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codeName="ThisWorkbook"/>
  <mc:AlternateContent xmlns:mc="http://schemas.openxmlformats.org/markup-compatibility/2006">
    <mc:Choice Requires="x15">
      <x15ac:absPath xmlns:x15ac="http://schemas.microsoft.com/office/spreadsheetml/2010/11/ac" url="D:\Pang\2563\ITA\"/>
    </mc:Choice>
  </mc:AlternateContent>
  <xr:revisionPtr revIDLastSave="0" documentId="8_{0E7C6B2A-34EA-4136-A72B-0746C39C6380}" xr6:coauthVersionLast="36" xr6:coauthVersionMax="36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สรุปสถานะความก้าวหน้า" sheetId="8" state="hidden" r:id="rId1"/>
    <sheet name="Sheet1" sheetId="12" state="hidden" r:id="rId2"/>
    <sheet name="PIVOT" sheetId="5" state="hidden" r:id="rId3"/>
    <sheet name="ต้นฉบับ ปรับงบสุทธิ" sheetId="3" state="hidden" r:id="rId4"/>
    <sheet name="FINAL ต้นฉบับตามพรบ" sheetId="25" r:id="rId5"/>
    <sheet name="สรุปสถานะการจองเงิน" sheetId="20" state="hidden" r:id="rId6"/>
    <sheet name="ครุภัณฑ์จองเงินในระบบแล้ว" sheetId="27" state="hidden" r:id="rId7"/>
    <sheet name="ครุภัณฑ์ยังไม่จองเงินในระบบ" sheetId="28" state="hidden" r:id="rId8"/>
    <sheet name="ที่ดินจองเงินในระบบแล้ว" sheetId="23" state="hidden" r:id="rId9"/>
    <sheet name="ที่ดินยังไม่จองเงินในระบบ" sheetId="24" state="hidden" r:id="rId10"/>
    <sheet name="Sheet3" sheetId="17" state="hidden" r:id="rId11"/>
    <sheet name="คำอธิบาย A B" sheetId="16" state="hidden" r:id="rId12"/>
    <sheet name="พรบ.โอน63" sheetId="19" state="hidden" r:id="rId13"/>
    <sheet name="ผลเบิกจ่าย ณ 31 มีค.63 " sheetId="6" state="hidden" r:id="rId14"/>
    <sheet name="เงินเหลือจ่าย" sheetId="11" state="hidden" r:id="rId15"/>
    <sheet name="ครุภัณฑ์" sheetId="13" state="hidden" r:id="rId16"/>
    <sheet name="ที่ดินและสิ่งก่อสร้าง" sheetId="14" state="hidden" r:id="rId17"/>
    <sheet name="รายการที่ดิน ดึงกลับ" sheetId="15" state="hidden" r:id="rId18"/>
    <sheet name="Sheet2" sheetId="2" state="hidden" r:id="rId19"/>
    <sheet name="คู่มือการกรอกข้อมูล" sheetId="4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4" hidden="1">'FINAL ต้นฉบับตามพรบ'!$A$1:$AX$822</definedName>
    <definedName name="_xlnm._FilterDatabase" localSheetId="15" hidden="1">ครุภัณฑ์!$A$1:$AT$822</definedName>
    <definedName name="_xlnm._FilterDatabase" localSheetId="6" hidden="1">ครุภัณฑ์จองเงินในระบบแล้ว!$A$1:$AX$822</definedName>
    <definedName name="_xlnm._FilterDatabase" localSheetId="7" hidden="1">ครุภัณฑ์ยังไม่จองเงินในระบบ!$A$1:$AX$822</definedName>
    <definedName name="_xlnm._FilterDatabase" localSheetId="14" hidden="1">เงินเหลือจ่าย!$A$1:$AT$822</definedName>
    <definedName name="_xlnm._FilterDatabase" localSheetId="3" hidden="1">'ต้นฉบับ ปรับงบสุทธิ'!$A$1:$AT$822</definedName>
    <definedName name="_xlnm._FilterDatabase" localSheetId="8" hidden="1">ที่ดินจองเงินในระบบแล้ว!$A$1:$AX$822</definedName>
    <definedName name="_xlnm._FilterDatabase" localSheetId="9" hidden="1">ที่ดินยังไม่จองเงินในระบบ!$A$1:$AX$822</definedName>
    <definedName name="_xlnm._FilterDatabase" localSheetId="16" hidden="1">ที่ดินและสิ่งก่อสร้าง!$A$1:$AT$822</definedName>
    <definedName name="_xlnm._FilterDatabase" localSheetId="17" hidden="1">'รายการที่ดิน ดึงกลับ'!$A$1:$AT$822</definedName>
    <definedName name="_xlnm.Print_Area" localSheetId="4">'FINAL ต้นฉบับตามพรบ'!$A$1:$AO$822</definedName>
    <definedName name="_xlnm.Print_Area" localSheetId="15">ครุภัณฑ์!$A$1:$AL$184</definedName>
    <definedName name="_xlnm.Print_Area" localSheetId="6">ครุภัณฑ์จองเงินในระบบแล้ว!$A$1:$AE$814</definedName>
    <definedName name="_xlnm.Print_Area" localSheetId="7">ครุภัณฑ์ยังไม่จองเงินในระบบ!$A$1:$AE$814</definedName>
    <definedName name="_xlnm.Print_Area" localSheetId="14">เงินเหลือจ่าย!$A$1:$AL$184</definedName>
    <definedName name="_xlnm.Print_Area" localSheetId="3">'ต้นฉบับ ปรับงบสุทธิ'!$A$1:$AL$184</definedName>
    <definedName name="_xlnm.Print_Area" localSheetId="8">ที่ดินจองเงินในระบบแล้ว!$A$1:$AE$797</definedName>
    <definedName name="_xlnm.Print_Area" localSheetId="9">ที่ดินยังไม่จองเงินในระบบ!$A$1:$AE$822</definedName>
    <definedName name="_xlnm.Print_Area" localSheetId="16">ที่ดินและสิ่งก่อสร้าง!$A$1:$AL$184</definedName>
    <definedName name="_xlnm.Print_Area" localSheetId="17">'รายการที่ดิน ดึงกลับ'!$A$1:$AL$184</definedName>
    <definedName name="_xlnm.Print_Area" localSheetId="5">สรุปสถานะการจองเงิน!$A$1:$D$77</definedName>
    <definedName name="_xlnm.Print_Titles" localSheetId="4">'FINAL ต้นฉบับตามพรบ'!$1:$1</definedName>
    <definedName name="_xlnm.Print_Titles" localSheetId="15">ครุภัณฑ์!$1:$1</definedName>
    <definedName name="_xlnm.Print_Titles" localSheetId="6">ครุภัณฑ์จองเงินในระบบแล้ว!$1:$1</definedName>
    <definedName name="_xlnm.Print_Titles" localSheetId="7">ครุภัณฑ์ยังไม่จองเงินในระบบ!$1:$1</definedName>
    <definedName name="_xlnm.Print_Titles" localSheetId="19">คู่มือการกรอกข้อมูล!$1:$1</definedName>
    <definedName name="_xlnm.Print_Titles" localSheetId="14">เงินเหลือจ่าย!$1:$1</definedName>
    <definedName name="_xlnm.Print_Titles" localSheetId="3">'ต้นฉบับ ปรับงบสุทธิ'!$1:$1</definedName>
    <definedName name="_xlnm.Print_Titles" localSheetId="8">ที่ดินจองเงินในระบบแล้ว!$1:$1</definedName>
    <definedName name="_xlnm.Print_Titles" localSheetId="9">ที่ดินยังไม่จองเงินในระบบ!$1:$1</definedName>
    <definedName name="_xlnm.Print_Titles" localSheetId="16">ที่ดินและสิ่งก่อสร้าง!$1:$1</definedName>
    <definedName name="_xlnm.Print_Titles" localSheetId="12">พรบ.โอน63!$5:$5</definedName>
    <definedName name="_xlnm.Print_Titles" localSheetId="17">'รายการที่ดิน ดึงกลับ'!$1:$1</definedName>
    <definedName name="_xlnm.Print_Titles" localSheetId="5">สรุปสถานะการจองเงิน!$1:$3</definedName>
  </definedNames>
  <calcPr calcId="191029"/>
  <pivotCaches>
    <pivotCache cacheId="0" r:id="rId28"/>
    <pivotCache cacheId="1" r:id="rId2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822" i="28" l="1"/>
  <c r="AP821" i="28"/>
  <c r="AP820" i="28"/>
  <c r="AP819" i="28"/>
  <c r="AP818" i="28"/>
  <c r="AP817" i="28"/>
  <c r="AP816" i="28"/>
  <c r="AP815" i="28"/>
  <c r="AP814" i="28"/>
  <c r="AP813" i="28"/>
  <c r="AP812" i="28"/>
  <c r="AP811" i="28"/>
  <c r="AP810" i="28"/>
  <c r="AP809" i="28"/>
  <c r="AP808" i="28"/>
  <c r="AP807" i="28"/>
  <c r="AP806" i="28"/>
  <c r="AP805" i="28"/>
  <c r="AP804" i="28"/>
  <c r="AP803" i="28"/>
  <c r="AP802" i="28"/>
  <c r="AP801" i="28"/>
  <c r="AP800" i="28"/>
  <c r="AP799" i="28"/>
  <c r="AP798" i="28"/>
  <c r="AW797" i="28"/>
  <c r="AP797" i="28"/>
  <c r="AP796" i="28"/>
  <c r="AP795" i="28"/>
  <c r="AP794" i="28"/>
  <c r="AP793" i="28"/>
  <c r="AP792" i="28"/>
  <c r="AP791" i="28"/>
  <c r="AW790" i="28"/>
  <c r="AP790" i="28"/>
  <c r="AP789" i="28"/>
  <c r="AP788" i="28"/>
  <c r="AD788" i="28"/>
  <c r="AP787" i="28"/>
  <c r="AD787" i="28"/>
  <c r="AP786" i="28"/>
  <c r="AD786" i="28"/>
  <c r="AP785" i="28"/>
  <c r="AP784" i="28"/>
  <c r="AP783" i="28"/>
  <c r="AP782" i="28"/>
  <c r="AP781" i="28"/>
  <c r="AP780" i="28"/>
  <c r="AP779" i="28"/>
  <c r="AW778" i="28"/>
  <c r="AP778" i="28"/>
  <c r="AP777" i="28"/>
  <c r="AP776" i="28"/>
  <c r="AP775" i="28"/>
  <c r="AP774" i="28"/>
  <c r="AP773" i="28"/>
  <c r="AP772" i="28"/>
  <c r="AP771" i="28"/>
  <c r="AP770" i="28"/>
  <c r="AP769" i="28"/>
  <c r="AP768" i="28"/>
  <c r="AP767" i="28"/>
  <c r="AP766" i="28"/>
  <c r="AP765" i="28"/>
  <c r="AP764" i="28"/>
  <c r="AP763" i="28"/>
  <c r="AP762" i="28"/>
  <c r="AP761" i="28"/>
  <c r="AP760" i="28"/>
  <c r="AP759" i="28"/>
  <c r="AP758" i="28"/>
  <c r="AP757" i="28"/>
  <c r="AP756" i="28"/>
  <c r="AP755" i="28"/>
  <c r="AP754" i="28"/>
  <c r="AP753" i="28"/>
  <c r="AP752" i="28"/>
  <c r="AP751" i="28"/>
  <c r="AP750" i="28"/>
  <c r="AP749" i="28"/>
  <c r="AP748" i="28"/>
  <c r="AP747" i="28"/>
  <c r="AP746" i="28"/>
  <c r="AP745" i="28"/>
  <c r="AP744" i="28"/>
  <c r="AP743" i="28"/>
  <c r="AP742" i="28"/>
  <c r="AP741" i="28"/>
  <c r="AP740" i="28"/>
  <c r="AP739" i="28"/>
  <c r="AP738" i="28"/>
  <c r="AP737" i="28"/>
  <c r="AP736" i="28"/>
  <c r="AP735" i="28"/>
  <c r="AP734" i="28"/>
  <c r="AP733" i="28"/>
  <c r="AP732" i="28"/>
  <c r="AP731" i="28"/>
  <c r="AP730" i="28"/>
  <c r="AP729" i="28"/>
  <c r="AP728" i="28"/>
  <c r="AP727" i="28"/>
  <c r="AP726" i="28"/>
  <c r="AP725" i="28"/>
  <c r="AP724" i="28"/>
  <c r="AP723" i="28"/>
  <c r="AP722" i="28"/>
  <c r="AP721" i="28"/>
  <c r="AP720" i="28"/>
  <c r="AP719" i="28"/>
  <c r="AP718" i="28"/>
  <c r="AP717" i="28"/>
  <c r="AP716" i="28"/>
  <c r="AP715" i="28"/>
  <c r="AP714" i="28"/>
  <c r="AP713" i="28"/>
  <c r="AP712" i="28"/>
  <c r="AP711" i="28"/>
  <c r="AP710" i="28"/>
  <c r="AP709" i="28"/>
  <c r="AP708" i="28"/>
  <c r="AP707" i="28"/>
  <c r="AP706" i="28"/>
  <c r="AP705" i="28"/>
  <c r="AP704" i="28"/>
  <c r="AP703" i="28"/>
  <c r="AP702" i="28"/>
  <c r="AP701" i="28"/>
  <c r="AP700" i="28"/>
  <c r="AP699" i="28"/>
  <c r="AP698" i="28"/>
  <c r="AP697" i="28"/>
  <c r="AP696" i="28"/>
  <c r="AP695" i="28"/>
  <c r="AP694" i="28"/>
  <c r="AP693" i="28"/>
  <c r="AP692" i="28"/>
  <c r="AP691" i="28"/>
  <c r="AP690" i="28"/>
  <c r="AP689" i="28"/>
  <c r="AP688" i="28"/>
  <c r="AP687" i="28"/>
  <c r="AP686" i="28"/>
  <c r="AP685" i="28"/>
  <c r="AP684" i="28"/>
  <c r="AP683" i="28"/>
  <c r="AP682" i="28"/>
  <c r="AP681" i="28"/>
  <c r="AP680" i="28"/>
  <c r="AP679" i="28"/>
  <c r="AP678" i="28"/>
  <c r="AP677" i="28"/>
  <c r="AP676" i="28"/>
  <c r="AP675" i="28"/>
  <c r="AP674" i="28"/>
  <c r="AP673" i="28"/>
  <c r="AP672" i="28"/>
  <c r="AP671" i="28"/>
  <c r="AP670" i="28"/>
  <c r="AP669" i="28"/>
  <c r="AP668" i="28"/>
  <c r="AP667" i="28"/>
  <c r="AP666" i="28"/>
  <c r="AP665" i="28"/>
  <c r="AP664" i="28"/>
  <c r="AP663" i="28"/>
  <c r="AP662" i="28"/>
  <c r="AP661" i="28"/>
  <c r="AP660" i="28"/>
  <c r="AP659" i="28"/>
  <c r="AP658" i="28"/>
  <c r="AP657" i="28"/>
  <c r="AP656" i="28"/>
  <c r="AP655" i="28"/>
  <c r="AP654" i="28"/>
  <c r="AP653" i="28"/>
  <c r="AP652" i="28"/>
  <c r="AP651" i="28"/>
  <c r="AO650" i="28"/>
  <c r="AP650" i="28" s="1"/>
  <c r="AP649" i="28"/>
  <c r="AP648" i="28"/>
  <c r="AP647" i="28"/>
  <c r="AP646" i="28"/>
  <c r="AP645" i="28"/>
  <c r="AP644" i="28"/>
  <c r="AP643" i="28"/>
  <c r="AP642" i="28"/>
  <c r="AP641" i="28"/>
  <c r="AP640" i="28"/>
  <c r="AP639" i="28"/>
  <c r="AP638" i="28"/>
  <c r="AP637" i="28"/>
  <c r="AP636" i="28"/>
  <c r="AP635" i="28"/>
  <c r="AP634" i="28"/>
  <c r="AP633" i="28"/>
  <c r="AP632" i="28"/>
  <c r="AP631" i="28"/>
  <c r="AP630" i="28"/>
  <c r="AP629" i="28"/>
  <c r="AP628" i="28"/>
  <c r="AP627" i="28"/>
  <c r="AP626" i="28"/>
  <c r="AP625" i="28"/>
  <c r="AP624" i="28"/>
  <c r="AP623" i="28"/>
  <c r="AP622" i="28"/>
  <c r="AP621" i="28"/>
  <c r="AP620" i="28"/>
  <c r="AP619" i="28"/>
  <c r="AP618" i="28"/>
  <c r="AP617" i="28"/>
  <c r="AP616" i="28"/>
  <c r="AP615" i="28"/>
  <c r="AP614" i="28"/>
  <c r="AP613" i="28"/>
  <c r="AP612" i="28"/>
  <c r="AP611" i="28"/>
  <c r="AP610" i="28"/>
  <c r="AP609" i="28"/>
  <c r="AP608" i="28"/>
  <c r="AP607" i="28"/>
  <c r="AP606" i="28"/>
  <c r="AP605" i="28"/>
  <c r="AP604" i="28"/>
  <c r="AP603" i="28"/>
  <c r="AP602" i="28"/>
  <c r="AP601" i="28"/>
  <c r="AP600" i="28"/>
  <c r="AP599" i="28"/>
  <c r="AP598" i="28"/>
  <c r="AP597" i="28"/>
  <c r="AP596" i="28"/>
  <c r="AP595" i="28"/>
  <c r="AP594" i="28"/>
  <c r="AP593" i="28"/>
  <c r="Z593" i="28"/>
  <c r="AP592" i="28"/>
  <c r="Z592" i="28"/>
  <c r="AP591" i="28"/>
  <c r="Z591" i="28"/>
  <c r="AP590" i="28"/>
  <c r="Z590" i="28"/>
  <c r="AP589" i="28"/>
  <c r="Z589" i="28"/>
  <c r="AP588" i="28"/>
  <c r="Z588" i="28"/>
  <c r="AP587" i="28"/>
  <c r="Z587" i="28"/>
  <c r="AP586" i="28"/>
  <c r="Z586" i="28"/>
  <c r="AP585" i="28"/>
  <c r="Z585" i="28"/>
  <c r="AP584" i="28"/>
  <c r="Z584" i="28"/>
  <c r="AP583" i="28"/>
  <c r="Z583" i="28"/>
  <c r="AP582" i="28"/>
  <c r="Z582" i="28"/>
  <c r="AP581" i="28"/>
  <c r="Z581" i="28"/>
  <c r="AP580" i="28"/>
  <c r="Z580" i="28"/>
  <c r="AP579" i="28"/>
  <c r="Z579" i="28"/>
  <c r="AP578" i="28"/>
  <c r="Z578" i="28"/>
  <c r="AP577" i="28"/>
  <c r="Z577" i="28"/>
  <c r="AD577" i="28" s="1"/>
  <c r="AP576" i="28"/>
  <c r="Z576" i="28"/>
  <c r="AD576" i="28" s="1"/>
  <c r="AP575" i="28"/>
  <c r="Z575" i="28"/>
  <c r="AD575" i="28" s="1"/>
  <c r="AP574" i="28"/>
  <c r="Z574" i="28"/>
  <c r="AD574" i="28" s="1"/>
  <c r="AP573" i="28"/>
  <c r="Z573" i="28"/>
  <c r="AD573" i="28" s="1"/>
  <c r="AP572" i="28"/>
  <c r="AD572" i="28"/>
  <c r="Z572" i="28"/>
  <c r="AP571" i="28"/>
  <c r="Z571" i="28"/>
  <c r="AD571" i="28" s="1"/>
  <c r="AP570" i="28"/>
  <c r="Z570" i="28"/>
  <c r="AD570" i="28" s="1"/>
  <c r="AP569" i="28"/>
  <c r="Z569" i="28"/>
  <c r="AD569" i="28" s="1"/>
  <c r="AP568" i="28"/>
  <c r="AD568" i="28"/>
  <c r="Z568" i="28"/>
  <c r="AP567" i="28"/>
  <c r="Z567" i="28"/>
  <c r="AD567" i="28" s="1"/>
  <c r="AP566" i="28"/>
  <c r="Z566" i="28"/>
  <c r="AD566" i="28" s="1"/>
  <c r="AP565" i="28"/>
  <c r="AD565" i="28"/>
  <c r="Z565" i="28"/>
  <c r="AP564" i="28"/>
  <c r="Z564" i="28"/>
  <c r="AD564" i="28" s="1"/>
  <c r="AP563" i="28"/>
  <c r="Z563" i="28"/>
  <c r="AD563" i="28" s="1"/>
  <c r="AP562" i="28"/>
  <c r="AP561" i="28"/>
  <c r="AP560" i="28"/>
  <c r="AP559" i="28"/>
  <c r="AP558" i="28"/>
  <c r="AP557" i="28"/>
  <c r="AP556" i="28"/>
  <c r="AP555" i="28"/>
  <c r="AP554" i="28"/>
  <c r="AP553" i="28"/>
  <c r="AP552" i="28"/>
  <c r="AP551" i="28"/>
  <c r="AP550" i="28"/>
  <c r="AP549" i="28"/>
  <c r="AP548" i="28"/>
  <c r="AP547" i="28"/>
  <c r="AP546" i="28"/>
  <c r="AP545" i="28"/>
  <c r="AP544" i="28"/>
  <c r="AP543" i="28"/>
  <c r="AP542" i="28"/>
  <c r="AP541" i="28"/>
  <c r="AP540" i="28"/>
  <c r="AP539" i="28"/>
  <c r="AP538" i="28"/>
  <c r="AP537" i="28"/>
  <c r="AP536" i="28"/>
  <c r="AP535" i="28"/>
  <c r="AP534" i="28"/>
  <c r="AP533" i="28"/>
  <c r="AP532" i="28"/>
  <c r="AP531" i="28"/>
  <c r="AP530" i="28"/>
  <c r="AP529" i="28"/>
  <c r="AP528" i="28"/>
  <c r="AP527" i="28"/>
  <c r="AP526" i="28"/>
  <c r="AP525" i="28"/>
  <c r="AP524" i="28"/>
  <c r="AP523" i="28"/>
  <c r="AP522" i="28"/>
  <c r="AP521" i="28"/>
  <c r="AP520" i="28"/>
  <c r="AP519" i="28"/>
  <c r="AP518" i="28"/>
  <c r="AP517" i="28"/>
  <c r="AP516" i="28"/>
  <c r="AP515" i="28"/>
  <c r="AP514" i="28"/>
  <c r="AP513" i="28"/>
  <c r="AP512" i="28"/>
  <c r="AP511" i="28"/>
  <c r="AP510" i="28"/>
  <c r="AP509" i="28"/>
  <c r="AP508" i="28"/>
  <c r="AP507" i="28"/>
  <c r="AP506" i="28"/>
  <c r="AP505" i="28"/>
  <c r="AP504" i="28"/>
  <c r="AP503" i="28"/>
  <c r="AP502" i="28"/>
  <c r="AP501" i="28"/>
  <c r="AP500" i="28"/>
  <c r="AP499" i="28"/>
  <c r="AP498" i="28"/>
  <c r="AP497" i="28"/>
  <c r="AP496" i="28"/>
  <c r="AP495" i="28"/>
  <c r="AP494" i="28"/>
  <c r="AP493" i="28"/>
  <c r="AP492" i="28"/>
  <c r="AP491" i="28"/>
  <c r="AP490" i="28"/>
  <c r="AP489" i="28"/>
  <c r="AP488" i="28"/>
  <c r="AP487" i="28"/>
  <c r="AP486" i="28"/>
  <c r="AP485" i="28"/>
  <c r="AP484" i="28"/>
  <c r="AP483" i="28"/>
  <c r="AP482" i="28"/>
  <c r="AP481" i="28"/>
  <c r="AP480" i="28"/>
  <c r="AP479" i="28"/>
  <c r="AP478" i="28"/>
  <c r="AP477" i="28"/>
  <c r="AP476" i="28"/>
  <c r="AP475" i="28"/>
  <c r="AP474" i="28"/>
  <c r="AP473" i="28"/>
  <c r="AP472" i="28"/>
  <c r="AP471" i="28"/>
  <c r="AP470" i="28"/>
  <c r="AP469" i="28"/>
  <c r="AP468" i="28"/>
  <c r="AP467" i="28"/>
  <c r="AP466" i="28"/>
  <c r="AP465" i="28"/>
  <c r="AP464" i="28"/>
  <c r="AP463" i="28"/>
  <c r="AP462" i="28"/>
  <c r="AP461" i="28"/>
  <c r="AP460" i="28"/>
  <c r="AP459" i="28"/>
  <c r="AP458" i="28"/>
  <c r="AP457" i="28"/>
  <c r="AP456" i="28"/>
  <c r="AP455" i="28"/>
  <c r="AP454" i="28"/>
  <c r="AP453" i="28"/>
  <c r="AP452" i="28"/>
  <c r="AP451" i="28"/>
  <c r="AP450" i="28"/>
  <c r="AP449" i="28"/>
  <c r="AP448" i="28"/>
  <c r="AP447" i="28"/>
  <c r="AP446" i="28"/>
  <c r="AP445" i="28"/>
  <c r="AP444" i="28"/>
  <c r="AP443" i="28"/>
  <c r="AP442" i="28"/>
  <c r="AP441" i="28"/>
  <c r="AP440" i="28"/>
  <c r="AP439" i="28"/>
  <c r="AP438" i="28"/>
  <c r="AP437" i="28"/>
  <c r="AP436" i="28"/>
  <c r="AP435" i="28"/>
  <c r="AP434" i="28"/>
  <c r="AP433" i="28"/>
  <c r="AP432" i="28"/>
  <c r="AP431" i="28"/>
  <c r="AP430" i="28"/>
  <c r="AP429" i="28"/>
  <c r="AP428" i="28"/>
  <c r="AP427" i="28"/>
  <c r="AP426" i="28"/>
  <c r="AP425" i="28"/>
  <c r="AP424" i="28"/>
  <c r="AP423" i="28"/>
  <c r="AP422" i="28"/>
  <c r="AP421" i="28"/>
  <c r="AP420" i="28"/>
  <c r="AP419" i="28"/>
  <c r="AP418" i="28"/>
  <c r="AP417" i="28"/>
  <c r="AP416" i="28"/>
  <c r="AP415" i="28"/>
  <c r="AP414" i="28"/>
  <c r="AP413" i="28"/>
  <c r="AP412" i="28"/>
  <c r="AP411" i="28"/>
  <c r="AP410" i="28"/>
  <c r="AP409" i="28"/>
  <c r="AP408" i="28"/>
  <c r="AP407" i="28"/>
  <c r="AP406" i="28"/>
  <c r="AP405" i="28"/>
  <c r="AP404" i="28"/>
  <c r="AP403" i="28"/>
  <c r="AP402" i="28"/>
  <c r="AP401" i="28"/>
  <c r="AP400" i="28"/>
  <c r="AP399" i="28"/>
  <c r="AP398" i="28"/>
  <c r="AP397" i="28"/>
  <c r="AP396" i="28"/>
  <c r="AP395" i="28"/>
  <c r="AP394" i="28"/>
  <c r="AP393" i="28"/>
  <c r="AP392" i="28"/>
  <c r="AP391" i="28"/>
  <c r="AP390" i="28"/>
  <c r="AP389" i="28"/>
  <c r="AP388" i="28"/>
  <c r="AP387" i="28"/>
  <c r="AP386" i="28"/>
  <c r="AP385" i="28"/>
  <c r="AP384" i="28"/>
  <c r="AP383" i="28"/>
  <c r="AP382" i="28"/>
  <c r="AP381" i="28"/>
  <c r="AP380" i="28"/>
  <c r="AP379" i="28"/>
  <c r="AP378" i="28"/>
  <c r="AP377" i="28"/>
  <c r="AP376" i="28"/>
  <c r="AP375" i="28"/>
  <c r="AP374" i="28"/>
  <c r="AP373" i="28"/>
  <c r="AP372" i="28"/>
  <c r="AP371" i="28"/>
  <c r="AP370" i="28"/>
  <c r="AP369" i="28"/>
  <c r="AP368" i="28"/>
  <c r="AP367" i="28"/>
  <c r="AP366" i="28"/>
  <c r="AP365" i="28"/>
  <c r="AP364" i="28"/>
  <c r="AP363" i="28"/>
  <c r="AP362" i="28"/>
  <c r="AP361" i="28"/>
  <c r="AP360" i="28"/>
  <c r="AP359" i="28"/>
  <c r="AP358" i="28"/>
  <c r="AP357" i="28"/>
  <c r="AP356" i="28"/>
  <c r="AO355" i="28"/>
  <c r="AP355" i="28" s="1"/>
  <c r="AP354" i="28"/>
  <c r="AP353" i="28"/>
  <c r="AP352" i="28"/>
  <c r="AP351" i="28"/>
  <c r="AP350" i="28"/>
  <c r="AP349" i="28"/>
  <c r="AP348" i="28"/>
  <c r="AP347" i="28"/>
  <c r="AP346" i="28"/>
  <c r="AP345" i="28"/>
  <c r="AP344" i="28"/>
  <c r="AP343" i="28"/>
  <c r="AP342" i="28"/>
  <c r="AP341" i="28"/>
  <c r="AP340" i="28"/>
  <c r="AP339" i="28"/>
  <c r="AP338" i="28"/>
  <c r="AP337" i="28"/>
  <c r="AP336" i="28"/>
  <c r="AP335" i="28"/>
  <c r="AP334" i="28"/>
  <c r="AP333" i="28"/>
  <c r="AP332" i="28"/>
  <c r="AP331" i="28"/>
  <c r="AP330" i="28"/>
  <c r="AP329" i="28"/>
  <c r="AP328" i="28"/>
  <c r="AP327" i="28"/>
  <c r="AP326" i="28"/>
  <c r="AP325" i="28"/>
  <c r="AP324" i="28"/>
  <c r="AP323" i="28"/>
  <c r="AP322" i="28"/>
  <c r="AP321" i="28"/>
  <c r="AP320" i="28"/>
  <c r="AP319" i="28"/>
  <c r="AP318" i="28"/>
  <c r="AN317" i="28"/>
  <c r="J317" i="28"/>
  <c r="AP316" i="28"/>
  <c r="AP315" i="28"/>
  <c r="AP314" i="28"/>
  <c r="AP313" i="28"/>
  <c r="AP312" i="28"/>
  <c r="AP311" i="28"/>
  <c r="AP310" i="28"/>
  <c r="AP309" i="28"/>
  <c r="AP308" i="28"/>
  <c r="AP307" i="28"/>
  <c r="AP306" i="28"/>
  <c r="AP305" i="28"/>
  <c r="AP304" i="28"/>
  <c r="AP303" i="28"/>
  <c r="AP302" i="28"/>
  <c r="AP301" i="28"/>
  <c r="AP300" i="28"/>
  <c r="AP299" i="28"/>
  <c r="AP298" i="28"/>
  <c r="AP297" i="28"/>
  <c r="AP296" i="28"/>
  <c r="AP295" i="28"/>
  <c r="AP294" i="28"/>
  <c r="AP293" i="28"/>
  <c r="AP292" i="28"/>
  <c r="AP291" i="28"/>
  <c r="AP290" i="28"/>
  <c r="AP289" i="28"/>
  <c r="AP288" i="28"/>
  <c r="AP287" i="28"/>
  <c r="AP286" i="28"/>
  <c r="AP285" i="28"/>
  <c r="AP284" i="28"/>
  <c r="AP283" i="28"/>
  <c r="AP282" i="28"/>
  <c r="AP281" i="28"/>
  <c r="AD281" i="28"/>
  <c r="AP280" i="28"/>
  <c r="AD280" i="28"/>
  <c r="AW279" i="28"/>
  <c r="AP279" i="28"/>
  <c r="AD279" i="28"/>
  <c r="AW278" i="28"/>
  <c r="AP278" i="28"/>
  <c r="AD278" i="28"/>
  <c r="AW277" i="28"/>
  <c r="AP277" i="28"/>
  <c r="AD277" i="28"/>
  <c r="AW276" i="28"/>
  <c r="AP276" i="28"/>
  <c r="AD276" i="28"/>
  <c r="AW275" i="28"/>
  <c r="AP275" i="28"/>
  <c r="AD275" i="28"/>
  <c r="AW274" i="28"/>
  <c r="AP274" i="28"/>
  <c r="AD274" i="28"/>
  <c r="AW273" i="28"/>
  <c r="AV273" i="28"/>
  <c r="AP273" i="28"/>
  <c r="AD273" i="28"/>
  <c r="AW272" i="28"/>
  <c r="AV272" i="28"/>
  <c r="AP272" i="28"/>
  <c r="AD272" i="28"/>
  <c r="AW271" i="28"/>
  <c r="AV271" i="28"/>
  <c r="AP271" i="28"/>
  <c r="AD271" i="28"/>
  <c r="AW270" i="28"/>
  <c r="AV270" i="28"/>
  <c r="AP270" i="28"/>
  <c r="AD270" i="28"/>
  <c r="AW269" i="28"/>
  <c r="AV269" i="28"/>
  <c r="AP269" i="28"/>
  <c r="AD269" i="28"/>
  <c r="AW268" i="28"/>
  <c r="AP268" i="28"/>
  <c r="AD268" i="28"/>
  <c r="AW267" i="28"/>
  <c r="AP267" i="28"/>
  <c r="AD267" i="28"/>
  <c r="AW266" i="28"/>
  <c r="AV266" i="28"/>
  <c r="AP266" i="28"/>
  <c r="AD266" i="28"/>
  <c r="AW265" i="28"/>
  <c r="AV265" i="28"/>
  <c r="AP265" i="28"/>
  <c r="AD265" i="28"/>
  <c r="AW264" i="28"/>
  <c r="AV264" i="28"/>
  <c r="AP264" i="28"/>
  <c r="AD264" i="28"/>
  <c r="AW263" i="28"/>
  <c r="AV263" i="28"/>
  <c r="AP263" i="28"/>
  <c r="AD263" i="28"/>
  <c r="AW262" i="28"/>
  <c r="AV262" i="28"/>
  <c r="AP262" i="28"/>
  <c r="AD262" i="28"/>
  <c r="AW261" i="28"/>
  <c r="AV261" i="28"/>
  <c r="AP261" i="28"/>
  <c r="AD261" i="28"/>
  <c r="AW260" i="28"/>
  <c r="AV260" i="28"/>
  <c r="AP260" i="28"/>
  <c r="AD260" i="28"/>
  <c r="AW259" i="28"/>
  <c r="AV259" i="28"/>
  <c r="AP259" i="28"/>
  <c r="AD259" i="28"/>
  <c r="AW258" i="28"/>
  <c r="AV258" i="28"/>
  <c r="AP258" i="28"/>
  <c r="AD258" i="28"/>
  <c r="AW257" i="28"/>
  <c r="AV257" i="28"/>
  <c r="AP257" i="28"/>
  <c r="AD257" i="28"/>
  <c r="AW256" i="28"/>
  <c r="AV256" i="28"/>
  <c r="AP256" i="28"/>
  <c r="AD256" i="28"/>
  <c r="AW255" i="28"/>
  <c r="AV255" i="28"/>
  <c r="AP255" i="28"/>
  <c r="AD255" i="28"/>
  <c r="AW254" i="28"/>
  <c r="AV254" i="28"/>
  <c r="AP254" i="28"/>
  <c r="AD254" i="28"/>
  <c r="AW253" i="28"/>
  <c r="AP253" i="28"/>
  <c r="AD253" i="28"/>
  <c r="AW252" i="28"/>
  <c r="AV252" i="28"/>
  <c r="AP252" i="28"/>
  <c r="AD252" i="28"/>
  <c r="AW251" i="28"/>
  <c r="AP251" i="28"/>
  <c r="AD251" i="28"/>
  <c r="AW250" i="28"/>
  <c r="AP250" i="28"/>
  <c r="AD250" i="28"/>
  <c r="AW249" i="28"/>
  <c r="AV249" i="28"/>
  <c r="AP249" i="28"/>
  <c r="AD249" i="28"/>
  <c r="AW248" i="28"/>
  <c r="AV248" i="28"/>
  <c r="AP248" i="28"/>
  <c r="AD248" i="28"/>
  <c r="AW247" i="28"/>
  <c r="AV247" i="28"/>
  <c r="AP247" i="28"/>
  <c r="AD247" i="28"/>
  <c r="AW246" i="28"/>
  <c r="AV246" i="28"/>
  <c r="AP246" i="28"/>
  <c r="AD246" i="28"/>
  <c r="AW245" i="28"/>
  <c r="AP245" i="28"/>
  <c r="AD245" i="28"/>
  <c r="AW244" i="28"/>
  <c r="AV244" i="28"/>
  <c r="AP244" i="28"/>
  <c r="AD244" i="28"/>
  <c r="AW243" i="28"/>
  <c r="AV243" i="28"/>
  <c r="AP243" i="28"/>
  <c r="AD243" i="28"/>
  <c r="AP242" i="28"/>
  <c r="AP241" i="28"/>
  <c r="AP240" i="28"/>
  <c r="AP239" i="28"/>
  <c r="AP238" i="28"/>
  <c r="AP237" i="28"/>
  <c r="AP236" i="28"/>
  <c r="AP235" i="28"/>
  <c r="AP234" i="28"/>
  <c r="AP233" i="28"/>
  <c r="AP232" i="28"/>
  <c r="AP231" i="28"/>
  <c r="AP230" i="28"/>
  <c r="AP229" i="28"/>
  <c r="AP228" i="28"/>
  <c r="AP227" i="28"/>
  <c r="AP226" i="28"/>
  <c r="AP225" i="28"/>
  <c r="AP224" i="28"/>
  <c r="AP223" i="28"/>
  <c r="AP222" i="28"/>
  <c r="AP221" i="28"/>
  <c r="AP220" i="28"/>
  <c r="AP219" i="28"/>
  <c r="AP218" i="28"/>
  <c r="AP217" i="28"/>
  <c r="AP216" i="28"/>
  <c r="AP215" i="28"/>
  <c r="AP214" i="28"/>
  <c r="AP213" i="28"/>
  <c r="AP212" i="28"/>
  <c r="AP211" i="28"/>
  <c r="AP210" i="28"/>
  <c r="AP209" i="28"/>
  <c r="AP208" i="28"/>
  <c r="AP207" i="28"/>
  <c r="AP206" i="28"/>
  <c r="AP205" i="28"/>
  <c r="AP204" i="28"/>
  <c r="AP203" i="28"/>
  <c r="AP202" i="28"/>
  <c r="AP201" i="28"/>
  <c r="AP200" i="28"/>
  <c r="AW199" i="28"/>
  <c r="AW198" i="28" s="1"/>
  <c r="AP199" i="28"/>
  <c r="AP198" i="28"/>
  <c r="AP197" i="28"/>
  <c r="AP196" i="28"/>
  <c r="AP195" i="28"/>
  <c r="AP194" i="28"/>
  <c r="AP193" i="28"/>
  <c r="AP192" i="28"/>
  <c r="AW191" i="28"/>
  <c r="AP191" i="28"/>
  <c r="AP190" i="28"/>
  <c r="AP189" i="28"/>
  <c r="AP188" i="28"/>
  <c r="AP187" i="28"/>
  <c r="AP186" i="28"/>
  <c r="AP185" i="28"/>
  <c r="AP184" i="28"/>
  <c r="AP183" i="28"/>
  <c r="AP182" i="28"/>
  <c r="AP181" i="28"/>
  <c r="AP180" i="28"/>
  <c r="AP179" i="28"/>
  <c r="AP178" i="28"/>
  <c r="AP177" i="28"/>
  <c r="AP176" i="28"/>
  <c r="AP175" i="28"/>
  <c r="AP174" i="28"/>
  <c r="AP173" i="28"/>
  <c r="AP172" i="28"/>
  <c r="AP171" i="28"/>
  <c r="AP170" i="28"/>
  <c r="AP169" i="28"/>
  <c r="AP168" i="28"/>
  <c r="AP167" i="28"/>
  <c r="AP166" i="28"/>
  <c r="AP165" i="28"/>
  <c r="AP164" i="28"/>
  <c r="AP163" i="28"/>
  <c r="AP162" i="28"/>
  <c r="AP161" i="28"/>
  <c r="AP160" i="28"/>
  <c r="J159" i="28"/>
  <c r="AP159" i="28" s="1"/>
  <c r="AP158" i="28"/>
  <c r="AP157" i="28"/>
  <c r="AP156" i="28"/>
  <c r="AP155" i="28"/>
  <c r="AP154" i="28"/>
  <c r="AP153" i="28"/>
  <c r="AP152" i="28"/>
  <c r="AP151" i="28"/>
  <c r="AP150" i="28"/>
  <c r="AP149" i="28"/>
  <c r="AP148" i="28"/>
  <c r="AP147" i="28"/>
  <c r="AP146" i="28"/>
  <c r="AP145" i="28"/>
  <c r="AP144" i="28"/>
  <c r="AP143" i="28"/>
  <c r="AP142" i="28"/>
  <c r="AP141" i="28"/>
  <c r="AP140" i="28"/>
  <c r="AP139" i="28"/>
  <c r="AP138" i="28"/>
  <c r="AP137" i="28"/>
  <c r="AP136" i="28"/>
  <c r="AP135" i="28"/>
  <c r="AP134" i="28"/>
  <c r="AP133" i="28"/>
  <c r="AP132" i="28"/>
  <c r="AP131" i="28"/>
  <c r="AP130" i="28"/>
  <c r="AP129" i="28"/>
  <c r="AP128" i="28"/>
  <c r="AP127" i="28"/>
  <c r="AP126" i="28"/>
  <c r="AP125" i="28"/>
  <c r="AP124" i="28"/>
  <c r="AP123" i="28"/>
  <c r="AP122" i="28"/>
  <c r="AP121" i="28"/>
  <c r="AP120" i="28"/>
  <c r="AP119" i="28"/>
  <c r="AP118" i="28"/>
  <c r="AP117" i="28"/>
  <c r="AP116" i="28"/>
  <c r="AP115" i="28"/>
  <c r="AP114" i="28"/>
  <c r="AP113" i="28"/>
  <c r="AP112" i="28"/>
  <c r="AP111" i="28"/>
  <c r="AP110" i="28"/>
  <c r="AP109" i="28"/>
  <c r="AP108" i="28"/>
  <c r="AP107" i="28"/>
  <c r="AP106" i="28"/>
  <c r="AP105" i="28"/>
  <c r="AP104" i="28"/>
  <c r="AP103" i="28"/>
  <c r="AP102" i="28"/>
  <c r="AP101" i="28"/>
  <c r="AP100" i="28"/>
  <c r="AP99" i="28"/>
  <c r="AP98" i="28"/>
  <c r="AP97" i="28"/>
  <c r="AP96" i="28"/>
  <c r="AP95" i="28"/>
  <c r="AP94" i="28"/>
  <c r="AP93" i="28"/>
  <c r="AP92" i="28"/>
  <c r="AP91" i="28"/>
  <c r="AP90" i="28"/>
  <c r="AP89" i="28"/>
  <c r="AP88" i="28"/>
  <c r="AP87" i="28"/>
  <c r="AP86" i="28"/>
  <c r="AP85" i="28"/>
  <c r="AP84" i="28"/>
  <c r="AP83" i="28"/>
  <c r="AP82" i="28"/>
  <c r="AP81" i="28"/>
  <c r="AP80" i="28"/>
  <c r="AP79" i="28"/>
  <c r="AP78" i="28"/>
  <c r="AP77" i="28"/>
  <c r="AP76" i="28"/>
  <c r="AP75" i="28"/>
  <c r="AP74" i="28"/>
  <c r="AP73" i="28"/>
  <c r="AP72" i="28"/>
  <c r="AP71" i="28"/>
  <c r="AP70" i="28"/>
  <c r="AP69" i="28"/>
  <c r="AW68" i="28"/>
  <c r="AP68" i="28"/>
  <c r="AW67" i="28"/>
  <c r="AP67" i="28"/>
  <c r="AW66" i="28"/>
  <c r="AP66" i="28"/>
  <c r="AW65" i="28"/>
  <c r="AP65" i="28"/>
  <c r="AW64" i="28"/>
  <c r="AP64" i="28"/>
  <c r="AW63" i="28"/>
  <c r="AP63" i="28"/>
  <c r="AW62" i="28"/>
  <c r="AP62" i="28"/>
  <c r="AW61" i="28"/>
  <c r="AP61" i="28"/>
  <c r="AW60" i="28"/>
  <c r="AP60" i="28"/>
  <c r="AW59" i="28"/>
  <c r="AP59" i="28"/>
  <c r="AW58" i="28"/>
  <c r="AP58" i="28"/>
  <c r="AW57" i="28"/>
  <c r="AP57" i="28"/>
  <c r="AW56" i="28"/>
  <c r="AP56" i="28"/>
  <c r="AW55" i="28"/>
  <c r="AP55" i="28"/>
  <c r="AW54" i="28"/>
  <c r="AP54" i="28"/>
  <c r="AW53" i="28"/>
  <c r="AP53" i="28"/>
  <c r="AW52" i="28"/>
  <c r="AP52" i="28"/>
  <c r="AW51" i="28"/>
  <c r="AP51" i="28"/>
  <c r="AW50" i="28"/>
  <c r="AP50" i="28"/>
  <c r="AW49" i="28"/>
  <c r="AP49" i="28"/>
  <c r="AW48" i="28"/>
  <c r="AP48" i="28"/>
  <c r="AW47" i="28"/>
  <c r="AP47" i="28"/>
  <c r="AW46" i="28"/>
  <c r="AP46" i="28"/>
  <c r="AW45" i="28"/>
  <c r="AP45" i="28"/>
  <c r="AW44" i="28"/>
  <c r="AP44" i="28"/>
  <c r="AW43" i="28"/>
  <c r="AP43" i="28"/>
  <c r="AW42" i="28"/>
  <c r="AP42" i="28"/>
  <c r="AW41" i="28"/>
  <c r="AP41" i="28"/>
  <c r="AW40" i="28"/>
  <c r="AP40" i="28"/>
  <c r="AW39" i="28"/>
  <c r="AP39" i="28"/>
  <c r="AP38" i="28"/>
  <c r="Z38" i="28"/>
  <c r="AD38" i="28" s="1"/>
  <c r="AP37" i="28"/>
  <c r="Z37" i="28"/>
  <c r="AD37" i="28" s="1"/>
  <c r="AP36" i="28"/>
  <c r="Z36" i="28"/>
  <c r="AD36" i="28" s="1"/>
  <c r="AP35" i="28"/>
  <c r="Z35" i="28"/>
  <c r="AD35" i="28" s="1"/>
  <c r="AP34" i="28"/>
  <c r="Z34" i="28"/>
  <c r="AD34" i="28" s="1"/>
  <c r="AP33" i="28"/>
  <c r="Z33" i="28"/>
  <c r="AD33" i="28" s="1"/>
  <c r="AP32" i="28"/>
  <c r="Z32" i="28"/>
  <c r="AD32" i="28" s="1"/>
  <c r="AP31" i="28"/>
  <c r="Z31" i="28"/>
  <c r="AD31" i="28" s="1"/>
  <c r="AP30" i="28"/>
  <c r="Z30" i="28"/>
  <c r="AD30" i="28" s="1"/>
  <c r="AP29" i="28"/>
  <c r="Z29" i="28"/>
  <c r="AD29" i="28" s="1"/>
  <c r="AP28" i="28"/>
  <c r="Z28" i="28"/>
  <c r="AD28" i="28" s="1"/>
  <c r="AP27" i="28"/>
  <c r="Z27" i="28"/>
  <c r="AD27" i="28" s="1"/>
  <c r="AP26" i="28"/>
  <c r="Z26" i="28"/>
  <c r="AD26" i="28" s="1"/>
  <c r="AO25" i="28"/>
  <c r="Z25" i="28"/>
  <c r="AD25" i="28" s="1"/>
  <c r="J25" i="28"/>
  <c r="AP24" i="28"/>
  <c r="Z24" i="28"/>
  <c r="AD24" i="28" s="1"/>
  <c r="AP23" i="28"/>
  <c r="Z23" i="28"/>
  <c r="AD23" i="28" s="1"/>
  <c r="AP22" i="28"/>
  <c r="Z22" i="28"/>
  <c r="AD22" i="28" s="1"/>
  <c r="AP21" i="28"/>
  <c r="AP20" i="28"/>
  <c r="Z20" i="28"/>
  <c r="AD20" i="28" s="1"/>
  <c r="AP19" i="28"/>
  <c r="Z19" i="28"/>
  <c r="AD19" i="28" s="1"/>
  <c r="AP18" i="28"/>
  <c r="Z18" i="28"/>
  <c r="AD18" i="28" s="1"/>
  <c r="AP17" i="28"/>
  <c r="Z17" i="28"/>
  <c r="AD17" i="28" s="1"/>
  <c r="AP16" i="28"/>
  <c r="Z16" i="28"/>
  <c r="AD16" i="28" s="1"/>
  <c r="AP15" i="28"/>
  <c r="AP14" i="28"/>
  <c r="AP13" i="28"/>
  <c r="AP12" i="28"/>
  <c r="AP11" i="28"/>
  <c r="AP10" i="28"/>
  <c r="AP9" i="28"/>
  <c r="AP8" i="28"/>
  <c r="AP7" i="28"/>
  <c r="AP6" i="28"/>
  <c r="AP5" i="28"/>
  <c r="AP4" i="28"/>
  <c r="AP3" i="28"/>
  <c r="AP2" i="28"/>
  <c r="AP822" i="27"/>
  <c r="AP821" i="27"/>
  <c r="AP820" i="27"/>
  <c r="AP819" i="27"/>
  <c r="AP818" i="27"/>
  <c r="AP817" i="27"/>
  <c r="AP816" i="27"/>
  <c r="AP815" i="27"/>
  <c r="AP814" i="27"/>
  <c r="AP813" i="27"/>
  <c r="AP812" i="27"/>
  <c r="AP811" i="27"/>
  <c r="AP810" i="27"/>
  <c r="AP809" i="27"/>
  <c r="AP808" i="27"/>
  <c r="AP807" i="27"/>
  <c r="AP806" i="27"/>
  <c r="AP805" i="27"/>
  <c r="AP804" i="27"/>
  <c r="AP803" i="27"/>
  <c r="AP802" i="27"/>
  <c r="AP801" i="27"/>
  <c r="AP800" i="27"/>
  <c r="AP799" i="27"/>
  <c r="AP798" i="27"/>
  <c r="AW797" i="27"/>
  <c r="AP797" i="27"/>
  <c r="AP796" i="27"/>
  <c r="AP795" i="27"/>
  <c r="AP794" i="27"/>
  <c r="AP793" i="27"/>
  <c r="AP792" i="27"/>
  <c r="AP791" i="27"/>
  <c r="AW790" i="27"/>
  <c r="AP790" i="27"/>
  <c r="AP789" i="27"/>
  <c r="AP788" i="27"/>
  <c r="AD788" i="27"/>
  <c r="AP787" i="27"/>
  <c r="AD787" i="27"/>
  <c r="AP786" i="27"/>
  <c r="AD786" i="27"/>
  <c r="AP785" i="27"/>
  <c r="AP784" i="27"/>
  <c r="AP783" i="27"/>
  <c r="AP782" i="27"/>
  <c r="AP781" i="27"/>
  <c r="AP780" i="27"/>
  <c r="AP779" i="27"/>
  <c r="AW778" i="27"/>
  <c r="AP778" i="27"/>
  <c r="AP777" i="27"/>
  <c r="AP776" i="27"/>
  <c r="AP775" i="27"/>
  <c r="AP774" i="27"/>
  <c r="AP773" i="27"/>
  <c r="AP772" i="27"/>
  <c r="AP771" i="27"/>
  <c r="AP770" i="27"/>
  <c r="AP769" i="27"/>
  <c r="AP768" i="27"/>
  <c r="AP767" i="27"/>
  <c r="AP766" i="27"/>
  <c r="AP765" i="27"/>
  <c r="AP764" i="27"/>
  <c r="AP763" i="27"/>
  <c r="AP762" i="27"/>
  <c r="AP761" i="27"/>
  <c r="AP760" i="27"/>
  <c r="AP759" i="27"/>
  <c r="AP758" i="27"/>
  <c r="AP757" i="27"/>
  <c r="AP756" i="27"/>
  <c r="AP755" i="27"/>
  <c r="AP754" i="27"/>
  <c r="AP753" i="27"/>
  <c r="AP752" i="27"/>
  <c r="AP751" i="27"/>
  <c r="AP750" i="27"/>
  <c r="AP749" i="27"/>
  <c r="AP748" i="27"/>
  <c r="AP747" i="27"/>
  <c r="AP746" i="27"/>
  <c r="AP745" i="27"/>
  <c r="AP744" i="27"/>
  <c r="AP743" i="27"/>
  <c r="AP742" i="27"/>
  <c r="AP741" i="27"/>
  <c r="AP740" i="27"/>
  <c r="AP739" i="27"/>
  <c r="AP738" i="27"/>
  <c r="AP737" i="27"/>
  <c r="AP736" i="27"/>
  <c r="AP735" i="27"/>
  <c r="AP734" i="27"/>
  <c r="AP733" i="27"/>
  <c r="AP732" i="27"/>
  <c r="AP731" i="27"/>
  <c r="AP730" i="27"/>
  <c r="AP729" i="27"/>
  <c r="AP728" i="27"/>
  <c r="AP727" i="27"/>
  <c r="AP726" i="27"/>
  <c r="AP725" i="27"/>
  <c r="AP724" i="27"/>
  <c r="AP723" i="27"/>
  <c r="AP722" i="27"/>
  <c r="AP721" i="27"/>
  <c r="AP720" i="27"/>
  <c r="AP719" i="27"/>
  <c r="AP718" i="27"/>
  <c r="AP717" i="27"/>
  <c r="AP716" i="27"/>
  <c r="AP715" i="27"/>
  <c r="AP714" i="27"/>
  <c r="AP713" i="27"/>
  <c r="AP712" i="27"/>
  <c r="AP711" i="27"/>
  <c r="AP710" i="27"/>
  <c r="AP709" i="27"/>
  <c r="AP708" i="27"/>
  <c r="AP707" i="27"/>
  <c r="AP706" i="27"/>
  <c r="AP705" i="27"/>
  <c r="AP704" i="27"/>
  <c r="AP703" i="27"/>
  <c r="AP702" i="27"/>
  <c r="AP701" i="27"/>
  <c r="AP700" i="27"/>
  <c r="AP699" i="27"/>
  <c r="AP698" i="27"/>
  <c r="AP697" i="27"/>
  <c r="AP696" i="27"/>
  <c r="AP695" i="27"/>
  <c r="AP694" i="27"/>
  <c r="AP693" i="27"/>
  <c r="AP692" i="27"/>
  <c r="AP691" i="27"/>
  <c r="AP690" i="27"/>
  <c r="AP689" i="27"/>
  <c r="AP688" i="27"/>
  <c r="AP687" i="27"/>
  <c r="AP686" i="27"/>
  <c r="AP685" i="27"/>
  <c r="AP684" i="27"/>
  <c r="AP683" i="27"/>
  <c r="AP682" i="27"/>
  <c r="AP681" i="27"/>
  <c r="AP680" i="27"/>
  <c r="AP679" i="27"/>
  <c r="AP678" i="27"/>
  <c r="AP677" i="27"/>
  <c r="AP676" i="27"/>
  <c r="AP675" i="27"/>
  <c r="AP674" i="27"/>
  <c r="AP673" i="27"/>
  <c r="AP672" i="27"/>
  <c r="AP671" i="27"/>
  <c r="AP670" i="27"/>
  <c r="AP669" i="27"/>
  <c r="AP668" i="27"/>
  <c r="AP667" i="27"/>
  <c r="AP666" i="27"/>
  <c r="AP665" i="27"/>
  <c r="AP664" i="27"/>
  <c r="AP663" i="27"/>
  <c r="AP662" i="27"/>
  <c r="AP661" i="27"/>
  <c r="AP660" i="27"/>
  <c r="AP659" i="27"/>
  <c r="AP658" i="27"/>
  <c r="AP657" i="27"/>
  <c r="AP656" i="27"/>
  <c r="AP655" i="27"/>
  <c r="AP654" i="27"/>
  <c r="AP653" i="27"/>
  <c r="AP652" i="27"/>
  <c r="AP651" i="27"/>
  <c r="AO650" i="27"/>
  <c r="AP650" i="27" s="1"/>
  <c r="AP649" i="27"/>
  <c r="AP648" i="27"/>
  <c r="AP647" i="27"/>
  <c r="AP646" i="27"/>
  <c r="AP645" i="27"/>
  <c r="AP644" i="27"/>
  <c r="AP643" i="27"/>
  <c r="AP642" i="27"/>
  <c r="AP641" i="27"/>
  <c r="AP640" i="27"/>
  <c r="AP639" i="27"/>
  <c r="AP638" i="27"/>
  <c r="AP637" i="27"/>
  <c r="AP636" i="27"/>
  <c r="AP635" i="27"/>
  <c r="AP634" i="27"/>
  <c r="AP633" i="27"/>
  <c r="AP632" i="27"/>
  <c r="AP631" i="27"/>
  <c r="AP630" i="27"/>
  <c r="AP629" i="27"/>
  <c r="AP628" i="27"/>
  <c r="AP627" i="27"/>
  <c r="AP626" i="27"/>
  <c r="AP625" i="27"/>
  <c r="AP624" i="27"/>
  <c r="AP623" i="27"/>
  <c r="AP622" i="27"/>
  <c r="AP621" i="27"/>
  <c r="AP620" i="27"/>
  <c r="AP619" i="27"/>
  <c r="AP618" i="27"/>
  <c r="AP617" i="27"/>
  <c r="AP616" i="27"/>
  <c r="AP615" i="27"/>
  <c r="AP614" i="27"/>
  <c r="AP613" i="27"/>
  <c r="AP612" i="27"/>
  <c r="AP611" i="27"/>
  <c r="AP610" i="27"/>
  <c r="AP609" i="27"/>
  <c r="AP608" i="27"/>
  <c r="AP607" i="27"/>
  <c r="AP606" i="27"/>
  <c r="AP605" i="27"/>
  <c r="AP604" i="27"/>
  <c r="AP603" i="27"/>
  <c r="AP602" i="27"/>
  <c r="AP601" i="27"/>
  <c r="AP600" i="27"/>
  <c r="AP599" i="27"/>
  <c r="AP598" i="27"/>
  <c r="AP597" i="27"/>
  <c r="AP596" i="27"/>
  <c r="AP595" i="27"/>
  <c r="AP594" i="27"/>
  <c r="AP593" i="27"/>
  <c r="Z593" i="27"/>
  <c r="AP592" i="27"/>
  <c r="Z592" i="27"/>
  <c r="AP591" i="27"/>
  <c r="Z591" i="27"/>
  <c r="AP590" i="27"/>
  <c r="Z590" i="27"/>
  <c r="AP589" i="27"/>
  <c r="Z589" i="27"/>
  <c r="AP588" i="27"/>
  <c r="Z588" i="27"/>
  <c r="AP587" i="27"/>
  <c r="Z587" i="27"/>
  <c r="AP586" i="27"/>
  <c r="Z586" i="27"/>
  <c r="AP585" i="27"/>
  <c r="Z585" i="27"/>
  <c r="AP584" i="27"/>
  <c r="Z584" i="27"/>
  <c r="AP583" i="27"/>
  <c r="Z583" i="27"/>
  <c r="AP582" i="27"/>
  <c r="Z582" i="27"/>
  <c r="AP581" i="27"/>
  <c r="Z581" i="27"/>
  <c r="AP580" i="27"/>
  <c r="Z580" i="27"/>
  <c r="AP579" i="27"/>
  <c r="Z579" i="27"/>
  <c r="AP578" i="27"/>
  <c r="Z578" i="27"/>
  <c r="AP577" i="27"/>
  <c r="Z577" i="27"/>
  <c r="AD577" i="27" s="1"/>
  <c r="AP576" i="27"/>
  <c r="Z576" i="27"/>
  <c r="AD576" i="27" s="1"/>
  <c r="AP575" i="27"/>
  <c r="Z575" i="27"/>
  <c r="AD575" i="27" s="1"/>
  <c r="AP574" i="27"/>
  <c r="Z574" i="27"/>
  <c r="AD574" i="27" s="1"/>
  <c r="AP573" i="27"/>
  <c r="Z573" i="27"/>
  <c r="AD573" i="27" s="1"/>
  <c r="AP572" i="27"/>
  <c r="Z572" i="27"/>
  <c r="AD572" i="27" s="1"/>
  <c r="AP571" i="27"/>
  <c r="Z571" i="27"/>
  <c r="AD571" i="27" s="1"/>
  <c r="AP570" i="27"/>
  <c r="Z570" i="27"/>
  <c r="AD570" i="27" s="1"/>
  <c r="AP569" i="27"/>
  <c r="Z569" i="27"/>
  <c r="AD569" i="27" s="1"/>
  <c r="AP568" i="27"/>
  <c r="Z568" i="27"/>
  <c r="AD568" i="27" s="1"/>
  <c r="AP567" i="27"/>
  <c r="Z567" i="27"/>
  <c r="AD567" i="27" s="1"/>
  <c r="AP566" i="27"/>
  <c r="Z566" i="27"/>
  <c r="AD566" i="27" s="1"/>
  <c r="AP565" i="27"/>
  <c r="Z565" i="27"/>
  <c r="AD565" i="27" s="1"/>
  <c r="AP564" i="27"/>
  <c r="Z564" i="27"/>
  <c r="AD564" i="27" s="1"/>
  <c r="AP563" i="27"/>
  <c r="Z563" i="27"/>
  <c r="AD563" i="27" s="1"/>
  <c r="AP562" i="27"/>
  <c r="AP561" i="27"/>
  <c r="AP560" i="27"/>
  <c r="AP559" i="27"/>
  <c r="AP558" i="27"/>
  <c r="AP557" i="27"/>
  <c r="AP556" i="27"/>
  <c r="AP555" i="27"/>
  <c r="AP554" i="27"/>
  <c r="AP553" i="27"/>
  <c r="AP552" i="27"/>
  <c r="AP551" i="27"/>
  <c r="AP550" i="27"/>
  <c r="AP549" i="27"/>
  <c r="AP548" i="27"/>
  <c r="AP547" i="27"/>
  <c r="AP546" i="27"/>
  <c r="AP545" i="27"/>
  <c r="AP544" i="27"/>
  <c r="AP543" i="27"/>
  <c r="AP542" i="27"/>
  <c r="AP541" i="27"/>
  <c r="AP540" i="27"/>
  <c r="AP539" i="27"/>
  <c r="AP538" i="27"/>
  <c r="AP537" i="27"/>
  <c r="AP536" i="27"/>
  <c r="AP535" i="27"/>
  <c r="AP534" i="27"/>
  <c r="AP533" i="27"/>
  <c r="AP532" i="27"/>
  <c r="AP531" i="27"/>
  <c r="AP530" i="27"/>
  <c r="AP529" i="27"/>
  <c r="AP528" i="27"/>
  <c r="AP527" i="27"/>
  <c r="AP526" i="27"/>
  <c r="AP525" i="27"/>
  <c r="AP524" i="27"/>
  <c r="AP523" i="27"/>
  <c r="AP522" i="27"/>
  <c r="AP521" i="27"/>
  <c r="AP520" i="27"/>
  <c r="AP519" i="27"/>
  <c r="AP518" i="27"/>
  <c r="AP517" i="27"/>
  <c r="AP516" i="27"/>
  <c r="AP515" i="27"/>
  <c r="AP514" i="27"/>
  <c r="AP513" i="27"/>
  <c r="AP512" i="27"/>
  <c r="AP511" i="27"/>
  <c r="AP510" i="27"/>
  <c r="AP509" i="27"/>
  <c r="AP508" i="27"/>
  <c r="AP507" i="27"/>
  <c r="AP506" i="27"/>
  <c r="AP505" i="27"/>
  <c r="AP504" i="27"/>
  <c r="AP503" i="27"/>
  <c r="AP502" i="27"/>
  <c r="AP501" i="27"/>
  <c r="AP500" i="27"/>
  <c r="AP499" i="27"/>
  <c r="AP498" i="27"/>
  <c r="AP497" i="27"/>
  <c r="AP496" i="27"/>
  <c r="AP495" i="27"/>
  <c r="AP494" i="27"/>
  <c r="AP493" i="27"/>
  <c r="AP492" i="27"/>
  <c r="AP491" i="27"/>
  <c r="AP490" i="27"/>
  <c r="AP489" i="27"/>
  <c r="AP488" i="27"/>
  <c r="AP487" i="27"/>
  <c r="AP486" i="27"/>
  <c r="AP485" i="27"/>
  <c r="AP484" i="27"/>
  <c r="AP483" i="27"/>
  <c r="AP482" i="27"/>
  <c r="AP481" i="27"/>
  <c r="AP480" i="27"/>
  <c r="AP479" i="27"/>
  <c r="AP478" i="27"/>
  <c r="AP477" i="27"/>
  <c r="AP476" i="27"/>
  <c r="AP475" i="27"/>
  <c r="AP474" i="27"/>
  <c r="AP473" i="27"/>
  <c r="AP472" i="27"/>
  <c r="AP471" i="27"/>
  <c r="AP470" i="27"/>
  <c r="AP469" i="27"/>
  <c r="AP468" i="27"/>
  <c r="AP467" i="27"/>
  <c r="AP466" i="27"/>
  <c r="AP465" i="27"/>
  <c r="AP464" i="27"/>
  <c r="AP463" i="27"/>
  <c r="AP462" i="27"/>
  <c r="AP461" i="27"/>
  <c r="AP460" i="27"/>
  <c r="AP459" i="27"/>
  <c r="AP458" i="27"/>
  <c r="AP457" i="27"/>
  <c r="AP456" i="27"/>
  <c r="AP455" i="27"/>
  <c r="AP454" i="27"/>
  <c r="AP453" i="27"/>
  <c r="AP452" i="27"/>
  <c r="AP451" i="27"/>
  <c r="AP450" i="27"/>
  <c r="AP449" i="27"/>
  <c r="AP448" i="27"/>
  <c r="AP447" i="27"/>
  <c r="AP446" i="27"/>
  <c r="AP445" i="27"/>
  <c r="AP444" i="27"/>
  <c r="AP443" i="27"/>
  <c r="AP442" i="27"/>
  <c r="AP441" i="27"/>
  <c r="AP440" i="27"/>
  <c r="AP439" i="27"/>
  <c r="AP438" i="27"/>
  <c r="AP437" i="27"/>
  <c r="AP436" i="27"/>
  <c r="AP435" i="27"/>
  <c r="AP434" i="27"/>
  <c r="AP433" i="27"/>
  <c r="AP432" i="27"/>
  <c r="AP431" i="27"/>
  <c r="AP430" i="27"/>
  <c r="AP429" i="27"/>
  <c r="AP428" i="27"/>
  <c r="AP427" i="27"/>
  <c r="AP426" i="27"/>
  <c r="AP425" i="27"/>
  <c r="AP424" i="27"/>
  <c r="AP423" i="27"/>
  <c r="AP422" i="27"/>
  <c r="AP421" i="27"/>
  <c r="AP420" i="27"/>
  <c r="AP419" i="27"/>
  <c r="AP418" i="27"/>
  <c r="AP417" i="27"/>
  <c r="AP416" i="27"/>
  <c r="AP415" i="27"/>
  <c r="AP414" i="27"/>
  <c r="AP413" i="27"/>
  <c r="AP412" i="27"/>
  <c r="AP411" i="27"/>
  <c r="AP410" i="27"/>
  <c r="AP409" i="27"/>
  <c r="AP408" i="27"/>
  <c r="AP407" i="27"/>
  <c r="AP406" i="27"/>
  <c r="AP405" i="27"/>
  <c r="AP404" i="27"/>
  <c r="AP403" i="27"/>
  <c r="AP402" i="27"/>
  <c r="AP401" i="27"/>
  <c r="AP400" i="27"/>
  <c r="AP399" i="27"/>
  <c r="AP398" i="27"/>
  <c r="AP397" i="27"/>
  <c r="AP396" i="27"/>
  <c r="AP395" i="27"/>
  <c r="AP394" i="27"/>
  <c r="AP393" i="27"/>
  <c r="AP392" i="27"/>
  <c r="AP391" i="27"/>
  <c r="AP390" i="27"/>
  <c r="AP389" i="27"/>
  <c r="AP388" i="27"/>
  <c r="AP387" i="27"/>
  <c r="AP386" i="27"/>
  <c r="AP385" i="27"/>
  <c r="AP384" i="27"/>
  <c r="AP383" i="27"/>
  <c r="AP382" i="27"/>
  <c r="AP381" i="27"/>
  <c r="AP380" i="27"/>
  <c r="AP379" i="27"/>
  <c r="AP378" i="27"/>
  <c r="AP377" i="27"/>
  <c r="AP376" i="27"/>
  <c r="AP375" i="27"/>
  <c r="AP374" i="27"/>
  <c r="AP373" i="27"/>
  <c r="AP372" i="27"/>
  <c r="AP371" i="27"/>
  <c r="AP370" i="27"/>
  <c r="AP369" i="27"/>
  <c r="AP368" i="27"/>
  <c r="AP367" i="27"/>
  <c r="AP366" i="27"/>
  <c r="AP365" i="27"/>
  <c r="AP364" i="27"/>
  <c r="AP363" i="27"/>
  <c r="AP362" i="27"/>
  <c r="AP361" i="27"/>
  <c r="AP360" i="27"/>
  <c r="AP359" i="27"/>
  <c r="AP358" i="27"/>
  <c r="AP357" i="27"/>
  <c r="AP356" i="27"/>
  <c r="AO355" i="27"/>
  <c r="AP355" i="27" s="1"/>
  <c r="AP354" i="27"/>
  <c r="AP353" i="27"/>
  <c r="AP352" i="27"/>
  <c r="AP351" i="27"/>
  <c r="AP350" i="27"/>
  <c r="AP349" i="27"/>
  <c r="AP348" i="27"/>
  <c r="AP347" i="27"/>
  <c r="AP346" i="27"/>
  <c r="AP345" i="27"/>
  <c r="AP344" i="27"/>
  <c r="AP343" i="27"/>
  <c r="AP342" i="27"/>
  <c r="AP341" i="27"/>
  <c r="AP340" i="27"/>
  <c r="AP339" i="27"/>
  <c r="AP338" i="27"/>
  <c r="AP337" i="27"/>
  <c r="AP336" i="27"/>
  <c r="AP335" i="27"/>
  <c r="AP334" i="27"/>
  <c r="AP333" i="27"/>
  <c r="AP332" i="27"/>
  <c r="AP331" i="27"/>
  <c r="AP330" i="27"/>
  <c r="AP329" i="27"/>
  <c r="AP328" i="27"/>
  <c r="AP327" i="27"/>
  <c r="AP326" i="27"/>
  <c r="AP325" i="27"/>
  <c r="AP324" i="27"/>
  <c r="AP323" i="27"/>
  <c r="AP322" i="27"/>
  <c r="AP321" i="27"/>
  <c r="AP320" i="27"/>
  <c r="AP319" i="27"/>
  <c r="AP318" i="27"/>
  <c r="AN317" i="27"/>
  <c r="J317" i="27"/>
  <c r="AP316" i="27"/>
  <c r="AP315" i="27"/>
  <c r="AP314" i="27"/>
  <c r="AP313" i="27"/>
  <c r="AP312" i="27"/>
  <c r="AP311" i="27"/>
  <c r="AP310" i="27"/>
  <c r="AP309" i="27"/>
  <c r="AP308" i="27"/>
  <c r="AP307" i="27"/>
  <c r="AP306" i="27"/>
  <c r="AP305" i="27"/>
  <c r="AP304" i="27"/>
  <c r="AP303" i="27"/>
  <c r="AP302" i="27"/>
  <c r="AP301" i="27"/>
  <c r="AP300" i="27"/>
  <c r="AP299" i="27"/>
  <c r="AP298" i="27"/>
  <c r="AP297" i="27"/>
  <c r="AP296" i="27"/>
  <c r="AP295" i="27"/>
  <c r="AP294" i="27"/>
  <c r="AP293" i="27"/>
  <c r="AP292" i="27"/>
  <c r="AP291" i="27"/>
  <c r="AP290" i="27"/>
  <c r="AP289" i="27"/>
  <c r="AP288" i="27"/>
  <c r="AP287" i="27"/>
  <c r="AP286" i="27"/>
  <c r="AP285" i="27"/>
  <c r="AP284" i="27"/>
  <c r="AP283" i="27"/>
  <c r="AP282" i="27"/>
  <c r="AP281" i="27"/>
  <c r="AD281" i="27"/>
  <c r="AP280" i="27"/>
  <c r="AD280" i="27"/>
  <c r="AW279" i="27"/>
  <c r="AP279" i="27"/>
  <c r="AD279" i="27"/>
  <c r="AW278" i="27"/>
  <c r="AP278" i="27"/>
  <c r="AD278" i="27"/>
  <c r="AW277" i="27"/>
  <c r="AP277" i="27"/>
  <c r="AD277" i="27"/>
  <c r="AW276" i="27"/>
  <c r="AP276" i="27"/>
  <c r="AD276" i="27"/>
  <c r="AW275" i="27"/>
  <c r="AP275" i="27"/>
  <c r="AD275" i="27"/>
  <c r="AW274" i="27"/>
  <c r="AP274" i="27"/>
  <c r="AD274" i="27"/>
  <c r="AW273" i="27"/>
  <c r="AV273" i="27"/>
  <c r="AP273" i="27"/>
  <c r="AD273" i="27"/>
  <c r="AW272" i="27"/>
  <c r="AV272" i="27"/>
  <c r="AP272" i="27"/>
  <c r="AD272" i="27"/>
  <c r="AW271" i="27"/>
  <c r="AV271" i="27"/>
  <c r="AP271" i="27"/>
  <c r="AD271" i="27"/>
  <c r="AW270" i="27"/>
  <c r="AV270" i="27"/>
  <c r="AP270" i="27"/>
  <c r="AD270" i="27"/>
  <c r="AW269" i="27"/>
  <c r="AV269" i="27"/>
  <c r="AP269" i="27"/>
  <c r="AD269" i="27"/>
  <c r="AW268" i="27"/>
  <c r="AP268" i="27"/>
  <c r="AD268" i="27"/>
  <c r="AW267" i="27"/>
  <c r="AP267" i="27"/>
  <c r="AD267" i="27"/>
  <c r="AW266" i="27"/>
  <c r="AV266" i="27"/>
  <c r="AP266" i="27"/>
  <c r="AD266" i="27"/>
  <c r="AW265" i="27"/>
  <c r="AV265" i="27"/>
  <c r="AP265" i="27"/>
  <c r="AD265" i="27"/>
  <c r="AW264" i="27"/>
  <c r="AV264" i="27"/>
  <c r="AP264" i="27"/>
  <c r="AD264" i="27"/>
  <c r="AW263" i="27"/>
  <c r="AV263" i="27"/>
  <c r="AP263" i="27"/>
  <c r="AD263" i="27"/>
  <c r="AW262" i="27"/>
  <c r="AV262" i="27"/>
  <c r="AP262" i="27"/>
  <c r="AD262" i="27"/>
  <c r="AW261" i="27"/>
  <c r="AV261" i="27"/>
  <c r="AP261" i="27"/>
  <c r="AD261" i="27"/>
  <c r="AW260" i="27"/>
  <c r="AV260" i="27"/>
  <c r="AP260" i="27"/>
  <c r="AD260" i="27"/>
  <c r="AW259" i="27"/>
  <c r="AV259" i="27"/>
  <c r="AP259" i="27"/>
  <c r="AD259" i="27"/>
  <c r="AW258" i="27"/>
  <c r="AV258" i="27"/>
  <c r="AP258" i="27"/>
  <c r="AD258" i="27"/>
  <c r="AW257" i="27"/>
  <c r="AV257" i="27"/>
  <c r="AP257" i="27"/>
  <c r="AD257" i="27"/>
  <c r="AW256" i="27"/>
  <c r="AV256" i="27"/>
  <c r="AP256" i="27"/>
  <c r="AD256" i="27"/>
  <c r="AW255" i="27"/>
  <c r="AV255" i="27"/>
  <c r="AP255" i="27"/>
  <c r="AD255" i="27"/>
  <c r="AW254" i="27"/>
  <c r="AV254" i="27"/>
  <c r="AP254" i="27"/>
  <c r="AD254" i="27"/>
  <c r="AW253" i="27"/>
  <c r="AP253" i="27"/>
  <c r="AD253" i="27"/>
  <c r="AW252" i="27"/>
  <c r="AV252" i="27"/>
  <c r="AP252" i="27"/>
  <c r="AD252" i="27"/>
  <c r="AW251" i="27"/>
  <c r="AP251" i="27"/>
  <c r="AD251" i="27"/>
  <c r="AW250" i="27"/>
  <c r="AP250" i="27"/>
  <c r="AD250" i="27"/>
  <c r="AW249" i="27"/>
  <c r="AV249" i="27"/>
  <c r="AP249" i="27"/>
  <c r="AD249" i="27"/>
  <c r="AW248" i="27"/>
  <c r="AV248" i="27"/>
  <c r="AP248" i="27"/>
  <c r="AD248" i="27"/>
  <c r="AW247" i="27"/>
  <c r="AV247" i="27"/>
  <c r="AP247" i="27"/>
  <c r="AD247" i="27"/>
  <c r="AW246" i="27"/>
  <c r="AV246" i="27"/>
  <c r="AP246" i="27"/>
  <c r="AD246" i="27"/>
  <c r="AW245" i="27"/>
  <c r="AP245" i="27"/>
  <c r="AD245" i="27"/>
  <c r="AW244" i="27"/>
  <c r="AV244" i="27"/>
  <c r="AP244" i="27"/>
  <c r="AD244" i="27"/>
  <c r="AW243" i="27"/>
  <c r="AV243" i="27"/>
  <c r="AP243" i="27"/>
  <c r="AD243" i="27"/>
  <c r="AP242" i="27"/>
  <c r="AP241" i="27"/>
  <c r="AP240" i="27"/>
  <c r="AP239" i="27"/>
  <c r="AP238" i="27"/>
  <c r="AP237" i="27"/>
  <c r="AP236" i="27"/>
  <c r="AP235" i="27"/>
  <c r="AP234" i="27"/>
  <c r="AP233" i="27"/>
  <c r="AP232" i="27"/>
  <c r="AP231" i="27"/>
  <c r="AP230" i="27"/>
  <c r="AP229" i="27"/>
  <c r="AP228" i="27"/>
  <c r="AP227" i="27"/>
  <c r="AP226" i="27"/>
  <c r="AP225" i="27"/>
  <c r="AP224" i="27"/>
  <c r="AP223" i="27"/>
  <c r="AP222" i="27"/>
  <c r="AP221" i="27"/>
  <c r="AP220" i="27"/>
  <c r="AP219" i="27"/>
  <c r="AP218" i="27"/>
  <c r="AP217" i="27"/>
  <c r="AP216" i="27"/>
  <c r="AP215" i="27"/>
  <c r="AP214" i="27"/>
  <c r="AP213" i="27"/>
  <c r="AP212" i="27"/>
  <c r="AP211" i="27"/>
  <c r="AP210" i="27"/>
  <c r="AP209" i="27"/>
  <c r="AP208" i="27"/>
  <c r="AP207" i="27"/>
  <c r="AP206" i="27"/>
  <c r="AP205" i="27"/>
  <c r="AP204" i="27"/>
  <c r="AP203" i="27"/>
  <c r="AP202" i="27"/>
  <c r="AP201" i="27"/>
  <c r="AP200" i="27"/>
  <c r="AW199" i="27"/>
  <c r="AW198" i="27" s="1"/>
  <c r="AP199" i="27"/>
  <c r="AP198" i="27"/>
  <c r="AP197" i="27"/>
  <c r="AP196" i="27"/>
  <c r="AP195" i="27"/>
  <c r="AP194" i="27"/>
  <c r="AP193" i="27"/>
  <c r="AP192" i="27"/>
  <c r="AW191" i="27"/>
  <c r="AP191" i="27"/>
  <c r="AP190" i="27"/>
  <c r="AP189" i="27"/>
  <c r="AP188" i="27"/>
  <c r="AP187" i="27"/>
  <c r="AP186" i="27"/>
  <c r="AP185" i="27"/>
  <c r="AP184" i="27"/>
  <c r="AP183" i="27"/>
  <c r="AP182" i="27"/>
  <c r="AP181" i="27"/>
  <c r="AP180" i="27"/>
  <c r="AP179" i="27"/>
  <c r="AP178" i="27"/>
  <c r="AP177" i="27"/>
  <c r="AP176" i="27"/>
  <c r="AP175" i="27"/>
  <c r="AP174" i="27"/>
  <c r="AP173" i="27"/>
  <c r="AP172" i="27"/>
  <c r="AP171" i="27"/>
  <c r="AP170" i="27"/>
  <c r="AP169" i="27"/>
  <c r="AP168" i="27"/>
  <c r="AP167" i="27"/>
  <c r="AP166" i="27"/>
  <c r="AP165" i="27"/>
  <c r="AP164" i="27"/>
  <c r="AP163" i="27"/>
  <c r="AP162" i="27"/>
  <c r="AP161" i="27"/>
  <c r="AP160" i="27"/>
  <c r="J159" i="27"/>
  <c r="AP159" i="27" s="1"/>
  <c r="AP158" i="27"/>
  <c r="AP157" i="27"/>
  <c r="AP156" i="27"/>
  <c r="AP155" i="27"/>
  <c r="AP154" i="27"/>
  <c r="AP153" i="27"/>
  <c r="AP152" i="27"/>
  <c r="AP151" i="27"/>
  <c r="AP150" i="27"/>
  <c r="AP149" i="27"/>
  <c r="AP148" i="27"/>
  <c r="AP147" i="27"/>
  <c r="AP146" i="27"/>
  <c r="AP145" i="27"/>
  <c r="AP144" i="27"/>
  <c r="AP143" i="27"/>
  <c r="AP142" i="27"/>
  <c r="AP141" i="27"/>
  <c r="AP140" i="27"/>
  <c r="AP139" i="27"/>
  <c r="AP138" i="27"/>
  <c r="AP137" i="27"/>
  <c r="AP136" i="27"/>
  <c r="AP135" i="27"/>
  <c r="AP134" i="27"/>
  <c r="AP133" i="27"/>
  <c r="AP132" i="27"/>
  <c r="AP131" i="27"/>
  <c r="AP130" i="27"/>
  <c r="AP129" i="27"/>
  <c r="AP128" i="27"/>
  <c r="AP127" i="27"/>
  <c r="AP126" i="27"/>
  <c r="AP125" i="27"/>
  <c r="AP124" i="27"/>
  <c r="AP123" i="27"/>
  <c r="AP122" i="27"/>
  <c r="AP121" i="27"/>
  <c r="AP120" i="27"/>
  <c r="AP119" i="27"/>
  <c r="AP118" i="27"/>
  <c r="AP117" i="27"/>
  <c r="AP116" i="27"/>
  <c r="AP115" i="27"/>
  <c r="AP114" i="27"/>
  <c r="AP113" i="27"/>
  <c r="AP112" i="27"/>
  <c r="AP111" i="27"/>
  <c r="AP110" i="27"/>
  <c r="AP109" i="27"/>
  <c r="AP108" i="27"/>
  <c r="AP107" i="27"/>
  <c r="AP106" i="27"/>
  <c r="AP105" i="27"/>
  <c r="AP104" i="27"/>
  <c r="AP103" i="27"/>
  <c r="AP102" i="27"/>
  <c r="AP101" i="27"/>
  <c r="AP100" i="27"/>
  <c r="AP99" i="27"/>
  <c r="AP98" i="27"/>
  <c r="AP97" i="27"/>
  <c r="AP96" i="27"/>
  <c r="AP95" i="27"/>
  <c r="AP94" i="27"/>
  <c r="AP93" i="27"/>
  <c r="AP92" i="27"/>
  <c r="AP91" i="27"/>
  <c r="AP90" i="27"/>
  <c r="AP89" i="27"/>
  <c r="AP88" i="27"/>
  <c r="AP87" i="27"/>
  <c r="AP86" i="27"/>
  <c r="AP85" i="27"/>
  <c r="AP84" i="27"/>
  <c r="AP83" i="27"/>
  <c r="AP82" i="27"/>
  <c r="AP81" i="27"/>
  <c r="AP80" i="27"/>
  <c r="AP79" i="27"/>
  <c r="AP78" i="27"/>
  <c r="AP77" i="27"/>
  <c r="AP76" i="27"/>
  <c r="AP75" i="27"/>
  <c r="AP74" i="27"/>
  <c r="AP73" i="27"/>
  <c r="AP72" i="27"/>
  <c r="AP71" i="27"/>
  <c r="AP70" i="27"/>
  <c r="AP69" i="27"/>
  <c r="AW68" i="27"/>
  <c r="AP68" i="27"/>
  <c r="AW67" i="27"/>
  <c r="AP67" i="27"/>
  <c r="AW66" i="27"/>
  <c r="AP66" i="27"/>
  <c r="AW65" i="27"/>
  <c r="AP65" i="27"/>
  <c r="AW64" i="27"/>
  <c r="AP64" i="27"/>
  <c r="AW63" i="27"/>
  <c r="AP63" i="27"/>
  <c r="AW62" i="27"/>
  <c r="AP62" i="27"/>
  <c r="AW61" i="27"/>
  <c r="AP61" i="27"/>
  <c r="AW60" i="27"/>
  <c r="AP60" i="27"/>
  <c r="AW59" i="27"/>
  <c r="AP59" i="27"/>
  <c r="AW58" i="27"/>
  <c r="AP58" i="27"/>
  <c r="AW57" i="27"/>
  <c r="AP57" i="27"/>
  <c r="AW56" i="27"/>
  <c r="AP56" i="27"/>
  <c r="AW55" i="27"/>
  <c r="AP55" i="27"/>
  <c r="AW54" i="27"/>
  <c r="AP54" i="27"/>
  <c r="AW53" i="27"/>
  <c r="AP53" i="27"/>
  <c r="AW52" i="27"/>
  <c r="AP52" i="27"/>
  <c r="AW51" i="27"/>
  <c r="AP51" i="27"/>
  <c r="AW50" i="27"/>
  <c r="AP50" i="27"/>
  <c r="AW49" i="27"/>
  <c r="AP49" i="27"/>
  <c r="AW48" i="27"/>
  <c r="AP48" i="27"/>
  <c r="AW47" i="27"/>
  <c r="AP47" i="27"/>
  <c r="AW46" i="27"/>
  <c r="AP46" i="27"/>
  <c r="AW45" i="27"/>
  <c r="AP45" i="27"/>
  <c r="AW44" i="27"/>
  <c r="AP44" i="27"/>
  <c r="AW43" i="27"/>
  <c r="AP43" i="27"/>
  <c r="AW42" i="27"/>
  <c r="AP42" i="27"/>
  <c r="AW41" i="27"/>
  <c r="AP41" i="27"/>
  <c r="AW40" i="27"/>
  <c r="AP40" i="27"/>
  <c r="AW39" i="27"/>
  <c r="AP39" i="27"/>
  <c r="AP38" i="27"/>
  <c r="Z38" i="27"/>
  <c r="AD38" i="27" s="1"/>
  <c r="AP37" i="27"/>
  <c r="Z37" i="27"/>
  <c r="AD37" i="27" s="1"/>
  <c r="AP36" i="27"/>
  <c r="Z36" i="27"/>
  <c r="AD36" i="27" s="1"/>
  <c r="AP35" i="27"/>
  <c r="Z35" i="27"/>
  <c r="AD35" i="27" s="1"/>
  <c r="AP34" i="27"/>
  <c r="Z34" i="27"/>
  <c r="AD34" i="27" s="1"/>
  <c r="AP33" i="27"/>
  <c r="Z33" i="27"/>
  <c r="AD33" i="27" s="1"/>
  <c r="AP32" i="27"/>
  <c r="Z32" i="27"/>
  <c r="AD32" i="27" s="1"/>
  <c r="AP31" i="27"/>
  <c r="Z31" i="27"/>
  <c r="AD31" i="27" s="1"/>
  <c r="AP30" i="27"/>
  <c r="Z30" i="27"/>
  <c r="AD30" i="27" s="1"/>
  <c r="AP29" i="27"/>
  <c r="Z29" i="27"/>
  <c r="AD29" i="27" s="1"/>
  <c r="AP28" i="27"/>
  <c r="Z28" i="27"/>
  <c r="AD28" i="27" s="1"/>
  <c r="AP27" i="27"/>
  <c r="Z27" i="27"/>
  <c r="AD27" i="27" s="1"/>
  <c r="AP26" i="27"/>
  <c r="Z26" i="27"/>
  <c r="AD26" i="27" s="1"/>
  <c r="AO25" i="27"/>
  <c r="Z25" i="27"/>
  <c r="AD25" i="27" s="1"/>
  <c r="J25" i="27"/>
  <c r="AP25" i="27" s="1"/>
  <c r="AP24" i="27"/>
  <c r="Z24" i="27"/>
  <c r="AD24" i="27" s="1"/>
  <c r="AP23" i="27"/>
  <c r="Z23" i="27"/>
  <c r="AD23" i="27" s="1"/>
  <c r="AP22" i="27"/>
  <c r="Z22" i="27"/>
  <c r="AD22" i="27" s="1"/>
  <c r="AP21" i="27"/>
  <c r="AP20" i="27"/>
  <c r="Z20" i="27"/>
  <c r="AD20" i="27" s="1"/>
  <c r="AP19" i="27"/>
  <c r="Z19" i="27"/>
  <c r="AD19" i="27" s="1"/>
  <c r="AP18" i="27"/>
  <c r="Z18" i="27"/>
  <c r="AD18" i="27" s="1"/>
  <c r="AP17" i="27"/>
  <c r="Z17" i="27"/>
  <c r="AD17" i="27" s="1"/>
  <c r="AP16" i="27"/>
  <c r="Z16" i="27"/>
  <c r="AD16" i="27" s="1"/>
  <c r="AP15" i="27"/>
  <c r="AP14" i="27"/>
  <c r="AP13" i="27"/>
  <c r="AP12" i="27"/>
  <c r="AP11" i="27"/>
  <c r="AP10" i="27"/>
  <c r="AP9" i="27"/>
  <c r="AP8" i="27"/>
  <c r="AP7" i="27"/>
  <c r="AP6" i="27"/>
  <c r="AP5" i="27"/>
  <c r="AP4" i="27"/>
  <c r="AP3" i="27"/>
  <c r="AP2" i="27"/>
  <c r="AP822" i="25"/>
  <c r="AP821" i="25"/>
  <c r="AP820" i="25"/>
  <c r="AP819" i="25"/>
  <c r="AP818" i="25"/>
  <c r="AP817" i="25"/>
  <c r="AP816" i="25"/>
  <c r="AP815" i="25"/>
  <c r="AP814" i="25"/>
  <c r="AP813" i="25"/>
  <c r="AP812" i="25"/>
  <c r="AP811" i="25"/>
  <c r="AP810" i="25"/>
  <c r="AP809" i="25"/>
  <c r="AP808" i="25"/>
  <c r="AP807" i="25"/>
  <c r="AP806" i="25"/>
  <c r="AP805" i="25"/>
  <c r="AP804" i="25"/>
  <c r="AP803" i="25"/>
  <c r="AP802" i="25"/>
  <c r="AP801" i="25"/>
  <c r="AP800" i="25"/>
  <c r="AP799" i="25"/>
  <c r="AP798" i="25"/>
  <c r="AW797" i="25"/>
  <c r="AP797" i="25"/>
  <c r="AP796" i="25"/>
  <c r="AP795" i="25"/>
  <c r="AP794" i="25"/>
  <c r="AP793" i="25"/>
  <c r="AP792" i="25"/>
  <c r="AP791" i="25"/>
  <c r="AW790" i="25"/>
  <c r="AP790" i="25"/>
  <c r="AP789" i="25"/>
  <c r="AP788" i="25"/>
  <c r="AD788" i="25"/>
  <c r="AP787" i="25"/>
  <c r="AD787" i="25"/>
  <c r="AP786" i="25"/>
  <c r="AD786" i="25"/>
  <c r="AP785" i="25"/>
  <c r="AP784" i="25"/>
  <c r="AP783" i="25"/>
  <c r="AP782" i="25"/>
  <c r="AP781" i="25"/>
  <c r="AP780" i="25"/>
  <c r="AP779" i="25"/>
  <c r="AW778" i="25"/>
  <c r="AP778" i="25"/>
  <c r="AP777" i="25"/>
  <c r="AP776" i="25"/>
  <c r="AP775" i="25"/>
  <c r="AP774" i="25"/>
  <c r="AP773" i="25"/>
  <c r="AP772" i="25"/>
  <c r="AP771" i="25"/>
  <c r="AP770" i="25"/>
  <c r="AP769" i="25"/>
  <c r="AP768" i="25"/>
  <c r="AP767" i="25"/>
  <c r="AP766" i="25"/>
  <c r="AP765" i="25"/>
  <c r="AP764" i="25"/>
  <c r="AP763" i="25"/>
  <c r="AP762" i="25"/>
  <c r="AP761" i="25"/>
  <c r="AP760" i="25"/>
  <c r="AP759" i="25"/>
  <c r="AP758" i="25"/>
  <c r="AP757" i="25"/>
  <c r="AP756" i="25"/>
  <c r="AP755" i="25"/>
  <c r="AP754" i="25"/>
  <c r="AP753" i="25"/>
  <c r="AP752" i="25"/>
  <c r="AP751" i="25"/>
  <c r="AP750" i="25"/>
  <c r="AP749" i="25"/>
  <c r="AP748" i="25"/>
  <c r="AP747" i="25"/>
  <c r="AP746" i="25"/>
  <c r="AP745" i="25"/>
  <c r="AP744" i="25"/>
  <c r="AP743" i="25"/>
  <c r="AP742" i="25"/>
  <c r="AP741" i="25"/>
  <c r="AP740" i="25"/>
  <c r="AP739" i="25"/>
  <c r="AP738" i="25"/>
  <c r="AP737" i="25"/>
  <c r="AP736" i="25"/>
  <c r="AP735" i="25"/>
  <c r="AP734" i="25"/>
  <c r="AP733" i="25"/>
  <c r="AP732" i="25"/>
  <c r="AP731" i="25"/>
  <c r="AP730" i="25"/>
  <c r="AP729" i="25"/>
  <c r="AP728" i="25"/>
  <c r="AP727" i="25"/>
  <c r="AP726" i="25"/>
  <c r="AP725" i="25"/>
  <c r="AP724" i="25"/>
  <c r="AP723" i="25"/>
  <c r="AP722" i="25"/>
  <c r="AP721" i="25"/>
  <c r="AP720" i="25"/>
  <c r="AP719" i="25"/>
  <c r="AP718" i="25"/>
  <c r="AP717" i="25"/>
  <c r="AP716" i="25"/>
  <c r="AP715" i="25"/>
  <c r="AP714" i="25"/>
  <c r="AP713" i="25"/>
  <c r="AP712" i="25"/>
  <c r="AP711" i="25"/>
  <c r="AP710" i="25"/>
  <c r="AP709" i="25"/>
  <c r="AP708" i="25"/>
  <c r="AP707" i="25"/>
  <c r="AP706" i="25"/>
  <c r="AP705" i="25"/>
  <c r="AP704" i="25"/>
  <c r="AP703" i="25"/>
  <c r="AP702" i="25"/>
  <c r="AP701" i="25"/>
  <c r="AP700" i="25"/>
  <c r="AP699" i="25"/>
  <c r="AP698" i="25"/>
  <c r="AP697" i="25"/>
  <c r="AP696" i="25"/>
  <c r="AP695" i="25"/>
  <c r="AP694" i="25"/>
  <c r="AP693" i="25"/>
  <c r="AP692" i="25"/>
  <c r="AP691" i="25"/>
  <c r="AP690" i="25"/>
  <c r="AP689" i="25"/>
  <c r="AP688" i="25"/>
  <c r="AP687" i="25"/>
  <c r="AP686" i="25"/>
  <c r="AP685" i="25"/>
  <c r="AP684" i="25"/>
  <c r="AP683" i="25"/>
  <c r="AP682" i="25"/>
  <c r="AP681" i="25"/>
  <c r="AP680" i="25"/>
  <c r="AP679" i="25"/>
  <c r="AP678" i="25"/>
  <c r="AP677" i="25"/>
  <c r="AP676" i="25"/>
  <c r="AP675" i="25"/>
  <c r="AP674" i="25"/>
  <c r="AP673" i="25"/>
  <c r="AP672" i="25"/>
  <c r="AP671" i="25"/>
  <c r="AP670" i="25"/>
  <c r="AP669" i="25"/>
  <c r="AP668" i="25"/>
  <c r="AP667" i="25"/>
  <c r="AP666" i="25"/>
  <c r="AP665" i="25"/>
  <c r="AP664" i="25"/>
  <c r="AP663" i="25"/>
  <c r="AP662" i="25"/>
  <c r="AP661" i="25"/>
  <c r="AP660" i="25"/>
  <c r="AP659" i="25"/>
  <c r="AP658" i="25"/>
  <c r="AP657" i="25"/>
  <c r="AP656" i="25"/>
  <c r="AP655" i="25"/>
  <c r="AP654" i="25"/>
  <c r="AP653" i="25"/>
  <c r="AP652" i="25"/>
  <c r="AP651" i="25"/>
  <c r="AO650" i="25"/>
  <c r="AP650" i="25" s="1"/>
  <c r="AP649" i="25"/>
  <c r="AP648" i="25"/>
  <c r="AP647" i="25"/>
  <c r="AP646" i="25"/>
  <c r="AP645" i="25"/>
  <c r="AP644" i="25"/>
  <c r="AP643" i="25"/>
  <c r="AP642" i="25"/>
  <c r="AP641" i="25"/>
  <c r="AP640" i="25"/>
  <c r="AP639" i="25"/>
  <c r="AP638" i="25"/>
  <c r="AP637" i="25"/>
  <c r="AP636" i="25"/>
  <c r="AP635" i="25"/>
  <c r="AP634" i="25"/>
  <c r="AP633" i="25"/>
  <c r="AP632" i="25"/>
  <c r="AP631" i="25"/>
  <c r="AP630" i="25"/>
  <c r="AP629" i="25"/>
  <c r="AP628" i="25"/>
  <c r="AP627" i="25"/>
  <c r="AP626" i="25"/>
  <c r="AP625" i="25"/>
  <c r="AP624" i="25"/>
  <c r="AP623" i="25"/>
  <c r="AP622" i="25"/>
  <c r="AP621" i="25"/>
  <c r="AP620" i="25"/>
  <c r="AP619" i="25"/>
  <c r="AP618" i="25"/>
  <c r="AP617" i="25"/>
  <c r="AP616" i="25"/>
  <c r="AP615" i="25"/>
  <c r="AP614" i="25"/>
  <c r="AP613" i="25"/>
  <c r="AP612" i="25"/>
  <c r="AP611" i="25"/>
  <c r="AP610" i="25"/>
  <c r="AP609" i="25"/>
  <c r="AP608" i="25"/>
  <c r="AP607" i="25"/>
  <c r="AP606" i="25"/>
  <c r="AP605" i="25"/>
  <c r="AP604" i="25"/>
  <c r="AP603" i="25"/>
  <c r="AP602" i="25"/>
  <c r="AP601" i="25"/>
  <c r="AP600" i="25"/>
  <c r="AP599" i="25"/>
  <c r="AP598" i="25"/>
  <c r="AP597" i="25"/>
  <c r="AP596" i="25"/>
  <c r="AP595" i="25"/>
  <c r="AP594" i="25"/>
  <c r="AP593" i="25"/>
  <c r="Z593" i="25"/>
  <c r="AP592" i="25"/>
  <c r="Z592" i="25"/>
  <c r="AP591" i="25"/>
  <c r="Z591" i="25"/>
  <c r="AP590" i="25"/>
  <c r="Z590" i="25"/>
  <c r="AP589" i="25"/>
  <c r="Z589" i="25"/>
  <c r="AP588" i="25"/>
  <c r="Z588" i="25"/>
  <c r="AP587" i="25"/>
  <c r="Z587" i="25"/>
  <c r="AP586" i="25"/>
  <c r="Z586" i="25"/>
  <c r="AP585" i="25"/>
  <c r="Z585" i="25"/>
  <c r="AP584" i="25"/>
  <c r="Z584" i="25"/>
  <c r="AP583" i="25"/>
  <c r="Z583" i="25"/>
  <c r="AP582" i="25"/>
  <c r="Z582" i="25"/>
  <c r="AP581" i="25"/>
  <c r="Z581" i="25"/>
  <c r="AP580" i="25"/>
  <c r="Z580" i="25"/>
  <c r="AP579" i="25"/>
  <c r="Z579" i="25"/>
  <c r="AP578" i="25"/>
  <c r="Z578" i="25"/>
  <c r="AP577" i="25"/>
  <c r="Z577" i="25"/>
  <c r="AD577" i="25" s="1"/>
  <c r="AP576" i="25"/>
  <c r="Z576" i="25"/>
  <c r="AD576" i="25" s="1"/>
  <c r="AP575" i="25"/>
  <c r="Z575" i="25"/>
  <c r="AD575" i="25" s="1"/>
  <c r="AP574" i="25"/>
  <c r="Z574" i="25"/>
  <c r="AD574" i="25" s="1"/>
  <c r="AP573" i="25"/>
  <c r="Z573" i="25"/>
  <c r="AD573" i="25" s="1"/>
  <c r="AP572" i="25"/>
  <c r="Z572" i="25"/>
  <c r="AD572" i="25" s="1"/>
  <c r="AP571" i="25"/>
  <c r="Z571" i="25"/>
  <c r="AD571" i="25" s="1"/>
  <c r="AP570" i="25"/>
  <c r="Z570" i="25"/>
  <c r="AD570" i="25" s="1"/>
  <c r="AP569" i="25"/>
  <c r="Z569" i="25"/>
  <c r="AD569" i="25" s="1"/>
  <c r="AP568" i="25"/>
  <c r="Z568" i="25"/>
  <c r="AD568" i="25" s="1"/>
  <c r="AP567" i="25"/>
  <c r="Z567" i="25"/>
  <c r="AD567" i="25" s="1"/>
  <c r="AP566" i="25"/>
  <c r="Z566" i="25"/>
  <c r="AD566" i="25" s="1"/>
  <c r="AP565" i="25"/>
  <c r="Z565" i="25"/>
  <c r="AD565" i="25" s="1"/>
  <c r="AP564" i="25"/>
  <c r="Z564" i="25"/>
  <c r="AD564" i="25" s="1"/>
  <c r="AP563" i="25"/>
  <c r="Z563" i="25"/>
  <c r="AD563" i="25" s="1"/>
  <c r="AP562" i="25"/>
  <c r="AP561" i="25"/>
  <c r="AP560" i="25"/>
  <c r="AP559" i="25"/>
  <c r="AP558" i="25"/>
  <c r="AP557" i="25"/>
  <c r="AP556" i="25"/>
  <c r="AP555" i="25"/>
  <c r="AP554" i="25"/>
  <c r="AP553" i="25"/>
  <c r="AP552" i="25"/>
  <c r="AP551" i="25"/>
  <c r="AP550" i="25"/>
  <c r="AP549" i="25"/>
  <c r="AP548" i="25"/>
  <c r="AP547" i="25"/>
  <c r="AP546" i="25"/>
  <c r="AP545" i="25"/>
  <c r="AP544" i="25"/>
  <c r="AP543" i="25"/>
  <c r="AP542" i="25"/>
  <c r="AP541" i="25"/>
  <c r="AP540" i="25"/>
  <c r="AP539" i="25"/>
  <c r="AP538" i="25"/>
  <c r="AP537" i="25"/>
  <c r="AP536" i="25"/>
  <c r="AP535" i="25"/>
  <c r="AP534" i="25"/>
  <c r="AP533" i="25"/>
  <c r="AP532" i="25"/>
  <c r="AP531" i="25"/>
  <c r="AP530" i="25"/>
  <c r="AP529" i="25"/>
  <c r="AP528" i="25"/>
  <c r="AP527" i="25"/>
  <c r="AP526" i="25"/>
  <c r="AP525" i="25"/>
  <c r="AP524" i="25"/>
  <c r="AP523" i="25"/>
  <c r="AP522" i="25"/>
  <c r="AP521" i="25"/>
  <c r="AP520" i="25"/>
  <c r="AP519" i="25"/>
  <c r="AP518" i="25"/>
  <c r="AP517" i="25"/>
  <c r="AP516" i="25"/>
  <c r="AP515" i="25"/>
  <c r="AP514" i="25"/>
  <c r="AP513" i="25"/>
  <c r="AP512" i="25"/>
  <c r="AP511" i="25"/>
  <c r="AP510" i="25"/>
  <c r="AP509" i="25"/>
  <c r="AP508" i="25"/>
  <c r="AP507" i="25"/>
  <c r="AP506" i="25"/>
  <c r="AP505" i="25"/>
  <c r="AP504" i="25"/>
  <c r="AP503" i="25"/>
  <c r="AP502" i="25"/>
  <c r="AP501" i="25"/>
  <c r="AP500" i="25"/>
  <c r="AP499" i="25"/>
  <c r="AP498" i="25"/>
  <c r="AP497" i="25"/>
  <c r="AP496" i="25"/>
  <c r="AP495" i="25"/>
  <c r="AP494" i="25"/>
  <c r="AP493" i="25"/>
  <c r="AP492" i="25"/>
  <c r="AP491" i="25"/>
  <c r="AP490" i="25"/>
  <c r="AP489" i="25"/>
  <c r="AP488" i="25"/>
  <c r="AP487" i="25"/>
  <c r="AP486" i="25"/>
  <c r="AP485" i="25"/>
  <c r="AP484" i="25"/>
  <c r="AP483" i="25"/>
  <c r="AP482" i="25"/>
  <c r="AP481" i="25"/>
  <c r="AP480" i="25"/>
  <c r="AP479" i="25"/>
  <c r="AP478" i="25"/>
  <c r="AP477" i="25"/>
  <c r="AP476" i="25"/>
  <c r="AP475" i="25"/>
  <c r="AP474" i="25"/>
  <c r="AP473" i="25"/>
  <c r="AP472" i="25"/>
  <c r="AP471" i="25"/>
  <c r="AP470" i="25"/>
  <c r="AP469" i="25"/>
  <c r="AP468" i="25"/>
  <c r="AP467" i="25"/>
  <c r="AP466" i="25"/>
  <c r="AP465" i="25"/>
  <c r="AP464" i="25"/>
  <c r="AP463" i="25"/>
  <c r="AP462" i="25"/>
  <c r="AP461" i="25"/>
  <c r="AP460" i="25"/>
  <c r="AP459" i="25"/>
  <c r="AP458" i="25"/>
  <c r="AP457" i="25"/>
  <c r="AP456" i="25"/>
  <c r="AP455" i="25"/>
  <c r="AP454" i="25"/>
  <c r="AP453" i="25"/>
  <c r="AP452" i="25"/>
  <c r="AP451" i="25"/>
  <c r="AP450" i="25"/>
  <c r="AP449" i="25"/>
  <c r="AP448" i="25"/>
  <c r="AP447" i="25"/>
  <c r="AP446" i="25"/>
  <c r="AP445" i="25"/>
  <c r="AP444" i="25"/>
  <c r="AP443" i="25"/>
  <c r="AP442" i="25"/>
  <c r="AP441" i="25"/>
  <c r="AP440" i="25"/>
  <c r="AP439" i="25"/>
  <c r="AP438" i="25"/>
  <c r="AP437" i="25"/>
  <c r="AP436" i="25"/>
  <c r="AP435" i="25"/>
  <c r="AP434" i="25"/>
  <c r="AP433" i="25"/>
  <c r="AP432" i="25"/>
  <c r="AP431" i="25"/>
  <c r="AP430" i="25"/>
  <c r="AP429" i="25"/>
  <c r="AP428" i="25"/>
  <c r="AP427" i="25"/>
  <c r="AP426" i="25"/>
  <c r="AP425" i="25"/>
  <c r="AP424" i="25"/>
  <c r="AP423" i="25"/>
  <c r="AP422" i="25"/>
  <c r="AP421" i="25"/>
  <c r="AP420" i="25"/>
  <c r="AP419" i="25"/>
  <c r="AP418" i="25"/>
  <c r="AP417" i="25"/>
  <c r="AP416" i="25"/>
  <c r="AP415" i="25"/>
  <c r="AP414" i="25"/>
  <c r="AP413" i="25"/>
  <c r="AP412" i="25"/>
  <c r="AP411" i="25"/>
  <c r="AP410" i="25"/>
  <c r="AP409" i="25"/>
  <c r="AP408" i="25"/>
  <c r="AP407" i="25"/>
  <c r="AP406" i="25"/>
  <c r="AP405" i="25"/>
  <c r="AP404" i="25"/>
  <c r="AP403" i="25"/>
  <c r="AP402" i="25"/>
  <c r="AP401" i="25"/>
  <c r="AP400" i="25"/>
  <c r="AP399" i="25"/>
  <c r="AP398" i="25"/>
  <c r="AP397" i="25"/>
  <c r="AP396" i="25"/>
  <c r="AP395" i="25"/>
  <c r="AP394" i="25"/>
  <c r="AP393" i="25"/>
  <c r="AP392" i="25"/>
  <c r="AP391" i="25"/>
  <c r="AP390" i="25"/>
  <c r="AP389" i="25"/>
  <c r="AP388" i="25"/>
  <c r="AP387" i="25"/>
  <c r="AP386" i="25"/>
  <c r="AP385" i="25"/>
  <c r="AP384" i="25"/>
  <c r="AP383" i="25"/>
  <c r="AP382" i="25"/>
  <c r="AP381" i="25"/>
  <c r="AP380" i="25"/>
  <c r="AP379" i="25"/>
  <c r="AP378" i="25"/>
  <c r="AP377" i="25"/>
  <c r="AP376" i="25"/>
  <c r="AP375" i="25"/>
  <c r="AP374" i="25"/>
  <c r="AP373" i="25"/>
  <c r="AP372" i="25"/>
  <c r="AP371" i="25"/>
  <c r="AP370" i="25"/>
  <c r="AP369" i="25"/>
  <c r="AP368" i="25"/>
  <c r="AP367" i="25"/>
  <c r="AP366" i="25"/>
  <c r="AP365" i="25"/>
  <c r="AP364" i="25"/>
  <c r="AP363" i="25"/>
  <c r="AP362" i="25"/>
  <c r="AP361" i="25"/>
  <c r="AP360" i="25"/>
  <c r="AP359" i="25"/>
  <c r="AP358" i="25"/>
  <c r="AP357" i="25"/>
  <c r="AP356" i="25"/>
  <c r="AO355" i="25"/>
  <c r="AP355" i="25" s="1"/>
  <c r="AP354" i="25"/>
  <c r="AP353" i="25"/>
  <c r="AP352" i="25"/>
  <c r="AP351" i="25"/>
  <c r="AP350" i="25"/>
  <c r="AP349" i="25"/>
  <c r="AP348" i="25"/>
  <c r="AP347" i="25"/>
  <c r="AP346" i="25"/>
  <c r="AP345" i="25"/>
  <c r="AP344" i="25"/>
  <c r="AP343" i="25"/>
  <c r="AP342" i="25"/>
  <c r="AP341" i="25"/>
  <c r="AP340" i="25"/>
  <c r="AP339" i="25"/>
  <c r="AP338" i="25"/>
  <c r="AP337" i="25"/>
  <c r="AP336" i="25"/>
  <c r="AP335" i="25"/>
  <c r="AP334" i="25"/>
  <c r="AP333" i="25"/>
  <c r="AP332" i="25"/>
  <c r="AP331" i="25"/>
  <c r="AP330" i="25"/>
  <c r="AP329" i="25"/>
  <c r="AP328" i="25"/>
  <c r="AP327" i="25"/>
  <c r="AP326" i="25"/>
  <c r="AP325" i="25"/>
  <c r="AP324" i="25"/>
  <c r="AP323" i="25"/>
  <c r="AP322" i="25"/>
  <c r="AP321" i="25"/>
  <c r="AP320" i="25"/>
  <c r="AP319" i="25"/>
  <c r="AP318" i="25"/>
  <c r="AN317" i="25"/>
  <c r="J317" i="25"/>
  <c r="AP316" i="25"/>
  <c r="AP315" i="25"/>
  <c r="AP314" i="25"/>
  <c r="AP313" i="25"/>
  <c r="AP312" i="25"/>
  <c r="AP311" i="25"/>
  <c r="AP310" i="25"/>
  <c r="AP309" i="25"/>
  <c r="AP308" i="25"/>
  <c r="AP307" i="25"/>
  <c r="AP306" i="25"/>
  <c r="AP305" i="25"/>
  <c r="AP304" i="25"/>
  <c r="AP303" i="25"/>
  <c r="AP302" i="25"/>
  <c r="AP301" i="25"/>
  <c r="AP300" i="25"/>
  <c r="AP299" i="25"/>
  <c r="AP298" i="25"/>
  <c r="AP297" i="25"/>
  <c r="AP296" i="25"/>
  <c r="AP295" i="25"/>
  <c r="AP294" i="25"/>
  <c r="AP293" i="25"/>
  <c r="AP292" i="25"/>
  <c r="AP291" i="25"/>
  <c r="AP290" i="25"/>
  <c r="AP289" i="25"/>
  <c r="AP288" i="25"/>
  <c r="AP287" i="25"/>
  <c r="AP286" i="25"/>
  <c r="AP285" i="25"/>
  <c r="AP284" i="25"/>
  <c r="AP283" i="25"/>
  <c r="AP282" i="25"/>
  <c r="AP281" i="25"/>
  <c r="AD281" i="25"/>
  <c r="AP280" i="25"/>
  <c r="AD280" i="25"/>
  <c r="AW279" i="25"/>
  <c r="AP279" i="25"/>
  <c r="AD279" i="25"/>
  <c r="AW278" i="25"/>
  <c r="AP278" i="25"/>
  <c r="AD278" i="25"/>
  <c r="AW277" i="25"/>
  <c r="AP277" i="25"/>
  <c r="AD277" i="25"/>
  <c r="AW276" i="25"/>
  <c r="AP276" i="25"/>
  <c r="AD276" i="25"/>
  <c r="AW275" i="25"/>
  <c r="AP275" i="25"/>
  <c r="AD275" i="25"/>
  <c r="AW274" i="25"/>
  <c r="AP274" i="25"/>
  <c r="AD274" i="25"/>
  <c r="AW273" i="25"/>
  <c r="AV273" i="25"/>
  <c r="AP273" i="25"/>
  <c r="AD273" i="25"/>
  <c r="AW272" i="25"/>
  <c r="AV272" i="25"/>
  <c r="AP272" i="25"/>
  <c r="AD272" i="25"/>
  <c r="AW271" i="25"/>
  <c r="AV271" i="25"/>
  <c r="AP271" i="25"/>
  <c r="AD271" i="25"/>
  <c r="AW270" i="25"/>
  <c r="AV270" i="25"/>
  <c r="AP270" i="25"/>
  <c r="AD270" i="25"/>
  <c r="AW269" i="25"/>
  <c r="AV269" i="25"/>
  <c r="AP269" i="25"/>
  <c r="AD269" i="25"/>
  <c r="AW268" i="25"/>
  <c r="AP268" i="25"/>
  <c r="AD268" i="25"/>
  <c r="AW267" i="25"/>
  <c r="AP267" i="25"/>
  <c r="AD267" i="25"/>
  <c r="AW266" i="25"/>
  <c r="AV266" i="25"/>
  <c r="AP266" i="25"/>
  <c r="AD266" i="25"/>
  <c r="AW265" i="25"/>
  <c r="AV265" i="25"/>
  <c r="AP265" i="25"/>
  <c r="AD265" i="25"/>
  <c r="AW264" i="25"/>
  <c r="AV264" i="25"/>
  <c r="AP264" i="25"/>
  <c r="AD264" i="25"/>
  <c r="AW263" i="25"/>
  <c r="AV263" i="25"/>
  <c r="AP263" i="25"/>
  <c r="AD263" i="25"/>
  <c r="AW262" i="25"/>
  <c r="AV262" i="25"/>
  <c r="AP262" i="25"/>
  <c r="AD262" i="25"/>
  <c r="AW261" i="25"/>
  <c r="AV261" i="25"/>
  <c r="AP261" i="25"/>
  <c r="AD261" i="25"/>
  <c r="AW260" i="25"/>
  <c r="AV260" i="25"/>
  <c r="AP260" i="25"/>
  <c r="AD260" i="25"/>
  <c r="AW259" i="25"/>
  <c r="AV259" i="25"/>
  <c r="AP259" i="25"/>
  <c r="AD259" i="25"/>
  <c r="AW258" i="25"/>
  <c r="AV258" i="25"/>
  <c r="AP258" i="25"/>
  <c r="AD258" i="25"/>
  <c r="AW257" i="25"/>
  <c r="AV257" i="25"/>
  <c r="AP257" i="25"/>
  <c r="AD257" i="25"/>
  <c r="AW256" i="25"/>
  <c r="AV256" i="25"/>
  <c r="AP256" i="25"/>
  <c r="AD256" i="25"/>
  <c r="AW255" i="25"/>
  <c r="AV255" i="25"/>
  <c r="AP255" i="25"/>
  <c r="AD255" i="25"/>
  <c r="AW254" i="25"/>
  <c r="AV254" i="25"/>
  <c r="AP254" i="25"/>
  <c r="AD254" i="25"/>
  <c r="AW253" i="25"/>
  <c r="AP253" i="25"/>
  <c r="AD253" i="25"/>
  <c r="AW252" i="25"/>
  <c r="AV252" i="25"/>
  <c r="AP252" i="25"/>
  <c r="AD252" i="25"/>
  <c r="AW251" i="25"/>
  <c r="AP251" i="25"/>
  <c r="AD251" i="25"/>
  <c r="AW250" i="25"/>
  <c r="AP250" i="25"/>
  <c r="AD250" i="25"/>
  <c r="AW249" i="25"/>
  <c r="AV249" i="25"/>
  <c r="AP249" i="25"/>
  <c r="AD249" i="25"/>
  <c r="AW248" i="25"/>
  <c r="AV248" i="25"/>
  <c r="AP248" i="25"/>
  <c r="AD248" i="25"/>
  <c r="AW247" i="25"/>
  <c r="AV247" i="25"/>
  <c r="AP247" i="25"/>
  <c r="AD247" i="25"/>
  <c r="AW246" i="25"/>
  <c r="AV246" i="25"/>
  <c r="AP246" i="25"/>
  <c r="AD246" i="25"/>
  <c r="AW245" i="25"/>
  <c r="AP245" i="25"/>
  <c r="AD245" i="25"/>
  <c r="AW244" i="25"/>
  <c r="AV244" i="25"/>
  <c r="AP244" i="25"/>
  <c r="AD244" i="25"/>
  <c r="AW243" i="25"/>
  <c r="AV243" i="25"/>
  <c r="AP243" i="25"/>
  <c r="AD243" i="25"/>
  <c r="AP242" i="25"/>
  <c r="AP241" i="25"/>
  <c r="AP240" i="25"/>
  <c r="AP239" i="25"/>
  <c r="AP238" i="25"/>
  <c r="AP237" i="25"/>
  <c r="AP236" i="25"/>
  <c r="AP235" i="25"/>
  <c r="AP234" i="25"/>
  <c r="AP233" i="25"/>
  <c r="AP232" i="25"/>
  <c r="AP231" i="25"/>
  <c r="AP230" i="25"/>
  <c r="AP229" i="25"/>
  <c r="AP228" i="25"/>
  <c r="AP227" i="25"/>
  <c r="AP226" i="25"/>
  <c r="AP225" i="25"/>
  <c r="AP224" i="25"/>
  <c r="AP223" i="25"/>
  <c r="AP222" i="25"/>
  <c r="AP221" i="25"/>
  <c r="AP220" i="25"/>
  <c r="AP219" i="25"/>
  <c r="AP218" i="25"/>
  <c r="AP217" i="25"/>
  <c r="AP216" i="25"/>
  <c r="AP215" i="25"/>
  <c r="AP214" i="25"/>
  <c r="AP213" i="25"/>
  <c r="AP212" i="25"/>
  <c r="AP211" i="25"/>
  <c r="AP210" i="25"/>
  <c r="AP209" i="25"/>
  <c r="AP208" i="25"/>
  <c r="AP207" i="25"/>
  <c r="AP206" i="25"/>
  <c r="AP205" i="25"/>
  <c r="AP204" i="25"/>
  <c r="AP203" i="25"/>
  <c r="AP202" i="25"/>
  <c r="AP201" i="25"/>
  <c r="AP200" i="25"/>
  <c r="AW199" i="25"/>
  <c r="AW198" i="25" s="1"/>
  <c r="AP199" i="25"/>
  <c r="AP198" i="25"/>
  <c r="AP197" i="25"/>
  <c r="AP196" i="25"/>
  <c r="AP195" i="25"/>
  <c r="AP194" i="25"/>
  <c r="AP193" i="25"/>
  <c r="AP192" i="25"/>
  <c r="AW191" i="25"/>
  <c r="AP191" i="25"/>
  <c r="AP190" i="25"/>
  <c r="AP189" i="25"/>
  <c r="AP188" i="25"/>
  <c r="AP187" i="25"/>
  <c r="AP186" i="25"/>
  <c r="AP185" i="25"/>
  <c r="AP184" i="25"/>
  <c r="AP183" i="25"/>
  <c r="AP182" i="25"/>
  <c r="AP181" i="25"/>
  <c r="AP180" i="25"/>
  <c r="AP179" i="25"/>
  <c r="AP178" i="25"/>
  <c r="AP177" i="25"/>
  <c r="AP176" i="25"/>
  <c r="AP175" i="25"/>
  <c r="AP174" i="25"/>
  <c r="AP173" i="25"/>
  <c r="AP172" i="25"/>
  <c r="AP171" i="25"/>
  <c r="AP170" i="25"/>
  <c r="AP169" i="25"/>
  <c r="AP168" i="25"/>
  <c r="AP167" i="25"/>
  <c r="AP166" i="25"/>
  <c r="AP165" i="25"/>
  <c r="AP164" i="25"/>
  <c r="AP163" i="25"/>
  <c r="AP162" i="25"/>
  <c r="AP161" i="25"/>
  <c r="AP160" i="25"/>
  <c r="J159" i="25"/>
  <c r="AP159" i="25" s="1"/>
  <c r="AP158" i="25"/>
  <c r="AP157" i="25"/>
  <c r="AP156" i="25"/>
  <c r="AP155" i="25"/>
  <c r="AP154" i="25"/>
  <c r="AP153" i="25"/>
  <c r="AP152" i="25"/>
  <c r="AP151" i="25"/>
  <c r="AP150" i="25"/>
  <c r="AP149" i="25"/>
  <c r="AP148" i="25"/>
  <c r="AP147" i="25"/>
  <c r="AP146" i="25"/>
  <c r="AP145" i="25"/>
  <c r="AP144" i="25"/>
  <c r="AP143" i="25"/>
  <c r="AP142" i="25"/>
  <c r="AP141" i="25"/>
  <c r="AP140" i="25"/>
  <c r="AP139" i="25"/>
  <c r="AP138" i="25"/>
  <c r="AP137" i="25"/>
  <c r="AP136" i="25"/>
  <c r="AP135" i="25"/>
  <c r="AP134" i="25"/>
  <c r="AP133" i="25"/>
  <c r="AP132" i="25"/>
  <c r="AP131" i="25"/>
  <c r="AP130" i="25"/>
  <c r="AP129" i="25"/>
  <c r="AP128" i="25"/>
  <c r="AP127" i="25"/>
  <c r="AP126" i="25"/>
  <c r="AP125" i="25"/>
  <c r="AP124" i="25"/>
  <c r="AP123" i="25"/>
  <c r="AP122" i="25"/>
  <c r="AP121" i="25"/>
  <c r="AP120" i="25"/>
  <c r="AP119" i="25"/>
  <c r="AP118" i="25"/>
  <c r="AP117" i="25"/>
  <c r="AP116" i="25"/>
  <c r="AP115" i="25"/>
  <c r="AP114" i="25"/>
  <c r="AP113" i="25"/>
  <c r="AP112" i="25"/>
  <c r="AP111" i="25"/>
  <c r="AP110" i="25"/>
  <c r="AP109" i="25"/>
  <c r="AP108" i="25"/>
  <c r="AP107" i="25"/>
  <c r="AP106" i="25"/>
  <c r="AP105" i="25"/>
  <c r="AP104" i="25"/>
  <c r="AP103" i="25"/>
  <c r="AP102" i="25"/>
  <c r="AP101" i="25"/>
  <c r="AP100" i="25"/>
  <c r="AP99" i="25"/>
  <c r="AP98" i="25"/>
  <c r="AP97" i="25"/>
  <c r="AP96" i="25"/>
  <c r="AP95" i="25"/>
  <c r="AP94" i="25"/>
  <c r="AP93" i="25"/>
  <c r="AP92" i="25"/>
  <c r="AP91" i="25"/>
  <c r="AP90" i="25"/>
  <c r="AP89" i="25"/>
  <c r="AP88" i="25"/>
  <c r="AP87" i="25"/>
  <c r="AP86" i="25"/>
  <c r="AP85" i="25"/>
  <c r="AP84" i="25"/>
  <c r="AP83" i="25"/>
  <c r="AP82" i="25"/>
  <c r="AP81" i="25"/>
  <c r="AP80" i="25"/>
  <c r="AP79" i="25"/>
  <c r="AP78" i="25"/>
  <c r="AP77" i="25"/>
  <c r="AP76" i="25"/>
  <c r="AP75" i="25"/>
  <c r="AP74" i="25"/>
  <c r="AP73" i="25"/>
  <c r="AP72" i="25"/>
  <c r="AP71" i="25"/>
  <c r="AP70" i="25"/>
  <c r="AP69" i="25"/>
  <c r="AW68" i="25"/>
  <c r="AP68" i="25"/>
  <c r="AW67" i="25"/>
  <c r="AP67" i="25"/>
  <c r="AW66" i="25"/>
  <c r="AP66" i="25"/>
  <c r="AW65" i="25"/>
  <c r="AP65" i="25"/>
  <c r="AW64" i="25"/>
  <c r="AP64" i="25"/>
  <c r="AW63" i="25"/>
  <c r="AP63" i="25"/>
  <c r="AW62" i="25"/>
  <c r="AP62" i="25"/>
  <c r="AW61" i="25"/>
  <c r="AP61" i="25"/>
  <c r="AW60" i="25"/>
  <c r="AP60" i="25"/>
  <c r="AW59" i="25"/>
  <c r="AP59" i="25"/>
  <c r="AW58" i="25"/>
  <c r="AP58" i="25"/>
  <c r="AW57" i="25"/>
  <c r="AP57" i="25"/>
  <c r="AW56" i="25"/>
  <c r="AP56" i="25"/>
  <c r="AW55" i="25"/>
  <c r="AP55" i="25"/>
  <c r="AW54" i="25"/>
  <c r="AP54" i="25"/>
  <c r="AW53" i="25"/>
  <c r="AP53" i="25"/>
  <c r="AW52" i="25"/>
  <c r="AP52" i="25"/>
  <c r="AW51" i="25"/>
  <c r="AP51" i="25"/>
  <c r="AW50" i="25"/>
  <c r="AP50" i="25"/>
  <c r="AW49" i="25"/>
  <c r="AP49" i="25"/>
  <c r="AW48" i="25"/>
  <c r="AP48" i="25"/>
  <c r="AW47" i="25"/>
  <c r="AP47" i="25"/>
  <c r="AW46" i="25"/>
  <c r="AP46" i="25"/>
  <c r="AW45" i="25"/>
  <c r="AP45" i="25"/>
  <c r="AW44" i="25"/>
  <c r="AP44" i="25"/>
  <c r="AW43" i="25"/>
  <c r="AP43" i="25"/>
  <c r="AW42" i="25"/>
  <c r="AP42" i="25"/>
  <c r="AW41" i="25"/>
  <c r="AP41" i="25"/>
  <c r="AW40" i="25"/>
  <c r="AP40" i="25"/>
  <c r="AW39" i="25"/>
  <c r="AP39" i="25"/>
  <c r="AP38" i="25"/>
  <c r="Z38" i="25"/>
  <c r="AD38" i="25" s="1"/>
  <c r="AP37" i="25"/>
  <c r="Z37" i="25"/>
  <c r="AD37" i="25" s="1"/>
  <c r="AP36" i="25"/>
  <c r="Z36" i="25"/>
  <c r="AD36" i="25" s="1"/>
  <c r="AP35" i="25"/>
  <c r="Z35" i="25"/>
  <c r="AD35" i="25" s="1"/>
  <c r="AP34" i="25"/>
  <c r="Z34" i="25"/>
  <c r="AD34" i="25" s="1"/>
  <c r="AP33" i="25"/>
  <c r="Z33" i="25"/>
  <c r="AD33" i="25" s="1"/>
  <c r="AP32" i="25"/>
  <c r="Z32" i="25"/>
  <c r="AD32" i="25" s="1"/>
  <c r="AP31" i="25"/>
  <c r="Z31" i="25"/>
  <c r="AD31" i="25" s="1"/>
  <c r="AP30" i="25"/>
  <c r="Z30" i="25"/>
  <c r="AD30" i="25" s="1"/>
  <c r="AP29" i="25"/>
  <c r="Z29" i="25"/>
  <c r="AD29" i="25" s="1"/>
  <c r="AP28" i="25"/>
  <c r="Z28" i="25"/>
  <c r="AD28" i="25" s="1"/>
  <c r="AP27" i="25"/>
  <c r="Z27" i="25"/>
  <c r="AD27" i="25" s="1"/>
  <c r="AP26" i="25"/>
  <c r="Z26" i="25"/>
  <c r="AD26" i="25" s="1"/>
  <c r="AO25" i="25"/>
  <c r="Z25" i="25"/>
  <c r="AD25" i="25" s="1"/>
  <c r="J25" i="25"/>
  <c r="AP25" i="25" s="1"/>
  <c r="AP24" i="25"/>
  <c r="Z24" i="25"/>
  <c r="AD24" i="25" s="1"/>
  <c r="AP23" i="25"/>
  <c r="Z23" i="25"/>
  <c r="AD23" i="25" s="1"/>
  <c r="AP22" i="25"/>
  <c r="Z22" i="25"/>
  <c r="AD22" i="25" s="1"/>
  <c r="AP21" i="25"/>
  <c r="AP20" i="25"/>
  <c r="Z20" i="25"/>
  <c r="AD20" i="25" s="1"/>
  <c r="AP19" i="25"/>
  <c r="Z19" i="25"/>
  <c r="AD19" i="25" s="1"/>
  <c r="AP18" i="25"/>
  <c r="Z18" i="25"/>
  <c r="AD18" i="25" s="1"/>
  <c r="AP17" i="25"/>
  <c r="Z17" i="25"/>
  <c r="AD17" i="25" s="1"/>
  <c r="AP16" i="25"/>
  <c r="Z16" i="25"/>
  <c r="AD16" i="25" s="1"/>
  <c r="AP15" i="25"/>
  <c r="AP14" i="25"/>
  <c r="AP13" i="25"/>
  <c r="AP12" i="25"/>
  <c r="AP11" i="25"/>
  <c r="AP10" i="25"/>
  <c r="AP9" i="25"/>
  <c r="AP8" i="25"/>
  <c r="AP7" i="25"/>
  <c r="AP6" i="25"/>
  <c r="AP5" i="25"/>
  <c r="AP4" i="25"/>
  <c r="AP3" i="25"/>
  <c r="AP2" i="25"/>
  <c r="AP822" i="24"/>
  <c r="AP821" i="24"/>
  <c r="AP820" i="24"/>
  <c r="AP819" i="24"/>
  <c r="AP818" i="24"/>
  <c r="AP817" i="24"/>
  <c r="AP816" i="24"/>
  <c r="AP815" i="24"/>
  <c r="AP814" i="24"/>
  <c r="AP813" i="24"/>
  <c r="AP812" i="24"/>
  <c r="AP811" i="24"/>
  <c r="AP810" i="24"/>
  <c r="AP809" i="24"/>
  <c r="AP808" i="24"/>
  <c r="AP807" i="24"/>
  <c r="AP806" i="24"/>
  <c r="AP805" i="24"/>
  <c r="AP804" i="24"/>
  <c r="AP803" i="24"/>
  <c r="AP802" i="24"/>
  <c r="AP801" i="24"/>
  <c r="AP800" i="24"/>
  <c r="AP799" i="24"/>
  <c r="AP798" i="24"/>
  <c r="AW797" i="24"/>
  <c r="AP797" i="24"/>
  <c r="AP796" i="24"/>
  <c r="AP795" i="24"/>
  <c r="AP794" i="24"/>
  <c r="AP793" i="24"/>
  <c r="AP792" i="24"/>
  <c r="AP791" i="24"/>
  <c r="AW790" i="24"/>
  <c r="AP790" i="24"/>
  <c r="AP789" i="24"/>
  <c r="AP788" i="24"/>
  <c r="AD788" i="24"/>
  <c r="AP787" i="24"/>
  <c r="AD787" i="24"/>
  <c r="AP786" i="24"/>
  <c r="AD786" i="24"/>
  <c r="AP785" i="24"/>
  <c r="AP784" i="24"/>
  <c r="AP783" i="24"/>
  <c r="AP782" i="24"/>
  <c r="AP781" i="24"/>
  <c r="AP780" i="24"/>
  <c r="AP779" i="24"/>
  <c r="AW778" i="24"/>
  <c r="AP778" i="24"/>
  <c r="AP777" i="24"/>
  <c r="AP776" i="24"/>
  <c r="AP775" i="24"/>
  <c r="AP774" i="24"/>
  <c r="AP773" i="24"/>
  <c r="AP772" i="24"/>
  <c r="AP771" i="24"/>
  <c r="AP770" i="24"/>
  <c r="AP769" i="24"/>
  <c r="AP768" i="24"/>
  <c r="AP767" i="24"/>
  <c r="AP766" i="24"/>
  <c r="AP765" i="24"/>
  <c r="AP764" i="24"/>
  <c r="AP763" i="24"/>
  <c r="AP762" i="24"/>
  <c r="AP761" i="24"/>
  <c r="AP760" i="24"/>
  <c r="AP759" i="24"/>
  <c r="AP758" i="24"/>
  <c r="AP757" i="24"/>
  <c r="AP756" i="24"/>
  <c r="AP755" i="24"/>
  <c r="AP754" i="24"/>
  <c r="AP753" i="24"/>
  <c r="AP752" i="24"/>
  <c r="AP751" i="24"/>
  <c r="AP750" i="24"/>
  <c r="AP749" i="24"/>
  <c r="AP748" i="24"/>
  <c r="AP747" i="24"/>
  <c r="AP746" i="24"/>
  <c r="AP745" i="24"/>
  <c r="AP744" i="24"/>
  <c r="AP743" i="24"/>
  <c r="AP742" i="24"/>
  <c r="AP741" i="24"/>
  <c r="AP740" i="24"/>
  <c r="AP739" i="24"/>
  <c r="AP738" i="24"/>
  <c r="AP737" i="24"/>
  <c r="AP736" i="24"/>
  <c r="AP735" i="24"/>
  <c r="AP734" i="24"/>
  <c r="AP733" i="24"/>
  <c r="AP732" i="24"/>
  <c r="AP731" i="24"/>
  <c r="AP730" i="24"/>
  <c r="AP729" i="24"/>
  <c r="AP728" i="24"/>
  <c r="AP727" i="24"/>
  <c r="AP726" i="24"/>
  <c r="AP725" i="24"/>
  <c r="AP724" i="24"/>
  <c r="AP723" i="24"/>
  <c r="AP722" i="24"/>
  <c r="AP721" i="24"/>
  <c r="AP720" i="24"/>
  <c r="AP719" i="24"/>
  <c r="AP718" i="24"/>
  <c r="AP717" i="24"/>
  <c r="AP716" i="24"/>
  <c r="AP715" i="24"/>
  <c r="AP714" i="24"/>
  <c r="AP713" i="24"/>
  <c r="AP712" i="24"/>
  <c r="AP711" i="24"/>
  <c r="AP710" i="24"/>
  <c r="AP709" i="24"/>
  <c r="AP708" i="24"/>
  <c r="AP707" i="24"/>
  <c r="AP706" i="24"/>
  <c r="AP705" i="24"/>
  <c r="AP704" i="24"/>
  <c r="AP703" i="24"/>
  <c r="AP702" i="24"/>
  <c r="AP701" i="24"/>
  <c r="AP700" i="24"/>
  <c r="AP699" i="24"/>
  <c r="AP698" i="24"/>
  <c r="AP697" i="24"/>
  <c r="AP696" i="24"/>
  <c r="AP695" i="24"/>
  <c r="AP694" i="24"/>
  <c r="AP693" i="24"/>
  <c r="AP692" i="24"/>
  <c r="AP691" i="24"/>
  <c r="AP690" i="24"/>
  <c r="AP689" i="24"/>
  <c r="AP688" i="24"/>
  <c r="AP687" i="24"/>
  <c r="AP686" i="24"/>
  <c r="AP685" i="24"/>
  <c r="AP684" i="24"/>
  <c r="AP683" i="24"/>
  <c r="AP682" i="24"/>
  <c r="AP681" i="24"/>
  <c r="AP680" i="24"/>
  <c r="AP679" i="24"/>
  <c r="AP678" i="24"/>
  <c r="AP677" i="24"/>
  <c r="AP676" i="24"/>
  <c r="AP675" i="24"/>
  <c r="AP674" i="24"/>
  <c r="AP673" i="24"/>
  <c r="AP672" i="24"/>
  <c r="AP671" i="24"/>
  <c r="AP670" i="24"/>
  <c r="AP669" i="24"/>
  <c r="AP668" i="24"/>
  <c r="AP667" i="24"/>
  <c r="AP666" i="24"/>
  <c r="AP665" i="24"/>
  <c r="AP664" i="24"/>
  <c r="AP663" i="24"/>
  <c r="AP662" i="24"/>
  <c r="AP661" i="24"/>
  <c r="AP660" i="24"/>
  <c r="AP659" i="24"/>
  <c r="AP658" i="24"/>
  <c r="AP657" i="24"/>
  <c r="AP656" i="24"/>
  <c r="AP655" i="24"/>
  <c r="AP654" i="24"/>
  <c r="AP653" i="24"/>
  <c r="AP652" i="24"/>
  <c r="AP651" i="24"/>
  <c r="AO650" i="24"/>
  <c r="AP650" i="24" s="1"/>
  <c r="AP649" i="24"/>
  <c r="AP648" i="24"/>
  <c r="AP647" i="24"/>
  <c r="AP646" i="24"/>
  <c r="AP645" i="24"/>
  <c r="AP644" i="24"/>
  <c r="AP643" i="24"/>
  <c r="AP642" i="24"/>
  <c r="AP641" i="24"/>
  <c r="AP640" i="24"/>
  <c r="AP639" i="24"/>
  <c r="AP638" i="24"/>
  <c r="AP637" i="24"/>
  <c r="AP636" i="24"/>
  <c r="AP635" i="24"/>
  <c r="AP634" i="24"/>
  <c r="AP633" i="24"/>
  <c r="AP632" i="24"/>
  <c r="AP631" i="24"/>
  <c r="AP630" i="24"/>
  <c r="AP629" i="24"/>
  <c r="AP628" i="24"/>
  <c r="AP627" i="24"/>
  <c r="AP626" i="24"/>
  <c r="AP625" i="24"/>
  <c r="AP624" i="24"/>
  <c r="AP623" i="24"/>
  <c r="AP622" i="24"/>
  <c r="AP621" i="24"/>
  <c r="AP620" i="24"/>
  <c r="AP619" i="24"/>
  <c r="AP618" i="24"/>
  <c r="AP617" i="24"/>
  <c r="AP616" i="24"/>
  <c r="AP615" i="24"/>
  <c r="AP614" i="24"/>
  <c r="AP613" i="24"/>
  <c r="AP612" i="24"/>
  <c r="AP611" i="24"/>
  <c r="AP610" i="24"/>
  <c r="AP609" i="24"/>
  <c r="AP608" i="24"/>
  <c r="AP607" i="24"/>
  <c r="AP606" i="24"/>
  <c r="AP605" i="24"/>
  <c r="AP604" i="24"/>
  <c r="AP603" i="24"/>
  <c r="AP602" i="24"/>
  <c r="AP601" i="24"/>
  <c r="AP600" i="24"/>
  <c r="AP599" i="24"/>
  <c r="AP598" i="24"/>
  <c r="AP597" i="24"/>
  <c r="AP596" i="24"/>
  <c r="AP595" i="24"/>
  <c r="AP594" i="24"/>
  <c r="AP593" i="24"/>
  <c r="Z593" i="24"/>
  <c r="AP592" i="24"/>
  <c r="Z592" i="24"/>
  <c r="AP591" i="24"/>
  <c r="Z591" i="24"/>
  <c r="AP590" i="24"/>
  <c r="Z590" i="24"/>
  <c r="AP589" i="24"/>
  <c r="Z589" i="24"/>
  <c r="AP588" i="24"/>
  <c r="Z588" i="24"/>
  <c r="AP587" i="24"/>
  <c r="Z587" i="24"/>
  <c r="AP586" i="24"/>
  <c r="Z586" i="24"/>
  <c r="AP585" i="24"/>
  <c r="Z585" i="24"/>
  <c r="AP584" i="24"/>
  <c r="Z584" i="24"/>
  <c r="AP583" i="24"/>
  <c r="Z583" i="24"/>
  <c r="AP582" i="24"/>
  <c r="Z582" i="24"/>
  <c r="AP581" i="24"/>
  <c r="Z581" i="24"/>
  <c r="AP580" i="24"/>
  <c r="Z580" i="24"/>
  <c r="AP579" i="24"/>
  <c r="Z579" i="24"/>
  <c r="AP578" i="24"/>
  <c r="Z578" i="24"/>
  <c r="AP577" i="24"/>
  <c r="Z577" i="24"/>
  <c r="AD577" i="24" s="1"/>
  <c r="AP576" i="24"/>
  <c r="Z576" i="24"/>
  <c r="AD576" i="24" s="1"/>
  <c r="AP575" i="24"/>
  <c r="Z575" i="24"/>
  <c r="AD575" i="24" s="1"/>
  <c r="AP574" i="24"/>
  <c r="Z574" i="24"/>
  <c r="AD574" i="24" s="1"/>
  <c r="AP573" i="24"/>
  <c r="Z573" i="24"/>
  <c r="AD573" i="24" s="1"/>
  <c r="AP572" i="24"/>
  <c r="Z572" i="24"/>
  <c r="AD572" i="24" s="1"/>
  <c r="AP571" i="24"/>
  <c r="Z571" i="24"/>
  <c r="AD571" i="24" s="1"/>
  <c r="AP570" i="24"/>
  <c r="Z570" i="24"/>
  <c r="AD570" i="24" s="1"/>
  <c r="AP569" i="24"/>
  <c r="AD569" i="24"/>
  <c r="Z569" i="24"/>
  <c r="AP568" i="24"/>
  <c r="Z568" i="24"/>
  <c r="AD568" i="24" s="1"/>
  <c r="AP567" i="24"/>
  <c r="Z567" i="24"/>
  <c r="AD567" i="24" s="1"/>
  <c r="AP566" i="24"/>
  <c r="AD566" i="24"/>
  <c r="Z566" i="24"/>
  <c r="AP565" i="24"/>
  <c r="Z565" i="24"/>
  <c r="AD565" i="24" s="1"/>
  <c r="AP564" i="24"/>
  <c r="Z564" i="24"/>
  <c r="AD564" i="24" s="1"/>
  <c r="AP563" i="24"/>
  <c r="Z563" i="24"/>
  <c r="AD563" i="24" s="1"/>
  <c r="AP562" i="24"/>
  <c r="AP561" i="24"/>
  <c r="AP560" i="24"/>
  <c r="AP559" i="24"/>
  <c r="AP558" i="24"/>
  <c r="AP557" i="24"/>
  <c r="AP556" i="24"/>
  <c r="AP555" i="24"/>
  <c r="AP554" i="24"/>
  <c r="AP553" i="24"/>
  <c r="AP552" i="24"/>
  <c r="AP551" i="24"/>
  <c r="AP550" i="24"/>
  <c r="AP549" i="24"/>
  <c r="AP548" i="24"/>
  <c r="AP547" i="24"/>
  <c r="AP546" i="24"/>
  <c r="AP545" i="24"/>
  <c r="AP544" i="24"/>
  <c r="AP543" i="24"/>
  <c r="AP542" i="24"/>
  <c r="AP541" i="24"/>
  <c r="AP540" i="24"/>
  <c r="AP539" i="24"/>
  <c r="AP538" i="24"/>
  <c r="AP537" i="24"/>
  <c r="AP536" i="24"/>
  <c r="AP535" i="24"/>
  <c r="AP534" i="24"/>
  <c r="AP533" i="24"/>
  <c r="AP532" i="24"/>
  <c r="AP531" i="24"/>
  <c r="AP530" i="24"/>
  <c r="AP529" i="24"/>
  <c r="AP528" i="24"/>
  <c r="AP527" i="24"/>
  <c r="AP526" i="24"/>
  <c r="AP525" i="24"/>
  <c r="AP524" i="24"/>
  <c r="AP523" i="24"/>
  <c r="AP522" i="24"/>
  <c r="AP521" i="24"/>
  <c r="AP520" i="24"/>
  <c r="AP519" i="24"/>
  <c r="AP518" i="24"/>
  <c r="AP517" i="24"/>
  <c r="AP516" i="24"/>
  <c r="AP515" i="24"/>
  <c r="AP514" i="24"/>
  <c r="AP513" i="24"/>
  <c r="AP512" i="24"/>
  <c r="AP511" i="24"/>
  <c r="AP510" i="24"/>
  <c r="AP509" i="24"/>
  <c r="AP508" i="24"/>
  <c r="AP507" i="24"/>
  <c r="AP506" i="24"/>
  <c r="AP505" i="24"/>
  <c r="AP504" i="24"/>
  <c r="AP503" i="24"/>
  <c r="AP502" i="24"/>
  <c r="AP501" i="24"/>
  <c r="AP500" i="24"/>
  <c r="AP499" i="24"/>
  <c r="AP498" i="24"/>
  <c r="AP497" i="24"/>
  <c r="AP496" i="24"/>
  <c r="AP495" i="24"/>
  <c r="AP494" i="24"/>
  <c r="AP493" i="24"/>
  <c r="AP492" i="24"/>
  <c r="AP491" i="24"/>
  <c r="AP490" i="24"/>
  <c r="AP489" i="24"/>
  <c r="AP488" i="24"/>
  <c r="AP487" i="24"/>
  <c r="AP486" i="24"/>
  <c r="AP485" i="24"/>
  <c r="AP484" i="24"/>
  <c r="AP483" i="24"/>
  <c r="AP482" i="24"/>
  <c r="AP481" i="24"/>
  <c r="AP480" i="24"/>
  <c r="AP479" i="24"/>
  <c r="AP478" i="24"/>
  <c r="AP477" i="24"/>
  <c r="AP476" i="24"/>
  <c r="AP475" i="24"/>
  <c r="AP474" i="24"/>
  <c r="AP473" i="24"/>
  <c r="AP472" i="24"/>
  <c r="AP471" i="24"/>
  <c r="AP470" i="24"/>
  <c r="AP469" i="24"/>
  <c r="AP468" i="24"/>
  <c r="AP467" i="24"/>
  <c r="AP466" i="24"/>
  <c r="AP465" i="24"/>
  <c r="AP464" i="24"/>
  <c r="AP463" i="24"/>
  <c r="AP462" i="24"/>
  <c r="AP461" i="24"/>
  <c r="AP460" i="24"/>
  <c r="AP459" i="24"/>
  <c r="AP458" i="24"/>
  <c r="AP457" i="24"/>
  <c r="AP456" i="24"/>
  <c r="AP455" i="24"/>
  <c r="AP454" i="24"/>
  <c r="AP453" i="24"/>
  <c r="AP452" i="24"/>
  <c r="AP451" i="24"/>
  <c r="AP450" i="24"/>
  <c r="AP449" i="24"/>
  <c r="AP448" i="24"/>
  <c r="AP447" i="24"/>
  <c r="AP446" i="24"/>
  <c r="AP445" i="24"/>
  <c r="AP444" i="24"/>
  <c r="AP443" i="24"/>
  <c r="AP442" i="24"/>
  <c r="AP441" i="24"/>
  <c r="AP440" i="24"/>
  <c r="AP439" i="24"/>
  <c r="AP438" i="24"/>
  <c r="AP437" i="24"/>
  <c r="AP436" i="24"/>
  <c r="AP435" i="24"/>
  <c r="AP434" i="24"/>
  <c r="AP433" i="24"/>
  <c r="AP432" i="24"/>
  <c r="AP431" i="24"/>
  <c r="AP430" i="24"/>
  <c r="AP429" i="24"/>
  <c r="AP428" i="24"/>
  <c r="AP427" i="24"/>
  <c r="AP426" i="24"/>
  <c r="AP425" i="24"/>
  <c r="AP424" i="24"/>
  <c r="AP423" i="24"/>
  <c r="AP422" i="24"/>
  <c r="AP421" i="24"/>
  <c r="AP420" i="24"/>
  <c r="AP419" i="24"/>
  <c r="AP418" i="24"/>
  <c r="AP417" i="24"/>
  <c r="AP416" i="24"/>
  <c r="AP415" i="24"/>
  <c r="AP414" i="24"/>
  <c r="AP413" i="24"/>
  <c r="AP412" i="24"/>
  <c r="AP411" i="24"/>
  <c r="AP410" i="24"/>
  <c r="AP409" i="24"/>
  <c r="AP408" i="24"/>
  <c r="AP407" i="24"/>
  <c r="AP406" i="24"/>
  <c r="AP405" i="24"/>
  <c r="AP404" i="24"/>
  <c r="AP403" i="24"/>
  <c r="AP402" i="24"/>
  <c r="AP401" i="24"/>
  <c r="AP400" i="24"/>
  <c r="AP399" i="24"/>
  <c r="AP398" i="24"/>
  <c r="AP397" i="24"/>
  <c r="AP396" i="24"/>
  <c r="AP395" i="24"/>
  <c r="AP394" i="24"/>
  <c r="AP393" i="24"/>
  <c r="AP392" i="24"/>
  <c r="AP391" i="24"/>
  <c r="AP390" i="24"/>
  <c r="AP389" i="24"/>
  <c r="AP388" i="24"/>
  <c r="AP387" i="24"/>
  <c r="AP386" i="24"/>
  <c r="AP385" i="24"/>
  <c r="AP384" i="24"/>
  <c r="AP383" i="24"/>
  <c r="AP382" i="24"/>
  <c r="AP381" i="24"/>
  <c r="AP380" i="24"/>
  <c r="AP379" i="24"/>
  <c r="AP378" i="24"/>
  <c r="AP377" i="24"/>
  <c r="AP376" i="24"/>
  <c r="AP375" i="24"/>
  <c r="AP374" i="24"/>
  <c r="AP373" i="24"/>
  <c r="AP372" i="24"/>
  <c r="AP371" i="24"/>
  <c r="AP370" i="24"/>
  <c r="AP369" i="24"/>
  <c r="AP368" i="24"/>
  <c r="AP367" i="24"/>
  <c r="AP366" i="24"/>
  <c r="AP365" i="24"/>
  <c r="AP364" i="24"/>
  <c r="AP363" i="24"/>
  <c r="AP362" i="24"/>
  <c r="AP361" i="24"/>
  <c r="AP360" i="24"/>
  <c r="AP359" i="24"/>
  <c r="AP358" i="24"/>
  <c r="AP357" i="24"/>
  <c r="AP356" i="24"/>
  <c r="AO355" i="24"/>
  <c r="AP355" i="24" s="1"/>
  <c r="AP354" i="24"/>
  <c r="AP353" i="24"/>
  <c r="AP352" i="24"/>
  <c r="AP351" i="24"/>
  <c r="AP350" i="24"/>
  <c r="AP349" i="24"/>
  <c r="AP348" i="24"/>
  <c r="AP347" i="24"/>
  <c r="AP346" i="24"/>
  <c r="AP345" i="24"/>
  <c r="AP344" i="24"/>
  <c r="AP343" i="24"/>
  <c r="AP342" i="24"/>
  <c r="AP341" i="24"/>
  <c r="AP340" i="24"/>
  <c r="AP339" i="24"/>
  <c r="AP338" i="24"/>
  <c r="AP337" i="24"/>
  <c r="AP336" i="24"/>
  <c r="AP335" i="24"/>
  <c r="AP334" i="24"/>
  <c r="AP333" i="24"/>
  <c r="AP332" i="24"/>
  <c r="AP331" i="24"/>
  <c r="AP330" i="24"/>
  <c r="AP329" i="24"/>
  <c r="AP328" i="24"/>
  <c r="AP327" i="24"/>
  <c r="AP326" i="24"/>
  <c r="AP325" i="24"/>
  <c r="AP324" i="24"/>
  <c r="AP323" i="24"/>
  <c r="AP322" i="24"/>
  <c r="AP321" i="24"/>
  <c r="AP320" i="24"/>
  <c r="AP319" i="24"/>
  <c r="AP318" i="24"/>
  <c r="AN317" i="24"/>
  <c r="J317" i="24"/>
  <c r="AP316" i="24"/>
  <c r="AP315" i="24"/>
  <c r="AP314" i="24"/>
  <c r="AP313" i="24"/>
  <c r="AP312" i="24"/>
  <c r="AP311" i="24"/>
  <c r="AP310" i="24"/>
  <c r="AP309" i="24"/>
  <c r="AP308" i="24"/>
  <c r="AP307" i="24"/>
  <c r="AP306" i="24"/>
  <c r="AP305" i="24"/>
  <c r="AP304" i="24"/>
  <c r="AP303" i="24"/>
  <c r="AP302" i="24"/>
  <c r="AP301" i="24"/>
  <c r="AP300" i="24"/>
  <c r="AP299" i="24"/>
  <c r="AP298" i="24"/>
  <c r="AP297" i="24"/>
  <c r="AP296" i="24"/>
  <c r="AP295" i="24"/>
  <c r="AP294" i="24"/>
  <c r="AP293" i="24"/>
  <c r="AP292" i="24"/>
  <c r="AP291" i="24"/>
  <c r="AP290" i="24"/>
  <c r="AP289" i="24"/>
  <c r="AP288" i="24"/>
  <c r="AP287" i="24"/>
  <c r="AP286" i="24"/>
  <c r="AP285" i="24"/>
  <c r="AP284" i="24"/>
  <c r="AP283" i="24"/>
  <c r="AP282" i="24"/>
  <c r="AP281" i="24"/>
  <c r="AD281" i="24"/>
  <c r="AP280" i="24"/>
  <c r="AD280" i="24"/>
  <c r="AW279" i="24"/>
  <c r="AP279" i="24"/>
  <c r="AD279" i="24"/>
  <c r="AW278" i="24"/>
  <c r="AP278" i="24"/>
  <c r="AD278" i="24"/>
  <c r="AW277" i="24"/>
  <c r="AP277" i="24"/>
  <c r="AD277" i="24"/>
  <c r="AW276" i="24"/>
  <c r="AP276" i="24"/>
  <c r="AD276" i="24"/>
  <c r="AW275" i="24"/>
  <c r="AP275" i="24"/>
  <c r="AD275" i="24"/>
  <c r="AW274" i="24"/>
  <c r="AP274" i="24"/>
  <c r="AD274" i="24"/>
  <c r="AW273" i="24"/>
  <c r="AV273" i="24"/>
  <c r="AP273" i="24"/>
  <c r="AD273" i="24"/>
  <c r="AW272" i="24"/>
  <c r="AV272" i="24"/>
  <c r="AP272" i="24"/>
  <c r="AD272" i="24"/>
  <c r="AW271" i="24"/>
  <c r="AV271" i="24"/>
  <c r="AP271" i="24"/>
  <c r="AD271" i="24"/>
  <c r="AW270" i="24"/>
  <c r="AV270" i="24"/>
  <c r="AP270" i="24"/>
  <c r="AD270" i="24"/>
  <c r="AW269" i="24"/>
  <c r="AV269" i="24"/>
  <c r="AP269" i="24"/>
  <c r="AD269" i="24"/>
  <c r="AW268" i="24"/>
  <c r="AP268" i="24"/>
  <c r="AD268" i="24"/>
  <c r="AW267" i="24"/>
  <c r="AP267" i="24"/>
  <c r="AD267" i="24"/>
  <c r="AW266" i="24"/>
  <c r="AV266" i="24"/>
  <c r="AP266" i="24"/>
  <c r="AD266" i="24"/>
  <c r="AW265" i="24"/>
  <c r="AV265" i="24"/>
  <c r="AP265" i="24"/>
  <c r="AD265" i="24"/>
  <c r="AW264" i="24"/>
  <c r="AV264" i="24"/>
  <c r="AP264" i="24"/>
  <c r="AD264" i="24"/>
  <c r="AW263" i="24"/>
  <c r="AV263" i="24"/>
  <c r="AP263" i="24"/>
  <c r="AD263" i="24"/>
  <c r="AW262" i="24"/>
  <c r="AV262" i="24"/>
  <c r="AP262" i="24"/>
  <c r="AD262" i="24"/>
  <c r="AW261" i="24"/>
  <c r="AV261" i="24"/>
  <c r="AP261" i="24"/>
  <c r="AD261" i="24"/>
  <c r="AW260" i="24"/>
  <c r="AV260" i="24"/>
  <c r="AP260" i="24"/>
  <c r="AD260" i="24"/>
  <c r="AW259" i="24"/>
  <c r="AV259" i="24"/>
  <c r="AP259" i="24"/>
  <c r="AD259" i="24"/>
  <c r="AW258" i="24"/>
  <c r="AV258" i="24"/>
  <c r="AP258" i="24"/>
  <c r="AD258" i="24"/>
  <c r="AW257" i="24"/>
  <c r="AV257" i="24"/>
  <c r="AP257" i="24"/>
  <c r="AD257" i="24"/>
  <c r="AW256" i="24"/>
  <c r="AV256" i="24"/>
  <c r="AP256" i="24"/>
  <c r="AD256" i="24"/>
  <c r="AW255" i="24"/>
  <c r="AV255" i="24"/>
  <c r="AP255" i="24"/>
  <c r="AD255" i="24"/>
  <c r="AW254" i="24"/>
  <c r="AV254" i="24"/>
  <c r="AP254" i="24"/>
  <c r="AD254" i="24"/>
  <c r="AW253" i="24"/>
  <c r="AP253" i="24"/>
  <c r="AD253" i="24"/>
  <c r="AW252" i="24"/>
  <c r="AV252" i="24"/>
  <c r="AP252" i="24"/>
  <c r="AD252" i="24"/>
  <c r="AW251" i="24"/>
  <c r="AP251" i="24"/>
  <c r="AD251" i="24"/>
  <c r="AW250" i="24"/>
  <c r="AP250" i="24"/>
  <c r="AD250" i="24"/>
  <c r="AW249" i="24"/>
  <c r="AV249" i="24"/>
  <c r="AP249" i="24"/>
  <c r="AD249" i="24"/>
  <c r="AW248" i="24"/>
  <c r="AV248" i="24"/>
  <c r="AP248" i="24"/>
  <c r="AD248" i="24"/>
  <c r="AW247" i="24"/>
  <c r="AV247" i="24"/>
  <c r="AP247" i="24"/>
  <c r="AD247" i="24"/>
  <c r="AW246" i="24"/>
  <c r="AV246" i="24"/>
  <c r="AP246" i="24"/>
  <c r="AD246" i="24"/>
  <c r="AW245" i="24"/>
  <c r="AP245" i="24"/>
  <c r="AD245" i="24"/>
  <c r="AW244" i="24"/>
  <c r="AV244" i="24"/>
  <c r="AP244" i="24"/>
  <c r="AD244" i="24"/>
  <c r="AW243" i="24"/>
  <c r="AV243" i="24"/>
  <c r="AP243" i="24"/>
  <c r="AD243" i="24"/>
  <c r="AP242" i="24"/>
  <c r="AP241" i="24"/>
  <c r="AP240" i="24"/>
  <c r="AP239" i="24"/>
  <c r="AP238" i="24"/>
  <c r="AP237" i="24"/>
  <c r="AP236" i="24"/>
  <c r="AP235" i="24"/>
  <c r="AP234" i="24"/>
  <c r="AP233" i="24"/>
  <c r="AP232" i="24"/>
  <c r="AP231" i="24"/>
  <c r="AP230" i="24"/>
  <c r="AP229" i="24"/>
  <c r="AP228" i="24"/>
  <c r="AP227" i="24"/>
  <c r="AP226" i="24"/>
  <c r="AP225" i="24"/>
  <c r="AP224" i="24"/>
  <c r="AP223" i="24"/>
  <c r="AP222" i="24"/>
  <c r="AP221" i="24"/>
  <c r="AP220" i="24"/>
  <c r="AP219" i="24"/>
  <c r="AP218" i="24"/>
  <c r="AP217" i="24"/>
  <c r="AP216" i="24"/>
  <c r="AP215" i="24"/>
  <c r="AP214" i="24"/>
  <c r="AP213" i="24"/>
  <c r="AP212" i="24"/>
  <c r="AP211" i="24"/>
  <c r="AP210" i="24"/>
  <c r="AP209" i="24"/>
  <c r="AP208" i="24"/>
  <c r="AP207" i="24"/>
  <c r="AP206" i="24"/>
  <c r="AP205" i="24"/>
  <c r="AP204" i="24"/>
  <c r="AP203" i="24"/>
  <c r="AP202" i="24"/>
  <c r="AP201" i="24"/>
  <c r="AP200" i="24"/>
  <c r="AW199" i="24"/>
  <c r="AW198" i="24" s="1"/>
  <c r="AP199" i="24"/>
  <c r="AP198" i="24"/>
  <c r="AP197" i="24"/>
  <c r="AP196" i="24"/>
  <c r="AP195" i="24"/>
  <c r="AP194" i="24"/>
  <c r="AP193" i="24"/>
  <c r="AP192" i="24"/>
  <c r="AW191" i="24"/>
  <c r="AP191" i="24"/>
  <c r="AP190" i="24"/>
  <c r="AP189" i="24"/>
  <c r="AP188" i="24"/>
  <c r="AP187" i="24"/>
  <c r="AP186" i="24"/>
  <c r="AP185" i="24"/>
  <c r="AP184" i="24"/>
  <c r="AP183" i="24"/>
  <c r="AP182" i="24"/>
  <c r="AP181" i="24"/>
  <c r="AP180" i="24"/>
  <c r="AP179" i="24"/>
  <c r="AP178" i="24"/>
  <c r="AP177" i="24"/>
  <c r="AP176" i="24"/>
  <c r="AP175" i="24"/>
  <c r="AP174" i="24"/>
  <c r="AP173" i="24"/>
  <c r="AP172" i="24"/>
  <c r="AP171" i="24"/>
  <c r="AP170" i="24"/>
  <c r="AP169" i="24"/>
  <c r="AP168" i="24"/>
  <c r="AP167" i="24"/>
  <c r="AP166" i="24"/>
  <c r="AP165" i="24"/>
  <c r="AP164" i="24"/>
  <c r="AP163" i="24"/>
  <c r="AP162" i="24"/>
  <c r="AP161" i="24"/>
  <c r="AP160" i="24"/>
  <c r="J159" i="24"/>
  <c r="AP159" i="24" s="1"/>
  <c r="AP158" i="24"/>
  <c r="AP157" i="24"/>
  <c r="AP156" i="24"/>
  <c r="AP155" i="24"/>
  <c r="AP154" i="24"/>
  <c r="AP153" i="24"/>
  <c r="AP152" i="24"/>
  <c r="AP151" i="24"/>
  <c r="AP150" i="24"/>
  <c r="AP149" i="24"/>
  <c r="AP148" i="24"/>
  <c r="AP147" i="24"/>
  <c r="AP146" i="24"/>
  <c r="AP145" i="24"/>
  <c r="AP144" i="24"/>
  <c r="AP143" i="24"/>
  <c r="AP142" i="24"/>
  <c r="AP141" i="24"/>
  <c r="AP140" i="24"/>
  <c r="AP139" i="24"/>
  <c r="AP138" i="24"/>
  <c r="AP137" i="24"/>
  <c r="AP136" i="24"/>
  <c r="AP135" i="24"/>
  <c r="AP134" i="24"/>
  <c r="AP133" i="24"/>
  <c r="AP132" i="24"/>
  <c r="AP131" i="24"/>
  <c r="AP130" i="24"/>
  <c r="AP129" i="24"/>
  <c r="AP128" i="24"/>
  <c r="AP127" i="24"/>
  <c r="AP126" i="24"/>
  <c r="AP125" i="24"/>
  <c r="AP124" i="24"/>
  <c r="AP123" i="24"/>
  <c r="AP122" i="24"/>
  <c r="AP121" i="24"/>
  <c r="AP120" i="24"/>
  <c r="AP119" i="24"/>
  <c r="AP118" i="24"/>
  <c r="AP117" i="24"/>
  <c r="AP116" i="24"/>
  <c r="AP115" i="24"/>
  <c r="AP114" i="24"/>
  <c r="AP113" i="24"/>
  <c r="AP112" i="24"/>
  <c r="AP111" i="24"/>
  <c r="AP110" i="24"/>
  <c r="AP109" i="24"/>
  <c r="AP108" i="24"/>
  <c r="AP107" i="24"/>
  <c r="AP106" i="24"/>
  <c r="AP105" i="24"/>
  <c r="AP104" i="24"/>
  <c r="AP103" i="24"/>
  <c r="AP102" i="24"/>
  <c r="AP101" i="24"/>
  <c r="AP100" i="24"/>
  <c r="AP99" i="24"/>
  <c r="AP98" i="24"/>
  <c r="AP97" i="24"/>
  <c r="AP96" i="24"/>
  <c r="AP95" i="24"/>
  <c r="AP94" i="24"/>
  <c r="AP93" i="24"/>
  <c r="AP92" i="24"/>
  <c r="AP91" i="24"/>
  <c r="AP90" i="24"/>
  <c r="AP89" i="24"/>
  <c r="AP88" i="24"/>
  <c r="AP87" i="24"/>
  <c r="AP86" i="24"/>
  <c r="AP85" i="24"/>
  <c r="AP84" i="24"/>
  <c r="AP83" i="24"/>
  <c r="AP82" i="24"/>
  <c r="AP81" i="24"/>
  <c r="AP80" i="24"/>
  <c r="AP79" i="24"/>
  <c r="AP78" i="24"/>
  <c r="AP77" i="24"/>
  <c r="AP76" i="24"/>
  <c r="AP75" i="24"/>
  <c r="AP74" i="24"/>
  <c r="AP73" i="24"/>
  <c r="AP72" i="24"/>
  <c r="AP71" i="24"/>
  <c r="AP70" i="24"/>
  <c r="AP69" i="24"/>
  <c r="AW68" i="24"/>
  <c r="AP68" i="24"/>
  <c r="AW67" i="24"/>
  <c r="AP67" i="24"/>
  <c r="AW66" i="24"/>
  <c r="AP66" i="24"/>
  <c r="AW65" i="24"/>
  <c r="AP65" i="24"/>
  <c r="AW64" i="24"/>
  <c r="AP64" i="24"/>
  <c r="AW63" i="24"/>
  <c r="AP63" i="24"/>
  <c r="AW62" i="24"/>
  <c r="AP62" i="24"/>
  <c r="AW61" i="24"/>
  <c r="AP61" i="24"/>
  <c r="AW60" i="24"/>
  <c r="AP60" i="24"/>
  <c r="AW59" i="24"/>
  <c r="AP59" i="24"/>
  <c r="AW58" i="24"/>
  <c r="AP58" i="24"/>
  <c r="AW57" i="24"/>
  <c r="AP57" i="24"/>
  <c r="AW56" i="24"/>
  <c r="AP56" i="24"/>
  <c r="AW55" i="24"/>
  <c r="AP55" i="24"/>
  <c r="AW54" i="24"/>
  <c r="AP54" i="24"/>
  <c r="AW53" i="24"/>
  <c r="AP53" i="24"/>
  <c r="AW52" i="24"/>
  <c r="AP52" i="24"/>
  <c r="AW51" i="24"/>
  <c r="AP51" i="24"/>
  <c r="AW50" i="24"/>
  <c r="AP50" i="24"/>
  <c r="AW49" i="24"/>
  <c r="AP49" i="24"/>
  <c r="AW48" i="24"/>
  <c r="AP48" i="24"/>
  <c r="AW47" i="24"/>
  <c r="AP47" i="24"/>
  <c r="AW46" i="24"/>
  <c r="AP46" i="24"/>
  <c r="AW45" i="24"/>
  <c r="AP45" i="24"/>
  <c r="AW44" i="24"/>
  <c r="AP44" i="24"/>
  <c r="AW43" i="24"/>
  <c r="AP43" i="24"/>
  <c r="AW42" i="24"/>
  <c r="AP42" i="24"/>
  <c r="AW41" i="24"/>
  <c r="AP41" i="24"/>
  <c r="AW40" i="24"/>
  <c r="AP40" i="24"/>
  <c r="AW39" i="24"/>
  <c r="AP39" i="24"/>
  <c r="AP38" i="24"/>
  <c r="AD38" i="24"/>
  <c r="Z38" i="24"/>
  <c r="AP37" i="24"/>
  <c r="Z37" i="24"/>
  <c r="AD37" i="24" s="1"/>
  <c r="AP36" i="24"/>
  <c r="Z36" i="24"/>
  <c r="AD36" i="24" s="1"/>
  <c r="AP35" i="24"/>
  <c r="Z35" i="24"/>
  <c r="AD35" i="24" s="1"/>
  <c r="AP34" i="24"/>
  <c r="Z34" i="24"/>
  <c r="AD34" i="24" s="1"/>
  <c r="AP33" i="24"/>
  <c r="Z33" i="24"/>
  <c r="AD33" i="24" s="1"/>
  <c r="AP32" i="24"/>
  <c r="Z32" i="24"/>
  <c r="AD32" i="24" s="1"/>
  <c r="AP31" i="24"/>
  <c r="Z31" i="24"/>
  <c r="AD31" i="24" s="1"/>
  <c r="AP30" i="24"/>
  <c r="AD30" i="24"/>
  <c r="Z30" i="24"/>
  <c r="AP29" i="24"/>
  <c r="Z29" i="24"/>
  <c r="AD29" i="24" s="1"/>
  <c r="AP28" i="24"/>
  <c r="Z28" i="24"/>
  <c r="AD28" i="24" s="1"/>
  <c r="AP27" i="24"/>
  <c r="Z27" i="24"/>
  <c r="AD27" i="24" s="1"/>
  <c r="AP26" i="24"/>
  <c r="Z26" i="24"/>
  <c r="AD26" i="24" s="1"/>
  <c r="AO25" i="24"/>
  <c r="Z25" i="24"/>
  <c r="AD25" i="24" s="1"/>
  <c r="J25" i="24"/>
  <c r="AP25" i="24" s="1"/>
  <c r="AP24" i="24"/>
  <c r="Z24" i="24"/>
  <c r="AD24" i="24" s="1"/>
  <c r="AP23" i="24"/>
  <c r="Z23" i="24"/>
  <c r="AD23" i="24" s="1"/>
  <c r="AP22" i="24"/>
  <c r="Z22" i="24"/>
  <c r="AD22" i="24" s="1"/>
  <c r="AP21" i="24"/>
  <c r="AP20" i="24"/>
  <c r="Z20" i="24"/>
  <c r="AD20" i="24" s="1"/>
  <c r="AP19" i="24"/>
  <c r="Z19" i="24"/>
  <c r="AD19" i="24" s="1"/>
  <c r="AP18" i="24"/>
  <c r="Z18" i="24"/>
  <c r="AD18" i="24" s="1"/>
  <c r="AP17" i="24"/>
  <c r="Z17" i="24"/>
  <c r="AD17" i="24" s="1"/>
  <c r="AP16" i="24"/>
  <c r="Z16" i="24"/>
  <c r="AD16" i="24" s="1"/>
  <c r="AP15" i="24"/>
  <c r="AP14" i="24"/>
  <c r="AP13" i="24"/>
  <c r="AP12" i="24"/>
  <c r="AP11" i="24"/>
  <c r="AP10" i="24"/>
  <c r="AP9" i="24"/>
  <c r="AP8" i="24"/>
  <c r="AP7" i="24"/>
  <c r="AP6" i="24"/>
  <c r="AP5" i="24"/>
  <c r="AP4" i="24"/>
  <c r="AP3" i="24"/>
  <c r="AP2" i="24"/>
  <c r="AP822" i="23"/>
  <c r="AP821" i="23"/>
  <c r="AP820" i="23"/>
  <c r="AP819" i="23"/>
  <c r="AP818" i="23"/>
  <c r="AP817" i="23"/>
  <c r="AP816" i="23"/>
  <c r="AP815" i="23"/>
  <c r="AP814" i="23"/>
  <c r="AP813" i="23"/>
  <c r="AP812" i="23"/>
  <c r="AP811" i="23"/>
  <c r="AP810" i="23"/>
  <c r="AP809" i="23"/>
  <c r="AP808" i="23"/>
  <c r="AP807" i="23"/>
  <c r="AP806" i="23"/>
  <c r="AP805" i="23"/>
  <c r="AP804" i="23"/>
  <c r="AP803" i="23"/>
  <c r="AP802" i="23"/>
  <c r="AP801" i="23"/>
  <c r="AP800" i="23"/>
  <c r="AP799" i="23"/>
  <c r="AP798" i="23"/>
  <c r="AW797" i="23"/>
  <c r="AP797" i="23"/>
  <c r="AP796" i="23"/>
  <c r="AP795" i="23"/>
  <c r="AP794" i="23"/>
  <c r="AP793" i="23"/>
  <c r="AP792" i="23"/>
  <c r="AP791" i="23"/>
  <c r="AW790" i="23"/>
  <c r="AP790" i="23"/>
  <c r="AP789" i="23"/>
  <c r="AP788" i="23"/>
  <c r="AD788" i="23"/>
  <c r="AP787" i="23"/>
  <c r="AD787" i="23"/>
  <c r="AP786" i="23"/>
  <c r="AD786" i="23"/>
  <c r="AP785" i="23"/>
  <c r="AP784" i="23"/>
  <c r="AP783" i="23"/>
  <c r="AP782" i="23"/>
  <c r="AP781" i="23"/>
  <c r="AP780" i="23"/>
  <c r="AP779" i="23"/>
  <c r="AW778" i="23"/>
  <c r="AP778" i="23"/>
  <c r="AP777" i="23"/>
  <c r="AP776" i="23"/>
  <c r="AP775" i="23"/>
  <c r="AP774" i="23"/>
  <c r="AP773" i="23"/>
  <c r="AP772" i="23"/>
  <c r="AP771" i="23"/>
  <c r="AP770" i="23"/>
  <c r="AP769" i="23"/>
  <c r="AP768" i="23"/>
  <c r="AP767" i="23"/>
  <c r="AP766" i="23"/>
  <c r="AP765" i="23"/>
  <c r="AP764" i="23"/>
  <c r="AP763" i="23"/>
  <c r="AP762" i="23"/>
  <c r="AP761" i="23"/>
  <c r="AP760" i="23"/>
  <c r="AP759" i="23"/>
  <c r="AP758" i="23"/>
  <c r="AP757" i="23"/>
  <c r="AP756" i="23"/>
  <c r="AP755" i="23"/>
  <c r="AP754" i="23"/>
  <c r="AP753" i="23"/>
  <c r="AP752" i="23"/>
  <c r="AP751" i="23"/>
  <c r="AP750" i="23"/>
  <c r="AP749" i="23"/>
  <c r="AP748" i="23"/>
  <c r="AP747" i="23"/>
  <c r="AP746" i="23"/>
  <c r="AP745" i="23"/>
  <c r="AP744" i="23"/>
  <c r="AP743" i="23"/>
  <c r="AP742" i="23"/>
  <c r="AP741" i="23"/>
  <c r="AP740" i="23"/>
  <c r="AP739" i="23"/>
  <c r="AP738" i="23"/>
  <c r="AP737" i="23"/>
  <c r="AP736" i="23"/>
  <c r="AP735" i="23"/>
  <c r="AP734" i="23"/>
  <c r="AP733" i="23"/>
  <c r="AP732" i="23"/>
  <c r="AP731" i="23"/>
  <c r="AP730" i="23"/>
  <c r="AP729" i="23"/>
  <c r="AP728" i="23"/>
  <c r="AP727" i="23"/>
  <c r="AP726" i="23"/>
  <c r="AP725" i="23"/>
  <c r="AP724" i="23"/>
  <c r="AP723" i="23"/>
  <c r="AP722" i="23"/>
  <c r="AP721" i="23"/>
  <c r="AP720" i="23"/>
  <c r="AP719" i="23"/>
  <c r="AP718" i="23"/>
  <c r="AP717" i="23"/>
  <c r="AP716" i="23"/>
  <c r="AP715" i="23"/>
  <c r="AP714" i="23"/>
  <c r="AP713" i="23"/>
  <c r="AP712" i="23"/>
  <c r="AP711" i="23"/>
  <c r="AP710" i="23"/>
  <c r="AP709" i="23"/>
  <c r="AP708" i="23"/>
  <c r="AP707" i="23"/>
  <c r="AP706" i="23"/>
  <c r="AP705" i="23"/>
  <c r="AP704" i="23"/>
  <c r="AP703" i="23"/>
  <c r="AP702" i="23"/>
  <c r="AP701" i="23"/>
  <c r="AP700" i="23"/>
  <c r="AP699" i="23"/>
  <c r="AP698" i="23"/>
  <c r="AP697" i="23"/>
  <c r="AP696" i="23"/>
  <c r="AP695" i="23"/>
  <c r="AP694" i="23"/>
  <c r="AP693" i="23"/>
  <c r="AP692" i="23"/>
  <c r="AP691" i="23"/>
  <c r="AP690" i="23"/>
  <c r="AP689" i="23"/>
  <c r="AP688" i="23"/>
  <c r="AP687" i="23"/>
  <c r="AP686" i="23"/>
  <c r="AP685" i="23"/>
  <c r="AP684" i="23"/>
  <c r="AP683" i="23"/>
  <c r="AP682" i="23"/>
  <c r="AP681" i="23"/>
  <c r="AP680" i="23"/>
  <c r="AP679" i="23"/>
  <c r="AP678" i="23"/>
  <c r="AP677" i="23"/>
  <c r="AP676" i="23"/>
  <c r="AP675" i="23"/>
  <c r="AP674" i="23"/>
  <c r="AP673" i="23"/>
  <c r="AP672" i="23"/>
  <c r="AP671" i="23"/>
  <c r="AP670" i="23"/>
  <c r="AP669" i="23"/>
  <c r="AP668" i="23"/>
  <c r="AP667" i="23"/>
  <c r="AP666" i="23"/>
  <c r="AP665" i="23"/>
  <c r="AP664" i="23"/>
  <c r="AP663" i="23"/>
  <c r="AP662" i="23"/>
  <c r="AP661" i="23"/>
  <c r="AP660" i="23"/>
  <c r="AP659" i="23"/>
  <c r="AP658" i="23"/>
  <c r="AP657" i="23"/>
  <c r="AP656" i="23"/>
  <c r="AP655" i="23"/>
  <c r="AP654" i="23"/>
  <c r="AP653" i="23"/>
  <c r="AP652" i="23"/>
  <c r="AP651" i="23"/>
  <c r="AP650" i="23"/>
  <c r="AO650" i="23"/>
  <c r="AP649" i="23"/>
  <c r="AP648" i="23"/>
  <c r="AP647" i="23"/>
  <c r="AP646" i="23"/>
  <c r="AP645" i="23"/>
  <c r="AP644" i="23"/>
  <c r="AP643" i="23"/>
  <c r="AP642" i="23"/>
  <c r="AP641" i="23"/>
  <c r="AP640" i="23"/>
  <c r="AP639" i="23"/>
  <c r="AP638" i="23"/>
  <c r="AP637" i="23"/>
  <c r="AP636" i="23"/>
  <c r="AP635" i="23"/>
  <c r="AP634" i="23"/>
  <c r="AP633" i="23"/>
  <c r="AP632" i="23"/>
  <c r="AP631" i="23"/>
  <c r="AP630" i="23"/>
  <c r="AP629" i="23"/>
  <c r="AP628" i="23"/>
  <c r="AP627" i="23"/>
  <c r="AP626" i="23"/>
  <c r="AP625" i="23"/>
  <c r="AP624" i="23"/>
  <c r="AP623" i="23"/>
  <c r="AP622" i="23"/>
  <c r="AP621" i="23"/>
  <c r="AP620" i="23"/>
  <c r="AP619" i="23"/>
  <c r="AP618" i="23"/>
  <c r="AP617" i="23"/>
  <c r="AP616" i="23"/>
  <c r="AP615" i="23"/>
  <c r="AP614" i="23"/>
  <c r="AP613" i="23"/>
  <c r="AP612" i="23"/>
  <c r="AP611" i="23"/>
  <c r="AP610" i="23"/>
  <c r="AP609" i="23"/>
  <c r="AP608" i="23"/>
  <c r="AP607" i="23"/>
  <c r="AP606" i="23"/>
  <c r="AP605" i="23"/>
  <c r="AP604" i="23"/>
  <c r="AP603" i="23"/>
  <c r="AP602" i="23"/>
  <c r="AP601" i="23"/>
  <c r="AP600" i="23"/>
  <c r="AP599" i="23"/>
  <c r="AP598" i="23"/>
  <c r="AP597" i="23"/>
  <c r="AP596" i="23"/>
  <c r="AP595" i="23"/>
  <c r="AP594" i="23"/>
  <c r="AP593" i="23"/>
  <c r="Z593" i="23"/>
  <c r="AP592" i="23"/>
  <c r="Z592" i="23"/>
  <c r="AP591" i="23"/>
  <c r="Z591" i="23"/>
  <c r="AP590" i="23"/>
  <c r="Z590" i="23"/>
  <c r="AP589" i="23"/>
  <c r="Z589" i="23"/>
  <c r="AP588" i="23"/>
  <c r="Z588" i="23"/>
  <c r="AP587" i="23"/>
  <c r="Z587" i="23"/>
  <c r="AP586" i="23"/>
  <c r="Z586" i="23"/>
  <c r="AP585" i="23"/>
  <c r="Z585" i="23"/>
  <c r="AP584" i="23"/>
  <c r="Z584" i="23"/>
  <c r="AP583" i="23"/>
  <c r="Z583" i="23"/>
  <c r="AP582" i="23"/>
  <c r="Z582" i="23"/>
  <c r="AP581" i="23"/>
  <c r="Z581" i="23"/>
  <c r="AP580" i="23"/>
  <c r="Z580" i="23"/>
  <c r="AP579" i="23"/>
  <c r="Z579" i="23"/>
  <c r="AP578" i="23"/>
  <c r="Z578" i="23"/>
  <c r="AP577" i="23"/>
  <c r="Z577" i="23"/>
  <c r="AD577" i="23" s="1"/>
  <c r="AP576" i="23"/>
  <c r="Z576" i="23"/>
  <c r="AD576" i="23" s="1"/>
  <c r="AP575" i="23"/>
  <c r="Z575" i="23"/>
  <c r="AD575" i="23" s="1"/>
  <c r="AP574" i="23"/>
  <c r="Z574" i="23"/>
  <c r="AD574" i="23" s="1"/>
  <c r="AP573" i="23"/>
  <c r="Z573" i="23"/>
  <c r="AD573" i="23" s="1"/>
  <c r="AP572" i="23"/>
  <c r="Z572" i="23"/>
  <c r="AD572" i="23" s="1"/>
  <c r="AP571" i="23"/>
  <c r="Z571" i="23"/>
  <c r="AD571" i="23" s="1"/>
  <c r="AP570" i="23"/>
  <c r="Z570" i="23"/>
  <c r="AD570" i="23" s="1"/>
  <c r="AP569" i="23"/>
  <c r="Z569" i="23"/>
  <c r="AD569" i="23" s="1"/>
  <c r="AP568" i="23"/>
  <c r="Z568" i="23"/>
  <c r="AD568" i="23" s="1"/>
  <c r="AP567" i="23"/>
  <c r="Z567" i="23"/>
  <c r="AD567" i="23" s="1"/>
  <c r="AP566" i="23"/>
  <c r="Z566" i="23"/>
  <c r="AD566" i="23" s="1"/>
  <c r="AP565" i="23"/>
  <c r="Z565" i="23"/>
  <c r="AD565" i="23" s="1"/>
  <c r="AP564" i="23"/>
  <c r="Z564" i="23"/>
  <c r="AD564" i="23" s="1"/>
  <c r="AP563" i="23"/>
  <c r="Z563" i="23"/>
  <c r="AD563" i="23" s="1"/>
  <c r="AP562" i="23"/>
  <c r="AP561" i="23"/>
  <c r="AP560" i="23"/>
  <c r="AP559" i="23"/>
  <c r="AP558" i="23"/>
  <c r="AP557" i="23"/>
  <c r="AP556" i="23"/>
  <c r="AP555" i="23"/>
  <c r="AP554" i="23"/>
  <c r="AP553" i="23"/>
  <c r="AP552" i="23"/>
  <c r="AP551" i="23"/>
  <c r="AP550" i="23"/>
  <c r="AP549" i="23"/>
  <c r="AP548" i="23"/>
  <c r="AP547" i="23"/>
  <c r="AP546" i="23"/>
  <c r="AP545" i="23"/>
  <c r="AP544" i="23"/>
  <c r="AP543" i="23"/>
  <c r="AP542" i="23"/>
  <c r="AP541" i="23"/>
  <c r="AP540" i="23"/>
  <c r="AP539" i="23"/>
  <c r="AP538" i="23"/>
  <c r="AP537" i="23"/>
  <c r="AP536" i="23"/>
  <c r="AP535" i="23"/>
  <c r="AP534" i="23"/>
  <c r="AP533" i="23"/>
  <c r="AP532" i="23"/>
  <c r="AP531" i="23"/>
  <c r="AP530" i="23"/>
  <c r="AP529" i="23"/>
  <c r="AP528" i="23"/>
  <c r="AP527" i="23"/>
  <c r="AP526" i="23"/>
  <c r="AP525" i="23"/>
  <c r="AP524" i="23"/>
  <c r="AP523" i="23"/>
  <c r="AP522" i="23"/>
  <c r="AP521" i="23"/>
  <c r="AP520" i="23"/>
  <c r="AP519" i="23"/>
  <c r="AP518" i="23"/>
  <c r="AP517" i="23"/>
  <c r="AP516" i="23"/>
  <c r="AP515" i="23"/>
  <c r="AP514" i="23"/>
  <c r="AP513" i="23"/>
  <c r="AP512" i="23"/>
  <c r="AP511" i="23"/>
  <c r="AP510" i="23"/>
  <c r="AP509" i="23"/>
  <c r="AP508" i="23"/>
  <c r="AP507" i="23"/>
  <c r="AP506" i="23"/>
  <c r="AP505" i="23"/>
  <c r="AP504" i="23"/>
  <c r="AP503" i="23"/>
  <c r="AP502" i="23"/>
  <c r="AP501" i="23"/>
  <c r="AP500" i="23"/>
  <c r="AP499" i="23"/>
  <c r="AP498" i="23"/>
  <c r="AP497" i="23"/>
  <c r="AP496" i="23"/>
  <c r="AP495" i="23"/>
  <c r="AP494" i="23"/>
  <c r="AP493" i="23"/>
  <c r="AP492" i="23"/>
  <c r="AP491" i="23"/>
  <c r="AP490" i="23"/>
  <c r="AP489" i="23"/>
  <c r="AP488" i="23"/>
  <c r="AP487" i="23"/>
  <c r="AP486" i="23"/>
  <c r="AP485" i="23"/>
  <c r="AP484" i="23"/>
  <c r="AP483" i="23"/>
  <c r="AP482" i="23"/>
  <c r="AP481" i="23"/>
  <c r="AP480" i="23"/>
  <c r="AP479" i="23"/>
  <c r="AP478" i="23"/>
  <c r="AP477" i="23"/>
  <c r="AP476" i="23"/>
  <c r="AP475" i="23"/>
  <c r="AP474" i="23"/>
  <c r="AP473" i="23"/>
  <c r="AP472" i="23"/>
  <c r="AP471" i="23"/>
  <c r="AP470" i="23"/>
  <c r="AP469" i="23"/>
  <c r="AP468" i="23"/>
  <c r="AP467" i="23"/>
  <c r="AP466" i="23"/>
  <c r="AP465" i="23"/>
  <c r="AP464" i="23"/>
  <c r="AP463" i="23"/>
  <c r="AP462" i="23"/>
  <c r="AP461" i="23"/>
  <c r="AP460" i="23"/>
  <c r="AP459" i="23"/>
  <c r="AP458" i="23"/>
  <c r="AP457" i="23"/>
  <c r="AP456" i="23"/>
  <c r="AP455" i="23"/>
  <c r="AP454" i="23"/>
  <c r="AP453" i="23"/>
  <c r="AP452" i="23"/>
  <c r="AP451" i="23"/>
  <c r="AP450" i="23"/>
  <c r="AP449" i="23"/>
  <c r="AP448" i="23"/>
  <c r="AP447" i="23"/>
  <c r="AP446" i="23"/>
  <c r="AP445" i="23"/>
  <c r="AP444" i="23"/>
  <c r="AP443" i="23"/>
  <c r="AP442" i="23"/>
  <c r="AP441" i="23"/>
  <c r="AP440" i="23"/>
  <c r="AP439" i="23"/>
  <c r="AP438" i="23"/>
  <c r="AP437" i="23"/>
  <c r="AP436" i="23"/>
  <c r="AP435" i="23"/>
  <c r="AP434" i="23"/>
  <c r="AP433" i="23"/>
  <c r="AP432" i="23"/>
  <c r="AP431" i="23"/>
  <c r="AP430" i="23"/>
  <c r="AP429" i="23"/>
  <c r="AP428" i="23"/>
  <c r="AP427" i="23"/>
  <c r="AP426" i="23"/>
  <c r="AP425" i="23"/>
  <c r="AP424" i="23"/>
  <c r="AP423" i="23"/>
  <c r="AP422" i="23"/>
  <c r="AP421" i="23"/>
  <c r="AP420" i="23"/>
  <c r="AP419" i="23"/>
  <c r="AP418" i="23"/>
  <c r="AP417" i="23"/>
  <c r="AP416" i="23"/>
  <c r="AP415" i="23"/>
  <c r="AP414" i="23"/>
  <c r="AP413" i="23"/>
  <c r="AP412" i="23"/>
  <c r="AP411" i="23"/>
  <c r="AP410" i="23"/>
  <c r="AP409" i="23"/>
  <c r="AP408" i="23"/>
  <c r="AP407" i="23"/>
  <c r="AP406" i="23"/>
  <c r="AP405" i="23"/>
  <c r="AP404" i="23"/>
  <c r="AP403" i="23"/>
  <c r="AP402" i="23"/>
  <c r="AP401" i="23"/>
  <c r="AP400" i="23"/>
  <c r="AP399" i="23"/>
  <c r="AP398" i="23"/>
  <c r="AP397" i="23"/>
  <c r="AP396" i="23"/>
  <c r="AP395" i="23"/>
  <c r="AP394" i="23"/>
  <c r="AP393" i="23"/>
  <c r="AP392" i="23"/>
  <c r="AP391" i="23"/>
  <c r="AP390" i="23"/>
  <c r="AP389" i="23"/>
  <c r="AP388" i="23"/>
  <c r="AP387" i="23"/>
  <c r="AP386" i="23"/>
  <c r="AP385" i="23"/>
  <c r="AP384" i="23"/>
  <c r="AP383" i="23"/>
  <c r="AP382" i="23"/>
  <c r="AP381" i="23"/>
  <c r="AP380" i="23"/>
  <c r="AP379" i="23"/>
  <c r="AP378" i="23"/>
  <c r="AP377" i="23"/>
  <c r="AP376" i="23"/>
  <c r="AP375" i="23"/>
  <c r="AP374" i="23"/>
  <c r="AP373" i="23"/>
  <c r="AP372" i="23"/>
  <c r="AP371" i="23"/>
  <c r="AP370" i="23"/>
  <c r="AP369" i="23"/>
  <c r="AP368" i="23"/>
  <c r="AP367" i="23"/>
  <c r="AP366" i="23"/>
  <c r="AP365" i="23"/>
  <c r="AP364" i="23"/>
  <c r="AP363" i="23"/>
  <c r="AP362" i="23"/>
  <c r="AP361" i="23"/>
  <c r="AP360" i="23"/>
  <c r="AP359" i="23"/>
  <c r="AP358" i="23"/>
  <c r="AP357" i="23"/>
  <c r="AP356" i="23"/>
  <c r="AP355" i="23"/>
  <c r="AO355" i="23"/>
  <c r="AP354" i="23"/>
  <c r="AP353" i="23"/>
  <c r="AP352" i="23"/>
  <c r="AP351" i="23"/>
  <c r="AP350" i="23"/>
  <c r="AP349" i="23"/>
  <c r="AP348" i="23"/>
  <c r="AP347" i="23"/>
  <c r="AP346" i="23"/>
  <c r="AP345" i="23"/>
  <c r="AP344" i="23"/>
  <c r="AP343" i="23"/>
  <c r="AP342" i="23"/>
  <c r="AP341" i="23"/>
  <c r="AP340" i="23"/>
  <c r="AP339" i="23"/>
  <c r="AP338" i="23"/>
  <c r="AP337" i="23"/>
  <c r="AP336" i="23"/>
  <c r="AP335" i="23"/>
  <c r="AP334" i="23"/>
  <c r="AP333" i="23"/>
  <c r="AP332" i="23"/>
  <c r="AP331" i="23"/>
  <c r="AP330" i="23"/>
  <c r="AP329" i="23"/>
  <c r="AP328" i="23"/>
  <c r="AP327" i="23"/>
  <c r="AP326" i="23"/>
  <c r="AP325" i="23"/>
  <c r="AP324" i="23"/>
  <c r="AP323" i="23"/>
  <c r="AP322" i="23"/>
  <c r="AP321" i="23"/>
  <c r="AP320" i="23"/>
  <c r="AP319" i="23"/>
  <c r="AP318" i="23"/>
  <c r="AN317" i="23"/>
  <c r="J317" i="23"/>
  <c r="AP316" i="23"/>
  <c r="AP315" i="23"/>
  <c r="AP314" i="23"/>
  <c r="AP313" i="23"/>
  <c r="AP312" i="23"/>
  <c r="AP311" i="23"/>
  <c r="AP310" i="23"/>
  <c r="AP309" i="23"/>
  <c r="AP308" i="23"/>
  <c r="AP307" i="23"/>
  <c r="AP306" i="23"/>
  <c r="AP305" i="23"/>
  <c r="AP304" i="23"/>
  <c r="AP303" i="23"/>
  <c r="AP302" i="23"/>
  <c r="AP301" i="23"/>
  <c r="AP300" i="23"/>
  <c r="AP299" i="23"/>
  <c r="AP298" i="23"/>
  <c r="AP297" i="23"/>
  <c r="AP296" i="23"/>
  <c r="AP295" i="23"/>
  <c r="AP294" i="23"/>
  <c r="AP293" i="23"/>
  <c r="AP292" i="23"/>
  <c r="AP291" i="23"/>
  <c r="AP290" i="23"/>
  <c r="AP289" i="23"/>
  <c r="AP288" i="23"/>
  <c r="AP287" i="23"/>
  <c r="AP286" i="23"/>
  <c r="AP285" i="23"/>
  <c r="AP284" i="23"/>
  <c r="AP283" i="23"/>
  <c r="AP282" i="23"/>
  <c r="AP281" i="23"/>
  <c r="AD281" i="23"/>
  <c r="AP280" i="23"/>
  <c r="AD280" i="23"/>
  <c r="AW279" i="23"/>
  <c r="AP279" i="23"/>
  <c r="AD279" i="23"/>
  <c r="AW278" i="23"/>
  <c r="AP278" i="23"/>
  <c r="AD278" i="23"/>
  <c r="AW277" i="23"/>
  <c r="AP277" i="23"/>
  <c r="AD277" i="23"/>
  <c r="AW276" i="23"/>
  <c r="AP276" i="23"/>
  <c r="AD276" i="23"/>
  <c r="AW275" i="23"/>
  <c r="AP275" i="23"/>
  <c r="AD275" i="23"/>
  <c r="AW274" i="23"/>
  <c r="AP274" i="23"/>
  <c r="AD274" i="23"/>
  <c r="AW273" i="23"/>
  <c r="AV273" i="23"/>
  <c r="AP273" i="23"/>
  <c r="AD273" i="23"/>
  <c r="AW272" i="23"/>
  <c r="AV272" i="23"/>
  <c r="AP272" i="23"/>
  <c r="AD272" i="23"/>
  <c r="AW271" i="23"/>
  <c r="AV271" i="23"/>
  <c r="AP271" i="23"/>
  <c r="AD271" i="23"/>
  <c r="AW270" i="23"/>
  <c r="AV270" i="23"/>
  <c r="AP270" i="23"/>
  <c r="AD270" i="23"/>
  <c r="AW269" i="23"/>
  <c r="AV269" i="23"/>
  <c r="AP269" i="23"/>
  <c r="AD269" i="23"/>
  <c r="AW268" i="23"/>
  <c r="AP268" i="23"/>
  <c r="AD268" i="23"/>
  <c r="AW267" i="23"/>
  <c r="AP267" i="23"/>
  <c r="AD267" i="23"/>
  <c r="AW266" i="23"/>
  <c r="AV266" i="23"/>
  <c r="AP266" i="23"/>
  <c r="AD266" i="23"/>
  <c r="AW265" i="23"/>
  <c r="AV265" i="23"/>
  <c r="AP265" i="23"/>
  <c r="AD265" i="23"/>
  <c r="AW264" i="23"/>
  <c r="AV264" i="23"/>
  <c r="AP264" i="23"/>
  <c r="AD264" i="23"/>
  <c r="AW263" i="23"/>
  <c r="AV263" i="23"/>
  <c r="AP263" i="23"/>
  <c r="AD263" i="23"/>
  <c r="AW262" i="23"/>
  <c r="AV262" i="23"/>
  <c r="AP262" i="23"/>
  <c r="AD262" i="23"/>
  <c r="AW261" i="23"/>
  <c r="AV261" i="23"/>
  <c r="AP261" i="23"/>
  <c r="AD261" i="23"/>
  <c r="AW260" i="23"/>
  <c r="AV260" i="23"/>
  <c r="AP260" i="23"/>
  <c r="AD260" i="23"/>
  <c r="AW259" i="23"/>
  <c r="AV259" i="23"/>
  <c r="AP259" i="23"/>
  <c r="AD259" i="23"/>
  <c r="AW258" i="23"/>
  <c r="AV258" i="23"/>
  <c r="AP258" i="23"/>
  <c r="AD258" i="23"/>
  <c r="AW257" i="23"/>
  <c r="AV257" i="23"/>
  <c r="AP257" i="23"/>
  <c r="AD257" i="23"/>
  <c r="AW256" i="23"/>
  <c r="AV256" i="23"/>
  <c r="AP256" i="23"/>
  <c r="AD256" i="23"/>
  <c r="AW255" i="23"/>
  <c r="AV255" i="23"/>
  <c r="AP255" i="23"/>
  <c r="AD255" i="23"/>
  <c r="AW254" i="23"/>
  <c r="AV254" i="23"/>
  <c r="AP254" i="23"/>
  <c r="AD254" i="23"/>
  <c r="AW253" i="23"/>
  <c r="AP253" i="23"/>
  <c r="AD253" i="23"/>
  <c r="AW252" i="23"/>
  <c r="AV252" i="23"/>
  <c r="AP252" i="23"/>
  <c r="AD252" i="23"/>
  <c r="AW251" i="23"/>
  <c r="AP251" i="23"/>
  <c r="AD251" i="23"/>
  <c r="AW250" i="23"/>
  <c r="AP250" i="23"/>
  <c r="AD250" i="23"/>
  <c r="AW249" i="23"/>
  <c r="AV249" i="23"/>
  <c r="AP249" i="23"/>
  <c r="AD249" i="23"/>
  <c r="AW248" i="23"/>
  <c r="AV248" i="23"/>
  <c r="AP248" i="23"/>
  <c r="AD248" i="23"/>
  <c r="AW247" i="23"/>
  <c r="AV247" i="23"/>
  <c r="AP247" i="23"/>
  <c r="AD247" i="23"/>
  <c r="AW246" i="23"/>
  <c r="AV246" i="23"/>
  <c r="AP246" i="23"/>
  <c r="AD246" i="23"/>
  <c r="AW245" i="23"/>
  <c r="AP245" i="23"/>
  <c r="AD245" i="23"/>
  <c r="AW244" i="23"/>
  <c r="AV244" i="23"/>
  <c r="AP244" i="23"/>
  <c r="AD244" i="23"/>
  <c r="AW243" i="23"/>
  <c r="AV243" i="23"/>
  <c r="AP243" i="23"/>
  <c r="AD243" i="23"/>
  <c r="AP242" i="23"/>
  <c r="AP241" i="23"/>
  <c r="AP240" i="23"/>
  <c r="AP239" i="23"/>
  <c r="AP238" i="23"/>
  <c r="AP237" i="23"/>
  <c r="AP236" i="23"/>
  <c r="AP235" i="23"/>
  <c r="AP234" i="23"/>
  <c r="AP233" i="23"/>
  <c r="AP232" i="23"/>
  <c r="AP231" i="23"/>
  <c r="AP230" i="23"/>
  <c r="AP229" i="23"/>
  <c r="AP228" i="23"/>
  <c r="AP227" i="23"/>
  <c r="AP226" i="23"/>
  <c r="AP225" i="23"/>
  <c r="AP224" i="23"/>
  <c r="AP223" i="23"/>
  <c r="AP222" i="23"/>
  <c r="AP221" i="23"/>
  <c r="AP220" i="23"/>
  <c r="AP219" i="23"/>
  <c r="AP218" i="23"/>
  <c r="AP217" i="23"/>
  <c r="AP216" i="23"/>
  <c r="AP215" i="23"/>
  <c r="AP214" i="23"/>
  <c r="AP213" i="23"/>
  <c r="AP212" i="23"/>
  <c r="AP211" i="23"/>
  <c r="AP210" i="23"/>
  <c r="AP209" i="23"/>
  <c r="AP208" i="23"/>
  <c r="AP207" i="23"/>
  <c r="AP206" i="23"/>
  <c r="AP205" i="23"/>
  <c r="AP204" i="23"/>
  <c r="AP203" i="23"/>
  <c r="AP202" i="23"/>
  <c r="AP201" i="23"/>
  <c r="AP200" i="23"/>
  <c r="AW199" i="23"/>
  <c r="AW198" i="23" s="1"/>
  <c r="AP199" i="23"/>
  <c r="AP198" i="23"/>
  <c r="AP197" i="23"/>
  <c r="AP196" i="23"/>
  <c r="AP195" i="23"/>
  <c r="AP194" i="23"/>
  <c r="AP193" i="23"/>
  <c r="AP192" i="23"/>
  <c r="AW191" i="23"/>
  <c r="AP191" i="23"/>
  <c r="AP190" i="23"/>
  <c r="AP189" i="23"/>
  <c r="AP188" i="23"/>
  <c r="AP187" i="23"/>
  <c r="AP186" i="23"/>
  <c r="AP185" i="23"/>
  <c r="AP184" i="23"/>
  <c r="AP183" i="23"/>
  <c r="AP182" i="23"/>
  <c r="AP181" i="23"/>
  <c r="AP180" i="23"/>
  <c r="AP179" i="23"/>
  <c r="AP178" i="23"/>
  <c r="AP177" i="23"/>
  <c r="AP176" i="23"/>
  <c r="AP175" i="23"/>
  <c r="AP174" i="23"/>
  <c r="AP173" i="23"/>
  <c r="AP172" i="23"/>
  <c r="AP171" i="23"/>
  <c r="AP170" i="23"/>
  <c r="AP169" i="23"/>
  <c r="AP168" i="23"/>
  <c r="AP167" i="23"/>
  <c r="AP166" i="23"/>
  <c r="AP165" i="23"/>
  <c r="AP164" i="23"/>
  <c r="AP163" i="23"/>
  <c r="AP162" i="23"/>
  <c r="AP161" i="23"/>
  <c r="AP160" i="23"/>
  <c r="J159" i="23"/>
  <c r="AP159" i="23" s="1"/>
  <c r="AP158" i="23"/>
  <c r="AP157" i="23"/>
  <c r="AP156" i="23"/>
  <c r="AP155" i="23"/>
  <c r="AP154" i="23"/>
  <c r="AP153" i="23"/>
  <c r="AP152" i="23"/>
  <c r="AP151" i="23"/>
  <c r="AP150" i="23"/>
  <c r="AP149" i="23"/>
  <c r="AP148" i="23"/>
  <c r="AP147" i="23"/>
  <c r="AP146" i="23"/>
  <c r="AP145" i="23"/>
  <c r="AP144" i="23"/>
  <c r="AP143" i="23"/>
  <c r="AP142" i="23"/>
  <c r="AP141" i="23"/>
  <c r="AP140" i="23"/>
  <c r="AP139" i="23"/>
  <c r="AP138" i="23"/>
  <c r="AP137" i="23"/>
  <c r="AP136" i="23"/>
  <c r="AP135" i="23"/>
  <c r="AP134" i="23"/>
  <c r="AP133" i="23"/>
  <c r="AP132" i="23"/>
  <c r="AP131" i="23"/>
  <c r="AP130" i="23"/>
  <c r="AP129" i="23"/>
  <c r="AP128" i="23"/>
  <c r="AP127" i="23"/>
  <c r="AP126" i="23"/>
  <c r="AP125" i="23"/>
  <c r="AP124" i="23"/>
  <c r="AP123" i="23"/>
  <c r="AP122" i="23"/>
  <c r="AP121" i="23"/>
  <c r="AP120" i="23"/>
  <c r="AP119" i="23"/>
  <c r="AP118" i="23"/>
  <c r="AP117" i="23"/>
  <c r="AP116" i="23"/>
  <c r="AP115" i="23"/>
  <c r="AP114" i="23"/>
  <c r="AP113" i="23"/>
  <c r="AP112" i="23"/>
  <c r="AP111" i="23"/>
  <c r="AP110" i="23"/>
  <c r="AP109" i="23"/>
  <c r="AP108" i="23"/>
  <c r="AP107" i="23"/>
  <c r="AP106" i="23"/>
  <c r="AP105" i="23"/>
  <c r="AP104" i="23"/>
  <c r="AP103" i="23"/>
  <c r="AP102" i="23"/>
  <c r="AP101" i="23"/>
  <c r="AP100" i="23"/>
  <c r="AP99" i="23"/>
  <c r="AP98" i="23"/>
  <c r="AP97" i="23"/>
  <c r="AP96" i="23"/>
  <c r="AP95" i="23"/>
  <c r="AP94" i="23"/>
  <c r="AP93" i="23"/>
  <c r="AP92" i="23"/>
  <c r="AP91" i="23"/>
  <c r="AP90" i="23"/>
  <c r="AP89" i="23"/>
  <c r="AP88" i="23"/>
  <c r="AP87" i="23"/>
  <c r="AP86" i="23"/>
  <c r="AP85" i="23"/>
  <c r="AP84" i="23"/>
  <c r="AP83" i="23"/>
  <c r="AP82" i="23"/>
  <c r="AP81" i="23"/>
  <c r="AP80" i="23"/>
  <c r="AP79" i="23"/>
  <c r="AP78" i="23"/>
  <c r="AP77" i="23"/>
  <c r="AP76" i="23"/>
  <c r="AP75" i="23"/>
  <c r="AP74" i="23"/>
  <c r="AP73" i="23"/>
  <c r="AP72" i="23"/>
  <c r="AP71" i="23"/>
  <c r="AP70" i="23"/>
  <c r="AP69" i="23"/>
  <c r="AW68" i="23"/>
  <c r="AP68" i="23"/>
  <c r="AW67" i="23"/>
  <c r="AP67" i="23"/>
  <c r="AW66" i="23"/>
  <c r="AP66" i="23"/>
  <c r="AW65" i="23"/>
  <c r="AP65" i="23"/>
  <c r="AW64" i="23"/>
  <c r="AP64" i="23"/>
  <c r="AW63" i="23"/>
  <c r="AP63" i="23"/>
  <c r="AW62" i="23"/>
  <c r="AP62" i="23"/>
  <c r="AW61" i="23"/>
  <c r="AP61" i="23"/>
  <c r="AW60" i="23"/>
  <c r="AP60" i="23"/>
  <c r="AW59" i="23"/>
  <c r="AP59" i="23"/>
  <c r="AW58" i="23"/>
  <c r="AP58" i="23"/>
  <c r="AW57" i="23"/>
  <c r="AP57" i="23"/>
  <c r="AW56" i="23"/>
  <c r="AP56" i="23"/>
  <c r="AW55" i="23"/>
  <c r="AP55" i="23"/>
  <c r="AW54" i="23"/>
  <c r="AP54" i="23"/>
  <c r="AW53" i="23"/>
  <c r="AP53" i="23"/>
  <c r="AW52" i="23"/>
  <c r="AP52" i="23"/>
  <c r="AW51" i="23"/>
  <c r="AP51" i="23"/>
  <c r="AW50" i="23"/>
  <c r="AP50" i="23"/>
  <c r="AW49" i="23"/>
  <c r="AP49" i="23"/>
  <c r="AW48" i="23"/>
  <c r="AP48" i="23"/>
  <c r="AW47" i="23"/>
  <c r="AP47" i="23"/>
  <c r="AW46" i="23"/>
  <c r="AP46" i="23"/>
  <c r="AW45" i="23"/>
  <c r="AP45" i="23"/>
  <c r="AW44" i="23"/>
  <c r="AP44" i="23"/>
  <c r="AW43" i="23"/>
  <c r="AP43" i="23"/>
  <c r="AW42" i="23"/>
  <c r="AP42" i="23"/>
  <c r="AW41" i="23"/>
  <c r="AP41" i="23"/>
  <c r="AW40" i="23"/>
  <c r="AP40" i="23"/>
  <c r="AW39" i="23"/>
  <c r="AP39" i="23"/>
  <c r="AP38" i="23"/>
  <c r="Z38" i="23"/>
  <c r="AD38" i="23" s="1"/>
  <c r="AP37" i="23"/>
  <c r="Z37" i="23"/>
  <c r="AD37" i="23" s="1"/>
  <c r="AP36" i="23"/>
  <c r="Z36" i="23"/>
  <c r="AD36" i="23" s="1"/>
  <c r="AP35" i="23"/>
  <c r="Z35" i="23"/>
  <c r="AD35" i="23" s="1"/>
  <c r="AP34" i="23"/>
  <c r="Z34" i="23"/>
  <c r="AD34" i="23" s="1"/>
  <c r="AP33" i="23"/>
  <c r="Z33" i="23"/>
  <c r="AD33" i="23" s="1"/>
  <c r="AP32" i="23"/>
  <c r="Z32" i="23"/>
  <c r="AD32" i="23" s="1"/>
  <c r="AP31" i="23"/>
  <c r="Z31" i="23"/>
  <c r="AD31" i="23" s="1"/>
  <c r="AP30" i="23"/>
  <c r="Z30" i="23"/>
  <c r="AD30" i="23" s="1"/>
  <c r="AP29" i="23"/>
  <c r="Z29" i="23"/>
  <c r="AD29" i="23" s="1"/>
  <c r="AP28" i="23"/>
  <c r="Z28" i="23"/>
  <c r="AD28" i="23" s="1"/>
  <c r="AP27" i="23"/>
  <c r="Z27" i="23"/>
  <c r="AD27" i="23" s="1"/>
  <c r="AP26" i="23"/>
  <c r="Z26" i="23"/>
  <c r="AD26" i="23" s="1"/>
  <c r="AO25" i="23"/>
  <c r="Z25" i="23"/>
  <c r="AD25" i="23" s="1"/>
  <c r="J25" i="23"/>
  <c r="AP25" i="23" s="1"/>
  <c r="AP24" i="23"/>
  <c r="Z24" i="23"/>
  <c r="AD24" i="23" s="1"/>
  <c r="AP23" i="23"/>
  <c r="Z23" i="23"/>
  <c r="AD23" i="23" s="1"/>
  <c r="AP22" i="23"/>
  <c r="Z22" i="23"/>
  <c r="AD22" i="23" s="1"/>
  <c r="AP21" i="23"/>
  <c r="AP20" i="23"/>
  <c r="Z20" i="23"/>
  <c r="AD20" i="23" s="1"/>
  <c r="AP19" i="23"/>
  <c r="Z19" i="23"/>
  <c r="AD19" i="23" s="1"/>
  <c r="AP18" i="23"/>
  <c r="Z18" i="23"/>
  <c r="AD18" i="23" s="1"/>
  <c r="AP17" i="23"/>
  <c r="Z17" i="23"/>
  <c r="AD17" i="23" s="1"/>
  <c r="AP16" i="23"/>
  <c r="Z16" i="23"/>
  <c r="AD16" i="23" s="1"/>
  <c r="AP15" i="23"/>
  <c r="AP14" i="23"/>
  <c r="AP13" i="23"/>
  <c r="AP12" i="23"/>
  <c r="AP11" i="23"/>
  <c r="AP10" i="23"/>
  <c r="AP9" i="23"/>
  <c r="AP8" i="23"/>
  <c r="AP7" i="23"/>
  <c r="AP6" i="23"/>
  <c r="AP5" i="23"/>
  <c r="AP4" i="23"/>
  <c r="AP3" i="23"/>
  <c r="AP2" i="23"/>
  <c r="AP317" i="23" l="1"/>
  <c r="AP317" i="27"/>
  <c r="AP317" i="28"/>
  <c r="AP317" i="25"/>
  <c r="AP317" i="24"/>
  <c r="AP25" i="28"/>
  <c r="K20" i="19"/>
  <c r="K19" i="19"/>
  <c r="K16" i="19" s="1"/>
  <c r="K18" i="19"/>
  <c r="L16" i="19"/>
  <c r="J16" i="19"/>
  <c r="J6" i="19" s="1"/>
  <c r="L7" i="19"/>
  <c r="K7" i="19"/>
  <c r="J7" i="19"/>
  <c r="K6" i="19" l="1"/>
  <c r="L6" i="19"/>
  <c r="AL822" i="15"/>
  <c r="AL821" i="15"/>
  <c r="AL820" i="15"/>
  <c r="AL819" i="15"/>
  <c r="AL818" i="15"/>
  <c r="AL817" i="15"/>
  <c r="AL816" i="15"/>
  <c r="AL815" i="15"/>
  <c r="AL814" i="15"/>
  <c r="AL813" i="15"/>
  <c r="AL812" i="15"/>
  <c r="AL811" i="15"/>
  <c r="AL810" i="15"/>
  <c r="AL809" i="15"/>
  <c r="AL808" i="15"/>
  <c r="AL807" i="15"/>
  <c r="AL806" i="15"/>
  <c r="AL805" i="15"/>
  <c r="AL804" i="15"/>
  <c r="AL803" i="15"/>
  <c r="AL802" i="15"/>
  <c r="AL801" i="15"/>
  <c r="AL800" i="15"/>
  <c r="AL799" i="15"/>
  <c r="AL798" i="15"/>
  <c r="AS797" i="15"/>
  <c r="AL797" i="15"/>
  <c r="AL796" i="15"/>
  <c r="AL795" i="15"/>
  <c r="AL794" i="15"/>
  <c r="AL793" i="15"/>
  <c r="AL792" i="15"/>
  <c r="AL791" i="15"/>
  <c r="AS790" i="15"/>
  <c r="AL790" i="15"/>
  <c r="AL789" i="15"/>
  <c r="AL788" i="15"/>
  <c r="AL787" i="15"/>
  <c r="AL786" i="15"/>
  <c r="AL785" i="15"/>
  <c r="AL784" i="15"/>
  <c r="AL783" i="15"/>
  <c r="AL782" i="15"/>
  <c r="AL781" i="15"/>
  <c r="AL780" i="15"/>
  <c r="AL779" i="15"/>
  <c r="AS778" i="15"/>
  <c r="AL778" i="15"/>
  <c r="AL777" i="15"/>
  <c r="AL776" i="15"/>
  <c r="AL775" i="15"/>
  <c r="AL774" i="15"/>
  <c r="AL773" i="15"/>
  <c r="AL772" i="15"/>
  <c r="AL771" i="15"/>
  <c r="AL770" i="15"/>
  <c r="AL769" i="15"/>
  <c r="AL768" i="15"/>
  <c r="AL767" i="15"/>
  <c r="AL766" i="15"/>
  <c r="AL765" i="15"/>
  <c r="AL764" i="15"/>
  <c r="AL763" i="15"/>
  <c r="AL762" i="15"/>
  <c r="AL761" i="15"/>
  <c r="AL760" i="15"/>
  <c r="AL759" i="15"/>
  <c r="AL758" i="15"/>
  <c r="AL757" i="15"/>
  <c r="AL756" i="15"/>
  <c r="AL755" i="15"/>
  <c r="AL754" i="15"/>
  <c r="AL753" i="15"/>
  <c r="AL752" i="15"/>
  <c r="AL751" i="15"/>
  <c r="AL750" i="15"/>
  <c r="AL749" i="15"/>
  <c r="AL748" i="15"/>
  <c r="AL747" i="15"/>
  <c r="AL746" i="15"/>
  <c r="AL745" i="15"/>
  <c r="AL744" i="15"/>
  <c r="AL743" i="15"/>
  <c r="AL742" i="15"/>
  <c r="AL741" i="15"/>
  <c r="AL740" i="15"/>
  <c r="AL739" i="15"/>
  <c r="AL738" i="15"/>
  <c r="AL737" i="15"/>
  <c r="AL736" i="15"/>
  <c r="AL735" i="15"/>
  <c r="AL734" i="15"/>
  <c r="AL733" i="15"/>
  <c r="AL732" i="15"/>
  <c r="AL731" i="15"/>
  <c r="AL730" i="15"/>
  <c r="AL729" i="15"/>
  <c r="AL728" i="15"/>
  <c r="AL727" i="15"/>
  <c r="AL726" i="15"/>
  <c r="AL725" i="15"/>
  <c r="AL724" i="15"/>
  <c r="AL723" i="15"/>
  <c r="AL722" i="15"/>
  <c r="AL721" i="15"/>
  <c r="AL720" i="15"/>
  <c r="AL719" i="15"/>
  <c r="AL718" i="15"/>
  <c r="AL717" i="15"/>
  <c r="AL716" i="15"/>
  <c r="AL715" i="15"/>
  <c r="AL714" i="15"/>
  <c r="AL713" i="15"/>
  <c r="AL712" i="15"/>
  <c r="AL711" i="15"/>
  <c r="AL710" i="15"/>
  <c r="AL709" i="15"/>
  <c r="AL708" i="15"/>
  <c r="AL707" i="15"/>
  <c r="AL706" i="15"/>
  <c r="AL705" i="15"/>
  <c r="AL704" i="15"/>
  <c r="AL703" i="15"/>
  <c r="AL702" i="15"/>
  <c r="AL701" i="15"/>
  <c r="AL700" i="15"/>
  <c r="AL699" i="15"/>
  <c r="AL698" i="15"/>
  <c r="AL697" i="15"/>
  <c r="AL696" i="15"/>
  <c r="AL695" i="15"/>
  <c r="AL694" i="15"/>
  <c r="AL693" i="15"/>
  <c r="AL692" i="15"/>
  <c r="AL691" i="15"/>
  <c r="AL690" i="15"/>
  <c r="AL689" i="15"/>
  <c r="AL688" i="15"/>
  <c r="AL687" i="15"/>
  <c r="AL686" i="15"/>
  <c r="AL685" i="15"/>
  <c r="AL684" i="15"/>
  <c r="AL683" i="15"/>
  <c r="AL682" i="15"/>
  <c r="AL681" i="15"/>
  <c r="AL680" i="15"/>
  <c r="AL679" i="15"/>
  <c r="AL678" i="15"/>
  <c r="AL677" i="15"/>
  <c r="AL676" i="15"/>
  <c r="AL675" i="15"/>
  <c r="AL674" i="15"/>
  <c r="AL673" i="15"/>
  <c r="AL672" i="15"/>
  <c r="AL671" i="15"/>
  <c r="AL670" i="15"/>
  <c r="AL669" i="15"/>
  <c r="AL668" i="15"/>
  <c r="AL667" i="15"/>
  <c r="AL666" i="15"/>
  <c r="AL665" i="15"/>
  <c r="AL664" i="15"/>
  <c r="AL663" i="15"/>
  <c r="AL662" i="15"/>
  <c r="AL661" i="15"/>
  <c r="AL660" i="15"/>
  <c r="AL659" i="15"/>
  <c r="AL658" i="15"/>
  <c r="AL657" i="15"/>
  <c r="AL656" i="15"/>
  <c r="AL655" i="15"/>
  <c r="AL654" i="15"/>
  <c r="AL653" i="15"/>
  <c r="AL652" i="15"/>
  <c r="AL651" i="15"/>
  <c r="AK650" i="15"/>
  <c r="AL650" i="15" s="1"/>
  <c r="AL649" i="15"/>
  <c r="AL648" i="15"/>
  <c r="AL647" i="15"/>
  <c r="AL646" i="15"/>
  <c r="AL645" i="15"/>
  <c r="AL644" i="15"/>
  <c r="AL643" i="15"/>
  <c r="AL642" i="15"/>
  <c r="AL641" i="15"/>
  <c r="AL640" i="15"/>
  <c r="AL639" i="15"/>
  <c r="AL638" i="15"/>
  <c r="AL637" i="15"/>
  <c r="AL636" i="15"/>
  <c r="AL635" i="15"/>
  <c r="AL634" i="15"/>
  <c r="AL633" i="15"/>
  <c r="AL632" i="15"/>
  <c r="AL631" i="15"/>
  <c r="AL630" i="15"/>
  <c r="AL629" i="15"/>
  <c r="AL628" i="15"/>
  <c r="AL627" i="15"/>
  <c r="AL626" i="15"/>
  <c r="AL625" i="15"/>
  <c r="AL624" i="15"/>
  <c r="AL623" i="15"/>
  <c r="AL622" i="15"/>
  <c r="AL621" i="15"/>
  <c r="AL620" i="15"/>
  <c r="AL619" i="15"/>
  <c r="AL618" i="15"/>
  <c r="AL617" i="15"/>
  <c r="AL616" i="15"/>
  <c r="AL615" i="15"/>
  <c r="AL614" i="15"/>
  <c r="AL613" i="15"/>
  <c r="AL612" i="15"/>
  <c r="AL611" i="15"/>
  <c r="AL610" i="15"/>
  <c r="AL609" i="15"/>
  <c r="AL608" i="15"/>
  <c r="AL607" i="15"/>
  <c r="AL606" i="15"/>
  <c r="AL605" i="15"/>
  <c r="AL604" i="15"/>
  <c r="AL603" i="15"/>
  <c r="AL602" i="15"/>
  <c r="AL601" i="15"/>
  <c r="AL600" i="15"/>
  <c r="AL599" i="15"/>
  <c r="AL598" i="15"/>
  <c r="AL597" i="15"/>
  <c r="AL596" i="15"/>
  <c r="AL595" i="15"/>
  <c r="AL594" i="15"/>
  <c r="Z594" i="15"/>
  <c r="AL593" i="15"/>
  <c r="Z593" i="15"/>
  <c r="AL592" i="15"/>
  <c r="Z592" i="15"/>
  <c r="AL591" i="15"/>
  <c r="Z591" i="15"/>
  <c r="AL590" i="15"/>
  <c r="Z590" i="15"/>
  <c r="AL589" i="15"/>
  <c r="Z589" i="15"/>
  <c r="AL588" i="15"/>
  <c r="Z588" i="15"/>
  <c r="AL587" i="15"/>
  <c r="Z587" i="15"/>
  <c r="AL586" i="15"/>
  <c r="Z586" i="15"/>
  <c r="AL585" i="15"/>
  <c r="Z585" i="15"/>
  <c r="AL584" i="15"/>
  <c r="Z584" i="15"/>
  <c r="AL583" i="15"/>
  <c r="Z583" i="15"/>
  <c r="AL582" i="15"/>
  <c r="Z582" i="15"/>
  <c r="AL581" i="15"/>
  <c r="Z581" i="15"/>
  <c r="AL580" i="15"/>
  <c r="Z580" i="15"/>
  <c r="AL579" i="15"/>
  <c r="Z579" i="15"/>
  <c r="AL578" i="15"/>
  <c r="Z578" i="15"/>
  <c r="AL577" i="15"/>
  <c r="Z577" i="15"/>
  <c r="AD577" i="15" s="1"/>
  <c r="AL576" i="15"/>
  <c r="Z576" i="15"/>
  <c r="AD576" i="15" s="1"/>
  <c r="AL575" i="15"/>
  <c r="Z575" i="15"/>
  <c r="AD575" i="15" s="1"/>
  <c r="AL574" i="15"/>
  <c r="Z574" i="15"/>
  <c r="AD574" i="15" s="1"/>
  <c r="AL573" i="15"/>
  <c r="Z573" i="15"/>
  <c r="AD573" i="15" s="1"/>
  <c r="AL572" i="15"/>
  <c r="AD572" i="15"/>
  <c r="Z572" i="15"/>
  <c r="AL571" i="15"/>
  <c r="Z571" i="15"/>
  <c r="AD571" i="15" s="1"/>
  <c r="AL570" i="15"/>
  <c r="Z570" i="15"/>
  <c r="AD570" i="15" s="1"/>
  <c r="AL569" i="15"/>
  <c r="Z569" i="15"/>
  <c r="AD569" i="15" s="1"/>
  <c r="AL568" i="15"/>
  <c r="Z568" i="15"/>
  <c r="AD568" i="15" s="1"/>
  <c r="AL567" i="15"/>
  <c r="Z567" i="15"/>
  <c r="AD567" i="15" s="1"/>
  <c r="AL566" i="15"/>
  <c r="Z566" i="15"/>
  <c r="AD566" i="15" s="1"/>
  <c r="AL565" i="15"/>
  <c r="Z565" i="15"/>
  <c r="AD565" i="15" s="1"/>
  <c r="AL564" i="15"/>
  <c r="Z564" i="15"/>
  <c r="AD564" i="15" s="1"/>
  <c r="AL563" i="15"/>
  <c r="Z563" i="15"/>
  <c r="AD563" i="15" s="1"/>
  <c r="AL562" i="15"/>
  <c r="AL561" i="15"/>
  <c r="AL560" i="15"/>
  <c r="AL559" i="15"/>
  <c r="AL558" i="15"/>
  <c r="AL557" i="15"/>
  <c r="AL556" i="15"/>
  <c r="AL555" i="15"/>
  <c r="AL554" i="15"/>
  <c r="AL553" i="15"/>
  <c r="AL552" i="15"/>
  <c r="AL551" i="15"/>
  <c r="AL550" i="15"/>
  <c r="AL549" i="15"/>
  <c r="AL548" i="15"/>
  <c r="AL547" i="15"/>
  <c r="AL546" i="15"/>
  <c r="AL545" i="15"/>
  <c r="AL544" i="15"/>
  <c r="AL543" i="15"/>
  <c r="AL542" i="15"/>
  <c r="AL541" i="15"/>
  <c r="AL540" i="15"/>
  <c r="AL539" i="15"/>
  <c r="AL538" i="15"/>
  <c r="AL537" i="15"/>
  <c r="AL536" i="15"/>
  <c r="AL535" i="15"/>
  <c r="AL534" i="15"/>
  <c r="AL533" i="15"/>
  <c r="AL532" i="15"/>
  <c r="AL531" i="15"/>
  <c r="AL530" i="15"/>
  <c r="AL529" i="15"/>
  <c r="AL528" i="15"/>
  <c r="AL527" i="15"/>
  <c r="AL526" i="15"/>
  <c r="AL525" i="15"/>
  <c r="AL524" i="15"/>
  <c r="AL523" i="15"/>
  <c r="AL522" i="15"/>
  <c r="AL521" i="15"/>
  <c r="AL520" i="15"/>
  <c r="AL519" i="15"/>
  <c r="AL518" i="15"/>
  <c r="AL517" i="15"/>
  <c r="AL516" i="15"/>
  <c r="AL515" i="15"/>
  <c r="AL514" i="15"/>
  <c r="AL513" i="15"/>
  <c r="AL512" i="15"/>
  <c r="AL511" i="15"/>
  <c r="AL510" i="15"/>
  <c r="AL509" i="15"/>
  <c r="AL508" i="15"/>
  <c r="AL507" i="15"/>
  <c r="AL506" i="15"/>
  <c r="AL505" i="15"/>
  <c r="AL504" i="15"/>
  <c r="AL503" i="15"/>
  <c r="AL502" i="15"/>
  <c r="AL501" i="15"/>
  <c r="AL500" i="15"/>
  <c r="AL499" i="15"/>
  <c r="AL498" i="15"/>
  <c r="AL497" i="15"/>
  <c r="AL496" i="15"/>
  <c r="AL495" i="15"/>
  <c r="AL494" i="15"/>
  <c r="AL493" i="15"/>
  <c r="AL492" i="15"/>
  <c r="AL491" i="15"/>
  <c r="AL490" i="15"/>
  <c r="AL489" i="15"/>
  <c r="AL488" i="15"/>
  <c r="AL487" i="15"/>
  <c r="AL486" i="15"/>
  <c r="AL485" i="15"/>
  <c r="AL484" i="15"/>
  <c r="AL483" i="15"/>
  <c r="AL482" i="15"/>
  <c r="AL481" i="15"/>
  <c r="AS480" i="15"/>
  <c r="AL480" i="15"/>
  <c r="AL479" i="15"/>
  <c r="AL478" i="15"/>
  <c r="AL477" i="15"/>
  <c r="AS476" i="15"/>
  <c r="AL476" i="15"/>
  <c r="AS475" i="15"/>
  <c r="AL475" i="15"/>
  <c r="AS474" i="15"/>
  <c r="AL474" i="15"/>
  <c r="AS473" i="15"/>
  <c r="AL473" i="15"/>
  <c r="AS472" i="15"/>
  <c r="AL472" i="15"/>
  <c r="AS471" i="15"/>
  <c r="AL471" i="15"/>
  <c r="AS470" i="15"/>
  <c r="AL470" i="15"/>
  <c r="AS469" i="15"/>
  <c r="AL469" i="15"/>
  <c r="AS468" i="15"/>
  <c r="AL468" i="15"/>
  <c r="AS467" i="15"/>
  <c r="AL467" i="15"/>
  <c r="AS466" i="15"/>
  <c r="AL466" i="15"/>
  <c r="AS465" i="15"/>
  <c r="AL465" i="15"/>
  <c r="AL464" i="15"/>
  <c r="AL463" i="15"/>
  <c r="AL462" i="15"/>
  <c r="AL461" i="15"/>
  <c r="AS460" i="15"/>
  <c r="AL460" i="15"/>
  <c r="AS459" i="15"/>
  <c r="AL459" i="15"/>
  <c r="AS458" i="15"/>
  <c r="AL458" i="15"/>
  <c r="AS457" i="15"/>
  <c r="AL457" i="15"/>
  <c r="AS456" i="15"/>
  <c r="AL456" i="15"/>
  <c r="AS455" i="15"/>
  <c r="AL455" i="15"/>
  <c r="AS454" i="15"/>
  <c r="AL454" i="15"/>
  <c r="AS453" i="15"/>
  <c r="AL453" i="15"/>
  <c r="AS452" i="15"/>
  <c r="AL452" i="15"/>
  <c r="AL451" i="15"/>
  <c r="AL450" i="15"/>
  <c r="AL449" i="15"/>
  <c r="AL448" i="15"/>
  <c r="AL447" i="15"/>
  <c r="AL446" i="15"/>
  <c r="AL445" i="15"/>
  <c r="AL444" i="15"/>
  <c r="AL443" i="15"/>
  <c r="AL442" i="15"/>
  <c r="AL441" i="15"/>
  <c r="AL440" i="15"/>
  <c r="AL439" i="15"/>
  <c r="AL438" i="15"/>
  <c r="AL437" i="15"/>
  <c r="AL436" i="15"/>
  <c r="AL435" i="15"/>
  <c r="AL434" i="15"/>
  <c r="AL433" i="15"/>
  <c r="AL432" i="15"/>
  <c r="AL431" i="15"/>
  <c r="AL430" i="15"/>
  <c r="AL429" i="15"/>
  <c r="AL428" i="15"/>
  <c r="AL427" i="15"/>
  <c r="AL426" i="15"/>
  <c r="AL425" i="15"/>
  <c r="AL424" i="15"/>
  <c r="AL423" i="15"/>
  <c r="AL422" i="15"/>
  <c r="AL421" i="15"/>
  <c r="AL420" i="15"/>
  <c r="AL419" i="15"/>
  <c r="AL418" i="15"/>
  <c r="AL417" i="15"/>
  <c r="AL416" i="15"/>
  <c r="AL415" i="15"/>
  <c r="AL414" i="15"/>
  <c r="AL413" i="15"/>
  <c r="AL412" i="15"/>
  <c r="AL411" i="15"/>
  <c r="AL410" i="15"/>
  <c r="AL409" i="15"/>
  <c r="AL408" i="15"/>
  <c r="AL407" i="15"/>
  <c r="AL406" i="15"/>
  <c r="AL405" i="15"/>
  <c r="AL404" i="15"/>
  <c r="AL403" i="15"/>
  <c r="AL402" i="15"/>
  <c r="AL401" i="15"/>
  <c r="AL400" i="15"/>
  <c r="AL399" i="15"/>
  <c r="AL398" i="15"/>
  <c r="AL397" i="15"/>
  <c r="AL396" i="15"/>
  <c r="AL395" i="15"/>
  <c r="AL394" i="15"/>
  <c r="AL393" i="15"/>
  <c r="AL392" i="15"/>
  <c r="AL391" i="15"/>
  <c r="AL390" i="15"/>
  <c r="AL389" i="15"/>
  <c r="AL388" i="15"/>
  <c r="AL387" i="15"/>
  <c r="AL386" i="15"/>
  <c r="AL385" i="15"/>
  <c r="AL384" i="15"/>
  <c r="AL383" i="15"/>
  <c r="AL382" i="15"/>
  <c r="AL381" i="15"/>
  <c r="AL380" i="15"/>
  <c r="AL379" i="15"/>
  <c r="AL378" i="15"/>
  <c r="AL377" i="15"/>
  <c r="AL376" i="15"/>
  <c r="AL375" i="15"/>
  <c r="AL374" i="15"/>
  <c r="AL373" i="15"/>
  <c r="AL372" i="15"/>
  <c r="AL371" i="15"/>
  <c r="AL370" i="15"/>
  <c r="AL369" i="15"/>
  <c r="AL368" i="15"/>
  <c r="AL367" i="15"/>
  <c r="AL366" i="15"/>
  <c r="AL365" i="15"/>
  <c r="AL364" i="15"/>
  <c r="AL363" i="15"/>
  <c r="AL362" i="15"/>
  <c r="AL361" i="15"/>
  <c r="AL360" i="15"/>
  <c r="AL359" i="15"/>
  <c r="AL358" i="15"/>
  <c r="AL357" i="15"/>
  <c r="AL356" i="15"/>
  <c r="AL355" i="15"/>
  <c r="AL354" i="15"/>
  <c r="AL353" i="15"/>
  <c r="AL352" i="15"/>
  <c r="AL351" i="15"/>
  <c r="AL350" i="15"/>
  <c r="AL349" i="15"/>
  <c r="AL348" i="15"/>
  <c r="AL347" i="15"/>
  <c r="AL346" i="15"/>
  <c r="AL345" i="15"/>
  <c r="AL344" i="15"/>
  <c r="AL343" i="15"/>
  <c r="AL342" i="15"/>
  <c r="AL341" i="15"/>
  <c r="AL340" i="15"/>
  <c r="AL339" i="15"/>
  <c r="AL338" i="15"/>
  <c r="AL337" i="15"/>
  <c r="AL336" i="15"/>
  <c r="AL335" i="15"/>
  <c r="AL334" i="15"/>
  <c r="AL333" i="15"/>
  <c r="AL332" i="15"/>
  <c r="AL331" i="15"/>
  <c r="AL330" i="15"/>
  <c r="AL329" i="15"/>
  <c r="AL328" i="15"/>
  <c r="AL327" i="15"/>
  <c r="AL326" i="15"/>
  <c r="AL325" i="15"/>
  <c r="AL324" i="15"/>
  <c r="AL323" i="15"/>
  <c r="AL322" i="15"/>
  <c r="AL321" i="15"/>
  <c r="AL320" i="15"/>
  <c r="AL319" i="15"/>
  <c r="AL318" i="15"/>
  <c r="AL317" i="15"/>
  <c r="J317" i="15"/>
  <c r="AL316" i="15"/>
  <c r="AL315" i="15"/>
  <c r="AL314" i="15"/>
  <c r="AL313" i="15"/>
  <c r="AL312" i="15"/>
  <c r="AL311" i="15"/>
  <c r="AL310" i="15"/>
  <c r="AL309" i="15"/>
  <c r="AL308" i="15"/>
  <c r="AL307" i="15"/>
  <c r="AL306" i="15"/>
  <c r="AL305" i="15"/>
  <c r="AL304" i="15"/>
  <c r="AL303" i="15"/>
  <c r="AL302" i="15"/>
  <c r="AL301" i="15"/>
  <c r="AL300" i="15"/>
  <c r="AL299" i="15"/>
  <c r="AL298" i="15"/>
  <c r="AL297" i="15"/>
  <c r="AL296" i="15"/>
  <c r="AL295" i="15"/>
  <c r="AL294" i="15"/>
  <c r="AL293" i="15"/>
  <c r="AL292" i="15"/>
  <c r="AL291" i="15"/>
  <c r="AL290" i="15"/>
  <c r="AL289" i="15"/>
  <c r="AL288" i="15"/>
  <c r="AL287" i="15"/>
  <c r="AL286" i="15"/>
  <c r="AL285" i="15"/>
  <c r="AL284" i="15"/>
  <c r="AL283" i="15"/>
  <c r="AL282" i="15"/>
  <c r="AL281" i="15"/>
  <c r="AL280" i="15"/>
  <c r="AL279" i="15"/>
  <c r="AS278" i="15"/>
  <c r="AL278" i="15"/>
  <c r="AL277" i="15"/>
  <c r="AL276" i="15"/>
  <c r="AL275" i="15"/>
  <c r="AL274" i="15"/>
  <c r="AS273" i="15"/>
  <c r="AL273" i="15"/>
  <c r="AS272" i="15"/>
  <c r="AL272" i="15"/>
  <c r="AS271" i="15"/>
  <c r="AL271" i="15"/>
  <c r="AS270" i="15"/>
  <c r="AL270" i="15"/>
  <c r="AS269" i="15"/>
  <c r="AL269" i="15"/>
  <c r="AS268" i="15"/>
  <c r="AL268" i="15"/>
  <c r="AS267" i="15"/>
  <c r="AL267" i="15"/>
  <c r="AS266" i="15"/>
  <c r="AL266" i="15"/>
  <c r="AS265" i="15"/>
  <c r="AL265" i="15"/>
  <c r="AS264" i="15"/>
  <c r="AL264" i="15"/>
  <c r="AS263" i="15"/>
  <c r="AL263" i="15"/>
  <c r="AS262" i="15"/>
  <c r="AL262" i="15"/>
  <c r="AS261" i="15"/>
  <c r="AL261" i="15"/>
  <c r="AS260" i="15"/>
  <c r="AL260" i="15"/>
  <c r="AS259" i="15"/>
  <c r="AL259" i="15"/>
  <c r="AS258" i="15"/>
  <c r="AL258" i="15"/>
  <c r="AS257" i="15"/>
  <c r="AL257" i="15"/>
  <c r="AS256" i="15"/>
  <c r="AL256" i="15"/>
  <c r="AL255" i="15"/>
  <c r="AL254" i="15"/>
  <c r="AS253" i="15"/>
  <c r="AL253" i="15"/>
  <c r="AL252" i="15"/>
  <c r="AS251" i="15"/>
  <c r="AL251" i="15"/>
  <c r="AS250" i="15"/>
  <c r="AL250" i="15"/>
  <c r="AL249" i="15"/>
  <c r="AS248" i="15"/>
  <c r="AL248" i="15"/>
  <c r="AS247" i="15"/>
  <c r="AL247" i="15"/>
  <c r="AS246" i="15"/>
  <c r="AL246" i="15"/>
  <c r="AS245" i="15"/>
  <c r="AL245" i="15"/>
  <c r="AS244" i="15"/>
  <c r="AL244" i="15"/>
  <c r="AS243" i="15"/>
  <c r="AL243" i="15"/>
  <c r="AL242" i="15"/>
  <c r="AL241" i="15"/>
  <c r="AL240" i="15"/>
  <c r="AL239" i="15"/>
  <c r="AL238" i="15"/>
  <c r="AL237" i="15"/>
  <c r="AL236" i="15"/>
  <c r="AL235" i="15"/>
  <c r="AL234" i="15"/>
  <c r="AL233" i="15"/>
  <c r="AL232" i="15"/>
  <c r="AL231" i="15"/>
  <c r="AL230" i="15"/>
  <c r="AL229" i="15"/>
  <c r="AL228" i="15"/>
  <c r="AL227" i="15"/>
  <c r="AL226" i="15"/>
  <c r="AL225" i="15"/>
  <c r="AL224" i="15"/>
  <c r="AL223" i="15"/>
  <c r="AL222" i="15"/>
  <c r="AL221" i="15"/>
  <c r="AL220" i="15"/>
  <c r="AL219" i="15"/>
  <c r="AL218" i="15"/>
  <c r="AL217" i="15"/>
  <c r="AL216" i="15"/>
  <c r="AL215" i="15"/>
  <c r="AL214" i="15"/>
  <c r="AL213" i="15"/>
  <c r="AL212" i="15"/>
  <c r="AL211" i="15"/>
  <c r="AL210" i="15"/>
  <c r="AL209" i="15"/>
  <c r="AL208" i="15"/>
  <c r="AL207" i="15"/>
  <c r="AL206" i="15"/>
  <c r="AL205" i="15"/>
  <c r="AL204" i="15"/>
  <c r="AL203" i="15"/>
  <c r="AL202" i="15"/>
  <c r="AL201" i="15"/>
  <c r="AL200" i="15"/>
  <c r="AL199" i="15"/>
  <c r="AL198" i="15"/>
  <c r="AL197" i="15"/>
  <c r="AL196" i="15"/>
  <c r="AL195" i="15"/>
  <c r="AL194" i="15"/>
  <c r="AL193" i="15"/>
  <c r="AL192" i="15"/>
  <c r="AL191" i="15"/>
  <c r="AL190" i="15"/>
  <c r="AL189" i="15"/>
  <c r="AL188" i="15"/>
  <c r="AL187" i="15"/>
  <c r="AL186" i="15"/>
  <c r="AL185" i="15"/>
  <c r="AL184" i="15"/>
  <c r="AL183" i="15"/>
  <c r="AL182" i="15"/>
  <c r="AL181" i="15"/>
  <c r="AL180" i="15"/>
  <c r="AL179" i="15"/>
  <c r="AL178" i="15"/>
  <c r="AL177" i="15"/>
  <c r="AL176" i="15"/>
  <c r="AL175" i="15"/>
  <c r="AL174" i="15"/>
  <c r="AL173" i="15"/>
  <c r="AL172" i="15"/>
  <c r="AL171" i="15"/>
  <c r="AL170" i="15"/>
  <c r="AL169" i="15"/>
  <c r="AL168" i="15"/>
  <c r="AL167" i="15"/>
  <c r="AL166" i="15"/>
  <c r="AL165" i="15"/>
  <c r="AL164" i="15"/>
  <c r="AL163" i="15"/>
  <c r="AL162" i="15"/>
  <c r="AL161" i="15"/>
  <c r="AL160" i="15"/>
  <c r="J159" i="15"/>
  <c r="AL159" i="15" s="1"/>
  <c r="AL158" i="15"/>
  <c r="AL157" i="15"/>
  <c r="AL156" i="15"/>
  <c r="AL155" i="15"/>
  <c r="AL154" i="15"/>
  <c r="AL153" i="15"/>
  <c r="AL152" i="15"/>
  <c r="AL151" i="15"/>
  <c r="AL150" i="15"/>
  <c r="AL149" i="15"/>
  <c r="AL148" i="15"/>
  <c r="AL147" i="15"/>
  <c r="AL146" i="15"/>
  <c r="AL145" i="15"/>
  <c r="AL144" i="15"/>
  <c r="AL143" i="15"/>
  <c r="AL142" i="15"/>
  <c r="AL141" i="15"/>
  <c r="AL140" i="15"/>
  <c r="AL139" i="15"/>
  <c r="AL138" i="15"/>
  <c r="AL137" i="15"/>
  <c r="AL136" i="15"/>
  <c r="AL135" i="15"/>
  <c r="AL134" i="15"/>
  <c r="AL133" i="15"/>
  <c r="AL132" i="15"/>
  <c r="AL131" i="15"/>
  <c r="AL130" i="15"/>
  <c r="AL129" i="15"/>
  <c r="AL128" i="15"/>
  <c r="AL127" i="15"/>
  <c r="AL126" i="15"/>
  <c r="AL125" i="15"/>
  <c r="AL124" i="15"/>
  <c r="AL123" i="15"/>
  <c r="AL122" i="15"/>
  <c r="AL121" i="15"/>
  <c r="AL120" i="15"/>
  <c r="AL119" i="15"/>
  <c r="AL118" i="15"/>
  <c r="AL117" i="15"/>
  <c r="AL116" i="15"/>
  <c r="AL115" i="15"/>
  <c r="AL114" i="15"/>
  <c r="AL113" i="15"/>
  <c r="AL112" i="15"/>
  <c r="AL111" i="15"/>
  <c r="AL110" i="15"/>
  <c r="AL109" i="15"/>
  <c r="AL108" i="15"/>
  <c r="AL107" i="15"/>
  <c r="AL106" i="15"/>
  <c r="AL105" i="15"/>
  <c r="AL104" i="15"/>
  <c r="AL103" i="15"/>
  <c r="AL102" i="15"/>
  <c r="AL101" i="15"/>
  <c r="AL100" i="15"/>
  <c r="AL99" i="15"/>
  <c r="AL98" i="15"/>
  <c r="AL97" i="15"/>
  <c r="AL96" i="15"/>
  <c r="AL95" i="15"/>
  <c r="AL94" i="15"/>
  <c r="AL93" i="15"/>
  <c r="AL92" i="15"/>
  <c r="AL91" i="15"/>
  <c r="AL90" i="15"/>
  <c r="AL89" i="15"/>
  <c r="AL88" i="15"/>
  <c r="AL87" i="15"/>
  <c r="AL86" i="15"/>
  <c r="AL85" i="15"/>
  <c r="AL84" i="15"/>
  <c r="AL83" i="15"/>
  <c r="AL82" i="15"/>
  <c r="AL81" i="15"/>
  <c r="AL80" i="15"/>
  <c r="AL79" i="15"/>
  <c r="AL78" i="15"/>
  <c r="AL77" i="15"/>
  <c r="AL76" i="15"/>
  <c r="AL75" i="15"/>
  <c r="AL74" i="15"/>
  <c r="AL73" i="15"/>
  <c r="AL72" i="15"/>
  <c r="AL71" i="15"/>
  <c r="AL70" i="15"/>
  <c r="AL69" i="15"/>
  <c r="AS68" i="15"/>
  <c r="AL68" i="15"/>
  <c r="AS67" i="15"/>
  <c r="AL67" i="15"/>
  <c r="AS66" i="15"/>
  <c r="AL66" i="15"/>
  <c r="AS65" i="15"/>
  <c r="AL65" i="15"/>
  <c r="AS64" i="15"/>
  <c r="AL64" i="15"/>
  <c r="AS63" i="15"/>
  <c r="AL63" i="15"/>
  <c r="AS62" i="15"/>
  <c r="AL62" i="15"/>
  <c r="AS61" i="15"/>
  <c r="AL61" i="15"/>
  <c r="AS60" i="15"/>
  <c r="AL60" i="15"/>
  <c r="AS59" i="15"/>
  <c r="AL59" i="15"/>
  <c r="AS58" i="15"/>
  <c r="AL58" i="15"/>
  <c r="AS57" i="15"/>
  <c r="AL57" i="15"/>
  <c r="AS56" i="15"/>
  <c r="AL56" i="15"/>
  <c r="AS55" i="15"/>
  <c r="AL55" i="15"/>
  <c r="AS54" i="15"/>
  <c r="AL54" i="15"/>
  <c r="AS53" i="15"/>
  <c r="AL53" i="15"/>
  <c r="AS52" i="15"/>
  <c r="AL52" i="15"/>
  <c r="AS51" i="15"/>
  <c r="AL51" i="15"/>
  <c r="AS50" i="15"/>
  <c r="AL50" i="15"/>
  <c r="AS49" i="15"/>
  <c r="AL49" i="15"/>
  <c r="AS48" i="15"/>
  <c r="AL48" i="15"/>
  <c r="AS47" i="15"/>
  <c r="AL47" i="15"/>
  <c r="AS46" i="15"/>
  <c r="AL46" i="15"/>
  <c r="AS45" i="15"/>
  <c r="AL45" i="15"/>
  <c r="AS44" i="15"/>
  <c r="AL44" i="15"/>
  <c r="AS43" i="15"/>
  <c r="AL43" i="15"/>
  <c r="AS42" i="15"/>
  <c r="AL42" i="15"/>
  <c r="AS41" i="15"/>
  <c r="AL41" i="15"/>
  <c r="AS40" i="15"/>
  <c r="AL40" i="15"/>
  <c r="AS39" i="15"/>
  <c r="AL39" i="15"/>
  <c r="AL38" i="15"/>
  <c r="AD38" i="15"/>
  <c r="Z38" i="15"/>
  <c r="AL37" i="15"/>
  <c r="Z37" i="15"/>
  <c r="AD37" i="15" s="1"/>
  <c r="AL36" i="15"/>
  <c r="Z36" i="15"/>
  <c r="AD36" i="15" s="1"/>
  <c r="AL35" i="15"/>
  <c r="Z35" i="15"/>
  <c r="AD35" i="15" s="1"/>
  <c r="AL34" i="15"/>
  <c r="AD34" i="15"/>
  <c r="Z34" i="15"/>
  <c r="AL33" i="15"/>
  <c r="Z33" i="15"/>
  <c r="AD33" i="15" s="1"/>
  <c r="AL32" i="15"/>
  <c r="Z32" i="15"/>
  <c r="AD32" i="15" s="1"/>
  <c r="AL31" i="15"/>
  <c r="Z31" i="15"/>
  <c r="AD31" i="15" s="1"/>
  <c r="AL30" i="15"/>
  <c r="Z30" i="15"/>
  <c r="AD30" i="15" s="1"/>
  <c r="AL29" i="15"/>
  <c r="Z29" i="15"/>
  <c r="AD29" i="15" s="1"/>
  <c r="AL28" i="15"/>
  <c r="Z28" i="15"/>
  <c r="AD28" i="15" s="1"/>
  <c r="AL27" i="15"/>
  <c r="Z27" i="15"/>
  <c r="AD27" i="15" s="1"/>
  <c r="AL26" i="15"/>
  <c r="Z26" i="15"/>
  <c r="AD26" i="15" s="1"/>
  <c r="AJ25" i="15"/>
  <c r="Z25" i="15"/>
  <c r="AD25" i="15" s="1"/>
  <c r="J25" i="15"/>
  <c r="AL24" i="15"/>
  <c r="Z24" i="15"/>
  <c r="AD24" i="15" s="1"/>
  <c r="AL23" i="15"/>
  <c r="Z23" i="15"/>
  <c r="AD23" i="15" s="1"/>
  <c r="AL22" i="15"/>
  <c r="Z22" i="15"/>
  <c r="AD22" i="15" s="1"/>
  <c r="AL21" i="15"/>
  <c r="AL20" i="15"/>
  <c r="Z20" i="15"/>
  <c r="AD20" i="15" s="1"/>
  <c r="AL19" i="15"/>
  <c r="Z19" i="15"/>
  <c r="AD19" i="15" s="1"/>
  <c r="AL18" i="15"/>
  <c r="Z18" i="15"/>
  <c r="AD18" i="15" s="1"/>
  <c r="AL17" i="15"/>
  <c r="Z17" i="15"/>
  <c r="AD17" i="15" s="1"/>
  <c r="AL16" i="15"/>
  <c r="Z16" i="15"/>
  <c r="AD16" i="15" s="1"/>
  <c r="AL15" i="15"/>
  <c r="AL14" i="15"/>
  <c r="AL13" i="15"/>
  <c r="AL12" i="15"/>
  <c r="AL11" i="15"/>
  <c r="AL10" i="15"/>
  <c r="AL9" i="15"/>
  <c r="AL8" i="15"/>
  <c r="AL7" i="15"/>
  <c r="AL6" i="15"/>
  <c r="AL5" i="15"/>
  <c r="AL4" i="15"/>
  <c r="AL3" i="15"/>
  <c r="AL2" i="15"/>
  <c r="AL25" i="15" l="1"/>
  <c r="AL822" i="14"/>
  <c r="AL821" i="14"/>
  <c r="AL820" i="14"/>
  <c r="AL819" i="14"/>
  <c r="AL818" i="14"/>
  <c r="AL817" i="14"/>
  <c r="AL816" i="14"/>
  <c r="AL815" i="14"/>
  <c r="AL814" i="14"/>
  <c r="AL813" i="14"/>
  <c r="AL812" i="14"/>
  <c r="AL811" i="14"/>
  <c r="AL810" i="14"/>
  <c r="AL809" i="14"/>
  <c r="AL808" i="14"/>
  <c r="AL807" i="14"/>
  <c r="AL806" i="14"/>
  <c r="AL805" i="14"/>
  <c r="AL804" i="14"/>
  <c r="AL803" i="14"/>
  <c r="AL802" i="14"/>
  <c r="AL801" i="14"/>
  <c r="AL800" i="14"/>
  <c r="AL799" i="14"/>
  <c r="AL798" i="14"/>
  <c r="AS797" i="14"/>
  <c r="AL797" i="14"/>
  <c r="AL796" i="14"/>
  <c r="AL795" i="14"/>
  <c r="AL794" i="14"/>
  <c r="AL793" i="14"/>
  <c r="AL792" i="14"/>
  <c r="AL791" i="14"/>
  <c r="AS790" i="14"/>
  <c r="AL790" i="14"/>
  <c r="AL789" i="14"/>
  <c r="AL788" i="14"/>
  <c r="AL787" i="14"/>
  <c r="AL786" i="14"/>
  <c r="AL785" i="14"/>
  <c r="AL784" i="14"/>
  <c r="AL783" i="14"/>
  <c r="AL782" i="14"/>
  <c r="AL781" i="14"/>
  <c r="AL780" i="14"/>
  <c r="AL779" i="14"/>
  <c r="AS778" i="14"/>
  <c r="AL778" i="14"/>
  <c r="AL777" i="14"/>
  <c r="AL776" i="14"/>
  <c r="AL775" i="14"/>
  <c r="AL774" i="14"/>
  <c r="AL773" i="14"/>
  <c r="AL772" i="14"/>
  <c r="AL771" i="14"/>
  <c r="AL770" i="14"/>
  <c r="AL769" i="14"/>
  <c r="AL768" i="14"/>
  <c r="AL767" i="14"/>
  <c r="AL766" i="14"/>
  <c r="AL765" i="14"/>
  <c r="AL764" i="14"/>
  <c r="AL763" i="14"/>
  <c r="AL762" i="14"/>
  <c r="AL761" i="14"/>
  <c r="AL760" i="14"/>
  <c r="AL759" i="14"/>
  <c r="AL758" i="14"/>
  <c r="AL757" i="14"/>
  <c r="AL756" i="14"/>
  <c r="AL755" i="14"/>
  <c r="AL754" i="14"/>
  <c r="AL753" i="14"/>
  <c r="AL752" i="14"/>
  <c r="AL751" i="14"/>
  <c r="AL750" i="14"/>
  <c r="AL749" i="14"/>
  <c r="AL748" i="14"/>
  <c r="AL747" i="14"/>
  <c r="AL746" i="14"/>
  <c r="AL745" i="14"/>
  <c r="AL744" i="14"/>
  <c r="AL743" i="14"/>
  <c r="AL742" i="14"/>
  <c r="AL741" i="14"/>
  <c r="AL740" i="14"/>
  <c r="AL739" i="14"/>
  <c r="AL738" i="14"/>
  <c r="AL737" i="14"/>
  <c r="AL736" i="14"/>
  <c r="AL735" i="14"/>
  <c r="AL734" i="14"/>
  <c r="AL733" i="14"/>
  <c r="AL732" i="14"/>
  <c r="AL731" i="14"/>
  <c r="AL730" i="14"/>
  <c r="AL729" i="14"/>
  <c r="AL728" i="14"/>
  <c r="AL727" i="14"/>
  <c r="AL726" i="14"/>
  <c r="AL725" i="14"/>
  <c r="AL724" i="14"/>
  <c r="AL723" i="14"/>
  <c r="AL722" i="14"/>
  <c r="AL721" i="14"/>
  <c r="AL720" i="14"/>
  <c r="AL719" i="14"/>
  <c r="AL718" i="14"/>
  <c r="AL717" i="14"/>
  <c r="AL716" i="14"/>
  <c r="AL715" i="14"/>
  <c r="AL714" i="14"/>
  <c r="AL713" i="14"/>
  <c r="AL712" i="14"/>
  <c r="AL711" i="14"/>
  <c r="AL710" i="14"/>
  <c r="AL709" i="14"/>
  <c r="AL708" i="14"/>
  <c r="AL707" i="14"/>
  <c r="AL706" i="14"/>
  <c r="AL705" i="14"/>
  <c r="AL704" i="14"/>
  <c r="AL703" i="14"/>
  <c r="AL702" i="14"/>
  <c r="AL701" i="14"/>
  <c r="AL700" i="14"/>
  <c r="AL699" i="14"/>
  <c r="AL698" i="14"/>
  <c r="AL697" i="14"/>
  <c r="AL696" i="14"/>
  <c r="AL695" i="14"/>
  <c r="AL694" i="14"/>
  <c r="AL693" i="14"/>
  <c r="AL692" i="14"/>
  <c r="AL691" i="14"/>
  <c r="AL690" i="14"/>
  <c r="AL689" i="14"/>
  <c r="AL688" i="14"/>
  <c r="AL687" i="14"/>
  <c r="AL686" i="14"/>
  <c r="AL685" i="14"/>
  <c r="AL684" i="14"/>
  <c r="AL683" i="14"/>
  <c r="AL682" i="14"/>
  <c r="AL681" i="14"/>
  <c r="AL680" i="14"/>
  <c r="AL679" i="14"/>
  <c r="AL678" i="14"/>
  <c r="AL677" i="14"/>
  <c r="AL676" i="14"/>
  <c r="AL675" i="14"/>
  <c r="AL674" i="14"/>
  <c r="AL673" i="14"/>
  <c r="AL672" i="14"/>
  <c r="AL671" i="14"/>
  <c r="AL670" i="14"/>
  <c r="AL669" i="14"/>
  <c r="AL668" i="14"/>
  <c r="AL667" i="14"/>
  <c r="AL666" i="14"/>
  <c r="AL665" i="14"/>
  <c r="AL664" i="14"/>
  <c r="AL663" i="14"/>
  <c r="AL662" i="14"/>
  <c r="AL661" i="14"/>
  <c r="AL660" i="14"/>
  <c r="AL659" i="14"/>
  <c r="AL658" i="14"/>
  <c r="AL657" i="14"/>
  <c r="AL656" i="14"/>
  <c r="AL655" i="14"/>
  <c r="AL654" i="14"/>
  <c r="AL653" i="14"/>
  <c r="AL652" i="14"/>
  <c r="AL651" i="14"/>
  <c r="AK650" i="14"/>
  <c r="AL650" i="14" s="1"/>
  <c r="AL649" i="14"/>
  <c r="AL648" i="14"/>
  <c r="AL647" i="14"/>
  <c r="AL646" i="14"/>
  <c r="AL645" i="14"/>
  <c r="AL644" i="14"/>
  <c r="AL643" i="14"/>
  <c r="AL642" i="14"/>
  <c r="AL641" i="14"/>
  <c r="AL640" i="14"/>
  <c r="AL639" i="14"/>
  <c r="AL638" i="14"/>
  <c r="AL637" i="14"/>
  <c r="AL636" i="14"/>
  <c r="AL635" i="14"/>
  <c r="AL634" i="14"/>
  <c r="AL633" i="14"/>
  <c r="AL632" i="14"/>
  <c r="AL631" i="14"/>
  <c r="AL630" i="14"/>
  <c r="AL629" i="14"/>
  <c r="AL628" i="14"/>
  <c r="AL627" i="14"/>
  <c r="AL626" i="14"/>
  <c r="AL625" i="14"/>
  <c r="AL624" i="14"/>
  <c r="AL623" i="14"/>
  <c r="AL622" i="14"/>
  <c r="AL621" i="14"/>
  <c r="AL620" i="14"/>
  <c r="AL619" i="14"/>
  <c r="AL618" i="14"/>
  <c r="AL617" i="14"/>
  <c r="AL616" i="14"/>
  <c r="AL615" i="14"/>
  <c r="AL614" i="14"/>
  <c r="AL613" i="14"/>
  <c r="AL612" i="14"/>
  <c r="AL611" i="14"/>
  <c r="AL610" i="14"/>
  <c r="AL609" i="14"/>
  <c r="AL608" i="14"/>
  <c r="AL607" i="14"/>
  <c r="AL606" i="14"/>
  <c r="AL605" i="14"/>
  <c r="AL604" i="14"/>
  <c r="AL603" i="14"/>
  <c r="AL602" i="14"/>
  <c r="AL601" i="14"/>
  <c r="AL600" i="14"/>
  <c r="AL599" i="14"/>
  <c r="AL598" i="14"/>
  <c r="AL597" i="14"/>
  <c r="AL596" i="14"/>
  <c r="AL595" i="14"/>
  <c r="AL594" i="14"/>
  <c r="Z594" i="14"/>
  <c r="AL593" i="14"/>
  <c r="Z593" i="14"/>
  <c r="AL592" i="14"/>
  <c r="Z592" i="14"/>
  <c r="AL591" i="14"/>
  <c r="Z591" i="14"/>
  <c r="AL590" i="14"/>
  <c r="Z590" i="14"/>
  <c r="AL589" i="14"/>
  <c r="Z589" i="14"/>
  <c r="AL588" i="14"/>
  <c r="Z588" i="14"/>
  <c r="AL587" i="14"/>
  <c r="Z587" i="14"/>
  <c r="AL586" i="14"/>
  <c r="Z586" i="14"/>
  <c r="AL585" i="14"/>
  <c r="Z585" i="14"/>
  <c r="AL584" i="14"/>
  <c r="Z584" i="14"/>
  <c r="AL583" i="14"/>
  <c r="Z583" i="14"/>
  <c r="AL582" i="14"/>
  <c r="Z582" i="14"/>
  <c r="AL581" i="14"/>
  <c r="Z581" i="14"/>
  <c r="AL580" i="14"/>
  <c r="Z580" i="14"/>
  <c r="AL579" i="14"/>
  <c r="Z579" i="14"/>
  <c r="AL578" i="14"/>
  <c r="Z578" i="14"/>
  <c r="AL577" i="14"/>
  <c r="Z577" i="14"/>
  <c r="AD577" i="14" s="1"/>
  <c r="AL576" i="14"/>
  <c r="Z576" i="14"/>
  <c r="AD576" i="14" s="1"/>
  <c r="AL575" i="14"/>
  <c r="Z575" i="14"/>
  <c r="AD575" i="14" s="1"/>
  <c r="AL574" i="14"/>
  <c r="Z574" i="14"/>
  <c r="AD574" i="14" s="1"/>
  <c r="AL573" i="14"/>
  <c r="Z573" i="14"/>
  <c r="AD573" i="14" s="1"/>
  <c r="AL572" i="14"/>
  <c r="Z572" i="14"/>
  <c r="AD572" i="14" s="1"/>
  <c r="AL571" i="14"/>
  <c r="Z571" i="14"/>
  <c r="AD571" i="14" s="1"/>
  <c r="AL570" i="14"/>
  <c r="Z570" i="14"/>
  <c r="AD570" i="14" s="1"/>
  <c r="AL569" i="14"/>
  <c r="Z569" i="14"/>
  <c r="AD569" i="14" s="1"/>
  <c r="AL568" i="14"/>
  <c r="Z568" i="14"/>
  <c r="AD568" i="14" s="1"/>
  <c r="AL567" i="14"/>
  <c r="Z567" i="14"/>
  <c r="AD567" i="14" s="1"/>
  <c r="AL566" i="14"/>
  <c r="Z566" i="14"/>
  <c r="AD566" i="14" s="1"/>
  <c r="AL565" i="14"/>
  <c r="Z565" i="14"/>
  <c r="AD565" i="14" s="1"/>
  <c r="AL564" i="14"/>
  <c r="Z564" i="14"/>
  <c r="AD564" i="14" s="1"/>
  <c r="AL563" i="14"/>
  <c r="Z563" i="14"/>
  <c r="AD563" i="14" s="1"/>
  <c r="AL562" i="14"/>
  <c r="AL561" i="14"/>
  <c r="AL560" i="14"/>
  <c r="AL559" i="14"/>
  <c r="AL558" i="14"/>
  <c r="AL557" i="14"/>
  <c r="AL556" i="14"/>
  <c r="AL555" i="14"/>
  <c r="AL554" i="14"/>
  <c r="AL553" i="14"/>
  <c r="AL552" i="14"/>
  <c r="AL551" i="14"/>
  <c r="AL550" i="14"/>
  <c r="AL549" i="14"/>
  <c r="AL548" i="14"/>
  <c r="AL547" i="14"/>
  <c r="AL546" i="14"/>
  <c r="AL545" i="14"/>
  <c r="AL544" i="14"/>
  <c r="AL543" i="14"/>
  <c r="AL542" i="14"/>
  <c r="AL541" i="14"/>
  <c r="AL540" i="14"/>
  <c r="AL539" i="14"/>
  <c r="AL538" i="14"/>
  <c r="AL537" i="14"/>
  <c r="AL536" i="14"/>
  <c r="AL535" i="14"/>
  <c r="AL534" i="14"/>
  <c r="AL533" i="14"/>
  <c r="AL532" i="14"/>
  <c r="AL531" i="14"/>
  <c r="AL530" i="14"/>
  <c r="AL529" i="14"/>
  <c r="AL528" i="14"/>
  <c r="AL527" i="14"/>
  <c r="AL526" i="14"/>
  <c r="AL525" i="14"/>
  <c r="AL524" i="14"/>
  <c r="AL523" i="14"/>
  <c r="AL522" i="14"/>
  <c r="AL521" i="14"/>
  <c r="AL520" i="14"/>
  <c r="AL519" i="14"/>
  <c r="AL518" i="14"/>
  <c r="AL517" i="14"/>
  <c r="AL516" i="14"/>
  <c r="AL515" i="14"/>
  <c r="AL514" i="14"/>
  <c r="AL513" i="14"/>
  <c r="AL512" i="14"/>
  <c r="AL511" i="14"/>
  <c r="AL510" i="14"/>
  <c r="AL509" i="14"/>
  <c r="AL508" i="14"/>
  <c r="AL507" i="14"/>
  <c r="AL506" i="14"/>
  <c r="AL505" i="14"/>
  <c r="AL504" i="14"/>
  <c r="AL503" i="14"/>
  <c r="AL502" i="14"/>
  <c r="AL501" i="14"/>
  <c r="AL500" i="14"/>
  <c r="AL499" i="14"/>
  <c r="AL498" i="14"/>
  <c r="AL497" i="14"/>
  <c r="AL496" i="14"/>
  <c r="AL495" i="14"/>
  <c r="AL494" i="14"/>
  <c r="AL493" i="14"/>
  <c r="AL492" i="14"/>
  <c r="AL491" i="14"/>
  <c r="AL490" i="14"/>
  <c r="AL489" i="14"/>
  <c r="AL488" i="14"/>
  <c r="AL487" i="14"/>
  <c r="AL486" i="14"/>
  <c r="AL485" i="14"/>
  <c r="AL484" i="14"/>
  <c r="AL483" i="14"/>
  <c r="AL482" i="14"/>
  <c r="AL481" i="14"/>
  <c r="AS480" i="14"/>
  <c r="AL480" i="14"/>
  <c r="AL479" i="14"/>
  <c r="AL478" i="14"/>
  <c r="AL477" i="14"/>
  <c r="AS476" i="14"/>
  <c r="AL476" i="14"/>
  <c r="AS475" i="14"/>
  <c r="AL475" i="14"/>
  <c r="AS474" i="14"/>
  <c r="AL474" i="14"/>
  <c r="AS473" i="14"/>
  <c r="AL473" i="14"/>
  <c r="AS472" i="14"/>
  <c r="AL472" i="14"/>
  <c r="AS471" i="14"/>
  <c r="AL471" i="14"/>
  <c r="AS470" i="14"/>
  <c r="AL470" i="14"/>
  <c r="AS469" i="14"/>
  <c r="AL469" i="14"/>
  <c r="AS468" i="14"/>
  <c r="AL468" i="14"/>
  <c r="AS467" i="14"/>
  <c r="AL467" i="14"/>
  <c r="AS466" i="14"/>
  <c r="AL466" i="14"/>
  <c r="AS465" i="14"/>
  <c r="AL465" i="14"/>
  <c r="AL464" i="14"/>
  <c r="AL463" i="14"/>
  <c r="AL462" i="14"/>
  <c r="AL461" i="14"/>
  <c r="AS460" i="14"/>
  <c r="AL460" i="14"/>
  <c r="AS459" i="14"/>
  <c r="AL459" i="14"/>
  <c r="AS458" i="14"/>
  <c r="AL458" i="14"/>
  <c r="AS457" i="14"/>
  <c r="AL457" i="14"/>
  <c r="AS456" i="14"/>
  <c r="AL456" i="14"/>
  <c r="AS455" i="14"/>
  <c r="AL455" i="14"/>
  <c r="AS454" i="14"/>
  <c r="AL454" i="14"/>
  <c r="AS453" i="14"/>
  <c r="AL453" i="14"/>
  <c r="AS452" i="14"/>
  <c r="AL452" i="14"/>
  <c r="AL451" i="14"/>
  <c r="AL450" i="14"/>
  <c r="AL449" i="14"/>
  <c r="AL448" i="14"/>
  <c r="AL447" i="14"/>
  <c r="AL446" i="14"/>
  <c r="AL445" i="14"/>
  <c r="AL444" i="14"/>
  <c r="AL443" i="14"/>
  <c r="AL442" i="14"/>
  <c r="AL441" i="14"/>
  <c r="AL440" i="14"/>
  <c r="AL439" i="14"/>
  <c r="AL438" i="14"/>
  <c r="AL437" i="14"/>
  <c r="AL436" i="14"/>
  <c r="AL435" i="14"/>
  <c r="AL434" i="14"/>
  <c r="AL433" i="14"/>
  <c r="AL432" i="14"/>
  <c r="AL431" i="14"/>
  <c r="AL430" i="14"/>
  <c r="AL429" i="14"/>
  <c r="AL428" i="14"/>
  <c r="AL427" i="14"/>
  <c r="AL426" i="14"/>
  <c r="AL425" i="14"/>
  <c r="AL424" i="14"/>
  <c r="AL423" i="14"/>
  <c r="AL422" i="14"/>
  <c r="AL421" i="14"/>
  <c r="AL420" i="14"/>
  <c r="AL419" i="14"/>
  <c r="AL418" i="14"/>
  <c r="AL417" i="14"/>
  <c r="AL416" i="14"/>
  <c r="AL415" i="14"/>
  <c r="AL414" i="14"/>
  <c r="AL413" i="14"/>
  <c r="AL412" i="14"/>
  <c r="AL411" i="14"/>
  <c r="AL410" i="14"/>
  <c r="AL409" i="14"/>
  <c r="AL408" i="14"/>
  <c r="AL407" i="14"/>
  <c r="AL406" i="14"/>
  <c r="AL405" i="14"/>
  <c r="AL404" i="14"/>
  <c r="AL403" i="14"/>
  <c r="AL402" i="14"/>
  <c r="AL401" i="14"/>
  <c r="AL400" i="14"/>
  <c r="AL399" i="14"/>
  <c r="AL398" i="14"/>
  <c r="AL397" i="14"/>
  <c r="AL396" i="14"/>
  <c r="AL395" i="14"/>
  <c r="AL394" i="14"/>
  <c r="AL393" i="14"/>
  <c r="AL392" i="14"/>
  <c r="AL391" i="14"/>
  <c r="AL390" i="14"/>
  <c r="AL389" i="14"/>
  <c r="AL388" i="14"/>
  <c r="AL387" i="14"/>
  <c r="AL386" i="14"/>
  <c r="AL385" i="14"/>
  <c r="AL384" i="14"/>
  <c r="AL383" i="14"/>
  <c r="AL382" i="14"/>
  <c r="AL381" i="14"/>
  <c r="AL380" i="14"/>
  <c r="AL379" i="14"/>
  <c r="AL378" i="14"/>
  <c r="AL377" i="14"/>
  <c r="AL376" i="14"/>
  <c r="AL375" i="14"/>
  <c r="AL374" i="14"/>
  <c r="AL373" i="14"/>
  <c r="AL372" i="14"/>
  <c r="AL371" i="14"/>
  <c r="AL370" i="14"/>
  <c r="AL369" i="14"/>
  <c r="AL368" i="14"/>
  <c r="AL367" i="14"/>
  <c r="AL366" i="14"/>
  <c r="AL365" i="14"/>
  <c r="AL364" i="14"/>
  <c r="AL363" i="14"/>
  <c r="AL362" i="14"/>
  <c r="AL361" i="14"/>
  <c r="AL360" i="14"/>
  <c r="AL359" i="14"/>
  <c r="AL358" i="14"/>
  <c r="AL357" i="14"/>
  <c r="AL356" i="14"/>
  <c r="AL355" i="14"/>
  <c r="AL354" i="14"/>
  <c r="AL353" i="14"/>
  <c r="AL352" i="14"/>
  <c r="AL351" i="14"/>
  <c r="AL350" i="14"/>
  <c r="AL349" i="14"/>
  <c r="AL348" i="14"/>
  <c r="AL347" i="14"/>
  <c r="AL346" i="14"/>
  <c r="AL345" i="14"/>
  <c r="AL344" i="14"/>
  <c r="AL343" i="14"/>
  <c r="AL342" i="14"/>
  <c r="AL341" i="14"/>
  <c r="AL340" i="14"/>
  <c r="AL339" i="14"/>
  <c r="AL338" i="14"/>
  <c r="AL337" i="14"/>
  <c r="AL336" i="14"/>
  <c r="AL335" i="14"/>
  <c r="AL334" i="14"/>
  <c r="AL333" i="14"/>
  <c r="AL332" i="14"/>
  <c r="AL331" i="14"/>
  <c r="AL330" i="14"/>
  <c r="AL329" i="14"/>
  <c r="AL328" i="14"/>
  <c r="AL327" i="14"/>
  <c r="AL326" i="14"/>
  <c r="AL325" i="14"/>
  <c r="AL324" i="14"/>
  <c r="AL323" i="14"/>
  <c r="AL322" i="14"/>
  <c r="AL321" i="14"/>
  <c r="AL320" i="14"/>
  <c r="AL319" i="14"/>
  <c r="AL318" i="14"/>
  <c r="J317" i="14"/>
  <c r="AL317" i="14" s="1"/>
  <c r="AL316" i="14"/>
  <c r="AL315" i="14"/>
  <c r="AL314" i="14"/>
  <c r="AL313" i="14"/>
  <c r="AL312" i="14"/>
  <c r="AL311" i="14"/>
  <c r="AL310" i="14"/>
  <c r="AL309" i="14"/>
  <c r="AL308" i="14"/>
  <c r="AL307" i="14"/>
  <c r="AL306" i="14"/>
  <c r="AL305" i="14"/>
  <c r="AL304" i="14"/>
  <c r="AL303" i="14"/>
  <c r="AL302" i="14"/>
  <c r="AL301" i="14"/>
  <c r="AL300" i="14"/>
  <c r="AL299" i="14"/>
  <c r="AL298" i="14"/>
  <c r="AL297" i="14"/>
  <c r="AL296" i="14"/>
  <c r="AL295" i="14"/>
  <c r="AL294" i="14"/>
  <c r="AL293" i="14"/>
  <c r="AL292" i="14"/>
  <c r="AL291" i="14"/>
  <c r="AL290" i="14"/>
  <c r="AL289" i="14"/>
  <c r="AL288" i="14"/>
  <c r="AL287" i="14"/>
  <c r="AL286" i="14"/>
  <c r="AL285" i="14"/>
  <c r="AL284" i="14"/>
  <c r="AL283" i="14"/>
  <c r="AL282" i="14"/>
  <c r="AL281" i="14"/>
  <c r="AL280" i="14"/>
  <c r="AL279" i="14"/>
  <c r="AS278" i="14"/>
  <c r="AL278" i="14"/>
  <c r="AL277" i="14"/>
  <c r="AL276" i="14"/>
  <c r="AL275" i="14"/>
  <c r="AL274" i="14"/>
  <c r="AS273" i="14"/>
  <c r="AL273" i="14"/>
  <c r="AS272" i="14"/>
  <c r="AL272" i="14"/>
  <c r="AS271" i="14"/>
  <c r="AL271" i="14"/>
  <c r="AS270" i="14"/>
  <c r="AL270" i="14"/>
  <c r="AS269" i="14"/>
  <c r="AL269" i="14"/>
  <c r="AS268" i="14"/>
  <c r="AL268" i="14"/>
  <c r="AS267" i="14"/>
  <c r="AL267" i="14"/>
  <c r="AS266" i="14"/>
  <c r="AL266" i="14"/>
  <c r="AS265" i="14"/>
  <c r="AL265" i="14"/>
  <c r="AS264" i="14"/>
  <c r="AL264" i="14"/>
  <c r="AS263" i="14"/>
  <c r="AL263" i="14"/>
  <c r="AS262" i="14"/>
  <c r="AL262" i="14"/>
  <c r="AS261" i="14"/>
  <c r="AL261" i="14"/>
  <c r="AS260" i="14"/>
  <c r="AL260" i="14"/>
  <c r="AS259" i="14"/>
  <c r="AL259" i="14"/>
  <c r="AS258" i="14"/>
  <c r="AL258" i="14"/>
  <c r="AS257" i="14"/>
  <c r="AL257" i="14"/>
  <c r="AS256" i="14"/>
  <c r="AL256" i="14"/>
  <c r="AL255" i="14"/>
  <c r="AL254" i="14"/>
  <c r="AS253" i="14"/>
  <c r="AL253" i="14"/>
  <c r="AL252" i="14"/>
  <c r="AS251" i="14"/>
  <c r="AL251" i="14"/>
  <c r="AS250" i="14"/>
  <c r="AL250" i="14"/>
  <c r="AL249" i="14"/>
  <c r="AS248" i="14"/>
  <c r="AL248" i="14"/>
  <c r="AS247" i="14"/>
  <c r="AL247" i="14"/>
  <c r="AS246" i="14"/>
  <c r="AL246" i="14"/>
  <c r="AS245" i="14"/>
  <c r="AL245" i="14"/>
  <c r="AS244" i="14"/>
  <c r="AL244" i="14"/>
  <c r="AS243" i="14"/>
  <c r="AL243" i="14"/>
  <c r="AL242" i="14"/>
  <c r="AL241" i="14"/>
  <c r="AL240" i="14"/>
  <c r="AL239" i="14"/>
  <c r="AL238" i="14"/>
  <c r="AL237" i="14"/>
  <c r="AL236" i="14"/>
  <c r="AL235" i="14"/>
  <c r="AL234" i="14"/>
  <c r="AL233" i="14"/>
  <c r="AL232" i="14"/>
  <c r="AL231" i="14"/>
  <c r="AL230" i="14"/>
  <c r="AL229" i="14"/>
  <c r="AL228" i="14"/>
  <c r="AL227" i="14"/>
  <c r="AL226" i="14"/>
  <c r="AL225" i="14"/>
  <c r="AL224" i="14"/>
  <c r="AL223" i="14"/>
  <c r="AL222" i="14"/>
  <c r="AL221" i="14"/>
  <c r="AL220" i="14"/>
  <c r="AL219" i="14"/>
  <c r="AL218" i="14"/>
  <c r="AL217" i="14"/>
  <c r="AL216" i="14"/>
  <c r="AL215" i="14"/>
  <c r="AL214" i="14"/>
  <c r="AL213" i="14"/>
  <c r="AL212" i="14"/>
  <c r="AL211" i="14"/>
  <c r="AL210" i="14"/>
  <c r="AL209" i="14"/>
  <c r="AL208" i="14"/>
  <c r="AL207" i="14"/>
  <c r="AL206" i="14"/>
  <c r="AL205" i="14"/>
  <c r="AL204" i="14"/>
  <c r="AL203" i="14"/>
  <c r="AL202" i="14"/>
  <c r="AL201" i="14"/>
  <c r="AL200" i="14"/>
  <c r="AL199" i="14"/>
  <c r="AL198" i="14"/>
  <c r="AL197" i="14"/>
  <c r="AL196" i="14"/>
  <c r="AL195" i="14"/>
  <c r="AL194" i="14"/>
  <c r="AL193" i="14"/>
  <c r="AL192" i="14"/>
  <c r="AL191" i="14"/>
  <c r="AL190" i="14"/>
  <c r="AL189" i="14"/>
  <c r="AL188" i="14"/>
  <c r="AL187" i="14"/>
  <c r="AL186" i="14"/>
  <c r="AL185" i="14"/>
  <c r="AL184" i="14"/>
  <c r="AL183" i="14"/>
  <c r="AL182" i="14"/>
  <c r="AL181" i="14"/>
  <c r="AL180" i="14"/>
  <c r="AL179" i="14"/>
  <c r="AL178" i="14"/>
  <c r="AL177" i="14"/>
  <c r="AL176" i="14"/>
  <c r="AL175" i="14"/>
  <c r="AL174" i="14"/>
  <c r="AL173" i="14"/>
  <c r="AL172" i="14"/>
  <c r="AL171" i="14"/>
  <c r="AL170" i="14"/>
  <c r="AL169" i="14"/>
  <c r="AL168" i="14"/>
  <c r="AL167" i="14"/>
  <c r="AL166" i="14"/>
  <c r="AL165" i="14"/>
  <c r="AL164" i="14"/>
  <c r="AL163" i="14"/>
  <c r="AL162" i="14"/>
  <c r="AL161" i="14"/>
  <c r="AL160" i="14"/>
  <c r="J159" i="14"/>
  <c r="AL159" i="14" s="1"/>
  <c r="AL158" i="14"/>
  <c r="AL157" i="14"/>
  <c r="AL156" i="14"/>
  <c r="AL155" i="14"/>
  <c r="AL154" i="14"/>
  <c r="AL153" i="14"/>
  <c r="AL152" i="14"/>
  <c r="AL151" i="14"/>
  <c r="AL150" i="14"/>
  <c r="AL149" i="14"/>
  <c r="AL148" i="14"/>
  <c r="AL147" i="14"/>
  <c r="AL146" i="14"/>
  <c r="AL145" i="14"/>
  <c r="AL144" i="14"/>
  <c r="AL143" i="14"/>
  <c r="AL142" i="14"/>
  <c r="AL141" i="14"/>
  <c r="AL140" i="14"/>
  <c r="AL139" i="14"/>
  <c r="AL138" i="14"/>
  <c r="AL137" i="14"/>
  <c r="AL136" i="14"/>
  <c r="AL135" i="14"/>
  <c r="AL134" i="14"/>
  <c r="AL133" i="14"/>
  <c r="AL132" i="14"/>
  <c r="AL131" i="14"/>
  <c r="AL130" i="14"/>
  <c r="AL129" i="14"/>
  <c r="AL128" i="14"/>
  <c r="AL127" i="14"/>
  <c r="AL126" i="14"/>
  <c r="AL125" i="14"/>
  <c r="AL124" i="14"/>
  <c r="AL123" i="14"/>
  <c r="AL122" i="14"/>
  <c r="AL121" i="14"/>
  <c r="AL120" i="14"/>
  <c r="AL119" i="14"/>
  <c r="AL118" i="14"/>
  <c r="AL117" i="14"/>
  <c r="AL116" i="14"/>
  <c r="AL115" i="14"/>
  <c r="AL114" i="14"/>
  <c r="AL113" i="14"/>
  <c r="AL112" i="14"/>
  <c r="AL111" i="14"/>
  <c r="AL110" i="14"/>
  <c r="AL109" i="14"/>
  <c r="AL108" i="14"/>
  <c r="AL107" i="14"/>
  <c r="AL106" i="14"/>
  <c r="AL105" i="14"/>
  <c r="AL104" i="14"/>
  <c r="AL103" i="14"/>
  <c r="AL102" i="14"/>
  <c r="AL101" i="14"/>
  <c r="AL100" i="14"/>
  <c r="AL99" i="14"/>
  <c r="AL98" i="14"/>
  <c r="AL97" i="14"/>
  <c r="AL96" i="14"/>
  <c r="AL95" i="14"/>
  <c r="AL94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8" i="14"/>
  <c r="AL77" i="14"/>
  <c r="AL76" i="14"/>
  <c r="AL75" i="14"/>
  <c r="AL74" i="14"/>
  <c r="AL73" i="14"/>
  <c r="AL72" i="14"/>
  <c r="AL71" i="14"/>
  <c r="AL70" i="14"/>
  <c r="AL69" i="14"/>
  <c r="AS68" i="14"/>
  <c r="AL68" i="14"/>
  <c r="AS67" i="14"/>
  <c r="AL67" i="14"/>
  <c r="AS66" i="14"/>
  <c r="AL66" i="14"/>
  <c r="AS65" i="14"/>
  <c r="AL65" i="14"/>
  <c r="AS64" i="14"/>
  <c r="AL64" i="14"/>
  <c r="AS63" i="14"/>
  <c r="AL63" i="14"/>
  <c r="AS62" i="14"/>
  <c r="AL62" i="14"/>
  <c r="AS61" i="14"/>
  <c r="AL61" i="14"/>
  <c r="AS60" i="14"/>
  <c r="AL60" i="14"/>
  <c r="AS59" i="14"/>
  <c r="AL59" i="14"/>
  <c r="AS58" i="14"/>
  <c r="AL58" i="14"/>
  <c r="AS57" i="14"/>
  <c r="AL57" i="14"/>
  <c r="AS56" i="14"/>
  <c r="AL56" i="14"/>
  <c r="AS55" i="14"/>
  <c r="AL55" i="14"/>
  <c r="AS54" i="14"/>
  <c r="AL54" i="14"/>
  <c r="AS53" i="14"/>
  <c r="AL53" i="14"/>
  <c r="AS52" i="14"/>
  <c r="AL52" i="14"/>
  <c r="AS51" i="14"/>
  <c r="AL51" i="14"/>
  <c r="AS50" i="14"/>
  <c r="AL50" i="14"/>
  <c r="AS49" i="14"/>
  <c r="AL49" i="14"/>
  <c r="AS48" i="14"/>
  <c r="AL48" i="14"/>
  <c r="AS47" i="14"/>
  <c r="AL47" i="14"/>
  <c r="AS46" i="14"/>
  <c r="AL46" i="14"/>
  <c r="AS45" i="14"/>
  <c r="AL45" i="14"/>
  <c r="AS44" i="14"/>
  <c r="AL44" i="14"/>
  <c r="AS43" i="14"/>
  <c r="AL43" i="14"/>
  <c r="AS42" i="14"/>
  <c r="AL42" i="14"/>
  <c r="AS41" i="14"/>
  <c r="AL41" i="14"/>
  <c r="AS40" i="14"/>
  <c r="AL40" i="14"/>
  <c r="AS39" i="14"/>
  <c r="AL39" i="14"/>
  <c r="AL38" i="14"/>
  <c r="Z38" i="14"/>
  <c r="AD38" i="14" s="1"/>
  <c r="AL37" i="14"/>
  <c r="Z37" i="14"/>
  <c r="AD37" i="14" s="1"/>
  <c r="AL36" i="14"/>
  <c r="Z36" i="14"/>
  <c r="AD36" i="14" s="1"/>
  <c r="AL35" i="14"/>
  <c r="Z35" i="14"/>
  <c r="AD35" i="14" s="1"/>
  <c r="AL34" i="14"/>
  <c r="Z34" i="14"/>
  <c r="AD34" i="14" s="1"/>
  <c r="AL33" i="14"/>
  <c r="Z33" i="14"/>
  <c r="AD33" i="14" s="1"/>
  <c r="AL32" i="14"/>
  <c r="Z32" i="14"/>
  <c r="AD32" i="14" s="1"/>
  <c r="AL31" i="14"/>
  <c r="Z31" i="14"/>
  <c r="AD31" i="14" s="1"/>
  <c r="AL30" i="14"/>
  <c r="Z30" i="14"/>
  <c r="AD30" i="14" s="1"/>
  <c r="AL29" i="14"/>
  <c r="Z29" i="14"/>
  <c r="AD29" i="14" s="1"/>
  <c r="AL28" i="14"/>
  <c r="Z28" i="14"/>
  <c r="AD28" i="14" s="1"/>
  <c r="AL27" i="14"/>
  <c r="Z27" i="14"/>
  <c r="AD27" i="14" s="1"/>
  <c r="AL26" i="14"/>
  <c r="Z26" i="14"/>
  <c r="AD26" i="14" s="1"/>
  <c r="AJ25" i="14"/>
  <c r="Z25" i="14"/>
  <c r="AD25" i="14" s="1"/>
  <c r="J25" i="14"/>
  <c r="AL24" i="14"/>
  <c r="Z24" i="14"/>
  <c r="AD24" i="14" s="1"/>
  <c r="AL23" i="14"/>
  <c r="Z23" i="14"/>
  <c r="AD23" i="14" s="1"/>
  <c r="AL22" i="14"/>
  <c r="Z22" i="14"/>
  <c r="AD22" i="14" s="1"/>
  <c r="AL21" i="14"/>
  <c r="AL20" i="14"/>
  <c r="Z20" i="14"/>
  <c r="AD20" i="14" s="1"/>
  <c r="AL19" i="14"/>
  <c r="Z19" i="14"/>
  <c r="AD19" i="14" s="1"/>
  <c r="AL18" i="14"/>
  <c r="Z18" i="14"/>
  <c r="AD18" i="14" s="1"/>
  <c r="AL17" i="14"/>
  <c r="Z17" i="14"/>
  <c r="AD17" i="14" s="1"/>
  <c r="AL16" i="14"/>
  <c r="Z16" i="14"/>
  <c r="AD16" i="14" s="1"/>
  <c r="AL15" i="14"/>
  <c r="AL14" i="14"/>
  <c r="AL13" i="14"/>
  <c r="AL12" i="14"/>
  <c r="AL11" i="14"/>
  <c r="AL10" i="14"/>
  <c r="AL9" i="14"/>
  <c r="AL8" i="14"/>
  <c r="AL7" i="14"/>
  <c r="AL6" i="14"/>
  <c r="AL5" i="14"/>
  <c r="AL4" i="14"/>
  <c r="AL3" i="14"/>
  <c r="AL2" i="14"/>
  <c r="AL822" i="13"/>
  <c r="AL821" i="13"/>
  <c r="AL820" i="13"/>
  <c r="AL819" i="13"/>
  <c r="AL818" i="13"/>
  <c r="AL817" i="13"/>
  <c r="AL816" i="13"/>
  <c r="AL815" i="13"/>
  <c r="AL814" i="13"/>
  <c r="AL813" i="13"/>
  <c r="AL812" i="13"/>
  <c r="AL811" i="13"/>
  <c r="AL810" i="13"/>
  <c r="AL809" i="13"/>
  <c r="AL808" i="13"/>
  <c r="AL807" i="13"/>
  <c r="AL806" i="13"/>
  <c r="AL805" i="13"/>
  <c r="AL804" i="13"/>
  <c r="AL803" i="13"/>
  <c r="AL802" i="13"/>
  <c r="AL801" i="13"/>
  <c r="AL800" i="13"/>
  <c r="AL799" i="13"/>
  <c r="AL798" i="13"/>
  <c r="AS797" i="13"/>
  <c r="AL797" i="13"/>
  <c r="AL796" i="13"/>
  <c r="AL795" i="13"/>
  <c r="AL794" i="13"/>
  <c r="AL793" i="13"/>
  <c r="AL792" i="13"/>
  <c r="AL791" i="13"/>
  <c r="AS790" i="13"/>
  <c r="AL790" i="13"/>
  <c r="AL789" i="13"/>
  <c r="AL788" i="13"/>
  <c r="AL787" i="13"/>
  <c r="AL786" i="13"/>
  <c r="AL785" i="13"/>
  <c r="AL784" i="13"/>
  <c r="AL783" i="13"/>
  <c r="AL782" i="13"/>
  <c r="AL781" i="13"/>
  <c r="AL780" i="13"/>
  <c r="AL779" i="13"/>
  <c r="AS778" i="13"/>
  <c r="AL778" i="13"/>
  <c r="AL777" i="13"/>
  <c r="AL776" i="13"/>
  <c r="AL775" i="13"/>
  <c r="AL774" i="13"/>
  <c r="AL773" i="13"/>
  <c r="AL772" i="13"/>
  <c r="AL771" i="13"/>
  <c r="AL770" i="13"/>
  <c r="AL769" i="13"/>
  <c r="AL768" i="13"/>
  <c r="AL767" i="13"/>
  <c r="AL766" i="13"/>
  <c r="AL765" i="13"/>
  <c r="AL764" i="13"/>
  <c r="AL763" i="13"/>
  <c r="AL762" i="13"/>
  <c r="AL761" i="13"/>
  <c r="AL760" i="13"/>
  <c r="AL759" i="13"/>
  <c r="AL758" i="13"/>
  <c r="AL757" i="13"/>
  <c r="AL756" i="13"/>
  <c r="AL755" i="13"/>
  <c r="AL754" i="13"/>
  <c r="AL753" i="13"/>
  <c r="AL752" i="13"/>
  <c r="AL751" i="13"/>
  <c r="AL750" i="13"/>
  <c r="AL749" i="13"/>
  <c r="AL748" i="13"/>
  <c r="AL747" i="13"/>
  <c r="AL746" i="13"/>
  <c r="AL745" i="13"/>
  <c r="AL744" i="13"/>
  <c r="AL743" i="13"/>
  <c r="AL742" i="13"/>
  <c r="AL741" i="13"/>
  <c r="AL740" i="13"/>
  <c r="AL739" i="13"/>
  <c r="AL738" i="13"/>
  <c r="AL737" i="13"/>
  <c r="AL736" i="13"/>
  <c r="AL735" i="13"/>
  <c r="AL734" i="13"/>
  <c r="AL733" i="13"/>
  <c r="AL732" i="13"/>
  <c r="AL731" i="13"/>
  <c r="AL730" i="13"/>
  <c r="AL729" i="13"/>
  <c r="AL728" i="13"/>
  <c r="AL727" i="13"/>
  <c r="AL726" i="13"/>
  <c r="AL725" i="13"/>
  <c r="AL724" i="13"/>
  <c r="AL723" i="13"/>
  <c r="AL722" i="13"/>
  <c r="AL721" i="13"/>
  <c r="AL720" i="13"/>
  <c r="AL719" i="13"/>
  <c r="AL718" i="13"/>
  <c r="AL717" i="13"/>
  <c r="AL716" i="13"/>
  <c r="AL715" i="13"/>
  <c r="AL714" i="13"/>
  <c r="AL713" i="13"/>
  <c r="AL712" i="13"/>
  <c r="AL711" i="13"/>
  <c r="AL710" i="13"/>
  <c r="AL709" i="13"/>
  <c r="AL708" i="13"/>
  <c r="AL707" i="13"/>
  <c r="AL706" i="13"/>
  <c r="AL705" i="13"/>
  <c r="AL704" i="13"/>
  <c r="AL703" i="13"/>
  <c r="AL702" i="13"/>
  <c r="AL701" i="13"/>
  <c r="AL700" i="13"/>
  <c r="AL699" i="13"/>
  <c r="AL698" i="13"/>
  <c r="AL697" i="13"/>
  <c r="AL696" i="13"/>
  <c r="AL695" i="13"/>
  <c r="AL694" i="13"/>
  <c r="AL693" i="13"/>
  <c r="AL692" i="13"/>
  <c r="AL691" i="13"/>
  <c r="AL690" i="13"/>
  <c r="AL689" i="13"/>
  <c r="AL688" i="13"/>
  <c r="AL687" i="13"/>
  <c r="AL686" i="13"/>
  <c r="AL685" i="13"/>
  <c r="AL684" i="13"/>
  <c r="AL683" i="13"/>
  <c r="AL682" i="13"/>
  <c r="AL681" i="13"/>
  <c r="AL680" i="13"/>
  <c r="AL679" i="13"/>
  <c r="AL678" i="13"/>
  <c r="AL677" i="13"/>
  <c r="AL676" i="13"/>
  <c r="AL675" i="13"/>
  <c r="AL674" i="13"/>
  <c r="AL673" i="13"/>
  <c r="AL672" i="13"/>
  <c r="AL671" i="13"/>
  <c r="AL670" i="13"/>
  <c r="AL669" i="13"/>
  <c r="AL668" i="13"/>
  <c r="AL667" i="13"/>
  <c r="AL666" i="13"/>
  <c r="AL665" i="13"/>
  <c r="AL664" i="13"/>
  <c r="AL663" i="13"/>
  <c r="AL662" i="13"/>
  <c r="AL661" i="13"/>
  <c r="AL660" i="13"/>
  <c r="AL659" i="13"/>
  <c r="AL658" i="13"/>
  <c r="AL657" i="13"/>
  <c r="AL656" i="13"/>
  <c r="AL655" i="13"/>
  <c r="AL654" i="13"/>
  <c r="AL653" i="13"/>
  <c r="AL652" i="13"/>
  <c r="AL651" i="13"/>
  <c r="AK650" i="13"/>
  <c r="AL650" i="13" s="1"/>
  <c r="AL649" i="13"/>
  <c r="AL648" i="13"/>
  <c r="AL647" i="13"/>
  <c r="AL646" i="13"/>
  <c r="AL645" i="13"/>
  <c r="AL644" i="13"/>
  <c r="AL643" i="13"/>
  <c r="AL642" i="13"/>
  <c r="AL641" i="13"/>
  <c r="AL640" i="13"/>
  <c r="AL639" i="13"/>
  <c r="AL638" i="13"/>
  <c r="AL637" i="13"/>
  <c r="AL636" i="13"/>
  <c r="AL635" i="13"/>
  <c r="AL634" i="13"/>
  <c r="AL633" i="13"/>
  <c r="AL632" i="13"/>
  <c r="AL631" i="13"/>
  <c r="AL630" i="13"/>
  <c r="AL629" i="13"/>
  <c r="AL628" i="13"/>
  <c r="AL627" i="13"/>
  <c r="AL626" i="13"/>
  <c r="AL625" i="13"/>
  <c r="AL624" i="13"/>
  <c r="AL623" i="13"/>
  <c r="AL622" i="13"/>
  <c r="AL621" i="13"/>
  <c r="AL620" i="13"/>
  <c r="AL619" i="13"/>
  <c r="AL618" i="13"/>
  <c r="AL617" i="13"/>
  <c r="AL616" i="13"/>
  <c r="AL615" i="13"/>
  <c r="AL614" i="13"/>
  <c r="AL613" i="13"/>
  <c r="AL612" i="13"/>
  <c r="AL611" i="13"/>
  <c r="AL610" i="13"/>
  <c r="AL609" i="13"/>
  <c r="AL608" i="13"/>
  <c r="AL607" i="13"/>
  <c r="AL606" i="13"/>
  <c r="AL605" i="13"/>
  <c r="AL604" i="13"/>
  <c r="AL603" i="13"/>
  <c r="AL602" i="13"/>
  <c r="AL601" i="13"/>
  <c r="AL600" i="13"/>
  <c r="AL599" i="13"/>
  <c r="AL598" i="13"/>
  <c r="AL597" i="13"/>
  <c r="AL596" i="13"/>
  <c r="AL595" i="13"/>
  <c r="AL594" i="13"/>
  <c r="Z594" i="13"/>
  <c r="AL593" i="13"/>
  <c r="Z593" i="13"/>
  <c r="AL592" i="13"/>
  <c r="Z592" i="13"/>
  <c r="AL591" i="13"/>
  <c r="Z591" i="13"/>
  <c r="AL590" i="13"/>
  <c r="Z590" i="13"/>
  <c r="AL589" i="13"/>
  <c r="Z589" i="13"/>
  <c r="AL588" i="13"/>
  <c r="Z588" i="13"/>
  <c r="AL587" i="13"/>
  <c r="Z587" i="13"/>
  <c r="AL586" i="13"/>
  <c r="Z586" i="13"/>
  <c r="AL585" i="13"/>
  <c r="Z585" i="13"/>
  <c r="AL584" i="13"/>
  <c r="Z584" i="13"/>
  <c r="AL583" i="13"/>
  <c r="Z583" i="13"/>
  <c r="AL582" i="13"/>
  <c r="Z582" i="13"/>
  <c r="AL581" i="13"/>
  <c r="Z581" i="13"/>
  <c r="AL580" i="13"/>
  <c r="Z580" i="13"/>
  <c r="AL579" i="13"/>
  <c r="Z579" i="13"/>
  <c r="AL578" i="13"/>
  <c r="Z578" i="13"/>
  <c r="AL577" i="13"/>
  <c r="Z577" i="13"/>
  <c r="AD577" i="13" s="1"/>
  <c r="AL576" i="13"/>
  <c r="Z576" i="13"/>
  <c r="AD576" i="13" s="1"/>
  <c r="AL575" i="13"/>
  <c r="Z575" i="13"/>
  <c r="AD575" i="13" s="1"/>
  <c r="AL574" i="13"/>
  <c r="Z574" i="13"/>
  <c r="AD574" i="13" s="1"/>
  <c r="AL573" i="13"/>
  <c r="Z573" i="13"/>
  <c r="AD573" i="13" s="1"/>
  <c r="AL572" i="13"/>
  <c r="Z572" i="13"/>
  <c r="AD572" i="13" s="1"/>
  <c r="AL571" i="13"/>
  <c r="Z571" i="13"/>
  <c r="AD571" i="13" s="1"/>
  <c r="AL570" i="13"/>
  <c r="Z570" i="13"/>
  <c r="AD570" i="13" s="1"/>
  <c r="AL569" i="13"/>
  <c r="Z569" i="13"/>
  <c r="AD569" i="13" s="1"/>
  <c r="AL568" i="13"/>
  <c r="Z568" i="13"/>
  <c r="AD568" i="13" s="1"/>
  <c r="AL567" i="13"/>
  <c r="Z567" i="13"/>
  <c r="AD567" i="13" s="1"/>
  <c r="AL566" i="13"/>
  <c r="Z566" i="13"/>
  <c r="AD566" i="13" s="1"/>
  <c r="AL565" i="13"/>
  <c r="Z565" i="13"/>
  <c r="AD565" i="13" s="1"/>
  <c r="AL564" i="13"/>
  <c r="Z564" i="13"/>
  <c r="AD564" i="13" s="1"/>
  <c r="AL563" i="13"/>
  <c r="Z563" i="13"/>
  <c r="AD563" i="13" s="1"/>
  <c r="AL562" i="13"/>
  <c r="AL561" i="13"/>
  <c r="AL560" i="13"/>
  <c r="AL559" i="13"/>
  <c r="AL558" i="13"/>
  <c r="AL557" i="13"/>
  <c r="AL556" i="13"/>
  <c r="AL555" i="13"/>
  <c r="AL554" i="13"/>
  <c r="AL553" i="13"/>
  <c r="AL552" i="13"/>
  <c r="AL551" i="13"/>
  <c r="AL550" i="13"/>
  <c r="AL549" i="13"/>
  <c r="AL548" i="13"/>
  <c r="AL547" i="13"/>
  <c r="AL546" i="13"/>
  <c r="AL545" i="13"/>
  <c r="AL544" i="13"/>
  <c r="AL543" i="13"/>
  <c r="AL542" i="13"/>
  <c r="AL541" i="13"/>
  <c r="AL540" i="13"/>
  <c r="AL539" i="13"/>
  <c r="AL538" i="13"/>
  <c r="AL537" i="13"/>
  <c r="AL536" i="13"/>
  <c r="AL535" i="13"/>
  <c r="AL534" i="13"/>
  <c r="AL533" i="13"/>
  <c r="AL532" i="13"/>
  <c r="AL531" i="13"/>
  <c r="AL530" i="13"/>
  <c r="AL529" i="13"/>
  <c r="AL528" i="13"/>
  <c r="AL527" i="13"/>
  <c r="AL526" i="13"/>
  <c r="AL525" i="13"/>
  <c r="AL524" i="13"/>
  <c r="AL523" i="13"/>
  <c r="AL522" i="13"/>
  <c r="AL521" i="13"/>
  <c r="AL520" i="13"/>
  <c r="AL519" i="13"/>
  <c r="AL518" i="13"/>
  <c r="AL517" i="13"/>
  <c r="AL516" i="13"/>
  <c r="AL515" i="13"/>
  <c r="AL514" i="13"/>
  <c r="AL513" i="13"/>
  <c r="AL512" i="13"/>
  <c r="AL511" i="13"/>
  <c r="AL510" i="13"/>
  <c r="AL509" i="13"/>
  <c r="AL508" i="13"/>
  <c r="AL507" i="13"/>
  <c r="AL506" i="13"/>
  <c r="AL505" i="13"/>
  <c r="AL504" i="13"/>
  <c r="AL503" i="13"/>
  <c r="AL502" i="13"/>
  <c r="AL501" i="13"/>
  <c r="AL500" i="13"/>
  <c r="AL499" i="13"/>
  <c r="AL498" i="13"/>
  <c r="AL497" i="13"/>
  <c r="AL496" i="13"/>
  <c r="AL495" i="13"/>
  <c r="AL494" i="13"/>
  <c r="AL493" i="13"/>
  <c r="AL492" i="13"/>
  <c r="AL491" i="13"/>
  <c r="AL490" i="13"/>
  <c r="AL489" i="13"/>
  <c r="AL488" i="13"/>
  <c r="AL487" i="13"/>
  <c r="AL486" i="13"/>
  <c r="AL485" i="13"/>
  <c r="AL484" i="13"/>
  <c r="AL483" i="13"/>
  <c r="AL482" i="13"/>
  <c r="AL481" i="13"/>
  <c r="AS480" i="13"/>
  <c r="AL480" i="13"/>
  <c r="AL479" i="13"/>
  <c r="AL478" i="13"/>
  <c r="AL477" i="13"/>
  <c r="AS476" i="13"/>
  <c r="AL476" i="13"/>
  <c r="AS475" i="13"/>
  <c r="AL475" i="13"/>
  <c r="AS474" i="13"/>
  <c r="AL474" i="13"/>
  <c r="AS473" i="13"/>
  <c r="AL473" i="13"/>
  <c r="AS472" i="13"/>
  <c r="AL472" i="13"/>
  <c r="AS471" i="13"/>
  <c r="AL471" i="13"/>
  <c r="AS470" i="13"/>
  <c r="AL470" i="13"/>
  <c r="AS469" i="13"/>
  <c r="AL469" i="13"/>
  <c r="AS468" i="13"/>
  <c r="AL468" i="13"/>
  <c r="AS467" i="13"/>
  <c r="AL467" i="13"/>
  <c r="AS466" i="13"/>
  <c r="AL466" i="13"/>
  <c r="AS465" i="13"/>
  <c r="AL465" i="13"/>
  <c r="AL464" i="13"/>
  <c r="AL463" i="13"/>
  <c r="AL462" i="13"/>
  <c r="AL461" i="13"/>
  <c r="AS460" i="13"/>
  <c r="AL460" i="13"/>
  <c r="AS459" i="13"/>
  <c r="AL459" i="13"/>
  <c r="AS458" i="13"/>
  <c r="AL458" i="13"/>
  <c r="AS457" i="13"/>
  <c r="AL457" i="13"/>
  <c r="AS456" i="13"/>
  <c r="AL456" i="13"/>
  <c r="AS455" i="13"/>
  <c r="AL455" i="13"/>
  <c r="AS454" i="13"/>
  <c r="AL454" i="13"/>
  <c r="AS453" i="13"/>
  <c r="AL453" i="13"/>
  <c r="AS452" i="13"/>
  <c r="AL452" i="13"/>
  <c r="AL451" i="13"/>
  <c r="AL450" i="13"/>
  <c r="AL449" i="13"/>
  <c r="AL448" i="13"/>
  <c r="AL447" i="13"/>
  <c r="AL446" i="13"/>
  <c r="AL445" i="13"/>
  <c r="AL444" i="13"/>
  <c r="AL443" i="13"/>
  <c r="AL442" i="13"/>
  <c r="AL441" i="13"/>
  <c r="AL440" i="13"/>
  <c r="AL439" i="13"/>
  <c r="AL438" i="13"/>
  <c r="AL437" i="13"/>
  <c r="AL436" i="13"/>
  <c r="AL435" i="13"/>
  <c r="AL434" i="13"/>
  <c r="AL433" i="13"/>
  <c r="AL432" i="13"/>
  <c r="AL431" i="13"/>
  <c r="AL430" i="13"/>
  <c r="AL429" i="13"/>
  <c r="AL428" i="13"/>
  <c r="AL427" i="13"/>
  <c r="AL426" i="13"/>
  <c r="AL425" i="13"/>
  <c r="AL424" i="13"/>
  <c r="AL423" i="13"/>
  <c r="AL422" i="13"/>
  <c r="AL421" i="13"/>
  <c r="AL420" i="13"/>
  <c r="AL419" i="13"/>
  <c r="AL418" i="13"/>
  <c r="AL417" i="13"/>
  <c r="AL416" i="13"/>
  <c r="AL415" i="13"/>
  <c r="AL414" i="13"/>
  <c r="AL413" i="13"/>
  <c r="AL412" i="13"/>
  <c r="AL411" i="13"/>
  <c r="AL410" i="13"/>
  <c r="AL409" i="13"/>
  <c r="AL408" i="13"/>
  <c r="AL407" i="13"/>
  <c r="AL406" i="13"/>
  <c r="AL405" i="13"/>
  <c r="AL404" i="13"/>
  <c r="AL403" i="13"/>
  <c r="AL402" i="13"/>
  <c r="AL401" i="13"/>
  <c r="AL400" i="13"/>
  <c r="AL399" i="13"/>
  <c r="AL398" i="13"/>
  <c r="AL397" i="13"/>
  <c r="AL396" i="13"/>
  <c r="AL395" i="13"/>
  <c r="AL394" i="13"/>
  <c r="AL393" i="13"/>
  <c r="AL392" i="13"/>
  <c r="AL391" i="13"/>
  <c r="AL390" i="13"/>
  <c r="AL389" i="13"/>
  <c r="AL388" i="13"/>
  <c r="AL387" i="13"/>
  <c r="AL386" i="13"/>
  <c r="AL385" i="13"/>
  <c r="AL384" i="13"/>
  <c r="AL383" i="13"/>
  <c r="AL382" i="13"/>
  <c r="AL381" i="13"/>
  <c r="AL380" i="13"/>
  <c r="AL379" i="13"/>
  <c r="AL378" i="13"/>
  <c r="AL377" i="13"/>
  <c r="AL376" i="13"/>
  <c r="AL375" i="13"/>
  <c r="AL374" i="13"/>
  <c r="AL373" i="13"/>
  <c r="AL372" i="13"/>
  <c r="AL371" i="13"/>
  <c r="AL370" i="13"/>
  <c r="AL369" i="13"/>
  <c r="AL368" i="13"/>
  <c r="AL367" i="13"/>
  <c r="AL366" i="13"/>
  <c r="AL365" i="13"/>
  <c r="AL364" i="13"/>
  <c r="AL363" i="13"/>
  <c r="AL362" i="13"/>
  <c r="AL361" i="13"/>
  <c r="AL360" i="13"/>
  <c r="AL359" i="13"/>
  <c r="AL358" i="13"/>
  <c r="AL357" i="13"/>
  <c r="AL356" i="13"/>
  <c r="AL355" i="13"/>
  <c r="AL354" i="13"/>
  <c r="AL353" i="13"/>
  <c r="AL352" i="13"/>
  <c r="AL351" i="13"/>
  <c r="AL350" i="13"/>
  <c r="AL349" i="13"/>
  <c r="AL348" i="13"/>
  <c r="AL347" i="13"/>
  <c r="AL346" i="13"/>
  <c r="AL345" i="13"/>
  <c r="AL344" i="13"/>
  <c r="AL343" i="13"/>
  <c r="AL342" i="13"/>
  <c r="AL341" i="13"/>
  <c r="AL340" i="13"/>
  <c r="AL339" i="13"/>
  <c r="AL338" i="13"/>
  <c r="AL337" i="13"/>
  <c r="AL336" i="13"/>
  <c r="AL335" i="13"/>
  <c r="AL334" i="13"/>
  <c r="AL333" i="13"/>
  <c r="AL332" i="13"/>
  <c r="AL331" i="13"/>
  <c r="AL330" i="13"/>
  <c r="AL329" i="13"/>
  <c r="AL328" i="13"/>
  <c r="AL327" i="13"/>
  <c r="AL326" i="13"/>
  <c r="AL325" i="13"/>
  <c r="AL324" i="13"/>
  <c r="AL323" i="13"/>
  <c r="AL322" i="13"/>
  <c r="AL321" i="13"/>
  <c r="AL320" i="13"/>
  <c r="AL319" i="13"/>
  <c r="AL318" i="13"/>
  <c r="J317" i="13"/>
  <c r="AL317" i="13" s="1"/>
  <c r="AL316" i="13"/>
  <c r="AL315" i="13"/>
  <c r="AL314" i="13"/>
  <c r="AL313" i="13"/>
  <c r="AL312" i="13"/>
  <c r="AL311" i="13"/>
  <c r="AL310" i="13"/>
  <c r="AL309" i="13"/>
  <c r="AL308" i="13"/>
  <c r="AL307" i="13"/>
  <c r="AL306" i="13"/>
  <c r="AL305" i="13"/>
  <c r="AL304" i="13"/>
  <c r="AL303" i="13"/>
  <c r="AL302" i="13"/>
  <c r="AL301" i="13"/>
  <c r="AL300" i="13"/>
  <c r="AL299" i="13"/>
  <c r="AL298" i="13"/>
  <c r="AL297" i="13"/>
  <c r="AL296" i="13"/>
  <c r="AL295" i="13"/>
  <c r="AL294" i="13"/>
  <c r="AL293" i="13"/>
  <c r="AL292" i="13"/>
  <c r="AL291" i="13"/>
  <c r="AL290" i="13"/>
  <c r="AL289" i="13"/>
  <c r="AL288" i="13"/>
  <c r="AL287" i="13"/>
  <c r="AL286" i="13"/>
  <c r="AL285" i="13"/>
  <c r="AL284" i="13"/>
  <c r="AL283" i="13"/>
  <c r="AL282" i="13"/>
  <c r="AL281" i="13"/>
  <c r="AL280" i="13"/>
  <c r="AL279" i="13"/>
  <c r="AS278" i="13"/>
  <c r="AL278" i="13"/>
  <c r="AL277" i="13"/>
  <c r="AL276" i="13"/>
  <c r="AL275" i="13"/>
  <c r="AL274" i="13"/>
  <c r="AS273" i="13"/>
  <c r="AL273" i="13"/>
  <c r="AS272" i="13"/>
  <c r="AL272" i="13"/>
  <c r="AS271" i="13"/>
  <c r="AL271" i="13"/>
  <c r="AS270" i="13"/>
  <c r="AL270" i="13"/>
  <c r="AS269" i="13"/>
  <c r="AL269" i="13"/>
  <c r="AS268" i="13"/>
  <c r="AL268" i="13"/>
  <c r="AS267" i="13"/>
  <c r="AL267" i="13"/>
  <c r="AS266" i="13"/>
  <c r="AL266" i="13"/>
  <c r="AS265" i="13"/>
  <c r="AL265" i="13"/>
  <c r="AS264" i="13"/>
  <c r="AL264" i="13"/>
  <c r="AS263" i="13"/>
  <c r="AL263" i="13"/>
  <c r="AS262" i="13"/>
  <c r="AL262" i="13"/>
  <c r="AS261" i="13"/>
  <c r="AL261" i="13"/>
  <c r="AS260" i="13"/>
  <c r="AL260" i="13"/>
  <c r="AS259" i="13"/>
  <c r="AL259" i="13"/>
  <c r="AS258" i="13"/>
  <c r="AL258" i="13"/>
  <c r="AS257" i="13"/>
  <c r="AL257" i="13"/>
  <c r="AS256" i="13"/>
  <c r="AL256" i="13"/>
  <c r="AL255" i="13"/>
  <c r="AL254" i="13"/>
  <c r="AS253" i="13"/>
  <c r="AL253" i="13"/>
  <c r="AL252" i="13"/>
  <c r="AS251" i="13"/>
  <c r="AL251" i="13"/>
  <c r="AS250" i="13"/>
  <c r="AL250" i="13"/>
  <c r="AL249" i="13"/>
  <c r="AS248" i="13"/>
  <c r="AL248" i="13"/>
  <c r="AS247" i="13"/>
  <c r="AL247" i="13"/>
  <c r="AS246" i="13"/>
  <c r="AL246" i="13"/>
  <c r="AS245" i="13"/>
  <c r="AL245" i="13"/>
  <c r="AS244" i="13"/>
  <c r="AL244" i="13"/>
  <c r="AS243" i="13"/>
  <c r="AL243" i="13"/>
  <c r="AL242" i="13"/>
  <c r="AL241" i="13"/>
  <c r="AL240" i="13"/>
  <c r="AL239" i="13"/>
  <c r="AL238" i="13"/>
  <c r="AL237" i="13"/>
  <c r="AL236" i="13"/>
  <c r="AL235" i="13"/>
  <c r="AL234" i="13"/>
  <c r="AL233" i="13"/>
  <c r="AL232" i="13"/>
  <c r="AL231" i="13"/>
  <c r="AL230" i="13"/>
  <c r="AL229" i="13"/>
  <c r="AL228" i="13"/>
  <c r="AL227" i="13"/>
  <c r="AL226" i="13"/>
  <c r="AL225" i="13"/>
  <c r="AL224" i="13"/>
  <c r="AL223" i="13"/>
  <c r="AL222" i="13"/>
  <c r="AL221" i="13"/>
  <c r="AL220" i="13"/>
  <c r="AL219" i="13"/>
  <c r="AL218" i="13"/>
  <c r="AL217" i="13"/>
  <c r="AL216" i="13"/>
  <c r="AL215" i="13"/>
  <c r="AL214" i="13"/>
  <c r="AL213" i="13"/>
  <c r="AL212" i="13"/>
  <c r="AL211" i="13"/>
  <c r="AL210" i="13"/>
  <c r="AL209" i="13"/>
  <c r="AL208" i="13"/>
  <c r="AL207" i="13"/>
  <c r="AL206" i="13"/>
  <c r="AL205" i="13"/>
  <c r="AL204" i="13"/>
  <c r="AL203" i="13"/>
  <c r="AL202" i="13"/>
  <c r="AL201" i="13"/>
  <c r="AL200" i="13"/>
  <c r="AL199" i="13"/>
  <c r="AL198" i="13"/>
  <c r="AL197" i="13"/>
  <c r="AL196" i="13"/>
  <c r="AL195" i="13"/>
  <c r="AL194" i="13"/>
  <c r="AL193" i="13"/>
  <c r="AL192" i="13"/>
  <c r="AL191" i="13"/>
  <c r="AL190" i="13"/>
  <c r="AL189" i="13"/>
  <c r="AL188" i="13"/>
  <c r="AL187" i="13"/>
  <c r="AL186" i="13"/>
  <c r="AL185" i="13"/>
  <c r="AL184" i="13"/>
  <c r="AL183" i="13"/>
  <c r="AL182" i="13"/>
  <c r="AL181" i="13"/>
  <c r="AL180" i="13"/>
  <c r="AL179" i="13"/>
  <c r="AL178" i="13"/>
  <c r="AL177" i="13"/>
  <c r="AL176" i="13"/>
  <c r="AL175" i="13"/>
  <c r="AL174" i="13"/>
  <c r="AL173" i="13"/>
  <c r="AL172" i="13"/>
  <c r="AL171" i="13"/>
  <c r="AL170" i="13"/>
  <c r="AL169" i="13"/>
  <c r="AL168" i="13"/>
  <c r="AL167" i="13"/>
  <c r="AL166" i="13"/>
  <c r="AL165" i="13"/>
  <c r="AL164" i="13"/>
  <c r="AL163" i="13"/>
  <c r="AL162" i="13"/>
  <c r="AL161" i="13"/>
  <c r="AL160" i="13"/>
  <c r="J159" i="13"/>
  <c r="AL159" i="13" s="1"/>
  <c r="AL158" i="13"/>
  <c r="AL157" i="13"/>
  <c r="AL156" i="13"/>
  <c r="AL155" i="13"/>
  <c r="AL154" i="13"/>
  <c r="AL153" i="13"/>
  <c r="AL152" i="13"/>
  <c r="AL151" i="13"/>
  <c r="AL150" i="13"/>
  <c r="AL149" i="13"/>
  <c r="AL148" i="13"/>
  <c r="AL147" i="13"/>
  <c r="AL146" i="13"/>
  <c r="AL145" i="13"/>
  <c r="AL144" i="13"/>
  <c r="AL143" i="13"/>
  <c r="AL142" i="13"/>
  <c r="AL141" i="13"/>
  <c r="AL140" i="13"/>
  <c r="AL139" i="13"/>
  <c r="AL138" i="13"/>
  <c r="AL137" i="13"/>
  <c r="AL136" i="13"/>
  <c r="AL135" i="13"/>
  <c r="AL134" i="13"/>
  <c r="AL133" i="13"/>
  <c r="AL132" i="13"/>
  <c r="AL131" i="13"/>
  <c r="AL130" i="13"/>
  <c r="AL129" i="13"/>
  <c r="AL128" i="13"/>
  <c r="AL127" i="13"/>
  <c r="AL126" i="13"/>
  <c r="AL125" i="13"/>
  <c r="AL124" i="13"/>
  <c r="AL123" i="13"/>
  <c r="AL122" i="13"/>
  <c r="AL121" i="13"/>
  <c r="AL120" i="13"/>
  <c r="AL119" i="13"/>
  <c r="AL118" i="13"/>
  <c r="AL117" i="13"/>
  <c r="AL116" i="13"/>
  <c r="AL115" i="13"/>
  <c r="AL114" i="13"/>
  <c r="AL113" i="13"/>
  <c r="AL112" i="13"/>
  <c r="AL111" i="13"/>
  <c r="AL110" i="13"/>
  <c r="AL109" i="13"/>
  <c r="AL108" i="13"/>
  <c r="AL107" i="13"/>
  <c r="AL106" i="13"/>
  <c r="AL105" i="13"/>
  <c r="AL104" i="13"/>
  <c r="AL103" i="13"/>
  <c r="AL102" i="13"/>
  <c r="AL101" i="13"/>
  <c r="AL100" i="13"/>
  <c r="AL99" i="13"/>
  <c r="AL98" i="13"/>
  <c r="AL97" i="13"/>
  <c r="AL96" i="13"/>
  <c r="AL95" i="13"/>
  <c r="AL94" i="13"/>
  <c r="AL93" i="13"/>
  <c r="AL92" i="13"/>
  <c r="AL91" i="13"/>
  <c r="AL90" i="13"/>
  <c r="AL89" i="13"/>
  <c r="AL88" i="13"/>
  <c r="AL87" i="13"/>
  <c r="AL86" i="13"/>
  <c r="AL85" i="13"/>
  <c r="AL84" i="13"/>
  <c r="AL83" i="13"/>
  <c r="AL82" i="13"/>
  <c r="AL81" i="13"/>
  <c r="AL80" i="13"/>
  <c r="AL79" i="13"/>
  <c r="AL78" i="13"/>
  <c r="AL77" i="13"/>
  <c r="AL76" i="13"/>
  <c r="AL75" i="13"/>
  <c r="AL74" i="13"/>
  <c r="AL73" i="13"/>
  <c r="AL72" i="13"/>
  <c r="AL71" i="13"/>
  <c r="AL70" i="13"/>
  <c r="AL69" i="13"/>
  <c r="AS68" i="13"/>
  <c r="AL68" i="13"/>
  <c r="AS67" i="13"/>
  <c r="AL67" i="13"/>
  <c r="AS66" i="13"/>
  <c r="AL66" i="13"/>
  <c r="AS65" i="13"/>
  <c r="AL65" i="13"/>
  <c r="AS64" i="13"/>
  <c r="AL64" i="13"/>
  <c r="AS63" i="13"/>
  <c r="AL63" i="13"/>
  <c r="AS62" i="13"/>
  <c r="AL62" i="13"/>
  <c r="AS61" i="13"/>
  <c r="AL61" i="13"/>
  <c r="AS60" i="13"/>
  <c r="AL60" i="13"/>
  <c r="AS59" i="13"/>
  <c r="AL59" i="13"/>
  <c r="AS58" i="13"/>
  <c r="AL58" i="13"/>
  <c r="AS57" i="13"/>
  <c r="AL57" i="13"/>
  <c r="AS56" i="13"/>
  <c r="AL56" i="13"/>
  <c r="AS55" i="13"/>
  <c r="AL55" i="13"/>
  <c r="AS54" i="13"/>
  <c r="AL54" i="13"/>
  <c r="AS53" i="13"/>
  <c r="AL53" i="13"/>
  <c r="AS52" i="13"/>
  <c r="AL52" i="13"/>
  <c r="AS51" i="13"/>
  <c r="AL51" i="13"/>
  <c r="AS50" i="13"/>
  <c r="AL50" i="13"/>
  <c r="AS49" i="13"/>
  <c r="AL49" i="13"/>
  <c r="AS48" i="13"/>
  <c r="AL48" i="13"/>
  <c r="AS47" i="13"/>
  <c r="AL47" i="13"/>
  <c r="AS46" i="13"/>
  <c r="AL46" i="13"/>
  <c r="AS45" i="13"/>
  <c r="AL45" i="13"/>
  <c r="AS44" i="13"/>
  <c r="AL44" i="13"/>
  <c r="AS43" i="13"/>
  <c r="AL43" i="13"/>
  <c r="AS42" i="13"/>
  <c r="AL42" i="13"/>
  <c r="AS41" i="13"/>
  <c r="AL41" i="13"/>
  <c r="AS40" i="13"/>
  <c r="AL40" i="13"/>
  <c r="AS39" i="13"/>
  <c r="AL39" i="13"/>
  <c r="AL38" i="13"/>
  <c r="Z38" i="13"/>
  <c r="AD38" i="13" s="1"/>
  <c r="AL37" i="13"/>
  <c r="Z37" i="13"/>
  <c r="AD37" i="13" s="1"/>
  <c r="AL36" i="13"/>
  <c r="Z36" i="13"/>
  <c r="AD36" i="13" s="1"/>
  <c r="AL35" i="13"/>
  <c r="Z35" i="13"/>
  <c r="AD35" i="13" s="1"/>
  <c r="AL34" i="13"/>
  <c r="Z34" i="13"/>
  <c r="AD34" i="13" s="1"/>
  <c r="AL33" i="13"/>
  <c r="Z33" i="13"/>
  <c r="AD33" i="13" s="1"/>
  <c r="AL32" i="13"/>
  <c r="Z32" i="13"/>
  <c r="AD32" i="13" s="1"/>
  <c r="AL31" i="13"/>
  <c r="Z31" i="13"/>
  <c r="AD31" i="13" s="1"/>
  <c r="AL30" i="13"/>
  <c r="Z30" i="13"/>
  <c r="AD30" i="13" s="1"/>
  <c r="AL29" i="13"/>
  <c r="Z29" i="13"/>
  <c r="AD29" i="13" s="1"/>
  <c r="AL28" i="13"/>
  <c r="Z28" i="13"/>
  <c r="AD28" i="13" s="1"/>
  <c r="AL27" i="13"/>
  <c r="Z27" i="13"/>
  <c r="AD27" i="13" s="1"/>
  <c r="AL26" i="13"/>
  <c r="Z26" i="13"/>
  <c r="AD26" i="13" s="1"/>
  <c r="AJ25" i="13"/>
  <c r="Z25" i="13"/>
  <c r="AD25" i="13" s="1"/>
  <c r="J25" i="13"/>
  <c r="AL24" i="13"/>
  <c r="Z24" i="13"/>
  <c r="AD24" i="13" s="1"/>
  <c r="AL23" i="13"/>
  <c r="Z23" i="13"/>
  <c r="AD23" i="13" s="1"/>
  <c r="AL22" i="13"/>
  <c r="Z22" i="13"/>
  <c r="AD22" i="13" s="1"/>
  <c r="AL21" i="13"/>
  <c r="AL20" i="13"/>
  <c r="Z20" i="13"/>
  <c r="AD20" i="13" s="1"/>
  <c r="AL19" i="13"/>
  <c r="Z19" i="13"/>
  <c r="AD19" i="13" s="1"/>
  <c r="AL18" i="13"/>
  <c r="Z18" i="13"/>
  <c r="AD18" i="13" s="1"/>
  <c r="AL17" i="13"/>
  <c r="Z17" i="13"/>
  <c r="AD17" i="13" s="1"/>
  <c r="AL16" i="13"/>
  <c r="Z16" i="13"/>
  <c r="AD16" i="13" s="1"/>
  <c r="AL15" i="13"/>
  <c r="AL14" i="13"/>
  <c r="AL13" i="13"/>
  <c r="AL12" i="13"/>
  <c r="AL11" i="13"/>
  <c r="AL10" i="13"/>
  <c r="AL9" i="13"/>
  <c r="AL8" i="13"/>
  <c r="AL7" i="13"/>
  <c r="AL6" i="13"/>
  <c r="AL5" i="13"/>
  <c r="AL4" i="13"/>
  <c r="AL3" i="13"/>
  <c r="AL2" i="13"/>
  <c r="AL25" i="13" l="1"/>
  <c r="AL25" i="14"/>
  <c r="AL822" i="11"/>
  <c r="AL821" i="11"/>
  <c r="AL820" i="11"/>
  <c r="AL819" i="11"/>
  <c r="AL818" i="11"/>
  <c r="AL817" i="11"/>
  <c r="AL816" i="11"/>
  <c r="AL815" i="11"/>
  <c r="AL814" i="11"/>
  <c r="AL813" i="11"/>
  <c r="AL812" i="11"/>
  <c r="AL811" i="11"/>
  <c r="AL810" i="11"/>
  <c r="AL809" i="11"/>
  <c r="AL808" i="11"/>
  <c r="AL807" i="11"/>
  <c r="AL806" i="11"/>
  <c r="AL805" i="11"/>
  <c r="AL804" i="11"/>
  <c r="AL803" i="11"/>
  <c r="AL802" i="11"/>
  <c r="AL801" i="11"/>
  <c r="AL800" i="11"/>
  <c r="AL799" i="11"/>
  <c r="AL798" i="11"/>
  <c r="AS797" i="11"/>
  <c r="AL797" i="11"/>
  <c r="AL796" i="11"/>
  <c r="AL795" i="11"/>
  <c r="AL794" i="11"/>
  <c r="AL793" i="11"/>
  <c r="AL792" i="11"/>
  <c r="AL791" i="11"/>
  <c r="AS790" i="11"/>
  <c r="AL790" i="11"/>
  <c r="AL789" i="11"/>
  <c r="AL788" i="11"/>
  <c r="AL787" i="11"/>
  <c r="AL786" i="11"/>
  <c r="AL785" i="11"/>
  <c r="AL784" i="11"/>
  <c r="AL783" i="11"/>
  <c r="AL782" i="11"/>
  <c r="AL781" i="11"/>
  <c r="AL780" i="11"/>
  <c r="AL779" i="11"/>
  <c r="AS778" i="11"/>
  <c r="AL778" i="11"/>
  <c r="AL777" i="11"/>
  <c r="AL776" i="11"/>
  <c r="AL775" i="11"/>
  <c r="AL774" i="11"/>
  <c r="AL773" i="11"/>
  <c r="AL772" i="11"/>
  <c r="AL771" i="11"/>
  <c r="AL770" i="11"/>
  <c r="AL769" i="11"/>
  <c r="AL768" i="11"/>
  <c r="AL767" i="11"/>
  <c r="AL766" i="11"/>
  <c r="AL765" i="11"/>
  <c r="AL764" i="11"/>
  <c r="AL763" i="11"/>
  <c r="AL762" i="11"/>
  <c r="AL761" i="11"/>
  <c r="AL760" i="11"/>
  <c r="AL759" i="11"/>
  <c r="AL758" i="11"/>
  <c r="AL757" i="11"/>
  <c r="AL756" i="11"/>
  <c r="AL755" i="11"/>
  <c r="AL754" i="11"/>
  <c r="AL753" i="11"/>
  <c r="AL752" i="11"/>
  <c r="AL751" i="11"/>
  <c r="AL750" i="11"/>
  <c r="AL749" i="11"/>
  <c r="AL748" i="11"/>
  <c r="AL747" i="11"/>
  <c r="AL746" i="11"/>
  <c r="AL745" i="11"/>
  <c r="AL744" i="11"/>
  <c r="AL743" i="11"/>
  <c r="AL742" i="11"/>
  <c r="AL741" i="11"/>
  <c r="AL740" i="11"/>
  <c r="AL739" i="11"/>
  <c r="AL738" i="11"/>
  <c r="AL737" i="11"/>
  <c r="AL736" i="11"/>
  <c r="AL735" i="11"/>
  <c r="AL734" i="11"/>
  <c r="AL733" i="11"/>
  <c r="AL732" i="11"/>
  <c r="AL731" i="11"/>
  <c r="AL730" i="11"/>
  <c r="AL729" i="11"/>
  <c r="AL728" i="11"/>
  <c r="AL727" i="11"/>
  <c r="AL726" i="11"/>
  <c r="AL725" i="11"/>
  <c r="AL724" i="11"/>
  <c r="AL723" i="11"/>
  <c r="AL722" i="11"/>
  <c r="AL721" i="11"/>
  <c r="AL720" i="11"/>
  <c r="AL719" i="11"/>
  <c r="AL718" i="11"/>
  <c r="AL717" i="11"/>
  <c r="AL716" i="11"/>
  <c r="AL715" i="11"/>
  <c r="AL714" i="11"/>
  <c r="AL713" i="11"/>
  <c r="AL712" i="11"/>
  <c r="AL711" i="11"/>
  <c r="AL710" i="11"/>
  <c r="AL709" i="11"/>
  <c r="AL708" i="11"/>
  <c r="AL707" i="11"/>
  <c r="AL706" i="11"/>
  <c r="AL705" i="11"/>
  <c r="AL704" i="11"/>
  <c r="AL703" i="11"/>
  <c r="AL702" i="11"/>
  <c r="AL701" i="11"/>
  <c r="AL700" i="11"/>
  <c r="AL699" i="11"/>
  <c r="AL698" i="11"/>
  <c r="AL697" i="11"/>
  <c r="AL696" i="11"/>
  <c r="AL695" i="11"/>
  <c r="AL694" i="11"/>
  <c r="AL693" i="11"/>
  <c r="AL692" i="11"/>
  <c r="AL691" i="11"/>
  <c r="AL690" i="11"/>
  <c r="AL689" i="11"/>
  <c r="AL688" i="11"/>
  <c r="AL687" i="11"/>
  <c r="AL686" i="11"/>
  <c r="AL685" i="11"/>
  <c r="AL684" i="11"/>
  <c r="AL683" i="11"/>
  <c r="AL682" i="11"/>
  <c r="AL681" i="11"/>
  <c r="AL680" i="11"/>
  <c r="AL679" i="11"/>
  <c r="AL678" i="11"/>
  <c r="AL677" i="11"/>
  <c r="AL676" i="11"/>
  <c r="AL675" i="11"/>
  <c r="AL674" i="11"/>
  <c r="AL673" i="11"/>
  <c r="AL672" i="11"/>
  <c r="AL671" i="11"/>
  <c r="AL670" i="11"/>
  <c r="AL669" i="11"/>
  <c r="AL668" i="11"/>
  <c r="AL667" i="11"/>
  <c r="AL666" i="11"/>
  <c r="AL665" i="11"/>
  <c r="AL664" i="11"/>
  <c r="AL663" i="11"/>
  <c r="AL662" i="11"/>
  <c r="AL661" i="11"/>
  <c r="AL660" i="11"/>
  <c r="AL659" i="11"/>
  <c r="AL658" i="11"/>
  <c r="AL657" i="11"/>
  <c r="AL656" i="11"/>
  <c r="AL655" i="11"/>
  <c r="AL654" i="11"/>
  <c r="AL653" i="11"/>
  <c r="AL652" i="11"/>
  <c r="AL651" i="11"/>
  <c r="AK650" i="11"/>
  <c r="AL650" i="11" s="1"/>
  <c r="AL649" i="11"/>
  <c r="AL648" i="11"/>
  <c r="AL647" i="11"/>
  <c r="AL646" i="11"/>
  <c r="AL645" i="11"/>
  <c r="AL644" i="11"/>
  <c r="AL643" i="11"/>
  <c r="AL642" i="11"/>
  <c r="AL641" i="11"/>
  <c r="AL640" i="11"/>
  <c r="AL639" i="11"/>
  <c r="AL638" i="11"/>
  <c r="AL637" i="11"/>
  <c r="AL636" i="11"/>
  <c r="AL635" i="11"/>
  <c r="AL634" i="11"/>
  <c r="AL633" i="11"/>
  <c r="AL632" i="11"/>
  <c r="AL631" i="11"/>
  <c r="AL630" i="11"/>
  <c r="AL629" i="11"/>
  <c r="AL628" i="11"/>
  <c r="AL627" i="11"/>
  <c r="AL626" i="11"/>
  <c r="AL625" i="11"/>
  <c r="AL624" i="11"/>
  <c r="AL623" i="11"/>
  <c r="AL622" i="11"/>
  <c r="AL621" i="11"/>
  <c r="AL620" i="11"/>
  <c r="AL619" i="11"/>
  <c r="AL618" i="11"/>
  <c r="AL617" i="11"/>
  <c r="AL616" i="11"/>
  <c r="AL615" i="11"/>
  <c r="AL614" i="11"/>
  <c r="AL613" i="11"/>
  <c r="AL612" i="11"/>
  <c r="AL611" i="11"/>
  <c r="AL610" i="11"/>
  <c r="AL609" i="11"/>
  <c r="AL608" i="11"/>
  <c r="AL607" i="11"/>
  <c r="AL606" i="11"/>
  <c r="AL605" i="11"/>
  <c r="AL604" i="11"/>
  <c r="AL603" i="11"/>
  <c r="AL602" i="11"/>
  <c r="AL601" i="11"/>
  <c r="AL600" i="11"/>
  <c r="AL599" i="11"/>
  <c r="AL598" i="11"/>
  <c r="AL597" i="11"/>
  <c r="AL596" i="11"/>
  <c r="AL595" i="11"/>
  <c r="AL594" i="11"/>
  <c r="Z594" i="11"/>
  <c r="AL593" i="11"/>
  <c r="Z593" i="11"/>
  <c r="AL592" i="11"/>
  <c r="Z592" i="11"/>
  <c r="AL591" i="11"/>
  <c r="Z591" i="11"/>
  <c r="AL590" i="11"/>
  <c r="Z590" i="11"/>
  <c r="AL589" i="11"/>
  <c r="Z589" i="11"/>
  <c r="AL588" i="11"/>
  <c r="Z588" i="11"/>
  <c r="AL587" i="11"/>
  <c r="Z587" i="11"/>
  <c r="AL586" i="11"/>
  <c r="Z586" i="11"/>
  <c r="AL585" i="11"/>
  <c r="Z585" i="11"/>
  <c r="AL584" i="11"/>
  <c r="Z584" i="11"/>
  <c r="AL583" i="11"/>
  <c r="Z583" i="11"/>
  <c r="AL582" i="11"/>
  <c r="Z582" i="11"/>
  <c r="AL581" i="11"/>
  <c r="Z581" i="11"/>
  <c r="AL580" i="11"/>
  <c r="Z580" i="11"/>
  <c r="AL579" i="11"/>
  <c r="Z579" i="11"/>
  <c r="AL578" i="11"/>
  <c r="Z578" i="11"/>
  <c r="AL577" i="11"/>
  <c r="Z577" i="11"/>
  <c r="AD577" i="11" s="1"/>
  <c r="AL576" i="11"/>
  <c r="Z576" i="11"/>
  <c r="AD576" i="11" s="1"/>
  <c r="AL575" i="11"/>
  <c r="Z575" i="11"/>
  <c r="AD575" i="11" s="1"/>
  <c r="AL574" i="11"/>
  <c r="Z574" i="11"/>
  <c r="AD574" i="11" s="1"/>
  <c r="AL573" i="11"/>
  <c r="Z573" i="11"/>
  <c r="AD573" i="11" s="1"/>
  <c r="AL572" i="11"/>
  <c r="Z572" i="11"/>
  <c r="AD572" i="11" s="1"/>
  <c r="AL571" i="11"/>
  <c r="Z571" i="11"/>
  <c r="AD571" i="11" s="1"/>
  <c r="AL570" i="11"/>
  <c r="Z570" i="11"/>
  <c r="AD570" i="11" s="1"/>
  <c r="AL569" i="11"/>
  <c r="Z569" i="11"/>
  <c r="AD569" i="11" s="1"/>
  <c r="AL568" i="11"/>
  <c r="Z568" i="11"/>
  <c r="AD568" i="11" s="1"/>
  <c r="AL567" i="11"/>
  <c r="Z567" i="11"/>
  <c r="AD567" i="11" s="1"/>
  <c r="AL566" i="11"/>
  <c r="Z566" i="11"/>
  <c r="AD566" i="11" s="1"/>
  <c r="AL565" i="11"/>
  <c r="Z565" i="11"/>
  <c r="AD565" i="11" s="1"/>
  <c r="AL564" i="11"/>
  <c r="Z564" i="11"/>
  <c r="AD564" i="11" s="1"/>
  <c r="AL563" i="11"/>
  <c r="Z563" i="11"/>
  <c r="AD563" i="11" s="1"/>
  <c r="AL562" i="11"/>
  <c r="AL561" i="11"/>
  <c r="AL560" i="11"/>
  <c r="AL559" i="11"/>
  <c r="AL558" i="11"/>
  <c r="AL557" i="11"/>
  <c r="AL556" i="11"/>
  <c r="AL555" i="11"/>
  <c r="AL554" i="11"/>
  <c r="AL553" i="11"/>
  <c r="AL552" i="11"/>
  <c r="AL551" i="11"/>
  <c r="AL550" i="11"/>
  <c r="AL549" i="11"/>
  <c r="AL548" i="11"/>
  <c r="AL547" i="11"/>
  <c r="AL546" i="11"/>
  <c r="AL545" i="11"/>
  <c r="AL544" i="11"/>
  <c r="AL543" i="11"/>
  <c r="AL542" i="11"/>
  <c r="AL541" i="11"/>
  <c r="AL540" i="11"/>
  <c r="AL539" i="11"/>
  <c r="AL538" i="11"/>
  <c r="AL537" i="11"/>
  <c r="AL536" i="11"/>
  <c r="AL535" i="11"/>
  <c r="AL534" i="11"/>
  <c r="AL533" i="11"/>
  <c r="AL532" i="11"/>
  <c r="AL531" i="11"/>
  <c r="AL530" i="11"/>
  <c r="AL529" i="11"/>
  <c r="AL528" i="11"/>
  <c r="AL527" i="11"/>
  <c r="AL526" i="11"/>
  <c r="AL525" i="11"/>
  <c r="AL524" i="11"/>
  <c r="AL523" i="11"/>
  <c r="AL522" i="11"/>
  <c r="AL521" i="11"/>
  <c r="AL520" i="11"/>
  <c r="AL519" i="11"/>
  <c r="AL518" i="11"/>
  <c r="AL517" i="11"/>
  <c r="AL516" i="11"/>
  <c r="AL515" i="11"/>
  <c r="AL514" i="11"/>
  <c r="AL513" i="11"/>
  <c r="AL512" i="11"/>
  <c r="AL511" i="11"/>
  <c r="AL510" i="11"/>
  <c r="AL509" i="11"/>
  <c r="AL508" i="11"/>
  <c r="AL507" i="11"/>
  <c r="AL506" i="11"/>
  <c r="AL505" i="11"/>
  <c r="AL504" i="11"/>
  <c r="AL503" i="11"/>
  <c r="AL502" i="11"/>
  <c r="AL501" i="11"/>
  <c r="AL500" i="11"/>
  <c r="AL499" i="11"/>
  <c r="AL498" i="11"/>
  <c r="AL497" i="11"/>
  <c r="AL496" i="11"/>
  <c r="AL495" i="11"/>
  <c r="AL494" i="11"/>
  <c r="AL493" i="11"/>
  <c r="AL492" i="11"/>
  <c r="AL491" i="11"/>
  <c r="AL490" i="11"/>
  <c r="AL489" i="11"/>
  <c r="AL488" i="11"/>
  <c r="AL487" i="11"/>
  <c r="AL486" i="11"/>
  <c r="AL485" i="11"/>
  <c r="AL484" i="11"/>
  <c r="AL483" i="11"/>
  <c r="AL482" i="11"/>
  <c r="AL481" i="11"/>
  <c r="AS480" i="11"/>
  <c r="AL480" i="11"/>
  <c r="AL479" i="11"/>
  <c r="AL478" i="11"/>
  <c r="AL477" i="11"/>
  <c r="AS476" i="11"/>
  <c r="AL476" i="11"/>
  <c r="AS475" i="11"/>
  <c r="AL475" i="11"/>
  <c r="AS474" i="11"/>
  <c r="AL474" i="11"/>
  <c r="AS473" i="11"/>
  <c r="AL473" i="11"/>
  <c r="AS472" i="11"/>
  <c r="AL472" i="11"/>
  <c r="AS471" i="11"/>
  <c r="AL471" i="11"/>
  <c r="AS470" i="11"/>
  <c r="AL470" i="11"/>
  <c r="AS469" i="11"/>
  <c r="AL469" i="11"/>
  <c r="AS468" i="11"/>
  <c r="AL468" i="11"/>
  <c r="AS467" i="11"/>
  <c r="AL467" i="11"/>
  <c r="AS466" i="11"/>
  <c r="AL466" i="11"/>
  <c r="AS465" i="11"/>
  <c r="AL465" i="11"/>
  <c r="AL464" i="11"/>
  <c r="AL463" i="11"/>
  <c r="AL462" i="11"/>
  <c r="AL461" i="11"/>
  <c r="AS460" i="11"/>
  <c r="AL460" i="11"/>
  <c r="AS459" i="11"/>
  <c r="AL459" i="11"/>
  <c r="AS458" i="11"/>
  <c r="AL458" i="11"/>
  <c r="AS457" i="11"/>
  <c r="AL457" i="11"/>
  <c r="AS456" i="11"/>
  <c r="AL456" i="11"/>
  <c r="AS455" i="11"/>
  <c r="AL455" i="11"/>
  <c r="AS454" i="11"/>
  <c r="AL454" i="11"/>
  <c r="AS453" i="11"/>
  <c r="AL453" i="11"/>
  <c r="AS452" i="11"/>
  <c r="AL452" i="11"/>
  <c r="AL451" i="11"/>
  <c r="AL450" i="11"/>
  <c r="AL449" i="11"/>
  <c r="AL448" i="11"/>
  <c r="AL447" i="11"/>
  <c r="AL446" i="11"/>
  <c r="AL445" i="11"/>
  <c r="AL444" i="11"/>
  <c r="AL443" i="11"/>
  <c r="AL442" i="11"/>
  <c r="AL441" i="11"/>
  <c r="AL440" i="11"/>
  <c r="AL439" i="11"/>
  <c r="AL438" i="11"/>
  <c r="AL437" i="11"/>
  <c r="AL436" i="11"/>
  <c r="AL435" i="11"/>
  <c r="AL434" i="11"/>
  <c r="AL433" i="11"/>
  <c r="AL432" i="11"/>
  <c r="AL431" i="11"/>
  <c r="AL430" i="11"/>
  <c r="AL429" i="11"/>
  <c r="AL428" i="11"/>
  <c r="AL427" i="11"/>
  <c r="AL426" i="11"/>
  <c r="AL425" i="11"/>
  <c r="AL424" i="11"/>
  <c r="AL423" i="11"/>
  <c r="AL422" i="11"/>
  <c r="AL421" i="11"/>
  <c r="AL420" i="11"/>
  <c r="AL419" i="11"/>
  <c r="AL418" i="11"/>
  <c r="AL417" i="11"/>
  <c r="AL416" i="11"/>
  <c r="AL415" i="11"/>
  <c r="AL414" i="11"/>
  <c r="AL413" i="11"/>
  <c r="AL412" i="11"/>
  <c r="AL411" i="11"/>
  <c r="AL410" i="11"/>
  <c r="AL409" i="11"/>
  <c r="AL408" i="11"/>
  <c r="AL407" i="11"/>
  <c r="AL406" i="11"/>
  <c r="AL405" i="11"/>
  <c r="AL404" i="11"/>
  <c r="AL403" i="11"/>
  <c r="AL402" i="11"/>
  <c r="AL401" i="11"/>
  <c r="AL400" i="11"/>
  <c r="AL399" i="11"/>
  <c r="AL398" i="11"/>
  <c r="AL397" i="11"/>
  <c r="AL396" i="11"/>
  <c r="AL395" i="11"/>
  <c r="AL394" i="11"/>
  <c r="AL393" i="11"/>
  <c r="AL392" i="11"/>
  <c r="AL391" i="11"/>
  <c r="AL390" i="11"/>
  <c r="AL389" i="11"/>
  <c r="AL388" i="11"/>
  <c r="AL387" i="11"/>
  <c r="AL386" i="11"/>
  <c r="AL385" i="11"/>
  <c r="AL384" i="11"/>
  <c r="AL383" i="11"/>
  <c r="AL382" i="11"/>
  <c r="AL381" i="11"/>
  <c r="AL380" i="11"/>
  <c r="AL379" i="11"/>
  <c r="AL378" i="11"/>
  <c r="AL377" i="11"/>
  <c r="AL376" i="11"/>
  <c r="AL375" i="11"/>
  <c r="AL374" i="11"/>
  <c r="AL373" i="11"/>
  <c r="AL372" i="11"/>
  <c r="AL371" i="11"/>
  <c r="AL370" i="11"/>
  <c r="AL369" i="11"/>
  <c r="AL368" i="11"/>
  <c r="AL367" i="11"/>
  <c r="AL366" i="11"/>
  <c r="AL365" i="11"/>
  <c r="AL364" i="11"/>
  <c r="AL363" i="11"/>
  <c r="AL362" i="11"/>
  <c r="AL361" i="11"/>
  <c r="AL360" i="11"/>
  <c r="AL359" i="11"/>
  <c r="AL358" i="11"/>
  <c r="AL357" i="11"/>
  <c r="AL356" i="11"/>
  <c r="AL355" i="11"/>
  <c r="AL354" i="11"/>
  <c r="AL353" i="11"/>
  <c r="AL352" i="11"/>
  <c r="AL351" i="11"/>
  <c r="AL350" i="11"/>
  <c r="AL349" i="11"/>
  <c r="AL348" i="11"/>
  <c r="AL347" i="11"/>
  <c r="AL346" i="11"/>
  <c r="AL345" i="11"/>
  <c r="AL344" i="11"/>
  <c r="AL343" i="11"/>
  <c r="AL342" i="11"/>
  <c r="AL341" i="11"/>
  <c r="AL340" i="11"/>
  <c r="AL339" i="11"/>
  <c r="AL338" i="11"/>
  <c r="AL337" i="11"/>
  <c r="AL336" i="11"/>
  <c r="AL335" i="11"/>
  <c r="AL334" i="11"/>
  <c r="AL333" i="11"/>
  <c r="AL332" i="11"/>
  <c r="AL331" i="11"/>
  <c r="AL330" i="11"/>
  <c r="AL329" i="11"/>
  <c r="AL328" i="11"/>
  <c r="AL327" i="11"/>
  <c r="AL326" i="11"/>
  <c r="AL325" i="11"/>
  <c r="AL324" i="11"/>
  <c r="AL323" i="11"/>
  <c r="AL322" i="11"/>
  <c r="AL321" i="11"/>
  <c r="AL320" i="11"/>
  <c r="AL319" i="11"/>
  <c r="AL318" i="11"/>
  <c r="J317" i="11"/>
  <c r="AL317" i="11" s="1"/>
  <c r="AL316" i="11"/>
  <c r="AL315" i="11"/>
  <c r="AL314" i="11"/>
  <c r="AL313" i="11"/>
  <c r="AL312" i="11"/>
  <c r="AL311" i="11"/>
  <c r="AL310" i="11"/>
  <c r="AL309" i="11"/>
  <c r="AL308" i="11"/>
  <c r="AL307" i="11"/>
  <c r="AL306" i="11"/>
  <c r="AL305" i="11"/>
  <c r="AL304" i="11"/>
  <c r="AL303" i="11"/>
  <c r="AL302" i="11"/>
  <c r="AL301" i="11"/>
  <c r="AL300" i="11"/>
  <c r="AL299" i="11"/>
  <c r="AL298" i="11"/>
  <c r="AL297" i="11"/>
  <c r="AL296" i="11"/>
  <c r="AL295" i="11"/>
  <c r="AL294" i="11"/>
  <c r="AL293" i="11"/>
  <c r="AL292" i="11"/>
  <c r="AL291" i="11"/>
  <c r="AL290" i="11"/>
  <c r="AL289" i="11"/>
  <c r="AL288" i="11"/>
  <c r="AL287" i="11"/>
  <c r="AL286" i="11"/>
  <c r="AL285" i="11"/>
  <c r="AL284" i="11"/>
  <c r="AL283" i="11"/>
  <c r="AL282" i="11"/>
  <c r="AL281" i="11"/>
  <c r="AL280" i="11"/>
  <c r="AL279" i="11"/>
  <c r="AS278" i="11"/>
  <c r="AL278" i="11"/>
  <c r="AL277" i="11"/>
  <c r="AL276" i="11"/>
  <c r="AL275" i="11"/>
  <c r="AL274" i="11"/>
  <c r="AS273" i="11"/>
  <c r="AL273" i="11"/>
  <c r="AS272" i="11"/>
  <c r="AL272" i="11"/>
  <c r="AS271" i="11"/>
  <c r="AL271" i="11"/>
  <c r="AS270" i="11"/>
  <c r="AL270" i="11"/>
  <c r="AS269" i="11"/>
  <c r="AL269" i="11"/>
  <c r="AS268" i="11"/>
  <c r="AL268" i="11"/>
  <c r="AS267" i="11"/>
  <c r="AL267" i="11"/>
  <c r="AS266" i="11"/>
  <c r="AL266" i="11"/>
  <c r="AS265" i="11"/>
  <c r="AL265" i="11"/>
  <c r="AS264" i="11"/>
  <c r="AL264" i="11"/>
  <c r="AS263" i="11"/>
  <c r="AL263" i="11"/>
  <c r="AS262" i="11"/>
  <c r="AL262" i="11"/>
  <c r="AS261" i="11"/>
  <c r="AL261" i="11"/>
  <c r="AS260" i="11"/>
  <c r="AL260" i="11"/>
  <c r="AS259" i="11"/>
  <c r="AL259" i="11"/>
  <c r="AS258" i="11"/>
  <c r="AL258" i="11"/>
  <c r="AS257" i="11"/>
  <c r="AL257" i="11"/>
  <c r="AS256" i="11"/>
  <c r="AL256" i="11"/>
  <c r="AL255" i="11"/>
  <c r="AL254" i="11"/>
  <c r="AS253" i="11"/>
  <c r="AL253" i="11"/>
  <c r="AL252" i="11"/>
  <c r="AS251" i="11"/>
  <c r="AL251" i="11"/>
  <c r="AS250" i="11"/>
  <c r="AL250" i="11"/>
  <c r="AL249" i="11"/>
  <c r="AS248" i="11"/>
  <c r="AL248" i="11"/>
  <c r="AS247" i="11"/>
  <c r="AL247" i="11"/>
  <c r="AS246" i="11"/>
  <c r="AL246" i="11"/>
  <c r="AS245" i="11"/>
  <c r="AL245" i="11"/>
  <c r="AS244" i="11"/>
  <c r="AL244" i="11"/>
  <c r="AS243" i="11"/>
  <c r="AL243" i="11"/>
  <c r="AL242" i="11"/>
  <c r="AL241" i="11"/>
  <c r="AL240" i="11"/>
  <c r="AL239" i="11"/>
  <c r="AL238" i="11"/>
  <c r="AL237" i="11"/>
  <c r="AL236" i="11"/>
  <c r="AL235" i="11"/>
  <c r="AL234" i="11"/>
  <c r="AL233" i="11"/>
  <c r="AL232" i="11"/>
  <c r="AL231" i="11"/>
  <c r="AL230" i="11"/>
  <c r="AL229" i="11"/>
  <c r="AL228" i="11"/>
  <c r="AL227" i="11"/>
  <c r="AL226" i="11"/>
  <c r="AL225" i="11"/>
  <c r="AL224" i="11"/>
  <c r="AL223" i="11"/>
  <c r="AL222" i="11"/>
  <c r="AL221" i="11"/>
  <c r="AL220" i="11"/>
  <c r="AL219" i="11"/>
  <c r="AL218" i="11"/>
  <c r="AL217" i="11"/>
  <c r="AL216" i="11"/>
  <c r="AL215" i="11"/>
  <c r="AL214" i="11"/>
  <c r="AL213" i="11"/>
  <c r="AL212" i="11"/>
  <c r="AL211" i="11"/>
  <c r="AL210" i="11"/>
  <c r="AL209" i="11"/>
  <c r="AL208" i="11"/>
  <c r="AL207" i="11"/>
  <c r="AL206" i="11"/>
  <c r="AL205" i="11"/>
  <c r="AL204" i="11"/>
  <c r="AL203" i="11"/>
  <c r="AL202" i="11"/>
  <c r="AL201" i="11"/>
  <c r="AL200" i="11"/>
  <c r="AL199" i="11"/>
  <c r="AL198" i="11"/>
  <c r="AL197" i="11"/>
  <c r="AL196" i="11"/>
  <c r="AL195" i="11"/>
  <c r="AL194" i="11"/>
  <c r="AL193" i="11"/>
  <c r="AL192" i="11"/>
  <c r="AL191" i="11"/>
  <c r="AL190" i="11"/>
  <c r="AL189" i="11"/>
  <c r="AL188" i="11"/>
  <c r="AL187" i="11"/>
  <c r="AL186" i="11"/>
  <c r="AL185" i="11"/>
  <c r="AL184" i="11"/>
  <c r="AL183" i="11"/>
  <c r="AL182" i="11"/>
  <c r="AL181" i="11"/>
  <c r="AL180" i="11"/>
  <c r="AL179" i="11"/>
  <c r="AL178" i="11"/>
  <c r="AL177" i="11"/>
  <c r="AL176" i="11"/>
  <c r="AL175" i="11"/>
  <c r="AL174" i="11"/>
  <c r="AL173" i="11"/>
  <c r="AL172" i="11"/>
  <c r="AL171" i="11"/>
  <c r="AL170" i="11"/>
  <c r="AL169" i="11"/>
  <c r="AL168" i="11"/>
  <c r="AL167" i="11"/>
  <c r="AL166" i="11"/>
  <c r="AL165" i="11"/>
  <c r="AL164" i="11"/>
  <c r="AL163" i="11"/>
  <c r="AL162" i="11"/>
  <c r="AL161" i="11"/>
  <c r="AL160" i="11"/>
  <c r="J159" i="11"/>
  <c r="AL159" i="11" s="1"/>
  <c r="AL158" i="11"/>
  <c r="AL157" i="11"/>
  <c r="AL156" i="11"/>
  <c r="AL155" i="11"/>
  <c r="AL154" i="11"/>
  <c r="AL153" i="11"/>
  <c r="AL152" i="11"/>
  <c r="AL151" i="11"/>
  <c r="AL150" i="11"/>
  <c r="AL149" i="11"/>
  <c r="AL148" i="11"/>
  <c r="AL147" i="11"/>
  <c r="AL146" i="11"/>
  <c r="AL145" i="11"/>
  <c r="AL144" i="11"/>
  <c r="AL143" i="11"/>
  <c r="AL142" i="11"/>
  <c r="AL141" i="11"/>
  <c r="AL140" i="11"/>
  <c r="AL139" i="11"/>
  <c r="AL138" i="11"/>
  <c r="AL137" i="11"/>
  <c r="AL136" i="11"/>
  <c r="AL135" i="11"/>
  <c r="AL134" i="11"/>
  <c r="AL133" i="11"/>
  <c r="AL132" i="11"/>
  <c r="AL131" i="11"/>
  <c r="AL130" i="11"/>
  <c r="AL129" i="11"/>
  <c r="AL128" i="11"/>
  <c r="AL127" i="11"/>
  <c r="AL126" i="11"/>
  <c r="AL125" i="11"/>
  <c r="AL124" i="11"/>
  <c r="AL123" i="11"/>
  <c r="AL122" i="11"/>
  <c r="AL121" i="11"/>
  <c r="AL120" i="11"/>
  <c r="AL119" i="11"/>
  <c r="AL118" i="11"/>
  <c r="AL117" i="11"/>
  <c r="AL116" i="11"/>
  <c r="AL115" i="11"/>
  <c r="AL114" i="11"/>
  <c r="AL113" i="11"/>
  <c r="AL112" i="11"/>
  <c r="AL111" i="11"/>
  <c r="AL110" i="11"/>
  <c r="AL109" i="11"/>
  <c r="AL108" i="11"/>
  <c r="AL107" i="11"/>
  <c r="AL106" i="11"/>
  <c r="AL105" i="11"/>
  <c r="AL104" i="11"/>
  <c r="AL103" i="11"/>
  <c r="AL102" i="11"/>
  <c r="AL101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S68" i="11"/>
  <c r="AL68" i="11"/>
  <c r="AS67" i="11"/>
  <c r="AL67" i="11"/>
  <c r="AS66" i="11"/>
  <c r="AL66" i="11"/>
  <c r="AS65" i="11"/>
  <c r="AL65" i="11"/>
  <c r="AS64" i="11"/>
  <c r="AL64" i="11"/>
  <c r="AS63" i="11"/>
  <c r="AL63" i="11"/>
  <c r="AS62" i="11"/>
  <c r="AL62" i="11"/>
  <c r="AS61" i="11"/>
  <c r="AL61" i="11"/>
  <c r="AS60" i="11"/>
  <c r="AL60" i="11"/>
  <c r="AS59" i="11"/>
  <c r="AL59" i="11"/>
  <c r="AS58" i="11"/>
  <c r="AL58" i="11"/>
  <c r="AS57" i="11"/>
  <c r="AL57" i="11"/>
  <c r="AS56" i="11"/>
  <c r="AL56" i="11"/>
  <c r="AS55" i="11"/>
  <c r="AL55" i="11"/>
  <c r="AS54" i="11"/>
  <c r="AL54" i="11"/>
  <c r="AS53" i="11"/>
  <c r="AL53" i="11"/>
  <c r="AS52" i="11"/>
  <c r="AL52" i="11"/>
  <c r="AS51" i="11"/>
  <c r="AL51" i="11"/>
  <c r="AS50" i="11"/>
  <c r="AL50" i="11"/>
  <c r="AS49" i="11"/>
  <c r="AL49" i="11"/>
  <c r="AS48" i="11"/>
  <c r="AL48" i="11"/>
  <c r="AS47" i="11"/>
  <c r="AL47" i="11"/>
  <c r="AS46" i="11"/>
  <c r="AL46" i="11"/>
  <c r="AS45" i="11"/>
  <c r="AL45" i="11"/>
  <c r="AS44" i="11"/>
  <c r="AL44" i="11"/>
  <c r="AS43" i="11"/>
  <c r="AL43" i="11"/>
  <c r="AS42" i="11"/>
  <c r="AL42" i="11"/>
  <c r="AS41" i="11"/>
  <c r="AL41" i="11"/>
  <c r="AS40" i="11"/>
  <c r="AL40" i="11"/>
  <c r="AS39" i="11"/>
  <c r="AL39" i="11"/>
  <c r="AL38" i="11"/>
  <c r="Z38" i="11"/>
  <c r="AD38" i="11" s="1"/>
  <c r="AL37" i="11"/>
  <c r="Z37" i="11"/>
  <c r="AD37" i="11" s="1"/>
  <c r="AL36" i="11"/>
  <c r="Z36" i="11"/>
  <c r="AD36" i="11" s="1"/>
  <c r="AL35" i="11"/>
  <c r="Z35" i="11"/>
  <c r="AD35" i="11" s="1"/>
  <c r="AL34" i="11"/>
  <c r="Z34" i="11"/>
  <c r="AD34" i="11" s="1"/>
  <c r="AL33" i="11"/>
  <c r="Z33" i="11"/>
  <c r="AD33" i="11" s="1"/>
  <c r="AL32" i="11"/>
  <c r="Z32" i="11"/>
  <c r="AD32" i="11" s="1"/>
  <c r="AL31" i="11"/>
  <c r="Z31" i="11"/>
  <c r="AD31" i="11" s="1"/>
  <c r="AL30" i="11"/>
  <c r="Z30" i="11"/>
  <c r="AD30" i="11" s="1"/>
  <c r="AL29" i="11"/>
  <c r="Z29" i="11"/>
  <c r="AD29" i="11" s="1"/>
  <c r="AL28" i="11"/>
  <c r="Z28" i="11"/>
  <c r="AD28" i="11" s="1"/>
  <c r="AL27" i="11"/>
  <c r="Z27" i="11"/>
  <c r="AD27" i="11" s="1"/>
  <c r="AL26" i="11"/>
  <c r="Z26" i="11"/>
  <c r="AD26" i="11" s="1"/>
  <c r="AJ25" i="11"/>
  <c r="Z25" i="11"/>
  <c r="AD25" i="11" s="1"/>
  <c r="J25" i="11"/>
  <c r="AL24" i="11"/>
  <c r="Z24" i="11"/>
  <c r="AD24" i="11" s="1"/>
  <c r="AL23" i="11"/>
  <c r="Z23" i="11"/>
  <c r="AD23" i="11" s="1"/>
  <c r="AL22" i="11"/>
  <c r="Z22" i="11"/>
  <c r="AD22" i="11" s="1"/>
  <c r="AL21" i="11"/>
  <c r="AL20" i="11"/>
  <c r="Z20" i="11"/>
  <c r="AD20" i="11" s="1"/>
  <c r="AL19" i="11"/>
  <c r="Z19" i="11"/>
  <c r="AD19" i="11" s="1"/>
  <c r="AL18" i="11"/>
  <c r="Z18" i="11"/>
  <c r="AD18" i="11" s="1"/>
  <c r="AL17" i="11"/>
  <c r="Z17" i="11"/>
  <c r="AD17" i="11" s="1"/>
  <c r="AL16" i="11"/>
  <c r="Z16" i="11"/>
  <c r="AD16" i="11" s="1"/>
  <c r="AL15" i="11"/>
  <c r="AL14" i="11"/>
  <c r="AL13" i="11"/>
  <c r="AL12" i="11"/>
  <c r="AL11" i="11"/>
  <c r="AL10" i="11"/>
  <c r="AL9" i="11"/>
  <c r="AL8" i="11"/>
  <c r="AL7" i="11"/>
  <c r="AL6" i="11"/>
  <c r="AL5" i="11"/>
  <c r="AL4" i="11"/>
  <c r="AL3" i="11"/>
  <c r="AL2" i="11"/>
  <c r="AL25" i="11" l="1"/>
  <c r="AS797" i="3"/>
  <c r="AS790" i="3"/>
  <c r="AS778" i="3"/>
  <c r="Z594" i="3" l="1"/>
  <c r="Z593" i="3"/>
  <c r="Z592" i="3"/>
  <c r="Z591" i="3"/>
  <c r="Z590" i="3"/>
  <c r="Z589" i="3"/>
  <c r="Z588" i="3"/>
  <c r="Z587" i="3"/>
  <c r="Z586" i="3"/>
  <c r="Z585" i="3"/>
  <c r="Z584" i="3"/>
  <c r="Z583" i="3"/>
  <c r="Z582" i="3"/>
  <c r="Z581" i="3"/>
  <c r="Z580" i="3"/>
  <c r="Z579" i="3"/>
  <c r="Z578" i="3"/>
  <c r="Z577" i="3"/>
  <c r="AD577" i="3" s="1"/>
  <c r="Z576" i="3"/>
  <c r="AD576" i="3" s="1"/>
  <c r="Z575" i="3"/>
  <c r="AD575" i="3" s="1"/>
  <c r="Z574" i="3"/>
  <c r="AD574" i="3" s="1"/>
  <c r="Z573" i="3"/>
  <c r="AD573" i="3" s="1"/>
  <c r="Z572" i="3"/>
  <c r="AD572" i="3" s="1"/>
  <c r="Z571" i="3"/>
  <c r="AD571" i="3" s="1"/>
  <c r="Z570" i="3"/>
  <c r="AD570" i="3" s="1"/>
  <c r="Z569" i="3"/>
  <c r="AD569" i="3" s="1"/>
  <c r="Z568" i="3"/>
  <c r="AD568" i="3" s="1"/>
  <c r="Z567" i="3"/>
  <c r="AD567" i="3" s="1"/>
  <c r="Z566" i="3"/>
  <c r="AD566" i="3" s="1"/>
  <c r="Z565" i="3"/>
  <c r="AD565" i="3" s="1"/>
  <c r="Z564" i="3"/>
  <c r="AD564" i="3" s="1"/>
  <c r="Z563" i="3"/>
  <c r="AD563" i="3" s="1"/>
  <c r="AS480" i="3" l="1"/>
  <c r="AS476" i="3"/>
  <c r="AS475" i="3"/>
  <c r="AS474" i="3"/>
  <c r="AS473" i="3"/>
  <c r="AS472" i="3"/>
  <c r="AS471" i="3"/>
  <c r="AS470" i="3"/>
  <c r="AS469" i="3"/>
  <c r="AS468" i="3"/>
  <c r="AS467" i="3"/>
  <c r="AS466" i="3"/>
  <c r="AS465" i="3"/>
  <c r="AS460" i="3"/>
  <c r="AS459" i="3"/>
  <c r="AS458" i="3"/>
  <c r="AS457" i="3"/>
  <c r="AS456" i="3"/>
  <c r="AS455" i="3"/>
  <c r="AS454" i="3"/>
  <c r="AS453" i="3"/>
  <c r="AS452" i="3"/>
  <c r="AS278" i="3" l="1"/>
  <c r="AS273" i="3"/>
  <c r="AS272" i="3"/>
  <c r="AS271" i="3"/>
  <c r="AS270" i="3"/>
  <c r="AS269" i="3"/>
  <c r="AS268" i="3"/>
  <c r="AS267" i="3"/>
  <c r="AS266" i="3"/>
  <c r="AS265" i="3"/>
  <c r="AS264" i="3"/>
  <c r="AS263" i="3"/>
  <c r="AS262" i="3"/>
  <c r="AS261" i="3"/>
  <c r="AS260" i="3"/>
  <c r="AS259" i="3"/>
  <c r="AS258" i="3"/>
  <c r="AS257" i="3"/>
  <c r="AS256" i="3"/>
  <c r="AS253" i="3"/>
  <c r="AS251" i="3"/>
  <c r="AS250" i="3"/>
  <c r="AS248" i="3"/>
  <c r="AS247" i="3"/>
  <c r="AS246" i="3"/>
  <c r="AS245" i="3"/>
  <c r="AS244" i="3"/>
  <c r="AS243" i="3"/>
  <c r="AS68" i="3" l="1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Z38" i="3" l="1"/>
  <c r="AD38" i="3" s="1"/>
  <c r="Z37" i="3"/>
  <c r="AD37" i="3" s="1"/>
  <c r="Z36" i="3"/>
  <c r="AD36" i="3" s="1"/>
  <c r="Z35" i="3"/>
  <c r="AD35" i="3" s="1"/>
  <c r="Z34" i="3"/>
  <c r="AD34" i="3" s="1"/>
  <c r="Z33" i="3"/>
  <c r="AD33" i="3" s="1"/>
  <c r="Z32" i="3"/>
  <c r="AD32" i="3" s="1"/>
  <c r="Z31" i="3"/>
  <c r="AD31" i="3" s="1"/>
  <c r="Z30" i="3"/>
  <c r="AD30" i="3" s="1"/>
  <c r="Z29" i="3"/>
  <c r="AD29" i="3" s="1"/>
  <c r="Z28" i="3"/>
  <c r="AD28" i="3" s="1"/>
  <c r="Z27" i="3"/>
  <c r="AD27" i="3" s="1"/>
  <c r="Z26" i="3"/>
  <c r="AD26" i="3" s="1"/>
  <c r="Z25" i="3"/>
  <c r="AD25" i="3" s="1"/>
  <c r="Z24" i="3"/>
  <c r="AD24" i="3" s="1"/>
  <c r="Z23" i="3"/>
  <c r="AD23" i="3" s="1"/>
  <c r="Z22" i="3"/>
  <c r="AD22" i="3" s="1"/>
  <c r="Z20" i="3"/>
  <c r="AD20" i="3" s="1"/>
  <c r="Z19" i="3"/>
  <c r="AD19" i="3" s="1"/>
  <c r="Z18" i="3"/>
  <c r="AD18" i="3" s="1"/>
  <c r="Z17" i="3"/>
  <c r="AD17" i="3" s="1"/>
  <c r="Z16" i="3"/>
  <c r="AD16" i="3" s="1"/>
  <c r="H27" i="6" l="1"/>
  <c r="F10" i="6"/>
  <c r="F9" i="6"/>
  <c r="F8" i="6"/>
  <c r="F7" i="6"/>
  <c r="E6" i="6"/>
  <c r="E11" i="6" s="1"/>
  <c r="D6" i="6"/>
  <c r="D11" i="6" s="1"/>
  <c r="C6" i="6"/>
  <c r="C11" i="6" s="1"/>
  <c r="B6" i="6"/>
  <c r="B11" i="6" s="1"/>
  <c r="F5" i="6"/>
  <c r="F4" i="6"/>
  <c r="AK650" i="3"/>
  <c r="J65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60" i="3"/>
  <c r="F11" i="6" l="1"/>
  <c r="F6" i="6"/>
  <c r="J355" i="3"/>
  <c r="J317" i="3"/>
  <c r="AJ25" i="3" l="1"/>
  <c r="J25" i="3" l="1"/>
  <c r="AL3" i="3"/>
  <c r="AL4" i="3"/>
  <c r="AL5" i="3"/>
  <c r="AL6" i="3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2" i="3"/>
  <c r="J159" i="3" l="1"/>
  <c r="AL159" i="3" s="1"/>
</calcChain>
</file>

<file path=xl/sharedStrings.xml><?xml version="1.0" encoding="utf-8"?>
<sst xmlns="http://schemas.openxmlformats.org/spreadsheetml/2006/main" count="204495" uniqueCount="3987">
  <si>
    <t>(1) วิธีประกาศเชิญชวนทั่วไป</t>
  </si>
  <si>
    <t>(2) วิธีคัดเลือก</t>
  </si>
  <si>
    <t>(3) วิธีเฉพาะเจาะจง</t>
  </si>
  <si>
    <t>ช่วงเวลาประกาศ (ถ้ามี)</t>
  </si>
  <si>
    <t>เลขที่สัญญา/เลขที่ใบสั่งซื้อสั่งจ้าง</t>
  </si>
  <si>
    <t>ชื่อคู่สัญญา</t>
  </si>
  <si>
    <t>จำนวนงวดงานตามสัญญา</t>
  </si>
  <si>
    <t>วัน เดือน ปี ที่ส่งมอบงาน หรือส่งมอบครุภัณฑ์ตามสัญญา/ใบสั่งซื้อสั่งจ้าง</t>
  </si>
  <si>
    <t>วัน เดือน ปี ที่ตรวจรับงาน/ตรวจรับครุภัณฑ์ (ตามจริง)</t>
  </si>
  <si>
    <t>สำนักงานอธิการบดี</t>
  </si>
  <si>
    <t>ครุภัณฑ์คอมพิวเตอร์</t>
  </si>
  <si>
    <t>ครุภัณฑ์สำนักงาน</t>
  </si>
  <si>
    <t>ห้างหุ้นส่วนจำกัด</t>
  </si>
  <si>
    <t>ครุภัณฑ์ไฟฟ้าและวิทยุ</t>
  </si>
  <si>
    <t>นครปฐม</t>
  </si>
  <si>
    <t>บุคคลธรรมดา</t>
  </si>
  <si>
    <t>ครุภัณฑ์การศึกษา</t>
  </si>
  <si>
    <t>ที่ดินและสิ่งก่อสร้าง</t>
  </si>
  <si>
    <t>ครุภัณฑ์ดนตรี</t>
  </si>
  <si>
    <t>กิจการร่วมค้า</t>
  </si>
  <si>
    <t>คณะศิลปนาฏดุริยางค์</t>
  </si>
  <si>
    <t>ครุภัณฑ์งานบ้านงานครัว</t>
  </si>
  <si>
    <t>ครุภัณฑ์ยานพาหนะและขนส่ง</t>
  </si>
  <si>
    <t>คณะศิลปวิจิตร</t>
  </si>
  <si>
    <t>ร้านค้า</t>
  </si>
  <si>
    <t>ครุภัณฑ์การแพทย์</t>
  </si>
  <si>
    <t>ครุภัณฑ์วิทยาศาสตร์</t>
  </si>
  <si>
    <t>อื่นๆ</t>
  </si>
  <si>
    <t>ครุภัณฑ์โรงงาน</t>
  </si>
  <si>
    <t>นิติบุคคล</t>
  </si>
  <si>
    <t>ครุภัณฑ์กีฬา</t>
  </si>
  <si>
    <t>ครุภัณฑ์การเกษตร</t>
  </si>
  <si>
    <t>เงินเหลือจ่ายที่ได้รับจัดสรรเพิ่มเติม</t>
  </si>
  <si>
    <t>ครุภัณฑ์อื่นๆ</t>
  </si>
  <si>
    <t>ที่ดินและสิ่งก่อสร้าง-รายการปีเดียว</t>
  </si>
  <si>
    <t>ยี่ห้อ (ถ้ามี)</t>
  </si>
  <si>
    <t>รุ่น (ถ้ามี)</t>
  </si>
  <si>
    <t xml:space="preserve">จังหวัดที่ทำการซื้อ </t>
  </si>
  <si>
    <t>บริษัทจำกัด (มหาชน)</t>
  </si>
  <si>
    <t>บริษัทจำกัด (บจก.)</t>
  </si>
  <si>
    <t>คุณะศิลปศึกษา</t>
  </si>
  <si>
    <t>วนศ.</t>
  </si>
  <si>
    <t>วนศ.เชียงใหม่</t>
  </si>
  <si>
    <t>วนศ.นครศรีธรรมราช</t>
  </si>
  <si>
    <t>วนศ.อ่างทอง</t>
  </si>
  <si>
    <t>วนศ.ร้อยเอ็ด</t>
  </si>
  <si>
    <t>วนศ.สุโขทัย</t>
  </si>
  <si>
    <t>วนศ.กาฬสินธุ์</t>
  </si>
  <si>
    <t>วนศ.ลพบุรี</t>
  </si>
  <si>
    <t>วนศ.จันทบุรี</t>
  </si>
  <si>
    <t>วนศ.พัทลุง</t>
  </si>
  <si>
    <t>วนศ.สุพรรณบุรี</t>
  </si>
  <si>
    <t>วนศ.นครราชสีมา</t>
  </si>
  <si>
    <t>วชศ.</t>
  </si>
  <si>
    <t>วชศ.สุพรรณบุรี</t>
  </si>
  <si>
    <t>วชศ.นครศรีธรรมราช</t>
  </si>
  <si>
    <t>วัน เดือน ปี ที่คาดว่าจะลงนามในสัญญา</t>
  </si>
  <si>
    <t>ระบุวงเงินที่คาดว่าจะเหลือ (หน่วย : บาท)</t>
  </si>
  <si>
    <t>วิธีการจัดซื้อจัดจ้าง</t>
  </si>
  <si>
    <t>กระบี่</t>
  </si>
  <si>
    <t>กรุงเทพมหานคร</t>
  </si>
  <si>
    <t>กาญจนบุรี</t>
  </si>
  <si>
    <t>กาฬสินธุ์</t>
  </si>
  <si>
    <t>กำแพงเพชร</t>
  </si>
  <si>
    <t>ขอนแก่น</t>
  </si>
  <si>
    <t>จันทบุรี</t>
  </si>
  <si>
    <t>ฉะเชิงเทรา</t>
  </si>
  <si>
    <t>ชลบุรี</t>
  </si>
  <si>
    <t>ชัยนาท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</si>
  <si>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</si>
  <si>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</si>
  <si>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</si>
  <si>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</si>
  <si>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</si>
  <si>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</si>
  <si>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</si>
  <si>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</si>
  <si>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</si>
  <si>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</si>
  <si>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</si>
  <si>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</si>
  <si>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</si>
  <si>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</si>
  <si>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</si>
  <si>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</si>
  <si>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</si>
  <si>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</si>
  <si>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</si>
  <si>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</si>
  <si>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</si>
  <si>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</si>
  <si>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</si>
  <si>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</si>
  <si>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</si>
  <si>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</si>
  <si>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</si>
  <si>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</si>
  <si>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</si>
  <si>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</si>
  <si>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</si>
  <si>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</si>
  <si>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</si>
  <si>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</si>
  <si>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</si>
  <si>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</si>
  <si>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</si>
  <si>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</si>
  <si>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</si>
  <si>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</si>
  <si>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เลย</t>
  </si>
  <si>
    <t>ลำปาง</t>
  </si>
  <si>
    <t>ลำพูน</t>
  </si>
  <si>
    <t>ศีรสะเกษ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</si>
  <si>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</si>
  <si>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</si>
  <si>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</si>
  <si>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</si>
  <si>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</si>
  <si>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</si>
  <si>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</si>
  <si>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</si>
  <si>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</si>
  <si>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</si>
  <si>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</si>
  <si>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</si>
  <si>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</si>
  <si>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</si>
  <si>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หนองบัวลำภู</t>
  </si>
  <si>
    <t>อ่างทอง</t>
  </si>
  <si>
    <t>อำนาจเจริญ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</si>
  <si>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</si>
  <si>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</si>
  <si>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</si>
  <si>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</si>
  <si>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ประเภทของครุภัณฑ์</t>
  </si>
  <si>
    <t>ใบสั่งซื้อ ณ ...</t>
  </si>
  <si>
    <t>งบคงเหลือ ณ  ......</t>
  </si>
  <si>
    <t>P</t>
  </si>
  <si>
    <t>(1)</t>
  </si>
  <si>
    <t>หน่วยงาน/สถานศึกษา</t>
  </si>
  <si>
    <t>หัวเรื่อง</t>
  </si>
  <si>
    <t>คำอธิบาย</t>
  </si>
  <si>
    <t>(2)</t>
  </si>
  <si>
    <t>งบตามพรบ/เงินเหลือจ่าย</t>
  </si>
  <si>
    <t>(3)</t>
  </si>
  <si>
    <t>ประเภทงบลงทุน</t>
  </si>
  <si>
    <t>(4)</t>
  </si>
  <si>
    <t>(5)</t>
  </si>
  <si>
    <t>รหัสงบประมาณในระบบ GFMIS</t>
  </si>
  <si>
    <t>(6)</t>
  </si>
  <si>
    <t>รายการงบลงทุน</t>
  </si>
  <si>
    <t xml:space="preserve">แสดงชื่อรายการงบลงทุนที่หน่วยงานและสถานศึกษาในสังกัดได้รับการจัดสรร </t>
  </si>
  <si>
    <t>(7)</t>
  </si>
  <si>
    <t>จำนวน</t>
  </si>
  <si>
    <t>(8)</t>
  </si>
  <si>
    <t>หน่วยนับ</t>
  </si>
  <si>
    <t>(9)</t>
  </si>
  <si>
    <t>(10)</t>
  </si>
  <si>
    <t>จำนวนของรายการงบลงทุนที่หน่วยงานและสถานศึกษาในสังกัดได้รับการจัดสรรงบประมาณ ทางฝ่ายประสิทธิภาพองค์กรจะกรอกข้อมูลให้ แต่ให้หน่วยงานช่วยกันตรวจสอบว่าข้อมูลที่กรอกนั้นถูกต้องหรือไม่</t>
  </si>
  <si>
    <t>หน่วยในการนับรายการงบทุนที่หน่วยงานและสถานศึกษาในสังกัดได้รับการจัดสรรงบประมาณ ทางฝ่ายประสิทธิภาพองค์กรจะกรอกข้อมูลให้ แต่ให้หน่วยงานช่วยกันตรวจสอบว่าข้อมูลที่กรอกนั้นถูกต้องหรือไม่</t>
  </si>
  <si>
    <t>งบประมาณสุทธิที่หน่วยงานและสถานศึกษาสังกัดได้รับการจัดสรรงบประมาณ มีหน่วยเป็น บาท ทางฝ่ายประสิทธิภาพองค์กรจะกรอกข้อมูลให้ แต่ให้หน่วยงานช่วยกันตรวจสอบว่าข้อมูลที่กรอกนั้นถูกต้องหรือไม่</t>
  </si>
  <si>
    <t>วิธีการกรอก</t>
  </si>
  <si>
    <t xml:space="preserve">ระบุหน่วยงานและสถานศึกษาในสังกัดสถานบันบัณฑิตพัฒนศิลป์ </t>
  </si>
  <si>
    <t xml:space="preserve">ระบุแหล่งที่มาของงบประมาณที่ท่านได้รับว่าเป็นงบประมาณตามพรบ.งบประมาณรายจ่ายประจำปี หรือ เงินเหลือจ่ายที่ได้รับการจัดสรรเพิ่มเติม </t>
  </si>
  <si>
    <t xml:space="preserve">ระบุประเภทของงบลงทุนว่าเป็นครุภัณฑ์ หรือ ที่ดินและสิ่งก่อสร้าง 
ในกรณีครุภัณฑ์ให้ท่านระบุแยกเพิ่มเติมด้วยว่าเป็นครุภัณฑ์ในบัญชีมาตรฐานของสำนักงบประมาณ หรือเป็นครุภัณฑ์นอกบัญชีมาตรฐานของสำนักงบประมาณ </t>
  </si>
  <si>
    <t xml:space="preserve">ระบุประเภทของครุภัณฑ์ หรือที่ดินและสิ่งก่อสร้าง 
- กรณีครุภัณฑ์ ให้ระบุว่าอยู่หมวดใด เช่น ครุภัณฑ์การศึกษา ครุภัณฑ์สำนักงาน เป็นต้น 
- กรณีที่ดินและสิ่งก่อสร้าง ให้ระบุว่าเป็นรายการปีเดียวหรือรายการผูกงบประมาณ </t>
  </si>
  <si>
    <t xml:space="preserve">รหัสงบประมาณในระบบ GFMIS หน่วยงานไม่ต้องกรอกข้อมูล </t>
  </si>
  <si>
    <t>หมายเหตุ</t>
  </si>
  <si>
    <t>ให้หน่วยงานช่วยกันตรวจสอบอีกทางว่าข้อมูลที่กรอกนั้นถูกต้องหรือไม่</t>
  </si>
  <si>
    <t>งบประมาณสุทธิที่ได้รับ (บาท)</t>
  </si>
  <si>
    <t>วิธีการจัดซื้อจัดจ้างอิงตามพระราชบัญญัติการจัดซื้อจัดจ้างและการบริหารพัสดุภาครัฐ พ.ศ.2560 ได้แก่ วิธีประกาศเชิญชวนทั่วไป วิธีคัดเลือก และวิธีเฉพาะเจาะจง</t>
  </si>
  <si>
    <t>หน่วยงาน/สถานศึกษา เลือกตัวเลือกจาก Drop down list ที่กำหนดให้</t>
  </si>
  <si>
    <t>(11)</t>
  </si>
  <si>
    <t>ระบุช่วงระยะเวลา (วัน/เดือน/ปี) ที่หน่วยงาน/สถานศึกษาในสังกัดของสถาบันฯเชิญชวนผู้ประกอบการทั่วไปที่มีคุณสมบัติตรงตามเงื่อนไขที่หน่วยงานของรัฐกำหนดให้เข้ายื่นข้อเสนอ</t>
  </si>
  <si>
    <t>หน่วยงาน/สถานศึกษากรอกข้อมูล</t>
  </si>
  <si>
    <t>ข้อมูลตามสัญญา/ใบสั่งซื้อสั่งจ้าง</t>
  </si>
  <si>
    <t>(12.1)</t>
  </si>
  <si>
    <t xml:space="preserve">วันเดือนปีที่เซ็นสัญญา/วันที่ลงนามในใบสั่งซื้อสั่งจ้าง </t>
  </si>
  <si>
    <t>(12.2)</t>
  </si>
  <si>
    <r>
      <t xml:space="preserve">หน่วยงาน/สถานศึกษา ทำเครื่องหมาย </t>
    </r>
    <r>
      <rPr>
        <sz val="14"/>
        <color theme="1"/>
        <rFont val="Wingdings"/>
        <charset val="2"/>
      </rPr>
      <t>ü</t>
    </r>
    <r>
      <rPr>
        <sz val="14"/>
        <color theme="1"/>
        <rFont val="Tahoma"/>
        <family val="2"/>
        <charset val="222"/>
      </rPr>
      <t xml:space="preserve"> ในช่องวิธีการจัดซื้อจัดจ้างที่ใช้สำหรับรายการงบลงทุนนั้นๆ</t>
    </r>
  </si>
  <si>
    <t>ให้ระบุรายชื่อบริษัท/ห้างร้าน/อื่นๆที่เป็นคู่สัญญากับที่หน่วยงาน/สถานศึกษาในสังกัดของสถาบันฯ</t>
  </si>
  <si>
    <t>(12.3)</t>
  </si>
  <si>
    <t>(12.4)</t>
  </si>
  <si>
    <t>ประเภทของคู่สัญญา</t>
  </si>
  <si>
    <t>ให้ระบุประเภทของคู่สัญญาที่หน่วยงาน/สถานศึกษาทำสัญญา/ตกลงซื้อขายด้วย ว่าเป็น บริษัทจำกัด ห้างหุ้นส่วนจำกัด .......</t>
  </si>
  <si>
    <t>(12.5)</t>
  </si>
  <si>
    <t>ให้ระบุจังหวัดของคู่สัญญาที่หน่วยงานและสถานศึกษาทำการซื้อ</t>
  </si>
  <si>
    <t>(12.6)</t>
  </si>
  <si>
    <t>(12.7)</t>
  </si>
  <si>
    <t xml:space="preserve">ให้ระบุยี่ห้อของครุภัณฑ์ที่หน่วยงานและสถานศึกษาทำการซื้อ (ถ้ามี) </t>
  </si>
  <si>
    <t xml:space="preserve">ให้ระบุ รุ่นของครุภัณฑ์ ที่หน่วยงานและสถานศึกษาทำการซื้อ (ถ้ามี) </t>
  </si>
  <si>
    <t xml:space="preserve">วัน เดือน ปี ที่เริ่มต้นและสิ้นสุดตามสัญญา/ใบสั่งซื้อสั่งจ้าง </t>
  </si>
  <si>
    <t>(12.8)</t>
  </si>
  <si>
    <t>ให้ระบุเป็น วัน/เดือน/ปีพ.ศ.ที่เริ่มต้น ถึง วันที่สิ้นสุดในการดำเนินงานตามสัญญา เช่น 14 ก.พ.2562 - 31 มี.ค.2562</t>
  </si>
  <si>
    <t>ให้ระบุ วัน/เดือน/ปี ที่หน่วยงาน/สถานศึกษาในสังกัดของสถาบันฯเซ็นสัญญากับคู่สัญญา เช่น ทำสัญญาวันที่ 27 มีนาคม 2562 ให้ใส่ 27 มี.ค.2562 เป็นต้น</t>
  </si>
  <si>
    <t>ให้ระบุเลขที่ของสัญญาที่ที่หน่วยงาน/สถานศึกษาในสังกัดของสถาบันฯได้ตกลงกับคู่สัญญาเรียบร้อยแล้ว เช่น สัญญาเลขที่ 5/2562 เป็นต้น (ในกรณีไม่มีสัญญาให้ระบุเป็นใบสั่งซื้อแทน)</t>
  </si>
  <si>
    <t xml:space="preserve">จำนวนเงินตามสัญญา/ใบสั่งซื้อสั่งจ้าง </t>
  </si>
  <si>
    <t>(12.9)</t>
  </si>
  <si>
    <t xml:space="preserve">ให้ระบุจำนวนเงินตามที่หน่วยงานและสถานศึกษาในสังกัดได้ทำการตกลงกับคู่สัญญาหรือผู้รับจ้าง/ผู้ว่าจ้าง (จำนวนเงินตามที่ระบุในสัญญา) (หน่วยเป็นบาท) </t>
  </si>
  <si>
    <t>ข้อมูลทั่วไป</t>
  </si>
  <si>
    <t>(12.10)</t>
  </si>
  <si>
    <t>ให้ระบุงวดงานตามที่หน่วยงาน/สถานศึกษาในสังกัดของสถาบันฯได้มีการตกลงกันกับคู่สัญญา (มีหน่วยเป็นงวด)</t>
  </si>
  <si>
    <t>(12.11)</t>
  </si>
  <si>
    <t>(12.12)</t>
  </si>
  <si>
    <t xml:space="preserve">จำนวนเงินตามงวดงานที่ระบุในสัญญา / ใบสั่งซื้อสั่งจ้าง </t>
  </si>
  <si>
    <t>ให้ระบุจำนวนเงินตามงวดงานที่กำหนดในสัญญา ตัวอย่างเช่น มีทั้งหมด 3 งวดงานในสัญญา ให้ระบุจำนวนเงินตามงวดที่ระบุตามสัญญา ดังนี้
     งวดที่ 1 :  500,000 บาท
     งวดที่ 2 :  750,000 บาท
     งวดที่ 3 :  750,000 บาท</t>
  </si>
  <si>
    <t xml:space="preserve">เลขที่ PO ในระบบ GFMIS </t>
  </si>
  <si>
    <t>(12.13)</t>
  </si>
  <si>
    <t>12. เลขที่ PO ในระบบบริหารการเงินการคลังภาครัฐแบบอิเล็กทรอนิกส์ (GFMIS) เป็นเลขที่บ่งบอกว่าหน่วยงาน/สถานศึกษาในสังกัดได้ทำการจองเงินในระบบแล้ว (ต้องระบุเพื่อเป็นหลักฐานยืนยันว่าได้จองเงินในระบบแล้ว)</t>
  </si>
  <si>
    <t xml:space="preserve">ข้อมูลตามการส่งมอบครุภัณฑ์/ส่งมอบงานจริง </t>
  </si>
  <si>
    <t>วัน เดือน ปี ที่ส่งมอบงาน / ส่งมอบครุภัณฑ์(ตามจริง)</t>
  </si>
  <si>
    <t>(13)</t>
  </si>
  <si>
    <t>ให้ระบุวันที่คู่สัญญา ส่งมอบงานให้กับคณะกรรมการตรวจการจ้างงาน โดยระบุเป็น วัน/เดือน/ปี เช่น ส่งมอบงานงวดที่ 1 : 15 พ.ย.2561 เป็นต้น</t>
  </si>
  <si>
    <t xml:space="preserve">ให้ระบุเป็น วัน/เดือน/ปี พ.ศ. ที่ส่งมอบงาน หรือส่งมอบครุภัณฑ์ตามสัญญา/ใบสั่งซื้อสั่งจ้าง ตัวอย่างเช่น มีการตกลงกันทั้งหมด 3 งวดงานให้ระบุ ดังนี้ 
     งวดที่ 1 :  15 ต.ค.2561
     งวดที่ 2 :  24 พ.ย. 2561
     งวดที่ 3 :  15 ธ.ค. 2561 </t>
  </si>
  <si>
    <t>(14)</t>
  </si>
  <si>
    <t>ให้ระบุวันที่คณะกรรมการตรวจการจ้างงงานทำการตรวจรับงานที่ทางคู่สัญญา ส่งมอบงานให้ โดยระบุเป็น วัน/เดือน/ปีพ.ศ. เช่น ตรวจรับงานงวดที่ 1 : 28/พ.ย./2561 เป็นต้น</t>
  </si>
  <si>
    <t>(15)</t>
  </si>
  <si>
    <t>จำนวนเงินที่เบิกจ่าย (ตามจริง) หน่วยเป็น บาท</t>
  </si>
  <si>
    <t>ให้ระบุจำนวนเงินที่หน่วยงานและสถานศึกษาในสังกัดทำการเบิกจ่ายเข้าระบบบริหารการเงินการคลังภาครัฐแบบอิเล็กทรอนิกส์ (GFMIS) เรียบร้อยแล้ว (กรณีที่ยังทำการเบิกจ่ายในระบบไม่แล้วเสร็จ และข้อมูลยังไม่เข้าระบบ GFMIS ยังไม่ต้องกรอกข้อมูลในช่องนี้)</t>
  </si>
  <si>
    <t>(16)</t>
  </si>
  <si>
    <t>ระบุความก้าวหน้าว่าในการจัดซื้อจัดจ้างว่าอยู่ในกระบวนการใด</t>
  </si>
  <si>
    <t xml:space="preserve">ข้อมูลจากระบบ GFMIS ณ ..................... </t>
  </si>
  <si>
    <t>ฝ่ายประสิทธิภาพองค์กรจะกรอกข้อมูลให้ โดยยึดจากระบบ GFMIS</t>
  </si>
  <si>
    <t>ผลการเบิกจ่ายจริงยึดจากระบบบริหารการเงินการคลังภาครัฐแบบอิเล็กทรอนิกส์ (GFMIS) ณ วันที่ ...................</t>
  </si>
  <si>
    <t>(18.1)</t>
  </si>
  <si>
    <t>กรณีรายการครุภัณฑ์หรือที่ดินและสิ่งก่อสร้างยังไม่ได้เซ็นต์สัญญาให้ท่านคาดการณ์วัน เดือน ปีที่คาดว่าจะสามารถลงนามในสัญญาได้</t>
  </si>
  <si>
    <t>แผนการจัดซื้อจัดจ้างและแผนการเบิกจ่าย (กรณีที่ส่วนกลางต้องการข้อมูลหน่วยงานถึงจะกรอกส่งเข้ามา) (18)</t>
  </si>
  <si>
    <t>ผลการเบิกจ่ายจากระบบ GFMIS (17)</t>
  </si>
  <si>
    <t>วัน เดือน ปี ที่คาดว่าจะจองเงินในระบบ GFMIS</t>
  </si>
  <si>
    <t>(18.2)</t>
  </si>
  <si>
    <t>ให้ท่านระบุ วัน เดือน ปี ที่ท่านคาดว่าจะสามารถจองเงินระบบ บริหารการเงินการคลังภาครัฐแบบอิเล็กทรอนิกส์ (GFMIS) ได้</t>
  </si>
  <si>
    <t>ให้ระบุความคืบหน้าในการจัดซื้อจัดจ้างรายการงบลงทุน โดยระบุสถานะของการดำเนินงานล่าสุดว่าครุภัณฑ์ หรือที่ดินและสิ่งก่อสร่างในความรับผิดชอบของท่านอยู่ในขั้นตอนไหนของการจัดซื้อจัดจ้าง พร้อมทั้งแจ้งปัญหาและอุปสรรค (ถ้ามี)  ตัวอย่าง เช่น
     - อยู่ระหว่างขั้นตอนจัดทำรายงานขออนุมัติสั่งซื้อสั่งจ้าง
     - อยู่ในขั้นตอนการประกาศเชิญชวน ช่วงวันที่ ................... 
     - อยู่ในขั้นตอนการจัดหาผู้รับจ้าง 
     - อยู่ในขั้นตอนการลงนามสัญญา คาดว่าจะสามารถลงนามในสัญญาได้ภายในวันที่ .............. 
     - อยู่ในขั้นตอนการจองเงินในระบบ GFMIS คาดว่าจะสามารถจองเงินในระบบได้ภายในวันที่ ................... 
     - อยู่ในขั้นตอนการอุทธรณ์ผลการประกวดราคาไม่เกิน ....... วัน 
     - อยู่ในขั้นตอนการส่งมอบครุภัณฑ์ โดยกำหนดส่งมอบครุภัณฑ์ไม่เกินวันที่ ....... 
     - อยู่ในขั้นตอนคณะกรรมการตรวจรับการส่งมอบ/ตรวจรับครุภัณฑ์ 
     - อยู่ในขั้นตอนการเบิกจ่าย  
     โดยมีปัญหาและอุปสรรค คือ......................................................................................................................................................................................................................</t>
  </si>
  <si>
    <t xml:space="preserve">วัน เดือน ปี ที่คาดว่าส่งมอบงาน /ส่งมอบครุภัณฑ์ </t>
  </si>
  <si>
    <t>(18.3)</t>
  </si>
  <si>
    <t>ให้ท่านระบุ วัน เดือน ปี ที่ท่านคาดว่าคู่สัญญาจะสามารถส่งมอบงาน /ส่งมอบครุภัณฑ์  ได้</t>
  </si>
  <si>
    <t>(18.4)</t>
  </si>
  <si>
    <t>ลำดับ</t>
  </si>
  <si>
    <t>(17.1)</t>
  </si>
  <si>
    <t>(17.2)</t>
  </si>
  <si>
    <t>ข้อมูลการจองเงินในระบบบริหารการเงินการคลังภาครัฐแบบอิเล็กทรอนิกส์ (GFMIS) ณ วันที่ ...................</t>
  </si>
  <si>
    <t>งบคงเหลือ = งบประมาณสุทธิที่หน่วยงานได้รับ - ใบสั่งซื้อสั่งจ้าง - การเบิกจ่าย</t>
  </si>
  <si>
    <t>วัน เดือน ปี ที่คาดว่าจะตรวจรับงาน/ตรวจรับครุภัณฑ์</t>
  </si>
  <si>
    <t>ให้ท่านระบุ วัน เดือน ปี ที่ท่านคาดว่าคณะกรรมการจะสามารถตรวจรับงาน /ตรวจรับครุภัณฑ์ ได้</t>
  </si>
  <si>
    <t>(18.5)</t>
  </si>
  <si>
    <t>วัน/เดือน/ปีที่คาดว่าจะเบิกจ่าย</t>
  </si>
  <si>
    <t>ให้ท่านระบุ วัน เดือน ปี ที่ท่านคาดว่าจะสามารถเบิกจ่ายครุภัณฑ์ หรือที่ดินและสิ่งก่อสร้าง ได้</t>
  </si>
  <si>
    <t>(18.6)</t>
  </si>
  <si>
    <t>ระบุวงเงินที่คาดว่าจะเบิกจ่าย (หน่วย : บาท)</t>
  </si>
  <si>
    <t>ให้ท่านจำนวนเงิน (หน่วยเป็นบาท) ที่ท่านคาดว่าจะสามารถเบิกจ่ายครุภัณฑ์ หรือที่ดินและสิ่งก่อสร้าง ได้</t>
  </si>
  <si>
    <t>(18.7)</t>
  </si>
  <si>
    <t>ให้ท่านจำนวนคงเหลือ (หน่วยเป็นบาท) จากการจัดซื้อจัดจ้าง ครุภัณฑ์และที่ดินและสิ่งก่อสร้าง</t>
  </si>
  <si>
    <t>(18.8)</t>
  </si>
  <si>
    <t xml:space="preserve">คำชึ้แจงเพิ่มเติม </t>
  </si>
  <si>
    <t>สำหรับหน่วยงานและสถานศึกษาระบุเหตุผลอื่นเพิ่มเติม</t>
  </si>
  <si>
    <t>โต๊ะทำงานเหล็กสำหรับเจ้าหน้าที่ปฎิบัติงาน  สถาบันบัณฑิตพัฒนศิลป์  ตำบลศาลายา อำเภอพุทธมณฑล จังหวัดนครปฐม</t>
  </si>
  <si>
    <t>เก้าอี้ทำงาน สถาบันบัณฑิตพัฒนศิลป์  ตำบลศาลายา อำเภอพุทธมณฑล จังหวัดนครปฐม</t>
  </si>
  <si>
    <t>เก้าอี้ทำงานสำหรับเจ้าหน้าที่ปฎิบัติงาน สถาบันบัณฑิตพัฒนศิลป์  ตำบลศาลายา อำเภอพุทธมณฑล จังหวัดนครปฐม</t>
  </si>
  <si>
    <t>เครื่องทำลายเอกสาร สถาบันบัณฑิตพัฒนศิลป์    ตำบลศาลายา อำเภอพุทธมณฑล จังหวัดนครปฐม</t>
  </si>
  <si>
    <t>เครื่องปรับอากาศ แบบแยกส่วน ชนิดตั้งพื้นหรือชนิดแขวน ขนาด 30,000 บีทียู สถาบันบัณฑิตพัฒนศิลป์ ตำบลศาลายา อำเภอพุทธมณฑล จังหวัดนครปฐม</t>
  </si>
  <si>
    <t>เครื่องเป่าลม (Blower) สถาบันบัณฑิตพัฒนศิลป์  ตำบลศาลายา อำเภอพุทธมณฑล จังหวัดนครปฐม</t>
  </si>
  <si>
    <t>ตู้เอกสาร 2 บานเปิดสูง  สถาบันบัณฑิตพัฒนศิลป์  ตำบลศาลายา อำเภอพุทธมณฑล จังหวัดนครปฐม</t>
  </si>
  <si>
    <t>โต๊ะทำงานพร้อมเก้าอี้  สถาบันบัณฑิตพัฒนศิลป์    ตำบลศาลายา อำเภอพุทธมณฑล จังหวัดนครปฐม</t>
  </si>
  <si>
    <t>โต๊ะสำหรับผู้บริหาร สถาบันบัณฑิตพัฒนศิลป์  ตำบลศาลายา อำเภอพุทธมณฑล จังหวัดนครปฐม</t>
  </si>
  <si>
    <t>บันไดอลูมิเนียม ขนาด 12 ฟุต สถาบันบัณฑิตพัฒนศิลป์  ตำบลศาลายา อำเภอพุทธมณฑล จังหวัดนครปฐม</t>
  </si>
  <si>
    <t>บันไดอลูมิเนียม ขนาด 4 ฟุต สถาบันบัณฑิตพัฒนศิลป์  ตำบลศาลายา อำเภอพุทธมณฑล จังหวัดนครปฐม</t>
  </si>
  <si>
    <t>บันไดอลูมิเนียม ขนาด 6 ฟุต สถาบันบัณฑิตพัฒนศิลป์  ตำบลศาลายา อำเภอพุทธมณฑล จังหวัดนครปฐม</t>
  </si>
  <si>
    <t>รถเข็น 1 ชั้น พับได้ สถาบันบัณฑิตพัฒนศิลป์    ตำบลศาลายา อำเภอพุทธมณฑล จังหวัดนครปฐม</t>
  </si>
  <si>
    <t>6</t>
  </si>
  <si>
    <t>ตัว</t>
  </si>
  <si>
    <t>2</t>
  </si>
  <si>
    <t>1</t>
  </si>
  <si>
    <t>เครื่อง</t>
  </si>
  <si>
    <t>3</t>
  </si>
  <si>
    <t>ตู้</t>
  </si>
  <si>
    <t>ชุด</t>
  </si>
  <si>
    <t>คัน</t>
  </si>
  <si>
    <t>ครุภัณฑ์</t>
  </si>
  <si>
    <t>งบประมาณตามพรบ.งบประมาณรายจ่ายประจำปีงบประมาณ พ.ศ.2563</t>
  </si>
  <si>
    <t>กล้องDSLR Canon EOS 80D ความละเอียด 24.2 MP พร้อมเลนส์ Kit 18-135 IS USM สถาบันบัณฑิตพัฒนศิลป์  ตำบลศาลายา อำเภอพุทธมณฑล จังหวัดนครปฐม</t>
  </si>
  <si>
    <t>เครื่องมัลติมีเดียโปรเจคเตอร์ ระดับ XGA ขนาดไม่น้อยกว่า4,500 ANSI Lumens สถาบันบัณฑิตพัฒนศิลป์  ตำบลศาลายา อำเภอพุทธมณฑล จังหวัดนครปฐม</t>
  </si>
  <si>
    <t>จอรับภาพ ชนิดมอเตอร์ไฟฟ้า  ขนาดเส้นทะแยงมุม  180 นิ้ว สถาบันบัณฑิตพัฒนศิลป์  ตำบลศาลายา อำเภอพุทธมณฑล จังหวัดนครปฐม</t>
  </si>
  <si>
    <t>จอ</t>
  </si>
  <si>
    <t>จอแอลอีดีฉายภาพ  ขนาด 4X9 เมตร  พร้อมระบบเสียง สถาบันบัณฑิตพัฒนศิลป์  ตำบลศาลายา อำเภอพุทธมณฑล จังหวัดนครปฐม</t>
  </si>
  <si>
    <t>ชุดประชุมวีดีโอคอนเฟอร์เร็น ห้องอบรมทางคอมพิวเตอร์ พร้อมติดตั้ง สถาบันบัณฑิตพัฒนศิลป์  ตำบลศาลายา อำเภอพุทธมณฑล จังหวัดนครปฐม</t>
  </si>
  <si>
    <t>ชุดอุปกรณ์ระบบเสียงและระบบภาพสำหรับห้องประชุม พร้อมติดตั้ง สถาบันบัณฑิตพัฒนศิลป์  ตำบลศาลายา อำเภอพุทธมณฑล จังหวัดนครปฐม</t>
  </si>
  <si>
    <t>แฟลช Canon AF TTL Speedlite 430EX III RT สถาบันบัณฑิตพัฒนศิลป์  ตำบลศาลายา อำเภอพุทธมณฑล จังหวัดนครปฐม</t>
  </si>
  <si>
    <t>ครุภัณฑ์โฆษณาและเผยแพร่</t>
  </si>
  <si>
    <t>ชุดอุปกรณ์ระบบเสียงห้องอบรมคอมพิวเตอร์ศูนย์เทคโนโลยีสารสนเทศ พร้อมติดตั้ง สถาบันบัณฑิตพัฒนศิลป์  ตำบลศาลายา อำเภอพุทธมณฑล จังหวัดนครปฐม</t>
  </si>
  <si>
    <t>ระบบแสงไฟเวทีแบบโคม LED  และเครื่องควบคุมแสง  สถาบันบัณฑิตพัฒนศิลป์  ตำบลศาลายา อำเภอพุทธมณฑล จังหวัดนครปฐม</t>
  </si>
  <si>
    <t>เครื่องคอมพิวเตอร์ All In One สำหรับงานประมวลผล สถาบันบัณฑิตพัฒนศิลป์  ตำบลศาลายา อำเภอพุทธมณฑล จังหวัดนครปฐม</t>
  </si>
  <si>
    <t>เครื่องคอมพิวเตอร์ สำหรับงานประมวลผล แบบที่ 2 (จอแสดงภาพขนาดไม่น้อยกว่า 19 นิ้ว) สถาบันบัณฑิตพัฒนศิลป์ ตำบลศาลายา อำเภอพุทธมณฑล จังหวัดนครปฐม</t>
  </si>
  <si>
    <t>33</t>
  </si>
  <si>
    <t>เครื่องคอมพิวเตอร์ สำหรับงานสำนักงาน สถาบันบัณฑิตพัฒนศิลป์  ตำบลศาลายา อำเภอพุทธมณฑล จังหวัดนครปฐม</t>
  </si>
  <si>
    <t>เครื่องพิมพ์เลเซอร์ (ขาว-ดำ) สถาบันบัณฑิตพัฒนศิลป์  ตำบลศาลายา อำเภอพุทธมณฑล จังหวัดนครปฐม</t>
  </si>
  <si>
    <t>เครื่องพิมพ์แบบฉีดหมึก (Inkjet Printer) สำหรับกระดาษขนาด A3  สถาบันบัณฑิตพัฒนศิลป์  ตำบลศาลายา อำเภอพุทธมณฑล จังหวัดนครปฐม</t>
  </si>
  <si>
    <t>เครื่องสำรองไฟฟ้า ขนาด 800 VA  สถาบันบัณฑิตพัฒนศิลป์  ตำบลศาลายา อำเภอพุทธมณฑล จังหวัดนครปฐม</t>
  </si>
  <si>
    <t>เครื่องสำรองไฟฟ้า ขนาด 800 VA สถาบันบัณฑิตพัฒนศิลป์  ตำบลศาลายา อำเภอพุทธมณฑล จังหวัดนครปฐม</t>
  </si>
  <si>
    <t>32</t>
  </si>
  <si>
    <t>ชุดโปรแกรมระบบปฏิบัติการสําหรับเครื่องคอมพิวเตอร์และเครื่องคอมพิวเตอร์โน้ตบุ๊ก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สถาบันบัณฑิตพัฒนศิลป์  ตำบลศาลายา อำเภอพุทธมณฑล จังหวัดนครปฐม</t>
  </si>
  <si>
    <t>ติดตั้งระบบเครือข่ายภายในอาคารหอสมุดสารสนเทศ สถาบันบัณฑิตพัฒนศิลป์  ตำบลศาลายา อำเภอพุทธมณฑล จังหวัดนครปฐม</t>
  </si>
  <si>
    <t>ระบบ</t>
  </si>
  <si>
    <t>โปรแกรมป้องกันและกำจัดไวรัสคอมพิวเตอร์  สถาบันบัณฑิตพัฒนศิลป์  ตำบลศาลายา อำเภอพุทธมณฑล จังหวัดนครปฐม</t>
  </si>
  <si>
    <t>อุปกรณ์กระจายสัญญาณ (L2 Switch) ขนาด 24 ช่อง แบบที่ 2 สถาบันบัณฑิตพัฒนศิลป์ ตำบลศาลายา อำเภอพุทธมณฑล จังหวัดนครปฐม</t>
  </si>
  <si>
    <t>10</t>
  </si>
  <si>
    <t>อุปกรณ์ควบคุมและบริหารจัดการเครือข่าย สำหรับหน่วยงานในสังกัด สถาบันบัณฑิตพัฒนศิลป์  ตำบลศาลายา อำเภอพุทธมณฑล จังหวัดนครปฐม</t>
  </si>
  <si>
    <t>41</t>
  </si>
  <si>
    <t>เอ็กเทอร์นอลฮาร์ดดิส  สถาบันบัณฑิตพัฒนศิลป์  ตำบลศาลายา อำเภอพุทธมณฑล จังหวัดนครปฐม</t>
  </si>
  <si>
    <t>ฮาร์ดดิส SSD  สถาบันบัณฑิตพัฒนศิลป์  ตำบลศาลายา อำเภอพุทธมณฑล จังหวัดนครปฐม</t>
  </si>
  <si>
    <t>ฮาร์ดดิสก์สำหรับพกพา  4TB  (เอ็กซ์เทอร์นัล)  สถาบันบัณฑิตพัฒนศิลป์  ตำบลศาลายา อำเภอพุทธมณฑล จังหวัดนครปฐม</t>
  </si>
  <si>
    <t>กิจกรรม</t>
  </si>
  <si>
    <t>กิจกรรมพัฒนาอุปกรณ์ทางการศึกษา กายภาพและสภาพแวดล้อมระดับอุดมศึกษา</t>
  </si>
  <si>
    <t>กิจกรรม พัฒนาเทคโนโลยีสารสนเทศเพื่อการศึกษาด้านศิลปวัฒนธรรม</t>
  </si>
  <si>
    <t>เครื่องเจาะกระดาษและเข้าเล่ม แบบเจาะกระดาษไฟฟ้าและเข้าเล่มมือโยก คณะศิลปศึกษา แขวงพระบรมมหาราชวัง เขตพระนคร กรุงเทพมหานคร</t>
  </si>
  <si>
    <t>เครื่องดูดฝุ่น ขนาด 25 ลิตร คณะศิลปศึกษา   แขวงพระบรมมหาราชวัง เขตพระนคร กรุงเทพมหานคร</t>
  </si>
  <si>
    <t>เครื่องทำลายเอกสาร แบบเจาะทำลาย 20 แผ่น คณะศิลปศึกษา   แขวงพระบรมมหาราชวัง เขตพระนคร กรุงเทพมหานคร</t>
  </si>
  <si>
    <t>ตู้เก็บกล้อง คณะศิลปศึกษา   แขวงพระบรมมหาราชวัง เขตพระนคร กรุงเทพมหานคร</t>
  </si>
  <si>
    <t>ตู้เก็บเอกสารอเนกประสงค์  คณะศิลปศึกษา   แขวงพระบรมมหาราชวัง เขตพระนคร กรุงเทพมหานคร</t>
  </si>
  <si>
    <t>5</t>
  </si>
  <si>
    <t>ตู้ล้อกเกอร์ 18 ช่อง คณะศิลปศึกษา   แขวงพระบรมมหาราชวัง เขตพระนคร กรุงเทพมหานคร</t>
  </si>
  <si>
    <t>4</t>
  </si>
  <si>
    <t>ตู้เหล็กแบบ 2 บาน คณะศิลปศึกษา   แขวงพระบรมมหาราชวัง เขตพระนคร กรุงเทพมหานคร</t>
  </si>
  <si>
    <t>บอร์ดกำมะหยี่ขอบอลูมิเนียม คณะศิลปศึกษา   แขวงพระบรมมหาราชวัง เขตพระนคร กรุงเทพมหานคร</t>
  </si>
  <si>
    <t>แผ่น</t>
  </si>
  <si>
    <t>บอร์ดประกาศกำมะหยี่ตู้กระจก   คณะศิลปศึกษา   แขวงพระบรมมหาราชวัง เขตพระนคร กรุงเทพมหานคร</t>
  </si>
  <si>
    <t>ม้านั่งสนามมีพนักพิง ยาว 2 เมตร   คณะศิลปศึกษา   แขวงพระบรมมหาราชวัง เขตพระนคร กรุงเทพมหานคร</t>
  </si>
  <si>
    <t>รถเข็นเครื่องดนตรี คณะศิลปศึกษา   แขวงพระบรมมหาราชวัง เขตพระนคร กรุงเทพมหานคร</t>
  </si>
  <si>
    <t>รถเข็นพับได้ 300 kg  พื้นเหล็ก คณะศิลปศึกษา   แขวงพระบรมมหาราชวัง เขตพระนคร กรุงเทพมหานคร</t>
  </si>
  <si>
    <t>แฮนด์ลิฟท์  คณะศิลปศึกษา   แขวงพระบรมมหาราชวัง เขตพระนคร กรุงเทพมหานคร</t>
  </si>
  <si>
    <t>กล้องถ่ายภาพ ระบบดิจิตอล ความละเอียด 20 ล้านพิกเซล คณะศิลปศึกษา   แขวงพระบรมมหาราชวัง เขตพระนคร กรุงเทพมหานคร</t>
  </si>
  <si>
    <t>เครื่องฉายภาพ 3 มิติ  คณะศิลปศึกษา   แขวงพระบรมมหาราชวัง เขตพระนคร กรุงเทพมหานคร</t>
  </si>
  <si>
    <t>ตู้ลำโพงเคลื่อนที่  คณะศิลปศึกษา   แขวงพระบรมมหาราชวัง เขตพระนคร กรุงเทพมหานคร</t>
  </si>
  <si>
    <t>คีย์บอร์ดไฟฟ้า คณะศิลปศึกษา   แขวงพระบรมมหาราชวัง เขตพระนคร กรุงเทพมหานคร</t>
  </si>
  <si>
    <t>เครื่องดนตรี (เครื่องเป่า) Euphounium  คณะศิลปศึกษา   แขวงพระบรมมหาราชวัง เขตพระนคร กรุงเทพมหานคร</t>
  </si>
  <si>
    <t>เครื่องดนตรีสำหรับเด็กเล็ก คณะศิลปศึกษา   แขวงพระบรมมหาราชวัง เขตพระนคร กรุงเทพมหานคร</t>
  </si>
  <si>
    <t>ที่เก็บเสียง Mute Bass Trombone  คณะศิลปศึกษา   แขวงพระบรมมหาราชวัง เขตพระนคร กรุงเทพมหานคร</t>
  </si>
  <si>
    <t>อัน</t>
  </si>
  <si>
    <t>ที่เก็บเสียง Mute Trombone  คณะศิลปศึกษา   แขวงพระบรมมหาราชวัง เขตพระนคร กรุงเทพมหานคร</t>
  </si>
  <si>
    <t>ที่เก็บเสียง Mute Trumpet  คณะศิลปศึกษา   แขวงพระบรมมหาราชวัง เขตพระนคร กรุงเทพมหานคร</t>
  </si>
  <si>
    <t>ไมค์โครโฟน Zoom H6n Audio Recorder คณะศิลปศึกษา   แขวงพระบรมมหาราชวัง เขตพระนคร กรุงเทพมหานคร</t>
  </si>
  <si>
    <t>ชุดกั๊บแก๊บลำเพลิน คณะศิลปศึกษา   แขวงพระบรมมหาราชวัง เขตพระนคร กรุงเทพมหานคร</t>
  </si>
  <si>
    <t>12</t>
  </si>
  <si>
    <t>ชุดนางไห  คณะศิลปศึกษา แขวงพระบรมมหาราชวัง เขตพระนคร กรุงเทพมหานคร</t>
  </si>
  <si>
    <t>ชุดระบำฉิ่ง   คณะศิลปศึกษา แขวงพระบรมมหาราชวัง เขตพระนคร กรุงเทพมหานคร</t>
  </si>
  <si>
    <t>ทวนไทย คณะศิลปศึกษา แขวงพระบรมมหาราชวัง เขตพระนคร กรุงเทพมหานคร</t>
  </si>
  <si>
    <t>คู่</t>
  </si>
  <si>
    <t>ธงไทย คณะศิลปศึกษา   แขวงพระบรมมหาราชวัง เขตพระนคร กรุงเทพมหานคร</t>
  </si>
  <si>
    <t>ด้าม</t>
  </si>
  <si>
    <t>พระขรรค์โลหะ คณะศิลปศึกษา   แขวงพระบรมมหาราชวัง เขตพระนคร กรุงเทพมหานคร</t>
  </si>
  <si>
    <t>พลองประดับกระจก  คณะศิลปศึกษา   แขวงพระบรมมหาราชวัง เขตพระนคร กรุงเทพมหานคร</t>
  </si>
  <si>
    <t>กิจกรรม ส่งเสริมสนับสนุนการบริการทางสังคม</t>
  </si>
  <si>
    <t>รถบัสปรับอากาศ ขนาด 45 ที่นั่ง คณะศิลปศึกษา   แขวงพระบรมมหาราชวัง เขตพระนคร กรุงเทพมหานคร</t>
  </si>
  <si>
    <t>เครื่องคอมพิวเตอร์ สำหรับงานประมวลผล แบบที่ 1 (จอแสดงภาพขนาดไม่น้อยกว่า 19 นิ้ว) คณะศิลปศึกษา แขวงพระบรมมหาราชวัง เขตพระนคร กรุงเทพมหานคร</t>
  </si>
  <si>
    <t>60</t>
  </si>
  <si>
    <t>เครื่องคอมพิวเตอร์ สำหรับงานประมวลผล แบบที่ 2 (จอแสดงภาพขนาดไม่น้อยกว่า 19 นิ้ว) คณะศิลปศึกษา แขวงพระบรมมหาราชวัง เขตพระนคร กรุงเทพมหานคร</t>
  </si>
  <si>
    <t>90</t>
  </si>
  <si>
    <t>เครื่องคอมพิวเตอร์โน้ตบุ๊ก สำหรับงานประมวลผล คณะศิลปศึกษา แขวงพระบรมมหาราชวัง เขตพระนคร กรุงเทพมหานคร</t>
  </si>
  <si>
    <t>เครื่องพิมพ์  เลเซอร์ หรือ LED สี ชนิด Network แบบที่ 1 (18 หน้า/นาที) คณะศิลปศึกษา แขวงพระบรมมหาราชวัง เขตพระนคร กรุงเทพมหานคร</t>
  </si>
  <si>
    <t>เครื่องพิมพ์ เลเซอร์ หรือ LED ขาวดำ ชนิด Network แบบที่ 2 (38 หน้า/นาที) คณะศิลปศึกษา แขวงพระบรมมหาราชวัง เขตพระนคร กรุงเทพมหานคร</t>
  </si>
  <si>
    <t>เครื่องพิมพ์แบบฉีดหมึกพร้อมติดตั้งถังหมึกพิมพ์ (Ink Tank Printer) คณะศิลปศึกษา แขวงพระบรมมหาราชวัง เขตพระนคร กรุงเทพมหานคร</t>
  </si>
  <si>
    <t>เครื่องสำรองไฟฟ้า ขนาด 800 VA คณะศิลปศึกษา   แขวงพระบรมมหาราชวัง เขตพระนคร กรุงเทพมหานคร</t>
  </si>
  <si>
    <t>150</t>
  </si>
  <si>
    <t>ระบบคอมพิวเตอร์ห้องเรียน (No HDD) (วังหน้า) คณะศิลปศึกษา   แขวงพระบรมมหาราชวัง เขตพระนคร กรุงเทพมหานคร</t>
  </si>
  <si>
    <t>สแกนเนอร์ สำหรับงานเก็บเอกสารระดับศูนย์บริการ แบบที่ 3 คณะศิลปศึกษา แขวงพระบรมมหาราชวัง เขตพระนคร กรุงเทพมหานคร</t>
  </si>
  <si>
    <t>อุปกรณ์กระจายสัญญาณ (L2 Switch) ขนาด 24 ช่อง แบบที่ 2 คณะศิลปศึกษา แขวงพระบรมมหาราชวัง เขตพระนคร กรุงเทพมหานคร</t>
  </si>
  <si>
    <t>เครื่องมัลติมีเดียโปรเจคเตอร์ ระดับ SVGA ขนาด 3,000 ANSI Lumens คณะศิลปนาฏดุริยางค์ แขวงพระบรมมหาราชวัง เขตพระนคร กรุงเทพมหานคร</t>
  </si>
  <si>
    <t>เครื่องบันทึกเสียง MP3 คณะศิลปนาฏดุริยางค์   แขวงพระบรมมหาราชวัง เขตพระนคร กรุงเทพมหานคร</t>
  </si>
  <si>
    <t>เครื่องเล่นเทฟ CD คณะศิลปนาฏดุริยางค์   แขวงพระบรมมหาราชวัง เขตพระนคร กรุงเทพมหานคร</t>
  </si>
  <si>
    <t>กระบองยักษ์ คณะศิลปนาฏดุริยางค์   แขวงพระบรมมหาราชวัง เขตพระนคร กรุงเทพมหานคร</t>
  </si>
  <si>
    <t>เครื่องราชูปโภคกะไหล่ทอง คณะศิลปนาฏดุริยางค์   แขวงพระบรมมหาราชวัง เขตพระนคร กรุงเทพมหานคร</t>
  </si>
  <si>
    <t>ชุดไก่แก้วตัวเอก พร้อมเครื่องประดับและศรีษะ คณะศิลปนาฏดุริยางค์   แขวงพระบรมมหาราชวัง เขตพระนคร กรุงเทพมหานคร</t>
  </si>
  <si>
    <t>ชุดพลองไม้สั้นพร้อมอาวุธ คณะศิลปนาฏดุริยางค์   แขวงพระบรมมหาราชวัง เขตพระนคร กรุงเทพมหานคร</t>
  </si>
  <si>
    <t>ชุดมโนราห์ พร้อมเครื่องประดับและศรีษะ คณะศิลปนาฏดุริยางค์    แขวงพระบรมมหาราชวัง เขตพระนคร กรุงเทพมหานคร</t>
  </si>
  <si>
    <t>ชุดยักษ์ตัวเอก(เปาวนาสูร) คณะศิลปนาฏดุริยางค์   แขวงพระบรมมหาราชวัง เขตพระนคร กรุงเทพมหานคร</t>
  </si>
  <si>
    <t>ชุดยักษ์ตัวเอก(มโหธร) คณะศิลปนาฏดุริยางค์   แขวงพระบรมมหาราชวัง เขตพระนคร กรุงเทพมหานคร</t>
  </si>
  <si>
    <t>ชุดยักษ์ตัวเอก(สหัสเดชะ) คณะศิลปนาฏดุริยางค์   แขวงพระบรมมหาราชวัง เขตพระนคร กรุงเทพมหานคร</t>
  </si>
  <si>
    <t>ชุดระบำศรีชยสิงห์ คณะศิลปนาฏดุริยางค์   แขวงพระบรมมหาราชวัง เขตพระนคร กรุงเทพมหานคร</t>
  </si>
  <si>
    <t>9</t>
  </si>
  <si>
    <t>ชุดลิงพญาศรีษะโล้น (หนุมาน) คณะศิลปนาฏดุริยางค์   แขวงพระบรมมหาราชวัง เขตพระนคร กรุงเทพมหานคร</t>
  </si>
  <si>
    <t>ตั่งวางเครื่องราชูปโภค คณะศิลปนาฏดุริยางค์   แขวงพระบรมมหาราชวัง เขตพระนคร กรุงเทพมหานคร</t>
  </si>
  <si>
    <t>พระขรรค์(ลิง) คณะศิลปนาฏดุริยางค์   แขวงพระบรมมหาราชวัง เขตพระนคร กรุงเทพมหานคร</t>
  </si>
  <si>
    <t>หนังใหญ่ยักษ์(วิรุญจำบัง) คณะศิลปนาฏดุริยางค์   แขวงพระบรมมหาราชวัง เขตพระนคร กรุงเทพมหานคร</t>
  </si>
  <si>
    <t>หนังใหญ่ลิง(หนุมาน) คณะศิลปนาฏดุริยางค์   แขวงพระบรมมหาราชวัง เขตพระนคร กรุงเทพมหานคร</t>
  </si>
  <si>
    <t>รถบัสปรับอากาศ ขนาด 45 ที่นั่ง คณะศิลปนาฏดุริยางค์   แขวงพระบรมมหาราชวัง เขตพระนคร กรุงเทพมหานคร</t>
  </si>
  <si>
    <t>เครื่องขัดพื้น คณะศิลปวิจิตร   ตำบลศาลายา อำเภอพุทธมณฑล จังหวัดนครปฐม</t>
  </si>
  <si>
    <t>เครื่องดูดฝุ่น ขนาด 25 ลิตร  คณะศิลปวิจิตร   ตำบลศาลายา อำเภอพุทธมณฑล จังหวัดนครปฐม</t>
  </si>
  <si>
    <t>เครื่องปรับอากาศ แบบแยกส่วน ชนิดตั้งพื้นหรือชนิดแขวน ขนาด 48,000 บีทียู คณะศิลปวิจิตร ตำบลศาลายา อำเภอพุทธมณฑล จังหวัดนครปฐม</t>
  </si>
  <si>
    <t>เครื่องปรับอากาศสำหรับห้อง แบบแยกส่วน ระบายความร้อนด้วยอากาศ ชนิดอินเวอร์เตอร์ ที่มีค่าประสิทธิภาพพลังงานตามฤดูกาล : SEER สูง (High SEER Split Type Inverter Air Conditioner) ชนิดแขวน รุ่น High SEER Inverter  30000 บีทียู คณะศิลปวิจิตร ตำบลศาลายา อำเภอพุทธมณฑล จังหวัดนครปฐม</t>
  </si>
  <si>
    <t>8</t>
  </si>
  <si>
    <t>ชั้นวางเหล็ก ขนาด 150x60x200 ซม. คณะศิลปวิจิตร   ตำบลศาลายา อำเภอพุทธมณฑล จังหวัดนครปฐม</t>
  </si>
  <si>
    <t>ชุดโต๊ะประชุมพร้อมเก้าอี้ คณะศิลปวิจิตร   ตำบลศาลายา อำเภอพุทธมณฑล จังหวัดนครปฐม</t>
  </si>
  <si>
    <t>ตู้เก็บแฟ้มเอกสาร คณะศิลปวิจิตร   ตำบลศาลายา อำเภอพุทธมณฑล จังหวัดนครปฐม</t>
  </si>
  <si>
    <t>ตู้เก็บเอกสาร 2 บาน  คณะศิลปวิจิตร   ตำบลศาลายา อำเภอพุทธมณฑล จังหวัดนครปฐม</t>
  </si>
  <si>
    <t>ตู้เก็บเอกสารบานเลื่อนกระจกพร้อมขารอง คณะศิลปวิจิตร   ตำบลศาลายา อำเภอพุทธมณฑล จังหวัดนครปฐม</t>
  </si>
  <si>
    <t>ตู้เก็บเอกสารบานเลื่อนกระจกและบานเลื่อนทึบพร้อมขารอง คณะศิลปวิจิตร   ตำบลศาลายา อำเภอพุทธมณฑล จังหวัดนครปฐม</t>
  </si>
  <si>
    <t>ตู้ชั้นวางของ   คณะศิลปวิจิตร   ตำบลศาลายา อำเภอพุทธมณฑล จังหวัดนครปฐม</t>
  </si>
  <si>
    <t>ตู้ไม้สำหรับบ่มรัก  คณะศิลปวิจิตร   ตำบลศาลายา อำเภอพุทธมณฑล จังหวัดนครปฐม</t>
  </si>
  <si>
    <t>ตู้โรยยางสน  คณะศิลปวิจิตร   ตำบลศาลายา อำเภอพุทธมณฑล จังหวัดนครปฐม</t>
  </si>
  <si>
    <t xml:space="preserve"> ตู้</t>
  </si>
  <si>
    <t>ตู้ล็อกเกอร์ 18 ช่อง  คณะศิลปวิจิตร   ตำบลศาลายา อำเภอพุทธมณฑล จังหวัดนครปฐม</t>
  </si>
  <si>
    <t>ตู้ลิ้นชักเก็บผลงาน  คณะศิลปวิจิตร   ตำบลศาลายา อำเภอพุทธมณฑล จังหวัดนครปฐม</t>
  </si>
  <si>
    <t>โต๊ะทำงานพร้อมเก้าอี้ทำงาน คณะศิลปวิจิตร   ตำบลศาลายา อำเภอพุทธมณฑล จังหวัดนครปฐม</t>
  </si>
  <si>
    <t>โต๊ะพับอเนกประสงค์ ขนาดไม่ต่ำกว่า121.9x61x74.3 ซม. คณะศิลปวิจิตร   ตำบลศาลายา อำเภอพุทธมณฑล จังหวัดนครปฐม</t>
  </si>
  <si>
    <t>50</t>
  </si>
  <si>
    <t>พัดลม ระบายอากาศ ติดผนัง ขนาด 16 นิ้ว (พร้อมติดตั้ง)  คณะศิลปวิจิตร   ตำบลศาลายา อำเภอพุทธมณฑล จังหวัดนครปฐม</t>
  </si>
  <si>
    <t>พัดลมเพดาน  คณะศิลปวิจิตร   ตำบลศาลายา อำเภอพุทธมณฑล จังหวัดนครปฐม</t>
  </si>
  <si>
    <t xml:space="preserve"> ชุด</t>
  </si>
  <si>
    <t>ม่านปรับแสงแนวตั้ง  คณะศิลปวิจิตร   ตำบลศาลายา อำเภอพุทธมณฑล จังหวัดนครปฐม</t>
  </si>
  <si>
    <t>34</t>
  </si>
  <si>
    <t>กล้องถ่ายภาพระบบดิจิตอลแบบ DSLR พร้อมเลนส์ความละเอียดภาพ 24.2ล้าน Pixel เซ็นเซอร์รับภาพแบบ CMOS คณะศิลปวิจิตร   ตำบลศาลายา อำเภอพุทธมณฑล จังหวัดนครปฐม</t>
  </si>
  <si>
    <t>เครื่องฉายมัลติมีเดียสามมิติ (Visualizer 3D) คณะศิลปวิจิตร   ตำบลศาลายา อำเภอพุทธมณฑล จังหวัดนครปฐม</t>
  </si>
  <si>
    <t>จอรับภาพโปรเจคเตอร์ แบบมอเตอร์ไฟฟ้า ขนาดเส้นทแยงมุม 100 นิ้ว พร้อมติดตั้ง คณะศิลปวิจิตร   ตำบลศาลายา อำเภอพุทธมณฑล จังหวัดนครปฐม</t>
  </si>
  <si>
    <t>ชุดเครื่องเสียง พร้อมไมโครโฟนสำหรับห้องประชุม  คณะศิลปวิจิตร   ตำบลศาลายา อำเภอพุทธมณฑล จังหวัดนครปฐม</t>
  </si>
  <si>
    <t>ชุดอุปกรณ์สตูดิโอ คณะศิลปวิจิตร   ตำบลศาลายา อำเภอพุทธมณฑล จังหวัดนครปฐม</t>
  </si>
  <si>
    <t>ตู้พยาบาล คณะศิลปวิจิตร   ตำบลศาลายา อำเภอพุทธมณฑล จังหวัดนครปฐม</t>
  </si>
  <si>
    <t>7</t>
  </si>
  <si>
    <t>กล่องสำหรับประกอบการจัดหุ่น  คณะศิลปวิจิตร   ตำบลศาลายา อำเภอพุทธมณฑล จังหวัดนครปฐม</t>
  </si>
  <si>
    <t>กล่อง</t>
  </si>
  <si>
    <t>เก้าอี้สำหรับประกอบการจัดหุ่น คณะศิลปวิจิตร   ตำบลศาลายา อำเภอพุทธมณฑล จังหวัดนครปฐม</t>
  </si>
  <si>
    <t xml:space="preserve"> ตัว</t>
  </si>
  <si>
    <t>ขาตั้งสำหรับปฏิบัติงานวาดเส้น คณะศิลปวิจิตร   ตำบลศาลายา อำเภอพุทธมณฑล จังหวัดนครปฐม</t>
  </si>
  <si>
    <t>โคมไฟส่องหุ่น ตั้งพื้น ปรับความสูง ปรับองศาได้  คณะศิลปวิจิตร   ตำบลศาลายา อำเภอพุทธมณฑล จังหวัดนครปฐม</t>
  </si>
  <si>
    <t>โคม</t>
  </si>
  <si>
    <t>ชั้นเก็บหุ่นต้นแบบปูนปลาสเตอร์ คณะศิลปวิจิตร   ตำบลศาลายา อำเภอพุทธมณฑล จังหวัดนครปฐม</t>
  </si>
  <si>
    <t>ตู้ล้างบล็อกสกรีน สแตนเลส  คณะศิลปวิจิตร   ตำบลศาลายา อำเภอพุทธมณฑล จังหวัดนครปฐม</t>
  </si>
  <si>
    <t>ตู้อบบล็อกสกรีน  คณะศิลปวิจิตร   ตำบลศาลายา อำเภอพุทธมณฑล จังหวัดนครปฐม</t>
  </si>
  <si>
    <t>โต๊ะขาพับหน้าโต๊ะฟอเมก้า สีขาว ขนาด 60x150x75 ซม.  คณะศิลปวิจิตร   ตำบลศาลายา อำเภอพุทธมณฑล จังหวัดนครปฐม</t>
  </si>
  <si>
    <t>โต๊ะปฏิบัติงานเครื่องเคลือบดินเผา  คณะศิลปวิจิตร   ตำบลศาลายา อำเภอพุทธมณฑล จังหวัดนครปฐม</t>
  </si>
  <si>
    <t>โต๊ะปฏิบัติงานบุแผ่นรองตัด  คณะศิลปวิจิตร   ตำบลศาลายา อำเภอพุทธมณฑล จังหวัดนครปฐม</t>
  </si>
  <si>
    <t>โต๊ะปฏิบัติงานพิมพ์สกรีน  คณะศิลปวิจิตร   ตำบลศาลายา อำเภอพุทธมณฑล จังหวัดนครปฐม</t>
  </si>
  <si>
    <t>โต๊ะปฏิบัติงานภาพพิมพ์แกะไม้ (Woodcut) คณะศิลปวิจิตร   ตำบลศาลายา อำเภอพุทธมณฑล จังหวัดนครปฐม</t>
  </si>
  <si>
    <t>โต๊ะเลื่อยวงเดือน ขนาด 12 นิ้ว พร้อมชุดอุปกรณ์ คณะศิลปวิจิตร   ตำบลศาลายา อำเภอพุทธมณฑล จังหวัดนครปฐม</t>
  </si>
  <si>
    <t>แท่นสำหรับจัดหุ่น คณะศิลปวิจิตร   ตำบลศาลายา อำเภอพุทธมณฑล จังหวัดนครปฐม</t>
  </si>
  <si>
    <t xml:space="preserve"> แท่น</t>
  </si>
  <si>
    <t>แท่นสำหรับติดตั้งหุ่นต้นแบบปูนปลาสเตอร์ คณะศิลปวิจิตร   ตำบลศาลายา อำเภอพุทธมณฑล จังหวัดนครปฐม</t>
  </si>
  <si>
    <t>บอร์ดกระดานไม้ก๊อก สำหรับนำเสนอผลงานนักศึกษา  คณะศิลปวิจิตร   ตำบลศาลายา อำเภอพุทธมณฑล จังหวัดนครปฐม</t>
  </si>
  <si>
    <t>บอร์ด</t>
  </si>
  <si>
    <t>บันไดอลูมิเนียม พับเก็บได้ (ความยาวสูงสุด 3.8 เมตรขนาดเมื่อพับเก็บ 90 เซนติเมตร)  คณะศิลปวิจิตร   ตำบลศาลายา อำเภอพุทธมณฑล จังหวัดนครปฐม</t>
  </si>
  <si>
    <t>ปั๊มลม (3 แรงม้า ถัง 50 ลิตร)  คณะศิลปวิจิตร ตำบลศาลายา อำเภอพุทธมณฑล จังหวัดนครปฐม</t>
  </si>
  <si>
    <t>แป้นหมุนเหล็ก  คณะศิลปวิจิตร   ตำบลศาลายา อำเภอพุทธมณฑล จังหวัดนครปฐม</t>
  </si>
  <si>
    <t>แป้น</t>
  </si>
  <si>
    <t>ไฟส่องหุ่น  คณะศิลปวิจิตร   ตำบลศาลายา อำเภอพุทธมณฑล จังหวัดนครปฐม</t>
  </si>
  <si>
    <t>หุ่นกายวิภาคสัตว์ (โครงกระดูกสัตว์จริง) พร้อมแท่นและอุปกรณ์ติดตั้ง  คณะศิลปวิจิตร  ตำบลศาลายา อำเภอพุทธมณฑล จังหวัดนครปฐม</t>
  </si>
  <si>
    <t>เครน รอกรางไฟฟ้า คณะศิลปวิจิตร   ตำบลศาลายา อำเภอพุทธมณฑล จังหวัดนครปฐม</t>
  </si>
  <si>
    <t>เครื่องขัดกระดาษทรายสายพาน คณะศิลปวิจิตร   ตำบลศาลายา อำเภอพุทธมณฑล จังหวัดนครปฐม</t>
  </si>
  <si>
    <t>รถบัสขนาด 32 ที่นั่ง คณะศิลปวิจิตร   ตำบลศาลายา อำเภอพุทธมณฑล จังหวัดนครปฐม</t>
  </si>
  <si>
    <t>เครื่องคอมพิวเตอร์สำหรับการเขียนแบบและงานกราฟฟิค (คุณภาพสูง นอกมาตรฐานครุภัณฑ์คอมพิวเตอร์ ICT) คณะศิลปวิจิตร ตำบลศาลายา อำเภอพุทธมณฑล จังหวัดนครปฐม</t>
  </si>
  <si>
    <t>45</t>
  </si>
  <si>
    <t>เครื่องคอมพิวเตอร์สำหรับงานประมวลผล แบบที่ 2 (จอภาพขนาดไม่น้อยกว่า 19 นิ้ว) คณะศิลปวิจิตร   ตำบลศาลายา อำเภอพุทธมณฑล จังหวัดนครปฐม</t>
  </si>
  <si>
    <t>เครื่องปริ้นเตอร์แบบสำหรับกระดาษ A1,A3 (คุณภาพระดับสูงนอกมาตรฐานครุภัณฑ์คอมพิวเตอร์ ICT) คณะศิลปวิจิตร   ตำบลศาลายา อำเภอพุทธมณฑล จังหวัดนครปฐม</t>
  </si>
  <si>
    <t>เครื่องสำรองไฟฟ้า ขนาด 800 VA คณะศิลปวิจิตร ตำบลศาลายา อำเภอพุทธมณฑล จังหวัดนครปฐม</t>
  </si>
  <si>
    <t>55</t>
  </si>
  <si>
    <t>ชุดโปรแกรมระบบปฏิบัติการสำหรับเครื่องคอมพิวเตอร์ และเครื่องคอมพิวเตอร์โน้บุ๊ก แบบสิทธิการใช้งานประเภทติดตั้งมาจากโรงงาน (OEM) ที่มีลิขสิทธิ์ถูกต้องตามกฎหมาย คณะศิลปวิจิตร   ตำบลศาลายา อำเภอพุทธมณฑล จังหวัดนครปฐม</t>
  </si>
  <si>
    <t>ติดตั้งระบบเครือข่ายอินเตอร์เน็ตภายในอาคาร ระยะที่ 2 คณะศิลปวิจิตร   ตำบลศาลายา อำเภอพุทธมณฑล จังหวัดนครปฐม</t>
  </si>
  <si>
    <t>ระบบกล้องวงจรปิด CCTV พร้อมอุปกรณ์ คณะศิลปวิจิตร   ตำบลศาลายา อำเภอพุทธมณฑล จังหวัดนครปฐม</t>
  </si>
  <si>
    <t>กิจกรรมพัฒนาอุปกรณ์ทางการศึกษา กายภาพและสภาพแวดล้อมระดับพื้นฐาน</t>
  </si>
  <si>
    <t>กระดานไวท์บอร์ดแบบล้อเลื่อน วิทยาลัยนาฏศิลป  ตำบลศาลายา อำเภอพุทธมณฑล จังหวัดนครปฐม</t>
  </si>
  <si>
    <t>เครื่องดูดฝุ่น ขนาด 25 ลิตร วิทยาลัยนาฏศิลป  ตำบลศาลายา อำเภอพุทธมณฑล จังหวัดนครปฐม</t>
  </si>
  <si>
    <t>เครื่องตัดกระดาษไฟฟ้า  วิทยาลัยนาฏศิลป    ตำบลศาลายา อำเภอพุทธมณฑล จังหวัดนครปฐม</t>
  </si>
  <si>
    <t>เครื่องปรับอากาศ แบบแยกส่วน ชนิดตั้งพื้นหรือชนิดแขวน ขนาด 24,000 บีทียู วิทยาลัยนาฏศิลป ตำบลศาลายา อำเภอพุทธมณฑล จังหวัดนครปฐม</t>
  </si>
  <si>
    <t>20</t>
  </si>
  <si>
    <t>ตู้ล็อคเกอร์ ชนิด 18 บาน วิทยาลัยนาฏศิลป  ตำบลศาลายา อำเภอพุทธมณฑล จังหวัดนครปฐม</t>
  </si>
  <si>
    <t>ตู้ลิ้นชักแบบ 4 ลิ้นชัก วิทยาลัยนาฏศิลป    ตำบลศาลายา อำเภอพุทธมณฑล จังหวัดนครปฐม</t>
  </si>
  <si>
    <t>ตู้เหล็กแบบ 2 บาน วิทยาลัยนาฏศิลป    ตำบลศาลายา อำเภอพุทธมณฑล จังหวัดนครปฐม</t>
  </si>
  <si>
    <t>โต๊ะเก้าอี้สำหรับคุณครูในห้องเรียน วิทยาลัยนาฏศิลป  ตำบลศาลายา อำเภอพุทธมณฑล จังหวัดนครปฐม</t>
  </si>
  <si>
    <t>30</t>
  </si>
  <si>
    <t>โต๊ะประชุม 10 ที่นั่ง วิทยาลัยนาฏศิลป  ตำบลศาลายา อำเภอพุทธมณฑล จังหวัดนครปฐม</t>
  </si>
  <si>
    <t>โต๊ะวางคอมพิวเตอร์ พร้อมเก้าอี้ วิทยาลัยนาฏศิลป  ตำบลศาลายา อำเภอพุทธมณฑล จังหวัดนครปฐม</t>
  </si>
  <si>
    <t>โต๊ะหมู่บูชา วิทยาลัยนาฏศิลป  ตำบลศาลายา อำเภอพุทธมณฑล จังหวัดนครปฐม</t>
  </si>
  <si>
    <t>บอร์ดปิดประกาศ บุกำมะหยี่ มีขาตั้ง มีล้อ วิทยาลัยนาฏศิลป ตำบลศาลายา อำเภอพุทธมณฑล จังหวัดนครปฐม</t>
  </si>
  <si>
    <t>พัดลมตั้งพื้น ขนาดใหญ่ วิทยาลัยนาฏศิลป ตำบลศาลายา อำเภอพุทธมณฑล จังหวัดนครปฐม</t>
  </si>
  <si>
    <t>พัดลมในห้องเรียน วิทยาลัยนาฏศิลป  ตำบลศาลายา อำเภอพุทธมณฑล จังหวัดนครปฐม</t>
  </si>
  <si>
    <t>โพเดียม วิทยาลัยนาฏศิลป  ตำบลศาลายา อำเภอพุทธมณฑล จังหวัดนครปฐม</t>
  </si>
  <si>
    <t>เครื่องตัดหญ้า  แบบเข็น วิทยาลัยนาฏศิลป  ตำบลศาลายา อำเภอพุทธมณฑล จังหวัดนครปฐม</t>
  </si>
  <si>
    <t>เครื่องแต่งกิ่งไม้ตัดแต่งพุ่มไม้ ชนิดเครื่องยนต์  วิทยาลัยนาฏศิลป ตำบลศาลายา อำเภอพุทธมณฑล จังหวัดนครปฐม</t>
  </si>
  <si>
    <t>เครื่องแต่งกิ่งไม้ตัดแต่งพุ่มไม้ แบบมีเลื่อยด้ามยาว วิทยาลัยนาฏศิลป ตำบลศาลายา อำเภอพุทธมณฑล จังหวัดนครปฐม</t>
  </si>
  <si>
    <t>ปั๊มแรงดันไดโว่  วิทยาลัยนาฏศิลป ตำบลศาลายา อำเภอพุทธมณฑล จังหวัดนครปฐม</t>
  </si>
  <si>
    <t>รถยกของไฮดรอลิก วิทยาลัยนาฏศิลป  ตำบลศาลายา อำเภอพุทธมณฑล จังหวัดนครปฐม</t>
  </si>
  <si>
    <t>กล้องถ่ายภาพพร้อมเลนส์ 24-105และ70-200mm วิทยาลัยนาฏศิลป ตำบลศาลายา อำเภอพุทธมณฑล จังหวัดนครปฐม</t>
  </si>
  <si>
    <t>เครื่อง MIDI Controller ขนาด 61 คีย์  วิทยาลัยนาฏศิลป  ตำบลศาลายา อำเภอพุทธมณฑล จังหวัดนครปฐม</t>
  </si>
  <si>
    <t>เครื่องผสมเสียงระบบดิจิตอล 24 ช่อง  วิทยาลัยนาฏศิลป ตำบลศาลายา อำเภอพุทธมณฑล จังหวัดนครปฐม</t>
  </si>
  <si>
    <t>โทรทัศน์ แอล อี ดี (LED TV) 65 นิ้ว แบบสมาร์ททีวี วิทยาลัยนาฏศิลป ตำบลศาลายา อำเภอพุทธมณฑล จังหวัดนครปฐม</t>
  </si>
  <si>
    <t>ระบบเครื่องเสียงเวทีชุดใหญ่ วิทยาลัยนาฏศิลป  ตำบลศาลายา อำเภอพุทธมณฑล จังหวัดนครปฐม</t>
  </si>
  <si>
    <t>ระบบเครื่องเสียงสำหรับการสอนในห้องคอมพิวเตอร์ วิทยาลัยนาฏศิลป ตำบลศาลายา อำเภอพุทธมณฑล จังหวัดนครปฐม</t>
  </si>
  <si>
    <t>ระบบแสงสีเวทีชุดใหญ่ วิทยาลัยนาฏศิลป  ตำบลศาลายา อำเภอพุทธมณฑล จังหวัดนครปฐม</t>
  </si>
  <si>
    <t>ไมค์โครโฟนชนิด Condenser วิทยาลัยนาฏศิลป  ตำบลศาลายา อำเภอพุทธมณฑล จังหวัดนครปฐม</t>
  </si>
  <si>
    <t>ลำโพงสำหรับห้องบันทึกเสียง วิทยาลัยนาฏศิลป  ตำบลศาลายา อำเภอพุทธมณฑล จังหวัดนครปฐม</t>
  </si>
  <si>
    <t>เครื่องกำเนิดไฟฟ้า พร้อมพ่วงลากจูง  วิทยาลัยนาฏศิลป ตำบลศาลายา อำเภอพุทธมณฑล จังหวัดนครปฐม</t>
  </si>
  <si>
    <t>ไฟส่องสว่างแบบเคลื่อนย้ายได้มีแบตเตอรี่ในตัว วิทยาลัยนาฏศิลป ตำบลศาลายา อำเภอพุทธมณฑล จังหวัดนครปฐม</t>
  </si>
  <si>
    <t>เครื่องชั่งน้ำหนักแบบดิจิตอลลพร้อมที่วัดส่วนสูง วิทยาลัยนาฏศิลป    ตำบลศาลายา อำเภอพุทธมณฑล จังหวัดนครปฐม</t>
  </si>
  <si>
    <t>เครื่องเข้าเล่มสันกาวแบบตั้งโต๊ะ  วิทยาลัยนาฏศิลป    ตำบลศาลายา อำเภอพุทธมณฑล จังหวัดนครปฐม</t>
  </si>
  <si>
    <t>หุ่นจำลองโครงกระดูกมนุษย์แบบเต็มตัว  วิทยาลัยนาฏศิลป    ตำบลศาลายา อำเภอพุทธมณฑล จังหวัดนครปฐม</t>
  </si>
  <si>
    <t>เสากีฬาตระกร้อ วิทยาลัยนาฏศิลป   ตำบลศาลายา อำเภอพุทธมณฑล จังหวัดนครปฐม</t>
  </si>
  <si>
    <t>เสาบาสเกตบอลแป้นไฮโดรลิค วิทยาลัยนาฏศิลป   ตำบลศาลายา อำเภอพุทธมณฑล จังหวัดนครปฐม</t>
  </si>
  <si>
    <t>เสาประตูฟุตบอล 11 คน วิทยาลัยนาฏศิลป   ตำบลศาลายา อำเภอพุทธมณฑล จังหวัดนครปฐม</t>
  </si>
  <si>
    <t>คลาริเนท เบส บีแฟลต วิทยาลัยนาฏศิลป ตำบลศาลายา อำเภอพุทธมณฑล จังหวัดนครปฐม</t>
  </si>
  <si>
    <t>ทูบา วิทยาลัยนาฏศิลป  ตำบลศาลายา อำเภอพุทธมณฑล จังหวัดนครปฐม</t>
  </si>
  <si>
    <t>ยูโฟเนียม วิทยาลัยนาฏศิลป ตำบลศาลายา อำเภอพุทธมณฑล จังหวัดนครปฐม</t>
  </si>
  <si>
    <t>โอโบ วิทยาลัยนาฏศิลป  ตำบลศาลายา อำเภอพุทธมณฑล จังหวัดนครปฐม</t>
  </si>
  <si>
    <t>ฮอร์น วิทยาลัยนาฏศิลป ตำบลศาลายา อำเภอพุทธมณฑล จังหวัดนครปฐม</t>
  </si>
  <si>
    <t>กระบังหน้า  (ขี้รัก ปิดทอง)  นางกำนัล วิทยาลัยนาฏศิลป    ตำบลศาลายา อำเภอพุทธมณฑล จังหวัดนครปฐม</t>
  </si>
  <si>
    <t>เกี้ยวกลมตุ้งติ้ง A โลหะชุบทอง ประดับเพชรเทียม วิทยาลัยนาฏศิลป    ตำบลศาลายา อำเภอพุทธมณฑล จังหวัดนครปฐม</t>
  </si>
  <si>
    <t>16</t>
  </si>
  <si>
    <t>ชุดไทยที่ใช้สำหรับต้อนรับพระราชคันตุกะหรือแขกของรัฐบาล วิทยาลัยนาฏศิลป    ตำบลศาลายา อำเภอพุทธมณฑล จังหวัดนครปฐม</t>
  </si>
  <si>
    <t>ชุดนางยืนเครื่อง  (นางสุพรรณมัจฉา) วิทยาลัยนาฏศิลป    ตำบลศาลายา อำเภอพุทธมณฑล จังหวัดนครปฐม</t>
  </si>
  <si>
    <t>ชุดพม่าชาย  วิทยาลัยนาฏศิลป    ตำบลศาลายา อำเภอพุทธมณฑล จังหวัดนครปฐม</t>
  </si>
  <si>
    <t>ชุดพม่าหญิง วิทยาลัยนาฏศิลป   ตำบลศาลายา อำเภอพุทธมณฑล จังหวัดนครปฐม</t>
  </si>
  <si>
    <t>ชุดพระแขนยาว (พระพรหม) วิทยาลัยนาฏศิลป   ตำบลศาลายา อำเภอพุทธมณฑล จังหวัดนครปฐม</t>
  </si>
  <si>
    <t>ชุดพระแขนยาว (พระราม) วิทยาลัยนาฏศิลป    ตำบลศาลายา อำเภอพุทธมณฑล จังหวัดนครปฐม</t>
  </si>
  <si>
    <t>ชุดพระแขนยาว (พระลักษมณ์) วิทยาลัยนาฏศิลป   ตำบลศาลายา อำเภอพุทธมณฑล จังหวัดนครปฐม</t>
  </si>
  <si>
    <t>ชุดพระแขนยาว (พระอิศวร) วิทยาลัยนาฏศิลป    ตำบลศาลายา อำเภอพุทธมณฑล จังหวัดนครปฐม</t>
  </si>
  <si>
    <t>พลองประดับกระจก วิทยาลัยนาฏศิลป   ตำบลศาลายา อำเภอพุทธมณฑล จังหวัดนครปฐม</t>
  </si>
  <si>
    <t>เล่ม</t>
  </si>
  <si>
    <t>พลองประดับเพชรเทียม วิทยาลัยนาฏศิลป    ตำบลศาลายา อำเภอพุทธมณฑล จังหวัดนครปฐม</t>
  </si>
  <si>
    <t>รัดเกล้ายอด  - แบบ ก  โลหะชุบเงิน  ประดับเพชรเทียมวิทยาลัยนาฏศิลป    ตำบลศาลายา อำเภอพุทธมณฑล จังหวัดนครปฐม</t>
  </si>
  <si>
    <t>ยอด</t>
  </si>
  <si>
    <t>หอก วิทยาลัยนาฏศิลป   ตำบลศาลายา อำเภอพุทธมณฑล จังหวัดนครปฐม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</si>
  <si>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วิทยาลัยนาฏศิลป ตำบลศาลายา อำเภอพุทธมณฑล จังหวัดนครปฐม</t>
  </si>
  <si>
    <t>เก้าอี้ห้องสัมมนา  วิทยาลัยนาฏศิลป    ตำบลศาลายา อำเภอพุทธมณฑล จังหวัดนครปฐม</t>
  </si>
  <si>
    <t>ชุดโต๊ะสำนักงานแบบเข้ามุม วิทยาลัยนาฏศิลป    ตำบลศาลายา อำเภอพุทธมณฑล จังหวัดนครปฐม</t>
  </si>
  <si>
    <t>โต๊ะ</t>
  </si>
  <si>
    <t>ตู้ไม้เก็บเอกสารสูง วิทยาลัยนาฏศิลป    ตำบลศาลายา อำเภอพุทธมณฑล จังหวัดนครปฐม</t>
  </si>
  <si>
    <t>ตู้เหล็ก 2 ตอน วิทยาลัยนาฏศิลป ตำบลศาลายา อำเภอพุทธมณฑล จังหวัดนครปฐม</t>
  </si>
  <si>
    <t xml:space="preserve">โต๊ะประชุม  วิทยาลัยนาฏศิลป ตำบลศาลายา อำเภอพุทธมณฑล จังหวัดนครปฐม   </t>
  </si>
  <si>
    <t>กล้องถ่ายภาพพร้อมเลนส์ 24-105และ70-200mm วิทยาลัยนาฏศิลป    ตำบลศาลายา อำเภอพุทธมณฑล จังหวัดนครปฐม</t>
  </si>
  <si>
    <t>เครื่องเล่นแผ่นซีดี วิทยาลัยนาฏศิลป   ตำบลศาลายา อำเภอพุทธมณฑล จังหวัดนครปฐม</t>
  </si>
  <si>
    <t>ชุดเครื่องเสียงห้องเรียนอาคารสาระสนเทศ วิทยาลัยนาฏศิลป   ตำบลศาลายา อำเภอพุทธมณฑล จังหวัดนครปฐม</t>
  </si>
  <si>
    <t>ชุดไมค์สำหรับห้องประชุม พร้อมเครื่องควบคุม วิทยาลัยนาฏศิลป ตำบลศาลายา อำเภอพุทธมณฑล จังหวัดนครปฐม</t>
  </si>
  <si>
    <t>โทรทัศน์ แอล อี ดี (LED TV) แบบ Smart TV ขนาด 55 นิ้ว วิทยาลัยนาฏศิลป ตำบลศาลายา อำเภอพุทธมณฑล จังหวัดนครปฐม</t>
  </si>
  <si>
    <t>ลำโพงสนาม วิทยาลัยนาฏศิลป   ตำบลศาลายา อำเภอพุทธมณฑล จังหวัดนครปฐม</t>
  </si>
  <si>
    <t>ตู้สำหรับจัดเก็บเครื่องคอมพิวเตอร์และอุปกรณ์ แบบที่ 3 (ขนาด 42U) วิทยาลัยนาฏศิลป ตำบลศาลายา อำเภอพุทธมณฑล จังหวัดนครปฐม</t>
  </si>
  <si>
    <t>เครื่องคอมพิวเตอร์ สำหรับงานประมวลผล แบบที่ 1 (จอแสดงภาพขนาดไม่น้อยกว่า 19 นิ้ว) สำหรับห้องเรียนคอมพิวเตอร์ วิทยาลัยนาฏศิลป ตำบลศาลายา อำเภอพุทธมณฑล จังหวัดนครปฐม</t>
  </si>
  <si>
    <t>100</t>
  </si>
  <si>
    <t>เครื่องคอมพิวเตอร์ สำหรับงานประมวลผล แบบที่ 2 (จอแสดงภาพขนาดไม่น้อยกว่า 19 นิ้ว) วิทยาลัยนาฏศิลป ตำบลศาลายา อำเภอพุทธมณฑล จังหวัดนครปฐม</t>
  </si>
  <si>
    <t>เครื่องคอมพิวเตอร์ สำหรับงานสำนักงาน สำหรับให้บริการห้องสมุด วิทยาลัยนาฏศิลป ตำบลศาลายา อำเภอพุทธมณฑล จังหวัดนครปฐม</t>
  </si>
  <si>
    <t>เครื่องคอมพิวเตอร์โน้ตบุ๊ก สำหรับงานประมวลผล  วิทยาลัยนาฏศิลป ตำบลศาลายา อำเภอพุทธมณฑล จังหวัดนครปฐม</t>
  </si>
  <si>
    <t>เครื่องคอมพิวเตอร์โน้ตบุ๊ก สำหรับงานประมวลผล วิทยาลัยนาฏศิลป ตำบลศาลายา อำเภอพุทธมณฑล จังหวัดนครปฐม</t>
  </si>
  <si>
    <t>เครื่องคอมพิวเตอร์โน้ตบุ๊ก สำหรับงานสำนักงาน วิทยาลัยนาฏศิลป ตำบลศาลายา อำเภอพุทธมณฑล จังหวัดนครปฐม</t>
  </si>
  <si>
    <t>เครื่องพิมพ์ Multifunction แบบฉีดหมึกพร้อมติดตั้งถังหมึกพิมพ์ (Inkjet Tank Printer) วิทยาลัยนาฏศิลป ตำบลศาลายา อำเภอพุทธมณฑล จังหวัดนครปฐม</t>
  </si>
  <si>
    <t>เครื่องพิมพ์ แบบฉีดหมึกพร้อมติดตั้งถังหมึกพิมพ์ (Ink Tank Printer) วิทยาลัยนาฏศิลป ตำบลศาลายา อำเภอพุทธมณฑล จังหวัดนครปฐม</t>
  </si>
  <si>
    <t>เครื่องพิมพ์ เลเซอร์ หรือ LED ขาวดำ ชนิด Network แบบที่ 2 (38 หน้า/นาที) วิทยาลัยนาฏศิลป ตำบลศาลายา อำเภอพุทธมณฑล จังหวัดนครปฐม</t>
  </si>
  <si>
    <t>เครื่องสำรองไฟฟ้า ขนาด 800 VA วิทยาลัยนาฏศิลป   ตำบลศาลายา อำเภอพุทธมณฑล จังหวัดนครปฐม</t>
  </si>
  <si>
    <t>เครื่องสำรองไฟฟ้าขนาด 3 kVA วิทยาลัยนาฏศิลป ตำบลศาลายา อำเภอพุทธมณฑล จังหวัดนครปฐม</t>
  </si>
  <si>
    <t>ชุดโปรแกรมระบบปฏิบัติการ 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วิทยาลัยนาฏศิลป ตำบลศาลายา อำเภอพุทธมณฑล จังหวัดนครปฐม</t>
  </si>
  <si>
    <t>สแกนเนอร์ สำหรับงานเก็บเอกสารระดับศูนย์บริการ แบบที่ 1 วิทยาลัยนาฏศิลป ตำบลศาลายา อำเภอพุทธมณฑล จังหวัดนครปฐม</t>
  </si>
  <si>
    <t>อุปกรณ์กระจายสัญญาณ (L2 switch) ขนาด 16 ช่อง วิทยาลัยนาฏศิลป ตำบลศาลายา อำเภอพุทธมณฑล จังหวัดนครปฐม</t>
  </si>
  <si>
    <t>อุปกรณ์กระจายสัญญาณ (L2 Switch) ขนาด 24 ช่อง แบบที่ 1 วิทยาลัยนาฏศิลป ตำบลศาลายา อำเภอพุทธมณฑล จังหวัดนครปฐม</t>
  </si>
  <si>
    <t>11</t>
  </si>
  <si>
    <t>อุปกรณ์กระจายสัญญาณ (L2 Switch) ขนาด 24 ช่อง แบบที่ 2 วิทยาลัยนาฏศิลป ตำบลศาลายา อำเภอพุทธมณฑล จังหวัดนครปฐม</t>
  </si>
  <si>
    <t>อุปกรณ์กระจายสัญญาณไร้สาย (Access Point) แบบที่ 1 วิทยาลัยนาฏศิลป   ตำบลศาลายา อำเภอพุทธมณฑล จังหวัดนครปฐม</t>
  </si>
  <si>
    <t>เก้าอี้ประชุม พร้อมผ้าคลุม  วิทยาลัยนาฏศิลปเชียงใหม่     ตำบลหายยา อำเภอเมืองเชียงใหม่ จังหวัดเชียงใหม่</t>
  </si>
  <si>
    <t>เครื่องทำลายเอกสาร แบบตัดละเอียด ทำลายครั้งละ 10 แผ่น วิทยาลัยนาฏศิลปเชียงใหม่ ตำบลหายยา อำเภอเมืองเชียงใหม่ จังหวัดเชียงใหม่</t>
  </si>
  <si>
    <t>เครื่องปรับอากาศ แบบแยกส่วน ชนิดติดผนัง ขนาด 24,000 บีทียู พร้อมติดตั้ง วิทยาลัยนาฏศิลปเชียงใหม่  ตำบลหายยา อำเภอเมืองเชียงใหม่ จังหวัดเชียงใหม่</t>
  </si>
  <si>
    <t>ตู้เหล็กแบบกระจกใสมีบานเลื่อน  วิทยาลัยนาฏศิลปเชียงใหม่   ตำบลหายยา อำเภอเมืองเชียงใหม่ จังหวัดเชียงใหม่</t>
  </si>
  <si>
    <t>ใบ</t>
  </si>
  <si>
    <t>ตู้เอกสารทรงสูง จัดเก็บ 4 ชั้น(บานเลื่อนเป็นกระจก)  วิทยาลัยนาฏศิลปเชียงใหม่     ตำบลหายยา อำเภอเมืองเชียงใหม่ จังหวัดเชียงใหม่</t>
  </si>
  <si>
    <t>โต๊ะเอนกประสงค์  วิทยาลัยนาฏศิลปเชียงใหม่     ตำบลหายยา อำเภอเมืองเชียงใหม่ จังหวัดเชียงใหม่</t>
  </si>
  <si>
    <t>เวทีพับได้  มีล้อเลื่อน ปรับระดับได้  วิทยาลัยนาฏศิลปเชียงใหม่ ตำบลหายยา อำเภอเมืองเชียงใหม่ จังหวัดเชียงใหม่</t>
  </si>
  <si>
    <t>เครื่องตัดแต่งพุ่มไม้  วิทยาลัยนาฏศิลปเชียงใหม่     ตำบลหายยา อำเภอเมืองเชียงใหม่ จังหวัดเชียงใหม่</t>
  </si>
  <si>
    <t>เตียงนอน ที่นอน พร้อมชุดเครื่องนอน วิทยาลัยนาฏศิลปเชียงใหม่   ตำบลหายยา อำเภอเมืองเชียงใหม่ จังหวัดเชียงใหม่</t>
  </si>
  <si>
    <t>เครื่องผสมสัญญาณเสียงดิจิตอล (Mixer) พร้อมติดตั้ง วิทยาลัยนาฏศิลปเชียงใหม่    ตำบลหายยา อำเภอเมืองเชียงใหม่ จังหวัดเชียงใหม่</t>
  </si>
  <si>
    <t>จอรับภาพ ชนิดมอเตอร์ไฟฟ้า  ขนาดเส้นทแยงมุม 150 นิ้ว  วิทยาลัยนาฏศิลปเชียงใหม่     ตำบลหายยา อำเภอเมืองเชียงใหม่ จังหวัดเชียงใหม่</t>
  </si>
  <si>
    <t>ไฟพอลโล่พร้อมขาตั้ง  วิทยาลัยนาฏศิลปเชียงใหม่     ตำบลหายยา อำเภอเมืองเชียงใหม่ จังหวัดเชียงใหม่</t>
  </si>
  <si>
    <t>ไมโครโพนไร้สาย  วิทยาลัยนาฏศิลปเชียงใหม่     ตำบลหายยา อำเภอเมืองเชียงใหม่ จังหวัดเชียงใหม่</t>
  </si>
  <si>
    <t>กลองชุด วิทยาลัยนาฏศิลปเชียงใหม่     ตำบลหายยา อำเภอเมืองเชียงใหม่ จังหวัดเชียงใหม่</t>
  </si>
  <si>
    <t>กีต้าร์เบสไฟฟ้า วิทยาลัยนาฏศิลปเชียงใหม่    ตำบลหายยา อำเภอเมืองเชียงใหม่ จังหวัดเชียงใหม่</t>
  </si>
  <si>
    <t>กีต้าร์ไฟฟ้า วิทยาลัยนาฏศิลปเชียงใหม่     ตำบลหายยา อำเภอเมืองเชียงใหม่ จังหวัดเชียงใหม่</t>
  </si>
  <si>
    <t>คีย์บอร์ด วิทยาลัยนาฏศิลปเชียงใหม่    ตำบลหายยา อำเภอเมืองเชียงใหม่ จังหวัดเชียงใหม่</t>
  </si>
  <si>
    <t>เชลโล่ วิทยาลัยนาฏศิลปเชียงใหม่     ตำบลหายยา อำเภอเมืองเชียงใหม่ จังหวัดเชียงใหม่</t>
  </si>
  <si>
    <t>ทรัมเปท วิทยาลัยนาฏศิลปเชียงใหม่     ตำบลหายยา อำเภอเมืองเชียงใหม่ จังหวัดเชียงใหม่</t>
  </si>
  <si>
    <t>เทนเนอร์แซกโซโฟน วิทยาลัยนาฏศิลปเชียงใหม่     ตำบลหายยา อำเภอเมืองเชียงใหม่ จังหวัดเชียงใหม่</t>
  </si>
  <si>
    <t>เปียโนไฟฟ้า วิทยาลัยนาฏศิลปเชียงใหม่    ตำบลหายยา อำเภอเมืองเชียงใหม่ จังหวัดเชียงใหม่</t>
  </si>
  <si>
    <t>ยูโฟเนียม  วิทยาลัยนาฏศิลปเชียงใหม่     ตำบลหายยา อำเภอเมืองเชียงใหม่ จังหวัดเชียงใหม่</t>
  </si>
  <si>
    <t>ไวโอลิน วิทยาลัยนาฏศิลปเชียงใหม่ ตำบลหายยา อำเภอเมืองเชียงใหม่ จังหวัดเชียงใหม่</t>
  </si>
  <si>
    <t>อัลโตแซกโซโฟน วิทยาลัยนาฏศิลปเชียงใหม่     ตำบลหายยา อำเภอเมืองเชียงใหม่ จังหวัดเชียงใหม่</t>
  </si>
  <si>
    <t>เครื่องฉีดน้ำแรงดันสูง  วิทยาลัยนาฏศิลปเชียงใหม่     ตำบลหายยา อำเภอเมืองเชียงใหม่ จังหวัดเชียงใหม่</t>
  </si>
  <si>
    <t>ตู้เชื่อมไฟฟ้า แบบพกพา  วิทยาลัยนาฏศิลปเชียงใหม่  ตำบลหายยา อำเภอเมืองเชียงใหม่ จังหวัดเชียงใหม่</t>
  </si>
  <si>
    <t>การแสดงชุดยกรบ วิทยาลัยนาฏศิลปเชียงใหม่    ตำบลหายยา อำเภอเมืองเชียงใหม่ จังหวัดเชียงใหม่</t>
  </si>
  <si>
    <t>ชุดฟ้อนเจิง วิทยาลัยนาฏศิลปเชียงใหม่     ตำบลหายยา อำเภอเมืองเชียงใหม่ จังหวัดเชียงใหม่</t>
  </si>
  <si>
    <t>ชุดฟ้อนไต วิทยาลัยนาฏศิลปเชียงใหม่     ตำบลหายยา อำเภอเมืองเชียงใหม่ จังหวัดเชียงใหม่</t>
  </si>
  <si>
    <t>ชุดฟ้อนผาง วิทยาลัยนาฏศิลปเชียงใหม่     ตำบลหายยา อำเภอเมืองเชียงใหม่ จังหวัดเชียงใหม่</t>
  </si>
  <si>
    <t>ชุดยืนเครื่องนาง วิทยาลัยนาฏศิลปเชียงใหม่     ตำบลหายยา อำเภอเมืองเชียงใหม่ จังหวัดเชียงใหม่</t>
  </si>
  <si>
    <t>เครื่องคอมพิวเตอร์ สำหรับงานประมวลผล แบบที่ 2 (จอแสดงภาพขนาดไม่น้อยกว่า 19 นิ้ว) วิทยาลัยนาฏศิลปเชียงใหม่ ตำบลหายยา อำเภอเมืองเชียงใหม่ จังหวัดเชียงใหม่</t>
  </si>
  <si>
    <t>22</t>
  </si>
  <si>
    <t>เครื่องคอมพิวเตอร์โน้ตบุ๊ก สำหรับงานประมวลผล  วิทยาลัยนาฏศิลปเชียงใหม่ ตำบลหายยา อำเภอเมืองเชียงใหม่ จังหวัดเชียงใหม่</t>
  </si>
  <si>
    <t>เครื่องพิมพ์ Multifunction เลเซอร์ หรือ LED สี  วิทยาลัยนาฏศิลปเชียงใหม่ ตำบลหายยา อำเภอเมืองเชียงใหม่ จังหวัดเชียงใหม่</t>
  </si>
  <si>
    <t>เครื่องพิมพ์แบบฉีดหมึกพร้อมติดตั้งถังหมึกพิมพ์ (Ink Tank Printer) วิทยาลัยนาฏศิลปเชียงใหม่   ตำบลหายยา อำเภอเมืองเชียงใหม่ จังหวัดเชียงใหม่</t>
  </si>
  <si>
    <t>ติดตั้งระบบอินเตอร์เน็ตภายในห้องเรียนคอมพิวเตอร์ วิทยาลัยนาฏศิลปเชียงใหม่   ตำบลหายยา อำเภอเมืองเชียงใหม่ จังหวัดเชียงใหม่</t>
  </si>
  <si>
    <t>สแกนเนอร์ สำหรับงานเก็บเอกสารระดับศูนย์บริการ แบบที่ 1 วิทยาลัยนาฏศิลปเชียงใหม่   ตำบลหายยา อำเภอเมืองเชียงใหม่ จังหวัดเชียงใหม่</t>
  </si>
  <si>
    <t>กระดานไวท์บอร์ด 2 หน้า มีขาตั้งมีล้อ ขนาด 120*150 cm วิทยาลัยนาฏศิลปนครศรีธรรมราช ตำบลท่าเรือ อำเภอเมืองนครศรีธรรมราช จังหวัดนครศรีธรรมราช</t>
  </si>
  <si>
    <t>เก้าอี้สำนักงาน วิทยาลัยนาฏศิลปนครศรีธรรมราช   ตำบลท่าเรือ อำเภอเมืองนครศรีธรรมราช จังหวัดนครศรีธรรมราช</t>
  </si>
  <si>
    <t>ฉากระแนงกระถาง UPVC สำหรับจัดนิทรรศการ วิทยาลัยนาฏศิลปนครศรีธรรมราช      ตำบลท่าเรือ อำเภอเมืองนครศรีธรรมราช จังหวัดนครศรีธรรมราช</t>
  </si>
  <si>
    <t>ชั้นวางหนังสือในห้องสมุด วิทยาลัยนาฏศิลปนครศรีธรรมราช   ตำบลท่าเรือ อำเภอเมืองนครศรีธรรมราช จังหวัดนครศรีธรรมราช</t>
  </si>
  <si>
    <t>โต๊ะวางคอมพิวเตอร์ วิทยาลัยนาฏศิลปนครศรีธรรมราช   ตำบลท่าเรือ อำเภอเมืองนครศรีธรรมราช จังหวัดนครศรีธรรมราช</t>
  </si>
  <si>
    <t>โต๊ะอเนกประสงค์แบบพับได้ วิทยาลัยนาฏศิลปนครศรีธรรมราช   ตำบลท่าเรือ อำเภอเมืองนครศรีธรรมราช จังหวัดนครศรีธรรมราช</t>
  </si>
  <si>
    <t>26</t>
  </si>
  <si>
    <t>พรมทอลายเปอร์เซีย ขนาด 2.75x4.75 ม. วิทยาลัยนาฏศิลปนครศรีธรรมราช     ตำบลท่าเรือ อำเภอเมืองนครศรีธรรมราช จังหวัดนครศรีธรรมราช</t>
  </si>
  <si>
    <t>ผืน</t>
  </si>
  <si>
    <t>พรมทอลายเปอร์เซีย ขนาด 3.00x4.00 ม. วิทยาลัยนาฏศิลปนครศรีธรรมราช     ตำบลท่าเรือ อำเภอเมืองนครศรีธรรมราช จังหวัดนครศรีธรรมราช</t>
  </si>
  <si>
    <t>ม่านปรับแสง วิทยาลัยนาฏศิลปนครศรีธรรมราช    ตำบลท่าเรือ อำเภอเมืองนครศรีธรรมราช จังหวัดนครศรีธรรมราช</t>
  </si>
  <si>
    <t>24</t>
  </si>
  <si>
    <t>โทรทัศน์ แอล อีดี (LED TV) แบบ Smart TV ขนาด 55 นิ้ว พร้อมขาแขวนทีวี แบบติดผนัง วิทยาลัยนาฏศิลปนครศรีธรรมราช    ตำบลท่าเรือ อำเภอเมืองนครศรีธรรมราช จังหวัดนครศรีธรรมราช</t>
  </si>
  <si>
    <t>โทรทัศน์ แอล อีดี (LED TV) แบบ Smart TV ขนาด 55 นิ้ว พร้อมขาตั้งทีวี แบบมีล้อเลื่อน วิทยาลัยนาฏศิลปนครศรีธรรมราช   ตำบลท่าเรือ อำเภอเมืองนครศรีธรรมราช จังหวัดนครศรีธรรมราช</t>
  </si>
  <si>
    <t>เครื่องขยายเสียงเพาเวอร์มิกเซอร์ วิทยาลัยนาฏศิลปนครศรีธรรมราช    ตำบลท่าเรือ อำเภอเมืองนครศรีธรรมราช จังหวัดนครศรีธรรมราช</t>
  </si>
  <si>
    <t>ตู้ลำโพงแบบติดตั้งฝาผนัง วิทยาลัยนาฏศิลปนครศรีธรรมราช    ตำบลท่าเรือ อำเภอเมืองนครศรีธรรมราช จังหวัดนครศรีธรรมราช</t>
  </si>
  <si>
    <t>ไมโครโฟนชนิดไดนามิกส์ วิทยาลัยนาฏศิลปนครศรีธรรมราช   ตำบลท่าเรือ อำเภอเมืองนครศรีธรรมราช จังหวัดนครศรีธรรมราช</t>
  </si>
  <si>
    <t>ชุดทศกัณฐ์ วิทยาลัยนาฏศิลปนครศรีธรรมราช   ตำบลท่าเรือ อำเภอเมืองนครศรีธรรมราช จังหวัดนครศรีธรรมราช</t>
  </si>
  <si>
    <t xml:space="preserve">ชุดนกยูง วิทยาลัยนาฏศิลปนครศรีธรรมราช ตำบลท่าเรือ อำเภอเมืองนครศรีธรรมราช จังหวัดนครศรีธรรมราช </t>
  </si>
  <si>
    <t>ชุดนาง วิทยาลัยนาฏศิลปนครศรีธรรมราช ตำบลท่าเรือ อำเภอเมืองนครศรีธรรมราช จังหวัดนครศรีธรรมราช</t>
  </si>
  <si>
    <t>ชุดนางใน วิทยาลัยนาฏศิลปนครศรีธรรมราช ตำบลท่าเรือ อำเภอเมืองนครศรีธรรมราช จังหวัดนครศรีธรรมราช</t>
  </si>
  <si>
    <t xml:space="preserve">ชุดเปาวนาสูร วิทยาลัยนาฏศิลปนครศรีธรรมราช ตำบลท่าเรือ อำเภอเมืองนครศรีธรรมราช จังหวัดนครศรีธรรมราช </t>
  </si>
  <si>
    <t>ชุดพระแขนสั้น วิทยาลัยนาฏศิลปนครศรีธรรมราช ตำบลท่าเรือ อำเภอเมืองนครศรีธรรมราช จังหวัดนครศรีธรรมราช</t>
  </si>
  <si>
    <t>ชุดพระราม วิทยาลัยนาฏศิลปนครศรีธรรมราช ตำบลท่าเรือ อำเภอเมืองนครศรีธรรมราช จังหวัดนครศรีธรรมราช</t>
  </si>
  <si>
    <t>ชุดพระลักษณ์ วิทยาลัยนาฏศิลปนครศรีธรรมราช    ตำบลท่าเรือ อำเภอเมืองนครศรีธรรมราช จังหวัดนครศรีธรรมราช</t>
  </si>
  <si>
    <t>ชุดมโหธร วิทยาลัยนาฏศิลปนครศรีธรรมราช    ตำบลท่าเรือ อำเภอเมืองนครศรีธรรมราช จังหวัดนครศรีธรรมราช</t>
  </si>
  <si>
    <t>ชุดระบำปืดชายหญิงครบชุดพร้อมเครื่องประดับและอุปกรณ์ วิทยาลัยนาฏศิลปนครศรีธรรมราช  ตำบลท่าเรือ อำเภอเมืองนครศรีธรรมราช จังหวัดนครศรีธรรมราช</t>
  </si>
  <si>
    <t>ชุดระบำพัดใบพ้อพร้อมเครื่องประดับและอุปกรณ์ วิทยาลัยนาฏศิลปนครศรีธรรมราช    ตำบลท่าเรือ อำเภอเมืองนครศรีธรรมราช จังหวัดนครศรีธรรมราช</t>
  </si>
  <si>
    <t>ชุดระบำลีลาชาชักชายหญิงครบชุดพร้อมเครื่องประดับและอุปกรณ์ วิทยาลัยนาฏศิลปนครศรีธรรมราช   ตำบลท่าเรือ อำเภอเมืองนครศรีธรรมราช จังหวัดนครศรีธรรมราช</t>
  </si>
  <si>
    <t>ชุดฤาษีแดง วิทยาลัยนาฏศิลปนครศรีธรรมราช   ตำบลท่าเรือ อำเภอเมืองนครศรีธรรมราช จังหวัดนครศรีธรรมราช</t>
  </si>
  <si>
    <t>ชุดสุครีพ วิทยาลัยนาฏศิลปนครศรีธรรมราช    ตำบลท่าเรือ อำเภอเมืองนครศรีธรรมราช จังหวัดนครศรีธรรมราช</t>
  </si>
  <si>
    <t>ชุดหนุมาน วิทยาลัยนาฏศิลปนครศรีธรรมราช   ตำบลท่าเรือ อำเภอเมืองนครศรีธรรมราช จังหวัดนครศรีธรรมราช</t>
  </si>
  <si>
    <t>ชุดองคต วิทยาลัยนาฏศิลปนครศรีธรรมราช    ตำบลท่าเรือ อำเภอเมืองนครศรีธรรมราช จังหวัดนครศรีธรรมราช</t>
  </si>
  <si>
    <t>อุปกรณ์กระจายสัญญาณไร้สาย (Access Point) แบบที่ 1 วิทยาลัยนาฏศิลปนครศรีธรรมราช ตำบลท่าเรือ อำเภอเมืองนครศรีธรรมราช จังหวัดนครศรีธรรมราช</t>
  </si>
  <si>
    <t>เครื่องสำรองไฟฟ้า ขนาด 800 VA วิทยาลัยนาฏศิลปนครศรีธรรมราช ตำบลท่าเรือ อำเภอเมืองนครศรีธรรมราช จังหวัดนครศรีธรรมราช</t>
  </si>
  <si>
    <t>เครื่องพิมพ์เลเซอร์ หรือ LED ขาวดำ ชนิด Network แบบที่ 2 (38 หน้า/นาที) วิทยาลัยนาฏศิลปนครศรีธรรมราช ตำบลท่าเรือ อำเภอเมืองนครศรีธรรมราช จังหวัดนครศรีธรรมราช</t>
  </si>
  <si>
    <t>เครื่องคอมพิวเตอร์โน้ตบุ๊ก สำหรับงานสำนักงาน วิทยาลัยนาฏศิลปนครศรีธรรมราช ตำบลท่าเรือ อำเภอเมืองนครศรีธรรมราช จังหวัดนครศรีธรรมราช</t>
  </si>
  <si>
    <t>เครื่องคอมพิวเตอร์ สำหรับงานประมวลผล แบบที่ 2 (จอแสดงภาพขนาดไม่น้อยกว่า 19 นิ้ว) วิทยาลัยนาฏศิลปนครศรีธรรมราช ตำบลท่าเรือ อำเภอเมืองนครศรีธรรมราช จังหวัดนครศรีธรรมราช</t>
  </si>
  <si>
    <t>เครื่องทำลายเอกสาร แบบตัดตรง ทำลายครั้งละ 10 แผ่น วิทยาลัยนาฏศิลปอ่างทอง   ตำบลบางแก้ว อำเภอเมืองอ่างทอง จังหวัดอ่างทอง</t>
  </si>
  <si>
    <t>เครื่องรับส่งวิทยุ ระบบ VHF/FM ชนิดมือถือ 5 วัตต์ วิทยาลัยนาฏศิลปอ่างทอง ตำบลบางแก้ว อำเภอเมืองอ่างทอง จังหวัดอ่างทอง</t>
  </si>
  <si>
    <t>โต๊ะหมู่บูชา วิทยาลัยนาฏศิลปอ่างทอง   ตำบลบางแก้ว อำเภอเมืองอ่างทอง จังหวัดอ่างทอง</t>
  </si>
  <si>
    <t>โพเดียม วิทยาลัยนาฏศิลปอ่างทอง   ตำบลบางแก้ว อำเภอเมืองอ่างทอง จังหวัดอ่างทอง</t>
  </si>
  <si>
    <t>ศาลาที่นั่งไม้จริง มุงหลังคาด้วยเฌอร่า วิทยาลัยนาฏศิลปอ่างทอง   ตำบลบางแก้ว อำเภอเมืองอ่างทอง จังหวัดอ่างทอง</t>
  </si>
  <si>
    <t>หลัง</t>
  </si>
  <si>
    <t>กล้องถ่ายรูประบบดิจิตอล พร้อมอุปกรณ์ประกอบ วิทยาลัยนาฏศิลปอ่างทอง   ตำบลบางแก้ว อำเภอเมืองอ่างทอง จังหวัดอ่างทอง</t>
  </si>
  <si>
    <t>ชุดเครื่องเสียง  (พร้อมติดตั้ง) วิทยาลัยนาฏศิลปอ่างทอง   ตำบลบางแก้ว อำเภอเมืองอ่างทอง จังหวัดอ่างทอง</t>
  </si>
  <si>
    <t>ไมค์คาดศรีษะ วิทยาลัยนาฏศิลปอ่างทอง   ตำบลบางแก้ว อำเภอเมืองอ่างทอง จังหวัดอ่างทอง</t>
  </si>
  <si>
    <t>อุปกรณ์ลงข้อมูลแผงวงจรคลื่นวิทยุและให้บริการยืมคืน  วิทยาลัยนาฏศิลปอ่างทอง   ตำบลบางแก้ว อำเภอเมืองอ่างทอง จังหวัดอ่างทอง</t>
  </si>
  <si>
    <t>ป้ายคะแนนแบบล้อเลื่อน วิทยาลัยนาฏศิลปอ่างทอง   ตำบลบางแก้ว อำเภอเมืองอ่างทอง จังหวัดอ่างทอง</t>
  </si>
  <si>
    <t>เสาตะกร้อมีฟันเฟืองพิเศษแบบล้อเลื่อน วิทยาลัยนาฏศิลปอ่างทอง   ตำบลบางแก้ว อำเภอเมืองอ่างทอง จังหวัดอ่างทอง</t>
  </si>
  <si>
    <t>เสาประตูโกฟุตซอล พร้อมตาข่ายและโกลฟุตซอล วิทยาลัยนาฏศิลปอ่างทอง   ตำบลบางแก้ว อำเภอเมืองอ่างทอง จังหวัดอ่างทอง</t>
  </si>
  <si>
    <t>กลองชุด วิทยาลัยนาฏศิลปอ่างทอง   ตำบลบางแก้ว อำเภอเมืองอ่างทอง จังหวัดอ่างทอง</t>
  </si>
  <si>
    <t>กีตาร์คลาสสิค วิทยาลัยนาฏศิลปอ่างทอง   ตำบลบางแก้ว อำเภอเมืองอ่างทอง จังหวัดอ่างทอง</t>
  </si>
  <si>
    <t>กีตาร์เบสไฟฟ้า วิทยาลัยนาฏศิลปอ่างทอง   ตำบลบางแก้ว อำเภอเมืองอ่างทอง จังหวัดอ่างทอง</t>
  </si>
  <si>
    <t>กีตาร์ไฟฟ้า วิทยาลัยนาฏศิลปอ่างทอง   ตำบลบางแก้ว อำเภอเมืองอ่างทอง จังหวัดอ่างทอง</t>
  </si>
  <si>
    <t>แซกโซโฟน เทนเนอร์ วิทยาลัยนาฏศิลปอ่างทอง   ตำบลบางแก้ว อำเภอเมืองอ่างทอง จังหวัดอ่างทอง</t>
  </si>
  <si>
    <t>แซกโซโฟน อัลโต้ วิทยาลัยนาฏศิลปอ่างทอง   ตำบลบางแก้ว อำเภอเมืองอ่างทอง จังหวัดอ่างทอง</t>
  </si>
  <si>
    <t xml:space="preserve">ตู้แอมป์กีตาร์(ชนิดแยกชิ้น) วิทยาลัยนาฏศิลปอ่างทอง   ตำบลบางแก้ว อำเภอเมืองอ่างทอง จังหวัดอ่างทอง   </t>
  </si>
  <si>
    <t>ตู้แอมป์คีย์บอร์ด วิทยาลัยนาฏศิลปอ่างทอง   ตำบลบางแก้ว อำเภอเมืองอ่างทอง จังหวัดอ่างทอง</t>
  </si>
  <si>
    <t>ตู้แอมป์เบส(ชนิดแยกชิ้น) วิทยาลัยนาฏศิลปอ่างทอง   ตำบลบางแก้ว อำเภอเมืองอ่างทอง จังหวัดอ่างทอง</t>
  </si>
  <si>
    <t>ทรัมเป็ต บีแฟล็ต วิทยาลัยนาฏศิลปอ่างทอง   ตำบลบางแก้ว อำเภอเมืองอ่างทอง จังหวัดอ่างทอง</t>
  </si>
  <si>
    <t>เบสทรอมโบน วิทยาลัยนาฏศิลปอ่างทอง   ตำบลบางแก้ว อำเภอเมืองอ่างทอง จังหวัดอ่างทอง</t>
  </si>
  <si>
    <t>กวางทอง วิทยาลัยนาฏศิลปอ่างทอง   ตำบลบางแก้ว อำเภอเมืองอ่างทอง จังหวัดอ่างทอง</t>
  </si>
  <si>
    <t>พระนารายณ์ วิทยาลัยนาฏศิลปอ่างทอง   ตำบลบางแก้ว อำเภอเมืองอ่างทอง จังหวัดอ่างทอง</t>
  </si>
  <si>
    <t>พระอิศวร วิทยาลัยนาฏศิลปอ่างทอง   ตำบลบางแก้ว อำเภอเมืองอ่างทอง จังหวัดอ่างทอง</t>
  </si>
  <si>
    <t>ระบำภุมราชมหาวชิราลงกรณ์  วิทยาลัยนาฏศิลปอ่างทอง   ตำบลบางแก้ว อำเภอเมืองอ่างทอง จังหวัดอ่างทอง</t>
  </si>
  <si>
    <t>สัตธาสูร วิทยาลัยนาฏศิลปอ่างทอง   ตำบลบางแก้ว อำเภอเมืองอ่างทอง จังหวัดอ่างทอง</t>
  </si>
  <si>
    <t>แสงอาทิตย์ วิทยาลัยนาฏศิลปอ่างทอง   ตำบลบางแก้ว อำเภอเมืองอ่างทอง จังหวัดอ่างทอง</t>
  </si>
  <si>
    <t>เครื่องพิมพ์ Multifunction แบบฉีดหมึก พร้อมติดตั้งถังหมึกพิมพ์ (Ink Tank Printer) วิทยาลัยนาฏศิลปอ่างทอง ตำบลบางแก้ว อำเภอเมืองอ่างทอง จังหวัดอ่างทอง</t>
  </si>
  <si>
    <t>เครื่องพิมพ์แบบฉีดหมึกพร้อมติดตั้งถังหมึกพิมพ์ (Ink Tank Printer) วิทยาลัยนาฏศิลปอ่างทอง   ตำบลบางแก้ว อำเภอเมืองอ่างทอง จังหวัดอ่างทอง</t>
  </si>
  <si>
    <t>สแกนเนอร์ สำหรับงานเก็บเอกสารระดับศูนย์บริการ แบบที่ 3 วิทยาลัยนาฎศิลปอ่างทอง   ตำบลบางแก้ว อำเภอเมืองอ่างทอง จังหวัดอ่างทอง</t>
  </si>
  <si>
    <t>เก้าอี้เลคเชอร์  วิทยาลัยนาฏศิลปร้อยเอ็ด   ตำบลในเมือง อำเภอเมืองร้อยเอ็ด จังหวัดร้อยเอ็ด</t>
  </si>
  <si>
    <t>350</t>
  </si>
  <si>
    <t>ชั้นวางวารสารแบบเอียง วิทยาลัยนาฏศิลปร้อยเอ็ด   ตำบลในเมือง อำเภอเมืองร้อยเอ็ด จังหวัดร้อยเอ็ด</t>
  </si>
  <si>
    <t>ชั้น</t>
  </si>
  <si>
    <t>ชั้นวางหนังสือ 3 ตอน (โลหะ) วิทยาลัยนาฏศิลปร้อยเอ็ด   ตำบลในเมือง อำเภอเมืองร้อยเอ็ด จังหวัดร้อยเอ็ด</t>
  </si>
  <si>
    <t>ชั้นวางหนังสือเตี้ย แบบ 2 หน้า 2 ช่วง วิทยาลัยนาฏศิลปร้อยเอ็ด   ตำบลในเมือง อำเภอเมืองร้อยเอ็ด จังหวัดร้อยเอ็ด</t>
  </si>
  <si>
    <t>ชุดโต๊ะทำงานขนาด  4 ฟุตครึ่ง พร้อมเก้าอี้  วิทยาลัยนาฏศิลปร้อยเอ็ด   ตำบลในเมือง อำเภอเมืองร้อยเอ็ด จังหวัดร้อยเอ็ด</t>
  </si>
  <si>
    <t>ตู้เก็บเสื้อ  เหล็กผ้าบานเลื่อนกระจก 120 ซม. วิทยาลัยนาฏศิลปร้อยเอ็ด   ตำบลในเมือง อำเภอเมืองร้อยเอ็ด จังหวัดร้อยเอ็ด</t>
  </si>
  <si>
    <t>ตู้ไม้ 2 ตอนบานกระจก(ไทยประดิษฐ์) วิทยาลัยนาฏศิลปร้อยเอ็ด   ตำบลในเมือง อำเภอเมืองร้อยเอ็ด จังหวัดร้อยเอ็ด</t>
  </si>
  <si>
    <t>ตู้ไม้ บานกระจก ไทยประดิษฐ์ วิทยาลัยนาฏศิลปร้อยเอ็ด   ตำบลในเมือง อำเภอเมืองร้อยเอ็ด จังหวัดร้อยเอ็ด</t>
  </si>
  <si>
    <t>ตู้เหล็ก บานเลื่อนทึบและบานเลื่อนกระจก วิทยาลัยนาฏศิลปร้อยเอ็ด   ตำบลในเมือง อำเภอเมืองร้อยเอ็ด จังหวัดร้อยเอ็ด</t>
  </si>
  <si>
    <t>ที่แขวนหนังสือพิมพ์ไม้ พร้อมไม้หนีบ วิทยาลัยนาฏศิลปร้อยเอ็ด   ตำบลในเมือง อำเภอเมืองร้อยเอ็ด จังหวัดร้อยเอ็ด</t>
  </si>
  <si>
    <t>เครื่องซักผ้า แบบธรรมดา ขนาด 15 กิโลกรัม วิทยาลัยนาฏศิลปร้อยเอ็ด ตำบลในเมือง อำเภอเมืองร้อยเอ็ด จังหวัดร้อยเอ็ด</t>
  </si>
  <si>
    <t>เครื่องดูดฝุ่น 2,400 วัตต์ วิทยาลัยนาฏศิลปร้อยเอ็ด ตำบลในเมือง อำเภอเมืองร้อยเอ็ด จังหวัดร้อยเอ็ด</t>
  </si>
  <si>
    <t>เครื่องทำน้ำร้อน-น้ำเย็น แบบต่อท่อ ขนาด 2 ก๊อก วิทยาลัยนาฏศิลปร้อยเอ็ด ตำบลในเมือง อำเภอเมืองร้อยเอ็ด จังหวัดร้อยเอ็ด</t>
  </si>
  <si>
    <t>กล้องถ่ายภาพ DSLR วิทยาลัยนาฏศิลปร้อยเอ็ด   ตำบลในเมือง อำเภอเมืองร้อยเอ็ด จังหวัดร้อยเอ็ด</t>
  </si>
  <si>
    <t>เครื่องมัลติมีเดียโปรเจคเตอร์ ระดับ XGA ขนาด 4,000 ANSI Lumens วิทยาลัยนาฏศิลปร้อยเอ็ด ตำบลในเมือง อำเภอเมืองร้อยเอ็ด จังหวัดร้อยเอ็ด</t>
  </si>
  <si>
    <t>ชุดเครื่องเสียงประกาศแบบบูทูช วิทยาลัยนาฏศิลปร้อยเอ็ด   ตำบลในเมือง อำเภอเมืองร้อยเอ็ด จังหวัดร้อยเอ็ด</t>
  </si>
  <si>
    <t>โทรทัศน์สี แอล อี ดี ความละเอียดจอภาพ  1920x1080 พิกเซลขนาดไม่น้อยกว่า  60  นิ้ว วิทยาลัยนาฏศิลปร้อยเอ็ด   ตำบลในเมือง อำเภอเมืองร้อยเอ็ด จังหวัดร้อยเอ็ด</t>
  </si>
  <si>
    <t>รายการห้องบันทึกเสียง  พร้อมครุภัณฑ์ วิทยาลัยนาฏศิลปร้อยเอ็ด   ตำบลในเมือง อำเภอเมืองร้อยเอ็ด จังหวัดร้อยเอ็ด</t>
  </si>
  <si>
    <t>เสาบาสเกตบอลแป้นพลาสติก แบบมีล้อเลื่อน วิทยาลัยนาฏศิลปร้อยเอ็ด   ตำบลในเมือง อำเภอเมืองร้อยเอ็ด จังหวัดร้อยเอ็ด</t>
  </si>
  <si>
    <t>กลองชุด วิทยาลัยนาฏศิลปร้อยเอ็ด  ตำบลในเมือง อำเภอเมืองร้อยเอ็ด จังหวัดร้อยเอ็ด</t>
  </si>
  <si>
    <t>กีต้าร์เบสไฟฟ้า วิทยาลัยนาฏศิลปร้อยเอ็ด  ตำบลในเมือง อำเภอเมืองร้อยเอ็ด จังหวัดร้อยเอ็ด</t>
  </si>
  <si>
    <t>กีตาร์โปร่งไฟฟ้า  วิทยาลัยนาฏศิลปร้อยเอ็ด   ตำบลในเมือง อำเภอเมืองร้อยเอ็ด จังหวัดร้อยเอ็ด</t>
  </si>
  <si>
    <t>กีต้าร์ไฟฟ้า วิทยาลัยนาฏศิลปร้อยเอ็ด  ตำบลในเมือง อำเภอเมืองร้อยเอ็ด จังหวัดร้อยเอ็ด</t>
  </si>
  <si>
    <t>ทรัมเป็ต วิทยาลัยนาฏศิลปร้อยเอ็ด   ตำบลในเมือง อำเภอเมืองร้อยเอ็ด จังหวัดร้อยเอ็ด</t>
  </si>
  <si>
    <t>เทนเนอร์แซคโซโฟน  วิทยาลัยนาฏศิลปร้อยเอ็ด  ตำบลในเมือง อำเภอเมืองร้อยเอ็ด จังหวัดร้อยเอ็ด</t>
  </si>
  <si>
    <t>แมนโดลินชนิดไฟฟ้า(สำหรับงานการแสดง) วิทยาลัยนาฏศิลปร้อยเอ็ด   ตำบลในเมือง อำเภอเมืองร้อยเอ็ด จังหวัดร้อยเอ็ด</t>
  </si>
  <si>
    <t>ไวโอลีน (สำหรับงานการแสดง) วิทยาลัยนาฏศิลปร้อยเอ็ด   ตำบลในเมือง อำเภอเมืองร้อยเอ็ด จังหวัดร้อยเอ็ด</t>
  </si>
  <si>
    <t>อัลโต้แซคโซโฟน วิทยาลัยนาฏศิลปร้อยเอ็ด   ตำบลในเมือง อำเภอเมืองร้อยเอ็ด จังหวัดร้อยเอ็ด</t>
  </si>
  <si>
    <t>แอคคอเดี้ยน(สำหรับงานการแสดง) วิทยาลัยนาฏศิลปร้อยเอ็ด   ตำบลในเมือง อำเภอเมืองร้อยเอ็ด จังหวัดร้อยเอ็ด</t>
  </si>
  <si>
    <t>เครื่องสูบน้ำ ซัมเมอร์ส ขนาด 2 แรงม้า วิทยาลัยนาฏศิลปร้อยเอ็ด  ตำบลในเมือง อำเภอเมืองร้อยเอ็ด จังหวัดร้อยเอ็ด</t>
  </si>
  <si>
    <t>เครื่องสูบน้ำแบบไดโว่ 310 ลิตร/นาที  วิทยาลัยนาฏศิลปร้อยเอ็ด  ตำบลในเมือง อำเภอเมืองร้อยเอ็ด จังหวัดร้อยเอ็ด</t>
  </si>
  <si>
    <t>เครื่องสูบน้ำมอเตอร์ไฟฟ้า ขนาด 1500 ลิตร/นาที วิทยาลัยนาฏศิลปร้อยเอ็ด ตำบลในเมือง อำเภอเมืองร้อยเอ็ด จังหวัดร้อยเอ็ด</t>
  </si>
  <si>
    <t>ชุดชวาชาย วิทยาลัยนาฏศิลปร้อยเอ็ด   ตำบลในเมือง อำเภอเมืองร้อยเอ็ด จังหวัดร้อยเอ็ด</t>
  </si>
  <si>
    <t>ชุดทวารวดี พร้อมเครื่องประดับ วิทยาลัยนาฏศิลปร้อยเอ็ด   ตำบลในเมือง อำเภอเมืองร้อยเอ็ด จังหวัดร้อยเอ็ด</t>
  </si>
  <si>
    <t>ชุดไทย  ร.5 วิทยาลัยนาฏศิลปร้อยเอ็ด   ตำบลในเมือง อำเภอเมืองร้อยเอ็ด จังหวัดร้อยเอ็ด</t>
  </si>
  <si>
    <t>ชุดไทย  ร.6 วิทยาลัยนาฏศิลปร้อยเอ็ด   ตำบลในเมือง อำเภอเมืองร้อยเอ็ด จังหวัดร้อยเอ็ด</t>
  </si>
  <si>
    <t>ชุดไทยบรมพิมาน วิทยาลัยนาฏศิลปร้อยเอ็ด   ตำบลในเมือง อำเภอเมืองร้อยเอ็ด จังหวัดร้อยเอ็ด</t>
  </si>
  <si>
    <t>ชุดไทยพระราชนิยม วิทยาลัยนาฏศิลปร้อยเอ็ด   ตำบลในเมือง อำเภอเมืองร้อยเอ็ด จังหวัดร้อยเอ็ด</t>
  </si>
  <si>
    <t>ชุดนกยูงพร้อมเครื่องประดับ วิทยาลัยนาฏศิลปร้อยเอ็ด   ตำบลในเมือง อำเภอเมืองร้อยเอ็ด จังหวัดร้อยเอ็ด</t>
  </si>
  <si>
    <t>ชุดนางสีดา พร้อมเครื่องประดับ วิทยาลัยนาฏศิลปร้อยเอ็ด   ตำบลในเมือง อำเภอเมืองร้อยเอ็ด จังหวัดร้อยเอ็ด</t>
  </si>
  <si>
    <t>ชุดพม่า วิทยาลัยนาฏศิลปร้อยเอ็ด   ตำบลในเมือง อำเภอเมืองร้อยเอ็ด จังหวัดร้อยเอ็ด</t>
  </si>
  <si>
    <t>ชุดพระพรต พร้อมเครื่องประดับ  อาวุธ ชฎา และ รุ้ง วิทยาลัยนาฏศิลปร้อยเอ็ด   ตำบลในเมือง อำเภอเมืองร้อยเอ็ด จังหวัดร้อยเอ็ด</t>
  </si>
  <si>
    <t>ชุดพระราม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</t>
  </si>
  <si>
    <t>ชุดพระลักษณ์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</t>
  </si>
  <si>
    <t>ชุดพระศัตรุด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</t>
  </si>
  <si>
    <t>ชุดพระอิศวร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</t>
  </si>
  <si>
    <t>ชุดย่าหรันพร้อมเครื่องประดับ วิทยาลัยนาฏศิลปร้อยเอ็ด   ตำบลในเมือง อำเภอเมืองร้อยเอ็ด จังหวัดร้อยเอ็ด</t>
  </si>
  <si>
    <t>ชุดระบำมยุราภิรมย์ วิทยาลัยนาฏศิลปร้อยเอ็ด   ตำบลในเมือง อำเภอเมืองร้อยเอ็ด จังหวัดร้อยเอ็ด</t>
  </si>
  <si>
    <t>ชุดรับแขกบุนวม วิทยาลัยนาฏศิลปร้อยเอ็ด   ตำบลในเมือง อำเภอเมืองร้อยเอ็ด จังหวัดร้อยเอ็ด</t>
  </si>
  <si>
    <t>ชุดหมอลำ  ตัวประกอบชาย วิทยาลัยนาฏศิลปร้อยเอ็ด   ตำบลในเมือง อำเภอเมืองร้อยเอ็ด จังหวัดร้อยเอ็ด</t>
  </si>
  <si>
    <t>ชุดหมอลำ  ตัวประกอบหญิง วิทยาลัยนาฏศิลปร้อยเอ็ด   ตำบลในเมือง อำเภอเมืองร้อยเอ็ด จังหวัดร้อยเอ็ด</t>
  </si>
  <si>
    <t>ชุดหมอลำเรื่อง (ตัวเอก) วิทยาลัยนาฏศิลปร้อยเอ็ด   ตำบลในเมือง อำเภอเมืองร้อยเอ็ด จังหวัดร้อยเอ็ด</t>
  </si>
  <si>
    <t>ชุดหมอลำหญิง (ตัวเอก) วิทยาลัยนาฏศิลปร้อยเอ็ด   ตำบลในเมือง อำเภอเมืองร้อยเอ็ด จังหวัดร้อยเอ็ด</t>
  </si>
  <si>
    <t>ระบำชุมนุมเผ่าไทย  วิทยาลัยนาฏศิลปร้อยเอ็ด   ตำบลในเมือง อำเภอเมืองร้อยเอ็ด จังหวัดร้อยเอ็ด</t>
  </si>
  <si>
    <t>รัดเกล้าเปลว , จอนหู ,ท้ายช้อง  พร้อมผม วิทยาลัยนาฏศิลปร้อยเอ็ด   ตำบลในเมือง อำเภอเมืองร้อยเอ็ด จังหวัดร้อยเอ็ด</t>
  </si>
  <si>
    <t>รัดเกล้ายอด , จอนหู , ท้ายช้อง   พร้อมผม วิทยาลัยนาฏศิลปร้อยเอ็ด   ตำบลในเมือง อำเภอเมืองร้อยเอ็ด จังหวัดร้อยเอ็ด</t>
  </si>
  <si>
    <t>ศรีษะทศกัณฑ์หน้าทอง วิทยาลัยนาฏศิลปร้อยเอ็ด   ตำบลในเมือง อำเภอเมืองร้อยเอ็ด จังหวัดร้อยเอ็ด</t>
  </si>
  <si>
    <t>ศีรษะ</t>
  </si>
  <si>
    <t>ศรีษะหนุมานครองเมือง วิทยาลัยนาฏศิลปร้อยเอ็ด   ตำบลในเมือง อำเภอเมืองร้อยเอ็ด จังหวัดร้อยเอ็ด</t>
  </si>
  <si>
    <t>เสื้อราชปะแตน  วิทยาลัยนาฏศิลปร้อยเอ็ด   ตำบลในเมือง อำเภอเมืองร้อยเอ็ด จังหวัดร้อยเอ็ด</t>
  </si>
  <si>
    <t>หางเครื่องหมอลำชาย วิทยาลัยนาฏศิลปร้อยเอ็ด   ตำบลในเมือง อำเภอเมืองร้อยเอ็ด จังหวัดร้อยเอ็ด</t>
  </si>
  <si>
    <t>ชั้นวางเครื่องดนตรี  วิทยาลัยนาฏศิลปร้อยเอ็ด   ตำบลในเมือง อำเภอเมืองร้อยเอ็ด จังหวัดร้อยเอ็ด</t>
  </si>
  <si>
    <t>ตู้ 15 ลิ้นชัก วิทยาลัยนาฏศิลปร้อยเอ็ด   ตำบลในเมือง อำเภอเมืองร้อยเอ็ด จังหวัดร้อยเอ็ด</t>
  </si>
  <si>
    <t>ตู้ไม้ บานกระจก  วิทยาลัยนาฏศิลปร้อยเอ็ด   ตำบลในเมือง อำเภอเมืองร้อยเอ็ด จังหวัดร้อยเอ็ด</t>
  </si>
  <si>
    <t>เครื่องฉายภาพ 3 มิติ วิทยาลัยนาฏศิลปร้อยเอ็ด ตำบลในเมือง อำเภอเมืองร้อยเอ็ด จังหวัดร้อยเอ็ด</t>
  </si>
  <si>
    <t>เครื่องมัลติมีเดียโปรเจคเตอร์ ระดับ XGA ขนาด 3,500 ANSI Lumens วิทยาลัยนาฏศิลปร้อยเอ็ด   ตำบลในเมือง อำเภอเมืองร้อยเอ็ด จังหวัดร้อยเอ็ด</t>
  </si>
  <si>
    <t>วงโยธวาทิต  วิทยาลัยนาฏศิลปร้อยเอ็ด   ตำบลในเมือง อำเภอเมืองร้อยเอ็ด จังหวัดร้อยเอ็ด</t>
  </si>
  <si>
    <t>วง</t>
  </si>
  <si>
    <t>เครื่องราชูปโภคกะไหล่ทอง  วิทยาลัยนาฏศิลปร้อยเอ็ด   ตำบลในเมือง อำเภอเมืองร้อยเอ็ด จังหวัดร้อยเอ็ด</t>
  </si>
  <si>
    <t>ฉากลับแล (ลายไทยฉลุ) วิทยาลัยนาฏศิลปร้อยเอ็ด   ตำบลในเมือง อำเภอเมืองร้อยเอ็ด จังหวัดร้อยเอ็ด</t>
  </si>
  <si>
    <t>ชุดเครื่องพระสำอาง วิทยาลัยนาฏศิลปร้อยเอ็ด   ตำบลในเมือง อำเภอเมืองร้อยเอ็ด จังหวัดร้อยเอ็ด</t>
  </si>
  <si>
    <t>ชุดเครื่องสูง วิทยาลัยนาฏศิลปร้อยเอ็ด   ตำบลในเมือง อำเภอเมืองร้อยเอ็ด จังหวัดร้อยเอ็ด</t>
  </si>
  <si>
    <t>สำรับ</t>
  </si>
  <si>
    <t>ชุดชักนาคดึกดำบรรพ์ พญานาค พร้อมภูเขา วิทยาลัยนาฏศิลปร้อยเอ็ด   ตำบลในเมือง อำเภอเมืองร้อยเอ็ด จังหวัดร้อยเอ็ด</t>
  </si>
  <si>
    <t>ธงนำทัพ ยักษ์ ลิง จีน พม่า ไทย ลาว วิทยาลัยนาฏศิลปร้อยเอ็ด   ตำบลในเมือง อำเภอเมืองร้อยเอ็ด จังหวัดร้อยเอ็ด</t>
  </si>
  <si>
    <t>ราชรถปิดทองคำเปลว 100%  วิทยาลัยนาฏศิลปร้อยเอ็ด   ตำบลในเมือง อำเภอเมืองร้อยเอ็ด จังหวัดร้อยเอ็ด</t>
  </si>
  <si>
    <t>โรงพิธีพร้อมหลังคาและฉัตรขาว  วิทยาลัยนาฏศิลปร้อยเอ็ด   ตำบลในเมือง อำเภอเมืองร้อยเอ็ด จังหวัดร้อยเอ็ด</t>
  </si>
  <si>
    <t>โรงพิธีพร้อมหลังคาและฉัตรเขียว วิทยาลัยนาฏศิลปร้อยเอ็ด   ตำบลในเมือง อำเภอเมืองร้อยเอ็ด จังหวัดร้อยเอ็ด</t>
  </si>
  <si>
    <t>โรงพิธีพร้อมหลังคาและฉัตรดำ วิทยาลัยนาฏศิลปร้อยเอ็ด   ตำบลในเมือง อำเภอเมืองร้อยเอ็ด จังหวัดร้อยเอ็ด</t>
  </si>
  <si>
    <t>โรงพิธีพร้อมหลังคาและฉัตรแดง วิทยาลัยนาฏศิลปร้อยเอ็ด   ตำบลในเมือง อำเภอเมืองร้อยเอ็ด จังหวัดร้อยเอ็ด</t>
  </si>
  <si>
    <t>เสลี่ยงพร้อมขารอง วิทยาลัยนาฏศิลปร้อยเอ็ด   ตำบลในเมือง อำเภอเมืองร้อยเอ็ด จังหวัดร้อยเอ็ด</t>
  </si>
  <si>
    <t>หนังใหญ่ ชุดจับลิงหัวค่ำ 4ตัว วิทยาลัยนาฏศิลปร้อยเอ็ด   ตำบลในเมือง อำเภอเมืองร้อยเอ็ด จังหวัดร้อยเอ็ด</t>
  </si>
  <si>
    <t>หมอนขวาน (ปักดิ้นนูนด้านหน้า) วิทยาลัยนาฏศิลปร้อยเอ็ด   ตำบลในเมือง อำเภอเมืองร้อยเอ็ด จังหวัดร้อยเอ็ด</t>
  </si>
  <si>
    <t>หุ่นละครเล็ก  กวางทอง วิทยาลัยนาฏศิลปร้อยเอ็ด   ตำบลในเมือง อำเภอเมืองร้อยเอ็ด จังหวัดร้อยเอ็ด</t>
  </si>
  <si>
    <t>หุ่นละครเล็ก  เบญจกาย วิทยาลัยนาฏศิลปร้อยเอ็ด   ตำบลในเมือง อำเภอเมืองร้อยเอ็ด จังหวัดร้อยเอ็ด</t>
  </si>
  <si>
    <t>หุ่นละครเล็ก  พระราม วิทยาลัยนาฏศิลปร้อยเอ็ด   ตำบลในเมือง อำเภอเมืองร้อยเอ็ด จังหวัดร้อยเอ็ด</t>
  </si>
  <si>
    <t>หุ่นละครเล็ก  สีดา วิทยาลัยนาฏศิลปร้อยเอ็ด   ตำบลในเมือง อำเภอเมืองร้อยเอ็ด จังหวัดร้อยเอ็ด</t>
  </si>
  <si>
    <t>หุ่นละครเล็ก  หนุมาน วิทยาลัยนาฏศิลปร้อยเอ็ด   ตำบลในเมือง อำเภอเมืองร้อยเอ็ด จังหวัดร้อยเอ็ด</t>
  </si>
  <si>
    <t>หุ่นละครเล็ก ทศกัณฐ์ วิทยาลัยนาฏศิลปร้อยเอ็ด   ตำบลในเมือง อำเภอเมืองร้อยเอ็ด จังหวัดร้อยเอ็ด</t>
  </si>
  <si>
    <t>ตู้บานเลื่อนกระจกซ้อนตู้บานเลื่อนทึบ วิทยาลัยนาฏศิลปสุโขทัย ตำบลบ้านกล้วย อำเภอเมืองสุโขทัย จังหวัดสุโขทัย</t>
  </si>
  <si>
    <t>ระบบควบคุมประตูแบบมีจอและ Fingerprintพร้อมระบบจดจำใบหน้า วิทยาลัยนาฏศิลปสุโขทัย    ตำบลบ้านกล้วย อำเภอเมืองสุโขทัย จังหวัดสุโขทัย</t>
  </si>
  <si>
    <t>เครื่องซักผ้า  วิทยาลัยนาฏศิลปสุโขทัย     ตำบลบ้านกล้วย อำเภอเมืองสุโขทัย จังหวัดสุโขทัย</t>
  </si>
  <si>
    <t>โทรทัศน์ แอลอีดี(LED TV) แบบ Smart TVระดับความระเอียดจอภาพ 1920x1080 พิเซล ขนาด 55 นิ้ว วิทยาลัยนาฏศิลปสุโขทัย    ตำบลบ้านกล้วย อำเภอเมืองสุโขทัย จังหวัดสุโขทัย</t>
  </si>
  <si>
    <t>คลาริเนท บีแฟลต วิทยาลัยนาฏศิลปสุโขทัย    ตำบลบ้านกล้วย อำเภอเมืองสุโขทัย จังหวัดสุโขทัย</t>
  </si>
  <si>
    <t>แซกโซโฟนเทนเนอร์ วิทยาลัยนาฏศิลปสุโขทัย  ตำบลบ้านกล้วย อำเภอเมืองสุโขทัย  จังหวัดสุโขทัย</t>
  </si>
  <si>
    <t>แซกโซโฟนอัลโต วิทยาลัยนาฏศิลปสุโขทัย  ตำบลบ้านกล้วย อำเภอเมืองสุโขทัย  จังหวัดสุโขทัย</t>
  </si>
  <si>
    <t>ทรัมเป็ต บีแฟล็ต วิทยาลัยนาฏศิลปสุโขทัย  ตำบลบ้านกล้วย อำเภอเมืองสุโขทัย  จังหวัดสุโขทัย</t>
  </si>
  <si>
    <t>เทนเนอร์ทรอมโบน วิทยาลัยนาฏศิลปสุโขทัย  ตำบลบ้านกล้วย อำเภอเมืองสุโขทัย  จังหวัดสุโขทัย</t>
  </si>
  <si>
    <t>มาร์ชชิ่งบาริโทน วิทยาลัยนาฏศิลปสุโขทัย  ตำบลบ้านกล้วย อำเภอเมืองสุโขทัย  จังหวัดสุโขทัย</t>
  </si>
  <si>
    <t>มาร์ชชิ่งเฟรนฮอร์น วิทยาลัยนาฏศิลปสุโขทัย  ตำบลบ้านกล้วย อำเภอเมืองสุโขทัย  จังหวัดสุโขทัย</t>
  </si>
  <si>
    <t>มาร์ชชิ่งเมโลโฟน วิทยาลัยนาฏศิลปสุโขทัย  ตำบลบ้านกล้วย อำเภอเมืองสุโขทัย  จังหวัดสุโขทัย</t>
  </si>
  <si>
    <t>มาร์ชชิ่งยูโฟเนียม วิทยาลัยนาฏศิลปสุโขทัย  ตำบลบ้านกล้วย อำเภอเมืองสุโขทัย  จังหวัดสุโขทัย</t>
  </si>
  <si>
    <t>เสากีฬาตะกร้อ วิทยาลัยนาฏศิลปสุโขทัย    ตำบลบ้านกล้วย อำเภอเมืองสุโขทัย จังหวัดสุโขทัย</t>
  </si>
  <si>
    <t>เสากีฬาแบดมินตัน วิทยาลัยนาฏศิลปสุโขทัย     ตำบลบ้านกล้วย อำเภอเมืองสุโขทัย จังหวัดสุโขทัย</t>
  </si>
  <si>
    <t>เสากีฬาวอลเลย์บอล วิทยาลัยนาฏศิลปสุโขทัย    ตำบลบ้านกล้วย อำเภอเมืองสุโขทัย จังหวัดสุโขทัย</t>
  </si>
  <si>
    <t>เสาประตูฟุตซอล วิทยาลัยนาฏศิลปสุโขทัย     ตำบลบ้านกล้วย อำเภอเมืองสุโขทัย จังหวัดสุโขทัย</t>
  </si>
  <si>
    <t>เครื่องราชูปโภคกะไหล่ทอง กาน้ำ จานรอง คนโท 2 กระแจะ 3 พานรอง ขาสิงห์ วิทยาลัยนาฏศิลปสุโขทัย ตำบลบ้านกล้วย อำเภอเมืองสุโขทัย จังหวัดสุโขทัย</t>
  </si>
  <si>
    <t>ชุดชุมนุมเผ่าไทย  วิทยาลัยนาฏศิลปสุโขทัย     ตำบลบ้านกล้วย อำเภอเมืองสุโขทัย จังหวัดสุโขทัย</t>
  </si>
  <si>
    <t>ชุดตารีมาลากัสพร้อมเครื่องประดับและอุปกรณ์ วิทยาลัยนาฏศิลปสุโขทัย  ตำบลบ้านกล้วย อำเภอเมืองสุโขทัย  จังหวัดสุโขทัย</t>
  </si>
  <si>
    <t>ชุดไทภูเขาแบบร้อยเอ็ด  วิทยาลัยนาฏศิลปสุโขทัย   ตำบลบ้านกล้วย อำเภอเมืองสุโขทัย จังหวัดสุโขทัย</t>
  </si>
  <si>
    <t>ชุดบายศรีสู่ขวัญ  วิทยาลัยนาฏศิลปสุโขทัย   ตำบลบ้านกล้วย อำเภอเมืองสุโขทัย จังหวัดสุโขทัย</t>
  </si>
  <si>
    <t>ชุดฟ้อนนพบุรีศรีนครพิงค์เชียงใหม่ วิทยาลัยนาฏศิลปสุโขทัย  ตำบลบ้านกล้วย อำเภอเมืองสุโขทัย  จังหวัดสุโขทัย</t>
  </si>
  <si>
    <t>ชุดฟ้อนผางประทีป วิทยาลัยนาฏศิลปสุโขทัย  ตำบลบ้านกล้วย  อำเภอเมืองสุโขทัย  จังหวัดสุโขทัย</t>
  </si>
  <si>
    <t>ชุดฟ้อนแพน  พร้อมเครื่องประดับ วิทยาลัยนาฏศิลปสุโขทัย     ตำบลบ้านกล้วย อำเภอเมืองสุโขทัย จังหวัดสุโขทัย</t>
  </si>
  <si>
    <t>ชุดฟ้อนวี วิทยาลัยนาฏศิลปสุโขทัย  ตำบลบ้านกล้วย อำเภอเมืองสุโขทัย  จังหวัดสุโขทัย</t>
  </si>
  <si>
    <t>ชุดฟ้อนโหวต แบบที่ 2 วิทยาลัยนาฏศิลปสุโขทัย  ตำบลบ้านกล้วย อำเภอเมืองสุโขทัย  จังหวัดสุโขทัย</t>
  </si>
  <si>
    <t>ระบำพัดใบพ้อครบชุดพร้อมเครื่องประดับ วิทยาลัยนาฏศิลปสุโขทัย  ตำบลบ้านกล้วย  อำเภอเมืองสุโขทัย  จังหวัดสุโขทัย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</si>
  <si>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วิทยาลัยนาฏศิลปสุโขทัย ตำบลบ้านกล้วย อำเภอเมืองสุโขทัย จังหวัดสุโขทัย</t>
  </si>
  <si>
    <t>เครื่องพิมพ์แบบฉีดหมึกพร้อมติดตั้งถังหมึก (Ink Tank Printer) วิทยาลัยนาฏศิลปสุโขทัย ตำบลบ้านกล้วย อำเภอเมืองสุโขทัย จังหวัดสุโขทัย</t>
  </si>
  <si>
    <t>เครื่องแสกนหนังสือ วิทยาลัยนาฏศิลปสุโขทัย   ตำบลบ้านกล้วย อำเภอเมืองสุโขทัย จังหวัดสุโขทัย</t>
  </si>
  <si>
    <t>โต๊ะทำงานไม้ 3 ลิ้นชัก วิทยาลัยนาฏศิลปกาฬสินธุ์    ตำบลกาฬสินธุ์ อำเภอเมืองกาฬสินธุ์ จังหวัดกาฬสินธุ์</t>
  </si>
  <si>
    <t>เก้าอี้ทำงานพนักพิงสูง วิทยาลัยนาฏศิลปกาฬสินธุ์    ตำบลกาฬสินธุ์ อำเภอเมืองกาฬสินธุ์ จังหวัดกาฬสินธุ์</t>
  </si>
  <si>
    <t>เก้าอี้บุนวม วิทยาลัยนาฏศิลปกาฬสินธุ์    ตำบลกาฬสินธุ์ อำเภอเมืองกาฬสินธุ์ จังหวัดกาฬสินธุ์</t>
  </si>
  <si>
    <t>เก้าอี้เลกเชอร์ไม้ วิทยาลัยนาฏศิลปกาฬสินธุ์    ตำบลกาฬสินธุ์ อำเภอเมืองกาฬสินธุ์ จังหวัดกาฬสินธุ์</t>
  </si>
  <si>
    <t>เก้าอี้สำนักงาน วิทยาลัยนาฏศิลปกาฬสินธุ์    ตำบลกาฬสินธุ์ อำเภอเมืองกาฬสินธุ์ จังหวัดกาฬสินธุ์</t>
  </si>
  <si>
    <t>เครื่องทำลายเอกสาร แบบตัดตรง ทำลายครั้งละ 20 แผ่น วิทยาลัยนาฏศิลปกาฬสินธุ์ ตำบลกาฬสินธุ์ อำเภอเมืองกาฬสินธุ์ จังหวัดกาฬสินธุ์</t>
  </si>
  <si>
    <t>ตู้เก็บเอกสารอเนกประสงค์ วิทยาลัยนาฏศิลปกาฬสินธุ์    ตำบลกาฬสินธุ์ อำเภอเมืองกาฬสินธุ์ จังหวัดกาฬสินธุ์</t>
  </si>
  <si>
    <t>ตู้เหล็กเก็บเครื่องแต่งกาย และเครื่องประดับ วิทยาลัยนาฏศิลปกาฬสินธุ์  ตำบลกาฬสินธุ์ อำเภอเมืองกาฬสินธุ์ จังหวัดกาฬสินธุ์</t>
  </si>
  <si>
    <t>โต๊ะทำงานระดับ 3-6 พร้อมเก้าอี้ วิทยาลัยนาฏศิลปกาฬสินธุ์    ตำบลกาฬสินธุ์ อำเภอเมืองกาฬสินธุ์ จังหวัดกาฬสินธุ์</t>
  </si>
  <si>
    <t>พัดลมโคจร วิทยาลัยนาฏศิลปกาฬสินธุ์    ตำบลกาฬสินธุ์ อำเภอเมืองกาฬสินธุ์ จังหวัดกาฬสินธุ์</t>
  </si>
  <si>
    <t>พัดลมตั้งโต๊ะ วิทยาลัยนาฏศิลปกาฬสินธุ์    ตำบลกาฬสินธุ์ อำเภอเมืองกาฬสินธุ์ จังหวัดกาฬสินธุ์</t>
  </si>
  <si>
    <t>เครื่องตัดหญ้า แบบข้ออ่อน วิทยาลัยนาฏศิลปกาฬสินธุ์    ตำบลกาฬสินธุ์ อำเภอเมืองกาฬสินธุ์ จังหวัดกาฬสินธุ์</t>
  </si>
  <si>
    <t>รถตัดหญ้าแบบเดินตาม วิทยาลัยนาฏศิลปกาฬสินธุ์    ตำบลกาฬสินธุ์ อำเภอเมืองกาฬสินธุ์ จังหวัดกาฬสินธุ์</t>
  </si>
  <si>
    <t>ชุดไมค์ประชุมไร้สายพร้อมเครื่องขยายและลำโพง วิทยาลัยนาฏศิลปกาฬสินธุ์    ตำบลกาฬสินธุ์ อำเภอเมืองกาฬสินธุ์ จังหวัดกาฬสินธุ์</t>
  </si>
  <si>
    <t>15</t>
  </si>
  <si>
    <t>แฟลช แฟลชวิทยุไร้สายควบคุมอุปกรณ์เสริมไฟถ่ายรูป วิทยาลัยนาฏศิลปกาฬสินธุ์  ตำบลกาฬสินธุ์ อำเภอเมืองกาฬสินธุ์ จังหวัดกาฬสินธุ์</t>
  </si>
  <si>
    <t>เครื่องขยายเสียงช่วยสอนล้อลากอเนกประสงค์ มีแอมป์ในตัว วิทยาลัยนาฏศิลปกาฬสินธุ์    ตำบลกาฬสินธุ์ อำเภอเมืองกาฬสินธุ์ จังหวัดกาฬสินธุ์</t>
  </si>
  <si>
    <t>โคมสปอร์ตไลท์ led ไม่น้อยกว่า 200 w วิทยาลัยนาฏศิลปกาฬสินธุ์    ตำบลกาฬสินธุ์ อำเภอเมืองกาฬสินธุ์ จังหวัดกาฬสินธุ์</t>
  </si>
  <si>
    <t>โต๊ะปิงปอง วิทยาลัยนาฏศิลปกาฬสินธุ์    ตำบลกาฬสินธุ์ อำเภอเมืองกาฬสินธุ์ จังหวัดกาฬสินธุ์</t>
  </si>
  <si>
    <t>เบาะนั่งซิทอัพ 360 องศา วิทยาลัยนาฏศิลปกาฬสินธุ์    ตำบลกาฬสินธุ์ อำเภอเมืองกาฬสินธุ์ จังหวัดกาฬสินธุ์</t>
  </si>
  <si>
    <t>ชิ้น</t>
  </si>
  <si>
    <t>ป้ายคะแนนเปตอง วิทยาลัยนาฏศิลปกาฬสินธุ์    ตำบลกาฬสินธุ์ อำเภอเมืองกาฬสินธุ์ จังหวัดกาฬสินธุ์</t>
  </si>
  <si>
    <t>ป้าย</t>
  </si>
  <si>
    <t>ป้ายคะแนนวอลเลย์บอล บาสเก็ตบอล วิทยาลัยนาฏศิลปกาฬสินธุ์    ตำบลกาฬสินธุ์ อำเภอเมืองกาฬสินธุ์ จังหวัดกาฬสินธุ์</t>
  </si>
  <si>
    <t>กลองชุด วิทยาลัยนาฏศิลปกาฬสินธุ์    ตำบลกาฬสินธุ์ อำเภอเมืองกาฬสินธุ์ จังหวัดกาฬสินธุ์</t>
  </si>
  <si>
    <t>คลาริเนท บีแฟลท วิทยาลัยนาฏศิลปกาฬสินธุ์    ตำบลกาฬสินธุ์ อำเภอเมืองกาฬสินธุ์ จังหวัดกาฬสินธุ์</t>
  </si>
  <si>
    <t>ดับเบิลเฟรน์ฮอนร์ วิทยาลัยนาฏศิลปกาฬสินธุ์    ตำบลกาฬสินธุ์ อำเภอเมืองกาฬสินธุ์ จังหวัดกาฬสินธุ์</t>
  </si>
  <si>
    <t>ตู้แอมป์กีตาร์ไฟฟ้า วิทยาลัยนาฏศิลปกาฬสินธุ์    ตำบลกาฬสินธุ์ อำเภอเมืองกาฬสินธุ์ จังหวัดกาฬสินธุ์</t>
  </si>
  <si>
    <t>ตู้แอมป์คีย์บอร์ด วิทยาลัยนาฏศิลปกาฬสินธุ์    ตำบลกาฬสินธุ์ อำเภอเมืองกาฬสินธุ์ จังหวัดกาฬสินธุ์</t>
  </si>
  <si>
    <t>ตู้แอมป์เบสไฟฟ้า วิทยาลัยนาฏศิลปกาฬสินธุ์    ตำบลกาฬสินธุ์ อำเภอเมืองกาฬสินธุ์ จังหวัดกาฬสินธุ์</t>
  </si>
  <si>
    <t>ทรัมเป็ต บีแฟล็ต  วิทยาลัยนาฏศิลปกาฬสินธุ์    ตำบลกาฬสินธุ์ อำเภอเมืองกาฬสินธุ์ จังหวัดกาฬสินธุ์</t>
  </si>
  <si>
    <t>เปียโนไฟฟ้า วิทยาลัยนาฏศิลปกาฬสินธุ์    ตำบลกาฬสินธุ์ อำเภอเมืองกาฬสินธุ์ จังหวัดกาฬสินธุ์</t>
  </si>
  <si>
    <t>ฟลุต วิทยาลัยนาฏศิลปกาฬสินธุ์    ตำบลกาฬสินธุ์ อำเภอเมืองกาฬสินธุ์ จังหวัดกาฬสินธุ์</t>
  </si>
  <si>
    <t>มาร์ชิง เบสดรัม ขนาด 22 นิ้ว วิทยาลัยนาฏศิลปกาฬสินธุ์    ตำบลกาฬสินธุ์ อำเภอเมืองกาฬสินธุ์ จังหวัดกาฬสินธุ์</t>
  </si>
  <si>
    <t>วิโอลา วิทยาลัยนาฏศิลปกาฬสินธุ์    ตำบลกาฬสินธุ์ อำเภอเมืองกาฬสินธุ์ จังหวัดกาฬสินธุ์</t>
  </si>
  <si>
    <t>ปั๊มลม 3 แรงม้า วิทยาลัยนาฏศิลปกาฬสินธุ์    ตำบลกาฬสินธุ์ อำเภอเมืองกาฬสินธุ์ จังหวัดกาฬสินธุ์</t>
  </si>
  <si>
    <t>เครื่องตัดเหล็ก วิทยาลัยนาฏศิลปกาฬสินธุ์    ตำบลกาฬสินธุ์ อำเภอเมืองกาฬสินธุ์ จังหวัดกาฬสินธุ์</t>
  </si>
  <si>
    <t>สว่านไฟฟ้า วิทยาลัยนาฏศิลปกาฬสินธุ์    ตำบลกาฬสินธุ์ อำเภอเมืองกาฬสินธุ์ จังหวัดกาฬสินธุ์</t>
  </si>
  <si>
    <t>ชุดทศกัณฑ์ วิทยาลัยนาฏศิลปกาฬสินธุ์    ตำบลกาฬสินธุ์ อำเภอเมืองกาฬสินธุ์ จังหวัดกาฬสินธุ์</t>
  </si>
  <si>
    <t>ชุดมโนราห์ วิทยาลัยนาฏศิลปกาฬสินธุ์    ตำบลกาฬสินธุ์ อำเภอเมืองกาฬสินธุ์ จังหวัดกาฬสินธุ์</t>
  </si>
  <si>
    <t>ชุดระบำไก่ วิทยาลัยนาฏศิลปกาฬสินธุ์    ตำบลกาฬสินธุ์ อำเภอเมืองกาฬสินธุ์ จังหวัดกาฬสินธุ์</t>
  </si>
  <si>
    <t>ชุดเสนายักษ์ (ศีรษะยักษ์โล้น) วิทยาลัยนาฏศิลปกาฬสินธุ์    ตำบลกาฬสินธุ์ อำเภอเมืองกาฬสินธุ์ จังหวัดกาฬสินธุ์</t>
  </si>
  <si>
    <t>ชุดเสนาลิง วิทยาลัยนาฏศิลปกาฬสินธุ์    ตำบลกาฬสินธุ์ อำเภอเมืองกาฬสินธุ์ จังหวัดกาฬสินธุ์</t>
  </si>
  <si>
    <t>ชุดหมอลำชาย วิทยาลัยนาฏศิลปกาฬสินธุ์    ตำบลกาฬสินธุ์ อำเภอเมืองกาฬสินธุ์ จังหวัดกาฬสินธุ์</t>
  </si>
  <si>
    <t>ชุดหมอลำหญิง วิทยาลัยนาฏศิลปกาฬสินธุ์    ตำบลกาฬสินธุ์ อำเภอเมืองกาฬสินธุ์ จังหวัดกาฬสินธุ์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</si>
  <si>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  วิทยาลัยนาฏศิลปกาฬสินธุ์    ตำบลกาฬสินธุ์ อำเภอเมืองกาฬสินธุ์ จังหวัดกาฬสินธุ์</t>
  </si>
  <si>
    <t>รถบรรทุก 6 ล้อ ปริมาตรกระบอกสูบไม่ต่ำกว่า 5,000 ซีซี หรือกำลังเครื่องยนต์สูงสุด ไม่ต่ำกว่า  210 แรงม้า  วิทยาลัยนาฏศิลปกาฬสินธุ์    ตำบลกาฬสินธุ์ อำเภอเมืองกาฬสินธุ์ จังหวัดกาฬสินธุ์</t>
  </si>
  <si>
    <t>กระดานไวท์บอร์ดติดฝาผนังชนิดแม่เหล็ก วิทยาลัยนาฏศิลปกาฬสินธุ์  ตำบลกาฬสินธุ์ อำเภอเมืองกาฬสินธุ์ จังหวัดกาฬสินธุ์</t>
  </si>
  <si>
    <t>ตู้เหล็กบานเลื่อน บนกระจก- ล่างทึบ  วิทยาลัยนาฏศิลปกาฬสินธุ์    ตำบลกาฬสินธุ์ อำเภอเมืองกาฬสินธุ์ จังหวัดกาฬสินธุ์</t>
  </si>
  <si>
    <t>ตู้เอกสารเหล็กบานเลื่อนกระจก 2 ตอน วิทยาลัยนาฏศิลปกาฬสินธุ์    ตำบลกาฬสินธุ์ อำเภอเมืองกาฬสินธุ์ จังหวัดกาฬสินธุ์</t>
  </si>
  <si>
    <t>โต๊ะทำงานสำนักงานพร้อมโต๊ะคอมพิวเตอร์รูปตัวแอล วิทยาลัยนาฏศิลปกาฬสินธุ์    ตำบลกาฬสินธุ์ อำเภอเมืองกาฬสินธุ์ จังหวัดกาฬสินธุ์</t>
  </si>
  <si>
    <t>โต๊ะหน้าขาว วิทยาลัยนาฏศิลปกาฬสินธุ์   ตำบลกาฬสินธุ์ อำเภอเมืองกาฬสินธุ์ จังหวัดกาฬสินธุ์</t>
  </si>
  <si>
    <t>โทรทัศน์ จอ แบน 55 นิ้ว วิทยาลัยนาฏศิลปกาฬสินธุ์    ตำบลกาฬสินธุ์ อำเภอเมืองกาฬสินธุ์ จังหวัดกาฬสินธุ์</t>
  </si>
  <si>
    <t>เครื่องขยายเสียงแบบลากจูง ไม่น้อยกว่า 40 วัตต์พร้อมบลูทูธเชื่อมสัญญานในตัว  วิทยาลัยนาฏศิลปกาฬสินธุ์    ตำบลกาฬสินธุ์ อำเภอเมืองกาฬสินธุ์ จังหวัดกาฬสินธุ์</t>
  </si>
  <si>
    <t>เครื่องราชูปโภค วิทยาลัยนาฏศิลปกาฬสินธุ์    ตำบลกาฬสินธุ์ อำเภอเมืองกาฬสินธุ์ จังหวัดกาฬสินธุ์</t>
  </si>
  <si>
    <t>ชุดนาง (รำฉุยฉายกิ่งไม้เงินทอง) วิทยาลัยนาฏศิลปกาฬสินธุ์    ตำบลกาฬสินธุ์ อำเภอเมืองกาฬสินธุ์ จังหวัดกาฬสินธุ์</t>
  </si>
  <si>
    <t>ชุดพระแขนยาว(รำปะเลง) วิทยาลัยนาฏศิลปกาฬสินธุ์    ตำบลกาฬสินธุ์ อำเภอเมืองกาฬสินธุ์ จังหวัดกาฬสินธุ์</t>
  </si>
  <si>
    <t>ชุดพระแขนสั้น(พระลอ) วิทยาลัยนาฏศิลปกาฬสินธุ์    ตำบลกาฬสินธุ์ อำเภอเมืองกาฬสินธุ์ จังหวัดกาฬสินธุ์</t>
  </si>
  <si>
    <t>เตียงแดงใหญ่ วิทยาลัยนาฏศิลปกาฬสินธุ์    ตำบลกาฬสินธุ์ อำเภอเมืองกาฬสินธุ์ จังหวัดกาฬสินธุ์</t>
  </si>
  <si>
    <t>หน่วย</t>
  </si>
  <si>
    <t>พระขรรค์โลหะ(แบบปิดลาย) วิทยาลัยนาฏศิลปกาฬสินธุ์    ตำบลกาฬสินธุ์ อำเภอเมืองกาฬสินธุ์ จังหวัดกาฬสินธุ์</t>
  </si>
  <si>
    <t>ม้าแผง พร้อมแส้ วิทยาลัยนาฏศิลปกาฬสินธุ์    ตำบลกาฬสินธุ์ อำเภอเมืองกาฬสินธุ์ จังหวัดกาฬสินธุ์</t>
  </si>
  <si>
    <t>รัดเกล้ายอด (ลงรักปิดทองแท้ประดับเพชรเทียม) วิทยาลัยนาฏศิลปกาฬสินธุ์  ตำบลกาฬสินธุ์ อำเภอเมืองกาฬสินธุ์ จังหวัดกาฬสินธุ์</t>
  </si>
  <si>
    <t>หอก  วิทยาลัยนาฏศิลปกาฬสินธุ์    ตำบลกาฬสินธุ์ อำเภอเมืองกาฬสินธุ์ จังหวัดกาฬสินธุ์</t>
  </si>
  <si>
    <t>เครื่องคอมพิวเตอร์ All In One สําหรับงานสํานักงาน วิทยาลัยนาฏศิลปกาฬสินธุ์ ตำบลกาฬสินธุ์ อำเภอเมืองกาฬสินธุ์ จังหวัดกาฬสินธุ์</t>
  </si>
  <si>
    <t>เครื่องคอมพิวเตอร์ All In One สำหรับงานประมวลผล ขนาดจอไม่น้อยกว่า 27 นิ้ว ระบบปฏิบัติการ ios วิทยาลัยนาฏศิลปกาฬสินธุ์ ตำบลกาฬสินธุ์ อำเภอเมืองกาฬสินธุ์ จังหวัดกาฬสินธุ์</t>
  </si>
  <si>
    <t>เครื่องคอมพิวเตอร์ All In One สำหรับงานประมวลผล วิทยาลัยนาฏศิลปกาฬสินธุ์ ตำบลกาฬสินธุ์ อำเภอเมืองกาฬสินธุ์ จังหวัดกาฬสินธุ์</t>
  </si>
  <si>
    <t>เครื่องคอมพิวเตอร์โน้ตบุ๊ก สำหรับงานประมวลผล วิทยาลัยนาฏศิลปกาฬสินธุ์ ตำบลกาฬสินธุ์ อำเภอเมืองกาฬสินธุ์ จังหวัดกาฬสินธุ์</t>
  </si>
  <si>
    <t>เครื่องถ่ายเอกสาร ระบบดิจิตอล (ขาว-ดำ) ความเร็ว 20 แผ่นต่อนาที วิทยาลัยนาฏศิลปกาฬสินธุ์ ตำบลกาฬสินธุ์ อำเภอเมืองกาฬสินธุ์ จังหวัดกาฬสินธุ์</t>
  </si>
  <si>
    <t>เครื่องถ่ายเอกสาร สี ขาวดำ Print Scan Copy วิทยาลัยนาฏศิลปกาฬสินธุ์   ตำบลกาฬสินธุ์ อำเภอเมืองกาฬสินธุ์ จังหวัดกาฬสินธุ์</t>
  </si>
  <si>
    <t>เครื่องพิมพ์ Multifunction แบบฉีดหมึกพร้อมติดตั้งถังหมึกพิมพ์ (Ink Tank Printer) วิทยาลัยนาฏศิลปกาฬสินธุ์ ตำบลกาฬสินธุ์ อำเภอเมืองกาฬสินธุ์ จังหวัดกาฬสินธุ์</t>
  </si>
  <si>
    <t>เครื่องพิมพ์ Multifunction เลเซอร์ หรือ LED สี วิทยาลัยนาฏศิลปกาฬสินธุ์ ตำบลกาฬสินธุ์ อำเภอเมืองกาฬสินธุ์ จังหวัดกาฬสินธุ์</t>
  </si>
  <si>
    <t>เครื่องพิมพ์ Printer Laser แบบพิมพ์สี วิทยาลัยนาฏศิลปกาฬสินธุ์   ตำบลกาฬสินธุ์ อำเภอเมืองกาฬสินธุ์ จังหวัดกาฬสินธุ์</t>
  </si>
  <si>
    <t>เครื่องพิมพ์ชนิดเลเซอร์ หรือ LED ขาวดำ ชนิด Network แบบที่ 1 (28 หน้า/นาที) วิทยาลัยนาฏศิลปกาฬสินธุ์ ตำบลกาฬสินธุ์ อำเภอเมืองกาฬสินธุ์ จังหวัดกาฬสินธุ์</t>
  </si>
  <si>
    <t>เครื่องพิมพ์บัตรพลาสติกหน้าเดียว วิทยาลัยนาฏศิลปกาฬสินธุ์   ตำบลกาฬสินธุ์ อำเภอเมืองกาฬสินธุ์ จังหวัดกาฬสินธุ์</t>
  </si>
  <si>
    <t>เครื่องพิมพ์เลเซอร์ หรือ LED สี ชนิด Network แบบที่ 1 (18 หน้า/นาที) วิทยาลัยนาฏศิลปกาฬสินธุ์ ตำบลกาฬสินธุ์ อำเภอเมืองกาฬสินธุ์ จังหวัดกาฬสินธุ์</t>
  </si>
  <si>
    <t>ตู้จัดเก็บเครื่องคอมพิวเตอร์และอุปกรณ์ อื่นๆ วิทยาลัยนาฏศิลปกาฬสินธุ์   ตำบลกาฬสินธุ์ อำเภอเมืองกาฬสินธุ์ จังหวัดกาฬสินธุ์</t>
  </si>
  <si>
    <t>ตู้เหล็กประตูบานเลื่อนกระจก ด้านหน้า 2 บานวิทยาลัยนาฏศิลปลพบุรี   ตำบลทะเลชุบศร อำเภอเมืองลพบุรี จังหวัดลพบุรี</t>
  </si>
  <si>
    <t>โต๊ะหมู่บูชา พร้อมฐานรองโต๊ะหมู่ วิทยาลัยนาฏศิลปลพบุรี   ตำบลทะเลชุบศร อำเภอเมืองลพบุรี จังหวัดลพบุรี</t>
  </si>
  <si>
    <t>เครื่องทำน้ำเย็นแสตนเลส 4 หัวก๊อก แบบต่อท่อน้ำ  วิทยาลัยนาฏศิลปลพบุรี  ตำบลทะเลชุบศร อำเภอเมืองลพบุรี จังหวัดลพบุรี</t>
  </si>
  <si>
    <t>โทรทัศน์ แอล อี ดี (LED) แบบ Smart TV ระดับความละเอียดจอภาพ 1920 x 1080 พิกเซล ขนาด 55 นิ้ว วิทยาลัยนาฏศิลปลพบุรี  ตำบลทะเลชุบศร อำเภอเมืองลพบุรี จังหวัดลพบุรี</t>
  </si>
  <si>
    <t>กลองทิมปานี  ( Timpani ) วิทยาลัยนาฏศิลปลพบุรี   ตำบลทะเลชุบศร อำเภอเมืองลพบุรี จังหวัดลพบุรี</t>
  </si>
  <si>
    <t>กลองสแนร์ มาร์ชชิ่ง ( Marching  Snare  Drum ) วิทยาลัยนาฏศิลปลพบุรี   ตำบลทะเลชุบศร อำเภอเมืองลพบุรี จังหวัดลพบุรี</t>
  </si>
  <si>
    <t>กลองใหญ่ สำหรับเดินแถว ( Marching  Bass Drum ) ขนาด 26 นิ้ว วิทยาลัยนาฏศิลปลพบุรี   ตำบลทะเลชุบศร อำเภอเมืองลพบุรี จังหวัดลพบุรี</t>
  </si>
  <si>
    <t>กลองใหญ่ สำหรับเดินแถว ( Marching  Bass Drum )ขนาด 24 นิ้ว วิทยาลัยนาฏศิลปลพบุรี   ตำบลทะเลชุบศร อำเภอเมืองลพบุรี จังหวัดลพบุรี</t>
  </si>
  <si>
    <t>เก้าอี้นั่งตีกลอง วิทยาลัยนาฏศิลปลพบุรี   ตำบลทะเลชุบศร อำเภอเมืองลพบุรี จังหวัดลพบุรี</t>
  </si>
  <si>
    <t>คอนเสิร์ตทอม วิทยาลัยนาฏศิลปลพบุรี   ตำบลทะเลชุบศร อำเภอเมืองลพบุรี จังหวัดลพบุรี</t>
  </si>
  <si>
    <t>เคสไฟเบอร์ใส่กลองชุด และเคสไฟเบอร์ใส่ฉาบ วิทยาลัยนาฏศิลปลพบุรี  ตำบลทะเลชุบศร อำเภอเมืองลพบุรี จังหวัดลพบุรี</t>
  </si>
  <si>
    <t>เชลโล (Sello) วิทยาลัยนาฏศิลปลพบุรี   ตำบลทะเลชุบศร อำเภอเมืองลพบุรี จังหวัดลพบุรี</t>
  </si>
  <si>
    <t>แซกโซโฟน  โซปราโน  ( Soprano  Saxophone )วิทยาลัยนาฏศิลปลพบุรี   ตำบลทะเลชุบศร อำเภอเมืองลพบุรี จังหวัดลพบุรี</t>
  </si>
  <si>
    <t>แซกโซโฟน บาริโทน  ( Barritone  Saxophone )วิทยาลัยนาฏศิลปลพบุรี   ตำบลทะเลชุบศร อำเภอเมืองลพบุรี จังหวัดลพบุรี</t>
  </si>
  <si>
    <t>ดับเบิ้ลเบส วิทยาลัยนาฏศิลปลพบุรี   ตำบลทะเลชุบศร อำเภอเมืองลพบุรี จังหวัดลพบุรี</t>
  </si>
  <si>
    <t>ฟลูต (Flute) วิทยาลัยนาฏศิลปลพบุรี   ตำบลทะเลชุบศร อำเภอเมืองลพบุรี จังหวัดลพบุรี</t>
  </si>
  <si>
    <t>วิโอล่า (Viola) วิทยาลัยนาฏศิลปลพบุรี   ตำบลทะเลชุบศร อำเภอเมืองลพบุรี จังหวัดลพบุรี</t>
  </si>
  <si>
    <t>ไวโอลิน วิทยาลัยนาฏศิลปลพบุรี   ตำบลทะเลชุบศร อำเภอเมืองลพบุรี จังหวัดลพบุรี</t>
  </si>
  <si>
    <t>อคูสติคกีตาร์ไฟฟ้า วิทยาลัยนาฏศิลปลพบุรี   ตำบลทะเลชุบศร อำเภอเมืองลพบุรี จังหวัดลพบุรี</t>
  </si>
  <si>
    <t>การละเล่นของหลวง วิทยาลัยนาฏศิลปลพบุรี   ตำบลทะเลชุบศร อำเภอเมืองลพบุรี จังหวัดลพบุรี</t>
  </si>
  <si>
    <t>ฉุยฉายพราหมณ์ วิทยาลัยนาฏศิลปลพบุรี   ตำบลทะเลชุบศร อำเภอเมืองลพบุรี จังหวัดลพบุรี</t>
  </si>
  <si>
    <t>ชุมนุมเผ่าไทย วิทยาลัยนาฏศิลปลพบุรี   ตำบลทะเลชุบศร อำเภอเมืองลพบุรี จังหวัดลพบุรี</t>
  </si>
  <si>
    <t>พระราม วิทยาลัยนาฏศิลปลพบุรี   ตำบลทะเลชุบศร อำเภอเมืองลพบุรี จังหวัดลพบุรี</t>
  </si>
  <si>
    <t>พระลักษณ์ วิทยาลัยนาฏศิลปลพบุรี   ตำบลทะเลชุบศร อำเภอเมืองลพบุรี จังหวัดลพบุรี</t>
  </si>
  <si>
    <t>ภูไทสามเผ่า (ก) วิทยาลัยนาฏศิลปลพบุรี   ตำบลทะเลชุบศร อำเภอเมืองลพบุรี จังหวัดลพบุรี</t>
  </si>
  <si>
    <t>ศีรชยสิงห์ (ตัวรอง) วิทยาลัยนาฏศิลปลพบุรี   ตำบลทะเลชุบศร อำเภอเมืองลพบุรี จังหวัดลพบุรี</t>
  </si>
  <si>
    <t>เครื่องคอมพิวเตอร์ สำหรับงานประมวลผล แบบที่ 1 (จอแสดงภาพขนาดไม่น้อยกว่า 19 นิ้ว) วิทยาลัยนาฏศิลปลพบุรี ตำบลทะเลชุบศร อำเภอเมืองลพบุรี จังหวัดลพบุรี</t>
  </si>
  <si>
    <t>เครื่องคอมพิวเตอร์ สำหรับงานประมวลผล แบบที่ 2 (จอแสดงภาพขนาดไม่น้อยกว่า 19 นิ้ว) วิทยาลัยนาฏศิลปลพบุรี ตำบลทะเลชุบศร อำเภอเมืองลพบุรี จังหวัดลพบุรี</t>
  </si>
  <si>
    <t>เครื่องคอมพิวเตอร์โน้ตบุ๊ก สำหรับงานประมวลผล วิทยาลัยนาฏศิลปลพบุรี ตำบลทะเลชุบศร อำเภอเมืองลพบุรี จังหวัดลพบุรี</t>
  </si>
  <si>
    <t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แบบสิทธิการใช้งานประเภทติดตั้งมาจากโรงงาน(OEM) ที่มีลิขสิทธิ์ถูกต้องตามกฎหมาย วิทยาลัยนาฏศิลปลพบุรี ตำบลทะเลชุบศร อำเภอเมืองลพบุรี จังหวัดลพบุรี</t>
  </si>
  <si>
    <t>52</t>
  </si>
  <si>
    <t>โปรแกรม</t>
  </si>
  <si>
    <t>ติดตั้งกล้องวงจรปิด วิทยาลัยนาฏศิลปลพบุรี ตำบลทะเลชุบศร อำเภอเมืองลพบุรี จังหวัดลพบุรี</t>
  </si>
  <si>
    <t>สแกนเนอร์ สำหรับงานเก็บเอกสารระดับศูนย์บริการ แบบที่ 1 วิทยาลัยนาฏศิลปลพบุรี ตำบลทะเลชุบศร อำเภอเมืองลพบุรี จังหวัดลพบุรี</t>
  </si>
  <si>
    <t>ชั้นวางหนังสือ มี 6 ชั้น 2 ด้าน วิทยาลัยนาฏศิลปจันทบุรี    ตำบลวัดใหม่ อำเภอเมืองจันทบุรี จังหวัดจันทบุรี</t>
  </si>
  <si>
    <t>เก้าอี้พลาสติก  วิทยาลัยนาฏศิลปจันทบุรี    ตำบลวัดใหม่ อำเภอเมืองจันทบุรี จังหวัดจันทบุรี</t>
  </si>
  <si>
    <t>400</t>
  </si>
  <si>
    <t>เก้าอี้ฟังคำบรรยาย (เลคเชอร์)  วิทยาลัยนาฏศิลปจันทบุรี   ตำบลวัดใหม่ อำเภอเมืองจันทบุรี จังหวัดจันทบุรี</t>
  </si>
  <si>
    <t>300</t>
  </si>
  <si>
    <t>เครื่องถ่ายเอกสาร ระบบดิจิตอล (ขาว-ดำ) ความเร็ว 40 แผ่นต่อนาที วิทยาลัยนาฏศิลปจันทบุรี ตำบลวัดใหม่ อำเภอเมืองจันทบุรี จังหวัดจันทบุรี</t>
  </si>
  <si>
    <t>เครื่องทำน้ำเย็น ขนาด 5 หัวก๊อก วิทยาลัยนาฏศิลปจันทบุรี ตำบลวัดใหม่ อำเภอเมืองจันทบุรี จังหวัดจันทบุรี</t>
  </si>
  <si>
    <t>เครื่องปรับอากาศ  แบบแยกส่วน แบบตั้งพื้นหรือแบบแขวน (ระบบ Inverter) ขนาด 36,000 บีทียู พร้อมติดตั้ง วิทยาลัยนาฏศิลปจันทบุรี ตำบลวัดใหม่ อำเภอเมืองจันทบุรี จังหวัดจันทบุรี</t>
  </si>
  <si>
    <t>14</t>
  </si>
  <si>
    <t>เครื่องสแกนบัตรประชาชน วิทยาลัยนาฏศิลปจันทบุรี    ตำบลวัดใหม่ อำเภอเมืองจันทบุรี จังหวัดจันทบุรี</t>
  </si>
  <si>
    <t>ตู้เก็บจะเข้  วิทยาลัยนาฏศิลปจันทบุรี    ตำบลวัดใหม่ อำเภอเมืองจันทบุรี จังหวัดจันทบุรี</t>
  </si>
  <si>
    <t>ตู้เหล็กบานเปิดสูงบนกระจก 3 ชั้น วิทยาลัยนาฏศิลปจันทบุรี    ตำบลวัดใหม่ อำเภอเมืองจันทบุรี จังหวัดจันทบุรี</t>
  </si>
  <si>
    <t>โต๊ะทำงานเหล็ก พร้อมเก้าอี้ วิทยาลัยนาฏศิลปจันทบุรี    ตำบลวัดใหม่ อำเภอเมืองจันทบุรี จังหวัดจันทบุรี</t>
  </si>
  <si>
    <t>โต๊ะพับหน้าเหล็กเทา วิทยาลัยนาฏศิลปจันทบุรี   ตำบลวัดใหม่ อำเภอเมืองจันทบุรี จังหวัดจันทบุรี</t>
  </si>
  <si>
    <t>พัดลมโคจรติดเพดาน (16 นิ้ว) วิทยาลัยนาฏศิลปจันทบุรี   ตำบลวัดใหม่ อำเภอเมืองจันทบุรี จังหวัดจันทบุรี</t>
  </si>
  <si>
    <t>พัดลมโคจรติดเพดาน (18 นิ้ว) วิทยาลัยนาฏศิลปจันทบุรี   ตำบลวัดใหม่ อำเภอเมืองจันทบุรี จังหวัดจันทบุรี</t>
  </si>
  <si>
    <t>25</t>
  </si>
  <si>
    <t>เวทีสำเร็จรูป  วิทยาลัยนาฏศิลปจันทบุรี    ตำบลวัดใหม่ อำเภอเมืองจันทบุรี จังหวัดจันทบุรี</t>
  </si>
  <si>
    <t>เครื่องซักผ้าแบบฝาบน 13 กก. วิทยาลัยนาฏศิลปจันทบุรี   ตำบลวัดใหม่ อำเภอเมืองจันทบุรี จังหวัดจันทบุรี</t>
  </si>
  <si>
    <t>ถังขยะแบบแยกประเภท ชุดละ 4 ถัง   วิทยาลัยนาฏศิลปจันทบุรี   ตำบลวัดใหม่ อำเภอเมืองจันทบุรี จังหวัดจันทบุรี</t>
  </si>
  <si>
    <t>เครื่องฉายภาพ 3 มิติ   วิทยาลัยนาฏศิลปจันทบุรี   ตำบลวัดใหม่ อำเภอเมืองจันทบุรี จังหวัดจันทบุรี</t>
  </si>
  <si>
    <t>เครื่องมัลติมีเดียโปรเจคเตอร์  ระดับ XGA ขนาด 2,500 ANSI Lumens วิทยาลัยนาฏศิลปจันทบุรี ตำบลวัดใหม่ อำเภอเมืองจันทบุรี จังหวัดจันทบุรี</t>
  </si>
  <si>
    <t>โทรทัศน์ Smart TV ขนาด 60  นิ้ว พร้อม อุปกรณ์ต่อพ่วงDVD  วิทยาลัยนาฏศิลปจันทบุรี   ตำบลวัดใหม่ อำเภอเมืองจันทบุรี จังหวัดจันทบุรี</t>
  </si>
  <si>
    <t>เครื่องขยายเสียงเคลื่อนที่ พร้อมมิกซ์ และไมค์ วิทยาลัยนาฏศิลปจันทบุรี    ตำบลวัดใหม่ อำเภอเมืองจันทบุรี จังหวัดจันทบุรี</t>
  </si>
  <si>
    <t>เครื่องขยายเสียงเคลื่อนที่แบบลากจูง ลำโพง 15 นิ้ว ขนาด 450 วัตต์ (RMS) รองรับ Bluetooth พร้อมไมค์ลอย VHF 2 ตัว วิทยาลัยนาฏศิลปจันทบุรี ตำบลวัดใหม่ อำเภอเมืองจันทบุรี จังหวัดจันทบุรี</t>
  </si>
  <si>
    <t>จอรับภาพ ชนิดมอเตอร์ไฟฟ้า ขนาดเส้นทแยงมุม 150 นิ้ว วิทยาลัยนาฏศิลปจันทบุรี ตำบลวัดใหม่ อำเภอเมืองจันทบุรี จังหวัดจันทบุรี</t>
  </si>
  <si>
    <t>คลาลิเน็ต บีแฟล็ต วิทยาลัยนาฏศิลปจันทบุรี    ตำบลวัดใหม่ อำเภอเมืองจันทบุรี จังหวัดจันทบุรี</t>
  </si>
  <si>
    <t>คีย์บอร์ด วิทยาลัยนาฏศิลปจันทบุรี    ตำบลวัดใหม่ อำเภอเมืองจันทบุรี จังหวัดจันทบุรี</t>
  </si>
  <si>
    <t>เครื่องปรุงแต่งเสียงกีตาร์ วิทยาลัยนาฏศิลปจันทบุรี    ตำบลวัดใหม่ อำเภอเมืองจันทบุรี จังหวัดจันทบุรี</t>
  </si>
  <si>
    <t>แซกโซโฟนเทนเนอร์ วิทยาลัยนาฏศิลปจันทบุรี    ตำบลวัดใหม่ อำเภอเมืองจันทบุรี จังหวัดจันทบุรี</t>
  </si>
  <si>
    <t>แซกโซโฟนอัลโต้ วิทยาลัยนาฏศิลปจันทบุรี    ตำบลวัดใหม่ อำเภอเมืองจันทบุรี จังหวัดจันทบุรี</t>
  </si>
  <si>
    <t>ทรัมเป็ทบีแฟล็ต วิทยาลัยนาฏศิลปจันทบุรี    ตำบลวัดใหม่ อำเภอเมืองจันทบุรี จังหวัดจันทบุรี</t>
  </si>
  <si>
    <t>เทนเนอร์ทรอมโบน วิทยาลัยนาฏศิลปจันทบุรี    ตำบลวัดใหม่ อำเภอเมืองจันทบุรี จังหวัดจันทบุรี</t>
  </si>
  <si>
    <t>บองโก วิทยาลัยนาฏศิลปจันทบุรี    ตำบลวัดใหม่ อำเภอเมืองจันทบุรี จังหวัดจันทบุรี</t>
  </si>
  <si>
    <t>เบสกีตาร์ไฟฟ้า วิทยาลัยนาฏศิลปจันทบุรี    ตำบลวัดใหม่ อำเภอเมืองจันทบุรี จังหวัดจันทบุรี</t>
  </si>
  <si>
    <t>สแนร์มาร์ชชิ่ง วิทยาลัยนาฏศิลปจันทบุรี    ตำบลวัดใหม่ อำเภอเมืองจันทบุรี จังหวัดจันทบุรี</t>
  </si>
  <si>
    <t>แอมป์กีตาร์ วิทยาลัยนาฏศิลปจันทบุรี    ตำบลวัดใหม่ อำเภอเมืองจันทบุรี จังหวัดจันทบุรี</t>
  </si>
  <si>
    <t>แอมป์คีย์บอร์ด วิทยาลัยนาฏศิลปจันทบุรี    ตำบลวัดใหม่ อำเภอเมืองจันทบุรี จังหวัดจันทบุรี</t>
  </si>
  <si>
    <t>ป้ายคะแนนวอลเลย์บอล บาสเกตบอล  วิทยาลัยนาฏศิลปจันทบุรี   ตำบลวัดใหม่ อำเภอเมืองจันทบุรี จังหวัดจันทบุรี</t>
  </si>
  <si>
    <t>แบบจำลองอะตอม  วิทยาลัยนาฏศิลปจันทบุรี    ตำบลวัดใหม่ อำเภอเมืองจันทบุรี จังหวัดจันทบุรี</t>
  </si>
  <si>
    <t>กล้องจุลทรรศน์ตาเดียว วิทยาลัยนาฏศิลปจันทบุรี   ตำบลวัดใหม่ อำเภอเมืองจันทบุรี จังหวัดจันทบุรี</t>
  </si>
  <si>
    <t>ถาดคลื่นน้ำ  วิทยาลัยนาฏศิลปจันทบุรี   ตำบลวัดใหม่ อำเภอเมืองจันทบุรี จังหวัดจันทบุรี</t>
  </si>
  <si>
    <t>หุ่นจำลองร่างกายมนุษย์ 40 ชิ้น 85 ซม. วิทยาลัยนาฏศิลปจันทบุรี   ตำบลวัดใหม่ อำเภอเมืองจันทบุรี จังหวัดจันทบุรี</t>
  </si>
  <si>
    <t>หุ่นจำลองลำต้นพืชใบเลี้ยวคู่ วิทยาลัยนาฏศิลปจันทบุรี    ตำบลวัดใหม่ อำเภอเมืองจันทบุรี จังหวัดจันทบุรี</t>
  </si>
  <si>
    <t>หุ่นจำลองลำต้นพืชใบเลี้ยวเดี่ยว   วิทยาลัยนาฏศิลปจันทบุรี   ตำบลวัดใหม่ อำเภอเมืองจันทบุรี จังหวัดจันทบุรี</t>
  </si>
  <si>
    <t>เครื่องชั่งน้ำหนัก แบบดิจิตอล พร้อมที่วัดส่วนสูงวิทยาลัยนาฏศิลปจันทบุรี   ตำบลวัดใหม่ อำเภอเมืองจันทบุรี จังหวัดจันทบุรี</t>
  </si>
  <si>
    <t>เครื่องปั๊มลม ขนาด 165 ลิตร มอเตอร์ 3 แรง วิทยาลัยนาฏศิลปจันทบุรี   ตำบลวัดใหม่ อำเภอเมืองจันทบุรี จังหวัดจันทบุรี</t>
  </si>
  <si>
    <t>รถเข็น วิทยาลัยนาฏศิลปจันทบุรี   ตำบลวัดใหม่ อำเภอเมืองจันทบุรี จังหวัดจันทบุรี</t>
  </si>
  <si>
    <t>ชุดควนคราบุรี วิทยาลัยนาฏศิลปจันทบุรี    ตำบลวัดใหม่ อำเภอเมืองจันทบุรี จังหวัดจันทบุรี</t>
  </si>
  <si>
    <t>สำหรับ</t>
  </si>
  <si>
    <t>ชุดประกาศเสียงตามสาย  วิทยาลัยนาฏศิลปจันทบุรี    ตำบลวัดใหม่ อำเภอเมืองจันทบุรี จังหวัดจันทบุรี</t>
  </si>
  <si>
    <t>ชุดหัถตศิลป์ถิ่นบูรพา วิทยาลัยนาฏศิลปจันทบุรี    ตำบลวัดใหม่ อำเภอเมืองจันทบุรี จังหวัดจันทบุรี</t>
  </si>
  <si>
    <t>Print Server ขนาดต่อเข้ากับเครื่องปริ๊นไม่ต่ำกว่า 3 เครื่อง วิทยาลัยนาฏศิลปจันทบุรี   ตำบลวัดใหม่ อำเภอเมืองจันทบุรี จังหวัดจันทบุรี</t>
  </si>
  <si>
    <t>Raspberry Pi4 Model B 4GB with case and Accessorise  วิทยาลัยนาฏศิลปจันทบุรี   ตำบลวัดใหม่ อำเภอเมืองจันทบุรี จังหวัดจันทบุรี</t>
  </si>
  <si>
    <t>Raspberry Pi7 inch Touchscreen LCD Display วิทยาลัยนาฏศิลปจันทบุรี   ตำบลวัดใหม่ อำเภอเมืองจันทบุรี จังหวัดจันทบุรี</t>
  </si>
  <si>
    <t>เครื่องคอมพิวเตอร์ สำหรับงานประมวลผล แบบที่ 1 (จอแสดงภาพขนาดไม่น้อยกว่า 19 นิ้ว) วิทยาลัยนาฏศิลปจันทบุรี ตำบลวัดใหม่ อำเภอเมืองจันทบุรี จังหวัดจันทบุรี</t>
  </si>
  <si>
    <t>23</t>
  </si>
  <si>
    <t>เครื่องคอมพิวเตอร์โน้ตบุ๊ก สำหรับงานประมวลผล วิทยาลัยนาฏศิลปจันทบุรี ตำบลวัดใหม่ อำเภอเมืองจันทบุรี จังหวัดจันทบุรี</t>
  </si>
  <si>
    <t>เครื่องพิมพ์ Multifunction แบบฉีดหมึกพร้อมติดตั้งถังหมึกพิมพ์ (Inkjet Tank Printer) วิทยาลัยนาฏศิลปจันทบุรี ตำบลวัดใหม่ อำเภอเมืองจันทบุรี จังหวัดจันทบุรี</t>
  </si>
  <si>
    <t>เครื่องพิมพ์ชนิดเลเซอร์ หรือ LED ขาวดำ ชนิด Network แบบที่ 1 (28 หน้า/นาที) วิทยาลัยนาฏศิลปจันทบุรี ตำบลวัดใหม่ อำเภอเมืองจันทบุรี จังหวัดจันทบุรี</t>
  </si>
  <si>
    <t>เครื่องสำรองไฟฟ้า ขนาด 800 VA วิทยาลัยนาฏศิลปจันทบุรี ตำบลวัดใหม่ อำเภอเมืองจันทบุรี จังหวัดจันทบุรี</t>
  </si>
  <si>
    <t>ตู้เหล็กบานเลื่อนกระจกใส 4 ชั้น ขนาด 0.90 x 2.40 ยาว 1.60 วิทยาลัยนาฏศิลปพัทลุง ตำบลควนมะพร้าว อำเภอเมืองพัทลุง จังหวัดพัทลุง</t>
  </si>
  <si>
    <t>ตู้เหล็กบานเลื่อนกระจกใส 4 ชั้น ขนาด 0.90 x 2.40 ยาว 2.00 วิทยาลัยนาฏศิลปพัทลุง ตำบลควนมะพร้าว อำเภอเมืองพัทลุง จังหวัดพัทลุง</t>
  </si>
  <si>
    <t>ตู้เหล็กบานเลื่อนกระจกใส 4 ชั้น ขนาด 0.90 x 2.40 ยาว 2.20 วิทยาลัยนาฏศิลปพัทลุง ตำบลควนมะพร้าว อำเภอเมืองพัทลุง จังหวัดพัทลุง</t>
  </si>
  <si>
    <t>ตู้เหล็กบานเลื่อนกระจกใส 4 ชั้นขนาด 0.90 x 2.40 ยาว 3.80 วิทยาลัยนาฏศิลปพัทลุง ตำบลควนมะพร้าว อำเภอเมืองพัทลุง จังหวัดพัทลุง</t>
  </si>
  <si>
    <t>ตู้เหล็กบานเลื่อนกระจกใส 4 ชั้น ขนาด 0.90 x 2.40 ยาว 4.40 วิทยาลัยนาฏศิลปพัทลุง ตำบลควนมะพร้าว อำเภอเมืองพัทลุง จังหวัดพัทลุง</t>
  </si>
  <si>
    <t>ตู้เหล็กบานเลื่อนกระจกใส 4 ชั้น ขนาด 0.90 x 2.40 ยาว 4.80 วิทยาลัยนาฏศิลปพัทลุง ตำบลควนมะพร้าว อำเภอเมืองพัทลุง จังหวัดพัทลุง</t>
  </si>
  <si>
    <t>กระดานไวท์บอร์ด 2 หน้า มีขาตั้งมีล้อ ขนาด 120*150 cm วิทยาลัยนาฏศิลปพัทลุง ตำบลควนมะพร้าว อำเภอเมืองพัทลุง จังหวัดพัทลุง</t>
  </si>
  <si>
    <t>เก้าอี้พลาสติก  วิทยาลัยนาฏศิลปพัทลุง   ตำบลควนมะพร้าว อำเภอเมืองพัทลุง จังหวัดพัทลุง</t>
  </si>
  <si>
    <t>เก้าอี้ห้องประชุม วิทยาลัยนาฏศิลปพัทลุง ตำบลควนมะพร้าว อำเภอเมืองพัทลุง จังหวัดพัทลุง</t>
  </si>
  <si>
    <t>เครื่องทำลายเอกสาร แบบตัดตรง ทำลายครั้งละ 20 แผ่น วิทยาลัยนาฏศิลปพัทลุง ตำบลควนมะพร้าว อำเภอเมืองพัทลุง จังหวัดพัทลุง</t>
  </si>
  <si>
    <t>ตู้เก็บอุปกรณ์และสารเคมี วิทยาลัยนาฏศิลปพัทลุง ตำบลควนมะพร้าว อำเภอเมืองพัทลุง จังหวัดพัทลุง</t>
  </si>
  <si>
    <t>ตู้ไม้โชว์เก็บวัสดุอุปกรณ์ วิทยาลัยนาฏศิลปพัทลุง  ตำบลควนมะพร้าว อำเภอเมืองพัทลุง จังหวัดพัทลุง</t>
  </si>
  <si>
    <t>ตู้เหล็กบานเลื่อนกระจกใส วิทยาลัยนาฏศิลปพัทลุง ตำบลควนมะพร้าว อำเภอเมืองพัทลุง จังหวัดพัทลุง</t>
  </si>
  <si>
    <t>โต๊ะหมู่บูชา 9 หน้า 8  วิทยาลัยนาฏศิลปพัทลุง  ตำบลควนมะพร้าว อำเภอเมืองพัทลุง จังหวัดพัทลุง</t>
  </si>
  <si>
    <t>โต๊ะอเนกประสงค์แบบพับได้ วิทยาลัยนาฏศิลปพัทลุง ตำบลควนมะพร้าว อำเภอเมืองพัทลุง จังหวัดพัทลุง</t>
  </si>
  <si>
    <t>ชุดเครื่องเสียงเอนกประสงค์ประจำห้องเรียน วิทยาลัยนาฏศิลปพัทลุง ตำบลควนมะพร้าว อำเภอเมืองพัทลุง จังหวัดพัทลุง</t>
  </si>
  <si>
    <t>เครื่องขยายเสียงกลางแหลม วิทยาลัยนาฏศิลปพัทลุง ตำบลควนมะพร้าว อำเภอเมืองพัทลุง จังหวัดพัทลุง</t>
  </si>
  <si>
    <t>เครื่องขยายเสียงซัพเบส วิทยาลัยนาฏศิลปพัทลุง  ตำบลควนมะพร้าว อำเภอเมืองพัทลุง จังหวัดพัทลุง</t>
  </si>
  <si>
    <t>ชุดไมค์พร้อมสายไมค์ วิทยาลัยนาฏศิลปพัทลุง   ตำบลควนมะพร้าว อำเภอเมืองพัทลุง จังหวัดพัทลุง</t>
  </si>
  <si>
    <t>ลำโพงกลางแหลม วิทยาลัยนาฏศิลปพัทลุง ตำบลควนมะพร้าว อำเภอเมืองพัทลุง จังหวัดพัทลุง</t>
  </si>
  <si>
    <t>ลำโพงชัพ วิทยาลัยนาฏศิลปพัทลุง ตำบลควนมะพร้าว อำเภอเมืองพัทลุง จังหวัดพัทลุง</t>
  </si>
  <si>
    <t>ลำโพงมอนิเตอร์พร้อมเครื่องขยายเสียง วิทยาลัยนาฏศิลปพัทลุง ตำบลควนมะพร้าว อำเภอเมืองพัทลุง จังหวัดพัทลุง</t>
  </si>
  <si>
    <t>กลองชุด (Drum Set)  วิทยาลัยนาฏศิลปพัทลุง  ตำบลควนมะพร้าว อำเภอเมืองพัทลุง จังหวัดพัทลุง</t>
  </si>
  <si>
    <t>เครื่องปรุงแต่งเสียงกีต้าร์ (Guitar effect) วิทยาลัยนาฏศิลปพัทลุง ตำบลควนมะพร้าว อำเภอเมืองพัทลุง จังหวัดพัทลุง</t>
  </si>
  <si>
    <t>ตู้แอมป์กีต้าร์ (ชนิดแยกชิ้น)วิทยาลัยนาฏศิลปพัทลุง ตำบลควนมะพร้าว อำเภอเมืองพัทลุง จังหวัดพัทลุง</t>
  </si>
  <si>
    <t>ตู้แอมป์กีต้าร์ (สำหรับการเรียนการสอน) วิทยาลัยนาฏศิลปพัทลุง  ตำบลควนมะพร้าว อำเภอเมืองพัทลุง จังหวัดพัทลุง</t>
  </si>
  <si>
    <t>ตู้แอมป์เบส (สำหรับการเรียนการสอน) วิทยาลัยนาฏศิลปพัทลุง ตำบลควนมะพร้าว อำเภอเมืองพัทลุง จังหวัดพัทลุง</t>
  </si>
  <si>
    <t>ชุดเขนลิง เขนยักษ์ วิทยาลัยนาฏศิลปพัทลุง   ตำบลควนมะพร้าว อำเภอเมืองพัทลุง จังหวัดพัทลุง</t>
  </si>
  <si>
    <t>ชุดพญานาค วิทยาลัยนาฏศิลปพัทลุง   ตำบลควนมะพร้าว อำเภอเมืองพัทลุง จังหวัดพัทลุง</t>
  </si>
  <si>
    <t>ชุดพระลอตามไก่ระบำไก่ 1 คู่ วิทยาลัยนาฏศิลปพัทลุง   ตำบลควนมะพร้าว อำเภอเมืองพัทลุง จังหวัดพัทลุง</t>
  </si>
  <si>
    <t>ชุดฟ้อนอวยพร วิทยาลัยนาฏศิลปพัทลุง   ตำบลควนมะพร้าว อำเภอเมืองพัทลุง จังหวัดพัทลุง</t>
  </si>
  <si>
    <t>ชุดม้าลากรถ ชุดราสีห์ วิทยาลัยนาฏศิลปพัทลุง   ตำบลควนมะพร้าว อำเภอเมืองพัทลุง จังหวัดพัทลุง</t>
  </si>
  <si>
    <t>ชุดย่าหรันตามนกยูงระบำมยุราภิรมณ์ 1 คู่ วิทยาลัยนาฏศิลปพัทลุง ตำบลควนมะพร้าว อำเภอเมืองพัทลุง จังหวัดพัทลุง</t>
  </si>
  <si>
    <t>ชุดระบำกินนรร่อนรำ วิทยาลัยนาฏศิลปพัทลุง   ตำบลควนมะพร้าว อำเภอเมืองพัทลุง จังหวัดพัทลุง</t>
  </si>
  <si>
    <t>ชุดระบำครุฑ วิทยาลัยนาฏศิลปพัทลุง   ตำบลควนมะพร้าว อำเภอเมืองพัทลุง จังหวัดพัทลุง</t>
  </si>
  <si>
    <t>ชุดระเบง โมงคลุ่ม กุลาตีไม้ วิทยาลัยนาฏศิลปพัทลุง   ตำบลควนมะพร้าว อำเภอเมืองพัทลุง จังหวัดพัทลุง</t>
  </si>
  <si>
    <t>ชุดรำประเลง วิทยาลัยนาฏศิลปพัทลุง   ตำบลควนมะพร้าว อำเภอเมืองพัทลุง จังหวัดพัทลุง</t>
  </si>
  <si>
    <t>ราชรถพร้อมธงยักษ์ ธงลิง วิทยาลัยนาฏศิลปพัทลุง   ตำบลควนมะพร้าว อำเภอเมืองพัทลุง จังหวัดพัทลุง</t>
  </si>
  <si>
    <t>ตู้เหล็กเก็บเอกสาร วิทยาลัยนาฏศิลปพัทลุง   ตำบลควนมะพร้าว อำเภอเมืองพัทลุง จังหวัดพัทลุง</t>
  </si>
  <si>
    <t>ตู้เหล็กบานเลื่อนกระจกใส วิทยาลัยนาฏศิลปพัทลุง   ตำบลควนมะพร้าว อำเภอเมืองพัทลุง จังหวัดพัทลุง</t>
  </si>
  <si>
    <t>เครื่องฉายภาพ 3 มิติ วิทยาลัยนาฏศิลปพัทลุง ตำบลควนมะพร้าว อำเภอเมืองพัทลุง จังหวัดพัทลุง</t>
  </si>
  <si>
    <t>เครื่องเสียงช่วยสอน (ลำโพงบลูทูธ ขนาด 15 นิ้ว 80 วัตต์)วิทยาลัยนาฏศิลปพัทลุง   ตำบลควนมะพร้าว อำเภอเมืองพัทลุง จังหวัดพัทลุง</t>
  </si>
  <si>
    <t>โทรทัศน์ แอล อี ดี (LED TV) แบบ Smart TV ระดับความละเอียดจอภาพ 1920 x 1080 พิกเซล ขนาด 55 นิ้ว วิทยาลัยนาฏศิลปพัทลุง ตำบลควนมะพร้าว อำเภอเมืองพัทลุง จังหวัดพัทลุง</t>
  </si>
  <si>
    <t>เครื่องคอมพิวเตอร์สำหรับประมวลผล แบบที่ 2 (จอแสดงภาพขนาดไม่น้อยกว่า 19 นิ้ว) วิทยาลัยนาฏศิลปพัทลุง ตำบลควนมะพร้าว อำเภอเมืองพัทลุง จังหวัดพัทลุง</t>
  </si>
  <si>
    <t>เครื่องพิมพ์ เลเซอร์ หรือ LED ขาวดำ ชนิด Network แบบที่ 2 (38 หน้า/นาที) วิทยาลัยนาฏศิลปพัทลุง ตำบลควนมะพร้าว อำเภอเมืองพัทลุง จังหวัดพัทลุง</t>
  </si>
  <si>
    <t>เครื่องสำรองไฟฟ้า ขนาด 800 VA วิทยาลัยนาฏศิลปพัทลุง ตำบลควนมะพร้าว อำเภอเมืองพัทลุง จังหวัดพัทลุง</t>
  </si>
  <si>
    <t>อุปกรณ์กระจายสัญญาณไร้สาย (Access Point) แบบที่1 วิทยาลัยนาฏศิลปพัทลุง    ตำบลควนมะพร้าว อำเภอเมืองพัทลุง จังหวัดพัทลุง</t>
  </si>
  <si>
    <t>เก้าอี้ฟังคำบรรยาย (เลคเชอร์)  วิทยาลัยนาฏศิลปสุพรรณบุรี   ตำบลสนามชัย อำเภอเมืองสุพรรณบุรี จังหวัดสุพรรณบุรี</t>
  </si>
  <si>
    <t>ชั้นเหล็กวางหนังสือ มี 6 ชั้น 2 ด้าน วิทยาลัยนาฏศิลปสุพรรณบุรี   ตำบลสนามชัย อำเภอเมืองสุพรรณบุรี จังหวัดสุพรรณบุรี</t>
  </si>
  <si>
    <t>ตู้เหล็กเก็บหนังสือ แบบสองตอน ด้านหน้าติดกระจกใสบานเลื่อน วิทยาลัยนาฏศิลปสุพรรณบุรี   ตำบลสนามชัย อำเภอเมืองสุพรรณบุรี จังหวัดสุพรรณบุรี</t>
  </si>
  <si>
    <t>ป้ายนิเทศติดผนัง ขนาด 1.25 X 2.40 เมตร วิทยาลัยนาฏศิลปสุพรรณบุรี  ตำบลสนามชัย อำเภอเมืองสุพรรณบุรี จังหวัดสุพรรณบุรี</t>
  </si>
  <si>
    <t>รถเข็นอเนกประสงค์ วิทยาลัยนาฏศิลปสุพรรณบุรี   ตำบลสนามชัย อำเภอเมืองสุพรรณบุรี จังหวัดสุพรรณบุรี</t>
  </si>
  <si>
    <t>เครื่องฉายภาพ 3 มิติ (Visualizer)  วิทยาลัยนาฏศิลปสุพรรณบุรี   ตำบลสนามชัย อำเภอเมืองสุพรรณบุรี จังหวัดสุพรรณบุรี</t>
  </si>
  <si>
    <t>เครื่องมัลติมีเดียโปรเจคเตอร์ ระดับ XGA           ขนาด 3,000  ANSI Lumens วิทยาลัยนาฏศิลปสุพรรณบุรี ตำบลสนามชัย อำเภอเมืองสุพรรณบุรี จังหวัดสุพรรณบุรี</t>
  </si>
  <si>
    <t>จอรับภาพ ชนิดมอเตอร์ไฟฟ้า ขนาดเส้นทะแยงมุม 120 นิ้ว วิทยาลัยนาฏศิลปสุพรรณบุรี ตำบลสนามชัย อำเภอเมืองสุพรรณบุรี จังหวัดสุพรรณบุรี</t>
  </si>
  <si>
    <t>เครื่องบันทึกเสียงแบบพกพา  วิทยาลัยนาฏศิลปสุพรรณบุรี   ตำบลสนามชัย อำเภอเมืองสุพรรณบุรี จังหวัดสุพรรณบุรี</t>
  </si>
  <si>
    <t>ครุฑตัวเอก(พญาครุฑ) เครื่องประดับและศีรษะวิทยาลัยนาฏศิลปสุพรรณบุรี   ตำบลสนามชัย อำเภอเมืองสุพรรณบุรี จังหวัดสุพรรณบุรี</t>
  </si>
  <si>
    <t>ชุดยักษ์ตัวเอก(ศีรษะมียอด)  วิทยาลัยนาฏศิลปสุพรรณบุรี ตำบลสนามชัย อำเภอเมืองสุพรรณบุรี จังหวัดสุพรรณบุรี</t>
  </si>
  <si>
    <t>ชุดสุโขทัยตัวรอง วิทยาลัยนาฏศิลปสุพรรณบุรี   ตำบลสนามชัย อำเภอเมืองสุพรรณบุรี จังหวัดสุพรรณบุรี</t>
  </si>
  <si>
    <t>ชุดสุโขทัยตัวเอก วิทยาลัยนาฏศิลปสุพรรณบุรี   ตำบลสนามชัย อำเภอเมืองสุพรรณบุรี จังหวัดสุพรรณบุรี</t>
  </si>
  <si>
    <t>เทริดพระ(ซัดชาตรี) วิทยาลัยนาฏศิลปสุพรรณบุรี   ตำบลสนามชัย อำเภอเมืองสุพรรณบุรี จังหวัดสุพรรณบุรี</t>
  </si>
  <si>
    <t>พญานาคตัวเอกพร้อมเครื่องประดับและศีรษะ วิทยาลัยนาฏศิลปสุพรรณบุรี ตำบลสนามชัย อำเภอเมืองสุพรรณบุรี จังหวัดสุพรรณบุรี</t>
  </si>
  <si>
    <t>ระบำชุดเชียงแสน วิทยาลัยนาฏศิลปสุพรรณบุรี   ตำบลสนามชัย อำเภอเมืองสุพรรณบุรี จังหวัดสุพรรณบุรี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</si>
  <si>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ขับเคลื่อน4 ล้อ แบบดับเบิ้ลแค็บ พร้อมหลังคาไฟเบอร์กลาสหรือเหล็ก วิทยาลัยนาฏศิลปสุพรรณบุรี  ตำบลสนามชัย อำเภอเมืองสุพรรณบุรี จังหวัดสุพรรณบุรี</t>
  </si>
  <si>
    <t>เครื่องปรับอากาศ แบบแยกส่วน ชนิดตั้งพื้นหรือชนิดแขวน ขนาด 36,000 บีทียู วิทยาลัยนาฏศิลปสุพรรณบุรี ตำบลสนามชัย อำเภอเมืองสุพรรณบุรี จังหวัดสุพรรณบุรี</t>
  </si>
  <si>
    <t>โต๊ะคอมพิวเตอร์พร้อมเก้าอี้ วิทยาลัยนาฏศิลปสุพรรณบุรี   ตำบลสนามชัย อำเภอเมืองสุพรรณบุรี จังหวัดสุพรรณบุรี</t>
  </si>
  <si>
    <t>โต๊ะทำงานพร้อมเก้าอี้  วิทยาลัยนาฏศิลปสุพรรณบุรี   ตำบลสนามชัย อำเภอเมืองสุพรรณบุรี จังหวัดสุพรรณบุรี</t>
  </si>
  <si>
    <t>แท่นยืนบรรยาย (โพเดียม)  วิทยาลัยนาฏศิลปสุพรรณบุรี   ตำบลสนามชัย อำเภอเมืองสุพรรณบุรี จังหวัดสุพรรณบุรี</t>
  </si>
  <si>
    <t>แท่น</t>
  </si>
  <si>
    <t>เครื่องฉีดน้ำแรงดันสูง วิทยาลัยนาฏศิลปสุพรรณบุรี   ตำบลสนามชัย อำเภอเมืองสุพรรณบุรี จังหวัดสุพรรณบุรี</t>
  </si>
  <si>
    <t>เครื่องดูดฝุ่น  ขนาด 25 ลิตร วิทยาลัยนาฏศิลปสุพรรณบุรี ตำบลสนามชัย อำเภอเมืองสุพรรณบุรี จังหวัดสุพรรณบุรี</t>
  </si>
  <si>
    <t>เครื่องตัดแต่งพุ่มไม้ ขนาด 22 นิ้ว วิทยาลัยนาฏศิลปสุพรรณบุรี   ตำบลสนามชัย อำเภอเมืองสุพรรณบุรี จังหวัดสุพรรณบุรี</t>
  </si>
  <si>
    <t>เครื่องตัดหญ้า แบบข้อแข็ง  วิทยาลัยนาฏศิลปสุพรรณบุรี ตำบลสนามชัย อำเภอเมืองสุพรรณบุรี จังหวัดสุพรรณบุรี</t>
  </si>
  <si>
    <t>ถังขยะแบบแยกประเภท ชุดละ 4 ถัง วิทยาลัยนาฏศิลปสุพรรณบุรี   ตำบลสนามชัย อำเภอเมืองสุพรรณบุรี จังหวัดสุพรรณบุรี</t>
  </si>
  <si>
    <t>รถตัดหญ้าแบบเดินตาม วิทยาลัยนาฏศิลปสุพรรณบุรี   ตำบลสนามชัย อำเภอเมืองสุพรรณบุรี จังหวัดสุพรรณบุรี</t>
  </si>
  <si>
    <t>กระดานอิเล็กทรอนิกส์ (Electronic Board หรือe-Board) กระดานอัจฉริยะ พร้อมติดตั้ง วิทยาลัยนาฏศิลปสุพรรณบุรี   ตำบลสนามชัย อำเภอเมืองสุพรรณบุรี จังหวัดสุพรรณบุรี</t>
  </si>
  <si>
    <t>เครื่องฉายภาพ 3 มิติ (Visualizer) วิทยาลัยนาฏศิลปสุพรรณบุรี   ตำบลสนามชัย อำเภอเมืองสุพรรณบุรี จังหวัดสุพรรณบุรี</t>
  </si>
  <si>
    <t>เครื่องมัลติมีเดียโปรเจคเตอร์  ระดับ XGA           ขนาด 3,000  ANSI Lumens วิทยาลัยนาฏศิลปสุพรรณบุรี ตำบลสนามชัย อำเภอเมืองสุพรรณบุรี จังหวัดสุพรรณบุรี</t>
  </si>
  <si>
    <t>จอรับภาพ ชนิดมอเตอร์ไฟฟ้า  ขนาดเส้นทะแยงมุม  120 นิ้ว วิทยาลัยนาฏศิลปสุพรรณบุรี ตำบลสนามชัย อำเภอเมืองสุพรรณบุรี จังหวัดสุพรรณบุรี</t>
  </si>
  <si>
    <t>กล้องโทรทัศน์วงจรปิดแบบปรับมุมมองคงที่ สำหรับติดตั้งภายนอกอาคาร แบบที่ 1 (Outdoor PTZ Network Camera) วิทยาลัยนาฏศิลปสุพรรณบุรี   ตำบลสนามชัย อำเภอเมืองสุพรรณบุรี จังหวัดสุพรรณบุรี</t>
  </si>
  <si>
    <t>กล้องโทรทัศน์วงจรปิดแบบปรับมุมมองคงที่ สำหรับติดตั้งภายในอาคาร แบบที่ 2 (Indoor Fixed Network Camera) วิทยาลัยนาฏศิลปสุพรรณบุรี   ตำบลสนามชัย อำเภอเมืองสุพรรณบุรี จังหวัดสุพรรณบุรี</t>
  </si>
  <si>
    <t>เครื่องคอมพิวเตอร์ สำหรับงานประมวลผล แบบที่ 1 (จอแสดงภาพขนาดไม่น้อยกว่า 19 นิ้ว) วิทยาลัยนาฏศิลปสุพรรณบุรี  ตำบลสนามชัย อำเภอเมืองสุพรรณบุรี จังหวัดสุพรรณบุรี</t>
  </si>
  <si>
    <t>เครื่องคอมพิวเตอร์ สำหรับงานประมวลผล แบบที่ 2 (จอแสดงภาพขนาดไม่น้อยกว่า 19 นิ้ว) วิทยาลัยนาฏศิลปสุพรรณบุรี ตำบลสนามชัย อำเภอเมืองสุพรรณบุรี จังหวัดสุพรรณบุรี</t>
  </si>
  <si>
    <t>เครื่องคอมพิวเตอร์โน้ตบุ๊ก สำหรับงานประมวลผล วิทยาลัยนาฏศิลปสุพรรณบุรี ตำบลสนามชัย อำเภอเมืองสุพรรณบุรี จังหวัดสุพรรณบุรี</t>
  </si>
  <si>
    <t>เครื่องพิมพ์ Multifunction แบบฉีดหมึกพร้อมติดตั้งถังหมึกพิมพ์ (Inkjet Tank Printer) วิทยาลัยนาฏศิลปสุพรรณบุรี ตำบลสนามชัย อำเภอเมืองสุพรรณบุรี จังหวัดสุพรรณบุรี</t>
  </si>
  <si>
    <t>เครื่องพิมพ์ เลเซอร์ หรือ LED ขาวดำ ชนิด Network แบบที่ 1  (28 หน้า/นาที) วิทยาลัยนาฏศิลปสุพรรณบุรี  ตำบลสนามชัย อำเภอเมืองสุพรรณบุรี จังหวัดสุพรรณบุรี</t>
  </si>
  <si>
    <t>เครื่องพิมพ์ชนิดเลเซอร์ หรือชนิด LED ขาวดำ ชนิด Network แบบที่ 1 (27 หน้า/นาที) วิทยาลัยนาฏศิลปสุพรรณบุรี   ตำบลสนามชัย อำเภอเมืองสุพรรณบุรี จังหวัดสุพรรณบุรี</t>
  </si>
  <si>
    <t>เครื่องสำรองไฟฟ้า ขนาด 800 VA วิทยาลัยนาฏศิลปสุพรรณบุรี   ตำบลสนามชัย อำเภอเมืองสุพรรณบุรี จังหวัดสุพรรณบุรี</t>
  </si>
  <si>
    <t>เครื่องสำรองไฟฟ้า ขนาด 800 VA วิทยาลัยนาฏศิลปสุพรรณบุรี ตำบลสนามชัย อำเภอเมืองสุพรรณบุรี จังหวัดสุพรรณบุรี</t>
  </si>
  <si>
    <t xml:space="preserve">เครื่อง </t>
  </si>
  <si>
    <t>อุปกรณ์กระจายสัญญาณไร้สาย (Access Point) แบบที่ 1 วิทยาลัยนาฏศิลปสุพรรณบุรี ตำบลสนามชัย อำเภอเมืองสุพรรณบุรี จังหวัดสุพรรณบุรี</t>
  </si>
  <si>
    <t>เครื่องปรับอากาศ ชนิดติดผนัง ขนาด 18,000 บีทียู วิทยาลัยนาฏศิลปนครราชสีมา ตำบลโคกกรวด อำเภอเมืองนครราชสีมา จังหวัดนครราชสีมา</t>
  </si>
  <si>
    <t>เครื่องปรับอากาศ ชนิดติดผนัง ขนาด 30,000 บีทียู วิทยาลัยนาฏศิลปนครราชสีมา ตำบลโคกกรวด อำเภอเมืองนครราชสีมา จังหวัดนครราชสีมา</t>
  </si>
  <si>
    <t>เครื่องปรับอากาศ ชนิดติดผนัง ขนาด 36,000 บีทียู วิทยาลัยนาฏศิลปนครราชสีมา ตำบลโคกกรวด อำเภอเมืองนครราชสีมา จังหวัดนครราชสีมา</t>
  </si>
  <si>
    <t>ตู้กระจกเก็บเครื่องดนตรีไทย วิทยาลัยนาฏศิลปนครราชสีมา    ตำบลโคกกรวด อำเภอเมืองนครราชสีมา จังหวัดนครราชสีมา</t>
  </si>
  <si>
    <t>ตู้เก็บเอกสารเอนกประสงค์ วิทยาลัยนาฏศิลปนครราชสีมา    ตำบลโคกกรวด อำเภอเมืองนครราชสีมา จังหวัดนครราชสีมา</t>
  </si>
  <si>
    <t>ตู้เหล็กเก็บเครื่องดนตรี 118.8x45.7x183 ซม วิทยาลัยนาฏศิลปนครราชสีมา ตำบลโคกกรวด อำเภอเมือง จังหวัดนครราชสีมา</t>
  </si>
  <si>
    <t>ม้านั่งไม้เนื้อแข็งมีพนักพิงยาว วิทยาลัยนาฏศิลปนครราชสีมา    ตำบลโคกกรวด อำเภอเมืองนครราชสีมา จังหวัดนครราชสีมา</t>
  </si>
  <si>
    <t>โทรทัศน์ LED TV แบบ Smart TV ขนาด 75 นิ้ว วิทยาลัยนาฏศิลปนครราชสีมา ตำบลโคกกรวด อำเภอเมือง จังหวัดนครราชสีมา</t>
  </si>
  <si>
    <t>โทรทัศน์ แอล อี ดี (LED TV) แบบ Smart TV ระดับความละเอียดจอภาพ 1920 x 1080 พิกเซล ขนาด 48 นิ้ว วิทยาลัยนาฏศิลปนครราชสีมา ตำบลโคกกรวด อำเภอเมืองนครราชสีมา จังหวัดนครราชสีมา</t>
  </si>
  <si>
    <t>โทรทัศน์ แอล อี ดี (LED TV) แบบ Smart TV ระดับความละเอียดจอภาพ 1920 x 1080 พิกเซล ขนาด 55 นิ้ว วิทยาลัยนาฏศิลปนครราชสีมา ตำบลโคกกรวด อำเภอเมืองนครราชสีมา จังหวัดนครราชสีมา</t>
  </si>
  <si>
    <t>ลำโพงขยายเสียงพร้อมไมค์ แบบติดผนัง วิทยาลัยนาฏศิลปนครราชสีมา ตำบลโคกกรวด อำเภอเมือง จังหวัดนครราชสีมา</t>
  </si>
  <si>
    <t>ลำโพงขยายเสียงพร้อมไมค์ล้อลาก วิทยาลัยนาฏศิลปนครราชสีมา    ตำบลโคกกรวด อำเภอเมืองนครราชสีมา จังหวัดนครราชสีมา</t>
  </si>
  <si>
    <t>โฮมเธียเตอร์ วิทยาลัยนาฏศิลปนครราชสีมา    ตำบลโคกกรวด อำเภอเมืองนครราชสีมา จังหวัดนครราชสีมา</t>
  </si>
  <si>
    <t>ปั๊มลม ขนาด 10 ปอนด์ วิทยาลัยนาฏศิลปนครราชสีมา    ตำบลโคกกรวด อำเภอเมืองนครราชสีมา จังหวัดนครราชสีมา</t>
  </si>
  <si>
    <t>เลื่อยยนต์ ขนาดไม่เกิน 12 บาร์ วิทยาลัยนาฏศิลปนครราชสีมา    ตำบลโคกกรวด อำเภอเมืองนครราชสีมา จังหวัดนครราชสีมา</t>
  </si>
  <si>
    <t>ชุดวงโยธวาทิต วิทยาลัยนาฏศิลปนครราชสีมา    ตำบลโคกกรวด อำเภอเมืองนครราชสีมา จังหวัดนครราชสีมา</t>
  </si>
  <si>
    <t>เครื่องเจาะกระดาษและเข้าเล่ม แบบเจาะกระดาษไฟฟ้าและเข้าเล่มมือโยก วิทยาลัยช่างศิลป แขวงลาดกระบัง เขตลาดกระบัง กรุงเทพมหานคร</t>
  </si>
  <si>
    <t>เครื่องทำลายเอกสาร แบบตัดตรง ทำลายครั้งละ 20 แผ่น วิทยาลัยช่างศิลป แขวงลาดกระบัง เขตลาดกระบัง กรุงเทพมหานคร</t>
  </si>
  <si>
    <t>เครื่องพิมพ์ดีดไฟฟ้า วิทยาลัยช่างศิลป   แขวงลาดกระบัง เขตลาดกระบัง กรุงเทพมหานคร</t>
  </si>
  <si>
    <t>ตู้เก็บกุญแจไม่น้อยกว่า 90 ชุด วิทยาลัยช่างศิลป   แขวงลาดกระบัง เขตลาดกระบัง กรุงเทพมหานคร</t>
  </si>
  <si>
    <t>ตู้เหล็กบานเปิดสูงบนกระจกล่างทึบ วิทยาลัยช่างศิลป    แขวงลาดกระบัง เขตลาดกระบัง กรุงเทพมหานคร</t>
  </si>
  <si>
    <t>พัดลมโคจร  วิทยาลัยช่างศิลป    แขวงลาดกระบัง เขตลาดกระบัง กรุงเทพมหานคร</t>
  </si>
  <si>
    <t>199</t>
  </si>
  <si>
    <t>โต๊ะโรงอาหารพร้อมม้านั่ง วิทยาลัยช่างศิลป    แขวงลาดกระบัง เขตลาดกระบัง กรุงเทพมหานคร</t>
  </si>
  <si>
    <t>65</t>
  </si>
  <si>
    <t>ชุดไมโครโฟนสำหรับห้องประชุม  วิทยาลัยช่างศิลป   แขวงลาดกระบัง เขตลาดกระบัง กรุงเทพมหานคร</t>
  </si>
  <si>
    <t>หุ่นประติมากรรมรูปบุคคลครึ่งตัว  วิทยาลัยช่างศิลป   แขวงลาดกระบัง เขตลาดกระบัง กรุงเทพมหานคร</t>
  </si>
  <si>
    <t>หุ่น</t>
  </si>
  <si>
    <t>เครื่องพิมพ์ แบบเลเซอร์ ชนิด LED ขาวดำ Network แบบที่ 3 (40 หน้าต่อนาที) วิทยาลัยช่างศิลป แขวงลาดกระบัง เขตลาดกระบัง กรุงเทพมหานคร</t>
  </si>
  <si>
    <t>ตู้เหล็กบานกระจกเลื่อน  วิทยาลัยช่างศิลปสุพรรณบุรี   ตำบลรั้วใหญ่ อำเภอเมืองสุพรรณบุรี จังหวัดสุพรรณบุรี</t>
  </si>
  <si>
    <t>ตู้เหล็กล็อคเกอร์ 6 ช่อง วิทยาลัยช่างศิลปสุพรรณบุรี   ตำบลรั้วใหญ่ อำเภอเมืองสุพรรณบุรี จังหวัดสุพรรณบุรี</t>
  </si>
  <si>
    <t>โต๊ะคอมพิวเตอร์   วิทยาลัยช่างศิลปสุพรรณบุรี   ตำบลรั้วใหญ่ อำเภอเมืองสุพรรณบุรี จังหวัดสุพรรณบุรี</t>
  </si>
  <si>
    <t>โต๊ะประชุมพร้อมเก้าอี้ 8 ที่นั่ง  วิทยาลัยช่างศิลปสุพรรณบุรี   ตำบลรั้วใหญ่ อำเภอเมืองสุพรรณบุรี จังหวัดสุพรรณบุรี</t>
  </si>
  <si>
    <t>โทรทัศน์ แอล อี ดี (LED TV) แบบ Smart TV ระดับความละเอียดจอภาพ 1920 x 1080 พิกเซล ขนาด 48 นิ้ว วิทยาลัยช่างศิลปสุพรรณบุรี ตำบลรั้วใหญ่ อำเภอเมืองสุพรรณบุรี จังหวัดสุพรรณบุรี</t>
  </si>
  <si>
    <t>ชั้นเก็บผลงานภาพสีน้ำมัน  วิทยาลัยช่างศิลปสุพรรณบุรี   ตำบลรั้วใหญ่ อำเภอเมืองสุพรรณบุรี จังหวัดสุพรรณบุรี</t>
  </si>
  <si>
    <t>ชุดโคมไฟ  วิทยาลัยช่างศิลปสุพรรณบุรี   ตำบลรั้วใหญ่ อำเภอเมืองสุพรรณบุรี จังหวัดสุพรรณบุรี</t>
  </si>
  <si>
    <t>ชุดไฟ Softbox 115w  วิทยาลัยช่างศิลปสุพรรณบุรี   ตำบลรั้วใหญ่ อำเภอเมืองสุพรรณบุรี จังหวัดสุพรรณบุรี</t>
  </si>
  <si>
    <t>ตู้กันชื้น  วิทยาลัยช่างศิลปสุพรรณบุรี   ตำบลรั้วใหญ่ อำเภอเมืองสุพรรณบุรี จังหวัดสุพรรณบุรี</t>
  </si>
  <si>
    <t>ตู้เก็บผลงาน  วิทยาลัยช่างศิลปสุพรรณบุรี   ตำบลรั้วใหญ่ อำเภอเมืองสุพรรณบุรี จังหวัดสุพรรณบุรี</t>
  </si>
  <si>
    <t xml:space="preserve"> ตู้เก็บอุปกรณ์ลายรดน้ำ  วิทยาลัยช่างศิลปสุพรรณบุรี   ตำบลรั้วใหญ่ อำเภอเมืองสุพรรณบุรี จังหวัดสุพรรณบุรี</t>
  </si>
  <si>
    <t>บอร์ดติดผลงาน  วิทยาลัยช่างศิลปสุพรรณบุรี   ตำบลรั้วใหญ่ อำเภอเมืองสุพรรณบุรี จังหวัดสุพรรณบุรี</t>
  </si>
  <si>
    <t>หุ่นปูนการศึกษา วิทยาลัยช่างศิลปสุพรรณบุรี ตำบลรั้วใหญ่ อำเภอเมืองสุพรรณบุรี จังหวัดสุพรรณบุรี</t>
  </si>
  <si>
    <t>กล้องวงจรปิด CCTV พร้อมอุปกรณ์ติดตั้ง วิทยาลัยช่างศิลปสุพรรณบุรี   ตำบลรั้วใหญ่ อำเภอเมืองสุพรรณบุรี จังหวัดสุพรรณบุรี</t>
  </si>
  <si>
    <t>เครื่องคอมพิวเตอร์ สำหรับงานประมวลผล แบบที่ 1 (จอแสดงภาพขนาดไม่น้อยกว่า 19 นิ้ว) วิทยาลัยช่างศิลปสุพรรณบุรี ตำบลรั้วใหญ่ อำเภอเมืองสุพรรณบุรี จังหวัดสุพรรณบุรี</t>
  </si>
  <si>
    <t xml:space="preserve"> เครื่องคอมพิวเตอร์ สำหรับงานประมวลผล แบบที่ 2 (จอแสดงภาพขนาดไม่น้อยกว่า 19 นิ้ว) วิทยาลัยช่างศิลปสุพรรณบุรี ตำบลรั้วใหญ่ อำเภอเมืองสุพรรณบุรี จังหวัดสุพรรณบุรี</t>
  </si>
  <si>
    <t xml:space="preserve"> เครื่องคอมพิวเตอร์โน้ตบุ๊ก สำหรับงานประมวลผล  วิทยาลัยช่างศิลปสุพรรณบุรี ตำบลรั้วใหญ่ อำเภอเมืองสุพรรณบุรี จังหวัดสุพรรณบุรี</t>
  </si>
  <si>
    <t>เครื่องพิมพ์ แบบฉีดหมึกพร้อมติดตั้งถังหมึกพิมพ์ (Ink Tank Printer) วิทยาลัยช่างศิลปสุพรรณบุรี   ตำบลรั้วใหญ่ อำเภอเมืองสุพรรณบุรี จังหวัดสุพรรณบุรี</t>
  </si>
  <si>
    <t>เครื่องพิมพ์ เลเซอร์ หรือ LED ขาวดำ ชนิด Network แบบที่ 1 (28 หน้า/นาที) วิทยาลัยช่างศิลปสุพรรณบุรี ตำบลรั้วใหญ่ อำเภอเมืองสุพรรณบุรี จังหวัดสุพรรณบุรี</t>
  </si>
  <si>
    <t>เครื่องปรับอากาศชนิดแขวน ขนาด 25000 BTU   วิทยาลัยช่างศิลปนครศรีธรรมราช   ตำบลทอนหงส์ อำเภอพรหมคีรี จังหวัดนครศรีธรรมราช</t>
  </si>
  <si>
    <t>ตู้เก็บเอกสารติดผนัง  วิทยาลัยช่างศิลปนครศรีธรรมราช  ตำบลทอนหงส์ อำเภอพรหมคีรี จังหวัดนครศรีธรรมราช</t>
  </si>
  <si>
    <t>ตู้เก็บเอกสารแบบตั้งพื้น วิทยาลัยช่างศิลปนครศรีธรรมราช   ตำบลทอนหงส์ อำเภอพรหมคีรี จังหวัดนครศรีธรรมราช</t>
  </si>
  <si>
    <t>ตู้ล็อกเกอร์เก็บของ  18  ช่อง วิทยาลัยช่างศิลปนครศรีธรรมราช   ตำบลทอนหงส์ อำเภอพรหมคีรี จังหวัดนครศรีธรรมราช</t>
  </si>
  <si>
    <t>ตู้เอกสารเหล็กสูงบานเปิดกระจก 4 ชั้น  วิทยาลัยช่างศิลปนครศรีธรรมราช   ตำบลทอนหงส์ อำเภอพรหมคีรี จังหวัดนครศรีธรรมราช</t>
  </si>
  <si>
    <t>พัดลมโคจรติดผนัง ขนาด 16 นิ้ว  วิทยาลัยช่างศิลปนครศรีธรรมราช   ตำบลทอนหงส์ อำเภอพรหมคีรี จังหวัดนครศรีธรรมราช</t>
  </si>
  <si>
    <t>พัดลมโคจรติดเพดาน ขนาด  16 นิ้ว  วิทยาลัยช่างศิลปนครศรีธรรมราช   ตำบลทอนหงส์ อำเภอพรหมคีรี จังหวัดนครศรีธรรมราช</t>
  </si>
  <si>
    <t>พัดลมตั้งพื้น ขนาด 16 นิ้ว วิทยาลัยช่างศิลปนครศรีธรรมราช   ตำบลทอนหงส์ อำเภอพรหมคีรี จังหวัดนครศรีธรรมราช</t>
  </si>
  <si>
    <t>พัดลมอุตสาหกรรม วิทยาลัยช่างศิลปนครศรีธรรมราช   ตำบลทอนหงส์ อำเภอพรหมคีรี จังหวัดนครศรีธรรมราช</t>
  </si>
  <si>
    <t>เครื่องทำน้ำร้อนน้ำเย็น  วิทยาลัยช่างศิลปนครศรีธรรมราช   ตำบลทอนหงส์ อำเภอพรหมคีรี จังหวัดนครศรีธรรมราช</t>
  </si>
  <si>
    <t>เครื่องมัลติมีเดียแบบพกพา มีความจุในตัวเครื่องไม่น้อยกว่า  16 GB วิทยาลัยช่างศิลปนครศรีธรรมราช   ตำบลทอนหงส์ อำเภอพรหมคีรี จังหวัดนครศรีธรรมราช</t>
  </si>
  <si>
    <t>เครื่องมัลติมีเดียโปรเจคเตอร์  ระดับ XGA           ขนาด 3,000  ANSI Lumens  พร้อมจอรับภาพ  วิทยาลัยช่างศิลปนครศรีธรรมราช ตำบลทอนหงส์ อำเภอพรหมคีรี จังหวัดนครศรีธรรมราช</t>
  </si>
  <si>
    <t>จอทีวี ขนาดไม่ต่ำกว่า 60 นิ้ว   วิทยาลัยช่างศิลปนครศรีธรรมราช   ตำบลทอนหงส์ อำเภอพรหมคีรี จังหวัดนครศรีธรรมราช</t>
  </si>
  <si>
    <t>เครื่องเสียงเคลื่อนที่ ขนาด 15 นิ้วพร้อมไมโครโฟน วิทยาลัยช่างศิลปนครศรีธรรมราช   ตำบลทอนหงส์ อำเภอพรหมคีรี จังหวัดนครศรีธรรมราช</t>
  </si>
  <si>
    <t>ชุดไฟต่อเนื่อง HPUSN Red Head 800 W วิทยาลัยช่างศิลปนครศรีธรรมราช   ตำบลทอนหงส์ อำเภอพรหมคีรี จังหวัดนครศรีธรรมราช</t>
  </si>
  <si>
    <t>เก้าอี้เลคเชอร์ 4 ที่นัง วิทยาลัยช่างศิลปนครศรีธรรมราช   ตำบลทอนหงส์ อำเภอพรหมคีรี จังหวัดนครศรีธรรมราช</t>
  </si>
  <si>
    <t>โต๊ะปฏิบัติงานนักเรียนหอพัก   วิทยาลัยช่างศิลปนครศรีธรรมราช   ตำบลทอนหงส์ อำเภอพรหมคีรี จังหวัดนครศรีธรรมราช</t>
  </si>
  <si>
    <t>หุ่นกล้ามเนื้อจำลองเพศชาย แสดงกล้ามเนื้อ 19  ชิ้น  วิทยาลัยช่างศิลปนครศรีธรรมราช   ตำบลทอนหงส์ อำเภอพรหมคีรี จังหวัดนครศรีธรรมราช</t>
  </si>
  <si>
    <t>กล้องวงจรปิดพร้อมเครื่องบันทึก  วิทยาลัยช่างศิลปนครศรีธรรมราช   ตำบลทอนหงส์ อำเภอพรหมคีรี จังหวัดนครศรีธรรมราช</t>
  </si>
  <si>
    <t>18</t>
  </si>
  <si>
    <t>ก่อสร้างอาคารนาฏดุริยางคศิลป์ วิทยาลัยนาฏศิลปอ่างทอง ตำบลบางแก้ว อำเภอเมืองอ่างทอง จังหวัดอ่างทอง 
งบประมาณทั้งสิ้น 132,800,000 บาท
ปี 2560 ตั้งงบประมาณ    2,656,000 บาท
ปี 2561 ตั้งงบประมาณ  25,915,000 บาท
ปี 2562 ตั้งงบประมาณ 45,797,000 บาท
ปี 2563 ผูกพันงบประมาณ 58,432,000 บาท</t>
  </si>
  <si>
    <t xml:space="preserve">ก่อสร้างอาคารเรียนรวม วิทยาลัยนาฏศิลปจันทบุรี ตำบลวัดใหม่ อำเภอเมืองจันทบุรี จังหวัดจันทบุรี  งบประมาณทั้งสิ้น 101,895,000 บาท
ปี 2561 ตั้งบประมาณ  21,600,000 บาท
ปี 2562 ตั้งงบประมาณ 20,379,000  บาท
ปี 2563 ผูกพันงบประมาณ   45,827,400 บาท
ปี 2564 ผูกพันงบประมาณ 14,088,600 บาท </t>
  </si>
  <si>
    <t xml:space="preserve">ก่อสร้างอาคารดุริยางค์ไทย 5 ชั้น วิทยาลัยนาฏศิลปนครศรีธรรมราช ตำบลท่าเรือ อำเภอเมืองนครศรีธรรมราช จังหวัดนครศรีธรรมราช 
งบประมาณทั้งสิ้น 95,888,900 บาท
ปี 2562 ตั้งบประมาณ  21,000,000 บาท
ปี 2563 ผูกพันงบประมาณ 19,896,900  บาท
ปี 2564 ผูกพันงบประมาณ   54,992,000 บาท
</t>
  </si>
  <si>
    <t>ก่อสร้างอาคารศูนย์การเรียนรู้ศิลปวัฒนธรรม  วิทยาลัยช่างศิลปสุพรรณบุรี ตำบลรั้วใหญ่ อำเภอเมืองสุพรรณบุรี จังหวัดสุพรรณบุรี  งบประมาณทั้งสิ้น 43,000,000 บาท
ปี 2563 ผูกพันงบประมาณ 8,600,000  บาท
ปี 2564 ผูกพันงบประมาณ  34,400,000 บาท</t>
  </si>
  <si>
    <t>ก่อสร้างอาคารวิทยบริการ วิทยาลัยนาฏศิลปลพบุรี  ตำบลทะเลชุบศร อำเภอเมืองลพบุรี จังหวัดลพบุรี   งบประมาณทั้งสิ้น 58,000,000 บาท
ปี 2563 ผูกพันงบประมาณ 11,600,000  บาท
ปี 2564 ผูกพันงบประมาณ  46,400,000 บาท</t>
  </si>
  <si>
    <t>ก่อสร้างอาคารวิทยบริการ วิทยาลัยนาฏศิลปเชียงใหม่ ตำบลหายยา อำเภอเมืองเชียงใหม่ จังหวัดเชียงใหม่ งบประมาณทั้งสิ้น 57,700,000 บาท
ปี 2563 ผูกพันงบประมาณ 11,540,000  บาท
ปี 2564 ผูกพันงบประมาณ  46,160,000 บาท</t>
  </si>
  <si>
    <t>ปรับปรุงหอพักนักเรียนหญิง วิทยาลัยนาฏศิลปลพบุรี  ตำบลทะเลชุบศร อำเภอเมืองลพบุรี จังหวัดลพบุรี</t>
  </si>
  <si>
    <t>แห่ง</t>
  </si>
  <si>
    <t>ก่อสร้างรั้ววิทยาลัยด้านทิศเหนือ  วิทยาลัยนาฏศิลปลพบุรี  ตำบลทะเลชุบศร อำเภอเมืองลพบุรี จังหวัดลพบุรี</t>
  </si>
  <si>
    <t>ก่อสร้างเวทีกลางแจ้ง วิทยาลัยนาฏศิลปลพบุรี  ตำบลทะเลชุบศร อำเภอเมืองลพบุรี จังหวัดลพบุรี</t>
  </si>
  <si>
    <t>เวที</t>
  </si>
  <si>
    <t>ก่อสร้างเวทีกลางแจ้ง วิทยาลัยนาฏศิลปสุพรรณบุรี ตำบลสนามชัย อำเภอเมืองสุพรรณบุรี จังหวัดสุพรรณบุรี</t>
  </si>
  <si>
    <t>ปรับปรุงอาคารเอนกประสงค์ วิทยาลัยนาฏศิลปอ่างทอง ตำบลบางแก้ว อำเภอเมืองอ่างทอง จังหวัดอ่างทอง</t>
  </si>
  <si>
    <t>ก่อสร้างเวทีกลางแจ้ง วิทยาลัยนาฏศิลปอ่างทอง ตำบลบางแก้ว อำเภอเมืองอ่างทอง จังหวัดอ่างทอง</t>
  </si>
  <si>
    <t>ปรับปรุงห้องประชุมอาคารวิทยบริการ วิทยาลัยนาฏศิลปนครศรีธรรมราช  ตำบลท่าเรือ อำเภอเมืองนครศรีธรรมราช จังหวัดนครศรีธรรมราช</t>
  </si>
  <si>
    <t>ปรับปรุงห้องเรียนคอมพิวเตอร์พร้อมครุภัณฑ์ประกอบ วิทยาลัยนาฏศิลปนครศรีธรรมราช ตำบลท่าเรือ อำเภอเมืองนครศรีธรรมราช จังหวัดนครศรีธรรมราช</t>
  </si>
  <si>
    <t>ปรับปรุงอาคารเรียน 1 เพื่อเป็นห้องเก็บพัสดุ วิทยาลัยนาฏศิลปนครศรีธรรมราช ตำบลท่าเรือ อำเภอเมืองนครศรีธรรมราช จังหวัดนครศรีธรรมราช</t>
  </si>
  <si>
    <t>ก่อสร้างเวทีกลางแจ้ง วิทยาลัยนาฏศิลปนครศรีธรรมราช ตำบลท่าเรือ อำเภอเมืองนครศรีธรรมราช จังหวัดนครศรีธรรมราช</t>
  </si>
  <si>
    <t>ถมปรับที่ดิน  วิทยาลัยนาฏศิลปนครศรีธรรมราช ตำบลท่าเรือ อำเภอเมืองนครศรีธรรมราช จังหวัดนครศรีธรรมราช</t>
  </si>
  <si>
    <t>ปรับปรุงอาคารหอพักชาย วิทยาลัยนาฏศิลปพัทลุง   ตำบลควนมะพร้าว อำเภอเมืองพัทลุง จังหวัดพัทลุง</t>
  </si>
  <si>
    <t>ก่อสร้างเวทีกลางแจ้ง วิทยาลัยนาฏศิลปพัทลุง ตำบลควนมะพร้าว อำเภอเมืองพัทลุง จังหวัดพัทลุง</t>
  </si>
  <si>
    <t>ก่อสร้างเวทีกลางแจ้ง วิทยาลัยนาฏศิลปจันทบุรี  ตำบลวัดใหม่ อำเภอเมืองจันทบุรี จังหวัดจันทบุรี</t>
  </si>
  <si>
    <t>ก่อสร้างอาคารชุด (บ้านพักครู) ขนาด 12 ยูนิต วิทยาลัยนาฏศิลปกาฬสินธุ์ ตำบลกาฬสินธุ์ อำเภอเมืองกาฬสินธุ์ จังหวัดกาฬสินธุ์</t>
  </si>
  <si>
    <t>สร้างห้องน้ำกลางแจ้ง  วิทยาลัยนาฏศิลปกาฬสินธุ์ ตำบลกาฬสินธุ์ อำเภอเมืองกาฬสินธุ์ จังหวัดกาฬสินธุ์</t>
  </si>
  <si>
    <t>ซ่อมแซมปรับปรุงรั้วพร้อมป้าย วิทยาลัยนาฏศิลปกาฬสินธุ์ ตำบลกาฬสินธุ์ อำเภอเมืองกาฬสินธุ์ จังหวัดกาฬสินธุ์</t>
  </si>
  <si>
    <t>ก่อสร้างเวทีกลางแจ้ง วิทยาลัยนาฏศิลปกาฬสินธุ์ ตำบลกาฬสินธุ์ อำเภอเมืองกาฬสินธุ์ จังหวัดกาฬสินธุ์</t>
  </si>
  <si>
    <t>ปรับปรุงหอพักหญิง วิทยาลัยนาฏศิลปนครราชสีมา ตำบลโคกกรวด อำเภอเมืองนครราชสีมา จังหวัดนครราชสีมา</t>
  </si>
  <si>
    <t>ก่อสร้างเวทีกลางแจ้ง วิทยาลัยนาฏศิลปนครราชสีมา ตำบลโคกกรวด อำเภอเมืองนครราชสีมา จังหวัดนครราชสีมา</t>
  </si>
  <si>
    <t>ก่อสร้างอาคารบ้านพักพร้อมโรงจอดรถ วิทยาลัยนาฏศิลปนครราชสีมา ตำบลโคกกรวด อำเภอเมืองนครราชสีมา จังหวัดนครราชสีมา</t>
  </si>
  <si>
    <t>ปรับปรุง ซ่อมแซม อาคารปฏิบัติการดนตรี (อาคารเทพประสิทธิ์) วิทยาลัยนาฏศิลปร้อยเอ็ด ตำบลในเมือง อำเภอเมืองร้อยเอ็ด จังหวัดร้อยเอ็ด</t>
  </si>
  <si>
    <t>ก่อสร้างเวทีกลางแจ้ง วิทยาลัยนาฏศิลปร้อยเอ็ด ตำบลในเมือง อำเภอเมืองร้อยเอ็ด จังหวัดร้อยเอ็ด</t>
  </si>
  <si>
    <t>ก่อสร้างเวทีกลางแจ้ง วิทยาลัยนาฏศิลปเชียงใหม่ ตำบลหายยา อำเภอเมืองเชียงใหม่ จังหวัดเชียงใหม่</t>
  </si>
  <si>
    <t>ก่อสร้างเวทีกลางแจ้ง วิทยาลัยนาฏศิลปสุโขทัย ตำบลบ้านกล้วย อำเภอเมืองสุโขทัย จังหวัดสุโขทัย</t>
  </si>
  <si>
    <t>ก่อสร้างอาคารเก็บเครื่องแต่งกายโขนละคร เครื่องดนตรี วัสดุอุปกรณ์ประกอบ
การแสดง วิทยาลัยนาฏศิลปสุโขทัย ตำบลบ้านกล้วย อำเภอเมืองสุโขทัย จังหวัดสุโขทัย</t>
  </si>
  <si>
    <t>ปรับปรุงห้องเรียนอาคารพื้นฐานศิลปะ วิทยาลัยช่างศิลป แขวงลาดกระบัง เขตลาดกระบัง กรุงเทพมหานคร</t>
  </si>
  <si>
    <t>ปรับปรุงอาคารเครื่องเคลือบดินเผา วิทยาลัยช่างศิลป แขวงลาดกระบัง เขตลาดกระบัง กรุงเทพมหานคร</t>
  </si>
  <si>
    <t>ปรับปรุงทางเดินและสิ่งปกคลุมทางเดิน วิทยาลัยช่างศิลป    แขวงลาดกระบัง เขตลาดกระบัง กรุงเทพมหานคร</t>
  </si>
  <si>
    <t>ปรับปรุงอาคารหอพักหญิง วิทยาลัยช่างศิลปนครศรีธรรมราช ตำบลทอนหงส์ อำเภอพรหมคีรี จังหวัดนครศรีธรรมราช</t>
  </si>
  <si>
    <t>ปรับปรุงอาคารเรียนเครื่องเคลือบดินเผา วิทยาลัยช่างศิลปนครศรีธรรมราช ตำบลทอนหงส์ อำเภอพรหมคีรี จังหวัดนครศรีธรรมราช</t>
  </si>
  <si>
    <t>ปรับปรุงอาคารเรียนภาพพิมพ์ วิทยาลัยช่างศิลปนครศรีธรรมราช ตำบลทอนหงส์ อำเภอพรหมคีรี จังหวัดนครศรีธรรมราช</t>
  </si>
  <si>
    <t>ปรับปรุงอาคารอเนกประสงค์ วิทยาลัยช่างศิลปนครศรีธรรมราช ตำบลทอนหงส์ อำเภอพรหมคีรี จังหวัดนครศรีธรรมราช</t>
  </si>
  <si>
    <t>ปรับปรุงภูมิทัศน์  วิทยาลัยช่างศิลปนครศรีธรรมราช ตำบลทอนหงส์ อำเภอพรหมคีรี จังหวัดนครศรีธรรมราช</t>
  </si>
  <si>
    <t>ขุดเจาะบ่อบาดาลพร้อมติดตั้งเครื่องกรองและปั้มน้ำ วิทยาลัยช่างศิลปนครศรีธรรมราช ตำบลทอนหงส์ อำเภอพรหมคีรี จังหวัดนครศรีธรรมราช</t>
  </si>
  <si>
    <t>ปรับปรุงห้องพักครูภาควิชาศึกษาทั่วไป วิทยาลัยช่างศิลปสุพรรณบุรี ตำบลรั้วใหญ่ อำเภอเมืองสุพรรณบุรี จังหวัดสุพรรณบุรี</t>
  </si>
  <si>
    <t>ปรับปรุงห้องเรียนบรรยายรวม คณะศิลปวิจิตร    ตำบลศาลายา อำเภอพุทธมณฑล จังหวัดนครปฐม</t>
  </si>
  <si>
    <t>ฝ่ายติดามและประเมินผลกรอกข้อมูลให้</t>
  </si>
  <si>
    <t>รอลงนามสัญญา/ข้อตกลงใบสั่งซื้อ</t>
  </si>
  <si>
    <t>21 ก.พ.63 - 5 มี.ค.63</t>
  </si>
  <si>
    <t>ระหว่างประกาศประกวดราคาซื้อฯ (กำหนดเสนอราคา 6 มี.ค.63)</t>
  </si>
  <si>
    <t>ระหว่างกำหนดรายละเอียดคุณลักษณะครุภัณฑ์</t>
  </si>
  <si>
    <t>ภายใน เม.ย.63</t>
  </si>
  <si>
    <t>บจก.เค เอส ซี คอมเมอร์เชียล อินเตอร์เนต</t>
  </si>
  <si>
    <t>Dell Optiplex 5270</t>
  </si>
  <si>
    <t>รอลงนามสัญญา</t>
  </si>
  <si>
    <t>Dell Optiplex 3070</t>
  </si>
  <si>
    <t>บจก.เท็น ซอฟท์</t>
  </si>
  <si>
    <t>Pantum P2500</t>
  </si>
  <si>
    <t>บจก.สหธุรกิจ</t>
  </si>
  <si>
    <t>Brother MFC-T810W</t>
  </si>
  <si>
    <t>Chuphotic</t>
  </si>
  <si>
    <t>หจก.ทีปกร 2014</t>
  </si>
  <si>
    <t>Microsoft Window10 Pro 64bit</t>
  </si>
  <si>
    <t>บจก.บีบีเอ็ม อินเตอร์เน็ต</t>
  </si>
  <si>
    <t>บจก.ซีเคียวร์ เซอร์ฟ</t>
  </si>
  <si>
    <t>TP-Link</t>
  </si>
  <si>
    <t>21 ก.พ.63 - 3 มี.ค.63</t>
  </si>
  <si>
    <t>ระหว่างประกาศประกวดราคาซื้อฯ (กำหนดเสนอราคา 4 มี.ค.63)</t>
  </si>
  <si>
    <t>WD</t>
  </si>
  <si>
    <t>13/ก.พ./63</t>
  </si>
  <si>
    <t>ฟีเว่อร์คอร์ปอเรชั่น</t>
  </si>
  <si>
    <t>1 งวด</t>
  </si>
  <si>
    <t>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</t>
  </si>
  <si>
    <t>5/มี.ค./63</t>
  </si>
  <si>
    <t>10/มี.ค./63</t>
  </si>
  <si>
    <t>20/มี.ค./63</t>
  </si>
  <si>
    <t>30/มี.ค./63</t>
  </si>
  <si>
    <t>14/ก.พ./63</t>
  </si>
  <si>
    <t xml:space="preserve"> แอดวานซ์ ดิจิตอล ซินเนอร์ยี </t>
  </si>
  <si>
    <t>บริษัทจำกัด</t>
  </si>
  <si>
    <t>กรุงเทพฯ</t>
  </si>
  <si>
    <t xml:space="preserve"> วรารัตน์ </t>
  </si>
  <si>
    <t>YAMAHA</t>
  </si>
  <si>
    <t>NP-12</t>
  </si>
  <si>
    <t>YEP-201MS</t>
  </si>
  <si>
    <t>IQ</t>
  </si>
  <si>
    <t>IQ-W034-05,03,01,00</t>
  </si>
  <si>
    <t>Joral</t>
  </si>
  <si>
    <t>TRB4B</t>
  </si>
  <si>
    <t>TRB1B</t>
  </si>
  <si>
    <t>Denis Wick</t>
  </si>
  <si>
    <t>DW5531</t>
  </si>
  <si>
    <t xml:space="preserve">ZOOM </t>
  </si>
  <si>
    <t>H6</t>
  </si>
  <si>
    <t>นางสาวธนิดา ฉันทนิมิ</t>
  </si>
  <si>
    <t>5/พ.ค./63</t>
  </si>
  <si>
    <t>อยู่ระหว่างจัดหารายละเอียดคุณลักษณะเฉพาะและราคากลาง (ยังไม่ได้)</t>
  </si>
  <si>
    <t>15/พ.ค./63</t>
  </si>
  <si>
    <t>18/พ.ค./63</t>
  </si>
  <si>
    <t>30/ส.ค./63</t>
  </si>
  <si>
    <t>4/ก.ย./63</t>
  </si>
  <si>
    <t>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</t>
  </si>
  <si>
    <t>15/ก.ค./63</t>
  </si>
  <si>
    <t>20/ก.ค./63</t>
  </si>
  <si>
    <t xml:space="preserve"> ไอบิส ซัพพลาย </t>
  </si>
  <si>
    <t>อยู่ระหว่างขั้นตอนการจัดซื้อจัดจ้าง คาดว่าจะเซ็นใบสั่งซื้อสั่งจ้างไม่เกินวันที่ 3 มีนาคม 2563</t>
  </si>
  <si>
    <t>21-02-2563</t>
  </si>
  <si>
    <t>อยู่ในขั้นตอนการประกาศเชิญชวน ช่วงวันที่ 21 กุมภาพันธ์ 2563 ถึง วันที่ 28 กุมภาพันธ์ 2563</t>
  </si>
  <si>
    <t xml:space="preserve">อยู่ในขั้นตอนการจัดทำ TOR </t>
  </si>
  <si>
    <t>บริษัท เลิศสกุล จำกัด</t>
  </si>
  <si>
    <t>CHAMPION</t>
  </si>
  <si>
    <t>MAXO</t>
  </si>
  <si>
    <t>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</t>
  </si>
  <si>
    <t>ประมาณเดือนมีนาคม 2563</t>
  </si>
  <si>
    <t>Karcher</t>
  </si>
  <si>
    <t>NT30/1Me</t>
  </si>
  <si>
    <t>บริษัท ดีส อีส ไอ.ที.จำกัด</t>
  </si>
  <si>
    <t>ห้างหุ้นส่วนจำกัด เอสทีพีพี เอ็นจิเนียริ่ง</t>
  </si>
  <si>
    <t>Saijo Denki</t>
  </si>
  <si>
    <t>รุ่นแขวน พร้อมติดตั้ง</t>
  </si>
  <si>
    <t>บริษัท ไทยพัฒนาครุภัณฑ์ จำกัด</t>
  </si>
  <si>
    <t>ห้างหุ้นส่วนจำกัด ดี.พี.เค. แมชชีนเนอรี่ แอนด์ สตีลเวิร์ค</t>
  </si>
  <si>
    <t>พานาโซนิค</t>
  </si>
  <si>
    <t>FV-40 KUT</t>
  </si>
  <si>
    <t>มิตซูบิชิ</t>
  </si>
  <si>
    <t>CY16-SV</t>
  </si>
  <si>
    <t>บริษัท ทยา เดคคอร์ จำกัด</t>
  </si>
  <si>
    <t>บริษัท ใบบุญ โชลูชั่นส์ จำกัด</t>
  </si>
  <si>
    <t>D-4136</t>
  </si>
  <si>
    <t>Vertex</t>
  </si>
  <si>
    <t>OMW-V100</t>
  </si>
  <si>
    <t>Razr</t>
  </si>
  <si>
    <t>บริษัท เวิลด์ลอฟท์ จำกัด</t>
  </si>
  <si>
    <t>ห้างหุ้นส่วนจำกัด สิงห์ทองแมชชีนเนอรี่ แอนด์ ทูล</t>
  </si>
  <si>
    <t>ห้างหุ้นส่วนจำกัด เดค สไตล์</t>
  </si>
  <si>
    <t>Projectect</t>
  </si>
  <si>
    <t>A 13176</t>
  </si>
  <si>
    <t>บริษัท วินสันเคมีเคิล จำกัด</t>
  </si>
  <si>
    <t>บริษัท เอสพี เค. การช่าง จำกัด</t>
  </si>
  <si>
    <t>BIGWOOD</t>
  </si>
  <si>
    <t>MJ2331</t>
  </si>
  <si>
    <t>AML2-003</t>
  </si>
  <si>
    <t>ACT</t>
  </si>
  <si>
    <t>AR-50L</t>
  </si>
  <si>
    <t>มหาวิทยาลัยมหิดล โดย คณะสัตวแพทยศาสตร์</t>
  </si>
  <si>
    <t>มหาวิทยาลัยมหิดล</t>
  </si>
  <si>
    <t>อยู่ระหว่างขั้นตอนจัดทำรายงานขออนุมัติสั่งซื้อสั่งจ้าง</t>
  </si>
  <si>
    <t>OKURA</t>
  </si>
  <si>
    <t>SD69</t>
  </si>
  <si>
    <t>อยู่ในขั้นตอนการประกาศเชิญชวน ช่วงวันที่ 27 กุมภาพันธ์ 2563</t>
  </si>
  <si>
    <t>3 งวด</t>
  </si>
  <si>
    <t>อยู่ในขั้นตอนการจัดหาผู้รับจ้าง</t>
  </si>
  <si>
    <t>อยู่ระหว่างรอลงนามในสัญญา</t>
  </si>
  <si>
    <t>3-2 ก.พ. 63</t>
  </si>
  <si>
    <t>อยู่ระหว่างแก้ไขรายละเอียดคุณลักษณะ คาดว่าจะประกาศ E-bidding ในวันที่ 2 มี.ค. 63</t>
  </si>
  <si>
    <t xml:space="preserve">อยู่ระหว่างแก้ไขรายละเอียดคุณลักษณะ </t>
  </si>
  <si>
    <t>อยู่ระหว่างประกาศ E-bidding ในระหว่างวันที่ 24 ก.พ. 63 - 4 มี.ค. 63 เปิดซอง 5 มี.ค. 63</t>
  </si>
  <si>
    <t>อยู่ระหว่างประกาศ E-bidding เปิดซอง 28 ก.พ. 63</t>
  </si>
  <si>
    <t>ห้างหุ้นส่วนจำกัด กุลภัณฑ์ เฟอร์นิเจอร์</t>
  </si>
  <si>
    <t xml:space="preserve">ดำเนินการจัดทำและประกาศ ผู้ชนะการเสนอราคา (ห้างหุ้นส่วนจำกัด กุลภัณฑ์ เฟอร์นิเจอร์) เรียบร้อยแล้ว 
อยู่ระหว่างรอลงนามในสัญญา (ใบสั่งซื้อสั่งจ้าง) </t>
  </si>
  <si>
    <t xml:space="preserve">ดำเนินการจัดทำและประกาศ ผู้ชนะการเสนอราคา (ห้างหุ้นส่วนจำกัด กุลภัณฑ์ เฟอร์นิเจอร์) เรียบร้อยแล้ว อยู่ระหว่างรอลงนามในสัญญา (ใบสั่งซื้อสั่งจ้าง) </t>
  </si>
  <si>
    <t>นายภูธัต พุทธหน้อย</t>
  </si>
  <si>
    <t xml:space="preserve">ดำเนินการจัดทำและประกาศ ผู้ชนะการเสนอราคา (นายภูธัต พุทธหน้อย) เรียบร้อยแล้ว 
อยู่ระหว่างรอลงนามในสัญญา (ใบสั่งซื้อสั่งจ้าง) </t>
  </si>
  <si>
    <t xml:space="preserve">จัดทำรายงานขอซื้อขอจ้างและอยู่ระหว่างดำเนินการจัดหาผู้ขาย </t>
  </si>
  <si>
    <t>ห้างหุ้นวส่วน ก.พัฒนสิน</t>
  </si>
  <si>
    <t xml:space="preserve">ดำเนินการจัดทำและประกาศ ผู้ชนะการเสนอราคา (ห้างหุ้นวส่วน ก.พัฒนสิน) เรียบร้อยแล้ว 
อยู่ระหว่างรอลงนามในสัญญา (ใบสั่งซื้อสั่งจ้าง) </t>
  </si>
  <si>
    <t>อยู่ระหว่างประกาศประกวดราคาอิเล็กทรอนิกส์ E-bidding</t>
  </si>
  <si>
    <t>บริษัท กู้ดสปีด คอมพิวเตอร์ จำกัด</t>
  </si>
  <si>
    <t>บริษัท</t>
  </si>
  <si>
    <t xml:space="preserve">ดำเนินการจัดทำและประกาศ ผู้ชนะการเสนอราคา (บริษัท กู้ดสปีด คอมพิวเตอร์ จำกัด) เรียบร้อยแล้ว 
อยู่ระหว่างรอลงนามในสัญญา (ใบสั่งซื้อสั่งจ้าง) </t>
  </si>
  <si>
    <t>ห้างหุ้นส่วนจำกัด ก.พัฒนสิน</t>
  </si>
  <si>
    <t xml:space="preserve">ดำเนินการจัดทำและประกาศ ผู้ชนะการเสนอราคา (หจก.ก.พัฒนสิน) เรียบร้อยแล้ว 
อยู่ระหว่างรอลงนามในสัญญา (ใบสั่งซื้อสั่งจ้าง) </t>
  </si>
  <si>
    <t>บจก.หอหมั้นเมือง</t>
  </si>
  <si>
    <t xml:space="preserve">ดำเนินการจัดทำและประกาศ ผู้ชนะการเสนอราคา (บจก.หอหมั้นเมือง) เรียบร้อยแล้ว 
อยู่ระหว่างรอลงนามในสัญญา </t>
  </si>
  <si>
    <t>อยู่ระหว่างจัดทำรายงานขอซื้อขอจ้างและเตรียมเอกสาร
ประกาศประกวดราคาอิเล็กทรอนิกส์ E-bidding</t>
  </si>
  <si>
    <t>จัดทำรายงานขอซื้อขอจ้างและอยู่ระหว่างดำเนินการจัดหาผู้รับจ้าง</t>
  </si>
  <si>
    <t>อยู่ระหว่างเตรียมดำเนินการจัดซื้อจัดจ้าง 
 (แบบและประมาณราคายังไม่เรียบร้อย)</t>
  </si>
  <si>
    <t>หจก.ลิ้มจี่เซ้ง</t>
  </si>
  <si>
    <t xml:space="preserve"> -</t>
  </si>
  <si>
    <t>ได้ผู้ขายแล้ว</t>
  </si>
  <si>
    <t>หจก.สยามจัสมินลิฟวิ่ง เซ็นเตอร์</t>
  </si>
  <si>
    <t>กำลังติดต่อผู้ขายเพื่อขอเอกสาร</t>
  </si>
  <si>
    <t xml:space="preserve">  -</t>
  </si>
  <si>
    <t>บ. คานวาร์ อินเตอร์เนชั่นแนล จำกัด</t>
  </si>
  <si>
    <t>บริษัท จำกัด</t>
  </si>
  <si>
    <t>สุธาธรผ้าม่าน</t>
  </si>
  <si>
    <t>ร้าน</t>
  </si>
  <si>
    <t>อยู่ในขั้นตอนประกาศแผนการจัดซื้อจัดจ้างและเตรียมเอกสารเข้าระบบ e-gp</t>
  </si>
  <si>
    <t xml:space="preserve"> เม.ย.63</t>
  </si>
  <si>
    <t>บ. เก่งคอมพิวเตอร์ แอนด์ ไอที จำกัด</t>
  </si>
  <si>
    <t>5-16 ก.พ. 63</t>
  </si>
  <si>
    <t>บ.เดอะแกรนดิโอโซ่มิวสิค จำกัด</t>
  </si>
  <si>
    <t xml:space="preserve"> ก.ค. 63</t>
  </si>
  <si>
    <t xml:space="preserve">ร้าน ล้านช้าง โภคทรัพย์ </t>
  </si>
  <si>
    <t>ร้านนายกฤษฎา  ผิวอ่อน</t>
  </si>
  <si>
    <t>20 ธ.ค. 61-21 ม.ค. 62</t>
  </si>
  <si>
    <t>4/2562</t>
  </si>
  <si>
    <t>บ.เกียรติก้องภพ จำกัด</t>
  </si>
  <si>
    <t>บจก.(บริษัทจำกัด)</t>
  </si>
  <si>
    <t>1 มี.ค. 62-- 3 ม.ค.64</t>
  </si>
  <si>
    <t>งวดที่ 1 : 1,111,852.95  งวดที่ 2 : 2,310,646.75 
งวดที่ 3 : 2,636,760.41  งวดที่ 4 : 3,288,987.74  งวดที่ 5 : 3,356,109.94  งวดที่ 6 : 3,356,109.94  งวดที่ 7 : 4,314,998.50  งวดที่ 8 : 4,314,998.50 งวดที่ 9 : 4,314,998.50 งวดที่ 10 :4,314,998.50 งวดที่ 11 : 4,314,998.50งวดที่ 12 :4,314,998.50 งวดที่ 13 : 6,232,775.61งวดที่ 14 : 6,232,775.61งวดที่ 15 : 9,445,052.27งวดที่ 16 : 14,383,328.32งวดที่ 17 : 14,383,328.32</t>
  </si>
  <si>
    <t>อยู่ในขั้นตอนการดำเนินการก่อสร้างงวดที่ 8</t>
  </si>
  <si>
    <t>งวดที่ 1 : 7 มิ.ย. 62
งวดที่ 2 : 22 ก.ค.62
งวดที่ 3 : 22 ก.ค.62 
งวดที่ 4 : 13 ก.ย.62
งวดที่ 5 : 5 พ.ย.62
งวดที่ 6 : 16 ธ.ค.62 
งวดที่ 7 : 29 ม.ค.63</t>
  </si>
  <si>
    <t>งวดที่ 1 : 7 มิ.ย. 62
งวดที่ 2 : 25 ก.ค.62
งวดที่ 3 : 25 ก.ค.62
งวดที่ 4 : 18 ก.ย.62
งวดที่ 5 : 6 พ.ย.62 
งวดที่ 6 : 18 ธ.ค.62 
งวดที่ 7 : 4 ก.พ.63</t>
  </si>
  <si>
    <t>26 ก.พ.-9 มี.ค. 63</t>
  </si>
  <si>
    <t>ประกาศประกวดราคาจ้างด้วยวิธีการอิเล็กทรอนิกส์ (e-bidding) ตั้งแต่วันที่ 26 ก.พ. - 9 มีนาคม 2563</t>
  </si>
  <si>
    <t>พ.ค. 63, มิ.ย.63, ก.ค. 63</t>
  </si>
  <si>
    <t>มิ.ย.63, ก.ค.63, ส.ค.63</t>
  </si>
  <si>
    <t>จัดทำราคากลางท้องถิ่น</t>
  </si>
  <si>
    <t>พ.ค. 63,  ก.ค. 63</t>
  </si>
  <si>
    <t>มิ.ย.63,  ส.ค.63</t>
  </si>
  <si>
    <t>2-13 มี.ค.63</t>
  </si>
  <si>
    <t>กำลังดำเนินการประกาศ คาดว่าจะได้ผู้รับจ้างในช่วงเดือนมีนาคม 2563</t>
  </si>
  <si>
    <t>อยู่ในช่วงประกาศ e-bidding</t>
  </si>
  <si>
    <t>กำลังจะเตรียมประกาศ e-bidding</t>
  </si>
  <si>
    <t>งบผูกพันปี63ได้ทำการเบิกจ่ายไปแล้วส่วนหนึ่ง ตอนนี้ยังค้างผู้รับจ้างอยู่2,011,000บาท</t>
  </si>
  <si>
    <t>เมษายน 2563</t>
  </si>
  <si>
    <t>พฤษภาคม 2563</t>
  </si>
  <si>
    <t>บริษัท บิ๊กเอ็ม มาร์เก็ตติ้ง จำกัด</t>
  </si>
  <si>
    <t>อยู่ในขั้นตอนการลงนามสัญญา</t>
  </si>
  <si>
    <t>มีนาคม 2563</t>
  </si>
  <si>
    <t>ห้างหุ้นส่วนจำกัด ร้อยเอ็ดกีฬาภัณฑ์</t>
  </si>
  <si>
    <t>รับฟังวิจารณ์ร่าง TOR</t>
  </si>
  <si>
    <t>อยู่ในขั้นตอนการประกาศเชิญชวน</t>
  </si>
  <si>
    <t>อยู่ระหว่างขั้นตอนจัดทำรายงานขออนุมัติสั่งซื้อสั่งจ้าง โดยรอแบบแปลนจากทางสำนักสถาปัตฯ</t>
  </si>
  <si>
    <t>จัดทำรายงานขอซื้อขอจ้าง</t>
  </si>
  <si>
    <t>ได้ผู้รับจ้าง บ.บูเซ่แอนด์ฮอคล์ จำกัด  / รออนุมัติวงเงินงบประมาณ</t>
  </si>
  <si>
    <t>ได้ผู้รับจ้าง หสม ธณทรัพย์ดนตรี  / รออนุมัติวงเงินงบประมาณ</t>
  </si>
  <si>
    <t>ได้ผู้รับจ้าง บ.เชียงแสน มอเตอร์เซลส์ จำกัด  / รออนุมัติวงเงินงบประมาณ</t>
  </si>
  <si>
    <t>สำนักสถาปัตยกรรม ได้ส่งประมาณราคากลางเมื่อวันที่ 19 กพ. 2563 วิทยาลัยฯแต่งตั้งคณะกรรมการคำนวนราคากลางท้องถิ่น ตามคำสั่งที่ 50/2563 ลงวันที่ 19 กพ 2563 ขณะนี้อยู่ระหว่างคำนวนราคากลางท้องถิ่น</t>
  </si>
  <si>
    <t>ได้ผู้รับจ้าง บริษัท สราวุธ แอนด์ พร็อพเพอร์ตี้ จัดกัด /อยู่ระหว่างรออนุมัติงบประมาณ</t>
  </si>
  <si>
    <t>อยู่ระหว่างเพิ่มแผนจัดชื้อจัดจ้าง ประกาศเผยแพร่ขึ้นเว็บไซต์</t>
  </si>
  <si>
    <t>สัปดาห์ที่ 3 เดือนมีนาคม 2563</t>
  </si>
  <si>
    <t>สัปดาห์ที่ 4 เดือน มีนาคม 2563</t>
  </si>
  <si>
    <t>ที่ จ35/2563</t>
  </si>
  <si>
    <t>ร้านเคซาวด์อิเลคทรอนิคส์</t>
  </si>
  <si>
    <t>กิจการร้านค้าเจ้าของคนเดียว</t>
  </si>
  <si>
    <t>จังหวัดการฬสินธุ์</t>
  </si>
  <si>
    <t>HONDA</t>
  </si>
  <si>
    <t>ได้ผู้ชนะการเสนอราคา รอเซ็นสัญญาจัดชื้อ</t>
  </si>
  <si>
    <t>ที่ จ37/2563</t>
  </si>
  <si>
    <t>ที่ จ36/2563</t>
  </si>
  <si>
    <t>ที่ 38/2563</t>
  </si>
  <si>
    <t>ร้านสุขสันต์เซลส์</t>
  </si>
  <si>
    <t>VINCENT</t>
  </si>
  <si>
    <t>BENCH</t>
  </si>
  <si>
    <t>MARATHON</t>
  </si>
  <si>
    <t>อยู่ระหว่างแก้ไขร่าง TOR</t>
  </si>
  <si>
    <t>ที่ 39/2563</t>
  </si>
  <si>
    <t>บุณเอื้อการดุริยางค์</t>
  </si>
  <si>
    <t>จังหวัดนครพนม</t>
  </si>
  <si>
    <t>เคซาวด์อิเลคทรอนิกส์</t>
  </si>
  <si>
    <t>จังหวัดกาฬสินธุ์</t>
  </si>
  <si>
    <t>ที่ จ37/2564</t>
  </si>
  <si>
    <t>อยู่ระหว่างขอเปลี่ยนแปลงแยกประเภทครุภัณฑ์</t>
  </si>
  <si>
    <t>อยู่ระหว่างคณะกรรมการกำหนดราคากลางท้องถิ่น/จัดทำร่างขอบเขตงาน (TOR)</t>
  </si>
  <si>
    <t>สัปดาห์ที่ 2 เดือน เมษายน  2563</t>
  </si>
  <si>
    <t>สัปดาห์ที่ 3 เดือน เมษายน 2563</t>
  </si>
  <si>
    <t>สัปดาห์ที่ 2 เดือน เมษายน  2564</t>
  </si>
  <si>
    <t>สัปดาห์ที่ 3 เดือน เมษายน 2564</t>
  </si>
  <si>
    <t>สัปดาห์ที่ 2 เดือน เมษายน  2565</t>
  </si>
  <si>
    <t>สัปดาห์ที่ 3 เดือน เมษายน 2565</t>
  </si>
  <si>
    <t>สัปดาห์ที่ 2 เดือน เมษายน  2566</t>
  </si>
  <si>
    <t>สัปดาห์ที่ 3 เดือน เมษายน 2566</t>
  </si>
  <si>
    <t>ร้านชื่นสุขเฟอร์นิเจอร์</t>
  </si>
  <si>
    <t xml:space="preserve"> 1 งวด</t>
  </si>
  <si>
    <t>อยู่ในขั้นตอนรอทำใบสั่งซื้อ</t>
  </si>
  <si>
    <t>16 มี.ค. 63</t>
  </si>
  <si>
    <t>17 มี.ค. 63</t>
  </si>
  <si>
    <t>ร้านมหาทัพกฤษ</t>
  </si>
  <si>
    <t xml:space="preserve">  1 งวด</t>
  </si>
  <si>
    <t>หจก.ไทยสง่าการไฟฟ้า</t>
  </si>
  <si>
    <t>6-17 ก.พ.63</t>
  </si>
  <si>
    <t>สุจินดามิวสิค</t>
  </si>
  <si>
    <t>ได้ผู้รับจ้างแล้ว รอทำสัญญา</t>
  </si>
  <si>
    <t>18 มี.ค.63</t>
  </si>
  <si>
    <t>12-19 ก.พ.63</t>
  </si>
  <si>
    <t>เดอะแกรนดิโอโซ่มิวสิค</t>
  </si>
  <si>
    <t>19 มี.ค. 63</t>
  </si>
  <si>
    <t>13-21 ก.พ.63</t>
  </si>
  <si>
    <t>อยู่ในขั้นตอนประกาศผู้ชนะ</t>
  </si>
  <si>
    <t>รอรูปแบบรายการและรอดำเนินการจัดทำราคากลางจากสำนักสถาปัตยกรรม</t>
  </si>
  <si>
    <t>7-20 ก.พ.63</t>
  </si>
  <si>
    <t>ห้างหุ้นส่วนจำกัด ไชยโชติก่อสร้าง</t>
  </si>
  <si>
    <t>20 มี.ค. 63</t>
  </si>
  <si>
    <t>14-21 ก.พ.63</t>
  </si>
  <si>
    <t>21 มี.ค. 63</t>
  </si>
  <si>
    <t>ค1/2563</t>
  </si>
  <si>
    <t>ได้ผู้ขายเรียบร้อยแล้ว บริษัท เฟอร์นิเจอร์ เอาท์เล็ท จันทบุรี จำกัดรอลงนามใบสั่งซื้อสั่งจ้าง</t>
  </si>
  <si>
    <t>ค2/2563</t>
  </si>
  <si>
    <t>ได้ผู้ขายเรียบร้อยแล้ว บริษัท เค. เอส. ก๊อปปี้ ออโตเมชั่น จำกัด      รอลงนามใบสั่งซื้อสั่งจ้าง</t>
  </si>
  <si>
    <t>ได้ผู้ขายเรียบร้อยแล้ว ร้านสิริโลหะภัณฑ์ รอลงนามใบสั่งซื้อสั่งจ้าง</t>
  </si>
  <si>
    <t>กอ.4/2563</t>
  </si>
  <si>
    <t>อยู่ในระหว่างจัดทำประกาศเชิญชวน  เสนอราคา 6 มี.ค. 63 เชิญทำสัญญาภายใน 13 มี.ค.63</t>
  </si>
  <si>
    <t>ค5/2563</t>
  </si>
  <si>
    <t>ได้ผู้ขายเรียบร้อยแล้ว บริษัท ทีโอที จำกัด (มหาชน)รอลงนามใบสั่งซื้อสั่งจ้าง</t>
  </si>
  <si>
    <t>ค7/2563</t>
  </si>
  <si>
    <t>ได้ผู้ขายเรียบร้อยแล้ว ร้าน..พลอยแสงไลท์ติ้งเฮ้าส์                        รอลงนามใบสั่งซื้อสั่งจ้าง</t>
  </si>
  <si>
    <t>ค8/2563</t>
  </si>
  <si>
    <t>ได้ผู้ขายเรียบร้อยแล้ว บริษัท ซาวด์ ฟอร์เด จำกัด                     รอลงนามใบสั่งซื้อสั่งจ้าง</t>
  </si>
  <si>
    <t>ค9/2563</t>
  </si>
  <si>
    <t>ได้ผู้ขายเรียบร้อยแล้ว บริษัท เดอะเบสท์ 1 อิเล็คทริคซิตี้ จำกัด     รอลงนามใบสั่งซื้อสั่งจ้าง</t>
  </si>
  <si>
    <t>ค10/2563</t>
  </si>
  <si>
    <t>ได้ผู้ขายเรียบร้อยแล้ว ร้านหนังสือดี รอลงนามใบสั่งซื้อสั่งจ้าง</t>
  </si>
  <si>
    <t>ค11/2563</t>
  </si>
  <si>
    <t>ได้ผู้ขายเรียบร้อยแล้ว หจก.ไพรัชคอมพิวเตอร์ แอนด์ โอเอ      คอมมิวนิเคชั่น  รอลงนามใบสั่งซื้อสั่งจ้าง</t>
  </si>
  <si>
    <t>ได้ผู้ขายเรียบร้อยแล้ว หจก.ไพรัชคอมพิวเตอร์ แอนด์ โอเอ      คอมมิวนิเคชั่นรอลงนามใบสั่งซื้อสั่งจ้าง</t>
  </si>
  <si>
    <t>ได้ผู้ขายเรียบร้อยแล้ว บริษัท เดอะเบสท์ 1 อิเล็คทริคซิตี้ จำกัด       รอลงนามใบสั่งซื้อสั่งจ้าง</t>
  </si>
  <si>
    <t>ค12/2563</t>
  </si>
  <si>
    <t>กอ.1/2563</t>
  </si>
  <si>
    <t>ได้ผู้ขายเรียบร้อยแล้ว บริษัท เพลย์มิวสิค เซ็นทรัล จำกัด         รอลงนามในสัญญาซื้อขาย</t>
  </si>
  <si>
    <t>ค13/2563</t>
  </si>
  <si>
    <t>ได้ผู้ขายเรียบร้อยแล้ว ร้าน พีโอ สปร์อต                            รอลงนามใบสั่งซื้อสั่งจ้าง</t>
  </si>
  <si>
    <t>ค14/2563</t>
  </si>
  <si>
    <t>ค15/2563</t>
  </si>
  <si>
    <t>ค16/2563</t>
  </si>
  <si>
    <t>ค17/2563</t>
  </si>
  <si>
    <t>ได้ผู้ขายเรียบร้อยแล้ว  ร้านสิริโลหะภัณฑ์ รอลงนามในสัญญาซื้อขาย</t>
  </si>
  <si>
    <t>ค18/2563</t>
  </si>
  <si>
    <t>ได้ผู้ขายเรียบร้อยแล้ว ร้านทับทิมพาณิชย์ รอลงนามในสัญญาซื้อขาย</t>
  </si>
  <si>
    <t>ค4/2563</t>
  </si>
  <si>
    <t>ได้ผู้ขายเรียบร้อยแล้ว ร้านแม็ค999 คลับ รอลงนามใบสั่งซื้อสั่งจ้าง</t>
  </si>
  <si>
    <t>ค19/2563</t>
  </si>
  <si>
    <t>กอ.2/2563</t>
  </si>
  <si>
    <t>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</t>
  </si>
  <si>
    <t>กอ.3/2561</t>
  </si>
  <si>
    <t>บริษัท สยามสตีลอินเตอร์อินเตอร์เนชั่นแนลจำกัด (มหาชน)</t>
  </si>
  <si>
    <t>01/04/2561และ07/10/2563</t>
  </si>
  <si>
    <t>งวดที่ 17 วันที่ 16 ธ.ค.62                    งวดที่ 18 วันที่ 16 ธ.ค.62                งวดที่ 19 วันที่ 17 ก.พ.62</t>
  </si>
  <si>
    <t xml:space="preserve">สถาบันฯ ได้โอนเปลี่ยนแปลงจัดสรรงบประมาณรายจ่าย ปี 63 เป็นเงิน 20,379,000.- ซึ่งขณะนี้ได้ดำเนินการเบิกจ่ายเงิน งวดที่ 14-16 เรียบร้อยแล้ว คงเหลือเงิน 3,056,850.-บาท ผู้รับจ้างจะส่งมอบงานงวดที่ 17-19  เรียบร้อยแล้ว อยู่ในระหว่างรอตัดโอนเปลี่ยนแปลงจัดสรรงบประมาณ เพื่อเบิกจ่ายในงวดงานที่ 17 -19 </t>
  </si>
  <si>
    <t xml:space="preserve">   งวดที่ 17 วันที่ 25 พ.ย.62                             งวดที่ 18 วันที่ 25 พ.ย.62                          งวดที่ 19 วันที่ 12 ก.พ.62                       </t>
  </si>
  <si>
    <t xml:space="preserve">งวดที่ 17 วันที่ 13 มี.ค.63       งวดที่ 18 วันที่ 13 มี.ค.63        งวดที่ 19 วันที่ 13 มี.ค.63    </t>
  </si>
  <si>
    <t>กอ.3/2563</t>
  </si>
  <si>
    <t>งวดที่ 1 วันที่ 15 เม.ย.63    งวดที่ 2 วันที่ 25 พ.ค.63    งวดที่ 3 วันที่ 5 ก.ค.63</t>
  </si>
  <si>
    <t>งวดที่ 1 วันที่ 20 เม.ย.63  งวดที่ 2 วันที่ 29 พ.ค.63  งวดที่ 3 วันที่ 10 ก.ค.63</t>
  </si>
  <si>
    <t>ขณะนี้อยู่ระหว่างรอการเสนอราคาจากผู้รับจ้าง</t>
  </si>
  <si>
    <t xml:space="preserve"> 9 มี.ค. 63</t>
  </si>
  <si>
    <t>หจก.เที่ยงธรรมเครื่องเขียน</t>
  </si>
  <si>
    <t>หจก.</t>
  </si>
  <si>
    <t>ได้ผู้รับจ้างแล้วรอเซ็นสัญญา</t>
  </si>
  <si>
    <t xml:space="preserve"> 10 มี.ค. 63</t>
  </si>
  <si>
    <t xml:space="preserve"> 16 มี.ค. 63</t>
  </si>
  <si>
    <t xml:space="preserve"> 19 มี.ค. 63</t>
  </si>
  <si>
    <t xml:space="preserve"> 20 มี.ค. 63</t>
  </si>
  <si>
    <t>บริษัท ภัทรวิทยา จำกัด</t>
  </si>
  <si>
    <t>บริษัท พี.เค.อินเตอร์มิวสิค จำกัด</t>
  </si>
  <si>
    <t>Stagapas 400BT</t>
  </si>
  <si>
    <t xml:space="preserve"> 18 มี.ค. 63</t>
  </si>
  <si>
    <t xml:space="preserve"> 23 ธ.ค. 62</t>
  </si>
  <si>
    <t>PX10</t>
  </si>
  <si>
    <t>Sennheiser</t>
  </si>
  <si>
    <t>EW 100G4-865-S</t>
  </si>
  <si>
    <t>CZR15</t>
  </si>
  <si>
    <t>CXS18XLF</t>
  </si>
  <si>
    <t>DBR12</t>
  </si>
  <si>
    <t>Pearl</t>
  </si>
  <si>
    <t>DECADEMAPLE</t>
  </si>
  <si>
    <t>LINE6</t>
  </si>
  <si>
    <t>Helix LT</t>
  </si>
  <si>
    <t>Mesa/Boogie</t>
  </si>
  <si>
    <t>Boogie Dual Rectifier 100W</t>
  </si>
  <si>
    <t>Orange</t>
  </si>
  <si>
    <t>Crush Pro 120 Head+Pro 412 (cabinet)</t>
  </si>
  <si>
    <t>Laney</t>
  </si>
  <si>
    <t>NEXUS-SLS112</t>
  </si>
  <si>
    <t xml:space="preserve"> 26 ธ.ค. 62</t>
  </si>
  <si>
    <t>บริษัท เดอะแลนด์ ออฟ อาร์ท จำกัด</t>
  </si>
  <si>
    <t>168/2562</t>
  </si>
  <si>
    <t xml:space="preserve"> 23 ส.ค. 63</t>
  </si>
  <si>
    <t>บจก.ทรัพยาก่อสร้าง</t>
  </si>
  <si>
    <t xml:space="preserve">บริษัท </t>
  </si>
  <si>
    <t xml:space="preserve"> 23 ส.ค. 62 - 16 ต.ค. 63</t>
  </si>
  <si>
    <t xml:space="preserve"> ก่อสร้างอาคารวิทยบริการ วิทยาลัยนาฏศิลปพัทลุง ตำบลควนมะพร้าว อำเภอเมืองพัทลุง จังหวัดพัทลุง งบประมาณทั้งสิ้น 54,450,000 บาท
ปี 2561 ตั้งงบประมาณ  11,700,000 บาท (งวด 1-4)
ปี 2562  ผูกพันงบประมาณ 25,870,500 บาท (งวด 5)
ปี 2563 ผูกพันงบประมาณ 16,879,500 บาท (งวด 6-15)</t>
  </si>
  <si>
    <t>ขณะนี้ประกาศเชิญชวนในระบบเรียบร้อยแล้ว โดยจะพิจารณาผลในวันที่ 28 ก.พ. 63</t>
  </si>
  <si>
    <t>อยู่ระหว่างการจัดทำราคาท้องถิ่นจากสำนักโยธิการและผังเมืองพัทลุง</t>
  </si>
  <si>
    <t>อยู่ในขั้นตอนดำเนินการจัดซื้อจัดจ้างและหาผู้ขาย</t>
  </si>
  <si>
    <t>8 -15 ม.ค. 2563</t>
  </si>
  <si>
    <t>ร้าน B K                       บ้านโขน</t>
  </si>
  <si>
    <t>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</t>
  </si>
  <si>
    <t>อยู่ในขั้นตอนการกำหนดคุณลักษณะเฉพาะ(TOR)</t>
  </si>
  <si>
    <t>อยู่ในขั้นตอนกาจัดทำคุณลักษณะ(TOR)</t>
  </si>
  <si>
    <t xml:space="preserve">อยู่ในขั้นตอนการกำหนดราคากลางและร่างขอบเขตงาน(TOR)  </t>
  </si>
  <si>
    <t>25 ก.พ.-3 มี.ค.63</t>
  </si>
  <si>
    <t>อยู่ระหว่างขอรับเอกสารประกวดราคาฯ เพื่อยื่นเสนอราคา ในวันที่ 4 มี.ค.2563</t>
  </si>
  <si>
    <t>มี.ค.63</t>
  </si>
  <si>
    <t>อยู่ระหว่างกำหนดรายละเอียดคุณลักษณะ</t>
  </si>
  <si>
    <t>25-28 ก.พ.63</t>
  </si>
  <si>
    <t>อยู่ระหว่างเสนอราคา/พิจารณาผู้เสนอราคา</t>
  </si>
  <si>
    <t>นัดคณะกรรมการกำหนดราคากลางท้องถิ่น วันที่ 5 มีนาคม 63</t>
  </si>
  <si>
    <t>นัดคณะกรรมการกำหนดราคากลางท้องถิ่น วันที่ 6 มีนาคม 63</t>
  </si>
  <si>
    <t>บ.ซิสเต็มส์ คอนเซ็ปต์ จ.</t>
  </si>
  <si>
    <t>บจก.</t>
  </si>
  <si>
    <t>- อยู่ระหว่างขั้นตอนจัดทำรายงานขออนุมัติสั่งซื้อสั่งจ้าง</t>
  </si>
  <si>
    <t>บ.ซีโอแอล จ.</t>
  </si>
  <si>
    <t>บ.เอ็ม เมเจอร์ จ.</t>
  </si>
  <si>
    <t>นายปัญญา เกื้อกูล</t>
  </si>
  <si>
    <t>5. อื่นๆ (บุคคลธรรมดา)</t>
  </si>
  <si>
    <t>บ.กาเอ้ จ.</t>
  </si>
  <si>
    <t>- อยู่ระหว่างขั้นตอนจัดทำแผนประกาศลงเว็บไซต์</t>
  </si>
  <si>
    <t xml:space="preserve"> 30 ต.ค.62</t>
  </si>
  <si>
    <t>ได้ผู้ขายแล้ว                                  และอยู่ระหว่างรอลงนามในสัญญา</t>
  </si>
  <si>
    <t xml:space="preserve"> 31  มีค.  63</t>
  </si>
  <si>
    <t xml:space="preserve"> 31  มี.ค.  63</t>
  </si>
  <si>
    <t>รอแบบรูปรายการและประมาณราคา จากสำนักสถาปัตยกรรม กรมศิลปากร</t>
  </si>
  <si>
    <t>30 เม.ย.63</t>
  </si>
  <si>
    <t>20 ม.ค. 63</t>
  </si>
  <si>
    <t>ได้ผู้รับจ้างแล้ว                                  และอยู่ระหว่างรอลงนามในสัญญา</t>
  </si>
  <si>
    <t>อยู่ระหว่างจัดทำขั้นตอนรายชื่อผู้เสนอราคาและผลการพิจารณาพร้อมประกาศผู้ชนะ</t>
  </si>
  <si>
    <t>อยู่ระหว่างจัดทำร่างเอกสารและหนังสือเชิญ</t>
  </si>
  <si>
    <t>การสืบราคากลางครั้งที่แล้วก่อนส่งงบประมาณ มีสินค้าและราคาตามใบเสนอราคา แต่เมื่องบประมาณที่กำลังจะได้รับจัดสรร ปรากฏว่าได้รับแจ้งจากบริษัทผู้เสนอราคา ว่าทางโรงงานไม่ผลิตสินค้าชนิดนี้แล้ว วิทยาลัยจึงต้องดำเนินการขอเปลี่ยนแปลงรายการต่อไป</t>
  </si>
  <si>
    <t xml:space="preserve">ช่วงเวลาประกาศ (ถ้ามี)
 (11) </t>
  </si>
  <si>
    <t>วัน เดือน ปี ที่ส่งมอบงาน / ส่งมอบครุภัณฑ์(ตามจริง)  (13)</t>
  </si>
  <si>
    <t>วัน เดือน ปี ที่ตรวจรับงาน/ตรวจรับครุภัณฑ์ (ตามจริง) (14)</t>
  </si>
  <si>
    <t>จำนวนเงินที่เบิกจ่าย (ตามจริง) (15)</t>
  </si>
  <si>
    <t>เลขที่สัญญา/เลขที่ใบสั่งซื้อสั่งจ้าง (12.1)</t>
  </si>
  <si>
    <t>วันเดือนปีที่เซ็นสัญญา/วันที่ลงนามในใบสั่งซื้อสั่งจ้าง (12.2)</t>
  </si>
  <si>
    <t>ชื่อคู่สัญญา (12.3)</t>
  </si>
  <si>
    <t xml:space="preserve">ประเภทของคู่สัญญา (12.4) </t>
  </si>
  <si>
    <t>จังหวัดที่ทำการซื้อ (12.5)</t>
  </si>
  <si>
    <t>ยี่ห้อ (ถ้ามี) (12.6)</t>
  </si>
  <si>
    <t>รุ่น (ถ้ามี) (12.7)</t>
  </si>
  <si>
    <t>วัน เดือน ปี ที่เริ่มต้นและสิ้นสุดตามสัญญา/ใบสั่งซื้อสั่งจ้าง (12.8)</t>
  </si>
  <si>
    <t>จำนวนเงินตามสัญญา/ใบสั่งซื้อสั่งจ้าง (12.9)</t>
  </si>
  <si>
    <t>จำนวนงวดงานตามสัญญา (12.10)</t>
  </si>
  <si>
    <t>วัน เดือน ปี ที่ส่งมอบงาน หรือส่งมอบครุภัณฑ์ตามสัญญา/ใบสั่งซื้อสั่งจ้าง (12.11)</t>
  </si>
  <si>
    <t>จำนวนเงินตามงวดงานที่ระบุในสัญญา / ใบสั่งซื้อสั่งจ้าง (12.12)</t>
  </si>
  <si>
    <t>เลขที่ PO ในระบบ GFMIS (12.13)</t>
  </si>
  <si>
    <t>วัน เดือน ปี ที่คาดว่าจะลงนามในสัญญา (18.1)</t>
  </si>
  <si>
    <t>วัน เดือน ปี ที่คาดว่าจะจองเงินในระบบ GFMIS  (18.2)</t>
  </si>
  <si>
    <t>วัน เดือน ปี ที่คาดว่าส่งมอบงาน /ส่งมอบครุภัณฑ์ (18.3)</t>
  </si>
  <si>
    <t>วัน เดือน ปี ที่คาดว่าจะตรวจรับงาน/ตรวจรับครุภัณฑ์ (18.4)</t>
  </si>
  <si>
    <t xml:space="preserve">วัน/เดือน/ปีที่คาดว่าจะเบิกจ่าย (18.5)
</t>
  </si>
  <si>
    <t xml:space="preserve">ระบุวงเงินที่คาดว่าจะเบิกจ่าย (หน่วย : บาท) (18.6) </t>
  </si>
  <si>
    <t>ระบุวงเงินที่คาดว่าจะเหลือ (หน่วย : บาท) (18.7)</t>
  </si>
  <si>
    <t>คำชึ้แจงเพิ่มเติม (18.8)</t>
  </si>
  <si>
    <t>หน่วยงาน/สถานศึกษา (1)</t>
  </si>
  <si>
    <t>งบตามพรบ/เงินเหลือจ่าย (2)</t>
  </si>
  <si>
    <t>ประเภทงบลงทุน (3)</t>
  </si>
  <si>
    <t>ประเภทของครุภัณฑ์/ที่ดินและสิ่งก่อสร้าง (4)</t>
  </si>
  <si>
    <t>รหัสงบประมาณในระบบ GFMIS (5) </t>
  </si>
  <si>
    <t>รายการงบลงทุน (6)</t>
  </si>
  <si>
    <t>จำนวน (7)  </t>
  </si>
  <si>
    <t>หน่วยนับ (8)  </t>
  </si>
  <si>
    <t>งบประมาฯสุทธิที่ได้รับ (บาท) (9)</t>
  </si>
  <si>
    <t>15/2560</t>
  </si>
  <si>
    <t>หจก.ศิริชัยบึงสามพัน</t>
  </si>
  <si>
    <t xml:space="preserve"> - </t>
  </si>
  <si>
    <t>19ก.ย.60-8 ธ.ค.62</t>
  </si>
  <si>
    <t>20 งวด</t>
  </si>
  <si>
    <t xml:space="preserve">วงเงิน 132,800,000 บาท
ปี 2560: 2,656,000 
ปี 2561:25,915,000 
ปี 2562: 45,797,000 
ปี 2563: 58,432,000 </t>
  </si>
  <si>
    <t>งวดที่ 1: 29 ต.ค.60
งวดที่ 2: 28 พ.ย.60  
งวดที่ 3: 28 ธ.ค.60งวดที่ 4: 27 ม.ค.61 
งวดที่ 5: 26 ก.พ.61
งวดที่ 6: 28 มี.ค.61งวดที่ 7: 27 เม.ย.61
งวดที่ 8: 27 พ.ค.61
งวดที่ 9: 26 มิ.ย.61
งวดที่ 10: 26 ก.ค.61
งวดที่ 11: 4 ก.ย.61
งวดที่ 12: 24 ต.ค.61
งวดที่ 13: 13 ธ.ค.61
งวดที่ 14: 1 ก.พ.62งวดที่ 15: 2 เม.ย.62งวดที่ 16: 22 พ.ค.62
งวดที่ 17: 11 ก.ค.62
งวดที่ 18: 30 ส.ค.62
งวดที่ 19: 24 ต.ค.62
งวดที่ 20: 8 ธ.ค.62</t>
  </si>
  <si>
    <t>งวดที่ 1: 2,656,000
งวดที่ 2: 3,320,000
งวดที่ 3: 3,320,000
งวดที่ 4: 2,656,000
งวดที่ 5: 3,984,000
งวดที่ 6: 4,648,000
งวดที่ 7: 4,648,000
งวดที่ 8: 4,648,000
งวดที่ 9: 4,648,000
งวดที่ 10: 5,312,000
งวดที่ 11: 5,312,000
งวดที่ 12: 6,640,000
งวดที่ 13: 6,640,000
งวดที่ 14: 7,968,000
งวดที่ 15: 7,968,000  งวดที่ 16: 10,624,000งวดที่ 17: 11,952,000งวดที่18: 11,952,000  งวดที่ 19: 11,952,000งวดที่ 20: 11,952,000</t>
  </si>
  <si>
    <t>งวดที่ 1: 15 ธ.ค.60
งวดที่ 2: 12 ม.ค.61  
งวดที่ 3: 23 ม.ค.61งวดที่ 4: 23 ม.ค.61 
งวดที่ 5: 9 มี.ค.61
งวดที่ 6: 28 พ.ค.61งวดที่ 7: 4 ก.ค.61
งวดที่ 8: 6 ส.ค.61
งวดที่ 9: 21 ก.ย.61
งวดที่ 10: 22 ต.ค.61
งวดที่ 11: 15 พ.ย.61
งวดที่ 12: 17 ธ.ค.61
งวดที่ 13: 8 ก.พ.62
งวดที่ 14: 8 ก.พ.62งวดที่ 15: 14 มี.ค.62งวดที่ 16: 16 พ.ค.62
งวดที่ 17: 13 มิ.ย.62
งวดที่ 18: 30 ส.ค.62
งวดที่ 19: 6 ธ.ค.62
งวดที่ 20: 6 ธ.ค.62</t>
  </si>
  <si>
    <t>งวดที่ 1: 21 ธ.ค.60
งวดที่ 2: 16 ม.ค.61  
งวดที่ 3: 29 ม.ค.61งวดที่ 4: 29 ม.ค.61 
งวดที่ 5: 13 มี.ค.61
งวดที่ 6: 1 มิ.ย.61
งวดที่ 7: 10 ก.ค.61
งวดที่ 8: 10 ส.ค.61
งวดที่ 9: 25 ก.ย.61
งวดที่ 10: 29 ต.ค.61
งวดที่ 11: 26 พ.ย.61
งวดที่ 12: 24 ธ.ค.61
งวดที่ 13: 15 ก.พ.62
งวดที่ 14: 15 ก.พ.62งวดที่ 15: 19 มี.ค.62งวดที่ 16: 23 พ.ค.62
งวดที่ 17: 20 มิ.ย.62
งวดที่ 18: 6 ก.ย.62
งวดที่ 19: 16 ธ.ค.62
งวดที่ 20: 16 ธ.ค.62</t>
  </si>
  <si>
    <t>ที่ดินและสิ่งก่อสร้าง-รายการผูกผัน (ใหม่)</t>
  </si>
  <si>
    <t>ที่ดินและสิ่งก่อสร้าง-รายการผูกผัน (เดิม)</t>
  </si>
  <si>
    <t>สถานะการก่อหนี้รายจ่ายลงทุน (กรมบัญชีกลาง)</t>
  </si>
  <si>
    <t>อยู่ระหว่างการจัดทำร่าง TOR</t>
  </si>
  <si>
    <t>หัวหน้าหน่วยงานเห็นชอบรายงานขอซื้อขอจ้าง</t>
  </si>
  <si>
    <t>ได้ตัวผู้รับจ้างแล้ว/รอลงนามในสัญญา</t>
  </si>
  <si>
    <t>เสนอราคา/พิจารณาผล</t>
  </si>
  <si>
    <t>ลงนามในสัญญาแล้ว อยู่ระหว่างดำเนินการตามงวดงาน</t>
  </si>
  <si>
    <t>อื่นๆ (อยู่ระหว่างขอเปลี่ยนแปลงแยกประเภทครุภัณฑ์)</t>
  </si>
  <si>
    <t>อื่นๆ (อยู่ระหว่างเตรียมดำเนินการจัดซื้อจัดจ้าง)</t>
  </si>
  <si>
    <t>1800836718110475</t>
  </si>
  <si>
    <t>1800836718110745</t>
  </si>
  <si>
    <t>1800836718110244</t>
  </si>
  <si>
    <t>1800836718110301</t>
  </si>
  <si>
    <t>1800836718110352</t>
  </si>
  <si>
    <t>1800836718110651</t>
  </si>
  <si>
    <t>1800836718110662</t>
  </si>
  <si>
    <t>1800836718110379</t>
  </si>
  <si>
    <t>1800836718110350</t>
  </si>
  <si>
    <t>1800836718110590</t>
  </si>
  <si>
    <t>1800836718110243</t>
  </si>
  <si>
    <t>1800836718110351</t>
  </si>
  <si>
    <t>1800836718110589</t>
  </si>
  <si>
    <t>1800836718110302</t>
  </si>
  <si>
    <t>1800836718110652</t>
  </si>
  <si>
    <t>1800836718110245</t>
  </si>
  <si>
    <t>1800836718120004</t>
  </si>
  <si>
    <t>1800836718110380</t>
  </si>
  <si>
    <t>1800836718120005</t>
  </si>
  <si>
    <t>1800836718110473</t>
  </si>
  <si>
    <t>1800836718110474</t>
  </si>
  <si>
    <t>1800836718120006</t>
  </si>
  <si>
    <t>1800836718110675</t>
  </si>
  <si>
    <t>1800836718110674</t>
  </si>
  <si>
    <t>1800836718110761</t>
  </si>
  <si>
    <t>1800836718110259</t>
  </si>
  <si>
    <t>1800836718110661</t>
  </si>
  <si>
    <t>1800836718110260</t>
  </si>
  <si>
    <t>1800836718110398</t>
  </si>
  <si>
    <t>1800836718110261</t>
  </si>
  <si>
    <t>1800836718110763</t>
  </si>
  <si>
    <t>1800836718110469</t>
  </si>
  <si>
    <t>1800836718110468</t>
  </si>
  <si>
    <t>1800836718110470</t>
  </si>
  <si>
    <t>1800836718110465</t>
  </si>
  <si>
    <t>1800836718110397</t>
  </si>
  <si>
    <t>1800836718110216</t>
  </si>
  <si>
    <t>1800836718110723</t>
  </si>
  <si>
    <t>1800836718110333</t>
  </si>
  <si>
    <t>1800836718110725</t>
  </si>
  <si>
    <t>1800836718110331</t>
  </si>
  <si>
    <t>1800836718110076</t>
  </si>
  <si>
    <t>1800836718110332</t>
  </si>
  <si>
    <t>1800836718110722</t>
  </si>
  <si>
    <t>1800836718110278</t>
  </si>
  <si>
    <t>1800836718110568</t>
  </si>
  <si>
    <t>1800836718110570</t>
  </si>
  <si>
    <t>1800836718110569</t>
  </si>
  <si>
    <t>1800836718110217</t>
  </si>
  <si>
    <t>1800836718110724</t>
  </si>
  <si>
    <t>1800836718110438</t>
  </si>
  <si>
    <t>1800836718110571</t>
  </si>
  <si>
    <t>1800836718110439</t>
  </si>
  <si>
    <t>1800836718110572</t>
  </si>
  <si>
    <t>1800836718110726</t>
  </si>
  <si>
    <t>1800836718110440</t>
  </si>
  <si>
    <t>1800836718110279</t>
  </si>
  <si>
    <t>1800836718110218</t>
  </si>
  <si>
    <t>1800836718110280</t>
  </si>
  <si>
    <t>1800836718110219</t>
  </si>
  <si>
    <t>1800836718110334</t>
  </si>
  <si>
    <t>1800836718110281</t>
  </si>
  <si>
    <t>1800836718110727</t>
  </si>
  <si>
    <t>1800836718110573</t>
  </si>
  <si>
    <t>1800836718110629</t>
  </si>
  <si>
    <t>1800836718110630</t>
  </si>
  <si>
    <t>1800836718120009</t>
  </si>
  <si>
    <t>1800836718110484</t>
  </si>
  <si>
    <t>1800836718110485</t>
  </si>
  <si>
    <t>1800836718110463</t>
  </si>
  <si>
    <t>1800836718110256</t>
  </si>
  <si>
    <t>1800836718110464</t>
  </si>
  <si>
    <t>1800836718110760</t>
  </si>
  <si>
    <t>1800836718110486</t>
  </si>
  <si>
    <t>1800836718110487</t>
  </si>
  <si>
    <t>1800836718110365</t>
  </si>
  <si>
    <t>1800836718110659</t>
  </si>
  <si>
    <t>1800836718110376</t>
  </si>
  <si>
    <t>1800836718110649</t>
  </si>
  <si>
    <t>1800836718110377</t>
  </si>
  <si>
    <t>1800836718110471</t>
  </si>
  <si>
    <t>1800836718110300</t>
  </si>
  <si>
    <t>1800836718110742</t>
  </si>
  <si>
    <t>1800836718110588</t>
  </si>
  <si>
    <t>1800836718110240</t>
  </si>
  <si>
    <t>1800836718110299</t>
  </si>
  <si>
    <t>1800836718110349</t>
  </si>
  <si>
    <t>1800836718110298</t>
  </si>
  <si>
    <t>1800836718110241</t>
  </si>
  <si>
    <t>1800836718110378</t>
  </si>
  <si>
    <t>1800836718110743</t>
  </si>
  <si>
    <t>1800836718110744</t>
  </si>
  <si>
    <t>1800836718110242</t>
  </si>
  <si>
    <t>1800836718110650</t>
  </si>
  <si>
    <t>1800836718120003</t>
  </si>
  <si>
    <t>1800836718110077</t>
  </si>
  <si>
    <t>1800836718110631</t>
  </si>
  <si>
    <t>1800836718110284</t>
  </si>
  <si>
    <t>1800836718110728</t>
  </si>
  <si>
    <t>1800836718110635</t>
  </si>
  <si>
    <t>1800836718110576</t>
  </si>
  <si>
    <t>1800836718110441</t>
  </si>
  <si>
    <t>1800836718110335</t>
  </si>
  <si>
    <t>1800836718110574</t>
  </si>
  <si>
    <t>1800836718110283</t>
  </si>
  <si>
    <t>1800836718110580</t>
  </si>
  <si>
    <t>1800836718110083</t>
  </si>
  <si>
    <t>1800836718110287</t>
  </si>
  <si>
    <t>1800836718110575</t>
  </si>
  <si>
    <t>1800836718110084</t>
  </si>
  <si>
    <t>1800836718110577</t>
  </si>
  <si>
    <t>1800836718110082</t>
  </si>
  <si>
    <t>1800836718110445</t>
  </si>
  <si>
    <t>1800836718110444</t>
  </si>
  <si>
    <t>1800836718110282</t>
  </si>
  <si>
    <t>1800836718110079</t>
  </si>
  <si>
    <t>1800836718110442</t>
  </si>
  <si>
    <t>1800836718110078</t>
  </si>
  <si>
    <t>1800836718110220</t>
  </si>
  <si>
    <t>1800836718110285</t>
  </si>
  <si>
    <t>1800836718110632</t>
  </si>
  <si>
    <t>1800836718110634</t>
  </si>
  <si>
    <t>1800836718110443</t>
  </si>
  <si>
    <t>1800836718110578</t>
  </si>
  <si>
    <t>1800836718110221</t>
  </si>
  <si>
    <t>1800836718110336</t>
  </si>
  <si>
    <t>1800836718110339</t>
  </si>
  <si>
    <t>1800836718110222</t>
  </si>
  <si>
    <t>1800836718110446</t>
  </si>
  <si>
    <t>1800836718110637</t>
  </si>
  <si>
    <t>1800836718110085</t>
  </si>
  <si>
    <t>1800836718110730</t>
  </si>
  <si>
    <t>1800836718110731</t>
  </si>
  <si>
    <t>1800836718110636</t>
  </si>
  <si>
    <t>1800836718110080</t>
  </si>
  <si>
    <t>1800836718110081</t>
  </si>
  <si>
    <t>1800836718110579</t>
  </si>
  <si>
    <t>1800836718110286</t>
  </si>
  <si>
    <t>1800836718110581</t>
  </si>
  <si>
    <t>1800836718110338</t>
  </si>
  <si>
    <t>1800836718110633</t>
  </si>
  <si>
    <t>1800836718110337</t>
  </si>
  <si>
    <t>1800836718120002</t>
  </si>
  <si>
    <t>1800836718110729</t>
  </si>
  <si>
    <t>1800836718120007</t>
  </si>
  <si>
    <t>1800836718110673</t>
  </si>
  <si>
    <t>1800836718110660</t>
  </si>
  <si>
    <t>1800836718110466</t>
  </si>
  <si>
    <t>1800836718110258</t>
  </si>
  <si>
    <t>1800836718110396</t>
  </si>
  <si>
    <t>1800836718110257</t>
  </si>
  <si>
    <t>1800836718110395</t>
  </si>
  <si>
    <t>1800836718410034</t>
  </si>
  <si>
    <t>1800836718110063</t>
  </si>
  <si>
    <t>1800836718110616</t>
  </si>
  <si>
    <t>1800836718110270</t>
  </si>
  <si>
    <t>1800836718110204</t>
  </si>
  <si>
    <t>1800836718110274</t>
  </si>
  <si>
    <t>1800836718110319</t>
  </si>
  <si>
    <t>1800836718110615</t>
  </si>
  <si>
    <t>1800836718110710</t>
  </si>
  <si>
    <t>1800836718110719</t>
  </si>
  <si>
    <t>1800836718110553</t>
  </si>
  <si>
    <t>1800836718110552</t>
  </si>
  <si>
    <t>1800836718110617</t>
  </si>
  <si>
    <t>1800836718110064</t>
  </si>
  <si>
    <t>1800836718110555</t>
  </si>
  <si>
    <t>1800836718110554</t>
  </si>
  <si>
    <t>1800836718110557</t>
  </si>
  <si>
    <t>1800836718110269</t>
  </si>
  <si>
    <t>1800836718110712</t>
  </si>
  <si>
    <t>1800836718110067</t>
  </si>
  <si>
    <t>1800836718110711</t>
  </si>
  <si>
    <t>1800836718110587</t>
  </si>
  <si>
    <t>1800836718110267</t>
  </si>
  <si>
    <t>1800836718110556</t>
  </si>
  <si>
    <t>1800836718110618</t>
  </si>
  <si>
    <t>1800836718120013</t>
  </si>
  <si>
    <t>1800836718110320</t>
  </si>
  <si>
    <t>1800836718120014</t>
  </si>
  <si>
    <t>1800836718110619</t>
  </si>
  <si>
    <t>1800836718110065</t>
  </si>
  <si>
    <t>1800836718110066</t>
  </si>
  <si>
    <t>1800836718110268</t>
  </si>
  <si>
    <t>1800836718110273</t>
  </si>
  <si>
    <t>1800836718110271</t>
  </si>
  <si>
    <t>1800836718110206</t>
  </si>
  <si>
    <t>1800836718110272</t>
  </si>
  <si>
    <t>1800836718110074</t>
  </si>
  <si>
    <t>1800836718110324</t>
  </si>
  <si>
    <t>1800836718110330</t>
  </si>
  <si>
    <t>1800836718110276</t>
  </si>
  <si>
    <t>1800836718110215</t>
  </si>
  <si>
    <t>1800836718110437</t>
  </si>
  <si>
    <t>1800836718110277</t>
  </si>
  <si>
    <t>1800836718110558</t>
  </si>
  <si>
    <t>1800836718110322</t>
  </si>
  <si>
    <t>1800836718110560</t>
  </si>
  <si>
    <t>1800836718110435</t>
  </si>
  <si>
    <t>1800836718110069</t>
  </si>
  <si>
    <t>1800836718110208</t>
  </si>
  <si>
    <t>1800836718110207</t>
  </si>
  <si>
    <t>1800836718110321</t>
  </si>
  <si>
    <t>1800836718110436</t>
  </si>
  <si>
    <t>1800836718110068</t>
  </si>
  <si>
    <t>1800836718110070</t>
  </si>
  <si>
    <t>1800836718110559</t>
  </si>
  <si>
    <t>1800836718110620</t>
  </si>
  <si>
    <t>1800836718110713</t>
  </si>
  <si>
    <t>1800836718120012</t>
  </si>
  <si>
    <t>1800836718110347</t>
  </si>
  <si>
    <t>1800836718110739</t>
  </si>
  <si>
    <t>1800836718110741</t>
  </si>
  <si>
    <t>1800836718110740</t>
  </si>
  <si>
    <t>1800836718110647</t>
  </si>
  <si>
    <t>1800836718110586</t>
  </si>
  <si>
    <t>1800836718110205</t>
  </si>
  <si>
    <t>1800836718110373</t>
  </si>
  <si>
    <t>1800836718110648</t>
  </si>
  <si>
    <t>1800836718110459</t>
  </si>
  <si>
    <t>1800836718110374</t>
  </si>
  <si>
    <t>1800836718110348</t>
  </si>
  <si>
    <t>1800836718110358</t>
  </si>
  <si>
    <t>1800836718110655</t>
  </si>
  <si>
    <t>1800836718110461</t>
  </si>
  <si>
    <t>1800836718110481</t>
  </si>
  <si>
    <t>1800836718110307</t>
  </si>
  <si>
    <t>1800836718110753</t>
  </si>
  <si>
    <t>1800836718110387</t>
  </si>
  <si>
    <t>1800836718110392</t>
  </si>
  <si>
    <t>1800836718110360</t>
  </si>
  <si>
    <t>1800836718110252</t>
  </si>
  <si>
    <t>1800836718110362</t>
  </si>
  <si>
    <t>1800836718110751</t>
  </si>
  <si>
    <t>1800836718110752</t>
  </si>
  <si>
    <t>1800836718110656</t>
  </si>
  <si>
    <t>1800836718110309</t>
  </si>
  <si>
    <t>1800836718110460</t>
  </si>
  <si>
    <t>1800836718110483</t>
  </si>
  <si>
    <t>1800836718110750</t>
  </si>
  <si>
    <t>1800836718110117</t>
  </si>
  <si>
    <t>1800836718110044</t>
  </si>
  <si>
    <t>1800836718110158</t>
  </si>
  <si>
    <t>1800836718110042</t>
  </si>
  <si>
    <t>1800836718110183</t>
  </si>
  <si>
    <t>1800836718110412</t>
  </si>
  <si>
    <t>1800836718110043</t>
  </si>
  <si>
    <t>1800836718110184</t>
  </si>
  <si>
    <t>1800836718110210</t>
  </si>
  <si>
    <t>1800836718120001</t>
  </si>
  <si>
    <t>1800836718110600</t>
  </si>
  <si>
    <t>1800836718110539</t>
  </si>
  <si>
    <t>1800836718110045</t>
  </si>
  <si>
    <t>1800836718110163</t>
  </si>
  <si>
    <t>1800836718110413</t>
  </si>
  <si>
    <t>1800836718110118</t>
  </si>
  <si>
    <t>1800836718110414</t>
  </si>
  <si>
    <t>1800836718110119</t>
  </si>
  <si>
    <t>1800836718110601</t>
  </si>
  <si>
    <t>1800836718110161</t>
  </si>
  <si>
    <t>1800836718110602</t>
  </si>
  <si>
    <t>1800836718110160</t>
  </si>
  <si>
    <t>1800836718110185</t>
  </si>
  <si>
    <t>1800836718110162</t>
  </si>
  <si>
    <t>1800836718110159</t>
  </si>
  <si>
    <t>1800836718110562</t>
  </si>
  <si>
    <t>1800836718110164</t>
  </si>
  <si>
    <t>1800836718110186</t>
  </si>
  <si>
    <t>1800836718110415</t>
  </si>
  <si>
    <t>1800836718110603</t>
  </si>
  <si>
    <t>1800836718110698</t>
  </si>
  <si>
    <t>1800836718110389</t>
  </si>
  <si>
    <t>1800836718110657</t>
  </si>
  <si>
    <t>1800836718110361</t>
  </si>
  <si>
    <t>1800836718110390</t>
  </si>
  <si>
    <t>1800836718110754</t>
  </si>
  <si>
    <t>1800836718110251</t>
  </si>
  <si>
    <t>1800836718420001</t>
  </si>
  <si>
    <t>1800836718410006</t>
  </si>
  <si>
    <t>1800836718110015</t>
  </si>
  <si>
    <t>1800836718110621</t>
  </si>
  <si>
    <t>1800836718110714</t>
  </si>
  <si>
    <t>1800836718110071</t>
  </si>
  <si>
    <t>1800836718110624</t>
  </si>
  <si>
    <t>1800836718110209</t>
  </si>
  <si>
    <t>1800836718110137</t>
  </si>
  <si>
    <t>1800836718110492</t>
  </si>
  <si>
    <t>1800836718110232</t>
  </si>
  <si>
    <t>1800836718110508</t>
  </si>
  <si>
    <t>1800836718110001</t>
  </si>
  <si>
    <t>1800836718110002</t>
  </si>
  <si>
    <t>1800836718110016</t>
  </si>
  <si>
    <t>1800836718110092</t>
  </si>
  <si>
    <t>1800836718110509</t>
  </si>
  <si>
    <t>1800836718110138</t>
  </si>
  <si>
    <t>1800836718110018</t>
  </si>
  <si>
    <t>1800836718110139</t>
  </si>
  <si>
    <t>1800836718110020</t>
  </si>
  <si>
    <t>1800836718110017</t>
  </si>
  <si>
    <t>1800836718110003</t>
  </si>
  <si>
    <t>1800836718110093</t>
  </si>
  <si>
    <t>1800836718110234</t>
  </si>
  <si>
    <t>1800836718110095</t>
  </si>
  <si>
    <t>1800836718110235</t>
  </si>
  <si>
    <t>1800836718110493</t>
  </si>
  <si>
    <t>1800836718110716</t>
  </si>
  <si>
    <t>1800836718110019</t>
  </si>
  <si>
    <t>1800836718110233</t>
  </si>
  <si>
    <t>1800836718110094</t>
  </si>
  <si>
    <t>1800836718110356</t>
  </si>
  <si>
    <t>1800836718110667</t>
  </si>
  <si>
    <t>1800836718110357</t>
  </si>
  <si>
    <t>1800836718110480</t>
  </si>
  <si>
    <t>1800836718110306</t>
  </si>
  <si>
    <t>1800836718410028</t>
  </si>
  <si>
    <t>1800836718410029</t>
  </si>
  <si>
    <t>1800836718410005</t>
  </si>
  <si>
    <t>1800836718410020</t>
  </si>
  <si>
    <t>1800836718410033</t>
  </si>
  <si>
    <t>1800836718110682</t>
  </si>
  <si>
    <t>1800836718110005</t>
  </si>
  <si>
    <t>1800836718110496</t>
  </si>
  <si>
    <t>1800836718110100</t>
  </si>
  <si>
    <t>1800836718110681</t>
  </si>
  <si>
    <t>1800836718110006</t>
  </si>
  <si>
    <t>1800836718110683</t>
  </si>
  <si>
    <t>1800836718110007</t>
  </si>
  <si>
    <t>1800836718110141</t>
  </si>
  <si>
    <t>1800836718110022</t>
  </si>
  <si>
    <t>1800836718110101</t>
  </si>
  <si>
    <t>1800836718110515</t>
  </si>
  <si>
    <t>1800836718110497</t>
  </si>
  <si>
    <t>1800836718110102</t>
  </si>
  <si>
    <t>1800836718110023</t>
  </si>
  <si>
    <t>1800836718110516</t>
  </si>
  <si>
    <t>1800836718110498</t>
  </si>
  <si>
    <t>1800836718110518</t>
  </si>
  <si>
    <t>1800836718110008</t>
  </si>
  <si>
    <t>1800836718110517</t>
  </si>
  <si>
    <t>1800836718110684</t>
  </si>
  <si>
    <t>1800836718110009</t>
  </si>
  <si>
    <t>1800836718110024</t>
  </si>
  <si>
    <t>1800836718110519</t>
  </si>
  <si>
    <t>1800836718110685</t>
  </si>
  <si>
    <t>1800836718110237</t>
  </si>
  <si>
    <t>1800836718110500</t>
  </si>
  <si>
    <t>1800836718110027</t>
  </si>
  <si>
    <t>1800836718110499</t>
  </si>
  <si>
    <t>1800836718110304</t>
  </si>
  <si>
    <t>1800836718110663</t>
  </si>
  <si>
    <t>1800836718110746</t>
  </si>
  <si>
    <t>1800836718410008</t>
  </si>
  <si>
    <t>1800836718410017</t>
  </si>
  <si>
    <t>1800836718110312</t>
  </si>
  <si>
    <t>1800836718110059</t>
  </si>
  <si>
    <t>1800836718110426</t>
  </si>
  <si>
    <t>1800836718110126</t>
  </si>
  <si>
    <t>1800836718110125</t>
  </si>
  <si>
    <t>1800836718110707</t>
  </si>
  <si>
    <t>1800836718110425</t>
  </si>
  <si>
    <t>1800836718110427</t>
  </si>
  <si>
    <t>1800836718110313</t>
  </si>
  <si>
    <t>1800836718110545</t>
  </si>
  <si>
    <t>1800836718110708</t>
  </si>
  <si>
    <t>1800836718110127</t>
  </si>
  <si>
    <t>1800836718110608</t>
  </si>
  <si>
    <t>1800836718110607</t>
  </si>
  <si>
    <t>1800836718110428</t>
  </si>
  <si>
    <t>1800836718110197</t>
  </si>
  <si>
    <t>1800836718110060</t>
  </si>
  <si>
    <t>1800836718110606</t>
  </si>
  <si>
    <t>1800836718110614</t>
  </si>
  <si>
    <t>1800836718110072</t>
  </si>
  <si>
    <t>1800836718110564</t>
  </si>
  <si>
    <t>1800836718110610</t>
  </si>
  <si>
    <t>1800836718110563</t>
  </si>
  <si>
    <t>1800836718110199</t>
  </si>
  <si>
    <t>1800836718110431</t>
  </si>
  <si>
    <t>1800836718110546</t>
  </si>
  <si>
    <t>1800836718110432</t>
  </si>
  <si>
    <t>1800836718110609</t>
  </si>
  <si>
    <t>1800836718110128</t>
  </si>
  <si>
    <t>1800836718110429</t>
  </si>
  <si>
    <t>1800836718110430</t>
  </si>
  <si>
    <t>1800836718110198</t>
  </si>
  <si>
    <t>1800836718110266</t>
  </si>
  <si>
    <t>1800836718110549</t>
  </si>
  <si>
    <t>1800836718110316</t>
  </si>
  <si>
    <t>1800836718110200</t>
  </si>
  <si>
    <t>1800836718110433</t>
  </si>
  <si>
    <t>1800836718110548</t>
  </si>
  <si>
    <t>1800836718110062</t>
  </si>
  <si>
    <t>1800836718110709</t>
  </si>
  <si>
    <t>1800836718110264</t>
  </si>
  <si>
    <t>1800836718110613</t>
  </si>
  <si>
    <t>1800836718110612</t>
  </si>
  <si>
    <t>1800836718110203</t>
  </si>
  <si>
    <t>1800836718110550</t>
  </si>
  <si>
    <t>1800836718110551</t>
  </si>
  <si>
    <t>1800836718110202</t>
  </si>
  <si>
    <t>1800836718110318</t>
  </si>
  <si>
    <t>1800836718110706</t>
  </si>
  <si>
    <t>1800836718110314</t>
  </si>
  <si>
    <t>1800836718110611</t>
  </si>
  <si>
    <t>1800836718110547</t>
  </si>
  <si>
    <t>1800836718110262</t>
  </si>
  <si>
    <t>1800836718110201</t>
  </si>
  <si>
    <t>1800836718110434</t>
  </si>
  <si>
    <t>1800836718110317</t>
  </si>
  <si>
    <t>1800836718110061</t>
  </si>
  <si>
    <t>1800836718110265</t>
  </si>
  <si>
    <t>1800836718110263</t>
  </si>
  <si>
    <t>1800836718110315</t>
  </si>
  <si>
    <t>1800836718110735</t>
  </si>
  <si>
    <t>1800836718110643</t>
  </si>
  <si>
    <t>1800836718110642</t>
  </si>
  <si>
    <t>1800836718110584</t>
  </si>
  <si>
    <t>1800836718110585</t>
  </si>
  <si>
    <t>1800836718110472</t>
  </si>
  <si>
    <t>1800836718110294</t>
  </si>
  <si>
    <t>1800836718120010</t>
  </si>
  <si>
    <t>1800836718110645</t>
  </si>
  <si>
    <t>1800836718110644</t>
  </si>
  <si>
    <t>1800836718110238</t>
  </si>
  <si>
    <t>1800836718110458</t>
  </si>
  <si>
    <t>1800836718110346</t>
  </si>
  <si>
    <t>1800836718110736</t>
  </si>
  <si>
    <t>1800836718110295</t>
  </si>
  <si>
    <t>1800836718110344</t>
  </si>
  <si>
    <t>1800836718110737</t>
  </si>
  <si>
    <t>1800836718110343</t>
  </si>
  <si>
    <t>1800836718110455</t>
  </si>
  <si>
    <t>1800836718110239</t>
  </si>
  <si>
    <t>1800836718110297</t>
  </si>
  <si>
    <t>1800836718110454</t>
  </si>
  <si>
    <t>1800836718110738</t>
  </si>
  <si>
    <t>1800836718110296</t>
  </si>
  <si>
    <t>1800836718110345</t>
  </si>
  <si>
    <t>1800836718110457</t>
  </si>
  <si>
    <t>1800836718110646</t>
  </si>
  <si>
    <t>1800836718110456</t>
  </si>
  <si>
    <t>1800836718410004</t>
  </si>
  <si>
    <t>1800836718410013</t>
  </si>
  <si>
    <t>1800836718110145</t>
  </si>
  <si>
    <t>1800836718110403</t>
  </si>
  <si>
    <t>1800836718110146</t>
  </si>
  <si>
    <t>1800836718110166</t>
  </si>
  <si>
    <t>1800836718110325</t>
  </si>
  <si>
    <t>1800836718110213</t>
  </si>
  <si>
    <t>1800836718110627</t>
  </si>
  <si>
    <t>1800836718110214</t>
  </si>
  <si>
    <t>1800836718110720</t>
  </si>
  <si>
    <t>1800836718110566</t>
  </si>
  <si>
    <t>1800836718110275</t>
  </si>
  <si>
    <t>1800836718110628</t>
  </si>
  <si>
    <t>1800836718110326</t>
  </si>
  <si>
    <t>1800836718110105</t>
  </si>
  <si>
    <t>1800836718110522</t>
  </si>
  <si>
    <t>1800836718110029</t>
  </si>
  <si>
    <t>1800836718110167</t>
  </si>
  <si>
    <t>1800836718110147</t>
  </si>
  <si>
    <t>1800836718110503</t>
  </si>
  <si>
    <t>1800836718110567</t>
  </si>
  <si>
    <t>1800836718110030</t>
  </si>
  <si>
    <t>1800836718110689</t>
  </si>
  <si>
    <t>1800836718110327</t>
  </si>
  <si>
    <t>1800836718110721</t>
  </si>
  <si>
    <t>1800836718110168</t>
  </si>
  <si>
    <t>1800836718110075</t>
  </si>
  <si>
    <t>1800836718110328</t>
  </si>
  <si>
    <t>1800836718110329</t>
  </si>
  <si>
    <t>1800836718120011</t>
  </si>
  <si>
    <t>1800836718110381</t>
  </si>
  <si>
    <t>1800836718110382</t>
  </si>
  <si>
    <t>1800836718410018</t>
  </si>
  <si>
    <t>1800836718420010</t>
  </si>
  <si>
    <t>1800836718110175</t>
  </si>
  <si>
    <t>1800836718110695</t>
  </si>
  <si>
    <t>1800836718110038</t>
  </si>
  <si>
    <t>1800836718110176</t>
  </si>
  <si>
    <t>1800836718110114</t>
  </si>
  <si>
    <t>1800836718110594</t>
  </si>
  <si>
    <t>1800836718110037</t>
  </si>
  <si>
    <t>1800836718110407</t>
  </si>
  <si>
    <t>1800836718110115</t>
  </si>
  <si>
    <t>1800836718110406</t>
  </si>
  <si>
    <t>1800836718110593</t>
  </si>
  <si>
    <t>1800836718110154</t>
  </si>
  <si>
    <t>1800836718110040</t>
  </si>
  <si>
    <t>1800836718110116</t>
  </si>
  <si>
    <t>1800836718110595</t>
  </si>
  <si>
    <t>1800836718110153</t>
  </si>
  <si>
    <t>1800836718110596</t>
  </si>
  <si>
    <t>1800836718110409</t>
  </si>
  <si>
    <t>1800836718110598</t>
  </si>
  <si>
    <t>1800836718110597</t>
  </si>
  <si>
    <t>1800836718110534</t>
  </si>
  <si>
    <t>1800836718110041</t>
  </si>
  <si>
    <t>1800836718110697</t>
  </si>
  <si>
    <t>1800836718110178</t>
  </si>
  <si>
    <t>1800836718110408</t>
  </si>
  <si>
    <t>1800836718110696</t>
  </si>
  <si>
    <t>1800836718110039</t>
  </si>
  <si>
    <t>1800836718110179</t>
  </si>
  <si>
    <t>1800836718110410</t>
  </si>
  <si>
    <t>1800836718110155</t>
  </si>
  <si>
    <t>1800836718110536</t>
  </si>
  <si>
    <t>1800836718110180</t>
  </si>
  <si>
    <t>1800836718110177</t>
  </si>
  <si>
    <t>1800836718110599</t>
  </si>
  <si>
    <t>1800836718110535</t>
  </si>
  <si>
    <t>1800836718110181</t>
  </si>
  <si>
    <t>1800836718110411</t>
  </si>
  <si>
    <t>1800836718110538</t>
  </si>
  <si>
    <t>1800836718110537</t>
  </si>
  <si>
    <t>1800836718110156</t>
  </si>
  <si>
    <t>1800836718110182</t>
  </si>
  <si>
    <t>1800836718110157</t>
  </si>
  <si>
    <t>1800836718120015</t>
  </si>
  <si>
    <t>1800836718120008</t>
  </si>
  <si>
    <t>1800836718110583</t>
  </si>
  <si>
    <t>1800836718110368</t>
  </si>
  <si>
    <t>1800836718110582</t>
  </si>
  <si>
    <t>1800836718110367</t>
  </si>
  <si>
    <t>1800836718110450</t>
  </si>
  <si>
    <t>1800836718110375</t>
  </si>
  <si>
    <t>1800836718110734</t>
  </si>
  <si>
    <t>1800836718110451</t>
  </si>
  <si>
    <t>1800836718110291</t>
  </si>
  <si>
    <t>1800836718110370</t>
  </si>
  <si>
    <t>1800836718110640</t>
  </si>
  <si>
    <t>1800836718110369</t>
  </si>
  <si>
    <t>1800836718110453</t>
  </si>
  <si>
    <t>1800836718110292</t>
  </si>
  <si>
    <t>1800836718110452</t>
  </si>
  <si>
    <t>1800836718110371</t>
  </si>
  <si>
    <t>1800836718110342</t>
  </si>
  <si>
    <t>1800836718110354</t>
  </si>
  <si>
    <t>1800836718110479</t>
  </si>
  <si>
    <t>1800836718110478</t>
  </si>
  <si>
    <t>1800836718110248</t>
  </si>
  <si>
    <t>1800836718110654</t>
  </si>
  <si>
    <t>1800836718110355</t>
  </si>
  <si>
    <t>1800836718110653</t>
  </si>
  <si>
    <t>1800836718110747</t>
  </si>
  <si>
    <t>1800836718110247</t>
  </si>
  <si>
    <t>1800836718110384</t>
  </si>
  <si>
    <t>1800836718110748</t>
  </si>
  <si>
    <t>1800836718110666</t>
  </si>
  <si>
    <t>1800836718110383</t>
  </si>
  <si>
    <t>1800836718420002</t>
  </si>
  <si>
    <t>1800836718410022</t>
  </si>
  <si>
    <t>1800836718410021</t>
  </si>
  <si>
    <t>1800836718410019</t>
  </si>
  <si>
    <t>1800836718110399</t>
  </si>
  <si>
    <t>1800836718110501</t>
  </si>
  <si>
    <t>1800836718110212</t>
  </si>
  <si>
    <t>1800836718110142</t>
  </si>
  <si>
    <t>1800836718110687</t>
  </si>
  <si>
    <t>1800836718110025</t>
  </si>
  <si>
    <t>1800836718110028</t>
  </si>
  <si>
    <t>1800836718110686</t>
  </si>
  <si>
    <t>1800836718110688</t>
  </si>
  <si>
    <t>1800836718110626</t>
  </si>
  <si>
    <t>1800836718110718</t>
  </si>
  <si>
    <t>1800836718110143</t>
  </si>
  <si>
    <t>1800836718110400</t>
  </si>
  <si>
    <t>1800836718110521</t>
  </si>
  <si>
    <t>1800836718110717</t>
  </si>
  <si>
    <t>1800836718110103</t>
  </si>
  <si>
    <t>1800836718110520</t>
  </si>
  <si>
    <t>1800836718110625</t>
  </si>
  <si>
    <t>1800836718110211</t>
  </si>
  <si>
    <t>1800836718110502</t>
  </si>
  <si>
    <t>1800836718110104</t>
  </si>
  <si>
    <t>1800836718110401</t>
  </si>
  <si>
    <t>1800836718110402</t>
  </si>
  <si>
    <t>1800836718110026</t>
  </si>
  <si>
    <t>1800836718110073</t>
  </si>
  <si>
    <t>1800836718110144</t>
  </si>
  <si>
    <t>1800836718110305</t>
  </si>
  <si>
    <t>1800836718110477</t>
  </si>
  <si>
    <t>1800836718110664</t>
  </si>
  <si>
    <t>1800836718110353</t>
  </si>
  <si>
    <t>1800836718110665</t>
  </si>
  <si>
    <t>1800836718110246</t>
  </si>
  <si>
    <t>1800836718420008</t>
  </si>
  <si>
    <t>1800836718410026</t>
  </si>
  <si>
    <t>1800836718410015</t>
  </si>
  <si>
    <t>1800836718410009</t>
  </si>
  <si>
    <t>1800836718110690</t>
  </si>
  <si>
    <t>1800836718110691</t>
  </si>
  <si>
    <t>1800836718110107</t>
  </si>
  <si>
    <t>1800836718110106</t>
  </si>
  <si>
    <t>1800836718110169</t>
  </si>
  <si>
    <t>1800836718110148</t>
  </si>
  <si>
    <t>1800836718110031</t>
  </si>
  <si>
    <t>1800836718110523</t>
  </si>
  <si>
    <t>1800836718110150</t>
  </si>
  <si>
    <t>1800836718110505</t>
  </si>
  <si>
    <t>1800836718110504</t>
  </si>
  <si>
    <t>1800836718110524</t>
  </si>
  <si>
    <t>1800836718110149</t>
  </si>
  <si>
    <t>1800836718110108</t>
  </si>
  <si>
    <t>1800836718110110</t>
  </si>
  <si>
    <t>1800836718110692</t>
  </si>
  <si>
    <t>1800836718110032</t>
  </si>
  <si>
    <t>1800836718110533</t>
  </si>
  <si>
    <t>1800836718110525</t>
  </si>
  <si>
    <t>1800836718110170</t>
  </si>
  <si>
    <t>1800836718110529</t>
  </si>
  <si>
    <t>1800836718110109</t>
  </si>
  <si>
    <t>1800836718110532</t>
  </si>
  <si>
    <t>1800836718110112</t>
  </si>
  <si>
    <t>1800836718110036</t>
  </si>
  <si>
    <t>1800836718110113</t>
  </si>
  <si>
    <t>1800836718110405</t>
  </si>
  <si>
    <t>1800836718110527</t>
  </si>
  <si>
    <t>1800836718110528</t>
  </si>
  <si>
    <t>1800836718110152</t>
  </si>
  <si>
    <t>1800836718110172</t>
  </si>
  <si>
    <t>1800836718110694</t>
  </si>
  <si>
    <t>1800836718110173</t>
  </si>
  <si>
    <t>1800836718110591</t>
  </si>
  <si>
    <t>1800836718110033</t>
  </si>
  <si>
    <t>1800836718110151</t>
  </si>
  <si>
    <t>1800836718110531</t>
  </si>
  <si>
    <t>1800836718110111</t>
  </si>
  <si>
    <t>1800836718110693</t>
  </si>
  <si>
    <t>1800836718110171</t>
  </si>
  <si>
    <t>1800836718110035</t>
  </si>
  <si>
    <t>1800836718110530</t>
  </si>
  <si>
    <t>1800836718110034</t>
  </si>
  <si>
    <t>1800836718110404</t>
  </si>
  <si>
    <t>1800836718110174</t>
  </si>
  <si>
    <t>1800836718110526</t>
  </si>
  <si>
    <t>1800836718110592</t>
  </si>
  <si>
    <t>1800836718110749</t>
  </si>
  <si>
    <t>1800836718110249</t>
  </si>
  <si>
    <t>1800836718110669</t>
  </si>
  <si>
    <t>1800836718110308</t>
  </si>
  <si>
    <t>1800836718110359</t>
  </si>
  <si>
    <t>1800836718110385</t>
  </si>
  <si>
    <t>1800836718110668</t>
  </si>
  <si>
    <t>1800836718110386</t>
  </si>
  <si>
    <t>1800836718410030</t>
  </si>
  <si>
    <t>1800836718110188</t>
  </si>
  <si>
    <t>1800836718110120</t>
  </si>
  <si>
    <t>1800836718110700</t>
  </si>
  <si>
    <t>1800836718110541</t>
  </si>
  <si>
    <t>1800836718110699</t>
  </si>
  <si>
    <t>1800836718110165</t>
  </si>
  <si>
    <t>1800836718110417</t>
  </si>
  <si>
    <t>1800836718110416</t>
  </si>
  <si>
    <t>1800836718110048</t>
  </si>
  <si>
    <t>1800836718110187</t>
  </si>
  <si>
    <t>1800836718110418</t>
  </si>
  <si>
    <t>1800836718110701</t>
  </si>
  <si>
    <t>1800836718110046</t>
  </si>
  <si>
    <t>1800836718110540</t>
  </si>
  <si>
    <t>1800836718110047</t>
  </si>
  <si>
    <t>1800836718110702</t>
  </si>
  <si>
    <t>1800836718110121</t>
  </si>
  <si>
    <t>1800836718110049</t>
  </si>
  <si>
    <t>1800836718110420</t>
  </si>
  <si>
    <t>1800836718110703</t>
  </si>
  <si>
    <t>1800836718110419</t>
  </si>
  <si>
    <t>1800836718110311</t>
  </si>
  <si>
    <t>1800836718110051</t>
  </si>
  <si>
    <t>1800836718110122</t>
  </si>
  <si>
    <t>1800836718110542</t>
  </si>
  <si>
    <t>1800836718110565</t>
  </si>
  <si>
    <t>1800836718110050</t>
  </si>
  <si>
    <t>1800836718110190</t>
  </si>
  <si>
    <t>1800836718110055</t>
  </si>
  <si>
    <t>1800836718110053</t>
  </si>
  <si>
    <t>1800836718110189</t>
  </si>
  <si>
    <t>1800836718110054</t>
  </si>
  <si>
    <t>1800836718110704</t>
  </si>
  <si>
    <t>1800836718110421</t>
  </si>
  <si>
    <t>1800836718110543</t>
  </si>
  <si>
    <t>1800836718110422</t>
  </si>
  <si>
    <t>1800836718110052</t>
  </si>
  <si>
    <t>1800836718110604</t>
  </si>
  <si>
    <t>1800836718110293</t>
  </si>
  <si>
    <t>1800836718110086</t>
  </si>
  <si>
    <t>1800836718110087</t>
  </si>
  <si>
    <t>1800836718110641</t>
  </si>
  <si>
    <t>1800836718110372</t>
  </si>
  <si>
    <t>1800836718110310</t>
  </si>
  <si>
    <t>1800836718110482</t>
  </si>
  <si>
    <t>1800836718110250</t>
  </si>
  <si>
    <t>1800836718110388</t>
  </si>
  <si>
    <t>1800836718420007</t>
  </si>
  <si>
    <t>1800836718410012</t>
  </si>
  <si>
    <t>1800836718410010</t>
  </si>
  <si>
    <t>1800836718110494</t>
  </si>
  <si>
    <t>1800836718110004</t>
  </si>
  <si>
    <t>1800836718110236</t>
  </si>
  <si>
    <t>1800836718110510</t>
  </si>
  <si>
    <t>1800836718110511</t>
  </si>
  <si>
    <t>1800836718110096</t>
  </si>
  <si>
    <t>1800836718110290</t>
  </si>
  <si>
    <t>1800836718110140</t>
  </si>
  <si>
    <t>1800836718110512</t>
  </si>
  <si>
    <t>1800836718110097</t>
  </si>
  <si>
    <t>1800836718110021</t>
  </si>
  <si>
    <t>1800836718110099</t>
  </si>
  <si>
    <t>1800836718110514</t>
  </si>
  <si>
    <t>1800836718110098</t>
  </si>
  <si>
    <t>1800836718110513</t>
  </si>
  <si>
    <t>1800836718110680</t>
  </si>
  <si>
    <t>1800836718110476</t>
  </si>
  <si>
    <t>1800836718110288</t>
  </si>
  <si>
    <t>1800836718110732</t>
  </si>
  <si>
    <t>1800836718110223</t>
  </si>
  <si>
    <t>1800836718110340</t>
  </si>
  <si>
    <t>1800836718110341</t>
  </si>
  <si>
    <t>1800836718110639</t>
  </si>
  <si>
    <t>1800836718110289</t>
  </si>
  <si>
    <t>1800836718110638</t>
  </si>
  <si>
    <t>1800836718110448</t>
  </si>
  <si>
    <t>1800836718110447</t>
  </si>
  <si>
    <t>1800836718110366</t>
  </si>
  <si>
    <t>1800836718110733</t>
  </si>
  <si>
    <t>1800836718110495</t>
  </si>
  <si>
    <t>1800836718110449</t>
  </si>
  <si>
    <t>1800836718110364</t>
  </si>
  <si>
    <t>1800836718110658</t>
  </si>
  <si>
    <t>1800836718110759</t>
  </si>
  <si>
    <t>1800836718110756</t>
  </si>
  <si>
    <t>1800836718110757</t>
  </si>
  <si>
    <t>1800836718110363</t>
  </si>
  <si>
    <t>1800836718110394</t>
  </si>
  <si>
    <t>1800836718110462</t>
  </si>
  <si>
    <t>1800836718110672</t>
  </si>
  <si>
    <t>1800836718110758</t>
  </si>
  <si>
    <t>1800836718110255</t>
  </si>
  <si>
    <t>1800836718410007</t>
  </si>
  <si>
    <t>1800836718110056</t>
  </si>
  <si>
    <t>1800836718110544</t>
  </si>
  <si>
    <t>1800836718110423</t>
  </si>
  <si>
    <t>1800836718110123</t>
  </si>
  <si>
    <t>1800836718110192</t>
  </si>
  <si>
    <t>1800836718110193</t>
  </si>
  <si>
    <t>1800836718110191</t>
  </si>
  <si>
    <t>1800836718110424</t>
  </si>
  <si>
    <t>1800836718110124</t>
  </si>
  <si>
    <t>1800836718110705</t>
  </si>
  <si>
    <t>1800836718110057</t>
  </si>
  <si>
    <t>1800836718110195</t>
  </si>
  <si>
    <t>1800836718110194</t>
  </si>
  <si>
    <t>1800836718110196</t>
  </si>
  <si>
    <t>1800836718110605</t>
  </si>
  <si>
    <t>1800836718110058</t>
  </si>
  <si>
    <t>1800836718420006</t>
  </si>
  <si>
    <t>1800836718410014</t>
  </si>
  <si>
    <t>1800836718410023</t>
  </si>
  <si>
    <t>1800836718110622</t>
  </si>
  <si>
    <t>1800836718110715</t>
  </si>
  <si>
    <t>1800836718110623</t>
  </si>
  <si>
    <t>1800836718110561</t>
  </si>
  <si>
    <t>1800836718110488</t>
  </si>
  <si>
    <t>1800836718110224</t>
  </si>
  <si>
    <t>1800836718110010</t>
  </si>
  <si>
    <t>1800836718110225</t>
  </si>
  <si>
    <t>1800836718110129</t>
  </si>
  <si>
    <t>1800836718110391</t>
  </si>
  <si>
    <t>1800836718410031</t>
  </si>
  <si>
    <t>1800836718410024</t>
  </si>
  <si>
    <t>1800836718410032</t>
  </si>
  <si>
    <t>1800836718110132</t>
  </si>
  <si>
    <t>1800836718110014</t>
  </si>
  <si>
    <t>1800836718110091</t>
  </si>
  <si>
    <t>1800836718110677</t>
  </si>
  <si>
    <t>1800836718110133</t>
  </si>
  <si>
    <t>1800836718110231</t>
  </si>
  <si>
    <t>1800836718110135</t>
  </si>
  <si>
    <t>1800836718110678</t>
  </si>
  <si>
    <t>1800836718110136</t>
  </si>
  <si>
    <t>1800836718110134</t>
  </si>
  <si>
    <t>1800836718110490</t>
  </si>
  <si>
    <t>1800836718110679</t>
  </si>
  <si>
    <t>1800836718110491</t>
  </si>
  <si>
    <t>1800836718110671</t>
  </si>
  <si>
    <t>1800836718110755</t>
  </si>
  <si>
    <t>1800836718110253</t>
  </si>
  <si>
    <t>1800836718110670</t>
  </si>
  <si>
    <t>1800836718110393</t>
  </si>
  <si>
    <t>1800836718110254</t>
  </si>
  <si>
    <t>1800836718420005</t>
  </si>
  <si>
    <t>1800836718410025</t>
  </si>
  <si>
    <t>1800836718110227</t>
  </si>
  <si>
    <t>1800836718110323</t>
  </si>
  <si>
    <t>1800836718110011</t>
  </si>
  <si>
    <t>1800836718110489</t>
  </si>
  <si>
    <t>1800836718110506</t>
  </si>
  <si>
    <t>1800836718110226</t>
  </si>
  <si>
    <t>1800836718110088</t>
  </si>
  <si>
    <t>1800836718110089</t>
  </si>
  <si>
    <t>1800836718110012</t>
  </si>
  <si>
    <t>1800836718110507</t>
  </si>
  <si>
    <t>1800836718110676</t>
  </si>
  <si>
    <t>1800836718110228</t>
  </si>
  <si>
    <t>1800836718110090</t>
  </si>
  <si>
    <t>1800836718110013</t>
  </si>
  <si>
    <t>1800836718110130</t>
  </si>
  <si>
    <t>1800836718110131</t>
  </si>
  <si>
    <t>1800836718110230</t>
  </si>
  <si>
    <t>1800836718110229</t>
  </si>
  <si>
    <t>1800836718110303</t>
  </si>
  <si>
    <t>1800836718410016</t>
  </si>
  <si>
    <t>1800836718410003</t>
  </si>
  <si>
    <t>1800836718410011</t>
  </si>
  <si>
    <t>1800836718410001</t>
  </si>
  <si>
    <t>1800836718410027</t>
  </si>
  <si>
    <t>1800836718410002</t>
  </si>
  <si>
    <t xml:space="preserve">ระบุความก้าวหน้าว่าในการจัดซื้อจัดจ้างว่าอยู่ในกระบวนการใด (16)
26 ก.พ.2563 </t>
  </si>
  <si>
    <t>03/2563</t>
  </si>
  <si>
    <t>ไฮเทค</t>
  </si>
  <si>
    <t>-</t>
  </si>
  <si>
    <t>00/04/2563</t>
  </si>
  <si>
    <t>04/2563</t>
  </si>
  <si>
    <t>ดีเฟอร์นิเมท</t>
  </si>
  <si>
    <t>MONO</t>
  </si>
  <si>
    <t>SA-47</t>
  </si>
  <si>
    <t>วธ 0801.01(4)/3054</t>
  </si>
  <si>
    <t>ซีนอนเทค</t>
  </si>
  <si>
    <t>COMIC</t>
  </si>
  <si>
    <t>S290</t>
  </si>
  <si>
    <t>APEX</t>
  </si>
  <si>
    <t>SCD1-PF-20, PR-169</t>
  </si>
  <si>
    <t>วธ 0801.01(4)/3085</t>
  </si>
  <si>
    <t>A2-SB-SP2-PVC-3D</t>
  </si>
  <si>
    <t>PT-10M</t>
  </si>
  <si>
    <t>02/2563</t>
  </si>
  <si>
    <t>Cannon</t>
  </si>
  <si>
    <t>EOS 80D</t>
  </si>
  <si>
    <t>430 EXIIIRT</t>
  </si>
  <si>
    <t>สัญญาซื้อขายเลขที่ 4/2563</t>
  </si>
  <si>
    <t>10 มี.ค.63</t>
  </si>
  <si>
    <t>10 มี.ค.63 - 9 พ.ค.63</t>
  </si>
  <si>
    <t>9 พ.ค.63</t>
  </si>
  <si>
    <t>สัญญาซื้อขายเลขที่ 5/2563</t>
  </si>
  <si>
    <t>บริษัท ดีเฟอร์นิเมท จำกัด</t>
  </si>
  <si>
    <t>บริษัท ซีนอนเทค จำกัด</t>
  </si>
  <si>
    <t>ห้างหุ้นส่วนกิตติเครื่องเย็น</t>
  </si>
  <si>
    <t>บริษัทเอ็มเดคอินเตอร์เนชั่นแนล (1991) จำกัด</t>
  </si>
  <si>
    <t>บริษัท เอ็มเดคอินเตอร์เนชั่นแนล (1991) จำกัด</t>
  </si>
  <si>
    <t>บริษัท ทีเคเอสการค้าและพิลการ</t>
  </si>
  <si>
    <t>บริษัท ทีเคเอสการค้าและบริการ</t>
  </si>
  <si>
    <t>บริษัท เทอร์มินอลโซลูชั่น จำกัด</t>
  </si>
  <si>
    <t>บริษัท โฮมโปรเทคชั่น จำกัด</t>
  </si>
  <si>
    <t>ร้านลัคกี้ช้อป</t>
  </si>
  <si>
    <t>บริษัท อคาเซีย อินเตอร์เทค จำกัด</t>
  </si>
  <si>
    <t>บริษัท เอ็นพีเอ เซลล์ แอนด์ เซอร์วิส จำกัด</t>
  </si>
  <si>
    <t>บริษัท นิปด้า จำกัด</t>
  </si>
  <si>
    <t>บริษัท พรีเมี่ยร์ฟู๊ด แอนด์ แมชชีนเนอรี่ จำกัด</t>
  </si>
  <si>
    <t>บริษัท ซายน์ ซิตี้ จำกัด</t>
  </si>
  <si>
    <t>ร้านซุปเปอร์สปอร์ต</t>
  </si>
  <si>
    <t>หจก.เพอร์คัสชั่น เฮ้าส์</t>
  </si>
  <si>
    <t>ร้านสินจอมทอง เทรดดิ้ง</t>
  </si>
  <si>
    <t>ห้างหุ้นส่วน กิตติ เครื่องเย็น</t>
  </si>
  <si>
    <t>บริษัท นิปด้า กรุ๊ป จำกัด</t>
  </si>
  <si>
    <t>บริษัท เท็นซอฟท์ จำกัด</t>
  </si>
  <si>
    <t xml:space="preserve">งวดที่ 1 : 1,111,852.95
งวดที่ 2 : 2,310,646.75งวดที่ 3 : 2,636,760.41
งวดที่ 4 : 3,288,987.74งวดที่ 5 : 3,356,109.94งวดที่ 6 : 3,356,109.94งวดที่ 7 : 4,314,998.50  </t>
  </si>
  <si>
    <t>กำลังจัดทำราคาท้องถิ่น</t>
  </si>
  <si>
    <t xml:space="preserve"> </t>
  </si>
  <si>
    <t>แพลนเน็ท แอร์</t>
  </si>
  <si>
    <t>กำหนดคุณลักษณะเฉพาะ(TOR)</t>
  </si>
  <si>
    <t>เม.ย. 63</t>
  </si>
  <si>
    <t>พ.ค.63</t>
  </si>
  <si>
    <t>มิ.ย.63</t>
  </si>
  <si>
    <t>ก.ค.63</t>
  </si>
  <si>
    <t>เม.ย 2563</t>
  </si>
  <si>
    <t>พ.ค 2563</t>
  </si>
  <si>
    <t>อยู่ระหว่างประกาศเชิญชวน</t>
  </si>
  <si>
    <t xml:space="preserve">รายการผูกพัน (เดิม) </t>
  </si>
  <si>
    <t>ใบสั่งซื้อ ณ 31 มี.ค.2563</t>
  </si>
  <si>
    <t>ยอดเบิกจ่าย ณ 31 มี.ค.2563</t>
  </si>
  <si>
    <t>งบคงเหลือ ณ 31 มี.ค.2563</t>
  </si>
  <si>
    <t>จองเงินในระบบ GFMIS เรียบร้อยแล้ว</t>
  </si>
  <si>
    <t>เบิกจ่ายเรียบร้อยแล้ว</t>
  </si>
  <si>
    <t>1800836718110467
1800836718110762</t>
  </si>
  <si>
    <t xml:space="preserve">1800836718420009
1800843017420007 </t>
  </si>
  <si>
    <t xml:space="preserve">1800836718420003
1800843017420002  </t>
  </si>
  <si>
    <t>เบิกจ่ายถึงงวดที่ 20 (เงินยังไม่พอขาด 10,624,000)</t>
  </si>
  <si>
    <t>1800836718420004
1800843017420003</t>
  </si>
  <si>
    <t>Sum of งบประมาฯสุทธิที่ได้รับ (บาท) (9)</t>
  </si>
  <si>
    <t>Sum of ใบสั่งซื้อ ณ 31 มี.ค.2563</t>
  </si>
  <si>
    <t>Sum of ยอดเบิกจ่าย ณ 31 มี.ค.2563</t>
  </si>
  <si>
    <t>สรุปผลการเบิกจ่ายงบประมาณรายจ่ายประจำปีงบประมาณ พ.ศ.2563                              หน่วย : ล้านบาท (ทศนิยม 4 ตำแหน่ง)</t>
  </si>
  <si>
    <t>งบรายจ่าย</t>
  </si>
  <si>
    <t>เป้าหมายเบิกจ่าย</t>
  </si>
  <si>
    <t>PO</t>
  </si>
  <si>
    <t>เบิกจ่าย</t>
  </si>
  <si>
    <t>ร้อยละ</t>
  </si>
  <si>
    <t>เป้าหมายการเบิกจ่าย</t>
  </si>
  <si>
    <t>รวมทั้งสิ้น</t>
  </si>
  <si>
    <t>เป้าหมาย</t>
  </si>
  <si>
    <t>งบบุคลากร</t>
  </si>
  <si>
    <t>งบดำเนินงาน</t>
  </si>
  <si>
    <t>งบลงทุน</t>
  </si>
  <si>
    <t xml:space="preserve"> - ครุภัณฑ์</t>
  </si>
  <si>
    <t xml:space="preserve"> - ที่ดินสิ่งก่อสร้าง</t>
  </si>
  <si>
    <t>งบอุดหนุน</t>
  </si>
  <si>
    <t>งบรายจ่ายอื่น</t>
  </si>
  <si>
    <t>รวม</t>
  </si>
  <si>
    <t>ข้อมูล ณ 31 มีนาคม 2563</t>
  </si>
  <si>
    <t>ภาพรวมการเบิกจ่าย</t>
  </si>
  <si>
    <t>52.29%</t>
  </si>
  <si>
    <t>รายจ่ายงบลงทุน</t>
  </si>
  <si>
    <t>43.11%</t>
  </si>
  <si>
    <t>รายจ่ายประจำ</t>
  </si>
  <si>
    <t>55.00%</t>
  </si>
  <si>
    <t>05/03/2563</t>
  </si>
  <si>
    <t>DS-CMD02</t>
  </si>
  <si>
    <t>05/03/2563-04/04/2563</t>
  </si>
  <si>
    <t>04/04/2563</t>
  </si>
  <si>
    <t>7014099947</t>
  </si>
  <si>
    <t>รอการส่งมอบครุภัณฑ์</t>
  </si>
  <si>
    <t>7014098178</t>
  </si>
  <si>
    <t>PRIME</t>
  </si>
  <si>
    <t>7014099951</t>
  </si>
  <si>
    <t>10/03/2563</t>
  </si>
  <si>
    <t>ส่งเบิกจ่าย</t>
  </si>
  <si>
    <t>STAR-AIRE</t>
  </si>
  <si>
    <t>CR305A/DCR5</t>
  </si>
  <si>
    <t>Makita</t>
  </si>
  <si>
    <t>UB1102</t>
  </si>
  <si>
    <t>METAL PRO</t>
  </si>
  <si>
    <t>MET-WB35</t>
  </si>
  <si>
    <t>4/4/2563</t>
  </si>
  <si>
    <t>7014099948</t>
  </si>
  <si>
    <t>SUMO</t>
  </si>
  <si>
    <t>ML-12A</t>
  </si>
  <si>
    <t>BARCO</t>
  </si>
  <si>
    <t>7014099953</t>
  </si>
  <si>
    <t>สัญญาซื้อขายเลขที่ 8/2563</t>
  </si>
  <si>
    <t>24 มี.ค.63</t>
  </si>
  <si>
    <t>บจก.แอดวานซ์ ดิจิตอล ซินเนอร์ยี</t>
  </si>
  <si>
    <t>Vivitek</t>
  </si>
  <si>
    <t>24 มี.ค.63 - 22 มิ.ย.63</t>
  </si>
  <si>
    <t>22 มิ.ย.63</t>
  </si>
  <si>
    <t>7014045091</t>
  </si>
  <si>
    <t>ระหว่างส่งมอบพัสดุ</t>
  </si>
  <si>
    <t>701422823</t>
  </si>
  <si>
    <t>26 มี.ค.63</t>
  </si>
  <si>
    <t>31 มี.ค.63</t>
  </si>
  <si>
    <t>ระหว่างส่งเอกสารเบิกจ่าย</t>
  </si>
  <si>
    <t>ใบสั่งซื้อเลขที่ 9/2563</t>
  </si>
  <si>
    <t>10 มี.ค.63 - 16 มี.ค.63</t>
  </si>
  <si>
    <t>7014121800</t>
  </si>
  <si>
    <t>16 มี.ค.63</t>
  </si>
  <si>
    <t>ระหว่างเบิกจ่าย</t>
  </si>
  <si>
    <t>7014120503</t>
  </si>
  <si>
    <t>รอส่งมอบพัสดุ</t>
  </si>
  <si>
    <t>ใบสั่งซื้อเลขที่ 8/2563</t>
  </si>
  <si>
    <t>7014131785</t>
  </si>
  <si>
    <t>20 มี.ค.63</t>
  </si>
  <si>
    <t>สัญญาจ้างเลขที่ 6/2563</t>
  </si>
  <si>
    <t>13 มี.ค.63</t>
  </si>
  <si>
    <t>13 มี.ค.63 - 11 มิ.ย.63</t>
  </si>
  <si>
    <t>11 มิ.ย.63</t>
  </si>
  <si>
    <t>7014157984</t>
  </si>
  <si>
    <t>ระหว่างดำเนินงานตามสัญญา</t>
  </si>
  <si>
    <t>สัญญาซื้อขายเลขที่ 7/2563</t>
  </si>
  <si>
    <t>13 มี.ค.63 - 29 มิ.ย.63</t>
  </si>
  <si>
    <t>29 มิ.ย.63</t>
  </si>
  <si>
    <t>7014164917</t>
  </si>
  <si>
    <t>Cisco</t>
  </si>
  <si>
    <t>Catalyst 9200 Series Switches</t>
  </si>
  <si>
    <t>ไม่สามารถลงนามสัญญาได้ เนื่องจากมีผู้อุทธรณ์ผลการจัดซื้อจัดจ้าง ต้องรอคณะกรรมการพิจารณาอุทธรณ์ฯ ทำการวินิจฉัยข้ออุทธรณ์ภายใน 30 วันทำการ</t>
  </si>
  <si>
    <t>รอส่งมอบครุภัณฑ์</t>
  </si>
  <si>
    <t>ส่งเบิกจ่ายให้กับฝ่ายการเงินและบัญชี</t>
  </si>
  <si>
    <t>ระหว่างตรวจรับพัสดุ</t>
  </si>
  <si>
    <t xml:space="preserve">ระบุความก้าวหน้าว่าในการจัดซื้อจัดจ้างว่าอยู่ในกระบวนการใด (16)
31 มี.ค.2563 </t>
  </si>
  <si>
    <t>5/2563</t>
  </si>
  <si>
    <t>10 มี.ค. 2563</t>
  </si>
  <si>
    <t>10 มี.ค.2563 - 9 พ.ค.2563</t>
  </si>
  <si>
    <t>9 พ.ค. 2563</t>
  </si>
  <si>
    <t>7014108889</t>
  </si>
  <si>
    <t>ลงนามในสัญญาแล้วเมื่อ 10 มี.ค.2563 รอส่งมอบ</t>
  </si>
  <si>
    <t>6/2563</t>
  </si>
  <si>
    <t>Nikon</t>
  </si>
  <si>
    <t>D3500</t>
  </si>
  <si>
    <t>10 มี.ค. 2563 - 9 เม.ย. 2563</t>
  </si>
  <si>
    <t>9 เม.ย. 2563</t>
  </si>
  <si>
    <t>7014108893</t>
  </si>
  <si>
    <t>18 มี.ค.2563</t>
  </si>
  <si>
    <t>ส่งเบิกที่การเงินแล้วเมื่อ 20 มี.ค.2563</t>
  </si>
  <si>
    <t>D-1420</t>
  </si>
  <si>
    <t>XXL Power</t>
  </si>
  <si>
    <t>SL-10VBT</t>
  </si>
  <si>
    <t>7/2563</t>
  </si>
  <si>
    <t>10 มี.ค.2563 - 9 เม.ย. 2563</t>
  </si>
  <si>
    <t>7014111034</t>
  </si>
  <si>
    <t>10 มี.ค. 2563- 5 พ.ค.2563</t>
  </si>
  <si>
    <t>5 พ.ค.2563</t>
  </si>
  <si>
    <t>7014117038</t>
  </si>
  <si>
    <t xml:space="preserve">มีการปรับแก้สเป็ค รอคณะกรรมการนำส่งสเป็คใหม่ (คาดว่าจะได้สเป็คใหม่วันที่ </t>
  </si>
  <si>
    <t>มีการปรับแก้สเป็ค รอคณะกรรมการนำส่งสเป็คใหม่</t>
  </si>
  <si>
    <t>วธ 0804/พส.163</t>
  </si>
  <si>
    <t>10 มี.ค.2563 - 24 มี.ค. 2563</t>
  </si>
  <si>
    <t>24 มี.ค.2563</t>
  </si>
  <si>
    <t>7014110263</t>
  </si>
  <si>
    <t>อยู่ระหว่างดำเนินการด้านเอกสารและระบบเพื่อส่งเบิกจ่ายต่อไป</t>
  </si>
  <si>
    <t>จะจอง PO เสร็จสิ้นภายในวันที่ 13 มี.ค.2563</t>
  </si>
  <si>
    <t>อยู่ระหว่างขั้นตอนการจัดซื้อจัดจ้าง คาดว่าจะเซ็นใบสั่งซื้อสั่งจ้างไม่เกินวันที่ 16 มีนาคม 2563</t>
  </si>
  <si>
    <t>ลงนามในสัญญาเมื่อวันที่ 20 มีนาคม 2563</t>
  </si>
  <si>
    <t>เนื่องด้วยภาวะการโควิด 19 และการประกาศ พรก.ฉุกเฉินทางคณะจึงเลื่อนกำหนดการประกาศเชิญชวนออกไปเป็น 1 พ.ค.63 โดยสามารถจองเงินในระบบได้ภายในเดือน มิ.ย.63</t>
  </si>
  <si>
    <t>19/2563</t>
  </si>
  <si>
    <t>12 มี.ค. 63</t>
  </si>
  <si>
    <t>13 มี.ค. 63 - 11 เม.ย. 63</t>
  </si>
  <si>
    <t>11 เม.ย. 63</t>
  </si>
  <si>
    <t>7014253850</t>
  </si>
  <si>
    <t>อยู่ในขั้นตอนคณะกรรมการตรวจรับการส่งมอบ/ตรวจรับครุภัณฑ์</t>
  </si>
  <si>
    <t>22/2563</t>
  </si>
  <si>
    <t>13 มี.ค. 63 - 26 เม.ย. 63</t>
  </si>
  <si>
    <t>7014253889</t>
  </si>
  <si>
    <t>ขณะนี้ผู้รับจ้างมาลงนามในสัญญา/ใบสั้งซื้อสั่งจ้างแล้ว</t>
  </si>
  <si>
    <t>อยู่ในขั้นตอนเชิญผู้รับจ้างมาลงนามในสัญญาคาดว่าจะมาลงนามสัญญาในเดือนเมษายน 2563</t>
  </si>
  <si>
    <t>1/2563</t>
  </si>
  <si>
    <t>1 เม.ย. 63</t>
  </si>
  <si>
    <t>2 เม.ย. 63 - 31 พ.ค. 63</t>
  </si>
  <si>
    <t>31 พ.ค. 63</t>
  </si>
  <si>
    <t>2/2563</t>
  </si>
  <si>
    <t>14/2563</t>
  </si>
  <si>
    <t>13 มี.ค. 63</t>
  </si>
  <si>
    <t>14 มี.ค. 63 - 12 เม.ย. 63</t>
  </si>
  <si>
    <t>12 เม.ย. 63</t>
  </si>
  <si>
    <t>ผู้รับจ้างนัดส่งครุภัณฑ์ในสัปดาห์ที่ 2 ของเดือนเมษายน 2563</t>
  </si>
  <si>
    <t>12/2563</t>
  </si>
  <si>
    <t>14 มี.ค. 63 - 11 มิ.ย. 63</t>
  </si>
  <si>
    <t>11 มิ.ย. 63</t>
  </si>
  <si>
    <t>7014253882</t>
  </si>
  <si>
    <t>13/2563</t>
  </si>
  <si>
    <t>7014250014</t>
  </si>
  <si>
    <t>ขณะนี้อยู่ระหว่างส่งเบิกจ่ายการเงินคณะฯ ลงวันที่ 2 เม.ย. 63</t>
  </si>
  <si>
    <t>23/2563</t>
  </si>
  <si>
    <t>7014165861</t>
  </si>
  <si>
    <t>ขณะนี้อยู่ระหว่างส่งเบิกจ่ายการเงินคณะฯ ลงวันที่ 23 มี.ค. 63</t>
  </si>
  <si>
    <t>21/2563</t>
  </si>
  <si>
    <t>13 มี.ค. 63 - 12 เม.ย. 63</t>
  </si>
  <si>
    <t>7014173212</t>
  </si>
  <si>
    <t>3/2563</t>
  </si>
  <si>
    <t>23 มี.ค. 63</t>
  </si>
  <si>
    <t>24 มี.ค. 63 - 22 พ.ค. 63</t>
  </si>
  <si>
    <t>22 พ.ค. 63</t>
  </si>
  <si>
    <t>อยู่ในขั้นตอนผู้รับจ้างนัดส่งมอบครุภัณฑ์ คาดว่าจะส่งมอบครุภัณฑ์ในสัปดาห์ที่ 2 ของเดือนเมษายน 2563</t>
  </si>
  <si>
    <t>16/2563</t>
  </si>
  <si>
    <t>7014253817</t>
  </si>
  <si>
    <t>27 มี.ค. 63</t>
  </si>
  <si>
    <t>15/2563</t>
  </si>
  <si>
    <t>ผู้รับจ้างจะส่งมอบครุภัณฑ์ในสัปดาห์ที่ 2 ของเดือนเมษายน 2563</t>
  </si>
  <si>
    <t>อยู่ในขั้นตอนเชิญผู้รับจ้างมาลงนามในสัญญา</t>
  </si>
  <si>
    <t>8/2563</t>
  </si>
  <si>
    <t>30 มี.ค. 63</t>
  </si>
  <si>
    <t>31 มี.ค. 63 - 29 พ.ค. 63</t>
  </si>
  <si>
    <t>29 พ.ค. 63</t>
  </si>
  <si>
    <t>ผู้รับจ้างลงนามสัญญาแล้ว</t>
  </si>
  <si>
    <t>17/2563</t>
  </si>
  <si>
    <t>7014253898</t>
  </si>
  <si>
    <t>18/2563</t>
  </si>
  <si>
    <t>26 มี.ค. 63</t>
  </si>
  <si>
    <t>27 มี.ค. 63 - 5 พ.ค. 63</t>
  </si>
  <si>
    <t>5 พ.ค. 63</t>
  </si>
  <si>
    <t>ผู้รับจ้างลงนามใบสั่งซื้อแล้ว</t>
  </si>
  <si>
    <t>16.1/2563</t>
  </si>
  <si>
    <t>24 มี.ค. 63 - 22 เม.ย. 63</t>
  </si>
  <si>
    <t>22 เม.ย. 63</t>
  </si>
  <si>
    <t>20/2563</t>
  </si>
  <si>
    <t>27 มี.ค. 63 - 25 พ.ค. 63</t>
  </si>
  <si>
    <t>25 พ.ค. 63</t>
  </si>
  <si>
    <t>อยู่ระหว่างกำหนด TOR</t>
  </si>
  <si>
    <t>24/2563</t>
  </si>
  <si>
    <t>7014252963</t>
  </si>
  <si>
    <t>4/2563</t>
  </si>
  <si>
    <t>อยู่ระหว่างผู้รับจ้างเข้าทำงาน</t>
  </si>
  <si>
    <t>11/2563</t>
  </si>
  <si>
    <t>2 เ.ย. 63</t>
  </si>
  <si>
    <t>บริษัท 1555 บิช จำกัด</t>
  </si>
  <si>
    <t>3 เม.ย. 63 - 30 ส.ค. 63</t>
  </si>
  <si>
    <t>งวด 1 : 22 พ.ค. 63         งวด 2 : 11 ก.ค. 63        งวด 3 : 30 ส.ค. 63</t>
  </si>
  <si>
    <t>อยู่ในขั้นตอนผู้รับจ้างลงนามสัญญาในวันที่ 2 เมษายน 2563</t>
  </si>
  <si>
    <t>ประมาณเดือนเมษายน 2563</t>
  </si>
  <si>
    <t>1288.-</t>
  </si>
  <si>
    <t>ประมาณเดือนพฤษภาคม 2563</t>
  </si>
  <si>
    <t>ประมาณเดือนเมษายน2563</t>
  </si>
  <si>
    <t>800.-</t>
  </si>
  <si>
    <t>8,481.-</t>
  </si>
  <si>
    <t>21,200.-</t>
  </si>
  <si>
    <t>70.-</t>
  </si>
  <si>
    <t>1,000.-</t>
  </si>
  <si>
    <t>10,000.-</t>
  </si>
  <si>
    <t>35,000.-</t>
  </si>
  <si>
    <t>155.-</t>
  </si>
  <si>
    <t>110.-</t>
  </si>
  <si>
    <t>16950.-</t>
  </si>
  <si>
    <t>180.-</t>
  </si>
  <si>
    <t>410.-</t>
  </si>
  <si>
    <t>ค.11/2563</t>
  </si>
  <si>
    <t>10 มี.ค. 63</t>
  </si>
  <si>
    <t>10 มี.ค. - 9 เม.ย. 63</t>
  </si>
  <si>
    <t>7014238191</t>
  </si>
  <si>
    <t>อยู่ระหว่างรอส่งมอบครุภัณฑ์</t>
  </si>
  <si>
    <t>ค.1/2563</t>
  </si>
  <si>
    <t>31 มี.ค. 63</t>
  </si>
  <si>
    <t>อยู่ระหว่างการตรวจรับครุภัณฑ์</t>
  </si>
  <si>
    <t>อยู่ระหว่างรอลงนามในสัญญา เนื่องจากติดสถานการณ์ covid-19 ทำให้การลงนามในสัญญาล่าช้า</t>
  </si>
  <si>
    <t>ค.15/2563</t>
  </si>
  <si>
    <t>HATARI</t>
  </si>
  <si>
    <t>7014239182</t>
  </si>
  <si>
    <t>ค.10/2563</t>
  </si>
  <si>
    <t>7014227989</t>
  </si>
  <si>
    <t>ค.18/2563</t>
  </si>
  <si>
    <t>Mitsubishi</t>
  </si>
  <si>
    <t>10 - 17 มี.ค. 63</t>
  </si>
  <si>
    <t>7014208329</t>
  </si>
  <si>
    <t>ส่งมอบครุภัณฑ์แล้ว อยู่ระหว่างการจัดทำเอกสารเบิกจ่าย</t>
  </si>
  <si>
    <t>ค.17/2563</t>
  </si>
  <si>
    <t>7014238325</t>
  </si>
  <si>
    <t>ค. 6/2563</t>
  </si>
  <si>
    <t xml:space="preserve">10 มี.ค. 63 - 9 เม.ย. 63 </t>
  </si>
  <si>
    <t>7014192295</t>
  </si>
  <si>
    <t>KORG</t>
  </si>
  <si>
    <t>micro KEY Air</t>
  </si>
  <si>
    <t>10 - 17  มี.ค. 63</t>
  </si>
  <si>
    <t>7014207455</t>
  </si>
  <si>
    <t>ค.20/2563</t>
  </si>
  <si>
    <t>10 มี.ค. 63 - 9 เม.ย. 63</t>
  </si>
  <si>
    <t>7014208368</t>
  </si>
  <si>
    <t>ค.8/2563</t>
  </si>
  <si>
    <t>LG</t>
  </si>
  <si>
    <t>7014238177</t>
  </si>
  <si>
    <t>คาดว่าจะประกาศ E-bidding ในวันที่ 7 เม.ย. 63</t>
  </si>
  <si>
    <t>RODE</t>
  </si>
  <si>
    <t>ค.13/2563</t>
  </si>
  <si>
    <t>ค.19/2563</t>
  </si>
  <si>
    <t>ค.16/2563</t>
  </si>
  <si>
    <t>ไม่มีผู้ยื่นเสนอราคา คณะกรรมการพิจารณาแล้วเห็นว่า ต้องปรับแก้ไขรายละเอียดคุณลักษณะ (TOR)</t>
  </si>
  <si>
    <t>ค.6/2563</t>
  </si>
  <si>
    <t>Canon</t>
  </si>
  <si>
    <t>AJ</t>
  </si>
  <si>
    <t>ค.2/2563</t>
  </si>
  <si>
    <t>ค.14/2563</t>
  </si>
  <si>
    <t>TCL</t>
  </si>
  <si>
    <t>K.tower</t>
  </si>
  <si>
    <t>ซื้อ 3/2563</t>
  </si>
  <si>
    <t>เริ่มต้นวันที่ 11 มีนาคม 2563 สิ้นสุดวันที่ 10 เมษายน 2563</t>
  </si>
  <si>
    <t xml:space="preserve"> 10 เมษายน 2563</t>
  </si>
  <si>
    <t>อยู่ระหว่างจัดทำเอกสารเบิกจ่าย</t>
  </si>
  <si>
    <t>ซื้อ 4/2563</t>
  </si>
  <si>
    <t>เริ่มต้นวันที่ 5 มีนาคม 2563 สิ้นสุดวันที่ 10 เมษายน 2563</t>
  </si>
  <si>
    <t>เบิกจ่ายแล้ว</t>
  </si>
  <si>
    <t>ซื้อ 6/2563</t>
  </si>
  <si>
    <t>KANTO</t>
  </si>
  <si>
    <t>TRiM-22</t>
  </si>
  <si>
    <t>เริ่มต้นวันที่ 12 มีนาคม 2563 สิ้นสุดวันที่ 16 มีนาคม 2563</t>
  </si>
  <si>
    <t>ซื้อ 7/2563</t>
  </si>
  <si>
    <t>เริ่มต้นวันที่ 10 มีนาคม 2563 สิ้นสุดวันที่ 14 มีนาคม 2563</t>
  </si>
  <si>
    <t xml:space="preserve"> 14 มีนาคม 2563</t>
  </si>
  <si>
    <t>บริษัท ซีทีซี อินเตอร์เทรด จำกัด</t>
  </si>
  <si>
    <t>ประกาศผู้ชนะ อยู่ระหว่างรออุทธรณ์ 7 วันทำการ (พ้นระยะเวลาอุทรธรณ์ วันที่ 3 เมษายน 2563)</t>
  </si>
  <si>
    <t>ซื้อ 8/2563</t>
  </si>
  <si>
    <t>เริ่มต้นวันที่ 11 มีนาคม 2563 สิ้นสุดวันที่ 16 มีนาคม 2563</t>
  </si>
  <si>
    <t>ยี่ห้อ Yamaha</t>
  </si>
  <si>
    <t xml:space="preserve"> รุ่น RYDEEN</t>
  </si>
  <si>
    <t>เริ่มต้นวันที่ 24 มีนาคม 2563 สิ้นสุดวันที่ 22 พฤษภาคม 2563</t>
  </si>
  <si>
    <t>หนังสือแจ้ง
ขอส่งมอบครุภัณฑ์ วันที่ 2 เมษายน 2563</t>
  </si>
  <si>
    <t>ยี่ห้อ FENDER</t>
  </si>
  <si>
    <t xml:space="preserve"> รุ่น STD.JAZZ BASS</t>
  </si>
  <si>
    <t xml:space="preserve">ยี่ห้อ FENDER </t>
  </si>
  <si>
    <t>รุ่น PLAYER STD. HSS</t>
  </si>
  <si>
    <t>ยี่ห้อ YAMAHA</t>
  </si>
  <si>
    <t xml:space="preserve"> รุ่น MODX-8</t>
  </si>
  <si>
    <t xml:space="preserve">ยี่ห้อ Jr.Sebastian </t>
  </si>
  <si>
    <t>รุ่น 4/4</t>
  </si>
  <si>
    <t>รุ่นYTR-6345GS</t>
  </si>
  <si>
    <t xml:space="preserve"> รุ่น YTS-62</t>
  </si>
  <si>
    <t xml:space="preserve"> รุ่น CVP-805PE</t>
  </si>
  <si>
    <t xml:space="preserve">ยี่ห้อ YAMAHA </t>
  </si>
  <si>
    <t>รุ่น YEP-642TS</t>
  </si>
  <si>
    <t xml:space="preserve">ยี่ห้อ Emanuel Wilfer </t>
  </si>
  <si>
    <t>รุ่น V40 (4/4)</t>
  </si>
  <si>
    <t>รุ่น YAS-62</t>
  </si>
  <si>
    <t>ซื้อ 9/2563</t>
  </si>
  <si>
    <t xml:space="preserve"> 16 มีนาคม 2563</t>
  </si>
  <si>
    <t xml:space="preserve"> 11 มีนาคม 2563</t>
  </si>
  <si>
    <t>. 1/2563</t>
  </si>
  <si>
    <t>เริ่มต้นวันที่ 18  มีนาคม 2563 สิ้นสุดวันที่ 17 กรกฎาคม 2563</t>
  </si>
  <si>
    <t xml:space="preserve"> 17 กรกฎาคม 2563</t>
  </si>
  <si>
    <t>ลงนามในสัญญาแล้ว อยู่ระหว่างรอส่งมอบภายในวันที่ 15 กรกฎาคม 2563</t>
  </si>
  <si>
    <t>1/2563.</t>
  </si>
  <si>
    <t>ประกาศผู้ชนะ อยู่ระหว่างรออุทธรณ์ 7 วันทำการ (31 มี.ค.- 8 เม.ย. 2563 )</t>
  </si>
  <si>
    <t>2/2563.</t>
  </si>
  <si>
    <t>บริษัท วินบรอดแบนด์ จำกัด</t>
  </si>
  <si>
    <t>เริ่มต้นวันที่ 20  มีนาคม 2563 สิ้นสุดวันที่ 3 พฤษภาคม 2563</t>
  </si>
  <si>
    <t>ลงนามในสัญญาแล้ว อยู่ระหว่างรอส่งมอบภายในวันที่ 3 พฤษภาคม 2563</t>
  </si>
  <si>
    <t>1. คาดว่าได้รับแบบจากสำนักสถาปัตยกรรม กรมศิลปากร ภายในวันที่ 15 เมษายน 2563
 2. ทำราคากลางท้องถิ่น ขอความอนุเคราะห์โยธาจังหวัด ระหว่างวันที่ 20 เมษายน - 4 พฤษภาคม 2563
3. ประกาศร่าง TOR 3 วัน ระหว่างวันที่ 5-7 พฤษภาคม 2563
4. ประกาศเชิญชวน (e-bidding) 20 วันทำการ ระหว่าง 8 พฤษภาคม - 5 มิถุนายน 2563
5. ยื่นเสนอราคาในระบบ 8 มิถุนายน 2563
6. คณะกรรมการพิจารณาผล 3 วัน 9-11 มิถุนายน 2563
7. ประกาศผู้ชนะ 12 มิถุนายน 2563
8. รออุทธรณ์ 7 วันทำการ 15 - 23 มิถุนายน 2563 
9. แจ้งลงนามสัญญา ภายใน 7 วัน 24-30 มิถุนายน 2563
10. สัญญา 450 วัน  เริ่มต้นสัญญา 1 กรกฎาคม 2563  สิ้นสุดสัญญา 24 กันยายน 2564
11. ส่งมอบภายในวันที่ 21 กันยายน 2564</t>
  </si>
  <si>
    <t>1. ได้รับแบบจากสำนักสถาปัตยกรรม กรมศิลปากรแล้ว ในวันที่ 31 มีนาคม 2563
 2. ทำราคากลางท้องถิ่น ขอความอนุเคราะห์โยธาจังหวัด ระหว่างวันที่ 1 เมษายน - 15 เมษายน 2563
3. ประกาศร่าง TOR (ไม่ประกาศร่าง)
4. ประกาศเชิญชวน (e-bidding) 5 วันทำการ ระหว่าง 16-22 เมษายน 2563
5. ยื่นเสนอราคาในระบบ 23 เมษายน 2563
6. คณะกรรมการพิจารณาผล 3 วันทำการ 24-28 เมษายน 2563
7. ประกาศผู้ชนะ 24 เมษายน 2563
8. รออุทธรณ์ 7 วันทำการ 27 เมษายน - 5 พฤษภาคม 2563 
9. แจ้งลงนามสัญญา ภายใน 7 วัน 7-13 พฤษภาคม 2563
10. สัญญา 130 วัน  เริ่มต้นสัญญา 14 พฤษภาคม 2563  สิ้นสุดสัญญา 10 กันยายน 2563
11. ส่งมอบภายในวันที่ 10 กันยายน 2563</t>
  </si>
  <si>
    <t>24-30 มิถุนายน 2563</t>
  </si>
  <si>
    <t xml:space="preserve"> 24 กันยายน 2564</t>
  </si>
  <si>
    <t>126/2563</t>
  </si>
  <si>
    <t>21 - 27 มี.ค. 63</t>
  </si>
  <si>
    <t>129/2563</t>
  </si>
  <si>
    <t>25 - 31 มี.ค. 63</t>
  </si>
  <si>
    <t>131/2563</t>
  </si>
  <si>
    <t>ร้านบ้านท่าไม้</t>
  </si>
  <si>
    <t>28 มี.ค. -7 เม.ย. 63</t>
  </si>
  <si>
    <t>รอส่งมอบของตามสัญญาวันที่ 7 เมษายน 2563</t>
  </si>
  <si>
    <t>132/2563</t>
  </si>
  <si>
    <t>28 มี.ค. -3 เม.ย. 63</t>
  </si>
  <si>
    <t>รอส่งมอบของตามสัญญาวันที่ 3 เมษายน 2563</t>
  </si>
  <si>
    <t>130/2563</t>
  </si>
  <si>
    <t>27 - 2 เม.ย. 63</t>
  </si>
  <si>
    <t>รอส่งมอบของตามสัญญาวันที่ 2 เมษายน 2563</t>
  </si>
  <si>
    <t>125/2563</t>
  </si>
  <si>
    <t>21-27 มี.ค. 63</t>
  </si>
  <si>
    <t xml:space="preserve">SAMSUNG </t>
  </si>
  <si>
    <t>UA55RU7200KXXT</t>
  </si>
  <si>
    <t>1 - 30 เม.ย. 63</t>
  </si>
  <si>
    <t>รอส่งมอบของตามสัญญาวันที่ 30 เมษายน 2563</t>
  </si>
  <si>
    <t xml:space="preserve"> 5/2563</t>
  </si>
  <si>
    <t>NPE</t>
  </si>
  <si>
    <t>TI-100w</t>
  </si>
  <si>
    <t>NST</t>
  </si>
  <si>
    <t>NC-602</t>
  </si>
  <si>
    <t xml:space="preserve">SHURE </t>
  </si>
  <si>
    <t>PGA48</t>
  </si>
  <si>
    <t xml:space="preserve"> 3/2563</t>
  </si>
  <si>
    <t>1 เม.ย. - 29 ก.ค. 63</t>
  </si>
  <si>
    <t>รอส่งมอบของตามสัญญาวันที่ 29 กรกฏาคม 2563</t>
  </si>
  <si>
    <t xml:space="preserve"> 4/2563</t>
  </si>
  <si>
    <t xml:space="preserve"> 2/2563</t>
  </si>
  <si>
    <t xml:space="preserve">  7/2563</t>
  </si>
  <si>
    <t xml:space="preserve">Acer </t>
  </si>
  <si>
    <t>Essential S2735G</t>
  </si>
  <si>
    <t xml:space="preserve"> 7/2563</t>
  </si>
  <si>
    <t>Ex215-51-307E</t>
  </si>
  <si>
    <t xml:space="preserve">HP </t>
  </si>
  <si>
    <t>Laser Jet Pro M404dn</t>
  </si>
  <si>
    <t>UPSn Cyber</t>
  </si>
  <si>
    <t>UT800EG/800VA-480W_2y</t>
  </si>
  <si>
    <t xml:space="preserve">TP-Link </t>
  </si>
  <si>
    <t>เตรียมเอกสารเพื่อทำการประกาศประกวดราคาใหม่</t>
  </si>
  <si>
    <t>20-25 มี.ค. 63</t>
  </si>
  <si>
    <t>อยู่ในขั้นตอนเปิดซองพิจารณาผล คาดว่าสามารถประกาศผู้ชนะได้ในวันที่ 2 เม.ย. 63</t>
  </si>
  <si>
    <t>อยู่ในขั้นตอนสรุปประกาศผู้ชนะ</t>
  </si>
  <si>
    <t>งวดที่ 1 : 29 พ.ค. 62     งวดที่ 2 : 3 ก.ค. 62    งวดที่ 3 : 7 ส.ค. 62   งวดที่ 4 : 11 ก.ย. 62 งวดที่ 5 : 16 ต.ค. 62    งวดที่ 6 : 20 พ.ย. 62  งวดที่ 7 : 25 ธ.ค. 62  งวดที่ 8 : 29 ม.ค. 63 งวดที่ 9 : 4 มี.ค. 63   งวดที่ 10 : 8 เม.ย. 63  งวดที่ 11 : 13 พ.ย. 63 งวดที่ 12 : 17 มิ.ย. 63 งวดที่ 13 : 22 ก.ค. 63 งวดที่ 14 : 26 ส.ค. 63 งวดที่ 15 : 30 ก.ย. 63งวดที่ 16 : 4 พ.ย. 63  งวดที่ 17 : 3 ม.ค. 64</t>
  </si>
  <si>
    <t>สัญญาเลขที่ 1/2563</t>
  </si>
  <si>
    <t>นางสาวปิยชรัชต์  บุญโสม</t>
  </si>
  <si>
    <t>16 มี.ค.63 - 16 มี.ค.64</t>
  </si>
  <si>
    <t>1 งาน</t>
  </si>
  <si>
    <t>ใบสั่งซื้อเลขที่ 32/2563</t>
  </si>
  <si>
    <t>บ.โรงงานฟุตบอลไทยสปอร์ตติ้งกู๊ด จำกัด</t>
  </si>
  <si>
    <t>FBT</t>
  </si>
  <si>
    <t>16 มี.ค.63 - 16 มิ.ย.63</t>
  </si>
  <si>
    <t>กำลังดำเนินการเบิกจ่าย</t>
  </si>
  <si>
    <t>สัญญาเลขที่ 2/2563</t>
  </si>
  <si>
    <t>หจก.คีตา มิวสิคแอนด์ซาวด์</t>
  </si>
  <si>
    <t>Ludwig</t>
  </si>
  <si>
    <t>Centennial Maple</t>
  </si>
  <si>
    <t>20 มี.ค.63 - 20 มี.ค.64</t>
  </si>
  <si>
    <t>La Patrie</t>
  </si>
  <si>
    <t>Etude</t>
  </si>
  <si>
    <t>Warwick</t>
  </si>
  <si>
    <t xml:space="preserve">Pro Series Germany Teambuilt Thumb BO5 </t>
  </si>
  <si>
    <t>Framus</t>
  </si>
  <si>
    <t>GPS Panthera ll Supereme</t>
  </si>
  <si>
    <t>Henri Swlmer Paris</t>
  </si>
  <si>
    <t>Super Action 80 Series ll</t>
  </si>
  <si>
    <t>Marshall</t>
  </si>
  <si>
    <t>Marshall-JVM210H</t>
  </si>
  <si>
    <t>Roland</t>
  </si>
  <si>
    <t>KC-990</t>
  </si>
  <si>
    <t>EBS</t>
  </si>
  <si>
    <t>EBS HD360</t>
  </si>
  <si>
    <t>Bach</t>
  </si>
  <si>
    <t>LT180S Stradivarius #37</t>
  </si>
  <si>
    <t>Holton</t>
  </si>
  <si>
    <t>TR181</t>
  </si>
  <si>
    <t>สัญญาเลขที่ 3/2563</t>
  </si>
  <si>
    <t>ร้านบ้านครูฟ้อน</t>
  </si>
  <si>
    <t>23 มี.ค.63- 23มี.ค.64</t>
  </si>
  <si>
    <t>ใบสั่งซื้อเลขที่ 35/2563</t>
  </si>
  <si>
    <t>หจก.พัฒนาคอม</t>
  </si>
  <si>
    <t>Epson</t>
  </si>
  <si>
    <t>L5190</t>
  </si>
  <si>
    <t>30 มี.ค.63 - 30 มี.ค.64</t>
  </si>
  <si>
    <t>G2010</t>
  </si>
  <si>
    <t>Fuji Xerox</t>
  </si>
  <si>
    <t>DocuMate6440</t>
  </si>
  <si>
    <t>7013739776(63)- 7014184565(63)</t>
  </si>
  <si>
    <t>งวดที่ 1: 2,656,000
งวดที่ 2: 3,320,000
งวดที่ 3: 3,320,000
งวดที่ 4: 2,656,000
งวดที่ 5: 3,984,000
งวดที่ 6: 4,648,000
งวดที่ 7: 4,648,000
งวดที่ 8: 4,648,000
งวดที่ 9: 4,648,000
งวดที่ 10: 5,312,000
งวดที่ 11: 5,312,000
งวดที่ 12: 6,640,000
งวดที่ 13: 6,640,000
งวดที่ 14: 7,968,000
งวดที่ 15: 7,968,000  งวดที่ 16: 10,624,000งวดที่ 17: 11,952,000งวดที่18: 11,952,000  งวดที่ 19: 11,952,000งวดที่ 20: 9,941,000-งวดที่ 20: 2,011,000</t>
  </si>
  <si>
    <t>ดำเนินการเบิกจ่ายส่วนที่เหลือเรียบร้อย</t>
  </si>
  <si>
    <t>2-31 มี.ค.63</t>
  </si>
  <si>
    <t>อยู่ในช่วงคำนวณโครงสร้าง</t>
  </si>
  <si>
    <t>13/03/63</t>
  </si>
  <si>
    <t>บริษัท บิ๊กเอ็มมาร์เก็ตติ้ง จำกัด</t>
  </si>
  <si>
    <t>12/04/63</t>
  </si>
  <si>
    <t>อยู่ในขั้นตอนการเบิกจ่าย</t>
  </si>
  <si>
    <t>ร้านรุ่งเรืองเฟอร์นิเจอร์</t>
  </si>
  <si>
    <t>31/03/63</t>
  </si>
  <si>
    <t>7014138401</t>
  </si>
  <si>
    <t>12/03/63</t>
  </si>
  <si>
    <t>27/03/63</t>
  </si>
  <si>
    <t>7014139351</t>
  </si>
  <si>
    <t>16/03/63</t>
  </si>
  <si>
    <t>7014142026</t>
  </si>
  <si>
    <t>01/04/63</t>
  </si>
  <si>
    <t>27/2563</t>
  </si>
  <si>
    <t>19/03/63</t>
  </si>
  <si>
    <t>03/04/63</t>
  </si>
  <si>
    <t>7014169705</t>
  </si>
  <si>
    <t>อยู่ในขั้นตอนการส่งมอบ</t>
  </si>
  <si>
    <t>32/2563</t>
  </si>
  <si>
    <t>23/03/63</t>
  </si>
  <si>
    <t>นายอภิชาติ นรชาญ</t>
  </si>
  <si>
    <t>22/05/63</t>
  </si>
  <si>
    <t>7014191505</t>
  </si>
  <si>
    <t>33/2563</t>
  </si>
  <si>
    <t>7014184079</t>
  </si>
  <si>
    <t>20/03/63</t>
  </si>
  <si>
    <t>04/04/63</t>
  </si>
  <si>
    <t>34/2563</t>
  </si>
  <si>
    <t>ร้านวิไลพร</t>
  </si>
  <si>
    <t>30/03/63</t>
  </si>
  <si>
    <t>7014189510</t>
  </si>
  <si>
    <t>อยู่ในขั้นตอนการตรวจรับ</t>
  </si>
  <si>
    <t>35/2563</t>
  </si>
  <si>
    <t>7014184091</t>
  </si>
  <si>
    <t>36/2563</t>
  </si>
  <si>
    <t>07/04/63</t>
  </si>
  <si>
    <t>7014189536</t>
  </si>
  <si>
    <t>37/2563</t>
  </si>
  <si>
    <t>26/03/63</t>
  </si>
  <si>
    <t>10/04/63</t>
  </si>
  <si>
    <t>7014220264</t>
  </si>
  <si>
    <t>11/04/63</t>
  </si>
  <si>
    <t>7014226972</t>
  </si>
  <si>
    <t>41/2563</t>
  </si>
  <si>
    <t>29/04/63</t>
  </si>
  <si>
    <t>7014230265</t>
  </si>
  <si>
    <t>อยู่ระหว่างขั้นตอนการส่งมอบ</t>
  </si>
  <si>
    <t>5 มีนาคม 2563</t>
  </si>
  <si>
    <t>13 มีนาคม 2563</t>
  </si>
  <si>
    <t>7014132044</t>
  </si>
  <si>
    <t xml:space="preserve">อยู่ในขั้นตอนการเบิกจ่าย  </t>
  </si>
  <si>
    <t>19 ก.พ. 63</t>
  </si>
  <si>
    <t>42/2563</t>
  </si>
  <si>
    <t>7014220271</t>
  </si>
  <si>
    <t>43/2563</t>
  </si>
  <si>
    <t>7014226976</t>
  </si>
  <si>
    <t>44/2563</t>
  </si>
  <si>
    <t>06/04/63</t>
  </si>
  <si>
    <t>7014231006</t>
  </si>
  <si>
    <t>นายอภิชาติ  นรชาญ</t>
  </si>
  <si>
    <t>11/05/63</t>
  </si>
  <si>
    <t>7014226641</t>
  </si>
  <si>
    <t>46/2563</t>
  </si>
  <si>
    <t>13/05/63</t>
  </si>
  <si>
    <t>7014226652</t>
  </si>
  <si>
    <t>47/2563</t>
  </si>
  <si>
    <t>06/04/2563</t>
  </si>
  <si>
    <t>7014231061</t>
  </si>
  <si>
    <t>อยู่ในขั้นตอนการลงส่งมอบ</t>
  </si>
  <si>
    <t>48/2563</t>
  </si>
  <si>
    <t>7014230967</t>
  </si>
  <si>
    <t>อยู่ระหว่างขั้นตอนประกาศเชิญชวน</t>
  </si>
  <si>
    <t>12 เมษายน 2563</t>
  </si>
  <si>
    <t>31 มีนาคม 2563</t>
  </si>
  <si>
    <t>12 มีนาคม 2563</t>
  </si>
  <si>
    <t>27 มีนาคม 2563</t>
  </si>
  <si>
    <t>16 มีนาคม 2563</t>
  </si>
  <si>
    <t>1 เมษายน 2563</t>
  </si>
  <si>
    <t>ซ.155/2563</t>
  </si>
  <si>
    <t>12 มีค.63</t>
  </si>
  <si>
    <t>ร้านหล่อสโตร์</t>
  </si>
  <si>
    <t>Luckyworld</t>
  </si>
  <si>
    <t>12 มีค.63 -11 เมย.63</t>
  </si>
  <si>
    <t>11 เมย.63</t>
  </si>
  <si>
    <t>27 มีค.63</t>
  </si>
  <si>
    <t>ซ.160/2563</t>
  </si>
  <si>
    <t>บริษัท ธงชัยวิทยุ เซลส์ แอนด์ เซอร์วิส จำกัด</t>
  </si>
  <si>
    <t>LENOVO V530-15IC Tower</t>
  </si>
  <si>
    <t>11BHS02Q00</t>
  </si>
  <si>
    <t>17 มีค.63</t>
  </si>
  <si>
    <t>ซ.157/2563</t>
  </si>
  <si>
    <t>HITADHI</t>
  </si>
  <si>
    <t>SF180XWV</t>
  </si>
  <si>
    <t>19 มีค.63</t>
  </si>
  <si>
    <t>ซ.161/2563</t>
  </si>
  <si>
    <t>SAMSUNG</t>
  </si>
  <si>
    <t>สซ.004/2563</t>
  </si>
  <si>
    <t>20 มีค.63</t>
  </si>
  <si>
    <t>บริษัท บูเซ่แอนด์ฮอคล์ จำกัด</t>
  </si>
  <si>
    <t>20 มีค.63-19พค.63</t>
  </si>
  <si>
    <t>19 พค.63</t>
  </si>
  <si>
    <t>31 มีค.63</t>
  </si>
  <si>
    <t>อยู่ระหว่างตรวจรับ</t>
  </si>
  <si>
    <t>ซ.156/2563</t>
  </si>
  <si>
    <t>ร้านพี.ที.พาณิชย์</t>
  </si>
  <si>
    <t>ฟันเฟืองปรับระดับ มีล้อ พร้อมตาข่าย(B)</t>
  </si>
  <si>
    <t>12 มีค.63-11เมย.63</t>
  </si>
  <si>
    <t>26 มีค.63</t>
  </si>
  <si>
    <t>สซ.002/2563</t>
  </si>
  <si>
    <t>หสม.ธณทรัพย์ดนตรี</t>
  </si>
  <si>
    <t>20 มีค.63-16กย.63</t>
  </si>
  <si>
    <t>16 กย.63</t>
  </si>
  <si>
    <t xml:space="preserve"> 31 มีค.63</t>
  </si>
  <si>
    <t>อยู่ระหว่างการเบิกจ่าย</t>
  </si>
  <si>
    <t>สซ.003/2563</t>
  </si>
  <si>
    <t>บริษัท เชียงแสน มอเตอร์เซลล์จำกัด</t>
  </si>
  <si>
    <t>HINO</t>
  </si>
  <si>
    <t>20 มีค.63-18มิย.63</t>
  </si>
  <si>
    <t>18 มิย.63</t>
  </si>
  <si>
    <t>อยู่ระหว่างส่งมอบครุภัณฑ์ / คณะกรรมการตรวจสอบความคืบหน้าในการเนินการ ครั้งที่ 1 วันที่ 20 เมย.63 (75%) ,ครั้งที่ 1 วันที่ 1 มิย.63 (95%)</t>
  </si>
  <si>
    <t>ซ.158/2563</t>
  </si>
  <si>
    <t>12 มีค. 63</t>
  </si>
  <si>
    <t>ร้าน เอส เอ็น ซัพพลาย</t>
  </si>
  <si>
    <t>Barther</t>
  </si>
  <si>
    <t>12 มีค.63 - 11เมย.63</t>
  </si>
  <si>
    <t>16 มีค.63</t>
  </si>
  <si>
    <t>ซ.159/2563</t>
  </si>
  <si>
    <t>EPSON</t>
  </si>
  <si>
    <t>V600</t>
  </si>
  <si>
    <t>20-27 มีค.63</t>
  </si>
  <si>
    <t xml:space="preserve">   -</t>
  </si>
  <si>
    <t>อยู่ระหว่างพิจารณาผลการประกวด</t>
  </si>
  <si>
    <t>สจ.01/2563</t>
  </si>
  <si>
    <t>บริษัทอรุณดิษเอ็นจิเน๊ยจำกัด</t>
  </si>
  <si>
    <t>27 มีค.63 - 21 มค.64</t>
  </si>
  <si>
    <t>อยู่ระหว่างดำเนินการ</t>
  </si>
  <si>
    <t xml:space="preserve"> 19 พค. 2563</t>
  </si>
  <si>
    <t xml:space="preserve"> 24 พค. 2563</t>
  </si>
  <si>
    <t xml:space="preserve">  3 เมษายน 2563</t>
  </si>
  <si>
    <t xml:space="preserve">  18 มิถุนายน 2563</t>
  </si>
  <si>
    <t xml:space="preserve"> 18 มิถุนายน 2563</t>
  </si>
  <si>
    <t xml:space="preserve"> 23 มิถุนายน 2563</t>
  </si>
  <si>
    <t xml:space="preserve">  10  เมษายน 2563</t>
  </si>
  <si>
    <t>งวดที่ 1 : 4 พค.63   งวดที่ 2 : 14 มิย.63    งวดที่ 3 : 8 สค.63</t>
  </si>
  <si>
    <t>งวดที่ 1 : 7 พค.63   งวดที่ 2 : 17 มิย.63  งวดที่ 3 : 11 สค.63</t>
  </si>
  <si>
    <t>งวดที่ 1 : 10 พค.63   งวดที่ 2 : 20 มิย.63    งวดที่ 3 : 14 สค.63</t>
  </si>
  <si>
    <t xml:space="preserve"> คาดว่าจะลงนามสัญญาได้วันที่ 10 เมษายน 2563</t>
  </si>
  <si>
    <t>งวดที่ 1 : 26 พค.63 งวดที่ 2 : 25 มิย.63    งวดที่ 3 : 25 กค.63   งวดที่ 4 : 24 สค.63   งวดที่ 5 : 23 กย.63    งวดที่ 6 : 23 ตค.63   งวดที่ 7 : 22 พย.63   งวดที่ 8 : 22 ธค.63</t>
  </si>
  <si>
    <t>งวดที่ 1 : 29 พค.63งวดที่ 2 : 28 มิย.63  งวดที่ 3 : 28 กค.63  งวดที่ 4 : 27 สค.63 งวดที่ 5 : 26 กย.63  งวดที่ 6 : 26 ตค.63 งวดที่ 7 : 25 พย.63 งวดที่ 8 : 25 ธค.63</t>
  </si>
  <si>
    <t>งวดที่ 1 : 1 มิย.63 งวดที่ 2 : 1 กค.63    งวดที่ 3 : 31 กค.63 งวดที่ 4 : 30 สค.63 งวดที่ 5 : 29 กย.63 งวดที่ 6 : 29 ตค.63 งวดที่ 7 : 28 พย.63 งวดที่ 8 : 28 ธค.63</t>
  </si>
  <si>
    <t>อยู่ระหว่างดำเนินการส่งมอบครุภัณฑ์</t>
  </si>
  <si>
    <t>17 มี.ค.63 ถึง 16 เม.ย.63</t>
  </si>
  <si>
    <t>ส่งมอบครุภัณฑ์แล้ว อยู่ระหว่างรอเบิกจ่าย</t>
  </si>
  <si>
    <t>17 มี.ค.63 ถึง 1 เม.ย.63</t>
  </si>
  <si>
    <t>อยู่ระหว่างนัดเช็นสัญญา คาดว่าวันที่ 7 เม.ย.63</t>
  </si>
  <si>
    <t>16 มี.ค.63 ถึง 15 เม.ย.63</t>
  </si>
  <si>
    <t>ที่ จ34/2563</t>
  </si>
  <si>
    <t>ยกเลิกประกาศเชิญชวน และอยู่ระหว่งแก้ไขรายละเอียดคุณลักษณะครุภัณฑ์ เนื่องจากมีข้อผิดพลาด</t>
  </si>
  <si>
    <t>อยู่ระหว่างประกาศเชิญชวนทั่วไป รอบที่ 2</t>
  </si>
  <si>
    <t xml:space="preserve">เซ็นสัญญากับคู่สัญญาเรียบร้อยแล้ว </t>
  </si>
  <si>
    <t>17 มี.ค.2563 ถึง 16 เม.ย.2563</t>
  </si>
  <si>
    <t>อยู่ระหว่างส่งหนังสือขอเปลี่ยนแปลง  แยกประเภทครุภัณฑ์</t>
  </si>
  <si>
    <t>อยู่ระหว่างเชิญคณะกรรมการประชุมกำหนดราคากลางท้องถิ่น คาดว่าวันที่ 25 มี.ค.63 จะประกาศเชิญชวนทั่วไป</t>
  </si>
  <si>
    <t>สัปดาห์ที่ 2 เดือน เมษายน 2563</t>
  </si>
  <si>
    <t>สัปดาห์ที่ 1 เดือน เมษายน 2563</t>
  </si>
  <si>
    <t>สัปดาห์ที่ 1 เดือน เมษายน 2564</t>
  </si>
  <si>
    <t>สัปดาห์ที่ 1 เดือน เมษายน 2565</t>
  </si>
  <si>
    <t>สัปดาห์ที่ 1 เดือน เมษายน 2566</t>
  </si>
  <si>
    <t>สัปดาห์ที่ 1 เดือน เมษายน 2567</t>
  </si>
  <si>
    <t>สัปดาห์ที่ 1 เดือน เมษายน 2568</t>
  </si>
  <si>
    <t>สัปดาห์ที่ 1 เดือน เมษายน 2569</t>
  </si>
  <si>
    <t>สัปดาห์ที่ 1 เดือน เมษายน 2570</t>
  </si>
  <si>
    <t>สัปดาห์ที่ 1 เดือน เมษายน 2571</t>
  </si>
  <si>
    <t>สัปดาห์ที่ 1 เดือน เมษายน 2572</t>
  </si>
  <si>
    <t>สัปดาห์ที่ 1 เดือน พฤษภาคม 2563</t>
  </si>
  <si>
    <t>สัปดาห์ที่ 2 เดือน พฤษภาคม 2563</t>
  </si>
  <si>
    <t>สัปดาที่ 4 เดือน มิถุนายน 2563</t>
  </si>
  <si>
    <t>สัปดาที่ 1 เดือน กรกฎาคม 2563</t>
  </si>
  <si>
    <t>คาดว่าจะส่งมอบครุภัณฑ์ เดือน พฤษภาคม 2563</t>
  </si>
  <si>
    <t>คาดว่าจะตรวจรับงาน เดือน พฤษภาคม 2563</t>
  </si>
  <si>
    <t>สัปดาห์ที่ 1 เดือน มิถุนายน 2563</t>
  </si>
  <si>
    <t>สัปดาที่ 3 เดือน เมษยน 2563</t>
  </si>
  <si>
    <t>สัปดาที่ 4 เดือน เมษยน 2563</t>
  </si>
  <si>
    <t>คาดว่าจะส่งมอบครุภัณฑ์เดือน กันยายน 2563</t>
  </si>
  <si>
    <t>คาดว่าจะตรวจรับครุภัณฑ์เดือน กันยายน 2563</t>
  </si>
  <si>
    <t>คาดว่าจะเบิกจ่ายครุภัณฑ์เดือน กันยายน 2563</t>
  </si>
  <si>
    <t>09 มี.ค.63</t>
  </si>
  <si>
    <t>09 มี.ค. -8 เม.ย. 63</t>
  </si>
  <si>
    <t>8 เม.ย. 63</t>
  </si>
  <si>
    <t>STANDARD</t>
  </si>
  <si>
    <t>Panasonic</t>
  </si>
  <si>
    <t>TH-55FX600T</t>
  </si>
  <si>
    <t>TP6300R</t>
  </si>
  <si>
    <t>18 มี.ค. -15 มิ.ย. 63</t>
  </si>
  <si>
    <t>15 มิ.ย. 63</t>
  </si>
  <si>
    <t>24 มี.ค. 63</t>
  </si>
  <si>
    <t>MS9314U</t>
  </si>
  <si>
    <t>MB8326U</t>
  </si>
  <si>
    <t>MB8324U</t>
  </si>
  <si>
    <t>DS840</t>
  </si>
  <si>
    <t>CT9000</t>
  </si>
  <si>
    <t>GATOR</t>
  </si>
  <si>
    <t>GPR Standard Drum Set Mold,GP-20-PE CYMBAL CASE</t>
  </si>
  <si>
    <t>Immer Luthier</t>
  </si>
  <si>
    <t>VAC654</t>
  </si>
  <si>
    <t>YSS-875EXHG</t>
  </si>
  <si>
    <t>YBS-62</t>
  </si>
  <si>
    <t>Antonio Navinci</t>
  </si>
  <si>
    <t>DB301</t>
  </si>
  <si>
    <t>YFL-372HGL</t>
  </si>
  <si>
    <t>Emanuel Wlfer</t>
  </si>
  <si>
    <t>VN740</t>
  </si>
  <si>
    <t>AC5R</t>
  </si>
  <si>
    <t>27 มี.ค.63</t>
  </si>
  <si>
    <t>27 มี.ค. - 25 มิ.ย. 63</t>
  </si>
  <si>
    <t>ได้รูปแบบรายการแล้ว กำลังดำเนินการเตรียมเอกสารเพื่อจัดซื้อจัดจ้าง</t>
  </si>
  <si>
    <t>23 เม.ย.63</t>
  </si>
  <si>
    <t>24 เม.ย.63</t>
  </si>
  <si>
    <t>เนื่องจากรูปแบบรายการและราคากลางยังไม่ได้รับจากทางสำนักสถาปัตยกรรม เหลือรูปแบบเกี่ยวกับระบบไฟฟ้าภายในอาคาร และการทำราคากลาง คาดว่าน่าจะได้รูปแบบและราคากลางประมาณ ภายในวันที่ 31 มี.ค.63 และน่าจะเริ่มก่อสร้างต้นเดือนพ.ค.</t>
  </si>
  <si>
    <t xml:space="preserve"> 16 เม.ย.63</t>
  </si>
  <si>
    <t xml:space="preserve"> 17 เม.ย.63</t>
  </si>
  <si>
    <t>รูปแบบรายการและราคากลางจะได้ประมาณ วันที่ 27 มี.ค. 63 และจะเริ่มก่อสร้างประมาณ สิ้นเดือน เม.ย.</t>
  </si>
  <si>
    <t>ค1.1/2563</t>
  </si>
  <si>
    <t>บริษัท เฟอร์นิเจอร์ เอาท์เล็ท จันทบุรี จัด</t>
  </si>
  <si>
    <t>20/มี.ค./2563และ           4/เม.ย./2563</t>
  </si>
  <si>
    <t>ได้ผู้ขายเรียบร้อยแล้ว บริษัท เฟอร์นิเจอร์ เอาท์เล็ท จันทบุรี จำกัดอ อยู่ระหว่างรอส่งมอบ</t>
  </si>
  <si>
    <t>20/มี.ค./2563และ           19/เม.ย./2563</t>
  </si>
  <si>
    <t>บริษัท เค.เอส.ก๊อปปี้ ออโตเมชั่น จำกัด</t>
  </si>
  <si>
    <t>17/มี.ค./2563และ           22/มี..ค./2563</t>
  </si>
  <si>
    <t>เบิกจ่ายเงินเรียบร้อยแล้ว</t>
  </si>
  <si>
    <t>ร้านสิริโลหะภัณ์</t>
  </si>
  <si>
    <t>31/มี.ค./2563และ           5/เม..ย./2563</t>
  </si>
  <si>
    <t>ได้ผู้ขายเรียบร้อยแล้ว ร้านสิริโลหะภัณฑ์อยู่ระหว่างส่งมอบ</t>
  </si>
  <si>
    <t>บริษัท ออลล์ เอ็นนี่ธิง จำกัด</t>
  </si>
  <si>
    <t>Focus</t>
  </si>
  <si>
    <t>AFT36IV</t>
  </si>
  <si>
    <t>25/มี.ค./2563และ           24/เม..ย./2563</t>
  </si>
  <si>
    <t>ได้ผู้ขายเรียบร้อยแล้ว คือ บริษัท ออลล์ เอ็นนี่ธิง จำกัด อยู่ในระหว่างรอส่งมอบ</t>
  </si>
  <si>
    <t>บริษัท ทีโอที จำกัด (มหาชน)</t>
  </si>
  <si>
    <t>บริษัท จำกัด(มหาชน)</t>
  </si>
  <si>
    <t>31/มี.ค./2563และ           15/เม..ย./2563</t>
  </si>
  <si>
    <t>ได้ผู้ขายเรียบร้อยแล้ว บริษัท ทีโอที จำกัด (มหาชน )รอส่งมอบ</t>
  </si>
  <si>
    <t>นายภานุพงษ์ รัตนาลัย</t>
  </si>
  <si>
    <t>บุคคลธธรมดา</t>
  </si>
  <si>
    <t>31/มี.ค./2563และ           15/มี..ค./2563</t>
  </si>
  <si>
    <t>ได้ผู้ขายเรียบร้อยแล้วนายภานุพงษ์ รัตนาลัย  รอส่งมอบ</t>
  </si>
  <si>
    <t>ร้านพลอยแสงไลท์ติ้งเอ้า</t>
  </si>
  <si>
    <t>28/มี.ค./2563และ           12/เม.ย/2563</t>
  </si>
  <si>
    <t>ได้ผู้ขายเรียบร้อยแล้ว ร้าน..พลอยแสงไลท์ติ้งเฮ้าส์                       อยู่ระหว่างรอส่งมอบ</t>
  </si>
  <si>
    <t>บริษัท ซาวด์ ฟอร์เต จำกัด</t>
  </si>
  <si>
    <t>ค20/2563</t>
  </si>
  <si>
    <t>บริษัท เดอะเบสท์ ๑ อีเล็คทริค ซิตี้ จำกัด</t>
  </si>
  <si>
    <t>T2516VS2M</t>
  </si>
  <si>
    <t>23/มี.ค./2563และ           27/มี..ค./2563</t>
  </si>
  <si>
    <t>ร้านหนังสือดี</t>
  </si>
  <si>
    <t>28/มี.ค./2563และ           12/เม.ย./2563</t>
  </si>
  <si>
    <t>ได้ผู้ขายเรียบร้อยแล้ว ร้าน หนังสือดี อยู่ในระหว่าง รอส่งมอบ</t>
  </si>
  <si>
    <t>ห้างหุ้นส่วนจำกัดไพรัชคอมพิวเตอร์ แอนดื โอเอ คอมมิวนิเคชั่น</t>
  </si>
  <si>
    <t>30/มี.ค./2563และ           14/เม.ย./2563</t>
  </si>
  <si>
    <t>ได้ผู้ขายเรียบร้อยแล้ว หจก.ไพรัชคอมพิวเตอร์ แอนด์ โอเอ      คอมมิวนิเคชั่น  อยู่ในระหว่างรอส่งมอบ</t>
  </si>
  <si>
    <t>X05</t>
  </si>
  <si>
    <t>23/มี.ค./2563และ           28/มี.ค./2563</t>
  </si>
  <si>
    <t>ได้ผู้ขายเรียบร้อยแล้ว หจก.ไพรัชคอมพิวเตอร์ แอนด์ โอเอ      คอมมิวนิเคชั่น   อยู่ระหว่างรอส่งมอบ</t>
  </si>
  <si>
    <t>XXL</t>
  </si>
  <si>
    <t>BIK</t>
  </si>
  <si>
    <t>USK-15V</t>
  </si>
  <si>
    <t>ได้ผู้ขายเรียบร้อยแล้ว หจก.ไพรัชคอมพิวเตอร์ แอนด์ โอเอ      คอมมิวนิเคชั่น  อยู่ระหว่างรอส่งมอบ</t>
  </si>
  <si>
    <t>บริษัท เพลมิวสิค เซ็นทรัล จำกัด</t>
  </si>
  <si>
    <t>YCL-450</t>
  </si>
  <si>
    <t>25/มี.ค./2563และ           25/เม..ย./2563</t>
  </si>
  <si>
    <t xml:space="preserve">ได้ผู้ขายเรียบร้อยแล้ว บริษัท เพลย์มิวสิค เซ็นทรัล จำกัด   อยู่ระหว่างรอส่งมอบ </t>
  </si>
  <si>
    <t>Nord</t>
  </si>
  <si>
    <t>Stage 3</t>
  </si>
  <si>
    <t>Boss</t>
  </si>
  <si>
    <t>GT-1000</t>
  </si>
  <si>
    <t>YTS-480</t>
  </si>
  <si>
    <t>YAS-62</t>
  </si>
  <si>
    <t>YTR-6345GS</t>
  </si>
  <si>
    <t>YSL-356G</t>
  </si>
  <si>
    <t>Toca</t>
  </si>
  <si>
    <t>Custom Deluxe</t>
  </si>
  <si>
    <t>BBNE2</t>
  </si>
  <si>
    <t>MS-9314UCH</t>
  </si>
  <si>
    <t>JCM-990+1960A</t>
  </si>
  <si>
    <t>ร้านพีโอ สปอร์ต</t>
  </si>
  <si>
    <t>ได้ผู้ขายเรียบร้อยแล้ว ร้าน พีโอ อยู่ในระหว่างรอส่งมอบ</t>
  </si>
  <si>
    <t>18/มี.ค./2563และ           23/มี.ค./2563</t>
  </si>
  <si>
    <t>19/มี.ค./2563และ           24/มี.ค./2563</t>
  </si>
  <si>
    <t>ร้านสิริโลหะภัณฑ์</t>
  </si>
  <si>
    <t>16/มี.ค./2563และ           21/มี.ค./2563</t>
  </si>
  <si>
    <t>ร้านทับทิมพาณิชย์</t>
  </si>
  <si>
    <t>ได้ผู้ขายเรียบร้อยแล้ว ร้านทับทิมพาณิชย์ รอลงนามในสัญญาซื้อขาย ภายใน 3 เม.ย..63</t>
  </si>
  <si>
    <t>ร้านจันทบุรีแม็ค๙๙๙คลับ</t>
  </si>
  <si>
    <t>25/มี.ค./2563และ           30/มี.ค./2563</t>
  </si>
  <si>
    <t>บริษัท แอดไวซ์ ไอที อินฟินิท จำกัด</t>
  </si>
  <si>
    <t>ได้ผู้ขายเรียบร้อยแล้วบริษัท แอดไวซ์ ไอที อินฟินิท จำกัด  อยู่ในระหว่างส่งมอบพัสดุ</t>
  </si>
  <si>
    <t>บริษัท ดิ แอดวานซ์ โซลูชั่น จำกัด</t>
  </si>
  <si>
    <t>ACER</t>
  </si>
  <si>
    <t>X4665G</t>
  </si>
  <si>
    <t>31/มี.ค./2563และ           24/เม.ย./2563</t>
  </si>
  <si>
    <t>ได้ผู้ขายเรียบร้อยแล้ว คือ บริษัท ดิ แอดวานซ์ โซลูชั่น จำกัด อยู่ในระหว่างรอส่งมอบ</t>
  </si>
  <si>
    <t>Extensa215-51</t>
  </si>
  <si>
    <t>Brother</t>
  </si>
  <si>
    <t>MFC-T810W</t>
  </si>
  <si>
    <t>MFC-L2715DW</t>
  </si>
  <si>
    <t>CLEANLINE</t>
  </si>
  <si>
    <t>L-850C</t>
  </si>
  <si>
    <t>งวดที่ 1 : 5 ก.ค. 61   งวดที่ 2 :9  ส.ค  61  งวดที่ 3 :13  ก.ย. 61 งวดที่ 4 : 18 ต.ค. 61 งวดที่ 5 : 22 พ.ย. 61 งวดที่ 6 : 27 ธ.ค. 61งวดที่ 7 : 31 ม.ค. 61 งวดที่ 8 : 7 มี.ค. 62  งวดที่ 9 : 11เม.ย. 62   งวดที่ 10 : 21 พ.ค. 62งวดที่ 11 : 30 มิ.ย.62งวดที่ 12 : 9 ส.ค.62   งวดที่ 13 : 18 ก.ย.62งวดที่ 14 : 28 ต.ค.62งวดที่ 15 : 7 ธ.ค. 62งวดที่ 16 :  16 ม.ค. 63งวดที่ 17 : 25 ก.พ. 63งวดที่ 18 : 10 เม.ย. 63งวดที่ 19 : 25 พ.ค. 63งวดที่ 20 : 9 ก.ค. 63งวดที่ 21 : 23 ส.ค. 63งวดที่ 22 : 7 ต.ค. 63</t>
  </si>
  <si>
    <t>งวดที่ 1 : 4,075,800     งวดที่ 2 : 4,075,800  
งวดที่ 3 : 4,075,800    งวดที่ 4 : 4,075,800         งวดที่ 5 : 5,296,800     งวดที่ 6 : 4,075,800     งวดที่ 7 : 4,075,800      งวดที่ 8 : 4,075,800        งวดที่ 9 : 4,075,800      งวดที่ 10 :4,075,800   งวดที่ 11 : 5,094,750   งวดที่ 12 :4,075,800   งวดที่ 13 : 4,050,450    งวดที่ 14 : 5,094,750    งวดที่ 15 : 6,113,700    งวดที่ 16 : 6,113,700      งวดที่ 17 : 5,094,750        งวดที่ 18 : 5,094,750       งวดที่ 19 : 5,094,750     งวดที่ 20 : 4,075,800     งวดที่ 21 : 4,075,800      งวดที่ 22 : 5,937,000</t>
  </si>
  <si>
    <t>งวดที่ 1 : 9  ส.ค 61งวดที่ 2 :9  ส.ค  61  งวดที่ 3 :13  ก.ย. 61 งวดที่ 4 : 18 ต.ค. 61 งวดที่ 5 : 22 พ.ย. 61 งวดที่ 6 : 20 ธ.ค. 61งวดที่ 7 : 18 ม.ค. 61 งวดที่ 8 : 12 ก.พ. 62งวดที่ 9 : 6 มี.ค. 62   งวดที่ 10 : 19 มิ.ย. 62งวดที่ 11 : 25 ก.ค.62งวดที่ 12 : 25 ก.ค.62งวดที่ 13 : 25 ก.ค.62งวดที่ 14 : 25 ก.ค.62งวดที่ 15 : 25 ก.ย. 62งวดที่ 16 :  25 ก.ย. 62งวดที่ 17 : 25 พ.ย. 62งวดที่ 18 : 25 พ.ย. 62งวดที่ 19 : 12 ก.พ. 63</t>
  </si>
  <si>
    <t>งวดที่ 1 : 15 ส.ค 61งวดที่ 2 :15  ส.ค  61  งวดที่ 3 :20  ก.ย. 61 งวดที่ 4 : 25 ต.ค. 61 งวดที่ 5 : 22 พ.ย. 61 งวดที่ 6 : 25 ธ.ค. 61งวดที่ 7 : 22 ม.ค. 61งวดที่ 8 : 14 ก.พ. 62งวดที่ 9 : 11 มี.ค.62  งวดที่ 10 :1 ก.ค. 62งวดที่ 11 :27 ก.ค.62งวดที่ 12 :27 ก.ค.62งวดที่ 13 :27 ก.ค.62งวดที่ 14 :1 ส.ค.62งวดที่ 15 :7 ต.ค. 62งวดที่ 16 :7 ต.ค. 62งวดที่ 17 :16 ธ.ค. 62งวดที่ 18 :16 ธ.ค. 62งวดที่ 19 :17 ก.พ. 63</t>
  </si>
  <si>
    <t>งวดที่ 1 : 4,075,800     งวดที่ 2 : 4,075,800  
งวดที่ 3 : 4,075,800    งวดที่ 4 : 4,075,800       งวดที่ 5 : 5,296,800     งวดที่ 6 : 4,075,800     งวดที่ 7 : 4,075,800      งวดที่ 8 : 4,075,800      งวดที่ 9 : 4,075,800      งวดที่ 10 :4,075,800   งวดที่ 11 : 5,094,750   งวดที่ 12 :4,075,800   งวดที่ 13 : 4,050,450    งวดที่ 14 : 5,094,750    งวดที่ 15 : 6,113,700    งวดที่ 16 : 6,113,700     งวดที่ 17 : 5,094,750    งวดที่ 18 : 5,094,750</t>
  </si>
  <si>
    <t xml:space="preserve"> ผู้รับจ้างจะส่งมอบงานงวดที่ 17-19  เรียบร้อยแล้ว  ขณะนี้ได้เบิกจ่ายในงวดงานที่ 17 -18 เรียบร้อยแล้ว (งวดที่ 19 ไม่สามารถเบิกจ่ายเงินได้เนื่องจากงบประมาณไม่เพียงพอ) และผุ้รับจ้างส่งมอบงานในงวดงานที่ 20 เรียบร้อยแล้ว ขณะนี้อยู่ในระหว่างเชิยครธกรรมการมาตรวจรับการจ้าง</t>
  </si>
  <si>
    <t>ห้างหุ้นส่วนจำกัด พีรพลการช่าง</t>
  </si>
  <si>
    <t>03/04/2563และ01/08/2563</t>
  </si>
  <si>
    <t xml:space="preserve">    งวดที่ 1 : 13 พ.ค. 63             งวดที่ 2 : 22  มิ.ย.  63      งวดที่ 3 : 1 ส.ค. 63</t>
  </si>
  <si>
    <t xml:space="preserve">      งวดที่ 1 : 540,000                งวดที่ 2 :  540,000           งวดที่ 3 : 720,000</t>
  </si>
  <si>
    <t>ได้ผู้รับจ้างเรียบร้อยแล้ว คือ ห้างหุ้น่สวนจำกัด             พีรพลการช่าง อยุ่ในระหว่างเชิญทำสัญญาจ้าง ภายในวันที่ 3 เม.ย..63</t>
  </si>
  <si>
    <t xml:space="preserve">งวดที่ 17 เป็นเงิน5,094,750    งวดที่ 18  เป็นเงิน5,094,750  งวดที่ 19 เป็นเงิน5,094,750   </t>
  </si>
  <si>
    <t>งวดที่ 1 วันที่ 23 เม.ย.63                งวดที่ 2 วันที่ 2 มิ.ย.63                งวดที่ 3 วันที่ 14 ก.ค.63</t>
  </si>
  <si>
    <t>งวดที่ 1 เป็นเงิน 540,000.-บาท งวดที่ 2 เป็นเงิน 540,000.-บาท งวดที่ 3  เป็นเงิน 720,000.-บาท</t>
  </si>
  <si>
    <t>ผู้รับจ้างอยู่ในพื้นที่เสี่ยงโรคระบาด COVIC-19 จึงต้องรอระยะเวลาในการเซ็นสัญญา</t>
  </si>
  <si>
    <t xml:space="preserve"> 22/2563</t>
  </si>
  <si>
    <t>Tiger Head</t>
  </si>
  <si>
    <t>120x150</t>
  </si>
  <si>
    <t xml:space="preserve"> 18 มี.ค. - 21 มี.ค. 63</t>
  </si>
  <si>
    <t xml:space="preserve">  21 มี.ค. 63</t>
  </si>
  <si>
    <t>เบิกจ่ายแล้วเสร็จ</t>
  </si>
  <si>
    <t xml:space="preserve"> 31/2563</t>
  </si>
  <si>
    <t xml:space="preserve"> 31 มี.ค. 63</t>
  </si>
  <si>
    <t>บริษัทอังคณา เฟอร์นิเจอร์ จำกัด</t>
  </si>
  <si>
    <t xml:space="preserve"> บจก.</t>
  </si>
  <si>
    <t>MODERN</t>
  </si>
  <si>
    <t xml:space="preserve"> 31 มี.ค. - 7 เม.ย. 63</t>
  </si>
  <si>
    <t xml:space="preserve"> 7 เม.ย. 63</t>
  </si>
  <si>
    <t>รอส่งมอบ</t>
  </si>
  <si>
    <t>U-RODECOR</t>
  </si>
  <si>
    <t>MOON</t>
  </si>
  <si>
    <t>OA-STAR</t>
  </si>
  <si>
    <t>WINNER V-T</t>
  </si>
  <si>
    <t xml:space="preserve"> 32/2563</t>
  </si>
  <si>
    <t>นายสมพงค์  ศศิธร</t>
  </si>
  <si>
    <t xml:space="preserve"> 31 มี.ค. - 30 เม.ย. 63</t>
  </si>
  <si>
    <t xml:space="preserve"> 30 เม.ย. 63</t>
  </si>
  <si>
    <t>LUCKYWORLD</t>
  </si>
  <si>
    <t>KSG-120-GG</t>
  </si>
  <si>
    <t xml:space="preserve"> 16  มี.ค. 63</t>
  </si>
  <si>
    <t>โต๊ะ 9 หน้า 8</t>
  </si>
  <si>
    <t xml:space="preserve"> 16 มี.ค. - 23 มี.ค.  63</t>
  </si>
  <si>
    <t xml:space="preserve"> 23 มี.ค. 63</t>
  </si>
  <si>
    <t>TMSL-M</t>
  </si>
  <si>
    <t xml:space="preserve"> ส03/2563</t>
  </si>
  <si>
    <t xml:space="preserve"> 16 มี.ค. - 15 เม.ย. 63</t>
  </si>
  <si>
    <t xml:space="preserve"> 15 เม.ย. 63</t>
  </si>
  <si>
    <t xml:space="preserve"> 01/2563</t>
  </si>
  <si>
    <t xml:space="preserve">  10 มี.ค. 63 - 8 พ.ค. 63</t>
  </si>
  <si>
    <t xml:space="preserve"> 8 พ.ค. 63</t>
  </si>
  <si>
    <t xml:space="preserve"> ส04/2563</t>
  </si>
  <si>
    <t xml:space="preserve"> 16 มี.ค. - 13 ส.ค. 63</t>
  </si>
  <si>
    <t xml:space="preserve"> 18 ส.ค. 63</t>
  </si>
  <si>
    <t>SURE</t>
  </si>
  <si>
    <t>ISO</t>
  </si>
  <si>
    <t>LKAS-303</t>
  </si>
  <si>
    <t xml:space="preserve"> 26 มี.ค. 63</t>
  </si>
  <si>
    <t>บริษัท วอร์คอม พี ที จำกัด</t>
  </si>
  <si>
    <t>VERTEX</t>
  </si>
  <si>
    <t xml:space="preserve"> D-1420H</t>
  </si>
  <si>
    <t xml:space="preserve"> 26 มี.ค. - 10 เม.ย. 63</t>
  </si>
  <si>
    <t xml:space="preserve"> 10 เม.ย. 63</t>
  </si>
  <si>
    <t>รอเบิกจ่าย</t>
  </si>
  <si>
    <t>30/2563</t>
  </si>
  <si>
    <t>ห้างหุ้นส่วนจำกัดทวีกิจเซ็นเตอร์</t>
  </si>
  <si>
    <t>55UM7290</t>
  </si>
  <si>
    <t xml:space="preserve"> 31 มี.ค. - 3 เม.ย. 63</t>
  </si>
  <si>
    <t xml:space="preserve"> 3 เม.ย. 63</t>
  </si>
  <si>
    <t xml:space="preserve"> 1 เม.ย. 63</t>
  </si>
  <si>
    <t>ส05/2563</t>
  </si>
  <si>
    <t xml:space="preserve"> 25 มี.ค. 63</t>
  </si>
  <si>
    <t>Lenove</t>
  </si>
  <si>
    <t>30CYSOM700</t>
  </si>
  <si>
    <t xml:space="preserve">Brother </t>
  </si>
  <si>
    <t>HL-L6200DW</t>
  </si>
  <si>
    <t xml:space="preserve"> CBC </t>
  </si>
  <si>
    <t>AR-Eco1000 (1000VA 480W)</t>
  </si>
  <si>
    <t>TP-LINK</t>
  </si>
  <si>
    <t>EAP225 V3</t>
  </si>
  <si>
    <t>ปี 61 = 8,603,130
 ปี 62 = 2,025,500
 ปี 63 =16,879,500</t>
  </si>
  <si>
    <t>4
1
10</t>
  </si>
  <si>
    <t>งวดที่ 1 : 22 ก.ย. 62
งวดที่ 2 : 22 ต.ค. 62
งวดที่ 3 : 21 พ.ย. 62
งวดที่ 4 : 21 ธ.ค. 62
งวดที่ 5 : 20 ม.ค. 63
งวดที่ 6 : 19 ก.พ. 63
งวดที่ 7 : 20 มี.ค. 63
งวดที่ 8 : 19 เม.ย. 63
งวดที่ 9 : 19 พ.ค. 63
งวดที่ 10 : 18 มิ.ย. 63
งวดที่ 11 : 18 ก.ค. 63
งวดที่ 12 : 17 ส.ค. 63
งวดที่ 13 : 16 ก.ย. 63
งวดที่ 14 : 16 ต.ค. 63</t>
  </si>
  <si>
    <t xml:space="preserve">
งวดที่ 1 : 1,885,492.80
งวดที่ 2 : 2,474,400
งวดที่ 3 : 2,474,400
งวดที่ 4 : 2,474,400
งวดที่ 5 : 2,474,400
งวดที่ 6 : 2,969,280
งวดที่ 7 : 3,345,388.80
งวดที่ 8 : 2,959,382.40
งวดที่ 9 : 2,919,792
งวดที่ 10 : 4,305,456
งวดที่ 11 : 3,513,648
งวดที่ 12 : 4,884,465.60
งวดที่ 13 : 6,002,894.40
งวดที่ 14 : 6,804,600
</t>
  </si>
  <si>
    <t xml:space="preserve">7013872190
7013872198
7014159808
</t>
  </si>
  <si>
    <t>งวดที่ 1 : 11 ธ.ค. 62
งวดที่ 2 : 11 ธ.ค. 62
งวดที่ 3 : 14 ก.พ. 63</t>
  </si>
  <si>
    <t>งวดที่ 1 : 17 ธ.ค. 63
งวดที่ 2 : 17 ธ.ค. 63
งวดที่ 3 : 20 ก.พ. 63</t>
  </si>
  <si>
    <t xml:space="preserve"> งวดที่ 1 : 1,885,492.80  งวดที่ 2 : 2,474,400
  งวดที่ 3 : 2,474,400</t>
  </si>
  <si>
    <t>ตอนนี้เบิกจ่ายไปแล้ว 3 งวด ขณะนี้อยู่ระหว่างการดำเนินงานงวดที่ 4 ผู้รับจ้างแจ้งจะส่งมอบงานสิ้นเดือนมีนาคม2563 แต่เนื่องจากสถานการณ์แพร่ระบาดของโรค COVIC-19 ทำให้คณะกรรมการตรวจรับงานก่อสร้างจากสำนักสถาปัตยกรรม จำนวน 3 คน ไม่สามารถเดินทางมาตรวจรับงานได้ วิทยาลัยฯจึงแจ้งให้ผู้รับจ้างเลื่อนการส่งงานออกไปก่อน</t>
  </si>
  <si>
    <t xml:space="preserve">ได้ผู้รับจ้างแล้ว รอเซ็นสัญญา ซึ่งจะครบกำหนดเซ็นสัญญาในวันที่ 15 เม.ย. 63 </t>
  </si>
  <si>
    <t xml:space="preserve">ได้ผู้รับจ้างแล้ว รอเซ็นสัญญา ซึ่งจะครบกำหนดเซ็นสัญญาในวันที่ 7 เม.ย. 63 </t>
  </si>
  <si>
    <t xml:space="preserve"> 30  เม.ย. 63</t>
  </si>
  <si>
    <t xml:space="preserve"> 1 พ.ค. 63</t>
  </si>
  <si>
    <t xml:space="preserve"> 5 พ.ค. 63</t>
  </si>
  <si>
    <t xml:space="preserve"> 20 ส.ค. 63</t>
  </si>
  <si>
    <t xml:space="preserve">  15 เม.ย. 63</t>
  </si>
  <si>
    <t>ติดต่อผู้ขายเพื่อเสนอราคา</t>
  </si>
  <si>
    <t>24 มี.ค. 63-22ก.ค.63</t>
  </si>
  <si>
    <t>22ก.ค.63</t>
  </si>
  <si>
    <t>เซ็นต์สัญญาวันที่ 24 มี.ค.63 รอส่งงานวันที่ 22 ก.ค.63</t>
  </si>
  <si>
    <t>25 มี.ค.63-1 เม.ย.63</t>
  </si>
  <si>
    <t>อยู่ระหว่างประกาศเชิญชวนตั้งแต่วันที่ 25 มี.ค 63-1 เม.ย.63</t>
  </si>
  <si>
    <t>ซ.14/2563</t>
  </si>
  <si>
    <t>บริษัท     ชัยสุวรรณวัสดุดี จำกัด</t>
  </si>
  <si>
    <t>24 มี.ค.63  -                 9 เม.ย.63</t>
  </si>
  <si>
    <t>9 เม.ย.63</t>
  </si>
  <si>
    <t>รอการจัดส่งสินค้าจากผู้ขาย</t>
  </si>
  <si>
    <t>บริษัท    ชัยสุวรรณ   วัสดุดี จำกัด</t>
  </si>
  <si>
    <t>22 ก.ค.63</t>
  </si>
  <si>
    <t>เม.ย.63</t>
  </si>
  <si>
    <t>ซ.51/2563</t>
  </si>
  <si>
    <t>หจก.กิตติเครื่องเย็น</t>
  </si>
  <si>
    <t>ซัยโจ เด็นกิ</t>
  </si>
  <si>
    <t>SJ-W18G-O-DTGP1/SJ-C18G-D-DTGP1</t>
  </si>
  <si>
    <t>27 มี.ค.-25 เม.ย.63</t>
  </si>
  <si>
    <t>25 เม.ย.63</t>
  </si>
  <si>
    <t>รอส่งมอบงาน</t>
  </si>
  <si>
    <t>SJ-W30D-O-DTMP1/SJ-C30D-D-DTMP1</t>
  </si>
  <si>
    <t>SJ-W36D-D-DTMP1/SJ-C36D-D-DTMP1</t>
  </si>
  <si>
    <t>ซ.47/2563</t>
  </si>
  <si>
    <t>17 มี.ค.63</t>
  </si>
  <si>
    <t>หจก.เคจีพี เฟอร์นิเจอร์</t>
  </si>
  <si>
    <t>18 มี.ค.-16 เม.ย.63</t>
  </si>
  <si>
    <t>16 เม.ย.63</t>
  </si>
  <si>
    <t>ELEGANT</t>
  </si>
  <si>
    <t>LK-11</t>
  </si>
  <si>
    <t>SC3FGL</t>
  </si>
  <si>
    <t>5-11 มี.ค.63</t>
  </si>
  <si>
    <t>ซ.48/2563</t>
  </si>
  <si>
    <t>23 มี.ค.63</t>
  </si>
  <si>
    <t>บ.บี ทู จี ซัพพลาย แอนด์ เซอร์วิส จก.</t>
  </si>
  <si>
    <t>UM6970PTB</t>
  </si>
  <si>
    <t>24 มี.ค.-22 เม.ย.63</t>
  </si>
  <si>
    <t>22 เม.ย.63</t>
  </si>
  <si>
    <t>30 มี.ค.63</t>
  </si>
  <si>
    <t>รอการเงินเบิกจ่ายเงิน</t>
  </si>
  <si>
    <t>UM7290PTD</t>
  </si>
  <si>
    <t>6-11 มี.ค.63</t>
  </si>
  <si>
    <t>ซ.50/2563</t>
  </si>
  <si>
    <t>25 มี.ค.63</t>
  </si>
  <si>
    <t>หจก.ไอที.โปรเจค</t>
  </si>
  <si>
    <t>Sony</t>
  </si>
  <si>
    <t>BDV-E4100</t>
  </si>
  <si>
    <t>26 มี.ค.-9 เม.ย.63</t>
  </si>
  <si>
    <t>Proeurotech</t>
  </si>
  <si>
    <t>KF-15M</t>
  </si>
  <si>
    <t>BDV-N9200W</t>
  </si>
  <si>
    <t>ซ.46/2563</t>
  </si>
  <si>
    <t>12 มี.ค.63</t>
  </si>
  <si>
    <t xml:space="preserve">ZINSANO </t>
  </si>
  <si>
    <t>APC13050</t>
  </si>
  <si>
    <t>13-19 มี.ค.63</t>
  </si>
  <si>
    <t>19 มี.ค.63</t>
  </si>
  <si>
    <t>เบิกจ่ายเงินแล้ว (30 มี.ค.63)</t>
  </si>
  <si>
    <t>BISON</t>
  </si>
  <si>
    <t>CS-B38GG</t>
  </si>
  <si>
    <t>จ.45/2563</t>
  </si>
  <si>
    <t>11 มี.ค.63</t>
  </si>
  <si>
    <t>ร้าน เฟมัสซ์ ช๊อป</t>
  </si>
  <si>
    <t>12 มี.ค.-10 เม.ย.63</t>
  </si>
  <si>
    <t>10 เม.ย.63</t>
  </si>
  <si>
    <t>27 มี.ค.-1 เม.ย.63</t>
  </si>
  <si>
    <t>5 งวด</t>
  </si>
  <si>
    <t>อยู่ระหว่างยื่นเสนอราคา (วันที่ 2 เม.ย.63)</t>
  </si>
  <si>
    <t>18-24 มี.ค.63</t>
  </si>
  <si>
    <t>อยู่ระหว่างอุทธรณ์ผลการจัดซื้อจัดจ้าง 7 วันทำการ (อธ.2) ครบกำหนด วันที่ 7 เม.ย.2563</t>
  </si>
  <si>
    <t>31 มี.ค.-3 เม.ย.63</t>
  </si>
  <si>
    <t>6 งวด</t>
  </si>
  <si>
    <t>อยู่ระหว่างขึ้นประกาศวิจารณ์ร่าง TOR (วันที่ 1-3 เม.ย.63)</t>
  </si>
  <si>
    <t>10-17/มี.ค/2563</t>
  </si>
  <si>
    <t>บ.เอ็น วี.ผลิตภัณฑ์คอนกรีต จ.</t>
  </si>
  <si>
    <t>บมจ.</t>
  </si>
  <si>
    <t>- อยู่ในขั้นตอนการลงนามสัญญา คาดว่าจะสามารถลงนามในสัญญาได้ภายในวันที่ 17เม.ย.63</t>
  </si>
  <si>
    <t>บ.หงษ์ทอง การช่าง จ.</t>
  </si>
  <si>
    <t>อัจฉรา</t>
  </si>
  <si>
    <t>Smart Form</t>
  </si>
  <si>
    <t>SD-024</t>
  </si>
  <si>
    <t>25 มี.ค.63/           23 พ.ค.63</t>
  </si>
  <si>
    <t>บริหารสัญญา (การส่งมอบ)</t>
  </si>
  <si>
    <t>KIOSK</t>
  </si>
  <si>
    <t>ELK-6</t>
  </si>
  <si>
    <t>5CF-1202</t>
  </si>
  <si>
    <t>5CF-615</t>
  </si>
  <si>
    <t>ค.5/2563</t>
  </si>
  <si>
    <t>อายุการ</t>
  </si>
  <si>
    <t>SONY BRAVIA</t>
  </si>
  <si>
    <t>KD-49X7000F 4K SDR</t>
  </si>
  <si>
    <t>25 มี.ค.63/           23 เม.ย.63</t>
  </si>
  <si>
    <t>ค.4/2563</t>
  </si>
  <si>
    <t>พรศักด์เฟอร์นิเจอร์</t>
  </si>
  <si>
    <t>ทำตามแบบที่กำหนด</t>
  </si>
  <si>
    <t>ค.7/2563</t>
  </si>
  <si>
    <t>กำหนดรายละเอียด</t>
  </si>
  <si>
    <t>Ailite</t>
  </si>
  <si>
    <t>GP2-120L</t>
  </si>
  <si>
    <t>ค.3/2563</t>
  </si>
  <si>
    <t>อินฟินิท คราฟท์</t>
  </si>
  <si>
    <t>งามวิเศษ</t>
  </si>
  <si>
    <t>Hikvision</t>
  </si>
  <si>
    <t>HVS-CD1023G0EI-4, HVS-2CD1101-I4</t>
  </si>
  <si>
    <t>ไมโคร ซิสเต็ม คอร์เปอร์เรชั่น</t>
  </si>
  <si>
    <t>Lenovo</t>
  </si>
  <si>
    <t>V530-15ICB</t>
  </si>
  <si>
    <t>V330-14ICB</t>
  </si>
  <si>
    <t>Think vision  V20-10</t>
  </si>
  <si>
    <t>HP</t>
  </si>
  <si>
    <t>Smart Tank  500 All in one</t>
  </si>
  <si>
    <t>Laser Jet Pro M203dn</t>
  </si>
  <si>
    <t>1.ได้รับแบบรูปรายการพร้อมประมาณราคาแล้ว                                           2. อยู่ระหว่างดำเนินการแต่งตั้งคณะกรรมการกำหนดราคากลาง  คาดว่าจะลงนามในคำสั่งวันที่ 24 มี.ค.63     3. คาดว่าจะแล้วเสร็จการประเมินราคากลางท้องถิ่น  ภายใน  30 วันทำการ                                                 4. และคาดว่าจะจัดทำ TOR   แล้วเสร็จไม่เกินวันที่13- 15 พ.ค.63           5.คาดว่าประกาศจัดจ้าง 9 - 12 มิ.ย.63</t>
  </si>
  <si>
    <t xml:space="preserve">EB.(จ)2/2563 </t>
  </si>
  <si>
    <t>.ภัทรดิษฐ์</t>
  </si>
  <si>
    <t>1 เม.ย.63/          29 มิ.ย.63</t>
  </si>
  <si>
    <t>งวดที่ 1 37,500 บาท       งวดที่ 2  187,500 บาท   งวดที่ 3 225,000 บาท  งวดที่ 4 (งวดสุดท้าย)     300,000 บาท</t>
  </si>
  <si>
    <t>บริหารสัญญา (ผู้รับจ้างเข้าดำเนินการและรอส่งมอบ)</t>
  </si>
  <si>
    <t>22 พ.ค.63</t>
  </si>
  <si>
    <t>26 พ.ค.63</t>
  </si>
  <si>
    <t>28 พ.ค.63</t>
  </si>
  <si>
    <t>27 เม.ย.63</t>
  </si>
  <si>
    <t>30  พ.ค. 63</t>
  </si>
  <si>
    <t>30 พ.ค..63</t>
  </si>
  <si>
    <t>3 ก.ค.63</t>
  </si>
  <si>
    <t>10 ก.ค.63</t>
  </si>
  <si>
    <t>ซ.10/2563</t>
  </si>
  <si>
    <t>ร้านณรงค์แอร์  เซอร์วิส</t>
  </si>
  <si>
    <t>26 มี.ค. 63 -
7 เม.ย. 63</t>
  </si>
  <si>
    <t>งวดที่ 1 : 7 เม.ย. 63</t>
  </si>
  <si>
    <t>งวดที่ 1 : 215,000</t>
  </si>
  <si>
    <t>อยู่ระหว่างรอส่งมอบ</t>
  </si>
  <si>
    <t>ซ.2/2563</t>
  </si>
  <si>
    <t>นายดำรงศักดิ์
ราชบุรุษ</t>
  </si>
  <si>
    <t>12 มี.ค. 63 - 
11 เม.ย. 63</t>
  </si>
  <si>
    <t>งวดที่ 1 : 11 เม.ย. 63</t>
  </si>
  <si>
    <t>งวดที่ 1 : 114,000</t>
  </si>
  <si>
    <t>ซ.8/2563</t>
  </si>
  <si>
    <t>บริษัท พีเอ็นเอส ไฮเทค แอนด์ เซอร์วิส จำกัด</t>
  </si>
  <si>
    <t>23 มี.ค. 63 -
1 เม.ย. 63</t>
  </si>
  <si>
    <t>งวดที่ 1 : 1 เม.ย. 63</t>
  </si>
  <si>
    <t>งวดที่ 1 : 7,890</t>
  </si>
  <si>
    <t>27 มี.ค 63</t>
  </si>
  <si>
    <t>งวดที่ 1 : 6,390</t>
  </si>
  <si>
    <t>งวดที่ 1 : 9,100</t>
  </si>
  <si>
    <t>งวดที่ 1 : 36,400</t>
  </si>
  <si>
    <t>งวดที่ 1 : 6,750</t>
  </si>
  <si>
    <t>งวดที่ 1 : 47,000</t>
  </si>
  <si>
    <t>ซ.3/2563</t>
  </si>
  <si>
    <t>ห้างหุ้นส่วนจำกัด นครวิทยุ-โทรทัศน์</t>
  </si>
  <si>
    <t>13 มี.ค. 63 -
24 มี.ค. 63</t>
  </si>
  <si>
    <t>งวดที่ 1 : 24 มี.ค. 63</t>
  </si>
  <si>
    <t>งวดที่ 1 : 14,000</t>
  </si>
  <si>
    <t>ซ.5/2563</t>
  </si>
  <si>
    <t>บริษัท สามพีพีเน็ตเวิร์ค จำกัด</t>
  </si>
  <si>
    <t>ViewSonic</t>
  </si>
  <si>
    <t>M1+</t>
  </si>
  <si>
    <t>งวดที่ 1 : 23,800</t>
  </si>
  <si>
    <t>งวดที่ 1 : 75,400</t>
  </si>
  <si>
    <t>งวดที่ 1 : 26,000</t>
  </si>
  <si>
    <t>ซ.4/2563</t>
  </si>
  <si>
    <t>งวดที่ 1 : 24,000</t>
  </si>
  <si>
    <t>ซ.7/2563</t>
  </si>
  <si>
    <t>19 มี.ค. 63 - 
30 มี.ค. 63</t>
  </si>
  <si>
    <t>งวดที่ 1 : 30 มี.ค. 63</t>
  </si>
  <si>
    <t>งวดที่ 1 : 6,500</t>
  </si>
  <si>
    <t>ซ.9/2563</t>
  </si>
  <si>
    <t>งวดที่ 1 : 36,000</t>
  </si>
  <si>
    <t>งวดที่ 1 : 20,000</t>
  </si>
  <si>
    <t>ซ.6/2563</t>
  </si>
  <si>
    <t>18 มี.ค. 63 -
27 มี.ค. 63</t>
  </si>
  <si>
    <t>งวดที่ 1 : 27 มี.ค. 63</t>
  </si>
  <si>
    <t>งวดที่ 1 : 151,200</t>
  </si>
  <si>
    <t>อยู่ระหว่างตรวจสอบเอกสารเสนอราคา</t>
  </si>
  <si>
    <t>อยู่ระหว่างยื่นเสนอราคา</t>
  </si>
  <si>
    <t>วิเคราะห์สถานะตามขั้นตอนการจัดซื้อจัดจ้าง 31 มี.ค.2563</t>
  </si>
  <si>
    <t>อยู่ระหว่างกำหนดรายละเอียดคุณลักษณะเฉพาะ (TOR)</t>
  </si>
  <si>
    <t>อยู่ระหว่างการจัดทำราคากลางท้องถิ่น</t>
  </si>
  <si>
    <t>อยู่ระหว่างขั้นตอนการจัดทำรายงานขออนุมัติสั่งซื้อสั่งจ้าง</t>
  </si>
  <si>
    <t>อยู่ระหว่างรับฟังวิจารณ์ร่างประกาศเชิญชวน</t>
  </si>
  <si>
    <t>อยู่ระหว่างการจัดทำรายงานขอซื้อขอจ้าง</t>
  </si>
  <si>
    <t>อยู่ระหว่างจัดทำร่างประกาศเชิญชวน</t>
  </si>
  <si>
    <t>อยู่ระหว่างรอแบบรูปรายการและประมาณการราคาจากสำนักสถาปัตยกรรม</t>
  </si>
  <si>
    <t>อยู่ระหว่างขั้นตอนการจัดทำแผนประกาศลงเว็บไซต์</t>
  </si>
  <si>
    <t>อื่นๆ (ขอเปลี่ยนแปลงรายการ)</t>
  </si>
  <si>
    <t>วิเคราะห์สถานะตามขั้นตอนการจัดซื้อจัดจ้าง 4 มี.ค.2563</t>
  </si>
  <si>
    <t>อยู่ระหว่างส่งเอกสารเบิกจ่าย</t>
  </si>
  <si>
    <t>อยู่ระหว่างดำเนินการตามสัญญา</t>
  </si>
  <si>
    <t>อยู่ระหว่างส่งมอบครุภัณฑ์/อยู่ระหว่างดำเนินการตามสัญญา</t>
  </si>
  <si>
    <t>อยู่ระหว่างอุทธรณ์ผลการจัดซื้อจัดจ้าง</t>
  </si>
  <si>
    <t>วิเคราะห์สถานะตามขั้นตอนการจัดซื้อจัดจ้าง 31 มี.ค.2563 (แยกตามสถานะการจัดซื้อจัดจ้าง)</t>
  </si>
  <si>
    <t>วิเคราะห์สถานะตามขั้นตอนการจัดซื้อจัดจ้าง 31 มี.ค.2563 (แยกจองเงิน/ไม่จองเงิน / เบิกจ่าย)</t>
  </si>
  <si>
    <t>ยังไม่จองเงินในระบบ GFMIS</t>
  </si>
  <si>
    <t xml:space="preserve">อยู่ระหว่างขั้นตอนการจัดซื้อจัดจ้าง คาดว่าจะเซ็นใบสั่งซื้อสั่งจ้างไม่เกินวันที่ </t>
  </si>
  <si>
    <t>อยู่ระหว่างขั้นตอนการจัดซื้อจัดจ้าง คาดว่าจะเซ็นใบสั่งซื้อสั่งจ้างไม่เกินวันที่</t>
  </si>
  <si>
    <t>ได้ผู้รับจ้างแล้ว/รอลงนามในสัญญา</t>
  </si>
  <si>
    <t>อยู่ระหว่างส่งเอกสารเบิกจ่าย/จัดทำเอกการเบิกจ่าย</t>
  </si>
  <si>
    <t>อยู่ระหว่างส่งมอบ-ตรวจรับครุภัณฑ์/อยู่ระหว่างดำเนินการตามสัญญา</t>
  </si>
  <si>
    <t>อยู่ในขั้นตอนการจัดทำแผนประกาศลงเปไซต์</t>
  </si>
  <si>
    <t>อยู่ระหว่างรอแบบรูปรายการและประมาณการราคาจากสำนักสถาปัตยกรรม กรมศิลปากร</t>
  </si>
  <si>
    <t>อยู่ระหว่างจัดทำเอกสารการเบิกจ่าย/ส่งเอกสารการเบิกจ่าย/อยู่ระหว่างการเบิกจ่าย</t>
  </si>
  <si>
    <t>อยุ่ระหว่างส่งมอบ-ตรวจรับครุภัณฑ์/อยู่ระหว่างดำเนินการตามสัญญา</t>
  </si>
  <si>
    <t>อยู่ในขั้นตอนการเตรียมเอกสารเพื่อประกาศประกวดราคาอิเล็กทรอนิกส์</t>
  </si>
  <si>
    <t>อยู่ระหว่างดำเนินการตามงวดงานในสัญญา</t>
  </si>
  <si>
    <t>อยู่ระหว่างการอุทธรณ์ผลการจัดซื้อจัดจ้าง</t>
  </si>
  <si>
    <t xml:space="preserve">อยู่ระหว่างประกาศวิจารณ์ร่าง TOR </t>
  </si>
  <si>
    <t>อื่นๆ ขอเปลี่ยนแปลงแยกประเภทครุภัณฑ์)</t>
  </si>
  <si>
    <t>ได้ผู้รับจ้างเรียบร้อยแล้ว คือ ห้างหุ้น่สวนจำกัดพีรพลการช่าง อยุ่ในระหว่างเชิญทำสัญญาจ้าง ภายในวันที่ 3 เม.ย..63</t>
  </si>
  <si>
    <t>เบิกจ่ายถึงงวดที่ 20</t>
  </si>
  <si>
    <t xml:space="preserve">เบิกจ่ายถึงงวดที่ 18 (งวดที่ 19 ไม่สามารถเบิกจ่ายเงินได้เนื่องจากงบประมาณไม่เพียงพอ) </t>
  </si>
  <si>
    <t>ป้ายชื่อแถว</t>
  </si>
  <si>
    <t>(ว่าง)</t>
  </si>
  <si>
    <t>ผลรวมทั้งหมด</t>
  </si>
  <si>
    <t>จำนวน (รายการ)</t>
  </si>
  <si>
    <t>น</t>
  </si>
  <si>
    <t>03 คณะศิลปนาฏดุริยางค์</t>
  </si>
  <si>
    <t>04 คณะศิลปวิจิตร</t>
  </si>
  <si>
    <t>02 คุณะศิลปศึกษา</t>
  </si>
  <si>
    <t>17 วชศ.</t>
  </si>
  <si>
    <t>19 วชศ.นครศรีธรรมราช</t>
  </si>
  <si>
    <t>18 วชศ.สุพรรณบุรี</t>
  </si>
  <si>
    <t>05 วนศ.</t>
  </si>
  <si>
    <t>11 วนศ.กาฬสินธุ์</t>
  </si>
  <si>
    <t>13 วนศ.จันทบุรี</t>
  </si>
  <si>
    <t>06 วนศ.เชียงใหม่</t>
  </si>
  <si>
    <t>16 วนศ.นครราชสีมา</t>
  </si>
  <si>
    <t>07 วนศ.นครศรีธรรมราช</t>
  </si>
  <si>
    <t>14 วนศ.พัทลุง</t>
  </si>
  <si>
    <t>09 วนศ.ร้อยเอ็ด</t>
  </si>
  <si>
    <t>12 วนศ.ลพบุรี</t>
  </si>
  <si>
    <t>10 วนศ.สุโขทัย</t>
  </si>
  <si>
    <t>15 วนศ.สุพรรณบุรี</t>
  </si>
  <si>
    <t>08 วนศ.อ่างทอง</t>
  </si>
  <si>
    <t>01 สำนักงานอธิการบดี</t>
  </si>
  <si>
    <t>หน่วยงาน/ประเภท/สถานะ</t>
  </si>
  <si>
    <t>หน่วย : บาท</t>
  </si>
  <si>
    <t>(blank)</t>
  </si>
  <si>
    <t>Grand Total</t>
  </si>
  <si>
    <t>สรุปความก้าวหน้าในการจัดซื้อจัดจ้างรายจ่ายลงทุนประจำปีงบประมาณ พ.ศ. 2563 แยกรายหน่วยงาน</t>
  </si>
  <si>
    <t>อยู่ระหว่างการดำเนินงานงวดที่ 4</t>
  </si>
  <si>
    <t>11 วนศ.ร้อยเอ็ด</t>
  </si>
  <si>
    <t>หน่วยงาน/สถานะการจองเงินในระบบ</t>
  </si>
  <si>
    <t>สรุปรายจ่ายลงทุนประจำปีงบประมาณ พ.ศ. 2563 แยกตามสถานะการจองเงิน/ไม่จองเงินในระบบ GFMIS/การเบิกจ่าย</t>
  </si>
  <si>
    <t xml:space="preserve">ยังไม่จองเงินในระบบ GFMIS </t>
  </si>
  <si>
    <t>ใบสั่งซื้อ ณ 7 เม.ย.2563</t>
  </si>
  <si>
    <t>ยอดเบิกจ่าย ณ 7 เม.ย.2563</t>
  </si>
  <si>
    <t>งบคงเหลือ ณ 7 เม.ย.2563</t>
  </si>
  <si>
    <t>ผู้รับจ้างลงนามสัญญาในวันที่ 2 เมษายน 2563</t>
  </si>
  <si>
    <t>อยู่ระหว่างประกาศประกวดราคาระหว่างวันที่ 2-8 เมษายน 2563</t>
  </si>
  <si>
    <t>ประกาศผู้ชนะได้ในวันที่ 8 เม.ย. 63</t>
  </si>
  <si>
    <t>ประกาศผู้ชนะแล้ว อยู่ระหว่างอุทธรณ์</t>
  </si>
  <si>
    <t>อยู่ระหว่างเตรียมเอกสารประกาศ e-bidding 15-22 เมษายน (TOR เรียบร้อยแล้ว)</t>
  </si>
  <si>
    <t>อยู่ระหว่างรอรับแบบรูปรายการและประมาณการราคาจากสำนักสถาปัตยกรรม</t>
  </si>
  <si>
    <t xml:space="preserve">ลงนามสัญญาแล้ว วันที่ 25 มีนาคม อยู่ระหว่างรอทำข้อมูลหลักผู้ขาย  </t>
  </si>
  <si>
    <t>เชิญผู้รับจ้างให้มาทำสัญญาภายในวันที่ 15 เมษายน 2563</t>
  </si>
  <si>
    <t>เชิญผู้รับจ้างให้มาทำสัญญาภายในวันที่ 10 เมษายน 2563</t>
  </si>
  <si>
    <t>เชิญผู้รับจ้างให้มาทำสัญญาภายในวันที่9 เมษายน 2563</t>
  </si>
  <si>
    <t>อยู่ระหว่างประกาศเชิญชวนวันที่ 8-21 เมษายน 2562</t>
  </si>
  <si>
    <t>ทำสัญญาแล้ว วันที่ 8 เมษายน 2563</t>
  </si>
  <si>
    <t>อยู่ระหว่างประกาศเชิญชวนวันที่ 8-13 เมษายน 2563</t>
  </si>
  <si>
    <t>ดึงกลับ</t>
  </si>
  <si>
    <t>A = ยังไม่ดำเนินการ</t>
  </si>
  <si>
    <t>B.1.1 = จ้างเหมา &gt;&gt; สำรวจออกแบบ/ กำหนดคุณลักษณะ spec</t>
  </si>
  <si>
    <t>B.1.2 = จ้างเหมา &gt;&gt; แบบรูปรายการ/ tor แล้วเสร็จ / กำหนดราคากลาง</t>
  </si>
  <si>
    <t>B.1.3 = จ้างเหมา &gt;&gt; ประกาศประกวด / ประกาศจัดซื้อจัดจ้าง</t>
  </si>
  <si>
    <t>B.1.4 = จ้างเหมา &gt;&gt; เปิดซอง / e-Auction, e-market, e-bidding</t>
  </si>
  <si>
    <t>B.1.5 = จ้างเหมา &gt;&gt; อนุมัติผลการจัดซื้อจัดจ้าง (รอลงนามสัญญา)</t>
  </si>
  <si>
    <t>B.2.1 = งานดำเนินการเอง &gt;&gt; กำลังสำรวจออกแบบ / กำหนดแผนดำเนินการ</t>
  </si>
  <si>
    <t>B.2.2 = งานดำเนินการเอง &gt;&gt; มีแผนดำเนินการแล้ว</t>
  </si>
  <si>
    <t>B.1.6 = จ้างเหมา &gt;&gt; ลงนามในสัญญา</t>
  </si>
  <si>
    <t>C = เริ่มก่อสร้าง / เริ่มดำเนินการ</t>
  </si>
  <si>
    <t>D.1.1 = ยกเลิก-โอน &gt;&gt; โอนเปลี่ยนแปลง สรก.</t>
  </si>
  <si>
    <t>D.1.2 = ยกเลิก-โอน &gt;&gt; โอนเปลี่ยนแปลง สงป.</t>
  </si>
  <si>
    <t>D.1.3 = ยกเลิก-โอน &gt;&gt; ยกเลิก</t>
  </si>
  <si>
    <t>D.2 = เหลือจ่าย</t>
  </si>
  <si>
    <t>D.2.1 = เหลือจ่าย-โอน &gt;&gt; โอนเปลี่ยนแปลง สรก.</t>
  </si>
  <si>
    <t>D.2.2 = เหลือจ่าย-โอน &gt;&gt; โอนเปลี่ยนแปลง สงป.</t>
  </si>
  <si>
    <t>ลงข้อมูลในระบบ BB evMis ถึงวันที่ 31 มี.ค.2563 แล้ว</t>
  </si>
  <si>
    <t>ยังไม่ได้ลงข้อมูลในระบบ BB evMis</t>
  </si>
  <si>
    <t>ใบสั่งซื้อ ณ 16 เม.ย.2563</t>
  </si>
  <si>
    <t>ยอดเบิกจ่าย ณ 16 เม.ย.2563</t>
  </si>
  <si>
    <t>งบคงเหลือ ณ 16 เม.ย.2563</t>
  </si>
  <si>
    <t>วิเคราะห์สถานะตามขั้นตอนการจัดซื้อจัดจ้าง 16 เม.ย.2563 (แยกจองเงิน/ไม่จองเงิน / เบิกจ่าย)</t>
  </si>
  <si>
    <t>1800836718420009</t>
  </si>
  <si>
    <t>รายการที่นำมาจัดทำร่างพระราชบัญญัติโอนงบประมาณรายจ่าย พ.ศ. ....</t>
  </si>
  <si>
    <t>สถาบันบัณฑิตพัฒนศิลป์  กระทรวงวัฒนธรรม</t>
  </si>
  <si>
    <t xml:space="preserve">หน่วย : ล้านบาท </t>
  </si>
  <si>
    <t>รายการ/กิจกรรม</t>
  </si>
  <si>
    <t>รหัส GFMIS</t>
  </si>
  <si>
    <t>แผนงาน</t>
  </si>
  <si>
    <t>โครงการ</t>
  </si>
  <si>
    <t>จำนวนรายการ</t>
  </si>
  <si>
    <t>ประจำ / ลงทุน</t>
  </si>
  <si>
    <t>ผูกพันเดิม/ผูกพันใหม่</t>
  </si>
  <si>
    <t>จำนวนเงิน</t>
  </si>
  <si>
    <t>จำนวนเงิน
(ล้านบาท)</t>
  </si>
  <si>
    <t>หลักเกณฑ์</t>
  </si>
  <si>
    <t>งบประจำ</t>
  </si>
  <si>
    <t>ค่าใช้จ่ายในการสร้างจิตสำนึกให้มีความซื่อสัตย์สุจริตภายในสถาบันบัณฑิตพัฒนศิลป์</t>
  </si>
  <si>
    <t>1800853712700001</t>
  </si>
  <si>
    <t>แผนงานบูรณาการต่อต้านการทุจริตและประพฤติมิชอบ</t>
  </si>
  <si>
    <t>โครงการสร้างจิตสำนึกให้มีความซื่อสัตย์สุจริตด้วยมิติทางวัฒนธรรม</t>
  </si>
  <si>
    <t>ปีเดียว</t>
  </si>
  <si>
    <r>
      <rPr>
        <u/>
        <sz val="16"/>
        <color indexed="8"/>
        <rFont val="TH SarabunPSK"/>
        <family val="2"/>
      </rPr>
      <t xml:space="preserve">T1.1 ค่าใช้จ่ายในการสัมมนา ฝึกอบรม </t>
    </r>
    <r>
      <rPr>
        <sz val="16"/>
        <color indexed="8"/>
        <rFont val="TH SarabunPSK"/>
        <family val="2"/>
      </rPr>
      <t>การประชาสัมพันธ์ การจ้างที่ปรึกษา</t>
    </r>
  </si>
  <si>
    <t>สัมมนาฝึกอบรม</t>
  </si>
  <si>
    <t>ค่าใช้จ่ายในการพัฒนาคุณภาพการจัดการศึกษาด้านศิลปวัฒนธรรมสู่มาตรฐานสากล</t>
  </si>
  <si>
    <t>1800844701700003</t>
  </si>
  <si>
    <t>แผนงานพื้นฐานด้านการสร้างโอกาสและความเสมอภาคทางสังคม</t>
  </si>
  <si>
    <t>ผู้สำเร็จการศึกษาด้านศิลปวัฒนธรรม</t>
  </si>
  <si>
    <t>ค่าใช้จ่ายในการจัดงานเทิดทูนสถาบันพระมหากษัตริย์ และพระบรมวงศานุวงศ์</t>
  </si>
  <si>
    <t>1800844702700006</t>
  </si>
  <si>
    <t>การบริการสังคม</t>
  </si>
  <si>
    <t>T1.4 ค่าใช้จ่ายในการดำเนินกจิกรรม (Event) ที่มีการจ้างผู้จัดกิจกรรม (Oraganizer) หรือดำเนินการเอง</t>
  </si>
  <si>
    <t>ดำเนินการเอง</t>
  </si>
  <si>
    <t>ค่าใช้จ่ายในการส่งเสริมภาพลักษณ์ทางวัฒนธรรมและนำความเป็นไทยสู่สากล</t>
  </si>
  <si>
    <t>1800836717700001</t>
  </si>
  <si>
    <t>แผนงานยุทธศาสตร์เสริมสร้างพลังทางสังคม</t>
  </si>
  <si>
    <t>โครงการส่งเสริมภาพลักษณ์ทางวัฒนธรรมและนำความเป็นไทยสู่สากล</t>
  </si>
  <si>
    <r>
      <rPr>
        <u/>
        <sz val="16"/>
        <color indexed="8"/>
        <rFont val="TH SarabunPSK"/>
        <family val="2"/>
      </rPr>
      <t>T1.2 ค่าใช้จ่ายในการเดินทางไปราชการต่างประเทศ</t>
    </r>
    <r>
      <rPr>
        <sz val="16"/>
        <color indexed="8"/>
        <rFont val="TH SarabunPSK"/>
        <family val="2"/>
      </rPr>
      <t xml:space="preserve"> (รวมถึงการศึกษาดูงานในต่างประเทศที่อยู่ในหลักสูตรการฝึกอบรม)</t>
    </r>
  </si>
  <si>
    <t>เดินทางไปราชการต่างประเทศ</t>
  </si>
  <si>
    <t>ค่าใช้จ่ายในการเดินทางไปถวายงานด้านนาฏศิลป์และดนตรีในต่างประเทศ</t>
  </si>
  <si>
    <t>1800836717700002</t>
  </si>
  <si>
    <t>ค่าใช้จ่ายในการส่งเสริมเด็กไทยเล่นดนตรี คนละ 1 ชิ้น</t>
  </si>
  <si>
    <t>1800836719700001</t>
  </si>
  <si>
    <t>โครงการส่งเสริมเด็กไทยเล่นดนตรี คนละ 1 ชิ้น</t>
  </si>
  <si>
    <t>ค่าใช้จ่ายในการจัดกิจกรรมมหกรรมการแสดงศิลปวัฒนธรรมด้านนาฏศิลป์ ดนตรี คีตศิลป์และทัศนศิลป์ สู่นานาชาติ</t>
  </si>
  <si>
    <t>1800836723700001</t>
  </si>
  <si>
    <t>โครงการมหกรรมศิลปวัฒนธรรมด้านนาฏศิลป์ดนตรี คีตศิลป์ และทัศนศิลป์ สู่นานาชาติ</t>
  </si>
  <si>
    <t>สร้างห้องน้ำกลางแจ้ง วิทยาลัยนาฏศิลปกาฬสินธุ์ ตำบลกาฬสินธุ์ อำเภอเมืองกาฬสินธุ์จังหวัดกาฬสินธุ์</t>
  </si>
  <si>
    <t>โครงการพัฒนาแหล่งเรียนรู้ทางการศึกษาด้านศิลปวัฒนธรรม</t>
  </si>
  <si>
    <t>รายจ่ายลงทุน</t>
  </si>
  <si>
    <r>
      <rPr>
        <u/>
        <sz val="16"/>
        <color indexed="8"/>
        <rFont val="TH SarabunPSK"/>
        <family val="2"/>
      </rPr>
      <t>T2.1 รายการปีเดียวที่ยังไม่ประกาศดำเนินการจัดซื้อจัดจ้างภายในวันที่ 7 เม.ย. 63 และ/ หรือไม่สามารถลงนามจัดซื้อจัดจ้างได้ภายในวันที่ 31 พ.ค.63</t>
    </r>
    <r>
      <rPr>
        <sz val="16"/>
        <color indexed="8"/>
        <rFont val="TH SarabunPSK"/>
        <family val="2"/>
      </rPr>
      <t xml:space="preserve"> (หน่วยรับงปม.ไม่รวมจังหวัดกลุ่มจังหวัดและอบต.)</t>
    </r>
  </si>
  <si>
    <t>ยังไม่ได้ดำเนินการจัดซื้อจัดจ้าง หลังวันที่ 7 เม.ย. 63</t>
  </si>
  <si>
    <t>ก่อสร้างอาคารวิทยบริการวิทยาลัยนาฏศิลปเชียงใหม่ตำบลหายยา อำเภอเมืองเชียงใหม่ จังหวัดเชียงใหม่ 1 หลัง</t>
  </si>
  <si>
    <t>ผูกพันใหม่</t>
  </si>
  <si>
    <t xml:space="preserve">ผูกพันใหม่คงเหลือ 15 % ในปี 2563
(หักเข้าพรบ.โอน 5%) </t>
  </si>
  <si>
    <t>ก่อสร้างอาคารศูนย์การเรียนรู้ศิลปวัฒนธรรม วิทยาลัยช่างศิลปสุพรรณบุรีตำบลรั้วใหญ่ อำเภอเมืองสุพรรณบุรีจังหวัดสุพรรณบุรี 1 หลัง</t>
  </si>
  <si>
    <t>ก่อสร้างอาคารวิทยบริการวิทยาลัยนาฏศิลปลพบุรีตำบลทะเลชุบศร อำเภอเมืองลพบุรีจังหวัดลพบุรี 1 หลัง</t>
  </si>
  <si>
    <t>พรบ.โอนปีงบประมาณ พ.ศ. 2563</t>
  </si>
  <si>
    <t>เข้าพรบ.โอนปีงบประมาณ พ.ศ.2563 จำนวน 2,150,000</t>
  </si>
  <si>
    <t>เข้าพรบ.โอนปีงบประมาณ พ.ศ.2563 จำนวน 2,900,000 บาท</t>
  </si>
  <si>
    <t>เข้าพรบ.โอนปีงบประมาณ พ.ศ.2563 จำนวน 2,998,000 บาท</t>
  </si>
  <si>
    <t>เข้าพรบ.โอนปีงบประมาณ พ.ศ.2563 จำนวน 2,885,000 บาท</t>
  </si>
  <si>
    <t>จัดกลุ่ม A B C ตาม evmis ณ 31 มี.ค.2563</t>
  </si>
  <si>
    <t xml:space="preserve">ระบุความก้าวหน้าว่าในการจัดซื้อจัดจ้างว่าอยู่ในกระบวนการใด (16)
15 เม.ย.2563 </t>
  </si>
  <si>
    <t>2/4/2563</t>
  </si>
  <si>
    <t>24/3/2563</t>
  </si>
  <si>
    <t>อยุ่ระหว่างกระบวนการเบิกจ่าย</t>
  </si>
  <si>
    <t>23/3/2563</t>
  </si>
  <si>
    <t>ส่งของแล้วบางส่วนแต่ยังไม่ครบถ้วนทุกรายการเนื่องจากต้องรอสินค้าส่งมาจากจีนทางบริษัทของดลดค่าปรับเนื่องจากได้รับผลกระทบจากโรคระบาด Covid-19 และส่วนที่ยังไม่ส่งจะส่งได้ภายใน 30 วันหลังจากวันที่ 9 เม.ย.2563 จึงไม่สามารถตรวจรับได้</t>
  </si>
  <si>
    <t>จัดทำรายละเอียดคุณลักษณะเฉพาะแล้ว อยู่ระหว่างจัดหาราคากลาง</t>
  </si>
  <si>
    <t>8-15/เม.ย./63</t>
  </si>
  <si>
    <t xml:space="preserve">ประกาศเชิญชวนแล้ว  </t>
  </si>
  <si>
    <t>รอส่งมอบ (สงวนสิทธิ์การเรียกค่าปรับแล้ว)</t>
  </si>
  <si>
    <t>เสนอราคา 16 เม.ย.2563, พิจารณาผล 17-23 เม.ย.2563</t>
  </si>
  <si>
    <t>ร้าน สหทรัพย์</t>
  </si>
  <si>
    <t>กทม</t>
  </si>
  <si>
    <t>EB-S05</t>
  </si>
  <si>
    <t>อยู่ระหว่างการพิจารณาราคาและดำเนินการจัดซื้อตามระเบียบพัสดุ ภายในวันที่ 30 เมษายน 2563</t>
  </si>
  <si>
    <t>บริษัท มาสเตอร์ บิสซิเนส พาร์ทเนอร์ โกลด์ จำกัด</t>
  </si>
  <si>
    <t xml:space="preserve">UX </t>
  </si>
  <si>
    <t>UX570</t>
  </si>
  <si>
    <t>20-03-2563</t>
  </si>
  <si>
    <t>ร้าน B.K.บ้านโขน</t>
  </si>
  <si>
    <t>20-03-2563 ถึง 26-08-2563</t>
  </si>
  <si>
    <t>63027354890</t>
  </si>
  <si>
    <t>ลงนามในสัญญาเมื่อวันที่ 20 มีนาคม 2563 และในวันที่ 10 เมษายน 2563 ทางคณะจะไปลง PO ในระบบ พร้อมทั้งจะดำเนินการจัดส่งข้อมูลแก่กองแผนต่อไป</t>
  </si>
  <si>
    <t>ประกาศ TOR วันศุกร์ 17 เม.ย.2563</t>
  </si>
  <si>
    <t>7014260797</t>
  </si>
  <si>
    <t>อยู่ระหว่างส่งการเงินคณะฯ วันที่ 15 เม.ย. 63</t>
  </si>
  <si>
    <t>อยู่ระหว่างส่งมอบครุภัณฑ์</t>
  </si>
  <si>
    <t>7014312876</t>
  </si>
  <si>
    <t xml:space="preserve"> อยู่ระหว่างส่งมอบครุภัณฑ์</t>
  </si>
  <si>
    <t>7014300274</t>
  </si>
  <si>
    <t>อยู่ระหว่างส่งการเงินคณะฯ 10 เม.ย. 63</t>
  </si>
  <si>
    <t>บริษัทได้รับเงินแล้ว</t>
  </si>
  <si>
    <t>7014306149</t>
  </si>
  <si>
    <t>อยู่ระหว่างส่งการเงินสถาบันฯวันที่ 14 เม.ย. 63</t>
  </si>
  <si>
    <t>7014300288</t>
  </si>
  <si>
    <t>7014323940</t>
  </si>
  <si>
    <t>อยู่ในขั้นตอนเชิญผู้รับจ้างมาลงนามใบสั่งซื้อ</t>
  </si>
  <si>
    <t>อยู่ในขั้นตอนร่างเอกสาร e-bidding ประกาศขึ้นเว็บไซต์</t>
  </si>
  <si>
    <t>7 เม.ย. 63</t>
  </si>
  <si>
    <t>บริษัท กู๊ด ดีล เวย์ จำกัด</t>
  </si>
  <si>
    <t>8 เม.ย. 63 - 4 ต.ค. 63</t>
  </si>
  <si>
    <t>4 ต.ค. 63</t>
  </si>
  <si>
    <t>7014314399</t>
  </si>
  <si>
    <t>อยู่ระหว่างทำหนังสือชี้แจงถึงบริษัท ที่บริษัทไม่สามารถมาลงนามสัญญาได้</t>
  </si>
  <si>
    <t>7014324362</t>
  </si>
  <si>
    <t>10 เม.ย. 63</t>
  </si>
  <si>
    <t>7014324355</t>
  </si>
  <si>
    <t>7014331845</t>
  </si>
  <si>
    <t>อยู่ระหว่างส่งมอบงานงวดที่ 1</t>
  </si>
  <si>
    <t>2,000.-</t>
  </si>
  <si>
    <t>300.-</t>
  </si>
  <si>
    <t>2,500.-</t>
  </si>
  <si>
    <t>50,500.-</t>
  </si>
  <si>
    <t>44,100.-</t>
  </si>
  <si>
    <t>524.-</t>
  </si>
  <si>
    <t>2,450.-</t>
  </si>
  <si>
    <t>13 เม.ย. 63</t>
  </si>
  <si>
    <t>ตรวจรับครุภัณฑ์แล้ว อยู่ระหว่างการจัดทำเอกสารเบิกจ่าย</t>
  </si>
  <si>
    <t>7014237752</t>
  </si>
  <si>
    <t>คร.5/2563</t>
  </si>
  <si>
    <t>7014308629</t>
  </si>
  <si>
    <t>9 เม.ย. 63</t>
  </si>
  <si>
    <t>7014288499</t>
  </si>
  <si>
    <t>อยู่ระหว่างการดำเนินการเบิกจ่าย</t>
  </si>
  <si>
    <t>อยู่ระหว่างการยื่นเสนอราคา คาดว่าจะเปิดซองวันที่ 16 เม.ย. 63</t>
  </si>
  <si>
    <t>ค.9/2563</t>
  </si>
  <si>
    <t>7014288452</t>
  </si>
  <si>
    <t>คร. 7/2563</t>
  </si>
  <si>
    <t>บริษัท นิวเทคเทรดดิ้ง จำกัด</t>
  </si>
  <si>
    <t>10 เม.ย. - 9 มิ.ย. 63</t>
  </si>
  <si>
    <t>ค.21/2563</t>
  </si>
  <si>
    <t>14 เม.ย. - 14 พ.ค. 63</t>
  </si>
  <si>
    <t>คร.1/2563</t>
  </si>
  <si>
    <t>20 มี.ค. 63 - 18 ก.ค. 63</t>
  </si>
  <si>
    <t>คร.3/2563</t>
  </si>
  <si>
    <t>13 เม.ย. - 11 ส.ค. 63</t>
  </si>
  <si>
    <t>ไม่มีผู้ยื่นเสนอราคา คณะกรรมการพิจารณาแล้วเห็นว่า ต้องปรับแก้ไขรายละเอียดคุณลักษณะ (TOR)  คาดว่าจะประกาศใน E-Bidding วันที่ 20 เม.ย. 63</t>
  </si>
  <si>
    <t>คร. 4/2563</t>
  </si>
  <si>
    <t>13 เม.ย. - 12 มิ.ย. 63</t>
  </si>
  <si>
    <t>มิย 63</t>
  </si>
  <si>
    <t>ส่งเอกสารเบิกจ่ายแล้ว</t>
  </si>
  <si>
    <t>ซื้อ 5/2563</t>
  </si>
  <si>
    <t>เริ่มต้นวันที่ 16 เมษายน 2563 สิ้นสุดวันที่ 21 เมษายน 2563</t>
  </si>
  <si>
    <t>ประกาศผู้ชนะแล้ ออกใบสั่งซื้อสั่งจ้าง จัดทำ PO เรียบร้อยแล้ว รอส่งมอบสินค้า ภายในวันที่ 21 เมษายน 2563</t>
  </si>
  <si>
    <t>CL5 1 เครื่อง/
RIO 3224-D2  2 เครื่อง</t>
  </si>
  <si>
    <t>เริ่มต้นวันที่ 9 เมษายน 2563 สิ้นสุดวันที่ 9 พฤษภาคม 2563</t>
  </si>
  <si>
    <t xml:space="preserve"> 9 พฤษภาคม 2563</t>
  </si>
  <si>
    <t>ทำสัญญา ทำ PO เรียบร้อยแล้วเมื่อวันที่ 9 เมษายน 2563 รอส่งมอบภายในกำหนด 9 พฤษภาคม 2563</t>
  </si>
  <si>
    <t>NIGHTSUN</t>
  </si>
  <si>
    <t>FOLLOW 2500W GC005</t>
  </si>
  <si>
    <t>เริ่มต้นวันที่ 9 เมษายน 2563 สิ้นสุดวันที่ 9 พฤษภาคม2563</t>
  </si>
  <si>
    <t>SHURE</t>
  </si>
  <si>
    <t>QLXD24A/SM58-V52</t>
  </si>
  <si>
    <t>ลงนามในสัญญาแล้ว อยู่ระหว่างรอส่งมอบภายในวันที่ 17 กรกฎาคม 2563</t>
  </si>
  <si>
    <t>HP 280 G5</t>
  </si>
  <si>
    <t>เริ่มต้นวันที่ 15 เมษายน 2563 สิ้นสุดวันที่ 15 พฤษภาคม 2563</t>
  </si>
  <si>
    <t>ลงนามในสัญญาแล้วและทำ PO แล้ว เมื่อวันที่ 15 เมษายน 2563 อยู่ระหว่างรอส่งมอบภายในวันที่ 15 พฤษภาคม 2563</t>
  </si>
  <si>
    <t>HP Pavilion Gaming 15-dk0205TX</t>
  </si>
  <si>
    <t>OKI</t>
  </si>
  <si>
    <t>OKI MC363</t>
  </si>
  <si>
    <t>EPSON L3110</t>
  </si>
  <si>
    <t>Fujistu</t>
  </si>
  <si>
    <t>Fujistu SP-1130</t>
  </si>
  <si>
    <t>1.ได้รับแบบจากสำนักสถาปัตยกรรม กรมศิลปากร ภายในวันที่ 22 เมษายน 2563
 2. ทำราคากลางท้องถิ่น 7 วัน ขอความอนุเคราะห์โยธาจังหวัด ระหว่างวันที่ 22-28 เมษายน 2563
3. ประกาศร่าง TOR 3 วันทำการ ระหว่างวันที่ 29  เมษายน-1 พฤษภาคม 2563
4. ประกาศเชิญชวน (e-bidding) 5 วันทำการ ระหว่าง 5-12 พฤษภาคม 2563
5. ยื่นเสนอราคาในระบบ 13 พฤษภาคม 2563
6. คณะกรรมการพิจารณาผล 14 พฤษภาคม 2563
7. ประกาศผู้ชนะ 15 พฤษภาคม 2563
8. รออุทธรณ์ 7 วันทำการ 15-21 พฤษภาคม  2563
9. แจ้งลงนามสัญญา ภายใน 7 วัน  22-28 พฤษภาคม  2563
10. สัญญา 450 วัน  เริ่มต้นสัญญา 29 พฤษภาคม  2563  สิ้นสุดสัญญา 21 สิงหาคม 2564
11. ส่งมอบภายในวันที่ 21 สิงหาคม 2564</t>
  </si>
  <si>
    <t>1. ได้รับแบบจากสำนักสถาปัตยกรรม กรมศิลปากรแล้ว ในวันที่ 31 มีนาคม 2563
 2. ทำราคากลางท้องถิ่น ขอความอนุเคราะห์โยธาจังหวัด ระหว่างวันที่ 1 เมษายน - 15 เมษายน 2563
3. ประกาศร่าง TOR (ไม่ประกาศร่าง)
4. ประกาศเชิญชวน (e-bidding) 5 วันทำการ ระหว่าง 16-22 เมษายน 2563
5. ยื่นเสนอราคาในระบบ 23 เมษายน 2563
6. คณะกรรมการพิจารณาผล 3 วันทำการ 24-28 เมษายน 2563
7. ประกาศผู้ชนะ 24 เมษายน 2563
8. รออุทธรณ์ 7 วันทำการ 27 เมษายน - 5 พฤษภาคม 2563 
9. แจ้งลงนามสัญญา ภายใน 7 วัน 7-13 พฤษภาคม 2563
10. สัญญา 120 วัน  เริ่มต้นสัญญา 14 พฤษภาคม 2563  สิ้นสุดสัญญา 10 กันยายน 2563
11. ส่งมอบภายในวันที่ 10 กันยายน 2563</t>
  </si>
  <si>
    <t>22-28 พฤษภาคม  2563</t>
  </si>
  <si>
    <t xml:space="preserve"> 21 สิงหาคม 2564</t>
  </si>
  <si>
    <t>7-13 พฤษภาคม 2563</t>
  </si>
  <si>
    <t>ส่งงานงวดที่ 8 แล้ว อยู่ในขั้นตอนการดำเนินการก่อสร้างงวดที่ 9 ขณะนี้กำลังติดต่อกรรมการตรวจรับ ว่าสามารถเดินทางมาตรวจรับได้หรือไม่ เนื่องจากสถานการณ์โรคติดต่อโควิด-19</t>
  </si>
  <si>
    <t>2-8 เม.ย. 63</t>
  </si>
  <si>
    <t>อยู่ในขั้นตอนการแจ้งทำสัญญา</t>
  </si>
  <si>
    <t>เลขที่ใบสั่งซื้อ 38/2563</t>
  </si>
  <si>
    <t>ร้านเอซี ไอที คอมพิวเตอร์</t>
  </si>
  <si>
    <t>EBA</t>
  </si>
  <si>
    <t>1120S</t>
  </si>
  <si>
    <t>9-24เม.ย.63</t>
  </si>
  <si>
    <t>ส่งหนังสือเข้าสถาบันฯเพื่อสำรวจจำนวนวิทยุในหน่วยงานที่สถาบันฯรับผิดชอบ ส่งให้ กสทช.เพื่อกำหนดคลื่นความถี่ให้กับสถาบันฯ วิทยาลัยฯถึงจะดำเนินการจัดซื้อจัดจ้างได้</t>
  </si>
  <si>
    <t>เลขที่ใบสั่งซื้อ 37/2563</t>
  </si>
  <si>
    <t>นายศุภกิจ ฮวดประสิทธิ์</t>
  </si>
  <si>
    <t>31 มี.ค.63 - 30 เม.ย.63</t>
  </si>
  <si>
    <t>เลขที่ใบสั่งซื้อ 39/2563</t>
  </si>
  <si>
    <t>บริษัท พีพี เฟอร์นิเทค อ่างทอง จำกัด</t>
  </si>
  <si>
    <t>9-16เม.ย.63</t>
  </si>
  <si>
    <t>31 มี.ค..63</t>
  </si>
  <si>
    <t>เลขที่ใบสั่งซื้อ 36/2563</t>
  </si>
  <si>
    <t>บ.ซีนอนเทค จำกัด</t>
  </si>
  <si>
    <t>D7500</t>
  </si>
  <si>
    <t>31 มี.ค.63 - 15 เม.ย.63</t>
  </si>
  <si>
    <t>ใบสั่งซื้อเลขที่ 40/2563</t>
  </si>
  <si>
    <t>บ.บี ทู จี ซัพพลายส์ แอนด์ เซอร์วิส จำกัด</t>
  </si>
  <si>
    <t>ใบสั่งซื้อเลขที่ 41/2563</t>
  </si>
  <si>
    <t>Shure</t>
  </si>
  <si>
    <t>PGA31</t>
  </si>
  <si>
    <t>1งาม</t>
  </si>
  <si>
    <t>ใบสั่งซื้อเลขที่ 42/2563</t>
  </si>
  <si>
    <t>ประกาศ e-eibding วันที่ 9 เมษายน 2563</t>
  </si>
  <si>
    <t>แบบเสร็จแล้วรออธิบดีลงนาม คาดว่าจะได้แบบตัวจริงช่วงสัปดาห์หน้า และจะดำเนินการเตรียมประกาศ e-bidding ลำดับต่อไป</t>
  </si>
  <si>
    <t>ü</t>
  </si>
  <si>
    <t>7014190457</t>
  </si>
  <si>
    <t>7014168786</t>
  </si>
  <si>
    <t>7014161571</t>
  </si>
  <si>
    <t>39/2563</t>
  </si>
  <si>
    <t>7014250941</t>
  </si>
  <si>
    <t>อยู่ในระหว่างรอการส่งมอบงาน</t>
  </si>
  <si>
    <t>EB02/2563</t>
  </si>
  <si>
    <t>ร้านโกมิฬ</t>
  </si>
  <si>
    <t>21/07/63</t>
  </si>
  <si>
    <t>7014280468</t>
  </si>
  <si>
    <t>19/04/63</t>
  </si>
  <si>
    <t>7014173550</t>
  </si>
  <si>
    <t>29/2563</t>
  </si>
  <si>
    <t>7014173518</t>
  </si>
  <si>
    <t>31/2563</t>
  </si>
  <si>
    <t>7014173560</t>
  </si>
  <si>
    <t>อยู่ในขั้นตอนการพิจารณา</t>
  </si>
  <si>
    <t>EB03/2563</t>
  </si>
  <si>
    <t>25/03/63</t>
  </si>
  <si>
    <t>หจก.มาโนช อินเตอร์ กรุ๊ป</t>
  </si>
  <si>
    <t>7014360150</t>
  </si>
  <si>
    <t>EB05/2563</t>
  </si>
  <si>
    <t>17/04/63</t>
  </si>
  <si>
    <t>เบิกจ่ายเรียบร้อย</t>
  </si>
  <si>
    <t>31 ม๊.ค.63</t>
  </si>
  <si>
    <t>สจ.02/2563</t>
  </si>
  <si>
    <t>วันที่ 10 เม.ย.63</t>
  </si>
  <si>
    <t>ห้างหุ้นส่วนทรัพย์ปรีชาการช่าง</t>
  </si>
  <si>
    <t>ห้างหุ้นส่วน</t>
  </si>
  <si>
    <t>วันที่ 10 เม.ย. 63- 8 ส.ค. 63</t>
  </si>
  <si>
    <t>งวดที่ 1: 1,124,820   
งวดที่ 2: 999,840
งวดที่ 3: 1,249,800
งวดที่ 4: 1,249,800
งวดที่ 5: 1,249,800
งวดที่ 6: 1,874,700 
งวดที่ 7: 2,249,640
งวดที่ 8: 2,499,600</t>
  </si>
  <si>
    <t>ลงนามสัญญาแล้ว/อยู่ระหว่างดำเนินการก่อสร้าง</t>
  </si>
  <si>
    <t xml:space="preserve">งวดที่ 1: 683,320.95
งวดที่ 2: 607,396.40 
งวดที่ 3: 227,773.65  </t>
  </si>
  <si>
    <t>ส50/2563</t>
  </si>
  <si>
    <t>บ.เอส.ดี.เฟอร์นิค จำกัด</t>
  </si>
  <si>
    <t>จังหวัดนครปฐม</t>
  </si>
  <si>
    <t>26 มี.ค.63 ถึง 23 เม.ย.63</t>
  </si>
  <si>
    <t xml:space="preserve">ส่งมอบครุภัณฑ์แล้ว รอเบิกจ่าย </t>
  </si>
  <si>
    <t>ส50/2564</t>
  </si>
  <si>
    <t>ส50/2565</t>
  </si>
  <si>
    <t>ส50/2566</t>
  </si>
  <si>
    <t>ส50/2567</t>
  </si>
  <si>
    <t>จ56/2563</t>
  </si>
  <si>
    <t>บ.ที.เอส.เทเลคอม โอเอ จำกัด</t>
  </si>
  <si>
    <t>10 เม.ย.63 ถึง 10 พ.ค.63</t>
  </si>
  <si>
    <t>เช็นสัญญาแล้ว อยู่ระหว่างส่งมอบครุภัณฑ์</t>
  </si>
  <si>
    <t>ส50/2569</t>
  </si>
  <si>
    <t>ส50/2570</t>
  </si>
  <si>
    <t>ส50/2571</t>
  </si>
  <si>
    <t>ส50/2572</t>
  </si>
  <si>
    <t>ส50/2573</t>
  </si>
  <si>
    <t>ส51/2563</t>
  </si>
  <si>
    <t>บ.สาวิทธการ จำกัด</t>
  </si>
  <si>
    <t>7 เม.ย.63 ถึง 7 พ.ค.63</t>
  </si>
  <si>
    <t>อยู่ระหว่างประกาศเชิญชวน วันที่ 10 -16 เมษายน 2563</t>
  </si>
  <si>
    <t>อยู่ระหว่างประกาศเชิญชวนทั่วไป วันที่ 9-15 เมษายน 2563 (รอบที่ 2)</t>
  </si>
  <si>
    <t>ส42/2563</t>
  </si>
  <si>
    <t>บ.ฮีโน่ นครราชสีมา จำกัด</t>
  </si>
  <si>
    <t>16 มี.ค.63 ถึง 24 มิ.ย.63</t>
  </si>
  <si>
    <t>อยู่ระหว่างประกาศเชิญชวน วันที่ 10 -17 เมษายน 2563</t>
  </si>
  <si>
    <t>อยู่ระหว่างประกาศเชิญชวน วันที่ 14 -20 เมษายน 2563</t>
  </si>
  <si>
    <t>อยู่ระหวางกำหนดราคากลางท้องถิ่น (โอนงบประมาณกลับ)</t>
  </si>
  <si>
    <t>อยู่ระหว่างประกาศเชิญชวน วันที่ 9 -15 เมษายน 2563</t>
  </si>
  <si>
    <t>23 มี.ค. - 22 เม.ย.63</t>
  </si>
  <si>
    <t>25 มิ.ย.63</t>
  </si>
  <si>
    <t>SVOA</t>
  </si>
  <si>
    <t>Professional S series</t>
  </si>
  <si>
    <t>09 เม.ย. - 8 ก.ค. 63</t>
  </si>
  <si>
    <t>Aspire A515-53G-59F4</t>
  </si>
  <si>
    <t>DS-410</t>
  </si>
  <si>
    <t>8 เม.ย.63</t>
  </si>
  <si>
    <t>08 เม.ย. - 6 ส.ค.63</t>
  </si>
  <si>
    <t>งวดที่ 1 : 484,750   
งวดที่ 2 : 775,600
งวดที่ 3 : 678,650</t>
  </si>
  <si>
    <t>งวดที่ 1 : 18 พ.ค. 63    
งวดที่ 2 : 27 มิ.ย.63 
งวดที่ 3 : 6 ส.ค.63</t>
  </si>
  <si>
    <t>งวดที่ 1 : 277,750   
งวดที่ 2 : 499,950
งวดที่ 3 :333,300</t>
  </si>
  <si>
    <t>8-14 เม.ย.63</t>
  </si>
  <si>
    <t>อยู่ในขั้นตอนประกาศจัดซื้อจัดจ้าง</t>
  </si>
  <si>
    <t>งวดที่ 1 : 13 พ.ค. 63  งวดที่ 2 : 22  มิ.ย.  63 งวดที่ 3 : 1 ส.ค. 63</t>
  </si>
  <si>
    <t>งวดที่ 1 : 540,000            
งวดที่ 2 :  540,000           งวดที่ 3 : 720,000</t>
  </si>
  <si>
    <t>ส่งมอลและตรวจรับ เรียบร้อยแล้ว อยู่ในระหว่างขออนุมัติเบิกจ่ายเงิน</t>
  </si>
  <si>
    <t>ได้ผู้ขายเรียบร้อยแล้ว บริษัท เฟอร์นิเจอร์ เอาท์เล็ท จันทบุรี จำกัด รอส่งมอบพัสดุ</t>
  </si>
  <si>
    <t>ได้ผู้ขายเรียบร้อยแล้ว คือ บริษัท ออลล์ เอ็นนี่ธิง จำกัด อยู่ในระหว่างรอส่งมอบพัสดุ</t>
  </si>
  <si>
    <t>ได้ผู้ขายเรียบร้อยแล้ว บริษัท ทีโอที จำกัด (มหาชน )รอส่งมอบพัสดุ</t>
  </si>
  <si>
    <t>ค22/2563</t>
  </si>
  <si>
    <t>31/มี.ค./2563และ           15/เม.ย./2563</t>
  </si>
  <si>
    <t>ได้ผู้ขายเรียบร้อยแล้ว บริษัท เฟอร์นิเจอร์ เอาท์เล็ท จันทบุรี จำกัดอ อยู่ระหว่างรอส่งมอบพัสดุ</t>
  </si>
  <si>
    <t>3/เม.ย./2563และ           8/เม.ย/2563</t>
  </si>
  <si>
    <t>28/มี.ค./2563และ           7/เม.ย./2563</t>
  </si>
  <si>
    <t>ได้ผู้ขายเรียบร้อยแล้ว หจก.ไพรัชคอมพิวเตอร์ แอนด์ โอเอ      คอมมิวนิเคชั่น  อยู่ระหว่างรอส่งมอบพัสดุ</t>
  </si>
  <si>
    <t xml:space="preserve">ได้ผู้ขายเรียบร้อยแล้ว บริษัท เพลย์มิวสิค เซ็นทรัล จำกัด   อยู่ระหว่างรอส่งมอบพัสดุ </t>
  </si>
  <si>
    <t>9/เม.ย./2563และ           8/มิ.ย./2563</t>
  </si>
  <si>
    <t>ได้ผู้ขายเรียบร้อยแล้ว ร้านทับทิมพาณิชย์ รอส่งมอบ ภายใน 8 มิ.ย..63</t>
  </si>
  <si>
    <t>3/เม.ย./2563และ           18/เม.ย./2563</t>
  </si>
  <si>
    <t>ได้ผู้ขายเรียบร้อยแล้ว คือ บริษัท ดิ แอดวานซ์ โซลูชั่น จำกัด อยู่ในระหว่างรอส่งมอบพัสดุ</t>
  </si>
  <si>
    <t>งวดที่ 1 : 9  ส.ค 61งวดที่ 2 :9  ส.ค  61  งวดที่ 3 :13  ก.ย. 61 งวดที่ 4 : 18 ต.ค. 61 งวดที่ 5 : 22 พ.ย. 61 งวดที่ 6 : 20 ธ.ค. 61งวดที่ 7 : 18 ม.ค. 61 งวดที่ 8 : 12 ก.พ. 62งวดที่ 9 : 6 มี.ค. 62   งวดที่ 10 : 19 มิ.ย. 62งวดที่ 11 : 25 ก.ค.62งวดที่ 12 : 25 ก.ค.62งวดที่ 13 : 25 ก.ค.62งวดที่ 14 : 25 ก.ค.62งวดที่ 15 : 25 ก.ย. 6งวดที่ 16 :  25 ก.ย. 62งวดที่ 17 : 25 พ.ย. 62งวดที่ 18 : 25 พ.ย. 62งวดที่ 19 : 12 ก.พ. 63งวดที่ 20 : 31 มี.ค. 63</t>
  </si>
  <si>
    <t xml:space="preserve"> ผู้รับจ้างจะส่งมอบงานงวดที่ 17-19  เรียบร้อยแล้ว  ขณะนี้ได้เบิกจ่ายในงวดงานที่ 17 -18 เรียบร้อยแล้ว (งวดที่ 19 ไม่สามารถเบิกจ่ายเงินได้เนื่องจากงบประมาณไม่เพียงพอ) และผุ้รับจ้างส่งมอบงานในงวดงานที่ 20 เรียบร้อยแล้ว ขณะนี้อยู่ในระหว่างเชิญ       คณะกรรมการมาตรวจรับการจ้าง </t>
  </si>
  <si>
    <t>ได้ผู้รับจ้างเรียบร้อยแล้ว คือ ห้างหุ้น่สวนจำกัด                พีรพลการช่าง อยุ่ในระหว่างดำเนินการก่อสร้างในงวดงานที่ 1</t>
  </si>
  <si>
    <t>7 เม.ย 63</t>
  </si>
  <si>
    <t xml:space="preserve">
งวดที่ 1 : 1,885,492.80
งวดที่ 2 : 2,474,400
งวดที่ 3 : 2,474,400
งวดที่ 4 : 2,474,400
งวดที่ 5 : 2,474,400
งวดที่ 6 : 2,969,280
งวดที่ 7 : 3,345,388.80
งวดที่ 8 : 2,959,382.40
งวดที่ 9 : 2,919,792
งวดที่ 10 : 4,305,456
งวดที่ 11 : 3,513,648
งวดที่ 12 : 4,884,465.60
งวดที่ 13 : 6,002,894.40
งวดที่ 14 : 6,804,600
</t>
  </si>
  <si>
    <t>งวดที่ 1 : 1,885,492.80
งวดที่ 2 : 2,474,400
งวดที่ 3 : 2,474,400</t>
  </si>
  <si>
    <t>18 มี.ค. - 24 มี.ค. 63</t>
  </si>
  <si>
    <t xml:space="preserve"> 11 มี.ค. - 18 มี.ค. 63</t>
  </si>
  <si>
    <t>ส06/2563</t>
  </si>
  <si>
    <t>บริษัท พรสิริ รีสอร์ท จำกัด</t>
  </si>
  <si>
    <t xml:space="preserve"> 8 เม.ย. 63 - 4 ก.ย. 63</t>
  </si>
  <si>
    <t xml:space="preserve"> งวดที่ 1 : 27 พ.ค. 63
งวดที่ 2 : 4 ก.ย. 63</t>
  </si>
  <si>
    <t xml:space="preserve"> งวดที่ 1 : 825,000
งวดที่ 2 : 825,000</t>
  </si>
  <si>
    <t xml:space="preserve"> 29  พ.ค. 63</t>
  </si>
  <si>
    <t xml:space="preserve"> 4 มิ.ย. 63</t>
  </si>
  <si>
    <t>7-14 เม.ย.2563</t>
  </si>
  <si>
    <t>ยื่นเสนอราคา</t>
  </si>
  <si>
    <t>7-10 เม.ย 2563</t>
  </si>
  <si>
    <t>ประกาศเชิญชวนครั้งที่ 1 ไม่มีผู้ยื่นเสนอราคา จัดทำ TOR ใหม่</t>
  </si>
  <si>
    <t>รายงานการขอซื้อ</t>
  </si>
  <si>
    <t>3 เม.ย.63</t>
  </si>
  <si>
    <t>ชัยสุวรรณวัสดุดี</t>
  </si>
  <si>
    <t>7 เม.ย.63</t>
  </si>
  <si>
    <t>7014292644</t>
  </si>
  <si>
    <t>ส่งของเรียบร้อยแล้ว เมื่อวันที่ 7 เม.ย 63</t>
  </si>
  <si>
    <t>7-10 เม.ย.2563</t>
  </si>
  <si>
    <t>7-15 เม.ย.2563</t>
  </si>
  <si>
    <t>อยู่ระหว่างประกาศเชิญชวนตั้งแต่วันที่ 7-15 เม.ย.63</t>
  </si>
  <si>
    <t>2-10 เม.ย.2563</t>
  </si>
  <si>
    <t>อยู่ในขั้นตอนพิจารณาผล</t>
  </si>
  <si>
    <t>เปลี่ยนจากครุภัณฑ์งานบ้านงานครัวเป็นครุภัณฑ์สสำนักงานตามรหัสมาตรฐานครุภัณฑ์</t>
  </si>
  <si>
    <t>25 เม.ย. 63</t>
  </si>
  <si>
    <t>ส.ค.63</t>
  </si>
  <si>
    <t>ยกเลิกวันที่ประกาศเชิญชวนครั้งที่ 1เนื่องจากรูปแบบรายการตราพระพิฆเณศวร์เป็นของวิทยาลัยนาฏศิลป จึงประสานกับสำนักสถาปัตฯให้จัดทำตราพระพิฆเณศวร์เป็นของวิทยาลัยนาฏศิลปสุพรรณ</t>
  </si>
  <si>
    <t>รอการเงินเบิกจ่าย</t>
  </si>
  <si>
    <t>เบิกจ่ายเงินแล้ว (2 เม.ย.63)</t>
  </si>
  <si>
    <t>อยู่ระหว่างอุทธรณ์ผลการจัดซื้อจัดจ้าง 7 วันทำการ (อธ.2) ครบกำหนด วันที่ 15 เม.ย.2563</t>
  </si>
  <si>
    <t>ส.53/2563</t>
  </si>
  <si>
    <t>14 เม.ย.63</t>
  </si>
  <si>
    <t>หจก.ภรภัทร คอนสตรัคชั่น กรุ๊ป</t>
  </si>
  <si>
    <t>15 เม.ย.-12 ส.ค.63</t>
  </si>
  <si>
    <t>งวดที่ 1 : 710,100 บาทงวดที่ 2 : 631,200 บาทงวดที่ 3 : 236,700 บาท</t>
  </si>
  <si>
    <t>ยื่นเสนอราคา (วันที่ 15 เม.ย.63) พิจารณาผล ผู้ยื่นเสนอราคา 16-17 เม.ย.63</t>
  </si>
  <si>
    <t xml:space="preserve">งวดที่ 1: 710,100 
งวดที่ 2: 631,200
งวดที่ 3: 236,700 </t>
  </si>
  <si>
    <t>งวดที่ 1: 8 มิ.ย.63    
งวดที่ 2: 23 ก.ค.63
งวดที่ 3: 12 ส.ค.63</t>
  </si>
  <si>
    <t>08 เม.ย 2563</t>
  </si>
  <si>
    <t>เฟลโล่วส์</t>
  </si>
  <si>
    <t>08 เม.ย 2563-23 พ.ค 2563</t>
  </si>
  <si>
    <t>23 พ.ค 2563</t>
  </si>
  <si>
    <t>- อยู่ในขั้นตอนการส่งมอบครุภัณฑ์ โดยกำหนดส่งมอบครุภัณฑ์ไม่เกินวันที่ 23 พ.ค. 2563</t>
  </si>
  <si>
    <t>ออโร่ร่า</t>
  </si>
  <si>
    <t>เอเพ็กซ์</t>
  </si>
  <si>
    <t>AS-100B</t>
  </si>
  <si>
    <t>Zingular</t>
  </si>
  <si>
    <t>09 เม.ย 2563</t>
  </si>
  <si>
    <t>บ.ดิสเทค อินเตอร์เทรด (ประเทศไทย) จ.</t>
  </si>
  <si>
    <t>09 เม.ย 2563-24 พ.ค 2563</t>
  </si>
  <si>
    <t>24 พ.ค 2563</t>
  </si>
  <si>
    <t>- อยู่ในขั้นตอนการส่งมอบครุภัณฑ์ โดยกำหนดส่งมอบครุภัณฑ์ไม่เกินวันที่ 24 พ.ค. 2563</t>
  </si>
  <si>
    <t>บ.สกลพัฒนารัตน์ จ.</t>
  </si>
  <si>
    <t>- อยู่ในขั้นตอนการจองเงินในระบบ GFMIS คาดว่าจะสามารถจองเงินในระบบได้ภายในวันที่ 17 เม.ย.2563</t>
  </si>
  <si>
    <t>08 เม.ย 2563-8 พ.ค 2563</t>
  </si>
  <si>
    <t>8 พ.ค 2563</t>
  </si>
  <si>
    <t>- อยู่ในขั้นตอนการส่งมอบครุภัณฑ์ โดยกำหนดส่งมอบครุภัณฑ์ไม่เกินวันที่ 8 พ.ค. 2563</t>
  </si>
  <si>
    <t>3-14/เม.ย/2563</t>
  </si>
  <si>
    <t>บ.เค.เอส.อินดัสทรี เทรดดิ้ง จ.</t>
  </si>
  <si>
    <t>- อยู่ในขั้นตอนการลงนามสัญญา คาดว่าจะสามารถลงนามในสัญญาได้ภายในวันที่ 24 เม.ย.2563</t>
  </si>
  <si>
    <t>- บ. มีหนังสือขอแจ้งเลื่อนการเข้าเซ็นต์สัญญา ออกไปหลังวันที่ 15 เม.ย.63 เนื่องจากสถานการณ์โควิค-19 ระบาด</t>
  </si>
  <si>
    <t>9 เม.ย2563</t>
  </si>
  <si>
    <t>10 เม.ย 2563-7 ส.ค 2563</t>
  </si>
  <si>
    <t>งวดที่ 1: 24 พ.ค 63
งวดที่ 2: 7 ส.ค.63</t>
  </si>
  <si>
    <t>งวดที่ 1: 369,200
งวดที่ 2: 553,800</t>
  </si>
  <si>
    <t>- อยู่ในขั้นตอนการดำเนินงาน โดยกำหนดส่งมอบงานงวดที่ 1 วันที่ 24 พ.ค 2563
'- อยู่ในขั้นตอนการดำเนินงาน โดยกำหนดส่งมอบงานงวดที่ 2 (งวดสุดท้าย) วันที่ 7 ส.ค 2563</t>
  </si>
  <si>
    <t xml:space="preserve"> เม.ย 2563</t>
  </si>
  <si>
    <t xml:space="preserve"> พ.ค 2563</t>
  </si>
  <si>
    <t xml:space="preserve"> 23 พ.ค.63</t>
  </si>
  <si>
    <t>3  เม.ย.63</t>
  </si>
  <si>
    <t xml:space="preserve"> 7 เม.ย.63</t>
  </si>
  <si>
    <t xml:space="preserve"> 23 เม.ย.63</t>
  </si>
  <si>
    <t xml:space="preserve"> 3  เม.ย.63</t>
  </si>
  <si>
    <t xml:space="preserve"> 9  เม.ย.63</t>
  </si>
  <si>
    <t xml:space="preserve"> 9 เม.ย.63</t>
  </si>
  <si>
    <t xml:space="preserve"> 14  เม.ย.63</t>
  </si>
  <si>
    <t xml:space="preserve"> 2 เม.ย.63</t>
  </si>
  <si>
    <t>1. คกก.กำหนดราคากลาง กำลังดำเนินการประเมินฯ คาดว่าจะเสร็จไม่เกิน 30 เม.ย.63                                                2.คณะกรรมการกำหนดTOR  ได้ดำเนินการจัดทำ TOR ไปพลางแล้ว แต่รอวงเงินราคากลางก่อนจะประกาศฯ      3. คาดว่าประกาศจัดจ้าง ภายในเดือน พ.ค.63</t>
  </si>
  <si>
    <t xml:space="preserve">งวดที่ 1: 37,500        
งวดที่ 2: 187,500
งวดที่ 3: 225,000   
งวดที่ 4: 300,000 </t>
  </si>
  <si>
    <t>30  มิ.ย.63</t>
  </si>
  <si>
    <t>30 มิ.ย..63</t>
  </si>
  <si>
    <t>SAIJO DENKI</t>
  </si>
  <si>
    <t>HI SEER-SSU-25</t>
  </si>
  <si>
    <t>งวดที่ 1 : 44,000</t>
  </si>
  <si>
    <t>อยู่ระหว่างรอตรวจรับ</t>
  </si>
  <si>
    <t>งวดที่ 1 : 70,000</t>
  </si>
  <si>
    <t xml:space="preserve">ISO </t>
  </si>
  <si>
    <t>LK-18</t>
  </si>
  <si>
    <t>LK-02</t>
  </si>
  <si>
    <t>Hatari</t>
  </si>
  <si>
    <t>HGW16M4</t>
  </si>
  <si>
    <t>HT-C16M8</t>
  </si>
  <si>
    <t>Sharp</t>
  </si>
  <si>
    <t>PJ-SL163</t>
  </si>
  <si>
    <t>Venz</t>
  </si>
  <si>
    <t>F-26-A</t>
  </si>
  <si>
    <t>VICTOR</t>
  </si>
  <si>
    <t>VT-235</t>
  </si>
  <si>
    <t>X-41</t>
  </si>
  <si>
    <t xml:space="preserve">UHD 4k </t>
  </si>
  <si>
    <t>Deccon</t>
  </si>
  <si>
    <t>AK15-201</t>
  </si>
  <si>
    <t>Selens</t>
  </si>
  <si>
    <t>SE-R800</t>
  </si>
  <si>
    <t>บริษัท แกมมาโก้ (ประเทศไทย) จำกัด</t>
  </si>
  <si>
    <t>อยู่ระหว่างจัดทำใบสั่งซื้อ</t>
  </si>
  <si>
    <t xml:space="preserve">hi-view </t>
  </si>
  <si>
    <t>HP-97B20STPE</t>
  </si>
  <si>
    <t>อยู่ระหว่างรออุธรณ์ 7 วัน</t>
  </si>
  <si>
    <t>อยู่ระหว่างแจ้งลงนามในสัญญา</t>
  </si>
  <si>
    <t>งวดที่ 1:  4 มิ.ย.63 
งวดที่ 2: 14 ก.ค.63 
งวดที่ 3:  8 ส.ค.63</t>
  </si>
  <si>
    <r>
      <rPr>
        <u/>
        <sz val="14"/>
        <color theme="1"/>
        <rFont val="Arial"/>
        <family val="2"/>
      </rPr>
      <t>หมายเหตุ</t>
    </r>
    <r>
      <rPr>
        <sz val="14"/>
        <color theme="1"/>
        <rFont val="Arial"/>
        <family val="2"/>
      </rPr>
      <t xml:space="preserve"> มีการเปลี่ยนแปลงชื่อรายการครุภัณฑ์ </t>
    </r>
    <r>
      <rPr>
        <u/>
        <sz val="14"/>
        <color theme="1"/>
        <rFont val="Arial"/>
        <family val="2"/>
      </rPr>
      <t>จากเดิม</t>
    </r>
    <r>
      <rPr>
        <sz val="14"/>
        <color theme="1"/>
        <rFont val="Arial"/>
        <family val="2"/>
      </rPr>
      <t xml:space="preserve"> "ชุดไฟส่องสว่างแบบเคลื่อนย้ายได้มีแบตเตอรี่ในตัว" </t>
    </r>
    <r>
      <rPr>
        <u/>
        <sz val="14"/>
        <color theme="1"/>
        <rFont val="Arial"/>
        <family val="2"/>
      </rPr>
      <t xml:space="preserve"> เปลี่ยนใหม่เป็น</t>
    </r>
    <r>
      <rPr>
        <sz val="14"/>
        <color theme="1"/>
        <rFont val="Arial"/>
        <family val="2"/>
      </rPr>
      <t xml:space="preserve">  "ชุดไฟส่องสว่างพร้อมเครื่องปั่นไฟ"</t>
    </r>
  </si>
  <si>
    <t>การลงข้อมูลในระบบ BB evMis ณ 31 มี.ค.2563</t>
  </si>
  <si>
    <t>ภัทรดิษฐ์</t>
  </si>
  <si>
    <t>1 เม.ย.63-
29 มิ.ย.63</t>
  </si>
  <si>
    <t>งวดที่ 1: 1 - 15 เม.ย.63    
งวดที่ 2: 16 เม.ย.-15 พ.ค.63
งวดที่ 3: 16 พ.ค.-14 มิ.ย.63  
งวดที่ 4: 15-29 มิ.ย.63</t>
  </si>
  <si>
    <t xml:space="preserve">     จองเงินในระบบ GFMIS เรียบร้อยแล้ว</t>
  </si>
  <si>
    <t xml:space="preserve">     เบิกจ่ายเรียบร้อยแล้ว</t>
  </si>
  <si>
    <t xml:space="preserve">     ยังไม่จองเงินในระบบ GFMIS</t>
  </si>
  <si>
    <t>สรุปสถานะการจองเงินในระบบ GFMIS ข้อมูล ณ วันที่ 16 เม.ย.2563</t>
  </si>
  <si>
    <t xml:space="preserve">หน่วยงาน/สถานะการจองเงินในระบบ GFMIS </t>
  </si>
  <si>
    <t xml:space="preserve">     เบิกจ่ายถึงงวดที่ 20</t>
  </si>
  <si>
    <t xml:space="preserve">     เบิกจ่ายถึงงวดที่ 18 (งวดที่ 19 ไม่สามารถเบิกจ่ายเงินได้เนื่องจากงบประมาณไม่เพียงพอ) </t>
  </si>
  <si>
    <t>งวด 1 : 22 พ.ค. 63     
 งวด 2 : 11 ก.ค. 63      
 งวด 3 : 30 ส.ค. 63</t>
  </si>
  <si>
    <t>งวดที่ 1 : 29 พ.ค. 62    
 งวดที่ 2 : 3 ก.ค. 62    
งวดที่ 3 : 7 ส.ค. 62   
งวดที่ 4 : 11 ก.ย. 62 
งวดที่ 5 : 16 ต.ค. 62    
งวดที่ 6 : 20 พ.ย. 62  
งวดที่ 7 : 25 ธ.ค. 62  
งวดที่ 8 : 29 ม.ค. 63 
งวดที่ 9 : 4 มี.ค. 63   
งวดที่ 10 : 8 เม.ย. 63  
งวดที่ 11 : 13 พ.ย. 63 
งวดที่ 12 : 17 มิ.ย. 63 
งวดที่ 13 : 22 ก.ค. 63 
งวดที่ 14 : 26 ส.ค. 63 
งวดที่ 15 : 30 ก.ย. 63
งวดที่ 16 : 4 พ.ย. 63  
งวดที่ 17 : 3 ม.ค. 64</t>
  </si>
  <si>
    <t xml:space="preserve">งวดที่ 1: 26 พค.63  
 งวดที่ 2: 25 ก.ค.63   
 งวดที่ 3: 24 ส.ค.63  
 งวดที่ 4: 23 ก.ย.63   
 งวดที่ 5: 23 ต.ค.63    
งวดที่ 6: 22 พ.ย.63   
 งวดที่ 7: 22 ธ.ค.63   
 งวดที่ 8: 21 ม.ค.64    </t>
  </si>
  <si>
    <t>งวดที่ 1 : 5 ก.ค. 61   
งวดที่ 2 :9  ส.ค  61  
งวดที่ 3 :13  ก.ย. 61 
งวดที่ 4 : 18 ต.ค. 61 
งวดที่ 5 : 22 พ.ย. 61 
งวดที่ 6 : 27 ธ.ค. 61
งวดที่ 7 : 31 ม.ค. 61 
งวดที่ 8 : 7 มี.ค. 62  
งวดที่ 9 : 11เม.ย. 62   
งวดที่ 10 : 21 พ.ค. 62
งวดที่ 11 : 30 มิ.ย.62
งวดที่ 12 : 9 ส.ค.62   
งวดที่ 13 : 18 ก.ย.62
งวดที่ 14 : 28 ต.ค.62
งวดที่ 15 : 7 ธ.ค. 62
งวดที่ 16 :  16 ม.ค. 63
งวดที่ 17 : 25 ก.พ. 63
งวดที่ 18 : 10 เม.ย. 63
งวดที่ 19 : 25 พ.ค. 63
งวดที่ 20 : 9 ก.ค. 63
งวดที่ 21 : 23 ส.ค. 63
งวดที่ 22 : 7 ต.ค. 63</t>
  </si>
  <si>
    <t>งวดที่ 1: 29 ต.ค.60
งวดที่ 2: 28 พ.ย.60  
งวดที่ 3: 28 ธ.ค.60
งวดที่ 4: 27 ม.ค.61 
งวดที่ 5: 26 ก.พ.61
งวดที่ 6: 28 มี.ค.61
งวดที่ 7: 27 เม.ย.61
งวดที่ 8: 27 พ.ค.61
งวดที่ 9: 26 มิ.ย.61
งวดที่ 10: 26 ก.ค.61
งวดที่ 11: 4 ก.ย.61
งวดที่ 12: 24 ต.ค.61
งวดที่ 13: 13 ธ.ค.61
งวดที่ 14: 1 ก.พ.62
งวดที่ 15: 2 เม.ย.62
งวดที่ 16: 22 พ.ค.62
งวดที่ 17: 11 ก.ค.62
งวดที่ 18: 30 ส.ค.62
งวดที่ 19: 24 ต.ค.62
งวดที่ 20: 8 ธ.ค.62</t>
  </si>
  <si>
    <t>ประเภทงบลงทุน 
หน่วย: รายการ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</si>
</sst>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[$-F800]dddd\,\ mmmm\ dd\,\ yyyy"/>
    <numFmt numFmtId="189" formatCode="[$-187041E]d\ mmm\ yy;@"/>
    <numFmt numFmtId="190" formatCode="_(* #,##0.00_);_(* \(#,##0.00\);_(* &quot;-&quot;??_);_(@_)"/>
    <numFmt numFmtId="191" formatCode="0.0000"/>
    <numFmt numFmtId="192" formatCode="#,##0.0000"/>
    <numFmt numFmtId="193" formatCode="#,##0.0000_ ;\-#,##0.0000\ "/>
    <numFmt numFmtId="194" formatCode="[$-101041E]d\ mmm\ yy;@"/>
    <numFmt numFmtId="195" formatCode="_-* #,##0.0000_-;\-* #,##0.0000_-;_-* &quot;-&quot;??_-;_-@_-"/>
    <numFmt numFmtId="196" formatCode="_-* #,##0.0_-;\-* #,##0.0_-;_-* &quot;-&quot;??_-;_-@_-"/>
  </numFmts>
  <fonts count="4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indexed="8"/>
      <name val="Tahoma"/>
      <family val="2"/>
      <charset val="222"/>
    </font>
    <font>
      <b/>
      <sz val="14"/>
      <color theme="1"/>
      <name val="Arial"/>
      <family val="2"/>
    </font>
    <font>
      <b/>
      <sz val="18"/>
      <color theme="1"/>
      <name val="Tahoma"/>
      <family val="2"/>
      <scheme val="minor"/>
    </font>
    <font>
      <b/>
      <sz val="28"/>
      <color theme="1"/>
      <name val="Wingdings 2"/>
      <family val="1"/>
      <charset val="2"/>
    </font>
    <font>
      <sz val="14"/>
      <color theme="1"/>
      <name val="Tahoma"/>
      <family val="2"/>
      <scheme val="minor"/>
    </font>
    <font>
      <sz val="14"/>
      <color theme="1"/>
      <name val="Tahoma"/>
      <family val="2"/>
      <charset val="222"/>
      <scheme val="minor"/>
    </font>
    <font>
      <sz val="14"/>
      <color theme="1"/>
      <name val="Wingdings"/>
      <charset val="2"/>
    </font>
    <font>
      <sz val="14"/>
      <color theme="1"/>
      <name val="Tahoma"/>
      <family val="2"/>
      <charset val="222"/>
    </font>
    <font>
      <b/>
      <sz val="20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4"/>
      <color theme="1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sz val="14"/>
      <color indexed="8"/>
      <name val="Arial"/>
      <family val="2"/>
    </font>
    <font>
      <sz val="36"/>
      <color theme="1"/>
      <name val="Wingdings 2"/>
      <family val="1"/>
      <charset val="2"/>
    </font>
    <font>
      <sz val="12"/>
      <color theme="1"/>
      <name val="Tahoma"/>
      <family val="2"/>
      <scheme val="minor"/>
    </font>
    <font>
      <sz val="22"/>
      <color theme="1"/>
      <name val="Wingdings"/>
      <charset val="2"/>
    </font>
    <font>
      <sz val="12"/>
      <color theme="1"/>
      <name val="Arial"/>
      <family val="2"/>
    </font>
    <font>
      <sz val="20"/>
      <color theme="1"/>
      <name val="Wingdings"/>
      <charset val="2"/>
    </font>
    <font>
      <sz val="12"/>
      <color theme="1"/>
      <name val="Wingdings 2"/>
      <family val="1"/>
      <charset val="2"/>
    </font>
    <font>
      <sz val="16"/>
      <color theme="1"/>
      <name val="Wingdings 2"/>
      <family val="1"/>
      <charset val="2"/>
    </font>
    <font>
      <sz val="12"/>
      <name val="Arial"/>
      <family val="2"/>
    </font>
    <font>
      <b/>
      <sz val="14"/>
      <name val="Arial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rgb="FFC00000"/>
      <name val="Arial"/>
      <family val="2"/>
    </font>
    <font>
      <b/>
      <sz val="14"/>
      <color theme="1"/>
      <name val="Tahoma"/>
      <family val="2"/>
      <scheme val="minor"/>
    </font>
    <font>
      <b/>
      <sz val="16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2"/>
      <name val="Tahoma"/>
      <family val="2"/>
      <scheme val="minor"/>
    </font>
    <font>
      <sz val="36"/>
      <name val="Wingdings 2"/>
      <family val="1"/>
      <charset val="2"/>
    </font>
    <font>
      <sz val="22"/>
      <name val="Wingdings"/>
      <charset val="2"/>
    </font>
    <font>
      <sz val="20"/>
      <name val="Wingdings"/>
      <charset val="2"/>
    </font>
    <font>
      <sz val="16"/>
      <name val="Wingdings 2"/>
      <family val="1"/>
      <charset val="2"/>
    </font>
    <font>
      <sz val="12"/>
      <name val="Wingdings 2"/>
      <family val="1"/>
      <charset val="2"/>
    </font>
    <font>
      <b/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sz val="16"/>
      <name val="TH SarabunPSK"/>
      <family val="2"/>
    </font>
    <font>
      <u/>
      <sz val="16"/>
      <color indexed="8"/>
      <name val="TH SarabunPSK"/>
      <family val="2"/>
    </font>
    <font>
      <sz val="16"/>
      <color indexed="8"/>
      <name val="TH SarabunPSK"/>
      <family val="2"/>
    </font>
    <font>
      <u/>
      <sz val="16"/>
      <color theme="1"/>
      <name val="TH SarabunPSK"/>
      <family val="2"/>
    </font>
    <font>
      <b/>
      <sz val="28"/>
      <color theme="1"/>
      <name val="Wingdings"/>
      <charset val="2"/>
    </font>
    <font>
      <u/>
      <sz val="14"/>
      <color theme="1"/>
      <name val="Arial"/>
      <family val="2"/>
    </font>
    <font>
      <b/>
      <sz val="12"/>
      <color theme="1"/>
      <name val="Tahoma"/>
      <family val="2"/>
      <scheme val="minor"/>
    </font>
    <font>
      <sz val="12"/>
      <color theme="1"/>
      <name val="Tahoma"/>
      <family val="2"/>
      <charset val="22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7" fillId="0" borderId="0"/>
  </cellStyleXfs>
  <cellXfs count="455">
    <xf numFmtId="0" fontId="0" fillId="0" borderId="0" xfId="0"/>
    <xf numFmtId="0" fontId="0" fillId="0" borderId="0" xfId="0" applyAlignment="1">
      <alignment vertical="center" wrapText="1"/>
    </xf>
    <xf numFmtId="0" fontId="0" fillId="0" borderId="3" xfId="0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3" fillId="0" borderId="0" xfId="0" applyFont="1" applyFill="1" applyAlignment="1">
      <alignment horizontal="center" vertical="center" wrapText="1"/>
    </xf>
    <xf numFmtId="49" fontId="5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43" fontId="12" fillId="0" borderId="1" xfId="1" applyFont="1" applyFill="1" applyBorder="1" applyAlignment="1">
      <alignment horizontal="center" vertical="center" wrapText="1"/>
    </xf>
    <xf numFmtId="43" fontId="12" fillId="0" borderId="1" xfId="1" applyFont="1" applyFill="1" applyBorder="1" applyAlignment="1">
      <alignment vertical="center" wrapText="1"/>
    </xf>
    <xf numFmtId="187" fontId="12" fillId="0" borderId="1" xfId="1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center" wrapText="1"/>
    </xf>
    <xf numFmtId="190" fontId="13" fillId="0" borderId="1" xfId="1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right" vertical="center" wrapText="1"/>
    </xf>
    <xf numFmtId="0" fontId="12" fillId="0" borderId="0" xfId="0" applyFont="1" applyFill="1" applyAlignment="1">
      <alignment horizontal="left" vertical="center" wrapText="1"/>
    </xf>
    <xf numFmtId="43" fontId="12" fillId="0" borderId="0" xfId="1" applyNumberFormat="1" applyFont="1" applyFill="1" applyAlignment="1">
      <alignment vertical="center" wrapText="1"/>
    </xf>
    <xf numFmtId="43" fontId="12" fillId="0" borderId="0" xfId="1" applyFont="1" applyFill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49" fontId="12" fillId="0" borderId="0" xfId="0" applyNumberFormat="1" applyFont="1" applyFill="1" applyAlignment="1">
      <alignment vertical="center" wrapText="1"/>
    </xf>
    <xf numFmtId="187" fontId="12" fillId="0" borderId="0" xfId="1" applyNumberFormat="1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43" fontId="3" fillId="0" borderId="1" xfId="1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15" fontId="12" fillId="0" borderId="1" xfId="0" quotePrefix="1" applyNumberFormat="1" applyFont="1" applyFill="1" applyBorder="1" applyAlignment="1">
      <alignment vertical="center" wrapText="1"/>
    </xf>
    <xf numFmtId="0" fontId="12" fillId="0" borderId="1" xfId="0" quotePrefix="1" applyFont="1" applyFill="1" applyBorder="1" applyAlignment="1">
      <alignment horizontal="center" vertical="center" wrapText="1"/>
    </xf>
    <xf numFmtId="43" fontId="12" fillId="0" borderId="1" xfId="0" applyNumberFormat="1" applyFont="1" applyFill="1" applyBorder="1" applyAlignment="1">
      <alignment horizontal="center" vertical="center" wrapText="1"/>
    </xf>
    <xf numFmtId="15" fontId="12" fillId="0" borderId="1" xfId="0" quotePrefix="1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right" vertical="center" wrapText="1"/>
    </xf>
    <xf numFmtId="15" fontId="12" fillId="0" borderId="1" xfId="0" applyNumberFormat="1" applyFont="1" applyFill="1" applyBorder="1" applyAlignment="1">
      <alignment horizontal="center" vertical="center" wrapText="1"/>
    </xf>
    <xf numFmtId="17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shrinkToFit="1"/>
    </xf>
    <xf numFmtId="187" fontId="12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right" vertical="center" wrapText="1"/>
    </xf>
    <xf numFmtId="188" fontId="12" fillId="0" borderId="1" xfId="0" applyNumberFormat="1" applyFont="1" applyFill="1" applyBorder="1" applyAlignment="1">
      <alignment vertical="center" wrapText="1"/>
    </xf>
    <xf numFmtId="15" fontId="12" fillId="0" borderId="1" xfId="0" applyNumberFormat="1" applyFont="1" applyFill="1" applyBorder="1" applyAlignment="1">
      <alignment vertical="center" wrapText="1"/>
    </xf>
    <xf numFmtId="17" fontId="12" fillId="0" borderId="1" xfId="0" applyNumberFormat="1" applyFont="1" applyFill="1" applyBorder="1" applyAlignment="1">
      <alignment vertical="center" wrapText="1"/>
    </xf>
    <xf numFmtId="4" fontId="12" fillId="0" borderId="1" xfId="0" applyNumberFormat="1" applyFont="1" applyFill="1" applyBorder="1" applyAlignment="1">
      <alignment vertical="center" wrapText="1"/>
    </xf>
    <xf numFmtId="2" fontId="12" fillId="0" borderId="1" xfId="0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189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vertical="top" wrapText="1"/>
    </xf>
    <xf numFmtId="0" fontId="12" fillId="0" borderId="1" xfId="0" quotePrefix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textRotation="90" wrapText="1"/>
    </xf>
    <xf numFmtId="187" fontId="3" fillId="0" borderId="1" xfId="1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5" fontId="19" fillId="0" borderId="1" xfId="0" applyNumberFormat="1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vertical="center" wrapText="1"/>
    </xf>
    <xf numFmtId="15" fontId="12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top" wrapText="1"/>
    </xf>
    <xf numFmtId="3" fontId="12" fillId="0" borderId="1" xfId="0" applyNumberFormat="1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" fontId="13" fillId="0" borderId="1" xfId="0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right" vertical="center" wrapText="1"/>
    </xf>
    <xf numFmtId="15" fontId="13" fillId="0" borderId="1" xfId="0" applyNumberFormat="1" applyFont="1" applyFill="1" applyBorder="1" applyAlignment="1">
      <alignment vertical="center" wrapText="1"/>
    </xf>
    <xf numFmtId="3" fontId="13" fillId="0" borderId="1" xfId="0" applyNumberFormat="1" applyFont="1" applyFill="1" applyBorder="1" applyAlignment="1">
      <alignment vertical="center" wrapText="1"/>
    </xf>
    <xf numFmtId="43" fontId="24" fillId="0" borderId="1" xfId="1" applyFont="1" applyFill="1" applyBorder="1" applyAlignment="1">
      <alignment horizontal="center" vertical="center" wrapText="1"/>
    </xf>
    <xf numFmtId="43" fontId="13" fillId="0" borderId="0" xfId="1" applyNumberFormat="1" applyFont="1" applyFill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3" fontId="0" fillId="0" borderId="0" xfId="0" applyNumberFormat="1"/>
    <xf numFmtId="187" fontId="0" fillId="0" borderId="0" xfId="0" applyNumberFormat="1"/>
    <xf numFmtId="0" fontId="0" fillId="3" borderId="0" xfId="0" applyFill="1" applyAlignment="1">
      <alignment horizontal="left"/>
    </xf>
    <xf numFmtId="187" fontId="0" fillId="3" borderId="0" xfId="0" applyNumberFormat="1" applyFill="1"/>
    <xf numFmtId="0" fontId="0" fillId="3" borderId="0" xfId="0" applyFill="1"/>
    <xf numFmtId="0" fontId="26" fillId="0" borderId="0" xfId="0" applyFont="1"/>
    <xf numFmtId="0" fontId="25" fillId="4" borderId="1" xfId="0" applyFont="1" applyFill="1" applyBorder="1" applyAlignment="1">
      <alignment horizontal="center"/>
    </xf>
    <xf numFmtId="0" fontId="26" fillId="0" borderId="1" xfId="0" applyFont="1" applyBorder="1"/>
    <xf numFmtId="0" fontId="25" fillId="0" borderId="1" xfId="0" applyFont="1" applyBorder="1" applyAlignment="1">
      <alignment horizontal="center"/>
    </xf>
    <xf numFmtId="0" fontId="25" fillId="5" borderId="1" xfId="0" applyFont="1" applyFill="1" applyBorder="1" applyAlignment="1">
      <alignment horizontal="center"/>
    </xf>
    <xf numFmtId="0" fontId="26" fillId="5" borderId="1" xfId="0" applyFont="1" applyFill="1" applyBorder="1"/>
    <xf numFmtId="0" fontId="25" fillId="0" borderId="1" xfId="0" applyFont="1" applyBorder="1"/>
    <xf numFmtId="191" fontId="26" fillId="0" borderId="1" xfId="0" applyNumberFormat="1" applyFont="1" applyBorder="1"/>
    <xf numFmtId="191" fontId="26" fillId="5" borderId="1" xfId="0" applyNumberFormat="1" applyFont="1" applyFill="1" applyBorder="1"/>
    <xf numFmtId="2" fontId="26" fillId="0" borderId="1" xfId="0" applyNumberFormat="1" applyFont="1" applyBorder="1" applyAlignment="1">
      <alignment horizontal="center"/>
    </xf>
    <xf numFmtId="192" fontId="26" fillId="0" borderId="1" xfId="0" applyNumberFormat="1" applyFont="1" applyBorder="1"/>
    <xf numFmtId="192" fontId="26" fillId="0" borderId="0" xfId="0" applyNumberFormat="1" applyFont="1"/>
    <xf numFmtId="191" fontId="25" fillId="0" borderId="1" xfId="0" applyNumberFormat="1" applyFont="1" applyBorder="1"/>
    <xf numFmtId="191" fontId="25" fillId="5" borderId="1" xfId="0" applyNumberFormat="1" applyFont="1" applyFill="1" applyBorder="1"/>
    <xf numFmtId="2" fontId="25" fillId="0" borderId="1" xfId="0" applyNumberFormat="1" applyFont="1" applyBorder="1" applyAlignment="1">
      <alignment horizontal="center"/>
    </xf>
    <xf numFmtId="1" fontId="26" fillId="5" borderId="1" xfId="0" applyNumberFormat="1" applyFont="1" applyFill="1" applyBorder="1" applyAlignment="1">
      <alignment horizontal="center"/>
    </xf>
    <xf numFmtId="49" fontId="26" fillId="0" borderId="0" xfId="0" applyNumberFormat="1" applyFont="1" applyAlignment="1">
      <alignment horizontal="right"/>
    </xf>
    <xf numFmtId="43" fontId="26" fillId="0" borderId="0" xfId="1" applyFont="1"/>
    <xf numFmtId="193" fontId="26" fillId="0" borderId="0" xfId="0" applyNumberFormat="1" applyFont="1"/>
    <xf numFmtId="191" fontId="26" fillId="0" borderId="0" xfId="0" applyNumberFormat="1" applyFont="1"/>
    <xf numFmtId="193" fontId="26" fillId="0" borderId="0" xfId="1" applyNumberFormat="1" applyFont="1"/>
    <xf numFmtId="0" fontId="17" fillId="0" borderId="1" xfId="0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43" fontId="12" fillId="0" borderId="1" xfId="1" quotePrefix="1" applyFont="1" applyFill="1" applyBorder="1" applyAlignment="1">
      <alignment horizontal="center" vertical="center" wrapText="1"/>
    </xf>
    <xf numFmtId="43" fontId="12" fillId="0" borderId="1" xfId="1" applyNumberFormat="1" applyFont="1" applyFill="1" applyBorder="1" applyAlignment="1">
      <alignment vertical="center" wrapText="1"/>
    </xf>
    <xf numFmtId="43" fontId="13" fillId="0" borderId="1" xfId="1" applyFont="1" applyFill="1" applyBorder="1" applyAlignment="1">
      <alignment vertical="center" wrapText="1"/>
    </xf>
    <xf numFmtId="43" fontId="14" fillId="0" borderId="1" xfId="1" applyFont="1" applyFill="1" applyBorder="1" applyAlignment="1">
      <alignment vertical="center" wrapText="1"/>
    </xf>
    <xf numFmtId="49" fontId="13" fillId="0" borderId="1" xfId="0" applyNumberFormat="1" applyFont="1" applyFill="1" applyBorder="1" applyAlignment="1">
      <alignment vertical="center" wrapText="1"/>
    </xf>
    <xf numFmtId="187" fontId="13" fillId="0" borderId="1" xfId="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15" fontId="12" fillId="0" borderId="1" xfId="0" applyNumberFormat="1" applyFont="1" applyFill="1" applyBorder="1" applyAlignment="1">
      <alignment horizontal="right" vertical="center" wrapText="1"/>
    </xf>
    <xf numFmtId="14" fontId="12" fillId="0" borderId="1" xfId="0" applyNumberFormat="1" applyFont="1" applyFill="1" applyBorder="1" applyAlignment="1">
      <alignment horizontal="right" vertical="center" wrapText="1"/>
    </xf>
    <xf numFmtId="41" fontId="12" fillId="0" borderId="1" xfId="0" applyNumberFormat="1" applyFont="1" applyFill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12" fillId="0" borderId="1" xfId="0" quotePrefix="1" applyNumberFormat="1" applyFont="1" applyFill="1" applyBorder="1" applyAlignment="1">
      <alignment horizontal="center" vertical="center" wrapText="1"/>
    </xf>
    <xf numFmtId="17" fontId="12" fillId="0" borderId="1" xfId="0" quotePrefix="1" applyNumberFormat="1" applyFont="1" applyFill="1" applyBorder="1" applyAlignment="1">
      <alignment horizontal="center" vertical="center" wrapText="1"/>
    </xf>
    <xf numFmtId="187" fontId="12" fillId="0" borderId="1" xfId="1" applyNumberFormat="1" applyFont="1" applyFill="1" applyBorder="1" applyAlignment="1">
      <alignment horizontal="right" vertical="center" wrapText="1"/>
    </xf>
    <xf numFmtId="49" fontId="12" fillId="0" borderId="1" xfId="0" applyNumberFormat="1" applyFont="1" applyFill="1" applyBorder="1" applyAlignment="1">
      <alignment horizontal="left" vertical="center" wrapText="1"/>
    </xf>
    <xf numFmtId="4" fontId="12" fillId="0" borderId="1" xfId="1" applyNumberFormat="1" applyFont="1" applyFill="1" applyBorder="1" applyAlignment="1">
      <alignment vertical="center" wrapText="1"/>
    </xf>
    <xf numFmtId="15" fontId="12" fillId="0" borderId="1" xfId="1" applyNumberFormat="1" applyFont="1" applyFill="1" applyBorder="1" applyAlignment="1">
      <alignment horizontal="center" vertical="center" wrapText="1"/>
    </xf>
    <xf numFmtId="3" fontId="12" fillId="0" borderId="1" xfId="1" applyNumberFormat="1" applyFont="1" applyFill="1" applyBorder="1" applyAlignment="1">
      <alignment vertical="center" wrapText="1"/>
    </xf>
    <xf numFmtId="0" fontId="12" fillId="0" borderId="1" xfId="1" applyNumberFormat="1" applyFont="1" applyFill="1" applyBorder="1" applyAlignment="1">
      <alignment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1" fontId="12" fillId="0" borderId="1" xfId="1" applyNumberFormat="1" applyFont="1" applyFill="1" applyBorder="1" applyAlignment="1">
      <alignment vertical="center" wrapText="1"/>
    </xf>
    <xf numFmtId="188" fontId="12" fillId="0" borderId="1" xfId="0" applyNumberFormat="1" applyFont="1" applyFill="1" applyBorder="1" applyAlignment="1">
      <alignment horizontal="right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3" fontId="13" fillId="0" borderId="1" xfId="0" applyNumberFormat="1" applyFont="1" applyFill="1" applyBorder="1" applyAlignment="1">
      <alignment vertical="center" wrapText="1"/>
    </xf>
    <xf numFmtId="187" fontId="13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15" fontId="13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vertical="center" wrapText="1"/>
    </xf>
    <xf numFmtId="43" fontId="12" fillId="0" borderId="1" xfId="0" applyNumberFormat="1" applyFont="1" applyFill="1" applyBorder="1" applyAlignment="1">
      <alignment vertical="center" wrapText="1"/>
    </xf>
    <xf numFmtId="0" fontId="12" fillId="0" borderId="0" xfId="0" applyFont="1" applyFill="1" applyAlignment="1">
      <alignment wrapText="1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3" fontId="12" fillId="0" borderId="1" xfId="0" applyNumberFormat="1" applyFont="1" applyFill="1" applyBorder="1" applyAlignment="1">
      <alignment horizontal="right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187" fontId="12" fillId="0" borderId="1" xfId="1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 wrapText="1"/>
    </xf>
    <xf numFmtId="43" fontId="12" fillId="0" borderId="2" xfId="1" applyFont="1" applyFill="1" applyBorder="1" applyAlignment="1">
      <alignment vertical="center" wrapText="1"/>
    </xf>
    <xf numFmtId="43" fontId="12" fillId="0" borderId="1" xfId="1" applyFont="1" applyFill="1" applyBorder="1" applyAlignment="1">
      <alignment horizontal="left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12" fontId="12" fillId="0" borderId="1" xfId="0" applyNumberFormat="1" applyFont="1" applyFill="1" applyBorder="1" applyAlignment="1">
      <alignment horizontal="center" vertical="center" wrapText="1"/>
    </xf>
    <xf numFmtId="17" fontId="12" fillId="0" borderId="1" xfId="0" quotePrefix="1" applyNumberFormat="1" applyFont="1" applyFill="1" applyBorder="1" applyAlignment="1">
      <alignment vertical="center" wrapText="1"/>
    </xf>
    <xf numFmtId="194" fontId="13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top" wrapText="1"/>
    </xf>
    <xf numFmtId="194" fontId="12" fillId="0" borderId="1" xfId="0" applyNumberFormat="1" applyFont="1" applyFill="1" applyBorder="1" applyAlignment="1">
      <alignment vertical="center" wrapText="1"/>
    </xf>
    <xf numFmtId="194" fontId="12" fillId="0" borderId="1" xfId="0" applyNumberFormat="1" applyFont="1" applyFill="1" applyBorder="1" applyAlignment="1">
      <alignment horizontal="right" vertical="center" wrapText="1"/>
    </xf>
    <xf numFmtId="194" fontId="12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vertical="top" wrapText="1"/>
    </xf>
    <xf numFmtId="0" fontId="12" fillId="0" borderId="1" xfId="0" quotePrefix="1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vertical="center"/>
    </xf>
    <xf numFmtId="0" fontId="7" fillId="0" borderId="1" xfId="0" pivotButton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NumberFormat="1" applyFont="1" applyBorder="1" applyAlignment="1">
      <alignment vertical="center"/>
    </xf>
    <xf numFmtId="187" fontId="7" fillId="0" borderId="1" xfId="0" applyNumberFormat="1" applyFont="1" applyBorder="1" applyAlignment="1">
      <alignment vertical="center"/>
    </xf>
    <xf numFmtId="0" fontId="7" fillId="0" borderId="0" xfId="0" pivotButton="1" applyFont="1"/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NumberFormat="1" applyFont="1"/>
    <xf numFmtId="0" fontId="7" fillId="0" borderId="0" xfId="0" applyFont="1" applyAlignment="1">
      <alignment horizontal="left" indent="1"/>
    </xf>
    <xf numFmtId="0" fontId="12" fillId="6" borderId="1" xfId="0" applyFont="1" applyFill="1" applyBorder="1" applyAlignment="1">
      <alignment vertical="center" wrapText="1"/>
    </xf>
    <xf numFmtId="49" fontId="12" fillId="6" borderId="1" xfId="0" applyNumberFormat="1" applyFont="1" applyFill="1" applyBorder="1" applyAlignment="1">
      <alignment vertical="center" wrapText="1"/>
    </xf>
    <xf numFmtId="0" fontId="12" fillId="6" borderId="1" xfId="0" applyFont="1" applyFill="1" applyBorder="1" applyAlignment="1">
      <alignment horizontal="center" vertical="center" wrapText="1"/>
    </xf>
    <xf numFmtId="187" fontId="12" fillId="6" borderId="1" xfId="1" applyNumberFormat="1" applyFont="1" applyFill="1" applyBorder="1" applyAlignment="1">
      <alignment vertical="center" wrapText="1"/>
    </xf>
    <xf numFmtId="0" fontId="16" fillId="6" borderId="1" xfId="0" applyFont="1" applyFill="1" applyBorder="1" applyAlignment="1">
      <alignment horizontal="center" vertical="center" wrapText="1"/>
    </xf>
    <xf numFmtId="49" fontId="12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49" fontId="12" fillId="6" borderId="1" xfId="0" applyNumberFormat="1" applyFont="1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/>
    </xf>
    <xf numFmtId="43" fontId="12" fillId="6" borderId="1" xfId="1" applyFont="1" applyFill="1" applyBorder="1" applyAlignment="1">
      <alignment horizontal="center" vertical="center" wrapText="1"/>
    </xf>
    <xf numFmtId="43" fontId="12" fillId="6" borderId="1" xfId="1" applyFont="1" applyFill="1" applyBorder="1" applyAlignment="1">
      <alignment vertical="center" wrapText="1"/>
    </xf>
    <xf numFmtId="15" fontId="12" fillId="6" borderId="1" xfId="0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right" vertical="center" wrapText="1"/>
    </xf>
    <xf numFmtId="188" fontId="12" fillId="6" borderId="1" xfId="0" applyNumberFormat="1" applyFont="1" applyFill="1" applyBorder="1" applyAlignment="1">
      <alignment horizontal="right" vertical="center" wrapText="1"/>
    </xf>
    <xf numFmtId="188" fontId="12" fillId="6" borderId="1" xfId="0" applyNumberFormat="1" applyFont="1" applyFill="1" applyBorder="1" applyAlignment="1">
      <alignment vertical="center" wrapText="1"/>
    </xf>
    <xf numFmtId="1" fontId="12" fillId="6" borderId="1" xfId="1" applyNumberFormat="1" applyFont="1" applyFill="1" applyBorder="1" applyAlignment="1">
      <alignment vertical="center" wrapText="1"/>
    </xf>
    <xf numFmtId="15" fontId="12" fillId="6" borderId="1" xfId="0" applyNumberFormat="1" applyFont="1" applyFill="1" applyBorder="1" applyAlignment="1">
      <alignment vertical="center" wrapText="1"/>
    </xf>
    <xf numFmtId="0" fontId="13" fillId="6" borderId="1" xfId="0" applyFont="1" applyFill="1" applyBorder="1" applyAlignment="1">
      <alignment vertical="center" wrapText="1"/>
    </xf>
    <xf numFmtId="43" fontId="12" fillId="6" borderId="1" xfId="1" applyNumberFormat="1" applyFont="1" applyFill="1" applyBorder="1" applyAlignment="1">
      <alignment vertical="center" wrapText="1"/>
    </xf>
    <xf numFmtId="17" fontId="12" fillId="6" borderId="1" xfId="0" applyNumberFormat="1" applyFont="1" applyFill="1" applyBorder="1" applyAlignment="1">
      <alignment vertical="center" wrapText="1"/>
    </xf>
    <xf numFmtId="189" fontId="12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14" fontId="13" fillId="6" borderId="1" xfId="0" applyNumberFormat="1" applyFont="1" applyFill="1" applyBorder="1" applyAlignment="1">
      <alignment vertical="center" wrapText="1"/>
    </xf>
    <xf numFmtId="43" fontId="12" fillId="6" borderId="1" xfId="0" applyNumberFormat="1" applyFont="1" applyFill="1" applyBorder="1" applyAlignment="1">
      <alignment vertical="center" wrapText="1"/>
    </xf>
    <xf numFmtId="43" fontId="13" fillId="6" borderId="1" xfId="1" applyFont="1" applyFill="1" applyBorder="1" applyAlignment="1">
      <alignment vertical="center" wrapText="1"/>
    </xf>
    <xf numFmtId="43" fontId="14" fillId="6" borderId="1" xfId="1" applyFont="1" applyFill="1" applyBorder="1" applyAlignment="1">
      <alignment vertical="center" wrapText="1"/>
    </xf>
    <xf numFmtId="14" fontId="13" fillId="6" borderId="1" xfId="0" applyNumberFormat="1" applyFont="1" applyFill="1" applyBorder="1" applyAlignment="1">
      <alignment horizontal="center" vertical="center" wrapText="1"/>
    </xf>
    <xf numFmtId="190" fontId="13" fillId="6" borderId="1" xfId="1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vertical="top" wrapText="1"/>
    </xf>
    <xf numFmtId="3" fontId="12" fillId="6" borderId="1" xfId="0" applyNumberFormat="1" applyFont="1" applyFill="1" applyBorder="1" applyAlignment="1">
      <alignment vertical="center" wrapText="1"/>
    </xf>
    <xf numFmtId="0" fontId="12" fillId="6" borderId="2" xfId="0" applyFont="1" applyFill="1" applyBorder="1" applyAlignment="1">
      <alignment vertical="center" wrapText="1"/>
    </xf>
    <xf numFmtId="0" fontId="12" fillId="6" borderId="2" xfId="0" applyFont="1" applyFill="1" applyBorder="1" applyAlignment="1">
      <alignment horizontal="center" vertical="center" wrapText="1"/>
    </xf>
    <xf numFmtId="43" fontId="12" fillId="6" borderId="2" xfId="1" applyFont="1" applyFill="1" applyBorder="1" applyAlignment="1">
      <alignment vertical="center" wrapText="1"/>
    </xf>
    <xf numFmtId="43" fontId="12" fillId="6" borderId="1" xfId="1" applyFont="1" applyFill="1" applyBorder="1" applyAlignment="1">
      <alignment horizontal="left" vertical="center" wrapText="1"/>
    </xf>
    <xf numFmtId="17" fontId="12" fillId="6" borderId="1" xfId="0" quotePrefix="1" applyNumberFormat="1" applyFont="1" applyFill="1" applyBorder="1" applyAlignment="1">
      <alignment vertical="center" wrapText="1"/>
    </xf>
    <xf numFmtId="0" fontId="12" fillId="6" borderId="1" xfId="0" quotePrefix="1" applyFont="1" applyFill="1" applyBorder="1" applyAlignment="1">
      <alignment horizontal="left" vertical="center" wrapText="1"/>
    </xf>
    <xf numFmtId="17" fontId="12" fillId="6" borderId="1" xfId="0" applyNumberFormat="1" applyFont="1" applyFill="1" applyBorder="1" applyAlignment="1">
      <alignment horizontal="center" vertical="center" wrapText="1"/>
    </xf>
    <xf numFmtId="187" fontId="12" fillId="6" borderId="1" xfId="0" applyNumberFormat="1" applyFont="1" applyFill="1" applyBorder="1" applyAlignment="1">
      <alignment vertical="center" wrapText="1"/>
    </xf>
    <xf numFmtId="0" fontId="23" fillId="6" borderId="1" xfId="0" applyFont="1" applyFill="1" applyBorder="1" applyAlignment="1">
      <alignment horizontal="center" vertical="center" wrapText="1"/>
    </xf>
    <xf numFmtId="194" fontId="13" fillId="6" borderId="1" xfId="0" applyNumberFormat="1" applyFont="1" applyFill="1" applyBorder="1" applyAlignment="1">
      <alignment vertical="center" wrapText="1"/>
    </xf>
    <xf numFmtId="0" fontId="13" fillId="6" borderId="1" xfId="0" applyFont="1" applyFill="1" applyBorder="1" applyAlignment="1">
      <alignment horizontal="right" vertical="center" wrapText="1"/>
    </xf>
    <xf numFmtId="17" fontId="13" fillId="6" borderId="1" xfId="0" applyNumberFormat="1" applyFont="1" applyFill="1" applyBorder="1" applyAlignment="1">
      <alignment vertical="center" wrapText="1"/>
    </xf>
    <xf numFmtId="3" fontId="13" fillId="6" borderId="1" xfId="0" applyNumberFormat="1" applyFont="1" applyFill="1" applyBorder="1" applyAlignment="1">
      <alignment vertical="center" wrapText="1"/>
    </xf>
    <xf numFmtId="0" fontId="12" fillId="6" borderId="0" xfId="0" applyFont="1" applyFill="1" applyAlignment="1">
      <alignment vertical="center" wrapText="1"/>
    </xf>
    <xf numFmtId="194" fontId="12" fillId="6" borderId="1" xfId="0" applyNumberFormat="1" applyFont="1" applyFill="1" applyBorder="1" applyAlignment="1">
      <alignment vertical="center" wrapText="1"/>
    </xf>
    <xf numFmtId="0" fontId="30" fillId="0" borderId="0" xfId="0" applyFont="1" applyAlignment="1">
      <alignment vertical="center"/>
    </xf>
    <xf numFmtId="0" fontId="24" fillId="0" borderId="2" xfId="0" applyFont="1" applyFill="1" applyBorder="1" applyAlignment="1">
      <alignment vertical="center" wrapText="1"/>
    </xf>
    <xf numFmtId="0" fontId="24" fillId="0" borderId="2" xfId="0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textRotation="90" wrapText="1"/>
    </xf>
    <xf numFmtId="187" fontId="24" fillId="0" borderId="1" xfId="1" applyNumberFormat="1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textRotation="90" wrapText="1"/>
    </xf>
    <xf numFmtId="0" fontId="24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43" fontId="24" fillId="0" borderId="1" xfId="1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43" fontId="13" fillId="0" borderId="1" xfId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0" fontId="13" fillId="0" borderId="0" xfId="0" applyFont="1" applyFill="1" applyAlignment="1">
      <alignment vertical="center" wrapText="1"/>
    </xf>
    <xf numFmtId="4" fontId="13" fillId="0" borderId="1" xfId="0" applyNumberFormat="1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center" vertical="center" wrapText="1"/>
    </xf>
    <xf numFmtId="15" fontId="23" fillId="0" borderId="1" xfId="0" applyNumberFormat="1" applyFont="1" applyFill="1" applyBorder="1" applyAlignment="1">
      <alignment horizontal="center" vertical="center" wrapText="1"/>
    </xf>
    <xf numFmtId="43" fontId="13" fillId="0" borderId="1" xfId="1" applyNumberFormat="1" applyFont="1" applyFill="1" applyBorder="1" applyAlignment="1">
      <alignment vertical="center" wrapText="1"/>
    </xf>
    <xf numFmtId="41" fontId="13" fillId="0" borderId="1" xfId="0" applyNumberFormat="1" applyFont="1" applyFill="1" applyBorder="1" applyAlignment="1">
      <alignment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13" fillId="0" borderId="2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 wrapText="1"/>
    </xf>
    <xf numFmtId="43" fontId="13" fillId="0" borderId="2" xfId="1" applyFont="1" applyFill="1" applyBorder="1" applyAlignment="1">
      <alignment vertical="center" wrapText="1"/>
    </xf>
    <xf numFmtId="43" fontId="13" fillId="0" borderId="1" xfId="1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13" fillId="0" borderId="1" xfId="0" quotePrefix="1" applyFont="1" applyFill="1" applyBorder="1" applyAlignment="1">
      <alignment horizontal="left" vertical="center" wrapText="1"/>
    </xf>
    <xf numFmtId="49" fontId="13" fillId="0" borderId="0" xfId="0" applyNumberFormat="1" applyFont="1" applyFill="1" applyAlignment="1">
      <alignment vertical="center" wrapText="1"/>
    </xf>
    <xf numFmtId="0" fontId="13" fillId="0" borderId="0" xfId="0" applyFont="1" applyFill="1" applyAlignment="1">
      <alignment horizontal="left" vertical="center" wrapText="1"/>
    </xf>
    <xf numFmtId="187" fontId="13" fillId="0" borderId="0" xfId="1" applyNumberFormat="1" applyFont="1" applyFill="1" applyAlignment="1">
      <alignment vertical="center" wrapText="1"/>
    </xf>
    <xf numFmtId="0" fontId="13" fillId="0" borderId="0" xfId="0" applyFont="1" applyFill="1" applyAlignment="1">
      <alignment horizontal="right" vertical="center" wrapText="1"/>
    </xf>
    <xf numFmtId="43" fontId="13" fillId="0" borderId="0" xfId="1" applyFont="1" applyFill="1" applyAlignment="1">
      <alignment vertical="center" wrapText="1"/>
    </xf>
    <xf numFmtId="187" fontId="13" fillId="0" borderId="1" xfId="1" applyNumberFormat="1" applyFont="1" applyFill="1" applyBorder="1" applyAlignment="1">
      <alignment horizontal="left" vertical="center" wrapText="1"/>
    </xf>
    <xf numFmtId="0" fontId="26" fillId="0" borderId="6" xfId="0" applyFont="1" applyBorder="1" applyAlignment="1"/>
    <xf numFmtId="0" fontId="26" fillId="0" borderId="0" xfId="0" applyFont="1" applyBorder="1" applyAlignment="1"/>
    <xf numFmtId="0" fontId="26" fillId="0" borderId="0" xfId="0" applyFont="1" applyBorder="1" applyAlignment="1">
      <alignment horizontal="right"/>
    </xf>
    <xf numFmtId="0" fontId="26" fillId="0" borderId="6" xfId="0" applyFont="1" applyBorder="1" applyAlignment="1">
      <alignment horizontal="right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/>
    </xf>
    <xf numFmtId="0" fontId="25" fillId="0" borderId="0" xfId="0" applyFont="1" applyAlignment="1">
      <alignment horizontal="center"/>
    </xf>
    <xf numFmtId="187" fontId="25" fillId="0" borderId="1" xfId="0" applyNumberFormat="1" applyFont="1" applyBorder="1" applyAlignment="1">
      <alignment horizontal="center" vertical="center"/>
    </xf>
    <xf numFmtId="195" fontId="25" fillId="0" borderId="1" xfId="0" applyNumberFormat="1" applyFont="1" applyBorder="1" applyAlignment="1">
      <alignment horizontal="center" vertical="center"/>
    </xf>
    <xf numFmtId="0" fontId="26" fillId="7" borderId="1" xfId="0" applyFont="1" applyFill="1" applyBorder="1" applyAlignment="1">
      <alignment horizontal="center"/>
    </xf>
    <xf numFmtId="0" fontId="38" fillId="7" borderId="1" xfId="0" applyFont="1" applyFill="1" applyBorder="1"/>
    <xf numFmtId="0" fontId="26" fillId="7" borderId="1" xfId="0" applyFont="1" applyFill="1" applyBorder="1"/>
    <xf numFmtId="187" fontId="25" fillId="7" borderId="1" xfId="0" applyNumberFormat="1" applyFont="1" applyFill="1" applyBorder="1" applyAlignment="1">
      <alignment horizontal="center"/>
    </xf>
    <xf numFmtId="43" fontId="25" fillId="7" borderId="1" xfId="0" applyNumberFormat="1" applyFont="1" applyFill="1" applyBorder="1"/>
    <xf numFmtId="195" fontId="25" fillId="7" borderId="1" xfId="0" applyNumberFormat="1" applyFont="1" applyFill="1" applyBorder="1"/>
    <xf numFmtId="0" fontId="26" fillId="0" borderId="1" xfId="0" applyFont="1" applyBorder="1" applyAlignment="1">
      <alignment horizontal="center" vertical="top"/>
    </xf>
    <xf numFmtId="0" fontId="39" fillId="0" borderId="1" xfId="4" applyFont="1" applyFill="1" applyBorder="1" applyAlignment="1">
      <alignment horizontal="left" vertical="top" wrapText="1"/>
    </xf>
    <xf numFmtId="0" fontId="39" fillId="0" borderId="10" xfId="4" applyFont="1" applyBorder="1" applyAlignment="1">
      <alignment horizontal="left" vertical="top"/>
    </xf>
    <xf numFmtId="0" fontId="39" fillId="0" borderId="1" xfId="4" applyFont="1" applyBorder="1" applyAlignment="1">
      <alignment horizontal="left" vertical="top" wrapText="1"/>
    </xf>
    <xf numFmtId="0" fontId="26" fillId="0" borderId="1" xfId="0" applyFont="1" applyBorder="1" applyAlignment="1">
      <alignment vertical="top"/>
    </xf>
    <xf numFmtId="43" fontId="26" fillId="0" borderId="1" xfId="1" applyFont="1" applyBorder="1" applyAlignment="1">
      <alignment vertical="top"/>
    </xf>
    <xf numFmtId="195" fontId="26" fillId="0" borderId="1" xfId="1" applyNumberFormat="1" applyFont="1" applyBorder="1" applyAlignment="1">
      <alignment vertical="top"/>
    </xf>
    <xf numFmtId="0" fontId="26" fillId="0" borderId="1" xfId="0" applyFont="1" applyBorder="1" applyAlignment="1">
      <alignment vertical="top" wrapText="1"/>
    </xf>
    <xf numFmtId="0" fontId="39" fillId="0" borderId="10" xfId="4" applyFont="1" applyFill="1" applyBorder="1" applyAlignment="1">
      <alignment horizontal="left" vertical="top"/>
    </xf>
    <xf numFmtId="0" fontId="42" fillId="0" borderId="1" xfId="0" applyFont="1" applyBorder="1" applyAlignment="1">
      <alignment vertical="top"/>
    </xf>
    <xf numFmtId="0" fontId="26" fillId="0" borderId="1" xfId="0" applyFont="1" applyBorder="1" applyAlignment="1">
      <alignment horizontal="center"/>
    </xf>
    <xf numFmtId="0" fontId="26" fillId="7" borderId="1" xfId="0" applyFont="1" applyFill="1" applyBorder="1" applyAlignment="1">
      <alignment horizontal="center" vertical="top"/>
    </xf>
    <xf numFmtId="0" fontId="26" fillId="7" borderId="1" xfId="0" applyFont="1" applyFill="1" applyBorder="1" applyAlignment="1">
      <alignment vertical="top"/>
    </xf>
    <xf numFmtId="0" fontId="26" fillId="7" borderId="1" xfId="0" applyFont="1" applyFill="1" applyBorder="1" applyAlignment="1">
      <alignment vertical="top" wrapText="1"/>
    </xf>
    <xf numFmtId="0" fontId="26" fillId="0" borderId="1" xfId="4" applyFont="1" applyFill="1" applyBorder="1" applyAlignment="1">
      <alignment horizontal="left" vertical="center" wrapText="1"/>
    </xf>
    <xf numFmtId="0" fontId="26" fillId="0" borderId="10" xfId="4" applyFont="1" applyBorder="1" applyAlignment="1">
      <alignment horizontal="left" vertical="top"/>
    </xf>
    <xf numFmtId="0" fontId="26" fillId="0" borderId="0" xfId="0" applyFont="1" applyAlignment="1">
      <alignment vertical="top"/>
    </xf>
    <xf numFmtId="0" fontId="12" fillId="10" borderId="1" xfId="0" applyFont="1" applyFill="1" applyBorder="1" applyAlignment="1">
      <alignment horizontal="left" vertical="center" wrapText="1"/>
    </xf>
    <xf numFmtId="194" fontId="12" fillId="8" borderId="1" xfId="0" applyNumberFormat="1" applyFont="1" applyFill="1" applyBorder="1" applyAlignment="1">
      <alignment vertical="center" wrapText="1"/>
    </xf>
    <xf numFmtId="4" fontId="12" fillId="8" borderId="1" xfId="0" applyNumberFormat="1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left" vertical="center" wrapText="1"/>
    </xf>
    <xf numFmtId="0" fontId="12" fillId="8" borderId="1" xfId="0" applyFont="1" applyFill="1" applyBorder="1" applyAlignment="1">
      <alignment vertical="center" wrapText="1"/>
    </xf>
    <xf numFmtId="15" fontId="12" fillId="8" borderId="1" xfId="0" applyNumberFormat="1" applyFont="1" applyFill="1" applyBorder="1" applyAlignment="1">
      <alignment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right" vertical="center" wrapText="1"/>
    </xf>
    <xf numFmtId="17" fontId="12" fillId="0" borderId="1" xfId="0" applyNumberFormat="1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2" fontId="12" fillId="0" borderId="1" xfId="0" applyNumberFormat="1" applyFont="1" applyBorder="1" applyAlignment="1">
      <alignment vertical="center" wrapText="1"/>
    </xf>
    <xf numFmtId="17" fontId="12" fillId="11" borderId="1" xfId="0" applyNumberFormat="1" applyFont="1" applyFill="1" applyBorder="1" applyAlignment="1">
      <alignment vertical="center" wrapText="1"/>
    </xf>
    <xf numFmtId="43" fontId="12" fillId="11" borderId="1" xfId="1" applyFont="1" applyFill="1" applyBorder="1" applyAlignment="1">
      <alignment vertical="center" wrapText="1"/>
    </xf>
    <xf numFmtId="0" fontId="12" fillId="11" borderId="1" xfId="0" applyFont="1" applyFill="1" applyBorder="1" applyAlignment="1">
      <alignment vertical="center" wrapText="1"/>
    </xf>
    <xf numFmtId="15" fontId="12" fillId="0" borderId="1" xfId="0" applyNumberFormat="1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15" fontId="12" fillId="0" borderId="1" xfId="0" applyNumberFormat="1" applyFont="1" applyBorder="1" applyAlignment="1">
      <alignment horizontal="right" vertical="center" wrapText="1"/>
    </xf>
    <xf numFmtId="41" fontId="12" fillId="0" borderId="1" xfId="0" applyNumberFormat="1" applyFont="1" applyBorder="1" applyAlignment="1">
      <alignment vertical="center" wrapText="1"/>
    </xf>
    <xf numFmtId="0" fontId="43" fillId="0" borderId="1" xfId="0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left" vertical="center" wrapText="1"/>
    </xf>
    <xf numFmtId="190" fontId="13" fillId="0" borderId="1" xfId="1" applyNumberFormat="1" applyFont="1" applyFill="1" applyBorder="1" applyAlignment="1">
      <alignment horizontal="left" vertical="center" wrapText="1"/>
    </xf>
    <xf numFmtId="49" fontId="12" fillId="8" borderId="1" xfId="0" applyNumberFormat="1" applyFont="1" applyFill="1" applyBorder="1" applyAlignment="1">
      <alignment horizontal="center" vertical="center" wrapText="1"/>
    </xf>
    <xf numFmtId="49" fontId="13" fillId="8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0" fontId="12" fillId="8" borderId="1" xfId="0" quotePrefix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43" fontId="12" fillId="8" borderId="1" xfId="0" applyNumberFormat="1" applyFont="1" applyFill="1" applyBorder="1" applyAlignment="1">
      <alignment horizontal="center" vertical="center" wrapText="1"/>
    </xf>
    <xf numFmtId="49" fontId="12" fillId="8" borderId="1" xfId="0" quotePrefix="1" applyNumberFormat="1" applyFont="1" applyFill="1" applyBorder="1" applyAlignment="1">
      <alignment horizontal="center" vertical="center" wrapText="1"/>
    </xf>
    <xf numFmtId="49" fontId="12" fillId="8" borderId="1" xfId="0" applyNumberFormat="1" applyFont="1" applyFill="1" applyBorder="1" applyAlignment="1">
      <alignment vertical="center" wrapText="1"/>
    </xf>
    <xf numFmtId="187" fontId="12" fillId="8" borderId="1" xfId="1" applyNumberFormat="1" applyFont="1" applyFill="1" applyBorder="1" applyAlignment="1">
      <alignment vertical="center" wrapText="1"/>
    </xf>
    <xf numFmtId="49" fontId="12" fillId="8" borderId="1" xfId="0" applyNumberFormat="1" applyFont="1" applyFill="1" applyBorder="1" applyAlignment="1">
      <alignment horizontal="right" vertical="center" wrapText="1"/>
    </xf>
    <xf numFmtId="15" fontId="12" fillId="8" borderId="1" xfId="0" applyNumberFormat="1" applyFont="1" applyFill="1" applyBorder="1" applyAlignment="1">
      <alignment horizontal="center" vertical="center" wrapText="1"/>
    </xf>
    <xf numFmtId="43" fontId="12" fillId="8" borderId="1" xfId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vertical="center" wrapText="1"/>
    </xf>
    <xf numFmtId="43" fontId="12" fillId="0" borderId="1" xfId="1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187" fontId="13" fillId="8" borderId="1" xfId="1" applyNumberFormat="1" applyFont="1" applyFill="1" applyBorder="1" applyAlignment="1">
      <alignment vertical="center" wrapText="1"/>
    </xf>
    <xf numFmtId="43" fontId="12" fillId="8" borderId="1" xfId="1" applyNumberFormat="1" applyFont="1" applyFill="1" applyBorder="1" applyAlignment="1">
      <alignment vertical="center" wrapText="1"/>
    </xf>
    <xf numFmtId="43" fontId="12" fillId="8" borderId="1" xfId="1" applyFont="1" applyFill="1" applyBorder="1" applyAlignment="1">
      <alignment vertical="center" wrapText="1"/>
    </xf>
    <xf numFmtId="0" fontId="24" fillId="8" borderId="1" xfId="0" applyFont="1" applyFill="1" applyBorder="1" applyAlignment="1">
      <alignment horizontal="center" vertical="center" wrapText="1"/>
    </xf>
    <xf numFmtId="49" fontId="13" fillId="8" borderId="1" xfId="0" applyNumberFormat="1" applyFont="1" applyFill="1" applyBorder="1" applyAlignment="1">
      <alignment vertical="center" wrapText="1"/>
    </xf>
    <xf numFmtId="43" fontId="12" fillId="0" borderId="1" xfId="1" applyFont="1" applyFill="1" applyBorder="1" applyAlignment="1">
      <alignment horizontal="right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8" borderId="1" xfId="1" applyNumberFormat="1" applyFont="1" applyFill="1" applyBorder="1" applyAlignment="1">
      <alignment vertical="center" wrapText="1"/>
    </xf>
    <xf numFmtId="0" fontId="12" fillId="9" borderId="1" xfId="0" applyFont="1" applyFill="1" applyBorder="1" applyAlignment="1">
      <alignment vertical="center" wrapText="1"/>
    </xf>
    <xf numFmtId="15" fontId="12" fillId="8" borderId="1" xfId="1" applyNumberFormat="1" applyFont="1" applyFill="1" applyBorder="1" applyAlignment="1">
      <alignment horizontal="center" vertical="center" wrapText="1"/>
    </xf>
    <xf numFmtId="15" fontId="12" fillId="9" borderId="1" xfId="0" applyNumberFormat="1" applyFont="1" applyFill="1" applyBorder="1" applyAlignment="1">
      <alignment horizontal="center" vertical="center" wrapText="1"/>
    </xf>
    <xf numFmtId="4" fontId="12" fillId="8" borderId="1" xfId="0" applyNumberFormat="1" applyFont="1" applyFill="1" applyBorder="1" applyAlignment="1">
      <alignment horizontal="center" vertical="center" wrapText="1"/>
    </xf>
    <xf numFmtId="3" fontId="12" fillId="8" borderId="1" xfId="1" applyNumberFormat="1" applyFont="1" applyFill="1" applyBorder="1" applyAlignment="1">
      <alignment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3" fontId="12" fillId="8" borderId="1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17" fontId="12" fillId="9" borderId="1" xfId="0" applyNumberFormat="1" applyFont="1" applyFill="1" applyBorder="1" applyAlignment="1">
      <alignment horizontal="center" vertical="center" wrapText="1"/>
    </xf>
    <xf numFmtId="3" fontId="12" fillId="9" borderId="1" xfId="1" applyNumberFormat="1" applyFont="1" applyFill="1" applyBorder="1" applyAlignment="1">
      <alignment vertical="center" wrapText="1"/>
    </xf>
    <xf numFmtId="43" fontId="12" fillId="9" borderId="1" xfId="1" applyNumberFormat="1" applyFont="1" applyFill="1" applyBorder="1" applyAlignment="1">
      <alignment vertical="center" wrapText="1"/>
    </xf>
    <xf numFmtId="49" fontId="12" fillId="8" borderId="1" xfId="0" applyNumberFormat="1" applyFont="1" applyFill="1" applyBorder="1" applyAlignment="1">
      <alignment horizontal="center" vertical="center" shrinkToFit="1"/>
    </xf>
    <xf numFmtId="187" fontId="12" fillId="8" borderId="1" xfId="0" applyNumberFormat="1" applyFont="1" applyFill="1" applyBorder="1" applyAlignment="1">
      <alignment vertical="center" wrapText="1"/>
    </xf>
    <xf numFmtId="0" fontId="12" fillId="8" borderId="1" xfId="1" applyNumberFormat="1" applyFont="1" applyFill="1" applyBorder="1" applyAlignment="1">
      <alignment vertical="center" wrapText="1"/>
    </xf>
    <xf numFmtId="3" fontId="12" fillId="8" borderId="1" xfId="0" applyNumberFormat="1" applyFont="1" applyFill="1" applyBorder="1" applyAlignment="1">
      <alignment vertical="center" wrapText="1"/>
    </xf>
    <xf numFmtId="15" fontId="12" fillId="9" borderId="1" xfId="1" applyNumberFormat="1" applyFont="1" applyFill="1" applyBorder="1" applyAlignment="1">
      <alignment horizontal="center" vertical="center" wrapText="1"/>
    </xf>
    <xf numFmtId="15" fontId="12" fillId="8" borderId="1" xfId="0" applyNumberFormat="1" applyFont="1" applyFill="1" applyBorder="1" applyAlignment="1">
      <alignment horizontal="right" vertical="center" wrapText="1"/>
    </xf>
    <xf numFmtId="15" fontId="12" fillId="9" borderId="1" xfId="0" applyNumberFormat="1" applyFont="1" applyFill="1" applyBorder="1" applyAlignment="1">
      <alignment horizontal="right" vertical="center" wrapText="1"/>
    </xf>
    <xf numFmtId="3" fontId="12" fillId="9" borderId="1" xfId="0" applyNumberFormat="1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12" fillId="8" borderId="1" xfId="0" applyNumberFormat="1" applyFont="1" applyFill="1" applyBorder="1" applyAlignment="1">
      <alignment vertical="center" wrapText="1"/>
    </xf>
    <xf numFmtId="0" fontId="12" fillId="9" borderId="1" xfId="0" applyFont="1" applyFill="1" applyBorder="1" applyAlignment="1">
      <alignment horizontal="left" vertical="center" wrapText="1"/>
    </xf>
    <xf numFmtId="188" fontId="12" fillId="8" borderId="1" xfId="0" applyNumberFormat="1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43" fontId="12" fillId="0" borderId="1" xfId="1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15" fontId="12" fillId="8" borderId="1" xfId="0" applyNumberFormat="1" applyFont="1" applyFill="1" applyBorder="1" applyAlignment="1">
      <alignment horizontal="left" vertical="center" wrapText="1"/>
    </xf>
    <xf numFmtId="187" fontId="12" fillId="8" borderId="1" xfId="1" applyNumberFormat="1" applyFont="1" applyFill="1" applyBorder="1" applyAlignment="1">
      <alignment horizontal="right" vertical="center" wrapText="1"/>
    </xf>
    <xf numFmtId="0" fontId="12" fillId="8" borderId="1" xfId="0" applyFont="1" applyFill="1" applyBorder="1" applyAlignment="1">
      <alignment horizontal="right" vertical="center" wrapText="1"/>
    </xf>
    <xf numFmtId="0" fontId="12" fillId="0" borderId="0" xfId="0" applyFont="1" applyAlignment="1">
      <alignment wrapText="1"/>
    </xf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3" fillId="8" borderId="1" xfId="0" applyFont="1" applyFill="1" applyBorder="1" applyAlignment="1">
      <alignment vertical="top" wrapText="1"/>
    </xf>
    <xf numFmtId="15" fontId="12" fillId="0" borderId="1" xfId="0" applyNumberFormat="1" applyFont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top" wrapText="1"/>
    </xf>
    <xf numFmtId="0" fontId="12" fillId="12" borderId="1" xfId="0" applyFont="1" applyFill="1" applyBorder="1" applyAlignment="1">
      <alignment vertical="center" wrapText="1"/>
    </xf>
    <xf numFmtId="0" fontId="14" fillId="12" borderId="1" xfId="0" applyFont="1" applyFill="1" applyBorder="1" applyAlignment="1">
      <alignment vertical="center" wrapText="1"/>
    </xf>
    <xf numFmtId="0" fontId="14" fillId="12" borderId="1" xfId="0" applyFont="1" applyFill="1" applyBorder="1" applyAlignment="1">
      <alignment horizontal="center" vertical="center" wrapText="1"/>
    </xf>
    <xf numFmtId="187" fontId="14" fillId="12" borderId="1" xfId="1" applyNumberFormat="1" applyFont="1" applyFill="1" applyBorder="1" applyAlignment="1">
      <alignment vertical="center" wrapText="1"/>
    </xf>
    <xf numFmtId="0" fontId="14" fillId="12" borderId="1" xfId="0" applyFont="1" applyFill="1" applyBorder="1" applyAlignment="1">
      <alignment horizontal="right" vertical="center" wrapText="1"/>
    </xf>
    <xf numFmtId="49" fontId="14" fillId="12" borderId="1" xfId="0" applyNumberFormat="1" applyFont="1" applyFill="1" applyBorder="1" applyAlignment="1">
      <alignment vertical="center" wrapText="1"/>
    </xf>
    <xf numFmtId="0" fontId="13" fillId="12" borderId="1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vertical="center" wrapText="1"/>
    </xf>
    <xf numFmtId="0" fontId="13" fillId="8" borderId="1" xfId="0" applyFont="1" applyFill="1" applyBorder="1" applyAlignment="1">
      <alignment horizontal="left" vertical="center" wrapText="1"/>
    </xf>
    <xf numFmtId="17" fontId="12" fillId="8" borderId="1" xfId="0" quotePrefix="1" applyNumberFormat="1" applyFont="1" applyFill="1" applyBorder="1" applyAlignment="1">
      <alignment vertical="center" wrapText="1"/>
    </xf>
    <xf numFmtId="0" fontId="12" fillId="8" borderId="1" xfId="0" quotePrefix="1" applyFont="1" applyFill="1" applyBorder="1" applyAlignment="1">
      <alignment horizontal="left" vertical="center" wrapText="1"/>
    </xf>
    <xf numFmtId="0" fontId="12" fillId="8" borderId="1" xfId="0" quotePrefix="1" applyFont="1" applyFill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196" fontId="12" fillId="0" borderId="1" xfId="1" applyNumberFormat="1" applyFont="1" applyFill="1" applyBorder="1" applyAlignment="1">
      <alignment vertical="center" wrapText="1"/>
    </xf>
    <xf numFmtId="15" fontId="13" fillId="8" borderId="1" xfId="0" applyNumberFormat="1" applyFont="1" applyFill="1" applyBorder="1" applyAlignment="1">
      <alignment vertical="center" wrapText="1"/>
    </xf>
    <xf numFmtId="194" fontId="13" fillId="8" borderId="1" xfId="0" applyNumberFormat="1" applyFont="1" applyFill="1" applyBorder="1" applyAlignment="1">
      <alignment vertical="center" wrapText="1"/>
    </xf>
    <xf numFmtId="0" fontId="12" fillId="8" borderId="1" xfId="0" applyFont="1" applyFill="1" applyBorder="1" applyAlignment="1">
      <alignment vertical="top" wrapText="1"/>
    </xf>
    <xf numFmtId="0" fontId="13" fillId="8" borderId="1" xfId="0" applyFont="1" applyFill="1" applyBorder="1" applyAlignment="1">
      <alignment horizontal="right" vertical="center" wrapText="1"/>
    </xf>
    <xf numFmtId="17" fontId="13" fillId="8" borderId="1" xfId="0" applyNumberFormat="1" applyFont="1" applyFill="1" applyBorder="1" applyAlignment="1">
      <alignment vertical="center" wrapText="1"/>
    </xf>
    <xf numFmtId="3" fontId="13" fillId="8" borderId="1" xfId="0" applyNumberFormat="1" applyFont="1" applyFill="1" applyBorder="1" applyAlignment="1">
      <alignment vertical="center" wrapText="1"/>
    </xf>
    <xf numFmtId="3" fontId="12" fillId="8" borderId="1" xfId="0" applyNumberFormat="1" applyFont="1" applyFill="1" applyBorder="1" applyAlignment="1">
      <alignment horizontal="right" vertical="center" wrapText="1"/>
    </xf>
    <xf numFmtId="194" fontId="12" fillId="8" borderId="1" xfId="0" applyNumberFormat="1" applyFont="1" applyFill="1" applyBorder="1" applyAlignment="1">
      <alignment horizontal="right" vertical="center" wrapText="1"/>
    </xf>
    <xf numFmtId="17" fontId="12" fillId="8" borderId="1" xfId="0" applyNumberFormat="1" applyFont="1" applyFill="1" applyBorder="1" applyAlignment="1">
      <alignment vertical="center" wrapText="1"/>
    </xf>
    <xf numFmtId="194" fontId="12" fillId="8" borderId="1" xfId="0" applyNumberFormat="1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8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28" fillId="0" borderId="1" xfId="0" applyFont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12" borderId="1" xfId="0" applyFont="1" applyFill="1" applyBorder="1" applyAlignment="1">
      <alignment horizontal="left" vertical="center"/>
    </xf>
    <xf numFmtId="0" fontId="45" fillId="12" borderId="1" xfId="0" applyNumberFormat="1" applyFont="1" applyFill="1" applyBorder="1" applyAlignment="1">
      <alignment horizontal="center" vertical="center"/>
    </xf>
    <xf numFmtId="0" fontId="46" fillId="0" borderId="1" xfId="0" applyFont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187" fontId="14" fillId="0" borderId="1" xfId="1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vertical="center" wrapText="1"/>
    </xf>
    <xf numFmtId="0" fontId="12" fillId="0" borderId="1" xfId="0" quotePrefix="1" applyFont="1" applyFill="1" applyBorder="1" applyAlignment="1">
      <alignment vertical="center" wrapText="1"/>
    </xf>
    <xf numFmtId="0" fontId="12" fillId="0" borderId="1" xfId="0" quotePrefix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29" fillId="0" borderId="6" xfId="0" applyFont="1" applyBorder="1" applyAlignment="1">
      <alignment horizontal="center" vertical="center"/>
    </xf>
    <xf numFmtId="0" fontId="28" fillId="0" borderId="0" xfId="0" applyFont="1" applyAlignment="1">
      <alignment horizont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pivotButton="1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25" fillId="0" borderId="6" xfId="0" applyFont="1" applyBorder="1" applyAlignment="1">
      <alignment horizontal="center"/>
    </xf>
    <xf numFmtId="0" fontId="25" fillId="4" borderId="7" xfId="0" applyFont="1" applyFill="1" applyBorder="1" applyAlignment="1">
      <alignment horizontal="center"/>
    </xf>
    <xf numFmtId="0" fontId="25" fillId="4" borderId="8" xfId="0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center" wrapText="1"/>
    </xf>
  </cellXfs>
  <cellStyles count="5">
    <cellStyle name="Comma 2" xfId="2" xr:uid="{00000000-0005-0000-0000-000001000000}"/>
    <cellStyle name="Normal 2" xfId="4" xr:uid="{00000000-0005-0000-0000-000003000000}"/>
    <cellStyle name="เครื่องหมายจุลภาค 2" xfId="3" xr:uid="{00000000-0005-0000-0000-000004000000}"/>
    <cellStyle name="จุลภาค" xfId="1" builtinId="3"/>
    <cellStyle name="ปกติ" xfId="0" builtinId="0"/>
  </cellStyles>
  <dxfs count="230">
    <dxf>
      <numFmt numFmtId="35" formatCode="_-* #,##0.00_-;\-* #,##0.00_-;_-* &quot;-&quot;??_-;_-@_-"/>
    </dxf>
    <dxf>
      <numFmt numFmtId="35" formatCode="_-* #,##0.00_-;\-* #,##0.00_-;_-* &quot;-&quot;??_-;_-@_-"/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numFmt numFmtId="187" formatCode="_-* #,##0_-;\-* #,##0_-;_-* &quot;-&quot;??_-;_-@_-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numFmt numFmtId="187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238125</xdr:rowOff>
    </xdr:from>
    <xdr:to>
      <xdr:col>7</xdr:col>
      <xdr:colOff>762000</xdr:colOff>
      <xdr:row>11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238125"/>
          <a:ext cx="5981700" cy="5981700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0</xdr:row>
      <xdr:rowOff>123825</xdr:rowOff>
    </xdr:from>
    <xdr:to>
      <xdr:col>10</xdr:col>
      <xdr:colOff>663530</xdr:colOff>
      <xdr:row>18</xdr:row>
      <xdr:rowOff>238125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0" y="123825"/>
          <a:ext cx="7083380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ON/&#3648;&#3585;&#3655;&#3610;&#3612;&#3621;&#3591;&#3634;&#3609;&#3648;&#3585;&#3656;&#3634;/&#3611;&#3637;&#3591;&#3610;&#3611;&#3619;&#3632;&#3617;&#3634;&#3603;%20&#3614;.&#3624;.2563/&#3605;&#3634;&#3617;&#3591;&#3610;&#3621;&#3591;&#3607;&#3640;&#3609;&#3605;&#3634;&#3617;&#3617;&#3634;&#3605;&#3619;&#3585;&#3634;&#3619;&#3648;&#3619;&#3656;&#3591;&#3619;&#3633;&#3604;/01%20&#3626;&#3609;&#3591;.&#3629;&#3608;&#3636;&#3585;&#3634;&#3619;&#3610;&#3604;&#3637;%20ok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ON/&#3648;&#3585;&#3655;&#3610;&#3612;&#3621;&#3591;&#3634;&#3609;&#3648;&#3585;&#3656;&#3634;/&#3611;&#3637;&#3591;&#3610;&#3611;&#3619;&#3632;&#3617;&#3634;&#3603;%20&#3614;.&#3624;.2563/&#3605;&#3634;&#3617;&#3591;&#3610;&#3621;&#3591;&#3607;&#3640;&#3609;&#3605;&#3634;&#3617;&#3617;&#3634;&#3605;&#3619;&#3585;&#3634;&#3619;&#3648;&#3619;&#3656;&#3591;&#3619;&#3633;&#3604;/31%20&#3617;&#3637;.&#3588;.63/02%20&#3588;&#3603;&#3632;&#3624;&#3636;&#3621;&#3611;&#3624;&#3638;&#3585;&#3625;&#363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ON/&#3648;&#3585;&#3655;&#3610;&#3612;&#3621;&#3591;&#3634;&#3609;&#3648;&#3585;&#3656;&#3634;/&#3611;&#3637;&#3591;&#3610;&#3611;&#3619;&#3632;&#3617;&#3634;&#3603;%20&#3614;.&#3624;.2563/&#3605;&#3634;&#3617;&#3591;&#3610;&#3621;&#3591;&#3607;&#3640;&#3609;&#3605;&#3634;&#3617;&#3617;&#3634;&#3605;&#3619;&#3585;&#3634;&#3619;&#3648;&#3619;&#3656;&#3591;&#3619;&#3633;&#3604;/31%20&#3617;&#3637;.&#3588;.63/04%20&#3588;&#3603;&#3632;&#3624;&#3636;&#3621;&#3611;&#3623;&#3636;&#3592;&#3636;&#3605;&#361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ON/&#3648;&#3585;&#3655;&#3610;&#3612;&#3621;&#3591;&#3634;&#3609;&#3648;&#3585;&#3656;&#3634;/&#3611;&#3637;&#3591;&#3610;&#3611;&#3619;&#3632;&#3617;&#3634;&#3603;%20&#3614;.&#3624;.2563/&#3605;&#3634;&#3617;&#3591;&#3610;&#3621;&#3591;&#3607;&#3640;&#3609;&#3605;&#3634;&#3617;&#3617;&#3634;&#3605;&#3619;&#3585;&#3634;&#3619;&#3648;&#3619;&#3656;&#3591;&#3619;&#3633;&#3604;/31%20&#3617;&#3637;.&#3588;.63/05%20&#3623;&#3609;&#362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ON/&#3648;&#3585;&#3655;&#3610;&#3612;&#3621;&#3591;&#3634;&#3609;&#3648;&#3585;&#3656;&#3634;/&#3611;&#3637;&#3591;&#3610;&#3611;&#3619;&#3632;&#3617;&#3634;&#3603;%20&#3614;.&#3624;.2563/&#3605;&#3634;&#3617;&#3591;&#3610;&#3621;&#3591;&#3607;&#3640;&#3609;&#3605;&#3634;&#3617;&#3617;&#3634;&#3605;&#3619;&#3585;&#3634;&#3619;&#3648;&#3619;&#3656;&#3591;&#3619;&#3633;&#3604;/31%20&#3617;&#3637;.&#3588;.63/06%20&#3623;&#3609;&#3624;.&#3648;&#3594;&#3637;&#3618;&#3591;&#3651;&#3627;&#3617;&#3656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ON/&#3648;&#3585;&#3655;&#3610;&#3612;&#3621;&#3591;&#3634;&#3609;&#3648;&#3585;&#3656;&#3634;/&#3611;&#3637;&#3591;&#3610;&#3611;&#3619;&#3632;&#3617;&#3634;&#3603;%20&#3614;.&#3624;.2563/&#3605;&#3634;&#3617;&#3591;&#3610;&#3621;&#3591;&#3607;&#3640;&#3609;&#3605;&#3634;&#3617;&#3617;&#3634;&#3605;&#3619;&#3585;&#3634;&#3619;&#3648;&#3619;&#3656;&#3591;&#3619;&#3633;&#3604;/31%20&#3617;&#3637;.&#3588;.63/09%20&#3623;&#3609;&#3624;.&#3619;&#3657;&#3629;&#3618;&#3648;&#3629;&#3655;&#360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TON/&#3648;&#3585;&#3655;&#3610;&#3612;&#3621;&#3591;&#3634;&#3609;&#3648;&#3585;&#3656;&#3634;/&#3611;&#3637;&#3591;&#3610;&#3611;&#3619;&#3632;&#3617;&#3634;&#3603;%20&#3614;.&#3624;.2563/&#3605;&#3634;&#3617;&#3591;&#3610;&#3621;&#3591;&#3607;&#3640;&#3609;&#3605;&#3634;&#3617;&#3617;&#3634;&#3605;&#3619;&#3585;&#3634;&#3619;&#3648;&#3619;&#3656;&#3591;&#3619;&#3633;&#3604;/31%20&#3617;&#3637;.&#3588;.63/15%20&#3623;&#3609;&#3624;.&#3626;&#3640;&#3614;&#3619;&#3619;&#3603;&#3610;&#3640;&#3619;&#36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กรอกข้อมูลต้นฉบับ"/>
      <sheetName val="Sheet2"/>
      <sheetName val="คู่มือการกรอกข้อมูล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กรอกข้อมูลต้นฉบับ"/>
      <sheetName val="Sheet2"/>
      <sheetName val="คู่มือการกรอกข้อมูล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กรอกข้อมูลต้นฉบับ"/>
      <sheetName val="Sheet2"/>
      <sheetName val="คู่มือการกรอกข้อมูล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กรอกข้อมูลต้นฉบับ"/>
      <sheetName val="Sheet2"/>
      <sheetName val="คู่มือการกรอกข้อมูล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กรอกข้อมูลต้นฉบับ"/>
      <sheetName val="Sheet2"/>
      <sheetName val="คู่มือการกรอกข้อมูล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กรอกข้อมูลต้นฉบับ"/>
      <sheetName val="Sheet2"/>
      <sheetName val="คู่มือการกรอกข้อมูล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กรอกข้อมูลต้นฉบับ"/>
      <sheetName val="Sheet2"/>
      <sheetName val="คู่มือการกรอกข้อมูล"/>
    </sheetNames>
    <sheetDataSet>
      <sheetData sheetId="0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oN\Downloads\FINAL%20&#3605;&#3612;.3%20&#3623;&#3633;&#3609;&#3607;&#3637;&#3656;%2016%20&#3648;&#3617;.&#3618;.2563%20(1)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" refreshedDate="43924.606634606484" createdVersion="5" refreshedVersion="6" minRefreshableVersion="3" recordCount="822" xr:uid="{00000000-000A-0000-FFFF-FFFF00000000}">
  <cacheSource type="worksheet">
    <worksheetSource ref="A1:AT1048576" sheet="ต้นฉบับ ปรับงบสุทธิ"/>
  </cacheSource>
  <cacheFields count="46">
    <cacheField name="หน่วยงาน/สถานศึกษา (1)" numFmtId="0">
      <sharedItems containsBlank="1" count="20">
        <s v="สำนักงานอธิการบดี"/>
        <s v="คุณะศิลปศึกษา"/>
        <s v="คณะศิลปนาฏดุริยางค์"/>
        <s v="คณะศิลปวิจิตร"/>
        <s v="วนศ."/>
        <s v="วนศ.เชียงใหม่"/>
        <s v="วนศ.นครศรีธรรมราช"/>
        <s v="วนศ.อ่างทอง"/>
        <s v="วนศ.ร้อยเอ็ด"/>
        <s v="วนศ.สุโขทัย"/>
        <s v="วนศ.กาฬสินธุ์"/>
        <s v="วนศ.ลพบุรี"/>
        <s v="วนศ.จันทบุรี"/>
        <s v="วนศ.พัทลุง"/>
        <s v="วนศ.สุพรรณบุรี"/>
        <s v="วนศ.นครราชสีมา"/>
        <s v="วชศ."/>
        <s v="วชศ.สุพรรณบุรี"/>
        <s v="วชศ.นครศรีธรรมราช"/>
        <m/>
      </sharedItems>
    </cacheField>
    <cacheField name="งบตามพรบ/เงินเหลือจ่าย (2)" numFmtId="0">
      <sharedItems containsBlank="1"/>
    </cacheField>
    <cacheField name="ประเภทงบลงทุน (3)" numFmtId="0">
      <sharedItems containsBlank="1"/>
    </cacheField>
    <cacheField name="ประเภทของครุภัณฑ์/ที่ดินและสิ่งก่อสร้าง (4)" numFmtId="0">
      <sharedItems containsBlank="1"/>
    </cacheField>
    <cacheField name="กิจกรรม" numFmtId="0">
      <sharedItems containsBlank="1"/>
    </cacheField>
    <cacheField name="รหัสงบประมาณในระบบ GFMIS (5) " numFmtId="0">
      <sharedItems containsBlank="1"/>
    </cacheField>
    <cacheField name="รายการงบลงทุน (6)" numFmtId="0">
      <sharedItems containsBlank="1" longText="1"/>
    </cacheField>
    <cacheField name="จำนวน (7)  " numFmtId="0">
      <sharedItems containsBlank="1"/>
    </cacheField>
    <cacheField name="หน่วยนับ (8)  " numFmtId="0">
      <sharedItems containsBlank="1"/>
    </cacheField>
    <cacheField name="งบประมาฯสุทธิที่ได้รับ (บาท) (9)" numFmtId="187">
      <sharedItems containsString="0" containsBlank="1" containsNumber="1" containsInteger="1" minValue="1400" maxValue="47808000"/>
    </cacheField>
    <cacheField name="(1) วิธีประกาศเชิญชวนทั่วไป" numFmtId="0">
      <sharedItems containsBlank="1"/>
    </cacheField>
    <cacheField name="(2) วิธีคัดเลือก" numFmtId="0">
      <sharedItems containsBlank="1"/>
    </cacheField>
    <cacheField name="(3) วิธีเฉพาะเจาะจง" numFmtId="0">
      <sharedItems containsBlank="1"/>
    </cacheField>
    <cacheField name="ช่วงเวลาประกาศ (ถ้ามี)_x000a_ (11) " numFmtId="0">
      <sharedItems containsDate="1" containsBlank="1" containsMixedTypes="1" minDate="1960-02-22T00:00:00" maxDate="2563-02-27T00:00:00"/>
    </cacheField>
    <cacheField name="เลขที่สัญญา/เลขที่ใบสั่งซื้อสั่งจ้าง (12.1)" numFmtId="0">
      <sharedItems containsBlank="1"/>
    </cacheField>
    <cacheField name="วันเดือนปีที่เซ็นสัญญา/วันที่ลงนามในใบสั่งซื้อสั่งจ้าง (12.2)" numFmtId="0">
      <sharedItems containsDate="1" containsBlank="1" containsMixedTypes="1" minDate="1960-09-19T00:00:00" maxDate="2563-04-04T00:00:00"/>
    </cacheField>
    <cacheField name="ชื่อคู่สัญญา (12.3)" numFmtId="0">
      <sharedItems containsBlank="1"/>
    </cacheField>
    <cacheField name="ประเภทของคู่สัญญา (12.4) " numFmtId="0">
      <sharedItems containsBlank="1" containsMixedTypes="1" containsNumber="1" containsInteger="1" minValue="2" maxValue="3"/>
    </cacheField>
    <cacheField name="จังหวัดที่ทำการซื้อ (12.5)" numFmtId="0">
      <sharedItems containsBlank="1"/>
    </cacheField>
    <cacheField name="ยี่ห้อ (ถ้ามี) (12.6)" numFmtId="0">
      <sharedItems containsBlank="1"/>
    </cacheField>
    <cacheField name="รุ่น (ถ้ามี) (12.7)" numFmtId="0">
      <sharedItems containsBlank="1"/>
    </cacheField>
    <cacheField name="วัน เดือน ปี ที่เริ่มต้นและสิ้นสุดตามสัญญา/ใบสั่งซื้อสั่งจ้าง (12.8)" numFmtId="0">
      <sharedItems containsDate="1" containsBlank="1" containsMixedTypes="1" minDate="2020-03-13T00:00:00" maxDate="2020-05-23T00:00:00"/>
    </cacheField>
    <cacheField name="จำนวนเงินตามสัญญา/ใบสั่งซื้อสั่งจ้าง (12.9)" numFmtId="0">
      <sharedItems containsBlank="1" containsMixedTypes="1" containsNumber="1" minValue="1251.9000000000001" maxValue="101895000"/>
    </cacheField>
    <cacheField name="จำนวนงวดงานตามสัญญา (12.10)" numFmtId="0">
      <sharedItems containsBlank="1" containsMixedTypes="1" containsNumber="1" containsInteger="1" minValue="1" maxValue="22"/>
    </cacheField>
    <cacheField name="วัน เดือน ปี ที่ส่งมอบงาน หรือส่งมอบครุภัณฑ์ตามสัญญา/ใบสั่งซื้อสั่งจ้าง (12.11)" numFmtId="0">
      <sharedItems containsDate="1" containsBlank="1" containsMixedTypes="1" minDate="1963-03-18T00:00:00" maxDate="2563-05-23T00:00:00" longText="1"/>
    </cacheField>
    <cacheField name="จำนวนเงินตามงวดงานที่ระบุในสัญญา / ใบสั่งซื้อสั่งจ้าง (12.12)" numFmtId="0">
      <sharedItems containsBlank="1" containsMixedTypes="1" containsNumber="1" minValue="0" maxValue="6979863.6399999997" longText="1"/>
    </cacheField>
    <cacheField name="เลขที่ PO ในระบบ GFMIS (12.13)" numFmtId="0">
      <sharedItems containsBlank="1" containsMixedTypes="1" containsNumber="1" containsInteger="1" minValue="701419883" maxValue="7014248882"/>
    </cacheField>
    <cacheField name="วัน เดือน ปี ที่ส่งมอบงาน / ส่งมอบครุภัณฑ์(ตามจริง)  (13)" numFmtId="0">
      <sharedItems containsDate="1" containsBlank="1" containsMixedTypes="1" minDate="1963-03-16T00:00:00" maxDate="2563-03-26T00:00:00" longText="1"/>
    </cacheField>
    <cacheField name="วัน เดือน ปี ที่ตรวจรับงาน/ตรวจรับครุภัณฑ์ (ตามจริง) (14)" numFmtId="0">
      <sharedItems containsDate="1" containsBlank="1" containsMixedTypes="1" minDate="1963-03-16T00:00:00" maxDate="2563-03-26T00:00:00" longText="1"/>
    </cacheField>
    <cacheField name="จำนวนเงินที่เบิกจ่าย (ตามจริง) (15)" numFmtId="0">
      <sharedItems containsBlank="1" containsMixedTypes="1" containsNumber="1" minValue="0" maxValue="3890900" longText="1"/>
    </cacheField>
    <cacheField name="ระบุความก้าวหน้าว่าในการจัดซื้อจัดจ้างว่าอยู่ในกระบวนการใด (16)_x000a_31 มี.ค.2563 " numFmtId="0">
      <sharedItems containsBlank="1" longText="1"/>
    </cacheField>
    <cacheField name="วิเคราะห์สถานะตามขั้นตอนการจัดซื้อจัดจ้าง 4 มี.ค.2563" numFmtId="0">
      <sharedItems containsBlank="1"/>
    </cacheField>
    <cacheField name="วิเคราะห์สถานะตามขั้นตอนการจัดซื้อจัดจ้าง 31 มี.ค.2563" numFmtId="0">
      <sharedItems containsBlank="1"/>
    </cacheField>
    <cacheField name="ระบุความก้าวหน้าว่าในการจัดซื้อจัดจ้างว่าอยู่ในกระบวนการใด (16)_x000a_26 ก.พ.2563 " numFmtId="0">
      <sharedItems containsBlank="1" longText="1"/>
    </cacheField>
    <cacheField name="สถานะการก่อหนี้รายจ่ายลงทุน (กรมบัญชีกลาง)" numFmtId="0">
      <sharedItems containsBlank="1"/>
    </cacheField>
    <cacheField name="ใบสั่งซื้อ ณ 31 มี.ค.2563" numFmtId="0">
      <sharedItems containsString="0" containsBlank="1" containsNumber="1" minValue="1251.9000000000001" maxValue="16879500"/>
    </cacheField>
    <cacheField name="ยอดเบิกจ่าย ณ 31 มี.ค.2563" numFmtId="0">
      <sharedItems containsString="0" containsBlank="1" containsNumber="1" minValue="3424" maxValue="47808000"/>
    </cacheField>
    <cacheField name="งบคงเหลือ ณ 31 มี.ค.2563" numFmtId="43">
      <sharedItems containsString="0" containsBlank="1" containsNumber="1" minValue="0" maxValue="19896900"/>
    </cacheField>
    <cacheField name="วัน เดือน ปี ที่คาดว่าจะลงนามในสัญญา (18.1)" numFmtId="0">
      <sharedItems containsDate="1" containsBlank="1" containsMixedTypes="1" minDate="1963-03-01T00:00:00" maxDate="2563-05-14T00:00:00"/>
    </cacheField>
    <cacheField name="วัน เดือน ปี ที่คาดว่าจะจองเงินในระบบ GFMIS  (18.2)" numFmtId="0">
      <sharedItems containsDate="1" containsBlank="1" containsMixedTypes="1" minDate="1963-03-01T00:00:00" maxDate="2563-07-01T00:00:00"/>
    </cacheField>
    <cacheField name="วัน เดือน ปี ที่คาดว่าส่งมอบงาน /ส่งมอบครุภัณฑ์ (18.3)" numFmtId="0">
      <sharedItems containsDate="1" containsBlank="1" containsMixedTypes="1" minDate="1963-03-01T00:00:00" maxDate="2563-09-11T00:00:00"/>
    </cacheField>
    <cacheField name="วัน เดือน ปี ที่คาดว่าจะตรวจรับงาน/ตรวจรับครุภัณฑ์ (18.4)" numFmtId="0">
      <sharedItems containsDate="1" containsBlank="1" containsMixedTypes="1" minDate="1963-03-01T00:00:00" maxDate="2563-09-11T00:00:00"/>
    </cacheField>
    <cacheField name="วัน/เดือน/ปีที่คาดว่าจะเบิกจ่าย (18.5)_x000a_" numFmtId="0">
      <sharedItems containsDate="1" containsBlank="1" containsMixedTypes="1" minDate="1963-03-01T00:00:00" maxDate="2564-09-26T00:00:00"/>
    </cacheField>
    <cacheField name="ระบุวงเงินที่คาดว่าจะเบิกจ่าย (หน่วย : บาท) (18.6) " numFmtId="0">
      <sharedItems containsBlank="1" containsMixedTypes="1" containsNumber="1" minValue="1400" maxValue="18257600"/>
    </cacheField>
    <cacheField name="ระบุวงเงินที่คาดว่าจะเหลือ (หน่วย : บาท) (18.7)" numFmtId="0">
      <sharedItems containsBlank="1" containsMixedTypes="1" containsNumber="1" minValue="-12498000" maxValue="164000"/>
    </cacheField>
    <cacheField name="คำชึ้แจงเพิ่มเติม (18.8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3942.638724999997" createdVersion="6" refreshedVersion="5" minRefreshableVersion="3" recordCount="822" xr:uid="{00000000-000A-0000-FFFF-FFFF01000000}">
  <cacheSource type="worksheet">
    <worksheetSource ref="A1:AX1048576" sheet="ต้นฉบับ ยีดงบตามพรบ" r:id="rId2"/>
  </cacheSource>
  <cacheFields count="50">
    <cacheField name="หน่วยงาน/สถานศึกษา (1)" numFmtId="0">
      <sharedItems containsBlank="1" count="20">
        <s v="สำนักงานอธิการบดี"/>
        <s v="คุณะศิลปศึกษา"/>
        <s v="คณะศิลปนาฏดุริยางค์"/>
        <s v="คณะศิลปวิจิตร"/>
        <s v="วนศ."/>
        <s v="วนศ.เชียงใหม่"/>
        <s v="วนศ.นครศรีธรรมราช"/>
        <s v="วนศ.อ่างทอง"/>
        <s v="วนศ.ร้อยเอ็ด"/>
        <s v="วนศ.สุโขทัย"/>
        <s v="วนศ.กาฬสินธุ์"/>
        <s v="วนศ.ลพบุรี"/>
        <s v="วนศ.จันทบุรี"/>
        <s v="วนศ.พัทลุง"/>
        <s v="วนศ.สุพรรณบุรี"/>
        <s v="วนศ.นครราชสีมา"/>
        <s v="วชศ."/>
        <s v="วชศ.สุพรรณบุรี"/>
        <s v="วชศ.นครศรีธรรมราช"/>
        <m/>
      </sharedItems>
    </cacheField>
    <cacheField name="งบตามพรบ/เงินเหลือจ่าย (2)" numFmtId="0">
      <sharedItems containsBlank="1"/>
    </cacheField>
    <cacheField name="ประเภทงบลงทุน (3)" numFmtId="0">
      <sharedItems containsBlank="1" count="3">
        <s v="ครุภัณฑ์"/>
        <s v="ที่ดินและสิ่งก่อสร้าง"/>
        <m/>
      </sharedItems>
    </cacheField>
    <cacheField name="ประเภทของครุภัณฑ์/ที่ดินและสิ่งก่อสร้าง (4)" numFmtId="0">
      <sharedItems containsBlank="1"/>
    </cacheField>
    <cacheField name="กิจกรรม" numFmtId="0">
      <sharedItems containsBlank="1"/>
    </cacheField>
    <cacheField name="รหัสงบประมาณในระบบ GFMIS (5) " numFmtId="0">
      <sharedItems containsBlank="1"/>
    </cacheField>
    <cacheField name="รายการงบลงทุน (6)" numFmtId="0">
      <sharedItems containsBlank="1" longText="1"/>
    </cacheField>
    <cacheField name="จำนวน (7)  " numFmtId="0">
      <sharedItems containsBlank="1" containsMixedTypes="1" containsNumber="1" containsInteger="1" minValue="3" maxValue="3"/>
    </cacheField>
    <cacheField name="หน่วยนับ (8)  " numFmtId="0">
      <sharedItems containsBlank="1"/>
    </cacheField>
    <cacheField name="งบประมาฯสุทธิที่ได้รับ (บาท) (9)" numFmtId="187">
      <sharedItems containsString="0" containsBlank="1" containsNumber="1" containsInteger="1" minValue="1400" maxValue="58432000"/>
    </cacheField>
    <cacheField name="(1) วิธีประกาศเชิญชวนทั่วไป" numFmtId="0">
      <sharedItems containsBlank="1"/>
    </cacheField>
    <cacheField name="(2) วิธีคัดเลือก" numFmtId="0">
      <sharedItems containsBlank="1"/>
    </cacheField>
    <cacheField name="(3) วิธีเฉพาะเจาะจง" numFmtId="0">
      <sharedItems containsBlank="1"/>
    </cacheField>
    <cacheField name="ช่วงเวลาประกาศ (ถ้ามี)_x000a_ (11) " numFmtId="0">
      <sharedItems containsDate="1" containsBlank="1" containsMixedTypes="1" minDate="1960-02-22T00:00:00" maxDate="2563-02-27T00:00:00"/>
    </cacheField>
    <cacheField name="เลขที่สัญญา/เลขที่ใบสั่งซื้อสั่งจ้าง (12.1)" numFmtId="0">
      <sharedItems containsDate="1" containsBlank="1" containsMixedTypes="1" minDate="1963-03-26T00:00:00" maxDate="2563-03-02T00:00:00"/>
    </cacheField>
    <cacheField name="วันเดือนปีที่เซ็นสัญญา/วันที่ลงนามในใบสั่งซื้อสั่งจ้าง (12.2)" numFmtId="0">
      <sharedItems containsDate="1" containsBlank="1" containsMixedTypes="1" minDate="1960-09-19T00:00:00" maxDate="2563-04-16T00:00:00"/>
    </cacheField>
    <cacheField name="ชื่อคู่สัญญา (12.3)" numFmtId="0">
      <sharedItems containsBlank="1"/>
    </cacheField>
    <cacheField name="ประเภทของคู่สัญญา (12.4) " numFmtId="0">
      <sharedItems containsBlank="1" containsMixedTypes="1" containsNumber="1" containsInteger="1" minValue="2" maxValue="3"/>
    </cacheField>
    <cacheField name="จังหวัดที่ทำการซื้อ (12.5)" numFmtId="0">
      <sharedItems containsBlank="1"/>
    </cacheField>
    <cacheField name="ยี่ห้อ (ถ้ามี) (12.6)" numFmtId="0">
      <sharedItems containsBlank="1"/>
    </cacheField>
    <cacheField name="รุ่น (ถ้ามี) (12.7)" numFmtId="0">
      <sharedItems containsBlank="1"/>
    </cacheField>
    <cacheField name="วัน เดือน ปี ที่เริ่มต้นและสิ้นสุดตามสัญญา/ใบสั่งซื้อสั่งจ้าง (12.8)" numFmtId="0">
      <sharedItems containsDate="1" containsBlank="1" containsMixedTypes="1" minDate="2020-03-13T00:00:00" maxDate="1900-01-02T21:00:05"/>
    </cacheField>
    <cacheField name="จำนวนเงินตามสัญญา/ใบสั่งซื้อสั่งจ้าง (12.9)" numFmtId="0">
      <sharedItems containsBlank="1" containsMixedTypes="1" containsNumber="1" minValue="1251.9000000000001" maxValue="101895000"/>
    </cacheField>
    <cacheField name="จำนวนงวดงานตามสัญญา (12.10)" numFmtId="0">
      <sharedItems containsDate="1" containsBlank="1" containsMixedTypes="1" minDate="1899-12-31T04:01:03" maxDate="1899-12-31T00:55:04"/>
    </cacheField>
    <cacheField name="วัน เดือน ปี ที่ส่งมอบงาน หรือส่งมอบครุภัณฑ์ตามสัญญา/ใบสั่งซื้อสั่งจ้าง (12.11)" numFmtId="0">
      <sharedItems containsDate="1" containsBlank="1" containsMixedTypes="1" minDate="1963-03-18T00:00:00" maxDate="1963-06-09T00:00:00" longText="1"/>
    </cacheField>
    <cacheField name="จำนวนเงินตามงวดงานที่ระบุในสัญญา / ใบสั่งซื้อสั่งจ้าง (12.12)" numFmtId="0">
      <sharedItems containsBlank="1" containsMixedTypes="1" containsNumber="1" minValue="0" maxValue="7014310000" longText="1"/>
    </cacheField>
    <cacheField name="เลขที่ PO ในระบบ GFMIS (12.13)" numFmtId="0">
      <sharedItems containsDate="1" containsBlank="1" containsMixedTypes="1" minDate="1900-01-09T18:17:05" maxDate="1900-01-01T16:11:05"/>
    </cacheField>
    <cacheField name="วัน เดือน ปี ที่ส่งมอบงาน / ส่งมอบครุภัณฑ์(ตามจริง)  (13)" numFmtId="0">
      <sharedItems containsDate="1" containsBlank="1" containsMixedTypes="1" minDate="1963-03-16T00:00:00" maxDate="2563-04-04T00:00:00" longText="1"/>
    </cacheField>
    <cacheField name="วัน เดือน ปี ที่ตรวจรับงาน/ตรวจรับครุภัณฑ์ (ตามจริง) (14)" numFmtId="0">
      <sharedItems containsDate="1" containsBlank="1" containsMixedTypes="1" minDate="1963-03-16T00:00:00" maxDate="1963-04-15T00:00:00" longText="1"/>
    </cacheField>
    <cacheField name="จำนวนเงินที่เบิกจ่าย (ตามจริง) (15)" numFmtId="0">
      <sharedItems containsBlank="1" containsMixedTypes="1" containsNumber="1" minValue="0" maxValue="6979863.6399999997" longText="1"/>
    </cacheField>
    <cacheField name="ระบุความก้าวหน้าว่าในการจัดซื้อจัดจ้างว่าอยู่ในกระบวนการใด (16)_x000a_15 เม.ย.2563 " numFmtId="0">
      <sharedItems containsBlank="1" count="115" longText="1">
        <s v="ส่งเบิกจ่าย"/>
        <s v="อยุ่ระหว่างกระบวนการเบิกจ่าย"/>
        <s v="ระหว่างส่งมอบพัสดุ"/>
        <s v="ระหว่างกำหนดรายละเอียดคุณลักษณะครุภัณฑ์"/>
        <s v="ระหว่างเบิกจ่าย"/>
        <s v="รอส่งมอบพัสดุ"/>
        <s v="ระหว่างดำเนินงานตามสัญญา"/>
        <s v="ไม่สามารถลงนามสัญญาได้ เนื่องจากมีผู้อุทธรณ์ผลการจัดซื้อจัดจ้าง ต้องรอคณะกรรมการพิจารณาอุทธรณ์ฯ ทำการวินิจฉัยข้ออุทธรณ์ภายใน 30 วันทำการ"/>
        <s v="ลงนามในสัญญาแล้วเมื่อ 10 มี.ค.2563 รอส่งมอบ"/>
        <s v="ส่งเบิกที่การเงินแล้วเมื่อ 20 มี.ค.2563"/>
        <s v="ส่งของแล้วบางส่วนแต่ยังไม่ครบถ้วนทุกรายการเนื่องจากต้องรอสินค้าส่งมาจากจีนทางบริษัทของดลดค่าปรับเนื่องจากได้รับผลกระทบจากโรคระบาด Covid-19 และส่วนที่ยังไม่ส่งจะส่งได้ภายใน 30 วันหลังจากวันที่ 9 เม.ย.2563 จึงไม่สามารถตรวจรับได้"/>
        <s v="จัดทำรายละเอียดคุณลักษณะเฉพาะแล้ว อยู่ระหว่างจัดหาราคากลาง"/>
        <s v="ประกาศเชิญชวนแล้ว  "/>
        <s v="รอส่งมอบ (สงวนสิทธิ์การเรียกค่าปรับแล้ว)"/>
        <s v="อยู่ระหว่างการพิจารณาราคาและดำเนินการจัดซื้อตามระเบียบพัสดุ ภายในวันที่ 30 เมษายน 2563"/>
        <s v="ลงนามในสัญญาเมื่อวันที่ 20 มีนาคม 2563 และในวันที่ 10 เมษายน 2563 ทางคณะจะไปลง PO ในระบบ พร้อมทั้งจะดำเนินการจัดส่งข้อมูลแก่กองแผนต่อไป"/>
        <s v="ประกาศ TOR วันศุกร์ 17 เม.ย.2563"/>
        <s v="อยู่ระหว่างส่งการเงินคณะฯ วันที่ 15 เม.ย. 63"/>
        <s v="อยู่ระหว่างส่งมอบครุภัณฑ์"/>
        <s v="อยู่ในขั้นตอนเชิญผู้รับจ้างมาลงนามในสัญญาคาดว่าจะมาลงนามสัญญาในเดือนเมษายน 2563"/>
        <s v=" อยู่ระหว่างส่งมอบครุภัณฑ์"/>
        <s v="อยู่ระหว่างส่งการเงินคณะฯ 10 เม.ย. 63"/>
        <s v="บริษัทได้รับเงินแล้ว"/>
        <s v="อยู่ระหว่างส่งการเงินสถาบันฯวันที่ 14 เม.ย. 63"/>
        <s v="อยู่ในขั้นตอนเชิญผู้รับจ้างมาลงนามใบสั่งซื้อ"/>
        <s v="อยู่ในขั้นตอนร่างเอกสาร e-bidding ประกาศขึ้นเว็บไซต์"/>
        <s v="อยู่ระหว่างทำหนังสือชี้แจงถึงบริษัท ที่บริษัทไม่สามารถมาลงนามสัญญาได้"/>
        <s v="อยู่ระหว่างส่งมอบงานงวดที่ 1"/>
        <s v="ตรวจรับครุภัณฑ์แล้ว อยู่ระหว่างการจัดทำเอกสารเบิกจ่าย"/>
        <s v="อยู่ระหว่างรอลงนามในสัญญา เนื่องจากติดสถานการณ์ covid-19 ทำให้การลงนามในสัญญาล่าช้า"/>
        <s v="อยู่ระหว่างการตรวจรับครุภัณฑ์"/>
        <s v="อยู่ระหว่างการดำเนินการเบิกจ่าย"/>
        <s v="อยู่ระหว่างการยื่นเสนอราคา คาดว่าจะเปิดซองวันที่ 16 เม.ย. 63"/>
        <s v="อยู่ระหว่างรอส่งมอบครุภัณฑ์"/>
        <s v="ไม่มีผู้ยื่นเสนอราคา คณะกรรมการพิจารณาแล้วเห็นว่า ต้องปรับแก้ไขรายละเอียดคุณลักษณะ (TOR)  คาดว่าจะประกาศใน E-Bidding วันที่ 20 เม.ย. 63"/>
        <s v="ส่งเอกสารเบิกจ่ายแล้ว"/>
        <s v="เบิกจ่ายแล้ว"/>
        <s v="ประกาศผู้ชนะแล้ ออกใบสั่งซื้อสั่งจ้าง จัดทำ PO เรียบร้อยแล้ว รอส่งมอบสินค้า ภายในวันที่ 21 เมษายน 2563"/>
        <s v="ทำสัญญา ทำ PO เรียบร้อยแล้วเมื่อวันที่ 9 เมษายน 2563 รอส่งมอบภายในกำหนด 9 พฤษภาคม 2563"/>
        <s v="ลงนามในสัญญาแล้ว อยู่ระหว่างรอส่งมอบภายในวันที่ 17 กรกฎาคม 2563"/>
        <s v="ลงนามในสัญญาแล้วและทำ PO แล้ว เมื่อวันที่ 15 เมษายน 2563 อยู่ระหว่างรอส่งมอบภายในวันที่ 15 พฤษภาคม 2563"/>
        <s v="ลงนามในสัญญาแล้ว อยู่ระหว่างรอส่งมอบภายในวันที่ 3 พฤษภาคม 2563"/>
        <s v="1.ได้รับแบบจากสำนักสถาปัตยกรรม กรมศิลปากร ภายในวันที่ 22 เมษายน 2563_x000a_ 2. ทำราคากลางท้องถิ่น 7 วัน ขอความอนุเคราะห์โยธาจังหวัด ระหว่างวันที่ 22-28 เมษายน 2563_x000a_3. ประกาศร่าง TOR 3 วันทำการ ระหว่างวันที่ 29  เมษายน-1 พฤษภาคม 2563_x000a_4. ประกาศเชิญชวน (e-bidding) 5 วันทำการ ระหว่าง 5-12 พฤษภาคม 2563_x000a_5. ยื่นเสนอราคาในระบบ 13 พฤษภาคม 2563_x000a_6. คณะกรรมการพิจารณาผล 14 พฤษภาคม 2563_x000a_7. ประกาศผู้ชนะ 15 พฤษภาคม 2563_x000a_8. รออุทธรณ์ 7 วันทำการ 15-21 พฤษภาคม  2563_x000a_9. แจ้งลงนามสัญญา ภายใน 7 วัน  22-28 พฤษภาคม  2563_x000a_10. สัญญา 450 วัน  เริ่มต้นสัญญา 29 พฤษภาคม  2563  สิ้นสุดสัญญา 21 สิงหาคม 2564_x000a_11. ส่งมอบภายในวันที่ 21 สิงหาคม 2564"/>
        <s v="1. ได้รับแบบจากสำนักสถาปัตยกรรม กรมศิลปากรแล้ว ในวันที่ 31 มีนาคม 2563_x000a_ 2. ทำราคากลางท้องถิ่น ขอความอนุเคราะห์โยธาจังหวัด ระหว่างวันที่ 1 เมษายน - 15 เมษายน 2563_x000a_3. ประกาศร่าง TOR (ไม่ประกาศร่าง)_x000a_4. ประกาศเชิญชวน (e-bidding) 5 วันทำการ ระหว่าง 16-22 เมษายน 2563_x000a_5. ยื่นเสนอราคาในระบบ 23 เมษายน 2563_x000a_6. คณะกรรมการพิจารณาผล 3 วันทำการ 24-28 เมษายน 2563_x000a_7. ประกาศผู้ชนะ 24 เมษายน 2563_x000a_8. รออุทธรณ์ 7 วันทำการ 27 เมษายน - 5 พฤษภาคม 2563 _x000a_9. แจ้งลงนามสัญญา ภายใน 7 วัน 7-13 พฤษภาคม 2563_x000a_10. สัญญา 120 วัน  เริ่มต้นสัญญา 14 พฤษภาคม 2563  สิ้นสุดสัญญา 10 กันยายน 2563_x000a_11. ส่งมอบภายในวันที่ 10 กันยายน 2563"/>
        <s v="เบิกจ่ายเรียบร้อยแล้ว"/>
        <s v="อยู่ในขั้นตอนการเบิกจ่าย"/>
        <s v="รอส่งมอบของตามสัญญาวันที่ 30 เมษายน 2563"/>
        <s v="รอส่งมอบของตามสัญญาวันที่ 29 กรกฏาคม 2563"/>
        <s v="ส่งงานงวดที่ 8 แล้ว อยู่ในขั้นตอนการดำเนินการก่อสร้างงวดที่ 9 ขณะนี้กำลังติดต่อกรรมการตรวจรับ ว่าสามารถเดินทางมาตรวจรับได้หรือไม่ เนื่องจากสถานการณ์โรคติดต่อโควิด-19"/>
        <s v="อยู่ในขั้นตอนการแจ้งทำสัญญา"/>
        <s v="รอส่งมอบครุภัณฑ์"/>
        <s v="ส่งหนังสือเข้าสถาบันฯเพื่อสำรวจจำนวนวิทยุในหน่วยงานที่สถาบันฯรับผิดชอบ ส่งให้ กสทช.เพื่อกำหนดคลื่นความถี่ให้กับสถาบันฯ วิทยาลัยฯถึงจะดำเนินการจัดซื้อจัดจ้างได้"/>
        <s v="กำลังดำเนินการเบิกจ่าย"/>
        <s v="ดำเนินการเบิกจ่ายส่วนที่เหลือเรียบร้อย"/>
        <s v="ประกาศ e-eibding วันที่ 9 เมษายน 2563"/>
        <s v="แบบเสร็จแล้วรออธิบดีลงนาม คาดว่าจะได้แบบตัวจริงช่วงสัปดาห์หน้า และจะดำเนินการเตรียมประกาศ e-bidding ลำดับต่อไป"/>
        <s v="อยู่ในขั้นตอนการส่งมอบ"/>
        <s v="อยู่ในขั้นตอนการประกาศเชิญชวน"/>
        <s v="อยู่ในระหว่างรอการส่งมอบงาน"/>
        <s v="อยู่ในขั้นตอนการพิจารณา"/>
        <s v="อยู่ในขั้นตอนการลงนามสัญญา"/>
        <s v="เบิกจ่ายเรียบร้อย"/>
        <s v="อยู่ระหว่างส่งมอบครุภัณฑ์ / คณะกรรมการตรวจสอบความคืบหน้าในการเนินการ ครั้งที่ 1 วันที่ 20 เมย.63 (75%) ,ครั้งที่ 1 วันที่ 1 มิย.63 (95%)"/>
        <s v="ลงนามสัญญาแล้ว/อยู่ระหว่างดำเนินการก่อสร้าง"/>
        <m/>
        <s v="รอส่งมอบงาน"/>
        <s v="รอรูปแบบรายการและรอดำเนินการจัดทำราคากลางจากสำนักสถาปัตยกรรม"/>
        <s v="อยู่ในขั้นตอนประกาศจัดซื้อจัดจ้าง"/>
        <s v="ส่งมอลและตรวจรับ เรียบร้อยแล้ว อยู่ในระหว่างขออนุมัติเบิกจ่ายเงิน"/>
        <s v="ได้ผู้ขายเรียบร้อยแล้ว บริษัท เฟอร์นิเจอร์ เอาท์เล็ท จันทบุรี จำกัด รอส่งมอบพัสดุ"/>
        <s v="เบิกจ่ายเงินเรียบร้อยแล้ว"/>
        <s v="ได้ผู้ขายเรียบร้อยแล้ว คือ บริษัท ออลล์ เอ็นนี่ธิง จำกัด อยู่ในระหว่างรอส่งมอบพัสดุ"/>
        <s v="ได้ผู้ขายเรียบร้อยแล้ว บริษัท ทีโอที จำกัด (มหาชน )รอส่งมอบพัสดุ"/>
        <s v="ได้ผู้ขายเรียบร้อยแล้ว บริษัท เฟอร์นิเจอร์ เอาท์เล็ท จันทบุรี จำกัดอ อยู่ระหว่างรอส่งมอบพัสดุ"/>
        <s v="ได้ผู้ขายเรียบร้อยแล้ว หจก.ไพรัชคอมพิวเตอร์ แอนด์ โอเอ      คอมมิวนิเคชั่น  อยู่ระหว่างรอส่งมอบพัสดุ"/>
        <s v="ได้ผู้ขายเรียบร้อยแล้ว บริษัท เพลย์มิวสิค เซ็นทรัล จำกัด   อยู่ระหว่างรอส่งมอบพัสดุ "/>
        <s v="ได้ผู้ขายเรียบร้อยแล้ว ร้านทับทิมพาณิชย์ รอส่งมอบ ภายใน 8 มิ.ย..63"/>
        <s v="ได้ผู้ขายเรียบร้อยแล้วบริษัท แอดไวซ์ ไอที อินฟินิท จำกัด  อยู่ในระหว่างส่งมอบพัสดุ"/>
        <s v="ได้ผู้ขายเรียบร้อยแล้ว คือ บริษัท ดิ แอดวานซ์ โซลูชั่น จำกัด อยู่ในระหว่างรอส่งมอบพัสดุ"/>
        <s v=" ผู้รับจ้างจะส่งมอบงานงวดที่ 17-19  เรียบร้อยแล้ว  ขณะนี้ได้เบิกจ่ายในงวดงานที่ 17 -18 เรียบร้อยแล้ว (งวดที่ 19 ไม่สามารถเบิกจ่ายเงินได้เนื่องจากงบประมาณไม่เพียงพอ) และผุ้รับจ้างส่งมอบงานในงวดงานที่ 20 เรียบร้อยแล้ว ขณะนี้อยู่ในระหว่างเชิญ       คณะกรรมการมาตรวจรับการจ้าง "/>
        <s v="ได้ผู้รับจ้างเรียบร้อยแล้ว คือ ห้างหุ้น่สวนจำกัด                พีรพลการช่าง อยุ่ในระหว่างดำเนินการก่อสร้างในงวดงานที่ 1"/>
        <s v="ผู้รับจ้างอยู่ในพื้นที่เสี่ยงโรคระบาด COVIC-19 จึงต้องรอระยะเวลาในการเซ็นสัญญา"/>
        <s v="เบิกจ่ายแล้วเสร็จ"/>
        <s v="รอเบิกจ่าย"/>
        <s v="รอส่งมอบ"/>
        <s v="ตอนนี้เบิกจ่ายไปแล้ว 3 งวด ขณะนี้อยู่ระหว่างการดำเนินงานงวดที่ 4 ผู้รับจ้างแจ้งจะส่งมอบงานสิ้นเดือนมีนาคม2563 แต่เนื่องจากสถานการณ์แพร่ระบาดของโรค COVIC-19 ทำให้คณะกรรมการตรวจรับงานก่อสร้างจากสำนักสถาปัตยกรรม จำนวน 3 คน ไม่สามารถเดินทางมาตรวจรับงานได้ วิทยาลัยฯจึงแจ้งให้ผู้รับจ้างเลื่อนการส่งงานออกไปก่อน"/>
        <s v="ได้ผู้รับจ้างแล้ว รอเซ็นสัญญา ซึ่งจะครบกำหนดเซ็นสัญญาในวันที่ 15 เม.ย. 63 "/>
        <s v="ยื่นเสนอราคา"/>
        <s v="ประกาศเชิญชวนครั้งที่ 1 ไม่มีผู้ยื่นเสนอราคา จัดทำ TOR ใหม่"/>
        <s v="รายงานการขอซื้อ"/>
        <s v="เซ็นต์สัญญาวันที่ 24 มี.ค.63 รอส่งงานวันที่ 22 ก.ค.63"/>
        <s v="อยู่ระหว่างประกาศเชิญชวนตั้งแต่วันที่ 25 มี.ค 63-1 เม.ย.63"/>
        <s v="ส่งของเรียบร้อยแล้ว เมื่อวันที่ 7 เม.ย 63"/>
        <s v="อยู่ระหว่างประกาศเชิญชวนตั้งแต่วันที่ 7-15 เม.ย.63"/>
        <s v="อยู่ในขั้นตอนพิจารณาผล"/>
        <s v="รอการเงินเบิกจ่าย"/>
        <s v="เบิกจ่ายเงินแล้ว (2 เม.ย.63)"/>
        <s v="เบิกจ่ายเงินแล้ว (30 มี.ค.63)"/>
        <s v="อยู่ระหว่างอุทธรณ์ผลการจัดซื้อจัดจ้าง 7 วันทำการ (อธ.2) ครบกำหนด วันที่ 15 เม.ย.2563"/>
        <s v="ยื่นเสนอราคา (วันที่ 15 เม.ย.63) พิจารณาผล ผู้ยื่นเสนอราคา 16-17 เม.ย.63"/>
        <s v="- อยู่ในขั้นตอนการส่งมอบครุภัณฑ์ โดยกำหนดส่งมอบครุภัณฑ์ไม่เกินวันที่ 23 พ.ค. 2563"/>
        <s v="- อยู่ระหว่างขั้นตอนจัดทำรายงานขออนุมัติสั่งซื้อสั่งจ้าง"/>
        <s v="- อยู่ในขั้นตอนการส่งมอบครุภัณฑ์ โดยกำหนดส่งมอบครุภัณฑ์ไม่เกินวันที่ 24 พ.ค. 2563"/>
        <s v="- อยู่ในขั้นตอนการจองเงินในระบบ GFMIS คาดว่าจะสามารถจองเงินในระบบได้ภายในวันที่ 17 เม.ย.2563"/>
        <s v="- อยู่ในขั้นตอนการส่งมอบครุภัณฑ์ โดยกำหนดส่งมอบครุภัณฑ์ไม่เกินวันที่ 8 พ.ค. 2563"/>
        <s v="- อยู่ในขั้นตอนการลงนามสัญญา คาดว่าจะสามารถลงนามในสัญญาได้ภายในวันที่ 24 เม.ย.2563"/>
        <s v="- บ. มีหนังสือขอแจ้งเลื่อนการเข้าเซ็นต์สัญญา ออกไปหลังวันที่ 15 เม.ย.63 เนื่องจากสถานการณ์โควิค-19 ระบาด"/>
        <s v="- อยู่ในขั้นตอนการดำเนินงาน โดยกำหนดส่งมอบงานงวดที่ 1 วันที่ 24 พ.ค 2563_x000a_'- อยู่ในขั้นตอนการดำเนินงาน โดยกำหนดส่งมอบงานงวดที่ 2 (งวดสุดท้าย) วันที่ 7 ส.ค 2563"/>
        <s v="บริหารสัญญา (การส่งมอบ)"/>
        <s v="1. คกก.กำหนดราคากลาง กำลังดำเนินการประเมินฯ คาดว่าจะเสร็จไม่เกิน 30 เม.ย.63                                                2.คณะกรรมการกำหนดTOR  ได้ดำเนินการจัดทำ TOR ไปพลางแล้ว แต่รอวงเงินราคากลางก่อนจะประกาศฯ      3. คาดว่าประกาศจัดจ้าง ภายในเดือน พ.ค.63"/>
        <s v="บริหารสัญญา (ผู้รับจ้างเข้าดำเนินการและรอส่งมอบ)"/>
        <s v="อยู่ระหว่างรอตรวจรับ"/>
        <s v="อยู่ระหว่างจัดทำใบสั่งซื้อ"/>
        <s v="อยู่ระหว่างรออุธรณ์ 7 วัน"/>
        <s v="อยู่ระหว่างแจ้งลงนามในสัญญา"/>
      </sharedItems>
    </cacheField>
    <cacheField name="ระบุความก้าวหน้าว่าในการจัดซื้อจัดจ้างว่าอยู่ในกระบวนการใด (16)_x000a_31 มี.ค.2563 " numFmtId="0">
      <sharedItems containsBlank="1" longText="1"/>
    </cacheField>
    <cacheField name="จัดกลุ่ม A B C ตาม evmis ณ 31 มี.ค.2563" numFmtId="0">
      <sharedItems containsBlank="1"/>
    </cacheField>
    <cacheField name="วิเคราะห์สถานะตามขั้นตอนการจัดซื้อจัดจ้าง 31 มี.ค.2563 (แยกตามสถานะการจัดซื้อจัดจ้าง)" numFmtId="0">
      <sharedItems containsBlank="1" count="27">
        <s v="อยุ่ระหว่างส่งมอบ-ตรวจรับครุภัณฑ์/อยู่ระหว่างดำเนินการตามสัญญา"/>
        <s v="เบิกจ่ายเรียบร้อยแล้ว"/>
        <s v="อยู่ระหว่างกำหนดรายละเอียดคุณลักษณะเฉพาะ (TOR)"/>
        <s v="อยู่ระหว่างจัดทำเอกสารการเบิกจ่าย/ส่งเอกสารการเบิกจ่าย/อยู่ระหว่างการเบิกจ่าย"/>
        <s v="อยู่ระหว่างดำเนินการตามสัญญา"/>
        <s v="อยู่ระหว่างอุทธรณ์ผลการจัดซื้อจัดจ้าง"/>
        <s v="เสนอราคา/พิจารณาผล"/>
        <s v="ได้ผู้รับจ้างแล้ว/รอลงนามในสัญญา"/>
        <s v="อยู่ระหว่างส่งมอบ-ตรวจรับครุภัณฑ์/อยู่ระหว่างดำเนินการตามสัญญา"/>
        <s v="อยู่ในขั้นตอนการเตรียมเอกสารเพื่อประกาศประกวดราคาอิเล็กทรอนิกส์"/>
        <s v="อยู่ระหว่างการอุทธรณ์ผลการจัดซื้อจัดจ้าง"/>
        <s v="อยู่ระหว่างรอแบบรูปรายการและประมาณการราคาจากสำนักสถาปัตยกรรม กรมศิลปากร"/>
        <s v="อยู่ระหว่างการจัดทำราคากลางท้องถิ่น"/>
        <s v="อยู่ในขั้นตอนการดำเนินการก่อสร้างงวดที่ 8"/>
        <s v="เบิกจ่ายถึงงวดที่ 20"/>
        <s v="อื่นๆ ขอเปลี่ยนแปลงแยกประเภทครุภัณฑ์)"/>
        <s v="เบิกจ่ายถึงงวดที่ 18 (งวดที่ 19 ไม่สามารถเบิกจ่ายเงินได้เนื่องจากงบประมาณไม่เพียงพอ) "/>
        <s v="อยู่ระหว่างการดำเนินงานงวดที่ 4"/>
        <s v="อยู่ระหว่างประกาศวิจารณ์ร่าง TOR "/>
        <s v="อยู่ระหว่างขั้นตอนการจัดทำรายงานขออนุมัติสั่งซื้อสั่งจ้าง"/>
        <s v="อยู่ในขั้นตอนการจัดทำแผนประกาศลงเปไซต์"/>
        <s v="อื่นๆ (ขอเปลี่ยนแปลงรายการ)"/>
        <m/>
        <s v="อยู่ระหว่างส่งเอกสารเบิกจ่าย" u="1"/>
        <s v="อยู่ระหว่างส่งมอบครุภัณฑ์/อยู่ระหว่างดำเนินการตามสัญญา" u="1"/>
        <s v="อยู่ระหว่างส่งเอกสารเบิกจ่าย/จัดทำเอกการเบิกจ่าย" u="1"/>
        <s v="อยู่ระหว่างดำเนินการตามงวดงานในสัญญา" u="1"/>
      </sharedItems>
    </cacheField>
    <cacheField name="วิเคราะห์สถานะตามขั้นตอนการจัดซื้อจัดจ้าง 16 เม.ย.2563 (แยกจองเงิน/ไม่จองเงิน / เบิกจ่าย)" numFmtId="0">
      <sharedItems containsBlank="1" count="6">
        <s v="เบิกจ่ายเรียบร้อยแล้ว"/>
        <s v="จองเงินในระบบ GFMIS เรียบร้อยแล้ว"/>
        <s v="ยังไม่จองเงินในระบบ GFMIS"/>
        <s v="เบิกจ่ายถึงงวดที่ 20"/>
        <s v="เบิกจ่ายถึงงวดที่ 18 (งวดที่ 19 ไม่สามารถเบิกจ่ายเงินได้เนื่องจากงบประมาณไม่เพียงพอ) "/>
        <m/>
      </sharedItems>
    </cacheField>
    <cacheField name="พรบ.โอนปีงบประมาณ พ.ศ. 2563" numFmtId="0">
      <sharedItems containsBlank="1"/>
    </cacheField>
    <cacheField name="ระบุความก้าวหน้าว่าในการจัดซื้อจัดจ้างว่าอยู่ในกระบวนการใด (16)_x000a_26 ก.พ.2563 " numFmtId="0">
      <sharedItems containsBlank="1" longText="1"/>
    </cacheField>
    <cacheField name="สถานะการก่อหนี้รายจ่ายลงทุน (กรมบัญชีกลาง)" numFmtId="0">
      <sharedItems containsBlank="1"/>
    </cacheField>
    <cacheField name="การลงข้อมูลในระบบ BB evMis ณ 31 มี.ค.2563" numFmtId="0">
      <sharedItems containsBlank="1"/>
    </cacheField>
    <cacheField name="ใบสั่งซื้อ ณ 16 เม.ย.2563" numFmtId="0">
      <sharedItems containsString="0" containsBlank="1" containsNumber="1" minValue="1251.9000000000001" maxValue="19896900"/>
    </cacheField>
    <cacheField name="ยอดเบิกจ่าย ณ 16 เม.ย.2563" numFmtId="0">
      <sharedItems containsString="0" containsBlank="1" containsNumber="1" minValue="1400" maxValue="47808000"/>
    </cacheField>
    <cacheField name="งบคงเหลือ ณ 16 เม.ย.2563" numFmtId="43">
      <sharedItems containsString="0" containsBlank="1" containsNumber="1" minValue="0" maxValue="18315750"/>
    </cacheField>
    <cacheField name="วัน เดือน ปี ที่คาดว่าจะลงนามในสัญญา (18.1)" numFmtId="0">
      <sharedItems containsDate="1" containsBlank="1" containsMixedTypes="1" minDate="1963-03-01T00:00:00" maxDate="2563-04-17T00:00:00"/>
    </cacheField>
    <cacheField name="วัน เดือน ปี ที่คาดว่าจะจองเงินในระบบ GFMIS  (18.2)" numFmtId="0">
      <sharedItems containsDate="1" containsBlank="1" containsMixedTypes="1" minDate="1963-03-01T00:00:00" maxDate="2563-05-29T00:00:00"/>
    </cacheField>
    <cacheField name="วัน เดือน ปี ที่คาดว่าส่งมอบงาน /ส่งมอบครุภัณฑ์ (18.3)" numFmtId="0">
      <sharedItems containsDate="1" containsBlank="1" containsMixedTypes="1" minDate="1963-03-01T00:00:00" maxDate="2563-09-11T00:00:00"/>
    </cacheField>
    <cacheField name="วัน เดือน ปี ที่คาดว่าจะตรวจรับงาน/ตรวจรับครุภัณฑ์ (18.4)" numFmtId="0">
      <sharedItems containsDate="1" containsBlank="1" containsMixedTypes="1" minDate="1963-03-01T00:00:00" maxDate="2564-08-22T00:00:00"/>
    </cacheField>
    <cacheField name="วัน/เดือน/ปีที่คาดว่าจะเบิกจ่าย (18.5)_x000a_" numFmtId="0">
      <sharedItems containsDate="1" containsBlank="1" containsMixedTypes="1" minDate="1963-03-01T00:00:00" maxDate="2564-09-01T00:00:00"/>
    </cacheField>
    <cacheField name="ระบุวงเงินที่คาดว่าจะเบิกจ่าย (หน่วย : บาท) (18.6) " numFmtId="0">
      <sharedItems containsBlank="1" containsMixedTypes="1" containsNumber="1" minValue="1400" maxValue="18257600"/>
    </cacheField>
    <cacheField name="ระบุวงเงินที่คาดว่าจะเหลือ (หน่วย : บาท) (18.7)" numFmtId="0">
      <sharedItems containsBlank="1" containsMixedTypes="1" containsNumber="1" minValue="-240000" maxValue="423136.36"/>
    </cacheField>
    <cacheField name="คำชึ้แจงเพิ่มเติม (18.8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2"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75"/>
    <s v="โต๊ะทำงานเหล็กสำหรับเจ้าหน้าที่ปฎิบัติงาน  สถาบันบัณฑิตพัฒนศิลป์  ตำบลศาลายา อำเภอพุทธมณฑล จังหวัดนครปฐม"/>
    <s v="6"/>
    <s v="ตัว"/>
    <n v="40800"/>
    <m/>
    <m/>
    <s v="P"/>
    <m/>
    <s v="03/2563"/>
    <s v="05/03/2563"/>
    <s v="ไฮเทค"/>
    <s v="ร้าน"/>
    <s v="กรุงเทพมหานคร"/>
    <s v="-"/>
    <s v="DS-CMD02"/>
    <s v="05/03/2563-04/04/2563"/>
    <n v="40800"/>
    <n v="1"/>
    <s v="04/04/2563"/>
    <n v="40800"/>
    <s v="7014099947"/>
    <s v="00/04/2563"/>
    <s v="00/04/2563"/>
    <n v="408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40800"/>
    <m/>
    <n v="0"/>
    <d v="2563-03-05T00:00:00"/>
    <d v="2563-03-05T00:00:00"/>
    <d v="2563-04-04T00:00:00"/>
    <d v="2563-04-04T00:00:00"/>
    <d v="2563-04-07T00:00:00"/>
    <n v="40800"/>
    <s v="-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45"/>
    <s v="เก้าอี้ทำงาน สถาบันบัณฑิตพัฒนศิลป์  ตำบลศาลายา อำเภอพุทธมณฑล จังหวัดนครปฐม"/>
    <s v="2"/>
    <s v="ตัว"/>
    <n v="4000"/>
    <m/>
    <m/>
    <s v="P"/>
    <m/>
    <s v="04/2563"/>
    <s v="05/03/2563"/>
    <s v="ดีเฟอร์นิเมท"/>
    <s v="บริษัทจำกัด (บจก.)"/>
    <s v="กรุงเทพมหานคร"/>
    <s v="MONO"/>
    <s v="SA-47"/>
    <s v="05/03/2563-04/04/2563"/>
    <n v="3800"/>
    <n v="1"/>
    <s v="04/04/2563"/>
    <n v="3800"/>
    <s v="7014098178"/>
    <s v="00/04/2563"/>
    <s v="00/04/2563"/>
    <n v="38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3800"/>
    <m/>
    <n v="200"/>
    <d v="2563-03-05T00:00:00"/>
    <d v="2563-03-05T00:00:00"/>
    <d v="2563-04-04T00:00:00"/>
    <d v="2563-04-04T00:00:00"/>
    <d v="2563-04-07T00:00:00"/>
    <n v="3800"/>
    <n v="200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44"/>
    <s v="เก้าอี้ทำงานสำหรับเจ้าหน้าที่ปฎิบัติงาน สถาบันบัณฑิตพัฒนศิลป์  ตำบลศาลายา อำเภอพุทธมณฑล จังหวัดนครปฐม"/>
    <s v="6"/>
    <s v="ตัว"/>
    <n v="23400"/>
    <m/>
    <m/>
    <s v="P"/>
    <m/>
    <s v="03/2563"/>
    <s v="05/03/2563"/>
    <s v="ไฮเทค"/>
    <s v="ร้าน"/>
    <s v="กรุงเทพมหานคร"/>
    <s v="PRIME"/>
    <s v="-"/>
    <s v="05/03/2563-04/04/2563"/>
    <n v="23400"/>
    <n v="1"/>
    <s v="04/04/2563"/>
    <n v="23400"/>
    <s v="7014099947"/>
    <s v="00/04/2563"/>
    <s v="00/04/2563"/>
    <n v="234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23400"/>
    <m/>
    <n v="0"/>
    <d v="2563-03-05T00:00:00"/>
    <d v="2563-03-05T00:00:00"/>
    <d v="2563-04-04T00:00:00"/>
    <d v="2563-04-04T00:00:00"/>
    <d v="2563-04-07T00:00:00"/>
    <n v="23400"/>
    <s v="-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01"/>
    <s v="เครื่องทำลายเอกสาร สถาบันบัณฑิตพัฒนศิลป์    ตำบลศาลายา อำเภอพุทธมณฑล จังหวัดนครปฐม"/>
    <s v="1"/>
    <s v="เครื่อง"/>
    <n v="7000"/>
    <m/>
    <m/>
    <s v="P"/>
    <m/>
    <s v="วธ 0801.01(4)/3054"/>
    <s v="05/03/2563"/>
    <s v="ซีนอนเทค"/>
    <s v="บริษัทจำกัด (บจก.)"/>
    <s v="กรุงเทพมหานคร"/>
    <s v="COMIC"/>
    <s v="S290"/>
    <s v="05/03/2563-04/04/2563"/>
    <n v="6900"/>
    <n v="1"/>
    <s v="04/04/2563"/>
    <n v="6900"/>
    <s v="7014099951"/>
    <s v="10/03/2563"/>
    <s v="10/03/2563"/>
    <n v="6900"/>
    <s v="ส่งเบิกจ่าย"/>
    <s v="ได้ตัวผู้รับจ้างแล้ว/รอลงนามในสัญญา"/>
    <s v="เบิกจ่ายเรียบร้อยแล้ว"/>
    <s v="รอลงนามสัญญา/ข้อตกลงใบสั่งซื้อ"/>
    <s v="ได้ตัวผู้รับจ้างแล้ว/รอลงนามในสัญญา"/>
    <m/>
    <n v="6900"/>
    <n v="100"/>
    <d v="2563-03-05T00:00:00"/>
    <d v="2563-03-05T00:00:00"/>
    <d v="2563-03-10T00:00:00"/>
    <d v="2563-03-10T00:00:00"/>
    <d v="2563-03-16T00:00:00"/>
    <n v="6900"/>
    <n v="100"/>
    <s v="ส่งเบิกจ่ายให้กับฝ่ายการเงินและบัญชี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52"/>
    <s v="เครื่องปรับอากาศ แบบแยกส่วน ชนิดตั้งพื้นหรือชนิดแขวน ขนาด 30,000 บีทียู สถาบันบัณฑิตพัฒนศิลป์ ตำบลศาลายา อำเภอพุทธมณฑล จังหวัดนครปฐม"/>
    <s v="2"/>
    <s v="เครื่อง"/>
    <n v="80400"/>
    <m/>
    <m/>
    <s v="P"/>
    <m/>
    <s v="03/2563"/>
    <s v="05/03/2563"/>
    <s v="ไฮเทค"/>
    <s v="ร้าน"/>
    <s v="กรุงเทพมหานคร"/>
    <s v="STAR-AIRE"/>
    <s v="CR305A/DCR5"/>
    <s v="05/03/2563-04/04/2563"/>
    <n v="80400"/>
    <n v="1"/>
    <s v="04/04/2563"/>
    <n v="80400"/>
    <s v="7014099947"/>
    <s v="00/04/2563"/>
    <s v="00/04/2563"/>
    <n v="804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80400"/>
    <m/>
    <n v="0"/>
    <d v="2563-03-05T00:00:00"/>
    <d v="2563-03-05T00:00:00"/>
    <d v="2563-04-04T00:00:00"/>
    <d v="2563-04-04T00:00:00"/>
    <d v="2563-04-07T00:00:00"/>
    <n v="80400"/>
    <s v="-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51"/>
    <s v="เครื่องเป่าลม (Blower) สถาบันบัณฑิตพัฒนศิลป์  ตำบลศาลายา อำเภอพุทธมณฑล จังหวัดนครปฐม"/>
    <s v="1"/>
    <s v="ตัว"/>
    <n v="3500"/>
    <m/>
    <m/>
    <s v="P"/>
    <m/>
    <s v="03/2563"/>
    <s v="05/03/2563"/>
    <s v="ไฮเทค"/>
    <s v="ร้าน"/>
    <s v="กรุงเทพมหานคร"/>
    <s v="Makita"/>
    <s v="UB1102"/>
    <s v="05/03/2563-04/04/2563"/>
    <n v="3500"/>
    <n v="1"/>
    <s v="04/04/2563"/>
    <n v="3500"/>
    <s v="7014099947"/>
    <s v="00/04/2563"/>
    <s v="00/04/2563"/>
    <n v="35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3500"/>
    <m/>
    <n v="0"/>
    <d v="2563-03-05T00:00:00"/>
    <d v="2563-03-05T00:00:00"/>
    <d v="2563-04-04T00:00:00"/>
    <d v="2563-04-04T00:00:00"/>
    <d v="2563-04-07T00:00:00"/>
    <n v="3500"/>
    <s v="-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62"/>
    <s v="ตู้เอกสาร 2 บานเปิดสูง  สถาบันบัณฑิตพัฒนศิลป์  ตำบลศาลายา อำเภอพุทธมณฑล จังหวัดนครปฐม"/>
    <s v="3"/>
    <s v="ตู้"/>
    <n v="21300"/>
    <m/>
    <m/>
    <s v="P"/>
    <m/>
    <s v="03/2563"/>
    <s v="05/03/2563"/>
    <s v="ไฮเทค"/>
    <s v="ร้าน"/>
    <s v="กรุงเทพมหานคร"/>
    <s v="METAL PRO"/>
    <s v="MET-WB35"/>
    <s v="05/03/2563-04/04/2563"/>
    <n v="21300"/>
    <n v="1"/>
    <s v="04/04/2563"/>
    <n v="21300"/>
    <s v="7014099947"/>
    <s v="00/04/2563"/>
    <s v="00/04/2563"/>
    <n v="213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21300"/>
    <m/>
    <n v="0"/>
    <d v="2563-03-05T00:00:00"/>
    <d v="2563-03-05T00:00:00"/>
    <d v="2563-04-04T00:00:00"/>
    <d v="2563-04-04T00:00:00"/>
    <d v="2563-04-07T00:00:00"/>
    <n v="21300"/>
    <s v="-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79"/>
    <s v="โต๊ะทำงานพร้อมเก้าอี้  สถาบันบัณฑิตพัฒนศิลป์    ตำบลศาลายา อำเภอพุทธมณฑล จังหวัดนครปฐม"/>
    <s v="2"/>
    <s v="ชุด"/>
    <n v="12000"/>
    <m/>
    <m/>
    <s v="P"/>
    <m/>
    <s v="04/2563"/>
    <s v="05/03/2563"/>
    <s v="ดีเฟอร์นิเมท"/>
    <s v="บริษัทจำกัด (บจก.)"/>
    <s v="กรุงเทพมหานคร"/>
    <s v="APEX"/>
    <s v="SCD1-PF-20, PR-169"/>
    <s v="05/03/2563-04/04/2563"/>
    <n v="9680"/>
    <n v="1"/>
    <s v="04/04/2563"/>
    <n v="9680"/>
    <s v="7014098178"/>
    <s v="00/04/2563"/>
    <s v="00/04/2563"/>
    <n v="968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9680"/>
    <m/>
    <n v="2320"/>
    <d v="2563-03-05T00:00:00"/>
    <d v="2563-03-05T00:00:00"/>
    <d v="2563-04-04T00:00:00"/>
    <d v="2563-04-04T00:00:00"/>
    <d v="2563-04-07T00:00:00"/>
    <n v="9680"/>
    <n v="2320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50"/>
    <s v="โต๊ะสำหรับผู้บริหาร สถาบันบัณฑิตพัฒนศิลป์  ตำบลศาลายา อำเภอพุทธมณฑล จังหวัดนครปฐม"/>
    <s v="1"/>
    <s v="ชุด"/>
    <n v="10000"/>
    <m/>
    <m/>
    <s v="P"/>
    <m/>
    <s v="วธ 0801.01(4)/3085"/>
    <s v="05/03/2563"/>
    <s v="ดีเฟอร์นิเมท"/>
    <s v="บริษัทจำกัด (บจก.)"/>
    <s v="กรุงเทพมหานคร"/>
    <s v="-"/>
    <s v="A2-SB-SP2-PVC-3D"/>
    <s v="05/03/2563-04/04/2563"/>
    <n v="9900"/>
    <n v="1"/>
    <s v="4/4/2563"/>
    <n v="9900"/>
    <s v="7014099948"/>
    <s v="00/04/2563"/>
    <s v="00/04/2563"/>
    <n v="99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9900"/>
    <m/>
    <n v="100"/>
    <d v="2563-03-05T00:00:00"/>
    <d v="2563-03-05T00:00:00"/>
    <d v="2563-04-04T00:00:00"/>
    <d v="2563-04-04T00:00:00"/>
    <d v="2563-04-07T00:00:00"/>
    <n v="9900"/>
    <n v="100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90"/>
    <s v="บันไดอลูมิเนียม ขนาด 12 ฟุต สถาบันบัณฑิตพัฒนศิลป์  ตำบลศาลายา อำเภอพุทธมณฑล จังหวัดนครปฐม"/>
    <s v="1"/>
    <s v="ตัว"/>
    <n v="3500"/>
    <m/>
    <m/>
    <s v="P"/>
    <m/>
    <s v="03/2563"/>
    <s v="05/03/2563"/>
    <s v="ไฮเทค"/>
    <s v="ร้าน"/>
    <s v="กรุงเทพมหานคร"/>
    <s v="SUMO"/>
    <s v="ML-12A"/>
    <s v="05/03/2563-04/04/2563"/>
    <n v="3500"/>
    <n v="1"/>
    <s v="04/04/2563"/>
    <n v="3500"/>
    <s v="7014099947"/>
    <s v="00/04/2563"/>
    <s v="00/04/2563"/>
    <n v="35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3500"/>
    <m/>
    <n v="0"/>
    <d v="2563-03-05T00:00:00"/>
    <d v="2563-03-05T00:00:00"/>
    <d v="2563-04-04T00:00:00"/>
    <d v="2563-04-04T00:00:00"/>
    <d v="2563-04-07T00:00:00"/>
    <n v="3500"/>
    <s v="-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43"/>
    <s v="บันไดอลูมิเนียม ขนาด 4 ฟุต สถาบันบัณฑิตพัฒนศิลป์  ตำบลศาลายา อำเภอพุทธมณฑล จังหวัดนครปฐม"/>
    <s v="1"/>
    <s v="ตัว"/>
    <n v="1400"/>
    <m/>
    <m/>
    <s v="P"/>
    <m/>
    <s v="03/2563"/>
    <s v="05/03/2563"/>
    <s v="ไฮเทค"/>
    <s v="ร้าน"/>
    <s v="กรุงเทพมหานคร"/>
    <s v="BARCO"/>
    <s v="-"/>
    <s v="05/03/2563-04/04/2563"/>
    <n v="1400"/>
    <n v="1"/>
    <s v="04/04/2563"/>
    <n v="1400"/>
    <s v="7014099947"/>
    <s v="00/04/2563"/>
    <s v="00/04/2563"/>
    <n v="14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1400"/>
    <m/>
    <n v="0"/>
    <d v="2563-03-05T00:00:00"/>
    <d v="2563-03-05T00:00:00"/>
    <d v="2563-04-04T00:00:00"/>
    <d v="2563-04-04T00:00:00"/>
    <d v="2563-04-07T00:00:00"/>
    <n v="1400"/>
    <s v="-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51"/>
    <s v="บันไดอลูมิเนียม ขนาด 6 ฟุต สถาบันบัณฑิตพัฒนศิลป์  ตำบลศาลายา อำเภอพุทธมณฑล จังหวัดนครปฐม"/>
    <s v="2"/>
    <s v="ตัว"/>
    <n v="4200"/>
    <m/>
    <m/>
    <s v="P"/>
    <m/>
    <s v="03/2563"/>
    <s v="05/03/2563"/>
    <s v="ไฮเทค"/>
    <s v="ร้าน"/>
    <s v="กรุงเทพมหานคร"/>
    <s v="BARCO"/>
    <s v="-"/>
    <s v="05/03/2563-04/04/2563"/>
    <n v="4200"/>
    <n v="1"/>
    <s v="04/04/2563"/>
    <n v="4200"/>
    <s v="7014099947"/>
    <s v="00/04/2563"/>
    <s v="00/04/2563"/>
    <n v="420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4200"/>
    <m/>
    <n v="0"/>
    <d v="2563-03-05T00:00:00"/>
    <d v="2563-03-05T00:00:00"/>
    <d v="2563-04-04T00:00:00"/>
    <d v="2563-04-04T00:00:00"/>
    <d v="2563-04-07T00:00:00"/>
    <n v="4200"/>
    <s v="-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9"/>
    <s v="รถเข็น 1 ชั้น พับได้ สถาบันบัณฑิตพัฒนศิลป์    ตำบลศาลายา อำเภอพุทธมณฑล จังหวัดนครปฐม"/>
    <s v="2"/>
    <s v="คัน"/>
    <n v="10000"/>
    <m/>
    <m/>
    <s v="P"/>
    <m/>
    <s v="04/2563"/>
    <s v="05/03/2563"/>
    <s v="ดีเฟอร์นิเมท"/>
    <s v="บริษัทจำกัด (บจก.)"/>
    <s v="กรุงเทพมหานคร"/>
    <s v="APEX"/>
    <s v="PT-10M"/>
    <s v="05/03/2563-04/04/2563"/>
    <n v="8260"/>
    <n v="1"/>
    <s v="04/04/2563"/>
    <n v="8260"/>
    <s v="7014098178"/>
    <s v="00/04/2563"/>
    <s v="00/04/2563"/>
    <n v="8260"/>
    <s v="รอการส่งมอบครุภัณฑ์"/>
    <s v="ได้ตัวผู้รับจ้างแล้ว/รอลงนามในสัญญา"/>
    <s v="จองเงินในระบบ GFMIS เรียบร้อยแล้ว"/>
    <s v="รอลงนามสัญญา/ข้อตกลงใบสั่งซื้อ"/>
    <s v="ได้ตัวผู้รับจ้างแล้ว/รอลงนามในสัญญา"/>
    <n v="8260"/>
    <m/>
    <n v="1740"/>
    <d v="2563-03-05T00:00:00"/>
    <d v="2563-03-05T00:00:00"/>
    <d v="2563-04-04T00:00:00"/>
    <d v="2563-04-04T00:00:00"/>
    <d v="2563-04-07T00:00:00"/>
    <n v="8260"/>
    <n v="1740"/>
    <s v="รอส่งมอบครุภัณฑ์"/>
  </r>
  <r>
    <x v="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02"/>
    <s v="กล้องDSLR Canon EOS 80D ความละเอียด 24.2 MP พร้อมเลนส์ Kit 18-135 IS USM สถาบันบัณฑิตพัฒนศิลป์  ตำบลศาลายา อำเภอพุทธมณฑล จังหวัดนครปฐม"/>
    <s v="1"/>
    <s v="เครื่อง"/>
    <n v="47900"/>
    <m/>
    <m/>
    <s v="P"/>
    <m/>
    <s v="02/2563"/>
    <s v="05/03/2563"/>
    <s v="ซีนอนเทค"/>
    <s v="บริษัทจำกัด (บจก.)"/>
    <s v="กรุงเทพมหานคร"/>
    <s v="Cannon"/>
    <s v="EOS 80D"/>
    <s v="05/03/2563-04/04/2563"/>
    <n v="42000"/>
    <n v="1"/>
    <s v="04/04/2563"/>
    <n v="42000"/>
    <s v="7014099953"/>
    <s v="10/03/2563"/>
    <s v="10/03/2563"/>
    <n v="42000"/>
    <s v="ส่งเบิกจ่าย"/>
    <s v="ได้ตัวผู้รับจ้างแล้ว/รอลงนามในสัญญา"/>
    <s v="เบิกจ่ายเรียบร้อยแล้ว"/>
    <s v="รอลงนามสัญญา/ข้อตกลงใบสั่งซื้อ"/>
    <s v="ได้ตัวผู้รับจ้างแล้ว/รอลงนามในสัญญา"/>
    <m/>
    <n v="42000"/>
    <n v="5900"/>
    <d v="2563-03-05T00:00:00"/>
    <d v="2563-03-05T00:00:00"/>
    <d v="2563-03-10T00:00:00"/>
    <d v="2563-03-10T00:00:00"/>
    <d v="2563-03-16T00:00:00"/>
    <n v="42000"/>
    <n v="5900"/>
    <s v="ส่งเบิกจ่ายให้กับฝ่ายการเงินและบัญชี"/>
  </r>
  <r>
    <x v="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652"/>
    <s v="เครื่องมัลติมีเดียโปรเจคเตอร์ ระดับ XGA ขนาดไม่น้อยกว่า4,500 ANSI Lumens สถาบันบัณฑิตพัฒนศิลป์  ตำบลศาลายา อำเภอพุทธมณฑล จังหวัดนครปฐม"/>
    <s v="1"/>
    <s v="เครื่อง"/>
    <n v="580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s v="Vivitek"/>
    <m/>
    <s v="24 มี.ค.63 - 22 มิ.ย.63"/>
    <n v="55000"/>
    <n v="1"/>
    <s v="22 มิ.ย.63"/>
    <n v="55000"/>
    <s v="7014045091"/>
    <m/>
    <m/>
    <n v="55000"/>
    <s v="ระหว่างส่งมอบพัสดุ"/>
    <s v="เสนอราคา/พิจารณาผล"/>
    <m/>
    <s v="ระหว่างประกาศประกวดราคาซื้อฯ (กำหนดเสนอราคา 6 มี.ค.63)"/>
    <s v="เสนอราคา/พิจารณาผล"/>
    <m/>
    <m/>
    <n v="5800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45"/>
    <s v="จอรับภาพ ชนิดมอเตอร์ไฟฟ้า  ขนาดเส้นทะแยงมุม  180 นิ้ว สถาบันบัณฑิตพัฒนศิลป์  ตำบลศาลายา อำเภอพุทธมณฑล จังหวัดนครปฐม"/>
    <s v="1"/>
    <s v="จอ"/>
    <n v="352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s v="Vertex"/>
    <m/>
    <s v="24 มี.ค.63 - 22 มิ.ย.63"/>
    <n v="34000"/>
    <n v="1"/>
    <s v="22 มิ.ย.63"/>
    <n v="34000"/>
    <s v="7014045091"/>
    <m/>
    <m/>
    <n v="34000"/>
    <s v="ระหว่างส่งมอบพัสดุ"/>
    <s v="เสนอราคา/พิจารณาผล"/>
    <m/>
    <s v="ระหว่างประกาศประกวดราคาซื้อฯ (กำหนดเสนอราคา 6 มี.ค.63)"/>
    <s v="เสนอราคา/พิจารณาผล"/>
    <m/>
    <m/>
    <n v="3520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20004"/>
    <s v="จอแอลอีดีฉายภาพ  ขนาด 4X9 เมตร  พร้อมระบบเสียง สถาบันบัณฑิตพัฒนศิลป์  ตำบลศาลายา อำเภอพุทธมณฑล จังหวัดนครปฐม"/>
    <s v="1"/>
    <s v="ชุด"/>
    <n v="8700000"/>
    <s v="P"/>
    <m/>
    <m/>
    <m/>
    <m/>
    <m/>
    <m/>
    <m/>
    <m/>
    <m/>
    <m/>
    <m/>
    <m/>
    <m/>
    <m/>
    <n v="0"/>
    <m/>
    <m/>
    <m/>
    <n v="0"/>
    <s v="ระหว่างกำหนดรายละเอียดคุณลักษณะครุภัณฑ์"/>
    <s v="อยู่ระหว่างกำหนดรายละเอียดคุณลักษณะเฉพาะ (TOR)"/>
    <m/>
    <s v="ระหว่างกำหนดรายละเอียดคุณลักษณะครุภัณฑ์"/>
    <s v="อยู่ระหว่างการจัดทำร่าง TOR"/>
    <m/>
    <m/>
    <n v="8700000"/>
    <s v="ภายใน เม.ย.63"/>
    <s v="ภายใน เม.ย.63"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80"/>
    <s v="ชุดประชุมวีดีโอคอนเฟอร์เร็น ห้องอบรมทางคอมพิวเตอร์ พร้อมติดตั้ง สถาบันบัณฑิตพัฒนศิลป์  ตำบลศาลายา อำเภอพุทธมณฑล จังหวัดนครปฐม"/>
    <s v="1"/>
    <s v="ชุด"/>
    <n v="750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m/>
    <m/>
    <s v="24 มี.ค.63 - 22 มิ.ย.63"/>
    <n v="72000"/>
    <n v="1"/>
    <s v="22 มิ.ย.63"/>
    <n v="72000"/>
    <s v="7014045091"/>
    <m/>
    <m/>
    <n v="72000"/>
    <s v="ระหว่างส่งมอบพัสดุ"/>
    <s v="เสนอราคา/พิจารณาผล"/>
    <m/>
    <s v="ระหว่างประกาศประกวดราคาซื้อฯ (กำหนดเสนอราคา 6 มี.ค.63)"/>
    <s v="เสนอราคา/พิจารณาผล"/>
    <m/>
    <m/>
    <n v="7500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20005"/>
    <s v="ชุดอุปกรณ์ระบบเสียงและระบบภาพสำหรับห้องประชุม พร้อมติดตั้ง สถาบันบัณฑิตพัฒนศิลป์  ตำบลศาลายา อำเภอพุทธมณฑล จังหวัดนครปฐม"/>
    <s v="1"/>
    <s v="ชุด"/>
    <n v="11558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m/>
    <m/>
    <s v="24 มี.ค.63 - 22 มิ.ย.63"/>
    <n v="1049000"/>
    <n v="1"/>
    <s v="22 มิ.ย.63"/>
    <n v="1049000"/>
    <s v="7014045091"/>
    <m/>
    <m/>
    <n v="1049000"/>
    <s v="ระหว่างส่งมอบพัสดุ"/>
    <s v="เสนอราคา/พิจารณาผล"/>
    <m/>
    <s v="ระหว่างประกาศประกวดราคาซื้อฯ (กำหนดเสนอราคา 6 มี.ค.63)"/>
    <s v="เสนอราคา/พิจารณาผล"/>
    <m/>
    <m/>
    <n v="115580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73"/>
    <s v="แฟลช Canon AF TTL Speedlite 430EX III RT สถาบันบัณฑิตพัฒนศิลป์  ตำบลศาลายา อำเภอพุทธมณฑล จังหวัดนครปฐม"/>
    <s v="1"/>
    <s v="เครื่อง"/>
    <n v="12000"/>
    <m/>
    <m/>
    <s v="P"/>
    <m/>
    <s v="02/2563"/>
    <s v="05/03/2563"/>
    <s v="ซีนอนเทค"/>
    <s v="บริษัทจำกัด (บจก.)"/>
    <s v="กรุงเทพมหานคร"/>
    <s v="Cannon"/>
    <s v="430 EXIIIRT"/>
    <s v="05/03/2563-04/04/2563"/>
    <n v="10400"/>
    <n v="1"/>
    <s v="04/04/2563"/>
    <n v="10400"/>
    <s v="7014099953"/>
    <s v="10/03/2563"/>
    <s v="10/03/2563"/>
    <n v="10400"/>
    <s v="ส่งเบิกจ่าย"/>
    <s v="ได้ตัวผู้รับจ้างแล้ว/รอลงนามในสัญญา"/>
    <s v="เบิกจ่ายเรียบร้อยแล้ว"/>
    <s v="รอลงนามสัญญา/ข้อตกลงใบสั่งซื้อ"/>
    <s v="ได้ตัวผู้รับจ้างแล้ว/รอลงนามในสัญญา"/>
    <m/>
    <n v="10400"/>
    <n v="1600"/>
    <d v="2563-03-05T00:00:00"/>
    <d v="2563-03-05T00:00:00"/>
    <d v="2563-03-10T00:00:00"/>
    <d v="2563-03-10T00:00:00"/>
    <d v="2563-03-16T00:00:00"/>
    <n v="10400"/>
    <n v="1600"/>
    <s v="ส่งเบิกจ่ายให้กับฝ่ายการเงินและบัญชี"/>
  </r>
  <r>
    <x v="0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474"/>
    <s v="ชุดอุปกรณ์ระบบเสียงห้องอบรมคอมพิวเตอร์ศูนย์เทคโนโลยีสารสนเทศ พร้อมติดตั้ง สถาบันบัณฑิตพัฒนศิลป์  ตำบลศาลายา อำเภอพุทธมณฑล จังหวัดนครปฐม"/>
    <s v="1"/>
    <s v="ชุด"/>
    <n v="5653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s v="Vertex"/>
    <m/>
    <s v="24 มี.ค.63 - 22 มิ.ย.63"/>
    <n v="550000"/>
    <n v="1"/>
    <s v="22 มิ.ย.63"/>
    <n v="550000"/>
    <s v="7014045091"/>
    <m/>
    <m/>
    <n v="550000"/>
    <s v="ระหว่างส่งมอบพัสดุ"/>
    <s v="เสนอราคา/พิจารณาผล"/>
    <m/>
    <s v="ระหว่างประกาศประกวดราคาซื้อฯ (กำหนดเสนอราคา 6 มี.ค.63)"/>
    <s v="เสนอราคา/พิจารณาผล"/>
    <m/>
    <m/>
    <n v="56530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20006"/>
    <s v="ระบบแสงไฟเวทีแบบโคม LED  และเครื่องควบคุมแสง  สถาบันบัณฑิตพัฒนศิลป์  ตำบลศาลายา อำเภอพุทธมณฑล จังหวัดนครปฐม"/>
    <s v="1"/>
    <s v="ชุด"/>
    <n v="2641400"/>
    <s v="P"/>
    <m/>
    <m/>
    <m/>
    <m/>
    <m/>
    <m/>
    <m/>
    <m/>
    <m/>
    <m/>
    <m/>
    <m/>
    <m/>
    <m/>
    <n v="0"/>
    <m/>
    <m/>
    <m/>
    <n v="0"/>
    <s v="ระหว่างกำหนดรายละเอียดคุณลักษณะครุภัณฑ์"/>
    <s v="อยู่ระหว่างกำหนดรายละเอียดคุณลักษณะเฉพาะ (TOR)"/>
    <m/>
    <s v="ระหว่างกำหนดรายละเอียดคุณลักษณะครุภัณฑ์"/>
    <s v="อยู่ระหว่างการจัดทำร่าง TOR"/>
    <m/>
    <m/>
    <n v="2641400"/>
    <s v="ภายใน เม.ย.63"/>
    <s v="ภายใน เม.ย.63"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5"/>
    <s v="เครื่องคอมพิวเตอร์ All In One สำหรับงานประมวลผล สถาบันบัณฑิตพัฒนศิลป์  ตำบลศาลายา อำเภอพุทธมณฑล จังหวัดนครปฐม"/>
    <s v="1"/>
    <s v="เครื่อง"/>
    <n v="23000"/>
    <s v="P"/>
    <m/>
    <m/>
    <m/>
    <s v="สัญญาซื้อขายเลขที่ 4/2563"/>
    <s v="10 มี.ค.63"/>
    <s v="บจก.เค เอส ซี คอมเมอร์เชียล อินเตอร์เนต"/>
    <s v="บริษัทจำกัด (บจก.)"/>
    <s v="นครปฐม"/>
    <s v="Dell Optiplex 5270"/>
    <m/>
    <s v="10 มี.ค.63 - 9 พ.ค.63"/>
    <n v="21796"/>
    <n v="1"/>
    <s v="9 พ.ค.63"/>
    <n v="21796"/>
    <s v="701422823"/>
    <s v="26 มี.ค.63"/>
    <s v="31 มี.ค.63"/>
    <n v="21796"/>
    <s v="ระหว่างส่งเอกสารเบิกจ่าย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21796"/>
    <m/>
    <n v="1204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7_x000a_1800836718110762"/>
    <s v="เครื่องคอมพิวเตอร์ สำหรับงานประมวลผล แบบที่ 2 (จอแสดงภาพขนาดไม่น้อยกว่า 19 นิ้ว) สถาบันบัณฑิตพัฒนศิลป์ ตำบลศาลายา อำเภอพุทธมณฑล จังหวัดนครปฐม"/>
    <s v="33"/>
    <s v="เครื่อง"/>
    <n v="990000"/>
    <s v="P"/>
    <m/>
    <m/>
    <m/>
    <s v="สัญญาซื้อขายเลขที่ 4/2563"/>
    <s v="10 มี.ค.63"/>
    <s v="บจก.เค เอส ซี คอมเมอร์เชียล อินเตอร์เนต"/>
    <s v="บริษัทจำกัด (บจก.)"/>
    <s v="นครปฐม"/>
    <s v="Dell Optiplex 3070"/>
    <m/>
    <s v="10 มี.ค.63 - 9 พ.ค.63"/>
    <n v="956358"/>
    <n v="1"/>
    <s v="9 พ.ค.63"/>
    <n v="956358"/>
    <s v="701422823"/>
    <s v="26 มี.ค.63"/>
    <s v="31 มี.ค.63"/>
    <n v="956358"/>
    <s v="ระหว่างส่งเอกสารเบิกจ่าย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956358"/>
    <m/>
    <n v="33642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4"/>
    <s v="เครื่องคอมพิวเตอร์ สำหรับงานสำนักงาน สถาบันบัณฑิตพัฒนศิลป์  ตำบลศาลายา อำเภอพุทธมณฑล จังหวัดนครปฐม"/>
    <s v="2"/>
    <s v="เครื่อง"/>
    <n v="34000"/>
    <s v="P"/>
    <m/>
    <m/>
    <m/>
    <s v="สัญญาซื้อขายเลขที่ 4/2563"/>
    <s v="10 มี.ค.63"/>
    <s v="บจก.เค เอส ซี คอมเมอร์เชียล อินเตอร์เนต"/>
    <s v="บริษัทจำกัด (บจก.)"/>
    <s v="นครปฐม"/>
    <s v="Dell Optiplex 3070"/>
    <m/>
    <s v="10 มี.ค.63 - 9 พ.ค.63"/>
    <n v="33000"/>
    <n v="1"/>
    <s v="9 พ.ค.63"/>
    <n v="33000"/>
    <s v="701422823"/>
    <s v="26 มี.ค.63"/>
    <s v="31 มี.ค.63"/>
    <n v="33000"/>
    <s v="ระหว่างส่งเอกสารเบิกจ่าย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33000"/>
    <m/>
    <n v="100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61"/>
    <s v="เครื่องพิมพ์เลเซอร์ (ขาว-ดำ) สถาบันบัณฑิตพัฒนศิลป์  ตำบลศาลายา อำเภอพุทธมณฑล จังหวัดนครปฐม"/>
    <s v="2"/>
    <s v="เครื่อง"/>
    <n v="10000"/>
    <s v="P"/>
    <m/>
    <m/>
    <m/>
    <s v="ใบสั่งซื้อเลขที่ 9/2563"/>
    <s v="10 มี.ค.63"/>
    <s v="บจก.เท็น ซอฟท์"/>
    <s v="บริษัทจำกัด (บจก.)"/>
    <s v="นครปฐม"/>
    <s v="Pantum P2500"/>
    <m/>
    <s v="10 มี.ค.63 - 16 มี.ค.63"/>
    <n v="3424"/>
    <n v="1"/>
    <s v="10 มี.ค.63"/>
    <n v="3424"/>
    <s v="7014121800"/>
    <s v="10 มี.ค.63"/>
    <s v="16 มี.ค.63"/>
    <n v="3424"/>
    <s v="ระหว่างเบิกจ่าย"/>
    <s v="ได้ตัวผู้รับจ้างแล้ว/รอลงนามในสัญญา"/>
    <s v="เบิกจ่ายเรียบร้อยแล้ว"/>
    <s v="รอลงนามสัญญา"/>
    <s v="ได้ตัวผู้รับจ้างแล้ว/รอลงนามในสัญญา"/>
    <m/>
    <n v="3424"/>
    <n v="6576"/>
    <m/>
    <m/>
    <m/>
    <m/>
    <m/>
    <m/>
    <m/>
    <s v="ระหว่างส่งเอกสารเบิกจ่าย"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9"/>
    <s v="เครื่องพิมพ์แบบฉีดหมึก (Inkjet Printer) สำหรับกระดาษขนาด A3  สถาบันบัณฑิตพัฒนศิลป์  ตำบลศาลายา อำเภอพุทธมณฑล จังหวัดนครปฐม"/>
    <s v="1"/>
    <s v="เครื่อง"/>
    <n v="71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Brother MFC-T810W"/>
    <m/>
    <s v="10 มี.ค.63 - 9 พ.ค.63"/>
    <n v="6634"/>
    <n v="1"/>
    <s v="9 พ.ค.63"/>
    <n v="6634"/>
    <s v="7014120503"/>
    <m/>
    <m/>
    <n v="6634"/>
    <s v="รอส่งมอบพัสดุ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6634"/>
    <m/>
    <n v="466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1"/>
    <s v="เครื่องสำรองไฟฟ้า ขนาด 800 VA  สถาบันบัณฑิตพัฒนศิลป์  ตำบลศาลายา อำเภอพุทธมณฑล จังหวัดนครปฐม"/>
    <s v="1"/>
    <s v="เครื่อง"/>
    <n v="25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Chuphotic"/>
    <m/>
    <s v="10 มี.ค.63 - 9 พ.ค.63"/>
    <n v="1251.9000000000001"/>
    <n v="1"/>
    <s v="9 พ.ค.63"/>
    <n v="1251.9000000000001"/>
    <s v="7014120503"/>
    <m/>
    <m/>
    <n v="1251.9000000000001"/>
    <s v="รอส่งมอบพัสดุ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1251.9000000000001"/>
    <m/>
    <n v="1248.0999999999999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60"/>
    <s v="เครื่องสำรองไฟฟ้า ขนาด 800 VA สถาบันบัณฑิตพัฒนศิลป์  ตำบลศาลายา อำเภอพุทธมณฑล จังหวัดนครปฐม"/>
    <s v="32"/>
    <s v="เครื่อง"/>
    <n v="800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Chuphotic"/>
    <m/>
    <s v="10 มี.ค.63 - 9 พ.ค.63"/>
    <n v="40060.800000000003"/>
    <n v="1"/>
    <s v="9 พ.ค.63"/>
    <n v="40060.800000000003"/>
    <s v="7014120503"/>
    <m/>
    <m/>
    <n v="40060.800000000003"/>
    <s v="รอส่งมอบพัสดุ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40060.800000000003"/>
    <m/>
    <n v="39939.199999999997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8"/>
    <s v="ชุดโปรแกรมระบบปฏิบัติการสําหรับเครื่องคอมพิวเตอร์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สถาบันบัณฑิตพัฒนศิลป์  ตำบลศาลายา อำเภอพุทธมณฑล จังหวัดนครปฐม"/>
    <s v="32"/>
    <s v="ชุด"/>
    <n v="121600"/>
    <s v="P"/>
    <m/>
    <m/>
    <m/>
    <s v="ใบสั่งซื้อเลขที่ 8/2563"/>
    <s v="10 มี.ค.63"/>
    <s v="หจก.ทีปกร 2014"/>
    <s v="ห้างหุ้นส่วนจำกัด"/>
    <s v="นครปฐม"/>
    <s v="Microsoft Window10 Pro 64bit"/>
    <m/>
    <s v="10 มี.ค.63 - 16 มี.ค.63"/>
    <n v="65432"/>
    <n v="1"/>
    <s v="16 มี.ค.63"/>
    <n v="65432"/>
    <s v="7014131785"/>
    <s v="16 มี.ค.63"/>
    <s v="20 มี.ค.63"/>
    <n v="65432"/>
    <s v="ระหว่างเบิกจ่าย"/>
    <s v="ได้ตัวผู้รับจ้างแล้ว/รอลงนามในสัญญา"/>
    <s v="เบิกจ่ายเรียบร้อยแล้ว"/>
    <s v="รอลงนามสัญญา"/>
    <s v="ได้ตัวผู้รับจ้างแล้ว/รอลงนามในสัญญา"/>
    <m/>
    <n v="65432"/>
    <n v="56168"/>
    <m/>
    <m/>
    <m/>
    <m/>
    <m/>
    <m/>
    <m/>
    <s v="ระหว่างตรวจรับพัสดุ"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61"/>
    <s v="ติดตั้งระบบเครือข่ายภายในอาคารหอสมุดสารสนเทศ สถาบันบัณฑิตพัฒนศิลป์  ตำบลศาลายา อำเภอพุทธมณฑล จังหวัดนครปฐม"/>
    <s v="1"/>
    <s v="ระบบ"/>
    <n v="500000"/>
    <s v="P"/>
    <m/>
    <m/>
    <m/>
    <s v="สัญญาจ้างเลขที่ 6/2563"/>
    <s v="13 มี.ค.63"/>
    <s v="บจก.บีบีเอ็ม อินเตอร์เน็ต"/>
    <s v="บริษัทจำกัด (บจก.)"/>
    <s v="นครปฐม"/>
    <m/>
    <m/>
    <s v="13 มี.ค.63 - 11 มิ.ย.63"/>
    <n v="370000"/>
    <n v="1"/>
    <s v="11 มิ.ย.63"/>
    <n v="370000"/>
    <s v="7014157984"/>
    <m/>
    <m/>
    <n v="370000"/>
    <s v="ระหว่างดำเนินงานตามสัญญา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370000"/>
    <m/>
    <n v="13000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63"/>
    <s v="โปรแกรมป้องกันและกำจัดไวรัสคอมพิวเตอร์  สถาบันบัณฑิตพัฒนศิลป์  ตำบลศาลายา อำเภอพุทธมณฑล จังหวัดนครปฐม"/>
    <s v="1"/>
    <s v="ระบบ"/>
    <n v="600000"/>
    <s v="P"/>
    <m/>
    <m/>
    <m/>
    <s v="สัญญาซื้อขายเลขที่ 7/2563"/>
    <s v="13 มี.ค.63"/>
    <s v="บจก.ซีเคียวร์ เซอร์ฟ"/>
    <s v="บริษัทจำกัด (บจก.)"/>
    <s v="นครปฐม"/>
    <m/>
    <m/>
    <s v="13 มี.ค.63 - 29 มิ.ย.63"/>
    <n v="552120"/>
    <n v="1"/>
    <s v="29 มิ.ย.63"/>
    <n v="552120"/>
    <s v="7014164917"/>
    <m/>
    <m/>
    <n v="552120"/>
    <s v="ระหว่างส่งมอบพัสดุ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552120"/>
    <m/>
    <n v="4788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9"/>
    <s v="อุปกรณ์กระจายสัญญาณ (L2 Switch) ขนาด 24 ช่อง แบบที่ 2 สถาบันบัณฑิตพัฒนศิลป์ ตำบลศาลายา อำเภอพุทธมณฑล จังหวัดนครปฐม"/>
    <s v="10"/>
    <s v="เครื่อง"/>
    <n v="2100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TP-Link"/>
    <m/>
    <s v="10 มี.ค.63 - 9 พ.ค.63"/>
    <n v="79180"/>
    <n v="1"/>
    <s v="9 พ.ค.63"/>
    <n v="79180"/>
    <s v="7014120503"/>
    <m/>
    <m/>
    <n v="79180"/>
    <s v="รอส่งมอบพัสดุ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79180"/>
    <m/>
    <n v="13082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8"/>
    <s v="อุปกรณ์ควบคุมและบริหารจัดการเครือข่าย สำหรับหน่วยงานในสังกัด สถาบันบัณฑิตพัฒนศิลป์  ตำบลศาลายา อำเภอพุทธมณฑล จังหวัดนครปฐม"/>
    <s v="41"/>
    <s v="เครื่อง"/>
    <n v="4968000"/>
    <s v="P"/>
    <m/>
    <m/>
    <s v="21 ก.พ.63 - 3 มี.ค.63"/>
    <m/>
    <m/>
    <s v="บจก.เค เอส ซี คอมเมอร์เชียล อินเตอร์เนต"/>
    <s v="บริษัทจำกัด (บจก.)"/>
    <s v="นครปฐม"/>
    <s v="Cisco"/>
    <s v="Catalyst 9200 Series Switches"/>
    <m/>
    <n v="3890900"/>
    <n v="1"/>
    <m/>
    <n v="3890900"/>
    <m/>
    <m/>
    <m/>
    <n v="3890900"/>
    <s v="ไม่สามารถลงนามสัญญาได้ เนื่องจากมีผู้อุทธรณ์ผลการจัดซื้อจัดจ้าง ต้องรอคณะกรรมการพิจารณาอุทธรณ์ฯ ทำการวินิจฉัยข้ออุทธรณ์ภายใน 30 วันทำการ"/>
    <s v="เสนอราคา/พิจารณาผล"/>
    <m/>
    <s v="ระหว่างประกาศประกวดราคาซื้อฯ (กำหนดเสนอราคา 4 มี.ค.63)"/>
    <s v="เสนอราคา/พิจารณาผล"/>
    <m/>
    <m/>
    <n v="4968000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70"/>
    <s v="เอ็กเทอร์นอลฮาร์ดดิส  สถาบันบัณฑิตพัฒนศิลป์  ตำบลศาลายา อำเภอพุทธมณฑล จังหวัดนครปฐม"/>
    <s v="6"/>
    <s v="ตัว"/>
    <n v="129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WD"/>
    <m/>
    <s v="10 มี.ค.63 - 9 พ.ค.63"/>
    <n v="10272"/>
    <n v="1"/>
    <s v="9 พ.ค.63"/>
    <n v="10272"/>
    <s v="7014120503"/>
    <m/>
    <m/>
    <n v="10272"/>
    <s v="รอส่งมอบพัสดุ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10272"/>
    <m/>
    <n v="2628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5"/>
    <s v="ฮาร์ดดิส SSD  สถาบันบัณฑิตพัฒนศิลป์  ตำบลศาลายา อำเภอพุทธมณฑล จังหวัดนครปฐม"/>
    <s v="6"/>
    <s v="ตัว"/>
    <n v="12000"/>
    <s v="P"/>
    <m/>
    <m/>
    <m/>
    <s v="สัญญาซื้อขายเลขที่ 4/2563"/>
    <s v="10 มี.ค.63"/>
    <s v="บจก.เค เอส ซี คอมเมอร์เชียล อินเตอร์เนต"/>
    <s v="บริษัทจำกัด (บจก.)"/>
    <s v="นครปฐม"/>
    <s v="WD"/>
    <m/>
    <s v="10 มี.ค.63 - 9 พ.ค.63"/>
    <n v="10786"/>
    <n v="1"/>
    <s v="9 พ.ค.63"/>
    <n v="10786"/>
    <s v="701422823"/>
    <s v="26 มี.ค.63"/>
    <s v="31 มี.ค.63"/>
    <n v="10786"/>
    <s v="รอส่งมอบพัสดุ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10786"/>
    <m/>
    <n v="1214"/>
    <m/>
    <m/>
    <m/>
    <m/>
    <m/>
    <m/>
    <m/>
    <m/>
  </r>
  <r>
    <x v="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7"/>
    <s v="ฮาร์ดดิสก์สำหรับพกพา  4TB  (เอ็กซ์เทอร์นัล)  สถาบันบัณฑิตพัฒนศิลป์  ตำบลศาลายา อำเภอพุทธมณฑล จังหวัดนครปฐม"/>
    <s v="1"/>
    <s v="เครื่อง"/>
    <n v="40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WD"/>
    <m/>
    <s v="10 มี.ค.63 - 9 พ.ค.63"/>
    <n v="3049.5"/>
    <n v="1"/>
    <s v="9 พ.ค.63"/>
    <n v="3049.5"/>
    <s v="7014120503"/>
    <m/>
    <m/>
    <n v="3049.5"/>
    <s v="รอส่งมอบพัสดุ"/>
    <s v="ได้ตัวผู้รับจ้างแล้ว/รอลงนามในสัญญา"/>
    <s v="จองเงินในระบบ GFMIS เรียบร้อยแล้ว"/>
    <s v="รอลงนามสัญญา"/>
    <s v="ได้ตัวผู้รับจ้างแล้ว/รอลงนามในสัญญา"/>
    <n v="3049.5"/>
    <m/>
    <n v="950.5"/>
    <m/>
    <m/>
    <m/>
    <m/>
    <m/>
    <m/>
    <m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16"/>
    <s v="เครื่องเจาะกระดาษและเข้าเล่ม แบบเจาะกระดาษไฟฟ้าและเข้าเล่มมือโยก คณะศิลปศึกษา แขวงพระบรมมหาราชวัง เขตพระนคร กรุงเทพมหานคร"/>
    <s v="1"/>
    <s v="เครื่อง"/>
    <n v="206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20000"/>
    <s v="1 งวด"/>
    <s v="9 พ.ค. 2563"/>
    <n v="20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20000"/>
    <m/>
    <n v="600"/>
    <s v="5/มี.ค./63"/>
    <s v="10/มี.ค./63"/>
    <s v="20/มี.ค./63"/>
    <s v="20/มี.ค./63"/>
    <s v="30/มี.ค./63"/>
    <n v="20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23"/>
    <s v="เครื่องดูดฝุ่น ขนาด 25 ลิตร คณะศิลปศึกษา   แขวงพระบรมมหาราชวัง เขตพระนคร กรุงเทพมหานคร"/>
    <s v="1"/>
    <s v="เครื่อง"/>
    <n v="14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140000"/>
    <s v="1 งวด"/>
    <s v="9 พ.ค. 2563"/>
    <n v="14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14000"/>
    <m/>
    <n v="0"/>
    <s v="5/มี.ค./63"/>
    <s v="10/มี.ค./63"/>
    <s v="20/มี.ค./63"/>
    <s v="20/มี.ค./63"/>
    <s v="30/มี.ค./63"/>
    <n v="14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33"/>
    <s v="เครื่องทำลายเอกสาร แบบเจาะทำลาย 20 แผ่น คณะศิลปศึกษา   แขวงพระบรมมหาราชวัง เขตพระนคร กรุงเทพมหานคร"/>
    <s v="1"/>
    <s v="เครื่อง"/>
    <n v="30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30000"/>
    <s v="1 งวด"/>
    <s v="9 พ.ค. 2563"/>
    <n v="30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30000"/>
    <m/>
    <n v="0"/>
    <s v="5/มี.ค./63"/>
    <s v="10/มี.ค./63"/>
    <s v="20/มี.ค./63"/>
    <s v="20/มี.ค./63"/>
    <s v="30/มี.ค./63"/>
    <n v="30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25"/>
    <s v="ตู้เก็บกล้อง คณะศิลปศึกษา   แขวงพระบรมมหาราชวัง เขตพระนคร กรุงเทพมหานคร"/>
    <s v="1"/>
    <s v="เครื่อง"/>
    <n v="219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21900"/>
    <s v="1 งวด"/>
    <s v="9 พ.ค. 2563"/>
    <n v="219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21900"/>
    <m/>
    <n v="0"/>
    <s v="5/มี.ค./63"/>
    <s v="10/มี.ค./63"/>
    <s v="20/มี.ค./63"/>
    <s v="20/มี.ค./63"/>
    <s v="30/มี.ค./63"/>
    <n v="219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31"/>
    <s v="ตู้เก็บเอกสารอเนกประสงค์  คณะศิลปศึกษา   แขวงพระบรมมหาราชวัง เขตพระนคร กรุงเทพมหานคร"/>
    <s v="5"/>
    <s v="ตู้"/>
    <n v="35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35000"/>
    <s v="1 งวด"/>
    <s v="9 พ.ค. 2563"/>
    <n v="35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35000"/>
    <m/>
    <n v="0"/>
    <s v="5/มี.ค./63"/>
    <s v="10/มี.ค./63"/>
    <s v="20/มี.ค./63"/>
    <s v="20/มี.ค./63"/>
    <s v="30/มี.ค./63"/>
    <n v="35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76"/>
    <s v="ตู้ล้อกเกอร์ 18 ช่อง คณะศิลปศึกษา   แขวงพระบรมมหาราชวัง เขตพระนคร กรุงเทพมหานคร"/>
    <s v="4"/>
    <s v="ตู้"/>
    <n v="32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31998"/>
    <s v="1 งวด"/>
    <s v="9 พ.ค. 2563"/>
    <n v="31998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31998"/>
    <m/>
    <n v="2"/>
    <s v="5/มี.ค./63"/>
    <s v="10/มี.ค./63"/>
    <s v="20/มี.ค./63"/>
    <s v="20/มี.ค./63"/>
    <s v="30/มี.ค./63"/>
    <n v="31998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32"/>
    <s v="ตู้เหล็กแบบ 2 บาน คณะศิลปศึกษา   แขวงพระบรมมหาราชวัง เขตพระนคร กรุงเทพมหานคร"/>
    <s v="2"/>
    <s v="ตู้"/>
    <n v="12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11000"/>
    <s v="1 งวด"/>
    <s v="9 พ.ค. 2563"/>
    <n v="11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11000"/>
    <m/>
    <n v="1000"/>
    <s v="5/มี.ค./63"/>
    <s v="10/มี.ค./63"/>
    <s v="20/มี.ค./63"/>
    <s v="20/มี.ค./63"/>
    <s v="30/มี.ค./63"/>
    <n v="11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22"/>
    <s v="บอร์ดกำมะหยี่ขอบอลูมิเนียม คณะศิลปศึกษา   แขวงพระบรมมหาราชวัง เขตพระนคร กรุงเทพมหานคร"/>
    <s v="2"/>
    <s v="แผ่น"/>
    <n v="3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3000"/>
    <s v="1 งวด"/>
    <s v="9 พ.ค. 2563"/>
    <n v="3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3000"/>
    <m/>
    <n v="0"/>
    <s v="5/มี.ค./63"/>
    <s v="10/มี.ค./63"/>
    <s v="20/มี.ค./63"/>
    <s v="20/มี.ค./63"/>
    <s v="30/มี.ค./63"/>
    <n v="3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78"/>
    <s v="บอร์ดประกาศกำมะหยี่ตู้กระจก   คณะศิลปศึกษา   แขวงพระบรมมหาราชวัง เขตพระนคร กรุงเทพมหานคร"/>
    <s v="1"/>
    <s v="ชุด"/>
    <n v="9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9000"/>
    <s v="1 งวด"/>
    <s v="9 พ.ค. 2563"/>
    <n v="9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9000"/>
    <m/>
    <n v="0"/>
    <s v="5/มี.ค./63"/>
    <s v="10/มี.ค./63"/>
    <s v="20/มี.ค./63"/>
    <s v="20/มี.ค./63"/>
    <s v="30/มี.ค./63"/>
    <n v="9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68"/>
    <s v="ม้านั่งสนามมีพนักพิง ยาว 2 เมตร   คณะศิลปศึกษา   แขวงพระบรมมหาราชวัง เขตพระนคร กรุงเทพมหานคร"/>
    <s v="10"/>
    <s v="ตัว"/>
    <n v="45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45000"/>
    <s v="1 งวด"/>
    <s v="9 พ.ค. 2563"/>
    <n v="45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45000"/>
    <m/>
    <n v="0"/>
    <s v="5/มี.ค./63"/>
    <s v="10/มี.ค./63"/>
    <s v="20/มี.ค./63"/>
    <s v="20/มี.ค./63"/>
    <s v="30/มี.ค./63"/>
    <n v="45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0"/>
    <s v="รถเข็นเครื่องดนตรี คณะศิลปศึกษา   แขวงพระบรมมหาราชวัง เขตพระนคร กรุงเทพมหานคร"/>
    <s v="1"/>
    <s v="คัน"/>
    <n v="4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4000"/>
    <s v="1 งวด"/>
    <s v="9 พ.ค. 2563"/>
    <n v="4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4000"/>
    <m/>
    <n v="0"/>
    <s v="5/มี.ค./63"/>
    <s v="10/มี.ค./63"/>
    <s v="20/มี.ค./63"/>
    <s v="20/มี.ค./63"/>
    <s v="30/มี.ค./63"/>
    <n v="4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69"/>
    <s v="รถเข็นพับได้ 300 kg  พื้นเหล็ก คณะศิลปศึกษา   แขวงพระบรมมหาราชวัง เขตพระนคร กรุงเทพมหานคร"/>
    <s v="2"/>
    <s v="คัน"/>
    <n v="26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2600"/>
    <s v="1 งวด"/>
    <s v="9 พ.ค. 2563"/>
    <n v="26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2600"/>
    <m/>
    <n v="0"/>
    <s v="5/มี.ค./63"/>
    <s v="10/มี.ค./63"/>
    <s v="20/มี.ค./63"/>
    <s v="20/มี.ค./63"/>
    <s v="30/มี.ค./63"/>
    <n v="26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17"/>
    <s v="แฮนด์ลิฟท์  คณะศิลปศึกษา   แขวงพระบรมมหาราชวัง เขตพระนคร กรุงเทพมหานคร"/>
    <s v="1"/>
    <s v="เครื่อง"/>
    <n v="15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15000"/>
    <s v="1 งวด"/>
    <s v="9 พ.ค. 2563"/>
    <n v="15000"/>
    <s v="7014108889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15000"/>
    <m/>
    <n v="0"/>
    <s v="5/มี.ค./63"/>
    <s v="10/มี.ค./63"/>
    <s v="20/มี.ค./63"/>
    <s v="20/มี.ค./63"/>
    <s v="30/มี.ค./63"/>
    <n v="15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724"/>
    <s v="กล้องถ่ายภาพ ระบบดิจิตอล ความละเอียด 20 ล้านพิกเซล คณะศิลปศึกษา   แขวงพระบรมมหาราชวัง เขตพระนคร กรุงเทพมหานคร"/>
    <s v="1"/>
    <s v="ตัว"/>
    <n v="19300"/>
    <m/>
    <m/>
    <s v="P"/>
    <s v="14/ก.พ./63"/>
    <s v="6/2563"/>
    <s v="10 มี.ค. 2563"/>
    <s v=" แอดวานซ์ ดิจิตอล ซินเนอร์ยี "/>
    <s v="บริษัทจำกัด"/>
    <s v="กรุงเทพฯ"/>
    <s v="Nikon"/>
    <s v="D3500"/>
    <s v="10 มี.ค. 2563 - 9 เม.ย. 2563"/>
    <n v="17500"/>
    <s v="1 งวด"/>
    <s v="9 เม.ย. 2563"/>
    <n v="17500"/>
    <s v="7014108893"/>
    <s v="18 มี.ค.2563"/>
    <s v="18 มี.ค.2563"/>
    <n v="17500"/>
    <s v="ส่งเบิกที่การเงินแล้วเมื่อ 20 มี.ค.2563"/>
    <s v="ได้ตัวผู้รับจ้างแล้ว/รอลงนามในสัญญา"/>
    <s v="เบิกจ่าย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m/>
    <n v="18725"/>
    <n v="575"/>
    <s v="5/มี.ค./63"/>
    <s v="10/มี.ค./63"/>
    <s v="30/มี.ค./63"/>
    <s v="30/มี.ค./63"/>
    <s v="30/มี.ค./63"/>
    <n v="175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38"/>
    <s v="เครื่องฉายภาพ 3 มิติ  คณะศิลปศึกษา   แขวงพระบรมมหาราชวัง เขตพระนคร กรุงเทพมหานคร"/>
    <s v="1"/>
    <s v="เครื่อง"/>
    <n v="20000"/>
    <m/>
    <m/>
    <s v="P"/>
    <s v="14/ก.พ./63"/>
    <s v="6/2563"/>
    <s v="10 มี.ค. 2563"/>
    <s v=" แอดวานซ์ ดิจิตอล ซินเนอร์ยี "/>
    <s v="บริษัทจำกัด"/>
    <s v="กรุงเทพฯ"/>
    <s v="Vertex"/>
    <s v="D-1420"/>
    <s v="10 มี.ค. 2563 - 9 เม.ย. 2563"/>
    <n v="11500"/>
    <s v="1 งวด"/>
    <s v="9 เม.ย. 2563"/>
    <n v="11500"/>
    <s v="7014108893"/>
    <s v="18 มี.ค.2563"/>
    <s v="18 มี.ค.2563"/>
    <n v="11500"/>
    <s v="ส่งเบิกที่การเงินแล้วเมื่อ 20 มี.ค.2563"/>
    <s v="ได้ตัวผู้รับจ้างแล้ว/รอลงนามในสัญญา"/>
    <s v="เบิกจ่าย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m/>
    <n v="12305"/>
    <n v="7695"/>
    <s v="5/มี.ค./63"/>
    <s v="10/มี.ค./63"/>
    <s v="30/มี.ค./63"/>
    <s v="30/มี.ค./63"/>
    <s v="30/มี.ค./63"/>
    <n v="115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571"/>
    <s v="ตู้ลำโพงเคลื่อนที่  คณะศิลปศึกษา   แขวงพระบรมมหาราชวัง เขตพระนคร กรุงเทพมหานคร"/>
    <s v="6"/>
    <s v="ตัว"/>
    <n v="30000"/>
    <m/>
    <m/>
    <s v="P"/>
    <s v="14/ก.พ./63"/>
    <s v="6/2563"/>
    <s v="10 มี.ค. 2563"/>
    <s v=" แอดวานซ์ ดิจิตอล ซินเนอร์ยี "/>
    <s v="บริษัทจำกัด"/>
    <s v="กรุงเทพฯ"/>
    <s v="XXL Power"/>
    <s v="SL-10VBT"/>
    <s v="10 มี.ค. 2563 - 9 เม.ย. 2563"/>
    <n v="28020"/>
    <s v="1 งวด"/>
    <s v="9 เม.ย. 2563"/>
    <n v="28020"/>
    <s v="7014108893"/>
    <s v="18 มี.ค.2563"/>
    <s v="18 มี.ค.2563"/>
    <n v="28020"/>
    <s v="ส่งเบิกที่การเงินแล้วเมื่อ 20 มี.ค.2563"/>
    <s v="ได้ตัวผู้รับจ้างแล้ว/รอลงนามในสัญญา"/>
    <s v="เบิกจ่าย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m/>
    <n v="29981.4"/>
    <n v="18.599999999998545"/>
    <s v="5/มี.ค./63"/>
    <s v="10/มี.ค./63"/>
    <s v="30/มี.ค./63"/>
    <s v="30/มี.ค./63"/>
    <s v="30/มี.ค./63"/>
    <n v="2802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439"/>
    <s v="คีย์บอร์ดไฟฟ้า คณะศิลปศึกษา   แขวงพระบรมมหาราชวัง เขตพระนคร กรุงเทพมหานคร"/>
    <s v="10"/>
    <s v="ตัว"/>
    <n v="100000"/>
    <m/>
    <m/>
    <s v="P"/>
    <s v="13/ก.พ./63"/>
    <s v="7/2563"/>
    <s v="10 มี.ค. 2563"/>
    <s v=" วรารัตน์ "/>
    <s v="บริษัทจำกัด"/>
    <s v="กรุงเทพฯ"/>
    <s v="YAMAHA"/>
    <s v="NP-12"/>
    <s v="10 มี.ค.2563 - 9 เม.ย. 2563"/>
    <n v="89000"/>
    <s v="1 งวด"/>
    <s v="9 เม.ย. 2563"/>
    <n v="89000"/>
    <s v="7014111034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89000"/>
    <m/>
    <n v="11000"/>
    <s v="5/มี.ค./63"/>
    <s v="10/มี.ค./63"/>
    <s v="20/มี.ค./63"/>
    <s v="20/มี.ค./63"/>
    <s v="30/มี.ค./63"/>
    <n v="89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572"/>
    <s v="เครื่องดนตรี (เครื่องเป่า) Euphounium  คณะศิลปศึกษา   แขวงพระบรมมหาราชวัง เขตพระนคร กรุงเทพมหานคร"/>
    <s v="1"/>
    <s v="เครื่อง"/>
    <n v="130000"/>
    <m/>
    <m/>
    <s v="P"/>
    <s v="13/ก.พ./63"/>
    <s v="7/2563"/>
    <s v="10 มี.ค. 2563"/>
    <s v=" วรารัตน์ "/>
    <s v="บริษัทจำกัด"/>
    <s v="กรุงเทพฯ"/>
    <s v="YAMAHA"/>
    <s v="YEP-201MS"/>
    <s v="10 มี.ค.2563 - 9 เม.ย. 2563"/>
    <n v="128000"/>
    <s v="1 งวด"/>
    <s v="9 เม.ย. 2563"/>
    <n v="128000"/>
    <s v="7014111034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128000"/>
    <m/>
    <n v="2000"/>
    <s v="5/มี.ค./63"/>
    <s v="10/มี.ค./63"/>
    <s v="20/มี.ค./63"/>
    <s v="20/มี.ค./63"/>
    <s v="30/มี.ค./63"/>
    <n v="128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726"/>
    <s v="เครื่องดนตรีสำหรับเด็กเล็ก คณะศิลปศึกษา   แขวงพระบรมมหาราชวัง เขตพระนคร กรุงเทพมหานคร"/>
    <s v="1"/>
    <s v="ชุด"/>
    <n v="168000"/>
    <m/>
    <m/>
    <s v="P"/>
    <s v="13/ก.พ./63"/>
    <s v="7/2563"/>
    <s v="10 มี.ค. 2563"/>
    <s v=" วรารัตน์ "/>
    <s v="บริษัทจำกัด"/>
    <s v="กรุงเทพฯ"/>
    <s v="IQ"/>
    <s v="IQ-W034-05,03,01,00"/>
    <s v="10 มี.ค.2563 - 9 เม.ย. 2563"/>
    <n v="16600"/>
    <s v="1 งวด"/>
    <s v="9 เม.ย. 2563"/>
    <n v="166600"/>
    <s v="7014111034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166600"/>
    <m/>
    <n v="1400"/>
    <s v="5/มี.ค./63"/>
    <s v="10/มี.ค./63"/>
    <s v="20/มี.ค./63"/>
    <s v="20/มี.ค./63"/>
    <s v="30/มี.ค./63"/>
    <n v="1666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440"/>
    <s v="ที่เก็บเสียง Mute Bass Trombone  คณะศิลปศึกษา   แขวงพระบรมมหาราชวัง เขตพระนคร กรุงเทพมหานคร"/>
    <s v="1"/>
    <s v="อัน"/>
    <n v="3900"/>
    <m/>
    <m/>
    <s v="P"/>
    <s v="13/ก.พ./63"/>
    <s v="7/2563"/>
    <s v="10 มี.ค. 2563"/>
    <s v=" วรารัตน์ "/>
    <s v="บริษัทจำกัด"/>
    <s v="กรุงเทพฯ"/>
    <s v="Joral"/>
    <s v="TRB4B"/>
    <s v="10 มี.ค.2563 - 9 เม.ย. 2563"/>
    <n v="3700"/>
    <s v="1 งวด"/>
    <s v="9 เม.ย. 2563"/>
    <n v="3700"/>
    <s v="7014111034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3700"/>
    <m/>
    <n v="200"/>
    <s v="5/มี.ค./63"/>
    <s v="10/มี.ค./63"/>
    <s v="20/มี.ค./63"/>
    <s v="20/มี.ค./63"/>
    <s v="30/มี.ค./63"/>
    <n v="37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279"/>
    <s v="ที่เก็บเสียง Mute Trombone  คณะศิลปศึกษา   แขวงพระบรมมหาราชวัง เขตพระนคร กรุงเทพมหานคร"/>
    <s v="3"/>
    <s v="อัน"/>
    <n v="10100"/>
    <m/>
    <m/>
    <s v="P"/>
    <s v="13/ก.พ./63"/>
    <s v="7/2563"/>
    <s v="10 มี.ค. 2563"/>
    <s v=" วรารัตน์ "/>
    <s v="บริษัทจำกัด"/>
    <s v="กรุงเทพฯ"/>
    <s v="Joral"/>
    <s v="TRB1B"/>
    <s v="10 มี.ค.2563 - 9 เม.ย. 2563"/>
    <n v="9600"/>
    <s v="1 งวด"/>
    <s v="9 เม.ย. 2563"/>
    <n v="9600"/>
    <s v="7014111034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9600"/>
    <m/>
    <n v="500"/>
    <s v="5/มี.ค./63"/>
    <s v="10/มี.ค./63"/>
    <s v="20/มี.ค./63"/>
    <s v="20/มี.ค./63"/>
    <s v="30/มี.ค./63"/>
    <n v="96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218"/>
    <s v="ที่เก็บเสียง Mute Trumpet  คณะศิลปศึกษา   แขวงพระบรมมหาราชวัง เขตพระนคร กรุงเทพมหานคร"/>
    <s v="4"/>
    <s v="อัน"/>
    <n v="8800"/>
    <m/>
    <m/>
    <s v="P"/>
    <s v="13/ก.พ./63"/>
    <s v="7/2563"/>
    <s v="10 มี.ค. 2563"/>
    <s v=" วรารัตน์ "/>
    <s v="บริษัทจำกัด"/>
    <s v="กรุงเทพฯ"/>
    <s v="Denis Wick"/>
    <s v="DW5531"/>
    <s v="10 มี.ค.2563 - 9 เม.ย. 2563"/>
    <n v="8400"/>
    <s v="1 งวด"/>
    <s v="9 เม.ย. 2563"/>
    <n v="8400"/>
    <s v="7014111034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8400"/>
    <m/>
    <n v="400"/>
    <s v="5/มี.ค./63"/>
    <s v="10/มี.ค./63"/>
    <s v="20/มี.ค./63"/>
    <s v="20/มี.ค./63"/>
    <s v="30/มี.ค./63"/>
    <n v="84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280"/>
    <s v="ไมค์โครโฟน Zoom H6n Audio Recorder คณะศิลปศึกษา   แขวงพระบรมมหาราชวัง เขตพระนคร กรุงเทพมหานคร"/>
    <s v="1"/>
    <s v="เครื่อง"/>
    <n v="15000"/>
    <m/>
    <m/>
    <s v="P"/>
    <s v="13/ก.พ./63"/>
    <s v="7/2563"/>
    <s v="10 มี.ค. 2563"/>
    <s v=" วรารัตน์ "/>
    <s v="บริษัทจำกัด"/>
    <s v="กรุงเทพฯ"/>
    <s v="ZOOM "/>
    <s v="H6"/>
    <s v="10 มี.ค.2563 - 9 เม.ย. 2563"/>
    <n v="12900"/>
    <s v="1 งวด"/>
    <s v="9 เม.ย. 2563"/>
    <n v="12900"/>
    <s v="7014111034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12900"/>
    <m/>
    <n v="2100"/>
    <s v="5/มี.ค./63"/>
    <s v="10/มี.ค./63"/>
    <s v="20/มี.ค./63"/>
    <s v="20/มี.ค./63"/>
    <s v="30/มี.ค./63"/>
    <n v="129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19"/>
    <s v="ชุดกั๊บแก๊บลำเพลิน คณะศิลปศึกษา   แขวงพระบรมมหาราชวัง เขตพระนคร กรุงเทพมหานคร"/>
    <s v="12"/>
    <s v="ชุด"/>
    <n v="111000"/>
    <m/>
    <m/>
    <s v="P"/>
    <s v="14/ก.พ./63"/>
    <s v="7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111000"/>
    <s v="1 งวด"/>
    <s v="5 พ.ค.2563"/>
    <n v="111000"/>
    <s v="7014117038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111000"/>
    <m/>
    <n v="0"/>
    <s v="5/มี.ค./63"/>
    <s v="10/มี.ค./63"/>
    <s v="5/พ.ค./63"/>
    <s v="5/พ.ค./63"/>
    <s v="30/มี.ค./63"/>
    <n v="111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34"/>
    <s v="ชุดนางไห  คณะศิลปศึกษา แขวงพระบรมมหาราชวัง เขตพระนคร กรุงเทพมหานคร"/>
    <s v="1"/>
    <s v="ชุด"/>
    <n v="15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15000"/>
    <s v="1 งวด"/>
    <s v="5 พ.ค.2563"/>
    <n v="15000"/>
    <s v="7014117038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15000"/>
    <m/>
    <n v="0"/>
    <s v="5/มี.ค./63"/>
    <s v="10/มี.ค./63"/>
    <s v="5/พ.ค./63"/>
    <s v="5/พ.ค./63"/>
    <s v="30/มี.ค./63"/>
    <n v="15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81"/>
    <s v="ชุดระบำฉิ่ง   คณะศิลปศึกษา แขวงพระบรมมหาราชวัง เขตพระนคร กรุงเทพมหานคร"/>
    <s v="12"/>
    <s v="ชุด"/>
    <n v="180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180000"/>
    <s v="1 งวด"/>
    <s v="5 พ.ค.2563"/>
    <n v="180000"/>
    <s v="7014117038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180000"/>
    <m/>
    <n v="0"/>
    <s v="5/มี.ค./63"/>
    <s v="10/มี.ค./63"/>
    <s v="5/พ.ค./63"/>
    <s v="5/พ.ค./63"/>
    <s v="30/มี.ค./63"/>
    <n v="180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27"/>
    <s v="ทวนไทย คณะศิลปศึกษา แขวงพระบรมมหาราชวัง เขตพระนคร กรุงเทพมหานคร"/>
    <s v="1"/>
    <s v="คู่"/>
    <n v="3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3000"/>
    <s v="1 งวด"/>
    <s v="5 พ.ค.2563"/>
    <n v="3000"/>
    <s v="7014117038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3000"/>
    <m/>
    <n v="0"/>
    <s v="5/มี.ค./63"/>
    <s v="10/มี.ค./63"/>
    <s v="5/พ.ค./63"/>
    <s v="5/พ.ค./63"/>
    <s v="30/มี.ค./63"/>
    <n v="3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573"/>
    <s v="ธงไทย คณะศิลปศึกษา   แขวงพระบรมมหาราชวัง เขตพระนคร กรุงเทพมหานคร"/>
    <s v="1"/>
    <s v="ด้าม"/>
    <n v="25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2500"/>
    <s v="1 งวด"/>
    <s v="5 พ.ค.2563"/>
    <n v="2500"/>
    <s v="7014117038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2500"/>
    <m/>
    <n v="0"/>
    <s v="5/มี.ค./63"/>
    <s v="10/มี.ค./63"/>
    <s v="5/พ.ค./63"/>
    <s v="5/พ.ค./63"/>
    <s v="30/มี.ค./63"/>
    <n v="25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29"/>
    <s v="พระขรรค์โลหะ คณะศิลปศึกษา   แขวงพระบรมมหาราชวัง เขตพระนคร กรุงเทพมหานคร"/>
    <s v="1"/>
    <s v="อัน"/>
    <n v="3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3000"/>
    <s v="1 งวด"/>
    <s v="5 พ.ค.2563"/>
    <n v="3000"/>
    <s v="7014117038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3000"/>
    <m/>
    <n v="0"/>
    <s v="5/มี.ค./63"/>
    <s v="10/มี.ค./63"/>
    <s v="5/พ.ค./63"/>
    <s v="5/พ.ค./63"/>
    <s v="30/มี.ค./63"/>
    <n v="3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30"/>
    <s v="พลองประดับกระจก  คณะศิลปศึกษา   แขวงพระบรมมหาราชวัง เขตพระนคร กรุงเทพมหานคร"/>
    <s v="1"/>
    <s v="อัน"/>
    <n v="5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5000"/>
    <s v="1 งวด"/>
    <s v="5 พ.ค.2563"/>
    <n v="5000"/>
    <s v="7014117038"/>
    <m/>
    <m/>
    <m/>
    <s v="ลงนามในสัญญาแล้วเมื่อ 10 มี.ค.2563 รอส่งมอบ"/>
    <s v="ได้ตัวผู้รับจ้างแล้ว/รอลงนามในสัญญา"/>
    <s v="จองเงินในระบบ GFMIS เรียบร้อยแล้ว"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n v="5000"/>
    <m/>
    <n v="0"/>
    <s v="5/มี.ค./63"/>
    <s v="10/มี.ค./63"/>
    <s v="5/พ.ค./63"/>
    <s v="5/พ.ค./63"/>
    <s v="30/มี.ค./63"/>
    <n v="5000"/>
    <e v="#VALUE!"/>
    <m/>
  </r>
  <r>
    <x v="1"/>
    <s v="งบประมาณตามพรบ.งบประมาณรายจ่ายประจำปีงบประมาณ พ.ศ.2563"/>
    <s v="ครุภัณฑ์"/>
    <s v="ครุภัณฑ์ยานพาหนะและขนส่ง"/>
    <s v="กิจกรรม ส่งเสริมสนับสนุนการบริการทางสังคม"/>
    <s v="1800836718120009"/>
    <s v="รถบัสปรับอากาศ ขนาด 45 ที่นั่ง คณะศิลปศึกษา   แขวงพระบรมมหาราชวัง เขตพระนคร กรุงเทพมหานคร"/>
    <s v="1"/>
    <s v="คัน"/>
    <n v="7475000"/>
    <s v="P"/>
    <m/>
    <m/>
    <m/>
    <m/>
    <m/>
    <m/>
    <m/>
    <m/>
    <m/>
    <m/>
    <m/>
    <m/>
    <m/>
    <m/>
    <m/>
    <m/>
    <m/>
    <m/>
    <m/>
    <s v="อยู่ระหว่างจัดหารายละเอียดคุณลักษณะเฉพาะและราคากลาง (ยังไม่ได้)"/>
    <s v="อยู่ระหว่างการจัดทำราคากลางท้องถิ่น"/>
    <m/>
    <s v="อยู่ระหว่างจัดหารายละเอียดคุณลักษณะเฉพาะและราคากลาง (ยังไม่ได้)"/>
    <s v="อยู่ระหว่างการจัดทำร่าง TOR"/>
    <m/>
    <m/>
    <n v="7475000"/>
    <s v="15/พ.ค./63"/>
    <s v="18/พ.ค./63"/>
    <s v="30/ส.ค./63"/>
    <s v="30/ส.ค./63"/>
    <s v="4/ก.ย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4"/>
    <s v="เครื่องคอมพิวเตอร์ สำหรับงานประมวลผล แบบที่ 1 (จอแสดงภาพขนาดไม่น้อยกว่า 19 นิ้ว) คณะศิลปศึกษา แขวงพระบรมมหาราชวัง เขตพระนคร กรุงเทพมหานคร"/>
    <s v="60"/>
    <s v="เครื่อง"/>
    <n v="1320000"/>
    <s v="P"/>
    <m/>
    <m/>
    <m/>
    <m/>
    <m/>
    <m/>
    <m/>
    <m/>
    <m/>
    <m/>
    <m/>
    <m/>
    <m/>
    <m/>
    <m/>
    <m/>
    <m/>
    <m/>
    <m/>
    <s v="มีการปรับแก้สเป็ค รอคณะกรรมการนำส่งสเป็คใหม่ (คาดว่าจะได้สเป็คใหม่วันที่ "/>
    <s v="อยู่ระหว่างกำหนดรายละเอียดคุณลักษณะเฉพาะ (TOR)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m/>
    <m/>
    <n v="1320000"/>
    <s v="15/พ.ค./63"/>
    <s v="18/พ.ค./63"/>
    <s v="15/ก.ค./63"/>
    <s v="15/ก.ค./63"/>
    <s v="20/ก.ค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5"/>
    <s v="เครื่องคอมพิวเตอร์ สำหรับงานประมวลผล แบบที่ 2 (จอแสดงภาพขนาดไม่น้อยกว่า 19 นิ้ว) คณะศิลปศึกษา แขวงพระบรมมหาราชวัง เขตพระนคร กรุงเทพมหานคร"/>
    <s v="90"/>
    <s v="เครื่อง"/>
    <n v="2700000"/>
    <s v="P"/>
    <m/>
    <m/>
    <m/>
    <m/>
    <m/>
    <m/>
    <m/>
    <m/>
    <m/>
    <m/>
    <m/>
    <m/>
    <m/>
    <m/>
    <m/>
    <m/>
    <m/>
    <m/>
    <m/>
    <s v="มีการปรับแก้สเป็ค รอคณะกรรมการนำส่งสเป็คใหม่"/>
    <s v="อยู่ระหว่างกำหนดรายละเอียดคุณลักษณะเฉพาะ (TOR)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m/>
    <m/>
    <n v="2700000"/>
    <s v="15/พ.ค./63"/>
    <s v="18/พ.ค./63"/>
    <s v="15/ก.ค./63"/>
    <s v="15/ก.ค./63"/>
    <s v="20/ก.ค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3"/>
    <s v="เครื่องคอมพิวเตอร์โน้ตบุ๊ก สำหรับงานประมวลผล คณะศิลปศึกษา แขวงพระบรมมหาราชวัง เขตพระนคร กรุงเทพมหานคร"/>
    <s v="4"/>
    <s v="เครื่อง"/>
    <n v="88000"/>
    <s v="P"/>
    <m/>
    <m/>
    <m/>
    <m/>
    <m/>
    <m/>
    <m/>
    <m/>
    <m/>
    <m/>
    <m/>
    <m/>
    <m/>
    <m/>
    <m/>
    <m/>
    <m/>
    <m/>
    <m/>
    <s v="มีการปรับแก้สเป็ค รอคณะกรรมการนำส่งสเป็คใหม่"/>
    <s v="อยู่ระหว่างกำหนดรายละเอียดคุณลักษณะเฉพาะ (TOR)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m/>
    <m/>
    <n v="88000"/>
    <s v="15/พ.ค./63"/>
    <s v="18/พ.ค./63"/>
    <s v="15/ก.ค./63"/>
    <s v="15/ก.ค./63"/>
    <s v="20/ก.ค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6"/>
    <s v="เครื่องพิมพ์  เลเซอร์ หรือ LED สี ชนิด Network แบบที่ 1 (18 หน้า/นาที) คณะศิลปศึกษา แขวงพระบรมมหาราชวัง เขตพระนคร กรุงเทพมหานคร"/>
    <s v="5"/>
    <s v="เครื่อง"/>
    <n v="50000"/>
    <s v="P"/>
    <m/>
    <m/>
    <m/>
    <m/>
    <m/>
    <m/>
    <m/>
    <m/>
    <m/>
    <m/>
    <m/>
    <m/>
    <m/>
    <m/>
    <m/>
    <m/>
    <m/>
    <m/>
    <m/>
    <s v="มีการปรับแก้สเป็ค รอคณะกรรมการนำส่งสเป็คใหม่"/>
    <s v="อยู่ระหว่างกำหนดรายละเอียดคุณลักษณะเฉพาะ (TOR)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m/>
    <m/>
    <n v="50000"/>
    <s v="15/พ.ค./63"/>
    <s v="18/พ.ค./63"/>
    <s v="15/ก.ค./63"/>
    <s v="15/ก.ค./63"/>
    <s v="20/ก.ค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4"/>
    <s v="เครื่องพิมพ์ เลเซอร์ หรือ LED ขาวดำ ชนิด Network แบบที่ 2 (38 หน้า/นาที) คณะศิลปศึกษา แขวงพระบรมมหาราชวัง เขตพระนคร กรุงเทพมหานคร"/>
    <s v="2"/>
    <s v="เครื่อง"/>
    <n v="30000"/>
    <s v="P"/>
    <m/>
    <m/>
    <m/>
    <m/>
    <m/>
    <m/>
    <m/>
    <m/>
    <m/>
    <m/>
    <m/>
    <m/>
    <m/>
    <m/>
    <m/>
    <m/>
    <m/>
    <m/>
    <m/>
    <s v="มีการปรับแก้สเป็ค รอคณะกรรมการนำส่งสเป็คใหม่"/>
    <s v="อยู่ระหว่างกำหนดรายละเอียดคุณลักษณะเฉพาะ (TOR)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m/>
    <m/>
    <n v="30000"/>
    <s v="15/พ.ค./63"/>
    <s v="18/พ.ค./63"/>
    <s v="15/ก.ค./63"/>
    <s v="15/ก.ค./63"/>
    <s v="20/ก.ค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60"/>
    <s v="เครื่องพิมพ์แบบฉีดหมึกพร้อมติดตั้งถังหมึกพิมพ์ (Ink Tank Printer) คณะศิลปศึกษา แขวงพระบรมมหาราชวัง เขตพระนคร กรุงเทพมหานคร"/>
    <s v="2"/>
    <s v="เครื่อง"/>
    <n v="8600"/>
    <s v="P"/>
    <m/>
    <m/>
    <m/>
    <m/>
    <m/>
    <m/>
    <m/>
    <m/>
    <m/>
    <m/>
    <m/>
    <m/>
    <m/>
    <m/>
    <m/>
    <m/>
    <m/>
    <m/>
    <m/>
    <s v="มีการปรับแก้สเป็ค รอคณะกรรมการนำส่งสเป็คใหม่"/>
    <s v="อยู่ระหว่างกำหนดรายละเอียดคุณลักษณะเฉพาะ (TOR)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m/>
    <m/>
    <n v="8600"/>
    <s v="15/พ.ค./63"/>
    <s v="18/พ.ค./63"/>
    <s v="15/ก.ค./63"/>
    <s v="15/ก.ค./63"/>
    <s v="20/ก.ค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6"/>
    <s v="เครื่องสำรองไฟฟ้า ขนาด 800 VA คณะศิลปศึกษา   แขวงพระบรมมหาราชวัง เขตพระนคร กรุงเทพมหานคร"/>
    <s v="150"/>
    <s v="เครื่อง"/>
    <n v="375000"/>
    <s v="P"/>
    <m/>
    <m/>
    <m/>
    <m/>
    <m/>
    <m/>
    <m/>
    <m/>
    <m/>
    <m/>
    <m/>
    <m/>
    <m/>
    <m/>
    <m/>
    <m/>
    <m/>
    <m/>
    <m/>
    <s v="มีการปรับแก้สเป็ค รอคณะกรรมการนำส่งสเป็คใหม่"/>
    <s v="อยู่ระหว่างกำหนดรายละเอียดคุณลักษณะเฉพาะ (TOR)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m/>
    <m/>
    <n v="375000"/>
    <s v="15/พ.ค./63"/>
    <s v="18/พ.ค./63"/>
    <s v="15/ก.ค./63"/>
    <s v="15/ก.ค./63"/>
    <s v="20/ก.ค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7"/>
    <s v="ระบบคอมพิวเตอร์ห้องเรียน (No HDD) (วังหน้า) คณะศิลปศึกษา   แขวงพระบรมมหาราชวัง เขตพระนคร กรุงเทพมหานคร"/>
    <s v="1"/>
    <s v="ระบบ"/>
    <n v="85600"/>
    <s v="P"/>
    <m/>
    <m/>
    <m/>
    <m/>
    <m/>
    <m/>
    <m/>
    <m/>
    <m/>
    <m/>
    <m/>
    <m/>
    <m/>
    <m/>
    <m/>
    <m/>
    <m/>
    <m/>
    <m/>
    <s v="มีการปรับแก้สเป็ค รอคณะกรรมการนำส่งสเป็คใหม่"/>
    <s v="อยู่ระหว่างกำหนดรายละเอียดคุณลักษณะเฉพาะ (TOR)"/>
    <s v="จองเงินในระบบ GFMIS เรียบร้อยแล้ว"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n v="85600"/>
    <m/>
    <n v="0"/>
    <s v="15/พ.ค./63"/>
    <s v="18/พ.ค./63"/>
    <s v="15/ก.ค./63"/>
    <s v="15/ก.ค./63"/>
    <s v="20/ก.ค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5"/>
    <s v="สแกนเนอร์ สำหรับงานเก็บเอกสารระดับศูนย์บริการ แบบที่ 3 คณะศิลปศึกษา แขวงพระบรมมหาราชวัง เขตพระนคร กรุงเทพมหานคร"/>
    <s v="3"/>
    <s v="เครื่อง"/>
    <n v="108000"/>
    <s v="P"/>
    <m/>
    <m/>
    <m/>
    <m/>
    <m/>
    <m/>
    <m/>
    <m/>
    <m/>
    <m/>
    <m/>
    <m/>
    <m/>
    <m/>
    <m/>
    <m/>
    <m/>
    <m/>
    <m/>
    <s v="มีการปรับแก้สเป็ค รอคณะกรรมการนำส่งสเป็คใหม่"/>
    <s v="อยู่ระหว่างกำหนดรายละเอียดคุณลักษณะเฉพาะ (TOR)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m/>
    <m/>
    <n v="108000"/>
    <s v="15/พ.ค./63"/>
    <s v="18/พ.ค./63"/>
    <s v="15/ก.ค./63"/>
    <s v="15/ก.ค./63"/>
    <s v="20/ก.ค./63"/>
    <m/>
    <n v="0"/>
    <m/>
  </r>
  <r>
    <x v="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9"/>
    <s v="อุปกรณ์กระจายสัญญาณ (L2 Switch) ขนาด 24 ช่อง แบบที่ 2 คณะศิลปศึกษา แขวงพระบรมมหาราชวัง เขตพระนคร กรุงเทพมหานคร"/>
    <s v="2"/>
    <s v="ชุด"/>
    <n v="42000"/>
    <m/>
    <m/>
    <s v="P"/>
    <s v="14/ก.พ./63"/>
    <s v="วธ 0804/พส.163"/>
    <s v="10 มี.ค. 2563"/>
    <s v=" ไอบิส ซัพพลาย "/>
    <s v="บริษัทจำกัด"/>
    <s v="กรุงเทพฯ"/>
    <s v="-"/>
    <s v="-"/>
    <s v="10 มี.ค.2563 - 24 มี.ค. 2563"/>
    <n v="85600"/>
    <s v="1 งวด"/>
    <s v="24 มี.ค.2563"/>
    <n v="85600"/>
    <s v="7014110263"/>
    <s v="24 มี.ค.2563"/>
    <s v="24 มี.ค.2563"/>
    <m/>
    <s v="อยู่ระหว่างดำเนินการด้านเอกสารและระบบเพื่อส่งเบิกจ่ายต่อไป"/>
    <s v="ได้ตัวผู้รับจ้างแล้ว/รอลงนามในสัญญา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m/>
    <m/>
    <n v="42000"/>
    <s v="5/มี.ค./63"/>
    <s v="10/มี.ค./63"/>
    <s v="20/มี.ค./63"/>
    <s v="20/มี.ค./63"/>
    <s v="30/มี.ค./63"/>
    <m/>
    <n v="0"/>
    <s v="จะจอง PO เสร็จสิ้นภายในวันที่ 13 มี.ค.2563"/>
  </r>
  <r>
    <x v="2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76"/>
    <s v="เครื่องมัลติมีเดียโปรเจคเตอร์ ระดับ SVGA ขนาด 3,000 ANSI Lumens คณะศิลปนาฏดุริยางค์ แขวงพระบรมมหาราชวัง เขตพระนคร กรุงเทพมหานคร"/>
    <s v="2"/>
    <s v="เครื่อง"/>
    <n v="28200"/>
    <m/>
    <m/>
    <s v="P"/>
    <m/>
    <m/>
    <m/>
    <m/>
    <m/>
    <m/>
    <m/>
    <m/>
    <m/>
    <m/>
    <m/>
    <m/>
    <m/>
    <m/>
    <m/>
    <m/>
    <m/>
    <s v="อยู่ระหว่างขั้นตอนการจัดซื้อจัดจ้าง คาดว่าจะเซ็นใบสั่งซื้อสั่งจ้างไม่เกินวันที่ 16 มีนาคม 2563"/>
    <s v="เสนอราคา/พิจารณาผล"/>
    <m/>
    <s v="อยู่ระหว่างขั้นตอนการจัดซื้อจัดจ้าง คาดว่าจะเซ็นใบสั่งซื้อสั่งจ้างไม่เกินวันที่ 3 มีนาคม 2563"/>
    <s v="เสนอราคา/พิจารณาผล"/>
    <m/>
    <m/>
    <n v="28200"/>
    <d v="2563-03-16T00:00:00"/>
    <d v="2563-03-20T00:00:00"/>
    <d v="2563-03-27T00:00:00"/>
    <d v="2563-03-30T00:00:00"/>
    <d v="2563-03-31T00:00:00"/>
    <n v="282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649"/>
    <s v="เครื่องบันทึกเสียง MP3 คณะศิลปนาฏดุริยางค์   แขวงพระบรมมหาราชวัง เขตพระนคร กรุงเทพมหานคร"/>
    <s v="1"/>
    <s v="เครื่อง"/>
    <n v="6000"/>
    <m/>
    <m/>
    <s v="P"/>
    <m/>
    <m/>
    <m/>
    <m/>
    <m/>
    <m/>
    <m/>
    <m/>
    <m/>
    <m/>
    <m/>
    <m/>
    <m/>
    <m/>
    <m/>
    <m/>
    <m/>
    <s v="อยู่ระหว่างขั้นตอนการจัดซื้อจัดจ้าง คาดว่าจะเซ็นใบสั่งซื้อสั่งจ้างไม่เกินวันที่ 16 มีนาคม 2563"/>
    <s v="เสนอราคา/พิจารณาผล"/>
    <m/>
    <s v="อยู่ระหว่างขั้นตอนการจัดซื้อจัดจ้าง คาดว่าจะเซ็นใบสั่งซื้อสั่งจ้างไม่เกินวันที่ 3 มีนาคม 2563"/>
    <s v="เสนอราคา/พิจารณาผล"/>
    <m/>
    <m/>
    <n v="6000"/>
    <d v="2563-03-16T00:00:00"/>
    <d v="2563-03-20T00:00:00"/>
    <d v="2563-03-27T00:00:00"/>
    <d v="2563-03-30T00:00:00"/>
    <d v="2563-03-31T00:00:00"/>
    <n v="6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377"/>
    <s v="เครื่องเล่นเทฟ CD คณะศิลปนาฏดุริยางค์   แขวงพระบรมมหาราชวัง เขตพระนคร กรุงเทพมหานคร"/>
    <s v="4"/>
    <s v="เครื่อง"/>
    <n v="32000"/>
    <m/>
    <m/>
    <s v="P"/>
    <m/>
    <m/>
    <m/>
    <m/>
    <m/>
    <m/>
    <m/>
    <m/>
    <m/>
    <m/>
    <m/>
    <m/>
    <m/>
    <m/>
    <m/>
    <m/>
    <m/>
    <s v="อยู่ระหว่างขั้นตอนการจัดซื้อจัดจ้าง คาดว่าจะเซ็นใบสั่งซื้อสั่งจ้างไม่เกินวันที่ 16 มีนาคม 2563"/>
    <s v="เสนอราคา/พิจารณาผล"/>
    <m/>
    <s v="อยู่ระหว่างขั้นตอนการจัดซื้อจัดจ้าง คาดว่าจะเซ็นใบสั่งซื้อสั่งจ้างไม่เกินวันที่ 3 มีนาคม 2563"/>
    <s v="เสนอราคา/พิจารณาผล"/>
    <m/>
    <m/>
    <n v="32000"/>
    <d v="2563-03-16T00:00:00"/>
    <d v="2563-03-20T00:00:00"/>
    <d v="2563-03-27T00:00:00"/>
    <d v="2563-03-30T00:00:00"/>
    <d v="2563-03-31T00:00:00"/>
    <n v="32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71"/>
    <s v="กระบองยักษ์ คณะศิลปนาฏดุริยางค์   แขวงพระบรมมหาราชวัง เขตพระนคร กรุงเทพมหานคร"/>
    <s v="10"/>
    <s v="อัน"/>
    <n v="7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7000"/>
    <d v="2563-03-19T00:00:00"/>
    <d v="2563-03-30T00:00:00"/>
    <d v="2563-06-18T00:00:00"/>
    <d v="2563-06-18T00:00:00"/>
    <d v="2563-06-18T00:00:00"/>
    <n v="7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00"/>
    <s v="เครื่องราชูปโภคกะไหล่ทอง คณะศิลปนาฏดุริยางค์   แขวงพระบรมมหาราชวัง เขตพระนคร กรุงเทพมหานคร"/>
    <s v="1"/>
    <s v="ชุด"/>
    <n v="35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35000"/>
    <d v="2563-03-20T00:00:00"/>
    <d v="2563-04-10T00:00:00"/>
    <d v="2563-06-18T00:00:00"/>
    <d v="2563-06-18T00:00:00"/>
    <d v="2563-06-18T00:00:00"/>
    <n v="35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42"/>
    <s v="ชุดไก่แก้วตัวเอก พร้อมเครื่องประดับและศรีษะ คณะศิลปนาฏดุริยางค์   แขวงพระบรมมหาราชวัง เขตพระนคร กรุงเทพมหานคร"/>
    <s v="1"/>
    <s v="ชุด"/>
    <n v="35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35000"/>
    <d v="2563-03-20T00:00:00"/>
    <d v="2563-04-10T00:00:00"/>
    <d v="2563-06-18T00:00:00"/>
    <d v="2563-06-18T00:00:00"/>
    <d v="2563-06-18T00:00:00"/>
    <n v="35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588"/>
    <s v="ชุดพลองไม้สั้นพร้อมอาวุธ คณะศิลปนาฏดุริยางค์   แขวงพระบรมมหาราชวัง เขตพระนคร กรุงเทพมหานคร"/>
    <s v="2"/>
    <s v="ชุด"/>
    <n v="7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7000"/>
    <d v="2563-03-20T00:00:00"/>
    <d v="2563-04-10T00:00:00"/>
    <d v="2563-06-18T00:00:00"/>
    <d v="2563-06-18T00:00:00"/>
    <d v="2563-06-18T00:00:00"/>
    <n v="7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40"/>
    <s v="ชุดมโนราห์ พร้อมเครื่องประดับและศรีษะ คณะศิลปนาฏดุริยางค์    แขวงพระบรมมหาราชวัง เขตพระนคร กรุงเทพมหานคร"/>
    <s v="4"/>
    <s v="ชุด"/>
    <n v="200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200000"/>
    <d v="2563-03-20T00:00:00"/>
    <d v="2563-04-10T00:00:00"/>
    <d v="2563-06-18T00:00:00"/>
    <d v="2563-06-18T00:00:00"/>
    <d v="2563-06-18T00:00:00"/>
    <n v="200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9"/>
    <s v="ชุดยักษ์ตัวเอก(เปาวนาสูร) คณะศิลปนาฏดุริยางค์   แขวงพระบรมมหาราชวัง เขตพระนคร กรุงเทพมหานคร"/>
    <s v="1"/>
    <s v="ชุด"/>
    <n v="70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70000"/>
    <d v="2563-03-20T00:00:00"/>
    <d v="2563-04-10T00:00:00"/>
    <d v="2563-06-18T00:00:00"/>
    <d v="2563-06-18T00:00:00"/>
    <d v="2563-06-18T00:00:00"/>
    <n v="70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9"/>
    <s v="ชุดยักษ์ตัวเอก(มโหธร) คณะศิลปนาฏดุริยางค์   แขวงพระบรมมหาราชวัง เขตพระนคร กรุงเทพมหานคร"/>
    <s v="1"/>
    <s v="ชุด"/>
    <n v="70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70000"/>
    <d v="2563-03-20T00:00:00"/>
    <d v="2563-04-10T00:00:00"/>
    <d v="2563-06-18T00:00:00"/>
    <d v="2563-06-18T00:00:00"/>
    <d v="2563-06-18T00:00:00"/>
    <n v="70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8"/>
    <s v="ชุดยักษ์ตัวเอก(สหัสเดชะ) คณะศิลปนาฏดุริยางค์   แขวงพระบรมมหาราชวัง เขตพระนคร กรุงเทพมหานคร"/>
    <s v="1"/>
    <s v="ชุด"/>
    <n v="70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70000"/>
    <d v="2563-03-20T00:00:00"/>
    <d v="2563-04-10T00:00:00"/>
    <d v="2563-06-18T00:00:00"/>
    <d v="2563-06-18T00:00:00"/>
    <d v="2563-06-18T00:00:00"/>
    <n v="70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41"/>
    <s v="ชุดระบำศรีชยสิงห์ คณะศิลปนาฏดุริยางค์   แขวงพระบรมมหาราชวัง เขตพระนคร กรุงเทพมหานคร"/>
    <s v="9"/>
    <s v="ชุด"/>
    <n v="120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120000"/>
    <d v="2563-03-20T00:00:00"/>
    <d v="2563-04-10T00:00:00"/>
    <d v="2563-06-18T00:00:00"/>
    <d v="2563-06-18T00:00:00"/>
    <d v="2563-06-18T00:00:00"/>
    <n v="120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78"/>
    <s v="ชุดลิงพญาศรีษะโล้น (หนุมาน) คณะศิลปนาฏดุริยางค์   แขวงพระบรมมหาราชวัง เขตพระนคร กรุงเทพมหานคร"/>
    <s v="1"/>
    <s v="ชุด"/>
    <n v="60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60000"/>
    <d v="2563-03-20T00:00:00"/>
    <d v="2563-04-10T00:00:00"/>
    <d v="2563-06-18T00:00:00"/>
    <d v="2563-06-18T00:00:00"/>
    <d v="2563-06-18T00:00:00"/>
    <n v="60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43"/>
    <s v="ตั่งวางเครื่องราชูปโภค คณะศิลปนาฏดุริยางค์   แขวงพระบรมมหาราชวัง เขตพระนคร กรุงเทพมหานคร"/>
    <s v="2"/>
    <s v="ตัว"/>
    <n v="6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6000"/>
    <d v="2563-03-20T00:00:00"/>
    <d v="2563-04-10T00:00:00"/>
    <d v="2563-06-18T00:00:00"/>
    <d v="2563-06-18T00:00:00"/>
    <d v="2563-06-18T00:00:00"/>
    <n v="6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44"/>
    <s v="พระขรรค์(ลิง) คณะศิลปนาฏดุริยางค์   แขวงพระบรมมหาราชวัง เขตพระนคร กรุงเทพมหานคร"/>
    <s v="10"/>
    <s v="ด้าม"/>
    <n v="5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5000"/>
    <d v="2563-03-20T00:00:00"/>
    <d v="2563-04-10T00:00:00"/>
    <d v="2563-06-18T00:00:00"/>
    <d v="2563-06-18T00:00:00"/>
    <d v="2563-06-18T00:00:00"/>
    <n v="5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42"/>
    <s v="หนังใหญ่ยักษ์(วิรุญจำบัง) คณะศิลปนาฏดุริยางค์   แขวงพระบรมมหาราชวัง เขตพระนคร กรุงเทพมหานคร"/>
    <s v="1"/>
    <s v="ตัว"/>
    <n v="20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20000"/>
    <d v="2563-03-20T00:00:00"/>
    <d v="2563-04-10T00:00:00"/>
    <d v="2563-06-18T00:00:00"/>
    <d v="2563-06-18T00:00:00"/>
    <d v="2563-06-18T00:00:00"/>
    <n v="20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50"/>
    <s v="หนังใหญ่ลิง(หนุมาน) คณะศิลปนาฏดุริยางค์   แขวงพระบรมมหาราชวัง เขตพระนคร กรุงเทพมหานคร"/>
    <s v="1"/>
    <s v="ตัว"/>
    <n v="20000"/>
    <s v="P"/>
    <m/>
    <m/>
    <s v="21-02-2563"/>
    <m/>
    <m/>
    <m/>
    <m/>
    <m/>
    <m/>
    <m/>
    <m/>
    <m/>
    <m/>
    <m/>
    <m/>
    <m/>
    <m/>
    <m/>
    <m/>
    <s v="ลงนามในสัญญาเมื่อวันที่ 20 มีนาคม 2563"/>
    <s v="เสนอราคา/พิจารณาผล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m/>
    <m/>
    <n v="20000"/>
    <d v="2563-03-20T00:00:00"/>
    <d v="2563-04-10T00:00:00"/>
    <d v="2563-06-18T00:00:00"/>
    <d v="2563-06-18T00:00:00"/>
    <d v="2563-06-18T00:00:00"/>
    <n v="20000"/>
    <n v="0"/>
    <m/>
  </r>
  <r>
    <x v="2"/>
    <s v="งบประมาณตามพรบ.งบประมาณรายจ่ายประจำปีงบประมาณ พ.ศ.2563"/>
    <s v="ครุภัณฑ์"/>
    <s v="ครุภัณฑ์ยานพาหนะและขนส่ง"/>
    <s v="กิจกรรม ส่งเสริมสนับสนุนการบริการทางสังคม"/>
    <s v="1800836718120003"/>
    <s v="รถบัสปรับอากาศ ขนาด 45 ที่นั่ง คณะศิลปนาฏดุริยางค์   แขวงพระบรมมหาราชวัง เขตพระนคร กรุงเทพมหานคร"/>
    <s v="1"/>
    <s v="คัน"/>
    <n v="7475000"/>
    <s v="P"/>
    <m/>
    <m/>
    <m/>
    <m/>
    <m/>
    <m/>
    <m/>
    <m/>
    <m/>
    <m/>
    <m/>
    <m/>
    <m/>
    <m/>
    <m/>
    <m/>
    <m/>
    <m/>
    <m/>
    <s v="อยู่ในขั้นตอนการจัดทำ TOR "/>
    <s v="อยู่ระหว่างกำหนดรายละเอียดคุณลักษณะเฉพาะ (TOR)"/>
    <m/>
    <s v="อยู่ในขั้นตอนการจัดทำ TOR "/>
    <s v="อยู่ระหว่างการจัดทำร่าง TOR"/>
    <m/>
    <m/>
    <n v="7475000"/>
    <m/>
    <m/>
    <m/>
    <m/>
    <m/>
    <n v="7475000"/>
    <n v="0"/>
    <s v="เนื่องด้วยภาวะการโควิด 19 และการประกาศ พรก.ฉุกเฉินทางคณะจึงเลื่อนกำหนดการประกาศเชิญชวนออกไปเป็น 1 พ.ค.63 โดยสามารถจองเงินในระบบได้ภายในเดือน มิ.ย.63"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77"/>
    <s v="เครื่องขัดพื้น คณะศิลปวิจิตร   ตำบลศาลายา อำเภอพุทธมณฑล จังหวัดนครปฐม"/>
    <s v="1"/>
    <s v="เครื่อง"/>
    <n v="20000"/>
    <m/>
    <m/>
    <s v="P"/>
    <m/>
    <s v="19/2563"/>
    <s v="12 มี.ค. 63"/>
    <s v="บริษัท เลิศสกุล จำกัด"/>
    <s v="บริษัทจำกัด"/>
    <s v="กรุงเทพมหานคร"/>
    <s v="CHAMPION"/>
    <s v="MAXO"/>
    <s v="13 มี.ค. 63 - 11 เม.ย. 63"/>
    <n v="20000"/>
    <s v="1 งวด"/>
    <s v="11 เม.ย. 63"/>
    <n v="20000"/>
    <s v="7014253850"/>
    <m/>
    <m/>
    <m/>
    <s v="อยู่ในขั้นตอนคณะกรรมการตรวจรับการส่งมอบ/ตรวจรับครุภัณฑ์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20000"/>
    <d v="1963-03-12T00:00:00"/>
    <m/>
    <s v="ประมาณเดือนเมษายน 2563"/>
    <s v="ประมาณเดือนเมษายน 2563"/>
    <s v="ประมาณเดือนเมษายน 2563"/>
    <n v="200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31"/>
    <s v="เครื่องดูดฝุ่น ขนาด 25 ลิตร  คณะศิลปวิจิตร   ตำบลศาลายา อำเภอพุทธมณฑล จังหวัดนครปฐม"/>
    <s v="2"/>
    <s v="เครื่อง"/>
    <n v="28000"/>
    <m/>
    <m/>
    <s v="P"/>
    <m/>
    <s v="19/2563"/>
    <s v="12 มี.ค. 63"/>
    <s v="บริษัท เลิศสกุล จำกัด"/>
    <s v="บริษัทจำกัด"/>
    <s v="กรุงเทพมหานคร"/>
    <s v="Karcher"/>
    <s v="NT30/1Me"/>
    <s v="13 มี.ค. 63 - 11 เม.ย. 63"/>
    <n v="28000"/>
    <s v="1 งวด"/>
    <s v="11 เม.ย. 63"/>
    <n v="28000"/>
    <s v="7014253850"/>
    <m/>
    <m/>
    <m/>
    <s v="อยู่ในขั้นตอนคณะกรรมการตรวจรับการส่งมอบ/ตรวจรับครุภัณฑ์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28000"/>
    <d v="1963-03-12T00:00:00"/>
    <m/>
    <s v="ประมาณเดือนเมษายน 2563"/>
    <s v="ประมาณเดือนเมษายน 2563"/>
    <s v="ประมาณเดือนเมษายน 2563"/>
    <n v="280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4"/>
    <s v="เครื่องปรับอากาศ แบบแยกส่วน ชนิดตั้งพื้นหรือชนิดแขวน ขนาด 48,000 บีทียู คณะศิลปวิจิตร ตำบลศาลายา อำเภอพุทธมณฑล จังหวัดนครปฐม"/>
    <s v="2"/>
    <s v="เครื่อง"/>
    <n v="111800"/>
    <m/>
    <m/>
    <s v="P"/>
    <m/>
    <s v="22/2563"/>
    <s v="12 มี.ค. 63"/>
    <s v="บริษัท ดีส อีส ไอ.ที.จำกัด"/>
    <s v="บริษัทจำกัด"/>
    <s v="กรุงเทพมหานคร"/>
    <m/>
    <m/>
    <s v="13 มี.ค. 63 - 26 เม.ย. 63"/>
    <n v="111800"/>
    <s v="1 งวด"/>
    <s v="11 เม.ย. 63"/>
    <n v="111800"/>
    <s v="7014253889"/>
    <m/>
    <m/>
    <m/>
    <s v="ขณะนี้ผู้รับจ้างมาลงนามในสัญญา/ใบสั้งซื้อสั่งจ้าง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11800"/>
    <d v="1963-03-12T00:00:00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n v="1118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28"/>
    <s v="เครื่องปรับอากาศสำหรับห้อง แบบแยกส่วน ระบายความร้อนด้วยอากาศ ชนิดอินเวอร์เตอร์ ที่มีค่าประสิทธิภาพพลังงานตามฤดูกาล : SEER สูง (High SEER Split Type Inverter Air Conditioner) ชนิดแขวน รุ่น High SEER Inverter  30000 บีทียู คณะศิลปวิจิตร ตำบลศาลายา อำเภอพุทธมณฑล จังหวัดนครปฐม"/>
    <s v="8"/>
    <s v="เครื่อง"/>
    <n v="409600"/>
    <m/>
    <m/>
    <s v="P"/>
    <m/>
    <m/>
    <m/>
    <s v="ห้างหุ้นส่วนจำกัด เอสทีพีพี เอ็นจิเนียริ่ง"/>
    <s v="ห้างหุ้นส่วนจำกัด"/>
    <s v="นนทบุรี"/>
    <s v="Saijo Denki"/>
    <s v="รุ่นแขวน พร้อมติดตั้ง"/>
    <m/>
    <n v="408312"/>
    <s v="1 งวด"/>
    <m/>
    <n v="408312"/>
    <m/>
    <m/>
    <m/>
    <m/>
    <s v="อยู่ในขั้นตอนเชิญผู้รับจ้างมาลงนามในสัญญาคาดว่าจะมาลงนามสัญญาในเดือนเมษายน 2563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409600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n v="408312"/>
    <s v="1288.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35"/>
    <s v="ชั้นวางเหล็ก ขนาด 150x60x200 ซม. คณะศิลปวิจิตร   ตำบลศาลายา อำเภอพุทธมณฑล จังหวัดนครปฐม"/>
    <s v="4"/>
    <s v="ชุด"/>
    <n v="460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46000"/>
    <s v="1 งวด"/>
    <s v="31 พ.ค. 63"/>
    <n v="46000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460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460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6"/>
    <s v="ชุดโต๊ะประชุมพร้อมเก้าอี้ คณะศิลปวิจิตร   ตำบลศาลายา อำเภอพุทธมณฑล จังหวัดนครปฐม"/>
    <s v="1"/>
    <s v="ชุด"/>
    <n v="58000"/>
    <m/>
    <m/>
    <s v="P"/>
    <m/>
    <s v="2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58000"/>
    <s v="1 งวด"/>
    <s v="31 พ.ค. 63"/>
    <n v="58000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580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580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41"/>
    <s v="ตู้เก็บแฟ้มเอกสาร คณะศิลปวิจิตร   ตำบลศาลายา อำเภอพุทธมณฑล จังหวัดนครปฐม"/>
    <s v="2"/>
    <s v="ตู้"/>
    <n v="15000"/>
    <m/>
    <m/>
    <s v="P"/>
    <m/>
    <s v="14/2563"/>
    <s v="13 มี.ค. 63"/>
    <s v="บริษัท ไทยพัฒนาครุภัณฑ์ จำกัด"/>
    <s v="บริษัทจำกัด"/>
    <s v="กรุงเทพมหานคร"/>
    <m/>
    <m/>
    <s v="14 มี.ค. 63 - 12 เม.ย. 63"/>
    <n v="14200"/>
    <s v="1 งวด"/>
    <s v="12 เม.ย. 63"/>
    <n v="14200"/>
    <m/>
    <m/>
    <m/>
    <m/>
    <s v="ผู้รับจ้างนัดส่งครุภัณฑ์ในสัปดาห์ที่ 2 ของเดือนเมษายน 2563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5000"/>
    <d v="1963-03-13T00:00:00"/>
    <s v="ประมาณเดือนเมษายน2563"/>
    <s v="ประมาณเดือนเมษายน 2563"/>
    <s v="ประมาณเดือนเมษายน 2563"/>
    <s v="ประมาณเดือนเมษายน 2563"/>
    <n v="14200"/>
    <s v="800.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35"/>
    <s v="ตู้เก็บเอกสาร 2 บาน  คณะศิลปวิจิตร   ตำบลศาลายา อำเภอพุทธมณฑล จังหวัดนครปฐม"/>
    <s v="33"/>
    <s v="ตู้"/>
    <n v="1815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173019"/>
    <s v="1 งวด"/>
    <s v="31 พ.ค. 63"/>
    <n v="173019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815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173019"/>
    <s v="8,481.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4"/>
    <s v="ตู้เก็บเอกสารบานเลื่อนกระจกพร้อมขารอง คณะศิลปวิจิตร   ตำบลศาลายา อำเภอพุทธมณฑล จังหวัดนครปฐม"/>
    <s v="2"/>
    <s v="ตู้"/>
    <n v="198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19800"/>
    <s v="1 งวด"/>
    <s v="31 พ.ค. 63"/>
    <n v="19800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98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198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3"/>
    <s v="ตู้เก็บเอกสารบานเลื่อนกระจกและบานเลื่อนทึบพร้อมขารอง คณะศิลปวิจิตร   ตำบลศาลายา อำเภอพุทธมณฑล จังหวัดนครปฐม"/>
    <s v="4"/>
    <s v="ตู้"/>
    <n v="600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38800"/>
    <s v="1 งวด"/>
    <s v="31 พ.ค. 63"/>
    <n v="38800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600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38800"/>
    <s v="21,200.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0"/>
    <s v="ตู้ชั้นวางของ   คณะศิลปวิจิตร   ตำบลศาลายา อำเภอพุทธมณฑล จังหวัดนครปฐม"/>
    <s v="4"/>
    <s v="ตู้"/>
    <n v="32000"/>
    <m/>
    <m/>
    <s v="P"/>
    <m/>
    <s v="14/2563"/>
    <s v="13 มี.ค. 63"/>
    <s v="บริษัท ไทยพัฒนาครุภัณฑ์ จำกัด"/>
    <s v="บริษัทจำกัด"/>
    <s v="กรุงเทพมหานคร"/>
    <m/>
    <m/>
    <s v="14 มี.ค. 63 - 12 เม.ย. 63"/>
    <n v="30800"/>
    <s v="1 งวด"/>
    <s v="12 เม.ย. 63"/>
    <n v="30800"/>
    <m/>
    <m/>
    <m/>
    <m/>
    <s v="ผู้รับจ้างนัดส่งครุภัณฑ์ในสัปดาห์ที่ 2 ของเดือนเมษายน 2563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32000"/>
    <d v="1963-03-13T00:00:00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n v="30800"/>
    <n v="1200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83"/>
    <s v="ตู้ไม้สำหรับบ่มรัก  คณะศิลปวิจิตร   ตำบลศาลายา อำเภอพุทธมณฑล จังหวัดนครปฐม"/>
    <s v="1"/>
    <s v="ตู้"/>
    <n v="535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53500"/>
    <s v="1 งวด"/>
    <s v="31 พ.ค. 63"/>
    <n v="53500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535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535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7"/>
    <s v="ตู้โรยยางสน  คณะศิลปวิจิตร   ตำบลศาลายา อำเภอพุทธมณฑล จังหวัดนครปฐม"/>
    <s v="1"/>
    <s v=" ตู้"/>
    <n v="52500"/>
    <m/>
    <m/>
    <s v="P"/>
    <m/>
    <s v="12/2563"/>
    <s v="13 มี.ค. 63"/>
    <s v="ห้างหุ้นส่วนจำกัด ดี.พี.เค. แมชชีนเนอรี่ แอนด์ สตีลเวิร์ค"/>
    <s v="ห้างหุ้นส่วนจำกัด"/>
    <s v="สมุทรปราการ"/>
    <m/>
    <m/>
    <s v="14 มี.ค. 63 - 11 มิ.ย. 63"/>
    <n v="52430"/>
    <s v="1 งวด"/>
    <s v="11 มิ.ย. 63"/>
    <n v="52430"/>
    <s v="7014253882"/>
    <m/>
    <m/>
    <m/>
    <s v="ขณะนี้ผู้รับจ้างมาลงนามในสัญญา/ใบสั้งซื้อสั่งจ้าง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52500"/>
    <d v="1963-03-13T00:00:00"/>
    <s v="ประมาณเดือนพฤษภาคม 2563"/>
    <s v="ประมาณเดือนพฤษภาคม 2563"/>
    <s v="ประมาณเดือนพฤษภาคม 2563"/>
    <s v="ประมาณเดือนพฤษภาคม 2563"/>
    <n v="52430"/>
    <s v="70.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5"/>
    <s v="ตู้ล็อกเกอร์ 18 ช่อง  คณะศิลปวิจิตร   ตำบลศาลายา อำเภอพุทธมณฑล จังหวัดนครปฐม"/>
    <s v="5"/>
    <s v="ตู้"/>
    <n v="40000"/>
    <m/>
    <m/>
    <s v="P"/>
    <m/>
    <s v="14/2563"/>
    <s v="13 มี.ค. 63"/>
    <s v="บริษัท ไทยพัฒนาครุภัณฑ์ จำกัด"/>
    <s v="บริษัทจำกัด"/>
    <s v="กรุงเทพมหานคร"/>
    <m/>
    <m/>
    <s v="14 มี.ค. 63 - 12 เม.ย. 63"/>
    <n v="40000"/>
    <s v="1 งวด"/>
    <s v="12 เม.ย. 63"/>
    <n v="40000"/>
    <m/>
    <m/>
    <m/>
    <m/>
    <s v="ผู้รับจ้างนัดส่งครุภัณฑ์ในสัปดาห์ที่ 2 ของเดือนเมษายน 2563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40000"/>
    <d v="1963-03-13T00:00:00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n v="400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84"/>
    <s v="ตู้ลิ้นชักเก็บผลงาน  คณะศิลปวิจิตร   ตำบลศาลายา อำเภอพุทธมณฑล จังหวัดนครปฐม"/>
    <s v="2"/>
    <s v=" ตู้"/>
    <n v="400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39000"/>
    <s v="1 งวด"/>
    <s v="31 พ.ค. 63"/>
    <n v="39000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400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39000"/>
    <s v="1,000.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7"/>
    <s v="โต๊ะทำงานพร้อมเก้าอี้ทำงาน คณะศิลปวิจิตร   ตำบลศาลายา อำเภอพุทธมณฑล จังหวัดนครปฐม"/>
    <s v="10"/>
    <s v="ชุด"/>
    <n v="80000"/>
    <m/>
    <m/>
    <s v="P"/>
    <m/>
    <s v="2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70000"/>
    <s v="1 งวด"/>
    <s v="31 พ.ค. 63"/>
    <n v="70000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800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70000"/>
    <s v="10,000.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82"/>
    <s v="โต๊ะพับอเนกประสงค์ ขนาดไม่ต่ำกว่า121.9x61x74.3 ซม. คณะศิลปวิจิตร   ตำบลศาลายา อำเภอพุทธมณฑล จังหวัดนครปฐม"/>
    <s v="50"/>
    <s v="ตัว"/>
    <n v="150000"/>
    <m/>
    <m/>
    <s v="P"/>
    <m/>
    <s v="2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115000"/>
    <s v="1 งวด"/>
    <s v="31 พ.ค. 63"/>
    <n v="115000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500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115000"/>
    <s v="35,000.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45"/>
    <s v="พัดลม ระบายอากาศ ติดผนัง ขนาด 16 นิ้ว (พร้อมติดตั้ง)  คณะศิลปวิจิตร   ตำบลศาลายา อำเภอพุทธมณฑล จังหวัดนครปฐม"/>
    <s v="4"/>
    <s v="เครื่อง"/>
    <n v="58000"/>
    <m/>
    <m/>
    <s v="P"/>
    <m/>
    <s v="19/2563"/>
    <s v="12 มี.ค. 63"/>
    <s v="บริษัท เลิศสกุล จำกัด"/>
    <s v="บริษัทจำกัด"/>
    <s v="กรุงเทพมหานคร"/>
    <s v="พานาโซนิค"/>
    <s v="FV-40 KUT"/>
    <s v="13 มี.ค. 63 - 11 เม.ย. 63"/>
    <n v="58000"/>
    <s v="1 งวด"/>
    <s v="11 เม.ย. 63"/>
    <n v="58000"/>
    <s v="7014253850"/>
    <m/>
    <m/>
    <m/>
    <s v="อยู่ในขั้นตอนคณะกรรมการตรวจรับการส่งมอบ/ตรวจรับครุภัณฑ์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58000"/>
    <d v="1963-03-12T00:00:00"/>
    <m/>
    <s v="ประมาณเดือนเมษายน 2563"/>
    <s v="ประมาณเดือนเมษายน 2563"/>
    <s v="ประมาณเดือนเมษายน 2563"/>
    <n v="580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44"/>
    <s v="พัดลมเพดาน  คณะศิลปวิจิตร   ตำบลศาลายา อำเภอพุทธมณฑล จังหวัดนครปฐม"/>
    <s v="12"/>
    <s v=" ชุด"/>
    <n v="36000"/>
    <m/>
    <m/>
    <s v="P"/>
    <m/>
    <s v="19/2563"/>
    <s v="12 มี.ค. 63"/>
    <s v="บริษัท เลิศสกุล จำกัด"/>
    <s v="บริษัทจำกัด"/>
    <s v="กรุงเทพมหานคร"/>
    <s v="มิตซูบิชิ"/>
    <s v="CY16-SV"/>
    <s v="13 มี.ค. 63 - 11 เม.ย. 63"/>
    <n v="36000"/>
    <s v="1 งวด"/>
    <s v="11 เม.ย. 63"/>
    <n v="36000"/>
    <s v="7014253850"/>
    <m/>
    <m/>
    <m/>
    <s v="อยู่ในขั้นตอนคณะกรรมการตรวจรับการส่งมอบ/ตรวจรับครุภัณฑ์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36000"/>
    <d v="1963-03-12T00:00:00"/>
    <m/>
    <s v="ประมาณเดือนเมษายน 2563"/>
    <s v="ประมาณเดือนเมษายน 2563"/>
    <s v="ประมาณเดือนเมษายน 2563"/>
    <n v="360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2"/>
    <s v="ม่านปรับแสงแนวตั้ง  คณะศิลปวิจิตร   ตำบลศาลายา อำเภอพุทธมณฑล จังหวัดนครปฐม"/>
    <s v="34"/>
    <s v="ชุด"/>
    <n v="180000"/>
    <m/>
    <m/>
    <s v="P"/>
    <m/>
    <s v="13/2563"/>
    <s v="13 มี.ค. 63"/>
    <s v="บริษัท ทยา เดคคอร์ จำกัด"/>
    <s v="บริษัทจำกัด"/>
    <s v="นนทบุรี"/>
    <m/>
    <m/>
    <s v="14 มี.ค. 63 - 12 เม.ย. 63"/>
    <n v="178191.38"/>
    <s v="1 งวด"/>
    <s v="12 เม.ย. 63"/>
    <n v="178191.38"/>
    <s v="7014250014"/>
    <d v="1963-03-26T00:00:00"/>
    <d v="1963-03-26T00:00:00"/>
    <n v="178191.38"/>
    <s v="ขณะนี้อยู่ระหว่างส่งเบิกจ่ายการเงินคณะฯ ลงวันที่ 2 เม.ย. 63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80000"/>
    <m/>
    <m/>
    <m/>
    <m/>
    <m/>
    <n v="178191.38"/>
    <n v="1808.62"/>
    <m/>
  </r>
  <r>
    <x v="3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079"/>
    <s v="กล้องถ่ายภาพระบบดิจิตอลแบบ DSLR พร้อมเลนส์ความละเอียดภาพ 24.2ล้าน Pixel เซ็นเซอร์รับภาพแบบ CMOS คณะศิลปวิจิตร   ตำบลศาลายา อำเภอพุทธมณฑล จังหวัดนครปฐม"/>
    <s v="1"/>
    <s v="ตัว"/>
    <n v="50000"/>
    <m/>
    <m/>
    <s v="P"/>
    <m/>
    <s v="23/2563"/>
    <s v="12 มี.ค. 63"/>
    <s v="บริษัท ดีส อีส ไอ.ที.จำกัด"/>
    <s v="บริษัทจำกัด"/>
    <s v="กรุงเทพมหานคร"/>
    <m/>
    <m/>
    <s v="13 มี.ค. 63 - 11 เม.ย. 63"/>
    <n v="50000"/>
    <s v="1 งวด"/>
    <s v="11 เม.ย. 63"/>
    <n v="50000"/>
    <s v="7014165861"/>
    <d v="1963-03-19T00:00:00"/>
    <d v="1963-03-19T00:00:00"/>
    <n v="50000"/>
    <s v="ขณะนี้อยู่ระหว่างส่งเบิกจ่ายการเงินคณะฯ ลงวันที่ 23 มี.ค. 63"/>
    <s v="ได้ตัวผู้รับจ้างแล้ว/รอลงนามในสัญญา"/>
    <s v="จองเงินในระบบ GFMIS เรียบร้อยแล้ว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n v="50000"/>
    <m/>
    <n v="0"/>
    <m/>
    <m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42"/>
    <s v="เครื่องฉายมัลติมีเดียสามมิติ (Visualizer 3D) คณะศิลปวิจิตร   ตำบลศาลายา อำเภอพุทธมณฑล จังหวัดนครปฐม"/>
    <s v="2"/>
    <s v="เครื่อง"/>
    <n v="130000"/>
    <m/>
    <m/>
    <s v="P"/>
    <m/>
    <s v="21/2563"/>
    <s v="12 มี.ค. 63"/>
    <s v="บริษัท ใบบุญ โชลูชั่นส์ จำกัด"/>
    <s v="บริษัทจำกัด"/>
    <s v="กรุงเทพมหานคร"/>
    <s v="D-4136"/>
    <s v="Vertex"/>
    <s v="13 มี.ค. 63 - 12 เม.ย. 63"/>
    <n v="130000"/>
    <s v="1 งวด"/>
    <s v="1 เม.ย. 63"/>
    <n v="130000"/>
    <s v="7014173212"/>
    <d v="1963-03-16T00:00:00"/>
    <d v="1963-03-16T00:00:00"/>
    <n v="130000"/>
    <s v="ขณะนี้อยู่ระหว่างส่งเบิกจ่ายการเงินคณะฯ ลงวันที่ 23 มี.ค. 63"/>
    <s v="ได้ตัวผู้รับจ้างแล้ว/รอลงนามในสัญญา"/>
    <s v="จองเงินในระบบ GFMIS เรียบร้อยแล้ว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n v="130000"/>
    <m/>
    <n v="0"/>
    <m/>
    <m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078"/>
    <s v="จอรับภาพโปรเจคเตอร์ แบบมอเตอร์ไฟฟ้า ขนาดเส้นทแยงมุม 100 นิ้ว พร้อมติดตั้ง คณะศิลปวิจิตร   ตำบลศาลายา อำเภอพุทธมณฑล จังหวัดนครปฐม"/>
    <s v="1"/>
    <s v="เครื่อง"/>
    <n v="9500"/>
    <m/>
    <m/>
    <s v="P"/>
    <m/>
    <s v="21/2563"/>
    <s v="12 มี.ค. 63"/>
    <s v="บริษัท ใบบุญ โชลูชั่นส์ จำกัด"/>
    <s v="บริษัทจำกัด"/>
    <s v="กรุงเทพมหานคร"/>
    <s v="OMW-V100"/>
    <s v="Razr"/>
    <s v="13 มี.ค. 63 - 12 เม.ย. 63"/>
    <n v="9500"/>
    <s v="1 งวด"/>
    <s v="1 เม.ย. 63"/>
    <n v="9500"/>
    <s v="7014173212"/>
    <d v="1963-03-16T00:00:00"/>
    <d v="1963-03-16T00:00:00"/>
    <n v="9500"/>
    <s v="ขณะนี้อยู่ระหว่างส่งเบิกจ่ายการเงินคณะฯ ลงวันที่ 23 มี.ค. 63"/>
    <s v="ได้ตัวผู้รับจ้างแล้ว/รอลงนามในสัญญา"/>
    <s v="จองเงินในระบบ GFMIS เรียบร้อยแล้ว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n v="9500"/>
    <m/>
    <n v="0"/>
    <m/>
    <m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20"/>
    <s v="ชุดเครื่องเสียง พร้อมไมโครโฟนสำหรับห้องประชุม  คณะศิลปวิจิตร   ตำบลศาลายา อำเภอพุทธมณฑล จังหวัดนครปฐม"/>
    <s v="1"/>
    <s v="ชุด"/>
    <n v="250000"/>
    <m/>
    <m/>
    <s v="P"/>
    <m/>
    <s v="3/2563"/>
    <s v="23 มี.ค. 63"/>
    <s v="บริษัท เวิลด์ลอฟท์ จำกัด"/>
    <s v="บริษัทจำกัด"/>
    <s v="พระนครศรีอยุธยา"/>
    <m/>
    <m/>
    <s v="24 มี.ค. 63 - 22 พ.ค. 63"/>
    <n v="249845"/>
    <s v="1 งวด"/>
    <s v="22 พ.ค. 63"/>
    <n v="249845"/>
    <m/>
    <m/>
    <m/>
    <m/>
    <s v="อยู่ในขั้นตอนผู้รับจ้างนัดส่งมอบครุภัณฑ์ คาดว่าจะส่งมอบครุภัณฑ์ในสัปดาห์ที่ 2 ของเดือนเมษายน 2563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250000"/>
    <d v="1963-03-23T00:00:00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n v="249845"/>
    <s v="155.-"/>
    <m/>
  </r>
  <r>
    <x v="3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85"/>
    <s v="ชุดอุปกรณ์สตูดิโอ คณะศิลปวิจิตร   ตำบลศาลายา อำเภอพุทธมณฑล จังหวัดนครปฐม"/>
    <s v="1"/>
    <s v="ชุด"/>
    <n v="40000"/>
    <m/>
    <m/>
    <s v="P"/>
    <m/>
    <s v="16/2563"/>
    <s v="13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m/>
    <s v="14 มี.ค. 63 - 12 เม.ย. 63"/>
    <n v="40000"/>
    <s v="1 งวด"/>
    <s v="12 เม.ย. 63"/>
    <n v="40000"/>
    <s v="7014253817"/>
    <s v="27 มี.ค. 63"/>
    <s v="27 มี.ค. 63"/>
    <n v="40000"/>
    <s v="ขณะนี้อยู่ระหว่างส่งเบิกจ่ายการเงินคณะฯ ลงวันที่ 2 เม.ย. 63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40000"/>
    <m/>
    <m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แพทย์"/>
    <s v="กิจกรรมพัฒนาอุปกรณ์ทางการศึกษา กายภาพและสภาพแวดล้อมระดับอุดมศึกษา"/>
    <s v="1800836718110632"/>
    <s v="ตู้พยาบาล คณะศิลปวิจิตร   ตำบลศาลายา อำเภอพุทธมณฑล จังหวัดนครปฐม"/>
    <s v="7"/>
    <s v="ตู้"/>
    <n v="17500"/>
    <m/>
    <m/>
    <s v="P"/>
    <m/>
    <s v="15/2563"/>
    <s v="13 มี.ค. 63"/>
    <s v="บริษัท ไทยพัฒนาครุภัณฑ์ จำกัด"/>
    <s v="บริษัทจำกัด"/>
    <s v="กรุงเทพมหานคร"/>
    <m/>
    <m/>
    <s v="14 มี.ค. 63 - 12 เม.ย. 63"/>
    <n v="17500"/>
    <s v="1 งวด"/>
    <s v="12 เม.ย. 63"/>
    <n v="17500"/>
    <m/>
    <m/>
    <m/>
    <m/>
    <s v="ผู้รับจ้างจะส่งมอบครุภัณฑ์ในสัปดาห์ที่ 2 ของเดือนเมษายน 2563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7500"/>
    <d v="2563-03-13T00:00:00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n v="17500"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634"/>
    <s v="กล่องสำหรับประกอบการจัดหุ่น  คณะศิลปวิจิตร   ตำบลศาลายา อำเภอพุทธมณฑล จังหวัดนครปฐม"/>
    <s v="6"/>
    <s v="กล่อง"/>
    <n v="24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24000"/>
    <s v="1 งวด"/>
    <m/>
    <n v="24000"/>
    <m/>
    <m/>
    <m/>
    <m/>
    <s v="อยู่ในขั้นตอนเชิญผู้รับจ้างมาลงนามในสัญญา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24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443"/>
    <s v="เก้าอี้สำหรับประกอบการจัดหุ่น คณะศิลปวิจิตร   ตำบลศาลายา อำเภอพุทธมณฑล จังหวัดนครปฐม"/>
    <s v="2"/>
    <s v=" ตัว"/>
    <n v="22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m/>
    <s v="31 มี.ค. 63 - 29 พ.ค. 63"/>
    <n v="20000"/>
    <s v="1 งวด"/>
    <s v="29 พ.ค. 63"/>
    <n v="20000"/>
    <m/>
    <m/>
    <m/>
    <m/>
    <s v="ผู้รับจ้างลงนามสัญญา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22000"/>
    <d v="1963-03-30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578"/>
    <s v="ขาตั้งสำหรับปฏิบัติงานวาดเส้น คณะศิลปวิจิตร   ตำบลศาลายา อำเภอพุทธมณฑล จังหวัดนครปฐม"/>
    <s v="150"/>
    <s v=" ตัว"/>
    <n v="375000"/>
    <m/>
    <m/>
    <s v="P"/>
    <m/>
    <m/>
    <m/>
    <s v="ห้างหุ้นส่วนจำกัด สิงห์ทองแมชชีนเนอรี่ แอนด์ ทูล"/>
    <s v="ห้างหุ้นส่วนจำกัด"/>
    <s v="กรุงเทพมหานคร"/>
    <s v="Projectect"/>
    <s v="A 13176"/>
    <m/>
    <n v="375000"/>
    <s v="1 งวด"/>
    <m/>
    <n v="375000"/>
    <m/>
    <m/>
    <m/>
    <m/>
    <s v="อยู่ในขั้นตอนเชิญผู้รับจ้างมาลงนามในสัญญา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375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221"/>
    <s v="โคมไฟส่องหุ่น ตั้งพื้น ปรับความสูง ปรับองศาได้  คณะศิลปวิจิตร   ตำบลศาลายา อำเภอพุทธมณฑล จังหวัดนครปฐม"/>
    <s v="2"/>
    <s v="โคม"/>
    <n v="17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m/>
    <m/>
    <n v="17000"/>
    <s v="1 งวด"/>
    <m/>
    <n v="17000"/>
    <m/>
    <m/>
    <m/>
    <m/>
    <s v="ผู้รับจ้างลงนามสัญญา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7000"/>
    <d v="1963-03-30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336"/>
    <s v="ชั้นเก็บหุ่นต้นแบบปูนปลาสเตอร์ คณะศิลปวิจิตร   ตำบลศาลายา อำเภอพุทธมณฑล จังหวัดนครปฐม"/>
    <s v="4"/>
    <s v="อัน"/>
    <n v="128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127200"/>
    <s v="1 งวด"/>
    <m/>
    <n v="127200"/>
    <m/>
    <m/>
    <m/>
    <m/>
    <s v="อยู่ในขั้นตอนเชิญผู้รับจ้างมาลงนามในสัญญา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28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339"/>
    <s v="ตู้ล้างบล็อกสกรีน สแตนเลส  คณะศิลปวิจิตร   ตำบลศาลายา อำเภอพุทธมณฑล จังหวัดนครปฐม"/>
    <s v="1"/>
    <s v=" ตู้"/>
    <n v="136000"/>
    <m/>
    <m/>
    <s v="P"/>
    <m/>
    <s v="17/2563"/>
    <s v="13 มี.ค. 63"/>
    <s v="ห้างหุ้นส่วนจำกัด ดี.พี.เค. แมชชีนเนอรี่ แอนด์ สตีลเวิร์ค"/>
    <s v="ห้างหุ้นส่วนจำกัด"/>
    <s v="สมุทรปราการ"/>
    <m/>
    <m/>
    <s v="14 มี.ค. 63 - 11 มิ.ย. 63"/>
    <n v="135890"/>
    <s v="1 งวด"/>
    <s v="11 มิ.ย. 63"/>
    <n v="135890"/>
    <s v="7014253898"/>
    <m/>
    <m/>
    <m/>
    <s v="ขณะนี้ผู้รับจ้างมาลงนามในสัญญา/ใบสั้งซื้อสั่งจ้าง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36000"/>
    <d v="1963-03-13T00:00:00"/>
    <s v="ประมาณเดือนพฤษภาคม 2563"/>
    <s v="ประมาณเดือนพฤษภาคม 2563"/>
    <s v="ประมาณเดือนพฤษภาคม 2563"/>
    <s v="ประมาณเดือนพฤษภาคม 2563"/>
    <n v="135890"/>
    <s v="110.-"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222"/>
    <s v="ตู้อบบล็อกสกรีน  คณะศิลปวิจิตร   ตำบลศาลายา อำเภอพุทธมณฑล จังหวัดนครปฐม"/>
    <s v="1"/>
    <s v=" ตู้"/>
    <n v="140000"/>
    <m/>
    <m/>
    <s v="P"/>
    <m/>
    <s v="18/2563"/>
    <s v="26 มี.ค. 63"/>
    <s v="บริษัท วินสันเคมีเคิล จำกัด"/>
    <s v="บริษัทจำกัด"/>
    <s v="กรุงเทพมหานคร"/>
    <m/>
    <m/>
    <s v="27 มี.ค. 63 - 5 พ.ค. 63"/>
    <n v="123050"/>
    <s v="1 งวด"/>
    <s v="5 พ.ค. 63"/>
    <n v="123050"/>
    <m/>
    <m/>
    <m/>
    <m/>
    <s v="ผู้รับจ้างลงนามใบสั่งซื้อ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40000"/>
    <d v="1963-03-26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123050"/>
    <s v="16950.-"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446"/>
    <s v="โต๊ะขาพับหน้าโต๊ะฟอเมก้า สีขาว ขนาด 60x150x75 ซม.  คณะศิลปวิจิตร   ตำบลศาลายา อำเภอพุทธมณฑล จังหวัดนครปฐม"/>
    <s v="3"/>
    <s v="ตัว"/>
    <n v="9600"/>
    <m/>
    <m/>
    <s v="P"/>
    <m/>
    <s v="16.1/2563"/>
    <s v="23 มี.ค. 63"/>
    <s v="บริษัท ไทยพัฒนาครุภัณฑ์ จำกัด"/>
    <s v="บริษัทจำกัด"/>
    <s v="กรุงเทพมหานคร"/>
    <m/>
    <m/>
    <s v="24 มี.ค. 63 - 22 เม.ย. 63"/>
    <n v="9300"/>
    <s v="1 งวด"/>
    <s v="22 เม.ย. 63"/>
    <n v="9300"/>
    <m/>
    <m/>
    <m/>
    <m/>
    <s v="ผู้รับจ้างลงนามใบสั่งซื้อ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9600"/>
    <d v="1963-03-23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637"/>
    <s v="โต๊ะปฏิบัติงานเครื่องเคลือบดินเผา  คณะศิลปวิจิตร   ตำบลศาลายา อำเภอพุทธมณฑล จังหวัดนครปฐม"/>
    <s v="10"/>
    <s v="ตัว"/>
    <n v="135000"/>
    <m/>
    <m/>
    <s v="P"/>
    <m/>
    <s v="20/2563"/>
    <s v="26 มี.ค. 63"/>
    <s v="บริษัท เอสพี เค. การช่าง จำกัด"/>
    <s v="บริษัทจำกัด"/>
    <s v="นนทบุรี"/>
    <m/>
    <m/>
    <s v="27 มี.ค. 63 - 25 พ.ค. 63"/>
    <n v="134820"/>
    <s v="1 งวด"/>
    <s v="25 พ.ค. 63"/>
    <n v="134820"/>
    <m/>
    <m/>
    <m/>
    <m/>
    <s v="ผู้รับจ้างลงนามใบสั่งซื้อ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35000"/>
    <d v="1963-03-26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134820"/>
    <s v="180.-"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085"/>
    <s v="โต๊ะปฏิบัติงานบุแผ่นรองตัด  คณะศิลปวิจิตร   ตำบลศาลายา อำเภอพุทธมณฑล จังหวัดนครปฐม"/>
    <s v="1"/>
    <s v=" ตัว"/>
    <n v="25000"/>
    <m/>
    <m/>
    <s v="P"/>
    <m/>
    <s v="16.1/2563"/>
    <s v="23 มี.ค. 63"/>
    <s v="บริษัท ไทยพัฒนาครุภัณฑ์ จำกัด"/>
    <s v="บริษัทจำกัด"/>
    <s v="กรุงเทพมหานคร"/>
    <m/>
    <m/>
    <s v="24 มี.ค. 63 - 22 เม.ย. 63"/>
    <n v="22500"/>
    <s v="1 งวด"/>
    <s v="22 เม.ย. 63"/>
    <n v="22500"/>
    <m/>
    <m/>
    <m/>
    <m/>
    <s v="ผู้รับจ้างลงนามใบสั่งซื้อ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25000"/>
    <d v="1963-03-23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730"/>
    <s v="โต๊ะปฏิบัติงานพิมพ์สกรีน  คณะศิลปวิจิตร   ตำบลศาลายา อำเภอพุทธมณฑล จังหวัดนครปฐม"/>
    <s v="1"/>
    <s v=" ตัว"/>
    <n v="19000"/>
    <m/>
    <m/>
    <s v="P"/>
    <m/>
    <s v="16.1/2563"/>
    <s v="23 มี.ค. 63"/>
    <s v="บริษัท ไทยพัฒนาครุภัณฑ์ จำกัด"/>
    <s v="บริษัทจำกัด"/>
    <s v="กรุงเทพมหานคร"/>
    <m/>
    <m/>
    <s v="24 มี.ค. 63 - 22 เม.ย. 63"/>
    <n v="19000"/>
    <s v="1 งวด"/>
    <s v="22 เม.ย. 63"/>
    <n v="19000"/>
    <m/>
    <m/>
    <m/>
    <m/>
    <s v="ผู้รับจ้างลงนามใบสั่งซื้อ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9000"/>
    <d v="1963-03-23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731"/>
    <s v="โต๊ะปฏิบัติงานภาพพิมพ์แกะไม้ (Woodcut) คณะศิลปวิจิตร   ตำบลศาลายา อำเภอพุทธมณฑล จังหวัดนครปฐม"/>
    <s v="1"/>
    <s v=" ตัว"/>
    <n v="13000"/>
    <m/>
    <m/>
    <s v="P"/>
    <m/>
    <s v="16.1/2563"/>
    <s v="23 มี.ค. 63"/>
    <s v="บริษัท ไทยพัฒนาครุภัณฑ์ จำกัด"/>
    <s v="บริษัทจำกัด"/>
    <s v="กรุงเทพมหานคร"/>
    <m/>
    <m/>
    <s v="24 มี.ค. 63 - 22 เม.ย. 63"/>
    <n v="13000"/>
    <s v="1 งวด"/>
    <s v="22 เม.ย. 63"/>
    <n v="13000"/>
    <m/>
    <m/>
    <m/>
    <m/>
    <s v="ผู้รับจ้างลงนามใบสั่งซื้อ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3000"/>
    <d v="1963-03-23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636"/>
    <s v="โต๊ะเลื่อยวงเดือน ขนาด 12 นิ้ว พร้อมชุดอุปกรณ์ คณะศิลปวิจิตร   ตำบลศาลายา อำเภอพุทธมณฑล จังหวัดนครปฐม"/>
    <s v="1"/>
    <s v="ชุด"/>
    <n v="38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s v="BIGWOOD"/>
    <s v="MJ2331"/>
    <m/>
    <n v="38000"/>
    <s v="1 งวด"/>
    <m/>
    <n v="38000"/>
    <m/>
    <m/>
    <m/>
    <m/>
    <s v="ผู้รับจ้างลงนามสัญญา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38000"/>
    <d v="1963-03-30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080"/>
    <s v="แท่นสำหรับจัดหุ่น คณะศิลปวิจิตร   ตำบลศาลายา อำเภอพุทธมณฑล จังหวัดนครปฐม"/>
    <s v="3"/>
    <s v=" แท่น"/>
    <n v="60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60000"/>
    <s v="1 งวด"/>
    <m/>
    <n v="60000"/>
    <m/>
    <m/>
    <m/>
    <m/>
    <s v="อยู่ในขั้นตอนเชิญผู้รับจ้างมาลงนามในสัญญา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60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081"/>
    <s v="แท่นสำหรับติดตั้งหุ่นต้นแบบปูนปลาสเตอร์ คณะศิลปวิจิตร   ตำบลศาลายา อำเภอพุทธมณฑล จังหวัดนครปฐม"/>
    <s v="60"/>
    <s v=" แท่น"/>
    <n v="300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300000"/>
    <s v="1 งวด"/>
    <m/>
    <n v="300000"/>
    <m/>
    <m/>
    <m/>
    <m/>
    <s v="อยู่ในขั้นตอนเชิญผู้รับจ้างมาลงนามในสัญญา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300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579"/>
    <s v="บอร์ดกระดานไม้ก๊อก สำหรับนำเสนอผลงานนักศึกษา  คณะศิลปวิจิตร   ตำบลศาลายา อำเภอพุทธมณฑล จังหวัดนครปฐม"/>
    <s v="4"/>
    <s v="บอร์ด"/>
    <n v="240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240000"/>
    <s v="1 งวด"/>
    <m/>
    <n v="240000"/>
    <m/>
    <m/>
    <m/>
    <m/>
    <s v="อยู่ในขั้นตอนเชิญผู้รับจ้างมาลงนามในสัญญา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240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286"/>
    <s v="บันไดอลูมิเนียม พับเก็บได้ (ความยาวสูงสุด 3.8 เมตรขนาดเมื่อพับเก็บ 90 เซนติเมตร)  คณะศิลปวิจิตร   ตำบลศาลายา อำเภอพุทธมณฑล จังหวัดนครปฐม"/>
    <s v="5"/>
    <s v="อัน"/>
    <n v="65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s v="AML2-003"/>
    <m/>
    <n v="65000"/>
    <s v="1 งวด"/>
    <m/>
    <n v="65000"/>
    <m/>
    <m/>
    <m/>
    <m/>
    <s v="ผู้รับจ้างลงนามสัญญา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65000"/>
    <d v="1963-03-30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581"/>
    <s v="ปั๊มลม (3 แรงม้า ถัง 50 ลิตร)  คณะศิลปวิจิตร ตำบลศาลายา อำเภอพุทธมณฑล จังหวัดนครปฐม"/>
    <s v="1"/>
    <s v="ตัว"/>
    <n v="15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s v="ACT"/>
    <s v="AR-50L"/>
    <m/>
    <n v="15000"/>
    <s v="1 งวด"/>
    <m/>
    <n v="15000"/>
    <m/>
    <m/>
    <m/>
    <m/>
    <s v="ผู้รับจ้างลงนามสัญญา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5000"/>
    <d v="1963-03-30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338"/>
    <s v="แป้นหมุนเหล็ก  คณะศิลปวิจิตร   ตำบลศาลายา อำเภอพุทธมณฑล จังหวัดนครปฐม"/>
    <s v="10"/>
    <s v="แป้น"/>
    <n v="40000"/>
    <m/>
    <m/>
    <s v="P"/>
    <m/>
    <s v="20/2563"/>
    <s v="26 มี.ค. 63"/>
    <s v="บริษัท เอสพี เค. การช่าง จำกัด"/>
    <s v="บริษัทจำกัด"/>
    <s v="นนทบุรี"/>
    <m/>
    <m/>
    <s v="27 มี.ค. 63 - 25 พ.ค. 63"/>
    <n v="39590"/>
    <s v="1 งวด"/>
    <s v="25 พ.ค. 63"/>
    <n v="39590"/>
    <m/>
    <m/>
    <m/>
    <m/>
    <s v="ผู้รับจ้างลงนามใบสั่งซื้อ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40000"/>
    <d v="1963-03-26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39590"/>
    <s v="410.-"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633"/>
    <s v="ไฟส่องหุ่น  คณะศิลปวิจิตร   ตำบลศาลายา อำเภอพุทธมณฑล จังหวัดนครปฐม"/>
    <s v="8"/>
    <s v=" ชุด"/>
    <n v="56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m/>
    <m/>
    <n v="56000"/>
    <s v="1 งวด"/>
    <m/>
    <n v="56000"/>
    <m/>
    <m/>
    <m/>
    <m/>
    <s v="ผู้รับจ้างลงนามสัญญาแล้ว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56000"/>
    <d v="1963-03-30T00:00:00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337"/>
    <s v="หุ่นกายวิภาคสัตว์ (โครงกระดูกสัตว์จริง) พร้อมแท่นและอุปกรณ์ติดตั้ง  คณะศิลปวิจิตร  ตำบลศาลายา อำเภอพุทธมณฑล จังหวัดนครปฐม"/>
    <s v="1"/>
    <s v=" ชุด"/>
    <n v="100000"/>
    <m/>
    <m/>
    <s v="P"/>
    <m/>
    <m/>
    <m/>
    <s v="มหาวิทยาลัยมหิดล โดย คณะสัตวแพทยศาสตร์"/>
    <s v="มหาวิทยาลัยมหิดล"/>
    <s v="นครปฐม"/>
    <m/>
    <m/>
    <m/>
    <n v="49500"/>
    <s v="1 งวด"/>
    <m/>
    <n v="49500"/>
    <m/>
    <m/>
    <m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00000"/>
    <s v="ประมาณเดือนมีนาคม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อุดมศึกษา"/>
    <s v="1800836718120002"/>
    <s v="เครน รอกรางไฟฟ้า คณะศิลปวิจิตร   ตำบลศาลายา อำเภอพุทธมณฑล จังหวัดนครปฐม"/>
    <s v="1"/>
    <s v="ชุด"/>
    <n v="1200000"/>
    <s v="P"/>
    <m/>
    <m/>
    <m/>
    <m/>
    <m/>
    <m/>
    <m/>
    <m/>
    <m/>
    <m/>
    <m/>
    <m/>
    <s v="1 งวด"/>
    <m/>
    <m/>
    <m/>
    <m/>
    <m/>
    <m/>
    <s v="อยู่ระหว่างกำหนด TOR"/>
    <s v="อยู่ระหว่างขั้นตอนการจัดทำรายงานขออนุมัติสั่งซื้อสั่งจ้าง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1200000"/>
    <s v="ประมาณเดือนมีนาคม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อุดมศึกษา"/>
    <s v="1800836718110729"/>
    <s v="เครื่องขัดกระดาษทรายสายพาน คณะศิลปวิจิตร   ตำบลศาลายา อำเภอพุทธมณฑล จังหวัดนครปฐม"/>
    <s v="1"/>
    <s v="เครื่อง"/>
    <n v="18000"/>
    <m/>
    <m/>
    <s v="P"/>
    <m/>
    <s v="24/2563"/>
    <s v="13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s v="OKURA"/>
    <s v="SD69"/>
    <s v="14 มี.ค. 63 - 12 เม.ย. 63"/>
    <n v="18000"/>
    <s v="1 งวด"/>
    <s v="12 เม.ย. 63"/>
    <n v="18000"/>
    <s v="7014252963"/>
    <s v="27 มี.ค. 63"/>
    <s v="27 มี.ค. 63"/>
    <n v="18000"/>
    <s v="ขณะนี้อยู่ระหว่างส่งเบิกจ่ายการเงินคณะฯ ลงวันที่ 2 เม.ย. 63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18000"/>
    <m/>
    <m/>
    <m/>
    <m/>
    <m/>
    <m/>
    <s v="-"/>
    <m/>
  </r>
  <r>
    <x v="3"/>
    <s v="งบประมาณตามพรบ.งบประมาณรายจ่ายประจำปีงบประมาณ พ.ศ.2563"/>
    <s v="ครุภัณฑ์"/>
    <s v="ครุภัณฑ์ยานพาหนะและขนส่ง"/>
    <s v="กิจกรรม ส่งเสริมสนับสนุนการบริการทางสังคม"/>
    <s v="1800836718120007"/>
    <s v="รถบัสขนาด 32 ที่นั่ง คณะศิลปวิจิตร   ตำบลศาลายา อำเภอพุทธมณฑล จังหวัดนครปฐม"/>
    <s v="1"/>
    <s v="คัน"/>
    <n v="4200000"/>
    <s v="P"/>
    <m/>
    <m/>
    <m/>
    <m/>
    <m/>
    <m/>
    <m/>
    <m/>
    <m/>
    <m/>
    <m/>
    <m/>
    <s v="1 งวด"/>
    <m/>
    <m/>
    <m/>
    <m/>
    <m/>
    <m/>
    <s v="อยู่ในขั้นตอนเชิญผู้รับจ้างมาลงนามในสัญญา"/>
    <s v="อยู่ระหว่างรับฟังวิจารณ์ร่างประกาศเชิญชวน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4200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3"/>
    <s v="เครื่องคอมพิวเตอร์สำหรับการเขียนแบบและงานกราฟฟิค (คุณภาพสูง นอกมาตรฐานครุภัณฑ์คอมพิวเตอร์ ICT) คณะศิลปวิจิตร ตำบลศาลายา อำเภอพุทธมณฑล จังหวัดนครปฐม"/>
    <s v="45"/>
    <s v="เครื่อง"/>
    <n v="2700000"/>
    <s v="P"/>
    <m/>
    <m/>
    <m/>
    <m/>
    <m/>
    <m/>
    <m/>
    <m/>
    <m/>
    <m/>
    <m/>
    <m/>
    <s v="1 งวด"/>
    <m/>
    <m/>
    <m/>
    <m/>
    <m/>
    <m/>
    <s v="อยู่ในขั้นตอนเชิญผู้รับจ้างมาลงนามในสัญญา"/>
    <s v="เสนอราคา/พิจารณาผล"/>
    <m/>
    <s v="อยู่ในขั้นตอนการประกาศเชิญชวน ช่วงวันที่ 27 กุมภาพันธ์ 2563"/>
    <s v="เสนอราคา/พิจารณาผล"/>
    <m/>
    <m/>
    <n v="2700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0"/>
    <s v="เครื่องคอมพิวเตอร์สำหรับงานประมวลผล แบบที่ 2 (จอภาพขนาดไม่น้อยกว่า 19 นิ้ว) คณะศิลปวิจิตร   ตำบลศาลายา อำเภอพุทธมณฑล จังหวัดนครปฐม"/>
    <s v="10"/>
    <s v="เครื่อง"/>
    <n v="300000"/>
    <s v="P"/>
    <m/>
    <m/>
    <m/>
    <m/>
    <m/>
    <m/>
    <m/>
    <m/>
    <m/>
    <m/>
    <m/>
    <m/>
    <s v="1 งวด"/>
    <m/>
    <m/>
    <m/>
    <m/>
    <m/>
    <m/>
    <s v="อยู่ในขั้นตอนเชิญผู้รับจ้างมาลงนามในสัญญา"/>
    <s v="เสนอราคา/พิจารณาผล"/>
    <m/>
    <s v="อยู่ในขั้นตอนการประกาศเชิญชวน ช่วงวันที่ 27 กุมภาพันธ์ 2563"/>
    <s v="เสนอราคา/พิจารณาผล"/>
    <m/>
    <m/>
    <n v="300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6"/>
    <s v="เครื่องปริ้นเตอร์แบบสำหรับกระดาษ A1,A3 (คุณภาพระดับสูงนอกมาตรฐานครุภัณฑ์คอมพิวเตอร์ ICT) คณะศิลปวิจิตร   ตำบลศาลายา อำเภอพุทธมณฑล จังหวัดนครปฐม"/>
    <s v="1"/>
    <s v="เครื่อง"/>
    <n v="75000"/>
    <s v="P"/>
    <m/>
    <m/>
    <m/>
    <m/>
    <m/>
    <m/>
    <m/>
    <m/>
    <m/>
    <m/>
    <m/>
    <m/>
    <s v="1 งวด"/>
    <m/>
    <m/>
    <m/>
    <m/>
    <m/>
    <m/>
    <s v="อยู่ในขั้นตอนเชิญผู้รับจ้างมาลงนามในสัญญา"/>
    <s v="เสนอราคา/พิจารณาผล"/>
    <m/>
    <s v="อยู่ในขั้นตอนการประกาศเชิญชวน ช่วงวันที่ 27 กุมภาพันธ์ 2563"/>
    <s v="เสนอราคา/พิจารณาผล"/>
    <m/>
    <m/>
    <n v="75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8"/>
    <s v="เครื่องสำรองไฟฟ้า ขนาด 800 VA คณะศิลปวิจิตร ตำบลศาลายา อำเภอพุทธมณฑล จังหวัดนครปฐม"/>
    <s v="55"/>
    <s v="เครื่อง"/>
    <n v="137500"/>
    <s v="P"/>
    <m/>
    <m/>
    <m/>
    <m/>
    <m/>
    <m/>
    <m/>
    <m/>
    <m/>
    <m/>
    <m/>
    <m/>
    <s v="1 งวด"/>
    <m/>
    <m/>
    <m/>
    <m/>
    <m/>
    <m/>
    <s v="อยู่ในขั้นตอนเชิญผู้รับจ้างมาลงนามในสัญญา"/>
    <s v="เสนอราคา/พิจารณาผล"/>
    <m/>
    <s v="อยู่ในขั้นตอนการประกาศเชิญชวน ช่วงวันที่ 27 กุมภาพันธ์ 2563"/>
    <s v="เสนอราคา/พิจารณาผล"/>
    <m/>
    <m/>
    <n v="1375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6"/>
    <s v="ชุดโปรแกรมระบบปฏิบัติการสำหรับเครื่องคอมพิวเตอร์ และเครื่องคอมพิวเตอร์โน้บุ๊ก แบบสิทธิการใช้งานประเภทติดตั้งมาจากโรงงาน (OEM) ที่มีลิขสิทธิ์ถูกต้องตามกฎหมาย คณะศิลปวิจิตร   ตำบลศาลายา อำเภอพุทธมณฑล จังหวัดนครปฐม"/>
    <s v="55"/>
    <s v="เครื่อง"/>
    <n v="209000"/>
    <s v="P"/>
    <m/>
    <m/>
    <m/>
    <m/>
    <m/>
    <m/>
    <m/>
    <m/>
    <m/>
    <m/>
    <m/>
    <m/>
    <s v="1 งวด"/>
    <m/>
    <m/>
    <m/>
    <m/>
    <m/>
    <m/>
    <s v="อยู่ในขั้นตอนเชิญผู้รับจ้างมาลงนามในสัญญา"/>
    <s v="เสนอราคา/พิจารณาผล"/>
    <m/>
    <s v="อยู่ในขั้นตอนการประกาศเชิญชวน ช่วงวันที่ 27 กุมภาพันธ์ 2563"/>
    <s v="เสนอราคา/พิจารณาผล"/>
    <m/>
    <m/>
    <n v="209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7"/>
    <s v="ติดตั้งระบบเครือข่ายอินเตอร์เน็ตภายในอาคาร ระยะที่ 2 คณะศิลปวิจิตร   ตำบลศาลายา อำเภอพุทธมณฑล จังหวัดนครปฐม"/>
    <s v="1"/>
    <s v="ระบบ"/>
    <n v="500000"/>
    <m/>
    <m/>
    <s v="P"/>
    <m/>
    <s v="4/2563"/>
    <s v="23 มี.ค. 63"/>
    <s v="บริษัท เวิลด์ลอฟท์ จำกัด"/>
    <s v="บริษัทจำกัด"/>
    <s v="พระนครศรีอยุธยา"/>
    <m/>
    <m/>
    <s v="24 มี.ค. 63 - 22 พ.ค. 63"/>
    <n v="499476"/>
    <s v="1 งวด"/>
    <s v="22 พ.ค. 63"/>
    <n v="499476"/>
    <m/>
    <m/>
    <m/>
    <m/>
    <s v="อยู่ระหว่างผู้รับจ้างเข้าทำงาน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500000"/>
    <d v="1963-03-23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m/>
    <m/>
    <m/>
  </r>
  <r>
    <x v="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5"/>
    <s v="ระบบกล้องวงจรปิด CCTV พร้อมอุปกรณ์ คณะศิลปวิจิตร   ตำบลศาลายา อำเภอพุทธมณฑล จังหวัดนครปฐม"/>
    <s v="1"/>
    <s v="ระบบ"/>
    <n v="500000"/>
    <m/>
    <m/>
    <s v="P"/>
    <m/>
    <s v="11/2563"/>
    <s v="23 มี.ค. 63"/>
    <s v="บริษัท เวิลด์ลอฟท์ จำกัด"/>
    <s v="บริษัทจำกัด"/>
    <s v="พระนครศรีอยุธยา"/>
    <m/>
    <m/>
    <s v="24 มี.ค. 63 - 22 พ.ค. 63"/>
    <n v="497550"/>
    <s v="1 งวด"/>
    <s v="22 พ.ค. 63"/>
    <n v="497550"/>
    <m/>
    <m/>
    <m/>
    <m/>
    <s v="อยู่ระหว่างผู้รับจ้างเข้าทำงาน"/>
    <s v="ได้ตัวผู้รับจ้างแล้ว/รอลงนามในสัญญา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m/>
    <m/>
    <n v="500000"/>
    <d v="1963-03-23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m/>
    <m/>
    <m/>
  </r>
  <r>
    <x v="3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อุดมศึกษา"/>
    <s v="1800836718410034"/>
    <s v="ปรับปรุงห้องเรียนบรรยายรวม คณะศิลปวิจิตร    ตำบลศาลายา อำเภอพุทธมณฑล จังหวัดนครปฐม"/>
    <s v="1"/>
    <s v="แห่ง"/>
    <n v="7403000"/>
    <s v="P"/>
    <m/>
    <m/>
    <m/>
    <s v="2/2563"/>
    <s v="2 เ.ย. 63"/>
    <s v="บริษัท 1555 บิช จำกัด"/>
    <s v="บริษัทจำกัด"/>
    <s v="กรุงเทพมหานคร"/>
    <m/>
    <m/>
    <s v="3 เม.ย. 63 - 30 ส.ค. 63"/>
    <n v="6979863.6399999997"/>
    <s v="3 งวด"/>
    <s v="งวด 1 : 22 พ.ค. 63         งวด 2 : 11 ก.ค. 63        งวด 3 : 30 ส.ค. 63"/>
    <n v="6979863.6399999997"/>
    <m/>
    <m/>
    <m/>
    <m/>
    <s v="อยู่ในขั้นตอนผู้รับจ้างลงนามสัญญาในวันที่ 2 เมษายน 2563"/>
    <s v="เสนอราคา/พิจารณาผล"/>
    <m/>
    <s v="อยู่ในขั้นตอนการจัดหาผู้รับจ้าง"/>
    <s v="เสนอราคา/พิจารณาผล"/>
    <m/>
    <m/>
    <n v="7403000"/>
    <d v="1963-04-02T00:00:00"/>
    <s v="ประมาณเดือนเมษายน 2563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63"/>
    <s v="กระดานไวท์บอร์ดแบบล้อเลื่อน วิทยาลัยนาฏศิลป  ตำบลศาลายา อำเภอพุทธมณฑล จังหวัดนครปฐม"/>
    <s v="6"/>
    <s v="บอร์ด"/>
    <n v="41700"/>
    <m/>
    <m/>
    <s v="P"/>
    <m/>
    <s v="ค.11/2563"/>
    <s v="10 มี.ค. 63"/>
    <s v="บริษัท ดีเฟอร์นิเมท จำกัด"/>
    <s v="บริษัทจำกัด (บจก.)"/>
    <s v="กรุงเทพมหานคร"/>
    <m/>
    <m/>
    <s v="10 มี.ค. - 9 เม.ย. 63"/>
    <n v="41665.800000000003"/>
    <n v="1"/>
    <m/>
    <n v="41665.800000000003"/>
    <s v="7014238191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41665.800000000003"/>
    <m/>
    <n v="34.19999999999709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16"/>
    <s v="เครื่องดูดฝุ่น ขนาด 25 ลิตร วิทยาลัยนาฏศิลป  ตำบลศาลายา อำเภอพุทธมณฑล จังหวัดนครปฐม"/>
    <s v="2"/>
    <s v="เครื่อง"/>
    <n v="28000"/>
    <m/>
    <m/>
    <s v="P"/>
    <m/>
    <s v="ค.1/2563"/>
    <s v="10 มี.ค. 63"/>
    <s v="บริษัท ซีนอนเทค จำกัด"/>
    <s v="บริษัทจำกัด (บจก.)"/>
    <s v="กรุงเทพมหานคร"/>
    <m/>
    <m/>
    <s v="10 มี.ค. - 9 เม.ย. 63"/>
    <n v="13910"/>
    <n v="1"/>
    <s v="31 มี.ค. 63"/>
    <n v="13910"/>
    <m/>
    <s v="31 มี.ค. 63"/>
    <m/>
    <m/>
    <s v="อยู่ระหว่างการตรวจรับครุภัณฑ์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800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70"/>
    <s v="เครื่องตัดกระดาษไฟฟ้า  วิทยาลัยนาฏศิลป    ตำบลศาลายา อำเภอพุทธมณฑล จังหวัดนครปฐม"/>
    <s v="1"/>
    <s v="เครื่อง"/>
    <n v="42000"/>
    <m/>
    <m/>
    <s v="P"/>
    <m/>
    <s v="ค.1/2563"/>
    <s v="10 มี.ค. 63"/>
    <s v="บริษัท ซีนอนเทค จำกัด"/>
    <s v="บริษัทจำกัด (บจก.)"/>
    <s v="กรุงเทพมหานคร"/>
    <m/>
    <m/>
    <s v="10 มี.ค. - 9 เม.ย. 63"/>
    <n v="34240"/>
    <n v="1"/>
    <s v="31 มี.ค. 63"/>
    <n v="34240"/>
    <m/>
    <s v="31 มี.ค. 63"/>
    <m/>
    <m/>
    <s v="อยู่ระหว่างการตรวจรับครุภัณฑ์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4200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04"/>
    <s v="เครื่องปรับอากาศ แบบแยกส่วน ชนิดตั้งพื้นหรือชนิดแขวน ขนาด 24,000 บีทียู วิทยาลัยนาฏศิลป ตำบลศาลายา อำเภอพุทธมณฑล จังหวัดนครปฐม"/>
    <s v="20"/>
    <s v="เครื่อง"/>
    <n v="648000"/>
    <s v="P"/>
    <m/>
    <m/>
    <s v="3-2 ก.พ. 63"/>
    <m/>
    <m/>
    <s v="ห้างหุ้นส่วนกิตติเครื่องเย็น"/>
    <s v="ห้างหุ้นส่วนจำกัด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648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74"/>
    <s v="ตู้ล็อคเกอร์ ชนิด 18 บาน วิทยาลัยนาฏศิลป  ตำบลศาลายา อำเภอพุทธมณฑล จังหวัดนครปฐม"/>
    <s v="2"/>
    <s v="ตู้"/>
    <n v="14000"/>
    <m/>
    <m/>
    <s v="P"/>
    <m/>
    <m/>
    <m/>
    <s v="บริษัทเอ็มเดคอินเตอร์เนชั่นแนล (1991)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14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19"/>
    <s v="ตู้ลิ้นชักแบบ 4 ลิ้นชัก วิทยาลัยนาฏศิลป    ตำบลศาลายา อำเภอพุทธมณฑล จังหวัดนครปฐม"/>
    <s v="4"/>
    <s v="ตู้"/>
    <n v="31200"/>
    <m/>
    <m/>
    <s v="P"/>
    <m/>
    <m/>
    <m/>
    <s v="บริษัท เอ็มเดคอินเตอร์เนชั่นแนล (1991)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312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15"/>
    <s v="ตู้เหล็กแบบ 2 บาน วิทยาลัยนาฏศิลป    ตำบลศาลายา อำเภอพุทธมณฑล จังหวัดนครปฐม"/>
    <s v="4"/>
    <s v="ตู้"/>
    <n v="22000"/>
    <m/>
    <m/>
    <s v="P"/>
    <m/>
    <m/>
    <m/>
    <s v="บริษัท เอ็มเดคอินเตอร์เนชั่นแนล (1991)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2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10"/>
    <s v="โต๊ะเก้าอี้สำหรับคุณครูในห้องเรียน วิทยาลัยนาฏศิลป  ตำบลศาลายา อำเภอพุทธมณฑล จังหวัดนครปฐม"/>
    <s v="30"/>
    <s v="ชุด"/>
    <n v="168000"/>
    <m/>
    <m/>
    <s v="P"/>
    <m/>
    <m/>
    <m/>
    <s v="บริษัท เอ็มเดคอินเตอร์เนชั่นแนล (1991)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168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19"/>
    <s v="โต๊ะประชุม 10 ที่นั่ง วิทยาลัยนาฏศิลป  ตำบลศาลายา อำเภอพุทธมณฑล จังหวัดนครปฐม"/>
    <s v="1"/>
    <s v="ชุด"/>
    <n v="20600"/>
    <m/>
    <m/>
    <s v="P"/>
    <m/>
    <m/>
    <m/>
    <s v="บริษัทเอ็มเดคอินเตอร์เนชั่นแนล (1991)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06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53"/>
    <s v="โต๊ะวางคอมพิวเตอร์ พร้อมเก้าอี้ วิทยาลัยนาฏศิลป  ตำบลศาลายา อำเภอพุทธมณฑล จังหวัดนครปฐม"/>
    <s v="20"/>
    <s v="ชุด"/>
    <n v="118000"/>
    <m/>
    <m/>
    <s v="P"/>
    <m/>
    <m/>
    <m/>
    <s v="บริษัท เอ็มเดคอินเตอร์เนชั่นแนล (1991)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118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52"/>
    <s v="โต๊ะหมู่บูชา วิทยาลัยนาฏศิลป  ตำบลศาลายา อำเภอพุทธมณฑล จังหวัดนครปฐม"/>
    <s v="1"/>
    <s v="ชุด"/>
    <n v="8500"/>
    <m/>
    <m/>
    <s v="P"/>
    <m/>
    <m/>
    <m/>
    <s v="บริษัท เอ็มเดคอินเตอร์เนชั่นแนล (1991)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85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17"/>
    <s v="บอร์ดปิดประกาศ บุกำมะหยี่ มีขาตั้ง มีล้อ วิทยาลัยนาฏศิลป ตำบลศาลายา อำเภอพุทธมณฑล จังหวัดนครปฐม"/>
    <s v="20"/>
    <s v="บอร์ด"/>
    <n v="114000"/>
    <m/>
    <m/>
    <s v="P"/>
    <m/>
    <m/>
    <m/>
    <s v="บริษัท เอ็มเดคอินเตอร์เนชั่นแนล (1991)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114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64"/>
    <s v="พัดลมตั้งพื้น ขนาดใหญ่ วิทยาลัยนาฏศิลป ตำบลศาลายา อำเภอพุทธมณฑล จังหวัดนครปฐม"/>
    <s v="6"/>
    <s v="ตัว"/>
    <n v="60000"/>
    <m/>
    <m/>
    <s v="P"/>
    <m/>
    <s v="ค.15/2563"/>
    <s v="10 มี.ค. 63"/>
    <s v="บริษัท ทีเคเอสการค้าและพิลการ"/>
    <s v="บริษัทจำกัด (บจก.)"/>
    <s v="กรุงเทพมหานคร"/>
    <s v="HATARI"/>
    <m/>
    <s v="10 มี.ค. - 9 เม.ย. 63"/>
    <n v="59706"/>
    <n v="1"/>
    <m/>
    <m/>
    <s v="7014239182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59706"/>
    <m/>
    <n v="294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55"/>
    <s v="พัดลมในห้องเรียน วิทยาลัยนาฏศิลป  ตำบลศาลายา อำเภอพุทธมณฑล จังหวัดนครปฐม"/>
    <s v="30"/>
    <s v="ตัว"/>
    <n v="360100"/>
    <m/>
    <m/>
    <s v="P"/>
    <m/>
    <s v="ค.15/2563"/>
    <s v="10 มี.ค. 63"/>
    <s v="บริษัท ทีเคเอสการค้าและบริการ"/>
    <s v="บริษัทจำกัด (บจก.)"/>
    <s v="กรุงเทพมหานคร"/>
    <s v="HATARI"/>
    <m/>
    <s v="10 มี.ค. - 9 เม.ย. 63"/>
    <n v="96300"/>
    <n v="1"/>
    <m/>
    <m/>
    <s v="7014239182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96300"/>
    <m/>
    <n v="26380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54"/>
    <s v="โพเดียม วิทยาลัยนาฏศิลป  ตำบลศาลายา อำเภอพุทธมณฑล จังหวัดนครปฐม"/>
    <s v="1"/>
    <s v="ตัว"/>
    <n v="22000"/>
    <m/>
    <m/>
    <s v="P"/>
    <m/>
    <m/>
    <m/>
    <s v="บริษัท เทอร์มินอลโซลูชั่น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2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557"/>
    <s v="เครื่องตัดหญ้า  แบบเข็น วิทยาลัยนาฏศิลป  ตำบลศาลายา อำเภอพุทธมณฑล จังหวัดนครปฐม"/>
    <s v="2"/>
    <s v="เครื่อง"/>
    <n v="26000"/>
    <m/>
    <m/>
    <s v="P"/>
    <m/>
    <s v="ค.10/2563"/>
    <s v="10 มี.ค. 63"/>
    <s v="บริษัท โฮมโปรเทคชั่น จำกัด"/>
    <s v="บริษัทจำกัด (บจก.)"/>
    <s v="กรุงเทพมหานคร"/>
    <m/>
    <m/>
    <s v="10 มี.ค. - 9 เม.ย. 63"/>
    <n v="21357.200000000001"/>
    <n v="1"/>
    <m/>
    <m/>
    <s v="7014227989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21357.200000000001"/>
    <m/>
    <n v="4642.7999999999993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269"/>
    <s v="เครื่องแต่งกิ่งไม้ตัดแต่งพุ่มไม้ ชนิดเครื่องยนต์  วิทยาลัยนาฏศิลป ตำบลศาลายา อำเภอพุทธมณฑล จังหวัดนครปฐม"/>
    <s v="1"/>
    <s v="เครื่อง"/>
    <n v="15000"/>
    <m/>
    <m/>
    <s v="P"/>
    <m/>
    <s v="ค.10/2563"/>
    <s v="10 มี.ค. 63"/>
    <s v="บริษัท โฮมโปรเทคชั่น จำกัด"/>
    <s v="บริษัทจำกัด (บจก.)"/>
    <s v="กรุงเทพมหานคร"/>
    <m/>
    <m/>
    <s v="10 มี.ค. - 9 เม.ย. 63"/>
    <n v="9983.1"/>
    <n v="1"/>
    <m/>
    <m/>
    <s v="7014227989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4498.5"/>
    <m/>
    <n v="501.5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712"/>
    <s v="เครื่องแต่งกิ่งไม้ตัดแต่งพุ่มไม้ แบบมีเลื่อยด้ามยาว วิทยาลัยนาฏศิลป ตำบลศาลายา อำเภอพุทธมณฑล จังหวัดนครปฐม"/>
    <s v="1"/>
    <s v="เครื่อง"/>
    <n v="15000"/>
    <m/>
    <m/>
    <s v="P"/>
    <m/>
    <s v="ค.10/2563"/>
    <s v="10 มี.ค. 63"/>
    <s v="บริษัท โฮมโปรเทคชั่น จำกัด"/>
    <s v="บริษัทจำกัด (บจก.)"/>
    <s v="กรุงเทพมหานคร"/>
    <m/>
    <m/>
    <s v="10 มี.ค. - 9 เม.ย. 63"/>
    <n v="14498.5"/>
    <n v="1"/>
    <m/>
    <m/>
    <s v="7014227989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9983.1"/>
    <m/>
    <n v="5016.8999999999996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067"/>
    <s v="ปั๊มแรงดันไดโว่  วิทยาลัยนาฏศิลป ตำบลศาลายา อำเภอพุทธมณฑล จังหวัดนครปฐม"/>
    <s v="2"/>
    <s v="เครื่อง"/>
    <n v="36000"/>
    <m/>
    <m/>
    <s v="P"/>
    <m/>
    <s v="ค.18/2563"/>
    <s v="10 มี.ค. 63"/>
    <s v="บริษัท ทีเคเอสการค้าและบริการ"/>
    <s v="บริษัทจำกัด (บจก.)"/>
    <s v="กรุงเทพมหานคร"/>
    <s v="Mitsubishi"/>
    <m/>
    <s v="10 - 17 มี.ค. 63"/>
    <n v="34240"/>
    <n v="1"/>
    <s v="17 มี.ค. 63"/>
    <n v="34240"/>
    <s v="7014208329"/>
    <d v="1963-03-17T00:00:00"/>
    <d v="1963-03-18T00:00:00"/>
    <n v="34240"/>
    <s v="ส่งมอบครุภัณฑ์แล้ว อยู่ระหว่างการจัดทำเอกสารเบิกจ่าย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34240"/>
    <m/>
    <n v="1760"/>
    <d v="1963-03-10T00:00:00"/>
    <d v="1963-04-01T00:00:00"/>
    <d v="1963-03-17T00:00:00"/>
    <d v="1963-03-18T00:00:00"/>
    <d v="1963-04-01T00:00:00"/>
    <n v="34240"/>
    <n v="1760"/>
    <m/>
  </r>
  <r>
    <x v="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711"/>
    <s v="รถยกของไฮดรอลิก วิทยาลัยนาฏศิลป  ตำบลศาลายา อำเภอพุทธมณฑล จังหวัดนครปฐม"/>
    <s v="2"/>
    <s v="คัน"/>
    <n v="60000"/>
    <m/>
    <m/>
    <s v="P"/>
    <m/>
    <s v="ค.17/2563"/>
    <s v="10 มี.ค. 63"/>
    <s v="ร้านลัคกี้ช้อป"/>
    <s v="ร้านค้า"/>
    <s v="สุพรรณบุรี"/>
    <m/>
    <m/>
    <s v="10 มี.ค. - 9 เม.ย. 63"/>
    <n v="60000"/>
    <n v="1"/>
    <m/>
    <n v="60000"/>
    <s v="7014238325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60000"/>
    <m/>
    <n v="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87"/>
    <s v="กล้องถ่ายภาพพร้อมเลนส์ 24-105และ70-200mm วิทยาลัยนาฏศิลป ตำบลศาลายา อำเภอพุทธมณฑล จังหวัดนครปฐม"/>
    <s v="1"/>
    <s v="ชุด"/>
    <n v="138000"/>
    <m/>
    <m/>
    <s v="P"/>
    <m/>
    <s v="ค. 6/2563"/>
    <s v="10 มี.ค. 63"/>
    <s v="บริษัท อคาเซีย อินเตอร์เทค จำกัด"/>
    <s v="บริษัทจำกัด (บจก.)"/>
    <s v="สมุทรปราการ"/>
    <s v="Nikon"/>
    <m/>
    <s v="10 มี.ค. 63 - 9 เม.ย. 63 "/>
    <n v="138000"/>
    <n v="1"/>
    <m/>
    <n v="138000"/>
    <s v="7014192295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38000"/>
    <m/>
    <n v="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267"/>
    <s v="เครื่อง MIDI Controller ขนาด 61 คีย์  วิทยาลัยนาฏศิลป  ตำบลศาลายา อำเภอพุทธมณฑล จังหวัดนครปฐม"/>
    <s v="1"/>
    <s v="เครื่อง"/>
    <n v="16000"/>
    <m/>
    <m/>
    <s v="P"/>
    <m/>
    <s v="ค.11/2563"/>
    <s v="10 มี.ค. 63"/>
    <s v="บริษัท เอ็นพีเอ เซลล์ แอนด์ เซอร์วิส จำกัด"/>
    <s v="บริษัทจำกัด (บจก.)"/>
    <s v="นครปฐม"/>
    <s v="KORG"/>
    <s v="micro KEY Air"/>
    <s v="10 - 17  มี.ค. 63"/>
    <n v="16000"/>
    <n v="1"/>
    <s v="17 มี.ค. 63"/>
    <n v="16000"/>
    <s v="7014207455"/>
    <s v="16 มี.ค. 63"/>
    <s v="17 มี.ค. 63"/>
    <n v="16000"/>
    <s v="ส่งมอบครุภัณฑ์แล้ว อยู่ระหว่างการจัดทำเอกสารเบิกจ่าย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6000"/>
    <m/>
    <n v="0"/>
    <s v="10 มี.ค. 63"/>
    <d v="1963-04-01T00:00:00"/>
    <d v="1963-03-16T00:00:00"/>
    <d v="1963-03-17T00:00:00"/>
    <d v="1963-04-01T00:00:00"/>
    <n v="16000"/>
    <s v="-"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56"/>
    <s v="เครื่องผสมเสียงระบบดิจิตอล 24 ช่อง  วิทยาลัยนาฏศิลป ตำบลศาลายา อำเภอพุทธมณฑล จังหวัดนครปฐม"/>
    <s v="1"/>
    <s v="เครื่อง"/>
    <n v="300000"/>
    <m/>
    <m/>
    <s v="P"/>
    <m/>
    <s v="ค.20/2563"/>
    <s v="10 มี.ค. 63"/>
    <s v="บริษัท อคาเซีย อินเตอร์เทค จำกัด"/>
    <s v="บริษัทจำกัด (บจก.)"/>
    <s v="สมุทรปราการ"/>
    <m/>
    <m/>
    <s v="10 มี.ค. 63 - 9 เม.ย. 63"/>
    <n v="299000"/>
    <n v="1"/>
    <m/>
    <m/>
    <s v="7014208368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299000"/>
    <m/>
    <n v="100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18"/>
    <s v="โทรทัศน์ แอล อี ดี (LED TV) 65 นิ้ว แบบสมาร์ททีวี วิทยาลัยนาฏศิลป ตำบลศาลายา อำเภอพุทธมณฑล จังหวัดนครปฐม"/>
    <s v="3"/>
    <s v="เครื่อง"/>
    <n v="93000"/>
    <m/>
    <m/>
    <s v="P"/>
    <m/>
    <s v="ค.8/2563"/>
    <s v="10 มี.ค. 63"/>
    <s v="บริษัท นิปด้า จำกัด"/>
    <s v="บริษัทจำกัด (บจก.)"/>
    <s v="กรุงเทพมหานคร"/>
    <s v="LG"/>
    <m/>
    <s v="10 มี.ค. 63 - 9 เม.ย. 63"/>
    <n v="93000"/>
    <n v="1"/>
    <m/>
    <n v="93000"/>
    <s v="7014238177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93000"/>
    <m/>
    <n v="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20013"/>
    <s v="ระบบเครื่องเสียงเวทีชุดใหญ่ วิทยาลัยนาฏศิลป  ตำบลศาลายา อำเภอพุทธมณฑล จังหวัดนครปฐม"/>
    <s v="1"/>
    <s v="ชุด"/>
    <n v="3500000"/>
    <s v="P"/>
    <m/>
    <m/>
    <m/>
    <m/>
    <m/>
    <m/>
    <m/>
    <m/>
    <m/>
    <m/>
    <m/>
    <m/>
    <m/>
    <m/>
    <m/>
    <m/>
    <m/>
    <m/>
    <m/>
    <s v="คาดว่าจะประกาศ E-bidding ในวันที่ 7 เม.ย. 63"/>
    <s v="อยู่ระหว่างกำหนดรายละเอียดคุณลักษณะเฉพาะ (TOR)"/>
    <m/>
    <s v="อยู่ระหว่างแก้ไขรายละเอียดคุณลักษณะ คาดว่าจะประกาศ E-bidding ในวันที่ 2 มี.ค. 63"/>
    <s v="อยู่ระหว่างการจัดทำร่าง TOR"/>
    <m/>
    <m/>
    <n v="35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320"/>
    <s v="ระบบเครื่องเสียงสำหรับการสอนในห้องคอมพิวเตอร์ วิทยาลัยนาฏศิลป ตำบลศาลายา อำเภอพุทธมณฑล จังหวัดนครปฐม"/>
    <s v="3"/>
    <s v="ชุด"/>
    <n v="71400"/>
    <m/>
    <m/>
    <s v="P"/>
    <m/>
    <m/>
    <m/>
    <s v="บริษัท อคาเซีย อินเตอร์เทค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แก้ไขรายละเอียดคุณลักษณะ "/>
    <s v="อยู่ระหว่างการจัดทำร่าง TOR"/>
    <m/>
    <m/>
    <n v="714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20014"/>
    <s v="ระบบแสงสีเวทีชุดใหญ่ วิทยาลัยนาฏศิลป  ตำบลศาลายา อำเภอพุทธมณฑล จังหวัดนครปฐม"/>
    <s v="1"/>
    <s v="ชุด"/>
    <n v="2000000"/>
    <s v="P"/>
    <m/>
    <m/>
    <m/>
    <m/>
    <m/>
    <m/>
    <m/>
    <m/>
    <m/>
    <m/>
    <m/>
    <m/>
    <m/>
    <m/>
    <m/>
    <m/>
    <m/>
    <m/>
    <m/>
    <s v="คาดว่าจะประกาศ E-bidding ในวันที่ 7 เม.ย. 63"/>
    <s v="อยู่ระหว่างกำหนดรายละเอียดคุณลักษณะเฉพาะ (TOR)"/>
    <m/>
    <s v="อยู่ระหว่างแก้ไขรายละเอียดคุณลักษณะ คาดว่าจะประกาศ E-bidding ในวันที่ 2 มี.ค. 63"/>
    <s v="อยู่ระหว่างการจัดทำร่าง TOR"/>
    <m/>
    <m/>
    <n v="20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19"/>
    <s v="ไมค์โครโฟนชนิด Condenser วิทยาลัยนาฏศิลป  ตำบลศาลายา อำเภอพุทธมณฑล จังหวัดนครปฐม"/>
    <s v="2"/>
    <s v="ตัว"/>
    <n v="50000"/>
    <m/>
    <m/>
    <s v="P"/>
    <m/>
    <s v="ค.20/2563"/>
    <s v="10 มี.ค. 63"/>
    <s v="บริษัท อคาเซีย อินเตอร์เทค จำกัด"/>
    <s v="บริษัทจำกัด (บจก.)"/>
    <s v="สมุทรปราการ"/>
    <s v="RODE"/>
    <m/>
    <s v="10 มี.ค. 63 - 9 เม.ย. 63"/>
    <n v="47200"/>
    <n v="1"/>
    <m/>
    <n v="47200"/>
    <s v="7014208368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แก้ไขรายละเอียดคุณลักษณะ "/>
    <s v="อยู่ระหว่างการจัดทำร่าง TOR"/>
    <n v="47200"/>
    <m/>
    <n v="280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65"/>
    <s v="ลำโพงสำหรับห้องบันทึกเสียง วิทยาลัยนาฏศิลป  ตำบลศาลายา อำเภอพุทธมณฑล จังหวัดนครปฐม"/>
    <s v="1"/>
    <s v="คู่"/>
    <n v="25000"/>
    <m/>
    <m/>
    <s v="P"/>
    <m/>
    <s v="ค.20/2563"/>
    <s v="10 มี.ค. 63"/>
    <s v="บริษัท อคาเซีย อินเตอร์เทค จำกัด"/>
    <s v="บริษัทจำกัด (บจก.)"/>
    <s v="สมุทรปราการ"/>
    <s v="YAMAHA"/>
    <m/>
    <s v="10 มี.ค. 63 - 9 เม.ย. 63"/>
    <n v="24700"/>
    <n v="1"/>
    <m/>
    <n v="24700"/>
    <s v="7014208368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แก้ไขรายละเอียดคุณลักษณะ "/>
    <s v="อยู่ระหว่างการจัดทำร่าง TOR"/>
    <n v="24700"/>
    <m/>
    <n v="30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66"/>
    <s v="เครื่องกำเนิดไฟฟ้า พร้อมพ่วงลากจูง  วิทยาลัยนาฏศิลป ตำบลศาลายา อำเภอพุทธมณฑล จังหวัดนครปฐม"/>
    <s v="1"/>
    <s v="เครื่อง"/>
    <n v="800000"/>
    <s v="P"/>
    <m/>
    <m/>
    <m/>
    <m/>
    <m/>
    <m/>
    <m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อยู่ระหว่างกำหนดรายละเอียดคุณลักษณะเฉพาะ (TOR)"/>
    <m/>
    <s v="อยู่ระหว่างแก้ไขรายละเอียดคุณลักษณะ คาดว่าจะประกาศ E-bidding ในวันที่ 2 มี.ค. 63"/>
    <s v="อยู่ระหว่างการจัดทำร่าง TOR"/>
    <m/>
    <m/>
    <n v="8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268"/>
    <s v="ไฟส่องสว่างแบบเคลื่อนย้ายได้มีแบตเตอรี่ในตัว วิทยาลัยนาฏศิลป ตำบลศาลายา อำเภอพุทธมณฑล จังหวัดนครปฐม"/>
    <s v="1"/>
    <s v="ชุด"/>
    <n v="100000"/>
    <m/>
    <m/>
    <s v="P"/>
    <m/>
    <m/>
    <m/>
    <s v="บริษัท พรีเมี่ยร์ฟู๊ด แอนด์ แมชชีนเนอรี่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1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การแพทย์"/>
    <s v="กิจกรรมพัฒนาอุปกรณ์ทางการศึกษา กายภาพและสภาพแวดล้อมระดับพื้นฐาน"/>
    <s v="1800836718110273"/>
    <s v="เครื่องชั่งน้ำหนักแบบดิจิตอลลพร้อมที่วัดส่วนสูง วิทยาลัยนาฏศิลป    ตำบลศาลายา อำเภอพุทธมณฑล จังหวัดนครปฐม"/>
    <s v="1"/>
    <s v="เครื่อง"/>
    <n v="20000"/>
    <m/>
    <m/>
    <s v="P"/>
    <m/>
    <s v="ค.13/2563"/>
    <s v="10 มี.ค. 63"/>
    <s v="บริษัท ซายน์ ซิตี้ จำกัด"/>
    <s v="บริษัทจำกัด (บจก.)"/>
    <s v="กรุงเทพมหานคร"/>
    <m/>
    <m/>
    <s v="10 มี.ค. 63 - 9 เม.ย. 63"/>
    <n v="19902"/>
    <n v="1"/>
    <d v="1963-03-31T00:00:00"/>
    <n v="19902"/>
    <m/>
    <m/>
    <m/>
    <n v="19902"/>
    <s v="อยู่ระหว่างการตรวจรับครุภัณฑ์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0000"/>
    <d v="1963-03-10T00:00:00"/>
    <d v="1963-04-01T00:00:00"/>
    <d v="1963-03-31T00:00:00"/>
    <m/>
    <d v="1963-04-01T00:00:00"/>
    <n v="19902"/>
    <n v="98"/>
    <m/>
  </r>
  <r>
    <x v="4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71"/>
    <s v="เครื่องเข้าเล่มสันกาวแบบตั้งโต๊ะ  วิทยาลัยนาฏศิลป    ตำบลศาลายา อำเภอพุทธมณฑล จังหวัดนครปฐม"/>
    <s v="1"/>
    <s v="เครื่อง"/>
    <n v="28000"/>
    <m/>
    <m/>
    <s v="P"/>
    <m/>
    <s v="ค.19/2563"/>
    <s v="10 มี.ค. 63"/>
    <s v="บริษัท ซีนอนเทค จำกัด"/>
    <s v="บริษัทจำกัด (บจก.)"/>
    <s v="กรุงเทพมหานคร"/>
    <m/>
    <m/>
    <s v="10 มี.ค. 63 - 9 เม.ย. 63"/>
    <n v="26215"/>
    <n v="1"/>
    <d v="1963-03-31T00:00:00"/>
    <n v="26215"/>
    <m/>
    <m/>
    <m/>
    <n v="26215"/>
    <s v="อยู่ระหว่างการตรวจรับครุภัณฑ์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8000"/>
    <d v="1963-03-10T00:00:00"/>
    <d v="1963-04-01T00:00:00"/>
    <d v="1963-03-31T00:00:00"/>
    <m/>
    <d v="1963-04-01T00:00:00"/>
    <n v="26215"/>
    <n v="1785"/>
    <m/>
  </r>
  <r>
    <x v="4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06"/>
    <s v="หุ่นจำลองโครงกระดูกมนุษย์แบบเต็มตัว  วิทยาลัยนาฏศิลป    ตำบลศาลายา อำเภอพุทธมณฑล จังหวัดนครปฐม"/>
    <s v="2"/>
    <s v="ตัว"/>
    <n v="32000"/>
    <m/>
    <m/>
    <s v="P"/>
    <m/>
    <s v="ค.13/2563"/>
    <s v="10 มี.ค. 63"/>
    <s v="บริษัท ซายน์ ซิตี้ จำกัด"/>
    <s v="บริษัทจำกัด (บจก.)"/>
    <s v="กรุงเทพมหานคร"/>
    <m/>
    <m/>
    <s v="10 มี.ค. 63 - 9 เม.ย. 63"/>
    <n v="29960"/>
    <n v="1"/>
    <d v="1963-03-31T00:00:00"/>
    <n v="29960"/>
    <m/>
    <m/>
    <m/>
    <n v="29960"/>
    <s v="อยู่ระหว่างการตรวจรับครุภัณฑ์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32000"/>
    <d v="1963-03-10T00:00:00"/>
    <d v="1963-04-01T00:00:00"/>
    <d v="1963-03-31T00:00:00"/>
    <m/>
    <d v="1963-04-01T00:00:00"/>
    <n v="29960"/>
    <n v="2040"/>
    <m/>
  </r>
  <r>
    <x v="4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272"/>
    <s v="เสากีฬาตระกร้อ วิทยาลัยนาฏศิลป   ตำบลศาลายา อำเภอพุทธมณฑล จังหวัดนครปฐม"/>
    <s v="2"/>
    <s v="ชุด"/>
    <n v="38000"/>
    <m/>
    <m/>
    <s v="P"/>
    <m/>
    <s v="ค.16/2563"/>
    <s v="10 มี.ค. 63"/>
    <s v="ร้านซุปเปอร์สปอร์ต"/>
    <s v="บริษัทจำกัด (บจก.)"/>
    <s v="สุพรรณบุรี"/>
    <m/>
    <m/>
    <s v="10 มี.ค. 63 - 9 เม.ย. 63"/>
    <n v="38000"/>
    <n v="1"/>
    <m/>
    <m/>
    <n v="7014238169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38000"/>
    <m/>
    <n v="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074"/>
    <s v="เสาบาสเกตบอลแป้นไฮโดรลิค วิทยาลัยนาฏศิลป   ตำบลศาลายา อำเภอพุทธมณฑล จังหวัดนครปฐม"/>
    <s v="2"/>
    <s v="ชุด"/>
    <n v="276000"/>
    <m/>
    <m/>
    <s v="P"/>
    <m/>
    <s v="ค.16/2563"/>
    <s v="10 มี.ค. 63"/>
    <s v="ร้านซุปเปอร์สปอร์ต"/>
    <s v="บริษัทจำกัด (บจก.)"/>
    <s v="สุพรรณบุรี"/>
    <m/>
    <m/>
    <s v="10 มี.ค. 63 - 9 เม.ย. 63"/>
    <n v="276000"/>
    <n v="1"/>
    <m/>
    <m/>
    <n v="7014238169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276000"/>
    <m/>
    <n v="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324"/>
    <s v="เสาประตูฟุตบอล 11 คน วิทยาลัยนาฏศิลป   ตำบลศาลายา อำเภอพุทธมณฑล จังหวัดนครปฐม"/>
    <s v="2"/>
    <s v="ชุด"/>
    <n v="144000"/>
    <m/>
    <m/>
    <s v="P"/>
    <m/>
    <s v="ค.16/2563"/>
    <s v="10 มี.ค. 63"/>
    <s v="ร้านซุปเปอร์สปอร์ต"/>
    <s v="บริษัทจำกัด (บจก.)"/>
    <s v="สุพรรณบุรี"/>
    <m/>
    <m/>
    <s v="10 มี.ค. 63 - 9 เม.ย. 63"/>
    <n v="144000"/>
    <n v="1"/>
    <m/>
    <m/>
    <n v="7014238169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44000"/>
    <m/>
    <n v="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330"/>
    <s v="คลาริเนท เบส บีแฟลต วิทยาลัยนาฏศิลป ตำบลศาลายา อำเภอพุทธมณฑล จังหวัดนครปฐม"/>
    <s v="1"/>
    <s v="คัน"/>
    <n v="254000"/>
    <s v="P"/>
    <m/>
    <m/>
    <m/>
    <m/>
    <m/>
    <s v="หจก.เพอร์คัสชั่น เฮ้าส์"/>
    <s v="ห้างหุ้นส่วนจำกัด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54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76"/>
    <s v="ทูบา วิทยาลัยนาฏศิลป  ตำบลศาลายา อำเภอพุทธมณฑล จังหวัดนครปฐม"/>
    <s v="2"/>
    <s v="คัน"/>
    <n v="600000"/>
    <s v="P"/>
    <m/>
    <m/>
    <m/>
    <m/>
    <m/>
    <s v="หจก.เพอร์คัสชั่น เฮ้าส์"/>
    <s v="ห้างหุ้นส่วนจำกัด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6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15"/>
    <s v="ยูโฟเนียม วิทยาลัยนาฏศิลป ตำบลศาลายา อำเภอพุทธมณฑล จังหวัดนครปฐม"/>
    <s v="2"/>
    <s v="คัน"/>
    <n v="560000"/>
    <s v="P"/>
    <m/>
    <m/>
    <m/>
    <m/>
    <m/>
    <s v="หจก.เพอร์คัสชั่น เฮ้าส์"/>
    <s v="ห้างหุ้นส่วนจำกัด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56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37"/>
    <s v="โอโบ วิทยาลัยนาฏศิลป  ตำบลศาลายา อำเภอพุทธมณฑล จังหวัดนครปฐม"/>
    <s v="1"/>
    <s v="คัน"/>
    <n v="140000"/>
    <s v="P"/>
    <m/>
    <m/>
    <m/>
    <m/>
    <m/>
    <s v="หจก.เพอร์คัสชั่น เฮ้าส์"/>
    <s v="ห้างหุ้นส่วนจำกัด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14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77"/>
    <s v="ฮอร์น วิทยาลัยนาฏศิลป ตำบลศาลายา อำเภอพุทธมณฑล จังหวัดนครปฐม"/>
    <s v="1"/>
    <s v="คัน"/>
    <n v="200000"/>
    <s v="P"/>
    <m/>
    <m/>
    <m/>
    <m/>
    <m/>
    <s v="หจก.เพอร์คัสชั่น เฮ้าส์"/>
    <s v="ห้างหุ้นส่วนจำกัด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58"/>
    <s v="กระบังหน้า  (ขี้รัก ปิดทอง)  นางกำนัล วิทยาลัยนาฏศิลป    ตำบลศาลายา อำเภอพุทธมณฑล จังหวัดนครปฐม"/>
    <s v="6"/>
    <s v="อัน"/>
    <n v="42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42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2"/>
    <s v="เกี้ยวกลมตุ้งติ้ง A โลหะชุบทอง ประดับเพชรเทียม วิทยาลัยนาฏศิลป    ตำบลศาลายา อำเภอพุทธมณฑล จังหวัดนครปฐม"/>
    <s v="16"/>
    <s v="อัน"/>
    <n v="56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56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60"/>
    <s v="ชุดไทยที่ใช้สำหรับต้อนรับพระราชคันตุกะหรือแขกของรัฐบาล วิทยาลัยนาฏศิลป    ตำบลศาลายา อำเภอพุทธมณฑล จังหวัดนครปฐม"/>
    <s v="30"/>
    <s v="ชุด"/>
    <n v="270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7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35"/>
    <s v="ชุดนางยืนเครื่อง  (นางสุพรรณมัจฉา) วิทยาลัยนาฏศิลป    ตำบลศาลายา อำเภอพุทธมณฑล จังหวัดนครปฐม"/>
    <s v="1"/>
    <s v="ชุด"/>
    <n v="50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5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69"/>
    <s v="ชุดพม่าชาย  วิทยาลัยนาฏศิลป    ตำบลศาลายา อำเภอพุทธมณฑล จังหวัดนครปฐม"/>
    <s v="8"/>
    <s v="ชุด"/>
    <n v="240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4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8"/>
    <s v="ชุดพม่าหญิง วิทยาลัยนาฏศิลป   ตำบลศาลายา อำเภอพุทธมณฑล จังหวัดนครปฐม"/>
    <s v="16"/>
    <s v="ชุด"/>
    <n v="320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32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7"/>
    <s v="ชุดพระแขนยาว (พระพรหม) วิทยาลัยนาฏศิลป   ตำบลศาลายา อำเภอพุทธมณฑล จังหวัดนครปฐม"/>
    <s v="1"/>
    <s v="ชุด"/>
    <n v="75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75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1"/>
    <s v="ชุดพระแขนยาว (พระราม) วิทยาลัยนาฏศิลป    ตำบลศาลายา อำเภอพุทธมณฑล จังหวัดนครปฐม"/>
    <s v="1"/>
    <s v="ชุด"/>
    <n v="75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75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36"/>
    <s v="ชุดพระแขนยาว (พระลักษมณ์) วิทยาลัยนาฏศิลป   ตำบลศาลายา อำเภอพุทธมณฑล จังหวัดนครปฐม"/>
    <s v="1"/>
    <s v="ชุด"/>
    <n v="75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75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68"/>
    <s v="ชุดพระแขนยาว (พระอิศวร) วิทยาลัยนาฏศิลป    ตำบลศาลายา อำเภอพุทธมณฑล จังหวัดนครปฐม"/>
    <s v="1"/>
    <s v="ชุด"/>
    <n v="75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75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70"/>
    <s v="พลองประดับกระจก วิทยาลัยนาฏศิลป   ตำบลศาลายา อำเภอพุทธมณฑล จังหวัดนครปฐม"/>
    <s v="2"/>
    <s v="เล่ม"/>
    <n v="10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1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59"/>
    <s v="พลองประดับเพชรเทียม วิทยาลัยนาฏศิลป    ตำบลศาลายา อำเภอพุทธมณฑล จังหวัดนครปฐม"/>
    <s v="2"/>
    <s v="เล่ม"/>
    <n v="7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7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20"/>
    <s v="รัดเกล้ายอด  - แบบ ก  โลหะชุบเงิน  ประดับเพชรเทียมวิทยาลัยนาฏศิลป    ตำบลศาลายา อำเภอพุทธมณฑล จังหวัดนครปฐม"/>
    <s v="8"/>
    <s v="ยอด"/>
    <n v="216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216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13"/>
    <s v="หอก วิทยาลัยนาฏศิลป   ตำบลศาลายา อำเภอพุทธมณฑล จังหวัดนครปฐม"/>
    <s v="4"/>
    <s v="เล่ม"/>
    <n v="6000"/>
    <s v="P"/>
    <m/>
    <m/>
    <m/>
    <m/>
    <m/>
    <s v="ร้านสินจอมทอง เทรดดิ้ง"/>
    <s v="ร้านค้า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6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ยานพาหนะและขนส่ง"/>
    <s v="กิจกรรม ส่งเสริมสนับสนุนการบริการทางสังคม"/>
    <s v="1800836718120012"/>
    <s v="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วิทยาลัยนาฏศิลป ตำบลศาลายา อำเภอพุทธมณฑล จังหวัดนครปฐม"/>
    <s v="1"/>
    <s v="คัน"/>
    <n v="1288000"/>
    <s v="P"/>
    <m/>
    <m/>
    <m/>
    <m/>
    <m/>
    <m/>
    <m/>
    <m/>
    <m/>
    <m/>
    <m/>
    <m/>
    <m/>
    <m/>
    <m/>
    <m/>
    <m/>
    <m/>
    <m/>
    <s v="ไม่มีผู้ยื่นเสนอราคา คณะกรรมการพิจารณาแล้วเห็นว่า ต้องปรับแก้ไขรายละเอียดคุณลักษณะ (TOR)"/>
    <s v="เสนอราคา/พิจารณาผล"/>
    <m/>
    <s v="อยู่ระหว่างประกาศ E-bidding ในระหว่างวันที่ 24 ก.พ. 63 - 4 มี.ค. 63 เปิดซอง 5 มี.ค. 63"/>
    <s v="เสนอราคา/พิจารณาผล"/>
    <m/>
    <m/>
    <n v="1288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47"/>
    <s v="เก้าอี้ห้องสัมมนา  วิทยาลัยนาฏศิลป    ตำบลศาลายา อำเภอพุทธมณฑล จังหวัดนครปฐม"/>
    <s v="10"/>
    <s v="ตัว"/>
    <n v="320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31030"/>
    <n v="1"/>
    <m/>
    <m/>
    <n v="7014238191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31030"/>
    <m/>
    <n v="97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39"/>
    <s v="เครื่องปรับอากาศ แบบแยกส่วน ชนิดตั้งพื้นหรือชนิดแขวน ขนาด 24,000 บีทียู วิทยาลัยนาฏศิลป ตำบลศาลายา อำเภอพุทธมณฑล จังหวัดนครปฐม"/>
    <s v="6"/>
    <s v="เครื่อง"/>
    <n v="194400"/>
    <s v="P"/>
    <m/>
    <m/>
    <m/>
    <m/>
    <m/>
    <s v="ห้างหุ้นส่วน กิตติ เครื่องเย็น"/>
    <s v="ห้างหุ้นส่วนจำกัด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รอลงนามในสัญญา"/>
    <s v="ได้ตัวผู้รับจ้างแล้ว/รอลงนามในสัญญา"/>
    <m/>
    <m/>
    <n v="1944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41"/>
    <s v="ชุดโต๊ะสำนักงานแบบเข้ามุม วิทยาลัยนาฏศิลป    ตำบลศาลายา อำเภอพุทธมณฑล จังหวัดนครปฐม"/>
    <s v="5"/>
    <s v="โต๊ะ"/>
    <n v="450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44998.85"/>
    <n v="1"/>
    <m/>
    <m/>
    <n v="7014238191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44998.85"/>
    <m/>
    <n v="1.1500000000014552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40"/>
    <s v="ตู้ไม้เก็บเอกสารสูง วิทยาลัยนาฏศิลป    ตำบลศาลายา อำเภอพุทธมณฑล จังหวัดนครปฐม"/>
    <s v="2"/>
    <s v="ตู้"/>
    <n v="130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12840"/>
    <n v="1"/>
    <m/>
    <m/>
    <n v="7014238191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2840"/>
    <m/>
    <n v="16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47"/>
    <s v="ตู้เหล็ก 2 ตอน วิทยาลัยนาฏศิลป ตำบลศาลายา อำเภอพุทธมณฑล จังหวัดนครปฐม"/>
    <s v="6"/>
    <s v="ตู้"/>
    <n v="798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35952"/>
    <n v="1"/>
    <m/>
    <m/>
    <n v="7014238191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35952"/>
    <m/>
    <n v="43848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6"/>
    <s v="โต๊ะประชุม  วิทยาลัยนาฏศิลป ตำบลศาลายา อำเภอพุทธมณฑล จังหวัดนครปฐม   "/>
    <s v="1"/>
    <s v="ชุด"/>
    <n v="185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18500"/>
    <n v="1"/>
    <m/>
    <m/>
    <n v="7014238191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4445"/>
    <m/>
    <n v="4055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05"/>
    <s v="กล้องถ่ายภาพพร้อมเลนส์ 24-105และ70-200mm วิทยาลัยนาฏศิลป    ตำบลศาลายา อำเภอพุทธมณฑล จังหวัดนครปฐม"/>
    <s v="1"/>
    <s v="ชุด"/>
    <n v="138000"/>
    <m/>
    <m/>
    <s v="P"/>
    <m/>
    <s v="ค.6/2563"/>
    <d v="1963-03-10T00:00:00"/>
    <s v="บริษัท อคาเซีย อินเตอร์เทค จำกัด"/>
    <s v="บริษัทจำกัด (บจก.)"/>
    <s v="สมุทรปราการ"/>
    <s v="Canon"/>
    <m/>
    <s v="10 มี.ค. 63 - 9 เม.ย. 63"/>
    <n v="138000"/>
    <n v="1"/>
    <m/>
    <m/>
    <n v="7014192295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38000"/>
    <m/>
    <n v="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73"/>
    <s v="เครื่องเล่นแผ่นซีดี วิทยาลัยนาฏศิลป   ตำบลศาลายา อำเภอพุทธมณฑล จังหวัดนครปฐม"/>
    <s v="4"/>
    <s v="เครื่อง"/>
    <n v="7000"/>
    <m/>
    <m/>
    <s v="P"/>
    <m/>
    <s v="ค.20/2563"/>
    <d v="1963-03-10T00:00:00"/>
    <s v="บริษัท อคาเซีย อินเตอร์เทค จำกัด"/>
    <s v="บริษัทจำกัด (บจก.)"/>
    <s v="สมุทรปราการ"/>
    <s v="AJ"/>
    <m/>
    <s v="10 มี.ค. 63 - 9 เม.ย. 63"/>
    <n v="6400"/>
    <n v="1"/>
    <m/>
    <m/>
    <n v="7014208368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6400"/>
    <m/>
    <n v="60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648"/>
    <s v="ชุดเครื่องเสียงห้องเรียนอาคารสาระสนเทศ วิทยาลัยนาฏศิลป   ตำบลศาลายา อำเภอพุทธมณฑล จังหวัดนครปฐม"/>
    <s v="10"/>
    <s v="ชุด"/>
    <n v="438000"/>
    <m/>
    <m/>
    <s v="P"/>
    <m/>
    <s v="ค.2/2563"/>
    <d v="1963-03-10T00:00:00"/>
    <s v="บริษัท อคาเซีย อินเตอร์เทค จำกัด"/>
    <s v="บริษัทจำกัด (บจก.)"/>
    <s v="สมุทรปราการ"/>
    <m/>
    <m/>
    <s v="10 มี.ค. 63 - 9 เม.ย. 63"/>
    <n v="438000"/>
    <n v="1"/>
    <m/>
    <m/>
    <n v="7014207130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438000"/>
    <m/>
    <n v="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59"/>
    <s v="ชุดไมค์สำหรับห้องประชุม พร้อมเครื่องควบคุม วิทยาลัยนาฏศิลป ตำบลศาลายา อำเภอพุทธมณฑล จังหวัดนครปฐม"/>
    <s v="1"/>
    <s v="ชุด"/>
    <n v="200000"/>
    <m/>
    <m/>
    <s v="P"/>
    <m/>
    <s v="ค.14/2563"/>
    <d v="1963-03-10T00:00:00"/>
    <s v="บริษัท เอ็นพีเอ เซลล์ แอนด์ เซอร์วิส จำกัด"/>
    <s v="บริษัทจำกัด (บจก.)"/>
    <s v="นครปฐม"/>
    <m/>
    <m/>
    <s v="10 มี.ค. 63 - 9 เม.ย. 63"/>
    <n v="199116.3"/>
    <n v="1"/>
    <m/>
    <m/>
    <n v="7014208336"/>
    <d v="1963-03-20T00:00:00"/>
    <m/>
    <m/>
    <s v="ส่งมอบครุภัณฑ์แล้ว อยู่ระหว่างการจัดทำเอกสารเบิกจ่าย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99116.3"/>
    <m/>
    <n v="883.70000000001164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74"/>
    <s v="โทรทัศน์ แอล อี ดี (LED TV) แบบ Smart TV ขนาด 55 นิ้ว วิทยาลัยนาฏศิลป ตำบลศาลายา อำเภอพุทธมณฑล จังหวัดนครปฐม"/>
    <s v="5"/>
    <s v="เครื่อง"/>
    <n v="132500"/>
    <m/>
    <m/>
    <s v="P"/>
    <m/>
    <s v="ค.8/2563"/>
    <d v="1963-03-10T00:00:00"/>
    <s v="บริษัท นิปด้า กรุ๊ป จำกัด"/>
    <s v="บริษัทจำกัด (บจก.)"/>
    <s v="กรุงเทพมหานคร"/>
    <s v="TCL"/>
    <m/>
    <s v="10 มี.ค. 63 - 9 เม.ย. 63"/>
    <n v="132500"/>
    <n v="1"/>
    <m/>
    <m/>
    <n v="7014238177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32500"/>
    <m/>
    <n v="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48"/>
    <s v="ลำโพงสนาม วิทยาลัยนาฏศิลป   ตำบลศาลายา อำเภอพุทธมณฑล จังหวัดนครปฐม"/>
    <s v="3"/>
    <s v="เครื่อง"/>
    <n v="15000"/>
    <m/>
    <m/>
    <s v="P"/>
    <m/>
    <s v="ค.20/2563"/>
    <d v="1963-03-10T00:00:00"/>
    <s v="บริษัท อคาเซีย อินเตอร์เทค จำกัด"/>
    <s v="บริษัทจำกัด (บจก.)"/>
    <s v="สมุทรปราการ"/>
    <s v="K.tower"/>
    <m/>
    <s v="10 มี.ค. 63 - 9 เม.ย. 63"/>
    <n v="14700"/>
    <n v="1"/>
    <m/>
    <m/>
    <n v="7014208368"/>
    <m/>
    <m/>
    <m/>
    <s v="อยู่ระหว่างรอส่งมอบครุภัณฑ์"/>
    <s v="ได้ตัวผู้รับจ้างแล้ว/รอลงนามในสัญญา"/>
    <s v="จองเงินในระบบ GFMIS เรียบร้อยแล้ว"/>
    <s v="อยู่ระหว่างรอลงนามในสัญญา"/>
    <s v="ได้ตัวผู้รับจ้างแล้ว/รอลงนามในสัญญา"/>
    <n v="14700"/>
    <m/>
    <n v="300"/>
    <d v="1963-03-10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8"/>
    <s v="ตู้สำหรับจัดเก็บเครื่องคอมพิวเตอร์และอุปกรณ์ แบบที่ 3 (ขนาด 42U) วิทยาลัยนาฏศิลป ตำบลศาลายา อำเภอพุทธมณฑล จังหวัดนครปฐม"/>
    <s v="1"/>
    <s v="ตู้"/>
    <n v="130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13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5"/>
    <s v="เครื่องคอมพิวเตอร์ สำหรับงานประมวลผล แบบที่ 1 (จอแสดงภาพขนาดไม่น้อยกว่า 19 นิ้ว) สำหรับห้องเรียนคอมพิวเตอร์ วิทยาลัยนาฏศิลป ตำบลศาลายา อำเภอพุทธมณฑล จังหวัดนครปฐม"/>
    <s v="100"/>
    <s v="เครื่อง"/>
    <n v="2200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22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1"/>
    <s v="เครื่องคอมพิวเตอร์ สำหรับงานประมวลผล แบบที่ 2 (จอแสดงภาพขนาดไม่น้อยกว่า 19 นิ้ว) วิทยาลัยนาฏศิลป ตำบลศาลายา อำเภอพุทธมณฑล จังหวัดนครปฐม"/>
    <s v="20"/>
    <s v="ชุด"/>
    <n v="600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6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1"/>
    <s v="เครื่องคอมพิวเตอร์ สำหรับงานสำนักงาน สำหรับให้บริการห้องสมุด วิทยาลัยนาฏศิลป ตำบลศาลายา อำเภอพุทธมณฑล จังหวัดนครปฐม"/>
    <s v="10"/>
    <s v="เครื่อง"/>
    <n v="170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17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7"/>
    <s v="เครื่องคอมพิวเตอร์โน้ตบุ๊ก สำหรับงานประมวลผล  วิทยาลัยนาฏศิลป ตำบลศาลายา อำเภอพุทธมณฑล จังหวัดนครปฐม"/>
    <s v="5"/>
    <s v="เครื่อง"/>
    <n v="110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11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3"/>
    <s v="เครื่องคอมพิวเตอร์โน้ตบุ๊ก สำหรับงานประมวลผล วิทยาลัยนาฏศิลป ตำบลศาลายา อำเภอพุทธมณฑล จังหวัดนครปฐม"/>
    <s v="5"/>
    <s v="เครื่อง"/>
    <n v="110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11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7"/>
    <s v="เครื่องคอมพิวเตอร์โน้ตบุ๊ก สำหรับงานสำนักงาน วิทยาลัยนาฏศิลป ตำบลศาลายา อำเภอพุทธมณฑล จังหวัดนครปฐม"/>
    <s v="5"/>
    <s v="เครื่อง"/>
    <n v="80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8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2"/>
    <s v="เครื่องพิมพ์ Multifunction แบบฉีดหมึกพร้อมติดตั้งถังหมึกพิมพ์ (Inkjet Tank Printer) วิทยาลัยนาฏศิลป ตำบลศาลายา อำเภอพุทธมณฑล จังหวัดนครปฐม"/>
    <s v="3"/>
    <s v="เครื่อง"/>
    <n v="24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24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0"/>
    <s v="เครื่องพิมพ์ แบบฉีดหมึกพร้อมติดตั้งถังหมึกพิมพ์ (Ink Tank Printer) วิทยาลัยนาฏศิลป ตำบลศาลายา อำเภอพุทธมณฑล จังหวัดนครปฐม"/>
    <s v="20"/>
    <s v="เครื่อง"/>
    <n v="86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86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2"/>
    <s v="เครื่องพิมพ์ เลเซอร์ หรือ LED ขาวดำ ชนิด Network แบบที่ 2 (38 หน้า/นาที) วิทยาลัยนาฏศิลป ตำบลศาลายา อำเภอพุทธมณฑล จังหวัดนครปฐม"/>
    <s v="3"/>
    <s v="เครื่อง"/>
    <n v="45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45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2"/>
    <s v="เครื่องสำรองไฟฟ้า ขนาด 800 VA วิทยาลัยนาฏศิลป   ตำบลศาลายา อำเภอพุทธมณฑล จังหวัดนครปฐม"/>
    <s v="10"/>
    <s v="เครื่อง"/>
    <n v="25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25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1"/>
    <s v="เครื่องสำรองไฟฟ้าขนาด 3 kVA วิทยาลัยนาฏศิลป ตำบลศาลายา อำเภอพุทธมณฑล จังหวัดนครปฐม"/>
    <s v="4"/>
    <s v="เครื่อง"/>
    <n v="128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128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2"/>
    <s v="ชุดโปรแกรมระบบปฏิบัติการ 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วิทยาลัยนาฏศิลป ตำบลศาลายา อำเภอพุทธมณฑล จังหวัดนครปฐม"/>
    <s v="20"/>
    <s v="ชุด"/>
    <n v="76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76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6"/>
    <s v="สแกนเนอร์ สำหรับงานเก็บเอกสารระดับศูนย์บริการ แบบที่ 1 วิทยาลัยนาฏศิลป ตำบลศาลายา อำเภอพุทธมณฑล จังหวัดนครปฐม"/>
    <s v="2"/>
    <s v="เครื่อง"/>
    <n v="36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36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9"/>
    <s v="อุปกรณ์กระจายสัญญาณ (L2 switch) ขนาด 16 ช่อง วิทยาลัยนาฏศิลป ตำบลศาลายา อำเภอพุทธมณฑล จังหวัดนครปฐม"/>
    <s v="10"/>
    <s v="เครื่อง"/>
    <n v="28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28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0"/>
    <s v="อุปกรณ์กระจายสัญญาณ (L2 Switch) ขนาด 24 ช่อง แบบที่ 1 วิทยาลัยนาฏศิลป ตำบลศาลายา อำเภอพุทธมณฑล จังหวัดนครปฐม"/>
    <s v="11"/>
    <s v="เครื่อง"/>
    <n v="66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66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3"/>
    <s v="อุปกรณ์กระจายสัญญาณ (L2 Switch) ขนาด 24 ช่อง แบบที่ 2 วิทยาลัยนาฏศิลป ตำบลศาลายา อำเภอพุทธมณฑล จังหวัดนครปฐม"/>
    <s v="1"/>
    <s v="เครื่อง"/>
    <n v="21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21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0"/>
    <s v="อุปกรณ์กระจายสัญญาณไร้สาย (Access Point) แบบที่ 1 วิทยาลัยนาฏศิลป   ตำบลศาลายา อำเภอพุทธมณฑล จังหวัดนครปฐม"/>
    <s v="20"/>
    <s v="เครื่อง"/>
    <n v="108000"/>
    <s v="P"/>
    <m/>
    <m/>
    <m/>
    <m/>
    <m/>
    <s v="บริษัท เท็นซอฟท์ จำกัด"/>
    <s v="บริษัทจำกัด (บจก.)"/>
    <m/>
    <m/>
    <m/>
    <m/>
    <m/>
    <m/>
    <m/>
    <m/>
    <m/>
    <m/>
    <m/>
    <m/>
    <s v="อยู่ระหว่างรอลงนามในสัญญา เนื่องจากติดสถานการณ์ covid-19 ทำให้การลงนามในสัญญาล่าช้า"/>
    <s v="ได้ตัวผู้รับจ้างแล้ว/รอลงนามในสัญญา"/>
    <m/>
    <s v="อยู่ระหว่างประกาศ E-bidding เปิดซอง 28 ก.พ. 63"/>
    <s v="เสนอราคา/พิจารณาผล"/>
    <m/>
    <m/>
    <n v="108000"/>
    <d v="1963-03-01T00:00:00"/>
    <d v="1963-04-01T00:00:00"/>
    <m/>
    <m/>
    <m/>
    <m/>
    <m/>
    <m/>
  </r>
  <r>
    <x v="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17"/>
    <s v="เก้าอี้ประชุม พร้อมผ้าคลุม  วิทยาลัยนาฏศิลปเชียงใหม่     ตำบลหายยา อำเภอเมืองเชียงใหม่ จังหวัดเชียงใหม่"/>
    <s v="100"/>
    <s v="ตัว"/>
    <n v="120000"/>
    <m/>
    <m/>
    <s v="P"/>
    <m/>
    <s v="ซื้อ 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120000"/>
    <n v="1"/>
    <s v=" 10 เมษายน 2563"/>
    <n v="120000"/>
    <n v="7014185331"/>
    <d v="2563-03-25T00:00:00"/>
    <d v="2563-03-25T00:00:00"/>
    <m/>
    <s v="อยู่ระหว่างจัดทำเอกสารเบิกจ่าย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n v="120000"/>
    <m/>
    <n v="0"/>
    <m/>
    <m/>
    <d v="2563-04-10T00:00:00"/>
    <d v="2563-04-10T00:00:00"/>
    <d v="2563-04-10T00:00:00"/>
    <n v="120000"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4"/>
    <s v="เครื่องทำลายเอกสาร แบบตัดละเอียด ทำลายครั้งละ 10 แผ่น วิทยาลัยนาฏศิลปเชียงใหม่ ตำบลหายยา อำเภอเมืองเชียงใหม่ จังหวัดเชียงใหม่"/>
    <s v="2"/>
    <s v="เครื่อง"/>
    <n v="24600"/>
    <m/>
    <m/>
    <s v="P"/>
    <m/>
    <s v="ซื้อ 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24600"/>
    <n v="1"/>
    <s v=" 10 เมษายน 2563"/>
    <n v="24600"/>
    <n v="7014185331"/>
    <d v="2563-03-25T00:00:00"/>
    <d v="2563-03-25T00:00:00"/>
    <m/>
    <s v="อยู่ระหว่างจัดทำเอกสารเบิกจ่าย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อยู่ระหว่างรอลงนามในสัญญา (ใบสั่งซื้อสั่งจ้าง) "/>
    <s v="ได้ตัวผู้รับจ้างแล้ว/รอลงนามในสัญญา"/>
    <n v="24600"/>
    <m/>
    <n v="0"/>
    <m/>
    <m/>
    <d v="2563-04-10T00:00:00"/>
    <d v="2563-04-10T00:00:00"/>
    <d v="2563-04-10T00:00:00"/>
    <n v="24600"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58"/>
    <s v="เครื่องปรับอากาศ แบบแยกส่วน ชนิดติดผนัง ขนาด 24,000 บีทียู พร้อมติดตั้ง วิทยาลัยนาฏศิลปเชียงใหม่  ตำบลหายยา อำเภอเมืองเชียงใหม่ จังหวัดเชียงใหม่"/>
    <s v="2"/>
    <s v="เครื่อง"/>
    <n v="56000"/>
    <m/>
    <m/>
    <s v="P"/>
    <m/>
    <s v="ซื้อ 4/2563"/>
    <d v="2563-03-04T00:00:00"/>
    <s v="นายภูธัต พุทธหน้อย"/>
    <s v="บุคคลธรรมดา"/>
    <s v="เชียงใหม่"/>
    <s v="Saijo Denki"/>
    <m/>
    <s v="เริ่มต้นวันที่ 5 มีนาคม 2563 สิ้นสุดวันที่ 10 เมษายน 2563"/>
    <n v="56000"/>
    <n v="1"/>
    <d v="2563-03-10T00:00:00"/>
    <n v="56000"/>
    <n v="7014017977"/>
    <d v="2563-03-09T00:00:00"/>
    <d v="2563-03-09T00:00:00"/>
    <n v="56000"/>
    <s v="เบิกจ่ายแล้ว"/>
    <s v="ได้ตัวผู้รับจ้างแล้ว/รอลงนามในสัญญา"/>
    <s v="เบิกจ่ายเรียบร้อยแล้ว"/>
    <s v="ดำเนินการจัดทำและประกาศ ผู้ชนะการเสนอราคา (นายภูธัต พุทธหน้อย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m/>
    <n v="56000"/>
    <n v="0"/>
    <m/>
    <m/>
    <m/>
    <m/>
    <m/>
    <n v="56000"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2"/>
    <s v="ตู้เหล็กแบบกระจกใสมีบานเลื่อน  วิทยาลัยนาฏศิลปเชียงใหม่   ตำบลหายยา อำเภอเมืองเชียงใหม่ จังหวัดเชียงใหม่"/>
    <s v="5"/>
    <s v="ใบ"/>
    <n v="40000"/>
    <m/>
    <m/>
    <s v="P"/>
    <m/>
    <s v="ซื้อ 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40000"/>
    <n v="1"/>
    <s v=" 10 เมษายน 2563"/>
    <n v="40000"/>
    <n v="7014185331"/>
    <d v="2563-03-25T00:00:00"/>
    <d v="2563-03-25T00:00:00"/>
    <m/>
    <s v="อยู่ระหว่างจัดทำเอกสารเบิกจ่าย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n v="40000"/>
    <m/>
    <n v="0"/>
    <m/>
    <m/>
    <d v="2563-04-10T00:00:00"/>
    <d v="2563-04-10T00:00:00"/>
    <d v="2563-04-10T00:00:00"/>
    <n v="40000"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83"/>
    <s v="ตู้เอกสารทรงสูง จัดเก็บ 4 ชั้น(บานเลื่อนเป็นกระจก)  วิทยาลัยนาฏศิลปเชียงใหม่     ตำบลหายยา อำเภอเมืองเชียงใหม่ จังหวัดเชียงใหม่"/>
    <s v="5"/>
    <s v="ใบ"/>
    <n v="40000"/>
    <m/>
    <m/>
    <s v="P"/>
    <m/>
    <s v="ซื้อ 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40000"/>
    <n v="1"/>
    <s v=" 10 เมษายน 2563"/>
    <n v="40000"/>
    <n v="7014185331"/>
    <d v="2563-03-25T00:00:00"/>
    <d v="2563-03-25T00:00:00"/>
    <m/>
    <s v="อยู่ระหว่างจัดทำเอกสารเบิกจ่าย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n v="40000"/>
    <m/>
    <n v="0"/>
    <m/>
    <m/>
    <d v="2563-04-10T00:00:00"/>
    <d v="2563-04-10T00:00:00"/>
    <d v="2563-04-10T00:00:00"/>
    <n v="40000"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12"/>
    <s v="โต๊ะเอนกประสงค์  วิทยาลัยนาฏศิลปเชียงใหม่     ตำบลหายยา อำเภอเมืองเชียงใหม่ จังหวัดเชียงใหม่"/>
    <s v="20"/>
    <s v="ตัว"/>
    <n v="40000"/>
    <m/>
    <m/>
    <s v="P"/>
    <m/>
    <s v="ซื้อ 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40000"/>
    <n v="1"/>
    <s v=" 10 เมษายน 2563"/>
    <n v="40000"/>
    <n v="7014185331"/>
    <d v="2563-03-25T00:00:00"/>
    <d v="2563-03-25T00:00:00"/>
    <m/>
    <s v="อยู่ระหว่างจัดทำเอกสารเบิกจ่าย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n v="40000"/>
    <m/>
    <n v="0"/>
    <m/>
    <m/>
    <d v="2563-04-10T00:00:00"/>
    <d v="2563-04-10T00:00:00"/>
    <d v="2563-04-10T00:00:00"/>
    <n v="40000"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3"/>
    <s v="เวทีพับได้  มีล้อเลื่อน ปรับระดับได้  วิทยาลัยนาฏศิลปเชียงใหม่ ตำบลหายยา อำเภอเมืองเชียงใหม่ จังหวัดเชียงใหม่"/>
    <s v="1"/>
    <s v="ชุด"/>
    <n v="50000"/>
    <m/>
    <m/>
    <s v="P"/>
    <m/>
    <m/>
    <m/>
    <m/>
    <m/>
    <m/>
    <m/>
    <m/>
    <m/>
    <n v="50000"/>
    <n v="1"/>
    <m/>
    <m/>
    <m/>
    <m/>
    <m/>
    <m/>
    <s v="จัดทำรายงานขอซื้อขอจ้างและอยู่ระหว่างดำเนินการจัดหาผู้ขาย "/>
    <s v="อยู่ระหว่างการจัดทำรายงานขอซื้อขอจ้าง"/>
    <m/>
    <s v="จัดทำรายงานขอซื้อขอจ้างและอยู่ระหว่างดำเนินการจัดหาผู้ขาย "/>
    <s v="หัวหน้าหน่วยงานเห็นชอบรายงานขอซื้อขอจ้าง"/>
    <m/>
    <m/>
    <n v="50000"/>
    <d v="2563-03-31T00:00:00"/>
    <d v="2563-03-31T00:00:00"/>
    <d v="2563-04-30T00:00:00"/>
    <d v="2563-04-30T00:00:00"/>
    <d v="2563-05-05T00:00:00"/>
    <n v="50000"/>
    <m/>
    <m/>
  </r>
  <r>
    <x v="5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84"/>
    <s v="เครื่องตัดแต่งพุ่มไม้  วิทยาลัยนาฏศิลปเชียงใหม่     ตำบลหายยา อำเภอเมืองเชียงใหม่ จังหวัดเชียงใหม่"/>
    <s v="1"/>
    <s v="เครื่อง"/>
    <n v="10200"/>
    <m/>
    <m/>
    <s v="P"/>
    <m/>
    <s v="ซื้อ 6/2563"/>
    <d v="2563-03-11T00:00:00"/>
    <s v="ห้างหุ้นวส่วน ก.พัฒนสิน"/>
    <s v="ห้างหุ้นส่วนจำกัด"/>
    <s v="เชียงใหม่"/>
    <s v="KANTO"/>
    <s v="TRiM-22"/>
    <s v="เริ่มต้นวันที่ 12 มีนาคม 2563 สิ้นสุดวันที่ 16 มีนาคม 2563"/>
    <n v="10200"/>
    <n v="1"/>
    <d v="2563-03-16T00:00:00"/>
    <n v="10200"/>
    <n v="7014130722"/>
    <d v="2563-03-12T00:00:00"/>
    <d v="2563-03-12T00:00:00"/>
    <n v="10200"/>
    <s v="เบิกจ่ายแล้ว"/>
    <s v="ได้ตัวผู้รับจ้างแล้ว/รอลงนามในสัญญา"/>
    <s v="เบิกจ่ายเรียบร้อยแล้ว"/>
    <s v="ดำเนินการจัดทำและประกาศ ผู้ชนะการเสนอราคา (ห้างหุ้นวส่วน ก.พัฒนสิน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m/>
    <n v="10200"/>
    <n v="0"/>
    <m/>
    <m/>
    <m/>
    <m/>
    <m/>
    <m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210"/>
    <s v="เตียงนอน ที่นอน พร้อมชุดเครื่องนอน วิทยาลัยนาฏศิลปเชียงใหม่   ตำบลหายยา อำเภอเมืองเชียงใหม่ จังหวัดเชียงใหม่"/>
    <s v="1"/>
    <s v="ชุด"/>
    <n v="7000"/>
    <m/>
    <m/>
    <s v="P"/>
    <m/>
    <s v="ซื้อ 7/2563"/>
    <d v="2563-03-06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0 มีนาคม 2563 สิ้นสุดวันที่ 14 มีนาคม 2563"/>
    <n v="7000"/>
    <n v="1"/>
    <s v=" 14 มีนาคม 2563"/>
    <n v="7000"/>
    <n v="7014116875"/>
    <d v="2563-03-11T00:00:00"/>
    <d v="2563-03-11T00:00:00"/>
    <n v="7000"/>
    <s v="เบิกจ่ายแล้ว"/>
    <s v="ได้ตัวผู้รับจ้างแล้ว/รอลงนามในสัญญา"/>
    <s v="เบิกจ่ายเรียบร้อยแล้ว"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m/>
    <n v="7000"/>
    <n v="0"/>
    <m/>
    <m/>
    <m/>
    <m/>
    <m/>
    <m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20001"/>
    <s v="เครื่องผสมสัญญาณเสียงดิจิตอล (Mixer) พร้อมติดตั้ง วิทยาลัยนาฏศิลปเชียงใหม่    ตำบลหายยา อำเภอเมืองเชียงใหม่ จังหวัดเชียงใหม่"/>
    <s v="1"/>
    <s v="เครื่อง"/>
    <n v="1600000"/>
    <s v="P"/>
    <m/>
    <m/>
    <m/>
    <m/>
    <m/>
    <s v="บริษัท ซีทีซี อินเตอร์เทรด จำกัด"/>
    <s v="บริษัท"/>
    <s v="เชียงใหม่"/>
    <m/>
    <m/>
    <m/>
    <m/>
    <n v="1"/>
    <m/>
    <m/>
    <m/>
    <m/>
    <m/>
    <m/>
    <s v="ประกาศผู้ชนะ อยู่ระหว่างรออุทธรณ์ 7 วันทำการ (พ้นระยะเวลาอุทรธรณ์ วันที่ 3 เมษายน 2563)"/>
    <s v="เสนอราคา/พิจารณาผล"/>
    <m/>
    <s v="อยู่ระหว่างประกาศประกวดราคาอิเล็กทรอนิกส์ E-bidding"/>
    <s v="เสนอราคา/พิจารณาผล"/>
    <m/>
    <m/>
    <n v="1600000"/>
    <d v="2563-04-03T00:00:00"/>
    <d v="2563-04-03T00:00:00"/>
    <d v="2563-05-04T00:00:00"/>
    <d v="2563-05-04T00:00:00"/>
    <d v="2563-05-07T00:00:00"/>
    <m/>
    <m/>
    <m/>
  </r>
  <r>
    <x v="5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600"/>
    <s v="จอรับภาพ ชนิดมอเตอร์ไฟฟ้า  ขนาดเส้นทแยงมุม 150 นิ้ว  วิทยาลัยนาฏศิลปเชียงใหม่     ตำบลหายยา อำเภอเมืองเชียงใหม่ จังหวัดเชียงใหม่"/>
    <s v="2"/>
    <s v="จอ"/>
    <n v="43600"/>
    <m/>
    <m/>
    <s v="P"/>
    <m/>
    <s v="ซื้อ 8/2563"/>
    <d v="2563-03-11T00:00:00"/>
    <s v="บริษัท กู้ดสปีด คอมพิวเตอร์ จำกัด"/>
    <s v="บริษัท"/>
    <s v="เชียงใหม่"/>
    <m/>
    <m/>
    <s v="เริ่มต้นวันที่ 11 มีนาคม 2563 สิ้นสุดวันที่ 16 มีนาคม 2563"/>
    <n v="43600"/>
    <n v="1"/>
    <d v="2563-03-16T00:00:00"/>
    <n v="43600"/>
    <n v="7014145441"/>
    <d v="2563-03-16T00:00:00"/>
    <d v="2563-03-16T00:00:00"/>
    <n v="43600"/>
    <s v="เบิกจ่ายแล้ว"/>
    <s v="ได้ตัวผู้รับจ้างแล้ว/รอลงนามในสัญญา"/>
    <s v="เบิกจ่ายเรียบร้อยแล้ว"/>
    <s v="ดำเนินการจัดทำและประกาศ ผู้ชนะการเสนอราคา (บริษัท กู้ดสปีด คอมพิวเตอร์ จำกัด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m/>
    <n v="43600"/>
    <n v="0"/>
    <m/>
    <m/>
    <m/>
    <m/>
    <m/>
    <m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539"/>
    <s v="ไฟพอลโล่พร้อมขาตั้ง  วิทยาลัยนาฏศิลปเชียงใหม่     ตำบลหายยา อำเภอเมืองเชียงใหม่ จังหวัดเชียงใหม่"/>
    <s v="2"/>
    <s v="โคม"/>
    <n v="100000"/>
    <s v="P"/>
    <m/>
    <m/>
    <m/>
    <m/>
    <m/>
    <s v="บริษัท ซีทีซี อินเตอร์เทรด จำกัด"/>
    <s v="บริษัท"/>
    <s v="เชียงใหม่"/>
    <m/>
    <m/>
    <m/>
    <m/>
    <n v="1"/>
    <m/>
    <m/>
    <m/>
    <m/>
    <m/>
    <m/>
    <s v="ประกาศผู้ชนะ อยู่ระหว่างรออุทธรณ์ 7 วันทำการ (พ้นระยะเวลาอุทรธรณ์ วันที่ 3 เมษายน 2563)"/>
    <s v="เสนอราคา/พิจารณาผล"/>
    <m/>
    <s v="อยู่ระหว่างประกาศประกวดราคาอิเล็กทรอนิกส์ E-bidding"/>
    <s v="เสนอราคา/พิจารณาผล"/>
    <m/>
    <m/>
    <n v="100000"/>
    <d v="2563-04-03T00:00:00"/>
    <d v="2563-04-03T00:00:00"/>
    <d v="2563-05-04T00:00:00"/>
    <d v="2563-05-04T00:00:00"/>
    <d v="2563-05-07T00:00:00"/>
    <m/>
    <m/>
    <m/>
  </r>
  <r>
    <x v="5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45"/>
    <s v="ไมโครโพนไร้สาย  วิทยาลัยนาฏศิลปเชียงใหม่     ตำบลหายยา อำเภอเมืองเชียงใหม่ จังหวัดเชียงใหม่"/>
    <s v="4"/>
    <s v="ชุด"/>
    <n v="180000"/>
    <s v="P"/>
    <m/>
    <m/>
    <m/>
    <m/>
    <m/>
    <s v="บริษัท ซีทีซี อินเตอร์เทรด จำกัด"/>
    <s v="บริษัท"/>
    <s v="เชียงใหม่"/>
    <m/>
    <m/>
    <m/>
    <m/>
    <n v="1"/>
    <m/>
    <m/>
    <m/>
    <m/>
    <m/>
    <m/>
    <s v="ประกาศผู้ชนะ อยู่ระหว่างรออุทธรณ์ 7 วันทำการ (พ้นระยะเวลาอุทรธรณ์ วันที่ 3 เมษายน 2563)"/>
    <s v="เสนอราคา/พิจารณาผล"/>
    <m/>
    <s v="อยู่ระหว่างประกาศประกวดราคาอิเล็กทรอนิกส์ E-bidding"/>
    <s v="เสนอราคา/พิจารณาผล"/>
    <m/>
    <m/>
    <n v="180000"/>
    <d v="2563-04-03T00:00:00"/>
    <d v="2563-04-03T00:00:00"/>
    <d v="2563-05-04T00:00:00"/>
    <d v="2563-05-04T00:00:00"/>
    <d v="2563-05-07T00:00:00"/>
    <m/>
    <m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63"/>
    <s v="กลองชุด วิทยาลัยนาฏศิลปเชียงใหม่     ตำบลหายยา อำเภอเมืองเชียงใหม่ จังหวัดเชียงใหม่"/>
    <s v="3"/>
    <s v="ชุด"/>
    <n v="225000"/>
    <s v="P"/>
    <m/>
    <m/>
    <m/>
    <m/>
    <m/>
    <s v="บริษัท ซีทีซี อินเตอร์เทรด จำกัด"/>
    <s v="บริษัท"/>
    <s v="เชียงใหม่"/>
    <s v="ยี่ห้อ Yamaha"/>
    <s v=" รุ่น RYDEEN"/>
    <s v="เริ่มต้นวันที่ 24 มีนาคม 2563 สิ้นสุดวันที่ 22 พฤษภาคม 2563"/>
    <n v="223500"/>
    <n v="1"/>
    <d v="2563-05-22T00:00:00"/>
    <n v="2235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223500"/>
    <m/>
    <n v="1500"/>
    <d v="2563-03-24T00:00:00"/>
    <d v="2563-03-24T00:00:00"/>
    <d v="2563-05-22T00:00:00"/>
    <d v="2563-05-22T00:00:00"/>
    <d v="2563-05-25T00:00:00"/>
    <n v="2235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13"/>
    <s v="กีต้าร์เบสไฟฟ้า วิทยาลัยนาฏศิลปเชียงใหม่    ตำบลหายยา อำเภอเมืองเชียงใหม่ จังหวัดเชียงใหม่"/>
    <s v="1"/>
    <s v="ตัว"/>
    <n v="40000"/>
    <s v="P"/>
    <m/>
    <m/>
    <m/>
    <m/>
    <m/>
    <s v="บริษัท ซีทีซี อินเตอร์เทรด จำกัด"/>
    <s v="บริษัท"/>
    <s v="เชียงใหม่"/>
    <s v="ยี่ห้อ FENDER"/>
    <s v=" รุ่น STD.JAZZ BASS"/>
    <s v="เริ่มต้นวันที่ 24 มีนาคม 2563 สิ้นสุดวันที่ 22 พฤษภาคม 2563"/>
    <n v="39500"/>
    <n v="1"/>
    <d v="2563-05-22T00:00:00"/>
    <n v="395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39500"/>
    <m/>
    <n v="500"/>
    <d v="2563-03-24T00:00:00"/>
    <d v="2563-03-24T00:00:00"/>
    <d v="2563-05-22T00:00:00"/>
    <d v="2563-05-22T00:00:00"/>
    <d v="2563-05-25T00:00:00"/>
    <n v="395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18"/>
    <s v="กีต้าร์ไฟฟ้า วิทยาลัยนาฏศิลปเชียงใหม่     ตำบลหายยา อำเภอเมืองเชียงใหม่ จังหวัดเชียงใหม่"/>
    <s v="1"/>
    <s v="ตัว"/>
    <n v="35000"/>
    <s v="P"/>
    <m/>
    <m/>
    <m/>
    <m/>
    <m/>
    <s v="บริษัท ซีทีซี อินเตอร์เทรด จำกัด"/>
    <s v="บริษัท"/>
    <s v="เชียงใหม่"/>
    <s v="ยี่ห้อ FENDER "/>
    <s v="รุ่น PLAYER STD. HSS"/>
    <s v="เริ่มต้นวันที่ 24 มีนาคม 2563 สิ้นสุดวันที่ 22 พฤษภาคม 2563"/>
    <n v="35000"/>
    <n v="1"/>
    <d v="2563-05-22T00:00:00"/>
    <n v="350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35000"/>
    <m/>
    <n v="0"/>
    <d v="2563-03-24T00:00:00"/>
    <d v="2563-03-24T00:00:00"/>
    <d v="2563-05-22T00:00:00"/>
    <d v="2563-05-22T00:00:00"/>
    <d v="2563-05-25T00:00:00"/>
    <n v="350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14"/>
    <s v="คีย์บอร์ด วิทยาลัยนาฏศิลปเชียงใหม่    ตำบลหายยา อำเภอเมืองเชียงใหม่ จังหวัดเชียงใหม่"/>
    <s v="2"/>
    <s v="เครื่อง"/>
    <n v="100000"/>
    <s v="P"/>
    <m/>
    <m/>
    <m/>
    <m/>
    <m/>
    <s v="บริษัท ซีทีซี อินเตอร์เทรด จำกัด"/>
    <s v="บริษัท"/>
    <s v="เชียงใหม่"/>
    <s v="ยี่ห้อ YAMAHA"/>
    <s v=" รุ่น MODX-8"/>
    <s v="เริ่มต้นวันที่ 24 มีนาคม 2563 สิ้นสุดวันที่ 22 พฤษภาคม 2563"/>
    <n v="100000"/>
    <n v="1"/>
    <d v="2563-05-22T00:00:00"/>
    <n v="1000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100000"/>
    <m/>
    <n v="0"/>
    <d v="2563-03-24T00:00:00"/>
    <d v="2563-03-24T00:00:00"/>
    <d v="2563-05-22T00:00:00"/>
    <d v="2563-05-22T00:00:00"/>
    <d v="2563-05-25T00:00:00"/>
    <n v="1000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19"/>
    <s v="เชลโล่ วิทยาลัยนาฏศิลปเชียงใหม่     ตำบลหายยา อำเภอเมืองเชียงใหม่ จังหวัดเชียงใหม่"/>
    <s v="2"/>
    <s v="คัน"/>
    <n v="250000"/>
    <s v="P"/>
    <m/>
    <m/>
    <m/>
    <m/>
    <m/>
    <s v="บริษัท ซีทีซี อินเตอร์เทรด จำกัด"/>
    <s v="บริษัท"/>
    <s v="เชียงใหม่"/>
    <s v="ยี่ห้อ Jr.Sebastian "/>
    <s v="รุ่น 4/4"/>
    <s v="เริ่มต้นวันที่ 24 มีนาคม 2563 สิ้นสุดวันที่ 22 พฤษภาคม 2563"/>
    <n v="250000"/>
    <n v="1"/>
    <d v="2563-05-22T00:00:00"/>
    <n v="2500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250000"/>
    <m/>
    <n v="0"/>
    <d v="2563-03-24T00:00:00"/>
    <d v="2563-03-24T00:00:00"/>
    <d v="2563-05-22T00:00:00"/>
    <d v="2563-05-22T00:00:00"/>
    <d v="2563-05-25T00:00:00"/>
    <n v="2500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01"/>
    <s v="ทรัมเปท วิทยาลัยนาฏศิลปเชียงใหม่     ตำบลหายยา อำเภอเมืองเชียงใหม่ จังหวัดเชียงใหม่"/>
    <s v="1"/>
    <s v="ตัว"/>
    <n v="60000"/>
    <s v="P"/>
    <m/>
    <m/>
    <m/>
    <m/>
    <m/>
    <s v="บริษัท ซีทีซี อินเตอร์เทรด จำกัด"/>
    <s v="บริษัท"/>
    <s v="เชียงใหม่"/>
    <s v="ยี่ห้อ YAMAHA"/>
    <s v="รุ่นYTR-6345GS"/>
    <s v="เริ่มต้นวันที่ 24 มีนาคม 2563 สิ้นสุดวันที่ 22 พฤษภาคม 2563"/>
    <n v="60000"/>
    <n v="1"/>
    <d v="2563-05-22T00:00:00"/>
    <n v="600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60000"/>
    <m/>
    <n v="0"/>
    <d v="2563-03-24T00:00:00"/>
    <d v="2563-03-24T00:00:00"/>
    <d v="2563-05-22T00:00:00"/>
    <d v="2563-05-22T00:00:00"/>
    <d v="2563-05-25T00:00:00"/>
    <n v="600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61"/>
    <s v="เทนเนอร์แซกโซโฟน วิทยาลัยนาฏศิลปเชียงใหม่     ตำบลหายยา อำเภอเมืองเชียงใหม่ จังหวัดเชียงใหม่"/>
    <s v="2"/>
    <s v="ตัว"/>
    <n v="240000"/>
    <s v="P"/>
    <m/>
    <m/>
    <m/>
    <m/>
    <m/>
    <s v="บริษัท ซีทีซี อินเตอร์เทรด จำกัด"/>
    <s v="บริษัท"/>
    <s v="เชียงใหม่"/>
    <s v="ยี่ห้อ YAMAHA"/>
    <s v=" รุ่น YTS-62"/>
    <s v="เริ่มต้นวันที่ 24 มีนาคม 2563 สิ้นสุดวันที่ 22 พฤษภาคม 2563"/>
    <n v="239000"/>
    <n v="1"/>
    <d v="2563-05-22T00:00:00"/>
    <n v="2390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239000"/>
    <m/>
    <n v="1000"/>
    <d v="2563-03-24T00:00:00"/>
    <d v="2563-03-24T00:00:00"/>
    <d v="2563-05-22T00:00:00"/>
    <d v="2563-05-22T00:00:00"/>
    <d v="2563-05-25T00:00:00"/>
    <n v="2390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02"/>
    <s v="เปียโนไฟฟ้า วิทยาลัยนาฏศิลปเชียงใหม่    ตำบลหายยา อำเภอเมืองเชียงใหม่ จังหวัดเชียงใหม่"/>
    <s v="3"/>
    <s v="เครื่อง"/>
    <n v="450000"/>
    <s v="P"/>
    <m/>
    <m/>
    <m/>
    <m/>
    <m/>
    <s v="บริษัท ซีทีซี อินเตอร์เทรด จำกัด"/>
    <s v="บริษัท"/>
    <s v="เชียงใหม่"/>
    <s v="ยี่ห้อ YAMAHA"/>
    <s v=" รุ่น CVP-805PE"/>
    <s v="เริ่มต้นวันที่ 24 มีนาคม 2563 สิ้นสุดวันที่ 22 พฤษภาคม 2563"/>
    <n v="450000"/>
    <n v="1"/>
    <d v="2563-05-22T00:00:00"/>
    <n v="4500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450000"/>
    <m/>
    <n v="0"/>
    <d v="2563-03-24T00:00:00"/>
    <d v="2563-03-24T00:00:00"/>
    <d v="2563-05-22T00:00:00"/>
    <d v="2563-05-22T00:00:00"/>
    <d v="2563-05-25T00:00:00"/>
    <n v="4500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60"/>
    <s v="ยูโฟเนียม  วิทยาลัยนาฏศิลปเชียงใหม่     ตำบลหายยา อำเภอเมืองเชียงใหม่ จังหวัดเชียงใหม่"/>
    <s v="2"/>
    <s v="ตัว"/>
    <n v="600000"/>
    <s v="P"/>
    <m/>
    <m/>
    <m/>
    <m/>
    <m/>
    <s v="บริษัท ซีทีซี อินเตอร์เทรด จำกัด"/>
    <s v="บริษัท"/>
    <s v="เชียงใหม่"/>
    <s v="ยี่ห้อ YAMAHA "/>
    <s v="รุ่น YEP-642TS"/>
    <s v="เริ่มต้นวันที่ 24 มีนาคม 2563 สิ้นสุดวันที่ 22 พฤษภาคม 2563"/>
    <n v="599000"/>
    <n v="1"/>
    <d v="2563-05-22T00:00:00"/>
    <n v="5990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599000"/>
    <m/>
    <n v="1000"/>
    <d v="2563-03-24T00:00:00"/>
    <d v="2563-03-24T00:00:00"/>
    <d v="2563-05-22T00:00:00"/>
    <d v="2563-05-22T00:00:00"/>
    <d v="2563-05-25T00:00:00"/>
    <n v="5990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85"/>
    <s v="ไวโอลิน วิทยาลัยนาฏศิลปเชียงใหม่ ตำบลหายยา อำเภอเมืองเชียงใหม่ จังหวัดเชียงใหม่"/>
    <s v="2"/>
    <s v="ตัว"/>
    <n v="120000"/>
    <s v="P"/>
    <m/>
    <m/>
    <m/>
    <m/>
    <m/>
    <s v="บริษัท ซีทีซี อินเตอร์เทรด จำกัด"/>
    <s v="บริษัท"/>
    <s v="เชียงใหม่"/>
    <s v="ยี่ห้อ Emanuel Wilfer "/>
    <s v="รุ่น V40 (4/4)"/>
    <s v="เริ่มต้นวันที่ 24 มีนาคม 2563 สิ้นสุดวันที่ 22 พฤษภาคม 2563"/>
    <n v="120000"/>
    <n v="1"/>
    <d v="2563-05-22T00:00:00"/>
    <n v="1200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120000"/>
    <m/>
    <n v="0"/>
    <d v="2563-03-24T00:00:00"/>
    <d v="2563-03-24T00:00:00"/>
    <d v="2563-05-22T00:00:00"/>
    <d v="2563-05-22T00:00:00"/>
    <d v="2563-05-25T00:00:00"/>
    <n v="1200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62"/>
    <s v="อัลโตแซกโซโฟน วิทยาลัยนาฏศิลปเชียงใหม่     ตำบลหายยา อำเภอเมืองเชียงใหม่ จังหวัดเชียงใหม่"/>
    <s v="2"/>
    <s v="ตัว"/>
    <n v="180000"/>
    <s v="P"/>
    <m/>
    <m/>
    <m/>
    <m/>
    <m/>
    <s v="บริษัท ซีทีซี อินเตอร์เทรด จำกัด"/>
    <s v="บริษัท"/>
    <s v="เชียงใหม่"/>
    <s v="ยี่ห้อ YAMAHA"/>
    <s v="รุ่น YAS-62"/>
    <s v="เริ่มต้นวันที่ 24 มีนาคม 2563 สิ้นสุดวันที่ 22 พฤษภาคม 2563"/>
    <n v="179000"/>
    <n v="1"/>
    <d v="2563-05-22T00:00:00"/>
    <n v="179000"/>
    <n v="7014184945"/>
    <m/>
    <m/>
    <m/>
    <s v="หนังสือแจ้ง_x000a_ขอส่งมอบครุภัณฑ์ วันที่ 2 เมษายน 2563"/>
    <s v="เสนอราคา/พิจารณาผล"/>
    <s v="จองเงินในระบบ GFMIS เรียบร้อยแล้ว"/>
    <s v="อยู่ระหว่างประกาศประกวดราคาอิเล็กทรอนิกส์ E-bidding"/>
    <s v="เสนอราคา/พิจารณาผล"/>
    <n v="179000"/>
    <m/>
    <n v="1000"/>
    <d v="2563-03-24T00:00:00"/>
    <d v="2563-03-24T00:00:00"/>
    <d v="2563-05-22T00:00:00"/>
    <d v="2563-05-22T00:00:00"/>
    <d v="2563-05-25T00:00:00"/>
    <n v="179000"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159"/>
    <s v="เครื่องฉีดน้ำแรงดันสูง  วิทยาลัยนาฏศิลปเชียงใหม่     ตำบลหายยา อำเภอเมืองเชียงใหม่ จังหวัดเชียงใหม่"/>
    <s v="1"/>
    <s v="เครื่อง"/>
    <n v="22000"/>
    <m/>
    <m/>
    <s v="P"/>
    <m/>
    <s v="ซื้อ 9/2563"/>
    <d v="2563-03-11T00:00:00"/>
    <s v="ห้างหุ้นส่วนจำกัด ก.พัฒนสิน"/>
    <s v="ห้างหุ้นส่วนจำกัด"/>
    <s v="เชียงใหม่"/>
    <m/>
    <m/>
    <s v="เริ่มต้นวันที่ 12 มีนาคม 2563 สิ้นสุดวันที่ 16 มีนาคม 2563"/>
    <n v="22000"/>
    <n v="1"/>
    <s v=" 16 มีนาคม 2563"/>
    <n v="22000"/>
    <n v="7014119258"/>
    <s v=" 11 มีนาคม 2563"/>
    <s v=" 11 มีนาคม 2563"/>
    <n v="22000"/>
    <s v="เบิกจ่ายแล้ว"/>
    <s v="ได้ตัวผู้รับจ้างแล้ว/รอลงนามในสัญญา"/>
    <s v="เบิกจ่ายเรียบร้อยแล้ว"/>
    <s v="ดำเนินการจัดทำและประกาศ ผู้ชนะการเสนอราคา (หจก.ก.พัฒนสิน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m/>
    <n v="22000"/>
    <n v="0"/>
    <m/>
    <m/>
    <m/>
    <m/>
    <d v="2563-03-13T00:00:00"/>
    <n v="22000"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562"/>
    <s v="ตู้เชื่อมไฟฟ้า แบบพกพา  วิทยาลัยนาฏศิลปเชียงใหม่  ตำบลหายยา อำเภอเมืองเชียงใหม่ จังหวัดเชียงใหม่"/>
    <s v="1"/>
    <s v="ตู้"/>
    <n v="6500"/>
    <m/>
    <m/>
    <s v="P"/>
    <m/>
    <s v="ซื้อ 9/2563"/>
    <d v="2563-03-11T00:00:00"/>
    <s v="ห้างหุ้นส่วนจำกัด ก.พัฒนสิน"/>
    <s v="ห้างหุ้นส่วนจำกัด"/>
    <s v="เชียงใหม่"/>
    <m/>
    <m/>
    <s v="เริ่มต้นวันที่ 12 มีนาคม 2563 สิ้นสุดวันที่ 16 มีนาคม 2563"/>
    <n v="6500"/>
    <n v="1"/>
    <s v=" 16 มีนาคม 2563"/>
    <n v="6500"/>
    <n v="7014119258"/>
    <s v=" 11 มีนาคม 2563"/>
    <s v=" 11 มีนาคม 2563"/>
    <n v="6500"/>
    <s v="เบิกจ่ายแล้ว"/>
    <s v="ได้ตัวผู้รับจ้างแล้ว/รอลงนามในสัญญา"/>
    <s v="เบิกจ่ายเรียบร้อยแล้ว"/>
    <s v="ดำเนินการจัดทำและประกาศ ผู้ชนะการเสนอราคา (หจก.ก.พัฒนสิน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m/>
    <n v="6500"/>
    <n v="0"/>
    <m/>
    <m/>
    <m/>
    <m/>
    <d v="2563-03-13T00:00:00"/>
    <n v="6500"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64"/>
    <s v="การแสดงชุดยกรบ วิทยาลัยนาฏศิลปเชียงใหม่    ตำบลหายยา อำเภอเมืองเชียงใหม่ จังหวัดเชียงใหม่"/>
    <s v="1"/>
    <s v="ชุด"/>
    <n v="490000"/>
    <s v="P"/>
    <m/>
    <m/>
    <m/>
    <s v=". 1/2563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490000"/>
    <n v="1"/>
    <s v=" 17 กรกฎาคม 2563"/>
    <n v="490000"/>
    <n v="7014156718"/>
    <m/>
    <m/>
    <n v="490000"/>
    <s v="ลงนามในสัญญาแล้ว อยู่ระหว่างรอส่งมอบภายในวันที่ 15 กรกฎาคม 2563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n v="490000"/>
    <m/>
    <n v="0"/>
    <d v="2563-03-13T00:00:00"/>
    <d v="2563-03-13T00:00:00"/>
    <d v="2563-07-03T00:00:00"/>
    <d v="2563-07-03T00:00:00"/>
    <d v="2563-07-06T00:00:00"/>
    <m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86"/>
    <s v="ชุดฟ้อนเจิง วิทยาลัยนาฏศิลปเชียงใหม่     ตำบลหายยา อำเภอเมืองเชียงใหม่ จังหวัดเชียงใหม่"/>
    <s v="12"/>
    <s v="ชุด"/>
    <n v="84000"/>
    <s v="P"/>
    <m/>
    <m/>
    <m/>
    <s v=". 1/2563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75000"/>
    <n v="1"/>
    <s v=" 17 กรกฎาคม 2563"/>
    <n v="75000"/>
    <n v="7014156718"/>
    <m/>
    <m/>
    <n v="75000"/>
    <s v="ลงนามในสัญญาแล้ว อยู่ระหว่างรอส่งมอบภายในวันที่ 15 กรกฎาคม 2563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n v="75000"/>
    <m/>
    <n v="9000"/>
    <d v="2563-03-13T00:00:00"/>
    <d v="2563-03-13T00:00:00"/>
    <d v="2563-07-03T00:00:00"/>
    <d v="2563-07-03T00:00:00"/>
    <d v="2563-07-06T00:00:00"/>
    <m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15"/>
    <s v="ชุดฟ้อนไต วิทยาลัยนาฏศิลปเชียงใหม่     ตำบลหายยา อำเภอเมืองเชียงใหม่ จังหวัดเชียงใหม่"/>
    <s v="12"/>
    <s v="ชุด"/>
    <n v="60000"/>
    <s v="P"/>
    <m/>
    <m/>
    <m/>
    <s v=". 1/2563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60000"/>
    <n v="1"/>
    <s v=" 17 กรกฎาคม 2563"/>
    <n v="60000"/>
    <n v="7014156718"/>
    <m/>
    <m/>
    <n v="60000"/>
    <s v="ลงนามในสัญญาแล้ว อยู่ระหว่างรอส่งมอบภายในวันที่ 15 กรกฎาคม 2563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n v="60000"/>
    <m/>
    <n v="0"/>
    <d v="2563-03-13T00:00:00"/>
    <d v="2563-03-13T00:00:00"/>
    <d v="2563-07-03T00:00:00"/>
    <d v="2563-07-03T00:00:00"/>
    <d v="2563-07-06T00:00:00"/>
    <m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03"/>
    <s v="ชุดฟ้อนผาง วิทยาลัยนาฏศิลปเชียงใหม่     ตำบลหายยา อำเภอเมืองเชียงใหม่ จังหวัดเชียงใหม่"/>
    <s v="12"/>
    <s v="ชุด"/>
    <n v="84000"/>
    <s v="P"/>
    <m/>
    <m/>
    <m/>
    <s v=". 1/2563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74000"/>
    <n v="1"/>
    <s v=" 17 กรกฎาคม 2563"/>
    <n v="74000"/>
    <n v="7014156718"/>
    <m/>
    <m/>
    <n v="74000"/>
    <s v="ลงนามในสัญญาแล้ว อยู่ระหว่างรอส่งมอบภายในวันที่ 15 กรกฎาคม 2563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n v="74000"/>
    <m/>
    <n v="10000"/>
    <d v="2563-03-13T00:00:00"/>
    <d v="2563-03-13T00:00:00"/>
    <d v="2563-07-03T00:00:00"/>
    <d v="2563-07-03T00:00:00"/>
    <d v="2563-07-06T00:00:00"/>
    <m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98"/>
    <s v="ชุดยืนเครื่องนาง วิทยาลัยนาฏศิลปเชียงใหม่     ตำบลหายยา อำเภอเมืองเชียงใหม่ จังหวัดเชียงใหม่"/>
    <s v="4"/>
    <s v="ชุด"/>
    <n v="200000"/>
    <s v="P"/>
    <m/>
    <m/>
    <m/>
    <s v="1/2563.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200000"/>
    <n v="1"/>
    <s v=" 17 กรกฎาคม 2563"/>
    <n v="200000"/>
    <n v="7014156718"/>
    <m/>
    <m/>
    <n v="200000"/>
    <s v="ลงนามในสัญญาแล้ว อยู่ระหว่างรอส่งมอบภายในวันที่ 15 กรกฎาคม 2563"/>
    <s v="ได้ตัวผู้รับจ้างแล้ว/รอลงนามในสัญญา"/>
    <s v="จองเงินในระบบ GFMIS เรียบร้อยแล้ว"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n v="200000"/>
    <m/>
    <n v="0"/>
    <d v="2563-03-13T00:00:00"/>
    <d v="2563-03-13T00:00:00"/>
    <d v="2563-07-03T00:00:00"/>
    <d v="2563-07-03T00:00:00"/>
    <d v="2563-07-06T00:00:00"/>
    <m/>
    <n v="0"/>
    <m/>
  </r>
  <r>
    <x v="5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9"/>
    <s v="เครื่องคอมพิวเตอร์ สำหรับงานประมวลผล แบบที่ 2 (จอแสดงภาพขนาดไม่น้อยกว่า 19 นิ้ว) วิทยาลัยนาฏศิลปเชียงใหม่ ตำบลหายยา อำเภอเมืองเชียงใหม่ จังหวัดเชียงใหม่"/>
    <s v="22"/>
    <s v="ชุด"/>
    <n v="660000"/>
    <s v="P"/>
    <m/>
    <m/>
    <m/>
    <m/>
    <m/>
    <s v="บริษัท กู้ดสปีด คอมพิวเตอร์ จำกัด"/>
    <s v="บริษัท"/>
    <s v="เชียงใหม่"/>
    <m/>
    <m/>
    <m/>
    <m/>
    <n v="1"/>
    <m/>
    <m/>
    <m/>
    <m/>
    <m/>
    <m/>
    <s v="ประกาศผู้ชนะ อยู่ระหว่างรออุทธรณ์ 7 วันทำการ (31 มี.ค.- 8 เม.ย. 2563 )"/>
    <s v="อยู่ระหว่างจัดทำร่างประกาศเชิญชวน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m/>
    <m/>
    <n v="660000"/>
    <d v="2563-04-13T00:00:00"/>
    <d v="2563-04-13T00:00:00"/>
    <d v="2563-04-30T00:00:00"/>
    <d v="2563-04-30T00:00:00"/>
    <d v="2563-05-04T00:00:00"/>
    <m/>
    <m/>
    <m/>
  </r>
  <r>
    <x v="5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7"/>
    <s v="เครื่องคอมพิวเตอร์โน้ตบุ๊ก สำหรับงานประมวลผล  วิทยาลัยนาฏศิลปเชียงใหม่ ตำบลหายยา อำเภอเมืองเชียงใหม่ จังหวัดเชียงใหม่"/>
    <s v="2"/>
    <s v="ชุด"/>
    <n v="44000"/>
    <s v="P"/>
    <m/>
    <m/>
    <m/>
    <m/>
    <m/>
    <s v="บริษัท กู้ดสปีด คอมพิวเตอร์ จำกัด"/>
    <s v="บริษัท"/>
    <s v="เชียงใหม่"/>
    <m/>
    <m/>
    <m/>
    <m/>
    <n v="1"/>
    <m/>
    <m/>
    <m/>
    <m/>
    <m/>
    <m/>
    <s v="ประกาศผู้ชนะ อยู่ระหว่างรออุทธรณ์ 7 วันทำการ (31 มี.ค.- 8 เม.ย. 2563 )"/>
    <s v="อยู่ระหว่างจัดทำร่างประกาศเชิญชวน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m/>
    <m/>
    <n v="44000"/>
    <d v="2563-04-13T00:00:00"/>
    <d v="2563-04-13T00:00:00"/>
    <d v="2563-04-30T00:00:00"/>
    <d v="2563-04-30T00:00:00"/>
    <d v="2563-05-04T00:00:00"/>
    <m/>
    <m/>
    <m/>
  </r>
  <r>
    <x v="5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1"/>
    <s v="เครื่องพิมพ์ Multifunction เลเซอร์ หรือ LED สี  วิทยาลัยนาฏศิลปเชียงใหม่ ตำบลหายยา อำเภอเมืองเชียงใหม่ จังหวัดเชียงใหม่"/>
    <s v="10"/>
    <s v="เครื่อง"/>
    <n v="150000"/>
    <s v="P"/>
    <m/>
    <m/>
    <m/>
    <m/>
    <m/>
    <s v="บริษัท กู้ดสปีด คอมพิวเตอร์ จำกัด"/>
    <s v="บริษัท"/>
    <s v="เชียงใหม่"/>
    <m/>
    <m/>
    <m/>
    <m/>
    <n v="1"/>
    <m/>
    <m/>
    <m/>
    <m/>
    <m/>
    <m/>
    <s v="ประกาศผู้ชนะ อยู่ระหว่างรออุทธรณ์ 7 วันทำการ (31 มี.ค.- 8 เม.ย. 2563 )"/>
    <s v="อยู่ระหว่างจัดทำร่างประกาศเชิญชวน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m/>
    <m/>
    <n v="150000"/>
    <d v="2563-04-13T00:00:00"/>
    <d v="2563-04-13T00:00:00"/>
    <d v="2563-04-30T00:00:00"/>
    <d v="2563-04-30T00:00:00"/>
    <d v="2563-05-04T00:00:00"/>
    <m/>
    <m/>
    <m/>
  </r>
  <r>
    <x v="5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0"/>
    <s v="เครื่องพิมพ์แบบฉีดหมึกพร้อมติดตั้งถังหมึกพิมพ์ (Ink Tank Printer) วิทยาลัยนาฏศิลปเชียงใหม่   ตำบลหายยา อำเภอเมืองเชียงใหม่ จังหวัดเชียงใหม่"/>
    <s v="3"/>
    <s v="เครื่อง"/>
    <n v="12900"/>
    <s v="P"/>
    <m/>
    <m/>
    <m/>
    <m/>
    <m/>
    <s v="บริษัท กู้ดสปีด คอมพิวเตอร์ จำกัด"/>
    <s v="บริษัท"/>
    <s v="เชียงใหม่"/>
    <m/>
    <m/>
    <m/>
    <m/>
    <n v="1"/>
    <m/>
    <m/>
    <m/>
    <m/>
    <m/>
    <m/>
    <s v="ประกาศผู้ชนะ อยู่ระหว่างรออุทธรณ์ 7 วันทำการ (31 มี.ค.- 8 เม.ย. 2563 )"/>
    <s v="อยู่ระหว่างจัดทำร่างประกาศเชิญชวน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m/>
    <m/>
    <n v="12900"/>
    <d v="2563-04-13T00:00:00"/>
    <d v="2563-04-13T00:00:00"/>
    <d v="2563-04-30T00:00:00"/>
    <d v="2563-04-30T00:00:00"/>
    <d v="2563-05-04T00:00:00"/>
    <m/>
    <m/>
    <m/>
  </r>
  <r>
    <x v="5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4"/>
    <s v="ติดตั้งระบบอินเตอร์เน็ตภายในห้องเรียนคอมพิวเตอร์ วิทยาลัยนาฏศิลปเชียงใหม่   ตำบลหายยา อำเภอเมืองเชียงใหม่ จังหวัดเชียงใหม่"/>
    <s v="1"/>
    <s v="ระบบ"/>
    <n v="400000"/>
    <m/>
    <m/>
    <s v="P"/>
    <m/>
    <s v="2/2563."/>
    <d v="2563-03-19T00:00:00"/>
    <s v="บริษัท วินบรอดแบนด์ จำกัด"/>
    <s v="บริษัท"/>
    <s v="เชียงใหม่"/>
    <m/>
    <m/>
    <s v="เริ่มต้นวันที่ 20  มีนาคม 2563 สิ้นสุดวันที่ 3 พฤษภาคม 2563"/>
    <n v="400000"/>
    <n v="1"/>
    <m/>
    <n v="400000"/>
    <n v="7014166248"/>
    <m/>
    <m/>
    <m/>
    <s v="ลงนามในสัญญาแล้ว อยู่ระหว่างรอส่งมอบภายในวันที่ 3 พฤษภาคม 2563"/>
    <s v="อยู่ระหว่างการจัดทำรายงานขอซื้อขอจ้าง"/>
    <s v="จองเงินในระบบ GFMIS เรียบร้อยแล้ว"/>
    <s v="จัดทำรายงานขอซื้อขอจ้างและอยู่ระหว่างดำเนินการจัดหาผู้รับจ้าง"/>
    <s v="หัวหน้าหน่วยงานเห็นชอบรายงานขอซื้อขอจ้าง"/>
    <n v="400000"/>
    <m/>
    <n v="0"/>
    <m/>
    <m/>
    <d v="2563-05-03T00:00:00"/>
    <d v="2563-05-03T00:00:00"/>
    <d v="2563-05-06T00:00:00"/>
    <n v="400000"/>
    <e v="#VALUE!"/>
    <m/>
  </r>
  <r>
    <x v="5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1"/>
    <s v="สแกนเนอร์ สำหรับงานเก็บเอกสารระดับศูนย์บริการ แบบที่ 1 วิทยาลัยนาฏศิลปเชียงใหม่   ตำบลหายยา อำเภอเมืองเชียงใหม่ จังหวัดเชียงใหม่"/>
    <s v="1"/>
    <s v="เครื่อง"/>
    <n v="18000"/>
    <s v="P"/>
    <m/>
    <m/>
    <m/>
    <m/>
    <m/>
    <s v="บริษัท กู้ดสปีด คอมพิวเตอร์ จำกัด"/>
    <s v="บริษัท"/>
    <s v="เชียงใหม่"/>
    <m/>
    <m/>
    <m/>
    <m/>
    <n v="1"/>
    <m/>
    <m/>
    <m/>
    <m/>
    <m/>
    <m/>
    <s v="ประกาศผู้ชนะ อยู่ระหว่างรออุทธรณ์ 7 วันทำการ (31 มี.ค.- 8 เม.ย. 2563 )"/>
    <s v="อยู่ระหว่างจัดทำร่างประกาศเชิญชวน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m/>
    <m/>
    <n v="18000"/>
    <d v="2563-04-13T00:00:00"/>
    <d v="2563-04-13T00:00:00"/>
    <d v="2563-04-30T00:00:00"/>
    <d v="2563-04-30T00:00:00"/>
    <d v="2563-05-04T00:00:00"/>
    <m/>
    <m/>
    <m/>
  </r>
  <r>
    <x v="5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ผูกผัน (ใหม่)"/>
    <s v="กิจกรรมพัฒนาอุปกรณ์ทางการศึกษา กายภาพและสภาพแวดล้อมระดับพื้นฐาน"/>
    <s v="1800836718420001"/>
    <s v="ก่อสร้างอาคารวิทยบริการ วิทยาลัยนาฏศิลปเชียงใหม่ ตำบลหายยา อำเภอเมืองเชียงใหม่ จังหวัดเชียงใหม่ งบประมาณทั้งสิ้น 57,700,000 บาท_x000a_ปี 2563 ผูกพันงบประมาณ 11,540,000  บาท_x000a_ปี 2564 ผูกพันงบประมาณ  46,160,000 บาท"/>
    <s v="1"/>
    <s v="หลัง"/>
    <n v="11540000"/>
    <s v="P"/>
    <m/>
    <m/>
    <m/>
    <m/>
    <m/>
    <m/>
    <m/>
    <m/>
    <m/>
    <m/>
    <m/>
    <m/>
    <m/>
    <m/>
    <m/>
    <m/>
    <m/>
    <m/>
    <m/>
    <s v="1. คาดว่าได้รับแบบจากสำนักสถาปัตยกรรม กรมศิลปากร ภายในวันที่ 15 เมษายน 2563_x000a_ 2. ทำราคากลางท้องถิ่น ขอความอนุเคราะห์โยธาจังหวัด ระหว่างวันที่ 20 เมษายน - 4 พฤษภาคม 2563_x000a_3. ประกาศร่าง TOR 3 วัน ระหว่างวันที่ 5-7 พฤษภาคม 2563_x000a_4. ประกาศเชิญชวน (e-bidding) 20 วันทำการ ระหว่าง 8 พฤษภาคม - 5 มิถุนายน 2563_x000a_5. ยื่นเสนอราคาในระบบ 8 มิถุนายน 2563_x000a_6. คณะกรรมการพิจารณาผล 3 วัน 9-11 มิถุนายน 2563_x000a_7. ประกาศผู้ชนะ 12 มิถุนายน 2563_x000a_8. รออุทธรณ์ 7 วันทำการ 15 - 23 มิถุนายน 2563 _x000a_9. แจ้งลงนามสัญญา ภายใน 7 วัน 24-30 มิถุนายน 2563_x000a_10. สัญญา 450 วัน  เริ่มต้นสัญญา 1 กรกฎาคม 2563  สิ้นสุดสัญญา 24 กันยายน 2564_x000a_11. ส่งมอบภายในวันที่ 21 กันยายน 2564"/>
    <s v="อยู่ระหว่างรอแบบรูปรายการและประมาณการราคาจากสำนักสถาปัตยกรรม"/>
    <m/>
    <s v="อยู่ระหว่างเตรียมดำเนินการจัดซื้อจัดจ้าง _x000a_ (แบบและประมาณราคายังไม่เรียบร้อย)"/>
    <s v="อื่นๆ (อยู่ระหว่างเตรียมดำเนินการจัดซื้อจัดจ้าง)"/>
    <m/>
    <m/>
    <n v="11540000"/>
    <s v="24-30 มิถุนายน 2563"/>
    <d v="2563-06-30T00:00:00"/>
    <s v=" 24 กันยายน 2564"/>
    <s v=" 24 กันยายน 2564"/>
    <d v="2564-09-25T00:00:00"/>
    <m/>
    <m/>
    <m/>
  </r>
  <r>
    <x v="5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6"/>
    <s v="ก่อสร้างเวทีกลางแจ้ง วิทยาลัยนาฏศิลปเชียงใหม่ ตำบลหายยา อำเภอเมืองเชียงใหม่ จังหวัดเชียงใหม่"/>
    <s v="1"/>
    <s v="เวที"/>
    <n v="1800000"/>
    <s v="P"/>
    <m/>
    <m/>
    <m/>
    <m/>
    <m/>
    <m/>
    <m/>
    <m/>
    <m/>
    <m/>
    <m/>
    <m/>
    <m/>
    <m/>
    <m/>
    <m/>
    <m/>
    <m/>
    <m/>
    <s v="1. ได้รับแบบจากสำนักสถาปัตยกรรม กรมศิลปากรแล้ว ในวันที่ 31 มีนาคม 2563_x000a_ 2. ทำราคากลางท้องถิ่น ขอความอนุเคราะห์โยธาจังหวัด ระหว่างวันที่ 1 เมษายน - 15 เมษายน 2563_x000a_3. ประกาศร่าง TOR (ไม่ประกาศร่าง)_x000a_4. ประกาศเชิญชวน (e-bidding) 5 วันทำการ ระหว่าง 16-22 เมษายน 2563_x000a_5. ยื่นเสนอราคาในระบบ 23 เมษายน 2563_x000a_6. คณะกรรมการพิจารณาผล 3 วันทำการ 24-28 เมษายน 2563_x000a_7. ประกาศผู้ชนะ 24 เมษายน 2563_x000a_8. รออุทธรณ์ 7 วันทำการ 27 เมษายน - 5 พฤษภาคม 2563 _x000a_9. แจ้งลงนามสัญญา ภายใน 7 วัน 7-13 พฤษภาคม 2563_x000a_10. สัญญา 130 วัน  เริ่มต้นสัญญา 14 พฤษภาคม 2563  สิ้นสุดสัญญา 10 กันยายน 2563_x000a_11. ส่งมอบภายในวันที่ 10 กันยายน 2563"/>
    <s v="อยู่ระหว่างรอแบบรูปรายการและประมาณการราคาจากสำนักสถาปัตยกรรม"/>
    <m/>
    <s v="อยู่ระหว่างเตรียมดำเนินการจัดซื้อจัดจ้าง _x000a_ (แบบและประมาณราคายังไม่เรียบร้อย)"/>
    <s v="อื่นๆ (อยู่ระหว่างเตรียมดำเนินการจัดซื้อจัดจ้าง)"/>
    <m/>
    <m/>
    <n v="1800000"/>
    <d v="2563-05-13T00:00:00"/>
    <d v="2563-05-13T00:00:00"/>
    <d v="2563-09-10T00:00:00"/>
    <d v="2563-09-10T00:00:00"/>
    <d v="2563-09-14T00:00:00"/>
    <m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15"/>
    <s v="กระดานไวท์บอร์ด 2 หน้า มีขาตั้งมีล้อ ขนาด 120*150 cm วิทยาลัยนาฏศิลปนครศรีธรรมราช ตำบลท่าเรือ อำเภอเมืองนครศรีธรรมราช จังหวัดนครศรีธรรมราช"/>
    <s v="12"/>
    <s v="แผ่น"/>
    <n v="59800"/>
    <m/>
    <m/>
    <s v="P"/>
    <d v="1963-01-24T00:00:00"/>
    <s v="126/2563"/>
    <d v="1963-03-20T00:00:00"/>
    <s v="หจก.ลิ้มจี่เซ้ง"/>
    <s v="ห้างหุ้นส่วนจำกัด"/>
    <s v="นครศรีธรรมราช"/>
    <s v=" -"/>
    <s v=" -"/>
    <s v="21 - 27 มี.ค. 63"/>
    <n v="59760"/>
    <n v="1"/>
    <d v="1963-03-27T00:00:00"/>
    <n v="59760"/>
    <n v="7014183220"/>
    <d v="1963-03-27T00:00:00"/>
    <d v="1963-03-30T00:00:00"/>
    <n v="59760"/>
    <s v="เบิกจ่ายเรียบร้อยแล้ว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59760"/>
    <m/>
    <n v="40"/>
    <d v="1963-03-01T00:00:00"/>
    <d v="1963-03-01T00:00:00"/>
    <d v="1963-03-01T00:00:00"/>
    <d v="1963-03-01T00:00:00"/>
    <d v="1963-03-01T00:00:00"/>
    <n v="59760"/>
    <n v="40"/>
    <m/>
  </r>
  <r>
    <x v="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21"/>
    <s v="เก้าอี้สำนักงาน วิทยาลัยนาฏศิลปนครศรีธรรมราช   ตำบลท่าเรือ อำเภอเมืองนครศรีธรรมราช จังหวัดนครศรีธรรมราช"/>
    <s v="30"/>
    <s v="ตัว"/>
    <n v="78000"/>
    <m/>
    <m/>
    <s v="P"/>
    <d v="1963-01-23T00:00:00"/>
    <s v="129/2563"/>
    <d v="1963-03-24T00:00:00"/>
    <s v="หจก.สยามจัสมินลิฟวิ่ง เซ็นเตอร์"/>
    <s v="ห้างหุ้นส่วนจำกัด"/>
    <s v="นครศรีธรรมราช"/>
    <s v=" -"/>
    <s v=" -"/>
    <s v="25 - 31 มี.ค. 63"/>
    <n v="78000"/>
    <n v="1"/>
    <d v="1963-03-27T00:00:00"/>
    <n v="23101"/>
    <n v="7014206527"/>
    <d v="1963-03-27T00:00:00"/>
    <d v="1963-03-30T00:00:00"/>
    <n v="78000"/>
    <s v="เบิกจ่ายเรียบร้อยแล้ว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78000"/>
    <m/>
    <n v="0"/>
    <d v="1963-03-01T00:00:00"/>
    <d v="1963-03-01T00:00:00"/>
    <d v="1963-03-01T00:00:00"/>
    <d v="1963-03-01T00:00:00"/>
    <d v="1963-03-01T00:00:00"/>
    <n v="78000"/>
    <s v=" -"/>
    <m/>
  </r>
  <r>
    <x v="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14"/>
    <s v="ฉากระแนงกระถาง UPVC สำหรับจัดนิทรรศการ วิทยาลัยนาฏศิลปนครศรีธรรมราช      ตำบลท่าเรือ อำเภอเมืองนครศรีธรรมราช จังหวัดนครศรีธรรมราช"/>
    <s v="10"/>
    <s v="ตัว"/>
    <n v="40000"/>
    <m/>
    <m/>
    <s v="P"/>
    <d v="1963-03-23T00:00:00"/>
    <s v="131/2563"/>
    <d v="1963-03-27T00:00:00"/>
    <s v="ร้านบ้านท่าไม้"/>
    <s v="ร้าน"/>
    <s v="นครปฐม"/>
    <s v=" -"/>
    <s v=" -"/>
    <s v="28 มี.ค. -7 เม.ย. 63"/>
    <n v="36500"/>
    <n v="1"/>
    <d v="1963-04-07T00:00:00"/>
    <n v="36500"/>
    <n v="7014235890"/>
    <m/>
    <m/>
    <m/>
    <s v="รอส่งมอบของตามสัญญาวันที่ 7 เมษายน 2563"/>
    <s v="เสนอราคา/พิจารณาผล"/>
    <s v="จองเงินในระบบ GFMIS เรียบร้อยแล้ว"/>
    <s v="กำลังติดต่อผู้ขายเพื่อขอเอกสาร"/>
    <s v="เสนอราคา/พิจารณาผล"/>
    <n v="36500"/>
    <m/>
    <n v="3500"/>
    <d v="1963-03-01T00:00:00"/>
    <d v="1963-03-01T00:00:00"/>
    <d v="1963-03-01T00:00:00"/>
    <d v="1963-03-01T00:00:00"/>
    <d v="1963-03-01T00:00:00"/>
    <n v="40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71"/>
    <s v="ชั้นวางหนังสือในห้องสมุด วิทยาลัยนาฏศิลปนครศรีธรรมราช   ตำบลท่าเรือ อำเภอเมืองนครศรีธรรมราช จังหวัดนครศรีธรรมราช"/>
    <s v="5"/>
    <s v="ตัว"/>
    <n v="100000"/>
    <m/>
    <m/>
    <s v="P"/>
    <d v="1963-03-23T00:00:00"/>
    <s v="132/2563"/>
    <d v="1963-03-27T00:00:00"/>
    <s v="หจก.สยามจัสมินลิฟวิ่ง เซ็นเตอร์"/>
    <s v="ห้างหุ้นส่วนจำกัด"/>
    <s v="นครศรีธรรมราช"/>
    <s v=" -"/>
    <s v=" -"/>
    <s v="28 มี.ค. -3 เม.ย. 63"/>
    <n v="42250"/>
    <n v="1"/>
    <d v="1963-04-03T00:00:00"/>
    <n v="42250"/>
    <n v="7014235889"/>
    <m/>
    <m/>
    <m/>
    <s v="รอส่งมอบของตามสัญญาวันที่ 3 เมษายน 2563"/>
    <s v="เสนอราคา/พิจารณาผล"/>
    <s v="จองเงินในระบบ GFMIS เรียบร้อยแล้ว"/>
    <s v="กำลังติดต่อผู้ขายเพื่อขอเอกสาร"/>
    <s v="เสนอราคา/พิจารณาผล"/>
    <n v="42250"/>
    <m/>
    <n v="57750"/>
    <d v="1963-03-01T00:00:00"/>
    <d v="1963-03-01T00:00:00"/>
    <d v="1963-03-01T00:00:00"/>
    <d v="1963-03-01T00:00:00"/>
    <d v="1963-03-01T00:00:00"/>
    <n v="100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24"/>
    <s v="โต๊ะวางคอมพิวเตอร์ วิทยาลัยนาฏศิลปนครศรีธรรมราช   ตำบลท่าเรือ อำเภอเมืองนครศรีธรรมราช จังหวัดนครศรีธรรมราช"/>
    <s v="10"/>
    <s v="ตัว"/>
    <n v="39500"/>
    <m/>
    <m/>
    <s v="P"/>
    <d v="1963-01-23T00:00:00"/>
    <s v="129/2563"/>
    <d v="1963-03-24T00:00:00"/>
    <s v="หจก.สยามจัสมินลิฟวิ่ง เซ็นเตอร์"/>
    <s v="ห้างหุ้นส่วนจำกัด"/>
    <s v="นครศรีธรรมราช"/>
    <m/>
    <m/>
    <s v="25 - 31 มี.ค. 63"/>
    <n v="39000"/>
    <n v="1"/>
    <d v="1963-03-27T00:00:00"/>
    <n v="39000"/>
    <n v="7014206527"/>
    <d v="1963-03-27T00:00:00"/>
    <d v="1963-03-30T00:00:00"/>
    <n v="39000"/>
    <s v="เบิกจ่ายเรียบร้อยแล้ว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39000"/>
    <m/>
    <n v="500"/>
    <d v="1963-03-01T00:00:00"/>
    <d v="1963-03-01T00:00:00"/>
    <d v="1963-03-01T00:00:00"/>
    <d v="1963-03-01T00:00:00"/>
    <d v="1963-03-01T00:00:00"/>
    <n v="39000"/>
    <n v="500"/>
    <m/>
  </r>
  <r>
    <x v="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09"/>
    <s v="โต๊ะอเนกประสงค์แบบพับได้ วิทยาลัยนาฏศิลปนครศรีธรรมราช   ตำบลท่าเรือ อำเภอเมืองนครศรีธรรมราช จังหวัดนครศรีธรรมราช"/>
    <s v="26"/>
    <s v="ตัว"/>
    <n v="26000"/>
    <m/>
    <m/>
    <s v="P"/>
    <d v="1963-01-23T00:00:00"/>
    <s v="129/2563"/>
    <d v="1963-03-24T00:00:00"/>
    <s v="หจก.สยามจัสมินลิฟวิ่ง เซ็นเตอร์"/>
    <s v="ห้างหุ้นส่วนจำกัด"/>
    <s v="นครศรีธรรมราช"/>
    <m/>
    <m/>
    <s v="25 - 31 มี.ค. 63"/>
    <n v="26000"/>
    <n v="1"/>
    <d v="1963-03-27T00:00:00"/>
    <n v="26000"/>
    <n v="7014206527"/>
    <d v="1963-03-27T00:00:00"/>
    <d v="1963-03-30T00:00:00"/>
    <n v="26000"/>
    <s v="เบิกจ่ายเรียบร้อยแล้ว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6000"/>
    <m/>
    <n v="0"/>
    <d v="1963-03-01T00:00:00"/>
    <d v="1963-03-01T00:00:00"/>
    <d v="1963-03-01T00:00:00"/>
    <d v="1963-03-01T00:00:00"/>
    <d v="1963-03-01T00:00:00"/>
    <n v="26000"/>
    <s v="  -"/>
    <m/>
  </r>
  <r>
    <x v="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37"/>
    <s v="พรมทอลายเปอร์เซีย ขนาด 2.75x4.75 ม. วิทยาลัยนาฏศิลปนครศรีธรรมราช     ตำบลท่าเรือ อำเภอเมืองนครศรีธรรมราช จังหวัดนครศรีธรรมราช"/>
    <s v="4"/>
    <s v="ผืน"/>
    <n v="23200"/>
    <m/>
    <m/>
    <s v="P"/>
    <d v="1963-02-14T00:00:00"/>
    <s v="130/2563"/>
    <d v="1963-03-26T00:00:00"/>
    <s v="บ. คานวาร์ อินเตอร์เนชั่นแนล จำกัด"/>
    <s v="บริษัท จำกัด"/>
    <s v="กรุงเทพมหานคร"/>
    <s v=" -"/>
    <s v=" -"/>
    <s v="27 - 2 เม.ย. 63"/>
    <n v="23112"/>
    <n v="1"/>
    <d v="1963-04-02T00:00:00"/>
    <n v="23112"/>
    <n v="7014224804"/>
    <m/>
    <m/>
    <m/>
    <s v="รอส่งมอบของตามสัญญาวันที่ 2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3112"/>
    <m/>
    <n v="88"/>
    <d v="1963-03-01T00:00:00"/>
    <d v="1963-03-01T00:00:00"/>
    <d v="1963-03-01T00:00:00"/>
    <d v="1963-03-01T00:00:00"/>
    <d v="1963-03-01T00:00:00"/>
    <n v="23112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92"/>
    <s v="พรมทอลายเปอร์เซีย ขนาด 3.00x4.00 ม. วิทยาลัยนาฏศิลปนครศรีธรรมราช     ตำบลท่าเรือ อำเภอเมืองนครศรีธรรมราช จังหวัดนครศรีธรรมราช"/>
    <s v="4"/>
    <s v="ผืน"/>
    <n v="24000"/>
    <m/>
    <m/>
    <s v="P"/>
    <d v="1963-02-14T00:00:00"/>
    <s v="130/2563"/>
    <d v="1963-03-26T00:00:00"/>
    <s v="บ. คานวาร์ อินเตอร์เนชั่นแนล จำกัด"/>
    <s v="บริษัท จำกัด"/>
    <s v="กรุงเทพมหานคร"/>
    <s v=" -"/>
    <s v=" -"/>
    <s v="27 - 2 เม.ย. 63"/>
    <n v="23968"/>
    <n v="1"/>
    <d v="1963-04-02T00:00:00"/>
    <n v="23968"/>
    <n v="7014224804"/>
    <m/>
    <m/>
    <m/>
    <s v="รอส่งมอบของตามสัญญาวันที่ 2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3968"/>
    <m/>
    <n v="32"/>
    <d v="1963-03-01T00:00:00"/>
    <d v="1963-03-01T00:00:00"/>
    <d v="1963-03-01T00:00:00"/>
    <d v="1963-03-01T00:00:00"/>
    <d v="1963-03-01T00:00:00"/>
    <n v="23968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32"/>
    <s v="ม่านปรับแสง วิทยาลัยนาฏศิลปนครศรีธรรมราช    ตำบลท่าเรือ อำเภอเมืองนครศรีธรรมราช จังหวัดนครศรีธรรมราช"/>
    <s v="24"/>
    <s v="ชุด"/>
    <n v="192000"/>
    <m/>
    <m/>
    <s v="P"/>
    <d v="1963-01-24T00:00:00"/>
    <s v="125/2563"/>
    <d v="2563-03-20T00:00:00"/>
    <s v="สุธาธรผ้าม่าน"/>
    <s v="ร้าน"/>
    <s v="นครศรีธรรมราช"/>
    <s v=" -"/>
    <s v=" -"/>
    <s v="21-27 มี.ค. 63"/>
    <n v="192000"/>
    <n v="1"/>
    <d v="2563-03-27T00:00:00"/>
    <n v="192000"/>
    <n v="7014181488"/>
    <d v="2563-03-25T00:00:00"/>
    <d v="2563-03-25T00:00:00"/>
    <n v="192000"/>
    <s v="เบิกจ่ายเรียบร้อยแล้ว"/>
    <s v="ได้ตัวผู้รับจ้างแล้ว/รอลงนามในสัญญา"/>
    <s v="เบิกจ่ายเรียบร้อยแล้ว"/>
    <s v="ได้ผู้ขายแล้ว"/>
    <s v="ได้ตัวผู้รับจ้างแล้ว/รอลงนามในสัญญา"/>
    <m/>
    <n v="192000"/>
    <n v="0"/>
    <d v="1963-03-01T00:00:00"/>
    <d v="1963-03-01T00:00:00"/>
    <d v="1963-03-01T00:00:00"/>
    <d v="1963-03-01T00:00:00"/>
    <d v="1963-03-01T00:00:00"/>
    <n v="192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08"/>
    <s v="โทรทัศน์ แอล อีดี (LED TV) แบบ Smart TV ขนาด 55 นิ้ว พร้อมขาแขวนทีวี แบบติดผนัง วิทยาลัยนาฏศิลปนครศรีธรรมราช    ตำบลท่าเรือ อำเภอเมืองนครศรีธรรมราช จังหวัดนครศรีธรรมราช"/>
    <s v="5"/>
    <s v="ชุด"/>
    <n v="142500"/>
    <m/>
    <m/>
    <s v="P"/>
    <s v="26 ก.พ.-9 มี.ค. 63"/>
    <m/>
    <d v="2563-03-31T00:00:00"/>
    <s v="บ. เก่งคอมพิวเตอร์ แอนด์ ไอที จำกัด"/>
    <s v="บริษัท จำกัด"/>
    <s v="นครศรีธรรมราช"/>
    <s v="SAMSUNG "/>
    <s v="UA55RU7200KXXT"/>
    <s v="1 - 30 เม.ย. 63"/>
    <n v="132500"/>
    <n v="1"/>
    <d v="2563-04-30T00:00:00"/>
    <n v="132500"/>
    <n v="7014247048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อยู่ในขั้นตอนประกาศแผนการจัดซื้อจัดจ้างและเตรียมเอกสารเข้าระบบ e-gp"/>
    <s v="เสนอราคา/พิจารณาผล"/>
    <n v="132500"/>
    <m/>
    <n v="10000"/>
    <d v="1963-03-01T00:00:00"/>
    <d v="1963-03-01T00:00:00"/>
    <s v=" เม.ย.63"/>
    <s v=" เม.ย.63"/>
    <s v=" เม.ย.63"/>
    <n v="1325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01"/>
    <s v="โทรทัศน์ แอล อีดี (LED TV) แบบ Smart TV ขนาด 55 นิ้ว พร้อมขาตั้งทีวี แบบมีล้อเลื่อน วิทยาลัยนาฏศิลปนครศรีธรรมราช   ตำบลท่าเรือ อำเภอเมืองนครศรีธรรมราช จังหวัดนครศรีธรรมราช"/>
    <s v="5"/>
    <s v="ชุด"/>
    <n v="157300"/>
    <m/>
    <m/>
    <s v="P"/>
    <s v="26 ก.พ.-9 มี.ค. 63"/>
    <m/>
    <d v="2563-03-31T00:00:00"/>
    <s v="บ. เก่งคอมพิวเตอร์ แอนด์ ไอที จำกัด"/>
    <s v="บริษัท จำกัด"/>
    <s v="นครศรีธรรมราช"/>
    <s v="SAMSUNG "/>
    <s v="UA55RU7200KXXT"/>
    <s v="1 - 30 เม.ย. 63"/>
    <n v="152500"/>
    <n v="1"/>
    <d v="2563-04-30T00:00:00"/>
    <n v="152500"/>
    <n v="7014247048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อยู่ในขั้นตอนประกาศแผนการจัดซื้อจัดจ้างและเตรียมเอกสารเข้าระบบ e-gp"/>
    <s v="เสนอราคา/พิจารณาผล"/>
    <n v="152500"/>
    <m/>
    <n v="4800"/>
    <d v="1963-03-01T00:00:00"/>
    <d v="1963-03-01T00:00:00"/>
    <s v=" เม.ย.63"/>
    <s v=" เม.ย.63"/>
    <s v=" เม.ย.63"/>
    <n v="1525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02"/>
    <s v="เครื่องขยายเสียงเพาเวอร์มิกเซอร์ วิทยาลัยนาฏศิลปนครศรีธรรมราช    ตำบลท่าเรือ อำเภอเมืองนครศรีธรรมราช จังหวัดนครศรีธรรมราช"/>
    <s v="5"/>
    <s v="เครื่อง"/>
    <n v="30000"/>
    <m/>
    <m/>
    <s v="P"/>
    <d v="1963-01-24T00:00:00"/>
    <s v=" 5/2563"/>
    <d v="2563-03-31T00:00:00"/>
    <s v="บ. เก่งคอมพิวเตอร์ แอนด์ ไอที จำกัด"/>
    <s v="บริษัท จำกัด"/>
    <s v="นครศรีธรรมราช"/>
    <s v="NPE"/>
    <s v="TI-100w"/>
    <s v="1 - 30 เม.ย. 63"/>
    <n v="24500"/>
    <n v="1"/>
    <d v="2563-04-30T00:00:00"/>
    <n v="24500"/>
    <n v="7014247045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4500"/>
    <m/>
    <n v="5500"/>
    <d v="1963-03-01T00:00:00"/>
    <d v="1963-03-01T00:00:00"/>
    <s v=" เม.ย.63"/>
    <s v=" เม.ย.63"/>
    <s v=" เม.ย.63"/>
    <n v="245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16"/>
    <s v="ตู้ลำโพงแบบติดตั้งฝาผนัง วิทยาลัยนาฏศิลปนครศรีธรรมราช    ตำบลท่าเรือ อำเภอเมืองนครศรีธรรมราช จังหวัดนครศรีธรรมราช"/>
    <s v="10"/>
    <s v="เครื่อง"/>
    <n v="50000"/>
    <m/>
    <m/>
    <s v="P"/>
    <d v="1963-01-24T00:00:00"/>
    <s v=" 5/2563"/>
    <d v="2563-03-31T00:00:00"/>
    <s v="บ. เก่งคอมพิวเตอร์ แอนด์ ไอที จำกัด"/>
    <s v="บริษัท จำกัด"/>
    <s v="นครศรีธรรมราช"/>
    <s v="NST"/>
    <s v="NC-602"/>
    <s v="1 - 30 เม.ย. 63"/>
    <n v="24500"/>
    <n v="1"/>
    <d v="2563-04-30T00:00:00"/>
    <n v="24500"/>
    <n v="7014247045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4500"/>
    <m/>
    <n v="25500"/>
    <d v="1963-03-01T00:00:00"/>
    <d v="1963-03-01T00:00:00"/>
    <s v=" เม.ย.63"/>
    <s v=" เม.ย.63"/>
    <s v=" เม.ย.63"/>
    <n v="245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92"/>
    <s v="ไมโครโฟนชนิดไดนามิกส์ วิทยาลัยนาฏศิลปนครศรีธรรมราช   ตำบลท่าเรือ อำเภอเมืองนครศรีธรรมราช จังหวัดนครศรีธรรมราช"/>
    <s v="5"/>
    <s v="เครื่อง"/>
    <n v="15000"/>
    <m/>
    <m/>
    <s v="P"/>
    <d v="1963-01-24T00:00:00"/>
    <s v=" 5/2563"/>
    <d v="2563-03-31T00:00:00"/>
    <s v="บ. เก่งคอมพิวเตอร์ แอนด์ ไอที จำกัด"/>
    <s v="บริษัท จำกัด"/>
    <s v="นครศรีธรรมราช"/>
    <s v="SHURE "/>
    <s v="PGA48"/>
    <s v="1 - 30 เม.ย. 63"/>
    <n v="14250"/>
    <n v="1"/>
    <d v="2563-04-30T00:00:00"/>
    <n v="14250"/>
    <n v="7014247045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14250"/>
    <m/>
    <n v="750"/>
    <d v="1963-03-01T00:00:00"/>
    <d v="1963-03-01T00:00:00"/>
    <s v=" เม.ย.63"/>
    <s v=" เม.ย.63"/>
    <s v=" เม.ย.63"/>
    <n v="1425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09"/>
    <s v="ชุดทศกัณฐ์ วิทยาลัยนาฏศิลปนครศรีธรรมราช   ตำบลท่าเรือ อำเภอเมืองนครศรีธรรมราช จังหวัดนครศรีธรรมราช"/>
    <s v="1"/>
    <s v="ชุด"/>
    <n v="80000"/>
    <s v="P"/>
    <m/>
    <m/>
    <s v="5-16 ก.พ. 63"/>
    <s v=" 3/2563"/>
    <d v="2563-03-31T00:00:00"/>
    <s v="บ.เดอะแกรนดิโอโซ่มิวสิค จำกัด"/>
    <s v="บริษัท จำกัด"/>
    <s v="กรุงเทพมหานคร"/>
    <s v=" -"/>
    <s v=" -"/>
    <s v="1 เม.ย. - 29 ก.ค. 63"/>
    <n v="75000"/>
    <n v="1"/>
    <d v="1963-07-29T00:00:00"/>
    <n v="75000"/>
    <n v="701424700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75000"/>
    <m/>
    <n v="5000"/>
    <d v="1963-03-01T00:00:00"/>
    <d v="1963-03-01T00:00:00"/>
    <s v=" ก.ค. 63"/>
    <d v="1963-07-01T00:00:00"/>
    <d v="1963-07-01T00:00:00"/>
    <n v="75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38"/>
    <s v="ชุดนกยูง วิทยาลัยนาฏศิลปนครศรีธรรมราช ตำบลท่าเรือ อำเภอเมืองนครศรีธรรมราช จังหวัดนครศรีธรรมราช "/>
    <s v="1"/>
    <s v="ชุด"/>
    <n v="65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62000"/>
    <n v="1"/>
    <d v="1963-07-29T00:00:00"/>
    <n v="620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62000"/>
    <m/>
    <n v="3000"/>
    <d v="1963-03-01T00:00:00"/>
    <d v="1963-03-01T00:00:00"/>
    <s v=" ก.ค. 63"/>
    <d v="1963-07-01T00:00:00"/>
    <d v="1963-07-01T00:00:00"/>
    <n v="62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18"/>
    <s v="ชุดนาง วิทยาลัยนาฏศิลปนครศรีธรรมราช ตำบลท่าเรือ อำเภอเมืองนครศรีธรรมราช จังหวัดนครศรีธรรมราช"/>
    <s v="6"/>
    <s v="ชุด"/>
    <n v="350000"/>
    <s v="P"/>
    <m/>
    <m/>
    <s v="5-16 ก.พ. 63"/>
    <s v=" 3/2563"/>
    <d v="2563-03-31T00:00:00"/>
    <s v="บ.เดอะแกรนดิโอโซ่มิวสิค จำกัด"/>
    <s v="บริษัท จำกัด"/>
    <s v="กรุงเทพมหานคร"/>
    <s v=" -"/>
    <s v=" -"/>
    <s v="1 เม.ย. - 29 ก.ค. 63"/>
    <n v="336000"/>
    <n v="1"/>
    <d v="1963-07-29T00:00:00"/>
    <n v="336000"/>
    <n v="701424700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336000"/>
    <m/>
    <n v="14000"/>
    <d v="1963-03-01T00:00:00"/>
    <d v="1963-03-01T00:00:00"/>
    <s v=" ก.ค. 63"/>
    <d v="1963-07-01T00:00:00"/>
    <d v="1963-07-01T00:00:00"/>
    <n v="336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39"/>
    <s v="ชุดนางใน วิทยาลัยนาฏศิลปนครศรีธรรมราช ตำบลท่าเรือ อำเภอเมืองนครศรีธรรมราช จังหวัดนครศรีธรรมราช"/>
    <s v="12"/>
    <s v="ชุด"/>
    <n v="300000"/>
    <s v="P"/>
    <m/>
    <m/>
    <s v="5-16 ก.พ. 63"/>
    <s v=" 2/2563"/>
    <d v="2563-03-31T00:00:00"/>
    <s v="ร้านนายกฤษฎา  ผิวอ่อน"/>
    <s v="ร้าน"/>
    <s v="กรุงเทพมหานคร"/>
    <s v=" -"/>
    <s v=" -"/>
    <s v="1 เม.ย. - 29 ก.ค. 63"/>
    <n v="264000"/>
    <n v="1"/>
    <d v="1963-07-29T00:00:00"/>
    <n v="264000"/>
    <n v="7014246696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64000"/>
    <m/>
    <n v="36000"/>
    <d v="1963-03-01T00:00:00"/>
    <d v="1963-03-01T00:00:00"/>
    <s v=" ก.ค. 63"/>
    <d v="1963-07-01T00:00:00"/>
    <d v="1963-07-01T00:00:00"/>
    <n v="264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20"/>
    <s v="ชุดเปาวนาสูร วิทยาลัยนาฏศิลปนครศรีธรรมราช ตำบลท่าเรือ อำเภอเมืองนครศรีธรรมราช จังหวัดนครศรีธรรมราช "/>
    <s v="1"/>
    <s v="ชุด"/>
    <n v="8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75000"/>
    <n v="1"/>
    <d v="1963-07-29T00:00:00"/>
    <n v="750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75000"/>
    <m/>
    <n v="5000"/>
    <d v="1963-03-01T00:00:00"/>
    <d v="1963-03-01T00:00:00"/>
    <s v=" ก.ค. 63"/>
    <d v="1963-07-01T00:00:00"/>
    <d v="1963-07-01T00:00:00"/>
    <n v="75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17"/>
    <s v="ชุดพระแขนสั้น วิทยาลัยนาฏศิลปนครศรีธรรมราช ตำบลท่าเรือ อำเภอเมืองนครศรีธรรมราช จังหวัดนครศรีธรรมราช"/>
    <s v="6"/>
    <s v="ชุด"/>
    <n v="36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347800"/>
    <n v="1"/>
    <d v="1963-07-29T00:00:00"/>
    <n v="3478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347800"/>
    <m/>
    <n v="12200"/>
    <d v="1963-03-01T00:00:00"/>
    <d v="1963-03-01T00:00:00"/>
    <s v=" ก.ค. 63"/>
    <d v="1963-07-01T00:00:00"/>
    <d v="1963-07-01T00:00:00"/>
    <n v="3478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03"/>
    <s v="ชุดพระราม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ชุด"/>
    <n v="70000"/>
    <s v="P"/>
    <m/>
    <m/>
    <s v="5-16 ก.พ. 63"/>
    <s v=" 3/2563"/>
    <d v="2563-03-31T00:00:00"/>
    <s v="บ.เดอะแกรนดิโอโซ่มิวสิค จำกัด"/>
    <s v="บริษัท จำกัด"/>
    <s v="กรุงเทพมหานคร"/>
    <s v=" -"/>
    <s v=" -"/>
    <s v="1 เม.ย. - 29 ก.ค. 63"/>
    <n v="67000"/>
    <n v="1"/>
    <d v="1963-07-29T00:00:00"/>
    <n v="67000"/>
    <n v="701424700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67000"/>
    <m/>
    <n v="3000"/>
    <d v="1963-03-01T00:00:00"/>
    <d v="1963-03-01T00:00:00"/>
    <s v=" ก.ค. 63"/>
    <d v="1963-07-01T00:00:00"/>
    <d v="1963-07-01T00:00:00"/>
    <n v="67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3"/>
    <s v="ชุดพระลักษณ์ วิทยาลัยนาฏศิลปนครศรีธรรมราช    ตำบลท่าเรือ อำเภอเมืองนครศรีธรรมราช จังหวัดนครศรีธรรมราช"/>
    <s v="1"/>
    <s v="ชุด"/>
    <n v="70000"/>
    <s v="P"/>
    <m/>
    <m/>
    <s v="5-16 ก.พ. 63"/>
    <s v=" 3/2563"/>
    <d v="2563-03-31T00:00:00"/>
    <s v="บ.เดอะแกรนดิโอโซ่มิวสิค จำกัด"/>
    <s v="บริษัท จำกัด"/>
    <s v="กรุงเทพมหานคร"/>
    <s v=" -"/>
    <s v=" -"/>
    <s v="1 เม.ย. - 29 ก.ค. 63"/>
    <n v="67000"/>
    <n v="1"/>
    <d v="1963-07-29T00:00:00"/>
    <n v="67000"/>
    <n v="701424700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67000"/>
    <m/>
    <n v="3000"/>
    <d v="1963-03-01T00:00:00"/>
    <d v="1963-03-01T00:00:00"/>
    <s v=" ก.ค. 63"/>
    <d v="1963-07-01T00:00:00"/>
    <d v="1963-07-01T00:00:00"/>
    <n v="67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34"/>
    <s v="ชุดมโหธร วิทยาลัยนาฏศิลปนครศรีธรรมราช    ตำบลท่าเรือ อำเภอเมืองนครศรีธรรมราช จังหวัดนครศรีธรรมราช"/>
    <s v="1"/>
    <s v="ชุด"/>
    <n v="8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75000"/>
    <n v="1"/>
    <d v="1963-07-29T00:00:00"/>
    <n v="750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75000"/>
    <m/>
    <n v="5000"/>
    <d v="1963-03-01T00:00:00"/>
    <d v="1963-03-01T00:00:00"/>
    <s v=" ก.ค. 63"/>
    <d v="1963-07-01T00:00:00"/>
    <d v="1963-07-01T00:00:00"/>
    <n v="75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5"/>
    <s v="ชุดระบำปืดชายหญิงครบชุดพร้อมเครื่องประดับและอุปกรณ์ วิทยาลัยนาฏศิลปนครศรีธรรมราช  ตำบลท่าเรือ อำเภอเมืองนครศรีธรรมราช จังหวัดนครศรีธรรมราช"/>
    <s v="12"/>
    <s v="ชุด"/>
    <n v="264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252000"/>
    <n v="1"/>
    <d v="1963-07-29T00:00:00"/>
    <n v="2520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52000"/>
    <m/>
    <n v="12000"/>
    <d v="1963-03-01T00:00:00"/>
    <d v="1963-03-01T00:00:00"/>
    <s v=" ก.ค. 63"/>
    <d v="1963-07-01T00:00:00"/>
    <d v="1963-07-01T00:00:00"/>
    <n v="252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35"/>
    <s v="ชุดระบำพัดใบพ้อพร้อมเครื่องประดับและอุปกรณ์ วิทยาลัยนาฏศิลปนครศรีธรรมราช    ตำบลท่าเรือ อำเภอเมืองนครศรีธรรมราช จังหวัดนครศรีธรรมราช"/>
    <s v="12"/>
    <s v="ชุด"/>
    <n v="156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146400"/>
    <n v="1"/>
    <d v="1963-07-29T00:00:00"/>
    <n v="1464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146400"/>
    <m/>
    <n v="9600"/>
    <d v="1963-03-01T00:00:00"/>
    <d v="1963-03-01T00:00:00"/>
    <s v=" ก.ค. 63"/>
    <d v="1963-07-01T00:00:00"/>
    <d v="1963-07-01T00:00:00"/>
    <n v="1464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93"/>
    <s v="ชุดระบำลีลาชาชักชายหญิงครบชุดพร้อมเครื่องประดับและอุปกรณ์ วิทยาลัยนาฏศิลปนครศรีธรรมราช   ตำบลท่าเรือ อำเภอเมืองนครศรีธรรมราช จังหวัดนครศรีธรรมราช"/>
    <s v="16"/>
    <s v="ชุด"/>
    <n v="25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235000"/>
    <n v="1"/>
    <d v="1963-07-29T00:00:00"/>
    <n v="2350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35600"/>
    <m/>
    <n v="14400"/>
    <d v="1963-03-01T00:00:00"/>
    <d v="1963-03-01T00:00:00"/>
    <s v=" ก.ค. 63"/>
    <d v="1963-07-01T00:00:00"/>
    <d v="1963-07-01T00:00:00"/>
    <n v="2356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16"/>
    <s v="ชุดฤาษีแดง วิทยาลัยนาฏศิลปนครศรีธรรมราช   ตำบลท่าเรือ อำเภอเมืองนครศรีธรรมราช จังหวัดนครศรีธรรมราช"/>
    <s v="1"/>
    <s v="ชุด"/>
    <n v="6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52000"/>
    <n v="1"/>
    <d v="1963-07-29T00:00:00"/>
    <n v="520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52000"/>
    <m/>
    <n v="8000"/>
    <d v="1963-03-01T00:00:00"/>
    <d v="1963-03-01T00:00:00"/>
    <s v=" ก.ค. 63"/>
    <d v="1963-07-01T00:00:00"/>
    <d v="1963-07-01T00:00:00"/>
    <n v="52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19"/>
    <s v="ชุดสุครีพ วิทยาลัยนาฏศิลปนครศรีธรรมราช    ตำบลท่าเรือ อำเภอเมืองนครศรีธรรมราช จังหวัดนครศรีธรรมราช"/>
    <s v="1"/>
    <s v="ชุด"/>
    <n v="65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58000"/>
    <n v="1"/>
    <d v="1963-07-29T00:00:00"/>
    <n v="580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58000"/>
    <m/>
    <n v="7000"/>
    <d v="1963-03-01T00:00:00"/>
    <d v="1963-03-01T00:00:00"/>
    <s v=" ก.ค. 63"/>
    <d v="1963-07-01T00:00:00"/>
    <d v="1963-07-01T00:00:00"/>
    <n v="58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33"/>
    <s v="ชุดหนุมาน วิทยาลัยนาฏศิลปนครศรีธรรมราช   ตำบลท่าเรือ อำเภอเมืองนครศรีธรรมราช จังหวัดนครศรีธรรมราช"/>
    <s v="1"/>
    <s v="ชุด"/>
    <n v="6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58000"/>
    <n v="1"/>
    <d v="1963-07-29T00:00:00"/>
    <n v="580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58000"/>
    <m/>
    <n v="2000"/>
    <d v="1963-03-01T00:00:00"/>
    <d v="1963-03-01T00:00:00"/>
    <s v=" ก.ค. 63"/>
    <d v="1963-07-01T00:00:00"/>
    <d v="1963-07-01T00:00:00"/>
    <n v="58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4"/>
    <s v="ชุดองคต วิทยาลัยนาฏศิลปนครศรีธรรมราช    ตำบลท่าเรือ อำเภอเมืองนครศรีธรรมราช จังหวัดนครศรีธรรมราช"/>
    <s v="1"/>
    <s v="ชุด"/>
    <n v="65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58000"/>
    <n v="1"/>
    <d v="1963-07-29T00:00:00"/>
    <n v="58000"/>
    <n v="7014247039"/>
    <m/>
    <m/>
    <m/>
    <s v="รอส่งมอบของตามสัญญาวันที่ 29 กรกฏาคม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58000"/>
    <m/>
    <n v="7000"/>
    <d v="1963-03-01T00:00:00"/>
    <d v="1963-03-01T00:00:00"/>
    <s v=" ก.ค. 63"/>
    <d v="1963-07-01T00:00:00"/>
    <d v="1963-07-01T00:00:00"/>
    <n v="58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6"/>
    <s v="เครื่องคอมพิวเตอร์ สำหรับงานประมวลผล แบบที่ 2 (จอแสดงภาพขนาดไม่น้อยกว่า 19 นิ้ว) วิทยาลัยนาฏศิลปนครศรีธรรมราช ตำบลท่าเรือ อำเภอเมืองนครศรีธรรมราช จังหวัดนครศรีธรรมราช"/>
    <s v="10"/>
    <s v="เครื่อง"/>
    <n v="300000"/>
    <m/>
    <m/>
    <s v="P"/>
    <d v="1963-01-24T00:00:00"/>
    <s v="  7/2563"/>
    <d v="2563-03-31T00:00:00"/>
    <s v="บ. เก่งคอมพิวเตอร์ แอนด์ ไอที จำกัด"/>
    <s v="บริษัท จำกัด"/>
    <s v="นครศรีธรรมราช"/>
    <s v="Acer "/>
    <s v="Essential S2735G"/>
    <s v="1 - 30 เม.ย. 63"/>
    <n v="275000"/>
    <n v="1"/>
    <d v="2563-04-30T00:00:00"/>
    <n v="275000"/>
    <n v="7014247094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75000"/>
    <m/>
    <n v="25000"/>
    <d v="1963-03-01T00:00:00"/>
    <d v="1963-03-01T00:00:00"/>
    <s v=" เม.ย.63"/>
    <s v=" เม.ย.63"/>
    <s v=" เม.ย.63"/>
    <n v="275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7"/>
    <s v="เครื่องคอมพิวเตอร์โน้ตบุ๊ก สำหรับงานสำนักงาน วิทยาลัยนาฏศิลปนครศรีธรรมราช ตำบลท่าเรือ อำเภอเมืองนครศรีธรรมราช จังหวัดนครศรีธรรมราช"/>
    <s v="5"/>
    <s v="เครื่อง"/>
    <n v="80000"/>
    <m/>
    <m/>
    <s v="P"/>
    <d v="1963-01-24T00:00:00"/>
    <s v=" 7/2563"/>
    <d v="2563-03-31T00:00:00"/>
    <s v="บ. เก่งคอมพิวเตอร์ แอนด์ ไอที จำกัด"/>
    <s v="บริษัท จำกัด"/>
    <s v="นครศรีธรรมราช"/>
    <s v="Acer "/>
    <s v="Ex215-51-307E"/>
    <s v="1 - 30 เม.ย. 63"/>
    <n v="72500"/>
    <n v="1"/>
    <d v="2563-04-30T00:00:00"/>
    <n v="72500"/>
    <n v="7014247094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72500"/>
    <m/>
    <n v="7500"/>
    <d v="1963-03-01T00:00:00"/>
    <d v="1963-03-01T00:00:00"/>
    <s v=" เม.ย.63"/>
    <s v=" เม.ย.63"/>
    <s v=" เม.ย.63"/>
    <n v="725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7"/>
    <s v="เครื่องพิมพ์เลเซอร์ หรือ LED ขาวดำ ชนิด Network แบบที่ 2 (38 หน้า/นาที)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เครื่อง"/>
    <n v="15000"/>
    <m/>
    <m/>
    <s v="P"/>
    <d v="1963-01-24T00:00:00"/>
    <s v=" 7/2563"/>
    <d v="2563-03-31T00:00:00"/>
    <s v="บ. เก่งคอมพิวเตอร์ แอนด์ ไอที จำกัด"/>
    <s v="บริษัท จำกัด"/>
    <s v="นครศรีธรรมราช"/>
    <s v="HP "/>
    <s v="Laser Jet Pro M404dn"/>
    <s v="1 - 30 เม.ย. 63"/>
    <n v="12500"/>
    <n v="1"/>
    <d v="2563-04-30T00:00:00"/>
    <n v="12500"/>
    <n v="7014247094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12500"/>
    <m/>
    <n v="2500"/>
    <d v="1963-03-01T00:00:00"/>
    <d v="1963-03-01T00:00:00"/>
    <s v=" เม.ย.63"/>
    <s v=" เม.ย.63"/>
    <s v=" เม.ย.63"/>
    <n v="220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0"/>
    <s v="เครื่องสำรองไฟฟ้า ขนาด 800 VA วิทยาลัยนาฏศิลปนครศรีธรรมราช ตำบลท่าเรือ อำเภอเมืองนครศรีธรรมราช จังหวัดนครศรีธรรมราช"/>
    <s v="10"/>
    <s v="เครื่อง"/>
    <n v="25000"/>
    <m/>
    <m/>
    <s v="P"/>
    <d v="1963-01-24T00:00:00"/>
    <s v=" 7/2563"/>
    <d v="2563-03-31T00:00:00"/>
    <s v="บ. เก่งคอมพิวเตอร์ แอนด์ ไอที จำกัด"/>
    <s v="บริษัท จำกัด"/>
    <s v="นครศรีธรรมราช"/>
    <s v="UPSn Cyber"/>
    <s v="UT800EG/800VA-480W_2y"/>
    <s v="1 - 30 เม.ย. 63"/>
    <n v="22000"/>
    <n v="1"/>
    <d v="2563-04-30T00:00:00"/>
    <n v="22000"/>
    <n v="7014247094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22000"/>
    <m/>
    <n v="3000"/>
    <d v="1963-03-01T00:00:00"/>
    <d v="1963-03-01T00:00:00"/>
    <s v=" เม.ย.63"/>
    <s v=" เม.ย.63"/>
    <s v=" เม.ย.63"/>
    <n v="12500"/>
    <m/>
    <m/>
  </r>
  <r>
    <x v="6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6"/>
    <s v="อุปกรณ์กระจายสัญญาณไร้สาย (Access Point) แบบที่ 1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ตัว"/>
    <n v="5700"/>
    <m/>
    <m/>
    <s v="P"/>
    <d v="1963-01-24T00:00:00"/>
    <s v=" 7/2563"/>
    <d v="2563-03-31T00:00:00"/>
    <s v="บ. เก่งคอมพิวเตอร์ แอนด์ ไอที จำกัด"/>
    <s v="บริษัท จำกัด"/>
    <s v="นครศรีธรรมราช"/>
    <s v="TP-Link "/>
    <s v="TP-Link "/>
    <s v="1 - 30 เม.ย. 63"/>
    <n v="5400"/>
    <n v="1"/>
    <d v="2563-04-30T00:00:00"/>
    <n v="5400"/>
    <n v="7014247094"/>
    <m/>
    <m/>
    <m/>
    <s v="รอส่งมอบของตามสัญญาวันที่ 30 เมษายน 2563"/>
    <s v="ได้ตัวผู้รับจ้างแล้ว/รอลงนามในสัญญา"/>
    <s v="จองเงินในระบบ GFMIS เรียบร้อยแล้ว"/>
    <s v="ได้ผู้ขายแล้ว"/>
    <s v="ได้ตัวผู้รับจ้างแล้ว/รอลงนามในสัญญา"/>
    <n v="5400"/>
    <m/>
    <n v="300"/>
    <d v="1963-03-01T00:00:00"/>
    <d v="1963-03-01T00:00:00"/>
    <s v=" เม.ย.63"/>
    <s v=" เม.ย.63"/>
    <s v=" เม.ย.63"/>
    <n v="5400"/>
    <m/>
    <m/>
  </r>
  <r>
    <x v="6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ผูกผัน (เดิม)"/>
    <s v="กิจกรรมพัฒนาอุปกรณ์ทางการศึกษา กายภาพและสภาพแวดล้อมระดับพื้นฐาน"/>
    <s v="1800836718420009_x000a_1800843017420007 "/>
    <s v="ก่อสร้างอาคารดุริยางค์ไทย 5 ชั้น วิทยาลัยนาฏศิลปนครศรีธรรมราช ตำบลท่าเรือ อำเภอเมืองนครศรีธรรมราช จังหวัดนครศรีธรรมราช _x000a_งบประมาณทั้งสิ้น 95,888,900 บาท_x000a_ปี 2562 ตั้งบประมาณ  21,000,000 บาท_x000a_ปี 2563 ผูกพันงบประมาณ 19,896,900  บาท_x000a_ปี 2564 ผูกพันงบประมาณ   54,992,000 บาท_x000a_"/>
    <s v="1"/>
    <s v="หลัง"/>
    <n v="19896900"/>
    <s v="P"/>
    <m/>
    <m/>
    <s v="20 ธ.ค. 61-21 ม.ค. 62"/>
    <s v="4/2562"/>
    <d v="1962-02-26T00:00:00"/>
    <s v="บ.เกียรติก้องภพ จำกัด"/>
    <s v="บจก.(บริษัทจำกัด)"/>
    <s v="กรุงเทพฯ"/>
    <s v=" -"/>
    <s v=" -"/>
    <s v="1 มี.ค. 62-- 3 ม.ค.64"/>
    <n v="92627718.859999999"/>
    <m/>
    <s v="งวดที่ 1 : 29 พ.ค. 62     งวดที่ 2 : 3 ก.ค. 62    งวดที่ 3 : 7 ส.ค. 62   งวดที่ 4 : 11 ก.ย. 62 งวดที่ 5 : 16 ต.ค. 62    งวดที่ 6 : 20 พ.ย. 62  งวดที่ 7 : 25 ธ.ค. 62  งวดที่ 8 : 29 ม.ค. 63 งวดที่ 9 : 4 มี.ค. 63   งวดที่ 10 : 8 เม.ย. 63  งวดที่ 11 : 13 พ.ย. 63 งวดที่ 12 : 17 มิ.ย. 63 งวดที่ 13 : 22 ก.ค. 63 งวดที่ 14 : 26 ส.ค. 63 งวดที่ 15 : 30 ก.ย. 63งวดที่ 16 : 4 พ.ย. 63  งวดที่ 17 : 3 ม.ค. 64"/>
    <s v="งวดที่ 1 : 1,111,852.95  งวดที่ 2 : 2,310,646.75 _x000a_งวดที่ 3 : 2,636,760.41  งวดที่ 4 : 3,288,987.74  งวดที่ 5 : 3,356,109.94  งวดที่ 6 : 3,356,109.94  งวดที่ 7 : 4,314,998.50  งวดที่ 8 : 4,314,998.50 งวดที่ 9 : 4,314,998.50 งวดที่ 10 :4,314,998.50 งวดที่ 11 : 4,314,998.50งวดที่ 12 :4,314,998.50 งวดที่ 13 : 6,232,775.61งวดที่ 14 : 6,232,775.61งวดที่ 15 : 9,445,052.27งวดที่ 16 : 14,383,328.32งวดที่ 17 : 14,383,328.32"/>
    <n v="7013046268"/>
    <s v="งวดที่ 1 : 7 มิ.ย. 62_x000a_งวดที่ 2 : 22 ก.ค.62_x000a_งวดที่ 3 : 22 ก.ค.62 _x000a_งวดที่ 4 : 13 ก.ย.62_x000a_งวดที่ 5 : 5 พ.ย.62_x000a_งวดที่ 6 : 16 ธ.ค.62 _x000a_งวดที่ 7 : 29 ม.ค.63"/>
    <s v="งวดที่ 1 : 7 มิ.ย. 62_x000a_งวดที่ 2 : 25 ก.ค.62_x000a_งวดที่ 3 : 25 ก.ค.62_x000a_งวดที่ 4 : 18 ก.ย.62_x000a_งวดที่ 5 : 6 พ.ย.62 _x000a_งวดที่ 6 : 18 ธ.ค.62 _x000a_งวดที่ 7 : 4 ก.พ.63"/>
    <s v="งวดที่ 1 : 1,111,852.95_x000a_งวดที่ 2 : 2,310,646.75งวดที่ 3 : 2,636,760.41_x000a_งวดที่ 4 : 3,288,987.74งวดที่ 5 : 3,356,109.94งวดที่ 6 : 3,356,109.94งวดที่ 7 : 4,314,998.50  "/>
    <s v="อยู่ในขั้นตอนการดำเนินการก่อสร้างงวดที่ 8"/>
    <s v="รายการผูกพัน (เดิม) "/>
    <s v="รายการผูกพัน (เดิม) "/>
    <s v="อยู่ในขั้นตอนการดำเนินการก่อสร้างงวดที่ 8"/>
    <s v="ลงนามในสัญญาแล้ว อยู่ระหว่างดำเนินการตามงวดงาน"/>
    <m/>
    <m/>
    <n v="19896900"/>
    <m/>
    <m/>
    <m/>
    <m/>
    <m/>
    <m/>
    <m/>
    <m/>
  </r>
  <r>
    <x v="6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8"/>
    <s v="ปรับปรุงห้องประชุมอาคารวิทยบริการ วิทยาลัยนาฏศิลปนครศรีธรรมราช  ตำบลท่าเรือ อำเภอเมืองนครศรีธรรมราช จังหวัดนครศรีธรรมราช"/>
    <s v="1"/>
    <s v="แห่ง"/>
    <n v="4580500"/>
    <s v="P"/>
    <m/>
    <m/>
    <s v="26 ก.พ.-9 มี.ค. 63"/>
    <m/>
    <m/>
    <m/>
    <m/>
    <m/>
    <m/>
    <m/>
    <m/>
    <m/>
    <m/>
    <m/>
    <m/>
    <m/>
    <m/>
    <m/>
    <m/>
    <s v="เตรียมเอกสารเพื่อทำการประกาศประกวดราคาใหม่"/>
    <s v="เสนอราคา/พิจารณาผล"/>
    <m/>
    <s v="ประกาศประกวดราคาจ้างด้วยวิธีการอิเล็กทรอนิกส์ (e-bidding) ตั้งแต่วันที่ 26 ก.พ. - 9 มีนาคม 2563"/>
    <s v="เสนอราคา/พิจารณาผล"/>
    <m/>
    <m/>
    <n v="4580500"/>
    <d v="1963-03-01T00:00:00"/>
    <d v="1963-04-01T00:00:00"/>
    <s v="พ.ค. 63, มิ.ย.63, ก.ค. 63"/>
    <s v="มิ.ย.63, ก.ค.63, ส.ค.63"/>
    <s v="มิ.ย.63, ก.ค.63, ส.ค.63"/>
    <n v="4304000"/>
    <m/>
    <m/>
  </r>
  <r>
    <x v="6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9"/>
    <s v="ปรับปรุงห้องเรียนคอมพิวเตอร์พร้อมครุภัณฑ์ประกอบ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แห่ง"/>
    <n v="3000000"/>
    <s v="P"/>
    <m/>
    <m/>
    <s v="20-25 มี.ค. 63"/>
    <m/>
    <m/>
    <m/>
    <m/>
    <m/>
    <m/>
    <m/>
    <m/>
    <m/>
    <m/>
    <m/>
    <m/>
    <m/>
    <m/>
    <m/>
    <m/>
    <s v="อยู่ในขั้นตอนเปิดซองพิจารณาผล คาดว่าสามารถประกาศผู้ชนะได้ในวันที่ 2 เม.ย. 63"/>
    <s v="อยู่ระหว่างการจัดทำราคากลางท้องถิ่น"/>
    <m/>
    <s v="จัดทำราคากลางท้องถิ่น"/>
    <s v="อยู่ระหว่างการจัดทำร่าง TOR"/>
    <m/>
    <m/>
    <n v="3000000"/>
    <d v="1963-03-01T00:00:00"/>
    <d v="1963-04-01T00:00:00"/>
    <s v="พ.ค. 63,  ก.ค. 63"/>
    <s v="มิ.ย.63,  ส.ค.63"/>
    <s v="มิ.ย.63,  ส.ค.63"/>
    <n v="3000000"/>
    <m/>
    <m/>
  </r>
  <r>
    <x v="6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5"/>
    <s v="ปรับปรุงอาคารเรียน 1 เพื่อเป็นห้องเก็บพัสดุ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แห่ง"/>
    <n v="4017900"/>
    <s v="P"/>
    <m/>
    <m/>
    <s v="26 ก.พ.-9 มี.ค. 63"/>
    <m/>
    <m/>
    <m/>
    <m/>
    <m/>
    <m/>
    <m/>
    <m/>
    <m/>
    <m/>
    <m/>
    <m/>
    <m/>
    <m/>
    <m/>
    <m/>
    <s v="อยู่ในขั้นตอนสรุปประกาศผู้ชนะ"/>
    <s v="เสนอราคา/พิจารณาผล"/>
    <m/>
    <s v="ประกาศประกวดราคาจ้างด้วยวิธีการอิเล็กทรอนิกส์ (e-bidding) ตั้งแต่วันที่ 26 ก.พ. - 9 มีนาคม 2563"/>
    <s v="เสนอราคา/พิจารณาผล"/>
    <m/>
    <m/>
    <n v="4017900"/>
    <d v="1963-03-01T00:00:00"/>
    <d v="1963-04-01T00:00:00"/>
    <s v="พ.ค. 63, มิ.ย.63, ก.ค. 63"/>
    <s v="มิ.ย.63, ก.ค.63, ส.ค.63"/>
    <s v="มิ.ย.63, ก.ค.63, ส.ค.63"/>
    <n v="3810000"/>
    <m/>
    <m/>
  </r>
  <r>
    <x v="6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0"/>
    <s v="ก่อสร้างเวทีกลางแจ้ง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เวที"/>
    <n v="1800000"/>
    <s v="P"/>
    <m/>
    <m/>
    <s v="20-25 มี.ค. 63"/>
    <m/>
    <m/>
    <m/>
    <m/>
    <m/>
    <m/>
    <m/>
    <m/>
    <m/>
    <m/>
    <m/>
    <m/>
    <m/>
    <m/>
    <m/>
    <m/>
    <s v="อยู่ในขั้นตอนเปิดซองพิจารณาผล คาดว่าสามารถประกาศผู้ชนะได้ในวันที่ 2 เม.ย. 63"/>
    <s v="อยู่ระหว่างการจัดทำราคากลางท้องถิ่น"/>
    <m/>
    <s v="จัดทำราคากลางท้องถิ่น"/>
    <s v="อยู่ระหว่างการจัดทำร่าง TOR"/>
    <m/>
    <m/>
    <n v="1800000"/>
    <d v="1963-03-01T00:00:00"/>
    <d v="1963-04-01T00:00:00"/>
    <s v="พ.ค. 63, มิ.ย.63, ก.ค. 63"/>
    <s v="มิ.ย.63, ก.ค.63, ส.ค.63"/>
    <s v="มิ.ย.63, ก.ค.63, ส.ค.63"/>
    <n v="1800000"/>
    <m/>
    <m/>
  </r>
  <r>
    <x v="6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33"/>
    <s v="ถมปรับที่ดิน 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แห่ง"/>
    <n v="3011600"/>
    <s v="P"/>
    <m/>
    <m/>
    <s v="20-25 มี.ค. 63"/>
    <m/>
    <m/>
    <m/>
    <m/>
    <m/>
    <m/>
    <m/>
    <m/>
    <m/>
    <m/>
    <m/>
    <m/>
    <m/>
    <m/>
    <m/>
    <m/>
    <s v="อยู่ในขั้นตอนเปิดซองพิจารณาผล คาดว่าสามารถประกาศผู้ชนะได้ในวันที่ 2 เม.ย. 63"/>
    <s v="อยู่ระหว่างการจัดทำราคากลางท้องถิ่น"/>
    <m/>
    <s v="จัดทำราคากลางท้องถิ่น"/>
    <s v="อยู่ระหว่างการจัดทำร่าง TOR"/>
    <m/>
    <m/>
    <n v="3011600"/>
    <d v="1963-03-01T00:00:00"/>
    <d v="1963-04-01T00:00:00"/>
    <d v="1963-05-01T00:00:00"/>
    <d v="1963-06-01T00:00:00"/>
    <d v="1963-06-01T00:00:00"/>
    <n v="3011600"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82"/>
    <s v="เครื่องทำลายเอกสาร แบบตัดตรง ทำลายครั้งละ 10 แผ่น วิทยาลัยนาฏศิลปอ่างทอง   ตำบลบางแก้ว อำเภอเมืองอ่างทอง จังหวัดอ่างทอง"/>
    <s v="1"/>
    <s v="เครื่อง"/>
    <n v="20000"/>
    <m/>
    <m/>
    <s v="P"/>
    <s v="2-13 มี.ค.63"/>
    <m/>
    <m/>
    <m/>
    <m/>
    <m/>
    <m/>
    <m/>
    <m/>
    <m/>
    <m/>
    <m/>
    <m/>
    <m/>
    <m/>
    <m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m/>
    <n v="20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05"/>
    <s v="เครื่องรับส่งวิทยุ ระบบ VHF/FM ชนิดมือถือ 5 วัตต์ วิทยาลัยนาฏศิลปอ่างทอง ตำบลบางแก้ว อำเภอเมืองอ่างทอง จังหวัดอ่างทอง"/>
    <s v="3"/>
    <s v="เครื่อง"/>
    <n v="36000"/>
    <m/>
    <m/>
    <s v="P"/>
    <s v="2-13 มี.ค.63"/>
    <m/>
    <m/>
    <m/>
    <m/>
    <m/>
    <m/>
    <m/>
    <m/>
    <m/>
    <m/>
    <m/>
    <m/>
    <m/>
    <m/>
    <m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m/>
    <n v="36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96"/>
    <s v="โต๊ะหมู่บูชา วิทยาลัยนาฏศิลปอ่างทอง   ตำบลบางแก้ว อำเภอเมืองอ่างทอง จังหวัดอ่างทอง"/>
    <s v="1"/>
    <s v="ชุด"/>
    <n v="55000"/>
    <m/>
    <m/>
    <s v="P"/>
    <s v="2-13 มี.ค.63"/>
    <m/>
    <m/>
    <m/>
    <m/>
    <m/>
    <m/>
    <m/>
    <m/>
    <m/>
    <m/>
    <m/>
    <m/>
    <m/>
    <m/>
    <m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m/>
    <n v="55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00"/>
    <s v="โพเดียม วิทยาลัยนาฏศิลปอ่างทอง   ตำบลบางแก้ว อำเภอเมืองอ่างทอง จังหวัดอ่างทอง"/>
    <s v="1"/>
    <s v="ชุด"/>
    <n v="15000"/>
    <m/>
    <m/>
    <s v="P"/>
    <s v="2-13 มี.ค.63"/>
    <m/>
    <m/>
    <m/>
    <m/>
    <m/>
    <m/>
    <m/>
    <m/>
    <m/>
    <m/>
    <m/>
    <m/>
    <m/>
    <m/>
    <m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m/>
    <n v="15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81"/>
    <s v="ศาลาที่นั่งไม้จริง มุงหลังคาด้วยเฌอร่า วิทยาลัยนาฏศิลปอ่างทอง   ตำบลบางแก้ว อำเภอเมืองอ่างทอง จังหวัดอ่างทอง"/>
    <s v="12"/>
    <s v="หลัง"/>
    <n v="300000"/>
    <m/>
    <m/>
    <s v="P"/>
    <s v="2-13 มี.ค.63"/>
    <s v="สัญญาเลขที่ 1/2563"/>
    <d v="1963-03-16T00:00:00"/>
    <s v="นางสาวปิยชรัชต์  บุญโสม"/>
    <s v="บุคคลธรรมดา"/>
    <s v="อ่างทอง"/>
    <s v=" - "/>
    <s v=" - "/>
    <s v="16 มี.ค.63 - 16 มี.ค.64"/>
    <n v="297600"/>
    <s v="1 งาน"/>
    <d v="1963-04-15T00:00:00"/>
    <n v="297600"/>
    <n v="7014217418"/>
    <m/>
    <m/>
    <m/>
    <s v="รอส่งมอบครุภัณฑ์"/>
    <s v="เสนอราคา/พิจารณาผล"/>
    <s v="จองเงินในระบบ GFMIS เรียบร้อยแล้ว"/>
    <s v="กำลังดำเนินการประกาศ คาดว่าจะได้ผู้รับจ้างในช่วงเดือนมีนาคม 2563"/>
    <s v="เสนอราคา/พิจารณาผล"/>
    <n v="297600"/>
    <m/>
    <n v="2400"/>
    <d v="2563-03-01T00:00:00"/>
    <d v="2563-03-01T00:00:00"/>
    <d v="1963-04-15T00:00:00"/>
    <d v="1963-04-15T00:00:00"/>
    <d v="1963-04-01T00:00:00"/>
    <n v="297600"/>
    <n v="2400"/>
    <m/>
  </r>
  <r>
    <x v="7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06"/>
    <s v="กล้องถ่ายรูประบบดิจิตอล พร้อมอุปกรณ์ประกอบ วิทยาลัยนาฏศิลปอ่างทอง   ตำบลบางแก้ว อำเภอเมืองอ่างทอง จังหวัดอ่างทอง"/>
    <s v="1"/>
    <s v="ตัว"/>
    <n v="120000"/>
    <m/>
    <m/>
    <s v="P"/>
    <s v="2-13 มี.ค.63"/>
    <m/>
    <m/>
    <m/>
    <m/>
    <m/>
    <m/>
    <m/>
    <m/>
    <m/>
    <m/>
    <m/>
    <m/>
    <m/>
    <m/>
    <m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m/>
    <n v="120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683"/>
    <s v="ชุดเครื่องเสียง  (พร้อมติดตั้ง) วิทยาลัยนาฏศิลปอ่างทอง   ตำบลบางแก้ว อำเภอเมืองอ่างทอง จังหวัดอ่างทอง"/>
    <s v="6"/>
    <s v="ชุด"/>
    <n v="80000"/>
    <m/>
    <m/>
    <s v="P"/>
    <s v="2-13 มี.ค.63"/>
    <m/>
    <m/>
    <m/>
    <m/>
    <m/>
    <m/>
    <m/>
    <m/>
    <m/>
    <m/>
    <m/>
    <m/>
    <m/>
    <m/>
    <m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m/>
    <n v="80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07"/>
    <s v="ไมค์คาดศรีษะ วิทยาลัยนาฏศิลปอ่างทอง   ตำบลบางแก้ว อำเภอเมืองอ่างทอง จังหวัดอ่างทอง"/>
    <s v="6"/>
    <s v="ตัว"/>
    <n v="24000"/>
    <m/>
    <m/>
    <s v="P"/>
    <s v="2-13 มี.ค.63"/>
    <m/>
    <m/>
    <m/>
    <m/>
    <m/>
    <m/>
    <m/>
    <m/>
    <m/>
    <m/>
    <m/>
    <m/>
    <m/>
    <m/>
    <m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m/>
    <n v="24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41"/>
    <s v="อุปกรณ์ลงข้อมูลแผงวงจรคลื่นวิทยุและให้บริการยืมคืน  วิทยาลัยนาฏศิลปอ่างทอง   ตำบลบางแก้ว อำเภอเมืองอ่างทอง จังหวัดอ่างทอง"/>
    <s v="1"/>
    <s v="ชุด"/>
    <n v="95000"/>
    <m/>
    <m/>
    <s v="P"/>
    <s v="2-13 มี.ค.63"/>
    <m/>
    <m/>
    <m/>
    <m/>
    <m/>
    <m/>
    <m/>
    <m/>
    <m/>
    <m/>
    <m/>
    <m/>
    <m/>
    <m/>
    <m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s v="กำลังดำเนินการประกาศ คาดว่าจะได้ผู้รับจ้างในช่วงเดือนมีนาคม 2563"/>
    <s v="เสนอราคา/พิจารณาผล"/>
    <m/>
    <m/>
    <n v="95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022"/>
    <s v="ป้ายคะแนนแบบล้อเลื่อน วิทยาลัยนาฏศิลปอ่างทอง   ตำบลบางแก้ว อำเภอเมืองอ่างทอง จังหวัดอ่างทอง"/>
    <s v="1"/>
    <s v="ชุด"/>
    <n v="9900"/>
    <m/>
    <m/>
    <s v="P"/>
    <s v="2-13 มี.ค.63"/>
    <s v="ใบสั่งซื้อเลขที่ 32/2563"/>
    <d v="1963-03-16T00:00:00"/>
    <s v="บ.โรงงานฟุตบอลไทยสปอร์ตติ้งกู๊ด จำกัด"/>
    <s v="บริษัท จำกัด"/>
    <s v="อ่างทอง"/>
    <s v="FBT"/>
    <s v=" - "/>
    <s v="16 มี.ค.63 - 16 มิ.ย.63"/>
    <n v="9900"/>
    <s v="1 งาน"/>
    <d v="1963-03-31T00:00:00"/>
    <n v="9900"/>
    <n v="7014167945"/>
    <d v="1963-03-19T00:00:00"/>
    <d v="1963-03-19T00:00:00"/>
    <n v="9900"/>
    <s v="กำลังดำเนินการเบิกจ่าย"/>
    <s v="เสนอราคา/พิจารณาผล"/>
    <s v="จองเงินในระบบ GFMIS เรียบร้อยแล้ว"/>
    <s v="กำลังดำเนินการประกาศ คาดว่าจะได้ผู้รับจ้างในช่วงเดือนมีนาคม 2563"/>
    <s v="เสนอราคา/พิจารณาผล"/>
    <n v="9900"/>
    <m/>
    <n v="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101"/>
    <s v="เสาตะกร้อมีฟันเฟืองพิเศษแบบล้อเลื่อน วิทยาลัยนาฏศิลปอ่างทอง   ตำบลบางแก้ว อำเภอเมืองอ่างทอง จังหวัดอ่างทอง"/>
    <s v="1"/>
    <s v="ชุด"/>
    <n v="19000"/>
    <m/>
    <m/>
    <s v="P"/>
    <s v="2-13 มี.ค.63"/>
    <s v="ใบสั่งซื้อเลขที่ 32/2563"/>
    <d v="1963-03-16T00:00:00"/>
    <s v="บ.โรงงานฟุตบอลไทยสปอร์ตติ้งกู๊ด จำกัด"/>
    <s v="บริษัท จำกัด"/>
    <s v="อ่างทอง"/>
    <s v="FBT"/>
    <s v=" - "/>
    <s v="16 มี.ค.63 - 16 มิ.ย.63"/>
    <n v="19000"/>
    <s v="1 งาน"/>
    <d v="1963-03-31T00:00:00"/>
    <n v="19000"/>
    <n v="7014167945"/>
    <d v="1963-03-19T00:00:00"/>
    <d v="1963-03-19T00:00:00"/>
    <n v="19000"/>
    <s v="กำลังดำเนินการเบิกจ่าย"/>
    <s v="เสนอราคา/พิจารณาผล"/>
    <s v="จองเงินในระบบ GFMIS เรียบร้อยแล้ว"/>
    <s v="กำลังดำเนินการประกาศ คาดว่าจะได้ผู้รับจ้างในช่วงเดือนมีนาคม 2563"/>
    <s v="เสนอราคา/พิจารณาผล"/>
    <n v="19000"/>
    <m/>
    <n v="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515"/>
    <s v="เสาประตูโกฟุตซอล พร้อมตาข่ายและโกลฟุตซอล วิทยาลัยนาฏศิลปอ่างทอง   ตำบลบางแก้ว อำเภอเมืองอ่างทอง จังหวัดอ่างทอง"/>
    <s v="1"/>
    <s v="คู่"/>
    <n v="38000"/>
    <m/>
    <m/>
    <s v="P"/>
    <s v="2-13 มี.ค.63"/>
    <s v="ใบสั่งซื้อเลขที่ 32/2563"/>
    <d v="1963-03-16T00:00:00"/>
    <s v="บ.โรงงานฟุตบอลไทยสปอร์ตติ้งกู๊ด จำกัด"/>
    <s v="บริษัท จำกัด"/>
    <s v="อ่างทอง"/>
    <s v="FBT"/>
    <s v=" - "/>
    <s v="16 มี.ค.63 - 16 มิ.ย.63"/>
    <n v="38000"/>
    <s v="1 งาน"/>
    <d v="1963-03-31T00:00:00"/>
    <n v="38000"/>
    <n v="7014167945"/>
    <d v="1963-03-19T00:00:00"/>
    <d v="1963-03-19T00:00:00"/>
    <n v="38000"/>
    <s v="กำลังดำเนินการเบิกจ่าย"/>
    <s v="เสนอราคา/พิจารณาผล"/>
    <s v="จองเงินในระบบ GFMIS เรียบร้อยแล้ว"/>
    <s v="กำลังดำเนินการประกาศ คาดว่าจะได้ผู้รับจ้างในช่วงเดือนมีนาคม 2563"/>
    <s v="เสนอราคา/พิจารณาผล"/>
    <n v="38000"/>
    <m/>
    <n v="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97"/>
    <s v="กลองชุด วิทยาลัยนาฏศิลปอ่างทอง   ตำบลบางแก้ว อำเภอเมืองอ่างทอง จังหวัดอ่างทอง"/>
    <s v="1"/>
    <s v="ชุด"/>
    <n v="15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Ludwig"/>
    <s v="Centennial Maple"/>
    <s v="20 มี.ค.63 - 20 มี.ค.64"/>
    <n v="150000"/>
    <s v="1 งาน"/>
    <d v="1963-05-19T00:00:00"/>
    <n v="150000"/>
    <n v="7014189271"/>
    <m/>
    <m/>
    <n v="150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150000"/>
    <m/>
    <n v="0"/>
    <d v="2563-03-01T00:00:00"/>
    <d v="2563-04-01T00:00:00"/>
    <d v="1963-04-30T00:00:00"/>
    <d v="1963-04-30T00:00:00"/>
    <d v="1963-05-01T00:00:00"/>
    <n v="150000"/>
    <s v=" - 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02"/>
    <s v="กีตาร์คลาสสิค วิทยาลัยนาฏศิลปอ่างทอง   ตำบลบางแก้ว อำเภอเมืองอ่างทอง จังหวัดอ่างทอง"/>
    <s v="10"/>
    <s v="ตัว"/>
    <n v="2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La Patrie"/>
    <s v="Etude"/>
    <s v="20 มี.ค.63 - 20 มี.ค.64"/>
    <n v="200000"/>
    <s v="1 งาน"/>
    <d v="1963-05-19T00:00:00"/>
    <n v="200000"/>
    <n v="7014189271"/>
    <m/>
    <m/>
    <n v="200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200000"/>
    <m/>
    <n v="0"/>
    <d v="2563-03-01T00:00:00"/>
    <d v="2563-04-01T00:00:00"/>
    <d v="1963-04-30T00:00:00"/>
    <d v="1963-04-30T00:00:00"/>
    <d v="1963-05-01T00:00:00"/>
    <n v="200000"/>
    <s v=" - 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23"/>
    <s v="กีตาร์เบสไฟฟ้า วิทยาลัยนาฏศิลปอ่างทอง   ตำบลบางแก้ว อำเภอเมืองอ่างทอง จังหวัดอ่างทอง"/>
    <s v="2"/>
    <s v="ตัว"/>
    <n v="16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Warwick"/>
    <s v="Pro Series Germany Teambuilt Thumb BO5 "/>
    <s v="20 มี.ค.63 - 20 มี.ค.64"/>
    <n v="160000"/>
    <s v="1 งาน"/>
    <d v="1963-05-19T00:00:00"/>
    <n v="160000"/>
    <n v="7014189271"/>
    <m/>
    <m/>
    <n v="160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160000"/>
    <m/>
    <n v="0"/>
    <d v="2563-03-01T00:00:00"/>
    <d v="2563-04-01T00:00:00"/>
    <d v="1963-04-30T00:00:00"/>
    <d v="1963-04-30T00:00:00"/>
    <d v="1963-05-01T00:00:00"/>
    <n v="160000"/>
    <s v=" - 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16"/>
    <s v="กีตาร์ไฟฟ้า วิทยาลัยนาฏศิลปอ่างทอง   ตำบลบางแก้ว อำเภอเมืองอ่างทอง จังหวัดอ่างทอง"/>
    <s v="2"/>
    <s v="ตัว"/>
    <n v="2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Framus"/>
    <s v="GPS Panthera ll Supereme"/>
    <s v="20 มี.ค.63 - 20 มี.ค.64"/>
    <n v="200000"/>
    <s v="1 งาน"/>
    <d v="1963-05-19T00:00:00"/>
    <n v="200000"/>
    <n v="7014189271"/>
    <m/>
    <m/>
    <n v="200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200000"/>
    <m/>
    <n v="0"/>
    <d v="2563-03-01T00:00:00"/>
    <d v="2563-04-01T00:00:00"/>
    <d v="1963-04-30T00:00:00"/>
    <d v="1963-04-30T00:00:00"/>
    <d v="1963-05-01T00:00:00"/>
    <n v="200000"/>
    <s v=" - 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98"/>
    <s v="แซกโซโฟน เทนเนอร์ วิทยาลัยนาฏศิลปอ่างทอง   ตำบลบางแก้ว อำเภอเมืองอ่างทอง จังหวัดอ่างทอง"/>
    <s v="2"/>
    <s v="ตัว"/>
    <n v="4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Henri Swlmer Paris"/>
    <s v="Super Action 80 Series ll"/>
    <s v="20 มี.ค.63 - 20 มี.ค.64"/>
    <n v="400000"/>
    <s v="1 งาน"/>
    <d v="1963-05-19T00:00:00"/>
    <n v="400000"/>
    <n v="7014189271"/>
    <m/>
    <m/>
    <n v="400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400000"/>
    <m/>
    <n v="0"/>
    <d v="2563-03-01T00:00:00"/>
    <d v="2563-04-01T00:00:00"/>
    <d v="1963-04-30T00:00:00"/>
    <d v="1963-04-30T00:00:00"/>
    <d v="1963-05-01T00:00:00"/>
    <n v="400000"/>
    <s v=" - 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18"/>
    <s v="แซกโซโฟน อัลโต้ วิทยาลัยนาฏศิลปอ่างทอง   ตำบลบางแก้ว อำเภอเมืองอ่างทอง จังหวัดอ่างทอง"/>
    <s v="2"/>
    <s v="ตัว"/>
    <n v="36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Henri Swlmer Paris"/>
    <s v="Super Action 80 Series ll"/>
    <s v="20 มี.ค.63 - 20 มี.ค.64"/>
    <n v="360000"/>
    <s v="1 งาน"/>
    <d v="1963-05-19T00:00:00"/>
    <n v="360000"/>
    <n v="7014189271"/>
    <m/>
    <m/>
    <n v="360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360000"/>
    <m/>
    <n v="0"/>
    <d v="2563-03-01T00:00:00"/>
    <d v="2563-04-01T00:00:00"/>
    <d v="1963-04-30T00:00:00"/>
    <d v="1963-04-30T00:00:00"/>
    <d v="1963-05-01T00:00:00"/>
    <n v="360000"/>
    <s v=" - 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08"/>
    <s v="ตู้แอมป์กีตาร์(ชนิดแยกชิ้น) วิทยาลัยนาฏศิลปอ่างทอง   ตำบลบางแก้ว อำเภอเมืองอ่างทอง จังหวัดอ่างทอง   "/>
    <s v="2"/>
    <s v="ตู้"/>
    <n v="3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Marshall"/>
    <s v="Marshall-JVM210H"/>
    <s v="20 มี.ค.63 - 20 มี.ค.64"/>
    <n v="280000"/>
    <s v="1 งาน"/>
    <d v="1963-05-19T00:00:00"/>
    <n v="280000"/>
    <n v="7014189271"/>
    <m/>
    <m/>
    <n v="280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280000"/>
    <m/>
    <n v="20000"/>
    <d v="2563-03-01T00:00:00"/>
    <d v="2563-04-01T00:00:00"/>
    <d v="1963-04-30T00:00:00"/>
    <d v="1963-04-30T00:00:00"/>
    <d v="1963-05-01T00:00:00"/>
    <n v="280000"/>
    <n v="20000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17"/>
    <s v="ตู้แอมป์คีย์บอร์ด วิทยาลัยนาฏศิลปอ่างทอง   ตำบลบางแก้ว อำเภอเมืองอ่างทอง จังหวัดอ่างทอง"/>
    <s v="1"/>
    <s v="ตู้"/>
    <n v="7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Roland"/>
    <s v="KC-990"/>
    <s v="20 มี.ค.63 - 20 มี.ค.64"/>
    <n v="55000"/>
    <s v="1 งาน"/>
    <d v="1963-05-19T00:00:00"/>
    <n v="55000"/>
    <n v="7014189271"/>
    <m/>
    <m/>
    <n v="55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55000"/>
    <m/>
    <n v="15000"/>
    <d v="2563-03-01T00:00:00"/>
    <d v="2563-04-01T00:00:00"/>
    <d v="1963-04-30T00:00:00"/>
    <d v="1963-04-30T00:00:00"/>
    <d v="1963-05-01T00:00:00"/>
    <n v="55000"/>
    <n v="15000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84"/>
    <s v="ตู้แอมป์เบส(ชนิดแยกชิ้น) วิทยาลัยนาฏศิลปอ่างทอง   ตำบลบางแก้ว อำเภอเมืองอ่างทอง จังหวัดอ่างทอง"/>
    <s v="1"/>
    <s v="ตู้"/>
    <n v="15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EBS"/>
    <s v="EBS HD360"/>
    <s v="20 มี.ค.63 - 20 มี.ค.64"/>
    <n v="135000"/>
    <s v="1 งาน"/>
    <d v="1963-05-19T00:00:00"/>
    <n v="135000"/>
    <n v="7014189271"/>
    <m/>
    <m/>
    <n v="135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135000"/>
    <m/>
    <n v="15000"/>
    <d v="2563-03-01T00:00:00"/>
    <d v="2563-04-01T00:00:00"/>
    <d v="1963-04-30T00:00:00"/>
    <d v="1963-04-30T00:00:00"/>
    <d v="1963-05-01T00:00:00"/>
    <n v="135000"/>
    <n v="15000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09"/>
    <s v="ทรัมเป็ต บีแฟล็ต วิทยาลัยนาฏศิลปอ่างทอง   ตำบลบางแก้ว อำเภอเมืองอ่างทอง จังหวัดอ่างทอง"/>
    <s v="2"/>
    <s v="ตัว"/>
    <n v="2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Bach"/>
    <s v="LT180S Stradivarius #37"/>
    <s v="20 มี.ค.63 - 20 มี.ค.64"/>
    <n v="200000"/>
    <s v="1 งาน"/>
    <d v="1963-05-19T00:00:00"/>
    <n v="200000"/>
    <n v="7014189271"/>
    <m/>
    <m/>
    <n v="200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200000"/>
    <m/>
    <n v="0"/>
    <d v="2563-03-01T00:00:00"/>
    <d v="2563-04-01T00:00:00"/>
    <d v="1963-04-30T00:00:00"/>
    <d v="1963-04-30T00:00:00"/>
    <d v="1963-05-01T00:00:00"/>
    <n v="200000"/>
    <s v=" - "/>
    <m/>
  </r>
  <r>
    <x v="7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24"/>
    <s v="เบสทรอมโบน วิทยาลัยนาฏศิลปอ่างทอง   ตำบลบางแก้ว อำเภอเมืองอ่างทอง จังหวัดอ่างทอง"/>
    <s v="2"/>
    <s v="คัน"/>
    <n v="4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Holton"/>
    <s v="TR181"/>
    <s v="20 มี.ค.63 - 20 มี.ค.64"/>
    <n v="400000"/>
    <s v="1 งาน"/>
    <d v="1963-05-19T00:00:00"/>
    <n v="400000"/>
    <n v="7014189271"/>
    <m/>
    <m/>
    <n v="400000"/>
    <s v="รอส่งมอบครุภัณฑ์"/>
    <s v="เสนอราคา/พิจารณาผล"/>
    <s v="จองเงินในระบบ GFMIS เรียบร้อยแล้ว"/>
    <s v="อยู่ในช่วงประกาศ e-bidding"/>
    <s v="เสนอราคา/พิจารณาผล"/>
    <n v="400000"/>
    <m/>
    <n v="0"/>
    <d v="2563-03-01T00:00:00"/>
    <d v="2563-04-01T00:00:00"/>
    <d v="1963-04-30T00:00:00"/>
    <d v="1963-04-30T00:00:00"/>
    <d v="1963-05-01T00:00:00"/>
    <n v="400000"/>
    <s v=" - "/>
    <m/>
  </r>
  <r>
    <x v="7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19"/>
    <s v="กวางทอง วิทยาลัยนาฏศิลปอ่างทอง   ตำบลบางแก้ว อำเภอเมืองอ่างทอง จังหวัดอ่างทอง"/>
    <s v="1"/>
    <s v="ชุด"/>
    <n v="75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71000"/>
    <s v="1 งาน"/>
    <d v="1963-06-21T00:00:00"/>
    <n v="71000"/>
    <n v="7014189312"/>
    <m/>
    <m/>
    <n v="71000"/>
    <s v="รอส่งมอบครุภัณฑ์"/>
    <s v="เสนอราคา/พิจารณาผล"/>
    <s v="จองเงินในระบบ GFMIS เรียบร้อยแล้ว"/>
    <s v="กำลังจะเตรียมประกาศ e-bidding"/>
    <s v="เสนอราคา/พิจารณาผล"/>
    <n v="71000"/>
    <m/>
    <n v="4000"/>
    <d v="2563-03-01T00:00:00"/>
    <d v="2563-04-01T00:00:00"/>
    <d v="1963-06-21T00:00:00"/>
    <d v="1963-06-21T00:00:00"/>
    <d v="1963-07-01T00:00:00"/>
    <n v="71000"/>
    <n v="4000"/>
    <m/>
  </r>
  <r>
    <x v="7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85"/>
    <s v="พระนารายณ์ วิทยาลัยนาฏศิลปอ่างทอง   ตำบลบางแก้ว อำเภอเมืองอ่างทอง จังหวัดอ่างทอง"/>
    <s v="2"/>
    <s v="ชุด"/>
    <n v="150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147000"/>
    <s v="1 งาน"/>
    <d v="1963-06-21T00:00:00"/>
    <n v="147000"/>
    <n v="7014189312"/>
    <m/>
    <m/>
    <n v="147000"/>
    <s v="รอส่งมอบครุภัณฑ์"/>
    <s v="เสนอราคา/พิจารณาผล"/>
    <s v="จองเงินในระบบ GFMIS เรียบร้อยแล้ว"/>
    <s v="กำลังจะเตรียมประกาศ e-bidding"/>
    <s v="เสนอราคา/พิจารณาผล"/>
    <n v="147000"/>
    <m/>
    <n v="3000"/>
    <d v="2563-03-01T00:00:00"/>
    <d v="2563-04-01T00:00:00"/>
    <d v="1963-06-21T00:00:00"/>
    <d v="1963-06-21T00:00:00"/>
    <d v="1963-07-01T00:00:00"/>
    <n v="147000"/>
    <n v="3000"/>
    <m/>
  </r>
  <r>
    <x v="7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37"/>
    <s v="พระอิศวร วิทยาลัยนาฏศิลปอ่างทอง   ตำบลบางแก้ว อำเภอเมืองอ่างทอง จังหวัดอ่างทอง"/>
    <s v="1"/>
    <s v="ชุด"/>
    <n v="75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73000"/>
    <s v="1 งาน"/>
    <d v="1963-06-21T00:00:00"/>
    <n v="73000"/>
    <n v="7014189312"/>
    <m/>
    <m/>
    <n v="73000"/>
    <s v="รอส่งมอบครุภัณฑ์"/>
    <s v="เสนอราคา/พิจารณาผล"/>
    <s v="จองเงินในระบบ GFMIS เรียบร้อยแล้ว"/>
    <s v="กำลังจะเตรียมประกาศ e-bidding"/>
    <s v="เสนอราคา/พิจารณาผล"/>
    <n v="73000"/>
    <m/>
    <n v="2000"/>
    <d v="2563-03-01T00:00:00"/>
    <d v="2563-04-01T00:00:00"/>
    <d v="1963-06-21T00:00:00"/>
    <d v="1963-06-21T00:00:00"/>
    <d v="1963-07-01T00:00:00"/>
    <n v="73000"/>
    <n v="2000"/>
    <m/>
  </r>
  <r>
    <x v="7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00"/>
    <s v="ระบำภุมราชมหาวชิราลงกรณ์  วิทยาลัยนาฏศิลปอ่างทอง   ตำบลบางแก้ว อำเภอเมืองอ่างทอง จังหวัดอ่างทอง"/>
    <s v="10"/>
    <s v="ชุด"/>
    <n v="70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60000"/>
    <s v="1 งาน"/>
    <d v="1963-06-21T00:00:00"/>
    <n v="60000"/>
    <n v="7014189312"/>
    <m/>
    <m/>
    <n v="60000"/>
    <s v="รอส่งมอบครุภัณฑ์"/>
    <s v="เสนอราคา/พิจารณาผล"/>
    <s v="จองเงินในระบบ GFMIS เรียบร้อยแล้ว"/>
    <s v="กำลังจะเตรียมประกาศ e-bidding"/>
    <s v="เสนอราคา/พิจารณาผล"/>
    <n v="60000"/>
    <m/>
    <n v="10000"/>
    <d v="2563-03-01T00:00:00"/>
    <d v="2563-04-01T00:00:00"/>
    <d v="1963-06-21T00:00:00"/>
    <d v="1963-06-21T00:00:00"/>
    <d v="1963-07-01T00:00:00"/>
    <n v="60000"/>
    <n v="10000"/>
    <m/>
  </r>
  <r>
    <x v="7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27"/>
    <s v="สัตธาสูร วิทยาลัยนาฏศิลปอ่างทอง   ตำบลบางแก้ว อำเภอเมืองอ่างทอง จังหวัดอ่างทอง"/>
    <s v="1"/>
    <s v="ชุด"/>
    <n v="80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77000"/>
    <s v="1 งาน"/>
    <d v="1963-06-21T00:00:00"/>
    <n v="77000"/>
    <n v="7014189312"/>
    <m/>
    <m/>
    <n v="77000"/>
    <s v="รอส่งมอบครุภัณฑ์"/>
    <s v="เสนอราคา/พิจารณาผล"/>
    <s v="จองเงินในระบบ GFMIS เรียบร้อยแล้ว"/>
    <s v="กำลังจะเตรียมประกาศ e-bidding"/>
    <s v="เสนอราคา/พิจารณาผล"/>
    <n v="77000"/>
    <m/>
    <n v="3000"/>
    <d v="2563-03-01T00:00:00"/>
    <d v="2563-04-01T00:00:00"/>
    <d v="1963-06-21T00:00:00"/>
    <d v="1963-06-21T00:00:00"/>
    <d v="1963-07-01T00:00:00"/>
    <n v="77000"/>
    <n v="3000"/>
    <m/>
  </r>
  <r>
    <x v="7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99"/>
    <s v="แสงอาทิตย์ วิทยาลัยนาฏศิลปอ่างทอง   ตำบลบางแก้ว อำเภอเมืองอ่างทอง จังหวัดอ่างทอง"/>
    <s v="1"/>
    <s v="ชุด"/>
    <n v="80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77000"/>
    <s v="1 งาน"/>
    <d v="1963-06-21T00:00:00"/>
    <n v="77000"/>
    <n v="7014189312"/>
    <m/>
    <m/>
    <n v="77000"/>
    <s v="รอส่งมอบครุภัณฑ์"/>
    <s v="เสนอราคา/พิจารณาผล"/>
    <s v="จองเงินในระบบ GFMIS เรียบร้อยแล้ว"/>
    <s v="กำลังจะเตรียมประกาศ e-bidding"/>
    <s v="เสนอราคา/พิจารณาผล"/>
    <n v="77000"/>
    <m/>
    <n v="3000"/>
    <d v="2563-03-01T00:00:00"/>
    <d v="2563-04-01T00:00:00"/>
    <d v="1963-06-21T00:00:00"/>
    <d v="1963-06-21T00:00:00"/>
    <d v="1963-07-01T00:00:00"/>
    <n v="77000"/>
    <n v="3000"/>
    <m/>
  </r>
  <r>
    <x v="7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4"/>
    <s v="เครื่องพิมพ์ Multifunction แบบฉีดหมึก พร้อมติดตั้งถังหมึกพิมพ์ (Ink Tank Printer) วิทยาลัยนาฏศิลปอ่างทอง ตำบลบางแก้ว อำเภอเมืองอ่างทอง จังหวัดอ่างทอง"/>
    <s v="3"/>
    <s v="เครื่อง"/>
    <n v="24000"/>
    <m/>
    <m/>
    <s v="P"/>
    <s v="2-13 มี.ค.63"/>
    <s v="ใบสั่งซื้อเลขที่ 35/2563"/>
    <d v="1963-03-30T00:00:00"/>
    <s v="หจก.พัฒนาคอม"/>
    <s v="ห้างหุ้นส่วนจำกัด"/>
    <s v="อ่างทอง"/>
    <s v="Epson"/>
    <s v="L5190"/>
    <s v="30 มี.ค.63 - 30 มี.ค.64"/>
    <n v="24000"/>
    <s v="1 งาน"/>
    <d v="1963-04-14T00:00:00"/>
    <n v="24000"/>
    <n v="7014241998"/>
    <m/>
    <m/>
    <n v="24000"/>
    <s v="รอส่งมอบครุภัณฑ์"/>
    <s v="เสนอราคา/พิจารณาผล"/>
    <s v="จองเงินในระบบ GFMIS เรียบร้อยแล้ว"/>
    <s v="กำลังดำเนินการประกาศ คาดว่าจะได้ผู้รับจ้างในช่วงเดือนมีนาคม 2563"/>
    <s v="เสนอราคา/พิจารณาผล"/>
    <n v="24000"/>
    <m/>
    <n v="0"/>
    <d v="2563-03-01T00:00:00"/>
    <d v="2563-03-01T00:00:00"/>
    <d v="1963-04-14T00:00:00"/>
    <d v="1963-04-14T00:00:00"/>
    <d v="1963-04-01T00:00:00"/>
    <n v="24000"/>
    <n v="0"/>
    <m/>
  </r>
  <r>
    <x v="7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3"/>
    <s v="เครื่องพิมพ์แบบฉีดหมึกพร้อมติดตั้งถังหมึกพิมพ์ (Ink Tank Printer) วิทยาลัยนาฏศิลปอ่างทอง   ตำบลบางแก้ว อำเภอเมืองอ่างทอง จังหวัดอ่างทอง"/>
    <s v="2"/>
    <s v="เครื่อง"/>
    <n v="8600"/>
    <m/>
    <m/>
    <s v="P"/>
    <s v="2-13 มี.ค.63"/>
    <s v="ใบสั่งซื้อเลขที่ 35/2563"/>
    <d v="1963-03-30T00:00:00"/>
    <s v="หจก.พัฒนาคอม"/>
    <s v="ห้างหุ้นส่วนจำกัด"/>
    <s v="อ่างทอง"/>
    <s v="Cannon"/>
    <s v="G2010"/>
    <s v="30 มี.ค.63 - 30 มี.ค.64"/>
    <n v="8600"/>
    <s v="1 งาน"/>
    <d v="1963-04-14T00:00:00"/>
    <n v="8600"/>
    <n v="7014241998"/>
    <m/>
    <m/>
    <n v="8600"/>
    <s v="รอส่งมอบครุภัณฑ์"/>
    <s v="เสนอราคา/พิจารณาผล"/>
    <s v="จองเงินในระบบ GFMIS เรียบร้อยแล้ว"/>
    <s v="กำลังดำเนินการประกาศ คาดว่าจะได้ผู้รับจ้างในช่วงเดือนมีนาคม 2563"/>
    <s v="เสนอราคา/พิจารณาผล"/>
    <n v="8600"/>
    <m/>
    <n v="0"/>
    <d v="2563-03-01T00:00:00"/>
    <d v="2563-03-01T00:00:00"/>
    <d v="1963-04-14T00:00:00"/>
    <d v="1963-04-14T00:00:00"/>
    <d v="1963-04-01T00:00:00"/>
    <n v="8600"/>
    <n v="0"/>
    <m/>
  </r>
  <r>
    <x v="7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46"/>
    <s v="สแกนเนอร์ สำหรับงานเก็บเอกสารระดับศูนย์บริการ แบบที่ 3 วิทยาลัยนาฎศิลปอ่างทอง   ตำบลบางแก้ว อำเภอเมืองอ่างทอง จังหวัดอ่างทอง"/>
    <s v="2"/>
    <s v="เครื่อง"/>
    <n v="72000"/>
    <m/>
    <m/>
    <s v="P"/>
    <s v="2-13 มี.ค.63"/>
    <s v="ใบสั่งซื้อเลขที่ 35/2563"/>
    <d v="1963-03-30T00:00:00"/>
    <s v="หจก.พัฒนาคอม"/>
    <s v="ห้างหุ้นส่วนจำกัด"/>
    <s v="อ่างทอง"/>
    <s v="Fuji Xerox"/>
    <s v="DocuMate6440"/>
    <s v="30 มี.ค.63 - 30 มี.ค.64"/>
    <n v="72000"/>
    <s v="1 งาน"/>
    <d v="1963-04-14T00:00:00"/>
    <n v="72000"/>
    <n v="7014241998"/>
    <m/>
    <m/>
    <n v="72000"/>
    <s v="รอส่งมอบครุภัณฑ์"/>
    <s v="เสนอราคา/พิจารณาผล"/>
    <s v="จองเงินในระบบ GFMIS เรียบร้อยแล้ว"/>
    <s v="กำลังดำเนินการประกาศ คาดว่าจะได้ผู้รับจ้างในช่วงเดือนมีนาคม 2563"/>
    <s v="เสนอราคา/พิจารณาผล"/>
    <n v="72000"/>
    <m/>
    <n v="0"/>
    <d v="2563-03-01T00:00:00"/>
    <d v="2563-03-01T00:00:00"/>
    <d v="1963-04-14T00:00:00"/>
    <d v="1963-04-14T00:00:00"/>
    <d v="1963-04-01T00:00:00"/>
    <n v="72000"/>
    <n v="0"/>
    <m/>
  </r>
  <r>
    <x v="7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ผูกผัน (เดิม)"/>
    <s v="กิจกรรมพัฒนาอุปกรณ์ทางการศึกษา กายภาพและสภาพแวดล้อมระดับพื้นฐาน"/>
    <s v="1800836718420003_x000a_1800843017420002  "/>
    <s v="ก่อสร้างอาคารนาฏดุริยางคศิลป์ วิทยาลัยนาฏศิลปอ่างทอง ตำบลบางแก้ว อำเภอเมืองอ่างทอง จังหวัดอ่างทอง _x000a_งบประมาณทั้งสิ้น 132,800,000 บาท_x000a_ปี 2560 ตั้งงบประมาณ    2,656,000 บาท_x000a_ปี 2561 ตั้งงบประมาณ  25,915,000 บาท_x000a_ปี 2562 ตั้งงบประมาณ 45,797,000 บาท_x000a_ปี 2563 ผูกพันงบประมาณ 58,432,000 บาท"/>
    <s v="1"/>
    <s v="หลัง"/>
    <n v="47808000"/>
    <s v="P"/>
    <m/>
    <m/>
    <d v="1960-02-22T00:00:00"/>
    <s v="15/2560"/>
    <d v="1960-09-19T00:00:00"/>
    <s v="หจก.ศิริชัยบึงสามพัน"/>
    <s v="ห้างหุ้นส่วนจำกัด"/>
    <s v="อ่างทอง"/>
    <s v=" - "/>
    <s v=" - "/>
    <s v="19ก.ย.60-8 ธ.ค.62"/>
    <s v="วงเงิน 132,800,000 บาท_x000a_ปี 2560: 2,656,000 _x000a_ปี 2561:25,915,000 _x000a_ปี 2562: 45,797,000 _x000a_ปี 2563: 58,432,000 "/>
    <s v="20 งวด"/>
    <s v="งวดที่ 1: 29 ต.ค.60_x000a_งวดที่ 2: 28 พ.ย.60  _x000a_งวดที่ 3: 28 ธ.ค.60งวดที่ 4: 27 ม.ค.61 _x000a_งวดที่ 5: 26 ก.พ.61_x000a_งวดที่ 6: 28 มี.ค.61งวดที่ 7: 27 เม.ย.61_x000a_งวดที่ 8: 27 พ.ค.61_x000a_งวดที่ 9: 26 มิ.ย.61_x000a_งวดที่ 10: 26 ก.ค.61_x000a_งวดที่ 11: 4 ก.ย.61_x000a_งวดที่ 12: 24 ต.ค.61_x000a_งวดที่ 13: 13 ธ.ค.61_x000a_งวดที่ 14: 1 ก.พ.62งวดที่ 15: 2 เม.ย.62งวดที่ 16: 22 พ.ค.62_x000a_งวดที่ 17: 11 ก.ค.62_x000a_งวดที่ 18: 30 ส.ค.62_x000a_งวดที่ 19: 24 ต.ค.62_x000a_งวดที่ 20: 8 ธ.ค.62"/>
    <s v="งวดที่ 1: 2,656,000_x000a_งวดที่ 2: 3,320,000_x000a_งวดที่ 3: 3,320,000_x000a_งวดที่ 4: 2,656,000_x000a_งวดที่ 5: 3,984,000_x000a_งวดที่ 6: 4,648,000_x000a_งวดที่ 7: 4,648,000_x000a_งวดที่ 8: 4,648,000_x000a_งวดที่ 9: 4,648,000_x000a_งวดที่ 10: 5,312,000_x000a_งวดที่ 11: 5,312,000_x000a_งวดที่ 12: 6,640,000_x000a_งวดที่ 13: 6,640,000_x000a_งวดที่ 14: 7,968,000_x000a_งวดที่ 15: 7,968,000  งวดที่ 16: 10,624,000งวดที่ 17: 11,952,000งวดที่18: 11,952,000  งวดที่ 19: 11,952,000งวดที่ 20: 11,952,000"/>
    <s v="7013739776(63)- 7014184565(63)"/>
    <s v="งวดที่ 1: 15 ธ.ค.60_x000a_งวดที่ 2: 12 ม.ค.61  _x000a_งวดที่ 3: 23 ม.ค.61งวดที่ 4: 23 ม.ค.61 _x000a_งวดที่ 5: 9 มี.ค.61_x000a_งวดที่ 6: 28 พ.ค.61งวดที่ 7: 4 ก.ค.61_x000a_งวดที่ 8: 6 ส.ค.61_x000a_งวดที่ 9: 21 ก.ย.61_x000a_งวดที่ 10: 22 ต.ค.61_x000a_งวดที่ 11: 15 พ.ย.61_x000a_งวดที่ 12: 17 ธ.ค.61_x000a_งวดที่ 13: 8 ก.พ.62_x000a_งวดที่ 14: 8 ก.พ.62งวดที่ 15: 14 มี.ค.62งวดที่ 16: 16 พ.ค.62_x000a_งวดที่ 17: 13 มิ.ย.62_x000a_งวดที่ 18: 30 ส.ค.62_x000a_งวดที่ 19: 6 ธ.ค.62_x000a_งวดที่ 20: 6 ธ.ค.62"/>
    <s v="งวดที่ 1: 21 ธ.ค.60_x000a_งวดที่ 2: 16 ม.ค.61  _x000a_งวดที่ 3: 29 ม.ค.61งวดที่ 4: 29 ม.ค.61 _x000a_งวดที่ 5: 13 มี.ค.61_x000a_งวดที่ 6: 1 มิ.ย.61_x000a_งวดที่ 7: 10 ก.ค.61_x000a_งวดที่ 8: 10 ส.ค.61_x000a_งวดที่ 9: 25 ก.ย.61_x000a_งวดที่ 10: 29 ต.ค.61_x000a_งวดที่ 11: 26 พ.ย.61_x000a_งวดที่ 12: 24 ธ.ค.61_x000a_งวดที่ 13: 15 ก.พ.62_x000a_งวดที่ 14: 15 ก.พ.62งวดที่ 15: 19 มี.ค.62งวดที่ 16: 23 พ.ค.62_x000a_งวดที่ 17: 20 มิ.ย.62_x000a_งวดที่ 18: 6 ก.ย.62_x000a_งวดที่ 19: 16 ธ.ค.62_x000a_งวดที่ 20: 16 ธ.ค.62"/>
    <s v="งวดที่ 1: 2,656,000_x000a_งวดที่ 2: 3,320,000_x000a_งวดที่ 3: 3,320,000_x000a_งวดที่ 4: 2,656,000_x000a_งวดที่ 5: 3,984,000_x000a_งวดที่ 6: 4,648,000_x000a_งวดที่ 7: 4,648,000_x000a_งวดที่ 8: 4,648,000_x000a_งวดที่ 9: 4,648,000_x000a_งวดที่ 10: 5,312,000_x000a_งวดที่ 11: 5,312,000_x000a_งวดที่ 12: 6,640,000_x000a_งวดที่ 13: 6,640,000_x000a_งวดที่ 14: 7,968,000_x000a_งวดที่ 15: 7,968,000  งวดที่ 16: 10,624,000งวดที่ 17: 11,952,000งวดที่18: 11,952,000  งวดที่ 19: 11,952,000งวดที่ 20: 9,941,000-งวดที่ 20: 2,011,000"/>
    <s v="ดำเนินการเบิกจ่ายส่วนที่เหลือเรียบร้อย"/>
    <s v="รายการผูกพัน (เดิม) "/>
    <s v="เบิกจ่ายถึงงวดที่ 20 (เงินยังไม่พอขาด 10,624,000)"/>
    <s v="งบผูกพันปี63ได้ทำการเบิกจ่ายไปแล้วส่วนหนึ่ง ตอนนี้ยังค้างผู้รับจ้างอยู่2,011,000บาท"/>
    <s v="ลงนามในสัญญาแล้ว อยู่ระหว่างดำเนินการตามงวดงาน"/>
    <m/>
    <n v="47808000"/>
    <n v="0"/>
    <m/>
    <m/>
    <m/>
    <m/>
    <m/>
    <m/>
    <m/>
    <m/>
  </r>
  <r>
    <x v="7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8"/>
    <s v="ปรับปรุงอาคารเอนกประสงค์ วิทยาลัยนาฏศิลปอ่างทอง ตำบลบางแก้ว อำเภอเมืองอ่างทอง จังหวัดอ่างทอง"/>
    <s v="1"/>
    <s v="แห่ง"/>
    <n v="3000000"/>
    <s v="P"/>
    <m/>
    <m/>
    <s v="2-31 มี.ค.63"/>
    <m/>
    <m/>
    <m/>
    <m/>
    <m/>
    <m/>
    <m/>
    <m/>
    <m/>
    <m/>
    <m/>
    <m/>
    <m/>
    <m/>
    <m/>
    <m/>
    <s v="กำลังจัดทำราคาท้องถิ่น"/>
    <s v="อยู่ระหว่างการจัดทำราคากลางท้องถิ่น"/>
    <m/>
    <s v="กำลังจะเตรียมประกาศ e-bidding"/>
    <s v="เสนอราคา/พิจารณาผล"/>
    <m/>
    <m/>
    <n v="3000000"/>
    <d v="2563-03-01T00:00:00"/>
    <d v="2563-04-01T00:00:00"/>
    <m/>
    <m/>
    <m/>
    <m/>
    <m/>
    <m/>
  </r>
  <r>
    <x v="7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7"/>
    <s v="ก่อสร้างเวทีกลางแจ้ง วิทยาลัยนาฏศิลปอ่างทอง ตำบลบางแก้ว อำเภอเมืองอ่างทอง จังหวัดอ่างทอง"/>
    <s v="1"/>
    <s v="เวที"/>
    <n v="1800000"/>
    <s v="P"/>
    <m/>
    <m/>
    <s v="2-31 มี.ค.63"/>
    <m/>
    <m/>
    <m/>
    <m/>
    <m/>
    <m/>
    <m/>
    <m/>
    <m/>
    <m/>
    <m/>
    <m/>
    <m/>
    <m/>
    <m/>
    <m/>
    <s v="อยู่ในช่วงคำนวณโครงสร้าง"/>
    <s v="อยู่ระหว่างรอแบบรูปรายการและประมาณการราคาจากสำนักสถาปัตยกรรม"/>
    <m/>
    <s v="กำลังจะเตรียมประกาศ e-bidding"/>
    <s v="เสนอราคา/พิจารณาผล"/>
    <m/>
    <m/>
    <n v="1800000"/>
    <d v="2563-03-01T00:00:00"/>
    <d v="2563-04-01T00:00:00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12"/>
    <s v="เก้าอี้เลคเชอร์  วิทยาลัยนาฏศิลปร้อยเอ็ด   ตำบลในเมือง อำเภอเมืองร้อยเอ็ด จังหวัดร้อยเอ็ด"/>
    <s v="350"/>
    <s v="ตัว"/>
    <n v="280000"/>
    <s v="P"/>
    <m/>
    <m/>
    <m/>
    <m/>
    <s v="13/03/63"/>
    <s v="บริษัท บิ๊กเอ็มมาร์เก็ตติ้ง จำกัด"/>
    <m/>
    <s v="ร้อยเอ็ด"/>
    <m/>
    <m/>
    <d v="2020-04-12T00:00:00"/>
    <n v="280000"/>
    <m/>
    <s v="12/04/63"/>
    <m/>
    <m/>
    <m/>
    <m/>
    <m/>
    <s v="อยู่ในขั้นตอนการเบิกจ่าย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280000"/>
    <m/>
    <n v="0"/>
    <s v="13 มีนาคม 2563"/>
    <s v="เมษายน 2563"/>
    <s v="12 เมษายน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59"/>
    <s v="ชั้นวางวารสารแบบเอียง วิทยาลัยนาฏศิลปร้อยเอ็ด   ตำบลในเมือง อำเภอเมืองร้อยเอ็ด จังหวัดร้อยเอ็ด"/>
    <s v="2"/>
    <s v="ชั้น"/>
    <n v="10000"/>
    <s v="P"/>
    <m/>
    <m/>
    <m/>
    <m/>
    <s v="13/03/63"/>
    <s v="ร้านรุ่งเรืองเฟอร์นิเจอร์"/>
    <m/>
    <s v="ร้อยเอ็ด"/>
    <m/>
    <m/>
    <m/>
    <n v="5000"/>
    <m/>
    <s v="31/03/63"/>
    <m/>
    <s v="7014138401"/>
    <m/>
    <m/>
    <m/>
    <s v="อยู่ในขั้นตอนการเบิกจ่าย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10000"/>
    <m/>
    <n v="0"/>
    <s v="13 มีนาคม 2563"/>
    <s v="มีนาคม 2563"/>
    <s v="31 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26"/>
    <s v="ชั้นวางหนังสือ 3 ตอน (โลหะ) วิทยาลัยนาฏศิลปร้อยเอ็ด   ตำบลในเมือง อำเภอเมืองร้อยเอ็ด จังหวัดร้อยเอ็ด"/>
    <s v="3"/>
    <s v="ชั้น"/>
    <n v="54000"/>
    <s v="P"/>
    <m/>
    <m/>
    <m/>
    <m/>
    <s v="12/03/63"/>
    <s v="ร้านรุ่งเรืองเฟอร์นิเจอร์"/>
    <m/>
    <s v="ร้อยเอ็ด"/>
    <m/>
    <m/>
    <m/>
    <n v="54000"/>
    <m/>
    <s v="27/03/63"/>
    <m/>
    <s v="7014139351"/>
    <m/>
    <m/>
    <m/>
    <s v="อยู่ในขั้นตอนการเบิกจ่าย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54000"/>
    <m/>
    <n v="0"/>
    <s v="12 มีนาคม 2563"/>
    <s v="มีนาคม 2563"/>
    <s v="27 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26"/>
    <s v="ชั้นวางหนังสือเตี้ย แบบ 2 หน้า 2 ช่วง วิทยาลัยนาฏศิลปร้อยเอ็ด   ตำบลในเมือง อำเภอเมืองร้อยเอ็ด จังหวัดร้อยเอ็ด"/>
    <s v="4"/>
    <s v="ชั้น"/>
    <n v="48000"/>
    <s v="P"/>
    <m/>
    <m/>
    <m/>
    <m/>
    <s v="16/03/63"/>
    <s v="ร้านรุ่งเรืองเฟอร์นิเจอร์"/>
    <m/>
    <s v="ร้อยเอ็ด"/>
    <m/>
    <m/>
    <m/>
    <n v="48000"/>
    <m/>
    <s v="31/03/63"/>
    <m/>
    <s v="7014142026"/>
    <m/>
    <m/>
    <m/>
    <s v="อยู่ในขั้นตอนการเบิกจ่าย"/>
    <s v="อยู่ระหว่างขั้นตอนการจัดทำรายงานขออนุมัติสั่งซื้อสั่งจ้าง"/>
    <s v="เบิกจ่าย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n v="48000"/>
    <n v="0"/>
    <s v="16 มีนาคม 2563"/>
    <s v="มีนาคม 2563"/>
    <s v="31 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25"/>
    <s v="ชุดโต๊ะทำงานขนาด  4 ฟุตครึ่ง พร้อมเก้าอี้  วิทยาลัยนาฏศิลปร้อยเอ็ด   ตำบลในเมือง อำเภอเมืองร้อยเอ็ด จังหวัดร้อยเอ็ด"/>
    <s v="20"/>
    <s v="ชุด"/>
    <n v="240000"/>
    <s v="P"/>
    <m/>
    <m/>
    <m/>
    <m/>
    <s v="16/03/63"/>
    <s v="ร้านรุ่งเรืองเฟอร์นิเจอร์"/>
    <m/>
    <s v="ร้อยเอ็ด"/>
    <m/>
    <m/>
    <d v="2020-04-01T00:00:00"/>
    <n v="240000"/>
    <m/>
    <s v="01/04/63"/>
    <m/>
    <m/>
    <m/>
    <m/>
    <m/>
    <s v="อยู่ในขั้นตอนการเบิกจ่าย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240000"/>
    <m/>
    <n v="0"/>
    <s v="16 มีนาคม 2563"/>
    <s v="มีนาคม 2563"/>
    <s v="1 เมษายน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07"/>
    <s v="ตู้เก็บเสื้อ  เหล็กผ้าบานเลื่อนกระจก 120 ซม. วิทยาลัยนาฏศิลปร้อยเอ็ด   ตำบลในเมือง อำเภอเมืองร้อยเอ็ด จังหวัดร้อยเอ็ด"/>
    <s v="4"/>
    <s v="หลัง"/>
    <n v="26000"/>
    <s v="P"/>
    <m/>
    <m/>
    <m/>
    <s v="27/2563"/>
    <s v="19/03/63"/>
    <s v="ร้านรุ่งเรืองเฟอร์นิเจอร์"/>
    <m/>
    <s v="ร้อยเอ็ด"/>
    <m/>
    <m/>
    <d v="2020-04-03T00:00:00"/>
    <n v="26000"/>
    <m/>
    <s v="03/04/63"/>
    <m/>
    <s v="7014169705"/>
    <m/>
    <m/>
    <m/>
    <s v="อยู่ในขั้นตอนการส่งมอบ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26000"/>
    <m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25"/>
    <s v="ตู้ไม้ 2 ตอนบานกระจก(ไทยประดิษฐ์) วิทยาลัยนาฏศิลปร้อยเอ็ด   ตำบลในเมือง อำเภอเมืองร้อยเอ็ด จังหวัดร้อยเอ็ด"/>
    <s v="3"/>
    <s v="หลัง"/>
    <n v="45000"/>
    <s v="P"/>
    <m/>
    <m/>
    <m/>
    <s v="32/2563"/>
    <s v="23/03/63"/>
    <s v="นายอภิชาติ นรชาญ"/>
    <m/>
    <s v="ร้อยเอ็ด"/>
    <m/>
    <m/>
    <d v="2020-05-22T00:00:00"/>
    <n v="45000"/>
    <m/>
    <s v="22/05/63"/>
    <m/>
    <s v="7014191505"/>
    <m/>
    <m/>
    <m/>
    <s v="อยู่ในขั้นตอนการส่งมอบ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45000"/>
    <m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27"/>
    <s v="ตู้ไม้ บานกระจก ไทยประดิษฐ์ วิทยาลัยนาฏศิลปร้อยเอ็ด   ตำบลในเมือง อำเภอเมืองร้อยเอ็ด จังหวัดร้อยเอ็ด"/>
    <s v="2"/>
    <s v="หลัง"/>
    <n v="40000"/>
    <s v="P"/>
    <m/>
    <m/>
    <m/>
    <s v="33/2563"/>
    <s v="23/03/63"/>
    <s v="นายอภิชาติ นรชาญ"/>
    <m/>
    <s v="ร้อยเอ็ด"/>
    <m/>
    <m/>
    <d v="2020-05-22T00:00:00"/>
    <n v="40000"/>
    <m/>
    <s v="22/05/63"/>
    <m/>
    <s v="7014184079"/>
    <m/>
    <m/>
    <m/>
    <s v="อยู่ในขั้นตอนการส่งมอบ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40000"/>
    <m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13"/>
    <s v="ตู้เหล็ก บานเลื่อนทึบและบานเลื่อนกระจก วิทยาลัยนาฏศิลปร้อยเอ็ด   ตำบลในเมือง อำเภอเมืองร้อยเอ็ด จังหวัดร้อยเอ็ด"/>
    <s v="10"/>
    <s v="หลัง"/>
    <n v="120000"/>
    <s v="P"/>
    <m/>
    <m/>
    <m/>
    <m/>
    <s v="20/03/63"/>
    <s v="ร้านรุ่งเรืองเฟอร์นิเจอร์"/>
    <m/>
    <s v="ร้อยเอ็ด"/>
    <m/>
    <m/>
    <d v="2020-04-04T00:00:00"/>
    <n v="120000"/>
    <m/>
    <s v="04/04/63"/>
    <m/>
    <m/>
    <m/>
    <m/>
    <m/>
    <s v="อยู่ในขั้นตอนการลงนามสัญญา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120000"/>
    <m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45"/>
    <s v="ที่แขวนหนังสือพิมพ์ไม้ พร้อมไม้หนีบ วิทยาลัยนาฏศิลปร้อยเอ็ด   ตำบลในเมือง อำเภอเมืองร้อยเอ็ด จังหวัดร้อยเอ็ด"/>
    <s v="1"/>
    <s v="ชุด"/>
    <n v="3500"/>
    <s v="P"/>
    <m/>
    <m/>
    <m/>
    <m/>
    <s v="13/03/63"/>
    <s v="ร้านรุ่งเรืองเฟอร์นิเจอร์"/>
    <m/>
    <s v="ร้อยเอ็ด"/>
    <m/>
    <m/>
    <d v="2020-03-20T00:00:00"/>
    <n v="3500"/>
    <m/>
    <s v="19/03/63"/>
    <m/>
    <m/>
    <m/>
    <m/>
    <m/>
    <s v="อยู่ในขั้นตอนการเบิกจ่าย"/>
    <s v="อยู่ระหว่างขั้นตอนการจัดทำรายงานขออนุมัติสั่งซื้อสั่งจ้าง"/>
    <s v="เบิกจ่าย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n v="35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708"/>
    <s v="เครื่องซักผ้า แบบธรรมดา ขนาด 15 กิโลกรัม วิทยาลัยนาฏศิลปร้อยเอ็ด ตำบลในเมือง อำเภอเมืองร้อยเอ็ด จังหวัดร้อยเอ็ด"/>
    <s v="1"/>
    <s v="เครื่อง"/>
    <n v="18000"/>
    <m/>
    <m/>
    <s v="P"/>
    <m/>
    <s v="34/2563"/>
    <s v="23/03/63"/>
    <s v="ร้านวิไลพร"/>
    <m/>
    <s v="ร้อยเอ็ด"/>
    <m/>
    <m/>
    <d v="2020-03-30T00:00:00"/>
    <n v="18000"/>
    <m/>
    <s v="30/03/63"/>
    <m/>
    <s v="7014189510"/>
    <m/>
    <m/>
    <m/>
    <s v="อยู่ในขั้นตอนการตรวจรับ"/>
    <s v="ได้ตัวผู้รับจ้างแล้ว/รอลงนามในสัญญา"/>
    <s v="จองเงินในระบบ GFMIS เรียบร้อยแล้ว"/>
    <s v="อยู่ในขั้นตอนการลงนามสัญญา"/>
    <s v="ได้ตัวผู้รับจ้างแล้ว/รอลงนามในสัญญา"/>
    <n v="18000"/>
    <m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27"/>
    <s v="เครื่องดูดฝุ่น 2,400 วัตต์ วิทยาลัยนาฏศิลปร้อยเอ็ด ตำบลในเมือง อำเภอเมืองร้อยเอ็ด จังหวัดร้อยเอ็ด"/>
    <s v="3"/>
    <s v="เครื่อง"/>
    <n v="25500"/>
    <m/>
    <m/>
    <s v="P"/>
    <m/>
    <s v="35/2563"/>
    <s v="23/03/63"/>
    <s v="ร้านวิไลพร"/>
    <m/>
    <s v="ร้อยเอ็ด"/>
    <m/>
    <m/>
    <d v="2020-03-30T00:00:00"/>
    <n v="25500"/>
    <m/>
    <s v="30/03/63"/>
    <m/>
    <s v="7014184091"/>
    <m/>
    <m/>
    <m/>
    <s v="อยู่ในขั้นตอนการตรวจรับ"/>
    <s v="ได้ตัวผู้รับจ้างแล้ว/รอลงนามในสัญญา"/>
    <s v="จองเงินในระบบ GFMIS เรียบร้อยแล้ว"/>
    <s v="อยู่ในขั้นตอนการลงนามสัญญา"/>
    <s v="ได้ตัวผู้รับจ้างแล้ว/รอลงนามในสัญญา"/>
    <n v="25500"/>
    <m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608"/>
    <s v="เครื่องทำน้ำร้อน-น้ำเย็น แบบต่อท่อ ขนาด 2 ก๊อก วิทยาลัยนาฏศิลปร้อยเอ็ด ตำบลในเมือง อำเภอเมืองร้อยเอ็ด จังหวัดร้อยเอ็ด"/>
    <s v="2"/>
    <s v="เครื่อง"/>
    <n v="50400"/>
    <m/>
    <m/>
    <s v="P"/>
    <m/>
    <s v="36/2563"/>
    <s v="23/03/63"/>
    <s v="ร้านวิไลพร"/>
    <m/>
    <s v="ร้อยเอ็ด"/>
    <m/>
    <m/>
    <d v="2020-04-07T00:00:00"/>
    <n v="50400"/>
    <m/>
    <s v="07/04/63"/>
    <m/>
    <s v="7014189536"/>
    <m/>
    <m/>
    <m/>
    <s v="อยู่ในขั้นตอนการตรวจรับ"/>
    <s v="ได้ตัวผู้รับจ้างแล้ว/รอลงนามในสัญญา"/>
    <s v="จองเงินในระบบ GFMIS เรียบร้อยแล้ว"/>
    <s v="อยู่ในขั้นตอนการลงนามสัญญา"/>
    <s v="ได้ตัวผู้รับจ้างแล้ว/รอลงนามในสัญญา"/>
    <n v="50400"/>
    <m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07"/>
    <s v="กล้องถ่ายภาพ DSLR วิทยาลัยนาฏศิลปร้อยเอ็ด   ตำบลในเมือง อำเภอเมืองร้อยเอ็ด จังหวัดร้อยเอ็ด"/>
    <s v="1"/>
    <s v="ตัว"/>
    <n v="95000"/>
    <s v="P"/>
    <m/>
    <m/>
    <m/>
    <s v="37/2563"/>
    <s v="26/03/63"/>
    <s v="บริษัท บิ๊กเอ็มมาร์เก็ตติ้ง จำกัด"/>
    <m/>
    <s v="ร้อยเอ็ด"/>
    <m/>
    <m/>
    <m/>
    <n v="95000"/>
    <m/>
    <s v="10/04/63"/>
    <n v="95000"/>
    <s v="7014220264"/>
    <m/>
    <m/>
    <m/>
    <s v="อยู่ในขั้นตอนการส่งมอบ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95000"/>
    <m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428"/>
    <s v="เครื่องมัลติมีเดียโปรเจคเตอร์ ระดับ XGA ขนาด 4,000 ANSI Lumens วิทยาลัยนาฏศิลปร้อยเอ็ด ตำบลในเมือง อำเภอเมืองร้อยเอ็ด จังหวัดร้อยเอ็ด"/>
    <s v="1"/>
    <s v="เครื่อง"/>
    <n v="42500"/>
    <s v="P"/>
    <m/>
    <m/>
    <m/>
    <m/>
    <m/>
    <s v="บริษัท บิ๊กเอ็มมาร์เก็ตติ้ง จำกัด"/>
    <m/>
    <s v="ร้อยเอ็ด"/>
    <m/>
    <m/>
    <d v="2020-04-11T00:00:00"/>
    <n v="42500"/>
    <m/>
    <s v="11/04/63"/>
    <n v="42500"/>
    <s v="7014226972"/>
    <m/>
    <m/>
    <m/>
    <s v="อยู่ในขั้นตอนการส่งมอบ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42500"/>
    <m/>
    <n v="0"/>
    <s v="มีนาคม 2563"/>
    <s v="เมษายน 2563"/>
    <s v="เมษายน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97"/>
    <s v="ชุดเครื่องเสียงประกาศแบบบูทูช วิทยาลัยนาฏศิลปร้อยเอ็ด   ตำบลในเมือง อำเภอเมืองร้อยเอ็ด จังหวัดร้อยเอ็ด"/>
    <s v="1"/>
    <s v="ชุด"/>
    <n v="15000"/>
    <s v="P"/>
    <m/>
    <m/>
    <m/>
    <m/>
    <m/>
    <s v="ร้านวิไลพร"/>
    <m/>
    <s v="ร้อยเอ็ด"/>
    <m/>
    <m/>
    <m/>
    <m/>
    <m/>
    <m/>
    <m/>
    <m/>
    <m/>
    <m/>
    <m/>
    <s v="อยู่ในขั้นตอนการลงนามสัญญา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15000"/>
    <m/>
    <n v="0"/>
    <s v="เมษายน 2563"/>
    <s v="พฤษภาคม 2563"/>
    <s v="พฤษภ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60"/>
    <s v="โทรทัศน์สี แอล อี ดี ความละเอียดจอภาพ  1920x1080 พิกเซลขนาดไม่น้อยกว่า  60  นิ้ว วิทยาลัยนาฏศิลปร้อยเอ็ด   ตำบลในเมือง อำเภอเมืองร้อยเอ็ด จังหวัดร้อยเอ็ด"/>
    <s v="10"/>
    <s v="เครื่อง"/>
    <n v="370000"/>
    <s v="P"/>
    <m/>
    <m/>
    <m/>
    <m/>
    <m/>
    <s v="ร้านวิไลพร"/>
    <m/>
    <s v="ร้อยเอ็ด"/>
    <m/>
    <m/>
    <m/>
    <m/>
    <m/>
    <m/>
    <m/>
    <m/>
    <m/>
    <m/>
    <m/>
    <s v="อยู่ในขั้นตอนการลงนามสัญญา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370000"/>
    <m/>
    <n v="0"/>
    <s v="เมษายน 2563"/>
    <s v="พฤษภาคม 2563"/>
    <s v="พฤษภาคม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06"/>
    <s v="รายการห้องบันทึกเสียง  พร้อมครุภัณฑ์ วิทยาลัยนาฏศิลปร้อยเอ็ด   ตำบลในเมือง อำเภอเมืองร้อยเอ็ด จังหวัดร้อยเอ็ด"/>
    <s v="1"/>
    <s v="ชุด"/>
    <n v="200000"/>
    <s v="P"/>
    <m/>
    <m/>
    <m/>
    <s v="41/2563"/>
    <s v="30/03/63"/>
    <s v="บริษัท บิ๊กเอ็มมาร์เก็ตติ้ง จำกัด"/>
    <m/>
    <s v="ร้อยเอ็ด"/>
    <m/>
    <m/>
    <d v="2020-04-29T00:00:00"/>
    <n v="200000"/>
    <m/>
    <s v="29/04/63"/>
    <n v="200000"/>
    <s v="7014230265"/>
    <m/>
    <m/>
    <m/>
    <s v="อยู่ระหว่างขั้นตอนการส่งมอบ"/>
    <s v="อยู่ระหว่างขั้นตอนการจัดทำรายงานขออนุมัติสั่งซื้อสั่งจ้าง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200000"/>
    <m/>
    <n v="0"/>
    <s v="มีนาคม 2563"/>
    <s v="มีนาคม 2563"/>
    <s v="เมษายน 2563"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614"/>
    <s v="เสาบาสเกตบอลแป้นพลาสติก แบบมีล้อเลื่อน วิทยาลัยนาฏศิลปร้อยเอ็ด   ตำบลในเมือง อำเภอเมืองร้อยเอ็ด จังหวัดร้อยเอ็ด"/>
    <s v="1"/>
    <s v="คู่"/>
    <n v="58000"/>
    <m/>
    <m/>
    <s v="P"/>
    <m/>
    <m/>
    <m/>
    <s v="ห้างหุ้นส่วนจำกัด ร้อยเอ็ดกีฬาภัณฑ์"/>
    <m/>
    <s v="ร้อยเอ็ด"/>
    <m/>
    <m/>
    <s v="5 มีนาคม 2563"/>
    <n v="58000"/>
    <m/>
    <s v="13 มีนาคม 2563"/>
    <n v="58000"/>
    <s v="7014132044"/>
    <s v="13 มีนาคม 2563"/>
    <s v="13 มีนาคม 2563"/>
    <n v="58000"/>
    <s v="อยู่ในขั้นตอนการเบิกจ่าย  "/>
    <s v="ได้ตัวผู้รับจ้างแล้ว/รอลงนามในสัญญา"/>
    <s v="เบิกจ่ายเรียบร้อยแล้ว"/>
    <s v="อยู่ในขั้นตอนการลงนามสัญญา"/>
    <s v="ได้ตัวผู้รับจ้างแล้ว/รอลงนามในสัญญา"/>
    <m/>
    <n v="58000"/>
    <n v="0"/>
    <s v="มีนาคม 2563"/>
    <s v="มีนาคม 2563"/>
    <s v="มีนาคม 2563"/>
    <s v="มีนาคม 2563"/>
    <s v="มีนาคม 2563"/>
    <n v="58000"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72"/>
    <s v="กลองชุด วิทยาลัยนาฏศิลปร้อยเอ็ด  ตำบลในเมือง อำเภอเมืองร้อยเอ็ด จังหวัดร้อยเอ็ด"/>
    <s v="4"/>
    <s v="ชุด"/>
    <n v="3000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30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64"/>
    <s v="กีต้าร์เบสไฟฟ้า วิทยาลัยนาฏศิลปร้อยเอ็ด  ตำบลในเมือง อำเภอเมืองร้อยเอ็ด จังหวัดร้อยเอ็ด"/>
    <s v="1"/>
    <s v="ตัว"/>
    <n v="400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4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10"/>
    <s v="กีตาร์โปร่งไฟฟ้า  วิทยาลัยนาฏศิลปร้อยเอ็ด   ตำบลในเมือง อำเภอเมืองร้อยเอ็ด จังหวัดร้อยเอ็ด"/>
    <s v="9"/>
    <s v="ตัว"/>
    <n v="1350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1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63"/>
    <s v="กีต้าร์ไฟฟ้า วิทยาลัยนาฏศิลปร้อยเอ็ด  ตำบลในเมือง อำเภอเมืองร้อยเอ็ด จังหวัดร้อยเอ็ด"/>
    <s v="2"/>
    <s v="ตัว"/>
    <n v="700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7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99"/>
    <s v="ทรัมเป็ต วิทยาลัยนาฏศิลปร้อยเอ็ด   ตำบลในเมือง อำเภอเมืองร้อยเอ็ด จังหวัดร้อยเอ็ด"/>
    <s v="4"/>
    <s v="ตัว"/>
    <n v="2400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24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31"/>
    <s v="เทนเนอร์แซคโซโฟน  วิทยาลัยนาฏศิลปร้อยเอ็ด  ตำบลในเมือง อำเภอเมืองร้อยเอ็ด จังหวัดร้อยเอ็ด"/>
    <s v="4"/>
    <s v="ตัว"/>
    <n v="4800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4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46"/>
    <s v="แมนโดลินชนิดไฟฟ้า(สำหรับงานการแสดง) วิทยาลัยนาฏศิลปร้อยเอ็ด   ตำบลในเมือง อำเภอเมืองร้อยเอ็ด จังหวัดร้อยเอ็ด"/>
    <s v="1"/>
    <s v="ตัว"/>
    <n v="185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185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32"/>
    <s v="ไวโอลีน (สำหรับงานการแสดง) วิทยาลัยนาฏศิลปร้อยเอ็ด   ตำบลในเมือง อำเภอเมืองร้อยเอ็ด จังหวัดร้อยเอ็ด"/>
    <s v="1"/>
    <s v="ตัว"/>
    <n v="350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09"/>
    <s v="อัลโต้แซคโซโฟน วิทยาลัยนาฏศิลปร้อยเอ็ด   ตำบลในเมือง อำเภอเมืองร้อยเอ็ด จังหวัดร้อยเอ็ด"/>
    <s v="2"/>
    <s v="ตัว"/>
    <n v="1800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1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28"/>
    <s v="แอคคอเดี้ยน(สำหรับงานการแสดง) วิทยาลัยนาฏศิลปร้อยเอ็ด   ตำบลในเมือง อำเภอเมืองร้อยเอ็ด จังหวัดร้อยเอ็ด"/>
    <s v="1"/>
    <s v="ตัว"/>
    <n v="95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95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การเกษตร"/>
    <s v="กิจกรรมพัฒนาอุปกรณ์ทางการศึกษา กายภาพและสภาพแวดล้อมระดับพื้นฐาน"/>
    <s v="1800836718110429"/>
    <s v="เครื่องสูบน้ำ ซัมเมอร์ส ขนาด 2 แรงม้า วิทยาลัยนาฏศิลปร้อยเอ็ด  ตำบลในเมือง อำเภอเมืองร้อยเอ็ด จังหวัดร้อยเอ็ด"/>
    <s v="1"/>
    <s v="เครื่อง"/>
    <n v="20000"/>
    <m/>
    <m/>
    <s v="P"/>
    <m/>
    <s v="42/2563"/>
    <s v="27/03/63"/>
    <s v="บริษัท บิ๊กเอ็ม มาร์เก็ตติ้ง จำกัด"/>
    <m/>
    <s v="ร้อยเอ็ด"/>
    <m/>
    <m/>
    <d v="2020-04-03T00:00:00"/>
    <n v="20000"/>
    <m/>
    <s v="03/04/63"/>
    <n v="20000"/>
    <s v="7014220271"/>
    <m/>
    <m/>
    <m/>
    <s v="อยู่ในขั้นตอนการส่งมอบ"/>
    <s v="ได้ตัวผู้รับจ้างแล้ว/รอลงนามในสัญญา"/>
    <s v="จองเงินในระบบ GFMIS เรียบร้อยแล้ว"/>
    <s v="อยู่ในขั้นตอนการลงนามสัญญา"/>
    <s v="ได้ตัวผู้รับจ้างแล้ว/รอลงนามในสัญญา"/>
    <n v="20000"/>
    <m/>
    <n v="0"/>
    <s v="มีนาคม 2563"/>
    <s v="มีน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การเกษตร"/>
    <s v="กิจกรรมพัฒนาอุปกรณ์ทางการศึกษา กายภาพและสภาพแวดล้อมระดับพื้นฐาน"/>
    <s v="1800836718110430"/>
    <s v="เครื่องสูบน้ำแบบไดโว่ 310 ลิตร/นาที  วิทยาลัยนาฏศิลปร้อยเอ็ด  ตำบลในเมือง อำเภอเมืองร้อยเอ็ด จังหวัดร้อยเอ็ด"/>
    <s v="1"/>
    <s v="เครื่อง"/>
    <n v="13000"/>
    <m/>
    <m/>
    <s v="P"/>
    <m/>
    <s v="43/2563"/>
    <s v="27/03/63"/>
    <s v="บริษัท บิ๊กเอ็ม มาร์เก็ตติ้ง จำกัด"/>
    <m/>
    <s v="ร้อยเอ็ด"/>
    <m/>
    <m/>
    <d v="2020-04-03T00:00:00"/>
    <n v="13000"/>
    <m/>
    <s v="03/04/63"/>
    <n v="13000"/>
    <s v="7014226976"/>
    <m/>
    <m/>
    <m/>
    <s v="อยู่ในขั้นตอนการส่งมอบ"/>
    <s v="ได้ตัวผู้รับจ้างแล้ว/รอลงนามในสัญญา"/>
    <s v="จองเงินในระบบ GFMIS เรียบร้อยแล้ว"/>
    <s v="อยู่ในขั้นตอนการลงนามสัญญา"/>
    <s v="ได้ตัวผู้รับจ้างแล้ว/รอลงนามในสัญญา"/>
    <n v="13000"/>
    <m/>
    <n v="0"/>
    <s v="มีนาคม 2563"/>
    <s v="เมษายน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การเกษตร"/>
    <s v="กิจกรรมพัฒนาอุปกรณ์ทางการศึกษา กายภาพและสภาพแวดล้อมระดับพื้นฐาน"/>
    <s v="1800836718110198"/>
    <s v="เครื่องสูบน้ำมอเตอร์ไฟฟ้า ขนาด 1500 ลิตร/นาที วิทยาลัยนาฏศิลปร้อยเอ็ด ตำบลในเมือง อำเภอเมืองร้อยเอ็ด จังหวัดร้อยเอ็ด"/>
    <s v="1"/>
    <s v="เครื่อง"/>
    <n v="32100"/>
    <m/>
    <m/>
    <s v="P"/>
    <m/>
    <s v="44/2563"/>
    <s v="30/03/63"/>
    <s v="บริษัท บิ๊กเอ็ม มาร์เก็ตติ้ง จำกัด"/>
    <m/>
    <s v="ร้อยเอ็ด"/>
    <m/>
    <m/>
    <d v="2020-04-06T00:00:00"/>
    <n v="32100"/>
    <m/>
    <s v="06/04/63"/>
    <n v="32100"/>
    <s v="7014231006"/>
    <m/>
    <m/>
    <m/>
    <s v="อยู่ในขั้นตอนการส่งมอบ"/>
    <s v="ได้ตัวผู้รับจ้างแล้ว/รอลงนามในสัญญา"/>
    <s v="จองเงินในระบบ GFMIS เรียบร้อยแล้ว"/>
    <s v="อยู่ในขั้นตอนการลงนามสัญญา"/>
    <s v="ได้ตัวผู้รับจ้างแล้ว/รอลงนามในสัญญา"/>
    <n v="32100"/>
    <m/>
    <n v="0"/>
    <s v="มีนาคม 2563"/>
    <s v="เมษายน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6"/>
    <s v="ชุดชวาชาย วิทยาลัยนาฏศิลปร้อยเอ็ด   ตำบลในเมือง อำเภอเมืองร้อยเอ็ด จังหวัดร้อยเอ็ด"/>
    <s v="6"/>
    <s v="ชุด"/>
    <n v="120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12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49"/>
    <s v="ชุดทวารวดี พร้อมเครื่องประดับ วิทยาลัยนาฏศิลปร้อยเอ็ด   ตำบลในเมือง อำเภอเมืองร้อยเอ็ด จังหวัดร้อยเอ็ด"/>
    <s v="6"/>
    <s v="ชุด"/>
    <n v="90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9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6"/>
    <s v="ชุดไทย  ร.5 วิทยาลัยนาฏศิลปร้อยเอ็ด   ตำบลในเมือง อำเภอเมืองร้อยเอ็ด จังหวัดร้อยเอ็ด"/>
    <s v="2"/>
    <s v="ชุด"/>
    <n v="16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16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0"/>
    <s v="ชุดไทย  ร.6 วิทยาลัยนาฏศิลปร้อยเอ็ด   ตำบลในเมือง อำเภอเมืองร้อยเอ็ด จังหวัดร้อยเอ็ด"/>
    <s v="2"/>
    <s v="ชุด"/>
    <n v="16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16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33"/>
    <s v="ชุดไทยบรมพิมาน วิทยาลัยนาฏศิลปร้อยเอ็ด   ตำบลในเมือง อำเภอเมืองร้อยเอ็ด จังหวัดร้อยเอ็ด"/>
    <s v="1"/>
    <s v="ชุด"/>
    <n v="15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1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48"/>
    <s v="ชุดไทยพระราชนิยม วิทยาลัยนาฏศิลปร้อยเอ็ด   ตำบลในเมือง อำเภอเมืองร้อยเอ็ด จังหวัดร้อยเอ็ด"/>
    <s v="8"/>
    <s v="ชุด"/>
    <n v="112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112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62"/>
    <s v="ชุดนกยูงพร้อมเครื่องประดับ วิทยาลัยนาฏศิลปร้อยเอ็ด   ตำบลในเมือง อำเภอเมืองร้อยเอ็ด จังหวัดร้อยเอ็ด"/>
    <s v="1"/>
    <s v="ชุด"/>
    <n v="55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5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09"/>
    <s v="ชุดนางสีดา พร้อมเครื่องประดับ วิทยาลัยนาฏศิลปร้อยเอ็ด   ตำบลในเมือง อำเภอเมืองร้อยเอ็ด จังหวัดร้อยเอ็ด"/>
    <s v="1"/>
    <s v="ชุด"/>
    <n v="50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5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4"/>
    <s v="ชุดพม่า วิทยาลัยนาฏศิลปร้อยเอ็ด   ตำบลในเมือง อำเภอเมืองร้อยเอ็ด จังหวัดร้อยเอ็ด"/>
    <s v="24"/>
    <s v="ชุด"/>
    <n v="360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36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13"/>
    <s v="ชุดพระพรต พร้อมเครื่องประดับ 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12"/>
    <s v="ชุดพระราม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3"/>
    <s v="ชุดพระลักษณ์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50"/>
    <s v="ชุดพระศัตรุด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51"/>
    <s v="ชุดพระอิศวร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2"/>
    <s v="ชุดย่าหรันพร้อมเครื่องประดับ วิทยาลัยนาฏศิลปร้อยเอ็ด   ตำบลในเมือง อำเภอเมืองร้อยเอ็ด จังหวัดร้อยเอ็ด"/>
    <s v="1"/>
    <s v="ชุด"/>
    <n v="65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6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8"/>
    <s v="ชุดระบำมยุราภิรมย์ วิทยาลัยนาฏศิลปร้อยเอ็ด   ตำบลในเมือง อำเภอเมืองร้อยเอ็ด จังหวัดร้อยเอ็ด"/>
    <s v="8"/>
    <s v="ชุด"/>
    <n v="48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48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06"/>
    <s v="ชุดรับแขกบุนวม วิทยาลัยนาฏศิลปร้อยเอ็ด   ตำบลในเมือง อำเภอเมืองร้อยเอ็ด จังหวัดร้อยเอ็ด"/>
    <s v="3"/>
    <s v="ชุด"/>
    <n v="54000"/>
    <s v="P"/>
    <m/>
    <m/>
    <m/>
    <m/>
    <m/>
    <s v="ร้านรุ่งเรืองเฟอร์นิเจอร์"/>
    <m/>
    <m/>
    <m/>
    <m/>
    <d v="2020-03-13T00:00:00"/>
    <n v="54000"/>
    <m/>
    <s v="20/03/63"/>
    <m/>
    <m/>
    <s v="19/03/63"/>
    <s v="19/03/63"/>
    <m/>
    <s v="อยู่ในขั้นตอนการเบิกจ่าย"/>
    <s v="เสนอราคา/พิจารณาผล"/>
    <s v="เบิกจ่ายเรียบร้อยแล้ว"/>
    <s v="อยู่ในขั้นตอนการประกาศเชิญชวน"/>
    <s v="เสนอราคา/พิจารณาผล"/>
    <m/>
    <n v="54000"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4"/>
    <s v="ชุดหมอลำ  ตัวประกอบชาย วิทยาลัยนาฏศิลปร้อยเอ็ด   ตำบลในเมือง อำเภอเมืองร้อยเอ็ด จังหวัดร้อยเอ็ด"/>
    <s v="4"/>
    <s v="ชุด"/>
    <n v="120000"/>
    <s v="P"/>
    <m/>
    <m/>
    <d v="2020-02-26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12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11"/>
    <s v="ชุดหมอลำ  ตัวประกอบหญิง วิทยาลัยนาฏศิลปร้อยเอ็ด   ตำบลในเมือง อำเภอเมืองร้อยเอ็ด จังหวัดร้อยเอ็ด"/>
    <s v="4"/>
    <s v="ชุด"/>
    <n v="100000"/>
    <s v="P"/>
    <m/>
    <m/>
    <d v="2020-02-26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10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47"/>
    <s v="ชุดหมอลำเรื่อง (ตัวเอก) วิทยาลัยนาฏศิลปร้อยเอ็ด   ตำบลในเมือง อำเภอเมืองร้อยเอ็ด จังหวัดร้อยเอ็ด"/>
    <s v="5"/>
    <s v="ชุด"/>
    <n v="250000"/>
    <s v="P"/>
    <m/>
    <m/>
    <d v="2020-02-26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25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2"/>
    <s v="ชุดหมอลำหญิง (ตัวเอก) วิทยาลัยนาฏศิลปร้อยเอ็ด   ตำบลในเมือง อำเภอเมืองร้อยเอ็ด จังหวัดร้อยเอ็ด"/>
    <s v="5"/>
    <s v="ชุด"/>
    <n v="150000"/>
    <s v="P"/>
    <m/>
    <m/>
    <d v="2020-02-26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15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1"/>
    <s v="ระบำชุมนุมเผ่าไทย  วิทยาลัยนาฏศิลปร้อยเอ็ด   ตำบลในเมือง อำเภอเมืองร้อยเอ็ด จังหวัดร้อยเอ็ด"/>
    <s v="1"/>
    <s v="ชุด"/>
    <n v="48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48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34"/>
    <s v="รัดเกล้าเปลว , จอนหู ,ท้ายช้อง  พร้อมผม วิทยาลัยนาฏศิลปร้อยเอ็ด   ตำบลในเมือง อำเภอเมืองร้อยเอ็ด จังหวัดร้อยเอ็ด"/>
    <s v="1"/>
    <s v="อัน"/>
    <n v="27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27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7"/>
    <s v="รัดเกล้ายอด , จอนหู , ท้ายช้อง   พร้อมผม วิทยาลัยนาฏศิลปร้อยเอ็ด   ตำบลในเมือง อำเภอเมืองร้อยเอ็ด จังหวัดร้อยเอ็ด"/>
    <s v="1"/>
    <s v="อัน"/>
    <n v="27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27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61"/>
    <s v="ศรีษะทศกัณฑ์หน้าทอง วิทยาลัยนาฏศิลปร้อยเอ็ด   ตำบลในเมือง อำเภอเมืองร้อยเอ็ด จังหวัดร้อยเอ็ด"/>
    <s v="1"/>
    <s v="ศีรษะ"/>
    <n v="22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22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5"/>
    <s v="ศรีษะหนุมานครองเมือง วิทยาลัยนาฏศิลปร้อยเอ็ด   ตำบลในเมือง อำเภอเมืองร้อยเอ็ด จังหวัดร้อยเอ็ด"/>
    <s v="1"/>
    <s v="ศีรษะ"/>
    <n v="20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2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3"/>
    <s v="เสื้อราชปะแตน  วิทยาลัยนาฏศิลปร้อยเอ็ด   ตำบลในเมือง อำเภอเมืองร้อยเอ็ด จังหวัดร้อยเอ็ด"/>
    <s v="10"/>
    <s v="ชุด"/>
    <n v="70000"/>
    <s v="P"/>
    <m/>
    <m/>
    <d v="2020-02-28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7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5"/>
    <s v="หางเครื่องหมอลำชาย วิทยาลัยนาฏศิลปร้อยเอ็ด   ตำบลในเมือง อำเภอเมืองร้อยเอ็ด จังหวัดร้อยเอ็ด"/>
    <s v="5"/>
    <s v="ชุด"/>
    <n v="30000"/>
    <s v="P"/>
    <m/>
    <m/>
    <d v="2020-02-26T00:00:00"/>
    <m/>
    <m/>
    <m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3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35"/>
    <s v="ชั้นวางเครื่องดนตรี  วิทยาลัยนาฏศิลปร้อยเอ็ด   ตำบลในเมือง อำเภอเมืองร้อยเอ็ด จังหวัดร้อยเอ็ด"/>
    <s v="10"/>
    <s v="ตัว"/>
    <n v="55000"/>
    <s v="P"/>
    <m/>
    <m/>
    <m/>
    <m/>
    <m/>
    <s v="นายอภิชาติ  นรชาญ"/>
    <m/>
    <s v="ร้อยเอ็ด"/>
    <m/>
    <m/>
    <d v="2020-05-11T00:00:00"/>
    <n v="55000"/>
    <m/>
    <s v="11/05/63"/>
    <n v="55000"/>
    <s v="7014226641"/>
    <m/>
    <m/>
    <m/>
    <s v="อยู่ในขั้นตอนการส่งมอบ"/>
    <s v="เสนอราคา/พิจารณาผล"/>
    <s v="จองเงินในระบบ GFMIS เรียบร้อยแล้ว"/>
    <s v="อยู่ในขั้นตอนการประกาศเชิญชวน"/>
    <s v="เสนอราคา/พิจารณาผล"/>
    <n v="55000"/>
    <m/>
    <n v="0"/>
    <s v="มีนาคม 2563"/>
    <s v="มีน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43"/>
    <s v="ชุดโต๊ะทำงานขนาด  4 ฟุตครึ่ง พร้อมเก้าอี้  วิทยาลัยนาฏศิลปร้อยเอ็ด   ตำบลในเมือง อำเภอเมืองร้อยเอ็ด จังหวัดร้อยเอ็ด"/>
    <s v="4"/>
    <s v="ชุด"/>
    <n v="48000"/>
    <s v="P"/>
    <m/>
    <m/>
    <m/>
    <m/>
    <m/>
    <s v="ร้านรุ่งเรืองเฟอร์นิเจอร์"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s v="จองเงินในระบบ GFMIS เรียบร้อยแล้ว"/>
    <s v="อยู่ในขั้นตอนการประกาศเชิญชวน"/>
    <s v="เสนอราคา/พิจารณาผล"/>
    <n v="48000"/>
    <m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42"/>
    <s v="ตู้ 15 ลิ้นชัก วิทยาลัยนาฏศิลปร้อยเอ็ด   ตำบลในเมือง อำเภอเมืองร้อยเอ็ด จังหวัดร้อยเอ็ด"/>
    <s v="2"/>
    <s v="หลัง"/>
    <n v="12000"/>
    <s v="P"/>
    <m/>
    <m/>
    <m/>
    <m/>
    <m/>
    <s v="ร้านรุ่งเรืองเฟอร์นิเจอร์"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s v="จองเงินในระบบ GFMIS เรียบร้อยแล้ว"/>
    <s v="อยู่ในขั้นตอนการประกาศเชิญชวน"/>
    <s v="เสนอราคา/พิจารณาผล"/>
    <n v="12000"/>
    <m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4"/>
    <s v="ตู้ไม้ บานกระจก  วิทยาลัยนาฏศิลปร้อยเอ็ด   ตำบลในเมือง อำเภอเมืองร้อยเอ็ด จังหวัดร้อยเอ็ด"/>
    <s v="2"/>
    <s v="หลัง"/>
    <n v="40000"/>
    <s v="P"/>
    <m/>
    <m/>
    <m/>
    <s v="46/2563"/>
    <s v="27/03/63"/>
    <s v="นายอภิชาติ นรชาญ"/>
    <m/>
    <s v="ร้อยเอ็ด"/>
    <m/>
    <m/>
    <d v="2020-05-13T00:00:00"/>
    <n v="40000"/>
    <m/>
    <s v="13/05/63"/>
    <n v="40000"/>
    <s v="7014226652"/>
    <m/>
    <m/>
    <m/>
    <s v="อยู่ในขั้นตอนการส่งมอบ"/>
    <s v="เสนอราคา/พิจารณาผล"/>
    <s v="จองเงินในระบบ GFMIS เรียบร้อยแล้ว"/>
    <s v="อยู่ในขั้นตอนการประกาศเชิญชวน"/>
    <s v="เสนอราคา/พิจารณาผล"/>
    <n v="40000"/>
    <m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5"/>
    <s v="ตู้เหล็ก บานเลื่อนทึบและบานเลื่อนกระจก วิทยาลัยนาฏศิลปร้อยเอ็ด   ตำบลในเมือง อำเภอเมืองร้อยเอ็ด จังหวัดร้อยเอ็ด"/>
    <s v="2"/>
    <s v="หลัง"/>
    <n v="24000"/>
    <s v="P"/>
    <m/>
    <m/>
    <m/>
    <m/>
    <m/>
    <s v="ร้านรุ่งเรืองเฟอร์นิเจอร์"/>
    <m/>
    <m/>
    <m/>
    <m/>
    <m/>
    <m/>
    <m/>
    <m/>
    <m/>
    <m/>
    <m/>
    <m/>
    <m/>
    <s v="อยู่ในขั้นตอนการลงนามสัญญา"/>
    <s v="เสนอราคา/พิจารณาผล"/>
    <s v="จองเงินในระบบ GFMIS เรียบร้อยแล้ว"/>
    <s v="อยู่ในขั้นตอนการประกาศเชิญชวน"/>
    <s v="เสนอราคา/พิจารณาผล"/>
    <n v="24000"/>
    <m/>
    <n v="0"/>
    <s v="มีนาคม 2563"/>
    <s v="มีน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72"/>
    <s v="เครื่องฉายภาพ 3 มิติ วิทยาลัยนาฏศิลปร้อยเอ็ด ตำบลในเมือง อำเภอเมืองร้อยเอ็ด จังหวัดร้อยเอ็ด"/>
    <s v="4"/>
    <s v="เครื่อง"/>
    <n v="80000"/>
    <s v="P"/>
    <m/>
    <m/>
    <m/>
    <s v="47/2563"/>
    <s v="30/03/63"/>
    <s v="บริษัท บิ๊กเอ็ม มาร์เก็ตติ้ง จำกัด"/>
    <m/>
    <m/>
    <m/>
    <m/>
    <d v="2020-04-06T00:00:00"/>
    <n v="80000"/>
    <m/>
    <s v="06/04/2563"/>
    <n v="80000"/>
    <s v="7014231061"/>
    <m/>
    <m/>
    <m/>
    <s v="อยู่ในขั้นตอนการลงส่งมอบ"/>
    <s v="เสนอราคา/พิจารณาผล"/>
    <s v="จองเงินในระบบ GFMIS เรียบร้อยแล้ว"/>
    <s v="อยู่ในขั้นตอนการประกาศเชิญชวน"/>
    <s v="เสนอราคา/พิจารณาผล"/>
    <n v="80000"/>
    <m/>
    <n v="0"/>
    <s v="มีนาคม 2563"/>
    <s v="มีน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94"/>
    <s v="เครื่องมัลติมีเดียโปรเจคเตอร์ ระดับ XGA ขนาด 3,500 ANSI Lumens วิทยาลัยนาฏศิลปร้อยเอ็ด   ตำบลในเมือง อำเภอเมืองร้อยเอ็ด จังหวัดร้อยเอ็ด"/>
    <s v="2"/>
    <s v="เครื่อง"/>
    <n v="67400"/>
    <s v="P"/>
    <m/>
    <m/>
    <m/>
    <s v="48/2563"/>
    <s v="30/03/63"/>
    <s v="บริษัท บิ๊กเอ็ม มาร์เก็ตติ้ง จำกัด"/>
    <m/>
    <s v="ร้อยเอ็ด"/>
    <m/>
    <m/>
    <d v="2020-04-06T00:00:00"/>
    <n v="67400"/>
    <m/>
    <s v="06/04/63"/>
    <n v="67400"/>
    <s v="7014230967"/>
    <m/>
    <m/>
    <m/>
    <s v="อยู่ในขั้นตอนการส่งมอบ"/>
    <s v="เสนอราคา/พิจารณาผล"/>
    <s v="จองเงินในระบบ GFMIS เรียบร้อยแล้ว"/>
    <s v="อยู่ในขั้นตอนการประกาศเชิญชวน"/>
    <s v="เสนอราคา/พิจารณาผล"/>
    <n v="67400"/>
    <m/>
    <n v="0"/>
    <s v="เมษายน 2563"/>
    <s v="เมษายน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20010"/>
    <s v="วงโยธวาทิต  วิทยาลัยนาฏศิลปร้อยเอ็ด   ตำบลในเมือง อำเภอเมืองร้อยเอ็ด จังหวัดร้อยเอ็ด"/>
    <s v="1"/>
    <s v="วง"/>
    <n v="5292500"/>
    <s v="P"/>
    <m/>
    <m/>
    <s v="19 ก.พ. 63"/>
    <m/>
    <m/>
    <m/>
    <m/>
    <m/>
    <m/>
    <m/>
    <m/>
    <m/>
    <m/>
    <m/>
    <m/>
    <m/>
    <m/>
    <m/>
    <m/>
    <s v="อยู่ในขั้นตอนการประกาศเชิญชวน"/>
    <s v="อยู่ระหว่างรับฟังวิจารณ์ร่างประกาศเชิญชวน"/>
    <m/>
    <s v="รับฟังวิจารณ์ร่าง TOR"/>
    <s v="อยู่ระหว่างการจัดทำร่าง TOR"/>
    <m/>
    <m/>
    <n v="52925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45"/>
    <s v="เครื่องราชูปโภคกะไหล่ทอง  วิทยาลัยนาฏศิลปร้อยเอ็ด   ตำบลในเมือง อำเภอเมืองร้อยเอ็ด จังหวัดร้อยเอ็ด"/>
    <s v="1"/>
    <s v="ชุด"/>
    <n v="35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44"/>
    <s v="ฉากลับแล (ลายไทยฉลุ) วิทยาลัยนาฏศิลปร้อยเอ็ด   ตำบลในเมือง อำเภอเมืองร้อยเอ็ด จังหวัดร้อยเอ็ด"/>
    <s v="1"/>
    <s v="ชุด"/>
    <n v="15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1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38"/>
    <s v="ชุดเครื่องพระสำอาง วิทยาลัยนาฏศิลปร้อยเอ็ด   ตำบลในเมือง อำเภอเมืองร้อยเอ็ด จังหวัดร้อยเอ็ด"/>
    <s v="1"/>
    <s v="ชุด"/>
    <n v="35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8"/>
    <s v="ชุดเครื่องสูง วิทยาลัยนาฏศิลปร้อยเอ็ด   ตำบลในเมือง อำเภอเมืองร้อยเอ็ด จังหวัดร้อยเอ็ด"/>
    <s v="1"/>
    <s v="สำรับ"/>
    <n v="18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1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6"/>
    <s v="ชุดชักนาคดึกดำบรรพ์ พญานาค พร้อมภูเขา วิทยาลัยนาฏศิลปร้อยเอ็ด   ตำบลในเมือง อำเภอเมืองร้อยเอ็ด จังหวัดร้อยเอ็ด"/>
    <s v="1"/>
    <s v="ชุด"/>
    <n v="13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13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36"/>
    <s v="ธงนำทัพ ยักษ์ ลิง จีน พม่า ไทย ลาว วิทยาลัยนาฏศิลปร้อยเอ็ด   ตำบลในเมือง อำเภอเมืองร้อยเอ็ด จังหวัดร้อยเอ็ด"/>
    <s v="1"/>
    <s v="ชุด"/>
    <n v="36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36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5"/>
    <s v="ราชรถปิดทองคำเปลว 100%  วิทยาลัยนาฏศิลปร้อยเอ็ด   ตำบลในเมือง อำเภอเมืองร้อยเอ็ด จังหวัดร้อยเอ็ด"/>
    <s v="1"/>
    <s v="คัน"/>
    <n v="35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35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4"/>
    <s v="โรงพิธีพร้อมหลังคาและฉัตรขาว  วิทยาลัยนาฏศิลปร้อยเอ็ด   ตำบลในเมือง อำเภอเมืองร้อยเอ็ด จังหวัดร้อยเอ็ด"/>
    <s v="1"/>
    <s v="ชุด"/>
    <n v="35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37"/>
    <s v="โรงพิธีพร้อมหลังคาและฉัตรเขียว วิทยาลัยนาฏศิลปร้อยเอ็ด   ตำบลในเมือง อำเภอเมืองร้อยเอ็ด จังหวัดร้อยเอ็ด"/>
    <s v="1"/>
    <s v="ชุด"/>
    <n v="35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3"/>
    <s v="โรงพิธีพร้อมหลังคาและฉัตรดำ วิทยาลัยนาฏศิลปร้อยเอ็ด   ตำบลในเมือง อำเภอเมืองร้อยเอ็ด จังหวัดร้อยเอ็ด"/>
    <s v="1"/>
    <s v="ชุด"/>
    <n v="35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5"/>
    <s v="โรงพิธีพร้อมหลังคาและฉัตรแดง วิทยาลัยนาฏศิลปร้อยเอ็ด   ตำบลในเมือง อำเภอเมืองร้อยเอ็ด จังหวัดร้อยเอ็ด"/>
    <s v="1"/>
    <s v="ชุด"/>
    <n v="35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39"/>
    <s v="เสลี่ยงพร้อมขารอง วิทยาลัยนาฏศิลปร้อยเอ็ด   ตำบลในเมือง อำเภอเมืองร้อยเอ็ด จังหวัดร้อยเอ็ด"/>
    <s v="1"/>
    <s v="ชุด"/>
    <n v="3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3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7"/>
    <s v="หนังใหญ่ ชุดจับลิงหัวค่ำ 4ตัว วิทยาลัยนาฏศิลปร้อยเอ็ด   ตำบลในเมือง อำเภอเมืองร้อยเอ็ด จังหวัดร้อยเอ็ด"/>
    <s v="1"/>
    <s v="ชุด"/>
    <n v="7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7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4"/>
    <s v="หมอนขวาน (ปักดิ้นนูนด้านหน้า) วิทยาลัยนาฏศิลปร้อยเอ็ด   ตำบลในเมือง อำเภอเมืองร้อยเอ็ด จังหวัดร้อยเอ็ด"/>
    <s v="1"/>
    <s v="ใบ"/>
    <n v="5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38"/>
    <s v="หุ่นละครเล็ก  กวางทอง วิทยาลัยนาฏศิลปร้อยเอ็ด   ตำบลในเมือง อำเภอเมืองร้อยเอ็ด จังหวัดร้อยเอ็ด"/>
    <s v="1"/>
    <s v="ตัว"/>
    <n v="8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6"/>
    <s v="หุ่นละครเล็ก  เบญจกาย วิทยาลัยนาฏศิลปร้อยเอ็ด   ตำบลในเมือง อำเภอเมืองร้อยเอ็ด จังหวัดร้อยเอ็ด"/>
    <s v="1"/>
    <s v="ตัว"/>
    <n v="8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5"/>
    <s v="หุ่นละครเล็ก  พระราม วิทยาลัยนาฏศิลปร้อยเอ็ด   ตำบลในเมือง อำเภอเมืองร้อยเอ็ด จังหวัดร้อยเอ็ด"/>
    <s v="1"/>
    <s v="ตัว"/>
    <n v="8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7"/>
    <s v="หุ่นละครเล็ก  สีดา วิทยาลัยนาฏศิลปร้อยเอ็ด   ตำบลในเมือง อำเภอเมืองร้อยเอ็ด จังหวัดร้อยเอ็ด"/>
    <s v="1"/>
    <s v="ตัว"/>
    <n v="8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46"/>
    <s v="หุ่นละครเล็ก  หนุมาน วิทยาลัยนาฏศิลปร้อยเอ็ด   ตำบลในเมือง อำเภอเมืองร้อยเอ็ด จังหวัดร้อยเอ็ด"/>
    <s v="1"/>
    <s v="ตัว"/>
    <n v="8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6"/>
    <s v="หุ่นละครเล็ก ทศกัณฐ์ วิทยาลัยนาฏศิลปร้อยเอ็ด   ตำบลในเมือง อำเภอเมืองร้อยเอ็ด จังหวัดร้อยเอ็ด"/>
    <s v="1"/>
    <s v="ตัว"/>
    <n v="80000"/>
    <s v="P"/>
    <m/>
    <m/>
    <d v="2020-02-28T00:00:00"/>
    <m/>
    <m/>
    <m/>
    <m/>
    <m/>
    <m/>
    <m/>
    <m/>
    <m/>
    <m/>
    <m/>
    <m/>
    <m/>
    <m/>
    <m/>
    <m/>
    <s v="อยู่ในขั้นตอนการประกาศเชิญชวน"/>
    <s v="เสนอราคา/พิจารณาผล"/>
    <m/>
    <s v="อยู่ในขั้นตอนการประกาศเชิญชวน"/>
    <s v="เสนอราคา/พิจารณาผล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4"/>
    <s v="ปรับปรุง ซ่อมแซม อาคารปฏิบัติการดนตรี (อาคารเทพประสิทธิ์) วิทยาลัยนาฏศิลปร้อยเอ็ด ตำบลในเมือง อำเภอเมืองร้อยเอ็ด จังหวัดร้อยเอ็ด"/>
    <s v="1"/>
    <s v="แห่ง"/>
    <n v="3527000"/>
    <s v="P"/>
    <m/>
    <m/>
    <d v="2020-02-25T00:00:00"/>
    <m/>
    <m/>
    <m/>
    <m/>
    <m/>
    <m/>
    <m/>
    <m/>
    <m/>
    <n v="4"/>
    <m/>
    <m/>
    <m/>
    <m/>
    <m/>
    <m/>
    <s v="อยู่ในขั้นตอนการลงนามสัญญา"/>
    <s v="เสนอราคา/พิจารณาผล"/>
    <m/>
    <s v="อยู่ในขั้นตอนการประกาศเชิญชวน"/>
    <s v="เสนอราคา/พิจารณาผล"/>
    <m/>
    <m/>
    <n v="3527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3"/>
    <s v="ก่อสร้างเวทีกลางแจ้ง วิทยาลัยนาฏศิลปร้อยเอ็ด ตำบลในเมือง อำเภอเมืองร้อยเอ็ด จังหวัดร้อยเอ็ด"/>
    <s v="1"/>
    <s v="เวที"/>
    <n v="1800000"/>
    <s v="P"/>
    <m/>
    <m/>
    <d v="2020-03-28T00:00:00"/>
    <m/>
    <m/>
    <m/>
    <m/>
    <m/>
    <m/>
    <m/>
    <m/>
    <m/>
    <n v="4"/>
    <m/>
    <m/>
    <m/>
    <m/>
    <m/>
    <m/>
    <s v="อยู่ระหว่างขั้นตอนประกาศเชิญชวน"/>
    <s v="อยู่ระหว่างรอแบบรูปรายการและประมาณการราคาจากสำนักสถาปัตยกรรม"/>
    <m/>
    <s v="อยู่ระหว่างขั้นตอนจัดทำรายงานขออนุมัติสั่งซื้อสั่งจ้าง โดยรอแบบแปลนจากทางสำนักสถาปัตฯ"/>
    <s v="หัวหน้าหน่วยงานเห็นชอบรายงานขอซื้อขอจ้าง"/>
    <m/>
    <m/>
    <n v="1800000"/>
    <s v="เมษายน 2563"/>
    <s v="พฤษภาคม 2563"/>
    <m/>
    <m/>
    <m/>
    <m/>
    <m/>
    <m/>
  </r>
  <r>
    <x v="9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45"/>
    <s v="ตู้บานเลื่อนกระจกซ้อนตู้บานเลื่อนทึบ วิทยาลัยนาฏศิลปสุโขทัย ตำบลบ้านกล้วย อำเภอเมืองสุโขทัย จังหวัดสุโขทัย"/>
    <s v="10"/>
    <s v="ชุด"/>
    <n v="80000"/>
    <s v=" "/>
    <m/>
    <s v="P"/>
    <s v=" -"/>
    <s v="ซ.155/2563"/>
    <s v="12 มีค.63"/>
    <s v="ร้านหล่อสโตร์"/>
    <s v="บุคคลธรรมดา"/>
    <s v="สุโขทัย"/>
    <s v="Luckyworld"/>
    <s v=" -"/>
    <s v="12 มีค.63 -11 เมย.63"/>
    <n v="69000"/>
    <n v="1"/>
    <s v="11 เมย.63"/>
    <n v="69000"/>
    <n v="7014189893"/>
    <s v="27 มีค.63"/>
    <s v="27 มีค.63"/>
    <n v="69000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69000"/>
    <n v="1100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03"/>
    <s v="ระบบควบคุมประตูแบบมีจอและ Fingerprintพร้อมระบบจดจำใบหน้า วิทยาลัยนาฏศิลปสุโขทัย    ตำบลบ้านกล้วย อำเภอเมืองสุโขทัย จังหวัดสุโขทัย"/>
    <s v="1"/>
    <s v="ระบบ"/>
    <n v="30200"/>
    <m/>
    <m/>
    <s v="P"/>
    <s v=" -"/>
    <s v="ซ.160/2563"/>
    <s v="12 มีค.63"/>
    <s v="บริษัท ธงชัยวิทยุ เซลส์ แอนด์ เซอร์วิส จำกัด"/>
    <s v="นิติบุคคล"/>
    <s v="สุโขทัย"/>
    <s v="LENOVO V530-15IC Tower"/>
    <s v="11BHS02Q00"/>
    <s v="12 มีค.63 -11 เมย.63"/>
    <n v="30000"/>
    <n v="1"/>
    <s v="11 เมย.63"/>
    <n v="30000"/>
    <n v="7014189531"/>
    <s v="17 มีค.63"/>
    <s v="17 มีค.63"/>
    <n v="30000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30000"/>
    <n v="20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46"/>
    <s v="เครื่องซักผ้า  วิทยาลัยนาฏศิลปสุโขทัย     ตำบลบ้านกล้วย อำเภอเมืองสุโขทัย จังหวัดสุโขทัย"/>
    <s v="2"/>
    <s v="เครื่อง"/>
    <n v="50000"/>
    <m/>
    <m/>
    <s v="P"/>
    <s v=" -"/>
    <s v="ซ.157/2563"/>
    <s v="12 มีค.63"/>
    <s v="บริษัท ธงชัยวิทยุ เซลส์ แอนด์ เซอร์วิส จำกัด"/>
    <s v="นิติบุคคล"/>
    <s v="สุโขทัย"/>
    <s v="HITADHI"/>
    <s v="SF180XWV"/>
    <s v="12 มีค.63 -11 เมย.63"/>
    <n v="48860"/>
    <n v="1"/>
    <s v="11 เมย.63"/>
    <n v="48860"/>
    <n v="7014191220"/>
    <s v="17 มีค.63"/>
    <s v="19 มีค.63"/>
    <n v="48860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48860"/>
    <n v="114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66"/>
    <s v="โทรทัศน์ แอลอีดี(LED TV) แบบ Smart TVระดับความระเอียดจอภาพ 1920x1080 พิเซล ขนาด 55 นิ้ว วิทยาลัยนาฏศิลปสุโขทัย    ตำบลบ้านกล้วย อำเภอเมืองสุโขทัย จังหวัดสุโขทัย"/>
    <s v="5"/>
    <s v="เครื่อง"/>
    <n v="132500"/>
    <m/>
    <m/>
    <s v="P"/>
    <s v=" -"/>
    <s v="ซ.161/2563"/>
    <s v="12 มีค.63"/>
    <s v="บริษัท ธงชัยวิทยุ เซลส์ แอนด์ เซอร์วิส จำกัด"/>
    <s v="นิติบุคคล"/>
    <s v="สุโขทัย"/>
    <s v="SAMSUNG"/>
    <s v="UA55RU7200KXXT"/>
    <s v="12 มีค.63 -11 เมย.63"/>
    <n v="127950"/>
    <n v="1"/>
    <s v="11 เมย.63"/>
    <n v="127950"/>
    <n v="7014190337"/>
    <s v="17 มีค.63"/>
    <s v="19 มีค.63"/>
    <n v="127950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127950"/>
    <n v="455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325"/>
    <s v="คลาริเนท บีแฟลต วิทยาลัยนาฏศิลปสุโขทัย    ตำบลบ้านกล้วย อำเภอเมืองสุโขทัย จังหวัดสุโขทัย"/>
    <s v="2"/>
    <s v="คัน"/>
    <n v="1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60000"/>
    <n v="1"/>
    <s v="19 พค.63"/>
    <n v="60000"/>
    <n v="7014201446"/>
    <s v="31 มีค.63"/>
    <s v=" -"/>
    <s v=" -"/>
    <s v="อยู่ระหว่างตรวจรับ"/>
    <s v="ได้ตัวผู้รับจ้างแล้ว/รอลงนามในสัญญา"/>
    <s v="จองเงินในระบบ GFMIS เรียบร้อยแล้ว"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n v="60000"/>
    <m/>
    <n v="40000"/>
    <s v=" -"/>
    <s v=" -"/>
    <s v=" -"/>
    <s v=" 19 พค. 2563"/>
    <s v=" 24 พค. 2563"/>
    <n v="60000"/>
    <n v="-60000"/>
    <m/>
  </r>
  <r>
    <x v="9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13"/>
    <s v="แซกโซโฟนเทนเนอร์ วิทยาลัยนาฏศิลปสุโขทัย  ตำบลบ้านกล้วย อำเภอเมืองสุโขทัย  จังหวัดสุโขทัย"/>
    <s v="2"/>
    <s v="ตัว"/>
    <n v="24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140000"/>
    <n v="1"/>
    <s v="19 พค.63"/>
    <n v="140000"/>
    <n v="7014201446"/>
    <s v="31 มีค.63"/>
    <s v=" -"/>
    <s v=" -"/>
    <s v="อยู่ระหว่างตรวจรับ"/>
    <s v="ได้ตัวผู้รับจ้างแล้ว/รอลงนามในสัญญา"/>
    <s v="จองเงินในระบบ GFMIS เรียบร้อยแล้ว"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n v="140000"/>
    <m/>
    <n v="100000"/>
    <s v=" -"/>
    <s v=" -"/>
    <s v=" -"/>
    <s v=" 19 พค. 2563"/>
    <s v=" 24 พค. 2563"/>
    <n v="140000"/>
    <n v="-140000"/>
    <m/>
  </r>
  <r>
    <x v="9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27"/>
    <s v="แซกโซโฟนอัลโต วิทยาลัยนาฏศิลปสุโขทัย  ตำบลบ้านกล้วย อำเภอเมืองสุโขทัย  จังหวัดสุโขทัย"/>
    <s v="2"/>
    <s v="ตัว"/>
    <n v="18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110000"/>
    <n v="1"/>
    <s v="19 พค.63"/>
    <n v="110000"/>
    <n v="7014201446"/>
    <s v="31 มีค.63"/>
    <s v=" -"/>
    <s v=" -"/>
    <s v="อยู่ระหว่างตรวจรับ"/>
    <s v="ได้ตัวผู้รับจ้างแล้ว/รอลงนามในสัญญา"/>
    <s v="จองเงินในระบบ GFMIS เรียบร้อยแล้ว"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n v="110000"/>
    <m/>
    <n v="70000"/>
    <s v=" -"/>
    <s v=" -"/>
    <s v=" -"/>
    <s v=" 19 พค. 2563"/>
    <s v=" 24 พค. 2563"/>
    <n v="110000"/>
    <n v="-110000"/>
    <m/>
  </r>
  <r>
    <x v="9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14"/>
    <s v="ทรัมเป็ต บีแฟล็ต วิทยาลัยนาฏศิลปสุโขทัย  ตำบลบ้านกล้วย อำเภอเมืองสุโขทัย  จังหวัดสุโขทัย"/>
    <s v="2"/>
    <s v="คัน"/>
    <n v="12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70000"/>
    <n v="1"/>
    <s v="19 พค.63"/>
    <n v="70000"/>
    <n v="7014201446"/>
    <s v="31 มีค.63"/>
    <s v=" -"/>
    <s v=" -"/>
    <s v="อยู่ระหว่างตรวจรับ"/>
    <s v="ได้ตัวผู้รับจ้างแล้ว/รอลงนามในสัญญา"/>
    <s v="จองเงินในระบบ GFMIS เรียบร้อยแล้ว"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n v="70000"/>
    <m/>
    <n v="50000"/>
    <s v=" -"/>
    <s v=" -"/>
    <s v=" -"/>
    <s v=" 19 พค. 2563"/>
    <s v=" 24 พค. 2563"/>
    <n v="70000"/>
    <n v="-70000"/>
    <m/>
  </r>
  <r>
    <x v="9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720"/>
    <s v="เทนเนอร์ทรอมโบน วิทยาลัยนาฏศิลปสุโขทัย  ตำบลบ้านกล้วย อำเภอเมืองสุโขทัย  จังหวัดสุโขทัย"/>
    <s v="2"/>
    <s v="คัน"/>
    <n v="1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60000"/>
    <n v="1"/>
    <s v="19 พค.63"/>
    <n v="60000"/>
    <n v="7014201446"/>
    <s v="31 มีค.63"/>
    <s v=" -"/>
    <s v=" -"/>
    <s v="อยู่ระหว่างตรวจรับ"/>
    <s v="ได้ตัวผู้รับจ้างแล้ว/รอลงนามในสัญญา"/>
    <s v="จองเงินในระบบ GFMIS เรียบร้อยแล้ว"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n v="60000"/>
    <m/>
    <n v="40000"/>
    <s v=" -"/>
    <s v=" -"/>
    <s v=" -"/>
    <s v=" 19 พค. 2563"/>
    <s v=" 24 พค. 2563"/>
    <n v="60000"/>
    <n v="-60000"/>
    <m/>
  </r>
  <r>
    <x v="9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66"/>
    <s v="มาร์ชชิ่งบาริโทน วิทยาลัยนาฏศิลปสุโขทัย  ตำบลบ้านกล้วย อำเภอเมืองสุโขทัย  จังหวัดสุโขทัย"/>
    <s v="2"/>
    <s v="คัน"/>
    <n v="3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180000"/>
    <n v="1"/>
    <s v="19 พค.63"/>
    <n v="180000"/>
    <n v="7014201446"/>
    <s v="31 มีค.63"/>
    <s v=" -"/>
    <s v=" -"/>
    <s v="อยู่ระหว่างตรวจรับ"/>
    <s v="ได้ตัวผู้รับจ้างแล้ว/รอลงนามในสัญญา"/>
    <s v="จองเงินในระบบ GFMIS เรียบร้อยแล้ว"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n v="180000"/>
    <m/>
    <n v="120000"/>
    <s v=" -"/>
    <s v=" -"/>
    <s v=" -"/>
    <s v=" 19 พค. 2563"/>
    <s v=" 24 พค. 2563"/>
    <n v="180000"/>
    <n v="-180000"/>
    <m/>
  </r>
  <r>
    <x v="9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75"/>
    <s v="มาร์ชชิ่งเฟรนฮอร์น วิทยาลัยนาฏศิลปสุโขทัย  ตำบลบ้านกล้วย อำเภอเมืองสุโขทัย  จังหวัดสุโขทัย"/>
    <s v="2"/>
    <s v="คัน"/>
    <n v="3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165000"/>
    <n v="1"/>
    <s v="19 พค.63"/>
    <n v="165000"/>
    <n v="7014201446"/>
    <s v="31 มีค.63"/>
    <s v=" -"/>
    <s v=" -"/>
    <s v="อยู่ระหว่างตรวจรับ"/>
    <s v="ได้ตัวผู้รับจ้างแล้ว/รอลงนามในสัญญา"/>
    <s v="จองเงินในระบบ GFMIS เรียบร้อยแล้ว"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n v="165000"/>
    <m/>
    <n v="135000"/>
    <s v=" -"/>
    <s v=" -"/>
    <s v=" -"/>
    <s v=" 19 พค. 2563"/>
    <s v=" 24 พค. 2563"/>
    <n v="165000"/>
    <n v="-165000"/>
    <m/>
  </r>
  <r>
    <x v="9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28"/>
    <s v="มาร์ชชิ่งเมโลโฟน วิทยาลัยนาฏศิลปสุโขทัย  ตำบลบ้านกล้วย อำเภอเมืองสุโขทัย  จังหวัดสุโขทัย"/>
    <s v="1"/>
    <s v="คัน"/>
    <n v="15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85000"/>
    <n v="1"/>
    <s v="19 พค.63"/>
    <n v="85000"/>
    <n v="7014201446"/>
    <s v="31 มีค.63"/>
    <s v=" -"/>
    <s v=" -"/>
    <s v="อยู่ระหว่างตรวจรับ"/>
    <s v="ได้ตัวผู้รับจ้างแล้ว/รอลงนามในสัญญา"/>
    <s v="จองเงินในระบบ GFMIS เรียบร้อยแล้ว"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n v="85000"/>
    <m/>
    <n v="65000"/>
    <s v=" -"/>
    <s v=" -"/>
    <s v=" -"/>
    <s v=" 19 พค. 2563"/>
    <s v=" 24 พค. 2563"/>
    <n v="85000"/>
    <n v="-85000"/>
    <m/>
  </r>
  <r>
    <x v="9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326"/>
    <s v="มาร์ชชิ่งยูโฟเนียม วิทยาลัยนาฏศิลปสุโขทัย  ตำบลบ้านกล้วย อำเภอเมืองสุโขทัย  จังหวัดสุโขทัย"/>
    <s v="1"/>
    <s v="คัน"/>
    <n v="3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200000"/>
    <n v="1"/>
    <s v="19 พค.63"/>
    <n v="200000"/>
    <n v="7014201446"/>
    <s v="31 มีค.63"/>
    <s v=" -"/>
    <s v=" -"/>
    <s v="อยู่ระหว่างตรวจรับ"/>
    <s v="ได้ตัวผู้รับจ้างแล้ว/รอลงนามในสัญญา"/>
    <s v="จองเงินในระบบ GFMIS เรียบร้อยแล้ว"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n v="200000"/>
    <m/>
    <n v="100000"/>
    <s v=" -"/>
    <s v=" -"/>
    <s v=" -"/>
    <s v=" 19 พค. 2563"/>
    <s v=" 24 พค. 2563"/>
    <n v="200000"/>
    <n v="-200000"/>
    <m/>
  </r>
  <r>
    <x v="9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105"/>
    <s v="เสากีฬาตะกร้อ วิทยาลัยนาฏศิลปสุโขทัย    ตำบลบ้านกล้วย อำเภอเมืองสุโขทัย จังหวัดสุโขทัย"/>
    <s v="1"/>
    <s v="คู่"/>
    <n v="24500"/>
    <m/>
    <m/>
    <s v="P"/>
    <s v=" -"/>
    <s v="ซ.156/2563"/>
    <s v="12 มีค.63"/>
    <s v="ร้านพี.ที.พาณิชย์"/>
    <s v="บุคคลธรรมดา"/>
    <s v="สุโขทัย"/>
    <s v=" -"/>
    <s v="ฟันเฟืองปรับระดับ มีล้อ พร้อมตาข่าย(B)"/>
    <s v="12 มีค.63-11เมย.63"/>
    <n v="24500"/>
    <n v="1"/>
    <s v="11 เมย.63"/>
    <n v="24500"/>
    <n v="7014189900"/>
    <s v="26 มีค.63"/>
    <s v="26 มีค.63"/>
    <n v="24500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24500"/>
    <n v="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522"/>
    <s v="เสากีฬาแบดมินตัน วิทยาลัยนาฏศิลปสุโขทัย     ตำบลบ้านกล้วย อำเภอเมืองสุโขทัย จังหวัดสุโขทัย"/>
    <s v="1"/>
    <s v="คู่"/>
    <n v="12800"/>
    <m/>
    <m/>
    <s v="P"/>
    <s v=" -"/>
    <s v="ซ.156/2563"/>
    <s v="12 มีค.63"/>
    <s v="ร้านพี.ที.พาณิชย์"/>
    <s v="บุคคลธรรมดา"/>
    <s v="สุโขทัย"/>
    <s v=" -"/>
    <s v=" -"/>
    <s v="12 มีค.63-11เมย.63"/>
    <n v="12500"/>
    <n v="1"/>
    <s v="11 เมย.63"/>
    <n v="12500"/>
    <n v="7014189900"/>
    <s v="26 มีค.63"/>
    <s v="26 มีค.63"/>
    <n v="12500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12500"/>
    <n v="30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029"/>
    <s v="เสากีฬาวอลเลย์บอล วิทยาลัยนาฏศิลปสุโขทัย    ตำบลบ้านกล้วย อำเภอเมืองสุโขทัย จังหวัดสุโขทัย"/>
    <s v="1"/>
    <s v="คู่"/>
    <n v="24500"/>
    <m/>
    <m/>
    <s v="P"/>
    <s v=" -"/>
    <s v="ซ.156/2563"/>
    <s v="12 มีค.63"/>
    <s v="ร้านพี.ที.พาณิชย์"/>
    <s v="บุคคลธรรมดา"/>
    <s v="สุโขทัย"/>
    <s v=" -"/>
    <s v="ฟันเฟืองปรับระดับ มีล้อ พร้อมตาข่าย(B)"/>
    <s v="12 มีค.63-11เมย.63"/>
    <n v="24500"/>
    <n v="1"/>
    <s v="11 เมย.63"/>
    <n v="24500"/>
    <n v="7014189900"/>
    <s v="26 มีค.63"/>
    <s v="26 มีค.63"/>
    <n v="24500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24500"/>
    <n v="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167"/>
    <s v="เสาประตูฟุตซอล วิทยาลัยนาฏศิลปสุโขทัย     ตำบลบ้านกล้วย อำเภอเมืองสุโขทัย จังหวัดสุโขทัย"/>
    <s v="1"/>
    <s v="คู่"/>
    <n v="18500"/>
    <m/>
    <m/>
    <s v="P"/>
    <s v=" -"/>
    <s v="ซ.156/2563"/>
    <s v="12 มีค.63"/>
    <s v="ร้านพี.ที.พาณิชย์"/>
    <s v="บุคคลธรรมดา"/>
    <s v="สุโขทัย"/>
    <s v=" -"/>
    <s v=" -"/>
    <s v="12 มีค.63-11เมย.63"/>
    <n v="18500"/>
    <n v="1"/>
    <s v="11 เมย.63"/>
    <n v="18500"/>
    <n v="7014189900"/>
    <s v="26 มีค.63"/>
    <s v="26 มีค.63"/>
    <n v="18500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18500"/>
    <n v="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47"/>
    <s v="เครื่องราชูปโภคกะไหล่ทอง กาน้ำ จานรอง คนโท 2 กระแจะ 3 พานรอง ขาสิงห์ วิทยาลัยนาฏศิลปสุโขทัย ตำบลบ้านกล้วย อำเภอเมืองสุโขทัย จังหวัดสุโขทัย"/>
    <s v="1"/>
    <s v="ชุด"/>
    <n v="35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25705"/>
    <n v="1"/>
    <s v="16 กย.63"/>
    <n v="25705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25705"/>
    <m/>
    <n v="9295"/>
    <s v=" -"/>
    <s v=" -"/>
    <s v=" -"/>
    <s v=" -"/>
    <s v="  3 เมษายน 2563"/>
    <n v="25705"/>
    <n v="-25705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03"/>
    <s v="ชุดชุมนุมเผ่าไทย  วิทยาลัยนาฏศิลปสุโขทัย     ตำบลบ้านกล้วย อำเภอเมืองสุโขทัย จังหวัดสุโขทัย"/>
    <s v="12"/>
    <s v="ชุด"/>
    <n v="96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96000"/>
    <n v="1"/>
    <s v="16 กย.63"/>
    <n v="960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96000"/>
    <m/>
    <n v="0"/>
    <s v=" -"/>
    <s v=" -"/>
    <s v=" -"/>
    <s v=" -"/>
    <s v="  3 เมษายน 2563"/>
    <n v="96000"/>
    <n v="-96000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67"/>
    <s v="ชุดตารีมาลากัสพร้อมเครื่องประดับและอุปกรณ์ วิทยาลัยนาฏศิลปสุโขทัย  ตำบลบ้านกล้วย อำเภอเมืองสุโขทัย  จังหวัดสุโขทัย"/>
    <s v="12"/>
    <s v="ชุด"/>
    <n v="1512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51200"/>
    <n v="1"/>
    <s v="16 กย.63"/>
    <n v="1512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151200"/>
    <m/>
    <n v="0"/>
    <s v=" -"/>
    <s v=" -"/>
    <s v=" -"/>
    <s v=" -"/>
    <s v="  3 เมษายน 2563"/>
    <n v="151200"/>
    <n v="-151200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30"/>
    <s v="ชุดไทภูเขาแบบร้อยเอ็ด  วิทยาลัยนาฏศิลปสุโขทัย   ตำบลบ้านกล้วย อำเภอเมืองสุโขทัย จังหวัดสุโขทัย"/>
    <s v="12"/>
    <s v="ชุด"/>
    <n v="93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93000"/>
    <n v="1"/>
    <s v="16 กย.63"/>
    <n v="930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93000"/>
    <m/>
    <n v="0"/>
    <s v=" -"/>
    <s v=" -"/>
    <s v=" -"/>
    <s v=" -"/>
    <s v="  3 เมษายน 2563"/>
    <n v="93000"/>
    <n v="-93000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89"/>
    <s v="ชุดบายศรีสู่ขวัญ  วิทยาลัยนาฏศิลปสุโขทัย   ตำบลบ้านกล้วย อำเภอเมืองสุโขทัย จังหวัดสุโขทัย"/>
    <s v="8"/>
    <s v="ชุด"/>
    <n v="120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20000"/>
    <n v="1"/>
    <s v="16 กย.63"/>
    <n v="1200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120000"/>
    <m/>
    <n v="0"/>
    <s v=" -"/>
    <s v=" -"/>
    <s v=" -"/>
    <s v=" -"/>
    <s v="  3 เมษายน 2563"/>
    <n v="120000"/>
    <n v="-120000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7"/>
    <s v="ชุดฟ้อนนพบุรีศรีนครพิงค์เชียงใหม่ วิทยาลัยนาฏศิลปสุโขทัย  ตำบลบ้านกล้วย อำเภอเมืองสุโขทัย  จังหวัดสุโขทัย"/>
    <s v="12"/>
    <s v="ชุด"/>
    <n v="156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56000"/>
    <n v="1"/>
    <s v="16 กย.63"/>
    <n v="1560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156000"/>
    <m/>
    <n v="0"/>
    <s v=" -"/>
    <s v=" -"/>
    <s v=" -"/>
    <s v=" -"/>
    <s v="  3 เมษายน 2563"/>
    <n v="156000"/>
    <n v="-156000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21"/>
    <s v="ชุดฟ้อนผางประทีป วิทยาลัยนาฏศิลปสุโขทัย  ตำบลบ้านกล้วย  อำเภอเมืองสุโขทัย  จังหวัดสุโขทัย"/>
    <s v="12"/>
    <s v="ชุด"/>
    <n v="72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72000"/>
    <n v="1"/>
    <s v="16 กย.63"/>
    <n v="720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72000"/>
    <m/>
    <n v="0"/>
    <s v=" -"/>
    <s v=" -"/>
    <s v=" -"/>
    <s v=" -"/>
    <s v="  3 เมษายน 2563"/>
    <n v="72000"/>
    <n v="-72000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68"/>
    <s v="ชุดฟ้อนแพน  พร้อมเครื่องประดับ วิทยาลัยนาฏศิลปสุโขทัย     ตำบลบ้านกล้วย อำเภอเมืองสุโขทัย จังหวัดสุโขทัย"/>
    <s v="6"/>
    <s v="ชุด"/>
    <n v="123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23000"/>
    <n v="1"/>
    <s v="16 กย.63"/>
    <n v="1230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123000"/>
    <m/>
    <n v="0"/>
    <s v=" -"/>
    <s v=" -"/>
    <s v=" -"/>
    <s v=" -"/>
    <s v="  3 เมษายน 2563"/>
    <n v="123000"/>
    <n v="-123000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75"/>
    <s v="ชุดฟ้อนวี วิทยาลัยนาฏศิลปสุโขทัย  ตำบลบ้านกล้วย อำเภอเมืองสุโขทัย  จังหวัดสุโขทัย"/>
    <s v="12"/>
    <s v="ชุด"/>
    <n v="108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08000"/>
    <n v="1"/>
    <s v="16 กย.63"/>
    <n v="1080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108000"/>
    <m/>
    <n v="0"/>
    <s v=" -"/>
    <s v=" -"/>
    <s v=" -"/>
    <s v=" -"/>
    <s v="  3 เมษายน 2563"/>
    <n v="108000"/>
    <n v="-108000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8"/>
    <s v="ชุดฟ้อนโหวต แบบที่ 2 วิทยาลัยนาฏศิลปสุโขทัย  ตำบลบ้านกล้วย อำเภอเมืองสุโขทัย  จังหวัดสุโขทัย"/>
    <s v="16"/>
    <s v="ชุด"/>
    <n v="188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88000"/>
    <n v="1"/>
    <s v="16 กย.63"/>
    <n v="1880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188000"/>
    <m/>
    <n v="0"/>
    <s v=" -"/>
    <s v=" -"/>
    <s v=" -"/>
    <s v=" -"/>
    <s v="  3 เมษายน 2563"/>
    <n v="188000"/>
    <n v="-188000"/>
    <m/>
  </r>
  <r>
    <x v="9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9"/>
    <s v="ระบำพัดใบพ้อครบชุดพร้อมเครื่องประดับ วิทยาลัยนาฏศิลปสุโขทัย  ตำบลบ้านกล้วย  อำเภอเมืองสุโขทัย  จังหวัดสุโขทัย"/>
    <s v="12"/>
    <s v="ชุด"/>
    <n v="96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96000"/>
    <n v="1"/>
    <s v="16 กย.63"/>
    <n v="96000"/>
    <n v="7014219954"/>
    <s v=" 31 มีค.63"/>
    <s v=" 31 มีค.63"/>
    <s v=" -"/>
    <s v="อยู่ระหว่างการเบิกจ่าย"/>
    <s v="ได้ตัวผู้รับจ้างแล้ว/รอลงนามในสัญญา"/>
    <s v="จองเงินในระบบ GFMIS เรียบร้อยแล้ว"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n v="96000"/>
    <m/>
    <n v="0"/>
    <s v=" -"/>
    <s v=" -"/>
    <s v=" -"/>
    <s v=" -"/>
    <s v="  3 เมษายน 2563"/>
    <n v="96000"/>
    <n v="-96000"/>
    <m/>
  </r>
  <r>
    <x v="9"/>
    <s v="งบประมาณตามพรบ.งบประมาณรายจ่ายประจำปีงบประมาณ พ.ศ.2563"/>
    <s v="ครุภัณฑ์"/>
    <s v="ครุภัณฑ์ยานพาหนะและขนส่ง"/>
    <s v="กิจกรรม ส่งเสริมสนับสนุนการบริการทางสังคม"/>
    <s v="1800836718120011"/>
    <s v="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วิทยาลัยนาฏศิลปสุโขทัย ตำบลบ้านกล้วย อำเภอเมืองสุโขทัย จังหวัดสุโขทัย"/>
    <s v="1"/>
    <s v="คัน"/>
    <n v="1920000"/>
    <s v="P"/>
    <m/>
    <m/>
    <m/>
    <s v="สซ.003/2563"/>
    <s v="20 มีค.63"/>
    <s v="บริษัท เชียงแสน มอเตอร์เซลล์จำกัด"/>
    <s v="นิติบุคคล"/>
    <s v="สุโขทัย"/>
    <s v="HINO"/>
    <s v=" -"/>
    <s v="20 มีค.63-18มิย.63"/>
    <n v="1915300"/>
    <n v="1"/>
    <s v="18 มิย.63"/>
    <n v="1915300"/>
    <n v="7014190456"/>
    <m/>
    <m/>
    <m/>
    <s v="อยู่ระหว่างส่งมอบครุภัณฑ์ / คณะกรรมการตรวจสอบความคืบหน้าในการเนินการ ครั้งที่ 1 วันที่ 20 เมย.63 (75%) ,ครั้งที่ 1 วันที่ 1 มิย.63 (95%)"/>
    <s v="ได้ตัวผู้รับจ้างแล้ว/รอลงนามในสัญญา"/>
    <s v="จองเงินในระบบ GFMIS เรียบร้อยแล้ว"/>
    <s v="ได้ผู้รับจ้าง บ.เชียงแสน มอเตอร์เซลส์ จำกัด  / รออนุมัติวงเงินงบประมาณ"/>
    <s v="ได้ตัวผู้รับจ้างแล้ว/รอลงนามในสัญญา"/>
    <n v="1915300"/>
    <m/>
    <n v="4700"/>
    <s v=" -"/>
    <s v=" -"/>
    <s v="  18 มิถุนายน 2563"/>
    <s v=" 18 มิถุนายน 2563"/>
    <s v=" 23 มิถุนายน 2563"/>
    <n v="1915300"/>
    <n v="-1915300"/>
    <m/>
  </r>
  <r>
    <x v="9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1"/>
    <s v="เครื่องพิมพ์แบบฉีดหมึกพร้อมติดตั้งถังหมึก (Ink Tank Printer) วิทยาลัยนาฏศิลปสุโขทัย ตำบลบ้านกล้วย อำเภอเมืองสุโขทัย จังหวัดสุโขทัย"/>
    <s v="10"/>
    <s v="เครื่อง"/>
    <n v="43000"/>
    <m/>
    <m/>
    <s v="P"/>
    <m/>
    <s v="ซ.158/2563"/>
    <s v="12 มีค. 63"/>
    <s v="ร้าน เอส เอ็น ซัพพลาย"/>
    <s v="บุคคลธรรมดา"/>
    <s v="สุโขทัย"/>
    <s v="Barther"/>
    <s v=" -"/>
    <s v="12 มีค.63 - 11เมย.63"/>
    <n v="42900"/>
    <n v="1"/>
    <s v="11 เมย.63"/>
    <n v="42900"/>
    <n v="7014148070"/>
    <s v="16 มีค.63"/>
    <s v="16 มีค.63"/>
    <s v=" -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42900"/>
    <n v="10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2"/>
    <s v="เครื่องแสกนหนังสือ วิทยาลัยนาฏศิลปสุโขทัย   ตำบลบ้านกล้วย อำเภอเมืองสุโขทัย จังหวัดสุโขทัย"/>
    <s v="2"/>
    <s v="เครื่อง"/>
    <n v="15000"/>
    <m/>
    <m/>
    <s v="P"/>
    <s v=" -"/>
    <s v="ซ.159/2563"/>
    <s v="12 มีค.63"/>
    <s v="บริษัท ธงชัยวิทยุ เซลส์ แอนด์ เซอร์วิส จำกัด"/>
    <s v="นิติบุคคล"/>
    <s v="สุโขทัย"/>
    <s v="EPSON"/>
    <s v="V600"/>
    <s v="12 มีค.63-11เมย.63"/>
    <n v="15000"/>
    <n v="1"/>
    <s v="11 เมย.63"/>
    <n v="15000"/>
    <n v="7014190334"/>
    <s v="20 มีค.63"/>
    <s v="20 มีค.63"/>
    <s v=" -"/>
    <m/>
    <s v="อยู่ระหว่างการจัดทำรายงานขอซื้อขอจ้าง"/>
    <s v="เบิกจ่ายเรียบร้อยแล้ว"/>
    <s v="จัดทำรายงานขอซื้อขอจ้าง"/>
    <s v="หัวหน้าหน่วยงานเห็นชอบรายงานขอซื้อขอจ้าง"/>
    <m/>
    <n v="15000"/>
    <n v="0"/>
    <s v=" -"/>
    <s v=" -"/>
    <s v=" -"/>
    <s v=" -"/>
    <s v=" -"/>
    <s v=" -"/>
    <s v=" -"/>
    <m/>
  </r>
  <r>
    <x v="9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8"/>
    <s v="ก่อสร้างเวทีกลางแจ้ง วิทยาลัยนาฏศิลปสุโขทัย ตำบลบ้านกล้วย อำเภอเมืองสุโขทัย จังหวัดสุโขทัย"/>
    <s v="1"/>
    <s v="เวที"/>
    <n v="1800000"/>
    <s v="P"/>
    <m/>
    <m/>
    <s v="20-27 มีค.63"/>
    <s v=" -"/>
    <s v=" -"/>
    <s v=" -"/>
    <s v=" -"/>
    <s v=" -"/>
    <s v=" -"/>
    <s v=" -"/>
    <s v=" -"/>
    <s v=" -"/>
    <s v=" -"/>
    <s v="   -"/>
    <s v=" -"/>
    <s v=" -"/>
    <s v=" -"/>
    <s v=" -"/>
    <s v=" -"/>
    <s v="อยู่ระหว่างพิจารณาผลการประกวด"/>
    <s v="อยู่ระหว่างการจัดทำราคากลางท้องถิ่น"/>
    <m/>
    <s v="สำนักสถาปัตยกรรม ได้ส่งประมาณราคากลางเมื่อวันที่ 19 กพ. 2563 วิทยาลัยฯแต่งตั้งคณะกรรมการคำนวนราคากลางท้องถิ่น ตามคำสั่งที่ 50/2563 ลงวันที่ 19 กพ 2563 ขณะนี้อยู่ระหว่างคำนวนราคากลางท้องถิ่น"/>
    <s v="อยู่ระหว่างการจัดทำร่าง TOR"/>
    <m/>
    <m/>
    <n v="1800000"/>
    <s v=" 10 เมษายน 2563"/>
    <s v="  10  เมษายน 2563"/>
    <s v="งวดที่ 1 : 4 พค.63   งวดที่ 2 : 14 มิย.63    งวดที่ 3 : 8 สค.63"/>
    <s v="งวดที่ 1 : 7 พค.63   งวดที่ 2 : 17 มิย.63  งวดที่ 3 : 11 สค.63"/>
    <s v="งวดที่ 1 : 10 พค.63   งวดที่ 2 : 20 มิย.63    งวดที่ 3 : 14 สค.63"/>
    <m/>
    <m/>
    <s v=" คาดว่าจะลงนามสัญญาได้วันที่ 10 เมษายน 2563"/>
  </r>
  <r>
    <x v="9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20010"/>
    <s v="ก่อสร้างอาคารเก็บเครื่องแต่งกายโขนละคร เครื่องดนตรี วัสดุอุปกรณ์ประกอบ_x000a_การแสดง วิทยาลัยนาฏศิลปสุโขทัย ตำบลบ้านกล้วย อำเภอเมืองสุโขทัย จังหวัดสุโขทัย"/>
    <s v="1"/>
    <s v="หลัง"/>
    <n v="15000000"/>
    <s v="P"/>
    <m/>
    <m/>
    <s v=" -"/>
    <s v="สจ.01/2563"/>
    <s v="27 มีค.63"/>
    <s v="บริษัทอรุณดิษเอ็นจิเน๊ยจำกัด"/>
    <s v="นิติบุคคล"/>
    <s v="สุโขทัย"/>
    <s v=" -"/>
    <s v=" -"/>
    <s v="27 มีค.63 - 21 มค.64"/>
    <n v="12498000"/>
    <s v=" -"/>
    <s v="   -"/>
    <s v=" -"/>
    <s v=" -"/>
    <s v=" -"/>
    <s v=" -"/>
    <s v=" -"/>
    <s v="อยู่ระหว่างดำเนินการ"/>
    <s v="เสนอราคา/พิจารณาผล"/>
    <m/>
    <s v="ได้ผู้รับจ้าง บริษัท สราวุธ แอนด์ พร็อพเพอร์ตี้ จัดกัด /อยู่ระหว่างรออนุมัติงบประมาณ"/>
    <s v="ได้ตัวผู้รับจ้างแล้ว/รอลงนามในสัญญา"/>
    <m/>
    <m/>
    <n v="15000000"/>
    <m/>
    <m/>
    <s v="งวดที่ 1 : 26 พค.63 งวดที่ 2 : 25 มิย.63    งวดที่ 3 : 25 กค.63   งวดที่ 4 : 24 สค.63   งวดที่ 5 : 23 กย.63    งวดที่ 6 : 23 ตค.63   งวดที่ 7 : 22 พย.63   งวดที่ 8 : 22 ธค.63"/>
    <s v="งวดที่ 1 : 29 พค.63งวดที่ 2 : 28 มิย.63  งวดที่ 3 : 28 กค.63  งวดที่ 4 : 27 สค.63 งวดที่ 5 : 26 กย.63  งวดที่ 6 : 26 ตค.63 งวดที่ 7 : 25 พย.63 งวดที่ 8 : 25 ธค.63"/>
    <s v="งวดที่ 1 : 1 มิย.63 งวดที่ 2 : 1 กค.63    งวดที่ 3 : 31 กค.63 งวดที่ 4 : 30 สค.63 งวดที่ 5 : 29 กย.63 งวดที่ 6 : 29 ตค.63 งวดที่ 7 : 28 พย.63 งวดที่ 8 : 28 ธค.63"/>
    <n v="12498000"/>
    <n v="-12498000"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75"/>
    <s v="โต๊ะทำงานไม้ 3 ลิ้นชัก วิทยาลัยนาฏศิลปกาฬสินธุ์    ตำบลกาฬสินธุ์ อำเภอเมืองกาฬสินธุ์ จังหวัดกาฬสินธุ์"/>
    <s v="2"/>
    <s v="ตัว"/>
    <n v="8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7600"/>
    <m/>
    <n v="4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95"/>
    <s v="เก้าอี้ทำงานพนักพิงสูง วิทยาลัยนาฏศิลปกาฬสินธุ์    ตำบลกาฬสินธุ์ อำเภอเมืองกาฬสินธุ์ จังหวัดกาฬสินธุ์"/>
    <s v="1"/>
    <s v="ตัว"/>
    <n v="95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9100"/>
    <m/>
    <n v="4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95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38"/>
    <s v="เก้าอี้บุนวม วิทยาลัยนาฏศิลปกาฬสินธุ์    ตำบลกาฬสินธุ์ อำเภอเมืองกาฬสินธุ์ จังหวัดกาฬสินธุ์"/>
    <s v="50"/>
    <s v="ตัว"/>
    <n v="12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12000"/>
    <m/>
    <n v="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12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76"/>
    <s v="เก้าอี้เลกเชอร์ไม้ วิทยาลัยนาฏศิลปกาฬสินธุ์    ตำบลกาฬสินธุ์ อำเภอเมืองกาฬสินธุ์ จังหวัดกาฬสินธุ์"/>
    <s v="150"/>
    <s v="ตัว"/>
    <n v="105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103500"/>
    <m/>
    <n v="15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105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14"/>
    <s v="เก้าอี้สำนักงาน วิทยาลัยนาฏศิลปกาฬสินธุ์    ตำบลกาฬสินธุ์ อำเภอเมืองกาฬสินธุ์ จังหวัดกาฬสินธุ์"/>
    <s v="3"/>
    <s v="ตัว"/>
    <n v="105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9600"/>
    <m/>
    <n v="9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105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94"/>
    <s v="เครื่องทำลายเอกสาร แบบตัดตรง ทำลายครั้งละ 20 แผ่น วิทยาลัยนาฏศิลปกาฬสินธุ์ ตำบลกาฬสินธุ์ อำเภอเมืองกาฬสินธุ์ จังหวัดกาฬสินธุ์"/>
    <s v="1"/>
    <s v="เครื่อง"/>
    <n v="28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m/>
    <s v="อยู่ระหว่างเพิ่มแผนจัดชื้อจัดจ้าง ประกาศเผยแพร่ขึ้นเว็บไซต์"/>
    <s v="เสนอราคา/พิจารณาผล"/>
    <m/>
    <m/>
    <n v="28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2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37"/>
    <s v="ตู้เก็บเอกสารอเนกประสงค์ วิทยาลัยนาฏศิลปกาฬสินธุ์    ตำบลกาฬสินธุ์ อำเภอเมืองกาฬสินธุ์ จังหวัดกาฬสินธุ์"/>
    <s v="8"/>
    <s v="ตู้"/>
    <n v="60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52000"/>
    <m/>
    <n v="8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6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07"/>
    <s v="ตู้เหล็กเก็บเครื่องแต่งกาย และเครื่องประดับ วิทยาลัยนาฏศิลปกาฬสินธุ์  ตำบลกาฬสินธุ์ อำเภอเมืองกาฬสินธุ์ จังหวัดกาฬสินธุ์"/>
    <s v="12"/>
    <s v="ตู้"/>
    <n v="108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96000"/>
    <m/>
    <n v="12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10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15"/>
    <s v="โต๊ะทำงานระดับ 3-6 พร้อมเก้าอี้ วิทยาลัยนาฏศิลปกาฬสินธุ์    ตำบลกาฬสินธุ์ อำเภอเมืองกาฬสินธุ์ จังหวัดกาฬสินธุ์"/>
    <s v="10"/>
    <s v="ชุด"/>
    <n v="70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55000"/>
    <m/>
    <n v="15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7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06"/>
    <s v="พัดลมโคจร วิทยาลัยนาฏศิลปกาฬสินธุ์    ตำบลกาฬสินธุ์ อำเภอเมืองกาฬสินธุ์ จังหวัดกาฬสินธุ์"/>
    <s v="32"/>
    <s v="ตัว"/>
    <n v="64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60800"/>
    <m/>
    <n v="32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64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93"/>
    <s v="พัดลมตั้งโต๊ะ วิทยาลัยนาฏศิลปกาฬสินธุ์    ตำบลกาฬสินธุ์ อำเภอเมืองกาฬสินธุ์ จังหวัดกาฬสินธุ์"/>
    <s v="20"/>
    <s v="ตัว"/>
    <n v="60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51400"/>
    <m/>
    <n v="86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6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54"/>
    <s v="เครื่องตัดหญ้า แบบข้ออ่อน วิทยาลัยนาฏศิลปกาฬสินธุ์    ตำบลกาฬสินธุ์ อำเภอเมืองกาฬสินธุ์ จังหวัดกาฬสินธุ์"/>
    <s v="2"/>
    <s v="เครื่อง"/>
    <n v="25200"/>
    <m/>
    <m/>
    <s v="P"/>
    <m/>
    <s v="ที่ จ35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s v="HONDA"/>
    <m/>
    <s v="17 มี.ค.63 ถึง 16 เม.ย.63"/>
    <n v="25200"/>
    <s v="1 งวด"/>
    <d v="1963-04-16T00:00:00"/>
    <n v="25200"/>
    <n v="7014149325"/>
    <d v="1963-03-27T00:00:00"/>
    <d v="1963-03-27T00:00:00"/>
    <n v="252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252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63"/>
    <s v="สัปดาห์ที่ 1 เดือน เมษายน 2563"/>
    <s v="สัปดาห์ที่ 2 เดือน เมษายน 2563"/>
    <n v="252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040"/>
    <s v="รถตัดหญ้าแบบเดินตาม วิทยาลัยนาฏศิลปกาฬสินธุ์    ตำบลกาฬสินธุ์ อำเภอเมืองกาฬสินธุ์ จังหวัดกาฬสินธุ์"/>
    <s v="3"/>
    <s v="คัน"/>
    <n v="39000"/>
    <m/>
    <m/>
    <s v="P"/>
    <m/>
    <s v="ที่ จ35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s v="HONDA"/>
    <m/>
    <s v="17 มี.ค.63 ถึง 16 เม.ย.63"/>
    <n v="39000"/>
    <s v="1 งวด"/>
    <d v="1963-04-16T00:00:00"/>
    <n v="39000"/>
    <n v="7014149325"/>
    <d v="1963-03-27T00:00:00"/>
    <d v="1963-03-27T00:00:00"/>
    <n v="390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390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64"/>
    <s v="สัปดาห์ที่ 1 เดือน เมษายน 2564"/>
    <s v="สัปดาห์ที่ 2 เดือน เมษายน 2563"/>
    <n v="39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16"/>
    <s v="ชุดไมค์ประชุมไร้สายพร้อมเครื่องขยายและลำโพง วิทยาลัยนาฏศิลปกาฬสินธุ์    ตำบลกาฬสินธุ์ อำเภอเมืองกาฬสินธุ์ จังหวัดกาฬสินธุ์"/>
    <s v="15"/>
    <s v="ชุด"/>
    <n v="250000"/>
    <m/>
    <m/>
    <s v="P"/>
    <m/>
    <s v="ที่ จ37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63 ถึง 16 เม.ย.63"/>
    <n v="250000"/>
    <s v="1 งวด"/>
    <d v="2563-04-16T00:00:00"/>
    <n v="250000"/>
    <n v="7014182086"/>
    <d v="1963-03-27T00:00:00"/>
    <d v="1963-03-27T00:00:00"/>
    <n v="2500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2500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65"/>
    <s v="สัปดาห์ที่ 1 เดือน เมษายน 2565"/>
    <s v="สัปดาห์ที่ 2 เดือน เมษายน 2563"/>
    <n v="25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95"/>
    <s v="แฟลช แฟลชวิทยุไร้สายควบคุมอุปกรณ์เสริมไฟถ่ายรูป วิทยาลัยนาฏศิลปกาฬสินธุ์  ตำบลกาฬสินธุ์ อำเภอเมืองกาฬสินธุ์ จังหวัดกาฬสินธุ์"/>
    <s v="1"/>
    <s v="เครื่อง"/>
    <n v="20000"/>
    <m/>
    <m/>
    <s v="P"/>
    <m/>
    <s v="ที่ จ37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63 ถึง 16 เม.ย.63"/>
    <n v="20000"/>
    <s v="1 งวด"/>
    <d v="2563-04-16T00:00:00"/>
    <n v="20000"/>
    <n v="7014182086"/>
    <d v="1963-03-27T00:00:00"/>
    <d v="1963-03-27T00:00:00"/>
    <n v="200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200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66"/>
    <s v="สัปดาห์ที่ 1 เดือน เมษายน 2566"/>
    <s v="สัปดาห์ที่ 2 เดือน เมษายน 2563"/>
    <n v="2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53"/>
    <s v="เครื่องขยายเสียงช่วยสอนล้อลากอเนกประสงค์ มีแอมป์ในตัว วิทยาลัยนาฏศิลปกาฬสินธุ์    ตำบลกาฬสินธุ์ อำเภอเมืองกาฬสินธุ์ จังหวัดกาฬสินธุ์"/>
    <s v="4"/>
    <s v="ตัว"/>
    <n v="60000"/>
    <m/>
    <m/>
    <s v="P"/>
    <m/>
    <s v="ที่ จ36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63 ถึง 16 เม.ย.63"/>
    <n v="60000"/>
    <s v="1 งวด"/>
    <d v="2563-04-16T00:00:00"/>
    <n v="60000"/>
    <n v="7014182069"/>
    <d v="1963-03-27T00:00:00"/>
    <d v="1963-03-27T00:00:00"/>
    <n v="600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600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67"/>
    <s v="สัปดาห์ที่ 1 เดือน เมษายน 2567"/>
    <s v="สัปดาห์ที่ 2 เดือน เมษายน 2563"/>
    <n v="6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596"/>
    <s v="โคมสปอร์ตไลท์ led ไม่น้อยกว่า 200 w วิทยาลัยนาฏศิลปกาฬสินธุ์    ตำบลกาฬสินธุ์ อำเภอเมืองกาฬสินธุ์ จังหวัดกาฬสินธุ์"/>
    <s v="16"/>
    <s v="ชุด"/>
    <n v="70000"/>
    <m/>
    <m/>
    <s v="P"/>
    <m/>
    <s v="ที่ จ36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63 ถึง 16 เม.ย.63"/>
    <n v="70000"/>
    <s v="1 งวด"/>
    <d v="2563-04-16T00:00:00"/>
    <n v="70000"/>
    <n v="7014182069"/>
    <d v="1963-03-27T00:00:00"/>
    <d v="1963-03-27T00:00:00"/>
    <n v="700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700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68"/>
    <s v="สัปดาห์ที่ 1 เดือน เมษายน 2568"/>
    <s v="สัปดาห์ที่ 2 เดือน เมษายน 2563"/>
    <n v="7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409"/>
    <s v="โต๊ะปิงปอง วิทยาลัยนาฏศิลปกาฬสินธุ์    ตำบลกาฬสินธุ์ อำเภอเมืองกาฬสินธุ์ จังหวัดกาฬสินธุ์"/>
    <s v="4"/>
    <s v="ตัว"/>
    <n v="22400"/>
    <m/>
    <m/>
    <s v="P"/>
    <m/>
    <s v="ที่ 38/2563"/>
    <d v="2563-02-20T00:00:00"/>
    <s v="ร้านสุขสันต์เซลส์"/>
    <s v="กิจการร้านค้าเจ้าของคนเดียว"/>
    <s v="จังหวัดการฬสินธุ์"/>
    <s v="VINCENT"/>
    <m/>
    <s v="17 มี.ค.63 ถึง 1 เม.ย.63"/>
    <n v="22400"/>
    <s v="1 งวด"/>
    <d v="2563-04-01T00:00:00"/>
    <n v="22400"/>
    <n v="7014183444"/>
    <d v="1963-03-27T00:00:00"/>
    <d v="1963-03-27T00:00:00"/>
    <n v="224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224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69"/>
    <s v="สัปดาห์ที่ 1 เดือน เมษายน 2569"/>
    <s v="สัปดาห์ที่ 2 เดือน เมษายน 2563"/>
    <n v="224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598"/>
    <s v="เบาะนั่งซิทอัพ 360 องศา วิทยาลัยนาฏศิลปกาฬสินธุ์    ตำบลกาฬสินธุ์ อำเภอเมืองกาฬสินธุ์ จังหวัดกาฬสินธุ์"/>
    <s v="1"/>
    <s v="ชิ้น"/>
    <n v="5400"/>
    <m/>
    <m/>
    <s v="P"/>
    <m/>
    <s v="ที่ 38/2563"/>
    <d v="2563-02-20T00:00:00"/>
    <s v="ร้านสุขสันต์เซลส์"/>
    <s v="กิจการร้านค้าเจ้าของคนเดียว"/>
    <s v="จังหวัดการฬสินธุ์"/>
    <s v="BENCH"/>
    <m/>
    <s v="17 มี.ค.63 ถึง 1 เม.ย.63"/>
    <n v="5200"/>
    <s v="1 งวด"/>
    <d v="2563-04-01T00:00:00"/>
    <n v="5200"/>
    <n v="7014183444"/>
    <d v="1963-03-27T00:00:00"/>
    <d v="1963-03-27T00:00:00"/>
    <n v="52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5200"/>
    <m/>
    <n v="200"/>
    <s v="สัปดาห์ที่ 3 เดือนมีนาคม 2563"/>
    <s v="สัปดาห์ที่ 4 เดือน มีนาคม 2563"/>
    <s v="สัปดาห์ที่ 1 เดือน เมษายน 2570"/>
    <s v="สัปดาห์ที่ 1 เดือน เมษายน 2570"/>
    <s v="สัปดาห์ที่ 2 เดือน เมษายน 2563"/>
    <n v="5200"/>
    <n v="200"/>
    <m/>
  </r>
  <r>
    <x v="10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597"/>
    <s v="ป้ายคะแนนเปตอง วิทยาลัยนาฏศิลปกาฬสินธุ์    ตำบลกาฬสินธุ์ อำเภอเมืองกาฬสินธุ์ จังหวัดกาฬสินธุ์"/>
    <s v="2"/>
    <s v="ป้าย"/>
    <n v="25400"/>
    <m/>
    <m/>
    <s v="P"/>
    <m/>
    <s v="ที่ 38/2563"/>
    <d v="2563-02-20T00:00:00"/>
    <s v="ร้านสุขสันต์เซลส์"/>
    <s v="กิจการร้านค้าเจ้าของคนเดียว"/>
    <s v="จังหวัดการฬสินธุ์"/>
    <s v="MARATHON"/>
    <m/>
    <s v="17 มี.ค.63 ถึง 1 เม.ย.63"/>
    <n v="17600"/>
    <s v="1 งวด"/>
    <d v="2563-04-01T00:00:00"/>
    <n v="17600"/>
    <n v="7014183444"/>
    <d v="1963-03-27T00:00:00"/>
    <d v="1963-03-27T00:00:00"/>
    <n v="176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17600"/>
    <m/>
    <n v="7800"/>
    <s v="สัปดาห์ที่ 3 เดือนมีนาคม 2563"/>
    <s v="สัปดาห์ที่ 4 เดือน มีนาคม 2563"/>
    <s v="สัปดาห์ที่ 1 เดือน เมษายน 2571"/>
    <s v="สัปดาห์ที่ 1 เดือน เมษายน 2571"/>
    <s v="สัปดาห์ที่ 2 เดือน เมษายน 2563"/>
    <n v="17600"/>
    <n v="7800"/>
    <m/>
  </r>
  <r>
    <x v="10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534"/>
    <s v="ป้ายคะแนนวอลเลย์บอล บาสเก็ตบอล วิทยาลัยนาฏศิลปกาฬสินธุ์    ตำบลกาฬสินธุ์ อำเภอเมืองกาฬสินธุ์ จังหวัดกาฬสินธุ์"/>
    <s v="2"/>
    <s v="ป้าย"/>
    <n v="21800"/>
    <m/>
    <m/>
    <s v="P"/>
    <m/>
    <s v="ที่ 38/2563"/>
    <d v="2563-02-20T00:00:00"/>
    <s v="ร้านสุขสันต์เซลส์"/>
    <s v="กิจการร้านค้าเจ้าของคนเดียว"/>
    <s v="จังหวัดการฬสินธุ์"/>
    <s v="MARATHON"/>
    <m/>
    <s v="17 มี.ค.63 ถึง 1 เม.ย.63"/>
    <n v="17600"/>
    <s v="1 งวด"/>
    <d v="2563-04-01T00:00:00"/>
    <n v="17600"/>
    <n v="7014183444"/>
    <d v="1963-03-27T00:00:00"/>
    <d v="1963-03-27T00:00:00"/>
    <n v="176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17600"/>
    <m/>
    <n v="4200"/>
    <s v="สัปดาห์ที่ 3 เดือนมีนาคม 2563"/>
    <s v="สัปดาห์ที่ 4 เดือน มีนาคม 2563"/>
    <s v="สัปดาห์ที่ 1 เดือน เมษายน 2572"/>
    <s v="สัปดาห์ที่ 1 เดือน เมษายน 2572"/>
    <s v="สัปดาห์ที่ 2 เดือน เมษายน 2563"/>
    <n v="17600"/>
    <n v="4200"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41"/>
    <s v="กลองชุด วิทยาลัยนาฏศิลปกาฬสินธุ์    ตำบลกาฬสินธุ์ อำเภอเมืองกาฬสินธุ์ จังหวัดกาฬสินธุ์"/>
    <s v="1"/>
    <s v="ชุด"/>
    <n v="100000"/>
    <s v="P"/>
    <m/>
    <m/>
    <m/>
    <m/>
    <m/>
    <m/>
    <m/>
    <m/>
    <m/>
    <m/>
    <m/>
    <m/>
    <m/>
    <m/>
    <m/>
    <m/>
    <m/>
    <m/>
    <m/>
    <s v="อยู่ระหว่างนัดเช็นสัญญา คาดว่าวันที่ 7 เม.ย.63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1000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97"/>
    <s v="คลาริเนท บีแฟลท วิทยาลัยนาฏศิลปกาฬสินธุ์    ตำบลกาฬสินธุ์ อำเภอเมืองกาฬสินธุ์ จังหวัดกาฬสินธุ์"/>
    <s v="1"/>
    <s v="ตัว"/>
    <n v="100000"/>
    <s v="P"/>
    <m/>
    <m/>
    <m/>
    <m/>
    <m/>
    <m/>
    <m/>
    <m/>
    <m/>
    <m/>
    <m/>
    <m/>
    <m/>
    <m/>
    <m/>
    <m/>
    <m/>
    <m/>
    <m/>
    <s v="อยู่ระหว่างนัดเช็นสัญญา คาดว่าวันที่ 7 เม.ย.63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1000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78"/>
    <s v="ดับเบิลเฟรน์ฮอนร์ วิทยาลัยนาฏศิลปกาฬสินธุ์    ตำบลกาฬสินธุ์ อำเภอเมืองกาฬสินธุ์ จังหวัดกาฬสินธุ์"/>
    <s v="1"/>
    <s v="ตัว"/>
    <n v="200000"/>
    <s v="P"/>
    <m/>
    <m/>
    <m/>
    <m/>
    <m/>
    <m/>
    <m/>
    <m/>
    <m/>
    <m/>
    <m/>
    <m/>
    <m/>
    <m/>
    <m/>
    <m/>
    <m/>
    <m/>
    <m/>
    <s v="อยู่ระหว่างนัดเช็นสัญญา คาดว่าวันที่ 7 เม.ย.63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2000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2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08"/>
    <s v="ตู้แอมป์กีตาร์ไฟฟ้า วิทยาลัยนาฏศิลปกาฬสินธุ์    ตำบลกาฬสินธุ์ อำเภอเมืองกาฬสินธุ์ จังหวัดกาฬสินธุ์"/>
    <s v="2"/>
    <s v="เครื่อง"/>
    <n v="78000"/>
    <m/>
    <m/>
    <s v="P"/>
    <m/>
    <s v="ที่ 39/2563"/>
    <d v="2563-02-24T00:00:00"/>
    <s v="บุณเอื้อการดุริยางค์"/>
    <s v="กิจการร้านค้าเจ้าของคนเดียว"/>
    <s v="จังหวัดนครพนม"/>
    <m/>
    <m/>
    <s v="16 มี.ค.63 ถึง 15 เม.ย.63"/>
    <n v="78000"/>
    <s v="1 งวด"/>
    <d v="2563-04-15T00:00:00"/>
    <n v="78000"/>
    <n v="7014141430"/>
    <d v="2563-03-17T00:00:00"/>
    <d v="2563-03-17T00:00:00"/>
    <n v="78000"/>
    <s v="เบิกจ่ายเรียบร้อยแล้ว"/>
    <s v="ได้ตัวผู้รับจ้างแล้ว/รอลงนามในสัญญา"/>
    <s v="เบิกจ่าย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m/>
    <n v="78000"/>
    <n v="0"/>
    <s v="สัปดาห์ที่ 3 เดือนมีนาคม 2563"/>
    <s v="สัปดาห์ที่ 4 เดือน มีนาคม 2563"/>
    <s v="สัปดาห์ที่ 1 เดือน เมษายน 2570"/>
    <s v="สัปดาห์ที่ 1 เดือน เมษายน 2572"/>
    <s v="สัปดาห์ที่ 2 เดือน เมษายน 2563"/>
    <n v="7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96"/>
    <s v="ตู้แอมป์คีย์บอร์ด วิทยาลัยนาฏศิลปกาฬสินธุ์    ตำบลกาฬสินธุ์ อำเภอเมืองกาฬสินธุ์ จังหวัดกาฬสินธุ์"/>
    <s v="1"/>
    <s v="เครื่อง"/>
    <n v="70000"/>
    <m/>
    <m/>
    <s v="P"/>
    <m/>
    <s v="ที่ 39/2563"/>
    <d v="2563-02-24T00:00:00"/>
    <s v="บุณเอื้อการดุริยางค์"/>
    <s v="กิจการร้านค้าเจ้าของคนเดียว"/>
    <s v="จังหวัดนครพนม"/>
    <m/>
    <m/>
    <s v="16 มี.ค.63 ถึง 15 เม.ย.63"/>
    <n v="70000"/>
    <s v="1 งวด"/>
    <d v="2563-04-15T00:00:00"/>
    <n v="70000"/>
    <n v="7014141430"/>
    <d v="2563-03-17T00:00:00"/>
    <d v="2563-03-17T00:00:00"/>
    <n v="70000"/>
    <s v="เบิกจ่ายเรียบร้อยแล้ว"/>
    <s v="ได้ตัวผู้รับจ้างแล้ว/รอลงนามในสัญญา"/>
    <s v="เบิกจ่าย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m/>
    <n v="70000"/>
    <n v="0"/>
    <s v="สัปดาห์ที่ 3 เดือนมีนาคม 2563"/>
    <s v="สัปดาห์ที่ 4 เดือน มีนาคม 2563"/>
    <s v="สัปดาห์ที่ 1 เดือน เมษายน 2571"/>
    <s v="สัปดาห์ที่ 1 เดือน เมษายน 2572"/>
    <s v="สัปดาห์ที่ 2 เดือน เมษายน 2563"/>
    <n v="7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39"/>
    <s v="ตู้แอมป์เบสไฟฟ้า วิทยาลัยนาฏศิลปกาฬสินธุ์    ตำบลกาฬสินธุ์ อำเภอเมืองกาฬสินธุ์ จังหวัดกาฬสินธุ์"/>
    <s v="2"/>
    <s v="เครื่อง"/>
    <n v="98000"/>
    <m/>
    <m/>
    <s v="P"/>
    <m/>
    <s v="ที่ 39/2563"/>
    <d v="2563-02-24T00:00:00"/>
    <s v="บุณเอื้อการดุริยางค์"/>
    <s v="กิจการร้านค้าเจ้าของคนเดียว"/>
    <s v="จังหวัดนครพนม"/>
    <m/>
    <m/>
    <s v="16 มี.ค.63 ถึง 15 เม.ย.63"/>
    <n v="98000"/>
    <s v="1 งวด"/>
    <d v="2563-04-15T00:00:00"/>
    <n v="98000"/>
    <n v="7014141430"/>
    <d v="2563-03-17T00:00:00"/>
    <d v="2563-03-17T00:00:00"/>
    <n v="98000"/>
    <s v="เบิกจ่ายเรียบร้อยแล้ว"/>
    <s v="ได้ตัวผู้รับจ้างแล้ว/รอลงนามในสัญญา"/>
    <s v="เบิกจ่าย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m/>
    <n v="98000"/>
    <n v="0"/>
    <s v="สัปดาห์ที่ 3 เดือนมีนาคม 2563"/>
    <s v="สัปดาห์ที่ 4 เดือน มีนาคม 2563"/>
    <s v="สัปดาห์ที่ 1 เดือน เมษายน 2572"/>
    <s v="สัปดาห์ที่ 1 เดือน เมษายน 2572"/>
    <s v="สัปดาห์ที่ 2 เดือน เมษายน 2563"/>
    <n v="9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79"/>
    <s v="ทรัมเป็ต บีแฟล็ต  วิทยาลัยนาฏศิลปกาฬสินธุ์    ตำบลกาฬสินธุ์ อำเภอเมืองกาฬสินธุ์ จังหวัดกาฬสินธุ์"/>
    <s v="1"/>
    <s v="คัน"/>
    <n v="100000"/>
    <s v="P"/>
    <m/>
    <m/>
    <m/>
    <m/>
    <m/>
    <m/>
    <m/>
    <m/>
    <m/>
    <m/>
    <m/>
    <m/>
    <m/>
    <m/>
    <m/>
    <m/>
    <m/>
    <m/>
    <m/>
    <s v="อยู่ระหว่างนัดเช็นสัญญา คาดว่าวันที่ 7 เม.ย.63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1000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10"/>
    <s v="เปียโนไฟฟ้า วิทยาลัยนาฏศิลปกาฬสินธุ์    ตำบลกาฬสินธุ์ อำเภอเมืองกาฬสินธุ์ จังหวัดกาฬสินธุ์"/>
    <s v="4"/>
    <s v="หลัง"/>
    <n v="120000"/>
    <s v="P"/>
    <m/>
    <m/>
    <m/>
    <m/>
    <m/>
    <m/>
    <m/>
    <m/>
    <m/>
    <m/>
    <m/>
    <m/>
    <m/>
    <m/>
    <m/>
    <m/>
    <m/>
    <m/>
    <m/>
    <s v="อยู่ระหว่างนัดเช็นสัญญา คาดว่าวันที่ 7 เม.ย.63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1200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2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55"/>
    <s v="ฟลุต วิทยาลัยนาฏศิลปกาฬสินธุ์    ตำบลกาฬสินธุ์ อำเภอเมืองกาฬสินธุ์ จังหวัดกาฬสินธุ์"/>
    <s v="1"/>
    <s v="คัน"/>
    <n v="100000"/>
    <s v="P"/>
    <m/>
    <m/>
    <m/>
    <m/>
    <m/>
    <m/>
    <m/>
    <m/>
    <m/>
    <m/>
    <m/>
    <m/>
    <m/>
    <m/>
    <m/>
    <m/>
    <m/>
    <m/>
    <m/>
    <s v="อยู่ระหว่างนัดเช็นสัญญา คาดว่าวันที่ 7 เม.ย.63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1000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36"/>
    <s v="มาร์ชิง เบสดรัม ขนาด 22 นิ้ว วิทยาลัยนาฏศิลปกาฬสินธุ์    ตำบลกาฬสินธุ์ อำเภอเมืองกาฬสินธุ์ จังหวัดกาฬสินธุ์"/>
    <s v="1"/>
    <s v="ใบ"/>
    <n v="80000"/>
    <s v="P"/>
    <m/>
    <m/>
    <m/>
    <m/>
    <m/>
    <m/>
    <m/>
    <m/>
    <m/>
    <m/>
    <m/>
    <m/>
    <m/>
    <m/>
    <m/>
    <m/>
    <m/>
    <m/>
    <m/>
    <s v="อยู่ระหว่างนัดเช็นสัญญา คาดว่าวันที่ 7 เม.ย.63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800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8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80"/>
    <s v="วิโอลา วิทยาลัยนาฏศิลปกาฬสินธุ์    ตำบลกาฬสินธุ์ อำเภอเมืองกาฬสินธุ์ จังหวัดกาฬสินธุ์"/>
    <s v="2"/>
    <s v="ตัว"/>
    <n v="100000"/>
    <s v="P"/>
    <m/>
    <m/>
    <m/>
    <m/>
    <m/>
    <m/>
    <m/>
    <m/>
    <m/>
    <m/>
    <m/>
    <m/>
    <m/>
    <m/>
    <m/>
    <m/>
    <m/>
    <m/>
    <m/>
    <s v="อยู่ระหว่างนัดเช็นสัญญา คาดว่าวันที่ 7 เม.ย.63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1000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177"/>
    <s v="ปั๊มลม 3 แรงม้า วิทยาลัยนาฏศิลปกาฬสินธุ์    ตำบลกาฬสินธุ์ อำเภอเมืองกาฬสินธุ์ จังหวัดกาฬสินธุ์"/>
    <s v="1"/>
    <s v="เครื่อง"/>
    <n v="30000"/>
    <m/>
    <m/>
    <s v="P"/>
    <m/>
    <s v="ที่ จ34/2563"/>
    <d v="2563-02-24T00:00:00"/>
    <s v="เคซาวด์อิเลคทรอนิกส์"/>
    <s v="กิจการร้านค้าเจ้าของคนเดียว"/>
    <s v="จังหวัดกาฬสินธุ์"/>
    <m/>
    <m/>
    <s v="17 มี.ค.63 ถึง 16 เม.ย.63"/>
    <n v="30000"/>
    <s v="1 งวด"/>
    <d v="1963-04-16T00:00:00"/>
    <n v="30000"/>
    <n v="7014182514"/>
    <d v="1963-03-27T00:00:00"/>
    <d v="1963-03-27T00:00:00"/>
    <n v="300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300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63"/>
    <s v="สัปดาห์ที่ 1 เดือน เมษายน 2563"/>
    <s v="สัปดาห์ที่ 2 เดือน เมษายน 2563"/>
    <n v="3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599"/>
    <s v="เครื่องตัดเหล็ก วิทยาลัยนาฏศิลปกาฬสินธุ์    ตำบลกาฬสินธุ์ อำเภอเมืองกาฬสินธุ์ จังหวัดกาฬสินธุ์"/>
    <s v="1"/>
    <s v="เครื่อง"/>
    <n v="5000"/>
    <m/>
    <m/>
    <s v="P"/>
    <m/>
    <s v="ที่ จ34/2563"/>
    <d v="2563-02-24T00:00:00"/>
    <s v="เคซาวด์อิเลคทรอนิกส์"/>
    <s v="กิจการร้านค้าเจ้าของคนเดียว"/>
    <s v="จังหวัดกาฬสินธุ์"/>
    <m/>
    <m/>
    <s v="17 มี.ค.63 ถึง 16 เม.ย.63"/>
    <n v="5000"/>
    <s v="1 งวด"/>
    <d v="1963-04-16T00:00:00"/>
    <n v="5000"/>
    <n v="7014182514"/>
    <d v="1963-03-27T00:00:00"/>
    <d v="1963-03-27T00:00:00"/>
    <n v="50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50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71"/>
    <s v="สัปดาห์ที่ 1 เดือน เมษายน 2563"/>
    <s v="สัปดาห์ที่ 2 เดือน เมษายน 2563"/>
    <n v="5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535"/>
    <s v="สว่านไฟฟ้า วิทยาลัยนาฏศิลปกาฬสินธุ์    ตำบลกาฬสินธุ์ อำเภอเมืองกาฬสินธุ์ จังหวัดกาฬสินธุ์"/>
    <s v="1"/>
    <s v="เครื่อง"/>
    <n v="2800"/>
    <m/>
    <m/>
    <s v="P"/>
    <m/>
    <s v="ที่ จ34/2563"/>
    <d v="2563-02-24T00:00:00"/>
    <s v="เคซาวด์อิเลคทรอนิกส์"/>
    <s v="กิจการร้านค้าเจ้าของคนเดียว"/>
    <s v="จังหวัดกาฬสินธุ์"/>
    <m/>
    <m/>
    <s v="17 มี.ค.63 ถึง 16 เม.ย.63"/>
    <n v="2800"/>
    <s v="1 งวด"/>
    <d v="1963-04-16T00:00:00"/>
    <n v="2800"/>
    <n v="7014182514"/>
    <d v="1963-03-27T00:00:00"/>
    <d v="1963-03-27T00:00:00"/>
    <n v="28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28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63"/>
    <s v="สัปดาห์ที่ 1 เดือน เมษายน 2563"/>
    <s v="สัปดาห์ที่ 2 เดือน เมษายน 2563"/>
    <n v="28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81"/>
    <s v="ชุดทศกัณฑ์ วิทยาลัยนาฏศิลปกาฬสินธุ์    ตำบลกาฬสินธุ์ อำเภอเมืองกาฬสินธุ์ จังหวัดกาฬสินธุ์"/>
    <s v="1"/>
    <s v="ชุด"/>
    <n v="80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8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8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11"/>
    <s v="ชุดมโนราห์ วิทยาลัยนาฏศิลปกาฬสินธุ์    ตำบลกาฬสินธุ์ อำเภอเมืองกาฬสินธุ์ จังหวัดกาฬสินธุ์"/>
    <s v="7"/>
    <s v="ชุด"/>
    <n v="350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35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5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38"/>
    <s v="ชุดระบำไก่ วิทยาลัยนาฏศิลปกาฬสินธุ์    ตำบลกาฬสินธุ์ อำเภอเมืองกาฬสินธุ์ จังหวัดกาฬสินธุ์"/>
    <s v="8"/>
    <s v="ชุด"/>
    <n v="56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56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56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37"/>
    <s v="ชุดเสนายักษ์ (ศีรษะยักษ์โล้น) วิทยาลัยนาฏศิลปกาฬสินธุ์    ตำบลกาฬสินธุ์ อำเภอเมืองกาฬสินธุ์ จังหวัดกาฬสินธุ์"/>
    <s v="4"/>
    <s v="ชุด"/>
    <n v="200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20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2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56"/>
    <s v="ชุดเสนาลิง วิทยาลัยนาฏศิลปกาฬสินธุ์    ตำบลกาฬสินธุ์ อำเภอเมืองกาฬสินธุ์ จังหวัดกาฬสินธุ์"/>
    <s v="4"/>
    <s v="ชุด"/>
    <n v="220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22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22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82"/>
    <s v="ชุดหมอลำชาย วิทยาลัยนาฏศิลปกาฬสินธุ์    ตำบลกาฬสินธุ์ อำเภอเมืองกาฬสินธุ์ จังหวัดกาฬสินธุ์"/>
    <s v="12"/>
    <s v="ชุด"/>
    <n v="360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36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6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57"/>
    <s v="ชุดหมอลำหญิง วิทยาลัยนาฏศิลปกาฬสินธุ์    ตำบลกาฬสินธุ์ อำเภอเมืองกาฬสินธุ์ จังหวัดกาฬสินธุ์"/>
    <s v="12"/>
    <s v="ชุด"/>
    <n v="300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30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ยานพาหนะและขนส่ง"/>
    <s v="กิจกรรม ส่งเสริมสนับสนุนการบริการทางสังคม"/>
    <s v="1800836718120015"/>
    <s v="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  วิทยาลัยนาฏศิลปกาฬสินธุ์    ตำบลกาฬสินธุ์ อำเภอเมืองกาฬสินธุ์ จังหวัดกาฬสินธุ์"/>
    <s v="1"/>
    <s v="คัน"/>
    <n v="1288000"/>
    <s v="P"/>
    <m/>
    <m/>
    <m/>
    <m/>
    <m/>
    <m/>
    <m/>
    <m/>
    <m/>
    <m/>
    <m/>
    <m/>
    <m/>
    <m/>
    <m/>
    <m/>
    <m/>
    <m/>
    <m/>
    <s v="อยู่ระหว่างประกาศเชิญชวนทั่วไป รอบที่ 2"/>
    <s v="อยู่ระหว่างขั้นตอนการจัดทำแผนประกาศลงเว็บไซต์"/>
    <m/>
    <s v="อยู่ระหว่างเพิ่มแผนจัดชื้อจัดจ้าง ประกาศเผยแพร่ขึ้นเว็บไซต์"/>
    <s v="เสนอราคา/พิจารณาผล"/>
    <m/>
    <m/>
    <n v="1288000"/>
    <s v="สัปดาห์ที่ 3 เดือนมีนาคม 2563"/>
    <s v="สัปดาห์ที่ 4 เดือน มีนาคม 2563"/>
    <s v="คาดว่าจะส่งมอบครุภัณฑ์ เดือน พฤษภาคม 2563"/>
    <s v="คาดว่าจะตรวจรับงาน เดือน พฤษภาคม 2563"/>
    <s v="สัปดาห์ที่ 1 เดือน มิถุนายน 2563"/>
    <n v="128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ยานพาหนะและขนส่ง"/>
    <s v="กิจกรรม ส่งเสริมสนับสนุนการบริการทางสังคม"/>
    <s v="1800836718120008"/>
    <s v="รถบรรทุก 6 ล้อ ปริมาตรกระบอกสูบไม่ต่ำกว่า 5,000 ซีซี หรือกำลังเครื่องยนต์สูงสุด ไม่ต่ำกว่า  210 แรงม้า  วิทยาลัยนาฏศิลปกาฬสินธุ์    ตำบลกาฬสินธุ์ อำเภอเมืองกาฬสินธุ์ จังหวัดกาฬสินธุ์"/>
    <s v="1"/>
    <s v="คัน"/>
    <n v="1980000"/>
    <s v="P"/>
    <m/>
    <m/>
    <m/>
    <m/>
    <m/>
    <m/>
    <m/>
    <m/>
    <m/>
    <m/>
    <m/>
    <m/>
    <m/>
    <m/>
    <m/>
    <m/>
    <m/>
    <m/>
    <m/>
    <s v="เซ็นสัญญากับคู่สัญญาเรียบร้อยแล้ว 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1787000"/>
    <m/>
    <n v="193000"/>
    <s v="สัปดาห์ที่ 3 เดือนมีนาคม 2563"/>
    <s v="สัปดาห์ที่ 4 เดือน มีนาคม 2563"/>
    <s v="คาดว่าจะส่งมอบครุภัณฑ์ เดือน พฤษภาคม 2563"/>
    <s v="คาดว่าจะตรวจรับงาน เดือน พฤษภาคม 2563"/>
    <s v="สัปดาห์ที่ 1 เดือน มิถุนายน 2563"/>
    <n v="198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3"/>
    <s v="กระดานไวท์บอร์ดติดฝาผนังชนิดแม่เหล็ก วิทยาลัยนาฏศิลปกาฬสินธุ์  ตำบลกาฬสินธุ์ อำเภอเมืองกาฬสินธุ์ จังหวัดกาฬสินธุ์"/>
    <s v="2"/>
    <s v="ตัว"/>
    <n v="4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4000"/>
    <m/>
    <n v="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4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68"/>
    <s v="เก้าอี้สำนักงาน วิทยาลัยนาฏศิลปกาฬสินธุ์    ตำบลกาฬสินธุ์ อำเภอเมืองกาฬสินธุ์ จังหวัดกาฬสินธุ์"/>
    <s v="10"/>
    <s v="ตัว"/>
    <n v="20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19000"/>
    <m/>
    <n v="1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2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2"/>
    <s v="ตู้เหล็กบานเลื่อน บนกระจก- ล่างทึบ  วิทยาลัยนาฏศิลปกาฬสินธุ์    ตำบลกาฬสินธุ์ อำเภอเมืองกาฬสินธุ์ จังหวัดกาฬสินธุ์"/>
    <s v="5"/>
    <s v="หลัง"/>
    <n v="35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27500"/>
    <m/>
    <n v="75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35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67"/>
    <s v="ตู้เอกสารเหล็กบานเลื่อนกระจก 2 ตอน วิทยาลัยนาฏศิลปกาฬสินธุ์    ตำบลกาฬสินธุ์ อำเภอเมืองกาฬสินธุ์ จังหวัดกาฬสินธุ์"/>
    <s v="4"/>
    <s v="ตู้"/>
    <n v="28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24000"/>
    <m/>
    <n v="4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2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50"/>
    <s v="โต๊ะทำงานสำนักงานพร้อมโต๊ะคอมพิวเตอร์รูปตัวแอล วิทยาลัยนาฏศิลปกาฬสินธุ์    ตำบลกาฬสินธุ์ อำเภอเมืองกาฬสินธุ์ จังหวัดกาฬสินธุ์"/>
    <s v="4"/>
    <s v="ตัว"/>
    <n v="32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26000"/>
    <m/>
    <n v="6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32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75"/>
    <s v="โต๊ะหน้าขาว วิทยาลัยนาฏศิลปกาฬสินธุ์   ตำบลกาฬสินธุ์ อำเภอเมืองกาฬสินธุ์ จังหวัดกาฬสินธุ์"/>
    <s v="30"/>
    <s v="ตัว"/>
    <n v="45000"/>
    <s v="P"/>
    <m/>
    <m/>
    <m/>
    <m/>
    <m/>
    <m/>
    <m/>
    <m/>
    <m/>
    <m/>
    <m/>
    <m/>
    <m/>
    <m/>
    <m/>
    <m/>
    <m/>
    <m/>
    <m/>
    <s v="อยู่ระหว่างดำเนินการส่งมอบครุภัณฑ์"/>
    <s v="อยู่ระหว่างขั้นตอนการจัดทำแผนประกาศลงเว็บไซต์"/>
    <s v="จองเงินในระบบ GFMIS เรียบร้อยแล้ว"/>
    <s v="อยู่ระหว่างเพิ่มแผนจัดชื้อจัดจ้าง ประกาศเผยแพร่ขึ้นเว็บไซต์"/>
    <s v="เสนอราคา/พิจารณาผล"/>
    <n v="42000"/>
    <m/>
    <n v="3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45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734"/>
    <s v="โทรทัศน์ จอ แบน 55 นิ้ว วิทยาลัยนาฏศิลปกาฬสินธุ์    ตำบลกาฬสินธุ์ อำเภอเมืองกาฬสินธุ์ จังหวัดกาฬสินธุ์"/>
    <s v="6"/>
    <s v="เครื่อง"/>
    <n v="162000"/>
    <m/>
    <m/>
    <s v="P"/>
    <m/>
    <s v="ที่ จ37/2564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2563 ถึง 16 เม.ย.2563"/>
    <n v="162000"/>
    <s v="1 งวด"/>
    <d v="2563-04-16T00:00:00"/>
    <n v="162000"/>
    <n v="7014182086"/>
    <d v="1963-03-27T00:00:00"/>
    <d v="1963-03-27T00:00:00"/>
    <n v="1620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1620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70"/>
    <s v="สัปดาห์ที่ 1 เดือน เมษายน 2570"/>
    <s v="สัปดาห์ที่ 2 เดือน เมษายน 2563"/>
    <n v="162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451"/>
    <s v="เครื่องขยายเสียงแบบลากจูง ไม่น้อยกว่า 40 วัตต์พร้อมบลูทูธเชื่อมสัญญานในตัว  วิทยาลัยนาฏศิลปกาฬสินธุ์    ตำบลกาฬสินธุ์ อำเภอเมืองกาฬสินธุ์ จังหวัดกาฬสินธุ์"/>
    <s v="5"/>
    <s v="เครื่อง"/>
    <n v="60000"/>
    <m/>
    <m/>
    <s v="P"/>
    <m/>
    <s v="ที่ จ36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2563 ถึง 16 เม.ย.2563"/>
    <n v="60000"/>
    <s v="1 งวด"/>
    <d v="2563-04-16T00:00:00"/>
    <n v="60000"/>
    <n v="7014182069"/>
    <d v="1963-03-27T00:00:00"/>
    <d v="1963-03-27T00:00:00"/>
    <n v="60000"/>
    <s v="ส่งมอบครุภัณฑ์แล้ว อยู่ระหว่างรอเบิกจ่าย"/>
    <s v="ได้ตัวผู้รับจ้างแล้ว/รอลงนามในสัญญา"/>
    <s v="จองเงินในระบบ GFMIS เรียบร้อยแล้ว"/>
    <s v="ได้ผู้ชนะการเสนอราคา รอเซ็นสัญญาจัดชื้อ"/>
    <s v="ได้ตัวผู้รับจ้างแล้ว/รอลงนามในสัญญา"/>
    <n v="60000"/>
    <m/>
    <n v="0"/>
    <s v="สัปดาห์ที่ 3 เดือนมีนาคม 2563"/>
    <s v="สัปดาห์ที่ 4 เดือน มีนาคม 2563"/>
    <s v="สัปดาห์ที่ 1 เดือน เมษายน 2571"/>
    <s v="สัปดาห์ที่ 1 เดือน เมษายน 2571"/>
    <s v="สัปดาห์ที่ 2 เดือน เมษายน 2563"/>
    <n v="6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1"/>
    <s v="เครื่องราชูปโภค วิทยาลัยนาฏศิลปกาฬสินธุ์    ตำบลกาฬสินธุ์ อำเภอเมืองกาฬสินธุ์ จังหวัดกาฬสินธุ์"/>
    <s v="1"/>
    <s v="ชุด"/>
    <n v="35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35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5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70"/>
    <s v="ชุดนาง (รำฉุยฉายกิ่งไม้เงินทอง) วิทยาลัยนาฏศิลปกาฬสินธุ์    ตำบลกาฬสินธุ์ อำเภอเมืองกาฬสินธุ์ จังหวัดกาฬสินธุ์"/>
    <s v="6"/>
    <s v="ชุด"/>
    <n v="300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30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40"/>
    <s v="ชุดพระแขนยาว(รำปะเลง) วิทยาลัยนาฏศิลปกาฬสินธุ์    ตำบลกาฬสินธุ์ อำเภอเมืองกาฬสินธุ์ จังหวัดกาฬสินธุ์"/>
    <s v="8"/>
    <s v="ชุด"/>
    <n v="600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60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6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69"/>
    <s v="ชุดพระแขนสั้น(พระลอ) วิทยาลัยนาฏศิลปกาฬสินธุ์    ตำบลกาฬสินธุ์ อำเภอเมืองกาฬสินธุ์ จังหวัดกาฬสินธุ์"/>
    <s v="1"/>
    <s v="ชุด"/>
    <n v="65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65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65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3"/>
    <s v="เตียงแดงใหญ่ วิทยาลัยนาฏศิลปกาฬสินธุ์    ตำบลกาฬสินธุ์ อำเภอเมืองกาฬสินธุ์ จังหวัดกาฬสินธุ์"/>
    <s v="2"/>
    <s v="หน่วย"/>
    <n v="40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4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4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2"/>
    <s v="พระขรรค์โลหะ(แบบปิดลาย) วิทยาลัยนาฏศิลปกาฬสินธุ์    ตำบลกาฬสินธุ์ อำเภอเมืองกาฬสินธุ์ จังหวัดกาฬสินธุ์"/>
    <s v="6"/>
    <s v="เล่ม"/>
    <n v="18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18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1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2"/>
    <s v="ม้าแผง พร้อมแส้ วิทยาลัยนาฏศิลปกาฬสินธุ์    ตำบลกาฬสินธุ์ อำเภอเมืองกาฬสินธุ์ จังหวัดกาฬสินธุ์"/>
    <s v="12"/>
    <s v="หน่วย"/>
    <n v="36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36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6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71"/>
    <s v="รัดเกล้ายอด (ลงรักปิดทองแท้ประดับเพชรเทียม) วิทยาลัยนาฏศิลปกาฬสินธุ์  ตำบลกาฬสินธุ์ อำเภอเมืองกาฬสินธุ์ จังหวัดกาฬสินธุ์"/>
    <s v="8"/>
    <s v="ชุด"/>
    <n v="176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176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176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2"/>
    <s v="หอก  วิทยาลัยนาฏศิลปกาฬสินธุ์    ตำบลกาฬสินธุ์ อำเภอเมืองกาฬสินธุ์ จังหวัดกาฬสินธุ์"/>
    <s v="30"/>
    <s v="เล่ม"/>
    <n v="45000"/>
    <s v="P"/>
    <m/>
    <m/>
    <m/>
    <m/>
    <m/>
    <m/>
    <m/>
    <m/>
    <m/>
    <m/>
    <m/>
    <m/>
    <m/>
    <m/>
    <m/>
    <m/>
    <m/>
    <m/>
    <m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อยู่ระหว่างขั้นตอนการจัดทำแผนประกาศลงเว็บไซต์"/>
    <m/>
    <s v="อยู่ระหว่างแก้ไขร่าง TOR"/>
    <s v="อยู่ระหว่างการจัดทำร่าง TOR"/>
    <m/>
    <m/>
    <n v="45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45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4"/>
    <s v="เครื่องคอมพิวเตอร์ All In One สําหรับงานสํานักงาน วิทยาลัยนาฏศิลปกาฬสินธุ์ ตำบลกาฬสินธุ์ อำเภอเมืองกาฬสินธุ์ จังหวัดกาฬสินธุ์"/>
    <s v="10"/>
    <s v="เครื่อง"/>
    <n v="170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17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7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79"/>
    <s v="เครื่องคอมพิวเตอร์ All In One สำหรับงานประมวลผล ขนาดจอไม่น้อยกว่า 27 นิ้ว ระบบปฏิบัติการ ios วิทยาลัยนาฏศิลปกาฬสินธุ์ ตำบลกาฬสินธุ์ อำเภอเมืองกาฬสินธุ์ จังหวัดกาฬสินธุ์"/>
    <s v="1"/>
    <s v="เครื่อง"/>
    <n v="120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12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2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78"/>
    <s v="เครื่องคอมพิวเตอร์ All In One สำหรับงานประมวลผล วิทยาลัยนาฏศิลปกาฬสินธุ์ ตำบลกาฬสินธุ์ อำเภอเมืองกาฬสินธุ์ จังหวัดกาฬสินธุ์"/>
    <s v="16"/>
    <s v="เครื่อง"/>
    <n v="368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368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36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48"/>
    <s v="เครื่องคอมพิวเตอร์โน้ตบุ๊ก สำหรับงานประมวลผล วิทยาลัยนาฏศิลปกาฬสินธุ์ ตำบลกาฬสินธุ์ อำเภอเมืองกาฬสินธุ์ จังหวัดกาฬสินธุ์"/>
    <s v="5"/>
    <s v="เครื่อง"/>
    <n v="110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11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1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4"/>
    <s v="เครื่องถ่ายเอกสาร ระบบดิจิตอล (ขาว-ดำ) ความเร็ว 20 แผ่นต่อนาที วิทยาลัยนาฏศิลปกาฬสินธุ์ ตำบลกาฬสินธุ์ อำเภอเมืองกาฬสินธุ์ จังหวัดกาฬสินธุ์"/>
    <s v="1"/>
    <s v="เครื่อง"/>
    <n v="100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10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0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5"/>
    <s v="เครื่องถ่ายเอกสาร สี ขาวดำ Print Scan Copy วิทยาลัยนาฏศิลปกาฬสินธุ์   ตำบลกาฬสินธุ์ อำเภอเมืองกาฬสินธุ์ จังหวัดกาฬสินธุ์"/>
    <s v="1"/>
    <s v="หลัง"/>
    <n v="95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95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95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3"/>
    <s v="เครื่องพิมพ์ Multifunction แบบฉีดหมึกพร้อมติดตั้งถังหมึกพิมพ์ (Ink Tank Printer) วิทยาลัยนาฏศิลปกาฬสินธุ์ ตำบลกาฬสินธุ์ อำเภอเมืองกาฬสินธุ์ จังหวัดกาฬสินธุ์"/>
    <s v="10"/>
    <s v="เครื่อง"/>
    <n v="80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8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8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47"/>
    <s v="เครื่องพิมพ์ Multifunction เลเซอร์ หรือ LED สี วิทยาลัยนาฏศิลปกาฬสินธุ์ ตำบลกาฬสินธุ์ อำเภอเมืองกาฬสินธุ์ จังหวัดกาฬสินธุ์"/>
    <s v="5"/>
    <s v="เครื่อง"/>
    <n v="75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75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75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47"/>
    <s v="เครื่องพิมพ์ Printer Laser แบบพิมพ์สี วิทยาลัยนาฏศิลปกาฬสินธุ์   ตำบลกาฬสินธุ์ อำเภอเมืองกาฬสินธุ์ จังหวัดกาฬสินธุ์"/>
    <s v="2"/>
    <s v="เครื่อง"/>
    <n v="30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3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3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4"/>
    <s v="เครื่องพิมพ์ชนิดเลเซอร์ หรือ LED ขาวดำ ชนิด Network แบบที่ 1 (28 หน้า/นาที) วิทยาลัยนาฏศิลปกาฬสินธุ์ ตำบลกาฬสินธุ์ อำเภอเมืองกาฬสินธุ์ จังหวัดกาฬสินธุ์"/>
    <s v="2"/>
    <s v="เครื่อง"/>
    <n v="178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178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78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48"/>
    <s v="เครื่องพิมพ์บัตรพลาสติกหน้าเดียว วิทยาลัยนาฏศิลปกาฬสินธุ์   ตำบลกาฬสินธุ์ อำเภอเมืองกาฬสินธุ์ จังหวัดกาฬสินธุ์"/>
    <s v="2"/>
    <s v="เครื่อง"/>
    <n v="48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48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48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6"/>
    <s v="เครื่องพิมพ์เลเซอร์ หรือ LED สี ชนิด Network แบบที่ 1 (18 หน้า/นาที) วิทยาลัยนาฏศิลปกาฬสินธุ์ ตำบลกาฬสินธุ์ อำเภอเมืองกาฬสินธุ์ จังหวัดกาฬสินธุ์"/>
    <s v="2"/>
    <s v="เครื่อง"/>
    <n v="20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2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20000"/>
    <m/>
    <m/>
  </r>
  <r>
    <x v="10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3"/>
    <s v="ตู้จัดเก็บเครื่องคอมพิวเตอร์และอุปกรณ์ อื่นๆ วิทยาลัยนาฏศิลปกาฬสินธุ์   ตำบลกาฬสินธุ์ อำเภอเมืองกาฬสินธุ์ จังหวัดกาฬสินธุ์"/>
    <s v="1"/>
    <s v="ตู้"/>
    <n v="13000"/>
    <s v="P"/>
    <m/>
    <m/>
    <m/>
    <m/>
    <m/>
    <m/>
    <m/>
    <m/>
    <m/>
    <m/>
    <m/>
    <m/>
    <m/>
    <m/>
    <m/>
    <m/>
    <m/>
    <m/>
    <m/>
    <s v="อยู่ระหว่างส่งหนังสือขอเปลี่ยนแปลง  แยกประเภทครุภัณฑ์"/>
    <s v="อื่นๆ (อยู่ระหว่างขอเปลี่ยนแปลงแยกประเภทครุภัณฑ์)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m/>
    <m/>
    <n v="13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3000"/>
    <m/>
    <m/>
  </r>
  <r>
    <x v="10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20002"/>
    <s v="ก่อสร้างอาคารชุด (บ้านพักครู) ขนาด 12 ยูนิต วิทยาลัยนาฏศิลปกาฬสินธุ์ ตำบลกาฬสินธุ์ อำเภอเมืองกาฬสินธุ์ จังหวัดกาฬสินธุ์"/>
    <s v="1"/>
    <s v="แห่ง"/>
    <n v="18257600"/>
    <s v="P"/>
    <m/>
    <m/>
    <m/>
    <m/>
    <m/>
    <m/>
    <m/>
    <m/>
    <m/>
    <m/>
    <m/>
    <m/>
    <m/>
    <m/>
    <m/>
    <m/>
    <m/>
    <m/>
    <m/>
    <s v="อยู่ระหว่างเชิญคณะกรรมการประชุมกำหนดราคากลางท้องถิ่น คาดว่าวันที่ 25 มี.ค.63 จะประกาศเชิญชวนทั่วไป"/>
    <s v="อยู่ระหว่างการจัดทำราคากลางท้องถิ่น"/>
    <m/>
    <s v="อยู่ระหว่างคณะกรรมการกำหนดราคากลางท้องถิ่น/จัดทำร่างขอบเขตงาน (TOR)"/>
    <s v="อยู่ระหว่างการจัดทำร่าง TOR"/>
    <m/>
    <m/>
    <n v="18257600"/>
    <s v="สัปดาห์ที่ 2 เดือน เมษายน  2563"/>
    <s v="สัปดาห์ที่ 3 เดือน เมษายน 2563"/>
    <s v="คาดว่าจะส่งมอบครุภัณฑ์เดือน กันยายน 2563"/>
    <s v="คาดว่าจะตรวจรับครุภัณฑ์เดือน กันยายน 2563"/>
    <s v="คาดว่าจะเบิกจ่ายครุภัณฑ์เดือน กันยายน 2563"/>
    <n v="18257600"/>
    <m/>
    <m/>
  </r>
  <r>
    <x v="10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2"/>
    <s v="สร้างห้องน้ำกลางแจ้ง  วิทยาลัยนาฏศิลปกาฬสินธุ์ ตำบลกาฬสินธุ์ อำเภอเมืองกาฬสินธุ์ จังหวัดกาฬสินธุ์"/>
    <s v="2"/>
    <s v="แห่ง"/>
    <n v="2998000"/>
    <s v="P"/>
    <m/>
    <m/>
    <m/>
    <m/>
    <m/>
    <m/>
    <m/>
    <m/>
    <m/>
    <m/>
    <m/>
    <m/>
    <m/>
    <m/>
    <m/>
    <m/>
    <m/>
    <m/>
    <m/>
    <s v="อยู่ระหว่างเชิญคณะกรรมการประชุมกำหนดราคากลางท้องถิ่น คาดว่าวันที่ 25 มี.ค.63 จะประกาศเชิญชวนทั่วไป"/>
    <s v="อยู่ระหว่างการจัดทำราคากลางท้องถิ่น"/>
    <m/>
    <s v="อยู่ระหว่างคณะกรรมการกำหนดราคากลางท้องถิ่น/จัดทำร่างขอบเขตงาน (TOR)"/>
    <s v="อยู่ระหว่างการจัดทำร่าง TOR"/>
    <m/>
    <m/>
    <n v="2998000"/>
    <s v="สัปดาห์ที่ 2 เดือน เมษายน  2564"/>
    <s v="สัปดาห์ที่ 3 เดือน เมษายน 2564"/>
    <s v="คาดว่าจะส่งมอบครุภัณฑ์เดือน กันยายน 2563"/>
    <s v="คาดว่าจะตรวจรับครุภัณฑ์เดือน กันยายน 2563"/>
    <s v="คาดว่าจะเบิกจ่ายครุภัณฑ์เดือน กันยายน 2563"/>
    <n v="2998000"/>
    <m/>
    <m/>
  </r>
  <r>
    <x v="10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1"/>
    <s v="ซ่อมแซมปรับปรุงรั้วพร้อมป้าย วิทยาลัยนาฏศิลปกาฬสินธุ์ ตำบลกาฬสินธุ์ อำเภอเมืองกาฬสินธุ์ จังหวัดกาฬสินธุ์"/>
    <s v="1"/>
    <s v="แห่ง"/>
    <n v="6500000"/>
    <s v="P"/>
    <m/>
    <m/>
    <m/>
    <m/>
    <m/>
    <m/>
    <m/>
    <m/>
    <m/>
    <m/>
    <m/>
    <m/>
    <m/>
    <m/>
    <m/>
    <m/>
    <m/>
    <m/>
    <m/>
    <s v="อยู่ระหว่างเชิญคณะกรรมการประชุมกำหนดราคากลางท้องถิ่น คาดว่าวันที่ 25 มี.ค.63 จะประกาศเชิญชวนทั่วไป"/>
    <s v="อยู่ระหว่างการจัดทำราคากลางท้องถิ่น"/>
    <m/>
    <s v="อยู่ระหว่างคณะกรรมการกำหนดราคากลางท้องถิ่น/จัดทำร่างขอบเขตงาน (TOR)"/>
    <s v="อยู่ระหว่างการจัดทำร่าง TOR"/>
    <m/>
    <m/>
    <n v="6500000"/>
    <s v="สัปดาห์ที่ 2 เดือน เมษายน  2565"/>
    <s v="สัปดาห์ที่ 3 เดือน เมษายน 2565"/>
    <s v="คาดว่าจะส่งมอบครุภัณฑ์เดือน กันยายน 2563"/>
    <s v="คาดว่าจะตรวจรับครุภัณฑ์เดือน กันยายน 2563"/>
    <s v="คาดว่าจะเบิกจ่ายครุภัณฑ์เดือน กันยายน 2563"/>
    <n v="6500000"/>
    <m/>
    <m/>
  </r>
  <r>
    <x v="10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9"/>
    <s v="ก่อสร้างเวทีกลางแจ้ง วิทยาลัยนาฏศิลปกาฬสินธุ์ ตำบลกาฬสินธุ์ อำเภอเมืองกาฬสินธุ์ จังหวัดกาฬสินธุ์"/>
    <s v="1"/>
    <s v="เวที"/>
    <n v="1800000"/>
    <s v="P"/>
    <m/>
    <m/>
    <m/>
    <m/>
    <m/>
    <m/>
    <m/>
    <m/>
    <m/>
    <m/>
    <m/>
    <m/>
    <m/>
    <m/>
    <m/>
    <m/>
    <m/>
    <m/>
    <m/>
    <s v="อยู่ระหว่างเชิญคณะกรรมการประชุมกำหนดราคากลางท้องถิ่น คาดว่าวันที่ 25 มี.ค.63 จะประกาศเชิญชวนทั่วไป"/>
    <s v="อยู่ระหว่างการจัดทำราคากลางท้องถิ่น"/>
    <m/>
    <s v="อยู่ระหว่างคณะกรรมการกำหนดราคากลางท้องถิ่น/จัดทำร่างขอบเขตงาน (TOR)"/>
    <s v="อยู่ระหว่างการจัดทำร่าง TOR"/>
    <m/>
    <m/>
    <n v="1800000"/>
    <s v="สัปดาห์ที่ 2 เดือน เมษายน  2566"/>
    <s v="สัปดาห์ที่ 3 เดือน เมษายน 2566"/>
    <s v="คาดว่าจะส่งมอบครุภัณฑ์เดือน กันยายน 2563"/>
    <s v="คาดว่าจะตรวจรับครุภัณฑ์เดือน กันยายน 2563"/>
    <s v="คาดว่าจะเบิกจ่ายครุภัณฑ์เดือน กันยายน 2563"/>
    <n v="1800000"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99"/>
    <s v="ตู้เหล็กประตูบานเลื่อนกระจก ด้านหน้า 2 บานวิทยาลัยนาฏศิลปลพบุรี   ตำบลทะเลชุบศร อำเภอเมืองลพบุรี จังหวัดลพบุรี"/>
    <s v="4"/>
    <s v="ตู้"/>
    <n v="28000"/>
    <m/>
    <m/>
    <s v="P"/>
    <m/>
    <m/>
    <m/>
    <s v="ร้านชื่นสุขเฟอร์นิเจอร์"/>
    <s v="ร้านค้า"/>
    <s v="ลพบุรี"/>
    <m/>
    <m/>
    <m/>
    <m/>
    <s v=" 1 งวด"/>
    <m/>
    <m/>
    <m/>
    <m/>
    <m/>
    <m/>
    <s v="อยู่ในขั้นตอนรอทำใบสั่งซื้อ"/>
    <s v="ได้ตัวผู้รับจ้างแล้ว/รอลงนามในสัญญา"/>
    <m/>
    <s v="อยู่ในขั้นตอนรอทำใบสั่งซื้อ"/>
    <s v="ได้ตัวผู้รับจ้างแล้ว/รอลงนามในสัญญา"/>
    <m/>
    <m/>
    <n v="28000"/>
    <s v="16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01"/>
    <s v="โต๊ะหมู่บูชา พร้อมฐานรองโต๊ะหมู่ วิทยาลัยนาฏศิลปลพบุรี   ตำบลทะเลชุบศร อำเภอเมืองลพบุรี จังหวัดลพบุรี"/>
    <s v="1"/>
    <s v="ชุด"/>
    <n v="8500"/>
    <m/>
    <m/>
    <s v="P"/>
    <m/>
    <s v="22/2563"/>
    <s v="09 มี.ค.63"/>
    <s v="ร้านมหาทัพกฤษ"/>
    <s v="ร้านค้า"/>
    <s v="ลพบุรี"/>
    <m/>
    <m/>
    <s v="09 มี.ค. -8 เม.ย. 63"/>
    <n v="8500"/>
    <s v="  1 งวด"/>
    <s v="8 เม.ย. 63"/>
    <n v="8500"/>
    <n v="7014145524"/>
    <s v="12 มี.ค. 63"/>
    <s v="12 มี.ค. 63"/>
    <n v="8500"/>
    <m/>
    <s v="ได้ตัวผู้รับจ้างแล้ว/รอลงนามในสัญญา"/>
    <s v="เบิกจ่ายเรียบร้อยแล้ว"/>
    <s v="อยู่ในขั้นตอนรอทำใบสั่งซื้อ"/>
    <s v="ได้ตัวผู้รับจ้างแล้ว/รอลงนามในสัญญา"/>
    <m/>
    <n v="85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212"/>
    <s v="เครื่องทำน้ำเย็นแสตนเลส 4 หัวก๊อก แบบต่อท่อน้ำ  วิทยาลัยนาฏศิลปลพบุรี  ตำบลทะเลชุบศร อำเภอเมืองลพบุรี จังหวัดลพบุรี"/>
    <s v="3"/>
    <s v="ชุด"/>
    <n v="83500"/>
    <m/>
    <m/>
    <s v="P"/>
    <m/>
    <s v="21/2563"/>
    <s v="09 มี.ค.63"/>
    <s v="หจก.ไทยสง่าการไฟฟ้า"/>
    <s v="ห้างหุ้นส่วนจำกัด"/>
    <s v="ลพบุรี"/>
    <s v="STANDARD"/>
    <m/>
    <s v="09 มี.ค. -8 เม.ย. 63"/>
    <n v="80700"/>
    <s v=" 1 งวด"/>
    <s v="8 เม.ย. 63"/>
    <n v="80700"/>
    <n v="7014189291"/>
    <s v="13 มี.ค. 63"/>
    <s v="13 มี.ค. 63"/>
    <n v="80700"/>
    <m/>
    <s v="ได้ตัวผู้รับจ้างแล้ว/รอลงนามในสัญญา"/>
    <s v="เบิกจ่ายเรียบร้อยแล้ว"/>
    <s v="อยู่ในขั้นตอนรอทำใบสั่งซื้อ"/>
    <s v="ได้ตัวผู้รับจ้างแล้ว/รอลงนามในสัญญา"/>
    <m/>
    <n v="80700"/>
    <n v="280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42"/>
    <s v="โทรทัศน์ แอล อี ดี (LED) แบบ Smart TV ระดับความละเอียดจอภาพ 1920 x 1080 พิกเซล ขนาด 55 นิ้ว วิทยาลัยนาฏศิลปลพบุรี  ตำบลทะเลชุบศร อำเภอเมืองลพบุรี จังหวัดลพบุรี"/>
    <s v="10"/>
    <s v="เครื่อง"/>
    <n v="265000"/>
    <m/>
    <m/>
    <s v="P"/>
    <m/>
    <s v="20/2563"/>
    <s v="09 มี.ค.63"/>
    <s v="หจก.ไทยสง่าการไฟฟ้า"/>
    <s v="ห้างหุ้นส่วนจำกัด"/>
    <s v="ลพบุรี"/>
    <s v="Panasonic"/>
    <s v="TH-55FX600T"/>
    <s v="09 มี.ค. -8 เม.ย. 63"/>
    <n v="255000"/>
    <s v=" 1 งวด"/>
    <s v="8 เม.ย. 63"/>
    <n v="255000"/>
    <n v="7014129944"/>
    <s v="13 มี.ค. 63"/>
    <s v="13 มี.ค. 63"/>
    <n v="255000"/>
    <m/>
    <s v="ได้ตัวผู้รับจ้างแล้ว/รอลงนามในสัญญา"/>
    <s v="เบิกจ่ายเรียบร้อยแล้ว"/>
    <s v="อยู่ในขั้นตอนรอทำใบสั่งซื้อ"/>
    <s v="ได้ตัวผู้รับจ้างแล้ว/รอลงนามในสัญญา"/>
    <m/>
    <n v="255000"/>
    <n v="1000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87"/>
    <s v="กลองทิมปานี  ( Timpani ) วิทยาลัยนาฏศิลปลพบุรี   ตำบลทะเลชุบศร อำเภอเมืองลพบุรี จังหวัดลพบุรี"/>
    <s v="1"/>
    <s v="ชุด"/>
    <n v="63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TP6300R"/>
    <s v="18 มี.ค. -15 มิ.ย. 63"/>
    <n v="625000"/>
    <s v=" 1 งวด"/>
    <s v="15 มิ.ย. 63"/>
    <n v="625000"/>
    <n v="7014196676"/>
    <s v="24 มี.ค. 63"/>
    <s v="24 มี.ค. 63"/>
    <n v="625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625000"/>
    <n v="500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25"/>
    <s v="กลองสแนร์ มาร์ชชิ่ง ( Marching  Snare  Drum ) วิทยาลัยนาฏศิลปลพบุรี   ตำบลทะเลชุบศร อำเภอเมืองลพบุรี จังหวัดลพบุรี"/>
    <s v="2"/>
    <s v="ใบ"/>
    <n v="16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MS9314U"/>
    <s v="18 มี.ค. -15 มิ.ย. 63"/>
    <n v="160000"/>
    <s v=" 1 งวด"/>
    <s v="15 มิ.ย. 63"/>
    <n v="160000"/>
    <n v="7014196676"/>
    <s v="24 มี.ค. 63"/>
    <s v="24 มี.ค. 63"/>
    <n v="16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16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28"/>
    <s v="กลองใหญ่ สำหรับเดินแถว ( Marching  Bass Drum ) ขนาด 26 นิ้ว วิทยาลัยนาฏศิลปลพบุรี   ตำบลทะเลชุบศร อำเภอเมืองลพบุรี จังหวัดลพบุรี"/>
    <s v="1"/>
    <s v="ใบ"/>
    <n v="75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MB8326U"/>
    <s v="18 มี.ค. -15 มิ.ย. 63"/>
    <n v="75000"/>
    <s v=" 1 งวด"/>
    <s v="15 มิ.ย. 63"/>
    <n v="75000"/>
    <n v="7014196676"/>
    <s v="24 มี.ค. 63"/>
    <s v="24 มี.ค. 63"/>
    <n v="75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75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86"/>
    <s v="กลองใหญ่ สำหรับเดินแถว ( Marching  Bass Drum )ขนาด 24 นิ้ว วิทยาลัยนาฏศิลปลพบุรี   ตำบลทะเลชุบศร อำเภอเมืองลพบุรี จังหวัดลพบุรี"/>
    <s v="1"/>
    <s v="ใบ"/>
    <n v="7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MB8324U"/>
    <s v="18 มี.ค. -15 มิ.ย. 63"/>
    <n v="70000"/>
    <s v=" 1 งวด"/>
    <s v="15 มิ.ย. 63"/>
    <n v="70000"/>
    <n v="7014196676"/>
    <s v="24 มี.ค. 63"/>
    <s v="24 มี.ค. 63"/>
    <n v="7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7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88"/>
    <s v="เก้าอี้นั่งตีกลอง วิทยาลัยนาฏศิลปลพบุรี   ตำบลทะเลชุบศร อำเภอเมืองลพบุรี จังหวัดลพบุรี"/>
    <s v="3"/>
    <s v="ตัว"/>
    <n v="15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DS840"/>
    <s v="18 มี.ค. -15 มิ.ย. 63"/>
    <n v="15000"/>
    <s v=" 1 งวด"/>
    <s v="15 มิ.ย. 63"/>
    <n v="15000"/>
    <n v="7014196676"/>
    <s v="24 มี.ค. 63"/>
    <s v="24 มี.ค. 63"/>
    <n v="15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15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26"/>
    <s v="คอนเสิร์ตทอม วิทยาลัยนาฏศิลปลพบุรี   ตำบลทะเลชุบศร อำเภอเมืองลพบุรี จังหวัดลพบุรี"/>
    <s v="1"/>
    <s v="ชุด"/>
    <n v="10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CT9000"/>
    <s v="18 มี.ค. -15 มิ.ย. 63"/>
    <n v="100000"/>
    <s v=" 1 งวด"/>
    <s v="15 มิ.ย. 63"/>
    <n v="100000"/>
    <n v="7014196676"/>
    <s v="24 มี.ค. 63"/>
    <s v="24 มี.ค. 63"/>
    <n v="10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10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718"/>
    <s v="เคสไฟเบอร์ใส่กลองชุด และเคสไฟเบอร์ใส่ฉาบ วิทยาลัยนาฏศิลปลพบุรี  ตำบลทะเลชุบศร อำเภอเมืองลพบุรี จังหวัดลพบุรี"/>
    <s v="2"/>
    <s v="ชุด"/>
    <n v="50000"/>
    <m/>
    <s v="P"/>
    <m/>
    <s v="6-17 ก.พ.63"/>
    <s v="14/2563"/>
    <s v="18 มี.ค.63"/>
    <s v="สุจินดามิวสิค"/>
    <s v="บริษัท จำกัด"/>
    <s v="ลพบุรี"/>
    <s v="GATOR"/>
    <s v="GPR Standard Drum Set Mold,GP-20-PE CYMBAL CASE"/>
    <s v="18 มี.ค. -15 มิ.ย. 63"/>
    <n v="50000"/>
    <s v=" 1 งวด"/>
    <s v="15 มิ.ย. 63"/>
    <n v="50000"/>
    <n v="7014196676"/>
    <s v="24 มี.ค. 63"/>
    <s v="24 มี.ค. 63"/>
    <n v="5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5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43"/>
    <s v="เชลโล (Sello) วิทยาลัยนาฏศิลปลพบุรี   ตำบลทะเลชุบศร อำเภอเมืองลพบุรี จังหวัดลพบุรี"/>
    <s v="3"/>
    <s v="คัน"/>
    <n v="375000"/>
    <m/>
    <s v="P"/>
    <m/>
    <s v="6-17 ก.พ.63"/>
    <s v="14/2563"/>
    <s v="18 มี.ค.63"/>
    <s v="สุจินดามิวสิค"/>
    <s v="บริษัท จำกัด"/>
    <s v="ลพบุรี"/>
    <s v="Immer Luthier"/>
    <s v="VAC654"/>
    <s v="18 มี.ค. -15 มิ.ย. 63"/>
    <n v="375000"/>
    <s v=" 1 งวด"/>
    <s v="15 มิ.ย. 63"/>
    <n v="375000"/>
    <n v="7014196676"/>
    <s v="24 มี.ค. 63"/>
    <s v="24 มี.ค. 63"/>
    <n v="375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375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00"/>
    <s v="แซกโซโฟน  โซปราโน  ( Soprano  Saxophone )วิทยาลัยนาฏศิลปลพบุรี   ตำบลทะเลชุบศร อำเภอเมืองลพบุรี จังหวัดลพบุรี"/>
    <s v="1"/>
    <s v="ตัว"/>
    <n v="20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YSS-875EXHG"/>
    <s v="18 มี.ค. -15 มิ.ย. 63"/>
    <n v="200000"/>
    <s v=" 1 งวด"/>
    <s v="15 มิ.ย. 63"/>
    <n v="200000"/>
    <n v="7014196676"/>
    <s v="24 มี.ค. 63"/>
    <s v="24 มี.ค. 63"/>
    <n v="20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20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21"/>
    <s v="แซกโซโฟน บาริโทน  ( Barritone  Saxophone )วิทยาลัยนาฏศิลปลพบุรี   ตำบลทะเลชุบศร อำเภอเมืองลพบุรี จังหวัดลพบุรี"/>
    <s v="1"/>
    <s v="ตัว"/>
    <n v="35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YBS-62"/>
    <s v="18 มี.ค. -15 มิ.ย. 63"/>
    <n v="350000"/>
    <s v=" 1 งวด"/>
    <s v="15 มิ.ย. 63"/>
    <n v="350000"/>
    <n v="7014196676"/>
    <s v="24 มี.ค. 63"/>
    <s v="24 มี.ค. 63"/>
    <n v="35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35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717"/>
    <s v="ดับเบิ้ลเบส วิทยาลัยนาฏศิลปลพบุรี   ตำบลทะเลชุบศร อำเภอเมืองลพบุรี จังหวัดลพบุรี"/>
    <s v="2"/>
    <s v="คัน"/>
    <n v="400000"/>
    <m/>
    <s v="P"/>
    <m/>
    <s v="6-17 ก.พ.63"/>
    <s v="14/2563"/>
    <s v="18 มี.ค.63"/>
    <s v="สุจินดามิวสิค"/>
    <s v="บริษัท จำกัด"/>
    <s v="ลพบุรี"/>
    <s v="Antonio Navinci"/>
    <s v="DB301"/>
    <s v="18 มี.ค. -15 มิ.ย. 63"/>
    <n v="400000"/>
    <s v=" 1 งวด"/>
    <s v="15 มิ.ย. 63"/>
    <n v="400000"/>
    <n v="7014196676"/>
    <s v="24 มี.ค. 63"/>
    <s v="24 มี.ค. 63"/>
    <n v="40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40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03"/>
    <s v="ฟลูต (Flute) วิทยาลัยนาฏศิลปลพบุรี   ตำบลทะเลชุบศร อำเภอเมืองลพบุรี จังหวัดลพบุรี"/>
    <s v="2"/>
    <s v="คัน"/>
    <n v="12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YFL-372HGL"/>
    <s v="18 มี.ค. -15 มิ.ย. 63"/>
    <n v="120000"/>
    <s v=" 1 งวด"/>
    <s v="15 มิ.ย. 63"/>
    <n v="120000"/>
    <n v="7014196676"/>
    <s v="24 มี.ค. 63"/>
    <s v="24 มี.ค. 63"/>
    <n v="12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12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20"/>
    <s v="วิโอล่า (Viola) วิทยาลัยนาฏศิลปลพบุรี   ตำบลทะเลชุบศร อำเภอเมืองลพบุรี จังหวัดลพบุรี"/>
    <s v="5"/>
    <s v="คัน"/>
    <n v="375000"/>
    <m/>
    <s v="P"/>
    <m/>
    <s v="6-17 ก.พ.63"/>
    <s v="14/2563"/>
    <s v="18 มี.ค.63"/>
    <s v="สุจินดามิวสิค"/>
    <s v="บริษัท จำกัด"/>
    <s v="ลพบุรี"/>
    <s v="Emanuel Wlfer"/>
    <s v="VN740"/>
    <s v="18 มี.ค. -15 มิ.ย. 63"/>
    <n v="375000"/>
    <s v=" 1 งวด"/>
    <s v="15 มิ.ย. 63"/>
    <n v="375000"/>
    <n v="7014196676"/>
    <s v="24 มี.ค. 63"/>
    <s v="24 มี.ค. 63"/>
    <n v="375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375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25"/>
    <s v="ไวโอลิน วิทยาลัยนาฏศิลปลพบุรี   ตำบลทะเลชุบศร อำเภอเมืองลพบุรี จังหวัดลพบุรี"/>
    <s v="5"/>
    <s v="คัน"/>
    <n v="300000"/>
    <m/>
    <s v="P"/>
    <m/>
    <s v="6-17 ก.พ.63"/>
    <s v="14/2563"/>
    <s v="18 มี.ค.63"/>
    <s v="สุจินดามิวสิค"/>
    <s v="บริษัท จำกัด"/>
    <s v="ลพบุรี"/>
    <s v="Emanuel Wlfer"/>
    <s v="VN740"/>
    <s v="18 มี.ค. -15 มิ.ย. 63"/>
    <n v="300000"/>
    <s v=" 1 งวด"/>
    <s v="15 มิ.ย. 63"/>
    <n v="300000"/>
    <n v="7014196676"/>
    <s v="24 มี.ค. 63"/>
    <s v="24 มี.ค. 63"/>
    <n v="30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30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11"/>
    <s v="อคูสติคกีตาร์ไฟฟ้า วิทยาลัยนาฏศิลปลพบุรี   ตำบลทะเลชุบศร อำเภอเมืองลพบุรี จังหวัดลพบุรี"/>
    <s v="2"/>
    <s v="ตัว"/>
    <n v="12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AC5R"/>
    <s v="18 มี.ค. -15 มิ.ย. 63"/>
    <n v="120000"/>
    <s v=" 1 งวด"/>
    <s v="15 มิ.ย. 63"/>
    <n v="120000"/>
    <n v="7014196676"/>
    <s v="24 มี.ค. 63"/>
    <s v="24 มี.ค. 63"/>
    <n v="120000"/>
    <m/>
    <s v="ได้ตัวผู้รับจ้างแล้ว/รอลงนามในสัญญา"/>
    <s v="เบิกจ่ายเรียบร้อยแล้ว"/>
    <s v="ได้ผู้รับจ้างแล้ว รอทำสัญญา"/>
    <s v="ได้ตัวผู้รับจ้างแล้ว/รอลงนามในสัญญา"/>
    <m/>
    <n v="12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02"/>
    <s v="การละเล่นของหลวง วิทยาลัยนาฏศิลปลพบุรี   ตำบลทะเลชุบศร อำเภอเมืองลพบุรี จังหวัดลพบุรี"/>
    <s v="20"/>
    <s v="ชุด"/>
    <n v="100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98000"/>
    <s v=" 1 งวด"/>
    <m/>
    <n v="98000"/>
    <m/>
    <m/>
    <m/>
    <m/>
    <m/>
    <s v="ได้ตัวผู้รับจ้างแล้ว/รอลงนามในสัญญา"/>
    <m/>
    <s v="ได้ผู้รับจ้างแล้ว รอทำสัญญา"/>
    <s v="ได้ตัวผู้รับจ้างแล้ว/รอลงนามในสัญญา"/>
    <m/>
    <m/>
    <n v="100000"/>
    <s v="19 มี.ค. 63"/>
    <s v="19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04"/>
    <s v="ฉุยฉายพราหมณ์ วิทยาลัยนาฏศิลปลพบุรี   ตำบลทะเลชุบศร อำเภอเมืองลพบุรี จังหวัดลพบุรี"/>
    <s v="1"/>
    <s v="ชุด"/>
    <n v="65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58000"/>
    <s v=" 1 งวด"/>
    <m/>
    <n v="58000"/>
    <m/>
    <m/>
    <m/>
    <m/>
    <m/>
    <s v="ได้ตัวผู้รับจ้างแล้ว/รอลงนามในสัญญา"/>
    <m/>
    <s v="ได้ผู้รับจ้างแล้ว รอทำสัญญา"/>
    <s v="ได้ตัวผู้รับจ้างแล้ว/รอลงนามในสัญญา"/>
    <m/>
    <m/>
    <n v="65000"/>
    <s v="19 มี.ค. 63"/>
    <s v="19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01"/>
    <s v="ชุมนุมเผ่าไทย วิทยาลัยนาฏศิลปลพบุรี   ตำบลทะเลชุบศร อำเภอเมืองลพบุรี จังหวัดลพบุรี"/>
    <s v="6"/>
    <s v="ชุด"/>
    <n v="48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45000"/>
    <s v=" 1 งวด"/>
    <m/>
    <n v="45000"/>
    <m/>
    <m/>
    <m/>
    <m/>
    <m/>
    <s v="ได้ตัวผู้รับจ้างแล้ว/รอลงนามในสัญญา"/>
    <m/>
    <s v="ได้ผู้รับจ้างแล้ว รอทำสัญญา"/>
    <s v="ได้ตัวผู้รับจ้างแล้ว/รอลงนามในสัญญา"/>
    <m/>
    <m/>
    <n v="48000"/>
    <s v="19 มี.ค. 63"/>
    <s v="19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02"/>
    <s v="พระราม วิทยาลัยนาฏศิลปลพบุรี   ตำบลทะเลชุบศร อำเภอเมืองลพบุรี จังหวัดลพบุรี"/>
    <s v="1"/>
    <s v="ชุด"/>
    <n v="75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70000"/>
    <s v=" 1 งวด"/>
    <m/>
    <n v="70000"/>
    <m/>
    <m/>
    <m/>
    <m/>
    <m/>
    <s v="ได้ตัวผู้รับจ้างแล้ว/รอลงนามในสัญญา"/>
    <m/>
    <s v="ได้ผู้รับจ้างแล้ว รอทำสัญญา"/>
    <s v="ได้ตัวผู้รับจ้างแล้ว/รอลงนามในสัญญา"/>
    <m/>
    <m/>
    <n v="75000"/>
    <s v="19 มี.ค. 63"/>
    <s v="19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26"/>
    <s v="พระลักษณ์ วิทยาลัยนาฏศิลปลพบุรี   ตำบลทะเลชุบศร อำเภอเมืองลพบุรี จังหวัดลพบุรี"/>
    <s v="1"/>
    <s v="ชุด"/>
    <n v="75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70000"/>
    <s v=" 1 งวด"/>
    <m/>
    <n v="70000"/>
    <m/>
    <m/>
    <m/>
    <m/>
    <m/>
    <s v="ได้ตัวผู้รับจ้างแล้ว/รอลงนามในสัญญา"/>
    <m/>
    <s v="ได้ผู้รับจ้างแล้ว รอทำสัญญา"/>
    <s v="ได้ตัวผู้รับจ้างแล้ว/รอลงนามในสัญญา"/>
    <m/>
    <m/>
    <n v="75000"/>
    <s v="19 มี.ค. 63"/>
    <s v="19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73"/>
    <s v="ภูไทสามเผ่า (ก) วิทยาลัยนาฏศิลปลพบุรี   ตำบลทะเลชุบศร อำเภอเมืองลพบุรี จังหวัดลพบุรี"/>
    <s v="12"/>
    <s v="ชุด"/>
    <n v="144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132000"/>
    <s v=" 1 งวด"/>
    <m/>
    <n v="132000"/>
    <m/>
    <m/>
    <m/>
    <m/>
    <m/>
    <s v="ได้ตัวผู้รับจ้างแล้ว/รอลงนามในสัญญา"/>
    <m/>
    <s v="ได้ผู้รับจ้างแล้ว รอทำสัญญา"/>
    <s v="ได้ตัวผู้รับจ้างแล้ว/รอลงนามในสัญญา"/>
    <m/>
    <m/>
    <n v="144000"/>
    <s v="19 มี.ค. 63"/>
    <s v="19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44"/>
    <s v="ศีรชยสิงห์ (ตัวรอง) วิทยาลัยนาฏศิลปลพบุรี   ตำบลทะเลชุบศร อำเภอเมืองลพบุรี จังหวัดลพบุรี"/>
    <s v="8"/>
    <s v="ชุด"/>
    <n v="80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75000"/>
    <s v=" 1 งวด"/>
    <m/>
    <n v="75000"/>
    <m/>
    <m/>
    <m/>
    <m/>
    <m/>
    <s v="ได้ตัวผู้รับจ้างแล้ว/รอลงนามในสัญญา"/>
    <m/>
    <s v="ได้ผู้รับจ้างแล้ว รอทำสัญญา"/>
    <s v="ได้ตัวผู้รับจ้างแล้ว/รอลงนามในสัญญา"/>
    <m/>
    <m/>
    <n v="80000"/>
    <s v="19 มี.ค. 63"/>
    <s v="19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5"/>
    <s v="เครื่องคอมพิวเตอร์ สำหรับงานประมวลผล แบบที่ 1 (จอแสดงภาพขนาดไม่น้อยกว่า 19 นิ้ว) วิทยาลัยนาฏศิลปลพบุรี ตำบลทะเลชุบศร อำเภอเมืองลพบุรี จังหวัดลพบุรี"/>
    <s v="7"/>
    <s v="เครื่อง"/>
    <n v="154000"/>
    <m/>
    <s v="P"/>
    <m/>
    <s v="13-21 ก.พ.63"/>
    <m/>
    <m/>
    <s v="แพลนเน็ท แอร์"/>
    <s v="บริษัท จำกัด"/>
    <s v="ลพบุรี"/>
    <m/>
    <m/>
    <m/>
    <m/>
    <s v=" 1 งวด"/>
    <m/>
    <n v="0"/>
    <m/>
    <m/>
    <m/>
    <m/>
    <s v="ได้ผู้รับจ้างแล้ว รอทำสัญญา"/>
    <s v="ได้ตัวผู้รับจ้างแล้ว/รอลงนามในสัญญา"/>
    <m/>
    <s v="อยู่ในขั้นตอนประกาศผู้ชนะ"/>
    <s v="เสนอราคา/พิจารณาผล"/>
    <m/>
    <m/>
    <n v="1540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77"/>
    <s v="เครื่องคอมพิวเตอร์ สำหรับงานประมวลผล แบบที่ 2 (จอแสดงภาพขนาดไม่น้อยกว่า 19 นิ้ว) วิทยาลัยนาฏศิลปลพบุรี ตำบลทะเลชุบศร อำเภอเมืองลพบุรี จังหวัดลพบุรี"/>
    <s v="41"/>
    <s v="เครื่อง"/>
    <n v="1230000"/>
    <m/>
    <s v="P"/>
    <m/>
    <s v="13-21 ก.พ.63"/>
    <m/>
    <m/>
    <s v="แพลนเน็ท แอร์"/>
    <s v="บริษัท จำกัด"/>
    <s v="ลพบุรี"/>
    <m/>
    <m/>
    <m/>
    <m/>
    <s v=" 1 งวด"/>
    <m/>
    <n v="0"/>
    <m/>
    <m/>
    <m/>
    <m/>
    <s v="ได้ผู้รับจ้างแล้ว รอทำสัญญา"/>
    <s v="ได้ตัวผู้รับจ้างแล้ว/รอลงนามในสัญญา"/>
    <m/>
    <s v="อยู่ในขั้นตอนประกาศผู้ชนะ"/>
    <s v="เสนอราคา/พิจารณาผล"/>
    <m/>
    <m/>
    <n v="12300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4"/>
    <s v="เครื่องคอมพิวเตอร์โน้ตบุ๊ก สำหรับงานประมวลผล วิทยาลัยนาฏศิลปลพบุรี ตำบลทะเลชุบศร อำเภอเมืองลพบุรี จังหวัดลพบุรี"/>
    <s v="4"/>
    <s v="เครื่อง"/>
    <n v="88000"/>
    <m/>
    <s v="P"/>
    <m/>
    <s v="13-21 ก.พ.63"/>
    <m/>
    <m/>
    <s v="แพลนเน็ท แอร์"/>
    <s v="บริษัท จำกัด"/>
    <s v="ลพบุรี"/>
    <m/>
    <m/>
    <m/>
    <m/>
    <s v=" 1 งวด"/>
    <m/>
    <n v="0"/>
    <m/>
    <m/>
    <m/>
    <m/>
    <s v="ได้ผู้รับจ้างแล้ว รอทำสัญญา"/>
    <s v="ได้ตัวผู้รับจ้างแล้ว/รอลงนามในสัญญา"/>
    <m/>
    <s v="อยู่ในขั้นตอนประกาศผู้ชนะ"/>
    <s v="เสนอราคา/พิจารณาผล"/>
    <m/>
    <m/>
    <n v="880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3"/>
    <s v="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(OEM) ที่มีลิขสิทธิ์ถูกต้องตามกฎหมาย วิทยาลัยนาฏศิลปลพบุรี ตำบลทะเลชุบศร อำเภอเมืองลพบุรี จังหวัดลพบุรี"/>
    <s v="52"/>
    <s v="โปรแกรม"/>
    <n v="197600"/>
    <m/>
    <s v="P"/>
    <m/>
    <s v="13-21 ก.พ.63"/>
    <m/>
    <m/>
    <s v="แพลนเน็ท แอร์"/>
    <s v="บริษัท จำกัด"/>
    <s v="ลพบุรี"/>
    <m/>
    <m/>
    <m/>
    <m/>
    <s v=" 1 งวด"/>
    <m/>
    <n v="0"/>
    <m/>
    <m/>
    <m/>
    <m/>
    <s v="ได้ผู้รับจ้างแล้ว รอทำสัญญา"/>
    <s v="ได้ตัวผู้รับจ้างแล้ว/รอลงนามในสัญญา"/>
    <m/>
    <s v="อยู่ในขั้นตอนประกาศผู้ชนะ"/>
    <s v="เสนอราคา/พิจารณาผล"/>
    <m/>
    <m/>
    <n v="1976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5"/>
    <s v="ติดตั้งกล้องวงจรปิด วิทยาลัยนาฏศิลปลพบุรี ตำบลทะเลชุบศร อำเภอเมืองลพบุรี จังหวัดลพบุรี"/>
    <s v="1"/>
    <s v="ชุด"/>
    <n v="466000"/>
    <m/>
    <s v="P"/>
    <m/>
    <s v="13-21 ก.พ.63"/>
    <m/>
    <m/>
    <s v="แพลนเน็ท แอร์"/>
    <s v="บริษัท จำกัด"/>
    <s v="ลพบุรี"/>
    <m/>
    <m/>
    <m/>
    <m/>
    <s v=" 1 งวด"/>
    <m/>
    <n v="0"/>
    <m/>
    <m/>
    <m/>
    <m/>
    <s v="ได้ผู้รับจ้างแล้ว รอทำสัญญา"/>
    <s v="ได้ตัวผู้รับจ้างแล้ว/รอลงนามในสัญญา"/>
    <m/>
    <s v="อยู่ในขั้นตอนประกาศผู้ชนะ"/>
    <s v="เสนอราคา/พิจารณาผล"/>
    <m/>
    <m/>
    <n v="4660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46"/>
    <s v="สแกนเนอร์ สำหรับงานเก็บเอกสารระดับศูนย์บริการ แบบที่ 1 วิทยาลัยนาฏศิลปลพบุรี ตำบลทะเลชุบศร อำเภอเมืองลพบุรี จังหวัดลพบุรี"/>
    <s v="1"/>
    <s v="เครื่อง"/>
    <n v="18000"/>
    <m/>
    <s v="P"/>
    <m/>
    <s v="13-21 ก.พ.63"/>
    <m/>
    <m/>
    <s v="แพลนเน็ท แอร์"/>
    <s v="บริษัท จำกัด"/>
    <s v="ลพบุรี"/>
    <m/>
    <m/>
    <m/>
    <m/>
    <s v=" 1 งวด"/>
    <m/>
    <n v="0"/>
    <m/>
    <m/>
    <m/>
    <m/>
    <s v="ได้ผู้รับจ้างแล้ว รอทำสัญญา"/>
    <s v="ได้ตัวผู้รับจ้างแล้ว/รอลงนามในสัญญา"/>
    <m/>
    <s v="อยู่ในขั้นตอนประกาศผู้ชนะ"/>
    <s v="เสนอราคา/พิจารณาผล"/>
    <m/>
    <m/>
    <n v="180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ผูกผัน (ใหม่)"/>
    <s v="กิจกรรมพัฒนาอุปกรณ์ทางการศึกษา กายภาพและสภาพแวดล้อมระดับพื้นฐาน"/>
    <s v="1800836718420008"/>
    <s v="ก่อสร้างอาคารวิทยบริการ วิทยาลัยนาฏศิลปลพบุรี  ตำบลทะเลชุบศร อำเภอเมืองลพบุรี จังหวัดลพบุรี   งบประมาณทั้งสิ้น 58,000,000 บาท_x000a_ปี 2563 ผูกพันงบประมาณ 11,600,000  บาท_x000a_ปี 2564 ผูกพันงบประมาณ  46,400,000 บาท"/>
    <s v="1"/>
    <s v="หลัง"/>
    <n v="11600000"/>
    <m/>
    <s v="P"/>
    <m/>
    <m/>
    <m/>
    <m/>
    <m/>
    <m/>
    <s v="ลพบุรี"/>
    <m/>
    <m/>
    <m/>
    <m/>
    <s v=" 1 งวด"/>
    <m/>
    <n v="0"/>
    <m/>
    <m/>
    <m/>
    <m/>
    <s v="รอรูปแบบรายการและรอดำเนินการจัดทำราคากลางจากสำนักสถาปัตยกรรม"/>
    <s v="อยู่ระหว่างรอแบบรูปรายการและประมาณการราคาจากสำนักสถาปัตยกรรม"/>
    <m/>
    <s v="รอรูปแบบรายการและรอดำเนินการจัดทำราคากลางจากสำนักสถาปัตยกรรม"/>
    <s v="อยู่ระหว่างการจัดทำร่าง TOR"/>
    <m/>
    <m/>
    <n v="11600000"/>
    <s v="23 เม.ย.63"/>
    <s v="24 เม.ย.63"/>
    <m/>
    <m/>
    <m/>
    <m/>
    <m/>
    <s v="เนื่องจากรูปแบบรายการและราคากลางยังไม่ได้รับจากทางสำนักสถาปัตยกรรม เหลือรูปแบบเกี่ยวกับระบบไฟฟ้าภายในอาคาร และการทำราคากลาง คาดว่าน่าจะได้รูปแบบและราคากลางประมาณ ภายในวันที่ 31 มี.ค.63 และน่าจะเริ่มก่อสร้างต้นเดือนพ.ค."/>
  </r>
  <r>
    <x v="11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6"/>
    <s v="ปรับปรุงหอพักนักเรียนหญิง วิทยาลัยนาฏศิลปลพบุรี  ตำบลทะเลชุบศร อำเภอเมืองลพบุรี จังหวัดลพบุรี"/>
    <s v="1"/>
    <s v="แห่ง"/>
    <n v="3900000"/>
    <m/>
    <s v="P"/>
    <m/>
    <s v="7-20 ก.พ.63"/>
    <m/>
    <m/>
    <s v="ห้างหุ้นส่วนจำกัด ไชยโชติก่อสร้าง"/>
    <s v="ห้างหุ้นส่วนจำกัด"/>
    <s v="ลพบุรี"/>
    <m/>
    <m/>
    <m/>
    <m/>
    <s v="3 งวด"/>
    <m/>
    <n v="0"/>
    <m/>
    <m/>
    <m/>
    <m/>
    <s v="ได้ผู้รับจ้างแล้ว รอทำสัญญา"/>
    <s v="ได้ตัวผู้รับจ้างแล้ว/รอลงนามในสัญญา"/>
    <m/>
    <s v="ได้ผู้รับจ้างแล้ว รอทำสัญญา"/>
    <s v="ได้ตัวผู้รับจ้างแล้ว/รอลงนามในสัญญา"/>
    <m/>
    <m/>
    <n v="3900000"/>
    <s v="20 มี.ค. 63"/>
    <s v="20 มี.ค. 63"/>
    <m/>
    <m/>
    <m/>
    <m/>
    <m/>
    <m/>
  </r>
  <r>
    <x v="11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5"/>
    <s v="ก่อสร้างรั้ววิทยาลัยด้านทิศเหนือ  วิทยาลัยนาฏศิลปลพบุรี  ตำบลทะเลชุบศร อำเภอเมืองลพบุรี จังหวัดลพบุรี"/>
    <s v="1"/>
    <s v="แห่ง"/>
    <n v="1600000"/>
    <m/>
    <s v="P"/>
    <m/>
    <s v="14-21 ก.พ.63"/>
    <m/>
    <m/>
    <s v="ห้างหุ้นส่วนจำกัด ไชยโชติก่อสร้าง"/>
    <s v="ห้างหุ้นส่วนจำกัด"/>
    <s v="ลพบุรี"/>
    <m/>
    <m/>
    <m/>
    <m/>
    <s v="3 งวด"/>
    <m/>
    <n v="0"/>
    <m/>
    <m/>
    <m/>
    <m/>
    <s v="ได้ผู้รับจ้างแล้ว รอทำสัญญา"/>
    <s v="ได้ตัวผู้รับจ้างแล้ว/รอลงนามในสัญญา"/>
    <m/>
    <s v="อยู่ในขั้นตอนประกาศผู้ชนะ"/>
    <s v="เสนอราคา/พิจารณาผล"/>
    <m/>
    <m/>
    <n v="1600000"/>
    <s v="21 มี.ค. 63"/>
    <s v="21 มี.ค. 63"/>
    <m/>
    <m/>
    <m/>
    <m/>
    <m/>
    <m/>
  </r>
  <r>
    <x v="11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9"/>
    <s v="ก่อสร้างเวทีกลางแจ้ง วิทยาลัยนาฏศิลปลพบุรี  ตำบลทะเลชุบศร อำเภอเมืองลพบุรี จังหวัดลพบุรี"/>
    <s v="1"/>
    <s v="เวที"/>
    <n v="1800000"/>
    <m/>
    <s v="P"/>
    <m/>
    <m/>
    <m/>
    <m/>
    <m/>
    <m/>
    <s v="ลพบุรี"/>
    <m/>
    <m/>
    <m/>
    <m/>
    <m/>
    <m/>
    <n v="0"/>
    <m/>
    <m/>
    <m/>
    <m/>
    <s v="ได้รูปแบบรายการแล้ว กำลังดำเนินการเตรียมเอกสารเพื่อจัดซื้อจัดจ้าง"/>
    <s v="อยู่ระหว่างรอแบบรูปรายการและประมาณการราคาจากสำนักสถาปัตยกรรม"/>
    <m/>
    <s v="รอรูปแบบรายการและรอดำเนินการจัดทำราคากลางจากสำนักสถาปัตยกรรม"/>
    <s v="อยู่ระหว่างการจัดทำร่าง TOR"/>
    <m/>
    <m/>
    <n v="1800000"/>
    <s v=" 16 เม.ย.63"/>
    <s v=" 17 เม.ย.63"/>
    <m/>
    <m/>
    <m/>
    <m/>
    <m/>
    <s v="รูปแบบรายการและราคากลางจะได้ประมาณ วันที่ 27 มี.ค. 63 และจะเริ่มก่อสร้างประมาณ สิ้นเดือน เม.ย."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90"/>
    <s v="ชั้นวางหนังสือ มี 6 ชั้น 2 ด้าน วิทยาลัยนาฏศิลปจันทบุรี    ตำบลวัดใหม่ อำเภอเมืองจันทบุรี จังหวัดจันทบุรี"/>
    <s v="6"/>
    <s v="ชุด"/>
    <n v="51000"/>
    <m/>
    <m/>
    <s v="P"/>
    <m/>
    <s v="ค1.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4/เม.ย./2563"/>
    <n v="50040"/>
    <n v="1"/>
    <d v="1963-04-04T00:00:00"/>
    <n v="50040"/>
    <m/>
    <m/>
    <m/>
    <m/>
    <s v="ได้ผู้ขายเรียบร้อยแล้ว บริษัท เฟอร์นิเจอร์ เอาท์เล็ท จันทบุรี จำกัดอ อยู่ระหว่างรอส่งมอบ"/>
    <s v="ได้ตัวผู้รับจ้างแล้ว/รอลงนามในสัญญา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m/>
    <m/>
    <n v="51000"/>
    <d v="1963-03-09T00:00:00"/>
    <d v="1963-03-12T00:00:00"/>
    <d v="1963-03-16T00:00:00"/>
    <d v="1963-03-17T00:00:00"/>
    <d v="1963-03-20T00:00:00"/>
    <n v="51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91"/>
    <s v="เก้าอี้พลาสติก  วิทยาลัยนาฏศิลปจันทบุรี    ตำบลวัดใหม่ อำเภอเมืองจันทบุรี จังหวัดจันทบุรี"/>
    <s v="400"/>
    <s v="ตัว"/>
    <n v="160000"/>
    <m/>
    <m/>
    <s v="P"/>
    <m/>
    <s v="ค1.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4/เม.ย./2563"/>
    <n v="160000"/>
    <n v="1"/>
    <d v="1963-04-04T00:00:00"/>
    <n v="160000"/>
    <m/>
    <m/>
    <m/>
    <m/>
    <s v="ได้ผู้ขายเรียบร้อยแล้ว บริษัท เฟอร์นิเจอร์ เอาท์เล็ท จันทบุรี จำกัดอ อยู่ระหว่างรอส่งมอบ"/>
    <s v="ได้ตัวผู้รับจ้างแล้ว/รอลงนามในสัญญา"/>
    <s v="เบิกจ่ายเรียบร้อยแล้ว"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m/>
    <n v="160000"/>
    <n v="0"/>
    <d v="1963-03-09T00:00:00"/>
    <d v="1963-03-12T00:00:00"/>
    <d v="1963-03-16T00:00:00"/>
    <d v="1963-03-17T00:00:00"/>
    <d v="1963-03-20T00:00:00"/>
    <n v="16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07"/>
    <s v="เก้าอี้ฟังคำบรรยาย (เลคเชอร์)  วิทยาลัยนาฏศิลปจันทบุรี   ตำบลวัดใหม่ อำเภอเมืองจันทบุรี จังหวัดจันทบุรี"/>
    <s v="300"/>
    <s v="ตัว"/>
    <n v="300000"/>
    <m/>
    <m/>
    <s v="P"/>
    <m/>
    <s v="ค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19/เม.ย./2563"/>
    <n v="297000"/>
    <n v="1"/>
    <d v="1963-04-19T00:00:00"/>
    <n v="297000"/>
    <m/>
    <m/>
    <m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m/>
    <m/>
    <n v="300000"/>
    <d v="1963-03-09T00:00:00"/>
    <d v="1963-03-12T00:00:00"/>
    <d v="1963-03-16T00:00:00"/>
    <d v="1963-03-17T00:00:00"/>
    <d v="1963-03-20T00:00:00"/>
    <n v="30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06"/>
    <s v="เครื่องถ่ายเอกสาร ระบบดิจิตอล (ขาว-ดำ) ความเร็ว 40 แผ่นต่อนาที วิทยาลัยนาฏศิลปจันทบุรี ตำบลวัดใหม่ อำเภอเมืองจันทบุรี จังหวัดจันทบุรี"/>
    <s v="1"/>
    <s v="เครื่อง"/>
    <n v="180000"/>
    <m/>
    <m/>
    <s v="P"/>
    <m/>
    <s v="ค2/2563"/>
    <d v="2563-03-17T00:00:00"/>
    <s v="บริษัท เค.เอส.ก๊อปปี้ ออโตเมชั่น จำกัด"/>
    <s v="บริษัท จำกัด"/>
    <s v="ระยอง"/>
    <m/>
    <m/>
    <s v="17/มี.ค./2563และ           22/มี..ค./2563"/>
    <n v="180000"/>
    <n v="1"/>
    <d v="1963-03-18T00:00:00"/>
    <n v="180000"/>
    <n v="7014222765"/>
    <d v="1963-03-18T00:00:00"/>
    <d v="1963-03-18T00:00:00"/>
    <n v="1800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บริษัท เค. เอส. ก๊อปปี้ ออโตเมชั่น จำกัด      รอลงนามใบสั่งซื้อสั่งจ้าง"/>
    <s v="ได้ตัวผู้รับจ้างแล้ว/รอลงนามในสัญญา"/>
    <m/>
    <n v="180000"/>
    <n v="0"/>
    <d v="1963-03-09T00:00:00"/>
    <d v="1963-03-12T00:00:00"/>
    <d v="1963-03-16T00:00:00"/>
    <d v="1963-03-17T00:00:00"/>
    <d v="1963-03-20T00:00:00"/>
    <n v="18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69"/>
    <s v="เครื่องทำน้ำเย็น ขนาด 5 หัวก๊อก วิทยาลัยนาฏศิลปจันทบุรี ตำบลวัดใหม่ อำเภอเมืองจันทบุรี จังหวัดจันทบุรี"/>
    <s v="4"/>
    <s v="เครื่อง"/>
    <n v="88000"/>
    <m/>
    <m/>
    <s v="P"/>
    <m/>
    <s v="ค4/2563"/>
    <d v="2563-03-31T00:00:00"/>
    <s v="ร้านสิริโลหะภัณ์"/>
    <s v="ร้าน"/>
    <s v="จันทบุรี"/>
    <m/>
    <m/>
    <s v="31/มี.ค./2563และ           5/เม..ย./2563"/>
    <n v="88000"/>
    <n v="4"/>
    <d v="1963-04-05T00:00:00"/>
    <n v="88000"/>
    <m/>
    <m/>
    <m/>
    <m/>
    <s v="ได้ผู้ขายเรียบร้อยแล้ว ร้านสิริโลหะภัณฑ์อยู่ระหว่างส่งมอบ"/>
    <s v="ได้ตัวผู้รับจ้างแล้ว/รอลงนามในสัญญา"/>
    <m/>
    <s v="ได้ผู้ขายเรียบร้อยแล้ว ร้านสิริโลหะภัณฑ์ รอลงนามใบสั่งซื้อสั่งจ้าง"/>
    <s v="ได้ตัวผู้รับจ้างแล้ว/รอลงนามในสัญญา"/>
    <m/>
    <m/>
    <n v="88000"/>
    <d v="1963-03-09T00:00:00"/>
    <d v="1963-03-12T00:00:00"/>
    <d v="1963-03-20T00:00:00"/>
    <d v="1963-03-23T00:00:00"/>
    <d v="1963-03-26T00:00:00"/>
    <n v="88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48"/>
    <s v="เครื่องปรับอากาศ  แบบแยกส่วน แบบตั้งพื้นหรือแบบแขวน (ระบบ Inverter) ขนาด 36,000 บีทียู พร้อมติดตั้ง วิทยาลัยนาฏศิลปจันทบุรี ตำบลวัดใหม่ อำเภอเมืองจันทบุรี จังหวัดจันทบุรี"/>
    <s v="14"/>
    <s v="เครื่อง"/>
    <n v="775600"/>
    <s v="P"/>
    <m/>
    <m/>
    <m/>
    <s v="กอ.4/2563"/>
    <d v="2563-03-25T00:00:00"/>
    <s v="บริษัท ออลล์ เอ็นนี่ธิง จำกัด"/>
    <s v="บริษัท จำกัด"/>
    <s v="กรุงเทพมหานคร"/>
    <s v="Focus"/>
    <s v="AFT36IV"/>
    <s v="25/มี.ค./2563และ           24/เม..ย./2563"/>
    <n v="511000"/>
    <n v="1"/>
    <d v="1963-04-24T00:00:00"/>
    <n v="511000"/>
    <m/>
    <m/>
    <m/>
    <m/>
    <s v="ได้ผู้ขายเรียบร้อยแล้ว คือ บริษัท ออลล์ เอ็นนี่ธิง จำกัด อยู่ในระหว่างรอส่งมอบ"/>
    <s v="เสนอราคา/พิจารณาผล"/>
    <m/>
    <s v="อยู่ในระหว่างจัดทำประกาศเชิญชวน  เสนอราคา 6 มี.ค. 63 เชิญทำสัญญาภายใน 13 มี.ค.63"/>
    <s v="เสนอราคา/พิจารณาผล"/>
    <m/>
    <m/>
    <n v="775600"/>
    <d v="1963-03-09T00:00:00"/>
    <d v="1963-03-12T00:00:00"/>
    <d v="1963-04-09T00:00:00"/>
    <d v="1963-04-10T00:00:00"/>
    <d v="1963-04-17T00:00:00"/>
    <n v="7756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31"/>
    <s v="เครื่องสแกนบัตรประชาชน วิทยาลัยนาฏศิลปจันทบุรี    ตำบลวัดใหม่ อำเภอเมืองจันทบุรี จังหวัดจันทบุรี"/>
    <s v="2"/>
    <s v="เครื่อง"/>
    <n v="15000"/>
    <m/>
    <m/>
    <s v="P"/>
    <m/>
    <s v="ค5/2563"/>
    <d v="2563-03-31T00:00:00"/>
    <s v="บริษัท ทีโอที จำกัด (มหาชน)"/>
    <s v="บริษัท จำกัด(มหาชน)"/>
    <s v="จันทบุรี"/>
    <m/>
    <m/>
    <s v="31/มี.ค./2563และ           15/เม..ย./2563"/>
    <n v="15000"/>
    <n v="4"/>
    <d v="1963-04-15T00:00:00"/>
    <n v="15000"/>
    <m/>
    <m/>
    <m/>
    <m/>
    <s v="ได้ผู้ขายเรียบร้อยแล้ว บริษัท ทีโอที จำกัด (มหาชน )รอส่งมอบ"/>
    <s v="ได้ตัวผู้รับจ้างแล้ว/รอลงนามในสัญญา"/>
    <m/>
    <s v="ได้ผู้ขายเรียบร้อยแล้ว บริษัท ทีโอที จำกัด (มหาชน)รอลงนามใบสั่งซื้อสั่งจ้าง"/>
    <s v="ได้ตัวผู้รับจ้างแล้ว/รอลงนามในสัญญา"/>
    <m/>
    <m/>
    <n v="15000"/>
    <d v="1963-03-09T00:00:00"/>
    <d v="1963-03-12T00:00:00"/>
    <d v="1963-03-20T00:00:00"/>
    <d v="1963-03-23T00:00:00"/>
    <d v="1963-03-26T00:00:00"/>
    <n v="15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23"/>
    <s v="ตู้เก็บจะเข้  วิทยาลัยนาฏศิลปจันทบุรี    ตำบลวัดใหม่ อำเภอเมืองจันทบุรี จังหวัดจันทบุรี"/>
    <s v="6"/>
    <s v="ตู้"/>
    <n v="60000"/>
    <m/>
    <m/>
    <s v="P"/>
    <m/>
    <s v="ค1/2563"/>
    <d v="2563-03-31T00:00:00"/>
    <s v="นายภานุพงษ์ รัตนาลัย"/>
    <s v="บุคคลธธรมดา"/>
    <s v="จันทบุรี"/>
    <m/>
    <m/>
    <s v="31/มี.ค./2563และ           15/มี..ค./2563"/>
    <n v="60000"/>
    <n v="5"/>
    <d v="1963-04-15T00:00:00"/>
    <n v="60000"/>
    <m/>
    <m/>
    <m/>
    <m/>
    <s v="ได้ผู้ขายเรียบร้อยแล้วนายภานุพงษ์ รัตนาลัย  รอส่งมอบ"/>
    <s v="ได้ตัวผู้รับจ้างแล้ว/รอลงนามในสัญญา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m/>
    <m/>
    <n v="60000"/>
    <d v="1963-03-09T00:00:00"/>
    <d v="1963-03-12T00:00:00"/>
    <d v="1963-03-16T00:00:00"/>
    <d v="1963-03-17T00:00:00"/>
    <d v="1963-03-20T00:00:00"/>
    <n v="6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50"/>
    <s v="ตู้เหล็กบานเปิดสูงบนกระจก 3 ชั้น วิทยาลัยนาฏศิลปจันทบุรี    ตำบลวัดใหม่ อำเภอเมืองจันทบุรี จังหวัดจันทบุรี"/>
    <s v="4"/>
    <s v="ตู้"/>
    <n v="60000"/>
    <m/>
    <m/>
    <s v="P"/>
    <m/>
    <s v="ค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19/เม.ย./2563"/>
    <n v="48000"/>
    <n v="1"/>
    <d v="1963-04-19T00:00:00"/>
    <n v="60000"/>
    <m/>
    <m/>
    <m/>
    <m/>
    <s v="ได้ผู้ขายเรียบร้อยแล้ว บริษัท เฟอร์นิเจอร์ เอาท์เล็ท จันทบุรี จำกัดอ อยู่ระหว่างรอส่งมอบ"/>
    <s v="ได้ตัวผู้รับจ้างแล้ว/รอลงนามในสัญญา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m/>
    <m/>
    <n v="60000"/>
    <d v="1963-03-09T00:00:00"/>
    <d v="1963-03-12T00:00:00"/>
    <d v="1963-03-16T00:00:00"/>
    <d v="1963-03-17T00:00:00"/>
    <d v="1963-03-20T00:00:00"/>
    <n v="6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05"/>
    <s v="โต๊ะทำงานเหล็ก พร้อมเก้าอี้ วิทยาลัยนาฏศิลปจันทบุรี    ตำบลวัดใหม่ อำเภอเมืองจันทบุรี จังหวัดจันทบุรี"/>
    <s v="6"/>
    <s v="ชุด"/>
    <n v="48000"/>
    <m/>
    <m/>
    <s v="P"/>
    <m/>
    <s v="ค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4/เม.ย./2563"/>
    <n v="48000"/>
    <n v="1"/>
    <d v="1963-04-04T00:00:00"/>
    <n v="48000"/>
    <m/>
    <m/>
    <m/>
    <m/>
    <s v="ได้ผู้ขายเรียบร้อยแล้ว บริษัท เฟอร์นิเจอร์ เอาท์เล็ท จันทบุรี จำกัดอ อยู่ระหว่างรอส่งมอบ"/>
    <s v="ได้ตัวผู้รับจ้างแล้ว/รอลงนามในสัญญา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m/>
    <m/>
    <n v="48000"/>
    <d v="1963-03-09T00:00:00"/>
    <d v="1963-03-12T00:00:00"/>
    <d v="1963-03-16T00:00:00"/>
    <d v="1963-03-17T00:00:00"/>
    <d v="1963-03-20T00:00:00"/>
    <n v="48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04"/>
    <s v="โต๊ะพับหน้าเหล็กเทา วิทยาลัยนาฏศิลปจันทบุรี   ตำบลวัดใหม่ อำเภอเมืองจันทบุรี จังหวัดจันทบุรี"/>
    <s v="30"/>
    <s v="ตัว"/>
    <n v="97500"/>
    <m/>
    <m/>
    <s v="P"/>
    <m/>
    <s v="ค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19/เม.ย./2563"/>
    <n v="48000"/>
    <n v="1"/>
    <d v="1963-04-19T00:00:00"/>
    <n v="97500"/>
    <m/>
    <m/>
    <m/>
    <m/>
    <s v="ได้ผู้ขายเรียบร้อยแล้ว บริษัท เฟอร์นิเจอร์ เอาท์เล็ท จันทบุรี จำกัดอ อยู่ระหว่างรอส่งมอบ"/>
    <s v="ได้ตัวผู้รับจ้างแล้ว/รอลงนามในสัญญา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m/>
    <m/>
    <n v="97500"/>
    <d v="1963-03-09T00:00:00"/>
    <d v="1963-03-12T00:00:00"/>
    <d v="1963-03-16T00:00:00"/>
    <d v="1963-03-17T00:00:00"/>
    <d v="1963-03-20T00:00:00"/>
    <n v="975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24"/>
    <s v="พัดลมโคจรติดเพดาน (16 นิ้ว) วิทยาลัยนาฏศิลปจันทบุรี   ตำบลวัดใหม่ อำเภอเมืองจันทบุรี จังหวัดจันทบุรี"/>
    <s v="20"/>
    <s v="ตัว"/>
    <n v="34000"/>
    <m/>
    <m/>
    <s v="P"/>
    <m/>
    <s v="ค7/2563"/>
    <d v="2563-03-28T00:00:00"/>
    <s v="ร้านพลอยแสงไลท์ติ้งเอ้า"/>
    <s v="ร้าน"/>
    <s v="จันทบุรี"/>
    <m/>
    <m/>
    <s v="28/มี.ค./2563และ           12/เม.ย/2563"/>
    <n v="33000"/>
    <n v="4"/>
    <d v="1963-04-12T00:00:00"/>
    <n v="33000"/>
    <m/>
    <m/>
    <m/>
    <m/>
    <s v="ได้ผู้ขายเรียบร้อยแล้ว ร้าน..พลอยแสงไลท์ติ้งเฮ้าส์                       อยู่ระหว่างรอส่งมอบ"/>
    <s v="ได้ตัวผู้รับจ้างแล้ว/รอลงนามในสัญญา"/>
    <m/>
    <s v="ได้ผู้ขายเรียบร้อยแล้ว ร้าน..พลอยแสงไลท์ติ้งเฮ้าส์                        รอลงนามใบสั่งซื้อสั่งจ้าง"/>
    <s v="ได้ตัวผู้รับจ้างแล้ว/รอลงนามในสัญญา"/>
    <m/>
    <m/>
    <n v="34000"/>
    <d v="1963-03-09T00:00:00"/>
    <d v="1963-03-12T00:00:00"/>
    <d v="1963-03-16T00:00:00"/>
    <d v="1963-03-17T00:00:00"/>
    <d v="1963-03-20T00:00:00"/>
    <n v="34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49"/>
    <s v="พัดลมโคจรติดเพดาน (18 นิ้ว) วิทยาลัยนาฏศิลปจันทบุรี   ตำบลวัดใหม่ อำเภอเมืองจันทบุรี จังหวัดจันทบุรี"/>
    <s v="25"/>
    <s v="ตัว"/>
    <n v="50000"/>
    <m/>
    <m/>
    <s v="P"/>
    <m/>
    <s v="ค7/2563"/>
    <d v="2563-03-28T00:00:00"/>
    <s v="ร้านพลอยแสงไลท์ติ้งเอ้า"/>
    <s v="ร้าน"/>
    <s v="จันทบุรี"/>
    <m/>
    <m/>
    <s v="28/มี.ค./2563และ           12/เม.ย/2563"/>
    <n v="47250"/>
    <n v="4"/>
    <d v="1963-04-12T00:00:00"/>
    <n v="47250"/>
    <m/>
    <m/>
    <m/>
    <m/>
    <s v="ได้ผู้ขายเรียบร้อยแล้ว ร้าน..พลอยแสงไลท์ติ้งเฮ้าส์                       อยู่ระหว่างรอส่งมอบ"/>
    <s v="ได้ตัวผู้รับจ้างแล้ว/รอลงนามในสัญญา"/>
    <m/>
    <s v="ได้ผู้ขายเรียบร้อยแล้ว ร้าน..พลอยแสงไลท์ติ้งเฮ้าส์                        รอลงนามใบสั่งซื้อสั่งจ้าง"/>
    <s v="ได้ตัวผู้รับจ้างแล้ว/รอลงนามในสัญญา"/>
    <m/>
    <m/>
    <n v="50000"/>
    <d v="1963-03-09T00:00:00"/>
    <d v="1963-03-12T00:00:00"/>
    <d v="1963-03-16T00:00:00"/>
    <d v="1963-03-17T00:00:00"/>
    <d v="1963-03-20T00:00:00"/>
    <n v="5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08"/>
    <s v="เวทีสำเร็จรูป  วิทยาลัยนาฏศิลปจันทบุรี    ตำบลวัดใหม่ อำเภอเมืองจันทบุรี จังหวัดจันทบุรี"/>
    <s v="20"/>
    <s v="ชุด"/>
    <n v="160000"/>
    <m/>
    <m/>
    <s v="P"/>
    <m/>
    <s v="ค8/2563"/>
    <d v="2563-03-17T00:00:00"/>
    <s v="บริษัท ซาวด์ ฟอร์เต จำกัด"/>
    <s v="บริษัท จำกัด"/>
    <s v="สระแก้ว"/>
    <m/>
    <m/>
    <s v="17/มี.ค./2563และ           22/มี..ค./2563"/>
    <n v="160000"/>
    <n v="4"/>
    <d v="1963-03-22T00:00:00"/>
    <n v="160000"/>
    <n v="7014222787"/>
    <d v="1963-03-20T00:00:00"/>
    <d v="1963-03-20T00:00:00"/>
    <n v="160000"/>
    <s v="เบิกจ่ายเงินเรียบร้อยแล้ว"/>
    <s v="ได้ตัวผู้รับจ้างแล้ว/รอลงนามในสัญญา"/>
    <m/>
    <s v="ได้ผู้ขายเรียบร้อยแล้ว บริษัท ซาวด์ ฟอร์เด จำกัด                     รอลงนามใบสั่งซื้อสั่งจ้าง"/>
    <s v="ได้ตัวผู้รับจ้างแล้ว/รอลงนามในสัญญา"/>
    <m/>
    <m/>
    <n v="160000"/>
    <d v="1963-03-09T00:00:00"/>
    <d v="1963-03-12T00:00:00"/>
    <d v="1963-03-20T00:00:00"/>
    <d v="1963-03-23T00:00:00"/>
    <d v="1963-03-26T00:00:00"/>
    <n v="16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10"/>
    <s v="เครื่องซักผ้าแบบฝาบน 13 กก. วิทยาลัยนาฏศิลปจันทบุรี   ตำบลวัดใหม่ อำเภอเมืองจันทบุรี จังหวัดจันทบุรี"/>
    <s v="2"/>
    <s v="เครื่อง"/>
    <n v="27000"/>
    <m/>
    <m/>
    <s v="P"/>
    <m/>
    <s v="ค20/2563"/>
    <d v="2563-03-23T00:00:00"/>
    <s v="บริษัท เดอะเบสท์ ๑ อีเล็คทริค ซิตี้ จำกัด"/>
    <s v="บริษัท จำกัด"/>
    <s v="จันทบุรี"/>
    <s v="LG"/>
    <s v="T2516VS2M"/>
    <s v="23/มี.ค./2563และ           27/มี..ค./2563"/>
    <n v="23980"/>
    <n v="1"/>
    <d v="1963-03-27T00:00:00"/>
    <n v="23980"/>
    <n v="7014222787"/>
    <d v="1963-03-20T00:00:00"/>
    <d v="1963-03-20T00:00:00"/>
    <n v="2398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บริษัท เดอะเบสท์ 1 อิเล็คทริคซิตี้ จำกัด     รอลงนามใบสั่งซื้อสั่งจ้าง"/>
    <s v="ได้ตัวผู้รับจ้างแล้ว/รอลงนามในสัญญา"/>
    <m/>
    <n v="23980"/>
    <n v="3020"/>
    <d v="1963-03-09T00:00:00"/>
    <d v="1963-03-12T00:00:00"/>
    <d v="1963-03-16T00:00:00"/>
    <d v="1963-03-17T00:00:00"/>
    <d v="1963-03-20T00:00:00"/>
    <n v="27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692"/>
    <s v="ถังขยะแบบแยกประเภท ชุดละ 4 ถัง   วิทยาลัยนาฏศิลปจันทบุรี   ตำบลวัดใหม่ อำเภอเมืองจันทบุรี จังหวัดจันทบุรี"/>
    <s v="4"/>
    <s v="ชุด"/>
    <n v="28800"/>
    <m/>
    <m/>
    <s v="P"/>
    <m/>
    <s v="ค10/2563"/>
    <d v="2563-03-28T00:00:00"/>
    <s v="ร้านหนังสือดี"/>
    <s v="ร้าน"/>
    <s v="จันทบุรี"/>
    <m/>
    <m/>
    <s v="28/มี.ค./2563และ           12/เม.ย./2563"/>
    <n v="28800"/>
    <n v="4"/>
    <d v="1963-04-12T00:00:00"/>
    <n v="28800"/>
    <m/>
    <m/>
    <m/>
    <m/>
    <s v="ได้ผู้ขายเรียบร้อยแล้ว ร้าน หนังสือดี อยู่ในระหว่าง รอส่งมอบ"/>
    <s v="ได้ตัวผู้รับจ้างแล้ว/รอลงนามในสัญญา"/>
    <m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m/>
    <m/>
    <n v="28800"/>
    <d v="1963-03-09T00:00:00"/>
    <d v="1963-03-12T00:00:00"/>
    <d v="1963-03-16T00:00:00"/>
    <d v="1963-03-17T00:00:00"/>
    <d v="1963-03-20T00:00:00"/>
    <n v="288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32"/>
    <s v="เครื่องฉายภาพ 3 มิติ   วิทยาลัยนาฏศิลปจันทบุรี   ตำบลวัดใหม่ อำเภอเมืองจันทบุรี จังหวัดจันทบุรี"/>
    <s v="2"/>
    <s v="เครื่อง"/>
    <n v="80000"/>
    <m/>
    <m/>
    <s v="P"/>
    <m/>
    <s v="ค11/2563"/>
    <d v="2563-03-30T00:00:00"/>
    <s v="ห้างหุ้นส่วนจำกัดไพรัชคอมพิวเตอร์ แอนดื โอเอ คอมมิวนิเคชั่น"/>
    <s v="ห้างหุ้นส่วนจำกัด"/>
    <s v="จันทบุรี"/>
    <s v="Vertex"/>
    <m/>
    <s v="30/มี.ค./2563และ           14/เม.ย./2563"/>
    <n v="80000"/>
    <n v="2"/>
    <d v="1963-04-14T00:00:00"/>
    <n v="80000"/>
    <m/>
    <m/>
    <m/>
    <m/>
    <s v="ได้ผู้ขายเรียบร้อยแล้ว หจก.ไพรัชคอมพิวเตอร์ แอนด์ โอเอ      คอมมิวนิเคชั่น  อยู่ในระหว่างรอส่งมอบ"/>
    <s v="ได้ตัวผู้รับจ้างแล้ว/รอลงนามในสัญญา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m/>
    <m/>
    <n v="80000"/>
    <d v="1963-03-09T00:00:00"/>
    <d v="1963-03-12T00:00:00"/>
    <d v="1963-03-27T00:00:00"/>
    <d v="1963-03-30T00:00:00"/>
    <d v="1963-04-03T00:00:00"/>
    <n v="8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33"/>
    <s v="เครื่องมัลติมีเดียโปรเจคเตอร์  ระดับ XGA ขนาด 2,500 ANSI Lumens วิทยาลัยนาฏศิลปจันทบุรี ตำบลวัดใหม่ อำเภอเมืองจันทบุรี จังหวัดจันทบุรี"/>
    <s v="10"/>
    <s v="เครื่อง"/>
    <n v="277000"/>
    <m/>
    <m/>
    <s v="P"/>
    <m/>
    <s v="ค11/2563"/>
    <d v="2563-03-23T00:00:00"/>
    <s v="ห้างหุ้นส่วนจำกัดไพรัชคอมพิวเตอร์ แอนดื โอเอ คอมมิวนิเคชั่น"/>
    <s v="ห้างหุ้นส่วนจำกัด"/>
    <s v="จันทบุรี"/>
    <s v="Epson"/>
    <s v="X05"/>
    <s v="23/มี.ค./2563และ           28/มี.ค./2563"/>
    <n v="277000"/>
    <n v="2"/>
    <d v="1963-04-14T00:00:00"/>
    <n v="277000"/>
    <m/>
    <m/>
    <m/>
    <m/>
    <s v="ได้ผู้ขายเรียบร้อยแล้ว หจก.ไพรัชคอมพิวเตอร์ แอนด์ โอเอ      คอมมิวนิเคชั่น   อยู่ระหว่างรอส่งมอบ"/>
    <s v="ได้ตัวผู้รับจ้างแล้ว/รอลงนามในสัญญา"/>
    <m/>
    <s v="ได้ผู้ขายเรียบร้อยแล้ว หจก.ไพรัชคอมพิวเตอร์ แอนด์ โอเอ      คอมมิวนิเคชั่นรอลงนามใบสั่งซื้อสั่งจ้าง"/>
    <s v="ได้ตัวผู้รับจ้างแล้ว/รอลงนามในสัญญา"/>
    <m/>
    <m/>
    <n v="277000"/>
    <d v="1963-03-09T00:00:00"/>
    <d v="1963-03-12T00:00:00"/>
    <d v="1963-03-27T00:00:00"/>
    <d v="1963-03-30T00:00:00"/>
    <d v="1963-04-03T00:00:00"/>
    <n v="277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25"/>
    <s v="โทรทัศน์ Smart TV ขนาด 60  นิ้ว พร้อม อุปกรณ์ต่อพ่วงDVD  วิทยาลัยนาฏศิลปจันทบุรี   ตำบลวัดใหม่ อำเภอเมืองจันทบุรี จังหวัดจันทบุรี"/>
    <s v="3"/>
    <s v="เครื่อง"/>
    <n v="111000"/>
    <m/>
    <m/>
    <s v="P"/>
    <m/>
    <s v="ค9/2563"/>
    <d v="2563-03-23T00:00:00"/>
    <s v="บริษัท เดอะเบสท์ ๑ อีเล็คทริค ซิตี้ จำกัด"/>
    <s v="บริษัท จำกัด"/>
    <s v="จันทบุรี"/>
    <s v="LG"/>
    <m/>
    <s v="23/มี.ค./2563และ           27/มี..ค./2563"/>
    <n v="110895"/>
    <n v="1"/>
    <d v="1963-03-27T00:00:00"/>
    <n v="110895"/>
    <n v="7014223716"/>
    <d v="1963-03-27T00:00:00"/>
    <d v="1963-03-27T00:00:00"/>
    <n v="110895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บริษัท เดอะเบสท์ 1 อิเล็คทริคซิตี้ จำกัด       รอลงนามใบสั่งซื้อสั่งจ้าง"/>
    <s v="ได้ตัวผู้รับจ้างแล้ว/รอลงนามในสัญญา"/>
    <m/>
    <n v="110895"/>
    <n v="105"/>
    <d v="1963-03-09T00:00:00"/>
    <d v="1963-03-12T00:00:00"/>
    <d v="1963-03-16T00:00:00"/>
    <d v="1963-03-17T00:00:00"/>
    <d v="1963-03-20T00:00:00"/>
    <n v="111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70"/>
    <s v="เครื่องขยายเสียงเคลื่อนที่ พร้อมมิกซ์ และไมค์ วิทยาลัยนาฏศิลปจันทบุรี    ตำบลวัดใหม่ อำเภอเมืองจันทบุรี จังหวัดจันทบุรี"/>
    <s v="10"/>
    <s v="เครื่อง"/>
    <n v="100000"/>
    <m/>
    <m/>
    <s v="P"/>
    <m/>
    <s v="ค12/2563"/>
    <d v="2563-03-17T00:00:00"/>
    <s v="บริษัท ซาวด์ ฟอร์เต จำกัด"/>
    <s v="บริษัท จำกัด"/>
    <s v="สระแก้ว"/>
    <s v="XXL"/>
    <m/>
    <s v="17/มี.ค./2563และ           22/มี..ค./2563"/>
    <n v="100000"/>
    <n v="1"/>
    <d v="1963-03-22T00:00:00"/>
    <n v="100000"/>
    <n v="7014223205"/>
    <d v="1963-03-20T00:00:00"/>
    <d v="1963-03-20T00:00:00"/>
    <n v="1000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บริษัท ซาวด์ ฟอร์เด จำกัด                     รอลงนามใบสั่งซื้อสั่งจ้าง"/>
    <s v="ได้ตัวผู้รับจ้างแล้ว/รอลงนามในสัญญา"/>
    <m/>
    <n v="100000"/>
    <n v="0"/>
    <d v="1963-03-09T00:00:00"/>
    <d v="1963-03-12T00:00:00"/>
    <d v="1963-03-20T00:00:00"/>
    <d v="1963-03-23T00:00:00"/>
    <d v="1963-03-26T00:00:00"/>
    <n v="10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529"/>
    <s v="เครื่องขยายเสียงเคลื่อนที่แบบลากจูง ลำโพง 15 นิ้ว ขนาด 450 วัตต์ (RMS) รองรับ Bluetooth พร้อมไมค์ลอย VHF 2 ตัว วิทยาลัยนาฏศิลปจันทบุรี ตำบลวัดใหม่ อำเภอเมืองจันทบุรี จังหวัดจันทบุรี"/>
    <s v="5"/>
    <s v="เครื่อง"/>
    <n v="45000"/>
    <m/>
    <m/>
    <s v="P"/>
    <m/>
    <s v="ค12/2563"/>
    <d v="2563-03-17T00:00:00"/>
    <s v="บริษัท ซาวด์ ฟอร์เต จำกัด"/>
    <s v="บริษัท จำกัด"/>
    <s v="สระแก้ว"/>
    <s v="BIK"/>
    <s v="USK-15V"/>
    <s v="17/มี.ค./2563และ           22/มี..ค./2563"/>
    <n v="45000"/>
    <n v="1"/>
    <d v="1963-03-22T00:00:00"/>
    <n v="45000"/>
    <n v="7014223205"/>
    <d v="1963-03-20T00:00:00"/>
    <d v="1963-03-20T00:00:00"/>
    <n v="450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บริษัท ซาวด์ ฟอร์เด จำกัด                     รอลงนามใบสั่งซื้อสั่งจ้าง"/>
    <s v="ได้ตัวผู้รับจ้างแล้ว/รอลงนามในสัญญา"/>
    <m/>
    <n v="45000"/>
    <n v="0"/>
    <d v="1963-03-09T00:00:00"/>
    <d v="1963-03-12T00:00:00"/>
    <d v="1963-03-20T00:00:00"/>
    <d v="1963-03-23T00:00:00"/>
    <d v="1963-03-26T00:00:00"/>
    <n v="45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09"/>
    <s v="จอรับภาพ ชนิดมอเตอร์ไฟฟ้า ขนาดเส้นทแยงมุม 150 นิ้ว วิทยาลัยนาฏศิลปจันทบุรี ตำบลวัดใหม่ อำเภอเมืองจันทบุรี จังหวัดจันทบุรี"/>
    <s v="10"/>
    <s v="จอ"/>
    <n v="200000"/>
    <m/>
    <m/>
    <s v="P"/>
    <m/>
    <s v="ค11/2563"/>
    <d v="2563-03-23T00:00:00"/>
    <s v="ห้างหุ้นส่วนจำกัดไพรัชคอมพิวเตอร์ แอนดื โอเอ คอมมิวนิเคชั่น"/>
    <s v="ห้างหุ้นส่วนจำกัด"/>
    <s v="จันทบุรี"/>
    <s v="Vertex"/>
    <m/>
    <s v="30/มี.ค./2563และ           14/เม.ย./2563"/>
    <n v="200000"/>
    <n v="2"/>
    <d v="1963-04-14T00:00:00"/>
    <n v="200000"/>
    <m/>
    <m/>
    <m/>
    <m/>
    <s v="ได้ผู้ขายเรียบร้อยแล้ว หจก.ไพรัชคอมพิวเตอร์ แอนด์ โอเอ      คอมมิวนิเคชั่น  อยู่ระหว่างรอส่งมอบ"/>
    <s v="ได้ตัวผู้รับจ้างแล้ว/รอลงนามในสัญญา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m/>
    <m/>
    <n v="200000"/>
    <d v="1963-03-09T00:00:00"/>
    <d v="1963-03-12T00:00:00"/>
    <d v="1963-03-27T00:00:00"/>
    <d v="1963-03-30T00:00:00"/>
    <d v="1963-04-03T00:00:00"/>
    <n v="20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32"/>
    <s v="คลาลิเน็ต บีแฟล็ต วิทยาลัยนาฏศิลปจันทบุรี    ตำบลวัดใหม่ อำเภอเมืองจันทบุรี จังหวัดจันทบุรี"/>
    <s v="3"/>
    <s v="ตัว"/>
    <n v="18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CL-450"/>
    <s v="25/มี.ค./2563และ           25/เม..ย./2563"/>
    <n v="180000"/>
    <n v="1"/>
    <d v="1963-04-25T00:00:00"/>
    <n v="180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180000"/>
    <d v="1963-03-09T00:00:00"/>
    <d v="1963-03-12T00:00:00"/>
    <d v="1963-04-09T00:00:00"/>
    <d v="1963-04-10T00:00:00"/>
    <d v="1963-04-17T00:00:00"/>
    <n v="18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12"/>
    <s v="คีย์บอร์ด วิทยาลัยนาฏศิลปจันทบุรี    ตำบลวัดใหม่ อำเภอเมืองจันทบุรี จังหวัดจันทบุรี"/>
    <s v="1"/>
    <s v="ตัว"/>
    <n v="15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Nord"/>
    <s v="Stage 3"/>
    <s v="25/มี.ค./2563และ           25/เม..ย./2563"/>
    <n v="150000"/>
    <n v="1"/>
    <d v="1963-04-25T00:00:00"/>
    <n v="150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150000"/>
    <d v="1963-03-09T00:00:00"/>
    <d v="1963-03-12T00:00:00"/>
    <d v="1963-04-09T00:00:00"/>
    <d v="1963-04-10T00:00:00"/>
    <d v="1963-04-17T00:00:00"/>
    <n v="15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36"/>
    <s v="เครื่องปรุงแต่งเสียงกีตาร์ วิทยาลัยนาฏศิลปจันทบุรี    ตำบลวัดใหม่ อำเภอเมืองจันทบุรี จังหวัดจันทบุรี"/>
    <s v="1"/>
    <s v="ตัว"/>
    <n v="5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Boss"/>
    <s v="GT-1000"/>
    <s v="25/มี.ค./2563และ           25/เม..ย./2563"/>
    <n v="50000"/>
    <n v="1"/>
    <d v="1963-04-25T00:00:00"/>
    <n v="50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50000"/>
    <d v="1963-03-09T00:00:00"/>
    <d v="1963-03-12T00:00:00"/>
    <d v="1963-04-09T00:00:00"/>
    <d v="1963-04-10T00:00:00"/>
    <d v="1963-04-17T00:00:00"/>
    <n v="5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13"/>
    <s v="แซกโซโฟนเทนเนอร์ วิทยาลัยนาฏศิลปจันทบุรี    ตำบลวัดใหม่ อำเภอเมืองจันทบุรี จังหวัดจันทบุรี"/>
    <s v="6"/>
    <s v="ตัว"/>
    <n v="72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TS-480"/>
    <s v="25/มี.ค./2563และ           25/เม..ย./2563"/>
    <n v="717000"/>
    <n v="1"/>
    <d v="1963-04-25T00:00:00"/>
    <n v="717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720000"/>
    <d v="1963-03-09T00:00:00"/>
    <d v="1963-03-12T00:00:00"/>
    <d v="1963-04-09T00:00:00"/>
    <d v="1963-04-10T00:00:00"/>
    <d v="1963-04-17T00:00:00"/>
    <n v="72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05"/>
    <s v="แซกโซโฟนอัลโต้ วิทยาลัยนาฏศิลปจันทบุรี    ตำบลวัดใหม่ อำเภอเมืองจันทบุรี จังหวัดจันทบุรี"/>
    <s v="6"/>
    <s v="ตัว"/>
    <n v="54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AS-62"/>
    <s v="25/มี.ค./2563และ           25/เม..ย./2563"/>
    <n v="540000"/>
    <n v="1"/>
    <d v="1963-04-25T00:00:00"/>
    <n v="540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540000"/>
    <d v="1963-03-09T00:00:00"/>
    <d v="1963-03-12T00:00:00"/>
    <d v="1963-04-09T00:00:00"/>
    <d v="1963-04-10T00:00:00"/>
    <d v="1963-04-17T00:00:00"/>
    <n v="54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27"/>
    <s v="ทรัมเป็ทบีแฟล็ต วิทยาลัยนาฏศิลปจันทบุรี    ตำบลวัดใหม่ อำเภอเมืองจันทบุรี จังหวัดจันทบุรี"/>
    <s v="6"/>
    <s v="ตัว"/>
    <n v="48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TR-6345GS"/>
    <s v="25/มี.ค./2563และ           25/เม..ย./2563"/>
    <n v="480000"/>
    <n v="1"/>
    <d v="1963-04-25T00:00:00"/>
    <n v="480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480000"/>
    <d v="1963-03-09T00:00:00"/>
    <d v="1963-03-12T00:00:00"/>
    <d v="1963-04-09T00:00:00"/>
    <d v="1963-04-10T00:00:00"/>
    <d v="1963-04-17T00:00:00"/>
    <n v="48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28"/>
    <s v="เทนเนอร์ทรอมโบน วิทยาลัยนาฏศิลปจันทบุรี    ตำบลวัดใหม่ อำเภอเมืองจันทบุรี จังหวัดจันทบุรี"/>
    <s v="2"/>
    <s v="ตัว"/>
    <n v="14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SL-356G"/>
    <s v="25/มี.ค./2563และ           25/เม..ย./2563"/>
    <n v="140000"/>
    <n v="1"/>
    <d v="1963-04-25T00:00:00"/>
    <n v="140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140000"/>
    <d v="1963-03-09T00:00:00"/>
    <d v="1963-03-12T00:00:00"/>
    <d v="1963-04-09T00:00:00"/>
    <d v="1963-04-10T00:00:00"/>
    <d v="1963-04-17T00:00:00"/>
    <n v="14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52"/>
    <s v="บองโก วิทยาลัยนาฏศิลปจันทบุรี    ตำบลวัดใหม่ อำเภอเมืองจันทบุรี จังหวัดจันทบุรี"/>
    <s v="1"/>
    <s v="ชุด"/>
    <n v="2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Toca"/>
    <s v="Custom Deluxe"/>
    <s v="25/มี.ค./2563และ           25/เม..ย./2563"/>
    <n v="20000"/>
    <n v="1"/>
    <d v="1963-04-25T00:00:00"/>
    <n v="20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20000"/>
    <d v="1963-03-09T00:00:00"/>
    <d v="1963-03-12T00:00:00"/>
    <d v="1963-04-09T00:00:00"/>
    <d v="1963-04-10T00:00:00"/>
    <d v="1963-04-17T00:00:00"/>
    <n v="2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72"/>
    <s v="เบสกีตาร์ไฟฟ้า วิทยาลัยนาฏศิลปจันทบุรี    ตำบลวัดใหม่ อำเภอเมืองจันทบุรี จังหวัดจันทบุรี"/>
    <s v="1"/>
    <s v="ตัว"/>
    <n v="10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BBNE2"/>
    <s v="25/มี.ค./2563และ           25/เม..ย./2563"/>
    <n v="99000"/>
    <n v="1"/>
    <d v="1963-04-25T00:00:00"/>
    <n v="99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100000"/>
    <d v="1963-03-09T00:00:00"/>
    <d v="1963-03-12T00:00:00"/>
    <d v="1963-04-09T00:00:00"/>
    <d v="1963-04-10T00:00:00"/>
    <d v="1963-04-17T00:00:00"/>
    <n v="10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94"/>
    <s v="สแนร์มาร์ชชิ่ง วิทยาลัยนาฏศิลปจันทบุรี    ตำบลวัดใหม่ อำเภอเมืองจันทบุรี จังหวัดจันทบุรี"/>
    <s v="1"/>
    <s v="ใบ"/>
    <n v="8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MS-9314UCH"/>
    <s v="25/มี.ค./2563และ           25/เม..ย./2563"/>
    <n v="80000"/>
    <n v="1"/>
    <d v="1963-04-25T00:00:00"/>
    <n v="80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80000"/>
    <d v="1963-03-09T00:00:00"/>
    <d v="1963-03-12T00:00:00"/>
    <d v="1963-04-09T00:00:00"/>
    <d v="1963-04-10T00:00:00"/>
    <d v="1963-04-17T00:00:00"/>
    <n v="8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73"/>
    <s v="แอมป์กีตาร์ วิทยาลัยนาฏศิลปจันทบุรี    ตำบลวัดใหม่ อำเภอเมืองจันทบุรี จังหวัดจันทบุรี"/>
    <s v="2"/>
    <s v="ใบ"/>
    <n v="30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Marshall"/>
    <s v="JCM-990+1960A"/>
    <s v="25/มี.ค./2563และ           25/เม..ย./2563"/>
    <n v="299000"/>
    <n v="1"/>
    <d v="1963-04-25T00:00:00"/>
    <n v="299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300000"/>
    <d v="1963-03-09T00:00:00"/>
    <d v="1963-03-12T00:00:00"/>
    <d v="1963-04-09T00:00:00"/>
    <d v="1963-04-10T00:00:00"/>
    <d v="1963-04-17T00:00:00"/>
    <n v="30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91"/>
    <s v="แอมป์คีย์บอร์ด วิทยาลัยนาฏศิลปจันทบุรี    ตำบลวัดใหม่ อำเภอเมืองจันทบุรี จังหวัดจันทบุรี"/>
    <s v="2"/>
    <s v="ใบ"/>
    <n v="12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Roland"/>
    <s v="KC-990"/>
    <s v="25/มี.ค./2563และ           25/เม..ย./2563"/>
    <n v="120000"/>
    <n v="1"/>
    <d v="1963-04-25T00:00:00"/>
    <n v="120000"/>
    <m/>
    <m/>
    <m/>
    <m/>
    <s v="ได้ผู้ขายเรียบร้อยแล้ว บริษัท เพลย์มิวสิค เซ็นทรัล จำกัด   อยู่ระหว่างรอส่งมอบ "/>
    <s v="ได้ตัวผู้รับจ้างแล้ว/รอลงนามในสัญญา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m/>
    <m/>
    <n v="120000"/>
    <d v="1963-03-09T00:00:00"/>
    <d v="1963-03-12T00:00:00"/>
    <d v="1963-04-09T00:00:00"/>
    <d v="1963-04-10T00:00:00"/>
    <d v="1963-04-17T00:00:00"/>
    <n v="12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กีฬา"/>
    <s v="กิจกรรมพัฒนาอุปกรณ์ทางการศึกษา กายภาพและสภาพแวดล้อมระดับพื้นฐาน"/>
    <s v="1800836718110033"/>
    <s v="ป้ายคะแนนวอลเลย์บอล บาสเกตบอล  วิทยาลัยนาฏศิลปจันทบุรี   ตำบลวัดใหม่ อำเภอเมืองจันทบุรี จังหวัดจันทบุรี"/>
    <s v="2"/>
    <s v="ป้าย"/>
    <n v="24000"/>
    <m/>
    <m/>
    <s v="P"/>
    <m/>
    <s v="ค13/2563"/>
    <d v="2563-03-30T00:00:00"/>
    <s v="ร้านพีโอ สปอร์ต"/>
    <s v="ร้าน"/>
    <s v="จันทบุรี"/>
    <m/>
    <m/>
    <s v="30/มี.ค./2563และ           14/เม.ย./2563"/>
    <n v="24000"/>
    <n v="4"/>
    <d v="1963-04-14T00:00:00"/>
    <n v="24000"/>
    <m/>
    <m/>
    <m/>
    <m/>
    <s v="ได้ผู้ขายเรียบร้อยแล้ว ร้าน พีโอ อยู่ในระหว่างรอส่งมอบ"/>
    <s v="ได้ตัวผู้รับจ้างแล้ว/รอลงนามในสัญญา"/>
    <m/>
    <s v="ได้ผู้ขายเรียบร้อยแล้ว ร้าน พีโอ สปร์อต                            รอลงนามใบสั่งซื้อสั่งจ้าง"/>
    <s v="ได้ตัวผู้รับจ้างแล้ว/รอลงนามในสัญญา"/>
    <m/>
    <m/>
    <n v="24000"/>
    <d v="1963-03-09T00:00:00"/>
    <d v="1963-03-12T00:00:00"/>
    <d v="1963-03-20T00:00:00"/>
    <d v="1963-03-23T00:00:00"/>
    <d v="1963-03-26T00:00:00"/>
    <n v="24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วิทยาศาสตร์"/>
    <s v="กิจกรรมพัฒนาอุปกรณ์ทางการศึกษา กายภาพและสภาพแวดล้อมระดับพื้นฐาน"/>
    <s v="1800836718110151"/>
    <s v="แบบจำลองอะตอม  วิทยาลัยนาฏศิลปจันทบุรี    ตำบลวัดใหม่ อำเภอเมืองจันทบุรี จังหวัดจันทบุรี"/>
    <s v="3"/>
    <s v="ชุด"/>
    <n v="10500"/>
    <m/>
    <m/>
    <s v="P"/>
    <m/>
    <s v="ค14/2563"/>
    <d v="2563-03-18T00:00:00"/>
    <s v="ร้านหนังสือดี"/>
    <s v="ร้าน"/>
    <s v="จันทบุรี"/>
    <m/>
    <m/>
    <s v="18/มี.ค./2563และ           23/มี.ค./2563"/>
    <n v="10500"/>
    <n v="4"/>
    <d v="1963-03-23T00:00:00"/>
    <n v="10500"/>
    <n v="7014223226"/>
    <d v="1963-03-23T00:00:00"/>
    <d v="1963-03-23T00:00:00"/>
    <n v="105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m/>
    <n v="10500"/>
    <n v="0"/>
    <d v="1963-03-09T00:00:00"/>
    <d v="1963-03-12T00:00:00"/>
    <d v="1963-03-20T00:00:00"/>
    <d v="1963-03-23T00:00:00"/>
    <d v="1963-03-26T00:00:00"/>
    <n v="105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วิทยาศาสตร์"/>
    <s v="กิจกรรมพัฒนาอุปกรณ์ทางการศึกษา กายภาพและสภาพแวดล้อมระดับพื้นฐาน"/>
    <s v="1800836718110531"/>
    <s v="กล้องจุลทรรศน์ตาเดียว วิทยาลัยนาฏศิลปจันทบุรี   ตำบลวัดใหม่ อำเภอเมืองจันทบุรี จังหวัดจันทบุรี"/>
    <s v="2"/>
    <s v="เครื่อง"/>
    <n v="30000"/>
    <m/>
    <m/>
    <s v="P"/>
    <m/>
    <s v="ค14/2563"/>
    <d v="2563-03-18T00:00:00"/>
    <s v="ร้านหนังสือดี"/>
    <s v="ร้าน"/>
    <s v="จันทบุรี"/>
    <m/>
    <m/>
    <s v="18/มี.ค./2563และ           23/มี.ค./2563"/>
    <n v="30000"/>
    <n v="4"/>
    <d v="1963-03-23T00:00:00"/>
    <n v="30000"/>
    <n v="7014223226"/>
    <d v="1963-03-23T00:00:00"/>
    <d v="1963-03-23T00:00:00"/>
    <n v="300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m/>
    <n v="30000"/>
    <n v="0"/>
    <d v="1963-03-09T00:00:00"/>
    <d v="1963-03-12T00:00:00"/>
    <d v="1963-03-20T00:00:00"/>
    <d v="1963-03-23T00:00:00"/>
    <d v="1963-03-26T00:00:00"/>
    <n v="3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วิทยาศาสตร์"/>
    <s v="กิจกรรมพัฒนาอุปกรณ์ทางการศึกษา กายภาพและสภาพแวดล้อมระดับพื้นฐาน"/>
    <s v="1800836718110111"/>
    <s v="ถาดคลื่นน้ำ  วิทยาลัยนาฏศิลปจันทบุรี   ตำบลวัดใหม่ อำเภอเมืองจันทบุรี จังหวัดจันทบุรี"/>
    <s v="2"/>
    <s v="ชุด"/>
    <n v="10000"/>
    <m/>
    <m/>
    <s v="P"/>
    <m/>
    <s v="ค14/2563"/>
    <d v="2563-03-18T00:00:00"/>
    <s v="ร้านหนังสือดี"/>
    <s v="ร้าน"/>
    <s v="จันทบุรี"/>
    <m/>
    <m/>
    <s v="18/มี.ค./2563และ           23/มี.ค./2563"/>
    <n v="10000"/>
    <n v="4"/>
    <d v="1963-03-23T00:00:00"/>
    <n v="10000"/>
    <n v="7014223226"/>
    <d v="1963-03-23T00:00:00"/>
    <d v="1963-03-23T00:00:00"/>
    <n v="100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m/>
    <n v="10000"/>
    <n v="0"/>
    <d v="1963-03-09T00:00:00"/>
    <d v="1963-03-12T00:00:00"/>
    <d v="1963-03-20T00:00:00"/>
    <d v="1963-03-23T00:00:00"/>
    <d v="1963-03-26T00:00:00"/>
    <n v="1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693"/>
    <s v="หุ่นจำลองร่างกายมนุษย์ 40 ชิ้น 85 ซม. วิทยาลัยนาฏศิลปจันทบุรี   ตำบลวัดใหม่ อำเภอเมืองจันทบุรี จังหวัดจันทบุรี"/>
    <s v="2"/>
    <s v="ตัว"/>
    <n v="23600"/>
    <m/>
    <m/>
    <s v="P"/>
    <m/>
    <s v="ค15/2563"/>
    <d v="2563-03-19T00:00:00"/>
    <s v="ร้านหนังสือดี"/>
    <s v="ร้าน"/>
    <s v="จันทบุรี"/>
    <m/>
    <m/>
    <s v="19/มี.ค./2563และ           24/มี.ค./2563"/>
    <n v="23600"/>
    <n v="4"/>
    <d v="1963-03-24T00:00:00"/>
    <n v="23600"/>
    <n v="7014221873"/>
    <d v="1963-03-23T00:00:00"/>
    <d v="1963-03-23T00:00:00"/>
    <n v="236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m/>
    <n v="23600"/>
    <n v="0"/>
    <d v="1963-03-09T00:00:00"/>
    <d v="1963-03-12T00:00:00"/>
    <d v="1963-03-20T00:00:00"/>
    <d v="1963-03-23T00:00:00"/>
    <d v="1963-03-26T00:00:00"/>
    <n v="236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71"/>
    <s v="หุ่นจำลองลำต้นพืชใบเลี้ยวคู่ วิทยาลัยนาฏศิลปจันทบุรี    ตำบลวัดใหม่ อำเภอเมืองจันทบุรี จังหวัดจันทบุรี"/>
    <s v="6"/>
    <s v="ชุด"/>
    <n v="11400"/>
    <m/>
    <m/>
    <s v="P"/>
    <m/>
    <s v="ค15/2563"/>
    <d v="2563-03-19T00:00:00"/>
    <s v="ร้านหนังสือดี"/>
    <s v="ร้าน"/>
    <s v="จันทบุรี"/>
    <m/>
    <m/>
    <s v="19/มี.ค./2563และ           24/มี.ค./2563"/>
    <n v="11400"/>
    <n v="4"/>
    <d v="1963-03-24T00:00:00"/>
    <n v="11400"/>
    <n v="7014221873"/>
    <d v="1963-03-23T00:00:00"/>
    <d v="1963-03-23T00:00:00"/>
    <n v="114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m/>
    <n v="11400"/>
    <n v="0"/>
    <d v="1963-03-09T00:00:00"/>
    <d v="1963-03-12T00:00:00"/>
    <d v="1963-03-20T00:00:00"/>
    <d v="1963-03-23T00:00:00"/>
    <d v="1963-03-26T00:00:00"/>
    <n v="114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035"/>
    <s v="หุ่นจำลองลำต้นพืชใบเลี้ยวเดี่ยว   วิทยาลัยนาฏศิลปจันทบุรี   ตำบลวัดใหม่ อำเภอเมืองจันทบุรี จังหวัดจันทบุรี"/>
    <s v="6"/>
    <s v="ชุด"/>
    <n v="11400"/>
    <m/>
    <m/>
    <s v="P"/>
    <m/>
    <s v="ค15/2563"/>
    <d v="2563-03-19T00:00:00"/>
    <s v="ร้านหนังสือดี"/>
    <s v="ร้าน"/>
    <s v="จันทบุรี"/>
    <m/>
    <m/>
    <s v="19/มี.ค./2563และ           24/มี.ค./2563"/>
    <n v="11400"/>
    <n v="4"/>
    <d v="1963-03-24T00:00:00"/>
    <n v="11400"/>
    <n v="7014221873"/>
    <d v="1963-03-23T00:00:00"/>
    <d v="1963-03-23T00:00:00"/>
    <n v="114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m/>
    <n v="11400"/>
    <n v="0"/>
    <d v="1963-03-09T00:00:00"/>
    <d v="1963-03-12T00:00:00"/>
    <d v="1963-03-20T00:00:00"/>
    <d v="1963-03-23T00:00:00"/>
    <d v="1963-03-26T00:00:00"/>
    <n v="114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การแพทย์"/>
    <s v="กิจกรรมพัฒนาอุปกรณ์ทางการศึกษา กายภาพและสภาพแวดล้อมระดับพื้นฐาน"/>
    <s v="1800836718110530"/>
    <s v="เครื่องชั่งน้ำหนัก แบบดิจิตอล พร้อมที่วัดส่วนสูงวิทยาลัยนาฏศิลปจันทบุรี   ตำบลวัดใหม่ อำเภอเมืองจันทบุรี จังหวัดจันทบุรี"/>
    <s v="2"/>
    <s v="เครื่อง"/>
    <n v="40000"/>
    <m/>
    <m/>
    <s v="P"/>
    <m/>
    <s v="ค16/2563"/>
    <d v="2563-03-18T00:00:00"/>
    <s v="ร้านหนังสือดี"/>
    <s v="ร้าน"/>
    <s v="จันทบุรี"/>
    <m/>
    <m/>
    <s v="18/มี.ค./2563และ           23/มี.ค./2563"/>
    <n v="40000"/>
    <n v="4"/>
    <d v="1963-03-23T00:00:00"/>
    <n v="40000"/>
    <n v="7014222753"/>
    <d v="1963-03-23T00:00:00"/>
    <d v="1963-03-23T00:00:00"/>
    <n v="400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m/>
    <n v="40000"/>
    <n v="0"/>
    <d v="1963-03-09T00:00:00"/>
    <d v="1963-03-12T00:00:00"/>
    <d v="1963-03-20T00:00:00"/>
    <d v="1963-03-23T00:00:00"/>
    <d v="1963-03-26T00:00:00"/>
    <n v="4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034"/>
    <s v="เครื่องปั๊มลม ขนาด 165 ลิตร มอเตอร์ 3 แรง วิทยาลัยนาฏศิลปจันทบุรี   ตำบลวัดใหม่ อำเภอเมืองจันทบุรี จังหวัดจันทบุรี"/>
    <s v="1"/>
    <s v="เครื่อง"/>
    <n v="37000"/>
    <m/>
    <m/>
    <s v="P"/>
    <m/>
    <s v="ค17/2563"/>
    <d v="2563-03-18T00:00:00"/>
    <s v="ร้านสิริโลหะภัณฑ์"/>
    <s v="ร้าน"/>
    <s v="จันทบุรี"/>
    <m/>
    <m/>
    <s v="16/มี.ค./2563และ           21/มี.ค./2563"/>
    <n v="37000"/>
    <n v="4"/>
    <d v="1963-03-21T00:00:00"/>
    <n v="37000"/>
    <n v="7014222779"/>
    <d v="1963-03-20T00:00:00"/>
    <d v="1963-03-20T00:00:00"/>
    <n v="370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ร้านสิริโลหะภัณฑ์ รอลงนามใบสั่งซื้อสั่งจ้าง"/>
    <s v="ได้ตัวผู้รับจ้างแล้ว/รอลงนามในสัญญา"/>
    <m/>
    <n v="37000"/>
    <n v="0"/>
    <d v="1963-03-09T00:00:00"/>
    <d v="1963-03-12T00:00:00"/>
    <d v="1963-03-13T00:00:00"/>
    <d v="1963-03-16T00:00:00"/>
    <d v="1963-03-19T00:00:00"/>
    <n v="37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404"/>
    <s v="รถเข็น วิทยาลัยนาฏศิลปจันทบุรี   ตำบลวัดใหม่ อำเภอเมืองจันทบุรี จังหวัดจันทบุรี"/>
    <s v="3"/>
    <s v="คัน"/>
    <n v="15000"/>
    <m/>
    <m/>
    <s v="P"/>
    <m/>
    <s v="ค17/2563"/>
    <d v="2563-03-18T00:00:00"/>
    <s v="ร้านสิริโลหะภัณฑ์"/>
    <s v="ร้าน"/>
    <s v="จันทบุรี"/>
    <m/>
    <m/>
    <s v="16/มี.ค./2563และ           21/มี.ค./2563"/>
    <n v="15000"/>
    <n v="4"/>
    <d v="1963-03-21T00:00:00"/>
    <n v="15000"/>
    <n v="7014222779"/>
    <d v="1963-03-20T00:00:00"/>
    <d v="1963-03-20T00:00:00"/>
    <n v="1500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 ร้านสิริโลหะภัณฑ์ รอลงนามในสัญญาซื้อขาย"/>
    <s v="ได้ตัวผู้รับจ้างแล้ว/รอลงนามในสัญญา"/>
    <m/>
    <n v="15000"/>
    <n v="0"/>
    <d v="1963-03-09T00:00:00"/>
    <d v="1963-03-12T00:00:00"/>
    <d v="1963-03-13T00:00:00"/>
    <d v="1963-03-16T00:00:00"/>
    <d v="1963-03-19T00:00:00"/>
    <n v="15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74"/>
    <s v="ชุดควนคราบุรี วิทยาลัยนาฏศิลปจันทบุรี    ตำบลวัดใหม่ อำเภอเมืองจันทบุรี จังหวัดจันทบุรี"/>
    <s v="1"/>
    <s v="สำหรับ"/>
    <n v="307000"/>
    <m/>
    <m/>
    <s v="P"/>
    <m/>
    <s v="ค18/2563"/>
    <m/>
    <s v="ร้านทับทิมพาณิชย์"/>
    <s v="ร้าน"/>
    <s v="ตราด"/>
    <m/>
    <m/>
    <m/>
    <m/>
    <m/>
    <m/>
    <m/>
    <m/>
    <m/>
    <m/>
    <m/>
    <s v="ได้ผู้ขายเรียบร้อยแล้ว ร้านทับทิมพาณิชย์ รอลงนามในสัญญาซื้อขาย ภายใน 3 เม.ย..63"/>
    <s v="ได้ตัวผู้รับจ้างแล้ว/รอลงนามในสัญญา"/>
    <m/>
    <s v="ได้ผู้ขายเรียบร้อยแล้ว ร้านทับทิมพาณิชย์ รอลงนามในสัญญาซื้อขาย"/>
    <s v="ได้ตัวผู้รับจ้างแล้ว/รอลงนามในสัญญา"/>
    <m/>
    <m/>
    <n v="307000"/>
    <d v="1963-03-09T00:00:00"/>
    <d v="1963-03-12T00:00:00"/>
    <d v="1963-04-09T00:00:00"/>
    <d v="1963-04-10T00:00:00"/>
    <d v="1963-04-17T00:00:00"/>
    <n v="307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26"/>
    <s v="ชุดประกาศเสียงตามสาย  วิทยาลัยนาฏศิลปจันทบุรี    ตำบลวัดใหม่ อำเภอเมืองจันทบุรี จังหวัดจันทบุรี"/>
    <s v="1"/>
    <s v="ชุด"/>
    <n v="100000"/>
    <m/>
    <m/>
    <s v="P"/>
    <m/>
    <s v="ค4/2563"/>
    <d v="2563-03-25T00:00:00"/>
    <s v="ร้านจันทบุรีแม็ค๙๙๙คลับ"/>
    <s v="ร้าน"/>
    <s v="จันทบุรี"/>
    <m/>
    <m/>
    <s v="25/มี.ค./2563และ           30/มี.ค./2563"/>
    <n v="98950"/>
    <n v="4"/>
    <d v="1963-03-30T00:00:00"/>
    <n v="98950"/>
    <n v="7014236077"/>
    <d v="1963-03-30T00:00:00"/>
    <d v="1963-03-30T00:00:00"/>
    <n v="98950"/>
    <s v="เบิกจ่ายเงินเรียบร้อยแล้ว"/>
    <s v="ได้ตัวผู้รับจ้างแล้ว/รอลงนามในสัญญา"/>
    <s v="เบิกจ่ายเรียบร้อยแล้ว"/>
    <s v="ได้ผู้ขายเรียบร้อยแล้ว ร้านแม็ค999 คลับ รอลงนามใบสั่งซื้อสั่งจ้าง"/>
    <s v="ได้ตัวผู้รับจ้างแล้ว/รอลงนามในสัญญา"/>
    <m/>
    <n v="98950"/>
    <n v="1050"/>
    <d v="1963-03-09T00:00:00"/>
    <d v="1963-03-12T00:00:00"/>
    <d v="1963-03-20T00:00:00"/>
    <d v="1963-03-23T00:00:00"/>
    <d v="1963-03-26T00:00:00"/>
    <n v="10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92"/>
    <s v="ชุดหัถตศิลป์ถิ่นบูรพา วิทยาลัยนาฏศิลปจันทบุรี    ตำบลวัดใหม่ อำเภอเมืองจันทบุรี จังหวัดจันทบุรี"/>
    <s v="1"/>
    <s v="สำหรับ"/>
    <n v="164000"/>
    <m/>
    <m/>
    <s v="P"/>
    <m/>
    <s v="ค18/2563"/>
    <m/>
    <s v="ร้านทับทิมพาณิชย์"/>
    <s v="ร้าน"/>
    <s v="ตราด"/>
    <m/>
    <m/>
    <m/>
    <m/>
    <m/>
    <m/>
    <m/>
    <m/>
    <m/>
    <m/>
    <m/>
    <s v="ได้ผู้ขายเรียบร้อยแล้ว ร้านทับทิมพาณิชย์ รอลงนามในสัญญาซื้อขาย ภายใน 3 เม.ย..63"/>
    <s v="ได้ตัวผู้รับจ้างแล้ว/รอลงนามในสัญญา"/>
    <m/>
    <s v="ได้ผู้ขายเรียบร้อยแล้ว ร้านทับทิมพาณิชย์ รอลงนามในสัญญาซื้อขาย"/>
    <s v="ได้ตัวผู้รับจ้างแล้ว/รอลงนามในสัญญา"/>
    <m/>
    <m/>
    <n v="164000"/>
    <d v="1963-03-09T00:00:00"/>
    <d v="1963-03-12T00:00:00"/>
    <d v="1963-04-09T00:00:00"/>
    <d v="1963-04-10T00:00:00"/>
    <d v="1963-04-17T00:00:00"/>
    <n v="164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49"/>
    <s v="Print Server ขนาดต่อเข้ากับเครื่องปริ๊นไม่ต่ำกว่า 3 เครื่อง วิทยาลัยนาฏศิลปจันทบุรี   ตำบลวัดใหม่ อำเภอเมืองจันทบุรี จังหวัดจันทบุรี"/>
    <s v="3"/>
    <s v="เครื่อง"/>
    <n v="9000"/>
    <m/>
    <m/>
    <s v="P"/>
    <m/>
    <s v="ค19/2563"/>
    <d v="2563-03-30T00:00:00"/>
    <s v="บริษัท แอดไวซ์ ไอที อินฟินิท จำกัด"/>
    <s v="บริษัท จำกัด"/>
    <s v="จันทบุรี"/>
    <m/>
    <m/>
    <s v="30/มี.ค./2563และ           14/เม.ย./2563"/>
    <n v="9000"/>
    <n v="1"/>
    <d v="1963-04-14T00:00:00"/>
    <n v="9000"/>
    <m/>
    <m/>
    <m/>
    <m/>
    <s v="ได้ผู้ขายเรียบร้อยแล้วบริษัท แอดไวซ์ ไอที อินฟินิท จำกัด  อยู่ในระหว่างส่งมอบพัสดุ"/>
    <s v="ได้ตัวผู้รับจ้างแล้ว/รอลงนามในสัญญา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m/>
    <m/>
    <n v="9000"/>
    <d v="1963-03-09T00:00:00"/>
    <d v="1963-03-12T00:00:00"/>
    <d v="1963-03-16T00:00:00"/>
    <d v="1963-03-17T00:00:00"/>
    <d v="1963-03-20T00:00:00"/>
    <n v="9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49"/>
    <s v="Raspberry Pi4 Model B 4GB with case and Accessorise  วิทยาลัยนาฏศิลปจันทบุรี   ตำบลวัดใหม่ อำเภอเมืองจันทบุรี จังหวัดจันทบุรี"/>
    <s v="2"/>
    <s v="เครื่อง"/>
    <n v="2000"/>
    <m/>
    <m/>
    <s v="P"/>
    <m/>
    <s v="ค19/2563"/>
    <d v="2563-03-30T00:00:00"/>
    <s v="บริษัท แอดไวซ์ ไอที อินฟินิท จำกัด"/>
    <s v="บริษัท จำกัด"/>
    <s v="จันทบุรี"/>
    <m/>
    <m/>
    <s v="30/มี.ค./2563และ           14/เม.ย./2563"/>
    <n v="2000"/>
    <n v="1"/>
    <d v="1963-04-14T00:00:00"/>
    <n v="2000"/>
    <m/>
    <m/>
    <m/>
    <m/>
    <s v="ได้ผู้ขายเรียบร้อยแล้วบริษัท แอดไวซ์ ไอที อินฟินิท จำกัด  อยู่ในระหว่างส่งมอบพัสดุ"/>
    <s v="ได้ตัวผู้รับจ้างแล้ว/รอลงนามในสัญญา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m/>
    <m/>
    <n v="2000"/>
    <d v="1963-03-09T00:00:00"/>
    <d v="1963-03-12T00:00:00"/>
    <d v="1963-03-16T00:00:00"/>
    <d v="1963-03-17T00:00:00"/>
    <d v="1963-03-20T00:00:00"/>
    <n v="2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9"/>
    <s v="Raspberry Pi7 inch Touchscreen LCD Display วิทยาลัยนาฏศิลปจันทบุรี   ตำบลวัดใหม่ อำเภอเมืองจันทบุรี จังหวัดจันทบุรี"/>
    <s v="1"/>
    <s v="เครื่อง"/>
    <n v="4500"/>
    <m/>
    <m/>
    <s v="P"/>
    <m/>
    <s v="ค19/2563"/>
    <d v="2563-03-30T00:00:00"/>
    <s v="บริษัท แอดไวซ์ ไอที อินฟินิท จำกัด"/>
    <s v="บริษัท จำกัด"/>
    <s v="จันทบุรี"/>
    <m/>
    <m/>
    <s v="30/มี.ค./2563และ           14/เม.ย./2563"/>
    <n v="4500"/>
    <n v="1"/>
    <d v="1963-04-14T00:00:00"/>
    <n v="4500"/>
    <m/>
    <m/>
    <m/>
    <m/>
    <s v="ได้ผู้ขายเรียบร้อยแล้วบริษัท แอดไวซ์ ไอที อินฟินิท จำกัด  อยู่ในระหว่างส่งมอบพัสดุ"/>
    <s v="ได้ตัวผู้รับจ้างแล้ว/รอลงนามในสัญญา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m/>
    <m/>
    <n v="4500"/>
    <d v="1963-03-09T00:00:00"/>
    <d v="1963-03-12T00:00:00"/>
    <d v="1963-03-16T00:00:00"/>
    <d v="1963-03-17T00:00:00"/>
    <d v="1963-03-20T00:00:00"/>
    <n v="45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8"/>
    <s v="เครื่องคอมพิวเตอร์ สำหรับงานประมวลผล แบบที่ 1 (จอแสดงภาพขนาดไม่น้อยกว่า 19 นิ้ว) วิทยาลัยนาฏศิลปจันทบุรี ตำบลวัดใหม่ อำเภอเมืองจันทบุรี จังหวัดจันทบุรี"/>
    <s v="23"/>
    <s v="เครื่อง"/>
    <n v="506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ACER"/>
    <s v="X4665G"/>
    <s v="31/มี.ค./2563และ           24/เม.ย./2563"/>
    <n v="506000"/>
    <n v="1"/>
    <d v="1963-04-24T00:00:00"/>
    <n v="506000"/>
    <m/>
    <m/>
    <m/>
    <m/>
    <s v="ได้ผู้ขายเรียบร้อยแล้ว คือ บริษัท ดิ แอดวานซ์ โซลูชั่น จำกัด อยู่ในระหว่างรอส่งมอบ"/>
    <s v="เสนอราคา/พิจารณาผล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m/>
    <m/>
    <n v="506000"/>
    <d v="1963-03-09T00:00:00"/>
    <d v="1963-03-12T00:00:00"/>
    <d v="1963-04-09T00:00:00"/>
    <d v="1963-04-10T00:00:00"/>
    <d v="1963-04-17T00:00:00"/>
    <n v="506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9"/>
    <s v="เครื่องคอมพิวเตอร์โน้ตบุ๊ก สำหรับงานประมวลผล วิทยาลัยนาฏศิลปจันทบุรี ตำบลวัดใหม่ อำเภอเมืองจันทบุรี จังหวัดจันทบุรี"/>
    <s v="7"/>
    <s v="เครื่อง"/>
    <n v="154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ACER"/>
    <s v="Extensa215-51"/>
    <s v="31/มี.ค./2563และ           24/เม.ย./2563"/>
    <n v="154000"/>
    <n v="1"/>
    <d v="1963-04-24T00:00:00"/>
    <n v="154000"/>
    <m/>
    <m/>
    <m/>
    <m/>
    <s v="ได้ผู้ขายเรียบร้อยแล้ว คือ บริษัท ดิ แอดวานซ์ โซลูชั่น จำกัด อยู่ในระหว่างรอส่งมอบ"/>
    <s v="เสนอราคา/พิจารณาผล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m/>
    <m/>
    <n v="154000"/>
    <d v="1963-03-09T00:00:00"/>
    <d v="1963-03-12T00:00:00"/>
    <d v="1963-04-09T00:00:00"/>
    <d v="1963-04-10T00:00:00"/>
    <d v="1963-04-17T00:00:00"/>
    <n v="154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5"/>
    <s v="เครื่องพิมพ์ Multifunction แบบฉีดหมึกพร้อมติดตั้งถังหมึกพิมพ์ (Inkjet Tank Printer) วิทยาลัยนาฏศิลปจันทบุรี ตำบลวัดใหม่ อำเภอเมืองจันทบุรี จังหวัดจันทบุรี"/>
    <s v="10"/>
    <s v="เครื่อง"/>
    <n v="80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Brother"/>
    <s v="MFC-T810W"/>
    <s v="31/มี.ค./2563และ           24/เม.ย./2563"/>
    <n v="78000"/>
    <n v="1"/>
    <d v="1963-04-24T00:00:00"/>
    <n v="78000"/>
    <m/>
    <m/>
    <m/>
    <m/>
    <s v="ได้ผู้ขายเรียบร้อยแล้ว คือ บริษัท ดิ แอดวานซ์ โซลูชั่น จำกัด อยู่ในระหว่างรอส่งมอบ"/>
    <s v="เสนอราคา/พิจารณาผล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m/>
    <m/>
    <n v="80000"/>
    <d v="1963-03-09T00:00:00"/>
    <d v="1963-03-12T00:00:00"/>
    <d v="1963-04-09T00:00:00"/>
    <d v="1963-04-10T00:00:00"/>
    <d v="1963-04-17T00:00:00"/>
    <n v="80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8"/>
    <s v="เครื่องพิมพ์ชนิดเลเซอร์ หรือ LED ขาวดำ ชนิด Network แบบที่ 1 (28 หน้า/นาที) วิทยาลัยนาฏศิลปจันทบุรี ตำบลวัดใหม่ อำเภอเมืองจันทบุรี จังหวัดจันทบุรี"/>
    <s v="10"/>
    <s v="เครื่อง"/>
    <n v="89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Brother"/>
    <s v="MFC-L2715DW"/>
    <s v="31/มี.ค./2563และ           24/เม.ย./2563"/>
    <n v="89000"/>
    <n v="1"/>
    <d v="1963-04-24T00:00:00"/>
    <n v="89000"/>
    <m/>
    <m/>
    <m/>
    <m/>
    <s v="ได้ผู้ขายเรียบร้อยแล้ว คือ บริษัท ดิ แอดวานซ์ โซลูชั่น จำกัด อยู่ในระหว่างรอส่งมอบ"/>
    <s v="เสนอราคา/พิจารณาผล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m/>
    <m/>
    <n v="89000"/>
    <d v="1963-03-09T00:00:00"/>
    <d v="1963-03-12T00:00:00"/>
    <d v="1963-04-09T00:00:00"/>
    <d v="1963-04-10T00:00:00"/>
    <d v="1963-04-17T00:00:00"/>
    <n v="89000"/>
    <m/>
    <m/>
  </r>
  <r>
    <x v="12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6"/>
    <s v="เครื่องสำรองไฟฟ้า ขนาด 800 VA วิทยาลัยนาฏศิลปจันทบุรี ตำบลวัดใหม่ อำเภอเมืองจันทบุรี จังหวัดจันทบุรี"/>
    <s v="20"/>
    <s v="เครื่อง"/>
    <n v="50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CLEANLINE"/>
    <s v="L-850C"/>
    <s v="31/มี.ค./2563และ           24/เม.ย./2563"/>
    <n v="50000"/>
    <n v="1"/>
    <d v="1963-04-24T00:00:00"/>
    <n v="50000"/>
    <m/>
    <m/>
    <m/>
    <m/>
    <s v="ได้ผู้ขายเรียบร้อยแล้ว คือ บริษัท ดิ แอดวานซ์ โซลูชั่น จำกัด อยู่ในระหว่างรอส่งมอบ"/>
    <s v="เสนอราคา/พิจารณาผล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m/>
    <m/>
    <n v="50000"/>
    <d v="1963-03-09T00:00:00"/>
    <d v="1963-03-12T00:00:00"/>
    <d v="1963-04-09T00:00:00"/>
    <d v="1963-04-10T00:00:00"/>
    <d v="1963-04-17T00:00:00"/>
    <n v="50000"/>
    <m/>
    <m/>
  </r>
  <r>
    <x v="12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ผูกผัน (เดิม)"/>
    <s v="กิจกรรมพัฒนาอุปกรณ์ทางการศึกษา กายภาพและสภาพแวดล้อมระดับพื้นฐาน"/>
    <s v="1800836718420004_x000a_1800843017420003"/>
    <s v="ก่อสร้างอาคารเรียนรวม วิทยาลัยนาฏศิลปจันทบุรี ตำบลวัดใหม่ อำเภอเมืองจันทบุรี จังหวัดจันทบุรี  งบประมาณทั้งสิ้น 101,895,000 บาท_x000a_ปี 2561 ตั้งบประมาณ  21,600,000 บาท_x000a_ปี 2562 ตั้งงบประมาณ 20,379,000  บาท_x000a_ปี 2563 ผูกพันงบประมาณ   45,827,400 บาท_x000a_ปี 2564 ผูกพันงบประมาณ 14,088,600 บาท "/>
    <s v="1"/>
    <s v="หลัง"/>
    <n v="32606400"/>
    <s v="P"/>
    <m/>
    <m/>
    <m/>
    <s v="กอ.3/2561"/>
    <d v="2561-05-22T00:00:00"/>
    <s v="บริษัท สยามสตีลอินเตอร์อินเตอร์เนชั่นแนลจำกัด (มหาชน)"/>
    <n v="3"/>
    <s v="สมุทรปราการ"/>
    <m/>
    <m/>
    <s v="01/04/2561และ07/10/2563"/>
    <n v="101895000"/>
    <n v="22"/>
    <s v="งวดที่ 1 : 5 ก.ค. 61   งวดที่ 2 :9  ส.ค  61  งวดที่ 3 :13  ก.ย. 61 งวดที่ 4 : 18 ต.ค. 61 งวดที่ 5 : 22 พ.ย. 61 งวดที่ 6 : 27 ธ.ค. 61งวดที่ 7 : 31 ม.ค. 61 งวดที่ 8 : 7 มี.ค. 62  งวดที่ 9 : 11เม.ย. 62   งวดที่ 10 : 21 พ.ค. 62งวดที่ 11 : 30 มิ.ย.62งวดที่ 12 : 9 ส.ค.62   งวดที่ 13 : 18 ก.ย.62งวดที่ 14 : 28 ต.ค.62งวดที่ 15 : 7 ธ.ค. 62งวดที่ 16 :  16 ม.ค. 63งวดที่ 17 : 25 ก.พ. 63งวดที่ 18 : 10 เม.ย. 63งวดที่ 19 : 25 พ.ค. 63งวดที่ 20 : 9 ก.ค. 63งวดที่ 21 : 23 ส.ค. 63งวดที่ 22 : 7 ต.ค. 63"/>
    <s v="งวดที่ 1 : 4,075,800     งวดที่ 2 : 4,075,800  _x000a_งวดที่ 3 : 4,075,800    งวดที่ 4 : 4,075,800         งวดที่ 5 : 5,296,800     งวดที่ 6 : 4,075,800     งวดที่ 7 : 4,075,800      งวดที่ 8 : 4,075,800        งวดที่ 9 : 4,075,800      งวดที่ 10 :4,075,800   งวดที่ 11 : 5,094,750   งวดที่ 12 :4,075,800   งวดที่ 13 : 4,050,450    งวดที่ 14 : 5,094,750    งวดที่ 15 : 6,113,700    งวดที่ 16 : 6,113,700      งวดที่ 17 : 5,094,750        งวดที่ 18 : 5,094,750       งวดที่ 19 : 5,094,750     งวดที่ 20 : 4,075,800     งวดที่ 21 : 4,075,800      งวดที่ 22 : 5,937,000"/>
    <n v="7011385495"/>
    <s v="งวดที่ 1 : 9  ส.ค 61งวดที่ 2 :9  ส.ค  61  งวดที่ 3 :13  ก.ย. 61 งวดที่ 4 : 18 ต.ค. 61 งวดที่ 5 : 22 พ.ย. 61 งวดที่ 6 : 20 ธ.ค. 61งวดที่ 7 : 18 ม.ค. 61 งวดที่ 8 : 12 ก.พ. 62งวดที่ 9 : 6 มี.ค. 62   งวดที่ 10 : 19 มิ.ย. 62งวดที่ 11 : 25 ก.ค.62งวดที่ 12 : 25 ก.ค.62งวดที่ 13 : 25 ก.ค.62งวดที่ 14 : 25 ก.ค.62งวดที่ 15 : 25 ก.ย. 62งวดที่ 16 :  25 ก.ย. 62งวดที่ 17 : 25 พ.ย. 62งวดที่ 18 : 25 พ.ย. 62งวดที่ 19 : 12 ก.พ. 63"/>
    <s v="งวดที่ 1 : 15 ส.ค 61งวดที่ 2 :15  ส.ค  61  งวดที่ 3 :20  ก.ย. 61 งวดที่ 4 : 25 ต.ค. 61 งวดที่ 5 : 22 พ.ย. 61 งวดที่ 6 : 25 ธ.ค. 61งวดที่ 7 : 22 ม.ค. 61งวดที่ 8 : 14 ก.พ. 62งวดที่ 9 : 11 มี.ค.62  งวดที่ 10 :1 ก.ค. 62งวดที่ 11 :27 ก.ค.62งวดที่ 12 :27 ก.ค.62งวดที่ 13 :27 ก.ค.62งวดที่ 14 :1 ส.ค.62งวดที่ 15 :7 ต.ค. 62งวดที่ 16 :7 ต.ค. 62งวดที่ 17 :16 ธ.ค. 62งวดที่ 18 :16 ธ.ค. 62งวดที่ 19 :17 ก.พ. 63"/>
    <s v="งวดที่ 1 : 4,075,800     งวดที่ 2 : 4,075,800  _x000a_งวดที่ 3 : 4,075,800    งวดที่ 4 : 4,075,800       งวดที่ 5 : 5,296,800     งวดที่ 6 : 4,075,800     งวดที่ 7 : 4,075,800      งวดที่ 8 : 4,075,800      งวดที่ 9 : 4,075,800      งวดที่ 10 :4,075,800   งวดที่ 11 : 5,094,750   งวดที่ 12 :4,075,800   งวดที่ 13 : 4,050,450    งวดที่ 14 : 5,094,750    งวดที่ 15 : 6,113,700    งวดที่ 16 : 6,113,700     งวดที่ 17 : 5,094,750    งวดที่ 18 : 5,094,750"/>
    <s v=" ผู้รับจ้างจะส่งมอบงานงวดที่ 17-19  เรียบร้อยแล้ว  ขณะนี้ได้เบิกจ่ายในงวดงานที่ 17 -18 เรียบร้อยแล้ว (งวดที่ 19 ไม่สามารถเบิกจ่ายเงินได้เนื่องจากงบประมาณไม่เพียงพอ) และผุ้รับจ้างส่งมอบงานในงวดงานที่ 20 เรียบร้อยแล้ว ขณะนี้อยู่ในระหว่างเชิยครธกรรมการมาตรวจรับการจ้าง"/>
    <s v="รายการผูกพัน (เดิม) "/>
    <s v="รายการผูกพัน (เดิม) "/>
    <s v="สถาบันฯ ได้โอนเปลี่ยนแปลงจัดสรรงบประมาณรายจ่าย ปี 63 เป็นเงิน 20,379,000.- ซึ่งขณะนี้ได้ดำเนินการเบิกจ่ายเงิน งวดที่ 14-16 เรียบร้อยแล้ว คงเหลือเงิน 3,056,850.-บาท ผู้รับจ้างจะส่งมอบงานงวดที่ 17-19  เรียบร้อยแล้ว อยู่ในระหว่างรอตัดโอนเปลี่ยนแปลงจัดสรรงบประมาณ เพื่อเบิกจ่ายในงวดงานที่ 17 -19 "/>
    <s v="ลงนามในสัญญาแล้ว อยู่ระหว่างดำเนินการตามงวดงาน"/>
    <m/>
    <n v="27511650"/>
    <n v="5094750"/>
    <d v="2561-05-22T00:00:00"/>
    <d v="1963-03-12T00:00:00"/>
    <s v="   งวดที่ 17 วันที่ 25 พ.ย.62                             งวดที่ 18 วันที่ 25 พ.ย.62                          งวดที่ 19 วันที่ 12 ก.พ.62                       "/>
    <s v="งวดที่ 17 วันที่ 16 ธ.ค.62                    งวดที่ 18 วันที่ 16 ธ.ค.62                งวดที่ 19 วันที่ 17 ก.พ.62"/>
    <s v="งวดที่ 17 วันที่ 13 มี.ค.63       งวดที่ 18 วันที่ 13 มี.ค.63        งวดที่ 19 วันที่ 13 มี.ค.63    "/>
    <s v="งวดที่ 17 เป็นเงิน5,094,750    งวดที่ 18  เป็นเงิน5,094,750  งวดที่ 19 เป็นเงิน5,094,750   "/>
    <m/>
    <m/>
  </r>
  <r>
    <x v="12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30"/>
    <s v="ก่อสร้างเวทีกลางแจ้ง วิทยาลัยนาฏศิลปจันทบุรี  ตำบลวัดใหม่ อำเภอเมืองจันทบุรี จังหวัดจันทบุรี"/>
    <s v="1"/>
    <s v="เวที"/>
    <n v="1800000"/>
    <s v="P"/>
    <m/>
    <m/>
    <m/>
    <s v="กอ.3/2563"/>
    <d v="2563-04-03T00:00:00"/>
    <s v="ห้างหุ้นส่วนจำกัด พีรพลการช่าง"/>
    <n v="2"/>
    <s v="จันทบุรี"/>
    <m/>
    <m/>
    <s v="03/04/2563และ01/08/2563"/>
    <n v="1800000"/>
    <n v="3"/>
    <s v="    งวดที่ 1 : 13 พ.ค. 63             งวดที่ 2 : 22  มิ.ย.  63      งวดที่ 3 : 1 ส.ค. 63"/>
    <s v="      งวดที่ 1 : 540,000                งวดที่ 2 :  540,000           งวดที่ 3 : 720,000"/>
    <m/>
    <m/>
    <m/>
    <m/>
    <s v="ได้ผู้รับจ้างเรียบร้อยแล้ว คือ ห้างหุ้น่สวนจำกัด             พีรพลการช่าง อยุ่ในระหว่างเชิญทำสัญญาจ้าง ภายในวันที่ 3 เม.ย..63"/>
    <s v="เสนอราคา/พิจารณาผล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m/>
    <m/>
    <n v="1800000"/>
    <d v="1963-03-09T00:00:00"/>
    <d v="1963-03-12T00:00:00"/>
    <s v="งวดที่ 1 วันที่ 15 เม.ย.63    งวดที่ 2 วันที่ 25 พ.ค.63    งวดที่ 3 วันที่ 5 ก.ค.63"/>
    <s v="งวดที่ 1 วันที่ 20 เม.ย.63  งวดที่ 2 วันที่ 29 พ.ค.63  งวดที่ 3 วันที่ 10 ก.ค.63"/>
    <s v="งวดที่ 1 วันที่ 23 เม.ย.63                งวดที่ 2 วันที่ 2 มิ.ย.63                งวดที่ 3 วันที่ 14 ก.ค.63"/>
    <s v="งวดที่ 1 เป็นเงิน 540,000.-บาท งวดที่ 2 เป็นเงิน 540,000.-บาท งวดที่ 3  เป็นเงิน 720,000.-บาท"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88"/>
    <s v="ตู้เหล็กบานเลื่อนกระจกใส 4 ชั้น ขนาด 0.90 x 2.40 ยาว 1.60 วิทยาลัยนาฏศิลปพัทลุง ตำบลควนมะพร้าว อำเภอเมืองพัทลุง จังหวัดพัทลุง"/>
    <s v="1"/>
    <s v="ตู้"/>
    <n v="11000"/>
    <m/>
    <m/>
    <s v="P"/>
    <m/>
    <m/>
    <m/>
    <m/>
    <m/>
    <m/>
    <m/>
    <m/>
    <m/>
    <m/>
    <m/>
    <m/>
    <m/>
    <m/>
    <m/>
    <m/>
    <m/>
    <s v="ผู้รับจ้างอยู่ในพื้นที่เสี่ยงโรคระบาด COVIC-19 จึงต้องรอระยะเวลาในการเซ็นสัญญา"/>
    <s v="เสนอราคา/พิจารณาผล"/>
    <m/>
    <s v="ขณะนี้อยู่ระหว่างรอการเสนอราคาจากผู้รับจ้าง"/>
    <s v="เสนอราคา/พิจารณาผล"/>
    <m/>
    <m/>
    <n v="11000"/>
    <s v=" 7 เม.ย. 63"/>
    <s v=" 7 เม.ย. 63"/>
    <s v=" 30  เม.ย. 63"/>
    <s v=" 30  เม.ย. 63"/>
    <s v=" 1 พ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20"/>
    <s v="ตู้เหล็กบานเลื่อนกระจกใส 4 ชั้น ขนาด 0.90 x 2.40 ยาว 2.00 วิทยาลัยนาฏศิลปพัทลุง ตำบลควนมะพร้าว อำเภอเมืองพัทลุง จังหวัดพัทลุง"/>
    <s v="2"/>
    <s v="ตู้"/>
    <n v="26000"/>
    <m/>
    <m/>
    <s v="P"/>
    <m/>
    <m/>
    <m/>
    <m/>
    <m/>
    <m/>
    <m/>
    <m/>
    <m/>
    <m/>
    <m/>
    <m/>
    <m/>
    <m/>
    <m/>
    <m/>
    <m/>
    <s v="ผู้รับจ้างอยู่ในพื้นที่เสี่ยงโรคระบาด COVIC-19 จึงต้องรอระยะเวลาในการเซ็นสัญญา"/>
    <s v="เสนอราคา/พิจารณาผล"/>
    <m/>
    <s v="ขณะนี้อยู่ระหว่างรอการเสนอราคาจากผู้รับจ้าง"/>
    <s v="เสนอราคา/พิจารณาผล"/>
    <m/>
    <m/>
    <n v="26000"/>
    <s v=" 7 เม.ย. 63"/>
    <s v=" 7 เม.ย. 63"/>
    <s v=" 30  เม.ย. 63"/>
    <s v=" 30  เม.ย. 63"/>
    <s v=" 1 พ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00"/>
    <s v="ตู้เหล็กบานเลื่อนกระจกใส 4 ชั้น ขนาด 0.90 x 2.40 ยาว 2.20 วิทยาลัยนาฏศิลปพัทลุง ตำบลควนมะพร้าว อำเภอเมืองพัทลุง จังหวัดพัทลุง"/>
    <s v="1"/>
    <s v="ตู้"/>
    <n v="14300"/>
    <m/>
    <m/>
    <s v="P"/>
    <m/>
    <m/>
    <m/>
    <m/>
    <m/>
    <m/>
    <m/>
    <m/>
    <m/>
    <m/>
    <m/>
    <m/>
    <m/>
    <m/>
    <m/>
    <m/>
    <m/>
    <s v="ผู้รับจ้างอยู่ในพื้นที่เสี่ยงโรคระบาด COVIC-19 จึงต้องรอระยะเวลาในการเซ็นสัญญา"/>
    <s v="เสนอราคา/พิจารณาผล"/>
    <m/>
    <s v="ขณะนี้อยู่ระหว่างรอการเสนอราคาจากผู้รับจ้าง"/>
    <s v="เสนอราคา/พิจารณาผล"/>
    <m/>
    <m/>
    <n v="14300"/>
    <s v=" 7 เม.ย. 63"/>
    <s v=" 7 เม.ย. 63"/>
    <s v=" 30  เม.ย. 63"/>
    <s v=" 30  เม.ย. 63"/>
    <s v=" 1 พ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41"/>
    <s v="ตู้เหล็กบานเลื่อนกระจกใส 4 ชั้นขนาด 0.90 x 2.40 ยาว 3.80 วิทยาลัยนาฏศิลปพัทลุง ตำบลควนมะพร้าว อำเภอเมืองพัทลุง จังหวัดพัทลุง"/>
    <s v="1"/>
    <s v="ตู้"/>
    <n v="24700"/>
    <m/>
    <m/>
    <s v="P"/>
    <m/>
    <m/>
    <m/>
    <m/>
    <m/>
    <m/>
    <m/>
    <m/>
    <m/>
    <m/>
    <m/>
    <m/>
    <m/>
    <m/>
    <m/>
    <m/>
    <m/>
    <s v="ผู้รับจ้างอยู่ในพื้นที่เสี่ยงโรคระบาด COVIC-19 จึงต้องรอระยะเวลาในการเซ็นสัญญา"/>
    <s v="เสนอราคา/พิจารณาผล"/>
    <m/>
    <s v="ขณะนี้อยู่ระหว่างรอการเสนอราคาจากผู้รับจ้าง"/>
    <s v="เสนอราคา/พิจารณาผล"/>
    <m/>
    <m/>
    <n v="24700"/>
    <s v=" 7 เม.ย. 63"/>
    <s v=" 7 เม.ย. 63"/>
    <s v=" 30  เม.ย. 63"/>
    <s v=" 30  เม.ย. 63"/>
    <s v=" 1 พ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99"/>
    <s v="ตู้เหล็กบานเลื่อนกระจกใส 4 ชั้น ขนาด 0.90 x 2.40 ยาว 4.40 วิทยาลัยนาฏศิลปพัทลุง ตำบลควนมะพร้าว อำเภอเมืองพัทลุง จังหวัดพัทลุง"/>
    <s v="1"/>
    <s v="ตู้"/>
    <n v="28600"/>
    <m/>
    <m/>
    <s v="P"/>
    <m/>
    <m/>
    <m/>
    <m/>
    <m/>
    <m/>
    <m/>
    <m/>
    <m/>
    <m/>
    <m/>
    <m/>
    <m/>
    <m/>
    <m/>
    <m/>
    <m/>
    <s v="ผู้รับจ้างอยู่ในพื้นที่เสี่ยงโรคระบาด COVIC-19 จึงต้องรอระยะเวลาในการเซ็นสัญญา"/>
    <s v="เสนอราคา/พิจารณาผล"/>
    <m/>
    <s v="ขณะนี้อยู่ระหว่างรอการเสนอราคาจากผู้รับจ้าง"/>
    <s v="เสนอราคา/พิจารณาผล"/>
    <m/>
    <m/>
    <n v="28600"/>
    <s v=" 7 เม.ย. 63"/>
    <s v=" 7 เม.ย. 63"/>
    <s v=" 30  เม.ย. 63"/>
    <s v=" 30  เม.ย. 63"/>
    <s v=" 1 พ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65"/>
    <s v="ตู้เหล็กบานเลื่อนกระจกใส 4 ชั้น ขนาด 0.90 x 2.40 ยาว 4.80 วิทยาลัยนาฏศิลปพัทลุง ตำบลควนมะพร้าว อำเภอเมืองพัทลุง จังหวัดพัทลุง"/>
    <s v="2"/>
    <s v="ตู้"/>
    <n v="62400"/>
    <m/>
    <m/>
    <s v="P"/>
    <m/>
    <m/>
    <m/>
    <m/>
    <m/>
    <m/>
    <m/>
    <m/>
    <m/>
    <m/>
    <m/>
    <m/>
    <m/>
    <m/>
    <m/>
    <m/>
    <m/>
    <s v="ผู้รับจ้างอยู่ในพื้นที่เสี่ยงโรคระบาด COVIC-19 จึงต้องรอระยะเวลาในการเซ็นสัญญา"/>
    <s v="เสนอราคา/พิจารณาผล"/>
    <m/>
    <s v="ขณะนี้อยู่ระหว่างรอการเสนอราคาจากผู้รับจ้าง"/>
    <s v="เสนอราคา/พิจารณาผล"/>
    <m/>
    <m/>
    <n v="62400"/>
    <s v=" 7 เม.ย. 63"/>
    <s v=" 7 เม.ย. 63"/>
    <s v=" 30  เม.ย. 63"/>
    <s v=" 30  เม.ย. 63"/>
    <s v=" 1 พ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17"/>
    <s v="กระดานไวท์บอร์ด 2 หน้า มีขาตั้งมีล้อ ขนาด 120*150 cm วิทยาลัยนาฏศิลปพัทลุง ตำบลควนมะพร้าว อำเภอเมืองพัทลุง จังหวัดพัทลุง"/>
    <s v="5"/>
    <s v="แผ่น"/>
    <n v="25000"/>
    <m/>
    <m/>
    <s v="P"/>
    <m/>
    <s v=" 22/2563"/>
    <s v=" 18 มี.ค. 63"/>
    <s v="หจก.เที่ยงธรรมเครื่องเขียน"/>
    <s v="หจก."/>
    <s v="พัทลุง"/>
    <s v="Tiger Head"/>
    <s v="120x150"/>
    <s v=" 18 มี.ค. - 21 มี.ค. 63"/>
    <n v="23500"/>
    <n v="1"/>
    <s v="  21 มี.ค. 63"/>
    <n v="23500"/>
    <n v="7014169703"/>
    <s v=" 20 มี.ค. 63"/>
    <s v=" 20 มี.ค. 63"/>
    <n v="235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23500"/>
    <n v="1500"/>
    <m/>
    <m/>
    <m/>
    <m/>
    <m/>
    <n v="23500"/>
    <n v="1500"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16"/>
    <s v="เก้าอี้พลาสติก  วิทยาลัยนาฏศิลปพัทลุง   ตำบลควนมะพร้าว อำเภอเมืองพัทลุง จังหวัดพัทลุง"/>
    <s v="300"/>
    <s v="ตัว"/>
    <n v="120000"/>
    <m/>
    <m/>
    <s v="P"/>
    <m/>
    <s v=" 31/2563"/>
    <s v=" 31 มี.ค. 63"/>
    <s v="บริษัทอังคณา เฟอร์นิเจอร์ จำกัด"/>
    <s v=" บจก."/>
    <s v="พัทลุง"/>
    <s v="MODERN"/>
    <s v=" -"/>
    <s v=" 31 มี.ค. - 7 เม.ย. 63"/>
    <n v="114000"/>
    <n v="1"/>
    <s v=" 7 เม.ย. 63"/>
    <n v="114000"/>
    <n v="7014246942"/>
    <m/>
    <m/>
    <m/>
    <s v="รอส่งมอบ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114000"/>
    <m/>
    <n v="600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8"/>
    <s v="เก้าอี้ห้องประชุม วิทยาลัยนาฏศิลปพัทลุง ตำบลควนมะพร้าว อำเภอเมืองพัทลุง จังหวัดพัทลุง"/>
    <s v="20"/>
    <s v="ตัว"/>
    <n v="24000"/>
    <m/>
    <m/>
    <s v="P"/>
    <m/>
    <s v=" 31/2563"/>
    <s v=" 31 มี.ค. 63"/>
    <s v="บริษัทอังคณา เฟอร์นิเจอร์ จำกัด"/>
    <s v=" บจก."/>
    <s v="พัทลุง"/>
    <s v="U-RODECOR"/>
    <s v="MOON"/>
    <s v=" 31 มี.ค. - 7 เม.ย. 63"/>
    <n v="24000"/>
    <n v="1"/>
    <s v=" 7 เม.ย. 63"/>
    <n v="24000"/>
    <n v="7014246942"/>
    <m/>
    <m/>
    <m/>
    <s v="รอส่งมอบ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24000"/>
    <m/>
    <n v="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87"/>
    <s v="เครื่องทำลายเอกสาร แบบตัดตรง ทำลายครั้งละ 20 แผ่น วิทยาลัยนาฏศิลปพัทลุง ตำบลควนมะพร้าว อำเภอเมืองพัทลุง จังหวัดพัทลุง"/>
    <s v="1"/>
    <s v="เครื่อง"/>
    <n v="28000"/>
    <m/>
    <m/>
    <s v="P"/>
    <m/>
    <s v=" 22/2563"/>
    <s v=" 18 มี.ค. 63"/>
    <s v="หจก.เที่ยงธรรมเครื่องเขียน"/>
    <s v="หจก."/>
    <s v="พัทลุง"/>
    <s v="OA-STAR"/>
    <s v="WINNER V-T"/>
    <s v=" 18 มี.ค. - 21 มี.ค. 63"/>
    <n v="25700"/>
    <n v="1"/>
    <s v="  21 มี.ค. 63"/>
    <n v="25700"/>
    <n v="7014169703"/>
    <s v=" 20 มี.ค. 63"/>
    <s v=" 20 มี.ค. 63"/>
    <n v="257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25700"/>
    <n v="2300"/>
    <m/>
    <m/>
    <m/>
    <m/>
    <m/>
    <n v="25700"/>
    <n v="2300"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18"/>
    <s v="ตู้เก็บอุปกรณ์และสารเคมี วิทยาลัยนาฏศิลปพัทลุง ตำบลควนมะพร้าว อำเภอเมืองพัทลุง จังหวัดพัทลุง"/>
    <s v="1"/>
    <s v="ตู้"/>
    <n v="12000"/>
    <m/>
    <m/>
    <s v="P"/>
    <m/>
    <s v=" 32/2563"/>
    <s v=" 31 มี.ค. 63"/>
    <s v="นายสมพงค์  ศศิธร"/>
    <s v="บุคคลธรรมดา"/>
    <s v="พัทลุง"/>
    <s v=" -"/>
    <s v=" -"/>
    <s v=" 31 มี.ค. - 30 เม.ย. 63"/>
    <n v="11900"/>
    <n v="1"/>
    <s v=" 30 เม.ย. 63"/>
    <n v="11900"/>
    <n v="7014246979"/>
    <m/>
    <m/>
    <m/>
    <s v="รอส่งมอบ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11900"/>
    <m/>
    <n v="100"/>
    <m/>
    <m/>
    <s v=" 30 เม.ย. 63"/>
    <s v=" 30 เม.ย. 63"/>
    <s v=" 5 พ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01"/>
    <s v="ตู้ไม้โชว์เก็บวัสดุอุปกรณ์ วิทยาลัยนาฏศิลปพัทลุง  ตำบลควนมะพร้าว อำเภอเมืองพัทลุง จังหวัดพัทลุง"/>
    <s v="1"/>
    <s v="ตู้"/>
    <n v="20000"/>
    <m/>
    <m/>
    <s v="P"/>
    <m/>
    <s v=" 32/2563"/>
    <s v=" 31 มี.ค. 63"/>
    <s v="นายสมพงค์  ศศิธร"/>
    <s v="บุคคลธรรมดา"/>
    <s v="พัทลุง"/>
    <s v=" -"/>
    <s v=" -"/>
    <s v=" 31 มี.ค. - 30 เม.ย. 63"/>
    <n v="19900"/>
    <n v="1"/>
    <s v=" 30 เม.ย. 63"/>
    <n v="19900"/>
    <n v="7014246979"/>
    <m/>
    <m/>
    <m/>
    <s v="รอส่งมอบ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19900"/>
    <m/>
    <n v="100"/>
    <m/>
    <m/>
    <s v=" 30 เม.ย. 63"/>
    <s v=" 30 เม.ย. 63"/>
    <s v=" 5 พ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6"/>
    <s v="ตู้เหล็กบานเลื่อนกระจกใส วิทยาลัยนาฏศิลปพัทลุง ตำบลควนมะพร้าว อำเภอเมืองพัทลุง จังหวัดพัทลุง"/>
    <s v="2"/>
    <s v="ตู้"/>
    <n v="12000"/>
    <m/>
    <m/>
    <s v="P"/>
    <m/>
    <s v=" 31/2563"/>
    <s v=" 31 มี.ค. 63"/>
    <s v="บริษัทอังคณา เฟอร์นิเจอร์ จำกัด"/>
    <s v=" บจก."/>
    <s v="พัทลุง"/>
    <s v="LUCKYWORLD"/>
    <s v="KSG-120-GG"/>
    <s v=" 31 มี.ค. - 7 เม.ย. 63"/>
    <n v="11800"/>
    <n v="1"/>
    <s v=" 7 เม.ย. 63"/>
    <n v="11800"/>
    <n v="7014246942"/>
    <m/>
    <m/>
    <m/>
    <s v="รอส่งมอบ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11800"/>
    <m/>
    <n v="20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40"/>
    <s v="โต๊ะหมู่บูชา 9 หน้า 8  วิทยาลัยนาฏศิลปพัทลุง  ตำบลควนมะพร้าว อำเภอเมืองพัทลุง จังหวัดพัทลุง"/>
    <s v="1"/>
    <s v="ชุด"/>
    <n v="25000"/>
    <m/>
    <m/>
    <s v="P"/>
    <m/>
    <s v="20/2563"/>
    <s v=" 16  มี.ค. 63"/>
    <s v="บริษัท ภัทรวิทยา จำกัด"/>
    <s v="บริษัท"/>
    <s v="พัทลุง"/>
    <s v=" -"/>
    <s v="โต๊ะ 9 หน้า 8"/>
    <s v=" 16 มี.ค. - 23 มี.ค.  63"/>
    <n v="25000"/>
    <n v="1"/>
    <s v=" 23 มี.ค. 63"/>
    <n v="25000"/>
    <n v="7014161994"/>
    <s v=" 19 มี.ค. 63"/>
    <s v=" 19 มี.ค. 63"/>
    <n v="250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25000"/>
    <n v="0"/>
    <m/>
    <m/>
    <m/>
    <m/>
    <m/>
    <n v="25000"/>
    <s v=" -"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7"/>
    <s v="โต๊ะอเนกประสงค์แบบพับได้ วิทยาลัยนาฏศิลปพัทลุง ตำบลควนมะพร้าว อำเภอเมืองพัทลุง จังหวัดพัทลุง"/>
    <s v="20"/>
    <s v="ตัว"/>
    <n v="20000"/>
    <m/>
    <m/>
    <s v="P"/>
    <m/>
    <s v=" 31/2563"/>
    <s v=" 31 มี.ค. 63"/>
    <s v="บริษัทอังคณา เฟอร์นิเจอร์ จำกัด"/>
    <s v=" บจก."/>
    <s v="พัทลุง"/>
    <s v=" -"/>
    <s v="TMSL-M"/>
    <s v=" 31 มี.ค. - 7 เม.ย. 63"/>
    <n v="20000"/>
    <n v="1"/>
    <s v=" 7 เม.ย. 63"/>
    <n v="20000"/>
    <n v="7014246942"/>
    <m/>
    <m/>
    <m/>
    <s v="รอส่งมอบ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20000"/>
    <m/>
    <n v="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702"/>
    <s v="ชุดเครื่องเสียงเอนกประสงค์ประจำห้องเรียน วิทยาลัยนาฏศิลปพัทลุง ตำบลควนมะพร้าว อำเภอเมืองพัทลุง จังหวัดพัทลุง"/>
    <s v="5"/>
    <s v="ชุด"/>
    <n v="237500"/>
    <m/>
    <m/>
    <s v="P"/>
    <m/>
    <s v=" ส03/2563"/>
    <s v=" 16 มี.ค. 63"/>
    <s v="บริษัท พี.เค.อินเตอร์มิวสิค จำกัด"/>
    <s v="บริษัท"/>
    <s v="ภูเก็ต"/>
    <s v="YAMAHA"/>
    <s v="Stagapas 400BT"/>
    <s v=" 16 มี.ค. - 15 เม.ย. 63"/>
    <n v="237500"/>
    <n v="1"/>
    <s v=" 15 เม.ย. 63"/>
    <n v="237500"/>
    <n v="7014167239"/>
    <s v=" 20 มี.ค. 63"/>
    <s v=" 20 มี.ค. 63"/>
    <n v="2375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237500"/>
    <n v="0"/>
    <m/>
    <m/>
    <m/>
    <m/>
    <m/>
    <n v="237500"/>
    <s v=" -"/>
    <m/>
  </r>
  <r>
    <x v="13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21"/>
    <s v="เครื่องขยายเสียงกลางแหลม วิทยาลัยนาฏศิลปพัทลุง ตำบลควนมะพร้าว อำเภอเมืองพัทลุง จังหวัดพัทลุง"/>
    <s v="4"/>
    <s v="เครื่อง"/>
    <n v="34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PX10"/>
    <s v="  10 มี.ค. 63 - 8 พ.ค. 63"/>
    <n v="320000"/>
    <n v="1"/>
    <s v=" 8 พ.ค. 63"/>
    <n v="320000"/>
    <n v="7014119231"/>
    <s v=" 10 มี.ค. 63"/>
    <s v=" 10 มี.ค. 63"/>
    <n v="3200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320000"/>
    <n v="20000"/>
    <m/>
    <m/>
    <m/>
    <m/>
    <m/>
    <n v="320000"/>
    <n v="20000"/>
    <m/>
  </r>
  <r>
    <x v="13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49"/>
    <s v="เครื่องขยายเสียงซัพเบส วิทยาลัยนาฏศิลปพัทลุง  ตำบลควนมะพร้าว อำเภอเมืองพัทลุง จังหวัดพัทลุง"/>
    <s v="2"/>
    <s v="เครื่อง"/>
    <n v="98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PX10"/>
    <s v="  10 มี.ค. 63 - 8 พ.ค. 63"/>
    <n v="98000"/>
    <n v="1"/>
    <s v=" 8 พ.ค. 63"/>
    <n v="98000"/>
    <n v="7014119231"/>
    <s v=" 10 มี.ค. 63"/>
    <s v=" 10 มี.ค. 63"/>
    <n v="980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98000"/>
    <n v="0"/>
    <m/>
    <m/>
    <m/>
    <m/>
    <m/>
    <n v="98000"/>
    <s v=" -"/>
    <m/>
  </r>
  <r>
    <x v="13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420"/>
    <s v="ชุดไมค์พร้อมสายไมค์ วิทยาลัยนาฏศิลปพัทลุง   ตำบลควนมะพร้าว อำเภอเมืองพัทลุง จังหวัดพัทลุง"/>
    <s v="2"/>
    <s v="ชุด"/>
    <n v="12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Sennheiser"/>
    <s v="EW 100G4-865-S"/>
    <s v="  10 มี.ค. 63 - 8 พ.ค. 63"/>
    <n v="120000"/>
    <n v="1"/>
    <s v=" 8 พ.ค. 63"/>
    <n v="120000"/>
    <n v="7014119231"/>
    <s v=" 10 มี.ค. 63"/>
    <s v=" 10 มี.ค. 63"/>
    <n v="1200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120000"/>
    <n v="0"/>
    <m/>
    <m/>
    <m/>
    <m/>
    <m/>
    <n v="120000"/>
    <s v=" -"/>
    <m/>
  </r>
  <r>
    <x v="13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703"/>
    <s v="ลำโพงกลางแหลม วิทยาลัยนาฏศิลปพัทลุง ตำบลควนมะพร้าว อำเภอเมืองพัทลุง จังหวัดพัทลุง"/>
    <s v="8"/>
    <s v="ตู้"/>
    <n v="36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CZR15"/>
    <s v="  10 มี.ค. 63 - 8 พ.ค. 63"/>
    <n v="360000"/>
    <n v="1"/>
    <s v=" 8 พ.ค. 63"/>
    <n v="360000"/>
    <n v="7014119231"/>
    <s v=" 10 มี.ค. 63"/>
    <s v=" 10 มี.ค. 63"/>
    <n v="3600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360000"/>
    <n v="0"/>
    <m/>
    <m/>
    <m/>
    <m/>
    <m/>
    <n v="360000"/>
    <s v=" -"/>
    <m/>
  </r>
  <r>
    <x v="13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419"/>
    <s v="ลำโพงชัพ วิทยาลัยนาฏศิลปพัทลุง ตำบลควนมะพร้าว อำเภอเมืองพัทลุง จังหวัดพัทลุง"/>
    <s v="4"/>
    <s v="ตู้"/>
    <n v="32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CXS18XLF"/>
    <s v="  10 มี.ค. 63 - 8 พ.ค. 63"/>
    <n v="282000"/>
    <n v="1"/>
    <s v=" 8 พ.ค. 63"/>
    <n v="282000"/>
    <n v="7014119231"/>
    <s v=" 10 มี.ค. 63"/>
    <s v=" 10 มี.ค. 63"/>
    <n v="2820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282000"/>
    <n v="38000"/>
    <m/>
    <m/>
    <m/>
    <m/>
    <m/>
    <n v="282000"/>
    <n v="38000"/>
    <m/>
  </r>
  <r>
    <x v="13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311"/>
    <s v="ลำโพงมอนิเตอร์พร้อมเครื่องขยายเสียง วิทยาลัยนาฏศิลปพัทลุง ตำบลควนมะพร้าว อำเภอเมืองพัทลุง จังหวัดพัทลุง"/>
    <s v="4"/>
    <s v="ตู้"/>
    <n v="12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DBR12"/>
    <s v="  10 มี.ค. 63 - 8 พ.ค. 63"/>
    <n v="120000"/>
    <n v="1"/>
    <s v=" 8 พ.ค. 63"/>
    <n v="120000"/>
    <n v="7014119231"/>
    <s v=" 10 มี.ค. 63"/>
    <s v=" 10 มี.ค. 63"/>
    <n v="1200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120000"/>
    <n v="0"/>
    <m/>
    <m/>
    <m/>
    <m/>
    <m/>
    <n v="120000"/>
    <s v=" -"/>
    <m/>
  </r>
  <r>
    <x v="13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51"/>
    <s v="กลองชุด (Drum Set)  วิทยาลัยนาฏศิลปพัทลุง  ตำบลควนมะพร้าว อำเภอเมืองพัทลุง จังหวัดพัทลุง"/>
    <s v="5"/>
    <s v="ชุด"/>
    <n v="375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Pearl"/>
    <s v="DECADEMAPLE"/>
    <s v="  10 มี.ค. 63 - 8 พ.ค. 63"/>
    <n v="362250"/>
    <n v="1"/>
    <s v=" 8 พ.ค. 63"/>
    <n v="362250"/>
    <n v="7014117961"/>
    <s v=" 10 มี.ค. 63"/>
    <s v=" 10 มี.ค. 63"/>
    <n v="36225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362250"/>
    <n v="12750"/>
    <m/>
    <m/>
    <m/>
    <m/>
    <m/>
    <n v="362250"/>
    <n v="12750"/>
    <m/>
  </r>
  <r>
    <x v="13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22"/>
    <s v="เครื่องปรุงแต่งเสียงกีต้าร์ (Guitar effect) วิทยาลัยนาฏศิลปพัทลุง ตำบลควนมะพร้าว อำเภอเมืองพัทลุง จังหวัดพัทลุง"/>
    <s v="2"/>
    <s v="เครื่อง"/>
    <n v="12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LINE6"/>
    <s v="Helix LT"/>
    <s v="  10 มี.ค. 63 - 8 พ.ค. 63"/>
    <n v="107283"/>
    <n v="1"/>
    <s v=" 8 พ.ค. 63"/>
    <n v="107283"/>
    <n v="7014117961"/>
    <s v=" 10 มี.ค. 63"/>
    <s v=" 10 มี.ค. 63"/>
    <n v="107283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107283"/>
    <n v="12717"/>
    <m/>
    <m/>
    <m/>
    <m/>
    <m/>
    <n v="107283"/>
    <n v="12717"/>
    <m/>
  </r>
  <r>
    <x v="13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42"/>
    <s v="ตู้แอมป์กีต้าร์ (ชนิดแยกชิ้น)วิทยาลัยนาฏศิลปพัทลุง ตำบลควนมะพร้าว อำเภอเมืองพัทลุง จังหวัดพัทลุง"/>
    <s v="2"/>
    <s v="ตู้"/>
    <n v="30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Mesa/Boogie"/>
    <s v="Boogie Dual Rectifier 100W"/>
    <s v="  10 มี.ค. 63 - 8 พ.ค. 63"/>
    <n v="298801.5"/>
    <n v="1"/>
    <s v=" 8 พ.ค. 63"/>
    <n v="298801.5"/>
    <n v="7014117961"/>
    <s v=" 10 มี.ค. 63"/>
    <s v=" 10 มี.ค. 63"/>
    <n v="298801.5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298801.5"/>
    <n v="1198.5"/>
    <m/>
    <m/>
    <m/>
    <m/>
    <m/>
    <n v="298801.5"/>
    <n v="1198.5"/>
    <m/>
  </r>
  <r>
    <x v="13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65"/>
    <s v="ตู้แอมป์กีต้าร์ (สำหรับการเรียนการสอน) วิทยาลัยนาฏศิลปพัทลุง  ตำบลควนมะพร้าว อำเภอเมืองพัทลุง จังหวัดพัทลุง"/>
    <s v="10"/>
    <s v="ตู้"/>
    <n v="50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Orange"/>
    <s v="Crush Pro 120 Head+Pro 412 (cabinet)"/>
    <s v="  10 มี.ค. 63 - 8 พ.ค. 63"/>
    <n v="500000"/>
    <n v="1"/>
    <s v=" 8 พ.ค. 63"/>
    <n v="500000"/>
    <n v="7014117961"/>
    <s v=" 10 มี.ค. 63"/>
    <s v=" 10 มี.ค. 63"/>
    <n v="500000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500000"/>
    <n v="0"/>
    <m/>
    <m/>
    <m/>
    <m/>
    <m/>
    <n v="500000"/>
    <s v=" -"/>
    <m/>
  </r>
  <r>
    <x v="13"/>
    <s v="งบประมาณตามพรบ.งบประมาณรายจ่ายประจำปีงบประมาณ พ.ศ.2563"/>
    <s v="ครุภัณฑ์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50"/>
    <s v="ตู้แอมป์เบส (สำหรับการเรียนการสอน) วิทยาลัยนาฏศิลปพัทลุง ตำบลควนมะพร้าว อำเภอเมืองพัทลุง จังหวัดพัทลุง"/>
    <s v="3"/>
    <s v="ตู้"/>
    <n v="144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Laney"/>
    <s v="NEXUS-SLS112"/>
    <s v="  10 มี.ค. 63 - 8 พ.ค. 63"/>
    <n v="131665.5"/>
    <n v="1"/>
    <s v=" 8 พ.ค. 63"/>
    <n v="131665.5"/>
    <n v="7014117961"/>
    <s v=" 10 มี.ค. 63"/>
    <s v=" 10 มี.ค. 63"/>
    <n v="131665.5"/>
    <s v="เบิกจ่ายแล้วเสร็จ"/>
    <s v="ได้ตัวผู้รับจ้างแล้ว/รอลงนามในสัญญา"/>
    <s v="เบิกจ่ายเรียบร้อยแล้ว"/>
    <s v="ได้ผู้รับจ้างแล้วรอเซ็นสัญญา"/>
    <s v="ได้ตัวผู้รับจ้างแล้ว/รอลงนามในสัญญา"/>
    <m/>
    <n v="131665.5"/>
    <n v="12334.5"/>
    <m/>
    <m/>
    <m/>
    <m/>
    <m/>
    <n v="131665.5"/>
    <n v="12334.5"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90"/>
    <s v="ชุดเขนลิง เขนยักษ์ วิทยาลัยนาฏศิลปพัทลุง   ตำบลควนมะพร้าว อำเภอเมืองพัทลุง จังหวัดพัทลุง"/>
    <s v="16"/>
    <s v="คู่"/>
    <n v="128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20000"/>
    <n v="1"/>
    <s v=" 18 ส.ค. 63"/>
    <n v="120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120000"/>
    <m/>
    <n v="8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5"/>
    <s v="ชุดพญานาค วิทยาลัยนาฏศิลปพัทลุง   ตำบลควนมะพร้าว อำเภอเมืองพัทลุง จังหวัดพัทลุง"/>
    <s v="9"/>
    <s v="ชุด"/>
    <n v="25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225000"/>
    <n v="1"/>
    <s v=" 18 ส.ค. 63"/>
    <n v="225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225000"/>
    <m/>
    <n v="25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3"/>
    <s v="ชุดพระลอตามไก่ระบำไก่ 1 คู่ วิทยาลัยนาฏศิลปพัทลุง   ตำบลควนมะพร้าว อำเภอเมืองพัทลุง จังหวัดพัทลุง"/>
    <s v="8"/>
    <s v="ชุด"/>
    <n v="156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56000"/>
    <n v="1"/>
    <s v=" 18 ส.ค. 63"/>
    <n v="156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156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89"/>
    <s v="ชุดฟ้อนอวยพร วิทยาลัยนาฏศิลปพัทลุง   ตำบลควนมะพร้าว อำเภอเมืองพัทลุง จังหวัดพัทลุง"/>
    <s v="8"/>
    <s v="คู่"/>
    <n v="208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208000"/>
    <n v="1"/>
    <s v=" 18 ส.ค. 63"/>
    <n v="208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208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4"/>
    <s v="ชุดม้าลากรถ ชุดราสีห์ วิทยาลัยนาฏศิลปพัทลุง   ตำบลควนมะพร้าว อำเภอเมืองพัทลุง จังหวัดพัทลุง"/>
    <s v="2"/>
    <s v="คู่"/>
    <n v="8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80000"/>
    <n v="1"/>
    <s v=" 18 ส.ค. 63"/>
    <n v="80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80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04"/>
    <s v="ชุดย่าหรันตามนกยูงระบำมยุราภิรมณ์ 1 คู่ วิทยาลัยนาฏศิลปพัทลุง ตำบลควนมะพร้าว อำเภอเมืองพัทลุง จังหวัดพัทลุง"/>
    <s v="8"/>
    <s v="ชุด"/>
    <n v="168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58000"/>
    <n v="1"/>
    <s v=" 18 ส.ค. 63"/>
    <n v="158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158000"/>
    <m/>
    <n v="10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21"/>
    <s v="ชุดระบำกินนรร่อนรำ วิทยาลัยนาฏศิลปพัทลุง   ตำบลควนมะพร้าว อำเภอเมืองพัทลุง จังหวัดพัทลุง"/>
    <s v="7"/>
    <s v="ชุด"/>
    <n v="14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40000"/>
    <n v="1"/>
    <s v=" 18 ส.ค. 63"/>
    <n v="140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140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43"/>
    <s v="ชุดระบำครุฑ วิทยาลัยนาฏศิลปพัทลุง   ตำบลควนมะพร้าว อำเภอเมืองพัทลุง จังหวัดพัทลุง"/>
    <s v="9"/>
    <s v="ชุด"/>
    <n v="46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450000"/>
    <n v="1"/>
    <s v=" 18 ส.ค. 63"/>
    <n v="450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450000"/>
    <m/>
    <n v="10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22"/>
    <s v="ชุดระเบง โมงคลุ่ม กุลาตีไม้ วิทยาลัยนาฏศิลปพัทลุง   ตำบลควนมะพร้าว อำเภอเมืองพัทลุง จังหวัดพัทลุง"/>
    <s v="24"/>
    <s v="ชุด"/>
    <n v="12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20000"/>
    <n v="1"/>
    <s v=" 18 ส.ค. 63"/>
    <n v="120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120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2"/>
    <s v="ชุดรำประเลง วิทยาลัยนาฏศิลปพัทลุง   ตำบลควนมะพร้าว อำเภอเมืองพัทลุง จังหวัดพัทลุง"/>
    <s v="12"/>
    <s v="ชุด"/>
    <n v="90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876000"/>
    <n v="1"/>
    <s v=" 18 ส.ค. 63"/>
    <n v="876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876000"/>
    <m/>
    <n v="24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04"/>
    <s v="ราชรถพร้อมธงยักษ์ ธงลิง วิทยาลัยนาฏศิลปพัทลุง   ตำบลควนมะพร้าว อำเภอเมืองพัทลุง จังหวัดพัทลุง"/>
    <s v="2"/>
    <s v="คัน"/>
    <n v="812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800000"/>
    <n v="1"/>
    <s v=" 18 ส.ค. 63"/>
    <n v="800000"/>
    <n v="7014167236"/>
    <m/>
    <m/>
    <m/>
    <s v="รอส่งมอบ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รอเซ็นสัญญา"/>
    <s v="ได้ตัวผู้รับจ้างแล้ว/รอลงนามในสัญญา"/>
    <n v="800000"/>
    <m/>
    <n v="12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93"/>
    <s v="ตู้เหล็กเก็บเอกสาร วิทยาลัยนาฏศิลปพัทลุง   ตำบลควนมะพร้าว อำเภอเมืองพัทลุง จังหวัดพัทลุง"/>
    <s v="1"/>
    <s v="ตู้"/>
    <n v="7000"/>
    <m/>
    <m/>
    <s v="P"/>
    <m/>
    <s v=" 31/2563"/>
    <s v=" 31 มี.ค. 63"/>
    <s v="บริษัทอังคณา เฟอร์นิเจอร์ จำกัด"/>
    <s v=" บจก."/>
    <s v="พัทลุง"/>
    <s v="SURE"/>
    <s v=" -"/>
    <s v=" 31 มี.ค. - 7 เม.ย. 63"/>
    <n v="7000"/>
    <n v="1"/>
    <s v=" 7 เม.ย. 63"/>
    <n v="7000"/>
    <n v="7014246942"/>
    <m/>
    <m/>
    <m/>
    <s v="รอส่งมอบ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7000"/>
    <m/>
    <n v="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86"/>
    <s v="ตู้เหล็กบานเลื่อนกระจกใส วิทยาลัยนาฏศิลปพัทลุง   ตำบลควนมะพร้าว อำเภอเมืองพัทลุง จังหวัดพัทลุง"/>
    <s v="3"/>
    <s v="ตู้"/>
    <n v="24000"/>
    <m/>
    <m/>
    <s v="P"/>
    <m/>
    <s v=" 31/2563"/>
    <s v=" 31 มี.ค. 63"/>
    <s v="บริษัทอังคณา เฟอร์นิเจอร์ จำกัด"/>
    <s v=" บจก."/>
    <s v="พัทลุง"/>
    <s v="ISO"/>
    <s v="LKAS-303"/>
    <s v=" 31 มี.ค. - 7 เม.ย. 63"/>
    <n v="22200"/>
    <n v="1"/>
    <s v=" 7 เม.ย. 63"/>
    <n v="22200"/>
    <n v="7014246942"/>
    <m/>
    <m/>
    <m/>
    <s v="รอส่งมอบ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22200"/>
    <m/>
    <n v="180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087"/>
    <s v="เครื่องฉายภาพ 3 มิติ วิทยาลัยนาฏศิลปพัทลุง ตำบลควนมะพร้าว อำเภอเมืองพัทลุง จังหวัดพัทลุง"/>
    <s v="2"/>
    <s v="เครื่อง"/>
    <n v="40000"/>
    <m/>
    <m/>
    <s v="P"/>
    <m/>
    <s v="27/2563"/>
    <s v=" 26 มี.ค. 63"/>
    <s v="บริษัท วอร์คอม พี ที จำกัด"/>
    <s v="บริษัท"/>
    <s v="พัทลุง"/>
    <s v="VERTEX"/>
    <s v=" D-1420H"/>
    <s v=" 26 มี.ค. - 10 เม.ย. 63"/>
    <n v="35800"/>
    <n v="1"/>
    <s v=" 10 เม.ย. 63"/>
    <n v="35800"/>
    <n v="7014222140"/>
    <s v=" 31 มี.ค. 63"/>
    <s v=" 31 มี.ค. 63"/>
    <n v="35800"/>
    <s v="รอเบิกจ่าย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35800"/>
    <m/>
    <n v="4200"/>
    <m/>
    <m/>
    <m/>
    <m/>
    <s v=" 10 เม.ย. 63"/>
    <m/>
    <m/>
    <m/>
  </r>
  <r>
    <x v="13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641"/>
    <s v="เครื่องเสียงช่วยสอน (ลำโพงบลูทูธ ขนาด 15 นิ้ว 80 วัตต์)วิทยาลัยนาฏศิลปพัทลุง   ตำบลควนมะพร้าว อำเภอเมืองพัทลุง จังหวัดพัทลุง"/>
    <s v="8"/>
    <s v="เครื่อง"/>
    <n v="56000"/>
    <m/>
    <m/>
    <s v="P"/>
    <m/>
    <s v=" ส03/2563"/>
    <s v=" 16 มี.ค. 63"/>
    <s v="บริษัท พี.เค.อินเตอร์มิวสิค จำกัด"/>
    <s v="บริษัท"/>
    <s v="ภูเก็ต"/>
    <s v="BIK"/>
    <s v="USK-15V"/>
    <s v=" 16 มี.ค. - 15 เม.ย. 63"/>
    <n v="56000"/>
    <n v="1"/>
    <s v=" 15 เม.ย. 63"/>
    <n v="56000"/>
    <n v="7014167239"/>
    <s v=" 20 มี.ค. 63"/>
    <s v=" 20 มี.ค. 63"/>
    <n v="56000"/>
    <s v="เบิกจ่ายแล้วเสร็จ"/>
    <s v="เสนอราคา/พิจารณาผล"/>
    <s v="เบิกจ่ายเรียบร้อยแล้ว"/>
    <s v="ขณะนี้อยู่ระหว่างรอการเสนอราคาจากผู้รับจ้าง"/>
    <s v="เสนอราคา/พิจารณาผล"/>
    <m/>
    <n v="56000"/>
    <n v="0"/>
    <m/>
    <m/>
    <m/>
    <m/>
    <m/>
    <n v="56000"/>
    <s v=" -"/>
    <m/>
  </r>
  <r>
    <x v="13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72"/>
    <s v="โทรทัศน์ แอล อี ดี (LED TV) แบบ Smart TV ระดับความละเอียดจอภาพ 1920 x 1080 พิกเซล ขนาด 55 นิ้ว วิทยาลัยนาฏศิลปพัทลุง ตำบลควนมะพร้าว อำเภอเมืองพัทลุง จังหวัดพัทลุง"/>
    <s v="1"/>
    <s v="เครื่อง"/>
    <n v="19600"/>
    <m/>
    <m/>
    <s v="P"/>
    <m/>
    <s v="30/2563"/>
    <s v=" 31 มี.ค. 63"/>
    <s v="ห้างหุ้นส่วนจำกัดทวีกิจเซ็นเตอร์"/>
    <s v="หจก."/>
    <s v="พัทลุง"/>
    <s v="LG"/>
    <s v="55UM7290"/>
    <s v=" 31 มี.ค. - 3 เม.ย. 63"/>
    <n v="14990"/>
    <n v="1"/>
    <s v=" 3 เม.ย. 63"/>
    <n v="14990"/>
    <n v="7014246312"/>
    <s v=" 1 เม.ย. 63"/>
    <s v=" 1 เม.ย. 63"/>
    <n v="14990"/>
    <s v="รอเบิกจ่าย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14990"/>
    <m/>
    <n v="4610"/>
    <m/>
    <m/>
    <m/>
    <m/>
    <s v=" 3 เม.ย. 63"/>
    <n v="14990"/>
    <n v="4610"/>
    <m/>
  </r>
  <r>
    <x v="1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10"/>
    <s v="เครื่องคอมพิวเตอร์สำหรับประมวลผล แบบที่ 2 (จอแสดงภาพขนาดไม่น้อยกว่า 19 นิ้ว) วิทยาลัยนาฏศิลปพัทลุง ตำบลควนมะพร้าว อำเภอเมืองพัทลุง จังหวัดพัทลุง"/>
    <s v="5"/>
    <s v="เครื่อง"/>
    <n v="150000"/>
    <m/>
    <m/>
    <s v="P"/>
    <m/>
    <s v="ส05/2563"/>
    <s v=" 25 มี.ค. 63"/>
    <s v="บริษัท วอร์คอม พี ที จำกัด"/>
    <s v="บริษัท"/>
    <s v="พัทลุง"/>
    <s v="Lenove"/>
    <s v="30CYSOM700"/>
    <s v=" 26 มี.ค. - 10 เม.ย. 63"/>
    <n v="147500"/>
    <n v="1"/>
    <s v=" 10 เม.ย. 63"/>
    <n v="147500"/>
    <n v="7014222192"/>
    <s v=" 31 มี.ค. 63"/>
    <s v=" 31 มี.ค. 63"/>
    <n v="147500"/>
    <s v="รอเบิกจ่าย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147500"/>
    <m/>
    <n v="2500"/>
    <m/>
    <m/>
    <m/>
    <m/>
    <s v=" 3 เม.ย. 63"/>
    <n v="147500"/>
    <n v="2500"/>
    <m/>
  </r>
  <r>
    <x v="1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2"/>
    <s v="เครื่องพิมพ์ เลเซอร์ หรือ LED ขาวดำ ชนิด Network แบบที่ 2 (38 หน้า/นาที) วิทยาลัยนาฏศิลปพัทลุง ตำบลควนมะพร้าว อำเภอเมืองพัทลุง จังหวัดพัทลุง"/>
    <s v="2"/>
    <s v="เครื่อง"/>
    <n v="30000"/>
    <m/>
    <m/>
    <s v="P"/>
    <m/>
    <s v="ส05/2563"/>
    <s v=" 25 มี.ค. 63"/>
    <s v="บริษัท วอร์คอม พี ที จำกัด"/>
    <s v="บริษัท"/>
    <s v="พัทลุง"/>
    <s v="Brother "/>
    <s v="HL-L6200DW"/>
    <s v=" 26 มี.ค. - 10 เม.ย. 63"/>
    <n v="29000"/>
    <n v="1"/>
    <s v=" 10 เม.ย. 63"/>
    <n v="29000"/>
    <n v="7014222192"/>
    <s v=" 31 มี.ค. 63"/>
    <s v=" 31 มี.ค. 63"/>
    <n v="29000"/>
    <s v="รอเบิกจ่าย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29000"/>
    <m/>
    <n v="1000"/>
    <m/>
    <m/>
    <m/>
    <m/>
    <s v=" 3 เม.ย. 63"/>
    <n v="29000"/>
    <n v="1000"/>
    <m/>
  </r>
  <r>
    <x v="1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0"/>
    <s v="เครื่องสำรองไฟฟ้า ขนาด 800 VA วิทยาลัยนาฏศิลปพัทลุง ตำบลควนมะพร้าว อำเภอเมืองพัทลุง จังหวัดพัทลุง"/>
    <s v="5"/>
    <s v="เครื่อง"/>
    <n v="12500"/>
    <m/>
    <m/>
    <s v="P"/>
    <m/>
    <s v="ส05/2563"/>
    <s v=" 25 มี.ค. 63"/>
    <s v="บริษัท วอร์คอม พี ที จำกัด"/>
    <s v="บริษัท"/>
    <s v="พัทลุง"/>
    <s v=" CBC "/>
    <s v="AR-Eco1000 (1000VA 480W)"/>
    <s v=" 26 มี.ค. - 10 เม.ย. 63"/>
    <n v="11000"/>
    <n v="1"/>
    <s v=" 10 เม.ย. 63"/>
    <n v="11000"/>
    <n v="7014222192"/>
    <s v=" 31 มี.ค. 63"/>
    <s v=" 31 มี.ค. 63"/>
    <n v="11000"/>
    <s v="รอเบิกจ่าย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11000"/>
    <m/>
    <n v="1500"/>
    <m/>
    <m/>
    <m/>
    <m/>
    <s v=" 3 เม.ย. 63"/>
    <n v="11000"/>
    <n v="1500"/>
    <m/>
  </r>
  <r>
    <x v="13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8"/>
    <s v="อุปกรณ์กระจายสัญญาณไร้สาย (Access Point) แบบที่1 วิทยาลัยนาฏศิลปพัทลุง    ตำบลควนมะพร้าว อำเภอเมืองพัทลุง จังหวัดพัทลุง"/>
    <s v="1"/>
    <s v="ตัว"/>
    <n v="5400"/>
    <m/>
    <m/>
    <s v="P"/>
    <m/>
    <s v="ส05/2563"/>
    <s v=" 25 มี.ค. 63"/>
    <s v="บริษัท วอร์คอม พี ที จำกัด"/>
    <s v="บริษัท"/>
    <s v="พัทลุง"/>
    <s v="TP-LINK"/>
    <s v="EAP225 V3"/>
    <s v=" 26 มี.ค. - 10 เม.ย. 63"/>
    <n v="4000"/>
    <n v="1"/>
    <s v=" 10 เม.ย. 63"/>
    <n v="4000"/>
    <n v="7014222192"/>
    <s v=" 31 มี.ค. 63"/>
    <s v=" 31 มี.ค. 63"/>
    <n v="4000"/>
    <s v="รอเบิกจ่าย"/>
    <s v="เสนอราคา/พิจารณาผล"/>
    <s v="จองเงินในระบบ GFMIS เรียบร้อยแล้ว"/>
    <s v="ขณะนี้อยู่ระหว่างรอการเสนอราคาจากผู้รับจ้าง"/>
    <s v="เสนอราคา/พิจารณาผล"/>
    <n v="4000"/>
    <m/>
    <n v="1400"/>
    <m/>
    <m/>
    <m/>
    <m/>
    <s v=" 3 เม.ย. 63"/>
    <n v="4000"/>
    <n v="1400"/>
    <m/>
  </r>
  <r>
    <x v="13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ผูกผัน (เดิม)"/>
    <s v="กิจกรรมพัฒนาอุปกรณ์ทางการศึกษา กายภาพและสภาพแวดล้อมระดับพื้นฐาน"/>
    <s v="1800836718420007"/>
    <s v=" ก่อสร้างอาคารวิทยบริการ วิทยาลัยนาฏศิลปพัทลุง ตำบลควนมะพร้าว อำเภอเมืองพัทลุง จังหวัดพัทลุง งบประมาณทั้งสิ้น 54,450,000 บาท_x000a_ปี 2561 ตั้งงบประมาณ  11,700,000 บาท (งวด 1-4)_x000a_ปี 2562  ผูกพันงบประมาณ 25,870,500 บาท (งวด 5)_x000a_ปี 2563 ผูกพันงบประมาณ 16,879,500 บาท (งวด 6-15)"/>
    <s v="1"/>
    <s v="หลัง"/>
    <n v="16879500"/>
    <s v="P"/>
    <m/>
    <m/>
    <m/>
    <s v="168/2562"/>
    <s v=" 23 ส.ค. 63"/>
    <s v="บจก.ทรัพยาก่อสร้าง"/>
    <s v="บริษัท "/>
    <s v="สุราษฎร์ธานี"/>
    <s v=" -"/>
    <s v=" -"/>
    <s v=" 23 ส.ค. 62 - 16 ต.ค. 63"/>
    <s v="ปี 61 = 8,603,130_x000a_ ปี 62 = 2,025,500_x000a_ ปี 63 =16,879,500"/>
    <s v="4_x000a_1_x000a_10"/>
    <s v="งวดที่ 1 : 22 ก.ย. 62_x000a_งวดที่ 2 : 22 ต.ค. 62_x000a_งวดที่ 3 : 21 พ.ย. 62_x000a_งวดที่ 4 : 21 ธ.ค. 62_x000a_งวดที่ 5 : 20 ม.ค. 63_x000a_งวดที่ 6 : 19 ก.พ. 63_x000a_งวดที่ 7 : 20 มี.ค. 63_x000a_งวดที่ 8 : 19 เม.ย. 63_x000a_งวดที่ 9 : 19 พ.ค. 63_x000a_งวดที่ 10 : 18 มิ.ย. 63_x000a_งวดที่ 11 : 18 ก.ค. 63_x000a_งวดที่ 12 : 17 ส.ค. 63_x000a_งวดที่ 13 : 16 ก.ย. 63_x000a_งวดที่ 14 : 16 ต.ค. 63"/>
    <s v="_x000a_งวดที่ 1 : 1,885,492.80_x000a_งวดที่ 2 : 2,474,400_x000a_งวดที่ 3 : 2,474,400_x000a_งวดที่ 4 : 2,474,400_x000a_งวดที่ 5 : 2,474,400_x000a_งวดที่ 6 : 2,969,280_x000a_งวดที่ 7 : 3,345,388.80_x000a_งวดที่ 8 : 2,959,382.40_x000a_งวดที่ 9 : 2,919,792_x000a_งวดที่ 10 : 4,305,456_x000a_งวดที่ 11 : 3,513,648_x000a_งวดที่ 12 : 4,884,465.60_x000a_งวดที่ 13 : 6,002,894.40_x000a_งวดที่ 14 : 6,804,600_x000a__x000a__x000a__x000a__x000a__x000a__x000a__x000a__x000a__x000a_"/>
    <s v="7013872190_x000a_7013872198_x000a_7014159808_x000a_"/>
    <s v="งวดที่ 1 : 11 ธ.ค. 62_x000a_งวดที่ 2 : 11 ธ.ค. 62_x000a_งวดที่ 3 : 14 ก.พ. 63"/>
    <s v="งวดที่ 1 : 17 ธ.ค. 63_x000a_งวดที่ 2 : 17 ธ.ค. 63_x000a_งวดที่ 3 : 20 ก.พ. 63"/>
    <s v=" งวดที่ 1 : 1,885,492.80  งวดที่ 2 : 2,474,400_x000a_  งวดที่ 3 : 2,474,400"/>
    <s v="ตอนนี้เบิกจ่ายไปแล้ว 3 งวด ขณะนี้อยู่ระหว่างการดำเนินงานงวดที่ 4 ผู้รับจ้างแจ้งจะส่งมอบงานสิ้นเดือนมีนาคม2563 แต่เนื่องจากสถานการณ์แพร่ระบาดของโรค COVIC-19 ทำให้คณะกรรมการตรวจรับงานก่อสร้างจากสำนักสถาปัตยกรรม จำนวน 3 คน ไม่สามารถเดินทางมาตรวจรับงานได้ วิทยาลัยฯจึงแจ้งให้ผู้รับจ้างเลื่อนการส่งงานออกไปก่อน"/>
    <s v="รายการผูกพัน (เดิม) "/>
    <s v="จองเงินในระบบ GFMIS เรียบร้อยแล้ว"/>
    <s v="ลงนามในสัญญาแล้ว อยู่ระหว่างดำเนินการตามงวดงาน"/>
    <s v="ลงนามในสัญญาแล้ว อยู่ระหว่างดำเนินการตามงวดงาน"/>
    <n v="16879500"/>
    <m/>
    <n v="0"/>
    <m/>
    <m/>
    <m/>
    <m/>
    <m/>
    <m/>
    <m/>
    <m/>
  </r>
  <r>
    <x v="13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2"/>
    <s v="ปรับปรุงอาคารหอพักชาย วิทยาลัยนาฏศิลปพัทลุง   ตำบลควนมะพร้าว อำเภอเมืองพัทลุง จังหวัดพัทลุง"/>
    <s v="1"/>
    <s v="แห่ง"/>
    <n v="2759000"/>
    <s v="P"/>
    <m/>
    <m/>
    <m/>
    <m/>
    <m/>
    <m/>
    <m/>
    <m/>
    <m/>
    <m/>
    <m/>
    <m/>
    <m/>
    <m/>
    <m/>
    <m/>
    <m/>
    <m/>
    <m/>
    <s v="ได้ผู้รับจ้างแล้ว รอเซ็นสัญญา ซึ่งจะครบกำหนดเซ็นสัญญาในวันที่ 15 เม.ย. 63 "/>
    <s v="ได้ตัวผู้รับจ้างแล้ว/รอลงนามในสัญญา"/>
    <m/>
    <s v="ขณะนี้ประกาศเชิญชวนในระบบเรียบร้อยแล้ว โดยจะพิจารณาผลในวันที่ 28 ก.พ. 63"/>
    <s v="เสนอราคา/พิจารณาผล"/>
    <m/>
    <m/>
    <n v="2759000"/>
    <s v=" 15 เม.ย. 63"/>
    <s v="  15 เม.ย. 63"/>
    <m/>
    <m/>
    <m/>
    <m/>
    <m/>
    <m/>
  </r>
  <r>
    <x v="13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0"/>
    <s v="ก่อสร้างเวทีกลางแจ้ง วิทยาลัยนาฏศิลปพัทลุง ตำบลควนมะพร้าว อำเภอเมืองพัทลุง จังหวัดพัทลุง"/>
    <s v="1"/>
    <s v="เวที"/>
    <n v="1800000"/>
    <s v="P"/>
    <m/>
    <m/>
    <m/>
    <m/>
    <m/>
    <m/>
    <m/>
    <m/>
    <m/>
    <m/>
    <m/>
    <m/>
    <m/>
    <m/>
    <m/>
    <m/>
    <m/>
    <m/>
    <m/>
    <s v="ได้ผู้รับจ้างแล้ว รอเซ็นสัญญา ซึ่งจะครบกำหนดเซ็นสัญญาในวันที่ 7 เม.ย. 63 "/>
    <s v="อยู่ระหว่างกำหนดรายละเอียดคุณลักษณะเฉพาะ (TOR)"/>
    <m/>
    <s v="อยู่ระหว่างการจัดทำราคาท้องถิ่นจากสำนักโยธิการและผังเมืองพัทลุง"/>
    <s v="อยู่ระหว่างการจัดทำร่าง TOR"/>
    <m/>
    <m/>
    <n v="1800000"/>
    <s v=" 7 เม.ย. 63"/>
    <d v="1963-04-07T00:00:00"/>
    <m/>
    <m/>
    <m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94"/>
    <s v="เก้าอี้ฟังคำบรรยาย (เลคเชอร์)  วิทยาลัยนาฏศิลปสุพรรณบุรี   ตำบลสนามชัย อำเภอเมืองสุพรรณบุรี จังหวัดสุพรรณบุรี"/>
    <s v="150"/>
    <s v="ตัว"/>
    <n v="150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150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04"/>
    <s v="ชั้นเหล็กวางหนังสือ มี 6 ชั้น 2 ด้าน วิทยาลัยนาฏศิลปสุพรรณบุรี   ตำบลสนามชัย อำเภอเมืองสุพรรณบุรี จังหวัดสุพรรณบุรี"/>
    <s v="4"/>
    <s v="ชุด"/>
    <n v="34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34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36"/>
    <s v="ตู้เหล็กเก็บหนังสือ แบบสองตอน ด้านหน้าติดกระจกใสบานเลื่อน วิทยาลัยนาฏศิลปสุพรรณบุรี   ตำบลสนามชัย อำเภอเมืองสุพรรณบุรี จังหวัดสุพรรณบุรี"/>
    <s v="2"/>
    <s v="ตู้"/>
    <n v="12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12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10"/>
    <s v="ป้ายนิเทศติดผนัง ขนาด 1.25 X 2.40 เมตร วิทยาลัยนาฏศิลปสุพรรณบุรี  ตำบลสนามชัย อำเภอเมืองสุพรรณบุรี จังหวัดสุพรรณบุรี"/>
    <s v="1"/>
    <s v="ป้าย"/>
    <n v="6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6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11"/>
    <s v="รถเข็นอเนกประสงค์ วิทยาลัยนาฏศิลปสุพรรณบุรี   ตำบลสนามชัย อำเภอเมืองสุพรรณบุรี จังหวัดสุพรรณบุรี"/>
    <s v="2"/>
    <s v="คัน"/>
    <n v="10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10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96"/>
    <s v="เครื่องฉายภาพ 3 มิติ (Visualizer)  วิทยาลัยนาฏศิลปสุพรรณบุรี   ตำบลสนามชัย อำเภอเมืองสุพรรณบุรี จังหวัดสุพรรณบุรี"/>
    <s v="5"/>
    <s v="เครื่อง"/>
    <n v="104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104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495"/>
    <s v="เครื่องมัลติมีเดียโปรเจคเตอร์ ระดับ XGA           ขนาด 3,000  ANSI Lumens วิทยาลัยนาฏศิลปสุพรรณบุรี ตำบลสนามชัย อำเภอเมืองสุพรรณบุรี จังหวัดสุพรรณบุรี"/>
    <s v="5"/>
    <s v="เครื่อง"/>
    <n v="1635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1635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40"/>
    <s v="จอรับภาพ ชนิดมอเตอร์ไฟฟ้า ขนาดเส้นทะแยงมุม 120 นิ้ว วิทยาลัยนาฏศิลปสุพรรณบุรี ตำบลสนามชัย อำเภอเมืองสุพรรณบุรี จังหวัดสุพรรณบุรี"/>
    <s v="5"/>
    <s v="จอ"/>
    <n v="655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655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512"/>
    <s v="เครื่องบันทึกเสียงแบบพกพา  วิทยาลัยนาฏศิลปสุพรรณบุรี   ตำบลสนามชัย อำเภอเมืองสุพรรณบุรี จังหวัดสุพรรณบุรี"/>
    <s v="3"/>
    <s v="เครื่อง"/>
    <n v="15000"/>
    <m/>
    <m/>
    <s v="P"/>
    <m/>
    <m/>
    <m/>
    <m/>
    <m/>
    <m/>
    <m/>
    <m/>
    <m/>
    <m/>
    <m/>
    <m/>
    <m/>
    <m/>
    <m/>
    <m/>
    <m/>
    <s v="ติดต่อผู้ขายเพื่อเสนอราคา"/>
    <s v="ได้ตัวผู้รับจ้างแล้ว/รอลงนามในสัญญา"/>
    <m/>
    <s v="อยู่ในขั้นตอนดำเนินการจัดซื้อจัดจ้างและหาผู้ขาย"/>
    <s v="เสนอราคา/พิจารณาผล"/>
    <m/>
    <m/>
    <n v="15000"/>
    <s v="มี.ค.63"/>
    <s v="มี.ค.63"/>
    <s v="มี.ค.63"/>
    <s v="มี.ค.63"/>
    <s v="มี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7"/>
    <s v="ครุฑตัวเอก(พญาครุฑ) เครื่องประดับและศีรษะวิทยาลัยนาฏศิลปสุพรรณบุรี   ตำบลสนามชัย อำเภอเมืองสุพรรณบุรี จังหวัดสุพรรณบุรี"/>
    <s v="1"/>
    <s v="ชุด"/>
    <n v="60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59000"/>
    <n v="1"/>
    <s v="22ก.ค.63"/>
    <n v="59000"/>
    <n v="7014199719"/>
    <m/>
    <m/>
    <n v="59000"/>
    <s v="เซ็นต์สัญญาวันที่ 24 มี.ค.63 รอส่งงานวันที่ 22 ก.ค.63"/>
    <s v="ได้ตัวผู้รับจ้างแล้ว/รอลงนามในสัญญา"/>
    <s v="จองเงินในระบบ GFMIS เรียบร้อยแล้ว"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n v="59000"/>
    <m/>
    <n v="1000"/>
    <s v="24 มี.ค.63"/>
    <s v="24 มี.ค.63"/>
    <s v="22 ก.ค.63"/>
    <s v="22 ก.ค.63"/>
    <s v="ก.ค.63"/>
    <n v="59000"/>
    <n v="1000"/>
    <m/>
  </r>
  <r>
    <x v="1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21"/>
    <s v="ชุดยักษ์ตัวเอก(ศีรษะมียอด)  วิทยาลัยนาฏศิลปสุพรรณบุรี ตำบลสนามชัย อำเภอเมืองสุพรรณบุรี จังหวัดสุพรรณบุรี"/>
    <s v="3"/>
    <s v="ชุด"/>
    <n v="240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237000"/>
    <n v="1"/>
    <s v="22ก.ค.63"/>
    <n v="237000"/>
    <n v="7014199719"/>
    <m/>
    <m/>
    <n v="237000"/>
    <s v="เซ็นต์สัญญาวันที่ 24 มี.ค.63 รอส่งงานวันที่ 22 ก.ค.63"/>
    <s v="ได้ตัวผู้รับจ้างแล้ว/รอลงนามในสัญญา"/>
    <s v="จองเงินในระบบ GFMIS เรียบร้อยแล้ว"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n v="237000"/>
    <m/>
    <n v="3000"/>
    <s v="24 มี.ค.63"/>
    <s v="24 มี.ค.63"/>
    <s v="22 ก.ค.63"/>
    <s v="22 ก.ค.63"/>
    <s v="ก.ค.63"/>
    <n v="237000"/>
    <n v="3000"/>
    <m/>
  </r>
  <r>
    <x v="1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9"/>
    <s v="ชุดสุโขทัยตัวรอง วิทยาลัยนาฏศิลปสุพรรณบุรี   ตำบลสนามชัย อำเภอเมืองสุพรรณบุรี จังหวัดสุพรรณบุรี"/>
    <s v="6"/>
    <s v="ชุด"/>
    <n v="72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72000"/>
    <n v="1"/>
    <s v="22ก.ค.63"/>
    <n v="72000"/>
    <n v="7014199719"/>
    <m/>
    <m/>
    <n v="72000"/>
    <s v="เซ็นต์สัญญาวันที่ 24 มี.ค.63 รอส่งงานวันที่ 22 ก.ค.63"/>
    <s v="ได้ตัวผู้รับจ้างแล้ว/รอลงนามในสัญญา"/>
    <s v="จองเงินในระบบ GFMIS เรียบร้อยแล้ว"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n v="72000"/>
    <m/>
    <n v="0"/>
    <s v="24 มี.ค.63"/>
    <s v="24 มี.ค.63"/>
    <s v="22 ก.ค.63"/>
    <s v="22 ก.ค.63"/>
    <s v="ก.ค.63"/>
    <n v="72000"/>
    <s v="-"/>
    <m/>
  </r>
  <r>
    <x v="1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14"/>
    <s v="ชุดสุโขทัยตัวเอก วิทยาลัยนาฏศิลปสุพรรณบุรี   ตำบลสนามชัย อำเภอเมืองสุพรรณบุรี จังหวัดสุพรรณบุรี"/>
    <s v="1"/>
    <s v="ชุด"/>
    <n v="15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15000"/>
    <n v="1"/>
    <s v="22ก.ค.63"/>
    <n v="15000"/>
    <n v="7014199719"/>
    <m/>
    <m/>
    <n v="15000"/>
    <s v="เซ็นต์สัญญาวันที่ 24 มี.ค.63 รอส่งงานวันที่ 22 ก.ค.63"/>
    <s v="ได้ตัวผู้รับจ้างแล้ว/รอลงนามในสัญญา"/>
    <s v="จองเงินในระบบ GFMIS เรียบร้อยแล้ว"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n v="15000"/>
    <m/>
    <n v="0"/>
    <s v="24 มี.ค.63"/>
    <s v="24 มี.ค.63"/>
    <s v="22 ก.ค.63"/>
    <s v="22 ก.ค.63"/>
    <s v="ก.ค.63"/>
    <n v="15000"/>
    <s v="-"/>
    <m/>
  </r>
  <r>
    <x v="1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8"/>
    <s v="เทริดพระ(ซัดชาตรี) วิทยาลัยนาฏศิลปสุพรรณบุรี   ตำบลสนามชัย อำเภอเมืองสุพรรณบุรี จังหวัดสุพรรณบุรี"/>
    <s v="8"/>
    <s v="ศีรษะ"/>
    <n v="72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69000"/>
    <n v="1"/>
    <s v="22ก.ค.63"/>
    <n v="69000"/>
    <n v="7014199719"/>
    <m/>
    <m/>
    <n v="69000"/>
    <s v="เซ็นต์สัญญาวันที่ 24 มี.ค.63 รอส่งงานวันที่ 22 ก.ค.63"/>
    <s v="ได้ตัวผู้รับจ้างแล้ว/รอลงนามในสัญญา"/>
    <s v="จองเงินในระบบ GFMIS เรียบร้อยแล้ว"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n v="69000"/>
    <m/>
    <n v="3000"/>
    <s v="24 มี.ค.63"/>
    <s v="24 มี.ค.63"/>
    <s v="22 ก.ค.63"/>
    <s v="22 ก.ค.63"/>
    <s v="ก.ค.63"/>
    <n v="69000"/>
    <n v="3000"/>
    <m/>
  </r>
  <r>
    <x v="1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13"/>
    <s v="พญานาคตัวเอกพร้อมเครื่องประดับและศีรษะ วิทยาลัยนาฏศิลปสุพรรณบุรี ตำบลสนามชัย อำเภอเมืองสุพรรณบุรี จังหวัดสุพรรณบุรี"/>
    <s v="1"/>
    <s v="ชุด"/>
    <n v="50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49000"/>
    <n v="1"/>
    <s v="22ก.ค.63"/>
    <n v="49000"/>
    <n v="7014199719"/>
    <m/>
    <m/>
    <n v="49000"/>
    <s v="เซ็นต์สัญญาวันที่ 24 มี.ค.63 รอส่งงานวันที่ 22 ก.ค.63"/>
    <s v="ได้ตัวผู้รับจ้างแล้ว/รอลงนามในสัญญา"/>
    <s v="จองเงินในระบบ GFMIS เรียบร้อยแล้ว"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n v="49000"/>
    <m/>
    <n v="1000"/>
    <s v="24 มี.ค.63"/>
    <s v="24 มี.ค.63"/>
    <s v="22 ก.ค.63"/>
    <s v="22 ก.ค.63"/>
    <s v="ก.ค.63"/>
    <n v="49000"/>
    <n v="1000"/>
    <m/>
  </r>
  <r>
    <x v="14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80"/>
    <s v="ระบำชุดเชียงแสน วิทยาลัยนาฏศิลปสุพรรณบุรี   ตำบลสนามชัย อำเภอเมืองสุพรรณบุรี จังหวัดสุพรรณบุรี"/>
    <s v="8"/>
    <s v="ชุด"/>
    <n v="120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116000"/>
    <n v="1"/>
    <s v="22ก.ค.63"/>
    <n v="116000"/>
    <n v="7014199719"/>
    <m/>
    <m/>
    <n v="116000"/>
    <s v="เซ็นต์สัญญาวันที่ 24 มี.ค.63 รอส่งงานวันที่ 22 ก.ค.63"/>
    <s v="ได้ตัวผู้รับจ้างแล้ว/รอลงนามในสัญญา"/>
    <s v="จองเงินในระบบ GFMIS เรียบร้อยแล้ว"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n v="116000"/>
    <m/>
    <n v="4000"/>
    <s v="24 มี.ค.63"/>
    <s v="24 มี.ค.63"/>
    <s v="22 ก.ค.63"/>
    <s v="22 ก.ค.63"/>
    <s v="ก.ค.63"/>
    <n v="116000"/>
    <n v="4000"/>
    <m/>
  </r>
  <r>
    <x v="14"/>
    <s v="งบประมาณตามพรบ.งบประมาณรายจ่ายประจำปีงบประมาณ พ.ศ.2563"/>
    <s v="ครุภัณฑ์"/>
    <s v="ครุภัณฑ์ยานพาหนะและขนส่ง"/>
    <s v="กิจกรรม ส่งเสริมสนับสนุนการบริการทางสังคม"/>
    <s v="1800836718110476"/>
    <s v="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4 ล้อ แบบดับเบิ้ลแค็บ พร้อมหลังคาไฟเบอร์กลาสหรือเหล็ก วิทยาลัยนาฏศิลปสุพรรณบุรี  ตำบลสนามชัย อำเภอเมืองสุพรรณบุรี จังหวัดสุพรรณบุรี"/>
    <s v="1"/>
    <s v="คัน"/>
    <n v="991000"/>
    <s v="P"/>
    <m/>
    <m/>
    <s v="25 มี.ค.63-1 เม.ย.63"/>
    <m/>
    <m/>
    <m/>
    <m/>
    <m/>
    <m/>
    <m/>
    <m/>
    <m/>
    <m/>
    <m/>
    <m/>
    <m/>
    <m/>
    <m/>
    <m/>
    <s v="อยู่ระหว่างประกาศเชิญชวนตั้งแต่วันที่ 25 มี.ค 63-1 เม.ย.63"/>
    <s v="อยู่ระหว่างกำหนดรายละเอียดคุณลักษณะเฉพาะ (TOR)"/>
    <m/>
    <s v="อยู่ในขั้นตอนการกำหนดคุณลักษณะเฉพาะ(TOR)"/>
    <s v="อยู่ระหว่างการจัดทำร่าง TOR"/>
    <m/>
    <m/>
    <n v="991000"/>
    <s v="เม.ย. 63"/>
    <s v="เม.ย. 63"/>
    <s v="มิ.ย.63"/>
    <s v="มิ.ย.63"/>
    <s v="มิ.ย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8"/>
    <s v="เครื่องปรับอากาศ แบบแยกส่วน ชนิดตั้งพื้นหรือชนิดแขวน ขนาด 36,000 บีทียู วิทยาลัยนาฏศิลปสุพรรณบุรี ตำบลสนามชัย อำเภอเมืองสุพรรณบุรี จังหวัดสุพรรณบุรี"/>
    <s v="6"/>
    <s v="เครื่อง"/>
    <n v="282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รกำหนดคุณลักษณะเฉพาะ(TOR)"/>
    <s v="อยู่ระหว่างการจัดทำร่าง TOR"/>
    <m/>
    <m/>
    <n v="282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32"/>
    <s v="โต๊ะคอมพิวเตอร์พร้อมเก้าอี้ วิทยาลัยนาฏศิลปสุพรรณบุรี   ตำบลสนามชัย อำเภอเมืองสุพรรณบุรี จังหวัดสุพรรณบุรี"/>
    <s v="20"/>
    <s v="ชุด"/>
    <n v="40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รกำหนดคุณลักษณะเฉพาะ(TOR)"/>
    <s v="อยู่ระหว่างการจัดทำร่าง TOR"/>
    <m/>
    <m/>
    <n v="40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23"/>
    <s v="โต๊ะทำงานพร้อมเก้าอี้  วิทยาลัยนาฏศิลปสุพรรณบุรี   ตำบลสนามชัย อำเภอเมืองสุพรรณบุรี จังหวัดสุพรรณบุรี"/>
    <s v="10"/>
    <s v="ชุด"/>
    <n v="45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รกำหนดคุณลักษณะเฉพาะ(TOR)"/>
    <s v="อยู่ระหว่างการจัดทำร่าง TOR"/>
    <m/>
    <m/>
    <n v="45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40"/>
    <s v="แท่นยืนบรรยาย (โพเดียม)  วิทยาลัยนาฏศิลปสุพรรณบุรี   ตำบลสนามชัย อำเภอเมืองสุพรรณบุรี จังหวัดสุพรรณบุรี"/>
    <s v="1"/>
    <s v="แท่น"/>
    <n v="26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รกำหนดคุณลักษณะเฉพาะ(TOR)"/>
    <s v="อยู่ระหว่างการจัดทำร่าง TOR"/>
    <m/>
    <m/>
    <n v="26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341"/>
    <s v="เครื่องฉีดน้ำแรงดันสูง วิทยาลัยนาฏศิลปสุพรรณบุรี   ตำบลสนามชัย อำเภอเมืองสุพรรณบุรี จังหวัดสุพรรณบุรี"/>
    <s v="2"/>
    <s v="เครื่อง"/>
    <n v="18000"/>
    <m/>
    <m/>
    <s v="P"/>
    <m/>
    <s v="ซ.14/2563"/>
    <s v="24 มี.ค.63"/>
    <s v="บริษัท     ชัยสุวรรณวัสดุดี จำกัด"/>
    <s v="บริษัท"/>
    <s v="สุพรรณบุรี"/>
    <m/>
    <m/>
    <s v="24 มี.ค.63  -                 9 เม.ย.63"/>
    <n v="18000"/>
    <n v="1"/>
    <s v="9 เม.ย.63"/>
    <n v="18000"/>
    <m/>
    <m/>
    <m/>
    <n v="18000"/>
    <s v="รอการจัดส่งสินค้าจากผู้ขาย"/>
    <s v="ได้ตัวผู้รับจ้างแล้ว/รอลงนามในสัญญา"/>
    <m/>
    <s v="อยู่ในขั้นตอนดำเนินการจัดซื้อจัดจ้างและหาผู้ขาย"/>
    <s v="เสนอราคา/พิจารณาผล"/>
    <m/>
    <m/>
    <n v="18000"/>
    <s v="มี.ค.63"/>
    <s v="มี.ค.63"/>
    <s v="เม.ย.63"/>
    <s v="เม.ย.63"/>
    <s v="เม.ย.63"/>
    <n v="18000"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639"/>
    <s v="เครื่องดูดฝุ่น  ขนาด 25 ลิตร วิทยาลัยนาฏศิลปสุพรรณบุรี ตำบลสนามชัย อำเภอเมืองสุพรรณบุรี จังหวัดสุพรรณบุรี"/>
    <s v="2"/>
    <s v="เครื่อง"/>
    <n v="28000"/>
    <m/>
    <m/>
    <s v="P"/>
    <m/>
    <s v="ซ.14/2563"/>
    <s v="24 มี.ค.63"/>
    <s v="บริษัท    ชัยสุวรรณ   วัสดุดี จำกัด"/>
    <s v="บริษัท"/>
    <s v="สุพรรณบุรี"/>
    <m/>
    <m/>
    <s v="24 มี.ค.63  -                 9 เม.ย.63"/>
    <n v="28000"/>
    <n v="1"/>
    <s v="9 เม.ย.63"/>
    <n v="28000"/>
    <m/>
    <m/>
    <m/>
    <n v="28000"/>
    <s v="รอการจัดส่งสินค้าจากผู้ขาย"/>
    <s v="ได้ตัวผู้รับจ้างแล้ว/รอลงนามในสัญญา"/>
    <m/>
    <s v="อยู่ในขั้นตอนดำเนินการจัดซื้อจัดจ้างและหาผู้ขาย"/>
    <s v="เสนอราคา/พิจารณาผล"/>
    <m/>
    <m/>
    <n v="28000"/>
    <s v="มี.ค.63"/>
    <s v="มี.ค.63"/>
    <s v="เม.ย.63"/>
    <s v="เม.ย.63"/>
    <s v="เม.ย.63"/>
    <n v="28000"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289"/>
    <s v="เครื่องตัดแต่งพุ่มไม้ ขนาด 22 นิ้ว วิทยาลัยนาฏศิลปสุพรรณบุรี   ตำบลสนามชัย อำเภอเมืองสุพรรณบุรี จังหวัดสุพรรณบุรี"/>
    <s v="1"/>
    <s v="เครื่อง"/>
    <n v="11000"/>
    <m/>
    <m/>
    <s v="P"/>
    <m/>
    <s v="ซ.14/2563"/>
    <s v="24 มี.ค.63"/>
    <s v="บริษัท     ชัยสุวรรณวัสดุดี จำกัด"/>
    <s v="บริษัท"/>
    <s v="สุพรรณบุรี"/>
    <m/>
    <m/>
    <s v="24 มี.ค.63  -                 9 เม.ย.63"/>
    <n v="11000"/>
    <n v="1"/>
    <s v="9 เม.ย.63"/>
    <n v="11000"/>
    <m/>
    <m/>
    <m/>
    <n v="11000"/>
    <s v="รอการจัดส่งสินค้าจากผู้ขาย"/>
    <s v="ได้ตัวผู้รับจ้างแล้ว/รอลงนามในสัญญา"/>
    <m/>
    <s v="อยู่ในขั้นตอนดำเนินการจัดซื้อจัดจ้างและหาผู้ขาย"/>
    <s v="เสนอราคา/พิจารณาผล"/>
    <m/>
    <m/>
    <n v="11000"/>
    <s v="มี.ค.63"/>
    <s v="มี.ค.63"/>
    <s v="เม.ย.63"/>
    <s v="เม.ย.63"/>
    <s v="เม.ย.63"/>
    <n v="11000"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638"/>
    <s v="เครื่องตัดหญ้า แบบข้อแข็ง  วิทยาลัยนาฏศิลปสุพรรณบุรี ตำบลสนามชัย อำเภอเมืองสุพรรณบุรี จังหวัดสุพรรณบุรี"/>
    <s v="1"/>
    <s v="เครื่อง"/>
    <n v="9500"/>
    <m/>
    <m/>
    <s v="P"/>
    <m/>
    <s v="ซ.14/2563"/>
    <s v="24 มี.ค.63"/>
    <s v="บริษัท     ชัยสุวรรณวัสดุดี จำกัด"/>
    <s v="บริษัท"/>
    <s v="สุพรรณบุรี"/>
    <m/>
    <m/>
    <s v="24 มี.ค.63  -                 9 เม.ย.63"/>
    <n v="9500"/>
    <n v="1"/>
    <s v="9 เม.ย.63"/>
    <n v="9500"/>
    <m/>
    <m/>
    <m/>
    <n v="9500"/>
    <s v="รอการจัดส่งสินค้าจากผู้ขาย"/>
    <s v="ได้ตัวผู้รับจ้างแล้ว/รอลงนามในสัญญา"/>
    <m/>
    <s v="อยู่ในขั้นตอนดำเนินการจัดซื้อจัดจ้างและหาผู้ขาย"/>
    <s v="เสนอราคา/พิจารณาผล"/>
    <m/>
    <m/>
    <n v="9500"/>
    <s v="มี.ค.63"/>
    <s v="มี.ค.63"/>
    <s v="เม.ย.63"/>
    <s v="เม.ย.63"/>
    <s v="เม.ย.63"/>
    <n v="9500"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448"/>
    <s v="ถังขยะแบบแยกประเภท ชุดละ 4 ถัง วิทยาลัยนาฏศิลปสุพรรณบุรี   ตำบลสนามชัย อำเภอเมืองสุพรรณบุรี จังหวัดสุพรรณบุรี"/>
    <s v="10"/>
    <s v="ชุด"/>
    <n v="72000"/>
    <m/>
    <m/>
    <s v="P"/>
    <m/>
    <s v="ซ.14/2563"/>
    <s v="24 มี.ค.63"/>
    <s v="บริษัท     ชัยสุวรรณวัสดุดี จำกัด"/>
    <s v="บริษัท"/>
    <s v="สุพรรณบุรี"/>
    <m/>
    <m/>
    <s v="24 มี.ค.63  -                 9 เม.ย.63"/>
    <n v="72000"/>
    <n v="1"/>
    <s v="9 เม.ย.63"/>
    <n v="72000"/>
    <m/>
    <m/>
    <m/>
    <n v="72000"/>
    <s v="รอการจัดส่งสินค้าจากผู้ขาย"/>
    <s v="ได้ตัวผู้รับจ้างแล้ว/รอลงนามในสัญญา"/>
    <m/>
    <s v="อยู่ในขั้นตอนดำเนินการจัดซื้อจัดจ้างและหาผู้ขาย"/>
    <s v="เสนอราคา/พิจารณาผล"/>
    <m/>
    <m/>
    <n v="72000"/>
    <s v="มี.ค.63"/>
    <s v="มี.ค.63"/>
    <s v="เม.ย.63"/>
    <s v="เม.ย.63"/>
    <s v="เม.ย.63"/>
    <n v="72000"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447"/>
    <s v="รถตัดหญ้าแบบเดินตาม วิทยาลัยนาฏศิลปสุพรรณบุรี   ตำบลสนามชัย อำเภอเมืองสุพรรณบุรี จังหวัดสุพรรณบุรี"/>
    <s v="1"/>
    <s v="คัน"/>
    <n v="18000"/>
    <m/>
    <m/>
    <s v="P"/>
    <m/>
    <s v="ซ.14/2563"/>
    <s v="24 มี.ค.63"/>
    <s v="บริษัท     ชัยสุวรรณวัสดุดี จำกัด"/>
    <s v="บริษัท"/>
    <s v="สุพรรณบุรี"/>
    <m/>
    <m/>
    <s v="24 มี.ค.63  -                 9 เม.ย.63"/>
    <n v="18000"/>
    <n v="1"/>
    <s v="9 เม.ย.63"/>
    <n v="18000"/>
    <m/>
    <m/>
    <m/>
    <n v="18000"/>
    <s v="รอการจัดส่งสินค้าจากผู้ขาย"/>
    <s v="ได้ตัวผู้รับจ้างแล้ว/รอลงนามในสัญญา"/>
    <m/>
    <s v="อยู่ในขั้นตอนดำเนินการจัดซื้อจัดจ้างและหาผู้ขาย"/>
    <s v="เสนอราคา/พิจารณาผล"/>
    <m/>
    <m/>
    <n v="18000"/>
    <s v="มี.ค.63"/>
    <s v="มี.ค.63"/>
    <s v="เม.ย.63"/>
    <s v="เม.ย.63"/>
    <s v="เม.ย.63"/>
    <n v="18000"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66"/>
    <s v="กระดานอิเล็กทรอนิกส์ (Electronic Board หรือe-Board) กระดานอัจฉริยะ พร้อมติดตั้ง วิทยาลัยนาฏศิลปสุพรรณบุรี   ตำบลสนามชัย อำเภอเมืองสุพรรณบุรี จังหวัดสุพรรณบุรี"/>
    <s v="2"/>
    <s v="เครื่อง"/>
    <n v="210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210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733"/>
    <s v="เครื่องฉายภาพ 3 มิติ (Visualizer) วิทยาลัยนาฏศิลปสุพรรณบุรี   ตำบลสนามชัย อำเภอเมืองสุพรรณบุรี จังหวัดสุพรรณบุรี"/>
    <s v="2"/>
    <s v="เครื่อง"/>
    <n v="416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416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90"/>
    <s v="เครื่องมัลติมีเดียโปรเจคเตอร์  ระดับ XGA           ขนาด 3,000  ANSI Lumens วิทยาลัยนาฏศิลปสุพรรณบุรี ตำบลสนามชัย อำเภอเมืองสุพรรณบุรี จังหวัดสุพรรณบุรี"/>
    <s v="2"/>
    <s v="เครื่อง"/>
    <n v="654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654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49"/>
    <s v="จอรับภาพ ชนิดมอเตอร์ไฟฟ้า  ขนาดเส้นทะแยงมุม  120 นิ้ว วิทยาลัยนาฏศิลปสุพรรณบุรี ตำบลสนามชัย อำเภอเมืองสุพรรณบุรี จังหวัดสุพรรณบุรี"/>
    <s v="2"/>
    <s v="จอ"/>
    <n v="306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306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4"/>
    <s v="กล้องโทรทัศน์วงจรปิดแบบปรับมุมมองคงที่ สำหรับติดตั้งภายนอกอาคาร แบบที่ 1 (Outdoor PTZ Network Camera) วิทยาลัยนาฏศิลปสุพรรณบุรี   ตำบลสนามชัย อำเภอเมืองสุพรรณบุรี จังหวัดสุพรรณบุรี"/>
    <s v="1"/>
    <s v="ชุด"/>
    <n v="60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60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8"/>
    <s v="กล้องโทรทัศน์วงจรปิดแบบปรับมุมมองคงที่ สำหรับติดตั้งภายในอาคาร แบบที่ 2 (Indoor Fixed Network Camera) วิทยาลัยนาฏศิลปสุพรรณบุรี   ตำบลสนามชัย อำเภอเมืองสุพรรณบุรี จังหวัดสุพรรณบุรี"/>
    <s v="1"/>
    <s v="ชุด"/>
    <n v="75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75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9"/>
    <s v="เครื่องคอมพิวเตอร์ สำหรับงานประมวลผล แบบที่ 1 (จอแสดงภาพขนาดไม่น้อยกว่า 19 นิ้ว) วิทยาลัยนาฏศิลปสุพรรณบุรี  ตำบลสนามชัย อำเภอเมืองสุพรรณบุรี จังหวัดสุพรรณบุรี"/>
    <s v="20"/>
    <s v="เครื่อง"/>
    <n v="440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440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6"/>
    <s v="เครื่องคอมพิวเตอร์ สำหรับงานประมวลผล แบบที่ 2 (จอแสดงภาพขนาดไม่น้อยกว่า 19 นิ้ว) วิทยาลัยนาฏศิลปสุพรรณบุรี ตำบลสนามชัย อำเภอเมืองสุพรรณบุรี จังหวัดสุพรรณบุรี"/>
    <s v="10"/>
    <s v="เครื่อง"/>
    <n v="300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300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7"/>
    <s v="เครื่องคอมพิวเตอร์โน้ตบุ๊ก สำหรับงานประมวลผล วิทยาลัยนาฏศิลปสุพรรณบุรี ตำบลสนามชัย อำเภอเมืองสุพรรณบุรี จังหวัดสุพรรณบุรี"/>
    <s v="4"/>
    <s v="เครื่อง"/>
    <n v="88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88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3"/>
    <s v="เครื่องพิมพ์ Multifunction แบบฉีดหมึกพร้อมติดตั้งถังหมึกพิมพ์ (Inkjet Tank Printer) วิทยาลัยนาฏศิลปสุพรรณบุรี ตำบลสนามชัย อำเภอเมืองสุพรรณบุรี จังหวัดสุพรรณบุรี"/>
    <s v="10"/>
    <s v="เครื่อง"/>
    <n v="80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80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4"/>
    <s v="เครื่องพิมพ์ เลเซอร์ หรือ LED ขาวดำ ชนิด Network แบบที่ 1  (28 หน้า/นาที) วิทยาลัยนาฏศิลปสุพรรณบุรี  ตำบลสนามชัย อำเภอเมืองสุพรรณบุรี จังหวัดสุพรรณบุรี"/>
    <s v="10"/>
    <s v="เครื่อง"/>
    <n v="89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89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2"/>
    <s v="เครื่องพิมพ์ชนิดเลเซอร์ หรือชนิด LED ขาวดำ ชนิด Network แบบที่ 1 (27 หน้า/นาที) วิทยาลัยนาฏศิลปสุพรรณบุรี   ตำบลสนามชัย อำเภอเมืองสุพรรณบุรี จังหวัดสุพรรณบุรี"/>
    <s v="10"/>
    <s v="เครื่อง"/>
    <n v="89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89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2"/>
    <s v="เครื่องสำรองไฟฟ้า ขนาด 800 VA วิทยาลัยนาฏศิลปสุพรรณบุรี   ตำบลสนามชัย อำเภอเมืองสุพรรณบุรี จังหวัดสุพรรณบุรี"/>
    <s v="20"/>
    <s v="เครื่อง"/>
    <n v="50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50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8"/>
    <s v="เครื่องสำรองไฟฟ้า ขนาด 800 VA วิทยาลัยนาฏศิลปสุพรรณบุรี ตำบลสนามชัย อำเภอเมืองสุพรรณบุรี จังหวัดสุพรรณบุรี"/>
    <s v="10"/>
    <s v="เครื่อง "/>
    <n v="25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กาจัดทำคุณลักษณะ(TOR)"/>
    <s v="อยู่ระหว่างการจัดทำร่าง TOR"/>
    <m/>
    <m/>
    <n v="25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5"/>
    <s v="อุปกรณ์กระจายสัญญาณไร้สาย (Access Point) แบบที่ 1 วิทยาลัยนาฏศิลปสุพรรณบุรี ตำบลสนามชัย อำเภอเมืองสุพรรณบุรี จังหวัดสุพรรณบุรี"/>
    <s v="10"/>
    <s v="ตัว"/>
    <n v="54000"/>
    <s v="P"/>
    <m/>
    <m/>
    <m/>
    <m/>
    <m/>
    <m/>
    <m/>
    <m/>
    <m/>
    <m/>
    <m/>
    <m/>
    <m/>
    <m/>
    <m/>
    <m/>
    <m/>
    <m/>
    <m/>
    <s v="กำหนดคุณลักษณะเฉพาะ(TOR)"/>
    <s v="อยู่ระหว่างกำหนดรายละเอียดคุณลักษณะเฉพาะ (TOR)"/>
    <m/>
    <s v="อยู่ในขั้นตอนดำเนินการจัดซื้อจัดจ้างและหาผู้ขาย"/>
    <s v="เสนอราคา/พิจารณาผล"/>
    <m/>
    <m/>
    <n v="54000"/>
    <s v="เม.ย. 63"/>
    <s v="เม.ย. 63"/>
    <s v="พ.ค.63"/>
    <s v="พ.ค.63"/>
    <s v="พ.ค.63"/>
    <m/>
    <m/>
    <m/>
  </r>
  <r>
    <x v="14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7"/>
    <s v="ก่อสร้างเวทีกลางแจ้ง วิทยาลัยนาฏศิลปสุพรรณบุรี ตำบลสนามชัย อำเภอเมืองสุพรรณบุรี จังหวัดสุพรรณบุรี"/>
    <s v="1"/>
    <s v="เวที"/>
    <n v="1800000"/>
    <s v="P"/>
    <m/>
    <m/>
    <s v="25 มี.ค.63-1 เม.ย.63"/>
    <m/>
    <m/>
    <m/>
    <m/>
    <m/>
    <m/>
    <m/>
    <m/>
    <m/>
    <m/>
    <m/>
    <m/>
    <m/>
    <m/>
    <m/>
    <m/>
    <s v="อยู่ระหว่างประกาศเชิญชวนตั้งแต่วันที่ 25 มี.ค 63-1 เม.ย.63"/>
    <s v="อยู่ระหว่างการจัดทำราคากลางท้องถิ่น"/>
    <m/>
    <s v="อยู่ในขั้นตอนการกำหนดราคากลางและร่างขอบเขตงาน(TOR)  "/>
    <s v="อยู่ระหว่างการจัดทำร่าง TOR"/>
    <m/>
    <m/>
    <n v="1800000"/>
    <s v="เม.ย. 63"/>
    <s v="เม.ย. 63"/>
    <s v="ก.ค.63"/>
    <s v="ก.ค.63"/>
    <s v="ก.ค.63"/>
    <m/>
    <m/>
    <m/>
  </r>
  <r>
    <x v="1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56"/>
    <s v="เครื่องปรับอากาศ ชนิดติดผนัง ขนาด 18,000 บีทียู วิทยาลัยนาฏศิลปนครราชสีมา ตำบลโคกกรวด อำเภอเมืองนครราชสีมา จังหวัดนครราชสีมา"/>
    <s v="5"/>
    <s v="เครื่อง"/>
    <n v="139500"/>
    <s v="P"/>
    <m/>
    <m/>
    <s v="25 ก.พ.-3 มี.ค.63"/>
    <s v="ซ.51/2563"/>
    <s v="26 มี.ค.63"/>
    <s v="หจก.กิตติเครื่องเย็น"/>
    <s v="ห้างหุ้นส่วนจำกัด"/>
    <s v="นครราชสีมา"/>
    <s v="ซัยโจ เด็นกิ"/>
    <s v="SJ-W18G-O-DTGP1/SJ-C18G-D-DTGP1"/>
    <s v="27 มี.ค.-25 เม.ย.63"/>
    <n v="128000"/>
    <s v="1 งวด"/>
    <s v="25 เม.ย.63"/>
    <n v="128000"/>
    <n v="7014248882"/>
    <m/>
    <m/>
    <n v="128000"/>
    <s v="รอส่งมอบงาน"/>
    <s v="เสนอราคา/พิจารณาผล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m/>
    <m/>
    <n v="139500"/>
    <s v="มี.ค.63"/>
    <s v="มี.ค.63"/>
    <s v="เม.ย.63"/>
    <s v="เม.ย.63"/>
    <s v="เม.ย.63"/>
    <n v="128000"/>
    <n v="11500"/>
    <m/>
  </r>
  <r>
    <x v="1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44"/>
    <s v="เครื่องปรับอากาศ ชนิดติดผนัง ขนาด 30,000 บีทียู วิทยาลัยนาฏศิลปนครราชสีมา ตำบลโคกกรวด อำเภอเมืองนครราชสีมา จังหวัดนครราชสีมา"/>
    <s v="5"/>
    <s v="เครื่อง"/>
    <n v="251000"/>
    <s v="P"/>
    <m/>
    <m/>
    <s v="25 ก.พ.-3 มี.ค.63"/>
    <s v="ซ.51/2563"/>
    <s v="26 มี.ค.63"/>
    <s v="หจก.กิตติเครื่องเย็น"/>
    <s v="ห้างหุ้นส่วนจำกัด"/>
    <s v="นครราชสีมา"/>
    <s v="ซัยโจ เด็นกิ"/>
    <s v="SJ-W30D-O-DTMP1/SJ-C30D-D-DTMP1"/>
    <s v="27 มี.ค.-25 เม.ย.63"/>
    <n v="211000"/>
    <s v="1 งวด"/>
    <s v="25 เม.ย.63"/>
    <n v="211000"/>
    <n v="7014248882"/>
    <m/>
    <m/>
    <n v="211000"/>
    <s v="รอส่งมอบงาน"/>
    <s v="เสนอราคา/พิจารณาผล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m/>
    <m/>
    <n v="251000"/>
    <s v="มี.ค.63"/>
    <s v="มี.ค.63"/>
    <s v="เม.ย.63"/>
    <s v="เม.ย.63"/>
    <s v="เม.ย.63"/>
    <n v="211000"/>
    <n v="40000"/>
    <m/>
  </r>
  <r>
    <x v="1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23"/>
    <s v="เครื่องปรับอากาศ ชนิดติดผนัง ขนาด 36,000 บีทียู วิทยาลัยนาฏศิลปนครราชสีมา ตำบลโคกกรวด อำเภอเมืองนครราชสีมา จังหวัดนครราชสีมา"/>
    <s v="10"/>
    <s v="เครื่อง"/>
    <n v="616000"/>
    <s v="P"/>
    <m/>
    <m/>
    <s v="25 ก.พ.-3 มี.ค.63"/>
    <s v="ซ.51/2563"/>
    <s v="26 มี.ค.63"/>
    <s v="หจก.กิตติเครื่องเย็น"/>
    <s v="ห้างหุ้นส่วนจำกัด"/>
    <s v="นครราชสีมา"/>
    <s v="ซัยโจ เด็นกิ"/>
    <s v="SJ-W36D-D-DTMP1/SJ-C36D-D-DTMP1"/>
    <s v="27 มี.ค.-25 เม.ย.63"/>
    <n v="452000"/>
    <s v="1 งวด"/>
    <s v="25 เม.ย.63"/>
    <n v="452000"/>
    <n v="7014248882"/>
    <m/>
    <m/>
    <n v="452000"/>
    <s v="รอส่งมอบงาน"/>
    <s v="เสนอราคา/พิจารณาผล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m/>
    <m/>
    <n v="616000"/>
    <s v="มี.ค.63"/>
    <s v="มี.ค.63"/>
    <s v="เม.ย.63"/>
    <s v="เม.ย.63"/>
    <s v="เม.ย.63"/>
    <n v="452000"/>
    <n v="164000"/>
    <m/>
  </r>
  <r>
    <x v="1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23"/>
    <s v="ตู้กระจกเก็บเครื่องดนตรีไทย วิทยาลัยนาฏศิลปนครราชสีมา    ตำบลโคกกรวด อำเภอเมืองนครราชสีมา จังหวัดนครราชสีมา"/>
    <s v="4"/>
    <s v="ใบ"/>
    <n v="200000"/>
    <s v="P"/>
    <m/>
    <m/>
    <s v="25 ก.พ.-3 มี.ค.63"/>
    <s v="ซ.47/2563"/>
    <s v="17 มี.ค.63"/>
    <s v="หจก.เคจีพี เฟอร์นิเจอร์"/>
    <s v="ห้างหุ้นส่วนจำกัด"/>
    <s v="นครราชสีมา"/>
    <m/>
    <m/>
    <s v="18 มี.ค.-16 เม.ย.63"/>
    <n v="188000"/>
    <s v="1 งวด"/>
    <s v="16 เม.ย.63"/>
    <n v="188000"/>
    <n v="7014197373"/>
    <m/>
    <m/>
    <n v="188000"/>
    <s v="รอส่งมอบงาน"/>
    <s v="เสนอราคา/พิจารณาผล"/>
    <s v="จองเงินในระบบ GFMIS เรียบร้อยแล้ว"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n v="188000"/>
    <m/>
    <n v="12000"/>
    <s v="มี.ค.63"/>
    <s v="มี.ค.63"/>
    <s v="เม.ย.63"/>
    <s v="เม.ย.63"/>
    <s v="เม.ย.63"/>
    <n v="188000"/>
    <n v="12000"/>
    <m/>
  </r>
  <r>
    <x v="1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92"/>
    <s v="ตู้เก็บเอกสารเอนกประสงค์ วิทยาลัยนาฏศิลปนครราชสีมา    ตำบลโคกกรวด อำเภอเมืองนครราชสีมา จังหวัดนครราชสีมา"/>
    <s v="4"/>
    <s v="ตู้"/>
    <n v="36000"/>
    <s v="P"/>
    <m/>
    <m/>
    <s v="25 ก.พ.-3 มี.ค.63"/>
    <s v="ซ.47/2563"/>
    <s v="17 มี.ค.63"/>
    <s v="หจก.เคจีพี เฟอร์นิเจอร์"/>
    <s v="ห้างหุ้นส่วนจำกัด"/>
    <s v="นครราชสีมา"/>
    <s v="ELEGANT"/>
    <s v="LK-11"/>
    <s v="18 มี.ค.-16 เม.ย.63"/>
    <n v="32000"/>
    <s v="1 งวด"/>
    <s v="16 เม.ย.63"/>
    <n v="32000"/>
    <n v="7014197373"/>
    <m/>
    <m/>
    <n v="32000"/>
    <s v="รอส่งมอบงาน"/>
    <s v="เสนอราคา/พิจารณาผล"/>
    <s v="จองเงินในระบบ GFMIS เรียบร้อยแล้ว"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n v="32000"/>
    <m/>
    <n v="4000"/>
    <s v="มี.ค.63"/>
    <s v="มี.ค.63"/>
    <s v="เม.ย.63"/>
    <s v="เม.ย.63"/>
    <s v="เม.ย.63"/>
    <n v="32000"/>
    <n v="4000"/>
    <m/>
  </r>
  <r>
    <x v="1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93"/>
    <s v="ตู้เหล็กเก็บเครื่องดนตรี 118.8x45.7x183 ซม วิทยาลัยนาฏศิลปนครราชสีมา ตำบลโคกกรวด อำเภอเมือง จังหวัดนครราชสีมา"/>
    <s v="10"/>
    <s v="ตู้"/>
    <n v="150000"/>
    <s v="P"/>
    <m/>
    <m/>
    <s v="25 ก.พ.-3 มี.ค.63"/>
    <s v="ซ.47/2563"/>
    <s v="17 มี.ค.63"/>
    <s v="หจก.เคจีพี เฟอร์นิเจอร์"/>
    <s v="ห้างหุ้นส่วนจำกัด"/>
    <s v="นครราชสีมา"/>
    <s v="ELEGANT"/>
    <s v="SC3FGL"/>
    <s v="18 มี.ค.-16 เม.ย.63"/>
    <n v="140000"/>
    <s v="1 งวด"/>
    <s v="16 เม.ย.63"/>
    <n v="140000"/>
    <n v="7014197373"/>
    <m/>
    <m/>
    <n v="140000"/>
    <s v="รอส่งมอบงาน"/>
    <s v="เสนอราคา/พิจารณาผล"/>
    <s v="จองเงินในระบบ GFMIS เรียบร้อยแล้ว"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n v="140000"/>
    <m/>
    <n v="10000"/>
    <s v="มี.ค.63"/>
    <s v="มี.ค.63"/>
    <s v="เม.ย.63"/>
    <s v="เม.ย.63"/>
    <s v="เม.ย.63"/>
    <n v="140000"/>
    <n v="10000"/>
    <m/>
  </r>
  <r>
    <x v="15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91"/>
    <s v="ม้านั่งไม้เนื้อแข็งมีพนักพิงยาว วิทยาลัยนาฏศิลปนครราชสีมา    ตำบลโคกกรวด อำเภอเมืองนครราชสีมา จังหวัดนครราชสีมา"/>
    <s v="20"/>
    <s v="ตัว"/>
    <n v="120000"/>
    <s v="P"/>
    <m/>
    <m/>
    <s v="25 ก.พ.-3 มี.ค.63"/>
    <s v="ซ.47/2563"/>
    <s v="17 มี.ค.63"/>
    <s v="หจก.เคจีพี เฟอร์นิเจอร์"/>
    <s v="ห้างหุ้นส่วนจำกัด"/>
    <s v="นครราชสีมา"/>
    <m/>
    <m/>
    <s v="18 มี.ค.-16 เม.ย.63"/>
    <n v="100000"/>
    <s v="1 งวด"/>
    <s v="16 เม.ย.63"/>
    <n v="100000"/>
    <n v="7014197373"/>
    <m/>
    <m/>
    <n v="100000"/>
    <s v="รอส่งมอบงาน"/>
    <s v="เสนอราคา/พิจารณาผล"/>
    <s v="จองเงินในระบบ GFMIS เรียบร้อยแล้ว"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n v="100000"/>
    <m/>
    <n v="20000"/>
    <s v="มี.ค.63"/>
    <s v="มี.ค.63"/>
    <s v="เม.ย.63"/>
    <s v="เม.ย.63"/>
    <s v="เม.ย.63"/>
    <n v="100000"/>
    <n v="20000"/>
    <m/>
  </r>
  <r>
    <x v="15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424"/>
    <s v="โทรทัศน์ LED TV แบบ Smart TV ขนาด 75 นิ้ว วิทยาลัยนาฏศิลปนครราชสีมา ตำบลโคกกรวด อำเภอเมือง จังหวัดนครราชสีมา"/>
    <s v="7"/>
    <s v="เครื่อง"/>
    <n v="560000"/>
    <s v="P"/>
    <m/>
    <m/>
    <s v="5-11 มี.ค.63"/>
    <s v="ซ.48/2563"/>
    <s v="23 มี.ค.63"/>
    <s v="บ.บี ทู จี ซัพพลาย แอนด์ เซอร์วิส จก."/>
    <s v="บริษัท"/>
    <s v="นครราชสีมา"/>
    <s v="LG"/>
    <s v="UM6970PTB"/>
    <s v="24 มี.ค.-22 เม.ย.63"/>
    <n v="327440"/>
    <s v="1 งวด"/>
    <s v="22 เม.ย.63"/>
    <n v="327440"/>
    <n v="7014232091"/>
    <s v="30 มี.ค.63"/>
    <s v="30 มี.ค.63"/>
    <n v="327440"/>
    <s v="รอการเงินเบิกจ่ายเงิน"/>
    <s v="เสนอราคา/พิจารณาผล"/>
    <s v="จองเงินในระบบ GFMIS เรียบร้อยแล้ว"/>
    <s v="อยู่ระหว่างกำหนดรายละเอียดคุณลักษณะ"/>
    <s v="อยู่ระหว่างการจัดทำร่าง TOR"/>
    <n v="327440"/>
    <m/>
    <n v="232560"/>
    <m/>
    <m/>
    <m/>
    <m/>
    <m/>
    <m/>
    <m/>
    <m/>
  </r>
  <r>
    <x v="15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24"/>
    <s v="โทรทัศน์ แอล อี ดี (LED TV) แบบ Smart TV ระดับความละเอียดจอภาพ 1920 x 1080 พิกเซล ขนาด 48 นิ้ว วิทยาลัยนาฏศิลปนครราชสีมา ตำบลโคกกรวด อำเภอเมืองนครราชสีมา จังหวัดนครราชสีมา"/>
    <s v="8"/>
    <s v="เครื่อง"/>
    <n v="149600"/>
    <s v="P"/>
    <m/>
    <m/>
    <s v="5-11 มี.ค.63"/>
    <s v="ซ.48/2563"/>
    <s v="23 มี.ค.63"/>
    <s v="บ.บี ทู จี ซัพพลาย แอนด์ เซอร์วิส จก."/>
    <s v="บริษัท"/>
    <s v="นครราชสีมา"/>
    <s v="LG"/>
    <s v="UM7290PTD"/>
    <s v="24 มี.ค.-22 เม.ย.63"/>
    <n v="36000"/>
    <s v="1 งวด"/>
    <s v="22 เม.ย.63"/>
    <n v="36000"/>
    <n v="7014232091"/>
    <s v="30 มี.ค.63"/>
    <s v="30 มี.ค.63"/>
    <n v="36000"/>
    <s v="รอการเงินเบิกจ่ายเงิน"/>
    <s v="เสนอราคา/พิจารณาผล"/>
    <s v="จองเงินในระบบ GFMIS เรียบร้อยแล้ว"/>
    <s v="อยู่ระหว่างกำหนดรายละเอียดคุณลักษณะ"/>
    <s v="อยู่ระหว่างการจัดทำร่าง TOR"/>
    <n v="100560"/>
    <m/>
    <n v="49040"/>
    <m/>
    <m/>
    <m/>
    <m/>
    <m/>
    <m/>
    <m/>
    <m/>
  </r>
  <r>
    <x v="15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705"/>
    <s v="โทรทัศน์ แอล อี ดี (LED TV) แบบ Smart TV ระดับความละเอียดจอภาพ 1920 x 1080 พิกเซล ขนาด 55 นิ้ว วิทยาลัยนาฏศิลปนครราชสีมา ตำบลโคกกรวด อำเภอเมืองนครราชสีมา จังหวัดนครราชสีมา"/>
    <s v="2"/>
    <s v="เครื่อง"/>
    <n v="39200"/>
    <s v="P"/>
    <m/>
    <m/>
    <s v="5-11 มี.ค.63"/>
    <s v="ซ.48/2563"/>
    <s v="23 มี.ค.63"/>
    <s v="บ.บี ทู จี ซัพพลาย แอนด์ เซอร์วิส จก."/>
    <s v="บริษัท"/>
    <s v="นครราชสีมา"/>
    <s v="LG"/>
    <s v="UM7290PTD"/>
    <s v="24 มี.ค.-22 เม.ย.63"/>
    <n v="100560"/>
    <s v="1 งวด"/>
    <s v="22 เม.ย.63"/>
    <n v="100560"/>
    <n v="7014232091"/>
    <s v="30 มี.ค.63"/>
    <s v="30 มี.ค.63"/>
    <n v="100560"/>
    <s v="รอการเงินเบิกจ่ายเงิน"/>
    <s v="เสนอราคา/พิจารณาผล"/>
    <s v="จองเงินในระบบ GFMIS เรียบร้อยแล้ว"/>
    <s v="อยู่ระหว่างกำหนดรายละเอียดคุณลักษณะ"/>
    <s v="อยู่ระหว่างการจัดทำร่าง TOR"/>
    <n v="36000"/>
    <m/>
    <n v="3200"/>
    <m/>
    <m/>
    <m/>
    <m/>
    <m/>
    <m/>
    <m/>
    <m/>
  </r>
  <r>
    <x v="15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57"/>
    <s v="ลำโพงขยายเสียงพร้อมไมค์ แบบติดผนัง วิทยาลัยนาฏศิลปนครราชสีมา ตำบลโคกกรวด อำเภอเมือง จังหวัดนครราชสีมา"/>
    <s v="7"/>
    <s v="ชุด"/>
    <n v="105000"/>
    <m/>
    <m/>
    <s v="P"/>
    <s v="6-11 มี.ค.63"/>
    <s v="ซ.50/2563"/>
    <s v="25 มี.ค.63"/>
    <s v="หจก.ไอที.โปรเจค"/>
    <s v="ห้างหุ้นส่วนจำกัด"/>
    <s v="นครราชสีมา"/>
    <s v="Sony"/>
    <s v="BDV-E4100"/>
    <s v="26 มี.ค.-9 เม.ย.63"/>
    <n v="104930"/>
    <s v="1 งวด"/>
    <s v="9 เม.ย.63"/>
    <n v="104930"/>
    <m/>
    <m/>
    <m/>
    <n v="104930"/>
    <s v="รอส่งมอบงาน"/>
    <s v="เสนอราคา/พิจารณาผล"/>
    <m/>
    <s v="อยู่ระหว่างกำหนดรายละเอียดคุณลักษณะ"/>
    <s v="อยู่ระหว่างการจัดทำร่าง TOR"/>
    <m/>
    <m/>
    <n v="105000"/>
    <s v="มี.ค.63"/>
    <s v="มี.ค.63"/>
    <s v="เม.ย.63"/>
    <s v="เม.ย.63"/>
    <s v="เม.ย.63"/>
    <n v="104930"/>
    <n v="70"/>
    <m/>
  </r>
  <r>
    <x v="15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95"/>
    <s v="ลำโพงขยายเสียงพร้อมไมค์ล้อลาก วิทยาลัยนาฏศิลปนครราชสีมา    ตำบลโคกกรวด อำเภอเมืองนครราชสีมา จังหวัดนครราชสีมา"/>
    <s v="5"/>
    <s v="เครื่อง"/>
    <n v="40000"/>
    <m/>
    <m/>
    <s v="P"/>
    <s v="6-11 มี.ค.63"/>
    <s v="ซ.50/2563"/>
    <s v="25 มี.ค.63"/>
    <s v="หจก.ไอที.โปรเจค"/>
    <s v="ห้างหุ้นส่วนจำกัด"/>
    <s v="นครราชสีมา"/>
    <s v="Proeurotech"/>
    <s v="KF-15M"/>
    <s v="26 มี.ค.-9 เม.ย.63"/>
    <n v="39500"/>
    <s v="1 งวด"/>
    <s v="9 เม.ย.63"/>
    <n v="39500"/>
    <m/>
    <m/>
    <m/>
    <n v="39500"/>
    <s v="รอส่งมอบงาน"/>
    <s v="เสนอราคา/พิจารณาผล"/>
    <m/>
    <s v="อยู่ระหว่างกำหนดรายละเอียดคุณลักษณะ"/>
    <s v="อยู่ระหว่างการจัดทำร่าง TOR"/>
    <m/>
    <m/>
    <n v="40000"/>
    <s v="มี.ค.63"/>
    <s v="มี.ค.63"/>
    <s v="เม.ย.63"/>
    <s v="เม.ย.63"/>
    <s v="เม.ย.63"/>
    <n v="39500"/>
    <n v="500"/>
    <m/>
  </r>
  <r>
    <x v="15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94"/>
    <s v="โฮมเธียเตอร์ วิทยาลัยนาฏศิลปนครราชสีมา    ตำบลโคกกรวด อำเภอเมืองนครราชสีมา จังหวัดนครราชสีมา"/>
    <s v="2"/>
    <s v="ชุด"/>
    <n v="50000"/>
    <m/>
    <m/>
    <s v="P"/>
    <s v="6-11 มี.ค.63"/>
    <s v="ซ.50/2563"/>
    <s v="25 มี.ค.63"/>
    <s v="หจก.ไอที.โปรเจค"/>
    <s v="ห้างหุ้นส่วนจำกัด"/>
    <s v="นครราชสีมา"/>
    <s v="Sony"/>
    <s v="BDV-N9200W"/>
    <s v="26 มี.ค.-9 เม.ย.63"/>
    <n v="49980"/>
    <s v="1 งวด"/>
    <s v="9 เม.ย.63"/>
    <n v="49980"/>
    <m/>
    <m/>
    <m/>
    <n v="49980"/>
    <s v="รอส่งมอบงาน"/>
    <s v="เสนอราคา/พิจารณาผล"/>
    <m/>
    <s v="อยู่ระหว่างกำหนดรายละเอียดคุณลักษณะ"/>
    <s v="อยู่ระหว่างการจัดทำร่าง TOR"/>
    <m/>
    <m/>
    <n v="50000"/>
    <s v="มี.ค.63"/>
    <s v="มี.ค.63"/>
    <s v="เม.ย.63"/>
    <s v="เม.ย.63"/>
    <s v="เม.ย.63"/>
    <n v="49980"/>
    <n v="20"/>
    <m/>
  </r>
  <r>
    <x v="15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196"/>
    <s v="ปั๊มลม ขนาด 10 ปอนด์ วิทยาลัยนาฏศิลปนครราชสีมา    ตำบลโคกกรวด อำเภอเมืองนครราชสีมา จังหวัดนครราชสีมา"/>
    <s v="1"/>
    <s v="เครื่อง"/>
    <n v="7000"/>
    <m/>
    <m/>
    <s v="P"/>
    <s v="25-28 ก.พ.63"/>
    <s v="ซ.46/2563"/>
    <s v="12 มี.ค.63"/>
    <s v="หจก.ไอที.โปรเจค"/>
    <s v="ห้างหุ้นส่วนจำกัด"/>
    <s v="นครราชสีมา"/>
    <s v="ZINSANO "/>
    <s v="APC13050"/>
    <s v="13-19 มี.ค.63"/>
    <n v="7000"/>
    <s v="1 งวด"/>
    <s v="19 มี.ค.63"/>
    <n v="7000"/>
    <n v="7014161360"/>
    <s v="18 มี.ค.63"/>
    <s v="19 มี.ค.63"/>
    <n v="7000"/>
    <s v="เบิกจ่ายเงินแล้ว (30 มี.ค.63)"/>
    <s v="ได้ตัวผู้รับจ้างแล้ว/รอลงนามในสัญญา"/>
    <s v="เบิกจ่ายเรียบร้อยแล้ว"/>
    <s v="อยู่ระหว่างเสนอราคา/พิจารณาผู้เสนอราคา"/>
    <s v="เสนอราคา/พิจารณาผล"/>
    <m/>
    <n v="7000"/>
    <n v="0"/>
    <m/>
    <m/>
    <m/>
    <m/>
    <m/>
    <m/>
    <m/>
    <m/>
  </r>
  <r>
    <x v="15"/>
    <s v="งบประมาณตามพรบ.งบประมาณรายจ่ายประจำปีงบประมาณ พ.ศ.2563"/>
    <s v="ครุภัณฑ์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605"/>
    <s v="เลื่อยยนต์ ขนาดไม่เกิน 12 บาร์ วิทยาลัยนาฏศิลปนครราชสีมา    ตำบลโคกกรวด อำเภอเมืองนครราชสีมา จังหวัดนครราชสีมา"/>
    <s v="1"/>
    <s v="เครื่อง"/>
    <n v="8500"/>
    <m/>
    <m/>
    <s v="P"/>
    <s v="25-28 ก.พ.63"/>
    <s v="ซ.46/2563"/>
    <s v="12 มี.ค.63"/>
    <s v="หจก.ไอที.โปรเจค"/>
    <s v="ห้างหุ้นส่วนจำกัด"/>
    <s v="นครราชสีมา"/>
    <s v="BISON"/>
    <s v="CS-B38GG"/>
    <s v="13-19 มี.ค.63"/>
    <n v="8500"/>
    <s v="1 งวด"/>
    <s v="19 มี.ค.63"/>
    <n v="8500"/>
    <n v="7014161360"/>
    <s v="18 มี.ค.63"/>
    <s v="19 มี.ค.63"/>
    <n v="8500"/>
    <s v="เบิกจ่ายเงินแล้ว (30 มี.ค.63)"/>
    <s v="ได้ตัวผู้รับจ้างแล้ว/รอลงนามในสัญญา"/>
    <s v="เบิกจ่ายเรียบร้อยแล้ว"/>
    <s v="อยู่ระหว่างเสนอราคา/พิจารณาผู้เสนอราคา"/>
    <s v="เสนอราคา/พิจารณาผล"/>
    <m/>
    <n v="8500"/>
    <n v="0"/>
    <m/>
    <m/>
    <m/>
    <m/>
    <m/>
    <m/>
    <m/>
    <m/>
  </r>
  <r>
    <x v="15"/>
    <s v="งบประมาณตามพรบ.งบประมาณรายจ่ายประจำปีงบประมาณ พ.ศ.2563"/>
    <s v="ครุภัณฑ์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8"/>
    <s v="ชุดวงโยธวาทิต วิทยาลัยนาฏศิลปนครราชสีมา    ตำบลโคกกรวด อำเภอเมืองนครราชสีมา จังหวัดนครราชสีมา"/>
    <s v="50"/>
    <s v="ชุด"/>
    <n v="250000"/>
    <m/>
    <m/>
    <s v="P"/>
    <s v="25-28 ก.พ.63"/>
    <s v="จ.45/2563"/>
    <s v="11 มี.ค.63"/>
    <s v="ร้าน เฟมัสซ์ ช๊อป"/>
    <s v="ร้าน"/>
    <s v="นครราชสีมา"/>
    <m/>
    <m/>
    <s v="12 มี.ค.-10 เม.ย.63"/>
    <n v="250000"/>
    <s v="1 งวด"/>
    <s v="10 เม.ย.63"/>
    <n v="250000"/>
    <n v="7014161378"/>
    <s v="27 มี.ค.63"/>
    <s v="31 มี.ค.63"/>
    <n v="250000"/>
    <s v="รอการเงินเบิกจ่ายเงิน"/>
    <s v="ได้ตัวผู้รับจ้างแล้ว/รอลงนามในสัญญา"/>
    <s v="จองเงินในระบบ GFMIS เรียบร้อยแล้ว"/>
    <s v="อยู่ระหว่างเสนอราคา/พิจารณาผู้เสนอราคา"/>
    <s v="เสนอราคา/พิจารณาผล"/>
    <n v="250000"/>
    <m/>
    <n v="0"/>
    <m/>
    <m/>
    <m/>
    <m/>
    <m/>
    <m/>
    <n v="0"/>
    <m/>
  </r>
  <r>
    <x v="15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20006"/>
    <s v="ปรับปรุงหอพักหญิง วิทยาลัยนาฏศิลปนครราชสีมา ตำบลโคกกรวด อำเภอเมืองนครราชสีมา จังหวัดนครราชสีมา"/>
    <s v="1"/>
    <s v="แห่ง"/>
    <n v="16000000"/>
    <s v="P"/>
    <m/>
    <m/>
    <s v="27 มี.ค.-1 เม.ย.63"/>
    <m/>
    <m/>
    <m/>
    <m/>
    <s v="นครราชสีมา"/>
    <m/>
    <m/>
    <m/>
    <m/>
    <s v="5 งวด"/>
    <m/>
    <m/>
    <m/>
    <m/>
    <m/>
    <m/>
    <s v="อยู่ระหว่างยื่นเสนอราคา (วันที่ 2 เม.ย.63)"/>
    <s v="อยู่ระหว่างการจัดทำราคากลางท้องถิ่น"/>
    <m/>
    <s v="นัดคณะกรรมการกำหนดราคากลางท้องถิ่น วันที่ 5 มีนาคม 63"/>
    <s v="อยู่ระหว่างการจัดทำร่าง TOR"/>
    <m/>
    <m/>
    <n v="16000000"/>
    <s v="เม.ย.63"/>
    <s v="เม.ย.63"/>
    <s v="เม.ย.63"/>
    <s v="เม.ย.63"/>
    <s v="เม.ย.63"/>
    <m/>
    <m/>
    <m/>
  </r>
  <r>
    <x v="15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4"/>
    <s v="ก่อสร้างเวทีกลางแจ้ง วิทยาลัยนาฏศิลปนครราชสีมา ตำบลโคกกรวด อำเภอเมืองนครราชสีมา จังหวัดนครราชสีมา"/>
    <s v="1"/>
    <s v="เวที"/>
    <n v="1800000"/>
    <s v="P"/>
    <m/>
    <m/>
    <s v="18-24 มี.ค.63"/>
    <m/>
    <m/>
    <m/>
    <m/>
    <s v="นครราชสีมา"/>
    <m/>
    <m/>
    <m/>
    <m/>
    <s v="3 งวด"/>
    <m/>
    <m/>
    <m/>
    <m/>
    <m/>
    <m/>
    <s v="อยู่ระหว่างอุทธรณ์ผลการจัดซื้อจัดจ้าง 7 วันทำการ (อธ.2) ครบกำหนด วันที่ 7 เม.ย.2563"/>
    <s v="อยู่ระหว่างการจัดทำราคากลางท้องถิ่น"/>
    <m/>
    <s v="นัดคณะกรรมการกำหนดราคากลางท้องถิ่น วันที่ 6 มีนาคม 63"/>
    <s v="อยู่ระหว่างการจัดทำร่าง TOR"/>
    <m/>
    <m/>
    <n v="1800000"/>
    <s v="เม.ย.63"/>
    <s v="เม.ย.63"/>
    <s v="เม.ย.63"/>
    <s v="เม.ย.63"/>
    <s v="เม.ย.63"/>
    <m/>
    <m/>
    <m/>
  </r>
  <r>
    <x v="15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3"/>
    <s v="ก่อสร้างอาคารบ้านพักพร้อมโรงจอดรถ วิทยาลัยนาฏศิลปนครราชสีมา ตำบลโคกกรวด อำเภอเมืองนครราชสีมา จังหวัดนครราชสีมา"/>
    <s v="1"/>
    <s v="แห่ง"/>
    <n v="9000000"/>
    <s v="P"/>
    <m/>
    <m/>
    <s v="31 มี.ค.-3 เม.ย.63"/>
    <m/>
    <m/>
    <m/>
    <m/>
    <s v="นครราชสีมา"/>
    <m/>
    <m/>
    <m/>
    <m/>
    <s v="6 งวด"/>
    <m/>
    <m/>
    <m/>
    <m/>
    <m/>
    <m/>
    <s v="อยู่ระหว่างขึ้นประกาศวิจารณ์ร่าง TOR (วันที่ 1-3 เม.ย.63)"/>
    <s v="อยู่ระหว่างการจัดทำราคากลางท้องถิ่น"/>
    <m/>
    <s v="นัดคณะกรรมการกำหนดราคากลางท้องถิ่น วันที่ 6 มีนาคม 63"/>
    <s v="อยู่ระหว่างการจัดทำร่าง TOR"/>
    <m/>
    <m/>
    <n v="9000000"/>
    <s v="เม.ย.63"/>
    <s v="เม.ย.63"/>
    <s v="เม.ย.63"/>
    <s v="เม.ย.63"/>
    <s v="เม.ย.63"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22"/>
    <s v="เครื่องเจาะกระดาษและเข้าเล่ม แบบเจาะกระดาษไฟฟ้าและเข้าเล่มมือโยก วิทยาลัยช่างศิลป แขวงลาดกระบัง เขตลาดกระบัง กรุงเทพมหานคร"/>
    <s v="1"/>
    <s v="เครื่อง"/>
    <n v="20600"/>
    <m/>
    <m/>
    <s v="P"/>
    <m/>
    <m/>
    <m/>
    <s v="บ.ซิสเต็มส์ คอนเซ็ปต์ จ."/>
    <s v="บจก."/>
    <m/>
    <m/>
    <m/>
    <m/>
    <m/>
    <m/>
    <m/>
    <m/>
    <m/>
    <m/>
    <m/>
    <m/>
    <s v="- อยู่ระหว่างขั้นตอนจัดทำรายงานขออนุมัติสั่งซื้อสั่งจ้าง"/>
    <s v="อยู่ระหว่างขั้นตอนการจัดทำรายงานขออนุมัติสั่งซื้อสั่งจ้าง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206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15"/>
    <s v="เครื่องทำลายเอกสาร แบบตัดตรง ทำลายครั้งละ 20 แผ่น วิทยาลัยช่างศิลป แขวงลาดกระบัง เขตลาดกระบัง กรุงเทพมหานคร"/>
    <s v="2"/>
    <s v="เครื่อง"/>
    <n v="56000"/>
    <m/>
    <m/>
    <s v="P"/>
    <m/>
    <m/>
    <m/>
    <s v="บ.ซีโอแอล จ."/>
    <s v="บจก."/>
    <m/>
    <m/>
    <m/>
    <m/>
    <m/>
    <m/>
    <m/>
    <m/>
    <m/>
    <m/>
    <m/>
    <m/>
    <s v="- อยู่ระหว่างขั้นตอนจัดทำรายงานขออนุมัติสั่งซื้อสั่งจ้าง"/>
    <s v="อยู่ระหว่างขั้นตอนการจัดทำรายงานขออนุมัติสั่งซื้อสั่งจ้าง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56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23"/>
    <s v="เครื่องพิมพ์ดีดไฟฟ้า วิทยาลัยช่างศิลป   แขวงลาดกระบัง เขตลาดกระบัง กรุงเทพมหานคร"/>
    <s v="1"/>
    <s v="เครื่อง"/>
    <n v="25000"/>
    <m/>
    <m/>
    <s v="P"/>
    <m/>
    <m/>
    <m/>
    <s v="บ.ซีโอแอล จ."/>
    <s v="บจก."/>
    <m/>
    <m/>
    <m/>
    <m/>
    <m/>
    <m/>
    <m/>
    <m/>
    <m/>
    <m/>
    <m/>
    <m/>
    <s v="- อยู่ระหว่างขั้นตอนจัดทำรายงานขออนุมัติสั่งซื้อสั่งจ้าง"/>
    <s v="อยู่ระหว่างขั้นตอนการจัดทำรายงานขออนุมัติสั่งซื้อสั่งจ้าง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25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61"/>
    <s v="ตู้เก็บกุญแจไม่น้อยกว่า 90 ชุด วิทยาลัยช่างศิลป   แขวงลาดกระบัง เขตลาดกระบัง กรุงเทพมหานคร"/>
    <s v="1"/>
    <s v="ตู้"/>
    <n v="4000"/>
    <m/>
    <m/>
    <s v="P"/>
    <m/>
    <m/>
    <m/>
    <s v="บ.ซีโอแอล จ."/>
    <s v="บจก."/>
    <m/>
    <m/>
    <m/>
    <m/>
    <m/>
    <m/>
    <m/>
    <m/>
    <m/>
    <m/>
    <m/>
    <m/>
    <s v="- อยู่ระหว่างขั้นตอนจัดทำรายงานขออนุมัติสั่งซื้อสั่งจ้าง"/>
    <s v="อยู่ระหว่างขั้นตอนการจัดทำรายงานขออนุมัติสั่งซื้อสั่งจ้าง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4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88"/>
    <s v="ตู้เหล็กบานเปิดสูงบนกระจกล่างทึบ วิทยาลัยช่างศิลป    แขวงลาดกระบัง เขตลาดกระบัง กรุงเทพมหานคร"/>
    <s v="5"/>
    <s v="ตู้"/>
    <n v="35000"/>
    <m/>
    <m/>
    <s v="P"/>
    <m/>
    <m/>
    <m/>
    <s v="บ.ซีโอแอล จ."/>
    <s v="บจก."/>
    <m/>
    <m/>
    <m/>
    <m/>
    <m/>
    <m/>
    <m/>
    <m/>
    <m/>
    <m/>
    <m/>
    <m/>
    <s v="- อยู่ระหว่างขั้นตอนจัดทำรายงานขออนุมัติสั่งซื้อสั่งจ้าง"/>
    <s v="อยู่ระหว่างขั้นตอนการจัดทำรายงานขออนุมัติสั่งซื้อสั่งจ้าง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35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24"/>
    <s v="พัดลมโคจร  วิทยาลัยช่างศิลป    แขวงลาดกระบัง เขตลาดกระบัง กรุงเทพมหานคร"/>
    <s v="199"/>
    <s v="ตัว"/>
    <n v="497500"/>
    <m/>
    <m/>
    <s v="P"/>
    <m/>
    <m/>
    <m/>
    <s v="บ.เอ็ม เมเจอร์ จ."/>
    <s v="บจก."/>
    <m/>
    <m/>
    <m/>
    <m/>
    <m/>
    <m/>
    <m/>
    <m/>
    <m/>
    <m/>
    <m/>
    <m/>
    <s v="- อยู่ระหว่างขั้นตอนจัดทำรายงานขออนุมัติสั่งซื้อสั่งจ้าง"/>
    <s v="อยู่ระหว่างขั้นตอนการจัดทำรายงานขออนุมัติสั่งซื้อสั่งจ้าง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4975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010"/>
    <s v="โต๊ะโรงอาหารพร้อมม้านั่ง วิทยาลัยช่างศิลป    แขวงลาดกระบัง เขตลาดกระบัง กรุงเทพมหานคร"/>
    <s v="65"/>
    <s v="ชุด"/>
    <n v="403000"/>
    <m/>
    <m/>
    <s v="P"/>
    <m/>
    <m/>
    <m/>
    <s v="นายปัญญา เกื้อกูล"/>
    <s v="5. อื่นๆ (บุคคลธรรมดา)"/>
    <m/>
    <m/>
    <m/>
    <m/>
    <m/>
    <m/>
    <m/>
    <m/>
    <m/>
    <m/>
    <m/>
    <m/>
    <s v="- อยู่ระหว่างขั้นตอนจัดทำรายงานขออนุมัติสั่งซื้อสั่งจ้าง"/>
    <s v="อยู่ระหว่างขั้นตอนการจัดทำรายงานขออนุมัติสั่งซื้อสั่งจ้าง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403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225"/>
    <s v="ชุดไมโครโฟนสำหรับห้องประชุม  วิทยาลัยช่างศิลป   แขวงลาดกระบัง เขตลาดกระบัง กรุงเทพมหานคร"/>
    <s v="1"/>
    <s v="ชุด"/>
    <n v="190000"/>
    <m/>
    <m/>
    <s v="P"/>
    <m/>
    <m/>
    <m/>
    <s v="บ.กาเอ้ จ."/>
    <s v="บจก."/>
    <m/>
    <m/>
    <m/>
    <m/>
    <m/>
    <m/>
    <m/>
    <m/>
    <m/>
    <m/>
    <m/>
    <m/>
    <s v="- อยู่ระหว่างขั้นตอนจัดทำรายงานขออนุมัติสั่งซื้อสั่งจ้าง"/>
    <s v="อยู่ระหว่างขั้นตอนการจัดทำรายงานขออนุมัติสั่งซื้อสั่งจ้าง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190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29"/>
    <s v="หุ่นประติมากรรมรูปบุคคลครึ่งตัว  วิทยาลัยช่างศิลป   แขวงลาดกระบัง เขตลาดกระบัง กรุงเทพมหานคร"/>
    <s v="8"/>
    <s v="หุ่น"/>
    <n v="560000"/>
    <s v="P"/>
    <m/>
    <m/>
    <m/>
    <m/>
    <m/>
    <m/>
    <m/>
    <m/>
    <m/>
    <m/>
    <m/>
    <m/>
    <m/>
    <m/>
    <m/>
    <m/>
    <m/>
    <m/>
    <m/>
    <s v="- อยู่ระหว่างขั้นตอนจัดทำแผนประกาศลงเว็บไซต์"/>
    <s v="อยู่ระหว่างขั้นตอนการจัดทำแผนประกาศลงเว็บไซต์"/>
    <m/>
    <s v="- อยู่ระหว่างขั้นตอนจัดทำแผนประกาศลงเว็บไซต์"/>
    <s v="เสนอราคา/พิจารณาผล"/>
    <m/>
    <m/>
    <n v="560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1"/>
    <s v="เครื่องพิมพ์ แบบเลเซอร์ ชนิด LED ขาวดำ Network แบบที่ 3 (40 หน้าต่อนาที) วิทยาลัยช่างศิลป แขวงลาดกระบัง เขตลาดกระบัง กรุงเทพมหานคร"/>
    <s v="1"/>
    <s v="เครื่อง"/>
    <n v="40000"/>
    <m/>
    <m/>
    <s v="P"/>
    <m/>
    <m/>
    <m/>
    <s v="บ.ซิสเต็มส์ คอนเซ็ปต์ จ."/>
    <s v="บจก."/>
    <m/>
    <m/>
    <m/>
    <m/>
    <m/>
    <m/>
    <m/>
    <m/>
    <m/>
    <m/>
    <m/>
    <m/>
    <s v="- อยู่ระหว่างขั้นตอนจัดทำรายงานขออนุมัติสั่งซื้อสั่งจ้าง"/>
    <s v="อยู่ระหว่างขั้นตอนการจัดทำรายงานขออนุมัติสั่งซื้อสั่งจ้าง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40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31"/>
    <s v="ปรับปรุงห้องเรียนอาคารพื้นฐานศิลปะ วิทยาลัยช่างศิลป แขวงลาดกระบัง เขตลาดกระบัง กรุงเทพมหานคร"/>
    <s v="1"/>
    <s v="แห่ง"/>
    <n v="1387300"/>
    <s v="P"/>
    <m/>
    <m/>
    <s v="10-17/มี.ค/2563"/>
    <s v="2/2563"/>
    <m/>
    <s v="บ.เอ็น วี.ผลิตภัณฑ์คอนกรีต จ."/>
    <s v="บมจ."/>
    <m/>
    <m/>
    <m/>
    <m/>
    <m/>
    <m/>
    <m/>
    <m/>
    <m/>
    <m/>
    <m/>
    <m/>
    <s v="- อยู่ในขั้นตอนการลงนามสัญญา คาดว่าจะสามารถลงนามในสัญญาได้ภายในวันที่ 17เม.ย.63"/>
    <s v="อยู่ระหว่างขั้นตอนการจัดทำแผนประกาศลงเว็บไซต์"/>
    <m/>
    <s v="- อยู่ระหว่างขั้นตอนจัดทำแผนประกาศลงเว็บไซต์"/>
    <s v="เสนอราคา/พิจารณาผล"/>
    <m/>
    <m/>
    <n v="13873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4"/>
    <s v="ปรับปรุงอาคารเครื่องเคลือบดินเผา วิทยาลัยช่างศิลป แขวงลาดกระบัง เขตลาดกระบัง กรุงเทพมหานคร"/>
    <s v="1"/>
    <s v="แห่ง"/>
    <n v="1145800"/>
    <s v="P"/>
    <m/>
    <m/>
    <s v="10-17/มี.ค/2563"/>
    <s v="3/2563"/>
    <m/>
    <s v="บ.เอ็น วี.ผลิตภัณฑ์คอนกรีต จ."/>
    <s v="บมจ."/>
    <m/>
    <m/>
    <m/>
    <m/>
    <m/>
    <m/>
    <m/>
    <m/>
    <m/>
    <m/>
    <m/>
    <m/>
    <s v="- อยู่ในขั้นตอนการลงนามสัญญา คาดว่าจะสามารถลงนามในสัญญาได้ภายในวันที่ 17เม.ย.63"/>
    <s v="อยู่ระหว่างขั้นตอนการจัดทำแผนประกาศลงเว็บไซต์"/>
    <m/>
    <s v="- อยู่ระหว่างขั้นตอนจัดทำแผนประกาศลงเว็บไซต์"/>
    <s v="เสนอราคา/พิจารณาผล"/>
    <m/>
    <m/>
    <n v="11458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32"/>
    <s v="ปรับปรุงทางเดินและสิ่งปกคลุมทางเดิน วิทยาลัยช่างศิลป    แขวงลาดกระบัง เขตลาดกระบัง กรุงเทพมหานคร"/>
    <s v="1"/>
    <s v="แห่ง"/>
    <n v="1062000"/>
    <s v="P"/>
    <m/>
    <m/>
    <s v="10-17/มี.ค/2563"/>
    <s v="1/2563"/>
    <m/>
    <s v="บ.หงษ์ทอง การช่าง จ."/>
    <s v="บมจ."/>
    <m/>
    <m/>
    <m/>
    <m/>
    <m/>
    <m/>
    <m/>
    <m/>
    <m/>
    <m/>
    <m/>
    <m/>
    <s v="- อยู่ในขั้นตอนการลงนามสัญญา คาดว่าจะสามารถลงนามในสัญญาได้ภายในวันที่ 17เม.ย.63"/>
    <s v="อยู่ระหว่างขั้นตอนการจัดทำแผนประกาศลงเว็บไซต์"/>
    <m/>
    <s v="- อยู่ระหว่างขั้นตอนจัดทำแผนประกาศลงเว็บไซต์"/>
    <s v="เสนอราคา/พิจารณาผล"/>
    <m/>
    <m/>
    <n v="1062000"/>
    <s v="เม.ย 2563"/>
    <s v="เม.ย 2563"/>
    <s v="พ.ค 2563"/>
    <s v="พ.ค 2563"/>
    <m/>
    <m/>
    <m/>
    <m/>
  </r>
  <r>
    <x v="17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32"/>
    <s v="ตู้เหล็กบานกระจกเลื่อน  วิทยาลัยช่างศิลปสุพรรณบุรี   ตำบลรั้วใหญ่ อำเภอเมืองสุพรรณบุรี จังหวัดสุพรรณบุรี"/>
    <s v="10"/>
    <s v="ตู้"/>
    <n v="45000"/>
    <m/>
    <m/>
    <s v="P"/>
    <s v=" 30 ต.ค.62"/>
    <s v="ค.6/2563"/>
    <s v="24 มี.ค.63"/>
    <s v="อัจฉรา"/>
    <s v="ร้านค้า"/>
    <s v="สุพรรณบุรี"/>
    <s v="Smart Form"/>
    <s v="SD-024"/>
    <s v="25 มี.ค.63/           23 พ.ค.63"/>
    <n v="45000"/>
    <n v="1"/>
    <m/>
    <n v="45000"/>
    <n v="7014199907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45000"/>
    <m/>
    <n v="0"/>
    <s v=" 31  มีค.  63"/>
    <s v=" 31  มีค.  63"/>
    <s v="22 พ.ค.63"/>
    <s v="26 พ.ค.63"/>
    <s v="28 พ.ค.63"/>
    <n v="45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14"/>
    <s v="ตู้เหล็กล็อคเกอร์ 6 ช่อง วิทยาลัยช่างศิลปสุพรรณบุรี   ตำบลรั้วใหญ่ อำเภอเมืองสุพรรณบุรี จังหวัดสุพรรณบุรี"/>
    <s v="1"/>
    <s v="ตู้"/>
    <n v="4800"/>
    <m/>
    <m/>
    <s v="P"/>
    <s v=" 30 ต.ค.62"/>
    <s v="ค.6/2563"/>
    <s v="24 มี.ค.63"/>
    <s v="อัจฉรา"/>
    <s v="ร้านค้า"/>
    <s v="สุพรรณบุรี"/>
    <s v="KIOSK"/>
    <s v="ELK-6"/>
    <s v="25 มี.ค.63/           23 พ.ค.63"/>
    <n v="4400"/>
    <n v="1"/>
    <m/>
    <n v="4400"/>
    <n v="7014199907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4400"/>
    <m/>
    <n v="400"/>
    <s v=" 31  มีค.  63"/>
    <s v=" 31  มีค.  63"/>
    <s v="22 พ.ค.63"/>
    <s v="26 พ.ค.63"/>
    <s v="28 พ.ค.63"/>
    <n v="4400"/>
    <e v="#VALUE!"/>
    <m/>
  </r>
  <r>
    <x v="17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91"/>
    <s v="โต๊ะคอมพิวเตอร์   วิทยาลัยช่างศิลปสุพรรณบุรี   ตำบลรั้วใหญ่ อำเภอเมืองสุพรรณบุรี จังหวัดสุพรรณบุรี"/>
    <s v="3"/>
    <s v="ตัว"/>
    <n v="9600"/>
    <m/>
    <m/>
    <s v="P"/>
    <s v=" 30 ต.ค.62"/>
    <s v="ค.6/2563"/>
    <s v="24 มี.ค.63"/>
    <s v="อัจฉรา"/>
    <s v="ร้านค้า"/>
    <s v="สุพรรณบุรี"/>
    <s v="Smart Form"/>
    <s v="5CF-1202"/>
    <s v="25 มี.ค.63/           23 พ.ค.63"/>
    <n v="9600"/>
    <n v="1"/>
    <m/>
    <n v="9600"/>
    <n v="7014199907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9600"/>
    <m/>
    <n v="0"/>
    <s v=" 31  มีค.  63"/>
    <s v=" 31  มีค.  63"/>
    <s v="22 พ.ค.63"/>
    <s v="26 พ.ค.63"/>
    <s v="28 พ.ค.63"/>
    <n v="96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77"/>
    <s v="โต๊ะประชุมพร้อมเก้าอี้ 8 ที่นั่ง  วิทยาลัยช่างศิลปสุพรรณบุรี   ตำบลรั้วใหญ่ อำเภอเมืองสุพรรณบุรี จังหวัดสุพรรณบุรี"/>
    <s v="1"/>
    <s v="ชุด"/>
    <n v="36000"/>
    <m/>
    <m/>
    <s v="P"/>
    <s v=" 30 ต.ค.62"/>
    <s v="ค.6/2563"/>
    <s v="24 มี.ค.63"/>
    <s v="อัจฉรา"/>
    <s v="ร้านค้า"/>
    <s v="สุพรรณบุรี"/>
    <s v="Smart Form"/>
    <s v="5CF-615"/>
    <s v="25 มี.ค.63/           23 พ.ค.63"/>
    <n v="36000"/>
    <n v="1"/>
    <m/>
    <n v="36000"/>
    <n v="7014199907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36000"/>
    <m/>
    <n v="0"/>
    <s v=" 31  มีค.  63"/>
    <s v=" 31  มีค.  63"/>
    <s v="22 พ.ค.63"/>
    <s v="26 พ.ค.63"/>
    <s v="28 พ.ค.63"/>
    <n v="36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33"/>
    <s v="โทรทัศน์ แอล อี ดี (LED TV) แบบ Smart TV ระดับความละเอียดจอภาพ 1920 x 1080 พิกเซล ขนาด 48 นิ้ว วิทยาลัยช่างศิลปสุพรรณบุรี ตำบลรั้วใหญ่ อำเภอเมืองสุพรรณบุรี จังหวัดสุพรรณบุรี"/>
    <s v="2"/>
    <s v="เครื่อง"/>
    <n v="37400"/>
    <m/>
    <m/>
    <s v="P"/>
    <s v=" 30 ต.ค.62"/>
    <s v="ค.5/2563"/>
    <s v="24 มี.ค.63"/>
    <s v="อายุการ"/>
    <s v="ร้านค้า"/>
    <s v="สุพรรณบุรี"/>
    <s v="SONY BRAVIA"/>
    <s v="KD-49X7000F 4K SDR"/>
    <s v="25 มี.ค.63/           23 เม.ย.63"/>
    <n v="37400"/>
    <n v="1"/>
    <m/>
    <n v="37400"/>
    <n v="701419976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37400"/>
    <m/>
    <n v="0"/>
    <s v=" 31  มีค.  63"/>
    <s v=" 31  มีค.  63"/>
    <s v="23 เม.ย.63"/>
    <s v="27 เม.ย.63"/>
    <s v="30 เม.ย.63"/>
    <n v="374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31"/>
    <s v="ชั้นเก็บผลงานภาพสีน้ำมัน  วิทยาลัยช่างศิลปสุพรรณบุรี   ตำบลรั้วใหญ่ อำเภอเมืองสุพรรณบุรี จังหวัดสุพรรณบุรี"/>
    <s v="2"/>
    <s v="ชั้น"/>
    <n v="15000"/>
    <m/>
    <m/>
    <s v="P"/>
    <s v=" 30 ต.ค.62"/>
    <s v="ค.4/2563"/>
    <s v="24 มี.ค.63"/>
    <s v="พรศักด์เฟอร์นิเจอร์"/>
    <s v="ร้านค้า"/>
    <s v="สุพรรณบุรี"/>
    <s v="ทำตามแบบที่กำหนด"/>
    <m/>
    <s v="25 มี.ค.63/           23 พ.ค.63"/>
    <n v="14000"/>
    <n v="1"/>
    <m/>
    <n v="14000"/>
    <n v="701420144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14000"/>
    <m/>
    <n v="1000"/>
    <s v=" 31  มีค.  63"/>
    <s v=" 31  มีค.  63"/>
    <s v="22 พ.ค.63"/>
    <s v="26 พ.ค.63"/>
    <s v="28 พ.ค.63"/>
    <n v="15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35"/>
    <s v="ชุดโคมไฟ  วิทยาลัยช่างศิลปสุพรรณบุรี   ตำบลรั้วใหญ่ อำเภอเมืองสุพรรณบุรี จังหวัดสุพรรณบุรี"/>
    <s v="1"/>
    <s v="ชุด"/>
    <n v="3600"/>
    <m/>
    <m/>
    <s v="P"/>
    <s v=" 30 ต.ค.62"/>
    <s v="ค.7/2563"/>
    <s v="24 มี.ค.63"/>
    <s v="อายุการ"/>
    <s v="ร้านค้า"/>
    <s v="สุพรรณบุรี"/>
    <s v="กำหนดรายละเอียด"/>
    <m/>
    <s v="25 มี.ค.63/           23 เม.ย.63"/>
    <n v="3600"/>
    <n v="1"/>
    <m/>
    <n v="3600"/>
    <n v="701419883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3600"/>
    <m/>
    <n v="0"/>
    <s v=" 31  มีค.  63"/>
    <s v=" 31  มีค.  63"/>
    <s v="23 เม.ย.63"/>
    <s v="27 เม.ย.63"/>
    <s v="30 เม.ย.63"/>
    <n v="36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678"/>
    <s v="ชุดไฟ Softbox 115w  วิทยาลัยช่างศิลปสุพรรณบุรี   ตำบลรั้วใหญ่ อำเภอเมืองสุพรรณบุรี จังหวัดสุพรรณบุรี"/>
    <s v="1"/>
    <s v="ชุด"/>
    <n v="4000"/>
    <m/>
    <m/>
    <s v="P"/>
    <s v=" 30 ต.ค.62"/>
    <s v="ค.7/2563"/>
    <s v="24 มี.ค.63"/>
    <s v="อายุการ"/>
    <s v="ร้านค้า"/>
    <s v="สุพรรณบุรี"/>
    <s v="กำหนดรายละเอียด"/>
    <m/>
    <s v="25 มี.ค.63/           23 เม.ย.63"/>
    <n v="4000"/>
    <n v="1"/>
    <m/>
    <n v="4000"/>
    <n v="701419883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4000"/>
    <m/>
    <n v="0"/>
    <s v=" 31  มีค.  63"/>
    <s v=" 31  มีค.  63"/>
    <s v="23 เม.ย.63"/>
    <s v="27 เม.ย.63"/>
    <s v="30 เม.ย.63"/>
    <n v="4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36"/>
    <s v="ตู้กันชื้น  วิทยาลัยช่างศิลปสุพรรณบุรี   ตำบลรั้วใหญ่ อำเภอเมืองสุพรรณบุรี จังหวัดสุพรรณบุรี"/>
    <s v="2"/>
    <s v="ตู้"/>
    <n v="20000"/>
    <m/>
    <m/>
    <s v="P"/>
    <s v=" 30 ต.ค.62"/>
    <s v="ค.7/2563"/>
    <s v="24 มี.ค.63"/>
    <s v="อายุการ"/>
    <s v="ร้านค้า"/>
    <s v="สุพรรณบุรี"/>
    <s v="Ailite"/>
    <s v="GP2-120L"/>
    <s v="25 มี.ค.63/           23 เม.ย.63"/>
    <n v="19800"/>
    <n v="1"/>
    <m/>
    <n v="19800"/>
    <n v="701419883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19800"/>
    <m/>
    <n v="200"/>
    <s v=" 31  มีค.  63"/>
    <s v=" 31  มีค.  63"/>
    <s v="23 เม.ย.63"/>
    <s v="27 เม.ย.63"/>
    <s v="30 เม.ย.63"/>
    <n v="20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34"/>
    <s v="ตู้เก็บผลงาน  วิทยาลัยช่างศิลปสุพรรณบุรี   ตำบลรั้วใหญ่ อำเภอเมืองสุพรรณบุรี จังหวัดสุพรรณบุรี"/>
    <s v="1"/>
    <s v="ตู้"/>
    <n v="30000"/>
    <m/>
    <m/>
    <s v="P"/>
    <s v=" 30 ต.ค.62"/>
    <s v="ค.4/2563"/>
    <s v="24 มี.ค.63"/>
    <s v="พรศักด์เฟอร์นิเจอร์"/>
    <s v="ร้านค้า"/>
    <s v="สุพรรณบุรี"/>
    <s v="ทำตามแบบที่กำหนด"/>
    <m/>
    <s v="25 มี.ค.63/           23 พ.ค.63"/>
    <n v="30000"/>
    <n v="1"/>
    <m/>
    <n v="30000"/>
    <n v="701420144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30000"/>
    <m/>
    <n v="0"/>
    <s v=" 31  มีค.  63"/>
    <s v=" 31  มีค.  63"/>
    <s v="22 พ.ค.63"/>
    <s v="26 พ.ค.63"/>
    <s v="28 พ.ค.63"/>
    <n v="30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490"/>
    <s v=" ตู้เก็บอุปกรณ์ลายรดน้ำ  วิทยาลัยช่างศิลปสุพรรณบุรี   ตำบลรั้วใหญ่ อำเภอเมืองสุพรรณบุรี จังหวัดสุพรรณบุรี"/>
    <s v="1"/>
    <s v="ตู้"/>
    <n v="30000"/>
    <m/>
    <m/>
    <s v="P"/>
    <s v=" 30 ต.ค.62"/>
    <s v="ค.4/2563"/>
    <s v="24 มี.ค.63"/>
    <s v="พรศักด์เฟอร์นิเจอร์"/>
    <s v="ร้านค้า"/>
    <s v="สุพรรณบุรี"/>
    <s v="ทำตามแบบที่กำหนด"/>
    <m/>
    <s v="25 มี.ค.63/           23 พ.ค.63"/>
    <n v="30000"/>
    <n v="1"/>
    <m/>
    <n v="30000"/>
    <n v="701420144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30000"/>
    <m/>
    <n v="0"/>
    <s v=" 31  มีค.  63"/>
    <s v=" 31  มีค.  63"/>
    <s v="22 พ.ค.63"/>
    <s v="26 พ.ค.63"/>
    <s v="28 พ.ค.63"/>
    <n v="30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679"/>
    <s v="บอร์ดติดผลงาน  วิทยาลัยช่างศิลปสุพรรณบุรี   ตำบลรั้วใหญ่ อำเภอเมืองสุพรรณบุรี จังหวัดสุพรรณบุรี"/>
    <s v="4"/>
    <s v="บอร์ด"/>
    <n v="26000"/>
    <m/>
    <m/>
    <s v="P"/>
    <s v=" 30 ต.ค.62"/>
    <s v="ค.4/2563"/>
    <s v="24 มี.ค.63"/>
    <s v="พรศักด์เฟอร์นิเจอร์"/>
    <s v="ร้านค้า"/>
    <s v="สุพรรณบุรี"/>
    <s v="ทำตามแบบที่กำหนด"/>
    <m/>
    <s v="25 มี.ค.63/           23 พ.ค.63"/>
    <n v="26000"/>
    <n v="1"/>
    <m/>
    <n v="26000"/>
    <n v="701420144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26000"/>
    <m/>
    <n v="0"/>
    <s v=" 31  มีค.  63"/>
    <s v=" 31  มีค.  63"/>
    <s v="22 พ.ค.63"/>
    <s v="26 พ.ค.63"/>
    <s v="28 พ.ค.63"/>
    <n v="26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491"/>
    <s v="หุ่นปูนการศึกษา วิทยาลัยช่างศิลปสุพรรณบุรี ตำบลรั้วใหญ่ อำเภอเมืองสุพรรณบุรี จังหวัดสุพรรณบุรี"/>
    <s v="1"/>
    <s v="ชุด"/>
    <n v="150000"/>
    <m/>
    <m/>
    <s v="P"/>
    <s v=" 30 ต.ค.62"/>
    <s v="ค.3/2563"/>
    <s v="24 มี.ค.63"/>
    <s v="อินฟินิท คราฟท์"/>
    <s v="บริษัท"/>
    <s v="กรุงเทพฯ"/>
    <s v="กำหนดรายละเอียด"/>
    <m/>
    <s v="25 มี.ค.63/           23 พ.ค.63"/>
    <n v="114704"/>
    <n v="1"/>
    <m/>
    <n v="114704"/>
    <n v="701419877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114704"/>
    <m/>
    <n v="35296"/>
    <s v=" 31  มีค.  63"/>
    <s v=" 31  มีค.  63"/>
    <s v="22 พ.ค.63"/>
    <s v="26 พ.ค.63"/>
    <s v="28 พ.ค.63"/>
    <n v="150000"/>
    <n v="35296"/>
    <m/>
  </r>
  <r>
    <x v="17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1"/>
    <s v="กล้องวงจรปิด CCTV พร้อมอุปกรณ์ติดตั้ง วิทยาลัยช่างศิลปสุพรรณบุรี   ตำบลรั้วใหญ่ อำเภอเมืองสุพรรณบุรี จังหวัดสุพรรณบุรี"/>
    <s v="1"/>
    <s v="ชุด"/>
    <n v="180000"/>
    <m/>
    <m/>
    <s v="P"/>
    <s v=" 30 ต.ค.62"/>
    <s v="ค.2/2563"/>
    <s v="24 มี.ค.63"/>
    <s v="งามวิเศษ"/>
    <s v="ร้านค้า"/>
    <s v="อ่างทอง"/>
    <s v="Hikvision"/>
    <s v="HVS-CD1023G0EI-4, HVS-2CD1101-I4"/>
    <s v="25 มี.ค.63/           23 พ.ค.63"/>
    <n v="179000"/>
    <n v="1"/>
    <m/>
    <n v="179000"/>
    <n v="7014194314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179000"/>
    <m/>
    <n v="1000"/>
    <s v=" 31  มีค.  63"/>
    <s v=" 31  มี.ค.  63"/>
    <s v="22 พ.ค.63"/>
    <s v="26 พ.ค.63"/>
    <s v="28 พ.ค.63"/>
    <n v="179000"/>
    <e v="#VALUE!"/>
    <m/>
  </r>
  <r>
    <x v="17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5"/>
    <s v="เครื่องคอมพิวเตอร์ สำหรับงานประมวลผล แบบที่ 1 (จอแสดงภาพขนาดไม่น้อยกว่า 19 นิ้ว) วิทยาลัยช่างศิลปสุพรรณบุรี ตำบลรั้วใหญ่ อำเภอเมืองสุพรรณบุรี จังหวัดสุพรรณบุรี"/>
    <s v="3"/>
    <s v="เครื่อง"/>
    <n v="660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Lenovo"/>
    <s v="V530-15ICB"/>
    <s v="25 มี.ค.63/           23 พ.ค.63"/>
    <n v="66000"/>
    <n v="1"/>
    <m/>
    <n v="66000"/>
    <n v="701419411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66000"/>
    <m/>
    <n v="0"/>
    <s v=" 31  มีค.  63"/>
    <s v=" 31  มี.ค.  63"/>
    <s v="22 พ.ค.63"/>
    <s v="26 พ.ค.63"/>
    <s v="28 พ.ค.63"/>
    <n v="66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3"/>
    <s v=" เครื่องคอมพิวเตอร์ สำหรับงานประมวลผล แบบที่ 2 (จอแสดงภาพขนาดไม่น้อยกว่า 19 นิ้ว) วิทยาลัยช่างศิลปสุพรรณบุรี ตำบลรั้วใหญ่ อำเภอเมืองสุพรรณบุรี จังหวัดสุพรรณบุรี"/>
    <s v="10"/>
    <s v="เครื่อง"/>
    <n v="3000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Lenovo"/>
    <s v="V330-14ICB"/>
    <s v="25 มี.ค.63/           23 พ.ค.63"/>
    <n v="300000"/>
    <n v="1"/>
    <m/>
    <n v="300000"/>
    <n v="701419411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300000"/>
    <m/>
    <n v="0"/>
    <s v=" 31  มีค.  63"/>
    <s v=" 31  มี.ค.  63"/>
    <s v="22 พ.ค.63"/>
    <s v="26 พ.ค.63"/>
    <s v="28 พ.ค.63"/>
    <n v="300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0"/>
    <s v=" เครื่องคอมพิวเตอร์โน้ตบุ๊ก สำหรับงานประมวลผล  วิทยาลัยช่างศิลปสุพรรณบุรี ตำบลรั้วใหญ่ อำเภอเมืองสุพรรณบุรี จังหวัดสุพรรณบุรี"/>
    <s v="2"/>
    <s v="เครื่อง"/>
    <n v="440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Lenovo"/>
    <s v="Think vision  V20-10"/>
    <s v="25 มี.ค.63/           23 พ.ค.63"/>
    <n v="44000"/>
    <n v="1"/>
    <m/>
    <n v="44000"/>
    <n v="701419411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44000"/>
    <m/>
    <n v="0"/>
    <s v=" 31  มีค.  63"/>
    <s v=" 31  มี.ค.  63"/>
    <s v="22 พ.ค.63"/>
    <s v="26 พ.ค.63"/>
    <s v="28 พ.ค.63"/>
    <n v="440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3"/>
    <s v="เครื่องพิมพ์ แบบฉีดหมึกพร้อมติดตั้งถังหมึกพิมพ์ (Ink Tank Printer) วิทยาลัยช่างศิลปสุพรรณบุรี   ตำบลรั้วใหญ่ อำเภอเมืองสุพรรณบุรี จังหวัดสุพรรณบุรี"/>
    <s v="2"/>
    <s v="เครื่อง"/>
    <n v="86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HP"/>
    <s v="Smart Tank  500 All in one"/>
    <s v="25 มี.ค.63/           23 พ.ค.63"/>
    <n v="8600"/>
    <n v="1"/>
    <m/>
    <n v="8600"/>
    <n v="701419411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8600"/>
    <m/>
    <n v="0"/>
    <s v=" 31  มีค.  63"/>
    <s v=" 31  มี.ค.  63"/>
    <s v="22 พ.ค.63"/>
    <s v="26 พ.ค.63"/>
    <s v="28 พ.ค.63"/>
    <n v="8600"/>
    <n v="0"/>
    <m/>
  </r>
  <r>
    <x v="17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4"/>
    <s v="เครื่องพิมพ์ เลเซอร์ หรือ LED ขาวดำ ชนิด Network แบบที่ 1 (28 หน้า/นาที) วิทยาลัยช่างศิลปสุพรรณบุรี ตำบลรั้วใหญ่ อำเภอเมืองสุพรรณบุรี จังหวัดสุพรรณบุรี"/>
    <s v="2"/>
    <s v="เครื่อง"/>
    <n v="178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HP"/>
    <s v="Laser Jet Pro M203dn"/>
    <s v="25 มี.ค.63/           23 พ.ค.63"/>
    <n v="17800"/>
    <n v="1"/>
    <m/>
    <n v="17800"/>
    <n v="7014194111"/>
    <m/>
    <m/>
    <m/>
    <s v="บริหารสัญญา (การส่งมอบ)"/>
    <s v="ได้ตัวผู้รับจ้างแล้ว/รอลงนามในสัญญา"/>
    <s v="จองเงินในระบบ GFMIS เรียบร้อยแล้ว"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n v="17800"/>
    <m/>
    <n v="0"/>
    <s v=" 31  มีค.  63"/>
    <s v=" 31  มี.ค.  63"/>
    <s v="22 พ.ค.63"/>
    <s v="26 พ.ค.63"/>
    <s v="28 พ.ค.63"/>
    <n v="17800"/>
    <n v="0"/>
    <m/>
  </r>
  <r>
    <x v="17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ผูกผัน (ใหม่)"/>
    <s v="กิจกรรมพัฒนาอุปกรณ์ทางการศึกษา กายภาพและสภาพแวดล้อมระดับพื้นฐาน"/>
    <s v="1800836718420005"/>
    <s v="ก่อสร้างอาคารศูนย์การเรียนรู้ศิลปวัฒนธรรม  วิทยาลัยช่างศิลปสุพรรณบุรี ตำบลรั้วใหญ่ อำเภอเมืองสุพรรณบุรี จังหวัดสุพรรณบุรี  งบประมาณทั้งสิ้น 43,000,000 บาท_x000a_ปี 2563 ผูกพันงบประมาณ 8,600,000  บาท_x000a_ปี 2564 ผูกพันงบประมาณ  34,400,000 บาท"/>
    <s v="1"/>
    <s v="หลัง"/>
    <n v="8600000"/>
    <s v="P"/>
    <m/>
    <m/>
    <m/>
    <m/>
    <m/>
    <m/>
    <m/>
    <m/>
    <m/>
    <m/>
    <m/>
    <m/>
    <m/>
    <m/>
    <m/>
    <m/>
    <m/>
    <m/>
    <m/>
    <s v="1.ได้รับแบบรูปรายการพร้อมประมาณราคาแล้ว                                           2. อยู่ระหว่างดำเนินการแต่งตั้งคณะกรรมการกำหนดราคากลาง  คาดว่าจะลงนามในคำสั่งวันที่ 24 มี.ค.63     3. คาดว่าจะแล้วเสร็จการประเมินราคากลางท้องถิ่น  ภายใน  30 วันทำการ                                                 4. และคาดว่าจะจัดทำ TOR   แล้วเสร็จไม่เกินวันที่13- 15 พ.ค.63           5.คาดว่าประกาศจัดจ้าง 9 - 12 มิ.ย.63"/>
    <s v="ได้ตัวผู้รับจ้างแล้ว/รอลงนามในสัญญา"/>
    <m/>
    <s v="รอแบบรูปรายการและประมาณราคา จากสำนักสถาปัตยกรรม กรมศิลปากร"/>
    <s v="อยู่ระหว่างการจัดทำร่าง TOR"/>
    <m/>
    <m/>
    <n v="8600000"/>
    <s v="30  พ.ค. 63"/>
    <s v="30 พ.ค..63"/>
    <m/>
    <m/>
    <m/>
    <m/>
    <m/>
    <m/>
  </r>
  <r>
    <x v="17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5"/>
    <s v="ปรับปรุงห้องพักครูภาควิชาศึกษาทั่วไป วิทยาลัยช่างศิลปสุพรรณบุรี ตำบลรั้วใหญ่ อำเภอเมืองสุพรรณบุรี จังหวัดสุพรรณบุรี"/>
    <s v="1"/>
    <s v="แห่ง"/>
    <n v="900000"/>
    <s v="P"/>
    <m/>
    <m/>
    <s v="20 ม.ค. 63"/>
    <s v="EB.(จ)2/2563 "/>
    <s v="31 มี.ค.63"/>
    <s v=".ภัทรดิษฐ์"/>
    <s v="หจก."/>
    <s v="สุพรรณบุรี"/>
    <m/>
    <m/>
    <s v="1 เม.ย.63/          29 มิ.ย.63"/>
    <n v="750000"/>
    <n v="4"/>
    <s v="29 มิ.ย.63"/>
    <s v="งวดที่ 1 37,500 บาท       งวดที่ 2  187,500 บาท   งวดที่ 3 225,000 บาท  งวดที่ 4 (งวดสุดท้าย)     300,000 บาท"/>
    <n v="7014239321"/>
    <m/>
    <m/>
    <m/>
    <s v="บริหารสัญญา (ผู้รับจ้างเข้าดำเนินการและรอส่งมอบ)"/>
    <s v="ได้ตัวผู้รับจ้างแล้ว/รอลงนามในสัญญา"/>
    <s v="จองเงินในระบบ GFMIS เรียบร้อยแล้ว"/>
    <s v="ได้ผู้รับจ้างแล้ว                                  และอยู่ระหว่างรอลงนามในสัญญา"/>
    <s v="ได้ตัวผู้รับจ้างแล้ว/รอลงนามในสัญญา"/>
    <n v="750000"/>
    <m/>
    <n v="150000"/>
    <s v=" 31  มีค.  63"/>
    <s v=" 31  มี.ค.  63"/>
    <s v="29 มิ.ย.63"/>
    <s v="3 ก.ค.63"/>
    <s v="10 ก.ค.63"/>
    <n v="750000"/>
    <n v="-750000"/>
    <m/>
  </r>
  <r>
    <x v="1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27"/>
    <s v="เครื่องปรับอากาศชนิดแขวน ขนาด 25000 BTU   วิทยาลัยช่างศิลปนครศรีธรรมราช   ตำบลทอนหงส์ อำเภอพรหมคีรี จังหวัดนครศรีธรรมราช"/>
    <s v="5"/>
    <s v="ตัว"/>
    <n v="215000"/>
    <m/>
    <m/>
    <s v="P"/>
    <d v="1963-03-04T00:00:00"/>
    <s v="ซ.10/2563"/>
    <d v="1963-03-26T00:00:00"/>
    <s v="ร้านณรงค์แอร์  เซอร์วิส"/>
    <s v="บุคคลธรรมดา"/>
    <s v="นครศรีธรรมราช"/>
    <m/>
    <m/>
    <s v="26 มี.ค. 63 -_x000a_7 เม.ย. 63"/>
    <n v="215000"/>
    <s v=" "/>
    <s v="งวดที่ 1 : 7 เม.ย. 63"/>
    <s v="งวดที่ 1 : 215,000"/>
    <m/>
    <m/>
    <m/>
    <m/>
    <s v="อยู่ระหว่างรอส่งมอบ"/>
    <s v="เสนอราคา/พิจารณาผล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215000"/>
    <d v="1963-03-01T00:00:00"/>
    <d v="1963-03-01T00:00:00"/>
    <d v="1963-03-01T00:00:00"/>
    <d v="1963-03-01T00:00:00"/>
    <d v="1963-03-30T00:00:00"/>
    <n v="215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23"/>
    <s v="ตู้เก็บเอกสารติดผนัง  วิทยาลัยช่างศิลปนครศรีธรรมราช  ตำบลทอนหงส์ อำเภอพรหมคีรี จังหวัดนครศรีธรรมราช"/>
    <s v="2"/>
    <s v="ตู้"/>
    <n v="44000"/>
    <m/>
    <m/>
    <s v="P"/>
    <d v="1963-03-02T00:00:00"/>
    <s v="ซ.2/2563"/>
    <d v="1963-03-12T00:00:00"/>
    <s v="นายดำรงศักดิ์_x000a_ราชบุรุษ"/>
    <s v="บุคคลธรรมดา"/>
    <s v="นครศรีธรรมราช"/>
    <m/>
    <m/>
    <s v="12 มี.ค. 63 - _x000a_11 เม.ย. 63"/>
    <n v="114000"/>
    <s v="1 งวด"/>
    <s v="งวดที่ 1 : 11 เม.ย. 63"/>
    <s v="งวดที่ 1 : 114,000"/>
    <m/>
    <m/>
    <m/>
    <m/>
    <s v="อยู่ระหว่างรอส่งมอบ"/>
    <s v="ได้ตัวผู้รับจ้างแล้ว/รอลงนามในสัญญา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44000"/>
    <d v="1963-03-01T00:00:00"/>
    <d v="1963-03-01T00:00:00"/>
    <d v="1963-03-01T00:00:00"/>
    <d v="1963-03-01T00:00:00"/>
    <d v="1963-03-30T00:00:00"/>
    <n v="44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11"/>
    <s v="ตู้เก็บเอกสารแบบตั้งพื้น วิทยาลัยช่างศิลปนครศรีธรรมราช   ตำบลทอนหงส์ อำเภอพรหมคีรี จังหวัดนครศรีธรรมราช"/>
    <s v="2"/>
    <s v="ตู้"/>
    <n v="70000"/>
    <m/>
    <m/>
    <s v="P"/>
    <d v="1963-03-02T00:00:00"/>
    <s v="ซ.2/2563"/>
    <d v="1963-03-12T00:00:00"/>
    <s v="นายดำรงศักดิ์_x000a_ราชบุรุษ"/>
    <s v="บุคคลธรรมดา"/>
    <s v="นครศรีธรรมราช"/>
    <m/>
    <m/>
    <s v="12 มี.ค. 63 - _x000a_11 เม.ย. 63"/>
    <n v="114000"/>
    <s v="1 งวด"/>
    <s v="งวดที่ 1 : 11 เม.ย. 63"/>
    <s v="งวดที่ 1 : 114,000"/>
    <m/>
    <m/>
    <m/>
    <m/>
    <s v="อยู่ระหว่างรอส่งมอบ"/>
    <s v="ได้ตัวผู้รับจ้างแล้ว/รอลงนามในสัญญา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70000"/>
    <d v="1963-03-01T00:00:00"/>
    <d v="1963-03-01T00:00:00"/>
    <d v="1963-03-01T00:00:00"/>
    <d v="1963-03-01T00:00:00"/>
    <d v="1963-03-30T00:00:00"/>
    <n v="70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89"/>
    <s v="ตู้ล็อกเกอร์เก็บของ  18  ช่อง วิทยาลัยช่างศิลปนครศรีธรรมราช   ตำบลทอนหงส์ อำเภอพรหมคีรี จังหวัดนครศรีธรรมราช"/>
    <s v="1"/>
    <s v="ตู้"/>
    <n v="80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m/>
    <m/>
    <s v="23 มี.ค. 63 -_x000a_1 เม.ย. 63"/>
    <n v="7890"/>
    <s v="1 งวด"/>
    <s v="งวดที่ 1 : 1 เม.ย. 63"/>
    <s v="งวดที่ 1 : 7,890"/>
    <n v="7014243967"/>
    <d v="1963-03-26T00:00:00"/>
    <s v="27 มี.ค 63"/>
    <n v="789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n v="7890"/>
    <m/>
    <n v="110"/>
    <d v="1963-03-01T00:00:00"/>
    <d v="1963-03-01T00:00:00"/>
    <d v="1963-03-01T00:00:00"/>
    <d v="1963-03-01T00:00:00"/>
    <d v="1963-03-30T00:00:00"/>
    <n v="8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06"/>
    <s v="ตู้เอกสารเหล็กสูงบานเปิดกระจก 4 ชั้น  วิทยาลัยช่างศิลปนครศรีธรรมราช   ตำบลทอนหงส์ อำเภอพรหมคีรี จังหวัดนครศรีธรรมราช"/>
    <s v="1"/>
    <s v="ตู้"/>
    <n v="64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m/>
    <m/>
    <s v="23 มี.ค. 63 -_x000a_1 เม.ย. 63"/>
    <n v="6390"/>
    <s v="1 งวด"/>
    <s v="งวดที่ 1 : 1 เม.ย. 63"/>
    <s v="งวดที่ 1 : 6,390"/>
    <n v="7014243967"/>
    <d v="1963-03-26T00:00:00"/>
    <s v="27 มี.ค 63"/>
    <n v="639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n v="6390"/>
    <m/>
    <n v="10"/>
    <d v="1963-03-01T00:00:00"/>
    <d v="1963-03-01T00:00:00"/>
    <d v="1963-03-01T00:00:00"/>
    <d v="1963-03-01T00:00:00"/>
    <d v="1963-03-30T00:00:00"/>
    <n v="64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26"/>
    <s v="พัดลมโคจรติดผนัง ขนาด 16 นิ้ว  วิทยาลัยช่างศิลปนครศรีธรรมราช   ตำบลทอนหงส์ อำเภอพรหมคีรี จังหวัดนครศรีธรรมราช"/>
    <s v="5"/>
    <s v="ตัว"/>
    <n v="95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m/>
    <m/>
    <s v="23 มี.ค. 63 -_x000a_1 เม.ย. 63"/>
    <n v="9100"/>
    <s v="1 งวด"/>
    <s v="งวดที่ 1 : 1 เม.ย. 63"/>
    <s v="งวดที่ 1 : 9,100"/>
    <n v="7014243967"/>
    <d v="1963-03-26T00:00:00"/>
    <s v="27 มี.ค 63"/>
    <n v="91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n v="9100"/>
    <m/>
    <n v="400"/>
    <d v="1963-03-01T00:00:00"/>
    <d v="1963-03-01T00:00:00"/>
    <d v="1963-03-01T00:00:00"/>
    <d v="1963-03-01T00:00:00"/>
    <d v="1963-03-30T00:00:00"/>
    <n v="95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88"/>
    <s v="พัดลมโคจรติดเพดาน ขนาด  16 นิ้ว  วิทยาลัยช่างศิลปนครศรีธรรมราช   ตำบลทอนหงส์ อำเภอพรหมคีรี จังหวัดนครศรีธรรมราช"/>
    <s v="20"/>
    <s v="ตัว"/>
    <n v="380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m/>
    <m/>
    <s v="23 มี.ค. 63 -_x000a_1 เม.ย. 63"/>
    <n v="36400"/>
    <s v="1 งวด"/>
    <s v="งวดที่ 1 : 1 เม.ย. 63"/>
    <s v="งวดที่ 1 : 36,400"/>
    <n v="7014243967"/>
    <d v="1963-03-26T00:00:00"/>
    <s v="27 มี.ค 63"/>
    <n v="364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n v="36400"/>
    <m/>
    <n v="1600"/>
    <d v="1963-03-01T00:00:00"/>
    <d v="1963-03-01T00:00:00"/>
    <d v="1963-03-01T00:00:00"/>
    <d v="1963-03-01T00:00:00"/>
    <d v="1963-03-30T00:00:00"/>
    <n v="38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89"/>
    <s v="พัดลมตั้งพื้น ขนาด 16 นิ้ว วิทยาลัยช่างศิลปนครศรีธรรมราช   ตำบลทอนหงส์ อำเภอพรหมคีรี จังหวัดนครศรีธรรมราช"/>
    <s v="5"/>
    <s v="ตัว"/>
    <n v="70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m/>
    <m/>
    <s v="23 มี.ค. 63 -_x000a_1 เม.ย. 63"/>
    <n v="6750"/>
    <s v="1 งวด"/>
    <s v="งวดที่ 1 : 1 เม.ย. 63"/>
    <s v="งวดที่ 1 : 6,750"/>
    <n v="7014243967"/>
    <d v="1963-03-26T00:00:00"/>
    <s v="27 มี.ค 63"/>
    <n v="675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n v="6750"/>
    <m/>
    <n v="250"/>
    <d v="1963-03-01T00:00:00"/>
    <d v="1963-03-01T00:00:00"/>
    <d v="1963-03-01T00:00:00"/>
    <d v="1963-03-01T00:00:00"/>
    <d v="1963-03-30T00:00:00"/>
    <n v="7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12"/>
    <s v="พัดลมอุตสาหกรรม วิทยาลัยช่างศิลปนครศรีธรรมราช   ตำบลทอนหงส์ อำเภอพรหมคีรี จังหวัดนครศรีธรรมราช"/>
    <s v="10"/>
    <s v="ตัว"/>
    <n v="480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m/>
    <m/>
    <s v="23 มี.ค. 63 -_x000a_1 เม.ย. 63"/>
    <n v="47000"/>
    <s v="1 งวด"/>
    <s v="งวดที่ 1 : 1 เม.ย. 63"/>
    <s v="งวดที่ 1 : 47,000"/>
    <n v="7014243967"/>
    <d v="1963-03-26T00:00:00"/>
    <s v="27 มี.ค 63"/>
    <n v="470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n v="47000"/>
    <m/>
    <n v="1000"/>
    <d v="1963-03-01T00:00:00"/>
    <d v="1963-03-01T00:00:00"/>
    <d v="1963-03-01T00:00:00"/>
    <d v="1963-03-01T00:00:00"/>
    <d v="1963-03-30T00:00:00"/>
    <n v="48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507"/>
    <s v="เครื่องทำน้ำร้อนน้ำเย็น  วิทยาลัยช่างศิลปนครศรีธรรมราช   ตำบลทอนหงส์ อำเภอพรหมคีรี จังหวัดนครศรีธรรมราช"/>
    <s v="2"/>
    <s v="ตัว"/>
    <n v="14000"/>
    <m/>
    <m/>
    <s v="P"/>
    <d v="1963-03-02T00:00:00"/>
    <s v="ซ.3/2563"/>
    <d v="1963-03-13T00:00:00"/>
    <s v="ห้างหุ้นส่วนจำกัด นครวิทยุ-โทรทัศน์"/>
    <s v="ห้างหุ้นส่วนจำกัด"/>
    <s v="นครศรีธรรมราช"/>
    <m/>
    <m/>
    <s v="13 มี.ค. 63 -_x000a_24 มี.ค. 63"/>
    <n v="14000"/>
    <s v="1 งวด"/>
    <s v="งวดที่ 1 : 24 มี.ค. 63"/>
    <s v="งวดที่ 1 : 14,000"/>
    <n v="7014244340"/>
    <d v="1963-03-24T00:00:00"/>
    <s v="27 มี.ค 63"/>
    <n v="140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14000"/>
    <m/>
    <n v="0"/>
    <d v="1963-03-01T00:00:00"/>
    <d v="1963-03-01T00:00:00"/>
    <d v="1963-03-01T00:00:00"/>
    <d v="1963-03-01T00:00:00"/>
    <d v="1963-03-30T00:00:00"/>
    <n v="14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76"/>
    <s v="เครื่องมัลติมีเดียแบบพกพา มีความจุในตัวเครื่องไม่น้อยกว่า  16 GB วิทยาลัยช่างศิลปนครศรีธรรมราช   ตำบลทอนหงส์ อำเภอพรหมคีรี จังหวัดนครศรีธรรมราช"/>
    <s v="2"/>
    <s v="ชุด"/>
    <n v="23800"/>
    <m/>
    <m/>
    <s v="P"/>
    <d v="1963-03-03T00:00:00"/>
    <s v="ซ.5/2563"/>
    <d v="1963-03-13T00:00:00"/>
    <s v="บริษัท สามพีพีเน็ตเวิร์ค จำกัด"/>
    <s v="บริษัทจำกัด"/>
    <s v="นครศรีธรรมราช"/>
    <s v="ViewSonic"/>
    <s v="M1+"/>
    <s v="13 มี.ค. 63 -_x000a_24 มี.ค. 63"/>
    <n v="23800"/>
    <s v="1 งวด"/>
    <s v="งวดที่ 1 : 24 มี.ค. 63"/>
    <s v="งวดที่ 1 : 23,800"/>
    <n v="7014217444"/>
    <d v="1963-03-24T00:00:00"/>
    <s v="27 มี.ค 63"/>
    <n v="238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ร่างเอกสารและหนังสือเชิญ"/>
    <s v="เสนอราคา/พิจารณาผล"/>
    <n v="23800"/>
    <m/>
    <n v="0"/>
    <d v="1963-03-01T00:00:00"/>
    <d v="1963-03-01T00:00:00"/>
    <d v="1963-03-01T00:00:00"/>
    <d v="1963-03-01T00:00:00"/>
    <d v="1963-03-30T00:00:00"/>
    <n v="238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228"/>
    <s v="เครื่องมัลติมีเดียโปรเจคเตอร์  ระดับ XGA           ขนาด 3,000  ANSI Lumens  พร้อมจอรับภาพ  วิทยาลัยช่างศิลปนครศรีธรรมราช ตำบลทอนหงส์ อำเภอพรหมคีรี จังหวัดนครศรีธรรมราช"/>
    <s v="2"/>
    <s v="ชุด"/>
    <n v="75400"/>
    <m/>
    <m/>
    <s v="P"/>
    <d v="1963-03-03T00:00:00"/>
    <s v="ซ.5/2563"/>
    <d v="1963-03-13T00:00:00"/>
    <s v="บริษัท สามพีพีเน็ตเวิร์ค จำกัด"/>
    <s v="บริษัทจำกัด"/>
    <s v="นครศรีธรรมราช"/>
    <m/>
    <m/>
    <s v="13 มี.ค. 63 -_x000a_24 มี.ค. 63"/>
    <n v="75400"/>
    <s v="1 งวด"/>
    <s v="งวดที่ 1 : 24 มี.ค. 63"/>
    <s v="งวดที่ 1 : 75,400"/>
    <n v="7014217444"/>
    <d v="1963-03-24T00:00:00"/>
    <s v="27 มี.ค 63"/>
    <n v="754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ร่างเอกสารและหนังสือเชิญ"/>
    <s v="เสนอราคา/พิจารณาผล"/>
    <n v="75400"/>
    <m/>
    <n v="0"/>
    <d v="1963-03-01T00:00:00"/>
    <d v="1963-03-01T00:00:00"/>
    <d v="1963-03-01T00:00:00"/>
    <d v="1963-03-01T00:00:00"/>
    <d v="1963-03-30T00:00:00"/>
    <n v="754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90"/>
    <s v="จอทีวี ขนาดไม่ต่ำกว่า 60 นิ้ว   วิทยาลัยช่างศิลปนครศรีธรรมราช   ตำบลทอนหงส์ อำเภอพรหมคีรี จังหวัดนครศรีธรรมราช"/>
    <s v="1"/>
    <s v="ชุด"/>
    <n v="26000"/>
    <m/>
    <m/>
    <s v="P"/>
    <d v="1963-03-03T00:00:00"/>
    <s v="ซ.5/2563"/>
    <d v="1963-03-13T00:00:00"/>
    <s v="บริษัท สามพีพีเน็ตเวิร์ค จำกัด"/>
    <s v="บริษัทจำกัด"/>
    <s v="นครศรีธรรมราช"/>
    <m/>
    <m/>
    <s v="13 มี.ค. 63 -_x000a_24 มี.ค. 63"/>
    <n v="26000"/>
    <s v="1 งวด"/>
    <s v="งวดที่ 1 : 24 มี.ค. 63"/>
    <s v="งวดที่ 1 : 26,000"/>
    <n v="7014217444"/>
    <d v="1963-03-24T00:00:00"/>
    <s v="27 มี.ค 63"/>
    <n v="260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ร่างเอกสารและหนังสือเชิญ"/>
    <s v="เสนอราคา/พิจารณาผล"/>
    <n v="26000"/>
    <m/>
    <n v="0"/>
    <d v="1963-03-01T00:00:00"/>
    <d v="1963-03-01T00:00:00"/>
    <d v="1963-03-01T00:00:00"/>
    <d v="1963-03-01T00:00:00"/>
    <d v="1963-03-30T00:00:00"/>
    <n v="26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13"/>
    <s v="เครื่องเสียงเคลื่อนที่ ขนาด 15 นิ้วพร้อมไมโครโฟน วิทยาลัยช่างศิลปนครศรีธรรมราช   ตำบลทอนหงส์ อำเภอพรหมคีรี จังหวัดนครศรีธรรมราช"/>
    <s v="2"/>
    <s v="ชุด"/>
    <n v="24000"/>
    <m/>
    <m/>
    <s v="P"/>
    <d v="1963-03-03T00:00:00"/>
    <s v="ซ.4/2563"/>
    <d v="1963-03-13T00:00:00"/>
    <s v="ห้างหุ้นส่วนจำกัด นครวิทยุ-โทรทัศน์"/>
    <s v="ห้างหุ้นส่วนจำกัด"/>
    <s v="นครศรีธรรมราช"/>
    <m/>
    <m/>
    <s v="13 มี.ค. 63 -_x000a_24 มี.ค. 63"/>
    <n v="24000"/>
    <s v="1 งวด"/>
    <s v="งวดที่ 1 : 24 มี.ค. 63"/>
    <s v="งวดที่ 1 : 24,000"/>
    <n v="7014242520"/>
    <d v="1963-03-24T00:00:00"/>
    <s v="27 มี.ค 63"/>
    <n v="240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n v="24000"/>
    <m/>
    <n v="0"/>
    <d v="1963-03-01T00:00:00"/>
    <d v="1963-03-01T00:00:00"/>
    <d v="1963-03-01T00:00:00"/>
    <d v="1963-03-01T00:00:00"/>
    <d v="1963-03-30T00:00:00"/>
    <n v="24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30"/>
    <s v="ชุดไฟต่อเนื่อง HPUSN Red Head 800 W วิทยาลัยช่างศิลปนครศรีธรรมราช   ตำบลทอนหงส์ อำเภอพรหมคีรี จังหวัดนครศรีธรรมราช"/>
    <s v="1"/>
    <s v="ชุด"/>
    <n v="6500"/>
    <m/>
    <m/>
    <s v="P"/>
    <d v="1963-03-02T00:00:00"/>
    <s v="ซ.7/2563"/>
    <d v="1963-03-19T00:00:00"/>
    <s v="บริษัท พีเอ็นเอส ไฮเทค แอนด์ เซอร์วิส จำกัด"/>
    <s v="บริษัทจำกัด"/>
    <s v="นครศรีธรรมราช"/>
    <m/>
    <m/>
    <s v="19 มี.ค. 63 - _x000a_30 มี.ค. 63"/>
    <n v="6500"/>
    <s v="1 งวด"/>
    <s v="งวดที่ 1 : 30 มี.ค. 63"/>
    <s v="งวดที่ 1 : 6,500"/>
    <n v="7014217463"/>
    <d v="1963-03-26T00:00:00"/>
    <s v="27 มี.ค 63"/>
    <n v="65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6500"/>
    <m/>
    <n v="0"/>
    <d v="1963-03-01T00:00:00"/>
    <d v="1963-03-01T00:00:00"/>
    <d v="1963-03-01T00:00:00"/>
    <d v="1963-03-01T00:00:00"/>
    <d v="1963-03-30T00:00:00"/>
    <n v="65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31"/>
    <s v="เก้าอี้เลคเชอร์ 4 ที่นัง วิทยาลัยช่างศิลปนครศรีธรรมราช   ตำบลทอนหงส์ อำเภอพรหมคีรี จังหวัดนครศรีธรรมราช"/>
    <s v="8"/>
    <s v="ชุด"/>
    <n v="36000"/>
    <m/>
    <m/>
    <s v="P"/>
    <d v="1963-03-02T00:00:00"/>
    <s v="ซ.9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m/>
    <m/>
    <s v="23 มี.ค. 63 -_x000a_1 เม.ย. 63"/>
    <n v="36000"/>
    <s v="1 งวด"/>
    <s v="งวดที่ 1 : 1 เม.ย. 63"/>
    <s v="งวดที่ 1 : 36,000"/>
    <n v="7014216724"/>
    <d v="1963-03-26T00:00:00"/>
    <s v="27 มี.ค 63"/>
    <n v="36000"/>
    <s v="เบิกจ่ายแล้ว"/>
    <s v="ได้ตัวผู้รับจ้างแล้ว/รอลงนามในสัญญา"/>
    <s v="จองเงินในระบบ GFMIS เรียบร้อยแล้ว"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n v="35120"/>
    <m/>
    <n v="880"/>
    <d v="1963-03-01T00:00:00"/>
    <d v="1963-03-01T00:00:00"/>
    <d v="1963-03-01T00:00:00"/>
    <d v="1963-03-01T00:00:00"/>
    <d v="1963-03-30T00:00:00"/>
    <n v="35120"/>
    <n v="880"/>
    <m/>
  </r>
  <r>
    <x v="18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30"/>
    <s v="โต๊ะปฏิบัติงานนักเรียนหอพัก   วิทยาลัยช่างศิลปนครศรีธรรมราช   ตำบลทอนหงส์ อำเภอพรหมคีรี จังหวัดนครศรีธรรมราช"/>
    <s v="2"/>
    <s v="ชุด"/>
    <n v="20000"/>
    <m/>
    <m/>
    <s v="P"/>
    <d v="1963-03-01T00:00:00"/>
    <s v="ซ.3/2563"/>
    <d v="1963-03-12T00:00:00"/>
    <s v="นายดำรงศักดิ์_x000a_ราชบุรุษ"/>
    <s v="บุคคลธรรมดา"/>
    <s v="นครศรีธรรมราช"/>
    <m/>
    <m/>
    <s v="12 มี.ค. 63 - _x000a_11 เม.ย. 63"/>
    <n v="20000"/>
    <s v="1 งวด"/>
    <s v="งวดที่ 1 : 11 เม.ย. 63"/>
    <s v="งวดที่ 1 : 20,000"/>
    <m/>
    <m/>
    <m/>
    <m/>
    <s v="อยู่ระหว่างรอส่งมอบ"/>
    <s v="เสนอราคา/พิจารณาผล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20000"/>
    <d v="1963-03-01T00:00:00"/>
    <d v="1963-03-01T00:00:00"/>
    <d v="1963-03-01T00:00:00"/>
    <d v="1963-03-01T00:00:00"/>
    <d v="1963-03-30T00:00:00"/>
    <n v="20000"/>
    <n v="0"/>
    <m/>
  </r>
  <r>
    <x v="18"/>
    <s v="งบประมาณตามพรบ.งบประมาณรายจ่ายประจำปีงบประมาณ พ.ศ.2563"/>
    <s v="ครุภัณฑ์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29"/>
    <s v="หุ่นกล้ามเนื้อจำลองเพศชาย แสดงกล้ามเนื้อ 19  ชิ้น  วิทยาลัยช่างศิลปนครศรีธรรมราช   ตำบลทอนหงส์ อำเภอพรหมคีรี จังหวัดนครศรีธรรมราช"/>
    <s v="1"/>
    <s v="ตัว"/>
    <n v="21000"/>
    <m/>
    <m/>
    <s v="P"/>
    <d v="1963-03-01T00:00:00"/>
    <m/>
    <m/>
    <m/>
    <m/>
    <m/>
    <m/>
    <m/>
    <m/>
    <m/>
    <m/>
    <m/>
    <m/>
    <m/>
    <m/>
    <m/>
    <m/>
    <s v="การสืบราคากลางครั้งที่แล้วก่อนส่งงบประมาณ มีสินค้าและราคาตามใบเสนอราคา แต่เมื่องบประมาณที่กำลังจะได้รับจัดสรร ปรากฏว่าได้รับแจ้งจากบริษัทผู้เสนอราคา ว่าทางโรงงานไม่ผลิตสินค้าชนิดนี้แล้ว วิทยาลัยจึงต้องดำเนินการขอเปลี่ยนแปลงรายการต่อไป"/>
    <s v="อื่นๆ (ขอเปลี่ยนแปลงรายการ)"/>
    <m/>
    <s v="การสืบราคากลางครั้งที่แล้วก่อนส่งงบประมาณ มีสินค้าและราคาตามใบเสนอราคา แต่เมื่องบประมาณที่กำลังจะได้รับจัดสรร ปรากฏว่าได้รับแจ้งจากบริษัทผู้เสนอราคา ว่าทางโรงงานไม่ผลิตสินค้าชนิดนี้แล้ว วิทยาลัยจึงต้องดำเนินการขอเปลี่ยนแปลงรายการต่อไป"/>
    <s v="เสนอราคา/พิจารณาผล"/>
    <m/>
    <m/>
    <n v="21000"/>
    <m/>
    <m/>
    <m/>
    <m/>
    <m/>
    <m/>
    <m/>
    <s v="การสืบราคากลางครั้งที่แล้วก่อนส่งงบประมาณ มีสินค้าและราคาตามใบเสนอราคา แต่เมื่องบประมาณที่กำลังจะได้รับจัดสรร ปรากฏว่าได้รับแจ้งจากบริษัทผู้เสนอราคา ว่าทางโรงงานไม่ผลิตสินค้าชนิดนี้แล้ว วิทยาลัยจึงต้องดำเนินการขอเปลี่ยนแปลงรายการต่อไป"/>
  </r>
  <r>
    <x v="18"/>
    <s v="งบประมาณตามพรบ.งบประมาณรายจ่ายประจำปีงบประมาณ พ.ศ.2563"/>
    <s v="ครุภัณฑ์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3"/>
    <s v="กล้องวงจรปิดพร้อมเครื่องบันทึก  วิทยาลัยช่างศิลปนครศรีธรรมราช   ตำบลทอนหงส์ อำเภอพรหมคีรี จังหวัดนครศรีธรรมราช"/>
    <s v="18"/>
    <s v="ชุด"/>
    <n v="151200"/>
    <m/>
    <m/>
    <s v="P"/>
    <d v="1963-03-03T00:00:00"/>
    <s v="ซ.6/2563"/>
    <d v="1963-03-18T00:00:00"/>
    <s v="บริษัท สามพีพีเน็ตเวิร์ค จำกัด"/>
    <s v="บริษัทจำกัด"/>
    <s v="นครศรีธรรมราช"/>
    <m/>
    <m/>
    <s v="18 มี.ค. 63 -_x000a_27 มี.ค. 63"/>
    <n v="151200"/>
    <s v="1 งวด"/>
    <s v="งวดที่ 1 : 27 มี.ค. 63"/>
    <s v="งวดที่ 1 : 151,200"/>
    <n v="7014246272"/>
    <d v="1963-03-26T00:00:00"/>
    <d v="1963-03-31T00:00:00"/>
    <n v="151200"/>
    <s v="เบิกจ่ายแล้ว"/>
    <s v="เสนอราคา/พิจารณาผล"/>
    <m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m/>
    <m/>
    <n v="151200"/>
    <d v="1963-03-01T00:00:00"/>
    <d v="1963-03-01T00:00:00"/>
    <d v="1963-03-01T00:00:00"/>
    <d v="1963-03-01T00:00:00"/>
    <d v="1963-03-30T00:00:00"/>
    <n v="151200"/>
    <n v="0"/>
    <m/>
  </r>
  <r>
    <x v="18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6"/>
    <s v="ปรับปรุงอาคารหอพักหญิง วิทยาลัยช่างศิลปนครศรีธรรมราช ตำบลทอนหงส์ อำเภอพรหมคีรี จังหวัดนครศรีธรรมราช"/>
    <s v="1"/>
    <s v="แห่ง"/>
    <n v="600000"/>
    <s v="P"/>
    <m/>
    <m/>
    <d v="1963-03-05T00:00:00"/>
    <m/>
    <m/>
    <m/>
    <m/>
    <m/>
    <m/>
    <m/>
    <m/>
    <m/>
    <m/>
    <m/>
    <m/>
    <m/>
    <m/>
    <m/>
    <m/>
    <s v="อยู่ระหว่างประกาศเชิญชวน"/>
    <s v="อยู่ระหว่างจัดทำร่างประกาศเชิญชวน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600000"/>
    <d v="1963-04-01T00:00:00"/>
    <d v="1963-04-01T00:00:00"/>
    <m/>
    <m/>
    <m/>
    <m/>
    <m/>
    <m/>
  </r>
  <r>
    <x v="18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3"/>
    <s v="ปรับปรุงอาคารเรียนเครื่องเคลือบดินเผา วิทยาลัยช่างศิลปนครศรีธรรมราช ตำบลทอนหงส์ อำเภอพรหมคีรี จังหวัดนครศรีธรรมราช"/>
    <s v="1"/>
    <s v="แห่ง"/>
    <n v="900000"/>
    <s v="P"/>
    <m/>
    <m/>
    <d v="1963-03-04T00:00:00"/>
    <m/>
    <m/>
    <m/>
    <m/>
    <m/>
    <m/>
    <m/>
    <m/>
    <m/>
    <m/>
    <m/>
    <m/>
    <m/>
    <m/>
    <m/>
    <m/>
    <s v="อยู่ระหว่างประกาศเชิญชวน"/>
    <s v="เสนอราคา/พิจารณาผล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900000"/>
    <d v="1963-04-01T00:00:00"/>
    <d v="1963-04-01T00:00:00"/>
    <m/>
    <m/>
    <m/>
    <m/>
    <m/>
    <m/>
  </r>
  <r>
    <x v="18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1"/>
    <s v="ปรับปรุงอาคารเรียนภาพพิมพ์ วิทยาลัยช่างศิลปนครศรีธรรมราช ตำบลทอนหงส์ อำเภอพรหมคีรี จังหวัดนครศรีธรรมราช"/>
    <s v="1"/>
    <s v="แห่ง"/>
    <n v="1600000"/>
    <s v="P"/>
    <m/>
    <m/>
    <d v="1963-02-28T00:00:00"/>
    <m/>
    <m/>
    <m/>
    <m/>
    <m/>
    <m/>
    <m/>
    <m/>
    <m/>
    <m/>
    <m/>
    <m/>
    <m/>
    <m/>
    <m/>
    <m/>
    <s v="อยู่ระหว่างตรวจสอบเอกสารเสนอราคา"/>
    <s v="เสนอราคา/พิจารณาผล"/>
    <m/>
    <s v="อยู่ระหว่างจัดทำร่างเอกสารและหนังสือเชิญ"/>
    <s v="เสนอราคา/พิจารณาผล"/>
    <m/>
    <m/>
    <n v="1600000"/>
    <d v="1963-03-01T00:00:00"/>
    <d v="1963-03-01T00:00:00"/>
    <m/>
    <m/>
    <m/>
    <m/>
    <m/>
    <m/>
  </r>
  <r>
    <x v="18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1"/>
    <s v="ปรับปรุงอาคารอเนกประสงค์ วิทยาลัยช่างศิลปนครศรีธรรมราช ตำบลทอนหงส์ อำเภอพรหมคีรี จังหวัดนครศรีธรรมราช"/>
    <s v="1"/>
    <s v="แห่ง"/>
    <n v="993600"/>
    <s v="P"/>
    <m/>
    <m/>
    <d v="1963-03-03T00:00:00"/>
    <m/>
    <m/>
    <m/>
    <m/>
    <m/>
    <m/>
    <m/>
    <m/>
    <m/>
    <m/>
    <m/>
    <m/>
    <m/>
    <m/>
    <m/>
    <m/>
    <s v="อยู่ระหว่างตรวจสอบเอกสารเสนอราคา"/>
    <s v="เสนอราคา/พิจารณาผล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993600"/>
    <d v="1963-04-01T00:00:00"/>
    <d v="1963-04-01T00:00:00"/>
    <m/>
    <m/>
    <m/>
    <m/>
    <m/>
    <m/>
  </r>
  <r>
    <x v="18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7"/>
    <s v="ปรับปรุงภูมิทัศน์  วิทยาลัยช่างศิลปนครศรีธรรมราช ตำบลทอนหงส์ อำเภอพรหมคีรี จังหวัดนครศรีธรรมราช"/>
    <s v="1"/>
    <s v="แห่ง"/>
    <n v="7755000"/>
    <s v="P"/>
    <m/>
    <m/>
    <d v="1963-03-01T00:00:00"/>
    <m/>
    <m/>
    <m/>
    <m/>
    <m/>
    <m/>
    <m/>
    <m/>
    <m/>
    <m/>
    <m/>
    <m/>
    <m/>
    <m/>
    <m/>
    <m/>
    <s v="อยู่ระหว่างยื่นเสนอราคา"/>
    <s v="อยู่ระหว่างการจัดทำราคากลางท้องถิ่น"/>
    <m/>
    <s v="อยู่ระหว่างจัดทำร่างเอกสารและหนังสือเชิญ"/>
    <s v="เสนอราคา/พิจารณาผล"/>
    <m/>
    <m/>
    <n v="7755000"/>
    <d v="1963-04-01T00:00:00"/>
    <d v="1963-04-01T00:00:00"/>
    <m/>
    <m/>
    <m/>
    <m/>
    <m/>
    <m/>
  </r>
  <r>
    <x v="18"/>
    <s v="งบประมาณตามพรบ.งบประมาณรายจ่ายประจำปีงบประมาณ พ.ศ.2563"/>
    <s v="ที่ดินและสิ่งก่อสร้าง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2"/>
    <s v="ขุดเจาะบ่อบาดาลพร้อมติดตั้งเครื่องกรองและปั้มน้ำ วิทยาลัยช่างศิลปนครศรีธรรมราช ตำบลทอนหงส์ อำเภอพรหมคีรี จังหวัดนครศรีธรรมราช"/>
    <s v="1"/>
    <s v="แห่ง"/>
    <n v="750000"/>
    <s v="P"/>
    <m/>
    <m/>
    <d v="1963-03-06T00:00:00"/>
    <m/>
    <m/>
    <m/>
    <m/>
    <m/>
    <m/>
    <m/>
    <m/>
    <m/>
    <m/>
    <m/>
    <m/>
    <m/>
    <m/>
    <m/>
    <m/>
    <s v="อยู่ระหว่างประกาศเชิญชวน"/>
    <s v="อยู่ระหว่างจัดทำร่างประกาศเชิญชวน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m/>
    <m/>
    <n v="750000"/>
    <d v="1963-03-01T00:00:00"/>
    <d v="1963-03-01T00:00:00"/>
    <m/>
    <m/>
    <m/>
    <m/>
    <m/>
    <m/>
  </r>
  <r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22"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75"/>
    <s v="โต๊ะทำงานเหล็กสำหรับเจ้าหน้าที่ปฎิบัติงาน  สถาบันบัณฑิตพัฒนศิลป์  ตำบลศาลายา อำเภอพุทธมณฑล จังหวัดนครปฐม"/>
    <s v="6"/>
    <s v="ตัว"/>
    <n v="40800"/>
    <m/>
    <m/>
    <s v="P"/>
    <m/>
    <s v="03/2563"/>
    <s v="05/03/2563"/>
    <s v="ไฮเทค"/>
    <s v="ร้าน"/>
    <s v="กรุงเทพมหานคร"/>
    <s v="-"/>
    <s v="DS-CMD02"/>
    <s v="05/03/2563-04/04/2563"/>
    <n v="40800"/>
    <n v="1"/>
    <s v="04/04/2563"/>
    <n v="40800"/>
    <s v="7014099947"/>
    <s v="2/4/2563"/>
    <s v="2/4/2563"/>
    <n v="4080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40800"/>
    <n v="0"/>
    <d v="2563-03-05T00:00:00"/>
    <d v="2563-03-05T00:00:00"/>
    <d v="2563-04-02T00:00:00"/>
    <d v="2563-04-02T00:00:00"/>
    <d v="2563-04-10T00:00:00"/>
    <n v="40800"/>
    <s v="-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45"/>
    <s v="เก้าอี้ทำงาน สถาบันบัณฑิตพัฒนศิลป์  ตำบลศาลายา อำเภอพุทธมณฑล จังหวัดนครปฐม"/>
    <s v="2"/>
    <s v="ตัว"/>
    <n v="4000"/>
    <m/>
    <m/>
    <s v="P"/>
    <m/>
    <s v="04/2563"/>
    <s v="05/03/2563"/>
    <s v="ดีเฟอร์นิเมท"/>
    <s v="บริษัทจำกัด (บจก.)"/>
    <s v="กรุงเทพมหานคร"/>
    <s v="MONO"/>
    <s v="SA-47"/>
    <s v="05/03/2563-04/04/2563"/>
    <n v="3800"/>
    <n v="1"/>
    <s v="04/04/2563"/>
    <n v="3800"/>
    <s v="7014098178"/>
    <s v="24/3/2563"/>
    <s v="24/3/2563"/>
    <n v="3800"/>
    <x v="1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3800"/>
    <n v="200"/>
    <d v="2563-03-05T00:00:00"/>
    <d v="2563-03-05T00:00:00"/>
    <d v="2563-03-24T00:00:00"/>
    <d v="2563-03-24T00:00:00"/>
    <d v="2563-04-07T00:00:00"/>
    <n v="3800"/>
    <n v="200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44"/>
    <s v="เก้าอี้ทำงานสำหรับเจ้าหน้าที่ปฎิบัติงาน สถาบันบัณฑิตพัฒนศิลป์  ตำบลศาลายา อำเภอพุทธมณฑล จังหวัดนครปฐม"/>
    <s v="6"/>
    <s v="ตัว"/>
    <n v="23400"/>
    <m/>
    <m/>
    <s v="P"/>
    <m/>
    <s v="03/2563"/>
    <s v="05/03/2563"/>
    <s v="ไฮเทค"/>
    <s v="ร้าน"/>
    <s v="กรุงเทพมหานคร"/>
    <s v="PRIME"/>
    <s v="-"/>
    <s v="05/03/2563-04/04/2563"/>
    <n v="23400"/>
    <n v="1"/>
    <s v="04/04/2563"/>
    <n v="23400"/>
    <s v="7014099947"/>
    <s v="2/4/2563"/>
    <s v="2/4/2563"/>
    <n v="2340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23400"/>
    <n v="0"/>
    <d v="2563-03-05T00:00:00"/>
    <d v="2563-03-05T00:00:00"/>
    <d v="2563-04-02T00:00:00"/>
    <d v="2563-04-02T00:00:00"/>
    <d v="2563-04-10T00:00:00"/>
    <n v="23400"/>
    <s v="-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01"/>
    <s v="เครื่องทำลายเอกสาร สถาบันบัณฑิตพัฒนศิลป์    ตำบลศาลายา อำเภอพุทธมณฑล จังหวัดนครปฐม"/>
    <s v="1"/>
    <s v="เครื่อง"/>
    <n v="7000"/>
    <m/>
    <m/>
    <s v="P"/>
    <m/>
    <s v="วธ 0801.01(4)/3054"/>
    <s v="05/03/2563"/>
    <s v="ซีนอนเทค"/>
    <s v="บริษัทจำกัด (บจก.)"/>
    <s v="กรุงเทพมหานคร"/>
    <s v="COMIC"/>
    <s v="S290"/>
    <s v="05/03/2563-04/04/2563"/>
    <n v="6900"/>
    <n v="1"/>
    <s v="04/04/2563"/>
    <n v="6900"/>
    <s v="7014099951"/>
    <s v="10/03/2563"/>
    <s v="10/03/2563"/>
    <n v="6900"/>
    <x v="0"/>
    <s v="ส่งเบิกจ่าย"/>
    <s v="B.1.6 = จ้างเหมา &gt;&gt; ลงนามในสัญญา"/>
    <x v="1"/>
    <x v="0"/>
    <m/>
    <s v="รอลงนามสัญญา/ข้อตกลงใบสั่งซื้อ"/>
    <s v="ได้ตัวผู้รับจ้างแล้ว/รอลงนามในสัญญา"/>
    <s v="ลงข้อมูลในระบบ BB evMis ถึงวันที่ 31 มี.ค.2563 แล้ว"/>
    <m/>
    <n v="6900"/>
    <n v="100"/>
    <d v="2563-03-05T00:00:00"/>
    <d v="2563-03-05T00:00:00"/>
    <d v="2563-03-10T00:00:00"/>
    <d v="2563-03-10T00:00:00"/>
    <d v="2563-03-16T00:00:00"/>
    <n v="6900"/>
    <n v="100"/>
    <s v="ส่งเบิกจ่ายให้กับฝ่ายการเงินและบัญชี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52"/>
    <s v="เครื่องปรับอากาศ แบบแยกส่วน ชนิดตั้งพื้นหรือชนิดแขวน ขนาด 30,000 บีทียู สถาบันบัณฑิตพัฒนศิลป์ ตำบลศาลายา อำเภอพุทธมณฑล จังหวัดนครปฐม"/>
    <s v="2"/>
    <s v="เครื่อง"/>
    <n v="80400"/>
    <m/>
    <m/>
    <s v="P"/>
    <m/>
    <s v="03/2563"/>
    <s v="05/03/2563"/>
    <s v="ไฮเทค"/>
    <s v="ร้าน"/>
    <s v="กรุงเทพมหานคร"/>
    <s v="STAR-AIRE"/>
    <s v="CR305A/DCR5"/>
    <s v="05/03/2563-04/04/2563"/>
    <n v="80400"/>
    <n v="1"/>
    <s v="04/04/2563"/>
    <n v="80400"/>
    <s v="7014099947"/>
    <s v="2/4/2563"/>
    <s v="2/4/2563"/>
    <n v="8040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80400"/>
    <n v="0"/>
    <d v="2563-03-05T00:00:00"/>
    <d v="2563-03-05T00:00:00"/>
    <d v="2563-04-02T00:00:00"/>
    <d v="2563-04-02T00:00:00"/>
    <d v="2563-04-10T00:00:00"/>
    <n v="80400"/>
    <s v="-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51"/>
    <s v="เครื่องเป่าลม (Blower) สถาบันบัณฑิตพัฒนศิลป์  ตำบลศาลายา อำเภอพุทธมณฑล จังหวัดนครปฐม"/>
    <s v="1"/>
    <s v="ตัว"/>
    <n v="3500"/>
    <m/>
    <m/>
    <s v="P"/>
    <m/>
    <s v="03/2563"/>
    <s v="05/03/2563"/>
    <s v="ไฮเทค"/>
    <s v="ร้าน"/>
    <s v="กรุงเทพมหานคร"/>
    <s v="Makita"/>
    <s v="UB1102"/>
    <s v="05/03/2563-04/04/2563"/>
    <n v="3500"/>
    <n v="1"/>
    <s v="04/04/2563"/>
    <n v="3500"/>
    <s v="7014099947"/>
    <s v="2/4/2563"/>
    <s v="2/4/2563"/>
    <n v="350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3500"/>
    <n v="0"/>
    <d v="2563-03-05T00:00:00"/>
    <d v="2563-03-05T00:00:00"/>
    <d v="2563-04-02T00:00:00"/>
    <d v="2563-04-02T00:00:00"/>
    <d v="2563-04-10T00:00:00"/>
    <n v="3500"/>
    <s v="-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62"/>
    <s v="ตู้เอกสาร 2 บานเปิดสูง  สถาบันบัณฑิตพัฒนศิลป์  ตำบลศาลายา อำเภอพุทธมณฑล จังหวัดนครปฐม"/>
    <s v="3"/>
    <s v="ตู้"/>
    <n v="21300"/>
    <m/>
    <m/>
    <s v="P"/>
    <m/>
    <s v="03/2563"/>
    <s v="05/03/2563"/>
    <s v="ไฮเทค"/>
    <s v="ร้าน"/>
    <s v="กรุงเทพมหานคร"/>
    <s v="METAL PRO"/>
    <s v="MET-WB35"/>
    <s v="05/03/2563-04/04/2563"/>
    <n v="21300"/>
    <n v="1"/>
    <s v="04/04/2563"/>
    <n v="21300"/>
    <s v="7014099947"/>
    <s v="2/4/2563"/>
    <s v="2/4/2563"/>
    <n v="2130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21300"/>
    <n v="0"/>
    <d v="2563-03-05T00:00:00"/>
    <d v="2563-03-05T00:00:00"/>
    <d v="2563-04-02T00:00:00"/>
    <d v="2563-04-02T00:00:00"/>
    <d v="2563-04-10T00:00:00"/>
    <n v="21300"/>
    <s v="-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79"/>
    <s v="โต๊ะทำงานพร้อมเก้าอี้  สถาบันบัณฑิตพัฒนศิลป์    ตำบลศาลายา อำเภอพุทธมณฑล จังหวัดนครปฐม"/>
    <s v="2"/>
    <s v="ชุด"/>
    <n v="12000"/>
    <m/>
    <m/>
    <s v="P"/>
    <m/>
    <s v="04/2563"/>
    <s v="05/03/2563"/>
    <s v="ดีเฟอร์นิเมท"/>
    <s v="บริษัทจำกัด (บจก.)"/>
    <s v="กรุงเทพมหานคร"/>
    <s v="APEX"/>
    <s v="SCD1-PF-20, PR-169"/>
    <s v="05/03/2563-04/04/2563"/>
    <n v="9680"/>
    <n v="1"/>
    <s v="04/04/2563"/>
    <n v="9680"/>
    <s v="7014098178"/>
    <s v="24/3/2563"/>
    <s v="24/3/2563"/>
    <n v="968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9680"/>
    <n v="2320"/>
    <d v="2563-03-05T00:00:00"/>
    <d v="2563-03-05T00:00:00"/>
    <d v="2563-03-24T00:00:00"/>
    <d v="2563-03-24T00:00:00"/>
    <d v="2563-04-07T00:00:00"/>
    <n v="9680"/>
    <n v="2320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50"/>
    <s v="โต๊ะสำหรับผู้บริหาร สถาบันบัณฑิตพัฒนศิลป์  ตำบลศาลายา อำเภอพุทธมณฑล จังหวัดนครปฐม"/>
    <s v="1"/>
    <s v="ชุด"/>
    <n v="10000"/>
    <m/>
    <m/>
    <s v="P"/>
    <m/>
    <s v="วธ 0801.01(4)/3085"/>
    <s v="05/03/2563"/>
    <s v="ดีเฟอร์นิเมท"/>
    <s v="บริษัทจำกัด (บจก.)"/>
    <s v="กรุงเทพมหานคร"/>
    <s v="-"/>
    <s v="A2-SB-SP2-PVC-3D"/>
    <s v="05/03/2563-04/04/2563"/>
    <n v="9900"/>
    <n v="1"/>
    <s v="4/4/2563"/>
    <n v="9900"/>
    <s v="7014099948"/>
    <s v="23/3/2563"/>
    <s v="23/3/2563"/>
    <n v="990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9900"/>
    <n v="100"/>
    <d v="2563-03-05T00:00:00"/>
    <d v="2563-03-05T00:00:00"/>
    <d v="2563-03-23T00:00:00"/>
    <d v="2563-03-23T00:00:00"/>
    <d v="2563-04-07T00:00:00"/>
    <n v="9900"/>
    <n v="100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90"/>
    <s v="บันไดอลูมิเนียม ขนาด 12 ฟุต สถาบันบัณฑิตพัฒนศิลป์  ตำบลศาลายา อำเภอพุทธมณฑล จังหวัดนครปฐม"/>
    <s v="1"/>
    <s v="ตัว"/>
    <n v="3500"/>
    <m/>
    <m/>
    <s v="P"/>
    <m/>
    <s v="03/2563"/>
    <s v="05/03/2563"/>
    <s v="ไฮเทค"/>
    <s v="ร้าน"/>
    <s v="กรุงเทพมหานคร"/>
    <s v="SUMO"/>
    <s v="ML-12A"/>
    <s v="05/03/2563-04/04/2563"/>
    <n v="3500"/>
    <n v="1"/>
    <s v="04/04/2563"/>
    <n v="3500"/>
    <s v="7014099947"/>
    <s v="2/4/2563"/>
    <s v="2/4/2563"/>
    <n v="350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3500"/>
    <n v="0"/>
    <d v="2563-03-05T00:00:00"/>
    <d v="2563-03-05T00:00:00"/>
    <d v="2563-04-02T00:00:00"/>
    <d v="2563-04-02T00:00:00"/>
    <d v="2563-04-10T00:00:00"/>
    <n v="3500"/>
    <s v="-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43"/>
    <s v="บันไดอลูมิเนียม ขนาด 4 ฟุต สถาบันบัณฑิตพัฒนศิลป์  ตำบลศาลายา อำเภอพุทธมณฑล จังหวัดนครปฐม"/>
    <s v="1"/>
    <s v="ตัว"/>
    <n v="1400"/>
    <m/>
    <m/>
    <s v="P"/>
    <m/>
    <s v="03/2563"/>
    <s v="05/03/2563"/>
    <s v="ไฮเทค"/>
    <s v="ร้าน"/>
    <s v="กรุงเทพมหานคร"/>
    <s v="BARCO"/>
    <s v="-"/>
    <s v="05/03/2563-04/04/2563"/>
    <n v="1400"/>
    <n v="1"/>
    <s v="04/04/2563"/>
    <n v="1400"/>
    <s v="7014099947"/>
    <s v="2/4/2563"/>
    <s v="2/4/2563"/>
    <n v="140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1400"/>
    <n v="0"/>
    <d v="2563-03-05T00:00:00"/>
    <d v="2563-03-05T00:00:00"/>
    <d v="2563-04-02T00:00:00"/>
    <d v="2563-04-02T00:00:00"/>
    <d v="2563-04-10T00:00:00"/>
    <n v="1400"/>
    <s v="-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51"/>
    <s v="บันไดอลูมิเนียม ขนาด 6 ฟุต สถาบันบัณฑิตพัฒนศิลป์  ตำบลศาลายา อำเภอพุทธมณฑล จังหวัดนครปฐม"/>
    <s v="2"/>
    <s v="ตัว"/>
    <n v="4200"/>
    <m/>
    <m/>
    <s v="P"/>
    <m/>
    <s v="03/2563"/>
    <s v="05/03/2563"/>
    <s v="ไฮเทค"/>
    <s v="ร้าน"/>
    <s v="กรุงเทพมหานคร"/>
    <s v="BARCO"/>
    <s v="-"/>
    <s v="05/03/2563-04/04/2563"/>
    <n v="4200"/>
    <n v="1"/>
    <s v="04/04/2563"/>
    <n v="4200"/>
    <s v="7014099947"/>
    <s v="2/4/2563"/>
    <s v="2/4/2563"/>
    <n v="420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4200"/>
    <n v="0"/>
    <d v="2563-03-05T00:00:00"/>
    <d v="2563-03-05T00:00:00"/>
    <d v="2563-04-02T00:00:00"/>
    <d v="2563-04-02T00:00:00"/>
    <d v="2563-04-10T00:00:00"/>
    <n v="4200"/>
    <s v="-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9"/>
    <s v="รถเข็น 1 ชั้น พับได้ สถาบันบัณฑิตพัฒนศิลป์    ตำบลศาลายา อำเภอพุทธมณฑล จังหวัดนครปฐม"/>
    <s v="2"/>
    <s v="คัน"/>
    <n v="10000"/>
    <m/>
    <m/>
    <s v="P"/>
    <m/>
    <s v="04/2563"/>
    <s v="05/03/2563"/>
    <s v="ดีเฟอร์นิเมท"/>
    <s v="บริษัทจำกัด (บจก.)"/>
    <s v="กรุงเทพมหานคร"/>
    <s v="APEX"/>
    <s v="PT-10M"/>
    <s v="05/03/2563-04/04/2563"/>
    <n v="8260"/>
    <n v="1"/>
    <s v="04/04/2563"/>
    <n v="8260"/>
    <s v="7014098178"/>
    <s v="24/3/2563"/>
    <s v="24/3/2563"/>
    <n v="8260"/>
    <x v="0"/>
    <s v="รอการส่งมอบครุภัณฑ์"/>
    <s v="B.1.6 = จ้างเหมา &gt;&gt; ลงนามในสัญญา"/>
    <x v="0"/>
    <x v="0"/>
    <m/>
    <s v="รอลงนามสัญญา/ข้อตกลงใบสั่งซื้อ"/>
    <s v="ได้ตัวผู้รับจ้างแล้ว/รอลงนามในสัญญา"/>
    <s v="ยังไม่ได้ลงข้อมูลในระบบ BB evMis"/>
    <m/>
    <n v="8260"/>
    <n v="1740"/>
    <d v="2563-03-05T00:00:00"/>
    <d v="2563-03-05T00:00:00"/>
    <d v="2563-03-24T00:00:00"/>
    <d v="2563-03-24T00:00:00"/>
    <d v="2563-04-07T00:00:00"/>
    <n v="8260"/>
    <n v="1740"/>
    <s v="รอส่งมอบครุภัณฑ์"/>
  </r>
  <r>
    <x v="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02"/>
    <s v="กล้องDSLR Canon EOS 80D ความละเอียด 24.2 MP พร้อมเลนส์ Kit 18-135 IS USM สถาบันบัณฑิตพัฒนศิลป์  ตำบลศาลายา อำเภอพุทธมณฑล จังหวัดนครปฐม"/>
    <s v="1"/>
    <s v="เครื่อง"/>
    <n v="47900"/>
    <m/>
    <m/>
    <s v="P"/>
    <m/>
    <s v="02/2563"/>
    <s v="05/03/2563"/>
    <s v="ซีนอนเทค"/>
    <s v="บริษัทจำกัด (บจก.)"/>
    <s v="กรุงเทพมหานคร"/>
    <s v="Cannon"/>
    <s v="EOS 80D"/>
    <s v="05/03/2563-04/04/2563"/>
    <n v="42000"/>
    <n v="1"/>
    <s v="04/04/2563"/>
    <n v="42000"/>
    <s v="7014099953"/>
    <s v="10/03/2563"/>
    <s v="10/03/2563"/>
    <n v="42000"/>
    <x v="0"/>
    <s v="ส่งเบิกจ่าย"/>
    <s v="B.1.6 = จ้างเหมา &gt;&gt; ลงนามในสัญญา"/>
    <x v="1"/>
    <x v="0"/>
    <m/>
    <s v="รอลงนามสัญญา/ข้อตกลงใบสั่งซื้อ"/>
    <s v="ได้ตัวผู้รับจ้างแล้ว/รอลงนามในสัญญา"/>
    <s v="ลงข้อมูลในระบบ BB evMis ถึงวันที่ 31 มี.ค.2563 แล้ว"/>
    <m/>
    <n v="42000"/>
    <n v="5900"/>
    <d v="2563-03-05T00:00:00"/>
    <d v="2563-03-05T00:00:00"/>
    <d v="2563-03-10T00:00:00"/>
    <d v="2563-03-10T00:00:00"/>
    <d v="2563-03-16T00:00:00"/>
    <n v="42000"/>
    <n v="5900"/>
    <s v="ส่งเบิกจ่ายให้กับฝ่ายการเงินและบัญชี"/>
  </r>
  <r>
    <x v="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652"/>
    <s v="เครื่องมัลติมีเดียโปรเจคเตอร์ ระดับ XGA ขนาดไม่น้อยกว่า4,500 ANSI Lumens สถาบันบัณฑิตพัฒนศิลป์  ตำบลศาลายา อำเภอพุทธมณฑล จังหวัดนครปฐม"/>
    <s v="1"/>
    <s v="เครื่อง"/>
    <n v="580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s v="Vivitek"/>
    <m/>
    <s v="24 มี.ค.63 - 22 มิ.ย.63"/>
    <n v="55000"/>
    <n v="1"/>
    <s v="22 มิ.ย.63"/>
    <n v="55000"/>
    <s v="7014045091"/>
    <m/>
    <m/>
    <n v="55000"/>
    <x v="2"/>
    <s v="ระหว่างส่งมอบพัสดุ"/>
    <s v="B.1.6 = จ้างเหมา &gt;&gt; ลงนามในสัญญา"/>
    <x v="0"/>
    <x v="1"/>
    <m/>
    <s v="ระหว่างประกาศประกวดราคาซื้อฯ (กำหนดเสนอราคา 6 มี.ค.63)"/>
    <s v="เสนอราคา/พิจารณาผล"/>
    <s v="ยังไม่ได้ลงข้อมูลในระบบ BB evMis"/>
    <n v="55000"/>
    <m/>
    <n v="300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45"/>
    <s v="จอรับภาพ ชนิดมอเตอร์ไฟฟ้า  ขนาดเส้นทะแยงมุม  180 นิ้ว สถาบันบัณฑิตพัฒนศิลป์  ตำบลศาลายา อำเภอพุทธมณฑล จังหวัดนครปฐม"/>
    <s v="1"/>
    <s v="จอ"/>
    <n v="352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s v="Vertex"/>
    <m/>
    <s v="24 มี.ค.63 - 22 มิ.ย.63"/>
    <n v="34000"/>
    <n v="1"/>
    <s v="22 มิ.ย.63"/>
    <n v="34000"/>
    <s v="7014045091"/>
    <m/>
    <m/>
    <n v="34000"/>
    <x v="2"/>
    <s v="ระหว่างส่งมอบพัสดุ"/>
    <s v="B.1.6 = จ้างเหมา &gt;&gt; ลงนามในสัญญา"/>
    <x v="0"/>
    <x v="1"/>
    <m/>
    <s v="ระหว่างประกาศประกวดราคาซื้อฯ (กำหนดเสนอราคา 6 มี.ค.63)"/>
    <s v="เสนอราคา/พิจารณาผล"/>
    <s v="ยังไม่ได้ลงข้อมูลในระบบ BB evMis"/>
    <n v="34000"/>
    <m/>
    <n v="120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20004"/>
    <s v="จอแอลอีดีฉายภาพ  ขนาด 4X9 เมตร  พร้อมระบบเสียง สถาบันบัณฑิตพัฒนศิลป์  ตำบลศาลายา อำเภอพุทธมณฑล จังหวัดนครปฐม"/>
    <s v="1"/>
    <s v="ชุด"/>
    <n v="8700000"/>
    <s v="P"/>
    <m/>
    <m/>
    <m/>
    <m/>
    <m/>
    <m/>
    <m/>
    <m/>
    <m/>
    <m/>
    <m/>
    <m/>
    <m/>
    <m/>
    <n v="0"/>
    <m/>
    <m/>
    <m/>
    <n v="0"/>
    <x v="3"/>
    <s v="ระหว่างกำหนดรายละเอียดคุณลักษณะครุภัณฑ์"/>
    <s v="B.1.1 = จ้างเหมา &gt;&gt; สำรวจออกแบบ/ กำหนดคุณลักษณะ spec"/>
    <x v="2"/>
    <x v="2"/>
    <m/>
    <s v="ระหว่างกำหนดรายละเอียดคุณลักษณะครุภัณฑ์"/>
    <s v="อยู่ระหว่างการจัดทำร่าง TOR"/>
    <s v="ยังไม่ได้ลงข้อมูลในระบบ BB evMis"/>
    <m/>
    <m/>
    <n v="8700000"/>
    <s v="ภายใน เม.ย.63"/>
    <s v="ภายใน เม.ย.63"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80"/>
    <s v="ชุดประชุมวีดีโอคอนเฟอร์เร็น ห้องอบรมทางคอมพิวเตอร์ พร้อมติดตั้ง สถาบันบัณฑิตพัฒนศิลป์  ตำบลศาลายา อำเภอพุทธมณฑล จังหวัดนครปฐม"/>
    <s v="1"/>
    <s v="ชุด"/>
    <n v="750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m/>
    <m/>
    <s v="24 มี.ค.63 - 22 มิ.ย.63"/>
    <n v="72000"/>
    <n v="1"/>
    <s v="22 มิ.ย.63"/>
    <n v="72000"/>
    <s v="7014045091"/>
    <m/>
    <m/>
    <n v="72000"/>
    <x v="2"/>
    <s v="ระหว่างส่งมอบพัสดุ"/>
    <s v="B.1.6 = จ้างเหมา &gt;&gt; ลงนามในสัญญา"/>
    <x v="0"/>
    <x v="1"/>
    <m/>
    <s v="ระหว่างประกาศประกวดราคาซื้อฯ (กำหนดเสนอราคา 6 มี.ค.63)"/>
    <s v="เสนอราคา/พิจารณาผล"/>
    <s v="ยังไม่ได้ลงข้อมูลในระบบ BB evMis"/>
    <n v="72000"/>
    <m/>
    <n v="300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20005"/>
    <s v="ชุดอุปกรณ์ระบบเสียงและระบบภาพสำหรับห้องประชุม พร้อมติดตั้ง สถาบันบัณฑิตพัฒนศิลป์  ตำบลศาลายา อำเภอพุทธมณฑล จังหวัดนครปฐม"/>
    <s v="1"/>
    <s v="ชุด"/>
    <n v="11558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m/>
    <m/>
    <s v="24 มี.ค.63 - 22 มิ.ย.63"/>
    <n v="1049000"/>
    <n v="1"/>
    <s v="22 มิ.ย.63"/>
    <n v="1049000"/>
    <s v="7014045091"/>
    <m/>
    <m/>
    <n v="1049000"/>
    <x v="2"/>
    <s v="ระหว่างส่งมอบพัสดุ"/>
    <s v="B.1.6 = จ้างเหมา &gt;&gt; ลงนามในสัญญา"/>
    <x v="0"/>
    <x v="1"/>
    <m/>
    <s v="ระหว่างประกาศประกวดราคาซื้อฯ (กำหนดเสนอราคา 6 มี.ค.63)"/>
    <s v="เสนอราคา/พิจารณาผล"/>
    <s v="ยังไม่ได้ลงข้อมูลในระบบ BB evMis"/>
    <n v="1049000"/>
    <m/>
    <n v="10680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73"/>
    <s v="แฟลช Canon AF TTL Speedlite 430EX III RT สถาบันบัณฑิตพัฒนศิลป์  ตำบลศาลายา อำเภอพุทธมณฑล จังหวัดนครปฐม"/>
    <s v="1"/>
    <s v="เครื่อง"/>
    <n v="12000"/>
    <m/>
    <m/>
    <s v="P"/>
    <m/>
    <s v="02/2563"/>
    <s v="05/03/2563"/>
    <s v="ซีนอนเทค"/>
    <s v="บริษัทจำกัด (บจก.)"/>
    <s v="กรุงเทพมหานคร"/>
    <s v="Cannon"/>
    <s v="430 EXIIIRT"/>
    <s v="05/03/2563-04/04/2563"/>
    <n v="10400"/>
    <n v="1"/>
    <s v="04/04/2563"/>
    <n v="10400"/>
    <s v="7014099953"/>
    <s v="10/03/2563"/>
    <s v="10/03/2563"/>
    <n v="10400"/>
    <x v="0"/>
    <s v="ส่งเบิกจ่าย"/>
    <s v="B.1.6 = จ้างเหมา &gt;&gt; ลงนามในสัญญา"/>
    <x v="1"/>
    <x v="0"/>
    <m/>
    <s v="รอลงนามสัญญา/ข้อตกลงใบสั่งซื้อ"/>
    <s v="ได้ตัวผู้รับจ้างแล้ว/รอลงนามในสัญญา"/>
    <s v="ลงข้อมูลในระบบ BB evMis ถึงวันที่ 31 มี.ค.2563 แล้ว"/>
    <m/>
    <n v="10400"/>
    <n v="1600"/>
    <d v="2563-03-05T00:00:00"/>
    <d v="2563-03-05T00:00:00"/>
    <d v="2563-03-10T00:00:00"/>
    <d v="2563-03-10T00:00:00"/>
    <d v="2563-03-16T00:00:00"/>
    <n v="10400"/>
    <n v="1600"/>
    <s v="ส่งเบิกจ่ายให้กับฝ่ายการเงินและบัญชี"/>
  </r>
  <r>
    <x v="0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474"/>
    <s v="ชุดอุปกรณ์ระบบเสียงห้องอบรมคอมพิวเตอร์ศูนย์เทคโนโลยีสารสนเทศ พร้อมติดตั้ง สถาบันบัณฑิตพัฒนศิลป์  ตำบลศาลายา อำเภอพุทธมณฑล จังหวัดนครปฐม"/>
    <s v="1"/>
    <s v="ชุด"/>
    <n v="565300"/>
    <s v="P"/>
    <m/>
    <m/>
    <s v="21 ก.พ.63 - 5 มี.ค.63"/>
    <s v="สัญญาซื้อขายเลขที่ 8/2563"/>
    <s v="24 มี.ค.63"/>
    <s v="บจก.แอดวานซ์ ดิจิตอล ซินเนอร์ยี"/>
    <s v="บริษัทจำกัด (บจก.)"/>
    <s v="นครปฐม"/>
    <s v="Vertex"/>
    <m/>
    <s v="24 มี.ค.63 - 22 มิ.ย.63"/>
    <n v="550000"/>
    <n v="1"/>
    <s v="22 มิ.ย.63"/>
    <n v="550000"/>
    <s v="7014045091"/>
    <m/>
    <m/>
    <n v="550000"/>
    <x v="2"/>
    <s v="ระหว่างส่งมอบพัสดุ"/>
    <s v="B.1.6 = จ้างเหมา &gt;&gt; ลงนามในสัญญา"/>
    <x v="0"/>
    <x v="1"/>
    <m/>
    <s v="ระหว่างประกาศประกวดราคาซื้อฯ (กำหนดเสนอราคา 6 มี.ค.63)"/>
    <s v="เสนอราคา/พิจารณาผล"/>
    <s v="ยังไม่ได้ลงข้อมูลในระบบ BB evMis"/>
    <n v="550000"/>
    <m/>
    <n v="1530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20006"/>
    <s v="ระบบแสงไฟเวทีแบบโคม LED  และเครื่องควบคุมแสง  สถาบันบัณฑิตพัฒนศิลป์  ตำบลศาลายา อำเภอพุทธมณฑล จังหวัดนครปฐม"/>
    <s v="1"/>
    <s v="ชุด"/>
    <n v="2641400"/>
    <s v="P"/>
    <m/>
    <m/>
    <m/>
    <m/>
    <m/>
    <m/>
    <m/>
    <m/>
    <m/>
    <m/>
    <m/>
    <m/>
    <m/>
    <m/>
    <n v="0"/>
    <m/>
    <m/>
    <m/>
    <n v="0"/>
    <x v="3"/>
    <s v="ระหว่างกำหนดรายละเอียดคุณลักษณะครุภัณฑ์"/>
    <s v="B.1.1 = จ้างเหมา &gt;&gt; สำรวจออกแบบ/ กำหนดคุณลักษณะ spec"/>
    <x v="2"/>
    <x v="2"/>
    <m/>
    <s v="ระหว่างกำหนดรายละเอียดคุณลักษณะครุภัณฑ์"/>
    <s v="อยู่ระหว่างการจัดทำร่าง TOR"/>
    <s v="ยังไม่ได้ลงข้อมูลในระบบ BB evMis"/>
    <m/>
    <m/>
    <n v="2641400"/>
    <s v="ภายใน เม.ย.63"/>
    <s v="ภายใน เม.ย.63"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5"/>
    <s v="เครื่องคอมพิวเตอร์ All In One สำหรับงานประมวลผล สถาบันบัณฑิตพัฒนศิลป์  ตำบลศาลายา อำเภอพุทธมณฑล จังหวัดนครปฐม"/>
    <s v="1"/>
    <s v="เครื่อง"/>
    <n v="23000"/>
    <s v="P"/>
    <m/>
    <m/>
    <m/>
    <s v="สัญญาซื้อขายเลขที่ 4/2563"/>
    <s v="10 มี.ค.63"/>
    <s v="บจก.เค เอส ซี คอมเมอร์เชียล อินเตอร์เนต"/>
    <s v="บริษัทจำกัด (บจก.)"/>
    <s v="นครปฐม"/>
    <s v="Dell Optiplex 5270"/>
    <m/>
    <s v="10 มี.ค.63 - 9 พ.ค.63"/>
    <n v="21796"/>
    <n v="1"/>
    <s v="9 พ.ค.63"/>
    <n v="21796"/>
    <s v="701422823"/>
    <s v="26 มี.ค.63"/>
    <s v="31 มี.ค.63"/>
    <n v="21796"/>
    <x v="4"/>
    <s v="ระหว่างส่งเอกสารเบิกจ่าย"/>
    <s v="B.1.6 = จ้างเหมา &gt;&gt; ลงนามในสัญญา"/>
    <x v="3"/>
    <x v="0"/>
    <m/>
    <s v="รอลงนามสัญญา"/>
    <s v="ได้ตัวผู้รับจ้างแล้ว/รอลงนามในสัญญา"/>
    <s v="ยังไม่ได้ลงข้อมูลในระบบ BB evMis"/>
    <m/>
    <n v="21796"/>
    <n v="1204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7_x000a_1800836718110762"/>
    <s v="เครื่องคอมพิวเตอร์ สำหรับงานประมวลผล แบบที่ 2 (จอแสดงภาพขนาดไม่น้อยกว่า 19 นิ้ว) สถาบันบัณฑิตพัฒนศิลป์ ตำบลศาลายา อำเภอพุทธมณฑล จังหวัดนครปฐม"/>
    <s v="33"/>
    <s v="เครื่อง"/>
    <n v="990000"/>
    <s v="P"/>
    <m/>
    <m/>
    <m/>
    <s v="สัญญาซื้อขายเลขที่ 4/2563"/>
    <s v="10 มี.ค.63"/>
    <s v="บจก.เค เอส ซี คอมเมอร์เชียล อินเตอร์เนต"/>
    <s v="บริษัทจำกัด (บจก.)"/>
    <s v="นครปฐม"/>
    <s v="Dell Optiplex 3070"/>
    <m/>
    <s v="10 มี.ค.63 - 9 พ.ค.63"/>
    <n v="956358"/>
    <n v="1"/>
    <s v="9 พ.ค.63"/>
    <n v="956358"/>
    <s v="701422823"/>
    <s v="26 มี.ค.63"/>
    <s v="31 มี.ค.63"/>
    <n v="956358"/>
    <x v="4"/>
    <s v="ระหว่างส่งเอกสารเบิกจ่าย"/>
    <s v="B.1.6 = จ้างเหมา &gt;&gt; ลงนามในสัญญา"/>
    <x v="3"/>
    <x v="0"/>
    <m/>
    <s v="รอลงนามสัญญา"/>
    <s v="ได้ตัวผู้รับจ้างแล้ว/รอลงนามในสัญญา"/>
    <s v="ยังไม่ได้ลงข้อมูลในระบบ BB evMis"/>
    <m/>
    <n v="956358"/>
    <n v="33642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4"/>
    <s v="เครื่องคอมพิวเตอร์ สำหรับงานสำนักงาน สถาบันบัณฑิตพัฒนศิลป์  ตำบลศาลายา อำเภอพุทธมณฑล จังหวัดนครปฐม"/>
    <s v="2"/>
    <s v="เครื่อง"/>
    <n v="34000"/>
    <s v="P"/>
    <m/>
    <m/>
    <m/>
    <s v="สัญญาซื้อขายเลขที่ 4/2563"/>
    <s v="10 มี.ค.63"/>
    <s v="บจก.เค เอส ซี คอมเมอร์เชียล อินเตอร์เนต"/>
    <s v="บริษัทจำกัด (บจก.)"/>
    <s v="นครปฐม"/>
    <s v="Dell Optiplex 3070"/>
    <m/>
    <s v="10 มี.ค.63 - 9 พ.ค.63"/>
    <n v="33000"/>
    <n v="1"/>
    <s v="9 พ.ค.63"/>
    <n v="33000"/>
    <s v="701422823"/>
    <s v="26 มี.ค.63"/>
    <s v="31 มี.ค.63"/>
    <n v="33000"/>
    <x v="4"/>
    <s v="ระหว่างส่งเอกสารเบิกจ่าย"/>
    <s v="B.1.6 = จ้างเหมา &gt;&gt; ลงนามในสัญญา"/>
    <x v="3"/>
    <x v="0"/>
    <m/>
    <s v="รอลงนามสัญญา"/>
    <s v="ได้ตัวผู้รับจ้างแล้ว/รอลงนามในสัญญา"/>
    <s v="ยังไม่ได้ลงข้อมูลในระบบ BB evMis"/>
    <m/>
    <n v="33000"/>
    <n v="100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61"/>
    <s v="เครื่องพิมพ์เลเซอร์ (ขาว-ดำ) สถาบันบัณฑิตพัฒนศิลป์  ตำบลศาลายา อำเภอพุทธมณฑล จังหวัดนครปฐม"/>
    <s v="2"/>
    <s v="เครื่อง"/>
    <n v="10000"/>
    <s v="P"/>
    <m/>
    <m/>
    <m/>
    <s v="ใบสั่งซื้อเลขที่ 9/2563"/>
    <s v="10 มี.ค.63"/>
    <s v="บจก.เท็น ซอฟท์"/>
    <s v="บริษัทจำกัด (บจก.)"/>
    <s v="นครปฐม"/>
    <s v="Pantum P2500"/>
    <m/>
    <s v="10 มี.ค.63 - 16 มี.ค.63"/>
    <n v="3424"/>
    <n v="1"/>
    <s v="10 มี.ค.63"/>
    <n v="3424"/>
    <s v="7014121800"/>
    <s v="10 มี.ค.63"/>
    <s v="16 มี.ค.63"/>
    <n v="3424"/>
    <x v="4"/>
    <s v="ระหว่างเบิกจ่าย"/>
    <s v="B.1.6 = จ้างเหมา &gt;&gt; ลงนามในสัญญา"/>
    <x v="1"/>
    <x v="0"/>
    <m/>
    <s v="รอลงนาม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3424"/>
    <n v="6576"/>
    <m/>
    <m/>
    <m/>
    <m/>
    <m/>
    <m/>
    <m/>
    <s v="ระหว่างส่งเอกสารเบิกจ่าย"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9"/>
    <s v="เครื่องพิมพ์แบบฉีดหมึก (Inkjet Printer) สำหรับกระดาษขนาด A3  สถาบันบัณฑิตพัฒนศิลป์  ตำบลศาลายา อำเภอพุทธมณฑล จังหวัดนครปฐม"/>
    <s v="1"/>
    <s v="เครื่อง"/>
    <n v="71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Brother MFC-T810W"/>
    <m/>
    <s v="10 มี.ค.63 - 9 พ.ค.63"/>
    <n v="6634"/>
    <n v="1"/>
    <s v="9 พ.ค.63"/>
    <n v="6634"/>
    <s v="7014120503"/>
    <m/>
    <m/>
    <n v="6634"/>
    <x v="5"/>
    <s v="รอส่งมอบพัสดุ"/>
    <s v="B.1.6 = จ้างเหมา &gt;&gt; ลงนามในสัญญา"/>
    <x v="0"/>
    <x v="1"/>
    <m/>
    <s v="รอลงนามสัญญา"/>
    <s v="ได้ตัวผู้รับจ้างแล้ว/รอลงนามในสัญญา"/>
    <s v="ยังไม่ได้ลงข้อมูลในระบบ BB evMis"/>
    <n v="6634"/>
    <m/>
    <n v="466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1"/>
    <s v="เครื่องสำรองไฟฟ้า ขนาด 800 VA  สถาบันบัณฑิตพัฒนศิลป์  ตำบลศาลายา อำเภอพุทธมณฑล จังหวัดนครปฐม"/>
    <s v="1"/>
    <s v="เครื่อง"/>
    <n v="25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Chuphotic"/>
    <m/>
    <s v="10 มี.ค.63 - 9 พ.ค.63"/>
    <n v="1251.9000000000001"/>
    <n v="1"/>
    <s v="9 พ.ค.63"/>
    <n v="1251.9000000000001"/>
    <s v="7014120503"/>
    <m/>
    <m/>
    <n v="1251.9000000000001"/>
    <x v="5"/>
    <s v="รอส่งมอบพัสดุ"/>
    <s v="B.1.6 = จ้างเหมา &gt;&gt; ลงนามในสัญญา"/>
    <x v="0"/>
    <x v="1"/>
    <m/>
    <s v="รอลงนามสัญญา"/>
    <s v="ได้ตัวผู้รับจ้างแล้ว/รอลงนามในสัญญา"/>
    <s v="ยังไม่ได้ลงข้อมูลในระบบ BB evMis"/>
    <n v="1251.9000000000001"/>
    <m/>
    <n v="1248.0999999999999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60"/>
    <s v="เครื่องสำรองไฟฟ้า ขนาด 800 VA สถาบันบัณฑิตพัฒนศิลป์  ตำบลศาลายา อำเภอพุทธมณฑล จังหวัดนครปฐม"/>
    <s v="32"/>
    <s v="เครื่อง"/>
    <n v="800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Chuphotic"/>
    <m/>
    <s v="10 มี.ค.63 - 9 พ.ค.63"/>
    <n v="40060.800000000003"/>
    <n v="1"/>
    <s v="9 พ.ค.63"/>
    <n v="40060.800000000003"/>
    <s v="7014120503"/>
    <m/>
    <m/>
    <n v="40060.800000000003"/>
    <x v="5"/>
    <s v="รอส่งมอบพัสดุ"/>
    <s v="B.1.6 = จ้างเหมา &gt;&gt; ลงนามในสัญญา"/>
    <x v="0"/>
    <x v="1"/>
    <m/>
    <s v="รอลงนามสัญญา"/>
    <s v="ได้ตัวผู้รับจ้างแล้ว/รอลงนามในสัญญา"/>
    <s v="ยังไม่ได้ลงข้อมูลในระบบ BB evMis"/>
    <n v="40060.800000000003"/>
    <m/>
    <n v="39939.199999999997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8"/>
    <s v="ชุดโปรแกรมระบบปฏิบัติการสําหรับเครื่องคอมพิวเตอร์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สถาบันบัณฑิตพัฒนศิลป์  ตำบลศาลายา อำเภอพุทธมณฑล จังหวัดนครปฐม"/>
    <s v="32"/>
    <s v="ชุด"/>
    <n v="121600"/>
    <s v="P"/>
    <m/>
    <m/>
    <m/>
    <s v="ใบสั่งซื้อเลขที่ 8/2563"/>
    <s v="10 มี.ค.63"/>
    <s v="หจก.ทีปกร 2014"/>
    <s v="ห้างหุ้นส่วนจำกัด"/>
    <s v="นครปฐม"/>
    <s v="Microsoft Window10 Pro 64bit"/>
    <m/>
    <s v="10 มี.ค.63 - 16 มี.ค.63"/>
    <n v="65432"/>
    <n v="1"/>
    <s v="16 มี.ค.63"/>
    <n v="65432"/>
    <s v="7014131785"/>
    <s v="16 มี.ค.63"/>
    <s v="20 มี.ค.63"/>
    <n v="65432"/>
    <x v="4"/>
    <s v="ระหว่างเบิกจ่าย"/>
    <s v="B.1.6 = จ้างเหมา &gt;&gt; ลงนามในสัญญา"/>
    <x v="1"/>
    <x v="0"/>
    <m/>
    <s v="รอลงนาม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65432"/>
    <n v="56168"/>
    <m/>
    <m/>
    <m/>
    <m/>
    <m/>
    <m/>
    <m/>
    <s v="ระหว่างตรวจรับพัสดุ"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61"/>
    <s v="ติดตั้งระบบเครือข่ายภายในอาคารหอสมุดสารสนเทศ สถาบันบัณฑิตพัฒนศิลป์  ตำบลศาลายา อำเภอพุทธมณฑล จังหวัดนครปฐม"/>
    <s v="1"/>
    <s v="ระบบ"/>
    <n v="500000"/>
    <s v="P"/>
    <m/>
    <m/>
    <m/>
    <s v="สัญญาจ้างเลขที่ 6/2563"/>
    <s v="13 มี.ค.63"/>
    <s v="บจก.บีบีเอ็ม อินเตอร์เน็ต"/>
    <s v="บริษัทจำกัด (บจก.)"/>
    <s v="นครปฐม"/>
    <m/>
    <m/>
    <s v="13 มี.ค.63 - 11 มิ.ย.63"/>
    <n v="370000"/>
    <n v="1"/>
    <s v="11 มิ.ย.63"/>
    <n v="370000"/>
    <s v="7014157984"/>
    <m/>
    <m/>
    <n v="370000"/>
    <x v="6"/>
    <s v="ระหว่างดำเนินงานตามสัญญา"/>
    <s v="B.1.6 = จ้างเหมา &gt;&gt; ลงนามในสัญญา"/>
    <x v="4"/>
    <x v="1"/>
    <m/>
    <s v="รอลงนามสัญญา"/>
    <s v="ได้ตัวผู้รับจ้างแล้ว/รอลงนามในสัญญา"/>
    <s v="ยังไม่ได้ลงข้อมูลในระบบ BB evMis"/>
    <n v="370000"/>
    <m/>
    <n v="13000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63"/>
    <s v="โปรแกรมป้องกันและกำจัดไวรัสคอมพิวเตอร์  สถาบันบัณฑิตพัฒนศิลป์  ตำบลศาลายา อำเภอพุทธมณฑล จังหวัดนครปฐม"/>
    <s v="1"/>
    <s v="ระบบ"/>
    <n v="600000"/>
    <s v="P"/>
    <m/>
    <m/>
    <m/>
    <s v="สัญญาซื้อขายเลขที่ 7/2563"/>
    <s v="13 มี.ค.63"/>
    <s v="บจก.ซีเคียวร์ เซอร์ฟ"/>
    <s v="บริษัทจำกัด (บจก.)"/>
    <s v="นครปฐม"/>
    <m/>
    <m/>
    <s v="13 มี.ค.63 - 29 มิ.ย.63"/>
    <n v="552120"/>
    <n v="1"/>
    <s v="29 มิ.ย.63"/>
    <n v="552120"/>
    <s v="7014164917"/>
    <m/>
    <m/>
    <n v="552120"/>
    <x v="2"/>
    <s v="ระหว่างส่งมอบพัสดุ"/>
    <s v="B.1.6 = จ้างเหมา &gt;&gt; ลงนามในสัญญา"/>
    <x v="0"/>
    <x v="1"/>
    <m/>
    <s v="รอลงนามสัญญา"/>
    <s v="ได้ตัวผู้รับจ้างแล้ว/รอลงนามในสัญญา"/>
    <s v="ยังไม่ได้ลงข้อมูลในระบบ BB evMis"/>
    <n v="552120"/>
    <m/>
    <n v="4788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9"/>
    <s v="อุปกรณ์กระจายสัญญาณ (L2 Switch) ขนาด 24 ช่อง แบบที่ 2 สถาบันบัณฑิตพัฒนศิลป์ ตำบลศาลายา อำเภอพุทธมณฑล จังหวัดนครปฐม"/>
    <s v="10"/>
    <s v="เครื่อง"/>
    <n v="2100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TP-Link"/>
    <m/>
    <s v="10 มี.ค.63 - 9 พ.ค.63"/>
    <n v="79180"/>
    <n v="1"/>
    <s v="9 พ.ค.63"/>
    <n v="79180"/>
    <s v="7014120503"/>
    <m/>
    <m/>
    <n v="79180"/>
    <x v="5"/>
    <s v="รอส่งมอบพัสดุ"/>
    <s v="B.1.6 = จ้างเหมา &gt;&gt; ลงนามในสัญญา"/>
    <x v="0"/>
    <x v="1"/>
    <m/>
    <s v="รอลงนามสัญญา"/>
    <s v="ได้ตัวผู้รับจ้างแล้ว/รอลงนามในสัญญา"/>
    <s v="ยังไม่ได้ลงข้อมูลในระบบ BB evMis"/>
    <n v="79180"/>
    <m/>
    <n v="13082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8"/>
    <s v="อุปกรณ์ควบคุมและบริหารจัดการเครือข่าย สำหรับหน่วยงานในสังกัด สถาบันบัณฑิตพัฒนศิลป์  ตำบลศาลายา อำเภอพุทธมณฑล จังหวัดนครปฐม"/>
    <s v="41"/>
    <s v="เครื่อง"/>
    <n v="4968000"/>
    <s v="P"/>
    <m/>
    <m/>
    <s v="21 ก.พ.63 - 3 มี.ค.63"/>
    <m/>
    <m/>
    <s v="บจก.เค เอส ซี คอมเมอร์เชียล อินเตอร์เนต"/>
    <s v="บริษัทจำกัด (บจก.)"/>
    <s v="นครปฐม"/>
    <s v="Cisco"/>
    <s v="Catalyst 9200 Series Switches"/>
    <m/>
    <n v="3890900"/>
    <n v="1"/>
    <m/>
    <n v="3890900"/>
    <m/>
    <m/>
    <m/>
    <n v="3890900"/>
    <x v="7"/>
    <s v="ไม่สามารถลงนามสัญญาได้ เนื่องจากมีผู้อุทธรณ์ผลการจัดซื้อจัดจ้าง ต้องรอคณะกรรมการพิจารณาอุทธรณ์ฯ ทำการวินิจฉัยข้ออุทธรณ์ภายใน 30 วันทำการ"/>
    <s v="B.1.4 = จ้างเหมา &gt;&gt; เปิดซอง / e-Auction, e-market, e-bidding"/>
    <x v="5"/>
    <x v="2"/>
    <m/>
    <s v="ระหว่างประกาศประกวดราคาซื้อฯ (กำหนดเสนอราคา 4 มี.ค.63)"/>
    <s v="เสนอราคา/พิจารณาผล"/>
    <s v="ยังไม่ได้ลงข้อมูลในระบบ BB evMis"/>
    <m/>
    <m/>
    <n v="4968000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70"/>
    <s v="เอ็กเทอร์นอลฮาร์ดดิส  สถาบันบัณฑิตพัฒนศิลป์  ตำบลศาลายา อำเภอพุทธมณฑล จังหวัดนครปฐม"/>
    <s v="6"/>
    <s v="ตัว"/>
    <n v="129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WD"/>
    <m/>
    <s v="10 มี.ค.63 - 9 พ.ค.63"/>
    <n v="10272"/>
    <n v="1"/>
    <s v="9 พ.ค.63"/>
    <n v="10272"/>
    <s v="7014120503"/>
    <m/>
    <m/>
    <n v="10272"/>
    <x v="5"/>
    <s v="รอส่งมอบพัสดุ"/>
    <s v="B.1.6 = จ้างเหมา &gt;&gt; ลงนามในสัญญา"/>
    <x v="0"/>
    <x v="1"/>
    <m/>
    <s v="รอลงนามสัญญา"/>
    <s v="ได้ตัวผู้รับจ้างแล้ว/รอลงนามในสัญญา"/>
    <s v="ยังไม่ได้ลงข้อมูลในระบบ BB evMis"/>
    <n v="10272"/>
    <m/>
    <n v="2628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5"/>
    <s v="ฮาร์ดดิส SSD  สถาบันบัณฑิตพัฒนศิลป์  ตำบลศาลายา อำเภอพุทธมณฑล จังหวัดนครปฐม"/>
    <s v="6"/>
    <s v="ตัว"/>
    <n v="12000"/>
    <s v="P"/>
    <m/>
    <m/>
    <m/>
    <s v="สัญญาซื้อขายเลขที่ 4/2563"/>
    <s v="10 มี.ค.63"/>
    <s v="บจก.เค เอส ซี คอมเมอร์เชียล อินเตอร์เนต"/>
    <s v="บริษัทจำกัด (บจก.)"/>
    <s v="นครปฐม"/>
    <s v="WD"/>
    <m/>
    <s v="10 มี.ค.63 - 9 พ.ค.63"/>
    <n v="10786"/>
    <n v="1"/>
    <s v="9 พ.ค.63"/>
    <n v="10786"/>
    <s v="701422823"/>
    <s v="26 มี.ค.63"/>
    <s v="31 มี.ค.63"/>
    <n v="10786"/>
    <x v="4"/>
    <s v="รอส่งมอบพัสดุ"/>
    <s v="B.1.6 = จ้างเหมา &gt;&gt; ลงนามในสัญญา"/>
    <x v="0"/>
    <x v="0"/>
    <m/>
    <s v="รอลงนามสัญญา"/>
    <s v="ได้ตัวผู้รับจ้างแล้ว/รอลงนามในสัญญา"/>
    <s v="ยังไม่ได้ลงข้อมูลในระบบ BB evMis"/>
    <m/>
    <n v="10786"/>
    <n v="1214"/>
    <m/>
    <m/>
    <m/>
    <m/>
    <m/>
    <m/>
    <m/>
    <m/>
  </r>
  <r>
    <x v="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7"/>
    <s v="ฮาร์ดดิสก์สำหรับพกพา  4TB  (เอ็กซ์เทอร์นัล)  สถาบันบัณฑิตพัฒนศิลป์  ตำบลศาลายา อำเภอพุทธมณฑล จังหวัดนครปฐม"/>
    <s v="1"/>
    <s v="เครื่อง"/>
    <n v="4000"/>
    <s v="P"/>
    <m/>
    <m/>
    <m/>
    <s v="สัญญาซื้อขายเลขที่ 5/2563"/>
    <s v="10 มี.ค.63"/>
    <s v="บจก.สหธุรกิจ"/>
    <s v="บริษัทจำกัด (บจก.)"/>
    <s v="นครปฐม"/>
    <s v="WD"/>
    <m/>
    <s v="10 มี.ค.63 - 9 พ.ค.63"/>
    <n v="3049.5"/>
    <n v="1"/>
    <s v="9 พ.ค.63"/>
    <n v="3049.5"/>
    <s v="7014120503"/>
    <m/>
    <m/>
    <n v="3049.5"/>
    <x v="5"/>
    <s v="รอส่งมอบพัสดุ"/>
    <s v="B.1.6 = จ้างเหมา &gt;&gt; ลงนามในสัญญา"/>
    <x v="0"/>
    <x v="1"/>
    <m/>
    <s v="รอลงนามสัญญา"/>
    <s v="ได้ตัวผู้รับจ้างแล้ว/รอลงนามในสัญญา"/>
    <s v="ยังไม่ได้ลงข้อมูลในระบบ BB evMis"/>
    <n v="3049.5"/>
    <m/>
    <n v="950.5"/>
    <m/>
    <m/>
    <m/>
    <m/>
    <m/>
    <m/>
    <m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16"/>
    <s v="เครื่องเจาะกระดาษและเข้าเล่ม แบบเจาะกระดาษไฟฟ้าและเข้าเล่มมือโยก คณะศิลปศึกษา แขวงพระบรมมหาราชวัง เขตพระนคร กรุงเทพมหานคร"/>
    <s v="1"/>
    <s v="เครื่อง"/>
    <n v="206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20000"/>
    <s v="1 งวด"/>
    <s v="9 พ.ค. 2563"/>
    <n v="20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20000"/>
    <m/>
    <n v="600"/>
    <s v="5/มี.ค./63"/>
    <s v="10/มี.ค./63"/>
    <s v="20/มี.ค./63"/>
    <s v="20/มี.ค./63"/>
    <s v="30/มี.ค./63"/>
    <n v="200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23"/>
    <s v="เครื่องดูดฝุ่น ขนาด 25 ลิตร คณะศิลปศึกษา   แขวงพระบรมมหาราชวัง เขตพระนคร กรุงเทพมหานคร"/>
    <s v="1"/>
    <s v="เครื่อง"/>
    <n v="14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140000"/>
    <s v="1 งวด"/>
    <s v="9 พ.ค. 2563"/>
    <n v="14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14000"/>
    <m/>
    <n v="0"/>
    <s v="5/มี.ค./63"/>
    <s v="10/มี.ค./63"/>
    <s v="20/มี.ค./63"/>
    <s v="20/มี.ค./63"/>
    <s v="30/มี.ค./63"/>
    <n v="140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33"/>
    <s v="เครื่องทำลายเอกสาร แบบเจาะทำลาย 20 แผ่น คณะศิลปศึกษา   แขวงพระบรมมหาราชวัง เขตพระนคร กรุงเทพมหานคร"/>
    <s v="1"/>
    <s v="เครื่อง"/>
    <n v="30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30000"/>
    <s v="1 งวด"/>
    <s v="9 พ.ค. 2563"/>
    <n v="30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30000"/>
    <m/>
    <n v="0"/>
    <s v="5/มี.ค./63"/>
    <s v="10/มี.ค./63"/>
    <s v="20/มี.ค./63"/>
    <s v="20/มี.ค./63"/>
    <s v="30/มี.ค./63"/>
    <n v="300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25"/>
    <s v="ตู้เก็บกล้อง คณะศิลปศึกษา   แขวงพระบรมมหาราชวัง เขตพระนคร กรุงเทพมหานคร"/>
    <s v="1"/>
    <s v="เครื่อง"/>
    <n v="219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21900"/>
    <s v="1 งวด"/>
    <s v="9 พ.ค. 2563"/>
    <n v="219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21900"/>
    <m/>
    <n v="0"/>
    <s v="5/มี.ค./63"/>
    <s v="10/มี.ค./63"/>
    <s v="20/มี.ค./63"/>
    <s v="20/มี.ค./63"/>
    <s v="30/มี.ค./63"/>
    <n v="219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31"/>
    <s v="ตู้เก็บเอกสารอเนกประสงค์  คณะศิลปศึกษา   แขวงพระบรมมหาราชวัง เขตพระนคร กรุงเทพมหานคร"/>
    <s v="5"/>
    <s v="ตู้"/>
    <n v="35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35000"/>
    <s v="1 งวด"/>
    <s v="9 พ.ค. 2563"/>
    <n v="35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35000"/>
    <m/>
    <n v="0"/>
    <s v="5/มี.ค./63"/>
    <s v="10/มี.ค./63"/>
    <s v="20/มี.ค./63"/>
    <s v="20/มี.ค./63"/>
    <s v="30/มี.ค./63"/>
    <n v="350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76"/>
    <s v="ตู้ล้อกเกอร์ 18 ช่อง คณะศิลปศึกษา   แขวงพระบรมมหาราชวัง เขตพระนคร กรุงเทพมหานคร"/>
    <s v="4"/>
    <s v="ตู้"/>
    <n v="32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31998"/>
    <s v="1 งวด"/>
    <s v="9 พ.ค. 2563"/>
    <n v="31998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31998"/>
    <m/>
    <n v="2"/>
    <s v="5/มี.ค./63"/>
    <s v="10/มี.ค./63"/>
    <s v="20/มี.ค./63"/>
    <s v="20/มี.ค./63"/>
    <s v="30/มี.ค./63"/>
    <n v="31998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32"/>
    <s v="ตู้เหล็กแบบ 2 บาน คณะศิลปศึกษา   แขวงพระบรมมหาราชวัง เขตพระนคร กรุงเทพมหานคร"/>
    <s v="2"/>
    <s v="ตู้"/>
    <n v="12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11000"/>
    <s v="1 งวด"/>
    <s v="9 พ.ค. 2563"/>
    <n v="11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11000"/>
    <m/>
    <n v="1000"/>
    <s v="5/มี.ค./63"/>
    <s v="10/มี.ค./63"/>
    <s v="20/มี.ค./63"/>
    <s v="20/มี.ค./63"/>
    <s v="30/มี.ค./63"/>
    <n v="110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22"/>
    <s v="บอร์ดกำมะหยี่ขอบอลูมิเนียม คณะศิลปศึกษา   แขวงพระบรมมหาราชวัง เขตพระนคร กรุงเทพมหานคร"/>
    <s v="2"/>
    <s v="แผ่น"/>
    <n v="3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3000"/>
    <s v="1 งวด"/>
    <s v="9 พ.ค. 2563"/>
    <n v="3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3000"/>
    <m/>
    <n v="0"/>
    <s v="5/มี.ค./63"/>
    <s v="10/มี.ค./63"/>
    <s v="20/มี.ค./63"/>
    <s v="20/มี.ค./63"/>
    <s v="30/มี.ค./63"/>
    <n v="30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78"/>
    <s v="บอร์ดประกาศกำมะหยี่ตู้กระจก   คณะศิลปศึกษา   แขวงพระบรมมหาราชวัง เขตพระนคร กรุงเทพมหานคร"/>
    <s v="1"/>
    <s v="ชุด"/>
    <n v="9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9000"/>
    <s v="1 งวด"/>
    <s v="9 พ.ค. 2563"/>
    <n v="9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9000"/>
    <m/>
    <n v="0"/>
    <s v="5/มี.ค./63"/>
    <s v="10/มี.ค./63"/>
    <s v="20/มี.ค./63"/>
    <s v="20/มี.ค./63"/>
    <s v="30/มี.ค./63"/>
    <n v="90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68"/>
    <s v="ม้านั่งสนามมีพนักพิง ยาว 2 เมตร   คณะศิลปศึกษา   แขวงพระบรมมหาราชวัง เขตพระนคร กรุงเทพมหานคร"/>
    <s v="10"/>
    <s v="ตัว"/>
    <n v="45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45000"/>
    <s v="1 งวด"/>
    <s v="9 พ.ค. 2563"/>
    <n v="45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45000"/>
    <m/>
    <n v="0"/>
    <s v="5/มี.ค./63"/>
    <s v="10/มี.ค./63"/>
    <s v="20/มี.ค./63"/>
    <s v="20/มี.ค./63"/>
    <s v="30/มี.ค./63"/>
    <n v="450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0"/>
    <s v="รถเข็นเครื่องดนตรี คณะศิลปศึกษา   แขวงพระบรมมหาราชวัง เขตพระนคร กรุงเทพมหานคร"/>
    <s v="1"/>
    <s v="คัน"/>
    <n v="4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4000"/>
    <s v="1 งวด"/>
    <s v="9 พ.ค. 2563"/>
    <n v="4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4000"/>
    <m/>
    <n v="0"/>
    <s v="5/มี.ค./63"/>
    <s v="10/มี.ค./63"/>
    <s v="20/มี.ค./63"/>
    <s v="20/มี.ค./63"/>
    <s v="30/มี.ค./63"/>
    <n v="40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69"/>
    <s v="รถเข็นพับได้ 300 kg  พื้นเหล็ก คณะศิลปศึกษา   แขวงพระบรมมหาราชวัง เขตพระนคร กรุงเทพมหานคร"/>
    <s v="2"/>
    <s v="คัน"/>
    <n v="26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2600"/>
    <s v="1 งวด"/>
    <s v="9 พ.ค. 2563"/>
    <n v="26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2600"/>
    <m/>
    <n v="0"/>
    <s v="5/มี.ค./63"/>
    <s v="10/มี.ค./63"/>
    <s v="20/มี.ค./63"/>
    <s v="20/มี.ค./63"/>
    <s v="30/มี.ค./63"/>
    <n v="2600"/>
    <e v="#VALUE!"/>
    <m/>
  </r>
  <r>
    <x v="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17"/>
    <s v="แฮนด์ลิฟท์  คณะศิลปศึกษา   แขวงพระบรมมหาราชวัง เขตพระนคร กรุงเทพมหานคร"/>
    <s v="1"/>
    <s v="เครื่อง"/>
    <n v="15000"/>
    <m/>
    <m/>
    <s v="P"/>
    <s v="13/ก.พ./63"/>
    <s v="5/2563"/>
    <s v="10 มี.ค. 2563"/>
    <s v="ฟีเว่อร์คอร์ปอเรชั่น"/>
    <s v="ห้างหุ้นส่วนจำกัด"/>
    <s v="ปทุมธานี"/>
    <s v="-"/>
    <s v="-"/>
    <s v="10 มี.ค.2563 - 9 พ.ค.2563"/>
    <n v="15000"/>
    <s v="1 งวด"/>
    <s v="9 พ.ค. 2563"/>
    <n v="15000"/>
    <s v="7014108889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15000"/>
    <m/>
    <n v="0"/>
    <s v="5/มี.ค./63"/>
    <s v="10/มี.ค./63"/>
    <s v="20/มี.ค./63"/>
    <s v="20/มี.ค./63"/>
    <s v="30/มี.ค./63"/>
    <n v="15000"/>
    <e v="#VALUE!"/>
    <m/>
  </r>
  <r>
    <x v="1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724"/>
    <s v="กล้องถ่ายภาพ ระบบดิจิตอล ความละเอียด 20 ล้านพิกเซล คณะศิลปศึกษา   แขวงพระบรมมหาราชวัง เขตพระนคร กรุงเทพมหานคร"/>
    <s v="1"/>
    <s v="ตัว"/>
    <n v="19300"/>
    <m/>
    <m/>
    <s v="P"/>
    <s v="14/ก.พ./63"/>
    <s v="6/2563"/>
    <s v="10 มี.ค. 2563"/>
    <s v=" แอดวานซ์ ดิจิตอล ซินเนอร์ยี "/>
    <s v="บริษัทจำกัด"/>
    <s v="กรุงเทพฯ"/>
    <s v="Nikon"/>
    <s v="D3500"/>
    <s v="10 มี.ค. 2563 - 9 เม.ย. 2563"/>
    <n v="17500"/>
    <s v="1 งวด"/>
    <s v="9 เม.ย. 2563"/>
    <n v="17500"/>
    <s v="7014108893"/>
    <s v="18 มี.ค.2563"/>
    <s v="18 มี.ค.2563"/>
    <n v="17500"/>
    <x v="9"/>
    <s v="ส่งเบิกที่การเงินแล้วเมื่อ 20 มี.ค.2563"/>
    <s v="B.1.6 = จ้างเหมา &gt;&gt; ลงนามในสัญญา"/>
    <x v="1"/>
    <x v="0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ลงข้อมูลในระบบ BB evMis ถึงวันที่ 31 มี.ค.2563 แล้ว"/>
    <m/>
    <n v="18725"/>
    <n v="575"/>
    <s v="5/มี.ค./63"/>
    <s v="10/มี.ค./63"/>
    <s v="30/มี.ค./63"/>
    <s v="30/มี.ค./63"/>
    <s v="30/มี.ค./63"/>
    <n v="17500"/>
    <e v="#VALUE!"/>
    <m/>
  </r>
  <r>
    <x v="1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38"/>
    <s v="เครื่องฉายภาพ 3 มิติ  คณะศิลปศึกษา   แขวงพระบรมมหาราชวัง เขตพระนคร กรุงเทพมหานคร"/>
    <s v="1"/>
    <s v="เครื่อง"/>
    <n v="20000"/>
    <m/>
    <m/>
    <s v="P"/>
    <s v="14/ก.พ./63"/>
    <s v="6/2563"/>
    <s v="10 มี.ค. 2563"/>
    <s v=" แอดวานซ์ ดิจิตอล ซินเนอร์ยี "/>
    <s v="บริษัทจำกัด"/>
    <s v="กรุงเทพฯ"/>
    <s v="Vertex"/>
    <s v="D-1420"/>
    <s v="10 มี.ค. 2563 - 9 เม.ย. 2563"/>
    <n v="11500"/>
    <s v="1 งวด"/>
    <s v="9 เม.ย. 2563"/>
    <n v="11500"/>
    <s v="7014108893"/>
    <s v="18 มี.ค.2563"/>
    <s v="18 มี.ค.2563"/>
    <n v="11500"/>
    <x v="9"/>
    <s v="ส่งเบิกที่การเงินแล้วเมื่อ 20 มี.ค.2563"/>
    <s v="B.1.6 = จ้างเหมา &gt;&gt; ลงนามในสัญญา"/>
    <x v="1"/>
    <x v="0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ลงข้อมูลในระบบ BB evMis ถึงวันที่ 31 มี.ค.2563 แล้ว"/>
    <m/>
    <n v="12305"/>
    <n v="7695"/>
    <s v="5/มี.ค./63"/>
    <s v="10/มี.ค./63"/>
    <s v="30/มี.ค./63"/>
    <s v="30/มี.ค./63"/>
    <s v="30/มี.ค./63"/>
    <n v="11500"/>
    <e v="#VALUE!"/>
    <m/>
  </r>
  <r>
    <x v="1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571"/>
    <s v="ตู้ลำโพงเคลื่อนที่  คณะศิลปศึกษา   แขวงพระบรมมหาราชวัง เขตพระนคร กรุงเทพมหานคร"/>
    <s v="6"/>
    <s v="ตัว"/>
    <n v="30000"/>
    <m/>
    <m/>
    <s v="P"/>
    <s v="14/ก.พ./63"/>
    <s v="6/2563"/>
    <s v="10 มี.ค. 2563"/>
    <s v=" แอดวานซ์ ดิจิตอล ซินเนอร์ยี "/>
    <s v="บริษัทจำกัด"/>
    <s v="กรุงเทพฯ"/>
    <s v="XXL Power"/>
    <s v="SL-10VBT"/>
    <s v="10 มี.ค. 2563 - 9 เม.ย. 2563"/>
    <n v="28020"/>
    <s v="1 งวด"/>
    <s v="9 เม.ย. 2563"/>
    <n v="28020"/>
    <s v="7014108893"/>
    <s v="18 มี.ค.2563"/>
    <s v="18 มี.ค.2563"/>
    <n v="28020"/>
    <x v="9"/>
    <s v="ส่งเบิกที่การเงินแล้วเมื่อ 20 มี.ค.2563"/>
    <s v="B.1.6 = จ้างเหมา &gt;&gt; ลงนามในสัญญา"/>
    <x v="1"/>
    <x v="0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ลงข้อมูลในระบบ BB evMis ถึงวันที่ 31 มี.ค.2563 แล้ว"/>
    <m/>
    <n v="29981.4"/>
    <n v="18.599999999998545"/>
    <s v="5/มี.ค./63"/>
    <s v="10/มี.ค./63"/>
    <s v="30/มี.ค./63"/>
    <s v="30/มี.ค./63"/>
    <s v="30/มี.ค./63"/>
    <n v="28020"/>
    <e v="#VALUE!"/>
    <m/>
  </r>
  <r>
    <x v="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439"/>
    <s v="คีย์บอร์ดไฟฟ้า คณะศิลปศึกษา   แขวงพระบรมมหาราชวัง เขตพระนคร กรุงเทพมหานคร"/>
    <s v="10"/>
    <s v="ตัว"/>
    <n v="100000"/>
    <m/>
    <m/>
    <s v="P"/>
    <s v="13/ก.พ./63"/>
    <s v="7/2563"/>
    <s v="10 มี.ค. 2563"/>
    <s v=" วรารัตน์ "/>
    <s v="บริษัทจำกัด"/>
    <s v="กรุงเทพฯ"/>
    <s v="YAMAHA"/>
    <s v="NP-12"/>
    <s v="10 มี.ค.2563 - 9 เม.ย. 2563"/>
    <n v="89000"/>
    <s v="1 งวด"/>
    <s v="9 เม.ย. 2563"/>
    <n v="89000"/>
    <s v="7014111034"/>
    <m/>
    <m/>
    <m/>
    <x v="10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89000"/>
    <m/>
    <n v="11000"/>
    <s v="5/มี.ค./63"/>
    <s v="10/มี.ค./63"/>
    <s v="20/มี.ค./63"/>
    <s v="20/มี.ค./63"/>
    <s v="30/มี.ค./63"/>
    <n v="89000"/>
    <e v="#VALUE!"/>
    <m/>
  </r>
  <r>
    <x v="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572"/>
    <s v="เครื่องดนตรี (เครื่องเป่า) Euphounium  คณะศิลปศึกษา   แขวงพระบรมมหาราชวัง เขตพระนคร กรุงเทพมหานคร"/>
    <s v="1"/>
    <s v="เครื่อง"/>
    <n v="130000"/>
    <m/>
    <m/>
    <s v="P"/>
    <s v="13/ก.พ./63"/>
    <s v="7/2563"/>
    <s v="10 มี.ค. 2563"/>
    <s v=" วรารัตน์ "/>
    <s v="บริษัทจำกัด"/>
    <s v="กรุงเทพฯ"/>
    <s v="YAMAHA"/>
    <s v="YEP-201MS"/>
    <s v="10 มี.ค.2563 - 9 เม.ย. 2563"/>
    <n v="128000"/>
    <s v="1 งวด"/>
    <s v="9 เม.ย. 2563"/>
    <n v="128000"/>
    <s v="7014111034"/>
    <m/>
    <m/>
    <m/>
    <x v="10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128000"/>
    <m/>
    <n v="2000"/>
    <s v="5/มี.ค./63"/>
    <s v="10/มี.ค./63"/>
    <s v="20/มี.ค./63"/>
    <s v="20/มี.ค./63"/>
    <s v="30/มี.ค./63"/>
    <n v="128000"/>
    <e v="#VALUE!"/>
    <m/>
  </r>
  <r>
    <x v="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726"/>
    <s v="เครื่องดนตรีสำหรับเด็กเล็ก คณะศิลปศึกษา   แขวงพระบรมมหาราชวัง เขตพระนคร กรุงเทพมหานคร"/>
    <s v="1"/>
    <s v="ชุด"/>
    <n v="168000"/>
    <m/>
    <m/>
    <s v="P"/>
    <s v="13/ก.พ./63"/>
    <s v="7/2563"/>
    <s v="10 มี.ค. 2563"/>
    <s v=" วรารัตน์ "/>
    <s v="บริษัทจำกัด"/>
    <s v="กรุงเทพฯ"/>
    <s v="IQ"/>
    <s v="IQ-W034-05,03,01,00"/>
    <s v="10 มี.ค.2563 - 9 เม.ย. 2563"/>
    <n v="16600"/>
    <s v="1 งวด"/>
    <s v="9 เม.ย. 2563"/>
    <n v="166600"/>
    <s v="7014111034"/>
    <m/>
    <m/>
    <m/>
    <x v="10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166600"/>
    <m/>
    <n v="1400"/>
    <s v="5/มี.ค./63"/>
    <s v="10/มี.ค./63"/>
    <s v="20/มี.ค./63"/>
    <s v="20/มี.ค./63"/>
    <s v="30/มี.ค./63"/>
    <n v="166600"/>
    <e v="#VALUE!"/>
    <m/>
  </r>
  <r>
    <x v="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440"/>
    <s v="ที่เก็บเสียง Mute Bass Trombone  คณะศิลปศึกษา   แขวงพระบรมมหาราชวัง เขตพระนคร กรุงเทพมหานคร"/>
    <s v="1"/>
    <s v="อัน"/>
    <n v="3900"/>
    <m/>
    <m/>
    <s v="P"/>
    <s v="13/ก.พ./63"/>
    <s v="7/2563"/>
    <s v="10 มี.ค. 2563"/>
    <s v=" วรารัตน์ "/>
    <s v="บริษัทจำกัด"/>
    <s v="กรุงเทพฯ"/>
    <s v="Joral"/>
    <s v="TRB4B"/>
    <s v="10 มี.ค.2563 - 9 เม.ย. 2563"/>
    <n v="3700"/>
    <s v="1 งวด"/>
    <s v="9 เม.ย. 2563"/>
    <n v="3700"/>
    <s v="7014111034"/>
    <m/>
    <m/>
    <m/>
    <x v="10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3700"/>
    <m/>
    <n v="200"/>
    <s v="5/มี.ค./63"/>
    <s v="10/มี.ค./63"/>
    <s v="20/มี.ค./63"/>
    <s v="20/มี.ค./63"/>
    <s v="30/มี.ค./63"/>
    <n v="3700"/>
    <e v="#VALUE!"/>
    <m/>
  </r>
  <r>
    <x v="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279"/>
    <s v="ที่เก็บเสียง Mute Trombone  คณะศิลปศึกษา   แขวงพระบรมมหาราชวัง เขตพระนคร กรุงเทพมหานคร"/>
    <s v="3"/>
    <s v="อัน"/>
    <n v="10100"/>
    <m/>
    <m/>
    <s v="P"/>
    <s v="13/ก.พ./63"/>
    <s v="7/2563"/>
    <s v="10 มี.ค. 2563"/>
    <s v=" วรารัตน์ "/>
    <s v="บริษัทจำกัด"/>
    <s v="กรุงเทพฯ"/>
    <s v="Joral"/>
    <s v="TRB1B"/>
    <s v="10 มี.ค.2563 - 9 เม.ย. 2563"/>
    <n v="9600"/>
    <s v="1 งวด"/>
    <s v="9 เม.ย. 2563"/>
    <n v="9600"/>
    <s v="7014111034"/>
    <m/>
    <m/>
    <m/>
    <x v="10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9600"/>
    <m/>
    <n v="500"/>
    <s v="5/มี.ค./63"/>
    <s v="10/มี.ค./63"/>
    <s v="20/มี.ค./63"/>
    <s v="20/มี.ค./63"/>
    <s v="30/มี.ค./63"/>
    <n v="9600"/>
    <e v="#VALUE!"/>
    <m/>
  </r>
  <r>
    <x v="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218"/>
    <s v="ที่เก็บเสียง Mute Trumpet  คณะศิลปศึกษา   แขวงพระบรมมหาราชวัง เขตพระนคร กรุงเทพมหานคร"/>
    <s v="4"/>
    <s v="อัน"/>
    <n v="8800"/>
    <m/>
    <m/>
    <s v="P"/>
    <s v="13/ก.พ./63"/>
    <s v="7/2563"/>
    <s v="10 มี.ค. 2563"/>
    <s v=" วรารัตน์ "/>
    <s v="บริษัทจำกัด"/>
    <s v="กรุงเทพฯ"/>
    <s v="Denis Wick"/>
    <s v="DW5531"/>
    <s v="10 มี.ค.2563 - 9 เม.ย. 2563"/>
    <n v="8400"/>
    <s v="1 งวด"/>
    <s v="9 เม.ย. 2563"/>
    <n v="8400"/>
    <s v="7014111034"/>
    <m/>
    <m/>
    <m/>
    <x v="10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8400"/>
    <m/>
    <n v="400"/>
    <s v="5/มี.ค./63"/>
    <s v="10/มี.ค./63"/>
    <s v="20/มี.ค./63"/>
    <s v="20/มี.ค./63"/>
    <s v="30/มี.ค./63"/>
    <n v="8400"/>
    <e v="#VALUE!"/>
    <m/>
  </r>
  <r>
    <x v="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10280"/>
    <s v="ไมค์โครโฟน Zoom H6n Audio Recorder คณะศิลปศึกษา   แขวงพระบรมมหาราชวัง เขตพระนคร กรุงเทพมหานคร"/>
    <s v="1"/>
    <s v="เครื่อง"/>
    <n v="15000"/>
    <m/>
    <m/>
    <s v="P"/>
    <s v="13/ก.พ./63"/>
    <s v="7/2563"/>
    <s v="10 มี.ค. 2563"/>
    <s v=" วรารัตน์ "/>
    <s v="บริษัทจำกัด"/>
    <s v="กรุงเทพฯ"/>
    <s v="ZOOM "/>
    <s v="H6"/>
    <s v="10 มี.ค.2563 - 9 เม.ย. 2563"/>
    <n v="12900"/>
    <s v="1 งวด"/>
    <s v="9 เม.ย. 2563"/>
    <n v="12900"/>
    <s v="7014111034"/>
    <m/>
    <m/>
    <m/>
    <x v="10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12900"/>
    <m/>
    <n v="2100"/>
    <s v="5/มี.ค./63"/>
    <s v="10/มี.ค./63"/>
    <s v="20/มี.ค./63"/>
    <s v="20/มี.ค./63"/>
    <s v="30/มี.ค./63"/>
    <n v="12900"/>
    <e v="#VALUE!"/>
    <m/>
  </r>
  <r>
    <x v="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19"/>
    <s v="ชุดกั๊บแก๊บลำเพลิน คณะศิลปศึกษา   แขวงพระบรมมหาราชวัง เขตพระนคร กรุงเทพมหานคร"/>
    <s v="12"/>
    <s v="ชุด"/>
    <n v="111000"/>
    <m/>
    <m/>
    <s v="P"/>
    <s v="14/ก.พ./63"/>
    <s v="7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111000"/>
    <s v="1 งวด"/>
    <s v="5 พ.ค.2563"/>
    <n v="111000"/>
    <s v="7014117038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111000"/>
    <m/>
    <n v="0"/>
    <s v="5/มี.ค./63"/>
    <s v="10/มี.ค./63"/>
    <s v="5/พ.ค./63"/>
    <s v="5/พ.ค./63"/>
    <s v="30/มี.ค./63"/>
    <n v="111000"/>
    <e v="#VALUE!"/>
    <m/>
  </r>
  <r>
    <x v="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34"/>
    <s v="ชุดนางไห  คณะศิลปศึกษา แขวงพระบรมมหาราชวัง เขตพระนคร กรุงเทพมหานคร"/>
    <s v="1"/>
    <s v="ชุด"/>
    <n v="15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15000"/>
    <s v="1 งวด"/>
    <s v="5 พ.ค.2563"/>
    <n v="15000"/>
    <s v="7014117038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15000"/>
    <m/>
    <n v="0"/>
    <s v="5/มี.ค./63"/>
    <s v="10/มี.ค./63"/>
    <s v="5/พ.ค./63"/>
    <s v="5/พ.ค./63"/>
    <s v="30/มี.ค./63"/>
    <n v="15000"/>
    <e v="#VALUE!"/>
    <m/>
  </r>
  <r>
    <x v="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81"/>
    <s v="ชุดระบำฉิ่ง   คณะศิลปศึกษา แขวงพระบรมมหาราชวัง เขตพระนคร กรุงเทพมหานคร"/>
    <s v="12"/>
    <s v="ชุด"/>
    <n v="180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180000"/>
    <s v="1 งวด"/>
    <s v="5 พ.ค.2563"/>
    <n v="180000"/>
    <s v="7014117038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180000"/>
    <m/>
    <n v="0"/>
    <s v="5/มี.ค./63"/>
    <s v="10/มี.ค./63"/>
    <s v="5/พ.ค./63"/>
    <s v="5/พ.ค./63"/>
    <s v="30/มี.ค./63"/>
    <n v="180000"/>
    <e v="#VALUE!"/>
    <m/>
  </r>
  <r>
    <x v="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27"/>
    <s v="ทวนไทย คณะศิลปศึกษา แขวงพระบรมมหาราชวัง เขตพระนคร กรุงเทพมหานคร"/>
    <s v="1"/>
    <s v="คู่"/>
    <n v="3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3000"/>
    <s v="1 งวด"/>
    <s v="5 พ.ค.2563"/>
    <n v="3000"/>
    <s v="7014117038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3000"/>
    <m/>
    <n v="0"/>
    <s v="5/มี.ค./63"/>
    <s v="10/มี.ค./63"/>
    <s v="5/พ.ค./63"/>
    <s v="5/พ.ค./63"/>
    <s v="30/มี.ค./63"/>
    <n v="3000"/>
    <e v="#VALUE!"/>
    <m/>
  </r>
  <r>
    <x v="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573"/>
    <s v="ธงไทย คณะศิลปศึกษา   แขวงพระบรมมหาราชวัง เขตพระนคร กรุงเทพมหานคร"/>
    <s v="1"/>
    <s v="ด้าม"/>
    <n v="25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2500"/>
    <s v="1 งวด"/>
    <s v="5 พ.ค.2563"/>
    <n v="2500"/>
    <s v="7014117038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2500"/>
    <m/>
    <n v="0"/>
    <s v="5/มี.ค./63"/>
    <s v="10/มี.ค./63"/>
    <s v="5/พ.ค./63"/>
    <s v="5/พ.ค./63"/>
    <s v="30/มี.ค./63"/>
    <n v="2500"/>
    <e v="#VALUE!"/>
    <m/>
  </r>
  <r>
    <x v="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29"/>
    <s v="พระขรรค์โลหะ คณะศิลปศึกษา   แขวงพระบรมมหาราชวัง เขตพระนคร กรุงเทพมหานคร"/>
    <s v="1"/>
    <s v="อัน"/>
    <n v="3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3000"/>
    <s v="1 งวด"/>
    <s v="5 พ.ค.2563"/>
    <n v="3000"/>
    <s v="7014117038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3000"/>
    <m/>
    <n v="0"/>
    <s v="5/มี.ค./63"/>
    <s v="10/มี.ค./63"/>
    <s v="5/พ.ค./63"/>
    <s v="5/พ.ค./63"/>
    <s v="30/มี.ค./63"/>
    <n v="3000"/>
    <e v="#VALUE!"/>
    <m/>
  </r>
  <r>
    <x v="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30"/>
    <s v="พลองประดับกระจก  คณะศิลปศึกษา   แขวงพระบรมมหาราชวัง เขตพระนคร กรุงเทพมหานคร"/>
    <s v="1"/>
    <s v="อัน"/>
    <n v="5000"/>
    <m/>
    <m/>
    <s v="P"/>
    <s v="14/ก.พ./63"/>
    <s v="6/2563"/>
    <s v="10 มี.ค. 2563"/>
    <s v="นางสาวธนิดา ฉันทนิมิ"/>
    <s v="บุคคลธรรมดา"/>
    <s v="กรุงเทพฯ"/>
    <s v="-"/>
    <s v="-"/>
    <s v="10 มี.ค. 2563- 5 พ.ค.2563"/>
    <n v="5000"/>
    <s v="1 งวด"/>
    <s v="5 พ.ค.2563"/>
    <n v="5000"/>
    <s v="7014117038"/>
    <m/>
    <m/>
    <m/>
    <x v="8"/>
    <s v="ลงนามในสัญญาแล้วเมื่อ 10 มี.ค.2563 รอส่งมอบ"/>
    <s v="B.1.6 = จ้างเหมา &gt;&gt; ลงนามในสัญญา"/>
    <x v="0"/>
    <x v="1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n v="5000"/>
    <m/>
    <n v="0"/>
    <s v="5/มี.ค./63"/>
    <s v="10/มี.ค./63"/>
    <s v="5/พ.ค./63"/>
    <s v="5/พ.ค./63"/>
    <s v="30/มี.ค./63"/>
    <n v="5000"/>
    <e v="#VALUE!"/>
    <m/>
  </r>
  <r>
    <x v="1"/>
    <s v="งบประมาณตามพรบ.งบประมาณรายจ่ายประจำปีงบประมาณ พ.ศ.2563"/>
    <x v="0"/>
    <s v="ครุภัณฑ์ยานพาหนะและขนส่ง"/>
    <s v="กิจกรรม ส่งเสริมสนับสนุนการบริการทางสังคม"/>
    <s v="1800836718120009"/>
    <s v="รถบัสปรับอากาศ ขนาด 45 ที่นั่ง คณะศิลปศึกษา   แขวงพระบรมมหาราชวัง เขตพระนคร กรุงเทพมหานคร"/>
    <s v="1"/>
    <s v="คัน"/>
    <n v="7475000"/>
    <s v="P"/>
    <m/>
    <m/>
    <m/>
    <m/>
    <m/>
    <m/>
    <m/>
    <m/>
    <m/>
    <m/>
    <m/>
    <m/>
    <m/>
    <m/>
    <m/>
    <m/>
    <m/>
    <m/>
    <m/>
    <x v="11"/>
    <s v="อยู่ระหว่างจัดหารายละเอียดคุณลักษณะเฉพาะและราคากลาง (ยังไม่ได้)"/>
    <s v="B.1.1 = จ้างเหมา &gt;&gt; สำรวจออกแบบ/ กำหนดคุณลักษณะ spec"/>
    <x v="2"/>
    <x v="2"/>
    <m/>
    <s v="อยู่ระหว่างจัดหารายละเอียดคุณลักษณะเฉพาะและราคากลาง (ยังไม่ได้)"/>
    <s v="อยู่ระหว่างการจัดทำร่าง TOR"/>
    <s v="ยังไม่ได้ลงข้อมูลในระบบ BB evMis"/>
    <m/>
    <m/>
    <n v="7475000"/>
    <s v="15/พ.ค./63"/>
    <s v="18/พ.ค./63"/>
    <s v="30/ส.ค./63"/>
    <s v="30/ส.ค./63"/>
    <s v="4/ก.ย./63"/>
    <m/>
    <n v="0"/>
    <m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4"/>
    <s v="เครื่องคอมพิวเตอร์ สำหรับงานประมวลผล แบบที่ 1 (จอแสดงภาพขนาดไม่น้อยกว่า 19 นิ้ว) คณะศิลปศึกษา แขวงพระบรมมหาราชวัง เขตพระนคร กรุงเทพมหานคร"/>
    <s v="60"/>
    <s v="เครื่อง"/>
    <n v="1320000"/>
    <s v="P"/>
    <m/>
    <m/>
    <s v="8-15/เม.ย./63"/>
    <m/>
    <m/>
    <m/>
    <m/>
    <m/>
    <m/>
    <m/>
    <m/>
    <m/>
    <m/>
    <m/>
    <m/>
    <m/>
    <m/>
    <m/>
    <m/>
    <x v="12"/>
    <s v="มีการปรับแก้สเป็ค รอคณะกรรมการนำส่งสเป็คใหม่ (คาดว่าจะได้สเป็คใหม่วันที่ "/>
    <s v="B.1.1 = จ้างเหมา &gt;&gt; สำรวจออกแบบ/ กำหนดคุณลักษณะ spec"/>
    <x v="2"/>
    <x v="2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s v="ยังไม่ได้ลงข้อมูลในระบบ BB evMis"/>
    <m/>
    <m/>
    <n v="1320000"/>
    <s v="15/พ.ค./63"/>
    <s v="18/พ.ค./63"/>
    <s v="15/ก.ค./63"/>
    <s v="15/ก.ค./63"/>
    <s v="20/ก.ค./63"/>
    <m/>
    <n v="0"/>
    <s v="เสนอราคา 16 เม.ย.2563, พิจารณาผล 17-23 เม.ย.2563"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5"/>
    <s v="เครื่องคอมพิวเตอร์ สำหรับงานประมวลผล แบบที่ 2 (จอแสดงภาพขนาดไม่น้อยกว่า 19 นิ้ว) คณะศิลปศึกษา แขวงพระบรมมหาราชวัง เขตพระนคร กรุงเทพมหานคร"/>
    <s v="90"/>
    <s v="เครื่อง"/>
    <n v="2700000"/>
    <s v="P"/>
    <m/>
    <m/>
    <s v="8-15/เม.ย./63"/>
    <m/>
    <m/>
    <m/>
    <m/>
    <m/>
    <m/>
    <m/>
    <m/>
    <m/>
    <m/>
    <m/>
    <m/>
    <m/>
    <m/>
    <m/>
    <m/>
    <x v="12"/>
    <s v="มีการปรับแก้สเป็ค รอคณะกรรมการนำส่งสเป็คใหม่"/>
    <s v="B.1.1 = จ้างเหมา &gt;&gt; สำรวจออกแบบ/ กำหนดคุณลักษณะ spec"/>
    <x v="2"/>
    <x v="2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s v="ยังไม่ได้ลงข้อมูลในระบบ BB evMis"/>
    <m/>
    <m/>
    <n v="2700000"/>
    <s v="15/พ.ค./63"/>
    <s v="18/พ.ค./63"/>
    <s v="15/ก.ค./63"/>
    <s v="15/ก.ค./63"/>
    <s v="20/ก.ค./63"/>
    <m/>
    <n v="0"/>
    <s v="เสนอราคา 16 เม.ย.2563, พิจารณาผล 17-23 เม.ย.2563"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3"/>
    <s v="เครื่องคอมพิวเตอร์โน้ตบุ๊ก สำหรับงานประมวลผล คณะศิลปศึกษา แขวงพระบรมมหาราชวัง เขตพระนคร กรุงเทพมหานคร"/>
    <s v="4"/>
    <s v="เครื่อง"/>
    <n v="88000"/>
    <s v="P"/>
    <m/>
    <m/>
    <s v="8-15/เม.ย./63"/>
    <m/>
    <m/>
    <m/>
    <m/>
    <m/>
    <m/>
    <m/>
    <m/>
    <m/>
    <m/>
    <m/>
    <m/>
    <m/>
    <m/>
    <m/>
    <m/>
    <x v="12"/>
    <s v="มีการปรับแก้สเป็ค รอคณะกรรมการนำส่งสเป็คใหม่"/>
    <s v="B.1.1 = จ้างเหมา &gt;&gt; สำรวจออกแบบ/ กำหนดคุณลักษณะ spec"/>
    <x v="2"/>
    <x v="2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s v="ยังไม่ได้ลงข้อมูลในระบบ BB evMis"/>
    <m/>
    <m/>
    <n v="88000"/>
    <s v="15/พ.ค./63"/>
    <s v="18/พ.ค./63"/>
    <s v="15/ก.ค./63"/>
    <s v="15/ก.ค./63"/>
    <s v="20/ก.ค./63"/>
    <m/>
    <n v="0"/>
    <s v="เสนอราคา 16 เม.ย.2563, พิจารณาผล 17-23 เม.ย.2563"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6"/>
    <s v="เครื่องพิมพ์  เลเซอร์ หรือ LED สี ชนิด Network แบบที่ 1 (18 หน้า/นาที) คณะศิลปศึกษา แขวงพระบรมมหาราชวัง เขตพระนคร กรุงเทพมหานคร"/>
    <s v="5"/>
    <s v="เครื่อง"/>
    <n v="50000"/>
    <s v="P"/>
    <m/>
    <m/>
    <s v="8-15/เม.ย./63"/>
    <m/>
    <m/>
    <m/>
    <m/>
    <m/>
    <m/>
    <m/>
    <m/>
    <m/>
    <m/>
    <m/>
    <m/>
    <m/>
    <m/>
    <m/>
    <m/>
    <x v="12"/>
    <s v="มีการปรับแก้สเป็ค รอคณะกรรมการนำส่งสเป็คใหม่"/>
    <s v="B.1.1 = จ้างเหมา &gt;&gt; สำรวจออกแบบ/ กำหนดคุณลักษณะ spec"/>
    <x v="2"/>
    <x v="2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s v="ยังไม่ได้ลงข้อมูลในระบบ BB evMis"/>
    <m/>
    <m/>
    <n v="50000"/>
    <s v="15/พ.ค./63"/>
    <s v="18/พ.ค./63"/>
    <s v="15/ก.ค./63"/>
    <s v="15/ก.ค./63"/>
    <s v="20/ก.ค./63"/>
    <m/>
    <n v="0"/>
    <s v="เสนอราคา 16 เม.ย.2563, พิจารณาผล 17-23 เม.ย.2563"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4"/>
    <s v="เครื่องพิมพ์ เลเซอร์ หรือ LED ขาวดำ ชนิด Network แบบที่ 2 (38 หน้า/นาที) คณะศิลปศึกษา แขวงพระบรมมหาราชวัง เขตพระนคร กรุงเทพมหานคร"/>
    <s v="2"/>
    <s v="เครื่อง"/>
    <n v="30000"/>
    <s v="P"/>
    <m/>
    <m/>
    <s v="8-15/เม.ย./63"/>
    <m/>
    <m/>
    <m/>
    <m/>
    <m/>
    <m/>
    <m/>
    <m/>
    <m/>
    <m/>
    <m/>
    <m/>
    <m/>
    <m/>
    <m/>
    <m/>
    <x v="12"/>
    <s v="มีการปรับแก้สเป็ค รอคณะกรรมการนำส่งสเป็คใหม่"/>
    <s v="B.1.1 = จ้างเหมา &gt;&gt; สำรวจออกแบบ/ กำหนดคุณลักษณะ spec"/>
    <x v="2"/>
    <x v="2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s v="ยังไม่ได้ลงข้อมูลในระบบ BB evMis"/>
    <m/>
    <m/>
    <n v="30000"/>
    <s v="15/พ.ค./63"/>
    <s v="18/พ.ค./63"/>
    <s v="15/ก.ค./63"/>
    <s v="15/ก.ค./63"/>
    <s v="20/ก.ค./63"/>
    <m/>
    <n v="0"/>
    <s v="เสนอราคา 16 เม.ย.2563, พิจารณาผล 17-23 เม.ย.2563"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60"/>
    <s v="เครื่องพิมพ์แบบฉีดหมึกพร้อมติดตั้งถังหมึกพิมพ์ (Ink Tank Printer) คณะศิลปศึกษา แขวงพระบรมมหาราชวัง เขตพระนคร กรุงเทพมหานคร"/>
    <s v="2"/>
    <s v="เครื่อง"/>
    <n v="8600"/>
    <s v="P"/>
    <m/>
    <m/>
    <s v="8-15/เม.ย./63"/>
    <m/>
    <m/>
    <m/>
    <m/>
    <m/>
    <m/>
    <m/>
    <m/>
    <m/>
    <m/>
    <m/>
    <m/>
    <m/>
    <m/>
    <m/>
    <m/>
    <x v="12"/>
    <s v="มีการปรับแก้สเป็ค รอคณะกรรมการนำส่งสเป็คใหม่"/>
    <s v="B.1.1 = จ้างเหมา &gt;&gt; สำรวจออกแบบ/ กำหนดคุณลักษณะ spec"/>
    <x v="2"/>
    <x v="2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s v="ยังไม่ได้ลงข้อมูลในระบบ BB evMis"/>
    <m/>
    <m/>
    <n v="8600"/>
    <s v="15/พ.ค./63"/>
    <s v="18/พ.ค./63"/>
    <s v="15/ก.ค./63"/>
    <s v="15/ก.ค./63"/>
    <s v="20/ก.ค./63"/>
    <m/>
    <n v="0"/>
    <s v="เสนอราคา 16 เม.ย.2563, พิจารณาผล 17-23 เม.ย.2563"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6"/>
    <s v="เครื่องสำรองไฟฟ้า ขนาด 800 VA คณะศิลปศึกษา   แขวงพระบรมมหาราชวัง เขตพระนคร กรุงเทพมหานคร"/>
    <s v="150"/>
    <s v="เครื่อง"/>
    <n v="375000"/>
    <s v="P"/>
    <m/>
    <m/>
    <s v="8-15/เม.ย./63"/>
    <m/>
    <m/>
    <m/>
    <m/>
    <m/>
    <m/>
    <m/>
    <m/>
    <m/>
    <m/>
    <m/>
    <m/>
    <m/>
    <m/>
    <m/>
    <m/>
    <x v="12"/>
    <s v="มีการปรับแก้สเป็ค รอคณะกรรมการนำส่งสเป็คใหม่"/>
    <s v="B.1.1 = จ้างเหมา &gt;&gt; สำรวจออกแบบ/ กำหนดคุณลักษณะ spec"/>
    <x v="2"/>
    <x v="2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s v="ยังไม่ได้ลงข้อมูลในระบบ BB evMis"/>
    <m/>
    <m/>
    <n v="375000"/>
    <s v="15/พ.ค./63"/>
    <s v="18/พ.ค./63"/>
    <s v="15/ก.ค./63"/>
    <s v="15/ก.ค./63"/>
    <s v="20/ก.ค./63"/>
    <m/>
    <n v="0"/>
    <s v="เสนอราคา 16 เม.ย.2563, พิจารณาผล 17-23 เม.ย.2563"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7"/>
    <s v="ระบบคอมพิวเตอร์ห้องเรียน (No HDD) (วังหน้า) คณะศิลปศึกษา   แขวงพระบรมมหาราชวัง เขตพระนคร กรุงเทพมหานคร"/>
    <s v="1"/>
    <s v="ระบบ"/>
    <n v="85600"/>
    <s v="P"/>
    <m/>
    <m/>
    <s v="14/ก.พ./63"/>
    <s v="วธ 0804/พส.163"/>
    <s v="10 มี.ค. 2563"/>
    <s v=" ไอบิส ซัพพลาย "/>
    <s v="บริษัทจำกัด"/>
    <s v="กรุงเทพฯ"/>
    <s v="-"/>
    <s v="-"/>
    <s v="10 มี.ค.2563 - 24 มี.ค. 2563"/>
    <n v="85600"/>
    <s v="1 งวด"/>
    <s v="24 มี.ค.2563"/>
    <n v="85600"/>
    <s v="7014110263"/>
    <s v="24 มี.ค.2563"/>
    <s v="24 มี.ค.2563"/>
    <n v="85600"/>
    <x v="13"/>
    <s v="อยู่ระหว่างส่งเอกสารเบิกจ่าย"/>
    <s v="B.1.6 = จ้างเหมา &gt;&gt; ลงนามในสัญญา"/>
    <x v="3"/>
    <x v="1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s v="ยังไม่ได้ลงข้อมูลในระบบ BB evMis"/>
    <n v="85600"/>
    <m/>
    <n v="0"/>
    <s v="5/มี.ค./63"/>
    <s v="10/มี.ค./63"/>
    <s v="20/มี.ค./63"/>
    <s v="20/มี.ค./63"/>
    <s v="30/มี.ค./63"/>
    <m/>
    <n v="0"/>
    <s v="-"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5"/>
    <s v="สแกนเนอร์ สำหรับงานเก็บเอกสารระดับศูนย์บริการ แบบที่ 3 คณะศิลปศึกษา แขวงพระบรมมหาราชวัง เขตพระนคร กรุงเทพมหานคร"/>
    <s v="3"/>
    <s v="เครื่อง"/>
    <n v="108000"/>
    <s v="P"/>
    <m/>
    <m/>
    <m/>
    <m/>
    <m/>
    <m/>
    <m/>
    <m/>
    <m/>
    <m/>
    <m/>
    <m/>
    <m/>
    <m/>
    <m/>
    <m/>
    <m/>
    <m/>
    <m/>
    <x v="12"/>
    <s v="มีการปรับแก้สเป็ค รอคณะกรรมการนำส่งสเป็คใหม่"/>
    <s v="B.1.1 = จ้างเหมา &gt;&gt; สำรวจออกแบบ/ กำหนดคุณลักษณะ spec"/>
    <x v="2"/>
    <x v="2"/>
    <m/>
    <s v="จัดเตรียมรายละเอียดคุณลักษณะเฉพาะและราคากลางเรียบร้อยแล้ว จะดำเนินการจัดทำในระบบจัดซือจัดจ้างภาครัฐต่อเมื่อได้แต่งตั้งคณบดีใหม่แล้วเท่านั้น"/>
    <s v="อยู่ระหว่างการจัดทำร่าง TOR"/>
    <s v="ยังไม่ได้ลงข้อมูลในระบบ BB evMis"/>
    <m/>
    <m/>
    <n v="108000"/>
    <s v="15/พ.ค./63"/>
    <s v="18/พ.ค./63"/>
    <s v="15/ก.ค./63"/>
    <s v="15/ก.ค./63"/>
    <s v="20/ก.ค./63"/>
    <m/>
    <n v="0"/>
    <s v="เสนอราคา 16 เม.ย.2563, พิจารณาผล 17-23 เม.ย.2563"/>
  </r>
  <r>
    <x v="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9"/>
    <s v="อุปกรณ์กระจายสัญญาณ (L2 Switch) ขนาด 24 ช่อง แบบที่ 2 คณะศิลปศึกษา แขวงพระบรมมหาราชวัง เขตพระนคร กรุงเทพมหานคร"/>
    <s v="2"/>
    <s v="ชุด"/>
    <n v="42000"/>
    <m/>
    <m/>
    <s v="P"/>
    <m/>
    <m/>
    <m/>
    <m/>
    <m/>
    <m/>
    <m/>
    <m/>
    <m/>
    <m/>
    <m/>
    <m/>
    <m/>
    <m/>
    <m/>
    <m/>
    <m/>
    <x v="12"/>
    <s v="มีการปรับแก้สเป็ค รอคณะกรรมการนำส่งสเป็คใหม่"/>
    <s v="B.1.1 = จ้างเหมา &gt;&gt; สำรวจออกแบบ/ กำหนดคุณลักษณะ spec"/>
    <x v="2"/>
    <x v="2"/>
    <m/>
    <s v="ประกาศผลผู้ชนะการเสนอราคาในระบบจัดซื้อจัดจ้างภาครัฐเรียบร้อยแล้วเมือวันที่ 14 ก.พ.63 และจัดทำใบสั่งซื้อ/จ้าง เรียบร้อยแล้ว รอเงินงบประมาณ"/>
    <s v="ได้ตัวผู้รับจ้างแล้ว/รอลงนามในสัญญา"/>
    <s v="ยังไม่ได้ลงข้อมูลในระบบ BB evMis"/>
    <m/>
    <m/>
    <n v="42000"/>
    <s v="15/พ.ค./63"/>
    <s v="18/พ.ค./63"/>
    <s v="15/ก.ค./63"/>
    <s v="15/ก.ค./63"/>
    <s v="20/ก.ค./63"/>
    <m/>
    <n v="0"/>
    <s v="เสนอราคา 16 เม.ย.2563, พิจารณาผล 17-23 เม.ย.2563"/>
  </r>
  <r>
    <x v="2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76"/>
    <s v="เครื่องมัลติมีเดียโปรเจคเตอร์ ระดับ SVGA ขนาด 3,000 ANSI Lumens คณะศิลปนาฏดุริยางค์ แขวงพระบรมมหาราชวัง เขตพระนคร กรุงเทพมหานคร"/>
    <s v="2"/>
    <s v="เครื่อง"/>
    <n v="28200"/>
    <m/>
    <m/>
    <s v="P"/>
    <m/>
    <m/>
    <m/>
    <s v="ร้าน สหทรัพย์"/>
    <s v="บุคคลธรรมดา"/>
    <s v="กทม"/>
    <s v="Epson"/>
    <s v="EB-S05"/>
    <m/>
    <m/>
    <m/>
    <m/>
    <m/>
    <m/>
    <m/>
    <m/>
    <m/>
    <x v="14"/>
    <s v="อยู่ระหว่างขั้นตอนการจัดซื้อจัดจ้าง คาดว่าจะเซ็นใบสั่งซื้อสั่งจ้างไม่เกินวันที่ "/>
    <s v="B.1.5 = จ้างเหมา &gt;&gt; อนุมัติผลการจัดซื้อจัดจ้าง (รอลงนามสัญญา)"/>
    <x v="6"/>
    <x v="2"/>
    <m/>
    <s v="อยู่ระหว่างขั้นตอนการจัดซื้อจัดจ้าง คาดว่าจะเซ็นใบสั่งซื้อสั่งจ้างไม่เกินวันที่ 3 มีนาคม 2563"/>
    <s v="เสนอราคา/พิจารณาผล"/>
    <s v="ยังไม่ได้ลงข้อมูลในระบบ BB evMis"/>
    <m/>
    <m/>
    <n v="28200"/>
    <d v="2563-03-16T00:00:00"/>
    <d v="2563-03-20T00:00:00"/>
    <d v="2563-03-27T00:00:00"/>
    <d v="2563-03-30T00:00:00"/>
    <d v="2563-03-31T00:00:00"/>
    <n v="28200"/>
    <n v="0"/>
    <m/>
  </r>
  <r>
    <x v="2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649"/>
    <s v="เครื่องบันทึกเสียง MP3 คณะศิลปนาฏดุริยางค์   แขวงพระบรมมหาราชวัง เขตพระนคร กรุงเทพมหานคร"/>
    <s v="1"/>
    <s v="เครื่อง"/>
    <n v="6000"/>
    <m/>
    <m/>
    <s v="P"/>
    <m/>
    <m/>
    <m/>
    <s v="บริษัท มาสเตอร์ บิสซิเนส พาร์ทเนอร์ โกลด์ จำกัด"/>
    <s v="บริษัท จำกัด"/>
    <s v="กทม"/>
    <s v="UX "/>
    <s v="UX570"/>
    <m/>
    <m/>
    <m/>
    <m/>
    <m/>
    <m/>
    <m/>
    <m/>
    <m/>
    <x v="14"/>
    <s v="อยู่ระหว่างขั้นตอนการจัดซื้อจัดจ้าง คาดว่าจะเซ็นใบสั่งซื้อสั่งจ้างไม่เกินวันที่"/>
    <s v="B.1.5 = จ้างเหมา &gt;&gt; อนุมัติผลการจัดซื้อจัดจ้าง (รอลงนามสัญญา)"/>
    <x v="6"/>
    <x v="2"/>
    <m/>
    <s v="อยู่ระหว่างขั้นตอนการจัดซื้อจัดจ้าง คาดว่าจะเซ็นใบสั่งซื้อสั่งจ้างไม่เกินวันที่ 3 มีนาคม 2563"/>
    <s v="เสนอราคา/พิจารณาผล"/>
    <s v="ยังไม่ได้ลงข้อมูลในระบบ BB evMis"/>
    <m/>
    <m/>
    <n v="6000"/>
    <d v="2563-03-16T00:00:00"/>
    <d v="2563-03-20T00:00:00"/>
    <d v="2563-03-27T00:00:00"/>
    <d v="2563-03-30T00:00:00"/>
    <d v="2563-03-31T00:00:00"/>
    <n v="6000"/>
    <n v="0"/>
    <m/>
  </r>
  <r>
    <x v="2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377"/>
    <s v="เครื่องเล่นเทฟ CD คณะศิลปนาฏดุริยางค์   แขวงพระบรมมหาราชวัง เขตพระนคร กรุงเทพมหานคร"/>
    <s v="4"/>
    <s v="เครื่อง"/>
    <n v="32000"/>
    <m/>
    <m/>
    <s v="P"/>
    <m/>
    <m/>
    <m/>
    <s v="บริษัท มาสเตอร์ บิสซิเนส พาร์ทเนอร์ โกลด์ จำกัด"/>
    <s v="บริษัท จำกัด"/>
    <s v="กทม"/>
    <s v="Sony"/>
    <m/>
    <m/>
    <m/>
    <m/>
    <m/>
    <m/>
    <m/>
    <m/>
    <m/>
    <m/>
    <x v="14"/>
    <s v="อยู่ระหว่างขั้นตอนการจัดซื้อจัดจ้าง คาดว่าจะเซ็นใบสั่งซื้อสั่งจ้างไม่เกินวันที่ "/>
    <s v="B.1.5 = จ้างเหมา &gt;&gt; อนุมัติผลการจัดซื้อจัดจ้าง (รอลงนามสัญญา)"/>
    <x v="6"/>
    <x v="2"/>
    <m/>
    <s v="อยู่ระหว่างขั้นตอนการจัดซื้อจัดจ้าง คาดว่าจะเซ็นใบสั่งซื้อสั่งจ้างไม่เกินวันที่ 3 มีนาคม 2563"/>
    <s v="เสนอราคา/พิจารณาผล"/>
    <s v="ยังไม่ได้ลงข้อมูลในระบบ BB evMis"/>
    <m/>
    <m/>
    <n v="32000"/>
    <d v="2563-03-16T00:00:00"/>
    <d v="2563-03-20T00:00:00"/>
    <d v="2563-03-27T00:00:00"/>
    <d v="2563-03-30T00:00:00"/>
    <d v="2563-03-31T00:00:00"/>
    <n v="32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71"/>
    <s v="กระบองยักษ์ คณะศิลปนาฏดุริยางค์   แขวงพระบรมมหาราชวัง เขตพระนคร กรุงเทพมหานคร"/>
    <s v="10"/>
    <s v="อัน"/>
    <n v="7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7000"/>
    <n v="1"/>
    <d v="2563-06-18T00:00:00"/>
    <n v="6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6000"/>
    <m/>
    <n v="1000"/>
    <d v="2563-03-19T00:00:00"/>
    <d v="2563-03-30T00:00:00"/>
    <d v="2563-06-18T00:00:00"/>
    <d v="2563-06-18T00:00:00"/>
    <d v="2563-06-18T00:00:00"/>
    <n v="7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00"/>
    <s v="เครื่องราชูปโภคกะไหล่ทอง คณะศิลปนาฏดุริยางค์   แขวงพระบรมมหาราชวัง เขตพระนคร กรุงเทพมหานคร"/>
    <s v="1"/>
    <s v="ชุด"/>
    <n v="35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35000"/>
    <n v="1"/>
    <d v="2563-06-18T00:00:00"/>
    <n v="35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35000"/>
    <m/>
    <n v="0"/>
    <d v="2563-03-20T00:00:00"/>
    <d v="2563-04-10T00:00:00"/>
    <d v="2563-06-18T00:00:00"/>
    <d v="2563-06-18T00:00:00"/>
    <d v="2563-06-18T00:00:00"/>
    <n v="35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42"/>
    <s v="ชุดไก่แก้วตัวเอก พร้อมเครื่องประดับและศรีษะ คณะศิลปนาฏดุริยางค์   แขวงพระบรมมหาราชวัง เขตพระนคร กรุงเทพมหานคร"/>
    <s v="1"/>
    <s v="ชุด"/>
    <n v="35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35000"/>
    <n v="1"/>
    <d v="2563-06-18T00:00:00"/>
    <n v="35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35000"/>
    <m/>
    <n v="0"/>
    <d v="2563-03-20T00:00:00"/>
    <d v="2563-04-10T00:00:00"/>
    <d v="2563-06-18T00:00:00"/>
    <d v="2563-06-18T00:00:00"/>
    <d v="2563-06-18T00:00:00"/>
    <n v="35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588"/>
    <s v="ชุดพลองไม้สั้นพร้อมอาวุธ คณะศิลปนาฏดุริยางค์   แขวงพระบรมมหาราชวัง เขตพระนคร กรุงเทพมหานคร"/>
    <s v="2"/>
    <s v="ชุด"/>
    <n v="7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7000"/>
    <n v="1"/>
    <d v="2563-06-18T00:00:00"/>
    <n v="7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7000"/>
    <m/>
    <n v="0"/>
    <d v="2563-03-20T00:00:00"/>
    <d v="2563-04-10T00:00:00"/>
    <d v="2563-06-18T00:00:00"/>
    <d v="2563-06-18T00:00:00"/>
    <d v="2563-06-18T00:00:00"/>
    <n v="7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40"/>
    <s v="ชุดมโนราห์ พร้อมเครื่องประดับและศรีษะ คณะศิลปนาฏดุริยางค์    แขวงพระบรมมหาราชวัง เขตพระนคร กรุงเทพมหานคร"/>
    <s v="4"/>
    <s v="ชุด"/>
    <n v="200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200000"/>
    <n v="1"/>
    <d v="2563-06-18T00:00:00"/>
    <n v="200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200000"/>
    <m/>
    <n v="0"/>
    <d v="2563-03-20T00:00:00"/>
    <d v="2563-04-10T00:00:00"/>
    <d v="2563-06-18T00:00:00"/>
    <d v="2563-06-18T00:00:00"/>
    <d v="2563-06-18T00:00:00"/>
    <n v="200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9"/>
    <s v="ชุดยักษ์ตัวเอก(เปาวนาสูร) คณะศิลปนาฏดุริยางค์   แขวงพระบรมมหาราชวัง เขตพระนคร กรุงเทพมหานคร"/>
    <s v="1"/>
    <s v="ชุด"/>
    <n v="70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70000"/>
    <n v="1"/>
    <d v="2563-06-18T00:00:00"/>
    <n v="70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70000"/>
    <m/>
    <n v="0"/>
    <d v="2563-03-20T00:00:00"/>
    <d v="2563-04-10T00:00:00"/>
    <d v="2563-06-18T00:00:00"/>
    <d v="2563-06-18T00:00:00"/>
    <d v="2563-06-18T00:00:00"/>
    <n v="70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9"/>
    <s v="ชุดยักษ์ตัวเอก(มโหธร) คณะศิลปนาฏดุริยางค์   แขวงพระบรมมหาราชวัง เขตพระนคร กรุงเทพมหานคร"/>
    <s v="1"/>
    <s v="ชุด"/>
    <n v="70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70000"/>
    <n v="1"/>
    <d v="2563-06-18T00:00:00"/>
    <n v="70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70000"/>
    <m/>
    <n v="0"/>
    <d v="2563-03-20T00:00:00"/>
    <d v="2563-04-10T00:00:00"/>
    <d v="2563-06-18T00:00:00"/>
    <d v="2563-06-18T00:00:00"/>
    <d v="2563-06-18T00:00:00"/>
    <n v="70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8"/>
    <s v="ชุดยักษ์ตัวเอก(สหัสเดชะ) คณะศิลปนาฏดุริยางค์   แขวงพระบรมมหาราชวัง เขตพระนคร กรุงเทพมหานคร"/>
    <s v="1"/>
    <s v="ชุด"/>
    <n v="70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70000"/>
    <n v="1"/>
    <d v="2563-06-18T00:00:00"/>
    <n v="70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70000"/>
    <m/>
    <n v="0"/>
    <d v="2563-03-20T00:00:00"/>
    <d v="2563-04-10T00:00:00"/>
    <d v="2563-06-18T00:00:00"/>
    <d v="2563-06-18T00:00:00"/>
    <d v="2563-06-18T00:00:00"/>
    <n v="70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41"/>
    <s v="ชุดระบำศรีชยสิงห์ คณะศิลปนาฏดุริยางค์   แขวงพระบรมมหาราชวัง เขตพระนคร กรุงเทพมหานคร"/>
    <s v="9"/>
    <s v="ชุด"/>
    <n v="120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120000"/>
    <n v="1"/>
    <d v="2563-06-18T00:00:00"/>
    <n v="120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120000"/>
    <m/>
    <n v="0"/>
    <d v="2563-03-20T00:00:00"/>
    <d v="2563-04-10T00:00:00"/>
    <d v="2563-06-18T00:00:00"/>
    <d v="2563-06-18T00:00:00"/>
    <d v="2563-06-18T00:00:00"/>
    <n v="120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78"/>
    <s v="ชุดลิงพญาศรีษะโล้น (หนุมาน) คณะศิลปนาฏดุริยางค์   แขวงพระบรมมหาราชวัง เขตพระนคร กรุงเทพมหานคร"/>
    <s v="1"/>
    <s v="ชุด"/>
    <n v="60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60000"/>
    <n v="1"/>
    <d v="2563-06-18T00:00:00"/>
    <n v="55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55000"/>
    <m/>
    <n v="5000"/>
    <d v="2563-03-20T00:00:00"/>
    <d v="2563-04-10T00:00:00"/>
    <d v="2563-06-18T00:00:00"/>
    <d v="2563-06-18T00:00:00"/>
    <d v="2563-06-18T00:00:00"/>
    <n v="60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43"/>
    <s v="ตั่งวางเครื่องราชูปโภค คณะศิลปนาฏดุริยางค์   แขวงพระบรมมหาราชวัง เขตพระนคร กรุงเทพมหานคร"/>
    <s v="2"/>
    <s v="ตัว"/>
    <n v="6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6000"/>
    <n v="1"/>
    <d v="2563-06-18T00:00:00"/>
    <n v="6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6000"/>
    <m/>
    <n v="0"/>
    <d v="2563-03-20T00:00:00"/>
    <d v="2563-04-10T00:00:00"/>
    <d v="2563-06-18T00:00:00"/>
    <d v="2563-06-18T00:00:00"/>
    <d v="2563-06-18T00:00:00"/>
    <n v="6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44"/>
    <s v="พระขรรค์(ลิง) คณะศิลปนาฏดุริยางค์   แขวงพระบรมมหาราชวัง เขตพระนคร กรุงเทพมหานคร"/>
    <s v="10"/>
    <s v="ด้าม"/>
    <n v="5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5000"/>
    <n v="1"/>
    <d v="2563-06-18T00:00:00"/>
    <n v="5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5000"/>
    <m/>
    <n v="0"/>
    <d v="2563-03-20T00:00:00"/>
    <d v="2563-04-10T00:00:00"/>
    <d v="2563-06-18T00:00:00"/>
    <d v="2563-06-18T00:00:00"/>
    <d v="2563-06-18T00:00:00"/>
    <n v="5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42"/>
    <s v="หนังใหญ่ยักษ์(วิรุญจำบัง) คณะศิลปนาฏดุริยางค์   แขวงพระบรมมหาราชวัง เขตพระนคร กรุงเทพมหานคร"/>
    <s v="1"/>
    <s v="ตัว"/>
    <n v="20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20000"/>
    <n v="1"/>
    <d v="2563-06-18T00:00:00"/>
    <n v="20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20000"/>
    <m/>
    <n v="0"/>
    <d v="2563-03-20T00:00:00"/>
    <d v="2563-04-10T00:00:00"/>
    <d v="2563-06-18T00:00:00"/>
    <d v="2563-06-18T00:00:00"/>
    <d v="2563-06-18T00:00:00"/>
    <n v="20000"/>
    <n v="0"/>
    <m/>
  </r>
  <r>
    <x v="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50"/>
    <s v="หนังใหญ่ลิง(หนุมาน) คณะศิลปนาฏดุริยางค์   แขวงพระบรมมหาราชวัง เขตพระนคร กรุงเทพมหานคร"/>
    <s v="1"/>
    <s v="ตัว"/>
    <n v="20000"/>
    <s v="P"/>
    <m/>
    <m/>
    <s v="21-02-2563"/>
    <s v="1/2563."/>
    <s v="20-03-2563"/>
    <s v="ร้าน B.K.บ้านโขน"/>
    <s v="บุคคลธรรมดา"/>
    <s v="กทม"/>
    <m/>
    <m/>
    <s v="20-03-2563 ถึง 26-08-2563"/>
    <n v="20000"/>
    <n v="1"/>
    <d v="2563-06-18T00:00:00"/>
    <n v="20000"/>
    <s v="63027354890"/>
    <m/>
    <m/>
    <m/>
    <x v="15"/>
    <s v="ลงนามในสัญญาเมื่อวันที่ 20 มีนาคม 2563"/>
    <s v="B.1.6 = จ้างเหมา &gt;&gt; ลงนามในสัญญา"/>
    <x v="0"/>
    <x v="1"/>
    <m/>
    <s v="อยู่ในขั้นตอนการประกาศเชิญชวน ช่วงวันที่ 21 กุมภาพันธ์ 2563 ถึง วันที่ 28 กุมภาพันธ์ 2563"/>
    <s v="เสนอราคา/พิจารณาผล"/>
    <s v="ยังไม่ได้ลงข้อมูลในระบบ BB evMis"/>
    <n v="20000"/>
    <m/>
    <n v="0"/>
    <d v="2563-03-20T00:00:00"/>
    <d v="2563-04-10T00:00:00"/>
    <d v="2563-06-18T00:00:00"/>
    <d v="2563-06-18T00:00:00"/>
    <d v="2563-06-18T00:00:00"/>
    <n v="20000"/>
    <n v="0"/>
    <m/>
  </r>
  <r>
    <x v="2"/>
    <s v="งบประมาณตามพรบ.งบประมาณรายจ่ายประจำปีงบประมาณ พ.ศ.2563"/>
    <x v="0"/>
    <s v="ครุภัณฑ์ยานพาหนะและขนส่ง"/>
    <s v="กิจกรรม ส่งเสริมสนับสนุนการบริการทางสังคม"/>
    <s v="1800836718120003"/>
    <s v="รถบัสปรับอากาศ ขนาด 45 ที่นั่ง คณะศิลปนาฏดุริยางค์   แขวงพระบรมมหาราชวัง เขตพระนคร กรุงเทพมหานคร"/>
    <s v="1"/>
    <s v="คัน"/>
    <n v="7475000"/>
    <s v="P"/>
    <m/>
    <m/>
    <m/>
    <m/>
    <m/>
    <m/>
    <m/>
    <m/>
    <m/>
    <m/>
    <m/>
    <m/>
    <m/>
    <m/>
    <m/>
    <m/>
    <m/>
    <m/>
    <m/>
    <x v="16"/>
    <s v="อยู่ในขั้นตอนการจัดทำ TOR "/>
    <s v="B.1.1 = จ้างเหมา &gt;&gt; สำรวจออกแบบ/ กำหนดคุณลักษณะ spec"/>
    <x v="2"/>
    <x v="2"/>
    <m/>
    <s v="อยู่ในขั้นตอนการจัดทำ TOR "/>
    <s v="อยู่ระหว่างการจัดทำร่าง TOR"/>
    <s v="ยังไม่ได้ลงข้อมูลในระบบ BB evMis"/>
    <m/>
    <m/>
    <n v="7475000"/>
    <m/>
    <m/>
    <m/>
    <m/>
    <m/>
    <n v="7475000"/>
    <n v="0"/>
    <s v="เนื่องด้วยภาวะการโควิด 19 และการประกาศ พรก.ฉุกเฉินทางคณะจึงเลื่อนกำหนดการประกาศเชิญชวนออกไปเป็น 1 พ.ค.63 โดยสามารถจองเงินในระบบได้ภายในเดือน มิ.ย.63"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77"/>
    <s v="เครื่องขัดพื้น คณะศิลปวิจิตร   ตำบลศาลายา อำเภอพุทธมณฑล จังหวัดนครปฐม"/>
    <s v="1"/>
    <s v="เครื่อง"/>
    <n v="20000"/>
    <m/>
    <m/>
    <s v="P"/>
    <m/>
    <s v="19/2563"/>
    <s v="12 มี.ค. 63"/>
    <s v="บริษัท เลิศสกุล จำกัด"/>
    <s v="บริษัทจำกัด"/>
    <s v="กรุงเทพมหานคร"/>
    <s v="CHAMPION"/>
    <s v="MAXO"/>
    <s v="13 มี.ค. 63 - 11 เม.ย. 63"/>
    <n v="20000"/>
    <s v="1 งวด"/>
    <s v="11 เม.ย. 63"/>
    <n v="20000"/>
    <s v="7014260797"/>
    <d v="1963-04-03T00:00:00"/>
    <d v="1963-04-03T00:00:00"/>
    <m/>
    <x v="17"/>
    <s v="อยู่ในขั้นตอนคณะกรรมการตรวจรับการส่งมอบ/ตรวจรับครุภัณฑ์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20000"/>
    <m/>
    <n v="0"/>
    <d v="1963-03-12T00:00:00"/>
    <m/>
    <s v="ประมาณเดือนเมษายน 2563"/>
    <s v="ประมาณเดือนเมษายน 2563"/>
    <s v="ประมาณเดือนเมษายน 2563"/>
    <n v="200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31"/>
    <s v="เครื่องดูดฝุ่น ขนาด 25 ลิตร  คณะศิลปวิจิตร   ตำบลศาลายา อำเภอพุทธมณฑล จังหวัดนครปฐม"/>
    <s v="2"/>
    <s v="เครื่อง"/>
    <n v="28000"/>
    <m/>
    <m/>
    <s v="P"/>
    <m/>
    <s v="19/2563"/>
    <s v="12 มี.ค. 63"/>
    <s v="บริษัท เลิศสกุล จำกัด"/>
    <s v="บริษัทจำกัด"/>
    <s v="กรุงเทพมหานคร"/>
    <s v="Karcher"/>
    <s v="NT30/1Me"/>
    <s v="13 มี.ค. 63 - 11 เม.ย. 63"/>
    <n v="28000"/>
    <s v="1 งวด"/>
    <s v="11 เม.ย. 63"/>
    <n v="28000"/>
    <s v="7014260797"/>
    <d v="1963-04-03T00:00:00"/>
    <d v="1963-04-03T00:00:00"/>
    <m/>
    <x v="17"/>
    <s v="อยู่ในขั้นตอนคณะกรรมการตรวจรับการส่งมอบ/ตรวจรับครุภัณฑ์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28000"/>
    <m/>
    <n v="0"/>
    <d v="1963-03-12T00:00:00"/>
    <m/>
    <s v="ประมาณเดือนเมษายน 2563"/>
    <s v="ประมาณเดือนเมษายน 2563"/>
    <s v="ประมาณเดือนเมษายน 2563"/>
    <n v="280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4"/>
    <s v="เครื่องปรับอากาศ แบบแยกส่วน ชนิดตั้งพื้นหรือชนิดแขวน ขนาด 48,000 บีทียู คณะศิลปวิจิตร ตำบลศาลายา อำเภอพุทธมณฑล จังหวัดนครปฐม"/>
    <s v="2"/>
    <s v="เครื่อง"/>
    <n v="111800"/>
    <m/>
    <m/>
    <s v="P"/>
    <m/>
    <s v="22/2563"/>
    <s v="12 มี.ค. 63"/>
    <s v="บริษัท ดีส อีส ไอ.ที.จำกัด"/>
    <s v="บริษัทจำกัด"/>
    <s v="กรุงเทพมหานคร"/>
    <m/>
    <m/>
    <s v="13 มี.ค. 63 - 26 เม.ย. 63"/>
    <n v="111800"/>
    <s v="1 งวด"/>
    <s v="11 เม.ย. 63"/>
    <n v="111800"/>
    <s v="7014253889"/>
    <m/>
    <m/>
    <m/>
    <x v="18"/>
    <s v="ขณะนี้ผู้รับจ้างมาลงนามในสัญญา/ใบสั้งซื้อสั่งจ้าง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11800"/>
    <m/>
    <n v="0"/>
    <d v="1963-03-12T00:00:00"/>
    <m/>
    <s v="ประมาณเดือนเมษายน 2563"/>
    <s v="ประมาณเดือนเมษายน 2563"/>
    <s v="ประมาณเดือนเมษายน 2563"/>
    <n v="1118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28"/>
    <s v="เครื่องปรับอากาศสำหรับห้อง แบบแยกส่วน ระบายความร้อนด้วยอากาศ ชนิดอินเวอร์เตอร์ ที่มีค่าประสิทธิภาพพลังงานตามฤดูกาล : SEER สูง (High SEER Split Type Inverter Air Conditioner) ชนิดแขวน รุ่น High SEER Inverter  30000 บีทียู คณะศิลปวิจิตร ตำบลศาลายา อำเภอพุทธมณฑล จังหวัดนครปฐม"/>
    <s v="8"/>
    <s v="เครื่อง"/>
    <n v="409600"/>
    <m/>
    <m/>
    <s v="P"/>
    <m/>
    <m/>
    <m/>
    <s v="ห้างหุ้นส่วนจำกัด เอสทีพีพี เอ็นจิเนียริ่ง"/>
    <s v="ห้างหุ้นส่วนจำกัด"/>
    <s v="นนทบุรี"/>
    <s v="Saijo Denki"/>
    <s v="รุ่นแขวน พร้อมติดตั้ง"/>
    <m/>
    <n v="408312"/>
    <s v="1 งวด"/>
    <m/>
    <n v="408312"/>
    <m/>
    <m/>
    <m/>
    <m/>
    <x v="19"/>
    <s v="อยู่ในขั้นตอนเชิญผู้รับจ้างมาลงนามในสัญญาคาดว่าจะมาลงนามสัญญาในเดือนเมษายน 2563"/>
    <s v="B.1.5 = จ้างเหมา &gt;&gt; อนุมัติผลการจัดซื้อจัดจ้าง (รอลงนามสัญญา)"/>
    <x v="7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409600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n v="408312"/>
    <s v="1288.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35"/>
    <s v="ชั้นวางเหล็ก ขนาด 150x60x200 ซม. คณะศิลปวิจิตร   ตำบลศาลายา อำเภอพุทธมณฑล จังหวัดนครปฐม"/>
    <s v="4"/>
    <s v="ชุด"/>
    <n v="460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46000"/>
    <s v="1 งวด"/>
    <s v="31 พ.ค. 63"/>
    <n v="46000"/>
    <s v="7014312876"/>
    <m/>
    <m/>
    <m/>
    <x v="20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46000"/>
    <m/>
    <n v="0"/>
    <d v="1963-04-01T00:00:00"/>
    <m/>
    <s v="ประมาณเดือนพฤษภาคม 2563"/>
    <s v="ประมาณเดือนพฤษภาคม 2563"/>
    <s v="ประมาณเดือนพฤษภาคม 2563"/>
    <n v="460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6"/>
    <s v="ชุดโต๊ะประชุมพร้อมเก้าอี้ คณะศิลปวิจิตร   ตำบลศาลายา อำเภอพุทธมณฑล จังหวัดนครปฐม"/>
    <s v="1"/>
    <s v="ชุด"/>
    <n v="58000"/>
    <m/>
    <m/>
    <s v="P"/>
    <m/>
    <s v="2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58000"/>
    <s v="1 งวด"/>
    <s v="31 พ.ค. 63"/>
    <n v="58000"/>
    <m/>
    <m/>
    <m/>
    <m/>
    <x v="18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58000"/>
    <m/>
    <n v="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580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41"/>
    <s v="ตู้เก็บแฟ้มเอกสาร คณะศิลปวิจิตร   ตำบลศาลายา อำเภอพุทธมณฑล จังหวัดนครปฐม"/>
    <s v="2"/>
    <s v="ตู้"/>
    <n v="15000"/>
    <m/>
    <m/>
    <s v="P"/>
    <m/>
    <s v="14/2563"/>
    <s v="13 มี.ค. 63"/>
    <s v="บริษัท ไทยพัฒนาครุภัณฑ์ จำกัด"/>
    <s v="บริษัทจำกัด"/>
    <s v="กรุงเทพมหานคร"/>
    <m/>
    <m/>
    <s v="14 มี.ค. 63 - 12 เม.ย. 63"/>
    <n v="14200"/>
    <s v="1 งวด"/>
    <s v="12 เม.ย. 63"/>
    <n v="14200"/>
    <s v="7014300274"/>
    <d v="1963-04-08T00:00:00"/>
    <d v="1963-04-08T00:00:00"/>
    <n v="14200"/>
    <x v="17"/>
    <s v="ผู้รับจ้างนัดส่งครุภัณฑ์ในสัปดาห์ที่ 2 ของเดือนเมษายน 2563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4200"/>
    <m/>
    <n v="800"/>
    <d v="1963-03-13T00:00:00"/>
    <m/>
    <s v="ประมาณเดือนเมษายน 2563"/>
    <s v="ประมาณเดือนเมษายน 2563"/>
    <s v="ประมาณเดือนเมษายน 2563"/>
    <n v="14200"/>
    <s v="800.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35"/>
    <s v="ตู้เก็บเอกสาร 2 บาน  คณะศิลปวิจิตร   ตำบลศาลายา อำเภอพุทธมณฑล จังหวัดนครปฐม"/>
    <s v="33"/>
    <s v="ตู้"/>
    <n v="1815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173019"/>
    <s v="1 งวด"/>
    <s v="31 พ.ค. 63"/>
    <n v="173019"/>
    <s v="7014312876"/>
    <m/>
    <m/>
    <m/>
    <x v="18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73019"/>
    <m/>
    <n v="8481"/>
    <d v="1963-04-01T00:00:00"/>
    <m/>
    <s v="ประมาณเดือนพฤษภาคม 2563"/>
    <s v="ประมาณเดือนพฤษภาคม 2563"/>
    <s v="ประมาณเดือนพฤษภาคม 2563"/>
    <n v="173019"/>
    <s v="8,481.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4"/>
    <s v="ตู้เก็บเอกสารบานเลื่อนกระจกพร้อมขารอง คณะศิลปวิจิตร   ตำบลศาลายา อำเภอพุทธมณฑล จังหวัดนครปฐม"/>
    <s v="2"/>
    <s v="ตู้"/>
    <n v="198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19800"/>
    <s v="1 งวด"/>
    <s v="31 พ.ค. 63"/>
    <n v="19800"/>
    <s v="7014312876"/>
    <m/>
    <m/>
    <m/>
    <x v="18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9800"/>
    <m/>
    <n v="0"/>
    <d v="1963-04-01T00:00:00"/>
    <m/>
    <s v="ประมาณเดือนพฤษภาคม 2563"/>
    <s v="ประมาณเดือนพฤษภาคม 2563"/>
    <s v="ประมาณเดือนพฤษภาคม 2563"/>
    <n v="198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3"/>
    <s v="ตู้เก็บเอกสารบานเลื่อนกระจกและบานเลื่อนทึบพร้อมขารอง คณะศิลปวิจิตร   ตำบลศาลายา อำเภอพุทธมณฑล จังหวัดนครปฐม"/>
    <s v="4"/>
    <s v="ตู้"/>
    <n v="600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38800"/>
    <s v="1 งวด"/>
    <s v="31 พ.ค. 63"/>
    <n v="38800"/>
    <s v="7014312876"/>
    <m/>
    <m/>
    <m/>
    <x v="18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38800"/>
    <m/>
    <n v="21200"/>
    <d v="1963-04-01T00:00:00"/>
    <m/>
    <s v="ประมาณเดือนพฤษภาคม 2563"/>
    <s v="ประมาณเดือนพฤษภาคม 2563"/>
    <s v="ประมาณเดือนพฤษภาคม 2563"/>
    <n v="38800"/>
    <s v="21,200.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0"/>
    <s v="ตู้ชั้นวางของ   คณะศิลปวิจิตร   ตำบลศาลายา อำเภอพุทธมณฑล จังหวัดนครปฐม"/>
    <s v="4"/>
    <s v="ตู้"/>
    <n v="32000"/>
    <m/>
    <m/>
    <s v="P"/>
    <m/>
    <s v="14/2563"/>
    <s v="13 มี.ค. 63"/>
    <s v="บริษัท ไทยพัฒนาครุภัณฑ์ จำกัด"/>
    <s v="บริษัทจำกัด"/>
    <s v="กรุงเทพมหานคร"/>
    <m/>
    <m/>
    <s v="14 มี.ค. 63 - 12 เม.ย. 63"/>
    <n v="30800"/>
    <s v="1 งวด"/>
    <s v="12 เม.ย. 63"/>
    <n v="30800"/>
    <s v="7014300274"/>
    <d v="1963-04-08T00:00:00"/>
    <d v="1963-04-08T00:00:00"/>
    <n v="30800"/>
    <x v="21"/>
    <s v="ผู้รับจ้างนัดส่งครุภัณฑ์ในสัปดาห์ที่ 2 ของเดือนเมษายน 2563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30800"/>
    <m/>
    <n v="1200"/>
    <d v="1963-03-13T00:00:00"/>
    <m/>
    <s v="ประมาณเดือนเมษายน 2563"/>
    <s v="ประมาณเดือนเมษายน 2563"/>
    <s v="ประมาณเดือนเมษายน 2563"/>
    <n v="30800"/>
    <n v="1200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83"/>
    <s v="ตู้ไม้สำหรับบ่มรัก  คณะศิลปวิจิตร   ตำบลศาลายา อำเภอพุทธมณฑล จังหวัดนครปฐม"/>
    <s v="1"/>
    <s v="ตู้"/>
    <n v="535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53500"/>
    <s v="1 งวด"/>
    <s v="31 พ.ค. 63"/>
    <n v="53500"/>
    <s v="7014312876"/>
    <m/>
    <m/>
    <m/>
    <x v="18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53500"/>
    <m/>
    <n v="0"/>
    <d v="1963-04-01T00:00:00"/>
    <m/>
    <s v="ประมาณเดือนพฤษภาคม 2563"/>
    <s v="ประมาณเดือนพฤษภาคม 2563"/>
    <s v="ประมาณเดือนพฤษภาคม 2563"/>
    <n v="535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7"/>
    <s v="ตู้โรยยางสน  คณะศิลปวิจิตร   ตำบลศาลายา อำเภอพุทธมณฑล จังหวัดนครปฐม"/>
    <s v="1"/>
    <s v=" ตู้"/>
    <n v="52500"/>
    <m/>
    <m/>
    <s v="P"/>
    <m/>
    <s v="12/2563"/>
    <s v="13 มี.ค. 63"/>
    <s v="ห้างหุ้นส่วนจำกัด ดี.พี.เค. แมชชีนเนอรี่ แอนด์ สตีลเวิร์ค"/>
    <s v="ห้างหุ้นส่วนจำกัด"/>
    <s v="สมุทรปราการ"/>
    <m/>
    <m/>
    <s v="14 มี.ค. 63 - 11 มิ.ย. 63"/>
    <n v="52430"/>
    <s v="1 งวด"/>
    <s v="11 มิ.ย. 63"/>
    <n v="52430"/>
    <s v="7014253882"/>
    <m/>
    <m/>
    <m/>
    <x v="18"/>
    <s v="ขณะนี้ผู้รับจ้างมาลงนามในสัญญา/ใบสั้งซื้อสั่งจ้าง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52430"/>
    <m/>
    <n v="70"/>
    <d v="1963-03-13T00:00:00"/>
    <m/>
    <s v="ประมาณเดือนพฤษภาคม 2563"/>
    <s v="ประมาณเดือนพฤษภาคม 2563"/>
    <s v="ประมาณเดือนพฤษภาคม 2563"/>
    <n v="52430"/>
    <s v="70.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5"/>
    <s v="ตู้ล็อกเกอร์ 18 ช่อง  คณะศิลปวิจิตร   ตำบลศาลายา อำเภอพุทธมณฑล จังหวัดนครปฐม"/>
    <s v="5"/>
    <s v="ตู้"/>
    <n v="40000"/>
    <m/>
    <m/>
    <s v="P"/>
    <m/>
    <s v="14/2563"/>
    <s v="13 มี.ค. 63"/>
    <s v="บริษัท ไทยพัฒนาครุภัณฑ์ จำกัด"/>
    <s v="บริษัทจำกัด"/>
    <s v="กรุงเทพมหานคร"/>
    <m/>
    <m/>
    <s v="14 มี.ค. 63 - 12 เม.ย. 63"/>
    <n v="40000"/>
    <s v="1 งวด"/>
    <s v="12 เม.ย. 63"/>
    <n v="40000"/>
    <s v="7014300274"/>
    <d v="1963-04-08T00:00:00"/>
    <d v="1963-04-08T00:00:00"/>
    <n v="40000"/>
    <x v="17"/>
    <s v="ผู้รับจ้างนัดส่งครุภัณฑ์ในสัปดาห์ที่ 2 ของเดือนเมษายน 2563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40000"/>
    <m/>
    <n v="0"/>
    <d v="1963-03-13T00:00:00"/>
    <m/>
    <s v="ประมาณเดือนเมษายน 2563"/>
    <s v="ประมาณเดือนเมษายน 2563"/>
    <s v="ประมาณเดือนเมษายน 2563"/>
    <n v="400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84"/>
    <s v="ตู้ลิ้นชักเก็บผลงาน  คณะศิลปวิจิตร   ตำบลศาลายา อำเภอพุทธมณฑล จังหวัดนครปฐม"/>
    <s v="2"/>
    <s v=" ตู้"/>
    <n v="40000"/>
    <m/>
    <m/>
    <s v="P"/>
    <m/>
    <s v="1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39000"/>
    <s v="1 งวด"/>
    <s v="31 พ.ค. 63"/>
    <n v="39000"/>
    <s v="7014312876"/>
    <m/>
    <m/>
    <m/>
    <x v="18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39000"/>
    <m/>
    <n v="1000"/>
    <d v="1963-04-01T00:00:00"/>
    <m/>
    <s v="ประมาณเดือนพฤษภาคม 2563"/>
    <s v="ประมาณเดือนพฤษภาคม 2563"/>
    <s v="ประมาณเดือนพฤษภาคม 2563"/>
    <n v="39000"/>
    <s v="1,000.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77"/>
    <s v="โต๊ะทำงานพร้อมเก้าอี้ทำงาน คณะศิลปวิจิตร   ตำบลศาลายา อำเภอพุทธมณฑล จังหวัดนครปฐม"/>
    <s v="10"/>
    <s v="ชุด"/>
    <n v="80000"/>
    <m/>
    <m/>
    <s v="P"/>
    <m/>
    <s v="2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70000"/>
    <s v="1 งวด"/>
    <s v="31 พ.ค. 63"/>
    <n v="70000"/>
    <m/>
    <m/>
    <m/>
    <m/>
    <x v="18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70000"/>
    <m/>
    <n v="100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70000"/>
    <s v="10,000.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82"/>
    <s v="โต๊ะพับอเนกประสงค์ ขนาดไม่ต่ำกว่า121.9x61x74.3 ซม. คณะศิลปวิจิตร   ตำบลศาลายา อำเภอพุทธมณฑล จังหวัดนครปฐม"/>
    <s v="50"/>
    <s v="ตัว"/>
    <n v="150000"/>
    <m/>
    <m/>
    <s v="P"/>
    <m/>
    <s v="2/2563"/>
    <s v="1 เม.ย. 63"/>
    <s v="บริษัท ไทยพัฒนาครุภัณฑ์ จำกัด"/>
    <s v="บริษัทจำกัด"/>
    <s v="กรุงเทพมหานคร"/>
    <m/>
    <m/>
    <s v="2 เม.ย. 63 - 31 พ.ค. 63"/>
    <n v="115000"/>
    <s v="1 งวด"/>
    <s v="31 พ.ค. 63"/>
    <n v="115000"/>
    <m/>
    <m/>
    <m/>
    <m/>
    <x v="18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15000"/>
    <m/>
    <n v="35000"/>
    <d v="1963-04-01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115000"/>
    <s v="35,000.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45"/>
    <s v="พัดลม ระบายอากาศ ติดผนัง ขนาด 16 นิ้ว (พร้อมติดตั้ง)  คณะศิลปวิจิตร   ตำบลศาลายา อำเภอพุทธมณฑล จังหวัดนครปฐม"/>
    <s v="4"/>
    <s v="เครื่อง"/>
    <n v="58000"/>
    <m/>
    <m/>
    <s v="P"/>
    <m/>
    <s v="19/2563"/>
    <s v="12 มี.ค. 63"/>
    <s v="บริษัท เลิศสกุล จำกัด"/>
    <s v="บริษัทจำกัด"/>
    <s v="กรุงเทพมหานคร"/>
    <s v="พานาโซนิค"/>
    <s v="FV-40 KUT"/>
    <s v="13 มี.ค. 63 - 11 เม.ย. 63"/>
    <n v="58000"/>
    <s v="1 งวด"/>
    <s v="11 เม.ย. 63"/>
    <n v="58000"/>
    <s v="7014260797"/>
    <d v="1963-04-03T00:00:00"/>
    <d v="1963-04-03T00:00:00"/>
    <m/>
    <x v="17"/>
    <s v="อยู่ในขั้นตอนคณะกรรมการตรวจรับการส่งมอบ/ตรวจรับครุภัณฑ์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58000"/>
    <m/>
    <n v="0"/>
    <d v="1963-03-12T00:00:00"/>
    <m/>
    <s v="ประมาณเดือนเมษายน 2563"/>
    <s v="ประมาณเดือนเมษายน 2563"/>
    <s v="ประมาณเดือนเมษายน 2563"/>
    <n v="580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44"/>
    <s v="พัดลมเพดาน  คณะศิลปวิจิตร   ตำบลศาลายา อำเภอพุทธมณฑล จังหวัดนครปฐม"/>
    <s v="12"/>
    <s v=" ชุด"/>
    <n v="36000"/>
    <m/>
    <m/>
    <s v="P"/>
    <m/>
    <s v="19/2563"/>
    <s v="12 มี.ค. 63"/>
    <s v="บริษัท เลิศสกุล จำกัด"/>
    <s v="บริษัทจำกัด"/>
    <s v="กรุงเทพมหานคร"/>
    <s v="มิตซูบิชิ"/>
    <s v="CY16-SV"/>
    <s v="13 มี.ค. 63 - 11 เม.ย. 63"/>
    <n v="36000"/>
    <s v="1 งวด"/>
    <s v="11 เม.ย. 63"/>
    <n v="36000"/>
    <s v="7014260797"/>
    <d v="1963-04-03T00:00:00"/>
    <d v="1963-04-03T00:00:00"/>
    <m/>
    <x v="17"/>
    <s v="อยู่ในขั้นตอนคณะกรรมการตรวจรับการส่งมอบ/ตรวจรับครุภัณฑ์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36000"/>
    <m/>
    <n v="0"/>
    <d v="1963-03-12T00:00:00"/>
    <m/>
    <s v="ประมาณเดือนเมษายน 2563"/>
    <s v="ประมาณเดือนเมษายน 2563"/>
    <s v="ประมาณเดือนเมษายน 2563"/>
    <n v="36000"/>
    <s v="-"/>
    <m/>
  </r>
  <r>
    <x v="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2"/>
    <s v="ม่านปรับแสงแนวตั้ง  คณะศิลปวิจิตร   ตำบลศาลายา อำเภอพุทธมณฑล จังหวัดนครปฐม"/>
    <s v="34"/>
    <s v="ชุด"/>
    <n v="180000"/>
    <m/>
    <m/>
    <s v="P"/>
    <m/>
    <s v="13/2563"/>
    <s v="13 มี.ค. 63"/>
    <s v="บริษัท ทยา เดคคอร์ จำกัด"/>
    <s v="บริษัทจำกัด"/>
    <s v="นนทบุรี"/>
    <m/>
    <m/>
    <s v="14 มี.ค. 63 - 12 เม.ย. 63"/>
    <n v="178191.38"/>
    <s v="1 งวด"/>
    <s v="12 เม.ย. 63"/>
    <n v="178191.38"/>
    <s v="7014250014"/>
    <d v="1963-03-26T00:00:00"/>
    <d v="1963-03-26T00:00:00"/>
    <n v="178191.38"/>
    <x v="17"/>
    <s v="ขณะนี้อยู่ระหว่างส่งเบิกจ่ายการเงินคณะฯ ลงวันที่ 2 เม.ย. 63"/>
    <s v="B.1.6 = จ้างเหมา &gt;&gt; ลงนามในสัญญา"/>
    <x v="3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78191.38"/>
    <m/>
    <n v="1808.6199999999953"/>
    <m/>
    <m/>
    <m/>
    <m/>
    <m/>
    <n v="178191.38"/>
    <n v="1808.62"/>
    <m/>
  </r>
  <r>
    <x v="3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079"/>
    <s v="กล้องถ่ายภาพระบบดิจิตอลแบบ DSLR พร้อมเลนส์ความละเอียดภาพ 24.2ล้าน Pixel เซ็นเซอร์รับภาพแบบ CMOS คณะศิลปวิจิตร   ตำบลศาลายา อำเภอพุทธมณฑล จังหวัดนครปฐม"/>
    <s v="1"/>
    <s v="ตัว"/>
    <n v="50000"/>
    <m/>
    <m/>
    <s v="P"/>
    <m/>
    <s v="23/2563"/>
    <s v="12 มี.ค. 63"/>
    <s v="บริษัท ดีส อีส ไอ.ที.จำกัด"/>
    <s v="บริษัทจำกัด"/>
    <s v="กรุงเทพมหานคร"/>
    <m/>
    <m/>
    <s v="13 มี.ค. 63 - 11 เม.ย. 63"/>
    <n v="50000"/>
    <s v="1 งวด"/>
    <s v="11 เม.ย. 63"/>
    <n v="50000"/>
    <s v="7014165861"/>
    <d v="1963-03-19T00:00:00"/>
    <d v="1963-03-19T00:00:00"/>
    <n v="50000"/>
    <x v="22"/>
    <s v="ขณะนี้อยู่ระหว่างส่งเบิกจ่ายการเงินคณะฯ ลงวันที่ 23 มี.ค. 63"/>
    <s v="B.1.6 = จ้างเหมา &gt;&gt; ลงนามในสัญญา"/>
    <x v="3"/>
    <x v="0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n v="50000"/>
    <n v="0"/>
    <m/>
    <m/>
    <m/>
    <m/>
    <m/>
    <n v="50000"/>
    <s v="-"/>
    <m/>
  </r>
  <r>
    <x v="3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42"/>
    <s v="เครื่องฉายมัลติมีเดียสามมิติ (Visualizer 3D) คณะศิลปวิจิตร   ตำบลศาลายา อำเภอพุทธมณฑล จังหวัดนครปฐม"/>
    <s v="2"/>
    <s v="เครื่อง"/>
    <n v="130000"/>
    <m/>
    <m/>
    <s v="P"/>
    <m/>
    <s v="21/2563"/>
    <s v="12 มี.ค. 63"/>
    <s v="บริษัท ใบบุญ โชลูชั่นส์ จำกัด"/>
    <s v="บริษัทจำกัด"/>
    <s v="กรุงเทพมหานคร"/>
    <s v="D-4136"/>
    <s v="Vertex"/>
    <s v="13 มี.ค. 63 - 12 เม.ย. 63"/>
    <n v="130000"/>
    <s v="1 งวด"/>
    <s v="1 เม.ย. 63"/>
    <n v="130000"/>
    <s v="7014306149"/>
    <d v="1963-03-16T00:00:00"/>
    <d v="1963-03-16T00:00:00"/>
    <n v="130000"/>
    <x v="23"/>
    <s v="ขณะนี้อยู่ระหว่างส่งเบิกจ่ายการเงินคณะฯ ลงวันที่ 23 มี.ค. 63"/>
    <s v="B.1.6 = จ้างเหมา &gt;&gt; ลงนามในสัญญา"/>
    <x v="3"/>
    <x v="0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n v="130000"/>
    <n v="0"/>
    <m/>
    <m/>
    <m/>
    <m/>
    <m/>
    <n v="130000"/>
    <s v="-"/>
    <m/>
  </r>
  <r>
    <x v="3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078"/>
    <s v="จอรับภาพโปรเจคเตอร์ แบบมอเตอร์ไฟฟ้า ขนาดเส้นทแยงมุม 100 นิ้ว พร้อมติดตั้ง คณะศิลปวิจิตร   ตำบลศาลายา อำเภอพุทธมณฑล จังหวัดนครปฐม"/>
    <s v="1"/>
    <s v="เครื่อง"/>
    <n v="9500"/>
    <m/>
    <m/>
    <s v="P"/>
    <m/>
    <s v="21/2563"/>
    <s v="12 มี.ค. 63"/>
    <s v="บริษัท ใบบุญ โชลูชั่นส์ จำกัด"/>
    <s v="บริษัทจำกัด"/>
    <s v="กรุงเทพมหานคร"/>
    <s v="OMW-V100"/>
    <s v="Razr"/>
    <s v="13 มี.ค. 63 - 12 เม.ย. 63"/>
    <n v="9500"/>
    <s v="1 งวด"/>
    <s v="1 เม.ย. 63"/>
    <n v="9500"/>
    <s v="7014306149"/>
    <d v="1963-03-16T00:00:00"/>
    <d v="1963-03-16T00:00:00"/>
    <n v="9500"/>
    <x v="23"/>
    <s v="ขณะนี้อยู่ระหว่างส่งเบิกจ่ายการเงินคณะฯ ลงวันที่ 23 มี.ค. 63"/>
    <s v="B.1.6 = จ้างเหมา &gt;&gt; ลงนามในสัญญา"/>
    <x v="3"/>
    <x v="0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n v="9500"/>
    <n v="0"/>
    <m/>
    <m/>
    <m/>
    <m/>
    <m/>
    <n v="9500"/>
    <s v="-"/>
    <m/>
  </r>
  <r>
    <x v="3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20"/>
    <s v="ชุดเครื่องเสียง พร้อมไมโครโฟนสำหรับห้องประชุม  คณะศิลปวิจิตร   ตำบลศาลายา อำเภอพุทธมณฑล จังหวัดนครปฐม"/>
    <s v="1"/>
    <s v="ชุด"/>
    <n v="250000"/>
    <m/>
    <m/>
    <s v="P"/>
    <m/>
    <s v="3/2563"/>
    <s v="23 มี.ค. 63"/>
    <s v="บริษัท เวิลด์ลอฟท์ จำกัด"/>
    <s v="บริษัทจำกัด"/>
    <s v="พระนครศรีอยุธยา"/>
    <m/>
    <m/>
    <s v="24 มี.ค. 63 - 22 พ.ค. 63"/>
    <n v="249845"/>
    <s v="1 งวด"/>
    <s v="22 พ.ค. 63"/>
    <n v="249845"/>
    <m/>
    <m/>
    <m/>
    <m/>
    <x v="18"/>
    <s v="อยู่ในขั้นตอนผู้รับจ้างนัดส่งมอบครุภัณฑ์ คาดว่าจะส่งมอบครุภัณฑ์ในสัปดาห์ที่ 2 ของเดือนเมษายน 2563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249845"/>
    <m/>
    <n v="155"/>
    <d v="1963-03-23T00:00:00"/>
    <s v="ประมาณเดือนเมษายน 2563"/>
    <s v="ประมาณเดือนเมษายน 2563"/>
    <s v="ประมาณเดือนเมษายน 2563"/>
    <s v="ประมาณเดือนเมษายน 2563"/>
    <n v="249845"/>
    <s v="155.-"/>
    <m/>
  </r>
  <r>
    <x v="3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85"/>
    <s v="ชุดอุปกรณ์สตูดิโอ คณะศิลปวิจิตร   ตำบลศาลายา อำเภอพุทธมณฑล จังหวัดนครปฐม"/>
    <s v="1"/>
    <s v="ชุด"/>
    <n v="40000"/>
    <m/>
    <m/>
    <s v="P"/>
    <m/>
    <s v="16/2563"/>
    <s v="13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m/>
    <s v="14 มี.ค. 63 - 12 เม.ย. 63"/>
    <n v="40000"/>
    <s v="1 งวด"/>
    <s v="12 เม.ย. 63"/>
    <n v="40000"/>
    <s v="7014253817"/>
    <s v="27 มี.ค. 63"/>
    <s v="27 มี.ค. 63"/>
    <n v="40000"/>
    <x v="17"/>
    <s v="ขณะนี้อยู่ระหว่างส่งเบิกจ่ายการเงินคณะฯ ลงวันที่ 2 เม.ย. 63"/>
    <s v="B.1.6 = จ้างเหมา &gt;&gt; ลงนามในสัญญา"/>
    <x v="3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40000"/>
    <m/>
    <n v="0"/>
    <m/>
    <m/>
    <m/>
    <m/>
    <m/>
    <n v="40000"/>
    <s v="-"/>
    <m/>
  </r>
  <r>
    <x v="3"/>
    <s v="งบประมาณตามพรบ.งบประมาณรายจ่ายประจำปีงบประมาณ พ.ศ.2563"/>
    <x v="0"/>
    <s v="ครุภัณฑ์การแพทย์"/>
    <s v="กิจกรรมพัฒนาอุปกรณ์ทางการศึกษา กายภาพและสภาพแวดล้อมระดับอุดมศึกษา"/>
    <s v="1800836718110632"/>
    <s v="ตู้พยาบาล คณะศิลปวิจิตร   ตำบลศาลายา อำเภอพุทธมณฑล จังหวัดนครปฐม"/>
    <s v="7"/>
    <s v="ตู้"/>
    <n v="17500"/>
    <m/>
    <m/>
    <s v="P"/>
    <m/>
    <s v="15/2563"/>
    <s v="13 มี.ค. 63"/>
    <s v="บริษัท ไทยพัฒนาครุภัณฑ์ จำกัด"/>
    <s v="บริษัทจำกัด"/>
    <s v="กรุงเทพมหานคร"/>
    <m/>
    <m/>
    <s v="14 มี.ค. 63 - 12 เม.ย. 63"/>
    <n v="17500"/>
    <s v="1 งวด"/>
    <s v="12 เม.ย. 63"/>
    <n v="17500"/>
    <s v="7014300288"/>
    <s v="8 เม.ย. 63"/>
    <s v="8 เม.ย. 63"/>
    <n v="17500"/>
    <x v="17"/>
    <s v="ผู้รับจ้างจะส่งมอบครุภัณฑ์ในสัปดาห์ที่ 2 ของเดือนเมษายน 2563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7500"/>
    <m/>
    <n v="0"/>
    <d v="2563-03-13T00:00:00"/>
    <m/>
    <s v="ประมาณเดือนเมษายน 2563"/>
    <s v="ประมาณเดือนเมษายน 2563"/>
    <s v="ประมาณเดือนเมษายน 2563"/>
    <n v="175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634"/>
    <s v="กล่องสำหรับประกอบการจัดหุ่น  คณะศิลปวิจิตร   ตำบลศาลายา อำเภอพุทธมณฑล จังหวัดนครปฐม"/>
    <s v="6"/>
    <s v="กล่อง"/>
    <n v="24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24000"/>
    <s v="1 งวด"/>
    <m/>
    <n v="24000"/>
    <m/>
    <m/>
    <m/>
    <m/>
    <x v="19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24000"/>
    <s v="ประมาณเดือนเมษายน 2563"/>
    <s v="ประมาณเดือนเมษายน 2563"/>
    <m/>
    <m/>
    <m/>
    <n v="24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443"/>
    <s v="เก้าอี้สำหรับประกอบการจัดหุ่น คณะศิลปวิจิตร   ตำบลศาลายา อำเภอพุทธมณฑล จังหวัดนครปฐม"/>
    <s v="2"/>
    <s v=" ตัว"/>
    <n v="22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m/>
    <s v="31 มี.ค. 63 - 29 พ.ค. 63"/>
    <n v="20000"/>
    <s v="1 งวด"/>
    <s v="29 พ.ค. 63"/>
    <n v="20000"/>
    <m/>
    <m/>
    <m/>
    <m/>
    <x v="18"/>
    <s v="ผู้รับจ้างลงนามสัญญา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20000"/>
    <m/>
    <n v="2000"/>
    <d v="1963-03-30T00:00:00"/>
    <s v="ประมาณเดือนเมษายน 2563"/>
    <m/>
    <m/>
    <m/>
    <n v="20000"/>
    <s v="2,000.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578"/>
    <s v="ขาตั้งสำหรับปฏิบัติงานวาดเส้น คณะศิลปวิจิตร   ตำบลศาลายา อำเภอพุทธมณฑล จังหวัดนครปฐม"/>
    <s v="150"/>
    <s v=" ตัว"/>
    <n v="375000"/>
    <m/>
    <m/>
    <s v="P"/>
    <m/>
    <m/>
    <m/>
    <s v="ห้างหุ้นส่วนจำกัด สิงห์ทองแมชชีนเนอรี่ แอนด์ ทูล"/>
    <s v="ห้างหุ้นส่วนจำกัด"/>
    <s v="กรุงเทพมหานคร"/>
    <s v="Projectect"/>
    <s v="A 13176"/>
    <m/>
    <n v="375000"/>
    <s v="1 งวด"/>
    <m/>
    <n v="375000"/>
    <m/>
    <m/>
    <m/>
    <m/>
    <x v="19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375000"/>
    <s v="ประมาณเดือนเมษายน 2563"/>
    <s v="ประมาณเดือนเมษายน 2563"/>
    <m/>
    <m/>
    <m/>
    <n v="375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221"/>
    <s v="โคมไฟส่องหุ่น ตั้งพื้น ปรับความสูง ปรับองศาได้  คณะศิลปวิจิตร   ตำบลศาลายา อำเภอพุทธมณฑล จังหวัดนครปฐม"/>
    <s v="2"/>
    <s v="โคม"/>
    <n v="17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m/>
    <m/>
    <n v="17000"/>
    <s v="1 งวด"/>
    <m/>
    <n v="17000"/>
    <m/>
    <m/>
    <m/>
    <m/>
    <x v="18"/>
    <s v="ผู้รับจ้างลงนามสัญญา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7000"/>
    <m/>
    <n v="0"/>
    <d v="1963-03-30T00:00:00"/>
    <s v="ประมาณเดือนเมษายน 2563"/>
    <m/>
    <m/>
    <m/>
    <n v="17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336"/>
    <s v="ชั้นเก็บหุ่นต้นแบบปูนปลาสเตอร์ คณะศิลปวิจิตร   ตำบลศาลายา อำเภอพุทธมณฑล จังหวัดนครปฐม"/>
    <s v="4"/>
    <s v="อัน"/>
    <n v="128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127200"/>
    <s v="1 งวด"/>
    <m/>
    <n v="127200"/>
    <m/>
    <m/>
    <m/>
    <m/>
    <x v="19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128000"/>
    <s v="ประมาณเดือนเมษายน 2563"/>
    <s v="ประมาณเดือนเมษายน 2563"/>
    <m/>
    <m/>
    <m/>
    <n v="127200"/>
    <s v="800.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339"/>
    <s v="ตู้ล้างบล็อกสกรีน สแตนเลส  คณะศิลปวิจิตร   ตำบลศาลายา อำเภอพุทธมณฑล จังหวัดนครปฐม"/>
    <s v="1"/>
    <s v=" ตู้"/>
    <n v="136000"/>
    <m/>
    <m/>
    <s v="P"/>
    <m/>
    <s v="17/2563"/>
    <s v="13 มี.ค. 63"/>
    <s v="ห้างหุ้นส่วนจำกัด ดี.พี.เค. แมชชีนเนอรี่ แอนด์ สตีลเวิร์ค"/>
    <s v="ห้างหุ้นส่วนจำกัด"/>
    <s v="สมุทรปราการ"/>
    <m/>
    <m/>
    <s v="14 มี.ค. 63 - 11 มิ.ย. 63"/>
    <n v="135890"/>
    <s v="1 งวด"/>
    <s v="11 มิ.ย. 63"/>
    <n v="135890"/>
    <s v="7014253898"/>
    <m/>
    <m/>
    <m/>
    <x v="18"/>
    <s v="ขณะนี้ผู้รับจ้างมาลงนามในสัญญา/ใบสั้งซื้อสั่งจ้าง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35890"/>
    <m/>
    <n v="110"/>
    <d v="1963-03-13T00:00:00"/>
    <m/>
    <s v="ประมาณเดือนพฤษภาคม 2563"/>
    <s v="ประมาณเดือนพฤษภาคม 2563"/>
    <s v="ประมาณเดือนพฤษภาคม 2563"/>
    <n v="135890"/>
    <s v="110.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222"/>
    <s v="ตู้อบบล็อกสกรีน  คณะศิลปวิจิตร   ตำบลศาลายา อำเภอพุทธมณฑล จังหวัดนครปฐม"/>
    <s v="1"/>
    <s v=" ตู้"/>
    <n v="140000"/>
    <m/>
    <m/>
    <s v="P"/>
    <m/>
    <s v="18/2563"/>
    <s v="26 มี.ค. 63"/>
    <s v="บริษัท วินสันเคมีเคิล จำกัด"/>
    <s v="บริษัทจำกัด"/>
    <s v="กรุงเทพมหานคร"/>
    <m/>
    <m/>
    <s v="27 มี.ค. 63 - 5 พ.ค. 63"/>
    <n v="123050"/>
    <s v="1 งวด"/>
    <s v="5 พ.ค. 63"/>
    <n v="123050"/>
    <m/>
    <m/>
    <m/>
    <m/>
    <x v="18"/>
    <s v="ผู้รับจ้างลงนามใบสั่งซื้อแล้ว"/>
    <s v="B.1.6 = จ้างเหมา &gt;&gt; ลงนามในสัญญา"/>
    <x v="0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140000"/>
    <d v="1963-03-26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123050"/>
    <s v="16950.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446"/>
    <s v="โต๊ะขาพับหน้าโต๊ะฟอเมก้า สีขาว ขนาด 60x150x75 ซม.  คณะศิลปวิจิตร   ตำบลศาลายา อำเภอพุทธมณฑล จังหวัดนครปฐม"/>
    <s v="3"/>
    <s v="ตัว"/>
    <n v="9600"/>
    <m/>
    <m/>
    <s v="P"/>
    <m/>
    <s v="16.1/2563"/>
    <s v="23 มี.ค. 63"/>
    <s v="บริษัท ไทยพัฒนาครุภัณฑ์ จำกัด"/>
    <s v="บริษัทจำกัด"/>
    <s v="กรุงเทพมหานคร"/>
    <m/>
    <m/>
    <s v="24 มี.ค. 63 - 22 เม.ย. 63"/>
    <n v="9300"/>
    <s v="1 งวด"/>
    <s v="22 เม.ย. 63"/>
    <n v="9300"/>
    <s v="7014323940"/>
    <m/>
    <m/>
    <m/>
    <x v="18"/>
    <s v="ผู้รับจ้างลงนามใบสั่งซื้อ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9300"/>
    <m/>
    <n v="300"/>
    <d v="1963-03-23T00:00:00"/>
    <m/>
    <s v="ประมาณเดือนพฤษภาคม 2563"/>
    <s v="ประมาณเดือนพฤษภาคม 2563"/>
    <s v="ประมาณเดือนพฤษภาคม 2563"/>
    <n v="9300"/>
    <s v="300.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637"/>
    <s v="โต๊ะปฏิบัติงานเครื่องเคลือบดินเผา  คณะศิลปวิจิตร   ตำบลศาลายา อำเภอพุทธมณฑล จังหวัดนครปฐม"/>
    <s v="10"/>
    <s v="ตัว"/>
    <n v="135000"/>
    <m/>
    <m/>
    <s v="P"/>
    <m/>
    <s v="20/2563"/>
    <s v="26 มี.ค. 63"/>
    <s v="บริษัท เอสพี เค. การช่าง จำกัด"/>
    <s v="บริษัทจำกัด"/>
    <s v="นนทบุรี"/>
    <m/>
    <m/>
    <s v="27 มี.ค. 63 - 25 พ.ค. 63"/>
    <n v="134820"/>
    <s v="1 งวด"/>
    <s v="25 พ.ค. 63"/>
    <n v="134820"/>
    <m/>
    <m/>
    <m/>
    <m/>
    <x v="18"/>
    <s v="ผู้รับจ้างลงนามใบสั่งซื้อแล้ว"/>
    <s v="B.1.6 = จ้างเหมา &gt;&gt; ลงนามในสัญญา"/>
    <x v="0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135000"/>
    <d v="1963-03-26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134820"/>
    <s v="180.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085"/>
    <s v="โต๊ะปฏิบัติงานบุแผ่นรองตัด  คณะศิลปวิจิตร   ตำบลศาลายา อำเภอพุทธมณฑล จังหวัดนครปฐม"/>
    <s v="1"/>
    <s v=" ตัว"/>
    <n v="25000"/>
    <m/>
    <m/>
    <s v="P"/>
    <m/>
    <s v="16.1/2563"/>
    <s v="23 มี.ค. 63"/>
    <s v="บริษัท ไทยพัฒนาครุภัณฑ์ จำกัด"/>
    <s v="บริษัทจำกัด"/>
    <s v="กรุงเทพมหานคร"/>
    <m/>
    <m/>
    <s v="24 มี.ค. 63 - 22 เม.ย. 63"/>
    <n v="22500"/>
    <s v="1 งวด"/>
    <s v="22 เม.ย. 63"/>
    <n v="22500"/>
    <s v="7014323940"/>
    <m/>
    <m/>
    <m/>
    <x v="18"/>
    <s v="ผู้รับจ้างลงนามใบสั่งซื้อ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22500"/>
    <m/>
    <n v="2500"/>
    <d v="1963-03-23T00:00:00"/>
    <m/>
    <s v="ประมาณเดือนพฤษภาคม 2563"/>
    <s v="ประมาณเดือนพฤษภาคม 2563"/>
    <s v="ประมาณเดือนพฤษภาคม 2563"/>
    <n v="22500"/>
    <s v="2,500.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730"/>
    <s v="โต๊ะปฏิบัติงานพิมพ์สกรีน  คณะศิลปวิจิตร   ตำบลศาลายา อำเภอพุทธมณฑล จังหวัดนครปฐม"/>
    <s v="1"/>
    <s v=" ตัว"/>
    <n v="19000"/>
    <m/>
    <m/>
    <s v="P"/>
    <m/>
    <s v="16.1/2563"/>
    <s v="23 มี.ค. 63"/>
    <s v="บริษัท ไทยพัฒนาครุภัณฑ์ จำกัด"/>
    <s v="บริษัทจำกัด"/>
    <s v="กรุงเทพมหานคร"/>
    <m/>
    <m/>
    <s v="24 มี.ค. 63 - 22 เม.ย. 63"/>
    <n v="19000"/>
    <s v="1 งวด"/>
    <s v="22 เม.ย. 63"/>
    <n v="19000"/>
    <s v="7014323940"/>
    <m/>
    <m/>
    <m/>
    <x v="18"/>
    <s v="ผู้รับจ้างลงนามใบสั่งซื้อ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9000"/>
    <m/>
    <n v="0"/>
    <d v="1963-03-23T00:00:00"/>
    <m/>
    <s v="ประมาณเดือนพฤษภาคม 2563"/>
    <s v="ประมาณเดือนพฤษภาคม 2563"/>
    <s v="ประมาณเดือนพฤษภาคม 2563"/>
    <n v="19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731"/>
    <s v="โต๊ะปฏิบัติงานภาพพิมพ์แกะไม้ (Woodcut) คณะศิลปวิจิตร   ตำบลศาลายา อำเภอพุทธมณฑล จังหวัดนครปฐม"/>
    <s v="1"/>
    <s v=" ตัว"/>
    <n v="13000"/>
    <m/>
    <m/>
    <s v="P"/>
    <m/>
    <s v="16.1/2563"/>
    <s v="23 มี.ค. 63"/>
    <s v="บริษัท ไทยพัฒนาครุภัณฑ์ จำกัด"/>
    <s v="บริษัทจำกัด"/>
    <s v="กรุงเทพมหานคร"/>
    <m/>
    <m/>
    <s v="24 มี.ค. 63 - 22 เม.ย. 63"/>
    <n v="13000"/>
    <s v="1 งวด"/>
    <s v="22 เม.ย. 63"/>
    <n v="13000"/>
    <s v="7014323940"/>
    <m/>
    <m/>
    <m/>
    <x v="18"/>
    <s v="ผู้รับจ้างลงนามใบสั่งซื้อ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3000"/>
    <m/>
    <n v="0"/>
    <d v="1963-03-23T00:00:00"/>
    <m/>
    <s v="ประมาณเดือนพฤษภาคม 2563"/>
    <s v="ประมาณเดือนพฤษภาคม 2563"/>
    <s v="ประมาณเดือนพฤษภาคม 2563"/>
    <n v="13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636"/>
    <s v="โต๊ะเลื่อยวงเดือน ขนาด 12 นิ้ว พร้อมชุดอุปกรณ์ คณะศิลปวิจิตร   ตำบลศาลายา อำเภอพุทธมณฑล จังหวัดนครปฐม"/>
    <s v="1"/>
    <s v="ชุด"/>
    <n v="38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s v="BIGWOOD"/>
    <s v="MJ2331"/>
    <m/>
    <n v="38000"/>
    <s v="1 งวด"/>
    <m/>
    <n v="38000"/>
    <m/>
    <m/>
    <m/>
    <m/>
    <x v="18"/>
    <s v="ผู้รับจ้างลงนามสัญญา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38000"/>
    <m/>
    <n v="0"/>
    <d v="1963-03-30T00:00:00"/>
    <s v="ประมาณเดือนเมษายน 2563"/>
    <m/>
    <m/>
    <m/>
    <n v="38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080"/>
    <s v="แท่นสำหรับจัดหุ่น คณะศิลปวิจิตร   ตำบลศาลายา อำเภอพุทธมณฑล จังหวัดนครปฐม"/>
    <s v="3"/>
    <s v=" แท่น"/>
    <n v="60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60000"/>
    <s v="1 งวด"/>
    <m/>
    <n v="60000"/>
    <m/>
    <m/>
    <m/>
    <m/>
    <x v="19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60000"/>
    <s v="ประมาณเดือนเมษายน 2563"/>
    <s v="ประมาณเดือนเมษายน 2563"/>
    <m/>
    <m/>
    <m/>
    <n v="60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081"/>
    <s v="แท่นสำหรับติดตั้งหุ่นต้นแบบปูนปลาสเตอร์ คณะศิลปวิจิตร   ตำบลศาลายา อำเภอพุทธมณฑล จังหวัดนครปฐม"/>
    <s v="60"/>
    <s v=" แท่น"/>
    <n v="300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300000"/>
    <s v="1 งวด"/>
    <m/>
    <n v="300000"/>
    <m/>
    <m/>
    <m/>
    <m/>
    <x v="19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300000"/>
    <s v="ประมาณเดือนเมษายน 2563"/>
    <s v="ประมาณเดือนเมษายน 2563"/>
    <m/>
    <m/>
    <m/>
    <n v="300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579"/>
    <s v="บอร์ดกระดานไม้ก๊อก สำหรับนำเสนอผลงานนักศึกษา  คณะศิลปวิจิตร   ตำบลศาลายา อำเภอพุทธมณฑล จังหวัดนครปฐม"/>
    <s v="4"/>
    <s v="บอร์ด"/>
    <n v="240000"/>
    <m/>
    <m/>
    <s v="P"/>
    <m/>
    <m/>
    <m/>
    <s v="ห้างหุ้นส่วนจำกัด เดค สไตล์"/>
    <s v="ห้างหุ้นส่วนจำกัด"/>
    <s v="กรุงเทพมหานคร"/>
    <m/>
    <m/>
    <m/>
    <n v="240000"/>
    <s v="1 งวด"/>
    <m/>
    <n v="240000"/>
    <m/>
    <m/>
    <m/>
    <m/>
    <x v="19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240000"/>
    <s v="ประมาณเดือนเมษายน 2563"/>
    <s v="ประมาณเดือนเมษายน 2563"/>
    <m/>
    <m/>
    <m/>
    <n v="240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286"/>
    <s v="บันไดอลูมิเนียม พับเก็บได้ (ความยาวสูงสุด 3.8 เมตรขนาดเมื่อพับเก็บ 90 เซนติเมตร)  คณะศิลปวิจิตร   ตำบลศาลายา อำเภอพุทธมณฑล จังหวัดนครปฐม"/>
    <s v="5"/>
    <s v="อัน"/>
    <n v="65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s v="AML2-003"/>
    <m/>
    <n v="65000"/>
    <s v="1 งวด"/>
    <m/>
    <n v="65000"/>
    <m/>
    <m/>
    <m/>
    <m/>
    <x v="18"/>
    <s v="ผู้รับจ้างลงนามสัญญา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65000"/>
    <m/>
    <n v="0"/>
    <d v="1963-03-30T00:00:00"/>
    <s v="ประมาณเดือนเมษายน 2563"/>
    <m/>
    <m/>
    <m/>
    <n v="65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581"/>
    <s v="ปั๊มลม (3 แรงม้า ถัง 50 ลิตร)  คณะศิลปวิจิตร ตำบลศาลายา อำเภอพุทธมณฑล จังหวัดนครปฐม"/>
    <s v="1"/>
    <s v="ตัว"/>
    <n v="15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s v="ACT"/>
    <s v="AR-50L"/>
    <m/>
    <n v="15000"/>
    <s v="1 งวด"/>
    <m/>
    <n v="15000"/>
    <m/>
    <m/>
    <m/>
    <m/>
    <x v="18"/>
    <s v="ผู้รับจ้างลงนามสัญญา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15000"/>
    <m/>
    <n v="0"/>
    <d v="1963-03-30T00:00:00"/>
    <s v="ประมาณเดือนเมษายน 2563"/>
    <m/>
    <m/>
    <m/>
    <n v="15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338"/>
    <s v="แป้นหมุนเหล็ก  คณะศิลปวิจิตร   ตำบลศาลายา อำเภอพุทธมณฑล จังหวัดนครปฐม"/>
    <s v="10"/>
    <s v="แป้น"/>
    <n v="40000"/>
    <m/>
    <m/>
    <s v="P"/>
    <m/>
    <s v="20/2563"/>
    <s v="26 มี.ค. 63"/>
    <s v="บริษัท เอสพี เค. การช่าง จำกัด"/>
    <s v="บริษัทจำกัด"/>
    <s v="นนทบุรี"/>
    <m/>
    <m/>
    <s v="27 มี.ค. 63 - 25 พ.ค. 63"/>
    <n v="39590"/>
    <s v="1 งวด"/>
    <s v="25 พ.ค. 63"/>
    <n v="39590"/>
    <m/>
    <m/>
    <m/>
    <m/>
    <x v="18"/>
    <s v="ผู้รับจ้างลงนามใบสั่งซื้อแล้ว"/>
    <s v="B.1.6 = จ้างเหมา &gt;&gt; ลงนามในสัญญา"/>
    <x v="0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40000"/>
    <d v="1963-03-26T00:00:00"/>
    <s v="ประมาณเดือนเมษายน 2563"/>
    <s v="ประมาณเดือนพฤษภาคม 2563"/>
    <s v="ประมาณเดือนพฤษภาคม 2563"/>
    <s v="ประมาณเดือนพฤษภาคม 2563"/>
    <n v="39590"/>
    <s v="410.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633"/>
    <s v="ไฟส่องหุ่น  คณะศิลปวิจิตร   ตำบลศาลายา อำเภอพุทธมณฑล จังหวัดนครปฐม"/>
    <s v="8"/>
    <s v=" ชุด"/>
    <n v="56000"/>
    <m/>
    <m/>
    <s v="P"/>
    <m/>
    <s v="8/2563"/>
    <s v="30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m/>
    <m/>
    <m/>
    <n v="56000"/>
    <s v="1 งวด"/>
    <m/>
    <n v="56000"/>
    <m/>
    <m/>
    <m/>
    <m/>
    <x v="18"/>
    <s v="ผู้รับจ้างลงนามสัญญาแล้ว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56000"/>
    <m/>
    <n v="0"/>
    <d v="1963-03-30T00:00:00"/>
    <s v="ประมาณเดือนเมษายน 2563"/>
    <m/>
    <m/>
    <m/>
    <n v="56000"/>
    <s v="-"/>
    <m/>
  </r>
  <r>
    <x v="3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อุดมศึกษา"/>
    <s v="1800836718110337"/>
    <s v="หุ่นกายวิภาคสัตว์ (โครงกระดูกสัตว์จริง) พร้อมแท่นและอุปกรณ์ติดตั้ง  คณะศิลปวิจิตร  ตำบลศาลายา อำเภอพุทธมณฑล จังหวัดนครปฐม"/>
    <s v="1"/>
    <s v=" ชุด"/>
    <n v="100000"/>
    <m/>
    <m/>
    <s v="P"/>
    <m/>
    <m/>
    <m/>
    <s v="มหาวิทยาลัยมหิดล โดย คณะสัตวแพทยศาสตร์"/>
    <s v="มหาวิทยาลัยมหิดล"/>
    <s v="นครปฐม"/>
    <m/>
    <m/>
    <m/>
    <n v="49500"/>
    <s v="1 งวด"/>
    <m/>
    <n v="49500"/>
    <m/>
    <m/>
    <m/>
    <m/>
    <x v="24"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B.1.5 = จ้างเหมา &gt;&gt; อนุมัติผลการจัดซื้อจัดจ้าง (รอลงนามสัญญา)"/>
    <x v="7"/>
    <x v="2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m/>
    <n v="100000"/>
    <s v="ประมาณเดือนมีนาคม 2563"/>
    <s v="ประมาณเดือนเมษายน 2563"/>
    <m/>
    <m/>
    <m/>
    <n v="49500"/>
    <s v="50,500.-"/>
    <m/>
  </r>
  <r>
    <x v="3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อุดมศึกษา"/>
    <s v="1800836718120002"/>
    <s v="เครน รอกรางไฟฟ้า คณะศิลปวิจิตร   ตำบลศาลายา อำเภอพุทธมณฑล จังหวัดนครปฐม"/>
    <s v="1"/>
    <s v="ชุด"/>
    <n v="1200000"/>
    <s v="P"/>
    <m/>
    <m/>
    <m/>
    <m/>
    <m/>
    <m/>
    <m/>
    <m/>
    <m/>
    <m/>
    <m/>
    <m/>
    <s v="1 งวด"/>
    <m/>
    <m/>
    <m/>
    <m/>
    <m/>
    <m/>
    <x v="25"/>
    <s v="อยู่ระหว่างกำหนด TOR"/>
    <s v="B.1.1 = จ้างเหมา &gt;&gt; สำรวจออกแบบ/ กำหนดคุณลักษณะ spec"/>
    <x v="2"/>
    <x v="2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m/>
    <n v="1200000"/>
    <s v="ประมาณเดือนมีนาคม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อุดมศึกษา"/>
    <s v="1800836718110729"/>
    <s v="เครื่องขัดกระดาษทรายสายพาน คณะศิลปวิจิตร   ตำบลศาลายา อำเภอพุทธมณฑล จังหวัดนครปฐม"/>
    <s v="1"/>
    <s v="เครื่อง"/>
    <n v="18000"/>
    <m/>
    <m/>
    <s v="P"/>
    <m/>
    <s v="24/2563"/>
    <s v="13 มี.ค. 63"/>
    <s v="ห้างหุ้นส่วนจำกัด สิงห์ทองแมชชีนเนอรี่ แอนด์ ทูล"/>
    <s v="ห้างหุ้นส่วนจำกัด"/>
    <s v="กรุงเทพมหานคร"/>
    <s v="OKURA"/>
    <s v="SD69"/>
    <s v="14 มี.ค. 63 - 12 เม.ย. 63"/>
    <n v="18000"/>
    <s v="1 งวด"/>
    <s v="12 เม.ย. 63"/>
    <n v="18000"/>
    <s v="7014252963"/>
    <s v="27 มี.ค. 63"/>
    <s v="27 มี.ค. 63"/>
    <n v="18000"/>
    <x v="17"/>
    <s v="ขณะนี้อยู่ระหว่างส่งเบิกจ่ายการเงินคณะฯ ลงวันที่ 2 เม.ย. 63"/>
    <s v="B.1.6 = จ้างเหมา &gt;&gt; ลงนามในสัญญา"/>
    <x v="3"/>
    <x v="0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m/>
    <n v="18000"/>
    <n v="0"/>
    <m/>
    <m/>
    <m/>
    <m/>
    <m/>
    <n v="18000"/>
    <s v="-"/>
    <m/>
  </r>
  <r>
    <x v="3"/>
    <s v="งบประมาณตามพรบ.งบประมาณรายจ่ายประจำปีงบประมาณ พ.ศ.2563"/>
    <x v="0"/>
    <s v="ครุภัณฑ์ยานพาหนะและขนส่ง"/>
    <s v="กิจกรรม ส่งเสริมสนับสนุนการบริการทางสังคม"/>
    <s v="1800836718120007"/>
    <s v="รถบัสขนาด 32 ที่นั่ง คณะศิลปวิจิตร   ตำบลศาลายา อำเภอพุทธมณฑล จังหวัดนครปฐม"/>
    <s v="1"/>
    <s v="คัน"/>
    <n v="4200000"/>
    <s v="P"/>
    <m/>
    <m/>
    <m/>
    <d v="2563-03-01T00:00:00"/>
    <s v="7 เม.ย. 63"/>
    <s v="บริษัท กู๊ด ดีล เวย์ จำกัด"/>
    <s v="บริษัทจำกัด"/>
    <s v="นครปฐม"/>
    <m/>
    <m/>
    <s v="8 เม.ย. 63 - 4 ต.ค. 63"/>
    <n v="4155900"/>
    <s v="1 งวด"/>
    <s v="4 ต.ค. 63"/>
    <n v="4155900"/>
    <s v="7014314399"/>
    <m/>
    <m/>
    <n v="4155900"/>
    <x v="18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1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4155900"/>
    <m/>
    <n v="44100"/>
    <d v="1963-04-07T00:00:00"/>
    <m/>
    <m/>
    <m/>
    <m/>
    <n v="4155900"/>
    <s v="44,100.-"/>
    <m/>
  </r>
  <r>
    <x v="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3"/>
    <s v="เครื่องคอมพิวเตอร์สำหรับการเขียนแบบและงานกราฟฟิค (คุณภาพสูง นอกมาตรฐานครุภัณฑ์คอมพิวเตอร์ ICT) คณะศิลปวิจิตร ตำบลศาลายา อำเภอพุทธมณฑล จังหวัดนครปฐม"/>
    <s v="45"/>
    <s v="เครื่อง"/>
    <n v="2700000"/>
    <s v="P"/>
    <m/>
    <m/>
    <m/>
    <m/>
    <m/>
    <m/>
    <m/>
    <m/>
    <m/>
    <m/>
    <m/>
    <m/>
    <s v="1 งวด"/>
    <m/>
    <m/>
    <m/>
    <m/>
    <m/>
    <m/>
    <x v="26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อยู่ในขั้นตอนการประกาศเชิญชวน ช่วงวันที่ 27 กุมภาพันธ์ 2563"/>
    <s v="เสนอราคา/พิจารณาผล"/>
    <s v="ยังไม่ได้ลงข้อมูลในระบบ BB evMis"/>
    <m/>
    <m/>
    <n v="2700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0"/>
    <s v="เครื่องคอมพิวเตอร์สำหรับงานประมวลผล แบบที่ 2 (จอภาพขนาดไม่น้อยกว่า 19 นิ้ว) คณะศิลปวิจิตร   ตำบลศาลายา อำเภอพุทธมณฑล จังหวัดนครปฐม"/>
    <s v="10"/>
    <s v="เครื่อง"/>
    <n v="300000"/>
    <s v="P"/>
    <m/>
    <m/>
    <m/>
    <m/>
    <m/>
    <m/>
    <m/>
    <m/>
    <m/>
    <m/>
    <m/>
    <m/>
    <s v="1 งวด"/>
    <m/>
    <m/>
    <m/>
    <m/>
    <m/>
    <m/>
    <x v="26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อยู่ในขั้นตอนการประกาศเชิญชวน ช่วงวันที่ 27 กุมภาพันธ์ 2563"/>
    <s v="เสนอราคา/พิจารณาผล"/>
    <s v="ยังไม่ได้ลงข้อมูลในระบบ BB evMis"/>
    <m/>
    <m/>
    <n v="300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6"/>
    <s v="เครื่องปริ้นเตอร์แบบสำหรับกระดาษ A1,A3 (คุณภาพระดับสูงนอกมาตรฐานครุภัณฑ์คอมพิวเตอร์ ICT) คณะศิลปวิจิตร   ตำบลศาลายา อำเภอพุทธมณฑล จังหวัดนครปฐม"/>
    <s v="1"/>
    <s v="เครื่อง"/>
    <n v="75000"/>
    <s v="P"/>
    <m/>
    <m/>
    <m/>
    <m/>
    <m/>
    <m/>
    <m/>
    <m/>
    <m/>
    <m/>
    <m/>
    <m/>
    <s v="1 งวด"/>
    <m/>
    <m/>
    <m/>
    <m/>
    <m/>
    <m/>
    <x v="26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อยู่ในขั้นตอนการประกาศเชิญชวน ช่วงวันที่ 27 กุมภาพันธ์ 2563"/>
    <s v="เสนอราคา/พิจารณาผล"/>
    <s v="ยังไม่ได้ลงข้อมูลในระบบ BB evMis"/>
    <m/>
    <m/>
    <n v="75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8"/>
    <s v="เครื่องสำรองไฟฟ้า ขนาด 800 VA คณะศิลปวิจิตร ตำบลศาลายา อำเภอพุทธมณฑล จังหวัดนครปฐม"/>
    <s v="55"/>
    <s v="เครื่อง"/>
    <n v="137500"/>
    <s v="P"/>
    <m/>
    <m/>
    <m/>
    <m/>
    <m/>
    <m/>
    <m/>
    <m/>
    <m/>
    <m/>
    <m/>
    <m/>
    <s v="1 งวด"/>
    <m/>
    <m/>
    <m/>
    <m/>
    <m/>
    <m/>
    <x v="26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อยู่ในขั้นตอนการประกาศเชิญชวน ช่วงวันที่ 27 กุมภาพันธ์ 2563"/>
    <s v="เสนอราคา/พิจารณาผล"/>
    <s v="ยังไม่ได้ลงข้อมูลในระบบ BB evMis"/>
    <m/>
    <m/>
    <n v="1375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6"/>
    <s v="ชุดโปรแกรมระบบปฏิบัติการสำหรับเครื่องคอมพิวเตอร์ และเครื่องคอมพิวเตอร์โน้บุ๊ก แบบสิทธิการใช้งานประเภทติดตั้งมาจากโรงงาน (OEM) ที่มีลิขสิทธิ์ถูกต้องตามกฎหมาย คณะศิลปวิจิตร   ตำบลศาลายา อำเภอพุทธมณฑล จังหวัดนครปฐม"/>
    <s v="55"/>
    <s v="เครื่อง"/>
    <n v="209000"/>
    <s v="P"/>
    <m/>
    <m/>
    <m/>
    <m/>
    <m/>
    <m/>
    <m/>
    <m/>
    <m/>
    <m/>
    <m/>
    <m/>
    <s v="1 งวด"/>
    <m/>
    <m/>
    <m/>
    <m/>
    <m/>
    <m/>
    <x v="26"/>
    <s v="อยู่ในขั้นตอนเชิญผู้รับจ้างมาลงนามในสัญญา"/>
    <s v="B.1.5 = จ้างเหมา &gt;&gt; อนุมัติผลการจัดซื้อจัดจ้าง (รอลงนามสัญญา)"/>
    <x v="7"/>
    <x v="2"/>
    <m/>
    <s v="อยู่ในขั้นตอนการประกาศเชิญชวน ช่วงวันที่ 27 กุมภาพันธ์ 2563"/>
    <s v="เสนอราคา/พิจารณาผล"/>
    <s v="ยังไม่ได้ลงข้อมูลในระบบ BB evMis"/>
    <m/>
    <m/>
    <n v="209000"/>
    <s v="ประมาณเดือนเมษายน 2563"/>
    <s v="ประมาณเดือนเมษายน 2563"/>
    <m/>
    <m/>
    <m/>
    <m/>
    <m/>
    <m/>
  </r>
  <r>
    <x v="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7"/>
    <s v="ติดตั้งระบบเครือข่ายอินเตอร์เน็ตภายในอาคาร ระยะที่ 2 คณะศิลปวิจิตร   ตำบลศาลายา อำเภอพุทธมณฑล จังหวัดนครปฐม"/>
    <s v="1"/>
    <s v="ระบบ"/>
    <n v="500000"/>
    <m/>
    <m/>
    <s v="P"/>
    <m/>
    <s v="4/2563"/>
    <s v="23 มี.ค. 63"/>
    <s v="บริษัท เวิลด์ลอฟท์ จำกัด"/>
    <s v="บริษัทจำกัด"/>
    <s v="พระนครศรีอยุธยา"/>
    <m/>
    <m/>
    <s v="24 มี.ค. 63 - 22 พ.ค. 63"/>
    <n v="499476"/>
    <s v="1 งวด"/>
    <s v="22 พ.ค. 63"/>
    <n v="499476"/>
    <s v="7014324362"/>
    <s v="10 เม.ย. 63"/>
    <s v="10 เม.ย. 63"/>
    <n v="499476"/>
    <x v="17"/>
    <s v="อยู่ระหว่างผู้รับจ้างเข้าทำงาน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499476"/>
    <m/>
    <n v="524"/>
    <d v="1963-03-23T00:00:00"/>
    <m/>
    <m/>
    <m/>
    <m/>
    <n v="499476"/>
    <s v="524.-"/>
    <m/>
  </r>
  <r>
    <x v="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5"/>
    <s v="ระบบกล้องวงจรปิด CCTV พร้อมอุปกรณ์ คณะศิลปวิจิตร   ตำบลศาลายา อำเภอพุทธมณฑล จังหวัดนครปฐม"/>
    <s v="1"/>
    <s v="ระบบ"/>
    <n v="500000"/>
    <m/>
    <m/>
    <s v="P"/>
    <m/>
    <s v="11/2563"/>
    <s v="23 มี.ค. 63"/>
    <s v="บริษัท เวิลด์ลอฟท์ จำกัด"/>
    <s v="บริษัทจำกัด"/>
    <s v="พระนครศรีอยุธยา"/>
    <m/>
    <m/>
    <s v="24 มี.ค. 63 - 22 พ.ค. 63"/>
    <n v="497550"/>
    <s v="1 งวด"/>
    <s v="22 พ.ค. 63"/>
    <n v="497550"/>
    <s v="7014324355"/>
    <s v="10 เม.ย. 63"/>
    <s v="10 เม.ย. 63"/>
    <n v="497550"/>
    <x v="17"/>
    <s v="อยู่ระหว่างผู้รับจ้างเข้าทำงาน"/>
    <s v="B.1.6 = จ้างเหมา &gt;&gt; ลงนามในสัญญา"/>
    <x v="0"/>
    <x v="1"/>
    <m/>
    <s v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<s v="ได้ตัวผู้รับจ้างแล้ว/รอลงนามในสัญญา"/>
    <s v="ยังไม่ได้ลงข้อมูลในระบบ BB evMis"/>
    <n v="497550"/>
    <m/>
    <n v="2450"/>
    <d v="1963-03-23T00:00:00"/>
    <m/>
    <m/>
    <m/>
    <m/>
    <n v="497550"/>
    <s v="2,450.-"/>
    <m/>
  </r>
  <r>
    <x v="3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อุดมศึกษา"/>
    <s v="1800836718410034"/>
    <s v="ปรับปรุงห้องเรียนบรรยายรวม คณะศิลปวิจิตร    ตำบลศาลายา อำเภอพุทธมณฑล จังหวัดนครปฐม"/>
    <s v="1"/>
    <s v="แห่ง"/>
    <n v="7403000"/>
    <s v="P"/>
    <m/>
    <m/>
    <m/>
    <s v="2/2563"/>
    <s v="2 เ.ย. 63"/>
    <s v="บริษัท 1555 บิช จำกัด"/>
    <s v="บริษัทจำกัด"/>
    <s v="กรุงเทพมหานคร"/>
    <m/>
    <m/>
    <s v="3 เม.ย. 63 - 30 ส.ค. 63"/>
    <n v="6979863.6399999997"/>
    <s v="3 งวด"/>
    <s v="งวด 1 : 22 พ.ค. 63      งวด 2 : 11 ก.ค. 63       งวด 3 : 30 ส.ค. 63"/>
    <n v="6979863.6399999997"/>
    <s v="7014331845"/>
    <m/>
    <n v="497550"/>
    <n v="6979863.6399999997"/>
    <x v="27"/>
    <s v="อยู่ในขั้นตอนผู้รับจ้างลงนามสัญญาในวันที่ 2 เมษายน 2563"/>
    <s v="B.1.5 = จ้างเหมา &gt;&gt; อนุมัติผลการจัดซื้อจัดจ้าง (รอลงนามสัญญา)"/>
    <x v="7"/>
    <x v="1"/>
    <m/>
    <s v="อยู่ในขั้นตอนการจัดหาผู้รับจ้าง"/>
    <s v="เสนอราคา/พิจารณาผล"/>
    <s v="ยังไม่ได้ลงข้อมูลในระบบ BB evMis"/>
    <n v="6979863.6399999997"/>
    <m/>
    <n v="423136.36000000034"/>
    <d v="1963-04-02T00:00:00"/>
    <m/>
    <m/>
    <m/>
    <m/>
    <n v="6979863.6399999997"/>
    <n v="423136.36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63"/>
    <s v="กระดานไวท์บอร์ดแบบล้อเลื่อน วิทยาลัยนาฏศิลป  ตำบลศาลายา อำเภอพุทธมณฑล จังหวัดนครปฐม"/>
    <s v="6"/>
    <s v="บอร์ด"/>
    <n v="41700"/>
    <m/>
    <m/>
    <s v="P"/>
    <m/>
    <s v="ค.11/2563"/>
    <s v="10 มี.ค. 63"/>
    <s v="บริษัท ดีเฟอร์นิเมท จำกัด"/>
    <s v="บริษัทจำกัด (บจก.)"/>
    <s v="กรุงเทพมหานคร"/>
    <m/>
    <m/>
    <s v="10 มี.ค. - 9 เม.ย. 63"/>
    <n v="41665.800000000003"/>
    <n v="1"/>
    <s v="8 เม.ย. 63"/>
    <n v="41665.800000000003"/>
    <s v="7014238191"/>
    <s v="8 เม.ย. 63"/>
    <s v="13 เม.ย. 63"/>
    <n v="41665.800000000003"/>
    <x v="28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41665.800000000003"/>
    <m/>
    <n v="34.19999999999709"/>
    <d v="1963-03-10T00:00:00"/>
    <d v="1963-04-01T00:00:00"/>
    <d v="1963-04-08T00:00:00"/>
    <d v="1963-04-13T00:00:00"/>
    <d v="1963-04-01T00:00:00"/>
    <n v="41665.800000000003"/>
    <n v="34.200000000000003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16"/>
    <s v="เครื่องดูดฝุ่น ขนาด 25 ลิตร วิทยาลัยนาฏศิลป  ตำบลศาลายา อำเภอพุทธมณฑล จังหวัดนครปฐม"/>
    <s v="2"/>
    <s v="เครื่อง"/>
    <n v="28000"/>
    <m/>
    <m/>
    <s v="P"/>
    <m/>
    <s v="ค.1/2563"/>
    <s v="10 มี.ค. 63"/>
    <s v="บริษัท ซีนอนเทค จำกัด"/>
    <s v="บริษัทจำกัด (บจก.)"/>
    <s v="กรุงเทพมหานคร"/>
    <m/>
    <m/>
    <s v="10 มี.ค. - 9 เม.ย. 63"/>
    <n v="13910"/>
    <n v="1"/>
    <s v="31 มี.ค. 63"/>
    <n v="13910"/>
    <s v="7014237752"/>
    <s v="31 มี.ค. 63"/>
    <d v="1963-03-31T00:00:00"/>
    <n v="13910"/>
    <x v="28"/>
    <s v="อยู่ระหว่างการตรวจรั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7820"/>
    <m/>
    <n v="180"/>
    <d v="1963-03-10T00:00:00"/>
    <d v="1963-04-01T00:00:00"/>
    <s v="31 มี.ค. 63"/>
    <d v="1963-03-31T00:00:00"/>
    <d v="1963-04-01T00:00:00"/>
    <n v="13910"/>
    <n v="14090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70"/>
    <s v="เครื่องตัดกระดาษไฟฟ้า  วิทยาลัยนาฏศิลป    ตำบลศาลายา อำเภอพุทธมณฑล จังหวัดนครปฐม"/>
    <s v="1"/>
    <s v="เครื่อง"/>
    <n v="42000"/>
    <m/>
    <m/>
    <s v="P"/>
    <m/>
    <s v="ค.1/2563"/>
    <s v="10 มี.ค. 63"/>
    <s v="บริษัท ซีนอนเทค จำกัด"/>
    <s v="บริษัทจำกัด (บจก.)"/>
    <s v="กรุงเทพมหานคร"/>
    <m/>
    <m/>
    <s v="10 มี.ค. - 9 เม.ย. 63"/>
    <n v="34240"/>
    <n v="1"/>
    <s v="31 มี.ค. 63"/>
    <n v="34240"/>
    <s v="7014237752"/>
    <s v="31 มี.ค. 63"/>
    <d v="1963-03-31T00:00:00"/>
    <n v="34240"/>
    <x v="28"/>
    <s v="อยู่ระหว่างการตรวจรั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34240"/>
    <m/>
    <n v="7760"/>
    <d v="1963-03-10T00:00:00"/>
    <d v="1963-04-01T00:00:00"/>
    <s v="31 มี.ค. 63"/>
    <d v="1963-03-31T00:00:00"/>
    <d v="1963-04-01T00:00:00"/>
    <n v="34240"/>
    <n v="7760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04"/>
    <s v="เครื่องปรับอากาศ แบบแยกส่วน ชนิดตั้งพื้นหรือชนิดแขวน ขนาด 24,000 บีทียู วิทยาลัยนาฏศิลป ตำบลศาลายา อำเภอพุทธมณฑล จังหวัดนครปฐม"/>
    <s v="20"/>
    <s v="เครื่อง"/>
    <n v="648000"/>
    <s v="P"/>
    <m/>
    <m/>
    <s v="3-2 ก.พ. 63"/>
    <s v="คร.5/2563"/>
    <m/>
    <s v="ห้างหุ้นส่วนกิตติเครื่องเย็น"/>
    <s v="ห้างหุ้นส่วนจำกัด"/>
    <s v="กรุงเทพมหานคร"/>
    <m/>
    <m/>
    <m/>
    <n v="450000"/>
    <n v="1"/>
    <m/>
    <n v="450000"/>
    <m/>
    <m/>
    <m/>
    <n v="450000"/>
    <x v="29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2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m/>
    <n v="648000"/>
    <d v="1963-04-01T00:00:00"/>
    <d v="1963-04-01T00:00:00"/>
    <d v="1963-04-01T00:00:00"/>
    <d v="1963-04-01T00:00:00"/>
    <s v="เม.ย. 63"/>
    <n v="450000"/>
    <n v="198000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74"/>
    <s v="ตู้ล็อคเกอร์ ชนิด 18 บาน วิทยาลัยนาฏศิลป  ตำบลศาลายา อำเภอพุทธมณฑล จังหวัดนครปฐม"/>
    <s v="2"/>
    <s v="ตู้"/>
    <n v="14000"/>
    <m/>
    <m/>
    <s v="P"/>
    <m/>
    <s v="ค.15/2563"/>
    <s v="10 มี.ค. 63"/>
    <s v="บริษัทเอ็มเดคอินเตอร์เนชั่นแนล (1991) จำกัด"/>
    <s v="บริษัทจำกัด (บจก.)"/>
    <s v="กรุงเทพมหานคร"/>
    <m/>
    <m/>
    <s v="10 มี.ค. - 9 เม.ย. 63"/>
    <n v="13999.98"/>
    <n v="1"/>
    <s v="7 เม.ย. 63"/>
    <n v="13999.98"/>
    <s v="7014308629"/>
    <s v="7 เม.ย. 63"/>
    <s v="7 เม.ย. 63"/>
    <n v="13999.98"/>
    <x v="28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3999.88"/>
    <m/>
    <n v="0.12000000000080036"/>
    <d v="1963-03-10T00:00:00"/>
    <d v="1963-04-01T00:00:00"/>
    <s v="7 เม.ย. 63"/>
    <s v="7 เม.ย. 63"/>
    <d v="1963-04-01T00:00:00"/>
    <n v="13999.98"/>
    <n v="0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19"/>
    <s v="ตู้ลิ้นชักแบบ 4 ลิ้นชัก วิทยาลัยนาฏศิลป    ตำบลศาลายา อำเภอพุทธมณฑล จังหวัดนครปฐม"/>
    <s v="4"/>
    <s v="ตู้"/>
    <n v="31200"/>
    <m/>
    <m/>
    <s v="P"/>
    <m/>
    <s v="ค.15/2563"/>
    <s v="10 มี.ค. 63"/>
    <s v="บริษัท เอ็มเดคอินเตอร์เนชั่นแนล (1991) จำกัด"/>
    <s v="บริษัทจำกัด (บจก.)"/>
    <s v="กรุงเทพมหานคร"/>
    <m/>
    <m/>
    <s v="10 มี.ค. - 9 เม.ย. 63"/>
    <n v="29360.799999999999"/>
    <n v="1"/>
    <s v="7 เม.ย. 63"/>
    <n v="29360.799999999999"/>
    <s v="7014308629"/>
    <s v="7 เม.ย. 63"/>
    <s v="7 เม.ย. 63"/>
    <n v="29360.799999999999"/>
    <x v="28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9360.799999999999"/>
    <m/>
    <n v="1839.2000000000007"/>
    <d v="1963-03-10T00:00:00"/>
    <d v="1963-04-01T00:00:00"/>
    <s v="7 เม.ย. 63"/>
    <s v="7 เม.ย. 63"/>
    <d v="1963-04-01T00:00:00"/>
    <n v="29360.799999999999"/>
    <n v="1839.2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15"/>
    <s v="ตู้เหล็กแบบ 2 บาน วิทยาลัยนาฏศิลป    ตำบลศาลายา อำเภอพุทธมณฑล จังหวัดนครปฐม"/>
    <s v="4"/>
    <s v="ตู้"/>
    <n v="22000"/>
    <m/>
    <m/>
    <s v="P"/>
    <m/>
    <s v="ค.15/2563"/>
    <s v="10 มี.ค. 63"/>
    <s v="บริษัท เอ็มเดคอินเตอร์เนชั่นแนล (1991) จำกัด"/>
    <s v="บริษัทจำกัด (บจก.)"/>
    <s v="กรุงเทพมหานคร"/>
    <m/>
    <m/>
    <s v="10 มี.ค. - 9 เม.ย. 63"/>
    <n v="21999.200000000001"/>
    <n v="1"/>
    <s v="7 เม.ย. 63"/>
    <n v="21999.200000000001"/>
    <s v="7014308629"/>
    <s v="7 เม.ย. 63"/>
    <s v="7 เม.ย. 63"/>
    <n v="21999.200000000001"/>
    <x v="28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1999.200000000001"/>
    <m/>
    <n v="0.7999999999992724"/>
    <d v="1963-03-10T00:00:00"/>
    <d v="1963-04-01T00:00:00"/>
    <s v="7 เม.ย. 63"/>
    <s v="7 เม.ย. 63"/>
    <d v="1963-04-01T00:00:00"/>
    <n v="21999.200000000001"/>
    <n v="0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10"/>
    <s v="โต๊ะเก้าอี้สำหรับคุณครูในห้องเรียน วิทยาลัยนาฏศิลป  ตำบลศาลายา อำเภอพุทธมณฑล จังหวัดนครปฐม"/>
    <s v="30"/>
    <s v="ชุด"/>
    <n v="168000"/>
    <m/>
    <m/>
    <s v="P"/>
    <m/>
    <s v="ค.15/2563"/>
    <s v="10 มี.ค. 63"/>
    <s v="บริษัท เอ็มเดคอินเตอร์เนชั่นแนล (1991) จำกัด"/>
    <s v="บริษัทจำกัด (บจก.)"/>
    <s v="กรุงเทพมหานคร"/>
    <m/>
    <m/>
    <s v="10 มี.ค. - 9 เม.ย. 63"/>
    <n v="167722.5"/>
    <n v="1"/>
    <s v="7 เม.ย. 63"/>
    <n v="167722.5"/>
    <s v="7014308629"/>
    <s v="7 เม.ย. 63"/>
    <s v="7 เม.ย. 63"/>
    <n v="167722.5"/>
    <x v="28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67722.5"/>
    <m/>
    <n v="277.5"/>
    <d v="1963-03-10T00:00:00"/>
    <d v="1963-04-01T00:00:00"/>
    <s v="7 เม.ย. 63"/>
    <s v="7 เม.ย. 63"/>
    <d v="1963-04-01T00:00:00"/>
    <n v="167722.5"/>
    <n v="277.5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19"/>
    <s v="โต๊ะประชุม 10 ที่นั่ง วิทยาลัยนาฏศิลป  ตำบลศาลายา อำเภอพุทธมณฑล จังหวัดนครปฐม"/>
    <s v="1"/>
    <s v="ชุด"/>
    <n v="20600"/>
    <m/>
    <m/>
    <s v="P"/>
    <m/>
    <s v="ค.15/2563"/>
    <s v="10 มี.ค. 63"/>
    <s v="บริษัทเอ็มเดคอินเตอร์เนชั่นแนล (1991) จำกัด"/>
    <s v="บริษัทจำกัด (บจก.)"/>
    <s v="กรุงเทพมหานคร"/>
    <m/>
    <m/>
    <s v="10 มี.ค. - 9 เม.ย. 63"/>
    <n v="20101.07"/>
    <n v="1"/>
    <s v="7 เม.ย. 63"/>
    <n v="20101.07"/>
    <s v="7014308629"/>
    <s v="7 เม.ย. 63"/>
    <s v="7 เม.ย. 63"/>
    <n v="20101.07"/>
    <x v="28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0101.02"/>
    <m/>
    <n v="498.97999999999956"/>
    <d v="1963-03-10T00:00:00"/>
    <d v="1963-04-01T00:00:00"/>
    <s v="7 เม.ย. 63"/>
    <s v="7 เม.ย. 63"/>
    <d v="1963-04-01T00:00:00"/>
    <n v="20101.07"/>
    <n v="498.93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53"/>
    <s v="โต๊ะวางคอมพิวเตอร์ พร้อมเก้าอี้ วิทยาลัยนาฏศิลป  ตำบลศาลายา อำเภอพุทธมณฑล จังหวัดนครปฐม"/>
    <s v="20"/>
    <s v="ชุด"/>
    <n v="118000"/>
    <m/>
    <m/>
    <s v="P"/>
    <m/>
    <s v="ค.15/2563"/>
    <s v="10 มี.ค. 63"/>
    <s v="บริษัท เอ็มเดคอินเตอร์เนชั่นแนล (1991) จำกัด"/>
    <s v="บริษัทจำกัด (บจก.)"/>
    <s v="กรุงเทพมหานคร"/>
    <m/>
    <m/>
    <s v="10 มี.ค. - 9 เม.ย. 63"/>
    <n v="108219.8"/>
    <n v="1"/>
    <s v="7 เม.ย. 63"/>
    <n v="108219.8"/>
    <s v="7014308629"/>
    <s v="7 เม.ย. 63"/>
    <s v="7 เม.ย. 63"/>
    <n v="108219.8"/>
    <x v="28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08219.8"/>
    <m/>
    <n v="9780.1999999999971"/>
    <d v="1963-03-10T00:00:00"/>
    <d v="1963-04-01T00:00:00"/>
    <s v="7 เม.ย. 63"/>
    <s v="7 เม.ย. 63"/>
    <d v="1963-04-01T00:00:00"/>
    <n v="108219.8"/>
    <n v="9780.2000000000007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52"/>
    <s v="โต๊ะหมู่บูชา วิทยาลัยนาฏศิลป  ตำบลศาลายา อำเภอพุทธมณฑล จังหวัดนครปฐม"/>
    <s v="1"/>
    <s v="ชุด"/>
    <n v="8500"/>
    <m/>
    <m/>
    <s v="P"/>
    <m/>
    <s v="ค.15/2563"/>
    <s v="10 มี.ค. 63"/>
    <s v="บริษัท เอ็มเดคอินเตอร์เนชั่นแนล (1991) จำกัด"/>
    <s v="บริษัทจำกัด (บจก.)"/>
    <s v="กรุงเทพมหานคร"/>
    <m/>
    <m/>
    <s v="10 มี.ค. - 9 เม.ย. 63"/>
    <n v="8250.77"/>
    <n v="1"/>
    <s v="7 เม.ย. 63"/>
    <n v="8250.77"/>
    <s v="7014308629"/>
    <s v="7 เม.ย. 63"/>
    <s v="7 เม.ย. 63"/>
    <n v="8250.77"/>
    <x v="28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8250.77"/>
    <m/>
    <n v="249.22999999999956"/>
    <d v="1963-03-10T00:00:00"/>
    <d v="1963-04-01T00:00:00"/>
    <s v="7 เม.ย. 63"/>
    <s v="7 เม.ย. 63"/>
    <d v="1963-04-01T00:00:00"/>
    <n v="8250.77"/>
    <n v="249.23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17"/>
    <s v="บอร์ดปิดประกาศ บุกำมะหยี่ มีขาตั้ง มีล้อ วิทยาลัยนาฏศิลป ตำบลศาลายา อำเภอพุทธมณฑล จังหวัดนครปฐม"/>
    <s v="20"/>
    <s v="บอร์ด"/>
    <n v="114000"/>
    <m/>
    <m/>
    <s v="P"/>
    <m/>
    <s v="ค.15/2563"/>
    <s v="10 มี.ค. 63"/>
    <s v="บริษัท เอ็มเดคอินเตอร์เนชั่นแนล (1991) จำกัด"/>
    <s v="บริษัทจำกัด (บจก.)"/>
    <s v="กรุงเทพมหานคร"/>
    <m/>
    <m/>
    <s v="10 มี.ค. - 9 เม.ย. 63"/>
    <n v="110017.4"/>
    <n v="1"/>
    <s v="7 เม.ย. 63"/>
    <n v="110017.4"/>
    <s v="7014308629"/>
    <s v="7 เม.ย. 63"/>
    <s v="7 เม.ย. 63"/>
    <n v="110017.4"/>
    <x v="28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10017.4"/>
    <m/>
    <n v="3982.6000000000058"/>
    <d v="1963-03-10T00:00:00"/>
    <d v="1963-04-01T00:00:00"/>
    <s v="7 เม.ย. 63"/>
    <s v="7 เม.ย. 63"/>
    <d v="1963-04-01T00:00:00"/>
    <n v="110017.4"/>
    <n v="3982.6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64"/>
    <s v="พัดลมตั้งพื้น ขนาดใหญ่ วิทยาลัยนาฏศิลป ตำบลศาลายา อำเภอพุทธมณฑล จังหวัดนครปฐม"/>
    <s v="6"/>
    <s v="ตัว"/>
    <n v="60000"/>
    <m/>
    <m/>
    <s v="P"/>
    <m/>
    <s v="ค.15/2563"/>
    <s v="10 มี.ค. 63"/>
    <s v="บริษัท ทีเคเอสการค้าและพิลการ"/>
    <s v="บริษัทจำกัด (บจก.)"/>
    <s v="กรุงเทพมหานคร"/>
    <s v="HATARI"/>
    <m/>
    <s v="10 มี.ค. - 9 เม.ย. 63"/>
    <n v="59706"/>
    <n v="1"/>
    <s v="9 เม.ย. 63"/>
    <n v="59706"/>
    <s v="7014239182"/>
    <s v="9 เม.ย. 63"/>
    <m/>
    <n v="59706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59706"/>
    <m/>
    <n v="294"/>
    <d v="1963-03-10T00:00:00"/>
    <d v="1963-04-01T00:00:00"/>
    <s v="9 เม.ย. 63"/>
    <d v="1963-04-01T00:00:00"/>
    <d v="1963-04-01T00:00:00"/>
    <n v="59706"/>
    <n v="294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55"/>
    <s v="พัดลมในห้องเรียน วิทยาลัยนาฏศิลป  ตำบลศาลายา อำเภอพุทธมณฑล จังหวัดนครปฐม"/>
    <s v="30"/>
    <s v="ตัว"/>
    <n v="360100"/>
    <m/>
    <m/>
    <s v="P"/>
    <m/>
    <s v="ค.15/2563"/>
    <s v="10 มี.ค. 63"/>
    <s v="บริษัท ทีเคเอสการค้าและบริการ"/>
    <s v="บริษัทจำกัด (บจก.)"/>
    <s v="กรุงเทพมหานคร"/>
    <s v="HATARI"/>
    <m/>
    <s v="10 มี.ค. - 9 เม.ย. 63"/>
    <n v="96300"/>
    <n v="1"/>
    <s v="9 เม.ย. 63"/>
    <n v="96300"/>
    <s v="7014239182"/>
    <s v="9 เม.ย. 63"/>
    <m/>
    <n v="963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96300"/>
    <m/>
    <n v="263800"/>
    <d v="1963-03-10T00:00:00"/>
    <d v="1963-04-01T00:00:00"/>
    <s v="9 เม.ย. 63"/>
    <d v="1963-04-01T00:00:00"/>
    <d v="1963-04-01T00:00:00"/>
    <n v="96300"/>
    <n v="263800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54"/>
    <s v="โพเดียม วิทยาลัยนาฏศิลป  ตำบลศาลายา อำเภอพุทธมณฑล จังหวัดนครปฐม"/>
    <s v="1"/>
    <s v="ตัว"/>
    <n v="22000"/>
    <m/>
    <m/>
    <s v="P"/>
    <m/>
    <s v="ค.4/2563"/>
    <s v="10 มี.ค. 63"/>
    <s v="บริษัท เทอร์มินอลโซลูชั่น จำกัด"/>
    <s v="บริษัทจำกัด (บจก.)"/>
    <s v="กรุงเทพมหานคร"/>
    <m/>
    <m/>
    <s v="10 มี.ค. - 9 เม.ย. 63"/>
    <n v="19260"/>
    <n v="1"/>
    <s v="23 มี.ค. 63"/>
    <n v="19260"/>
    <s v="7014288499"/>
    <s v="23 มี.ค. 63"/>
    <d v="1963-03-24T00:00:00"/>
    <n v="19260"/>
    <x v="28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9260"/>
    <m/>
    <n v="2740"/>
    <d v="1963-03-10T00:00:00"/>
    <d v="1963-04-01T00:00:00"/>
    <s v="23 มี.ค. 63"/>
    <d v="1963-03-24T00:00:00"/>
    <d v="1963-04-01T00:00:00"/>
    <n v="19260"/>
    <n v="2740"/>
    <m/>
  </r>
  <r>
    <x v="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557"/>
    <s v="เครื่องตัดหญ้า  แบบเข็น วิทยาลัยนาฏศิลป  ตำบลศาลายา อำเภอพุทธมณฑล จังหวัดนครปฐม"/>
    <s v="2"/>
    <s v="เครื่อง"/>
    <n v="26000"/>
    <m/>
    <m/>
    <s v="P"/>
    <m/>
    <s v="ค.10/2563"/>
    <s v="10 มี.ค. 63"/>
    <s v="บริษัท โฮมโปรเทคชั่น จำกัด"/>
    <s v="บริษัทจำกัด (บจก.)"/>
    <s v="กรุงเทพมหานคร"/>
    <m/>
    <m/>
    <s v="10 มี.ค. - 9 เม.ย. 63"/>
    <n v="21357.200000000001"/>
    <n v="1"/>
    <s v="1 เม.ย. 63"/>
    <n v="21357.200000000001"/>
    <s v="7014227989"/>
    <s v="1 เม.ย. 63"/>
    <d v="1963-04-01T00:00:00"/>
    <n v="21357.200000000001"/>
    <x v="28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1357.200000000001"/>
    <m/>
    <n v="4642.7999999999993"/>
    <d v="1963-03-10T00:00:00"/>
    <d v="1963-04-01T00:00:00"/>
    <s v="1 เม.ย. 63"/>
    <d v="1963-04-01T00:00:00"/>
    <d v="1963-04-01T00:00:00"/>
    <n v="21357.200000000001"/>
    <n v="4643"/>
    <m/>
  </r>
  <r>
    <x v="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269"/>
    <s v="เครื่องแต่งกิ่งไม้ตัดแต่งพุ่มไม้ ชนิดเครื่องยนต์  วิทยาลัยนาฏศิลป ตำบลศาลายา อำเภอพุทธมณฑล จังหวัดนครปฐม"/>
    <s v="1"/>
    <s v="เครื่อง"/>
    <n v="15000"/>
    <m/>
    <m/>
    <s v="P"/>
    <m/>
    <s v="ค.10/2563"/>
    <s v="10 มี.ค. 63"/>
    <s v="บริษัท โฮมโปรเทคชั่น จำกัด"/>
    <s v="บริษัทจำกัด (บจก.)"/>
    <s v="กรุงเทพมหานคร"/>
    <m/>
    <m/>
    <s v="10 มี.ค. - 9 เม.ย. 63"/>
    <n v="9983.1"/>
    <n v="1"/>
    <s v="1 เม.ย. 63"/>
    <n v="9983.1"/>
    <s v="7014227989"/>
    <s v="1 เม.ย. 63"/>
    <d v="1963-04-01T00:00:00"/>
    <n v="9983.1"/>
    <x v="28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4498.5"/>
    <m/>
    <n v="501.5"/>
    <d v="1963-03-10T00:00:00"/>
    <d v="1963-04-01T00:00:00"/>
    <s v="1 เม.ย. 63"/>
    <d v="1963-04-01T00:00:00"/>
    <d v="1963-04-01T00:00:00"/>
    <n v="9983.1"/>
    <n v="5016"/>
    <m/>
  </r>
  <r>
    <x v="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712"/>
    <s v="เครื่องแต่งกิ่งไม้ตัดแต่งพุ่มไม้ แบบมีเลื่อยด้ามยาว วิทยาลัยนาฏศิลป ตำบลศาลายา อำเภอพุทธมณฑล จังหวัดนครปฐม"/>
    <s v="1"/>
    <s v="เครื่อง"/>
    <n v="15000"/>
    <m/>
    <m/>
    <s v="P"/>
    <m/>
    <s v="ค.10/2563"/>
    <s v="10 มี.ค. 63"/>
    <s v="บริษัท โฮมโปรเทคชั่น จำกัด"/>
    <s v="บริษัทจำกัด (บจก.)"/>
    <s v="กรุงเทพมหานคร"/>
    <m/>
    <m/>
    <s v="10 มี.ค. - 9 เม.ย. 63"/>
    <n v="14498.5"/>
    <n v="1"/>
    <s v="1 เม.ย. 63"/>
    <n v="14498.5"/>
    <s v="7014227989"/>
    <s v="1 เม.ย. 63"/>
    <d v="1963-04-01T00:00:00"/>
    <n v="14498.5"/>
    <x v="28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9983.1"/>
    <m/>
    <n v="5016.8999999999996"/>
    <d v="1963-03-10T00:00:00"/>
    <d v="1963-04-01T00:00:00"/>
    <s v="1 เม.ย. 63"/>
    <d v="1963-04-01T00:00:00"/>
    <d v="1963-04-01T00:00:00"/>
    <n v="14498.5"/>
    <n v="502"/>
    <m/>
  </r>
  <r>
    <x v="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067"/>
    <s v="ปั๊มแรงดันไดโว่  วิทยาลัยนาฏศิลป ตำบลศาลายา อำเภอพุทธมณฑล จังหวัดนครปฐม"/>
    <s v="2"/>
    <s v="เครื่อง"/>
    <n v="36000"/>
    <m/>
    <m/>
    <s v="P"/>
    <m/>
    <s v="ค.18/2563"/>
    <s v="10 มี.ค. 63"/>
    <s v="บริษัท ทีเคเอสการค้าและบริการ"/>
    <s v="บริษัทจำกัด (บจก.)"/>
    <s v="กรุงเทพมหานคร"/>
    <s v="Mitsubishi"/>
    <m/>
    <s v="10 - 17 มี.ค. 63"/>
    <n v="34240"/>
    <n v="1"/>
    <s v="17 มี.ค. 63"/>
    <n v="34240"/>
    <s v="7014208329"/>
    <d v="1963-03-17T00:00:00"/>
    <d v="1963-03-18T00:00:00"/>
    <n v="34240"/>
    <x v="31"/>
    <s v="ส่งมอบครุภัณฑ์แล้ว อยู่ระหว่างการจัดทำเอกสารเบิกจ่าย"/>
    <s v="B.1.6 = จ้างเหมา &gt;&gt; ลงนามในสัญญา"/>
    <x v="3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34240"/>
    <m/>
    <n v="1760"/>
    <d v="1963-03-10T00:00:00"/>
    <d v="1963-04-01T00:00:00"/>
    <d v="1963-03-17T00:00:00"/>
    <d v="1963-03-18T00:00:00"/>
    <d v="1963-04-01T00:00:00"/>
    <n v="34240"/>
    <n v="1760"/>
    <m/>
  </r>
  <r>
    <x v="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711"/>
    <s v="รถยกของไฮดรอลิก วิทยาลัยนาฏศิลป  ตำบลศาลายา อำเภอพุทธมณฑล จังหวัดนครปฐม"/>
    <s v="2"/>
    <s v="คัน"/>
    <n v="60000"/>
    <m/>
    <m/>
    <s v="P"/>
    <m/>
    <s v="ค.17/2563"/>
    <s v="10 มี.ค. 63"/>
    <s v="ร้านลัคกี้ช้อป"/>
    <s v="ร้านค้า"/>
    <s v="สุพรรณบุรี"/>
    <m/>
    <m/>
    <s v="10 มี.ค. - 9 เม.ย. 63"/>
    <n v="60000"/>
    <n v="1"/>
    <s v="9 เม.ย. 63"/>
    <n v="60000"/>
    <s v="7014238325"/>
    <s v="9 เม.ย. 63"/>
    <m/>
    <n v="600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60000"/>
    <m/>
    <n v="0"/>
    <d v="1963-03-10T00:00:00"/>
    <d v="1963-04-01T00:00:00"/>
    <d v="1963-04-09T00:00:00"/>
    <d v="1963-04-01T00:00:00"/>
    <d v="1963-04-01T00:00:00"/>
    <n v="60000"/>
    <n v="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87"/>
    <s v="กล้องถ่ายภาพพร้อมเลนส์ 24-105และ70-200mm วิทยาลัยนาฏศิลป ตำบลศาลายา อำเภอพุทธมณฑล จังหวัดนครปฐม"/>
    <s v="1"/>
    <s v="ชุด"/>
    <n v="138000"/>
    <m/>
    <m/>
    <s v="P"/>
    <m/>
    <s v="ค. 6/2563"/>
    <s v="10 มี.ค. 63"/>
    <s v="บริษัท อคาเซีย อินเตอร์เทค จำกัด"/>
    <s v="บริษัทจำกัด (บจก.)"/>
    <s v="สมุทรปราการ"/>
    <s v="Nikon"/>
    <m/>
    <s v="10 มี.ค. 63 - 9 เม.ย. 63 "/>
    <n v="138000"/>
    <n v="1"/>
    <s v="9 เม.ย. 63"/>
    <n v="138000"/>
    <s v="7014192295"/>
    <s v="9 เม.ย. 63"/>
    <m/>
    <n v="1380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38000"/>
    <m/>
    <n v="0"/>
    <d v="1963-03-10T00:00:00"/>
    <d v="1963-04-01T00:00:00"/>
    <d v="1963-04-09T00:00:00"/>
    <d v="1963-04-01T00:00:00"/>
    <d v="1963-04-01T00:00:00"/>
    <n v="138000"/>
    <n v="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267"/>
    <s v="เครื่อง MIDI Controller ขนาด 61 คีย์  วิทยาลัยนาฏศิลป  ตำบลศาลายา อำเภอพุทธมณฑล จังหวัดนครปฐม"/>
    <s v="1"/>
    <s v="เครื่อง"/>
    <n v="16000"/>
    <m/>
    <m/>
    <s v="P"/>
    <m/>
    <s v="ค.11/2563"/>
    <s v="10 มี.ค. 63"/>
    <s v="บริษัท เอ็นพีเอ เซลล์ แอนด์ เซอร์วิส จำกัด"/>
    <s v="บริษัทจำกัด (บจก.)"/>
    <s v="นครปฐม"/>
    <s v="KORG"/>
    <s v="micro KEY Air"/>
    <s v="10 - 17  มี.ค. 63"/>
    <n v="16000"/>
    <n v="1"/>
    <s v="17 มี.ค. 63"/>
    <n v="16000"/>
    <s v="7014207455"/>
    <s v="16 มี.ค. 63"/>
    <s v="17 มี.ค. 63"/>
    <n v="16000"/>
    <x v="28"/>
    <s v="ส่งมอบครุภัณฑ์แล้ว อยู่ระหว่างการจัดทำเอกสารเบิกจ่าย"/>
    <s v="B.1.6 = จ้างเหมา &gt;&gt; ลงนามในสัญญา"/>
    <x v="3"/>
    <x v="0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16000"/>
    <n v="0"/>
    <s v="10 มี.ค. 63"/>
    <d v="1963-04-01T00:00:00"/>
    <d v="1963-03-16T00:00:00"/>
    <d v="1963-03-17T00:00:00"/>
    <d v="1963-04-01T00:00:00"/>
    <n v="16000"/>
    <n v="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56"/>
    <s v="เครื่องผสมเสียงระบบดิจิตอล 24 ช่อง  วิทยาลัยนาฏศิลป ตำบลศาลายา อำเภอพุทธมณฑล จังหวัดนครปฐม"/>
    <s v="1"/>
    <s v="เครื่อง"/>
    <n v="300000"/>
    <m/>
    <m/>
    <s v="P"/>
    <m/>
    <s v="ค.20/2563"/>
    <s v="10 มี.ค. 63"/>
    <s v="บริษัท อคาเซีย อินเตอร์เทค จำกัด"/>
    <s v="บริษัทจำกัด (บจก.)"/>
    <s v="สมุทรปราการ"/>
    <m/>
    <m/>
    <s v="10 มี.ค. 63 - 9 เม.ย. 63"/>
    <n v="299000"/>
    <n v="1"/>
    <s v="9 เม.ย. 63"/>
    <n v="299000"/>
    <s v="7014208368"/>
    <s v="9 เม.ย. 63"/>
    <m/>
    <n v="2990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99000"/>
    <m/>
    <n v="1000"/>
    <d v="1963-03-10T00:00:00"/>
    <d v="1963-04-01T00:00:00"/>
    <d v="1963-04-09T00:00:00"/>
    <d v="1963-04-01T00:00:00"/>
    <d v="1963-04-01T00:00:00"/>
    <n v="299000"/>
    <n v="100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18"/>
    <s v="โทรทัศน์ แอล อี ดี (LED TV) 65 นิ้ว แบบสมาร์ททีวี วิทยาลัยนาฏศิลป ตำบลศาลายา อำเภอพุทธมณฑล จังหวัดนครปฐม"/>
    <s v="3"/>
    <s v="เครื่อง"/>
    <n v="93000"/>
    <m/>
    <m/>
    <s v="P"/>
    <m/>
    <s v="ค.8/2563"/>
    <s v="10 มี.ค. 63"/>
    <s v="บริษัท นิปด้า จำกัด"/>
    <s v="บริษัทจำกัด (บจก.)"/>
    <s v="กรุงเทพมหานคร"/>
    <s v="LG"/>
    <m/>
    <s v="10 มี.ค. 63 - 9 เม.ย. 63"/>
    <n v="93000"/>
    <n v="1"/>
    <s v="9 เม.ย. 63"/>
    <n v="93000"/>
    <s v="7014238177"/>
    <s v="9 เม.ย. 63"/>
    <m/>
    <n v="930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93000"/>
    <m/>
    <n v="0"/>
    <d v="1963-03-10T00:00:00"/>
    <d v="1963-04-01T00:00:00"/>
    <d v="1963-04-09T00:00:00"/>
    <d v="1963-04-01T00:00:00"/>
    <d v="1963-04-01T00:00:00"/>
    <n v="93000"/>
    <n v="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20013"/>
    <s v="ระบบเครื่องเสียงเวทีชุดใหญ่ วิทยาลัยนาฏศิลป  ตำบลศาลายา อำเภอพุทธมณฑล จังหวัดนครปฐม"/>
    <s v="1"/>
    <s v="ชุด"/>
    <n v="3500000"/>
    <s v="P"/>
    <m/>
    <m/>
    <m/>
    <m/>
    <m/>
    <m/>
    <m/>
    <m/>
    <m/>
    <m/>
    <m/>
    <m/>
    <m/>
    <m/>
    <m/>
    <m/>
    <m/>
    <m/>
    <m/>
    <x v="32"/>
    <s v="คาดว่าจะประกาศ E-bidding ในวันที่ 7 เม.ย. 63"/>
    <s v="B.1.3 = จ้างเหมา &gt;&gt; ประกาศประกวด / ประกาศจัดซื้อจัดจ้าง"/>
    <x v="9"/>
    <x v="2"/>
    <m/>
    <s v="อยู่ระหว่างแก้ไขรายละเอียดคุณลักษณะ คาดว่าจะประกาศ E-bidding ในวันที่ 2 มี.ค. 63"/>
    <s v="อยู่ระหว่างการจัดทำร่าง TOR"/>
    <s v="ยังไม่ได้ลงข้อมูลในระบบ BB evMis"/>
    <m/>
    <m/>
    <n v="35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320"/>
    <s v="ระบบเครื่องเสียงสำหรับการสอนในห้องคอมพิวเตอร์ วิทยาลัยนาฏศิลป ตำบลศาลายา อำเภอพุทธมณฑล จังหวัดนครปฐม"/>
    <s v="3"/>
    <s v="ชุด"/>
    <n v="71400"/>
    <m/>
    <m/>
    <s v="P"/>
    <m/>
    <s v="ค.9/2563"/>
    <s v="10 มี.ค. 63"/>
    <s v="บริษัท นิปด้า จำกัด"/>
    <s v="บริษัทจำกัด (บจก.)"/>
    <s v="กรุงเทพมหานคร"/>
    <m/>
    <m/>
    <s v="10 มี.ค. 63 - 9 เม.ย. 63"/>
    <n v="71400"/>
    <n v="1"/>
    <s v="9 เม.ย. 63"/>
    <n v="71400"/>
    <s v="7014288452"/>
    <s v="9 เม.ย. 63"/>
    <m/>
    <n v="71400"/>
    <x v="30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แก้ไขรายละเอียดคุณลักษณะ "/>
    <s v="อยู่ระหว่างการจัดทำร่าง TOR"/>
    <s v="ยังไม่ได้ลงข้อมูลในระบบ BB evMis"/>
    <n v="71400"/>
    <m/>
    <n v="0"/>
    <d v="1963-03-01T00:00:00"/>
    <d v="1963-04-01T00:00:00"/>
    <d v="1963-04-09T00:00:00"/>
    <d v="1963-04-01T00:00:00"/>
    <d v="1963-04-01T00:00:00"/>
    <n v="71400"/>
    <n v="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20014"/>
    <s v="ระบบแสงสีเวทีชุดใหญ่ วิทยาลัยนาฏศิลป  ตำบลศาลายา อำเภอพุทธมณฑล จังหวัดนครปฐม"/>
    <s v="1"/>
    <s v="ชุด"/>
    <n v="2000000"/>
    <s v="P"/>
    <m/>
    <m/>
    <m/>
    <m/>
    <m/>
    <m/>
    <m/>
    <m/>
    <m/>
    <m/>
    <m/>
    <m/>
    <m/>
    <m/>
    <m/>
    <m/>
    <m/>
    <m/>
    <m/>
    <x v="32"/>
    <s v="คาดว่าจะประกาศ E-bidding ในวันที่ 7 เม.ย. 63"/>
    <s v="B.1.3 = จ้างเหมา &gt;&gt; ประกาศประกวด / ประกาศจัดซื้อจัดจ้าง"/>
    <x v="9"/>
    <x v="2"/>
    <m/>
    <s v="อยู่ระหว่างแก้ไขรายละเอียดคุณลักษณะ คาดว่าจะประกาศ E-bidding ในวันที่ 2 มี.ค. 63"/>
    <s v="อยู่ระหว่างการจัดทำร่าง TOR"/>
    <s v="ยังไม่ได้ลงข้อมูลในระบบ BB evMis"/>
    <m/>
    <m/>
    <n v="2000000"/>
    <d v="1963-03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19"/>
    <s v="ไมค์โครโฟนชนิด Condenser วิทยาลัยนาฏศิลป  ตำบลศาลายา อำเภอพุทธมณฑล จังหวัดนครปฐม"/>
    <s v="2"/>
    <s v="ตัว"/>
    <n v="50000"/>
    <m/>
    <m/>
    <s v="P"/>
    <m/>
    <s v="ค.20/2563"/>
    <s v="10 มี.ค. 63"/>
    <s v="บริษัท อคาเซีย อินเตอร์เทค จำกัด"/>
    <s v="บริษัทจำกัด (บจก.)"/>
    <s v="สมุทรปราการ"/>
    <s v="RODE"/>
    <m/>
    <s v="10 มี.ค. 63 - 9 เม.ย. 63"/>
    <n v="47200"/>
    <n v="1"/>
    <s v="9 เม.ย. 63"/>
    <n v="47200"/>
    <s v="7014208368"/>
    <s v="9 เม.ย. 63"/>
    <m/>
    <n v="472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แก้ไขรายละเอียดคุณลักษณะ "/>
    <s v="อยู่ระหว่างการจัดทำร่าง TOR"/>
    <s v="ยังไม่ได้ลงข้อมูลในระบบ BB evMis"/>
    <n v="47200"/>
    <m/>
    <n v="2800"/>
    <d v="1963-03-10T00:00:00"/>
    <d v="1963-04-01T00:00:00"/>
    <d v="1963-04-09T00:00:00"/>
    <d v="1963-04-01T00:00:00"/>
    <d v="1963-04-01T00:00:00"/>
    <n v="47200"/>
    <n v="280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65"/>
    <s v="ลำโพงสำหรับห้องบันทึกเสียง วิทยาลัยนาฏศิลป  ตำบลศาลายา อำเภอพุทธมณฑล จังหวัดนครปฐม"/>
    <s v="1"/>
    <s v="คู่"/>
    <n v="25000"/>
    <m/>
    <m/>
    <s v="P"/>
    <m/>
    <s v="ค.20/2563"/>
    <s v="10 มี.ค. 63"/>
    <s v="บริษัท อคาเซีย อินเตอร์เทค จำกัด"/>
    <s v="บริษัทจำกัด (บจก.)"/>
    <s v="สมุทรปราการ"/>
    <s v="YAMAHA"/>
    <m/>
    <s v="10 มี.ค. 63 - 9 เม.ย. 63"/>
    <n v="24700"/>
    <n v="1"/>
    <s v="9 เม.ย. 63"/>
    <n v="24700"/>
    <s v="7014208368"/>
    <s v="9 เม.ย. 63"/>
    <m/>
    <n v="247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แก้ไขรายละเอียดคุณลักษณะ "/>
    <s v="อยู่ระหว่างการจัดทำร่าง TOR"/>
    <s v="ยังไม่ได้ลงข้อมูลในระบบ BB evMis"/>
    <n v="24700"/>
    <m/>
    <n v="300"/>
    <d v="1963-03-10T00:00:00"/>
    <d v="1963-04-01T00:00:00"/>
    <d v="1963-04-09T00:00:00"/>
    <d v="1963-04-01T00:00:00"/>
    <d v="1963-04-01T00:00:00"/>
    <n v="24700"/>
    <n v="300"/>
    <m/>
  </r>
  <r>
    <x v="4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66"/>
    <s v="เครื่องกำเนิดไฟฟ้า พร้อมพ่วงลากจูง  วิทยาลัยนาฏศิลป ตำบลศาลายา อำเภอพุทธมณฑล จังหวัดนครปฐม"/>
    <s v="1"/>
    <s v="เครื่อง"/>
    <n v="800000"/>
    <s v="P"/>
    <m/>
    <m/>
    <m/>
    <s v="คร. 7/2563"/>
    <d v="1963-04-10T00:00:00"/>
    <s v="บริษัท นิวเทคเทรดดิ้ง จำกัด"/>
    <s v="บริษัทจำกัด (บจก.)"/>
    <s v="กรุงเทพมหานคร"/>
    <m/>
    <m/>
    <s v="10 เม.ย. - 9 มิ.ย. 63"/>
    <n v="446600"/>
    <n v="1"/>
    <m/>
    <n v="446600"/>
    <n v="7014323983"/>
    <m/>
    <m/>
    <n v="4466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แก้ไขรายละเอียดคุณลักษณะ คาดว่าจะประกาศ E-bidding ในวันที่ 2 มี.ค. 63"/>
    <s v="อยู่ระหว่างการจัดทำร่าง TOR"/>
    <s v="ยังไม่ได้ลงข้อมูลในระบบ BB evMis"/>
    <n v="446600"/>
    <m/>
    <n v="353400"/>
    <d v="1963-04-10T00:00:00"/>
    <d v="1963-04-01T00:00:00"/>
    <d v="1963-04-01T00:00:00"/>
    <d v="1963-04-01T00:00:00"/>
    <s v="มิย 63"/>
    <n v="446600"/>
    <n v="353400"/>
    <m/>
  </r>
  <r>
    <x v="4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268"/>
    <s v="ไฟส่องสว่างแบบเคลื่อนย้ายได้มีแบตเตอรี่ในตัว วิทยาลัยนาฏศิลป ตำบลศาลายา อำเภอพุทธมณฑล จังหวัดนครปฐม"/>
    <s v="1"/>
    <s v="ชุด"/>
    <n v="100000"/>
    <m/>
    <m/>
    <s v="P"/>
    <m/>
    <s v="ค.21/2563"/>
    <d v="1963-04-14T00:00:00"/>
    <s v="บริษัท พรีเมี่ยร์ฟู๊ด แอนด์ แมชชีนเนอรี่ จำกัด"/>
    <s v="บริษัทจำกัด (บจก.)"/>
    <s v="กรุงเทพมหานคร"/>
    <m/>
    <m/>
    <s v="14 เม.ย. - 14 พ.ค. 63"/>
    <n v="99998.99"/>
    <n v="1"/>
    <m/>
    <n v="99998.99"/>
    <n v="7014332721"/>
    <m/>
    <m/>
    <n v="99998.99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2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m/>
    <n v="100000"/>
    <d v="1963-04-14T00:00:00"/>
    <d v="1963-04-01T00:00:00"/>
    <d v="1963-04-01T00:00:00"/>
    <d v="1963-04-01T00:00:00"/>
    <d v="1963-04-01T00:00:00"/>
    <n v="99998.99"/>
    <n v="1.01"/>
    <s v="หมายเหตุ มีการเปลี่ยนแปลงชื่อรายการครุภัณฑ์ จากเดิม &quot;ชุดไฟส่องสว่างแบบเคลื่อนย้ายได้มีแบตเตอรี่ในตัว&quot;  เปลี่ยนใหม่เป็น  &quot;ชุดไฟส่องสว่างพร้อมเครื่องปั่นไฟ&quot;"/>
  </r>
  <r>
    <x v="4"/>
    <s v="งบประมาณตามพรบ.งบประมาณรายจ่ายประจำปีงบประมาณ พ.ศ.2563"/>
    <x v="0"/>
    <s v="ครุภัณฑ์การแพทย์"/>
    <s v="กิจกรรมพัฒนาอุปกรณ์ทางการศึกษา กายภาพและสภาพแวดล้อมระดับพื้นฐาน"/>
    <s v="1800836718110273"/>
    <s v="เครื่องชั่งน้ำหนักแบบดิจิตอลลพร้อมที่วัดส่วนสูง วิทยาลัยนาฏศิลป    ตำบลศาลายา อำเภอพุทธมณฑล จังหวัดนครปฐม"/>
    <s v="1"/>
    <s v="เครื่อง"/>
    <n v="20000"/>
    <m/>
    <m/>
    <s v="P"/>
    <m/>
    <s v="ค.13/2563"/>
    <s v="10 มี.ค. 63"/>
    <s v="บริษัท ซายน์ ซิตี้ จำกัด"/>
    <s v="บริษัทจำกัด (บจก.)"/>
    <s v="กรุงเทพมหานคร"/>
    <m/>
    <m/>
    <s v="10 มี.ค. 63 - 9 เม.ย. 63"/>
    <n v="19902"/>
    <n v="1"/>
    <d v="1963-03-31T00:00:00"/>
    <n v="19902"/>
    <n v="7014332910"/>
    <d v="1963-03-31T00:00:00"/>
    <d v="1963-03-31T00:00:00"/>
    <n v="19902"/>
    <x v="28"/>
    <s v="อยู่ระหว่างการตรวจรั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9902"/>
    <m/>
    <n v="98"/>
    <d v="1963-03-10T00:00:00"/>
    <d v="1963-04-01T00:00:00"/>
    <d v="1963-03-31T00:00:00"/>
    <d v="1963-03-31T00:00:00"/>
    <d v="1963-04-01T00:00:00"/>
    <n v="19902"/>
    <n v="98"/>
    <m/>
  </r>
  <r>
    <x v="4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71"/>
    <s v="เครื่องเข้าเล่มสันกาวแบบตั้งโต๊ะ  วิทยาลัยนาฏศิลป    ตำบลศาลายา อำเภอพุทธมณฑล จังหวัดนครปฐม"/>
    <s v="1"/>
    <s v="เครื่อง"/>
    <n v="28000"/>
    <m/>
    <m/>
    <s v="P"/>
    <m/>
    <s v="ค.19/2563"/>
    <s v="10 มี.ค. 63"/>
    <s v="บริษัท ซีนอนเทค จำกัด"/>
    <s v="บริษัทจำกัด (บจก.)"/>
    <s v="กรุงเทพมหานคร"/>
    <m/>
    <m/>
    <s v="10 มี.ค. 63 - 9 เม.ย. 63"/>
    <n v="26215"/>
    <n v="1"/>
    <d v="1963-03-31T00:00:00"/>
    <n v="26215"/>
    <n v="7014279404"/>
    <d v="1963-03-31T00:00:00"/>
    <d v="1963-03-31T00:00:00"/>
    <n v="26215"/>
    <x v="28"/>
    <s v="อยู่ระหว่างการตรวจรั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6215"/>
    <m/>
    <n v="1785"/>
    <d v="1963-03-10T00:00:00"/>
    <d v="1963-04-01T00:00:00"/>
    <d v="1963-03-31T00:00:00"/>
    <d v="1963-03-31T00:00:00"/>
    <d v="1963-04-01T00:00:00"/>
    <n v="26215"/>
    <n v="1785"/>
    <m/>
  </r>
  <r>
    <x v="4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06"/>
    <s v="หุ่นจำลองโครงกระดูกมนุษย์แบบเต็มตัว  วิทยาลัยนาฏศิลป    ตำบลศาลายา อำเภอพุทธมณฑล จังหวัดนครปฐม"/>
    <s v="2"/>
    <s v="ตัว"/>
    <n v="32000"/>
    <m/>
    <m/>
    <s v="P"/>
    <m/>
    <s v="ค.13/2563"/>
    <s v="10 มี.ค. 63"/>
    <s v="บริษัท ซายน์ ซิตี้ จำกัด"/>
    <s v="บริษัทจำกัด (บจก.)"/>
    <s v="กรุงเทพมหานคร"/>
    <m/>
    <m/>
    <s v="10 มี.ค. 63 - 9 เม.ย. 63"/>
    <n v="29960"/>
    <n v="1"/>
    <d v="1963-03-31T00:00:00"/>
    <n v="29960"/>
    <n v="7014289321"/>
    <d v="1963-03-31T00:00:00"/>
    <d v="1963-03-31T00:00:00"/>
    <n v="29960"/>
    <x v="28"/>
    <s v="อยู่ระหว่างการตรวจรั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9960"/>
    <m/>
    <n v="2040"/>
    <d v="1963-03-10T00:00:00"/>
    <d v="1963-04-01T00:00:00"/>
    <d v="1963-03-31T00:00:00"/>
    <d v="1963-03-31T00:00:00"/>
    <d v="1963-04-01T00:00:00"/>
    <n v="29960"/>
    <n v="2040"/>
    <m/>
  </r>
  <r>
    <x v="4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272"/>
    <s v="เสากีฬาตระกร้อ วิทยาลัยนาฏศิลป   ตำบลศาลายา อำเภอพุทธมณฑล จังหวัดนครปฐม"/>
    <s v="2"/>
    <s v="ชุด"/>
    <n v="38000"/>
    <m/>
    <m/>
    <s v="P"/>
    <m/>
    <s v="ค.16/2563"/>
    <s v="10 มี.ค. 63"/>
    <s v="ร้านซุปเปอร์สปอร์ต"/>
    <s v="บริษัทจำกัด (บจก.)"/>
    <s v="สุพรรณบุรี"/>
    <m/>
    <m/>
    <s v="10 มี.ค. 63 - 9 เม.ย. 63"/>
    <n v="38000"/>
    <n v="1"/>
    <s v="9 เม.ย. 63"/>
    <n v="38000"/>
    <n v="7014238169"/>
    <s v="9 เม.ย. 63"/>
    <m/>
    <n v="380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38000"/>
    <m/>
    <n v="0"/>
    <d v="1963-03-10T00:00:00"/>
    <d v="1963-04-01T00:00:00"/>
    <s v="9 เม.ย. 63"/>
    <d v="1963-04-01T00:00:00"/>
    <d v="1963-04-01T00:00:00"/>
    <n v="38000"/>
    <n v="0"/>
    <m/>
  </r>
  <r>
    <x v="4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074"/>
    <s v="เสาบาสเกตบอลแป้นไฮโดรลิค วิทยาลัยนาฏศิลป   ตำบลศาลายา อำเภอพุทธมณฑล จังหวัดนครปฐม"/>
    <s v="2"/>
    <s v="ชุด"/>
    <n v="276000"/>
    <m/>
    <m/>
    <s v="P"/>
    <m/>
    <s v="ค.16/2563"/>
    <s v="10 มี.ค. 63"/>
    <s v="ร้านซุปเปอร์สปอร์ต"/>
    <s v="บริษัทจำกัด (บจก.)"/>
    <s v="สุพรรณบุรี"/>
    <m/>
    <m/>
    <s v="10 มี.ค. 63 - 9 เม.ย. 63"/>
    <n v="276000"/>
    <n v="1"/>
    <s v="9 เม.ย. 63"/>
    <n v="276000"/>
    <n v="7014238169"/>
    <s v="9 เม.ย. 63"/>
    <m/>
    <n v="2760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76000"/>
    <m/>
    <n v="0"/>
    <d v="1963-03-10T00:00:00"/>
    <d v="1963-04-01T00:00:00"/>
    <s v="9 เม.ย. 63"/>
    <d v="1963-04-01T00:00:00"/>
    <d v="1963-04-01T00:00:00"/>
    <n v="276000"/>
    <n v="0"/>
    <m/>
  </r>
  <r>
    <x v="4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324"/>
    <s v="เสาประตูฟุตบอล 11 คน วิทยาลัยนาฏศิลป   ตำบลศาลายา อำเภอพุทธมณฑล จังหวัดนครปฐม"/>
    <s v="2"/>
    <s v="ชุด"/>
    <n v="144000"/>
    <m/>
    <m/>
    <s v="P"/>
    <m/>
    <s v="ค.16/2563"/>
    <s v="10 มี.ค. 63"/>
    <s v="ร้านซุปเปอร์สปอร์ต"/>
    <s v="บริษัทจำกัด (บจก.)"/>
    <s v="สุพรรณบุรี"/>
    <m/>
    <m/>
    <s v="10 มี.ค. 63 - 9 เม.ย. 63"/>
    <n v="144000"/>
    <n v="1"/>
    <s v="9 เม.ย. 63"/>
    <n v="144000"/>
    <n v="7014238169"/>
    <s v="9 เม.ย. 63"/>
    <m/>
    <n v="1440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44000"/>
    <m/>
    <n v="0"/>
    <d v="1963-03-10T00:00:00"/>
    <d v="1963-04-01T00:00:00"/>
    <d v="1963-04-01T00:00:00"/>
    <d v="1963-04-01T00:00:00"/>
    <d v="1963-04-01T00:00:00"/>
    <n v="144000"/>
    <n v="0"/>
    <m/>
  </r>
  <r>
    <x v="4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330"/>
    <s v="คลาริเนท เบส บีแฟลต วิทยาลัยนาฏศิลป ตำบลศาลายา อำเภอพุทธมณฑล จังหวัดนครปฐม"/>
    <s v="1"/>
    <s v="คัน"/>
    <n v="254000"/>
    <s v="P"/>
    <m/>
    <m/>
    <m/>
    <s v="คร.1/2563"/>
    <s v="20 มี.ค. 63"/>
    <s v="หจก.เพอร์คัสชั่น เฮ้าส์"/>
    <s v="ห้างหุ้นส่วนจำกัด"/>
    <s v="กรุงเทพมหานคร"/>
    <m/>
    <m/>
    <s v="20 มี.ค. 63 - 18 ก.ค. 63"/>
    <n v="254000"/>
    <n v="1"/>
    <s v="9 เม.ย. 63"/>
    <n v="254000"/>
    <n v="7014288431"/>
    <m/>
    <m/>
    <n v="254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54000"/>
    <m/>
    <n v="0"/>
    <d v="1963-03-01T00:00:00"/>
    <d v="1963-04-01T00:00:00"/>
    <d v="1963-04-01T00:00:00"/>
    <d v="1963-04-01T00:00:00"/>
    <d v="1963-04-01T00:00:00"/>
    <n v="254000"/>
    <n v="0"/>
    <m/>
  </r>
  <r>
    <x v="4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76"/>
    <s v="ทูบา วิทยาลัยนาฏศิลป  ตำบลศาลายา อำเภอพุทธมณฑล จังหวัดนครปฐม"/>
    <s v="2"/>
    <s v="คัน"/>
    <n v="600000"/>
    <s v="P"/>
    <m/>
    <m/>
    <m/>
    <s v="คร.1/2563"/>
    <s v="20 มี.ค. 63"/>
    <s v="หจก.เพอร์คัสชั่น เฮ้าส์"/>
    <s v="ห้างหุ้นส่วนจำกัด"/>
    <s v="กรุงเทพมหานคร"/>
    <m/>
    <m/>
    <s v="20 มี.ค. 63 - 18 ก.ค. 63"/>
    <n v="600000"/>
    <n v="1"/>
    <s v="9 เม.ย. 63"/>
    <n v="600000"/>
    <n v="7014288431"/>
    <m/>
    <m/>
    <n v="600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600000"/>
    <m/>
    <n v="0"/>
    <d v="1963-03-01T00:00:00"/>
    <d v="1963-04-01T00:00:00"/>
    <d v="1963-04-01T00:00:00"/>
    <d v="1963-04-01T00:00:00"/>
    <d v="1963-04-01T00:00:00"/>
    <n v="600000"/>
    <n v="0"/>
    <m/>
  </r>
  <r>
    <x v="4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15"/>
    <s v="ยูโฟเนียม วิทยาลัยนาฏศิลป ตำบลศาลายา อำเภอพุทธมณฑล จังหวัดนครปฐม"/>
    <s v="2"/>
    <s v="คัน"/>
    <n v="560000"/>
    <s v="P"/>
    <m/>
    <m/>
    <m/>
    <s v="คร.1/2563"/>
    <s v="20 มี.ค. 63"/>
    <s v="หจก.เพอร์คัสชั่น เฮ้าส์"/>
    <s v="ห้างหุ้นส่วนจำกัด"/>
    <s v="กรุงเทพมหานคร"/>
    <m/>
    <m/>
    <s v="20 มี.ค. 63 - 18 ก.ค. 63"/>
    <n v="560000"/>
    <n v="1"/>
    <s v="9 เม.ย. 63"/>
    <n v="560000"/>
    <n v="7014288431"/>
    <m/>
    <m/>
    <n v="560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560000"/>
    <m/>
    <n v="0"/>
    <d v="1963-03-01T00:00:00"/>
    <d v="1963-04-01T00:00:00"/>
    <d v="1963-04-01T00:00:00"/>
    <d v="1963-04-01T00:00:00"/>
    <d v="1963-04-01T00:00:00"/>
    <n v="560000"/>
    <n v="0"/>
    <m/>
  </r>
  <r>
    <x v="4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37"/>
    <s v="โอโบ วิทยาลัยนาฏศิลป  ตำบลศาลายา อำเภอพุทธมณฑล จังหวัดนครปฐม"/>
    <s v="1"/>
    <s v="คัน"/>
    <n v="140000"/>
    <s v="P"/>
    <m/>
    <m/>
    <m/>
    <s v="คร.1/2563"/>
    <s v="20 มี.ค. 63"/>
    <s v="หจก.เพอร์คัสชั่น เฮ้าส์"/>
    <s v="ห้างหุ้นส่วนจำกัด"/>
    <s v="กรุงเทพมหานคร"/>
    <m/>
    <m/>
    <s v="20 มี.ค. 63 - 18 ก.ค. 63"/>
    <n v="140000"/>
    <n v="1"/>
    <s v="9 เม.ย. 63"/>
    <n v="140000"/>
    <n v="7014288431"/>
    <m/>
    <m/>
    <n v="140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40000"/>
    <m/>
    <n v="0"/>
    <d v="1963-03-01T00:00:00"/>
    <d v="1963-04-01T00:00:00"/>
    <d v="1963-04-01T00:00:00"/>
    <d v="1963-04-01T00:00:00"/>
    <d v="1963-04-01T00:00:00"/>
    <n v="140000"/>
    <n v="0"/>
    <m/>
  </r>
  <r>
    <x v="4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77"/>
    <s v="ฮอร์น วิทยาลัยนาฏศิลป ตำบลศาลายา อำเภอพุทธมณฑล จังหวัดนครปฐม"/>
    <s v="1"/>
    <s v="คัน"/>
    <n v="200000"/>
    <s v="P"/>
    <m/>
    <m/>
    <m/>
    <s v="คร.1/2563"/>
    <s v="20 มี.ค. 63"/>
    <s v="หจก.เพอร์คัสชั่น เฮ้าส์"/>
    <s v="ห้างหุ้นส่วนจำกัด"/>
    <s v="กรุงเทพมหานคร"/>
    <m/>
    <m/>
    <s v="20 มี.ค. 63 - 18 ก.ค. 63"/>
    <n v="199500"/>
    <n v="1"/>
    <s v="9 เม.ย. 63"/>
    <n v="199500"/>
    <n v="7014288431"/>
    <m/>
    <m/>
    <n v="1995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99500"/>
    <m/>
    <n v="500"/>
    <d v="1963-03-01T00:00:00"/>
    <d v="1963-04-01T00:00:00"/>
    <d v="1963-04-01T00:00:00"/>
    <d v="1963-04-01T00:00:00"/>
    <d v="1963-04-01T00:00:00"/>
    <n v="199500"/>
    <n v="50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58"/>
    <s v="กระบังหน้า  (ขี้รัก ปิดทอง)  นางกำนัล วิทยาลัยนาฏศิลป    ตำบลศาลายา อำเภอพุทธมณฑล จังหวัดนครปฐม"/>
    <s v="6"/>
    <s v="อัน"/>
    <n v="42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42000"/>
    <n v="1"/>
    <m/>
    <n v="42000"/>
    <n v="7014330800"/>
    <m/>
    <m/>
    <n v="42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42000"/>
    <m/>
    <n v="0"/>
    <d v="1963-04-13T00:00:00"/>
    <d v="1963-04-01T00:00:00"/>
    <d v="1963-04-01T00:00:00"/>
    <d v="1963-04-01T00:00:00"/>
    <d v="1963-07-01T00:00:00"/>
    <n v="42000"/>
    <n v="4050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2"/>
    <s v="เกี้ยวกลมตุ้งติ้ง A โลหะชุบทอง ประดับเพชรเทียม วิทยาลัยนาฏศิลป    ตำบลศาลายา อำเภอพุทธมณฑล จังหวัดนครปฐม"/>
    <s v="16"/>
    <s v="อัน"/>
    <n v="56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56000"/>
    <n v="1"/>
    <m/>
    <n v="56000"/>
    <n v="7014330800"/>
    <m/>
    <m/>
    <n v="56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56000"/>
    <m/>
    <n v="0"/>
    <d v="1963-04-13T00:00:00"/>
    <d v="1963-04-01T00:00:00"/>
    <d v="1963-04-01T00:00:00"/>
    <d v="1963-04-01T00:00:00"/>
    <d v="1963-07-01T00:00:00"/>
    <n v="56000"/>
    <n v="-24000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60"/>
    <s v="ชุดไทยที่ใช้สำหรับต้อนรับพระราชคันตุกะหรือแขกของรัฐบาล วิทยาลัยนาฏศิลป    ตำบลศาลายา อำเภอพุทธมณฑล จังหวัดนครปฐม"/>
    <s v="30"/>
    <s v="ชุด"/>
    <n v="270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270000"/>
    <n v="1"/>
    <m/>
    <n v="270000"/>
    <n v="7014330800"/>
    <m/>
    <m/>
    <n v="270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70000"/>
    <m/>
    <n v="0"/>
    <d v="1963-04-13T00:00:00"/>
    <d v="1963-04-01T00:00:00"/>
    <d v="1963-04-01T00:00:00"/>
    <d v="1963-04-01T00:00:00"/>
    <d v="1963-07-01T00:00:00"/>
    <n v="270000"/>
    <n v="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35"/>
    <s v="ชุดนางยืนเครื่อง  (นางสุพรรณมัจฉา) วิทยาลัยนาฏศิลป    ตำบลศาลายา อำเภอพุทธมณฑล จังหวัดนครปฐม"/>
    <s v="1"/>
    <s v="ชุด"/>
    <n v="50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50000"/>
    <n v="1"/>
    <m/>
    <n v="50000"/>
    <n v="7014330800"/>
    <m/>
    <m/>
    <n v="50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50000"/>
    <m/>
    <n v="0"/>
    <d v="1963-04-13T00:00:00"/>
    <d v="1963-04-01T00:00:00"/>
    <d v="1963-04-01T00:00:00"/>
    <d v="1963-04-01T00:00:00"/>
    <d v="1963-07-01T00:00:00"/>
    <n v="50000"/>
    <n v="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69"/>
    <s v="ชุดพม่าชาย  วิทยาลัยนาฏศิลป    ตำบลศาลายา อำเภอพุทธมณฑล จังหวัดนครปฐม"/>
    <s v="8"/>
    <s v="ชุด"/>
    <n v="240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240000"/>
    <n v="1"/>
    <m/>
    <n v="240000"/>
    <n v="7014330800"/>
    <m/>
    <m/>
    <n v="240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40000"/>
    <m/>
    <n v="0"/>
    <d v="1963-04-13T00:00:00"/>
    <d v="1963-04-01T00:00:00"/>
    <d v="1963-04-01T00:00:00"/>
    <d v="1963-04-01T00:00:00"/>
    <d v="1963-07-01T00:00:00"/>
    <n v="240000"/>
    <n v="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8"/>
    <s v="ชุดพม่าหญิง วิทยาลัยนาฏศิลป   ตำบลศาลายา อำเภอพุทธมณฑล จังหวัดนครปฐม"/>
    <s v="16"/>
    <s v="ชุด"/>
    <n v="320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311200"/>
    <n v="1"/>
    <m/>
    <n v="311200"/>
    <n v="7014330800"/>
    <m/>
    <m/>
    <n v="3112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311200"/>
    <m/>
    <n v="8800"/>
    <d v="1963-04-13T00:00:00"/>
    <d v="1963-04-01T00:00:00"/>
    <d v="1963-04-01T00:00:00"/>
    <d v="1963-04-01T00:00:00"/>
    <d v="1963-07-01T00:00:00"/>
    <n v="311200"/>
    <n v="880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7"/>
    <s v="ชุดพระแขนยาว (พระพรหม) วิทยาลัยนาฏศิลป   ตำบลศาลายา อำเภอพุทธมณฑล จังหวัดนครปฐม"/>
    <s v="1"/>
    <s v="ชุด"/>
    <n v="75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75000"/>
    <n v="1"/>
    <m/>
    <n v="75000"/>
    <n v="7014330800"/>
    <m/>
    <m/>
    <n v="75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75000"/>
    <m/>
    <n v="0"/>
    <d v="1963-04-13T00:00:00"/>
    <d v="1963-04-01T00:00:00"/>
    <d v="1963-04-01T00:00:00"/>
    <d v="1963-04-01T00:00:00"/>
    <d v="1963-07-01T00:00:00"/>
    <n v="75000"/>
    <n v="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1"/>
    <s v="ชุดพระแขนยาว (พระราม) วิทยาลัยนาฏศิลป    ตำบลศาลายา อำเภอพุทธมณฑล จังหวัดนครปฐม"/>
    <s v="1"/>
    <s v="ชุด"/>
    <n v="75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75000"/>
    <n v="1"/>
    <m/>
    <n v="75000"/>
    <n v="7014330800"/>
    <m/>
    <m/>
    <n v="75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75000"/>
    <m/>
    <n v="0"/>
    <d v="1963-04-13T00:00:00"/>
    <d v="1963-04-01T00:00:00"/>
    <d v="1963-04-01T00:00:00"/>
    <d v="1963-04-01T00:00:00"/>
    <d v="1963-07-01T00:00:00"/>
    <n v="75000"/>
    <n v="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36"/>
    <s v="ชุดพระแขนยาว (พระลักษมณ์) วิทยาลัยนาฏศิลป   ตำบลศาลายา อำเภอพุทธมณฑล จังหวัดนครปฐม"/>
    <s v="1"/>
    <s v="ชุด"/>
    <n v="75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75000"/>
    <n v="1"/>
    <m/>
    <n v="75000"/>
    <n v="7014330800"/>
    <m/>
    <m/>
    <n v="75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75000"/>
    <m/>
    <n v="0"/>
    <d v="1963-04-13T00:00:00"/>
    <d v="1963-04-01T00:00:00"/>
    <d v="1963-04-01T00:00:00"/>
    <d v="1963-04-01T00:00:00"/>
    <d v="1963-07-01T00:00:00"/>
    <n v="75000"/>
    <n v="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68"/>
    <s v="ชุดพระแขนยาว (พระอิศวร) วิทยาลัยนาฏศิลป    ตำบลศาลายา อำเภอพุทธมณฑล จังหวัดนครปฐม"/>
    <s v="1"/>
    <s v="ชุด"/>
    <n v="75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75000"/>
    <n v="1"/>
    <m/>
    <n v="75000"/>
    <n v="7014330800"/>
    <m/>
    <m/>
    <n v="75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75000"/>
    <m/>
    <n v="0"/>
    <d v="1963-04-13T00:00:00"/>
    <d v="1963-04-01T00:00:00"/>
    <d v="1963-04-01T00:00:00"/>
    <d v="1963-04-01T00:00:00"/>
    <d v="1963-07-01T00:00:00"/>
    <n v="75000"/>
    <n v="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70"/>
    <s v="พลองประดับกระจก วิทยาลัยนาฏศิลป   ตำบลศาลายา อำเภอพุทธมณฑล จังหวัดนครปฐม"/>
    <s v="2"/>
    <s v="เล่ม"/>
    <n v="10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10000"/>
    <n v="1"/>
    <m/>
    <n v="10000"/>
    <n v="7014330800"/>
    <m/>
    <m/>
    <n v="10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0000"/>
    <m/>
    <n v="0"/>
    <d v="1963-04-13T00:00:00"/>
    <d v="1963-04-01T00:00:00"/>
    <d v="1963-04-01T00:00:00"/>
    <d v="1963-04-01T00:00:00"/>
    <d v="1963-07-01T00:00:00"/>
    <n v="10000"/>
    <n v="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59"/>
    <s v="พลองประดับเพชรเทียม วิทยาลัยนาฏศิลป    ตำบลศาลายา อำเภอพุทธมณฑล จังหวัดนครปฐม"/>
    <s v="2"/>
    <s v="เล่ม"/>
    <n v="7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7000"/>
    <n v="1"/>
    <m/>
    <n v="7000"/>
    <n v="7014330800"/>
    <m/>
    <m/>
    <n v="7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7000"/>
    <m/>
    <n v="0"/>
    <d v="1963-04-13T00:00:00"/>
    <d v="1963-04-01T00:00:00"/>
    <d v="1963-04-01T00:00:00"/>
    <d v="1963-04-01T00:00:00"/>
    <d v="1963-07-01T00:00:00"/>
    <n v="7000"/>
    <n v="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20"/>
    <s v="รัดเกล้ายอด  - แบบ ก  โลหะชุบเงิน  ประดับเพชรเทียมวิทยาลัยนาฏศิลป    ตำบลศาลายา อำเภอพุทธมณฑล จังหวัดนครปฐม"/>
    <s v="8"/>
    <s v="ยอด"/>
    <n v="216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207800"/>
    <n v="1"/>
    <m/>
    <n v="207800"/>
    <n v="7014330800"/>
    <m/>
    <m/>
    <n v="2078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207800"/>
    <m/>
    <n v="8200"/>
    <d v="1963-04-13T00:00:00"/>
    <d v="1963-04-01T00:00:00"/>
    <d v="1963-04-01T00:00:00"/>
    <d v="1963-04-01T00:00:00"/>
    <d v="1963-07-01T00:00:00"/>
    <n v="207800"/>
    <n v="8200"/>
    <m/>
  </r>
  <r>
    <x v="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13"/>
    <s v="หอก วิทยาลัยนาฏศิลป   ตำบลศาลายา อำเภอพุทธมณฑล จังหวัดนครปฐม"/>
    <s v="4"/>
    <s v="เล่ม"/>
    <n v="6000"/>
    <s v="P"/>
    <m/>
    <m/>
    <m/>
    <s v="คร.3/2563"/>
    <d v="1963-04-13T00:00:00"/>
    <s v="ร้านสินจอมทอง เทรดดิ้ง"/>
    <s v="ร้านค้า"/>
    <s v="กรุงเทพมหานคร"/>
    <m/>
    <m/>
    <s v="13 เม.ย. - 11 ส.ค. 63"/>
    <n v="6000"/>
    <n v="1"/>
    <m/>
    <n v="6000"/>
    <n v="7014330800"/>
    <m/>
    <m/>
    <n v="6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6000"/>
    <m/>
    <n v="0"/>
    <d v="1963-04-13T00:00:00"/>
    <d v="1963-04-01T00:00:00"/>
    <d v="1963-04-01T00:00:00"/>
    <d v="1963-04-01T00:00:00"/>
    <d v="1963-07-01T00:00:00"/>
    <n v="6000"/>
    <n v="0"/>
    <m/>
  </r>
  <r>
    <x v="4"/>
    <s v="งบประมาณตามพรบ.งบประมาณรายจ่ายประจำปีงบประมาณ พ.ศ.2563"/>
    <x v="0"/>
    <s v="ครุภัณฑ์ยานพาหนะและขนส่ง"/>
    <s v="กิจกรรม ส่งเสริมสนับสนุนการบริการทางสังคม"/>
    <s v="1800836718120012"/>
    <s v="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วิทยาลัยนาฏศิลป ตำบลศาลายา อำเภอพุทธมณฑล จังหวัดนครปฐม"/>
    <s v="1"/>
    <s v="คัน"/>
    <n v="1288000"/>
    <s v="P"/>
    <m/>
    <m/>
    <m/>
    <m/>
    <m/>
    <m/>
    <m/>
    <m/>
    <m/>
    <m/>
    <m/>
    <m/>
    <m/>
    <m/>
    <m/>
    <m/>
    <m/>
    <m/>
    <m/>
    <x v="34"/>
    <s v="ไม่มีผู้ยื่นเสนอราคา คณะกรรมการพิจารณาแล้วเห็นว่า ต้องปรับแก้ไขรายละเอียดคุณลักษณะ (TOR)"/>
    <s v="B.1.1 = จ้างเหมา &gt;&gt; สำรวจออกแบบ/ กำหนดคุณลักษณะ spec"/>
    <x v="2"/>
    <x v="2"/>
    <m/>
    <s v="อยู่ระหว่างประกาศ E-bidding ในระหว่างวันที่ 24 ก.พ. 63 - 4 มี.ค. 63 เปิดซอง 5 มี.ค. 63"/>
    <s v="เสนอราคา/พิจารณาผล"/>
    <s v="ยังไม่ได้ลงข้อมูลในระบบ BB evMis"/>
    <m/>
    <m/>
    <n v="1288000"/>
    <d v="1963-04-01T00:00:00"/>
    <d v="1963-04-01T00:00:00"/>
    <m/>
    <m/>
    <m/>
    <m/>
    <m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47"/>
    <s v="เก้าอี้ห้องสัมมนา  วิทยาลัยนาฏศิลป    ตำบลศาลายา อำเภอพุทธมณฑล จังหวัดนครปฐม"/>
    <s v="10"/>
    <s v="ตัว"/>
    <n v="320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31030"/>
    <n v="1"/>
    <s v="8 เม.ย. 63"/>
    <n v="31030"/>
    <n v="7014238191"/>
    <s v="8 เม.ย. 63"/>
    <m/>
    <n v="3103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31030"/>
    <m/>
    <n v="970"/>
    <d v="1963-03-10T00:00:00"/>
    <d v="1963-04-01T00:00:00"/>
    <d v="1963-04-01T00:00:00"/>
    <d v="1963-04-01T00:00:00"/>
    <s v="เม.ย. 63"/>
    <n v="31030"/>
    <n v="970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39"/>
    <s v="เครื่องปรับอากาศ แบบแยกส่วน ชนิดตั้งพื้นหรือชนิดแขวน ขนาด 24,000 บีทียู วิทยาลัยนาฏศิลป ตำบลศาลายา อำเภอพุทธมณฑล จังหวัดนครปฐม"/>
    <s v="6"/>
    <s v="เครื่อง"/>
    <n v="194400"/>
    <s v="P"/>
    <m/>
    <m/>
    <m/>
    <s v="คร.5/2563"/>
    <m/>
    <s v="ห้างหุ้นส่วน กิตติ เครื่องเย็น"/>
    <s v="ห้างหุ้นส่วนจำกัด"/>
    <s v="กรุงเทพมหานคร"/>
    <m/>
    <m/>
    <m/>
    <n v="135000"/>
    <n v="1"/>
    <m/>
    <n v="135000"/>
    <m/>
    <m/>
    <m/>
    <n v="135000"/>
    <x v="29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2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m/>
    <n v="194400"/>
    <d v="1963-03-01T00:00:00"/>
    <d v="1963-04-01T00:00:00"/>
    <d v="1963-04-01T00:00:00"/>
    <d v="1963-04-01T00:00:00"/>
    <s v="เม.ย. 63"/>
    <n v="135000"/>
    <n v="59400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41"/>
    <s v="ชุดโต๊ะสำนักงานแบบเข้ามุม วิทยาลัยนาฏศิลป    ตำบลศาลายา อำเภอพุทธมณฑล จังหวัดนครปฐม"/>
    <s v="5"/>
    <s v="โต๊ะ"/>
    <n v="450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44998.85"/>
    <n v="1"/>
    <s v="8 เม.ย. 63"/>
    <n v="44998.85"/>
    <n v="7014238191"/>
    <s v="8 เม.ย. 63"/>
    <m/>
    <n v="44998.85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44998.85"/>
    <m/>
    <n v="1.1500000000014552"/>
    <d v="1963-03-10T00:00:00"/>
    <d v="1963-04-01T00:00:00"/>
    <s v="8 เม.ย. 63"/>
    <d v="1963-04-01T00:00:00"/>
    <s v="เม.ย. 63"/>
    <n v="44998.85"/>
    <n v="1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40"/>
    <s v="ตู้ไม้เก็บเอกสารสูง วิทยาลัยนาฏศิลป    ตำบลศาลายา อำเภอพุทธมณฑล จังหวัดนครปฐม"/>
    <s v="2"/>
    <s v="ตู้"/>
    <n v="130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12840"/>
    <n v="1"/>
    <s v="8 เม.ย. 63"/>
    <n v="12840"/>
    <n v="7014238191"/>
    <s v="8 เม.ย. 63"/>
    <m/>
    <n v="1284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2840"/>
    <m/>
    <n v="160"/>
    <d v="1963-03-10T00:00:00"/>
    <d v="1963-04-01T00:00:00"/>
    <s v="8 เม.ย. 63"/>
    <d v="1963-04-01T00:00:00"/>
    <s v="เม.ย. 63"/>
    <n v="12840"/>
    <n v="160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47"/>
    <s v="ตู้เหล็ก 2 ตอน วิทยาลัยนาฏศิลป ตำบลศาลายา อำเภอพุทธมณฑล จังหวัดนครปฐม"/>
    <s v="6"/>
    <s v="ตู้"/>
    <n v="798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35952"/>
    <n v="1"/>
    <s v="8 เม.ย. 63"/>
    <n v="35952"/>
    <n v="7014238191"/>
    <s v="8 เม.ย. 63"/>
    <m/>
    <n v="35952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35952"/>
    <m/>
    <n v="43848"/>
    <d v="1963-03-10T00:00:00"/>
    <d v="1963-04-01T00:00:00"/>
    <s v="8 เม.ย. 63"/>
    <d v="1963-04-01T00:00:00"/>
    <s v="เม.ย. 63"/>
    <n v="35952"/>
    <n v="43848"/>
    <m/>
  </r>
  <r>
    <x v="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6"/>
    <s v="โต๊ะประชุม  วิทยาลัยนาฏศิลป ตำบลศาลายา อำเภอพุทธมณฑล จังหวัดนครปฐม   "/>
    <s v="1"/>
    <s v="ชุด"/>
    <n v="18500"/>
    <m/>
    <m/>
    <s v="P"/>
    <m/>
    <s v="ค.11/2563"/>
    <d v="1963-03-10T00:00:00"/>
    <s v="บริษัท ดีเฟอร์นิเมท จำกัด"/>
    <s v="บริษัทจำกัด (บจก.)"/>
    <s v="กรุงเทพมหานคร"/>
    <m/>
    <m/>
    <s v="10 มี.ค. 63 - 9 เม.ย. 63"/>
    <n v="18500"/>
    <n v="1"/>
    <s v="8 เม.ย. 63"/>
    <n v="18500"/>
    <n v="7014238191"/>
    <s v="8 เม.ย. 63"/>
    <m/>
    <n v="185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4445"/>
    <m/>
    <n v="4055"/>
    <d v="1963-03-10T00:00:00"/>
    <d v="1963-04-01T00:00:00"/>
    <s v="8 เม.ย. 63"/>
    <d v="1963-04-01T00:00:00"/>
    <s v="เม.ย. 63"/>
    <n v="18500"/>
    <n v="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05"/>
    <s v="กล้องถ่ายภาพพร้อมเลนส์ 24-105และ70-200mm วิทยาลัยนาฏศิลป    ตำบลศาลายา อำเภอพุทธมณฑล จังหวัดนครปฐม"/>
    <s v="1"/>
    <s v="ชุด"/>
    <n v="138000"/>
    <m/>
    <m/>
    <s v="P"/>
    <m/>
    <s v="ค.6/2563"/>
    <d v="1963-03-10T00:00:00"/>
    <s v="บริษัท อคาเซีย อินเตอร์เทค จำกัด"/>
    <s v="บริษัทจำกัด (บจก.)"/>
    <s v="สมุทรปราการ"/>
    <s v="Canon"/>
    <m/>
    <s v="10 มี.ค. 63 - 9 เม.ย. 63"/>
    <n v="138000"/>
    <n v="1"/>
    <d v="1963-04-09T00:00:00"/>
    <n v="138000"/>
    <n v="7014192295"/>
    <d v="1963-04-09T00:00:00"/>
    <m/>
    <n v="1380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38000"/>
    <m/>
    <n v="0"/>
    <d v="1963-03-10T00:00:00"/>
    <d v="1963-04-01T00:00:00"/>
    <d v="1963-04-09T00:00:00"/>
    <d v="1963-04-01T00:00:00"/>
    <s v="เม.ย. 63"/>
    <n v="138000"/>
    <n v="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73"/>
    <s v="เครื่องเล่นแผ่นซีดี วิทยาลัยนาฏศิลป   ตำบลศาลายา อำเภอพุทธมณฑล จังหวัดนครปฐม"/>
    <s v="4"/>
    <s v="เครื่อง"/>
    <n v="7000"/>
    <m/>
    <m/>
    <s v="P"/>
    <m/>
    <s v="ค.20/2563"/>
    <d v="1963-03-10T00:00:00"/>
    <s v="บริษัท อคาเซีย อินเตอร์เทค จำกัด"/>
    <s v="บริษัทจำกัด (บจก.)"/>
    <s v="สมุทรปราการ"/>
    <s v="AJ"/>
    <m/>
    <s v="10 มี.ค. 63 - 9 เม.ย. 63"/>
    <n v="6400"/>
    <n v="1"/>
    <d v="1963-04-09T00:00:00"/>
    <n v="6400"/>
    <n v="7014208368"/>
    <d v="1963-04-09T00:00:00"/>
    <m/>
    <n v="64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6400"/>
    <m/>
    <n v="600"/>
    <d v="1963-03-10T00:00:00"/>
    <d v="1963-04-01T00:00:00"/>
    <d v="1963-04-09T00:00:00"/>
    <d v="1963-04-01T00:00:00"/>
    <s v="เม.ย. 63"/>
    <n v="6400"/>
    <n v="60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648"/>
    <s v="ชุดเครื่องเสียงห้องเรียนอาคารสาระสนเทศ วิทยาลัยนาฏศิลป   ตำบลศาลายา อำเภอพุทธมณฑล จังหวัดนครปฐม"/>
    <s v="10"/>
    <s v="ชุด"/>
    <n v="438000"/>
    <m/>
    <m/>
    <s v="P"/>
    <m/>
    <s v="ค.2/2563"/>
    <d v="1963-03-10T00:00:00"/>
    <s v="บริษัท อคาเซีย อินเตอร์เทค จำกัด"/>
    <s v="บริษัทจำกัด (บจก.)"/>
    <s v="สมุทรปราการ"/>
    <m/>
    <m/>
    <s v="10 มี.ค. 63 - 9 เม.ย. 63"/>
    <n v="438000"/>
    <n v="1"/>
    <d v="1963-04-09T00:00:00"/>
    <n v="438000"/>
    <n v="7014207130"/>
    <d v="1963-04-09T00:00:00"/>
    <m/>
    <n v="4380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438000"/>
    <m/>
    <n v="0"/>
    <d v="1963-03-10T00:00:00"/>
    <d v="1963-04-01T00:00:00"/>
    <d v="1963-04-09T00:00:00"/>
    <d v="1963-04-01T00:00:00"/>
    <s v="เม.ย. 63"/>
    <n v="438000"/>
    <n v="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59"/>
    <s v="ชุดไมค์สำหรับห้องประชุม พร้อมเครื่องควบคุม วิทยาลัยนาฏศิลป ตำบลศาลายา อำเภอพุทธมณฑล จังหวัดนครปฐม"/>
    <s v="1"/>
    <s v="ชุด"/>
    <n v="200000"/>
    <m/>
    <m/>
    <s v="P"/>
    <m/>
    <s v="ค.14/2563"/>
    <d v="1963-03-10T00:00:00"/>
    <s v="บริษัท เอ็นพีเอ เซลล์ แอนด์ เซอร์วิส จำกัด"/>
    <s v="บริษัทจำกัด (บจก.)"/>
    <s v="นครปฐม"/>
    <m/>
    <m/>
    <s v="10 มี.ค. 63 - 9 เม.ย. 63"/>
    <n v="199116.3"/>
    <n v="1"/>
    <d v="1963-03-20T00:00:00"/>
    <n v="199116.3"/>
    <n v="7014208336"/>
    <d v="1963-03-20T00:00:00"/>
    <d v="1963-03-20T00:00:00"/>
    <n v="199116.3"/>
    <x v="28"/>
    <s v="ส่งมอบครุภัณฑ์แล้ว อยู่ระหว่างการจัดทำเอกสารเบิกจ่าย"/>
    <s v="B.1.6 = จ้างเหมา &gt;&gt; ลงนามในสัญญา"/>
    <x v="3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99116.3"/>
    <m/>
    <n v="883.70000000001164"/>
    <d v="1963-03-10T00:00:00"/>
    <d v="1963-04-01T00:00:00"/>
    <d v="1963-03-20T00:00:00"/>
    <d v="1963-03-20T00:00:00"/>
    <s v="เม.ย. 63"/>
    <n v="199116.3"/>
    <n v="883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74"/>
    <s v="โทรทัศน์ แอล อี ดี (LED TV) แบบ Smart TV ขนาด 55 นิ้ว วิทยาลัยนาฏศิลป ตำบลศาลายา อำเภอพุทธมณฑล จังหวัดนครปฐม"/>
    <s v="5"/>
    <s v="เครื่อง"/>
    <n v="132500"/>
    <m/>
    <m/>
    <s v="P"/>
    <m/>
    <s v="ค.8/2563"/>
    <d v="1963-03-10T00:00:00"/>
    <s v="บริษัท นิปด้า กรุ๊ป จำกัด"/>
    <s v="บริษัทจำกัด (บจก.)"/>
    <s v="กรุงเทพมหานคร"/>
    <s v="TCL"/>
    <m/>
    <s v="10 มี.ค. 63 - 9 เม.ย. 63"/>
    <n v="132500"/>
    <n v="1"/>
    <d v="1963-04-09T00:00:00"/>
    <n v="132500"/>
    <n v="7014238177"/>
    <d v="1963-04-09T00:00:00"/>
    <m/>
    <n v="1325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32500"/>
    <m/>
    <n v="0"/>
    <d v="1963-03-10T00:00:00"/>
    <d v="1963-04-01T00:00:00"/>
    <d v="1963-04-09T00:00:00"/>
    <d v="1963-04-01T00:00:00"/>
    <s v="เม.ย. 63"/>
    <n v="132500"/>
    <n v="0"/>
    <m/>
  </r>
  <r>
    <x v="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48"/>
    <s v="ลำโพงสนาม วิทยาลัยนาฏศิลป   ตำบลศาลายา อำเภอพุทธมณฑล จังหวัดนครปฐม"/>
    <s v="3"/>
    <s v="เครื่อง"/>
    <n v="15000"/>
    <m/>
    <m/>
    <s v="P"/>
    <m/>
    <s v="ค.20/2563"/>
    <d v="1963-03-10T00:00:00"/>
    <s v="บริษัท อคาเซีย อินเตอร์เทค จำกัด"/>
    <s v="บริษัทจำกัด (บจก.)"/>
    <s v="สมุทรปราการ"/>
    <s v="K.tower"/>
    <m/>
    <s v="10 มี.ค. 63 - 9 เม.ย. 63"/>
    <n v="14700"/>
    <n v="1"/>
    <d v="1963-04-09T00:00:00"/>
    <n v="14700"/>
    <n v="7014208368"/>
    <d v="1963-04-09T00:00:00"/>
    <m/>
    <n v="14700"/>
    <x v="30"/>
    <s v="อยู่ระหว่างรอส่งมอบครุภัณฑ์"/>
    <s v="B.1.6 = จ้างเหมา &gt;&gt; ลงนามในสัญญา"/>
    <x v="8"/>
    <x v="1"/>
    <m/>
    <s v="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4700"/>
    <m/>
    <n v="300"/>
    <d v="1963-03-10T00:00:00"/>
    <d v="1963-04-01T00:00:00"/>
    <d v="1963-04-09T00:00:00"/>
    <d v="1963-04-01T00:00:00"/>
    <s v="เม.ย. 63"/>
    <n v="14700"/>
    <n v="30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8"/>
    <s v="ตู้สำหรับจัดเก็บเครื่องคอมพิวเตอร์และอุปกรณ์ แบบที่ 3 (ขนาด 42U) วิทยาลัยนาฏศิลป ตำบลศาลายา อำเภอพุทธมณฑล จังหวัดนครปฐม"/>
    <s v="1"/>
    <s v="ตู้"/>
    <n v="130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129470"/>
    <n v="1"/>
    <m/>
    <n v="129470"/>
    <n v="7014335109"/>
    <m/>
    <m/>
    <n v="12947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129470"/>
    <m/>
    <n v="530"/>
    <d v="1963-04-13T00:00:00"/>
    <d v="1963-04-01T00:00:00"/>
    <d v="1963-04-01T00:00:00"/>
    <d v="1963-04-01T00:00:00"/>
    <d v="1963-04-01T00:00:00"/>
    <n v="129470"/>
    <n v="53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5"/>
    <s v="เครื่องคอมพิวเตอร์ สำหรับงานประมวลผล แบบที่ 1 (จอแสดงภาพขนาดไม่น้อยกว่า 19 นิ้ว) สำหรับห้องเรียนคอมพิวเตอร์ วิทยาลัยนาฏศิลป ตำบลศาลายา อำเภอพุทธมณฑล จังหวัดนครปฐม"/>
    <s v="100"/>
    <s v="เครื่อง"/>
    <n v="2200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2193500"/>
    <n v="1"/>
    <m/>
    <n v="2193500"/>
    <n v="7014335109"/>
    <m/>
    <m/>
    <n v="21935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2193500"/>
    <m/>
    <n v="6500"/>
    <d v="1963-04-13T00:00:00"/>
    <d v="1963-04-01T00:00:00"/>
    <d v="1963-04-01T00:00:00"/>
    <d v="1963-04-01T00:00:00"/>
    <d v="1963-04-01T00:00:00"/>
    <n v="2193500"/>
    <n v="650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1"/>
    <s v="เครื่องคอมพิวเตอร์ สำหรับงานประมวลผล แบบที่ 2 (จอแสดงภาพขนาดไม่น้อยกว่า 19 นิ้ว) วิทยาลัยนาฏศิลป ตำบลศาลายา อำเภอพุทธมณฑล จังหวัดนครปฐม"/>
    <s v="20"/>
    <s v="ชุด"/>
    <n v="600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599200"/>
    <n v="1"/>
    <m/>
    <n v="599200"/>
    <n v="7014335109"/>
    <m/>
    <m/>
    <n v="5992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599200"/>
    <m/>
    <n v="800"/>
    <d v="1963-04-13T00:00:00"/>
    <d v="1963-04-01T00:00:00"/>
    <d v="1963-04-01T00:00:00"/>
    <d v="1963-04-01T00:00:00"/>
    <d v="1963-04-01T00:00:00"/>
    <n v="599200"/>
    <n v="80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1"/>
    <s v="เครื่องคอมพิวเตอร์ สำหรับงานสำนักงาน สำหรับให้บริการห้องสมุด วิทยาลัยนาฏศิลป ตำบลศาลายา อำเภอพุทธมณฑล จังหวัดนครปฐม"/>
    <s v="10"/>
    <s v="เครื่อง"/>
    <n v="170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169060"/>
    <n v="1"/>
    <m/>
    <n v="169060"/>
    <n v="7014335109"/>
    <m/>
    <m/>
    <n v="16906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169060"/>
    <m/>
    <n v="940"/>
    <d v="1963-04-13T00:00:00"/>
    <d v="1963-04-01T00:00:00"/>
    <d v="1963-04-01T00:00:00"/>
    <d v="1963-04-01T00:00:00"/>
    <d v="1963-04-01T00:00:00"/>
    <n v="169060"/>
    <n v="94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7"/>
    <s v="เครื่องคอมพิวเตอร์โน้ตบุ๊ก สำหรับงานประมวลผล  วิทยาลัยนาฏศิลป ตำบลศาลายา อำเภอพุทธมณฑล จังหวัดนครปฐม"/>
    <s v="5"/>
    <s v="เครื่อง"/>
    <n v="110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109675"/>
    <n v="1"/>
    <m/>
    <n v="109675"/>
    <n v="7014335109"/>
    <m/>
    <m/>
    <n v="109675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109675"/>
    <m/>
    <n v="325"/>
    <d v="1963-04-13T00:00:00"/>
    <d v="1963-04-01T00:00:00"/>
    <d v="1963-04-01T00:00:00"/>
    <d v="1963-04-01T00:00:00"/>
    <d v="1963-04-01T00:00:00"/>
    <n v="109675"/>
    <n v="325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3"/>
    <s v="เครื่องคอมพิวเตอร์โน้ตบุ๊ก สำหรับงานประมวลผล วิทยาลัยนาฏศิลป ตำบลศาลายา อำเภอพุทธมณฑล จังหวัดนครปฐม"/>
    <s v="5"/>
    <s v="เครื่อง"/>
    <n v="110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109675"/>
    <n v="1"/>
    <m/>
    <n v="109675"/>
    <n v="7014335109"/>
    <m/>
    <m/>
    <n v="109675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109675"/>
    <m/>
    <n v="325"/>
    <d v="1963-04-13T00:00:00"/>
    <d v="1963-04-01T00:00:00"/>
    <d v="1963-04-01T00:00:00"/>
    <d v="1963-04-01T00:00:00"/>
    <d v="1963-04-01T00:00:00"/>
    <n v="109675"/>
    <n v="325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7"/>
    <s v="เครื่องคอมพิวเตอร์โน้ตบุ๊ก สำหรับงานสำนักงาน วิทยาลัยนาฏศิลป ตำบลศาลายา อำเภอพุทธมณฑล จังหวัดนครปฐม"/>
    <s v="5"/>
    <s v="เครื่อง"/>
    <n v="80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79715"/>
    <n v="1"/>
    <m/>
    <n v="79715"/>
    <n v="7014335109"/>
    <m/>
    <m/>
    <n v="79715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79715"/>
    <m/>
    <n v="285"/>
    <d v="1963-04-13T00:00:00"/>
    <d v="1963-04-01T00:00:00"/>
    <d v="1963-04-01T00:00:00"/>
    <d v="1963-04-01T00:00:00"/>
    <d v="1963-04-01T00:00:00"/>
    <n v="79715"/>
    <n v="285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2"/>
    <s v="เครื่องพิมพ์ Multifunction แบบฉีดหมึกพร้อมติดตั้งถังหมึกพิมพ์ (Inkjet Tank Printer) วิทยาลัยนาฏศิลป ตำบลศาลายา อำเภอพุทธมณฑล จังหวัดนครปฐม"/>
    <s v="3"/>
    <s v="เครื่อง"/>
    <n v="24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23754"/>
    <n v="1"/>
    <m/>
    <n v="23754"/>
    <n v="7014335109"/>
    <m/>
    <m/>
    <n v="23754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23754"/>
    <m/>
    <n v="246"/>
    <d v="1963-04-13T00:00:00"/>
    <d v="1963-04-01T00:00:00"/>
    <d v="1963-04-01T00:00:00"/>
    <d v="1963-04-01T00:00:00"/>
    <d v="1963-04-01T00:00:00"/>
    <n v="23754"/>
    <n v="246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0"/>
    <s v="เครื่องพิมพ์ แบบฉีดหมึกพร้อมติดตั้งถังหมึกพิมพ์ (Ink Tank Printer) วิทยาลัยนาฏศิลป ตำบลศาลายา อำเภอพุทธมณฑล จังหวัดนครปฐม"/>
    <s v="20"/>
    <s v="เครื่อง"/>
    <n v="86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85600"/>
    <n v="1"/>
    <m/>
    <n v="85600"/>
    <n v="7014335109"/>
    <m/>
    <m/>
    <n v="856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85600"/>
    <m/>
    <n v="400"/>
    <d v="1963-04-13T00:00:00"/>
    <d v="1963-04-01T00:00:00"/>
    <d v="1963-04-01T00:00:00"/>
    <d v="1963-04-01T00:00:00"/>
    <d v="1963-04-01T00:00:00"/>
    <n v="85600"/>
    <n v="40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2"/>
    <s v="เครื่องพิมพ์ เลเซอร์ หรือ LED ขาวดำ ชนิด Network แบบที่ 2 (38 หน้า/นาที) วิทยาลัยนาฏศิลป ตำบลศาลายา อำเภอพุทธมณฑล จังหวัดนครปฐม"/>
    <s v="3"/>
    <s v="เครื่อง"/>
    <n v="45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44940"/>
    <n v="1"/>
    <m/>
    <n v="44940"/>
    <n v="7014335109"/>
    <m/>
    <m/>
    <n v="4494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44940"/>
    <m/>
    <n v="60"/>
    <d v="1963-04-13T00:00:00"/>
    <d v="1963-04-01T00:00:00"/>
    <d v="1963-04-01T00:00:00"/>
    <d v="1963-04-01T00:00:00"/>
    <d v="1963-04-01T00:00:00"/>
    <n v="44940"/>
    <n v="6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2"/>
    <s v="เครื่องสำรองไฟฟ้า ขนาด 800 VA วิทยาลัยนาฏศิลป   ตำบลศาลายา อำเภอพุทธมณฑล จังหวัดนครปฐม"/>
    <s v="10"/>
    <s v="เครื่อง"/>
    <n v="25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24610"/>
    <n v="1"/>
    <m/>
    <n v="24610"/>
    <n v="7014335109"/>
    <m/>
    <m/>
    <n v="2461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24610"/>
    <m/>
    <n v="390"/>
    <d v="1963-04-13T00:00:00"/>
    <d v="1963-04-01T00:00:00"/>
    <d v="1963-04-01T00:00:00"/>
    <d v="1963-04-01T00:00:00"/>
    <d v="1963-04-01T00:00:00"/>
    <n v="24610"/>
    <n v="39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1"/>
    <s v="เครื่องสำรองไฟฟ้าขนาด 3 kVA วิทยาลัยนาฏศิลป ตำบลศาลายา อำเภอพุทธมณฑล จังหวัดนครปฐม"/>
    <s v="4"/>
    <s v="เครื่อง"/>
    <n v="128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124120"/>
    <n v="1"/>
    <m/>
    <n v="124120"/>
    <n v="7014335109"/>
    <m/>
    <m/>
    <n v="12412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124120"/>
    <m/>
    <n v="3880"/>
    <d v="1963-04-13T00:00:00"/>
    <d v="1963-04-01T00:00:00"/>
    <d v="1963-04-01T00:00:00"/>
    <d v="1963-04-01T00:00:00"/>
    <d v="1963-04-01T00:00:00"/>
    <n v="124120"/>
    <n v="388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2"/>
    <s v="ชุดโปรแกรมระบบปฏิบัติการ 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 วิทยาลัยนาฏศิลป ตำบลศาลายา อำเภอพุทธมณฑล จังหวัดนครปฐม"/>
    <s v="20"/>
    <s v="ชุด"/>
    <n v="76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75970"/>
    <n v="1"/>
    <m/>
    <n v="75970"/>
    <n v="7014335109"/>
    <m/>
    <m/>
    <n v="7597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75970"/>
    <m/>
    <n v="30"/>
    <d v="1963-04-13T00:00:00"/>
    <d v="1963-04-01T00:00:00"/>
    <d v="1963-04-01T00:00:00"/>
    <d v="1963-04-01T00:00:00"/>
    <d v="1963-04-01T00:00:00"/>
    <n v="75970"/>
    <n v="3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6"/>
    <s v="สแกนเนอร์ สำหรับงานเก็บเอกสารระดับศูนย์บริการ แบบที่ 1 วิทยาลัยนาฏศิลป ตำบลศาลายา อำเภอพุทธมณฑล จังหวัดนครปฐม"/>
    <s v="2"/>
    <s v="เครื่อง"/>
    <n v="36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32100"/>
    <n v="1"/>
    <m/>
    <n v="32100"/>
    <n v="7014335109"/>
    <m/>
    <m/>
    <n v="321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32100"/>
    <m/>
    <n v="3900"/>
    <d v="1963-04-13T00:00:00"/>
    <d v="1963-04-01T00:00:00"/>
    <d v="1963-04-01T00:00:00"/>
    <d v="1963-04-01T00:00:00"/>
    <d v="1963-04-01T00:00:00"/>
    <n v="32100"/>
    <n v="390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9"/>
    <s v="อุปกรณ์กระจายสัญญาณ (L2 switch) ขนาด 16 ช่อง วิทยาลัยนาฏศิลป ตำบลศาลายา อำเภอพุทธมณฑล จังหวัดนครปฐม"/>
    <s v="10"/>
    <s v="เครื่อง"/>
    <n v="28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27820"/>
    <n v="1"/>
    <m/>
    <n v="27820"/>
    <n v="7014335109"/>
    <m/>
    <m/>
    <n v="2782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27820"/>
    <m/>
    <n v="180"/>
    <d v="1963-04-13T00:00:00"/>
    <d v="1963-04-01T00:00:00"/>
    <d v="1963-04-01T00:00:00"/>
    <d v="1963-04-01T00:00:00"/>
    <d v="1963-04-01T00:00:00"/>
    <n v="27820"/>
    <n v="180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0"/>
    <s v="อุปกรณ์กระจายสัญญาณ (L2 Switch) ขนาด 24 ช่อง แบบที่ 1 วิทยาลัยนาฏศิลป ตำบลศาลายา อำเภอพุทธมณฑล จังหวัดนครปฐม"/>
    <s v="11"/>
    <s v="เครื่อง"/>
    <n v="66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64735"/>
    <n v="1"/>
    <m/>
    <n v="64735"/>
    <n v="7014335109"/>
    <m/>
    <m/>
    <n v="64735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64735"/>
    <m/>
    <n v="1265"/>
    <d v="1963-04-13T00:00:00"/>
    <d v="1963-04-01T00:00:00"/>
    <d v="1963-04-01T00:00:00"/>
    <d v="1963-04-01T00:00:00"/>
    <d v="1963-04-01T00:00:00"/>
    <n v="64735"/>
    <n v="1265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3"/>
    <s v="อุปกรณ์กระจายสัญญาณ (L2 Switch) ขนาด 24 ช่อง แบบที่ 2 วิทยาลัยนาฏศิลป ตำบลศาลายา อำเภอพุทธมณฑล จังหวัดนครปฐม"/>
    <s v="1"/>
    <s v="เครื่อง"/>
    <n v="21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20972"/>
    <n v="1"/>
    <m/>
    <n v="20972"/>
    <n v="7014335109"/>
    <m/>
    <m/>
    <n v="20972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20972"/>
    <m/>
    <n v="28"/>
    <d v="1963-04-13T00:00:00"/>
    <d v="1963-04-01T00:00:00"/>
    <d v="1963-04-01T00:00:00"/>
    <d v="1963-04-01T00:00:00"/>
    <d v="1963-04-01T00:00:00"/>
    <n v="20972"/>
    <n v="28"/>
    <m/>
  </r>
  <r>
    <x v="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0"/>
    <s v="อุปกรณ์กระจายสัญญาณไร้สาย (Access Point) แบบที่ 1 วิทยาลัยนาฏศิลป   ตำบลศาลายา อำเภอพุทธมณฑล จังหวัดนครปฐม"/>
    <s v="20"/>
    <s v="เครื่อง"/>
    <n v="108000"/>
    <s v="P"/>
    <m/>
    <m/>
    <m/>
    <s v="คร. 4/2563"/>
    <d v="1963-04-13T00:00:00"/>
    <s v="บริษัท เท็นซอฟท์ จำกัด"/>
    <s v="บริษัทจำกัด (บจก.)"/>
    <s v="กรุงเทพมหานคร"/>
    <m/>
    <m/>
    <s v="13 เม.ย. - 12 มิ.ย. 63"/>
    <n v="107000"/>
    <n v="1"/>
    <m/>
    <n v="107000"/>
    <n v="7014335109"/>
    <m/>
    <m/>
    <n v="107000"/>
    <x v="33"/>
    <s v="อยู่ระหว่างรอลงนามในสัญญา เนื่องจากติดสถานการณ์ covid-19 ทำให้การลงนามในสัญญาล่าช้า"/>
    <s v="B.1.5 = จ้างเหมา &gt;&gt; อนุมัติผลการจัดซื้อจัดจ้าง (รอลงนามสัญญา)"/>
    <x v="7"/>
    <x v="1"/>
    <m/>
    <s v="อยู่ระหว่างประกาศ E-bidding เปิดซอง 28 ก.พ. 63"/>
    <s v="เสนอราคา/พิจารณาผล"/>
    <s v="ยังไม่ได้ลงข้อมูลในระบบ BB evMis"/>
    <n v="107000"/>
    <m/>
    <n v="1000"/>
    <d v="1963-04-13T00:00:00"/>
    <d v="1963-04-01T00:00:00"/>
    <d v="1963-04-01T00:00:00"/>
    <d v="1963-04-01T00:00:00"/>
    <d v="1963-04-01T00:00:00"/>
    <n v="107000"/>
    <n v="1000"/>
    <m/>
  </r>
  <r>
    <x v="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17"/>
    <s v="เก้าอี้ประชุม พร้อมผ้าคลุม  วิทยาลัยนาฏศิลปเชียงใหม่     ตำบลหายยา อำเภอเมืองเชียงใหม่ จังหวัดเชียงใหม่"/>
    <s v="100"/>
    <s v="ตัว"/>
    <n v="120000"/>
    <m/>
    <m/>
    <s v="P"/>
    <m/>
    <s v="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120000"/>
    <n v="1"/>
    <s v=" 10 เมษายน 2563"/>
    <n v="120000"/>
    <n v="7014185331"/>
    <d v="2563-03-25T00:00:00"/>
    <d v="2563-03-25T00:00:00"/>
    <n v="120000"/>
    <x v="35"/>
    <s v="อยู่ระหว่างจัดทำเอกสารเบิกจ่าย"/>
    <s v="B.1.6 = จ้างเหมา &gt;&gt; ลงนามในสัญญา"/>
    <x v="3"/>
    <x v="0"/>
    <m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ยังไม่ได้ลงข้อมูลในระบบ BB evMis"/>
    <m/>
    <n v="120000"/>
    <n v="0"/>
    <m/>
    <m/>
    <m/>
    <m/>
    <d v="2563-04-15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4"/>
    <s v="เครื่องทำลายเอกสาร แบบตัดละเอียด ทำลายครั้งละ 10 แผ่น วิทยาลัยนาฏศิลปเชียงใหม่ ตำบลหายยา อำเภอเมืองเชียงใหม่ จังหวัดเชียงใหม่"/>
    <s v="2"/>
    <s v="เครื่อง"/>
    <n v="24600"/>
    <m/>
    <m/>
    <s v="P"/>
    <m/>
    <s v="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24600"/>
    <n v="1"/>
    <s v=" 10 เมษายน 2563"/>
    <n v="24600"/>
    <n v="7014185331"/>
    <d v="2563-03-25T00:00:00"/>
    <d v="2563-03-25T00:00:00"/>
    <n v="24600"/>
    <x v="35"/>
    <s v="อยู่ระหว่างจัดทำเอกสารเบิกจ่าย"/>
    <s v="B.1.6 = จ้างเหมา &gt;&gt; ลงนามในสัญญา"/>
    <x v="3"/>
    <x v="0"/>
    <m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อยู่ระหว่างรอลงนามในสัญญา (ใบสั่งซื้อสั่งจ้าง) "/>
    <s v="ได้ตัวผู้รับจ้างแล้ว/รอลงนามในสัญญา"/>
    <s v="ยังไม่ได้ลงข้อมูลในระบบ BB evMis"/>
    <m/>
    <n v="24600"/>
    <n v="0"/>
    <m/>
    <m/>
    <m/>
    <m/>
    <d v="2563-04-15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58"/>
    <s v="เครื่องปรับอากาศ แบบแยกส่วน ชนิดติดผนัง ขนาด 24,000 บีทียู พร้อมติดตั้ง วิทยาลัยนาฏศิลปเชียงใหม่  ตำบลหายยา อำเภอเมืองเชียงใหม่ จังหวัดเชียงใหม่"/>
    <s v="2"/>
    <s v="เครื่อง"/>
    <n v="56000"/>
    <m/>
    <m/>
    <s v="P"/>
    <m/>
    <s v="ซื้อ 4/2563"/>
    <d v="2563-03-04T00:00:00"/>
    <s v="นายภูธัต พุทธหน้อย"/>
    <s v="บุคคลธรรมดา"/>
    <s v="เชียงใหม่"/>
    <s v="Saijo Denki"/>
    <m/>
    <s v="เริ่มต้นวันที่ 5 มีนาคม 2563 สิ้นสุดวันที่ 10 เมษายน 2563"/>
    <n v="56000"/>
    <n v="1"/>
    <d v="2563-03-10T00:00:00"/>
    <n v="56000"/>
    <n v="7014017977"/>
    <d v="2563-03-09T00:00:00"/>
    <d v="2563-03-09T00:00:00"/>
    <n v="56000"/>
    <x v="36"/>
    <s v="เบิกจ่ายแล้ว"/>
    <s v="B.1.6 = จ้างเหมา &gt;&gt; ลงนามในสัญญา"/>
    <x v="1"/>
    <x v="0"/>
    <m/>
    <s v="ดำเนินการจัดทำและประกาศ ผู้ชนะการเสนอราคา (นายภูธัต พุทธหน้อย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ลงข้อมูลในระบบ BB evMis ถึงวันที่ 31 มี.ค.2563 แล้ว"/>
    <m/>
    <n v="56000"/>
    <n v="0"/>
    <m/>
    <m/>
    <m/>
    <m/>
    <m/>
    <m/>
    <e v="#VALUE!"/>
    <m/>
  </r>
  <r>
    <x v="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2"/>
    <s v="ตู้เหล็กแบบกระจกใสมีบานเลื่อน  วิทยาลัยนาฏศิลปเชียงใหม่   ตำบลหายยา อำเภอเมืองเชียงใหม่ จังหวัดเชียงใหม่"/>
    <s v="5"/>
    <s v="ใบ"/>
    <n v="40000"/>
    <m/>
    <m/>
    <s v="P"/>
    <m/>
    <s v="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40000"/>
    <n v="1"/>
    <s v=" 10 เมษายน 2563"/>
    <n v="40000"/>
    <n v="7014185331"/>
    <d v="2563-03-25T00:00:00"/>
    <d v="2563-03-25T00:00:00"/>
    <n v="40000"/>
    <x v="35"/>
    <s v="อยู่ระหว่างจัดทำเอกสารเบิกจ่าย"/>
    <s v="B.1.6 = จ้างเหมา &gt;&gt; ลงนามในสัญญา"/>
    <x v="3"/>
    <x v="0"/>
    <m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ยังไม่ได้ลงข้อมูลในระบบ BB evMis"/>
    <m/>
    <n v="40000"/>
    <n v="0"/>
    <m/>
    <m/>
    <m/>
    <m/>
    <d v="2563-04-15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83"/>
    <s v="ตู้เอกสารทรงสูง จัดเก็บ 4 ชั้น(บานเลื่อนเป็นกระจก)  วิทยาลัยนาฏศิลปเชียงใหม่     ตำบลหายยา อำเภอเมืองเชียงใหม่ จังหวัดเชียงใหม่"/>
    <s v="5"/>
    <s v="ใบ"/>
    <n v="40000"/>
    <m/>
    <m/>
    <s v="P"/>
    <m/>
    <s v="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40000"/>
    <n v="1"/>
    <s v=" 10 เมษายน 2563"/>
    <n v="40000"/>
    <n v="7014185331"/>
    <d v="2563-03-25T00:00:00"/>
    <d v="2563-03-25T00:00:00"/>
    <n v="40000"/>
    <x v="35"/>
    <s v="อยู่ระหว่างจัดทำเอกสารเบิกจ่าย"/>
    <s v="B.1.6 = จ้างเหมา &gt;&gt; ลงนามในสัญญา"/>
    <x v="3"/>
    <x v="0"/>
    <m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ยังไม่ได้ลงข้อมูลในระบบ BB evMis"/>
    <m/>
    <n v="40000"/>
    <n v="0"/>
    <m/>
    <m/>
    <m/>
    <m/>
    <d v="2563-04-15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12"/>
    <s v="โต๊ะเอนกประสงค์  วิทยาลัยนาฏศิลปเชียงใหม่     ตำบลหายยา อำเภอเมืองเชียงใหม่ จังหวัดเชียงใหม่"/>
    <s v="20"/>
    <s v="ตัว"/>
    <n v="40000"/>
    <m/>
    <m/>
    <s v="P"/>
    <m/>
    <s v="3/2563"/>
    <d v="2563-03-11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1 มีนาคม 2563 สิ้นสุดวันที่ 10 เมษายน 2563"/>
    <n v="40000"/>
    <n v="1"/>
    <s v=" 10 เมษายน 2563"/>
    <n v="40000"/>
    <n v="7014185331"/>
    <d v="2563-03-25T00:00:00"/>
    <d v="2563-03-25T00:00:00"/>
    <n v="40000"/>
    <x v="35"/>
    <s v="อยู่ระหว่างจัดทำเอกสารเบิกจ่าย"/>
    <s v="B.1.6 = จ้างเหมา &gt;&gt; ลงนามในสัญญา"/>
    <x v="3"/>
    <x v="0"/>
    <m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ยังไม่ได้ลงข้อมูลในระบบ BB evMis"/>
    <m/>
    <n v="40000"/>
    <n v="0"/>
    <m/>
    <m/>
    <m/>
    <m/>
    <d v="2563-04-15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3"/>
    <s v="เวทีพับได้  มีล้อเลื่อน ปรับระดับได้  วิทยาลัยนาฏศิลปเชียงใหม่ ตำบลหายยา อำเภอเมืองเชียงใหม่ จังหวัดเชียงใหม่"/>
    <s v="1"/>
    <s v="ชุด"/>
    <n v="50000"/>
    <m/>
    <m/>
    <s v="P"/>
    <m/>
    <s v="ซื้อ 5/2563"/>
    <d v="2563-04-13T00:00:00"/>
    <s v="บริษัท ซีทีซี อินเตอร์เทรด จำกัด"/>
    <s v="บริษัท"/>
    <s v="เชียงใหม่"/>
    <m/>
    <m/>
    <s v="เริ่มต้นวันที่ 16 เมษายน 2563 สิ้นสุดวันที่ 21 เมษายน 2563"/>
    <n v="50000"/>
    <n v="1"/>
    <d v="2563-04-21T00:00:00"/>
    <n v="50000"/>
    <n v="7014304170"/>
    <m/>
    <m/>
    <n v="50000"/>
    <x v="37"/>
    <s v="จัดทำรายงานขอซื้อขอจ้างและอยู่ระหว่างดำเนินการจัดหาผู้ขาย "/>
    <s v="B.1.3 = จ้างเหมา &gt;&gt; ประกาศประกวด / ประกาศจัดซื้อจัดจ้าง"/>
    <x v="6"/>
    <x v="1"/>
    <m/>
    <s v="จัดทำรายงานขอซื้อขอจ้างและอยู่ระหว่างดำเนินการจัดหาผู้ขาย "/>
    <s v="หัวหน้าหน่วยงานเห็นชอบรายงานขอซื้อขอจ้าง"/>
    <s v="ยังไม่ได้ลงข้อมูลในระบบ BB evMis"/>
    <n v="50000"/>
    <m/>
    <n v="0"/>
    <d v="2563-04-16T00:00:00"/>
    <d v="2563-04-16T00:00:00"/>
    <d v="2563-04-21T00:00:00"/>
    <d v="2563-04-21T00:00:00"/>
    <d v="2563-04-24T00:00:00"/>
    <s v="หัวหน้าหน่วยงานเห็นชอบรายงานขอซื้อขอจ้าง"/>
    <e v="#VALUE!"/>
    <m/>
  </r>
  <r>
    <x v="5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84"/>
    <s v="เครื่องตัดแต่งพุ่มไม้  วิทยาลัยนาฏศิลปเชียงใหม่     ตำบลหายยา อำเภอเมืองเชียงใหม่ จังหวัดเชียงใหม่"/>
    <s v="1"/>
    <s v="เครื่อง"/>
    <n v="10200"/>
    <m/>
    <m/>
    <s v="P"/>
    <m/>
    <s v="ซื้อ 6/2563"/>
    <d v="2563-03-11T00:00:00"/>
    <s v="ห้างหุ้นวส่วน ก.พัฒนสิน"/>
    <s v="ห้างหุ้นส่วนจำกัด"/>
    <s v="เชียงใหม่"/>
    <s v="KANTO"/>
    <s v="TRiM-22"/>
    <s v="เริ่มต้นวันที่ 12 มีนาคม 2563 สิ้นสุดวันที่ 16 มีนาคม 2563"/>
    <n v="10200"/>
    <n v="1"/>
    <d v="2563-03-16T00:00:00"/>
    <n v="10200"/>
    <n v="7014130722"/>
    <d v="2563-03-12T00:00:00"/>
    <d v="2563-03-12T00:00:00"/>
    <n v="10200"/>
    <x v="36"/>
    <s v="เบิกจ่ายแล้ว"/>
    <s v="B.1.6 = จ้างเหมา &gt;&gt; ลงนามในสัญญา"/>
    <x v="1"/>
    <x v="0"/>
    <m/>
    <s v="ดำเนินการจัดทำและประกาศ ผู้ชนะการเสนอราคา (ห้างหุ้นวส่วน ก.พัฒนสิน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ลงข้อมูลในระบบ BB evMis ถึงวันที่ 31 มี.ค.2563 แล้ว"/>
    <m/>
    <n v="10200"/>
    <n v="0"/>
    <m/>
    <m/>
    <m/>
    <m/>
    <m/>
    <m/>
    <e v="#VALUE!"/>
    <m/>
  </r>
  <r>
    <x v="5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210"/>
    <s v="เตียงนอน ที่นอน พร้อมชุดเครื่องนอน วิทยาลัยนาฏศิลปเชียงใหม่   ตำบลหายยา อำเภอเมืองเชียงใหม่ จังหวัดเชียงใหม่"/>
    <s v="1"/>
    <s v="ชุด"/>
    <n v="7000"/>
    <m/>
    <m/>
    <s v="P"/>
    <m/>
    <s v="ซื้อ 7/2563"/>
    <d v="2563-03-06T00:00:00"/>
    <s v="ห้างหุ้นส่วนจำกัด กุลภัณฑ์ เฟอร์นิเจอร์"/>
    <s v="ห้างหุ้นส่วนจำกัด"/>
    <s v="เชียงใหม่"/>
    <m/>
    <m/>
    <s v="เริ่มต้นวันที่ 10 มีนาคม 2563 สิ้นสุดวันที่ 14 มีนาคม 2563"/>
    <n v="7000"/>
    <n v="1"/>
    <s v=" 14 มีนาคม 2563"/>
    <n v="7000"/>
    <n v="7014116875"/>
    <d v="2563-03-11T00:00:00"/>
    <d v="2563-03-11T00:00:00"/>
    <n v="7000"/>
    <x v="36"/>
    <s v="เบิกจ่ายแล้ว"/>
    <s v="B.1.6 = จ้างเหมา &gt;&gt; ลงนามในสัญญา"/>
    <x v="1"/>
    <x v="0"/>
    <m/>
    <s v="ดำเนินการจัดทำและประกาศ ผู้ชนะการเสนอราคา (ห้างหุ้นส่วนจำกัด กุลภัณฑ์ เฟอร์นิเจอร์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ลงข้อมูลในระบบ BB evMis ถึงวันที่ 31 มี.ค.2563 แล้ว"/>
    <m/>
    <n v="7000"/>
    <n v="0"/>
    <m/>
    <m/>
    <m/>
    <m/>
    <m/>
    <m/>
    <e v="#VALUE!"/>
    <m/>
  </r>
  <r>
    <x v="5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20001"/>
    <s v="เครื่องผสมสัญญาณเสียงดิจิตอล (Mixer) พร้อมติดตั้ง วิทยาลัยนาฏศิลปเชียงใหม่    ตำบลหายยา อำเภอเมืองเชียงใหม่ จังหวัดเชียงใหม่"/>
    <s v="1"/>
    <s v="เครื่อง"/>
    <n v="1600000"/>
    <s v="P"/>
    <m/>
    <m/>
    <m/>
    <s v="6/2563"/>
    <d v="2563-04-09T00:00:00"/>
    <s v="บริษัท ซีทีซี อินเตอร์เทรด จำกัด"/>
    <s v="บริษัท"/>
    <s v="เชียงใหม่"/>
    <s v="YAMAHA"/>
    <s v="CL5 1 เครื่อง/_x000a_RIO 3224-D2  2 เครื่อง"/>
    <s v="เริ่มต้นวันที่ 9 เมษายน 2563 สิ้นสุดวันที่ 9 พฤษภาคม 2563"/>
    <n v="1599000"/>
    <n v="1"/>
    <s v=" 9 พฤษภาคม 2563"/>
    <n v="1599000"/>
    <n v="7014292536"/>
    <m/>
    <m/>
    <n v="1599000"/>
    <x v="38"/>
    <s v="ประกาศผู้ชนะ อยู่ระหว่างรออุทธรณ์ 7 วันทำการ (พ้นระยะเวลาอุทรธรณ์ วันที่ 3 เมษายน 2563)"/>
    <s v="B.1.4 = จ้างเหมา &gt;&gt; เปิดซอง / e-Auction, e-market, e-bidding"/>
    <x v="10"/>
    <x v="1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n v="1599000"/>
    <m/>
    <n v="1000"/>
    <d v="2563-04-09T00:00:00"/>
    <d v="2563-04-09T00:00:00"/>
    <d v="2563-05-09T00:00:00"/>
    <d v="2563-05-09T00:00:00"/>
    <d v="2563-05-13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600"/>
    <s v="จอรับภาพ ชนิดมอเตอร์ไฟฟ้า  ขนาดเส้นทแยงมุม 150 นิ้ว  วิทยาลัยนาฏศิลปเชียงใหม่     ตำบลหายยา อำเภอเมืองเชียงใหม่ จังหวัดเชียงใหม่"/>
    <s v="2"/>
    <s v="จอ"/>
    <n v="43600"/>
    <m/>
    <m/>
    <s v="P"/>
    <m/>
    <s v="ซื้อ 8/2563"/>
    <d v="2563-03-11T00:00:00"/>
    <s v="บริษัท กู้ดสปีด คอมพิวเตอร์ จำกัด"/>
    <s v="บริษัท"/>
    <s v="เชียงใหม่"/>
    <m/>
    <m/>
    <s v="เริ่มต้นวันที่ 11 มีนาคม 2563 สิ้นสุดวันที่ 16 มีนาคม 2563"/>
    <n v="43600"/>
    <n v="1"/>
    <d v="2563-03-16T00:00:00"/>
    <n v="43600"/>
    <n v="7014145441"/>
    <d v="2563-03-16T00:00:00"/>
    <d v="2563-03-16T00:00:00"/>
    <n v="43600"/>
    <x v="36"/>
    <s v="เบิกจ่ายแล้ว"/>
    <s v="B.1.6 = จ้างเหมา &gt;&gt; ลงนามในสัญญา"/>
    <x v="1"/>
    <x v="0"/>
    <m/>
    <s v="ดำเนินการจัดทำและประกาศ ผู้ชนะการเสนอราคา (บริษัท กู้ดสปีด คอมพิวเตอร์ จำกัด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ลงข้อมูลในระบบ BB evMis ถึงวันที่ 31 มี.ค.2563 แล้ว"/>
    <m/>
    <n v="43600"/>
    <n v="0"/>
    <m/>
    <m/>
    <m/>
    <m/>
    <m/>
    <m/>
    <e v="#VALUE!"/>
    <m/>
  </r>
  <r>
    <x v="5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539"/>
    <s v="ไฟพอลโล่พร้อมขาตั้ง  วิทยาลัยนาฏศิลปเชียงใหม่     ตำบลหายยา อำเภอเมืองเชียงใหม่ จังหวัดเชียงใหม่"/>
    <s v="2"/>
    <s v="โคม"/>
    <n v="100000"/>
    <s v="P"/>
    <m/>
    <m/>
    <m/>
    <s v="6/2563"/>
    <d v="2563-04-09T00:00:00"/>
    <s v="บริษัท ซีทีซี อินเตอร์เทรด จำกัด"/>
    <s v="บริษัท"/>
    <s v="เชียงใหม่"/>
    <s v="NIGHTSUN"/>
    <s v="FOLLOW 2500W GC005"/>
    <s v="เริ่มต้นวันที่ 9 เมษายน 2563 สิ้นสุดวันที่ 9 พฤษภาคม2563"/>
    <n v="97500"/>
    <n v="1"/>
    <s v=" 9 พฤษภาคม 2563"/>
    <n v="97500"/>
    <n v="7014292536"/>
    <m/>
    <m/>
    <n v="97500"/>
    <x v="38"/>
    <s v="ประกาศผู้ชนะ อยู่ระหว่างรออุทธรณ์ 7 วันทำการ (พ้นระยะเวลาอุทรธรณ์ วันที่ 3 เมษายน 2563)"/>
    <s v="B.1.4 = จ้างเหมา &gt;&gt; เปิดซอง / e-Auction, e-market, e-bidding"/>
    <x v="10"/>
    <x v="1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n v="97500"/>
    <m/>
    <n v="2500"/>
    <d v="2563-04-09T00:00:00"/>
    <d v="2563-04-09T00:00:00"/>
    <d v="2563-05-09T00:00:00"/>
    <d v="2563-05-09T00:00:00"/>
    <d v="2563-05-13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45"/>
    <s v="ไมโครโพนไร้สาย  วิทยาลัยนาฏศิลปเชียงใหม่     ตำบลหายยา อำเภอเมืองเชียงใหม่ จังหวัดเชียงใหม่"/>
    <s v="4"/>
    <s v="ชุด"/>
    <n v="180000"/>
    <s v="P"/>
    <m/>
    <m/>
    <m/>
    <s v="6/2563"/>
    <d v="2563-04-09T00:00:00"/>
    <s v="บริษัท ซีทีซี อินเตอร์เทรด จำกัด"/>
    <s v="บริษัท"/>
    <s v="เชียงใหม่"/>
    <s v="SHURE"/>
    <s v="QLXD24A/SM58-V52"/>
    <s v="เริ่มต้นวันที่ 9 เมษายน 2563 สิ้นสุดวันที่ 9 พฤษภาคม2563"/>
    <n v="178000"/>
    <n v="1"/>
    <s v=" 9 พฤษภาคม 2563"/>
    <n v="178000"/>
    <n v="7014292536"/>
    <m/>
    <m/>
    <n v="178000"/>
    <x v="38"/>
    <s v="ประกาศผู้ชนะ อยู่ระหว่างรออุทธรณ์ 7 วันทำการ (พ้นระยะเวลาอุทรธรณ์ วันที่ 3 เมษายน 2563)"/>
    <s v="B.1.4 = จ้างเหมา &gt;&gt; เปิดซอง / e-Auction, e-market, e-bidding"/>
    <x v="10"/>
    <x v="1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n v="178000"/>
    <m/>
    <n v="2000"/>
    <d v="2563-04-09T00:00:00"/>
    <d v="2563-04-09T00:00:00"/>
    <d v="2563-05-09T00:00:00"/>
    <d v="2563-05-09T00:00:00"/>
    <d v="2563-05-13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63"/>
    <s v="กลองชุด วิทยาลัยนาฏศิลปเชียงใหม่     ตำบลหายยา อำเภอเมืองเชียงใหม่ จังหวัดเชียงใหม่"/>
    <s v="3"/>
    <s v="ชุด"/>
    <n v="225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Yamaha"/>
    <s v=" รุ่น RYDEEN"/>
    <s v="เริ่มต้นวันที่ 24 มีนาคม 2563 สิ้นสุดวันที่ 22 พฤษภาคม 2563"/>
    <n v="223500"/>
    <n v="1"/>
    <d v="2563-05-22T00:00:00"/>
    <n v="223500"/>
    <n v="7014184945"/>
    <d v="2563-04-02T00:00:00"/>
    <d v="2563-04-02T00:00:00"/>
    <n v="2235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223500"/>
    <n v="150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13"/>
    <s v="กีต้าร์เบสไฟฟ้า วิทยาลัยนาฏศิลปเชียงใหม่    ตำบลหายยา อำเภอเมืองเชียงใหม่ จังหวัดเชียงใหม่"/>
    <s v="1"/>
    <s v="ตัว"/>
    <n v="40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FENDER"/>
    <s v=" รุ่น STD.JAZZ BASS"/>
    <s v="เริ่มต้นวันที่ 24 มีนาคม 2563 สิ้นสุดวันที่ 22 พฤษภาคม 2563"/>
    <n v="39500"/>
    <n v="1"/>
    <d v="2563-05-22T00:00:00"/>
    <n v="39500"/>
    <n v="7014184945"/>
    <d v="2563-04-02T00:00:00"/>
    <d v="2563-04-02T00:00:00"/>
    <n v="395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39500"/>
    <n v="50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18"/>
    <s v="กีต้าร์ไฟฟ้า วิทยาลัยนาฏศิลปเชียงใหม่     ตำบลหายยา อำเภอเมืองเชียงใหม่ จังหวัดเชียงใหม่"/>
    <s v="1"/>
    <s v="ตัว"/>
    <n v="35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FENDER "/>
    <s v="รุ่น PLAYER STD. HSS"/>
    <s v="เริ่มต้นวันที่ 24 มีนาคม 2563 สิ้นสุดวันที่ 22 พฤษภาคม 2563"/>
    <n v="35000"/>
    <n v="1"/>
    <d v="2563-05-22T00:00:00"/>
    <n v="35000"/>
    <n v="7014184945"/>
    <d v="2563-04-02T00:00:00"/>
    <d v="2563-04-02T00:00:00"/>
    <n v="350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35000"/>
    <n v="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14"/>
    <s v="คีย์บอร์ด วิทยาลัยนาฏศิลปเชียงใหม่    ตำบลหายยา อำเภอเมืองเชียงใหม่ จังหวัดเชียงใหม่"/>
    <s v="2"/>
    <s v="เครื่อง"/>
    <n v="100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YAMAHA"/>
    <s v=" รุ่น MODX-8"/>
    <s v="เริ่มต้นวันที่ 24 มีนาคม 2563 สิ้นสุดวันที่ 22 พฤษภาคม 2563"/>
    <n v="100000"/>
    <n v="1"/>
    <d v="2563-05-22T00:00:00"/>
    <n v="100000"/>
    <n v="7014184945"/>
    <d v="2563-04-02T00:00:00"/>
    <d v="2563-04-02T00:00:00"/>
    <n v="1000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100000"/>
    <n v="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19"/>
    <s v="เชลโล่ วิทยาลัยนาฏศิลปเชียงใหม่     ตำบลหายยา อำเภอเมืองเชียงใหม่ จังหวัดเชียงใหม่"/>
    <s v="2"/>
    <s v="คัน"/>
    <n v="250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Jr.Sebastian "/>
    <s v="รุ่น 4/4"/>
    <s v="เริ่มต้นวันที่ 24 มีนาคม 2563 สิ้นสุดวันที่ 22 พฤษภาคม 2563"/>
    <n v="250000"/>
    <n v="1"/>
    <d v="2563-05-22T00:00:00"/>
    <n v="250000"/>
    <n v="7014184945"/>
    <d v="2563-04-02T00:00:00"/>
    <d v="2563-04-02T00:00:00"/>
    <n v="2500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250000"/>
    <n v="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01"/>
    <s v="ทรัมเปท วิทยาลัยนาฏศิลปเชียงใหม่     ตำบลหายยา อำเภอเมืองเชียงใหม่ จังหวัดเชียงใหม่"/>
    <s v="1"/>
    <s v="ตัว"/>
    <n v="60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YAMAHA"/>
    <s v="รุ่นYTR-6345GS"/>
    <s v="เริ่มต้นวันที่ 24 มีนาคม 2563 สิ้นสุดวันที่ 22 พฤษภาคม 2563"/>
    <n v="60000"/>
    <n v="1"/>
    <d v="2563-05-22T00:00:00"/>
    <n v="60000"/>
    <n v="7014184945"/>
    <d v="2563-04-02T00:00:00"/>
    <d v="2563-04-02T00:00:00"/>
    <n v="600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60000"/>
    <n v="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61"/>
    <s v="เทนเนอร์แซกโซโฟน วิทยาลัยนาฏศิลปเชียงใหม่     ตำบลหายยา อำเภอเมืองเชียงใหม่ จังหวัดเชียงใหม่"/>
    <s v="2"/>
    <s v="ตัว"/>
    <n v="240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YAMAHA"/>
    <s v=" รุ่น YTS-62"/>
    <s v="เริ่มต้นวันที่ 24 มีนาคม 2563 สิ้นสุดวันที่ 22 พฤษภาคม 2563"/>
    <n v="239000"/>
    <n v="1"/>
    <d v="2563-05-22T00:00:00"/>
    <n v="239000"/>
    <n v="7014184945"/>
    <d v="2563-04-02T00:00:00"/>
    <d v="2563-04-02T00:00:00"/>
    <n v="2390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239000"/>
    <n v="100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02"/>
    <s v="เปียโนไฟฟ้า วิทยาลัยนาฏศิลปเชียงใหม่    ตำบลหายยา อำเภอเมืองเชียงใหม่ จังหวัดเชียงใหม่"/>
    <s v="3"/>
    <s v="เครื่อง"/>
    <n v="450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YAMAHA"/>
    <s v=" รุ่น CVP-805PE"/>
    <s v="เริ่มต้นวันที่ 24 มีนาคม 2563 สิ้นสุดวันที่ 22 พฤษภาคม 2563"/>
    <n v="450000"/>
    <n v="1"/>
    <d v="2563-05-22T00:00:00"/>
    <n v="450000"/>
    <n v="7014184945"/>
    <d v="2563-04-02T00:00:00"/>
    <d v="2563-04-02T00:00:00"/>
    <n v="4500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450000"/>
    <n v="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60"/>
    <s v="ยูโฟเนียม  วิทยาลัยนาฏศิลปเชียงใหม่     ตำบลหายยา อำเภอเมืองเชียงใหม่ จังหวัดเชียงใหม่"/>
    <s v="2"/>
    <s v="ตัว"/>
    <n v="600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YAMAHA "/>
    <s v="รุ่น YEP-642TS"/>
    <s v="เริ่มต้นวันที่ 24 มีนาคม 2563 สิ้นสุดวันที่ 22 พฤษภาคม 2563"/>
    <n v="599000"/>
    <n v="1"/>
    <d v="2563-05-22T00:00:00"/>
    <n v="599000"/>
    <n v="7014184945"/>
    <d v="2563-04-02T00:00:00"/>
    <d v="2563-04-02T00:00:00"/>
    <n v="5990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599000"/>
    <n v="100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85"/>
    <s v="ไวโอลิน วิทยาลัยนาฏศิลปเชียงใหม่ ตำบลหายยา อำเภอเมืองเชียงใหม่ จังหวัดเชียงใหม่"/>
    <s v="2"/>
    <s v="ตัว"/>
    <n v="120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Emanuel Wilfer "/>
    <s v="รุ่น V40 (4/4)"/>
    <s v="เริ่มต้นวันที่ 24 มีนาคม 2563 สิ้นสุดวันที่ 22 พฤษภาคม 2563"/>
    <n v="120000"/>
    <n v="1"/>
    <d v="2563-05-22T00:00:00"/>
    <n v="120000"/>
    <n v="7014184945"/>
    <d v="2563-04-02T00:00:00"/>
    <d v="2563-04-02T00:00:00"/>
    <n v="1200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120000"/>
    <n v="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62"/>
    <s v="อัลโตแซกโซโฟน วิทยาลัยนาฏศิลปเชียงใหม่     ตำบลหายยา อำเภอเมืองเชียงใหม่ จังหวัดเชียงใหม่"/>
    <s v="2"/>
    <s v="ตัว"/>
    <n v="180000"/>
    <s v="P"/>
    <m/>
    <m/>
    <m/>
    <s v="4/2563"/>
    <d v="2563-03-23T00:00:00"/>
    <s v="บริษัท ซีทีซี อินเตอร์เทรด จำกัด"/>
    <s v="บริษัท"/>
    <s v="เชียงใหม่"/>
    <s v="ยี่ห้อ YAMAHA"/>
    <s v="รุ่น YAS-62"/>
    <s v="เริ่มต้นวันที่ 24 มีนาคม 2563 สิ้นสุดวันที่ 22 พฤษภาคม 2563"/>
    <n v="179000"/>
    <n v="1"/>
    <d v="2563-05-22T00:00:00"/>
    <n v="179000"/>
    <n v="7014184945"/>
    <d v="2563-04-02T00:00:00"/>
    <d v="2563-04-02T00:00:00"/>
    <n v="179000"/>
    <x v="35"/>
    <s v="หนังสือแจ้ง_x000a_ขอส่งมอบครุภัณฑ์ วันที่ 2 เมษายน 2563"/>
    <s v="B.1.6 = จ้างเหมา &gt;&gt; ลงนามในสัญญา"/>
    <x v="8"/>
    <x v="0"/>
    <m/>
    <s v="อยู่ระหว่างประกาศประกวดราคาอิเล็กทรอนิกส์ E-bidding"/>
    <s v="เสนอราคา/พิจารณาผล"/>
    <s v="ยังไม่ได้ลงข้อมูลในระบบ BB evMis"/>
    <m/>
    <n v="179000"/>
    <n v="1000"/>
    <m/>
    <m/>
    <m/>
    <m/>
    <d v="2563-04-15T00:00:00"/>
    <s v="เสนอราคา/พิจารณาผล"/>
    <e v="#VALUE!"/>
    <m/>
  </r>
  <r>
    <x v="5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159"/>
    <s v="เครื่องฉีดน้ำแรงดันสูง  วิทยาลัยนาฏศิลปเชียงใหม่     ตำบลหายยา อำเภอเมืองเชียงใหม่ จังหวัดเชียงใหม่"/>
    <s v="1"/>
    <s v="เครื่อง"/>
    <n v="22000"/>
    <m/>
    <m/>
    <s v="P"/>
    <m/>
    <s v="ซื้อ 9/2563"/>
    <d v="2563-03-11T00:00:00"/>
    <s v="ห้างหุ้นส่วนจำกัด ก.พัฒนสิน"/>
    <s v="ห้างหุ้นส่วนจำกัด"/>
    <s v="เชียงใหม่"/>
    <m/>
    <m/>
    <s v="เริ่มต้นวันที่ 12 มีนาคม 2563 สิ้นสุดวันที่ 16 มีนาคม 2563"/>
    <n v="22000"/>
    <n v="1"/>
    <s v=" 16 มีนาคม 2563"/>
    <n v="22000"/>
    <n v="7014119258"/>
    <s v=" 11 มีนาคม 2563"/>
    <s v=" 11 มีนาคม 2563"/>
    <n v="22000"/>
    <x v="36"/>
    <s v="เบิกจ่ายแล้ว"/>
    <s v="B.1.6 = จ้างเหมา &gt;&gt; ลงนามในสัญญา"/>
    <x v="1"/>
    <x v="0"/>
    <m/>
    <s v="ดำเนินการจัดทำและประกาศ ผู้ชนะการเสนอราคา (หจก.ก.พัฒนสิน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ลงข้อมูลในระบบ BB evMis ถึงวันที่ 31 มี.ค.2563 แล้ว"/>
    <m/>
    <n v="22000"/>
    <n v="0"/>
    <m/>
    <m/>
    <m/>
    <m/>
    <m/>
    <m/>
    <e v="#VALUE!"/>
    <m/>
  </r>
  <r>
    <x v="5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562"/>
    <s v="ตู้เชื่อมไฟฟ้า แบบพกพา  วิทยาลัยนาฏศิลปเชียงใหม่  ตำบลหายยา อำเภอเมืองเชียงใหม่ จังหวัดเชียงใหม่"/>
    <s v="1"/>
    <s v="ตู้"/>
    <n v="6500"/>
    <m/>
    <m/>
    <s v="P"/>
    <m/>
    <s v="ซื้อ 9/2563"/>
    <d v="2563-03-11T00:00:00"/>
    <s v="ห้างหุ้นส่วนจำกัด ก.พัฒนสิน"/>
    <s v="ห้างหุ้นส่วนจำกัด"/>
    <s v="เชียงใหม่"/>
    <m/>
    <m/>
    <s v="เริ่มต้นวันที่ 12 มีนาคม 2563 สิ้นสุดวันที่ 16 มีนาคม 2563"/>
    <n v="6500"/>
    <n v="1"/>
    <s v=" 16 มีนาคม 2563"/>
    <n v="6500"/>
    <n v="7014119258"/>
    <s v=" 11 มีนาคม 2563"/>
    <s v=" 11 มีนาคม 2563"/>
    <n v="6500"/>
    <x v="36"/>
    <s v="เบิกจ่ายแล้ว"/>
    <s v="B.1.6 = จ้างเหมา &gt;&gt; ลงนามในสัญญา"/>
    <x v="1"/>
    <x v="0"/>
    <m/>
    <s v="ดำเนินการจัดทำและประกาศ ผู้ชนะการเสนอราคา (หจก.ก.พัฒนสิน) เรียบร้อยแล้ว _x000a_อยู่ระหว่างรอลงนามในสัญญา (ใบสั่งซื้อสั่งจ้าง) "/>
    <s v="ได้ตัวผู้รับจ้างแล้ว/รอลงนามในสัญญา"/>
    <s v="ลงข้อมูลในระบบ BB evMis ถึงวันที่ 31 มี.ค.2563 แล้ว"/>
    <m/>
    <n v="6500"/>
    <n v="0"/>
    <m/>
    <m/>
    <m/>
    <m/>
    <m/>
    <m/>
    <e v="#VALUE!"/>
    <m/>
  </r>
  <r>
    <x v="5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64"/>
    <s v="การแสดงชุดยกรบ วิทยาลัยนาฏศิลปเชียงใหม่    ตำบลหายยา อำเภอเมืองเชียงใหม่ จังหวัดเชียงใหม่"/>
    <s v="1"/>
    <s v="ชุด"/>
    <n v="490000"/>
    <s v="P"/>
    <m/>
    <m/>
    <m/>
    <s v="1/2563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490000"/>
    <n v="1"/>
    <s v=" 17 กรกฎาคม 2563"/>
    <n v="490000"/>
    <n v="7014156718"/>
    <m/>
    <m/>
    <n v="490000"/>
    <x v="39"/>
    <s v="ลงนามในสัญญาแล้ว อยู่ระหว่างรอส่งมอบภายในวันที่ 15 กรกฎาคม 2563"/>
    <s v="B.1.6 = จ้างเหมา &gt;&gt; ลงนามในสัญญา"/>
    <x v="8"/>
    <x v="1"/>
    <m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s v="ยังไม่ได้ลงข้อมูลในระบบ BB evMis"/>
    <n v="490000"/>
    <m/>
    <n v="0"/>
    <m/>
    <m/>
    <d v="2563-07-17T00:00:00"/>
    <d v="2563-07-17T00:00:00"/>
    <d v="2563-07-20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86"/>
    <s v="ชุดฟ้อนเจิง วิทยาลัยนาฏศิลปเชียงใหม่     ตำบลหายยา อำเภอเมืองเชียงใหม่ จังหวัดเชียงใหม่"/>
    <s v="12"/>
    <s v="ชุด"/>
    <n v="84000"/>
    <s v="P"/>
    <m/>
    <m/>
    <m/>
    <s v="1/2563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75000"/>
    <n v="1"/>
    <s v=" 17 กรกฎาคม 2563"/>
    <n v="75000"/>
    <n v="7014156718"/>
    <m/>
    <m/>
    <n v="75000"/>
    <x v="39"/>
    <s v="ลงนามในสัญญาแล้ว อยู่ระหว่างรอส่งมอบภายในวันที่ 15 กรกฎาคม 2563"/>
    <s v="B.1.6 = จ้างเหมา &gt;&gt; ลงนามในสัญญา"/>
    <x v="8"/>
    <x v="1"/>
    <m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s v="ยังไม่ได้ลงข้อมูลในระบบ BB evMis"/>
    <n v="75000"/>
    <m/>
    <n v="9000"/>
    <m/>
    <m/>
    <d v="2563-07-17T00:00:00"/>
    <d v="2563-07-17T00:00:00"/>
    <d v="2563-07-20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15"/>
    <s v="ชุดฟ้อนไต วิทยาลัยนาฏศิลปเชียงใหม่     ตำบลหายยา อำเภอเมืองเชียงใหม่ จังหวัดเชียงใหม่"/>
    <s v="12"/>
    <s v="ชุด"/>
    <n v="60000"/>
    <s v="P"/>
    <m/>
    <m/>
    <m/>
    <s v="1/2563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60000"/>
    <n v="1"/>
    <s v=" 17 กรกฎาคม 2563"/>
    <n v="60000"/>
    <n v="7014156718"/>
    <m/>
    <m/>
    <n v="60000"/>
    <x v="39"/>
    <s v="ลงนามในสัญญาแล้ว อยู่ระหว่างรอส่งมอบภายในวันที่ 15 กรกฎาคม 2563"/>
    <s v="B.1.6 = จ้างเหมา &gt;&gt; ลงนามในสัญญา"/>
    <x v="8"/>
    <x v="1"/>
    <m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s v="ยังไม่ได้ลงข้อมูลในระบบ BB evMis"/>
    <n v="60000"/>
    <m/>
    <n v="0"/>
    <m/>
    <m/>
    <d v="2563-07-17T00:00:00"/>
    <d v="2563-07-17T00:00:00"/>
    <d v="2563-07-20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03"/>
    <s v="ชุดฟ้อนผาง วิทยาลัยนาฏศิลปเชียงใหม่     ตำบลหายยา อำเภอเมืองเชียงใหม่ จังหวัดเชียงใหม่"/>
    <s v="12"/>
    <s v="ชุด"/>
    <n v="84000"/>
    <s v="P"/>
    <m/>
    <m/>
    <m/>
    <s v="1/2563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74000"/>
    <n v="1"/>
    <s v=" 17 กรกฎาคม 2563"/>
    <n v="74000"/>
    <n v="7014156718"/>
    <m/>
    <m/>
    <n v="74000"/>
    <x v="39"/>
    <s v="ลงนามในสัญญาแล้ว อยู่ระหว่างรอส่งมอบภายในวันที่ 15 กรกฎาคม 2563"/>
    <s v="B.1.6 = จ้างเหมา &gt;&gt; ลงนามในสัญญา"/>
    <x v="8"/>
    <x v="1"/>
    <m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s v="ยังไม่ได้ลงข้อมูลในระบบ BB evMis"/>
    <n v="74000"/>
    <m/>
    <n v="10000"/>
    <m/>
    <m/>
    <d v="2563-07-17T00:00:00"/>
    <d v="2563-07-17T00:00:00"/>
    <d v="2563-07-20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98"/>
    <s v="ชุดยืนเครื่องนาง วิทยาลัยนาฏศิลปเชียงใหม่     ตำบลหายยา อำเภอเมืองเชียงใหม่ จังหวัดเชียงใหม่"/>
    <s v="4"/>
    <s v="ชุด"/>
    <n v="200000"/>
    <s v="P"/>
    <m/>
    <m/>
    <m/>
    <s v="1/2563"/>
    <d v="2563-03-17T00:00:00"/>
    <s v="บจก.หอหมั้นเมือง"/>
    <s v="บริษัท"/>
    <s v="เชียงใหม่"/>
    <m/>
    <m/>
    <s v="เริ่มต้นวันที่ 18  มีนาคม 2563 สิ้นสุดวันที่ 17 กรกฎาคม 2563"/>
    <n v="200000"/>
    <n v="1"/>
    <s v=" 17 กรกฎาคม 2563"/>
    <n v="200000"/>
    <n v="7014156718"/>
    <m/>
    <m/>
    <n v="200000"/>
    <x v="39"/>
    <s v="ลงนามในสัญญาแล้ว อยู่ระหว่างรอส่งมอบภายในวันที่ 15 กรกฎาคม 2563"/>
    <s v="B.1.6 = จ้างเหมา &gt;&gt; ลงนามในสัญญา"/>
    <x v="8"/>
    <x v="1"/>
    <m/>
    <s v="ดำเนินการจัดทำและประกาศ ผู้ชนะการเสนอราคา (บจก.หอหมั้นเมือง) เรียบร้อยแล้ว _x000a_อยู่ระหว่างรอลงนามในสัญญา "/>
    <s v="ได้ตัวผู้รับจ้างแล้ว/รอลงนามในสัญญา"/>
    <s v="ยังไม่ได้ลงข้อมูลในระบบ BB evMis"/>
    <n v="200000"/>
    <m/>
    <n v="0"/>
    <m/>
    <m/>
    <d v="2563-07-17T00:00:00"/>
    <d v="2563-07-17T00:00:00"/>
    <d v="2563-07-20T00:00:00"/>
    <s v="ได้ตัวผู้รับจ้างแล้ว/รอลงนามในสัญญา"/>
    <e v="#VALUE!"/>
    <m/>
  </r>
  <r>
    <x v="5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9"/>
    <s v="เครื่องคอมพิวเตอร์ สำหรับงานประมวลผล แบบที่ 2 (จอแสดงภาพขนาดไม่น้อยกว่า 19 นิ้ว) วิทยาลัยนาฏศิลปเชียงใหม่ ตำบลหายยา อำเภอเมืองเชียงใหม่ จังหวัดเชียงใหม่"/>
    <s v="22"/>
    <s v="ชุด"/>
    <n v="660000"/>
    <s v="P"/>
    <m/>
    <m/>
    <m/>
    <s v="7/2563"/>
    <d v="2563-04-15T00:00:00"/>
    <s v="บริษัท กู้ดสปีด คอมพิวเตอร์ จำกัด"/>
    <s v="บริษัท"/>
    <s v="เชียงใหม่"/>
    <s v="HP"/>
    <s v="HP 280 G5"/>
    <s v="เริ่มต้นวันที่ 15 เมษายน 2563 สิ้นสุดวันที่ 15 พฤษภาคม 2563"/>
    <n v="658900"/>
    <n v="1"/>
    <d v="2563-05-15T00:00:00"/>
    <n v="658900"/>
    <n v="7014344622"/>
    <m/>
    <m/>
    <n v="658900"/>
    <x v="40"/>
    <s v="ประกาศผู้ชนะ อยู่ระหว่างรออุทธรณ์ 7 วันทำการ (31 มี.ค.- 8 เม.ย. 2563 )"/>
    <s v="B.1.4 = จ้างเหมา &gt;&gt; เปิดซอง / e-Auction, e-market, e-bidding"/>
    <x v="10"/>
    <x v="1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s v="ยังไม่ได้ลงข้อมูลในระบบ BB evMis"/>
    <n v="658900"/>
    <m/>
    <n v="1100"/>
    <m/>
    <m/>
    <d v="2563-05-15T00:00:00"/>
    <d v="2563-05-15T00:00:00"/>
    <d v="2563-05-18T00:00:00"/>
    <n v="660000"/>
    <e v="#VALUE!"/>
    <m/>
  </r>
  <r>
    <x v="5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7"/>
    <s v="เครื่องคอมพิวเตอร์โน้ตบุ๊ก สำหรับงานประมวลผล  วิทยาลัยนาฏศิลปเชียงใหม่ ตำบลหายยา อำเภอเมืองเชียงใหม่ จังหวัดเชียงใหม่"/>
    <s v="2"/>
    <s v="ชุด"/>
    <n v="44000"/>
    <s v="P"/>
    <m/>
    <m/>
    <m/>
    <s v="7/2563"/>
    <d v="2563-04-15T00:00:00"/>
    <s v="บริษัท กู้ดสปีด คอมพิวเตอร์ จำกัด"/>
    <s v="บริษัท"/>
    <s v="เชียงใหม่"/>
    <s v="HP"/>
    <s v="HP Pavilion Gaming 15-dk0205TX"/>
    <s v="เริ่มต้นวันที่ 15 เมษายน 2563 สิ้นสุดวันที่ 15 พฤษภาคม 2563"/>
    <n v="39310"/>
    <n v="1"/>
    <d v="2563-05-15T00:00:00"/>
    <n v="39310"/>
    <n v="7014344622"/>
    <m/>
    <m/>
    <n v="39310"/>
    <x v="40"/>
    <s v="ประกาศผู้ชนะ อยู่ระหว่างรออุทธรณ์ 7 วันทำการ (31 มี.ค.- 8 เม.ย. 2563 )"/>
    <s v="B.1.4 = จ้างเหมา &gt;&gt; เปิดซอง / e-Auction, e-market, e-bidding"/>
    <x v="10"/>
    <x v="1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s v="ยังไม่ได้ลงข้อมูลในระบบ BB evMis"/>
    <n v="39310"/>
    <m/>
    <n v="4690"/>
    <m/>
    <m/>
    <d v="2563-05-15T00:00:00"/>
    <d v="2563-05-15T00:00:00"/>
    <d v="2563-05-18T00:00:00"/>
    <n v="44000"/>
    <e v="#VALUE!"/>
    <m/>
  </r>
  <r>
    <x v="5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1"/>
    <s v="เครื่องพิมพ์ Multifunction เลเซอร์ หรือ LED สี  วิทยาลัยนาฏศิลปเชียงใหม่ ตำบลหายยา อำเภอเมืองเชียงใหม่ จังหวัดเชียงใหม่"/>
    <s v="10"/>
    <s v="เครื่อง"/>
    <n v="150000"/>
    <s v="P"/>
    <m/>
    <m/>
    <m/>
    <s v="7/2563"/>
    <d v="2563-04-15T00:00:00"/>
    <s v="บริษัท กู้ดสปีด คอมพิวเตอร์ จำกัด"/>
    <s v="บริษัท"/>
    <s v="เชียงใหม่"/>
    <s v="OKI"/>
    <s v="OKI MC363"/>
    <s v="เริ่มต้นวันที่ 15 เมษายน 2563 สิ้นสุดวันที่ 15 พฤษภาคม 2563"/>
    <n v="149000"/>
    <n v="1"/>
    <d v="2563-05-15T00:00:00"/>
    <n v="149000"/>
    <n v="7014344622"/>
    <m/>
    <m/>
    <n v="149000"/>
    <x v="40"/>
    <s v="ประกาศผู้ชนะ อยู่ระหว่างรออุทธรณ์ 7 วันทำการ (31 มี.ค.- 8 เม.ย. 2563 )"/>
    <s v="B.1.4 = จ้างเหมา &gt;&gt; เปิดซอง / e-Auction, e-market, e-bidding"/>
    <x v="10"/>
    <x v="1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s v="ยังไม่ได้ลงข้อมูลในระบบ BB evMis"/>
    <n v="149000"/>
    <m/>
    <n v="1000"/>
    <m/>
    <m/>
    <d v="2563-05-15T00:00:00"/>
    <d v="2563-05-15T00:00:00"/>
    <d v="2563-05-18T00:00:00"/>
    <n v="150000"/>
    <e v="#VALUE!"/>
    <m/>
  </r>
  <r>
    <x v="5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0"/>
    <s v="เครื่องพิมพ์แบบฉีดหมึกพร้อมติดตั้งถังหมึกพิมพ์ (Ink Tank Printer) วิทยาลัยนาฏศิลปเชียงใหม่   ตำบลหายยา อำเภอเมืองเชียงใหม่ จังหวัดเชียงใหม่"/>
    <s v="3"/>
    <s v="เครื่อง"/>
    <n v="12900"/>
    <s v="P"/>
    <m/>
    <m/>
    <m/>
    <s v="7/2563"/>
    <d v="2563-04-15T00:00:00"/>
    <s v="บริษัท กู้ดสปีด คอมพิวเตอร์ จำกัด"/>
    <s v="บริษัท"/>
    <s v="เชียงใหม่"/>
    <s v="EPSON"/>
    <s v="EPSON L3110"/>
    <s v="เริ่มต้นวันที่ 15 เมษายน 2563 สิ้นสุดวันที่ 15 พฤษภาคม 2563"/>
    <n v="12600"/>
    <n v="1"/>
    <d v="2563-05-15T00:00:00"/>
    <n v="12600"/>
    <n v="7014344622"/>
    <m/>
    <m/>
    <n v="12600"/>
    <x v="40"/>
    <s v="ประกาศผู้ชนะ อยู่ระหว่างรออุทธรณ์ 7 วันทำการ (31 มี.ค.- 8 เม.ย. 2563 )"/>
    <s v="B.1.4 = จ้างเหมา &gt;&gt; เปิดซอง / e-Auction, e-market, e-bidding"/>
    <x v="10"/>
    <x v="1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s v="ยังไม่ได้ลงข้อมูลในระบบ BB evMis"/>
    <n v="12600"/>
    <m/>
    <n v="300"/>
    <m/>
    <m/>
    <d v="2563-05-15T00:00:00"/>
    <d v="2563-05-15T00:00:00"/>
    <d v="2563-05-18T00:00:00"/>
    <n v="12900"/>
    <e v="#VALUE!"/>
    <m/>
  </r>
  <r>
    <x v="5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4"/>
    <s v="ติดตั้งระบบอินเตอร์เน็ตภายในห้องเรียนคอมพิวเตอร์ วิทยาลัยนาฏศิลปเชียงใหม่   ตำบลหายยา อำเภอเมืองเชียงใหม่ จังหวัดเชียงใหม่"/>
    <s v="1"/>
    <s v="ระบบ"/>
    <n v="400000"/>
    <m/>
    <m/>
    <s v="P"/>
    <m/>
    <s v="2/2563"/>
    <d v="2563-03-19T00:00:00"/>
    <s v="บริษัท วินบรอดแบนด์ จำกัด"/>
    <s v="บริษัท"/>
    <s v="เชียงใหม่"/>
    <m/>
    <m/>
    <s v="เริ่มต้นวันที่ 20  มีนาคม 2563 สิ้นสุดวันที่ 3 พฤษภาคม 2563"/>
    <n v="400000"/>
    <n v="1"/>
    <d v="2563-05-03T00:00:00"/>
    <n v="400000"/>
    <n v="7014166248"/>
    <m/>
    <m/>
    <n v="400000"/>
    <x v="41"/>
    <s v="ลงนามในสัญญาแล้ว อยู่ระหว่างรอส่งมอบภายในวันที่ 3 พฤษภาคม 2563"/>
    <s v="B.1.6 = จ้างเหมา &gt;&gt; ลงนามในสัญญา"/>
    <x v="8"/>
    <x v="1"/>
    <m/>
    <s v="จัดทำรายงานขอซื้อขอจ้างและอยู่ระหว่างดำเนินการจัดหาผู้รับจ้าง"/>
    <s v="หัวหน้าหน่วยงานเห็นชอบรายงานขอซื้อขอจ้าง"/>
    <s v="ยังไม่ได้ลงข้อมูลในระบบ BB evMis"/>
    <n v="400000"/>
    <m/>
    <n v="0"/>
    <m/>
    <m/>
    <d v="2563-05-03T00:00:00"/>
    <d v="2563-05-03T00:00:00"/>
    <d v="2563-05-05T00:00:00"/>
    <n v="400000"/>
    <e v="#VALUE!"/>
    <m/>
  </r>
  <r>
    <x v="5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1"/>
    <s v="สแกนเนอร์ สำหรับงานเก็บเอกสารระดับศูนย์บริการ แบบที่ 1 วิทยาลัยนาฏศิลปเชียงใหม่   ตำบลหายยา อำเภอเมืองเชียงใหม่ จังหวัดเชียงใหม่"/>
    <s v="1"/>
    <s v="เครื่อง"/>
    <n v="18000"/>
    <s v="P"/>
    <m/>
    <m/>
    <m/>
    <s v="7/2563"/>
    <d v="2563-04-15T00:00:00"/>
    <s v="บริษัท กู้ดสปีด คอมพิวเตอร์ จำกัด"/>
    <s v="บริษัท"/>
    <s v="เชียงใหม่"/>
    <s v="Fujistu"/>
    <s v="Fujistu SP-1130"/>
    <s v="เริ่มต้นวันที่ 15 เมษายน 2563 สิ้นสุดวันที่ 15 พฤษภาคม 2563"/>
    <n v="17500"/>
    <n v="1"/>
    <d v="2563-05-15T00:00:00"/>
    <n v="17500"/>
    <n v="7014344622"/>
    <m/>
    <m/>
    <n v="17500"/>
    <x v="40"/>
    <s v="ประกาศผู้ชนะ อยู่ระหว่างรออุทธรณ์ 7 วันทำการ (31 มี.ค.- 8 เม.ย. 2563 )"/>
    <s v="B.1.4 = จ้างเหมา &gt;&gt; เปิดซอง / e-Auction, e-market, e-bidding"/>
    <x v="10"/>
    <x v="1"/>
    <m/>
    <s v="อยู่ระหว่างจัดทำรายงานขอซื้อขอจ้างและเตรียมเอกสาร_x000a_ประกาศประกวดราคาอิเล็กทรอนิกส์ E-bidding"/>
    <s v="หัวหน้าหน่วยงานเห็นชอบรายงานขอซื้อขอจ้าง"/>
    <s v="ยังไม่ได้ลงข้อมูลในระบบ BB evMis"/>
    <n v="17500"/>
    <m/>
    <n v="500"/>
    <m/>
    <m/>
    <d v="2563-05-15T00:00:00"/>
    <d v="2563-05-15T00:00:00"/>
    <d v="2563-05-18T00:00:00"/>
    <n v="18000"/>
    <e v="#VALUE!"/>
    <m/>
  </r>
  <r>
    <x v="5"/>
    <s v="งบประมาณตามพรบ.งบประมาณรายจ่ายประจำปีงบประมาณ พ.ศ.2563"/>
    <x v="1"/>
    <s v="ที่ดินและสิ่งก่อสร้าง-รายการผูกผัน (ใหม่)"/>
    <s v="กิจกรรมพัฒนาอุปกรณ์ทางการศึกษา กายภาพและสภาพแวดล้อมระดับพื้นฐาน"/>
    <s v="1800836718420001"/>
    <s v="ก่อสร้างอาคารวิทยบริการ วิทยาลัยนาฏศิลปเชียงใหม่ ตำบลหายยา อำเภอเมืองเชียงใหม่ จังหวัดเชียงใหม่ งบประมาณทั้งสิ้น 57,700,000 บาท_x000a_ปี 2563 ผูกพันงบประมาณ 11,540,000  บาท_x000a_ปี 2564 ผูกพันงบประมาณ  46,160,000 บาท"/>
    <s v="1"/>
    <s v="หลัง"/>
    <n v="11540000"/>
    <s v="P"/>
    <m/>
    <m/>
    <m/>
    <m/>
    <m/>
    <m/>
    <m/>
    <m/>
    <m/>
    <m/>
    <m/>
    <m/>
    <m/>
    <m/>
    <m/>
    <m/>
    <m/>
    <m/>
    <n v="0"/>
    <x v="42"/>
    <s v="1. คาดว่าได้รับแบบจากสำนักสถาปัตยกรรม กรมศิลปากร ภายในวันที่ 15 เมษายน 2563_x000a_ 2. ทำราคากลางท้องถิ่น ขอความอนุเคราะห์โยธาจังหวัด ระหว่างวันที่ 20 เมษายน - 4 พฤษภาคม 2563_x000a_3. ประกาศร่าง TOR 3 วัน ระหว่างวันที่ 5-7 พฤษภาคม 2563_x000a_4. ประกาศเชิญชวน (e-bidding) 20 วันทำการ ระหว่าง 8 พฤษภาคม - 5 มิถุนายน 2563_x000a_5. ยื่นเสนอราคาในระบบ 8 มิถุนายน 2563_x000a_6. คณะกรรมการพิจารณาผล 3 วัน 9-11 มิถุนายน 2563_x000a_7. ประกาศผู้ชนะ 12 มิถุนายน 2563_x000a_8. รออุทธรณ์ 7 วันทำการ 15 - 23 มิถุนายน 2563 _x000a_9. แจ้งลงนามสัญญา ภายใน 7 วัน 24-30 มิถุนายน 2563_x000a_10. สัญญา 450 วัน  เริ่มต้นสัญญา 1 กรกฎาคม 2563  สิ้นสุดสัญญา 24 กันยายน 2564_x000a_11. ส่งมอบภายในวันที่ 21 กันยายน 2564"/>
    <s v="B.1.1 = จ้างเหมา &gt;&gt; สำรวจออกแบบ/ กำหนดคุณลักษณะ spec"/>
    <x v="11"/>
    <x v="2"/>
    <s v="เข้าพรบ.โอนปีงบประมาณ พ.ศ.2563 จำนวน 2,885,000 บาท"/>
    <s v="อยู่ระหว่างเตรียมดำเนินการจัดซื้อจัดจ้าง _x000a_ (แบบและประมาณราคายังไม่เรียบร้อย)"/>
    <s v="อื่นๆ (อยู่ระหว่างเตรียมดำเนินการจัดซื้อจัดจ้าง)"/>
    <s v="ยังไม่ได้ลงข้อมูลในระบบ BB evMis"/>
    <m/>
    <m/>
    <n v="11540000"/>
    <s v="22-28 พฤษภาคม  2563"/>
    <d v="2563-05-28T00:00:00"/>
    <s v=" 21 สิงหาคม 2564"/>
    <d v="2564-08-21T00:00:00"/>
    <d v="2564-08-31T00:00:00"/>
    <n v="11540000"/>
    <m/>
    <m/>
  </r>
  <r>
    <x v="5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6"/>
    <s v="ก่อสร้างเวทีกลางแจ้ง วิทยาลัยนาฏศิลปเชียงใหม่ ตำบลหายยา อำเภอเมืองเชียงใหม่ จังหวัดเชียงใหม่"/>
    <s v="1"/>
    <s v="เวที"/>
    <n v="1800000"/>
    <s v="P"/>
    <m/>
    <m/>
    <m/>
    <m/>
    <m/>
    <m/>
    <m/>
    <m/>
    <m/>
    <m/>
    <m/>
    <m/>
    <m/>
    <m/>
    <m/>
    <m/>
    <m/>
    <m/>
    <n v="0"/>
    <x v="43"/>
    <s v="1. ได้รับแบบจากสำนักสถาปัตยกรรม กรมศิลปากรแล้ว ในวันที่ 31 มีนาคม 2563_x000a_ 2. ทำราคากลางท้องถิ่น ขอความอนุเคราะห์โยธาจังหวัด ระหว่างวันที่ 1 เมษายน - 15 เมษายน 2563_x000a_3. ประกาศร่าง TOR (ไม่ประกาศร่าง)_x000a_4. ประกาศเชิญชวน (e-bidding) 5 วันทำการ ระหว่าง 16-22 เมษายน 2563_x000a_5. ยื่นเสนอราคาในระบบ 23 เมษายน 2563_x000a_6. คณะกรรมการพิจารณาผล 3 วันทำการ 24-28 เมษายน 2563_x000a_7. ประกาศผู้ชนะ 24 เมษายน 2563_x000a_8. รออุทธรณ์ 7 วันทำการ 27 เมษายน - 5 พฤษภาคม 2563 _x000a_9. แจ้งลงนามสัญญา ภายใน 7 วัน 7-13 พฤษภาคม 2563_x000a_10. สัญญา 130 วัน  เริ่มต้นสัญญา 14 พฤษภาคม 2563  สิ้นสุดสัญญา 10 กันยายน 2563_x000a_11. ส่งมอบภายในวันที่ 10 กันยายน 2563"/>
    <s v="B.1.2 = จ้างเหมา &gt;&gt; แบบรูปรายการ/ tor แล้วเสร็จ / กำหนดราคากลาง"/>
    <x v="12"/>
    <x v="2"/>
    <m/>
    <s v="อยู่ระหว่างเตรียมดำเนินการจัดซื้อจัดจ้าง _x000a_ (แบบและประมาณราคายังไม่เรียบร้อย)"/>
    <s v="อื่นๆ (อยู่ระหว่างเตรียมดำเนินการจัดซื้อจัดจ้าง)"/>
    <s v="ยังไม่ได้ลงข้อมูลในระบบ BB evMis"/>
    <m/>
    <m/>
    <n v="1800000"/>
    <s v="7-13 พฤษภาคม 2563"/>
    <d v="2563-05-13T00:00:00"/>
    <d v="2563-09-10T00:00:00"/>
    <d v="2563-09-10T00:00:00"/>
    <d v="2563-09-14T00:00:00"/>
    <n v="1800000"/>
    <m/>
    <m/>
  </r>
  <r>
    <x v="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15"/>
    <s v="กระดานไวท์บอร์ด 2 หน้า มีขาตั้งมีล้อ ขนาด 120*150 cm วิทยาลัยนาฏศิลปนครศรีธรรมราช ตำบลท่าเรือ อำเภอเมืองนครศรีธรรมราช จังหวัดนครศรีธรรมราช"/>
    <s v="12"/>
    <s v="แผ่น"/>
    <n v="59800"/>
    <m/>
    <m/>
    <s v="P"/>
    <d v="1963-01-24T00:00:00"/>
    <s v="126/2563"/>
    <d v="1963-03-20T00:00:00"/>
    <s v="หจก.ลิ้มจี่เซ้ง"/>
    <s v="ห้างหุ้นส่วนจำกัด"/>
    <s v="นครศรีธรรมราช"/>
    <s v=" -"/>
    <s v=" -"/>
    <s v="21 - 27 มี.ค. 63"/>
    <n v="59760"/>
    <n v="1"/>
    <d v="1963-03-27T00:00:00"/>
    <n v="59760"/>
    <n v="7014183220"/>
    <d v="1963-03-27T00:00:00"/>
    <d v="1963-03-30T00:00:00"/>
    <n v="59760"/>
    <x v="44"/>
    <s v="เบิกจ่ายเรียบร้อยแล้ว"/>
    <s v="B.1.6 = จ้างเหมา &gt;&gt; ลงนามในสัญญา"/>
    <x v="3"/>
    <x v="0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m/>
    <n v="59760"/>
    <n v="40"/>
    <d v="1963-03-01T00:00:00"/>
    <d v="1963-03-01T00:00:00"/>
    <d v="1963-03-01T00:00:00"/>
    <d v="1963-03-01T00:00:00"/>
    <d v="1963-03-01T00:00:00"/>
    <n v="59760"/>
    <n v="40"/>
    <m/>
  </r>
  <r>
    <x v="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21"/>
    <s v="เก้าอี้สำนักงาน วิทยาลัยนาฏศิลปนครศรีธรรมราช   ตำบลท่าเรือ อำเภอเมืองนครศรีธรรมราช จังหวัดนครศรีธรรมราช"/>
    <s v="30"/>
    <s v="ตัว"/>
    <n v="78000"/>
    <m/>
    <m/>
    <s v="P"/>
    <d v="1963-01-23T00:00:00"/>
    <s v="129/2563"/>
    <d v="1963-03-24T00:00:00"/>
    <s v="หจก.สยามจัสมินลิฟวิ่ง เซ็นเตอร์"/>
    <s v="ห้างหุ้นส่วนจำกัด"/>
    <s v="นครศรีธรรมราช"/>
    <s v=" -"/>
    <s v=" -"/>
    <s v="25 - 31 มี.ค. 63"/>
    <n v="78000"/>
    <n v="1"/>
    <d v="1963-03-27T00:00:00"/>
    <n v="23101"/>
    <n v="7014206527"/>
    <d v="1963-03-27T00:00:00"/>
    <d v="1963-03-30T00:00:00"/>
    <n v="78000"/>
    <x v="44"/>
    <s v="เบิกจ่ายเรียบร้อยแล้ว"/>
    <s v="B.1.6 = จ้างเหมา &gt;&gt; ลงนามในสัญญา"/>
    <x v="3"/>
    <x v="0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m/>
    <n v="78000"/>
    <n v="0"/>
    <d v="1963-03-01T00:00:00"/>
    <d v="1963-03-01T00:00:00"/>
    <d v="1963-03-01T00:00:00"/>
    <d v="1963-03-01T00:00:00"/>
    <d v="1963-03-01T00:00:00"/>
    <n v="78000"/>
    <s v=" -"/>
    <m/>
  </r>
  <r>
    <x v="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14"/>
    <s v="ฉากระแนงกระถาง UPVC สำหรับจัดนิทรรศการ วิทยาลัยนาฏศิลปนครศรีธรรมราช      ตำบลท่าเรือ อำเภอเมืองนครศรีธรรมราช จังหวัดนครศรีธรรมราช"/>
    <s v="10"/>
    <s v="ตัว"/>
    <n v="40000"/>
    <m/>
    <m/>
    <s v="P"/>
    <d v="1963-03-23T00:00:00"/>
    <s v="131/2563"/>
    <d v="1963-03-27T00:00:00"/>
    <s v="ร้านบ้านท่าไม้"/>
    <s v="ร้าน"/>
    <s v="นครปฐม"/>
    <s v=" -"/>
    <s v=" -"/>
    <s v="28 มี.ค. -7 เม.ย. 63"/>
    <n v="36500"/>
    <n v="1"/>
    <d v="1963-04-07T00:00:00"/>
    <n v="36500"/>
    <n v="7014235890"/>
    <d v="1963-04-07T00:00:00"/>
    <d v="1963-04-10T00:00:00"/>
    <n v="36500"/>
    <x v="45"/>
    <s v="รอส่งมอบของตามสัญญาวันที่ 7 เมษายน 2563"/>
    <s v="B.1.6 = จ้างเหมา &gt;&gt; ลงนามในสัญญา"/>
    <x v="8"/>
    <x v="0"/>
    <m/>
    <s v="กำลังติดต่อผู้ขายเพื่อขอเอกสาร"/>
    <s v="เสนอราคา/พิจารณาผล"/>
    <s v="ยังไม่ได้ลงข้อมูลในระบบ BB evMis"/>
    <m/>
    <n v="36500"/>
    <n v="3500"/>
    <d v="1963-03-01T00:00:00"/>
    <d v="1963-03-01T00:00:00"/>
    <d v="1963-03-01T00:00:00"/>
    <d v="1963-03-01T00:00:00"/>
    <d v="1963-03-01T00:00:00"/>
    <n v="40000"/>
    <m/>
    <m/>
  </r>
  <r>
    <x v="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71"/>
    <s v="ชั้นวางหนังสือในห้องสมุด วิทยาลัยนาฏศิลปนครศรีธรรมราช   ตำบลท่าเรือ อำเภอเมืองนครศรีธรรมราช จังหวัดนครศรีธรรมราช"/>
    <s v="5"/>
    <s v="ตัว"/>
    <n v="100000"/>
    <m/>
    <m/>
    <s v="P"/>
    <d v="1963-03-23T00:00:00"/>
    <s v="132/2563"/>
    <d v="1963-03-27T00:00:00"/>
    <s v="หจก.สยามจัสมินลิฟวิ่ง เซ็นเตอร์"/>
    <s v="ห้างหุ้นส่วนจำกัด"/>
    <s v="นครศรีธรรมราช"/>
    <s v=" -"/>
    <s v=" -"/>
    <s v="28 มี.ค. -3 เม.ย. 63"/>
    <n v="42250"/>
    <n v="1"/>
    <d v="1963-04-03T00:00:00"/>
    <n v="42250"/>
    <n v="7014235889"/>
    <d v="2563-04-03T00:00:00"/>
    <d v="2563-04-07T00:00:00"/>
    <n v="42250"/>
    <x v="44"/>
    <s v="รอส่งมอบของตามสัญญาวันที่ 3 เมษายน 2563"/>
    <s v="B.1.6 = จ้างเหมา &gt;&gt; ลงนามในสัญญา"/>
    <x v="8"/>
    <x v="0"/>
    <m/>
    <s v="กำลังติดต่อผู้ขายเพื่อขอเอกสาร"/>
    <s v="เสนอราคา/พิจารณาผล"/>
    <s v="ยังไม่ได้ลงข้อมูลในระบบ BB evMis"/>
    <m/>
    <n v="42250"/>
    <n v="57750"/>
    <d v="1963-03-01T00:00:00"/>
    <d v="1963-03-01T00:00:00"/>
    <d v="1963-03-01T00:00:00"/>
    <d v="1963-03-01T00:00:00"/>
    <d v="1963-03-01T00:00:00"/>
    <n v="100000"/>
    <m/>
    <m/>
  </r>
  <r>
    <x v="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24"/>
    <s v="โต๊ะวางคอมพิวเตอร์ วิทยาลัยนาฏศิลปนครศรีธรรมราช   ตำบลท่าเรือ อำเภอเมืองนครศรีธรรมราช จังหวัดนครศรีธรรมราช"/>
    <s v="10"/>
    <s v="ตัว"/>
    <n v="39500"/>
    <m/>
    <m/>
    <s v="P"/>
    <d v="1963-01-23T00:00:00"/>
    <s v="129/2563"/>
    <d v="1963-03-24T00:00:00"/>
    <s v="หจก.สยามจัสมินลิฟวิ่ง เซ็นเตอร์"/>
    <s v="ห้างหุ้นส่วนจำกัด"/>
    <s v="นครศรีธรรมราช"/>
    <m/>
    <m/>
    <s v="25 - 31 มี.ค. 63"/>
    <n v="39000"/>
    <n v="1"/>
    <d v="1963-03-27T00:00:00"/>
    <n v="39000"/>
    <n v="7014206527"/>
    <d v="1963-03-27T00:00:00"/>
    <d v="1963-03-30T00:00:00"/>
    <n v="39000"/>
    <x v="44"/>
    <s v="เบิกจ่ายเรียบร้อยแล้ว"/>
    <s v="B.1.6 = จ้างเหมา &gt;&gt; ลงนามในสัญญา"/>
    <x v="3"/>
    <x v="0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m/>
    <n v="39000"/>
    <n v="500"/>
    <d v="1963-03-01T00:00:00"/>
    <d v="1963-03-01T00:00:00"/>
    <d v="1963-03-01T00:00:00"/>
    <d v="1963-03-01T00:00:00"/>
    <d v="1963-03-01T00:00:00"/>
    <n v="39000"/>
    <n v="500"/>
    <m/>
  </r>
  <r>
    <x v="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09"/>
    <s v="โต๊ะอเนกประสงค์แบบพับได้ วิทยาลัยนาฏศิลปนครศรีธรรมราช   ตำบลท่าเรือ อำเภอเมืองนครศรีธรรมราช จังหวัดนครศรีธรรมราช"/>
    <s v="26"/>
    <s v="ตัว"/>
    <n v="26000"/>
    <m/>
    <m/>
    <s v="P"/>
    <d v="1963-01-23T00:00:00"/>
    <s v="129/2563"/>
    <d v="1963-03-24T00:00:00"/>
    <s v="หจก.สยามจัสมินลิฟวิ่ง เซ็นเตอร์"/>
    <s v="ห้างหุ้นส่วนจำกัด"/>
    <s v="นครศรีธรรมราช"/>
    <m/>
    <m/>
    <s v="25 - 31 มี.ค. 63"/>
    <n v="26000"/>
    <n v="1"/>
    <d v="1963-03-27T00:00:00"/>
    <n v="26000"/>
    <n v="7014206527"/>
    <d v="1963-03-27T00:00:00"/>
    <d v="1963-03-30T00:00:00"/>
    <n v="26000"/>
    <x v="44"/>
    <s v="เบิกจ่ายเรียบร้อยแล้ว"/>
    <s v="B.1.6 = จ้างเหมา &gt;&gt; ลงนามในสัญญา"/>
    <x v="3"/>
    <x v="0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m/>
    <n v="26000"/>
    <n v="0"/>
    <d v="1963-03-01T00:00:00"/>
    <d v="1963-03-01T00:00:00"/>
    <d v="1963-03-01T00:00:00"/>
    <d v="1963-03-01T00:00:00"/>
    <d v="1963-03-01T00:00:00"/>
    <n v="26000"/>
    <s v="  -"/>
    <m/>
  </r>
  <r>
    <x v="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37"/>
    <s v="พรมทอลายเปอร์เซีย ขนาด 2.75x4.75 ม. วิทยาลัยนาฏศิลปนครศรีธรรมราช     ตำบลท่าเรือ อำเภอเมืองนครศรีธรรมราช จังหวัดนครศรีธรรมราช"/>
    <s v="4"/>
    <s v="ผืน"/>
    <n v="23200"/>
    <m/>
    <m/>
    <s v="P"/>
    <d v="1963-02-14T00:00:00"/>
    <s v="130/2563"/>
    <d v="1963-03-26T00:00:00"/>
    <s v="บ. คานวาร์ อินเตอร์เนชั่นแนล จำกัด"/>
    <s v="บริษัท จำกัด"/>
    <s v="กรุงเทพมหานคร"/>
    <s v=" -"/>
    <s v=" -"/>
    <s v="27 - 2 เม.ย. 63"/>
    <n v="23112"/>
    <n v="1"/>
    <d v="1963-04-02T00:00:00"/>
    <n v="23112"/>
    <n v="7014224804"/>
    <d v="2563-04-02T00:00:00"/>
    <d v="2563-04-03T00:00:00"/>
    <n v="23112"/>
    <x v="44"/>
    <s v="รอส่งมอบของตามสัญญาวันที่ 2 เมษายน 2563"/>
    <s v="B.1.6 = จ้างเหมา &gt;&gt; ลงนามในสัญญา"/>
    <x v="8"/>
    <x v="0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m/>
    <n v="23112"/>
    <n v="88"/>
    <d v="1963-03-01T00:00:00"/>
    <d v="1963-03-01T00:00:00"/>
    <d v="1963-03-01T00:00:00"/>
    <d v="1963-03-01T00:00:00"/>
    <d v="1963-03-01T00:00:00"/>
    <n v="23112"/>
    <m/>
    <m/>
  </r>
  <r>
    <x v="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92"/>
    <s v="พรมทอลายเปอร์เซีย ขนาด 3.00x4.00 ม. วิทยาลัยนาฏศิลปนครศรีธรรมราช     ตำบลท่าเรือ อำเภอเมืองนครศรีธรรมราช จังหวัดนครศรีธรรมราช"/>
    <s v="4"/>
    <s v="ผืน"/>
    <n v="24000"/>
    <m/>
    <m/>
    <s v="P"/>
    <d v="1963-02-14T00:00:00"/>
    <s v="130/2563"/>
    <d v="1963-03-26T00:00:00"/>
    <s v="บ. คานวาร์ อินเตอร์เนชั่นแนล จำกัด"/>
    <s v="บริษัท จำกัด"/>
    <s v="กรุงเทพมหานคร"/>
    <s v=" -"/>
    <s v=" -"/>
    <s v="27 - 2 เม.ย. 63"/>
    <n v="23968"/>
    <n v="1"/>
    <d v="1963-04-02T00:00:00"/>
    <n v="23968"/>
    <n v="7014224804"/>
    <d v="2563-04-02T00:00:00"/>
    <d v="2563-04-03T00:00:00"/>
    <n v="23968"/>
    <x v="44"/>
    <s v="รอส่งมอบของตามสัญญาวันที่ 2 เมษายน 2563"/>
    <s v="B.1.6 = จ้างเหมา &gt;&gt; ลงนามในสัญญา"/>
    <x v="8"/>
    <x v="0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m/>
    <n v="23968"/>
    <n v="32"/>
    <d v="1963-03-01T00:00:00"/>
    <d v="1963-03-01T00:00:00"/>
    <d v="1963-03-01T00:00:00"/>
    <d v="1963-03-01T00:00:00"/>
    <d v="1963-03-01T00:00:00"/>
    <n v="23968"/>
    <m/>
    <m/>
  </r>
  <r>
    <x v="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32"/>
    <s v="ม่านปรับแสง วิทยาลัยนาฏศิลปนครศรีธรรมราช    ตำบลท่าเรือ อำเภอเมืองนครศรีธรรมราช จังหวัดนครศรีธรรมราช"/>
    <s v="24"/>
    <s v="ชุด"/>
    <n v="192000"/>
    <m/>
    <m/>
    <s v="P"/>
    <d v="1963-01-24T00:00:00"/>
    <s v="125/2563"/>
    <d v="2563-03-20T00:00:00"/>
    <s v="สุธาธรผ้าม่าน"/>
    <s v="ร้าน"/>
    <s v="นครศรีธรรมราช"/>
    <s v=" -"/>
    <s v=" -"/>
    <s v="21-27 มี.ค. 63"/>
    <n v="192000"/>
    <n v="1"/>
    <d v="2563-03-27T00:00:00"/>
    <n v="192000"/>
    <n v="7014181488"/>
    <d v="2563-03-25T00:00:00"/>
    <d v="2563-03-25T00:00:00"/>
    <n v="192000"/>
    <x v="44"/>
    <s v="เบิกจ่ายเรียบร้อยแล้ว"/>
    <s v="B.1.6 = จ้างเหมา &gt;&gt; ลงนามในสัญญา"/>
    <x v="1"/>
    <x v="0"/>
    <m/>
    <s v="ได้ผู้ขายแล้ว"/>
    <s v="ได้ตัวผู้รับจ้างแล้ว/รอลงนามในสัญญา"/>
    <s v="ลงข้อมูลในระบบ BB evMis ถึงวันที่ 31 มี.ค.2563 แล้ว"/>
    <m/>
    <n v="192000"/>
    <n v="0"/>
    <d v="1963-03-01T00:00:00"/>
    <d v="1963-03-01T00:00:00"/>
    <d v="1963-03-01T00:00:00"/>
    <d v="1963-03-01T00:00:00"/>
    <d v="1963-03-01T00:00:00"/>
    <n v="192000"/>
    <m/>
    <m/>
  </r>
  <r>
    <x v="6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08"/>
    <s v="โทรทัศน์ แอล อีดี (LED TV) แบบ Smart TV ขนาด 55 นิ้ว พร้อมขาแขวนทีวี แบบติดผนัง วิทยาลัยนาฏศิลปนครศรีธรรมราช    ตำบลท่าเรือ อำเภอเมืองนครศรีธรรมราช จังหวัดนครศรีธรรมราช"/>
    <s v="5"/>
    <s v="ชุด"/>
    <n v="142500"/>
    <m/>
    <m/>
    <s v="P"/>
    <s v="26 ก.พ.-9 มี.ค. 63"/>
    <m/>
    <d v="2563-03-31T00:00:00"/>
    <s v="บ. เก่งคอมพิวเตอร์ แอนด์ ไอที จำกัด"/>
    <s v="บริษัท จำกัด"/>
    <s v="นครศรีธรรมราช"/>
    <s v="SAMSUNG "/>
    <s v="UA55RU7200KXXT"/>
    <s v="1 - 30 เม.ย. 63"/>
    <n v="132500"/>
    <n v="1"/>
    <d v="2563-04-30T00:00:00"/>
    <n v="132500"/>
    <n v="7014247048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อยู่ในขั้นตอนประกาศแผนการจัดซื้อจัดจ้างและเตรียมเอกสารเข้าระบบ e-gp"/>
    <s v="เสนอราคา/พิจารณาผล"/>
    <s v="ยังไม่ได้ลงข้อมูลในระบบ BB evMis"/>
    <n v="132500"/>
    <m/>
    <n v="10000"/>
    <d v="1963-03-01T00:00:00"/>
    <d v="1963-03-01T00:00:00"/>
    <s v=" เม.ย.63"/>
    <s v=" เม.ย.63"/>
    <s v=" เม.ย.63"/>
    <n v="132500"/>
    <m/>
    <m/>
  </r>
  <r>
    <x v="6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01"/>
    <s v="โทรทัศน์ แอล อีดี (LED TV) แบบ Smart TV ขนาด 55 นิ้ว พร้อมขาตั้งทีวี แบบมีล้อเลื่อน วิทยาลัยนาฏศิลปนครศรีธรรมราช   ตำบลท่าเรือ อำเภอเมืองนครศรีธรรมราช จังหวัดนครศรีธรรมราช"/>
    <s v="5"/>
    <s v="ชุด"/>
    <n v="157300"/>
    <m/>
    <m/>
    <s v="P"/>
    <s v="26 ก.พ.-9 มี.ค. 63"/>
    <m/>
    <d v="2563-03-31T00:00:00"/>
    <s v="บ. เก่งคอมพิวเตอร์ แอนด์ ไอที จำกัด"/>
    <s v="บริษัท จำกัด"/>
    <s v="นครศรีธรรมราช"/>
    <s v="SAMSUNG "/>
    <s v="UA55RU7200KXXT"/>
    <s v="1 - 30 เม.ย. 63"/>
    <n v="152500"/>
    <n v="1"/>
    <d v="2563-04-30T00:00:00"/>
    <n v="152500"/>
    <n v="7014247048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อยู่ในขั้นตอนประกาศแผนการจัดซื้อจัดจ้างและเตรียมเอกสารเข้าระบบ e-gp"/>
    <s v="เสนอราคา/พิจารณาผล"/>
    <s v="ยังไม่ได้ลงข้อมูลในระบบ BB evMis"/>
    <n v="152500"/>
    <m/>
    <n v="4800"/>
    <d v="1963-03-01T00:00:00"/>
    <d v="1963-03-01T00:00:00"/>
    <s v=" เม.ย.63"/>
    <s v=" เม.ย.63"/>
    <s v=" เม.ย.63"/>
    <n v="152500"/>
    <m/>
    <m/>
  </r>
  <r>
    <x v="6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02"/>
    <s v="เครื่องขยายเสียงเพาเวอร์มิกเซอร์ วิทยาลัยนาฏศิลปนครศรีธรรมราช    ตำบลท่าเรือ อำเภอเมืองนครศรีธรรมราช จังหวัดนครศรีธรรมราช"/>
    <s v="5"/>
    <s v="เครื่อง"/>
    <n v="30000"/>
    <m/>
    <m/>
    <s v="P"/>
    <d v="1963-01-24T00:00:00"/>
    <s v=" 5/2563"/>
    <d v="2563-03-31T00:00:00"/>
    <s v="บ. เก่งคอมพิวเตอร์ แอนด์ ไอที จำกัด"/>
    <s v="บริษัท จำกัด"/>
    <s v="นครศรีธรรมราช"/>
    <s v="NPE"/>
    <s v="TI-100w"/>
    <s v="1 - 30 เม.ย. 63"/>
    <n v="24500"/>
    <n v="1"/>
    <d v="2563-04-30T00:00:00"/>
    <n v="24500"/>
    <n v="7014247045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24500"/>
    <m/>
    <n v="5500"/>
    <d v="1963-03-01T00:00:00"/>
    <d v="1963-03-01T00:00:00"/>
    <s v=" เม.ย.63"/>
    <s v=" เม.ย.63"/>
    <s v=" เม.ย.63"/>
    <n v="24500"/>
    <m/>
    <m/>
  </r>
  <r>
    <x v="6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16"/>
    <s v="ตู้ลำโพงแบบติดตั้งฝาผนัง วิทยาลัยนาฏศิลปนครศรีธรรมราช    ตำบลท่าเรือ อำเภอเมืองนครศรีธรรมราช จังหวัดนครศรีธรรมราช"/>
    <s v="10"/>
    <s v="เครื่อง"/>
    <n v="50000"/>
    <m/>
    <m/>
    <s v="P"/>
    <d v="1963-01-24T00:00:00"/>
    <s v=" 5/2563"/>
    <d v="2563-03-31T00:00:00"/>
    <s v="บ. เก่งคอมพิวเตอร์ แอนด์ ไอที จำกัด"/>
    <s v="บริษัท จำกัด"/>
    <s v="นครศรีธรรมราช"/>
    <s v="NST"/>
    <s v="NC-602"/>
    <s v="1 - 30 เม.ย. 63"/>
    <n v="24500"/>
    <n v="1"/>
    <d v="2563-04-30T00:00:00"/>
    <n v="24500"/>
    <n v="7014247045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24500"/>
    <m/>
    <n v="25500"/>
    <d v="1963-03-01T00:00:00"/>
    <d v="1963-03-01T00:00:00"/>
    <s v=" เม.ย.63"/>
    <s v=" เม.ย.63"/>
    <s v=" เม.ย.63"/>
    <n v="24500"/>
    <m/>
    <m/>
  </r>
  <r>
    <x v="6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92"/>
    <s v="ไมโครโฟนชนิดไดนามิกส์ วิทยาลัยนาฏศิลปนครศรีธรรมราช   ตำบลท่าเรือ อำเภอเมืองนครศรีธรรมราช จังหวัดนครศรีธรรมราช"/>
    <s v="5"/>
    <s v="เครื่อง"/>
    <n v="15000"/>
    <m/>
    <m/>
    <s v="P"/>
    <d v="1963-01-24T00:00:00"/>
    <s v=" 5/2563"/>
    <d v="2563-03-31T00:00:00"/>
    <s v="บ. เก่งคอมพิวเตอร์ แอนด์ ไอที จำกัด"/>
    <s v="บริษัท จำกัด"/>
    <s v="นครศรีธรรมราช"/>
    <s v="SHURE "/>
    <s v="PGA48"/>
    <s v="1 - 30 เม.ย. 63"/>
    <n v="14250"/>
    <n v="1"/>
    <d v="2563-04-30T00:00:00"/>
    <n v="14250"/>
    <n v="7014247045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14250"/>
    <m/>
    <n v="750"/>
    <d v="1963-03-01T00:00:00"/>
    <d v="1963-03-01T00:00:00"/>
    <s v=" เม.ย.63"/>
    <s v=" เม.ย.63"/>
    <s v=" เม.ย.63"/>
    <n v="1425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09"/>
    <s v="ชุดทศกัณฐ์ วิทยาลัยนาฏศิลปนครศรีธรรมราช   ตำบลท่าเรือ อำเภอเมืองนครศรีธรรมราช จังหวัดนครศรีธรรมราช"/>
    <s v="1"/>
    <s v="ชุด"/>
    <n v="80000"/>
    <s v="P"/>
    <m/>
    <m/>
    <s v="5-16 ก.พ. 63"/>
    <s v=" 3/2563"/>
    <d v="2563-03-31T00:00:00"/>
    <s v="บ.เดอะแกรนดิโอโซ่มิวสิค จำกัด"/>
    <s v="บริษัท จำกัด"/>
    <s v="กรุงเทพมหานคร"/>
    <s v=" -"/>
    <s v=" -"/>
    <s v="1 เม.ย. - 29 ก.ค. 63"/>
    <n v="75000"/>
    <n v="1"/>
    <d v="1963-07-29T00:00:00"/>
    <n v="75000"/>
    <n v="701424700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75000"/>
    <m/>
    <n v="5000"/>
    <d v="1963-03-01T00:00:00"/>
    <d v="1963-03-01T00:00:00"/>
    <s v=" ก.ค. 63"/>
    <d v="1963-07-01T00:00:00"/>
    <d v="1963-07-01T00:00:00"/>
    <n v="75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38"/>
    <s v="ชุดนกยูง วิทยาลัยนาฏศิลปนครศรีธรรมราช ตำบลท่าเรือ อำเภอเมืองนครศรีธรรมราช จังหวัดนครศรีธรรมราช "/>
    <s v="1"/>
    <s v="ชุด"/>
    <n v="65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62000"/>
    <n v="1"/>
    <d v="1963-07-29T00:00:00"/>
    <n v="620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62000"/>
    <m/>
    <n v="3000"/>
    <d v="1963-03-01T00:00:00"/>
    <d v="1963-03-01T00:00:00"/>
    <s v=" ก.ค. 63"/>
    <d v="1963-07-01T00:00:00"/>
    <d v="1963-07-01T00:00:00"/>
    <n v="62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18"/>
    <s v="ชุดนาง วิทยาลัยนาฏศิลปนครศรีธรรมราช ตำบลท่าเรือ อำเภอเมืองนครศรีธรรมราช จังหวัดนครศรีธรรมราช"/>
    <s v="6"/>
    <s v="ชุด"/>
    <n v="350000"/>
    <s v="P"/>
    <m/>
    <m/>
    <s v="5-16 ก.พ. 63"/>
    <s v=" 3/2563"/>
    <d v="2563-03-31T00:00:00"/>
    <s v="บ.เดอะแกรนดิโอโซ่มิวสิค จำกัด"/>
    <s v="บริษัท จำกัด"/>
    <s v="กรุงเทพมหานคร"/>
    <s v=" -"/>
    <s v=" -"/>
    <s v="1 เม.ย. - 29 ก.ค. 63"/>
    <n v="336000"/>
    <n v="1"/>
    <d v="1963-07-29T00:00:00"/>
    <n v="336000"/>
    <n v="701424700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336000"/>
    <m/>
    <n v="14000"/>
    <d v="1963-03-01T00:00:00"/>
    <d v="1963-03-01T00:00:00"/>
    <s v=" ก.ค. 63"/>
    <d v="1963-07-01T00:00:00"/>
    <d v="1963-07-01T00:00:00"/>
    <n v="336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39"/>
    <s v="ชุดนางใน วิทยาลัยนาฏศิลปนครศรีธรรมราช ตำบลท่าเรือ อำเภอเมืองนครศรีธรรมราช จังหวัดนครศรีธรรมราช"/>
    <s v="12"/>
    <s v="ชุด"/>
    <n v="300000"/>
    <s v="P"/>
    <m/>
    <m/>
    <s v="5-16 ก.พ. 63"/>
    <s v=" 2/2563"/>
    <d v="2563-03-31T00:00:00"/>
    <s v="ร้านนายกฤษฎา  ผิวอ่อน"/>
    <s v="ร้าน"/>
    <s v="กรุงเทพมหานคร"/>
    <s v=" -"/>
    <s v=" -"/>
    <s v="1 เม.ย. - 29 ก.ค. 63"/>
    <n v="264000"/>
    <n v="1"/>
    <d v="1963-07-29T00:00:00"/>
    <n v="264000"/>
    <n v="7014246696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264000"/>
    <m/>
    <n v="36000"/>
    <d v="1963-03-01T00:00:00"/>
    <d v="1963-03-01T00:00:00"/>
    <s v=" ก.ค. 63"/>
    <d v="1963-07-01T00:00:00"/>
    <d v="1963-07-01T00:00:00"/>
    <n v="264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20"/>
    <s v="ชุดเปาวนาสูร วิทยาลัยนาฏศิลปนครศรีธรรมราช ตำบลท่าเรือ อำเภอเมืองนครศรีธรรมราช จังหวัดนครศรีธรรมราช "/>
    <s v="1"/>
    <s v="ชุด"/>
    <n v="8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75000"/>
    <n v="1"/>
    <d v="1963-07-29T00:00:00"/>
    <n v="750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75000"/>
    <m/>
    <n v="5000"/>
    <d v="1963-03-01T00:00:00"/>
    <d v="1963-03-01T00:00:00"/>
    <s v=" ก.ค. 63"/>
    <d v="1963-07-01T00:00:00"/>
    <d v="1963-07-01T00:00:00"/>
    <n v="75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17"/>
    <s v="ชุดพระแขนสั้น วิทยาลัยนาฏศิลปนครศรีธรรมราช ตำบลท่าเรือ อำเภอเมืองนครศรีธรรมราช จังหวัดนครศรีธรรมราช"/>
    <s v="6"/>
    <s v="ชุด"/>
    <n v="36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347800"/>
    <n v="1"/>
    <d v="1963-07-29T00:00:00"/>
    <n v="3478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347800"/>
    <m/>
    <n v="12200"/>
    <d v="1963-03-01T00:00:00"/>
    <d v="1963-03-01T00:00:00"/>
    <s v=" ก.ค. 63"/>
    <d v="1963-07-01T00:00:00"/>
    <d v="1963-07-01T00:00:00"/>
    <n v="3478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03"/>
    <s v="ชุดพระราม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ชุด"/>
    <n v="70000"/>
    <s v="P"/>
    <m/>
    <m/>
    <s v="5-16 ก.พ. 63"/>
    <s v=" 3/2563"/>
    <d v="2563-03-31T00:00:00"/>
    <s v="บ.เดอะแกรนดิโอโซ่มิวสิค จำกัด"/>
    <s v="บริษัท จำกัด"/>
    <s v="กรุงเทพมหานคร"/>
    <s v=" -"/>
    <s v=" -"/>
    <s v="1 เม.ย. - 29 ก.ค. 63"/>
    <n v="67000"/>
    <n v="1"/>
    <d v="1963-07-29T00:00:00"/>
    <n v="67000"/>
    <n v="701424700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67000"/>
    <m/>
    <n v="3000"/>
    <d v="1963-03-01T00:00:00"/>
    <d v="1963-03-01T00:00:00"/>
    <s v=" ก.ค. 63"/>
    <d v="1963-07-01T00:00:00"/>
    <d v="1963-07-01T00:00:00"/>
    <n v="67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3"/>
    <s v="ชุดพระลักษณ์ วิทยาลัยนาฏศิลปนครศรีธรรมราช    ตำบลท่าเรือ อำเภอเมืองนครศรีธรรมราช จังหวัดนครศรีธรรมราช"/>
    <s v="1"/>
    <s v="ชุด"/>
    <n v="70000"/>
    <s v="P"/>
    <m/>
    <m/>
    <s v="5-16 ก.พ. 63"/>
    <s v=" 3/2563"/>
    <d v="2563-03-31T00:00:00"/>
    <s v="บ.เดอะแกรนดิโอโซ่มิวสิค จำกัด"/>
    <s v="บริษัท จำกัด"/>
    <s v="กรุงเทพมหานคร"/>
    <s v=" -"/>
    <s v=" -"/>
    <s v="1 เม.ย. - 29 ก.ค. 63"/>
    <n v="67000"/>
    <n v="1"/>
    <d v="1963-07-29T00:00:00"/>
    <n v="67000"/>
    <n v="701424700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67000"/>
    <m/>
    <n v="3000"/>
    <d v="1963-03-01T00:00:00"/>
    <d v="1963-03-01T00:00:00"/>
    <s v=" ก.ค. 63"/>
    <d v="1963-07-01T00:00:00"/>
    <d v="1963-07-01T00:00:00"/>
    <n v="67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34"/>
    <s v="ชุดมโหธร วิทยาลัยนาฏศิลปนครศรีธรรมราช    ตำบลท่าเรือ อำเภอเมืองนครศรีธรรมราช จังหวัดนครศรีธรรมราช"/>
    <s v="1"/>
    <s v="ชุด"/>
    <n v="8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75000"/>
    <n v="1"/>
    <d v="1963-07-29T00:00:00"/>
    <n v="750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75000"/>
    <m/>
    <n v="5000"/>
    <d v="1963-03-01T00:00:00"/>
    <d v="1963-03-01T00:00:00"/>
    <s v=" ก.ค. 63"/>
    <d v="1963-07-01T00:00:00"/>
    <d v="1963-07-01T00:00:00"/>
    <n v="75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5"/>
    <s v="ชุดระบำปืดชายหญิงครบชุดพร้อมเครื่องประดับและอุปกรณ์ วิทยาลัยนาฏศิลปนครศรีธรรมราช  ตำบลท่าเรือ อำเภอเมืองนครศรีธรรมราช จังหวัดนครศรีธรรมราช"/>
    <s v="12"/>
    <s v="ชุด"/>
    <n v="264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252000"/>
    <n v="1"/>
    <d v="1963-07-29T00:00:00"/>
    <n v="2520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252000"/>
    <m/>
    <n v="12000"/>
    <d v="1963-03-01T00:00:00"/>
    <d v="1963-03-01T00:00:00"/>
    <s v=" ก.ค. 63"/>
    <d v="1963-07-01T00:00:00"/>
    <d v="1963-07-01T00:00:00"/>
    <n v="252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35"/>
    <s v="ชุดระบำพัดใบพ้อพร้อมเครื่องประดับและอุปกรณ์ วิทยาลัยนาฏศิลปนครศรีธรรมราช    ตำบลท่าเรือ อำเภอเมืองนครศรีธรรมราช จังหวัดนครศรีธรรมราช"/>
    <s v="12"/>
    <s v="ชุด"/>
    <n v="156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146400"/>
    <n v="1"/>
    <d v="1963-07-29T00:00:00"/>
    <n v="1464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146400"/>
    <m/>
    <n v="9600"/>
    <d v="1963-03-01T00:00:00"/>
    <d v="1963-03-01T00:00:00"/>
    <s v=" ก.ค. 63"/>
    <d v="1963-07-01T00:00:00"/>
    <d v="1963-07-01T00:00:00"/>
    <n v="1464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93"/>
    <s v="ชุดระบำลีลาชาชักชายหญิงครบชุดพร้อมเครื่องประดับและอุปกรณ์ วิทยาลัยนาฏศิลปนครศรีธรรมราช   ตำบลท่าเรือ อำเภอเมืองนครศรีธรรมราช จังหวัดนครศรีธรรมราช"/>
    <s v="16"/>
    <s v="ชุด"/>
    <n v="25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235000"/>
    <n v="1"/>
    <d v="1963-07-29T00:00:00"/>
    <n v="2350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235600"/>
    <m/>
    <n v="14400"/>
    <d v="1963-03-01T00:00:00"/>
    <d v="1963-03-01T00:00:00"/>
    <s v=" ก.ค. 63"/>
    <d v="1963-07-01T00:00:00"/>
    <d v="1963-07-01T00:00:00"/>
    <n v="2356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16"/>
    <s v="ชุดฤาษีแดง วิทยาลัยนาฏศิลปนครศรีธรรมราช   ตำบลท่าเรือ อำเภอเมืองนครศรีธรรมราช จังหวัดนครศรีธรรมราช"/>
    <s v="1"/>
    <s v="ชุด"/>
    <n v="6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52000"/>
    <n v="1"/>
    <d v="1963-07-29T00:00:00"/>
    <n v="520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52000"/>
    <m/>
    <n v="8000"/>
    <d v="1963-03-01T00:00:00"/>
    <d v="1963-03-01T00:00:00"/>
    <s v=" ก.ค. 63"/>
    <d v="1963-07-01T00:00:00"/>
    <d v="1963-07-01T00:00:00"/>
    <n v="52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19"/>
    <s v="ชุดสุครีพ วิทยาลัยนาฏศิลปนครศรีธรรมราช    ตำบลท่าเรือ อำเภอเมืองนครศรีธรรมราช จังหวัดนครศรีธรรมราช"/>
    <s v="1"/>
    <s v="ชุด"/>
    <n v="65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58000"/>
    <n v="1"/>
    <d v="1963-07-29T00:00:00"/>
    <n v="580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58000"/>
    <m/>
    <n v="7000"/>
    <d v="1963-03-01T00:00:00"/>
    <d v="1963-03-01T00:00:00"/>
    <s v=" ก.ค. 63"/>
    <d v="1963-07-01T00:00:00"/>
    <d v="1963-07-01T00:00:00"/>
    <n v="58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33"/>
    <s v="ชุดหนุมาน วิทยาลัยนาฏศิลปนครศรีธรรมราช   ตำบลท่าเรือ อำเภอเมืองนครศรีธรรมราช จังหวัดนครศรีธรรมราช"/>
    <s v="1"/>
    <s v="ชุด"/>
    <n v="60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58000"/>
    <n v="1"/>
    <d v="1963-07-29T00:00:00"/>
    <n v="580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58000"/>
    <m/>
    <n v="2000"/>
    <d v="1963-03-01T00:00:00"/>
    <d v="1963-03-01T00:00:00"/>
    <s v=" ก.ค. 63"/>
    <d v="1963-07-01T00:00:00"/>
    <d v="1963-07-01T00:00:00"/>
    <n v="58000"/>
    <m/>
    <m/>
  </r>
  <r>
    <x v="6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4"/>
    <s v="ชุดองคต วิทยาลัยนาฏศิลปนครศรีธรรมราช    ตำบลท่าเรือ อำเภอเมืองนครศรีธรรมราช จังหวัดนครศรีธรรมราช"/>
    <s v="1"/>
    <s v="ชุด"/>
    <n v="65000"/>
    <s v="P"/>
    <m/>
    <m/>
    <s v="5-16 ก.พ. 63"/>
    <s v=" 4/2563"/>
    <d v="2563-03-31T00:00:00"/>
    <s v="ร้าน ล้านช้าง โภคทรัพย์ "/>
    <s v="ร้าน"/>
    <s v="เชียงราย"/>
    <s v=" -"/>
    <s v=" -"/>
    <s v="1 เม.ย. - 29 ก.ค. 63"/>
    <n v="58000"/>
    <n v="1"/>
    <d v="1963-07-29T00:00:00"/>
    <n v="58000"/>
    <n v="7014247039"/>
    <m/>
    <m/>
    <m/>
    <x v="47"/>
    <s v="รอส่งมอบของตามสัญญาวันที่ 29 กรกฏาคม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58000"/>
    <m/>
    <n v="7000"/>
    <d v="1963-03-01T00:00:00"/>
    <d v="1963-03-01T00:00:00"/>
    <s v=" ก.ค. 63"/>
    <d v="1963-07-01T00:00:00"/>
    <d v="1963-07-01T00:00:00"/>
    <n v="58000"/>
    <m/>
    <m/>
  </r>
  <r>
    <x v="6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6"/>
    <s v="เครื่องคอมพิวเตอร์ สำหรับงานประมวลผล แบบที่ 2 (จอแสดงภาพขนาดไม่น้อยกว่า 19 นิ้ว) วิทยาลัยนาฏศิลปนครศรีธรรมราช ตำบลท่าเรือ อำเภอเมืองนครศรีธรรมราช จังหวัดนครศรีธรรมราช"/>
    <s v="10"/>
    <s v="เครื่อง"/>
    <n v="300000"/>
    <m/>
    <m/>
    <s v="P"/>
    <d v="1963-01-24T00:00:00"/>
    <s v="  7/2563"/>
    <d v="2563-03-31T00:00:00"/>
    <s v="บ. เก่งคอมพิวเตอร์ แอนด์ ไอที จำกัด"/>
    <s v="บริษัท จำกัด"/>
    <s v="นครศรีธรรมราช"/>
    <s v="Acer "/>
    <s v="Essential S2735G"/>
    <s v="1 - 30 เม.ย. 63"/>
    <n v="275000"/>
    <n v="1"/>
    <d v="2563-04-30T00:00:00"/>
    <n v="275000"/>
    <n v="7014247094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275000"/>
    <m/>
    <n v="25000"/>
    <d v="1963-03-01T00:00:00"/>
    <d v="1963-03-01T00:00:00"/>
    <s v=" เม.ย.63"/>
    <s v=" เม.ย.63"/>
    <s v=" เม.ย.63"/>
    <n v="275000"/>
    <m/>
    <m/>
  </r>
  <r>
    <x v="6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7"/>
    <s v="เครื่องคอมพิวเตอร์โน้ตบุ๊ก สำหรับงานสำนักงาน วิทยาลัยนาฏศิลปนครศรีธรรมราช ตำบลท่าเรือ อำเภอเมืองนครศรีธรรมราช จังหวัดนครศรีธรรมราช"/>
    <s v="5"/>
    <s v="เครื่อง"/>
    <n v="80000"/>
    <m/>
    <m/>
    <s v="P"/>
    <d v="1963-01-24T00:00:00"/>
    <s v=" 7/2563"/>
    <d v="2563-03-31T00:00:00"/>
    <s v="บ. เก่งคอมพิวเตอร์ แอนด์ ไอที จำกัด"/>
    <s v="บริษัท จำกัด"/>
    <s v="นครศรีธรรมราช"/>
    <s v="Acer "/>
    <s v="Ex215-51-307E"/>
    <s v="1 - 30 เม.ย. 63"/>
    <n v="72500"/>
    <n v="1"/>
    <d v="2563-04-30T00:00:00"/>
    <n v="72500"/>
    <n v="7014247094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72500"/>
    <m/>
    <n v="7500"/>
    <d v="1963-03-01T00:00:00"/>
    <d v="1963-03-01T00:00:00"/>
    <s v=" เม.ย.63"/>
    <s v=" เม.ย.63"/>
    <s v=" เม.ย.63"/>
    <n v="72500"/>
    <m/>
    <m/>
  </r>
  <r>
    <x v="6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7"/>
    <s v="เครื่องพิมพ์เลเซอร์ หรือ LED ขาวดำ ชนิด Network แบบที่ 2 (38 หน้า/นาที)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เครื่อง"/>
    <n v="15000"/>
    <m/>
    <m/>
    <s v="P"/>
    <d v="1963-01-24T00:00:00"/>
    <s v=" 7/2563"/>
    <d v="2563-03-31T00:00:00"/>
    <s v="บ. เก่งคอมพิวเตอร์ แอนด์ ไอที จำกัด"/>
    <s v="บริษัท จำกัด"/>
    <s v="นครศรีธรรมราช"/>
    <s v="HP "/>
    <s v="Laser Jet Pro M404dn"/>
    <s v="1 - 30 เม.ย. 63"/>
    <n v="12500"/>
    <n v="1"/>
    <d v="2563-04-30T00:00:00"/>
    <n v="12500"/>
    <n v="7014247094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12500"/>
    <m/>
    <n v="2500"/>
    <d v="1963-03-01T00:00:00"/>
    <d v="1963-03-01T00:00:00"/>
    <s v=" เม.ย.63"/>
    <s v=" เม.ย.63"/>
    <s v=" เม.ย.63"/>
    <n v="22000"/>
    <m/>
    <m/>
  </r>
  <r>
    <x v="6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0"/>
    <s v="เครื่องสำรองไฟฟ้า ขนาด 800 VA วิทยาลัยนาฏศิลปนครศรีธรรมราช ตำบลท่าเรือ อำเภอเมืองนครศรีธรรมราช จังหวัดนครศรีธรรมราช"/>
    <s v="10"/>
    <s v="เครื่อง"/>
    <n v="25000"/>
    <m/>
    <m/>
    <s v="P"/>
    <d v="1963-01-24T00:00:00"/>
    <s v=" 7/2563"/>
    <d v="2563-03-31T00:00:00"/>
    <s v="บ. เก่งคอมพิวเตอร์ แอนด์ ไอที จำกัด"/>
    <s v="บริษัท จำกัด"/>
    <s v="นครศรีธรรมราช"/>
    <s v="UPSn Cyber"/>
    <s v="UT800EG/800VA-480W_2y"/>
    <s v="1 - 30 เม.ย. 63"/>
    <n v="22000"/>
    <n v="1"/>
    <d v="2563-04-30T00:00:00"/>
    <n v="22000"/>
    <n v="7014247094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22000"/>
    <m/>
    <n v="3000"/>
    <d v="1963-03-01T00:00:00"/>
    <d v="1963-03-01T00:00:00"/>
    <s v=" เม.ย.63"/>
    <s v=" เม.ย.63"/>
    <s v=" เม.ย.63"/>
    <n v="12500"/>
    <m/>
    <m/>
  </r>
  <r>
    <x v="6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6"/>
    <s v="อุปกรณ์กระจายสัญญาณไร้สาย (Access Point) แบบที่ 1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ตัว"/>
    <n v="5700"/>
    <m/>
    <m/>
    <s v="P"/>
    <d v="1963-01-24T00:00:00"/>
    <s v=" 7/2563"/>
    <d v="2563-03-31T00:00:00"/>
    <s v="บ. เก่งคอมพิวเตอร์ แอนด์ ไอที จำกัด"/>
    <s v="บริษัท จำกัด"/>
    <s v="นครศรีธรรมราช"/>
    <s v="TP-Link "/>
    <s v="TP-Link "/>
    <s v="1 - 30 เม.ย. 63"/>
    <n v="5400"/>
    <n v="1"/>
    <d v="2563-04-30T00:00:00"/>
    <n v="5400"/>
    <n v="7014247094"/>
    <m/>
    <m/>
    <m/>
    <x v="46"/>
    <s v="รอส่งมอบของตามสัญญาวันที่ 30 เมษายน 2563"/>
    <s v="B.1.6 = จ้างเหมา &gt;&gt; ลงนามในสัญญา"/>
    <x v="8"/>
    <x v="1"/>
    <m/>
    <s v="ได้ผู้ขายแล้ว"/>
    <s v="ได้ตัวผู้รับจ้างแล้ว/รอลงนามในสัญญา"/>
    <s v="ยังไม่ได้ลงข้อมูลในระบบ BB evMis"/>
    <n v="5400"/>
    <m/>
    <n v="300"/>
    <d v="1963-03-01T00:00:00"/>
    <d v="1963-03-01T00:00:00"/>
    <s v=" เม.ย.63"/>
    <s v=" เม.ย.63"/>
    <s v=" เม.ย.63"/>
    <n v="5400"/>
    <m/>
    <m/>
  </r>
  <r>
    <x v="6"/>
    <s v="งบประมาณตามพรบ.งบประมาณรายจ่ายประจำปีงบประมาณ พ.ศ.2563"/>
    <x v="1"/>
    <s v="ที่ดินและสิ่งก่อสร้าง-รายการผูกผัน (เดิม)"/>
    <s v="กิจกรรมพัฒนาอุปกรณ์ทางการศึกษา กายภาพและสภาพแวดล้อมระดับพื้นฐาน"/>
    <s v="1800836718420009"/>
    <s v="ก่อสร้างอาคารดุริยางค์ไทย 5 ชั้น วิทยาลัยนาฏศิลปนครศรีธรรมราช ตำบลท่าเรือ อำเภอเมืองนครศรีธรรมราช จังหวัดนครศรีธรรมราช _x000a_งบประมาณทั้งสิ้น 95,888,900 บาท_x000a_ปี 2562 ตั้งบประมาณ  21,000,000 บาท_x000a_ปี 2563 ผูกพันงบประมาณ 19,896,900  บาท_x000a_ปี 2564 ผูกพันงบประมาณ   54,992,000 บาท_x000a_"/>
    <s v="1"/>
    <s v="หลัง"/>
    <n v="19896900"/>
    <s v="P"/>
    <m/>
    <m/>
    <s v="20 ธ.ค. 61-21 ม.ค. 62"/>
    <s v="4/2562"/>
    <d v="1962-02-26T00:00:00"/>
    <s v="บ.เกียรติก้องภพ จำกัด"/>
    <s v="บจก.(บริษัทจำกัด)"/>
    <s v="กรุงเทพฯ"/>
    <s v=" -"/>
    <s v=" -"/>
    <s v="1 มี.ค. 62-- 3 ม.ค.64"/>
    <n v="92627718.859999999"/>
    <m/>
    <s v="งวดที่ 1 : 29 พ.ค. 62     งวดที่ 2 : 3 ก.ค. 62    งวดที่ 3 : 7 ส.ค. 62   งวดที่ 4 : 11 ก.ย. 62 งวดที่ 5 : 16 ต.ค. 62    งวดที่ 6 : 20 พ.ย. 62  งวดที่ 7 : 25 ธ.ค. 62  งวดที่ 8 : 29 ม.ค. 63 งวดที่ 9 : 4 มี.ค. 63   งวดที่ 10 : 8 เม.ย. 63  งวดที่ 11 : 13 พ.ย. 63 งวดที่ 12 : 17 มิ.ย. 63 งวดที่ 13 : 22 ก.ค. 63 งวดที่ 14 : 26 ส.ค. 63 งวดที่ 15 : 30 ก.ย. 63งวดที่ 16 : 4 พ.ย. 63  งวดที่ 17 : 3 ม.ค. 64"/>
    <s v="งวดที่ 1 : 1,111,852.95  งวดที่ 2 : 2,310,646.75 _x000a_งวดที่ 3 : 2,636,760.41  งวดที่ 4 : 3,288,987.74  งวดที่ 5 : 3,356,109.94  งวดที่ 6 : 3,356,109.94  งวดที่ 7 : 4,314,998.50  งวดที่ 8 : 4,314,998.50 งวดที่ 9 : 4,314,998.50 งวดที่ 10 :4,314,998.50 งวดที่ 11 : 4,314,998.50งวดที่ 12 :4,314,998.50 งวดที่ 13 : 6,232,775.61งวดที่ 14 : 6,232,775.61งวดที่ 15 : 9,445,052.27งวดที่ 16 : 14,383,328.32งวดที่ 17 : 14,383,328.32"/>
    <n v="7013046268"/>
    <s v="งวดที่ 1 : 7 มิ.ย. 62_x000a_งวดที่ 2 : 22 ก.ค.62_x000a_งวดที่ 3 : 22 ก.ค.62 _x000a_งวดที่ 4 : 13 ก.ย.62_x000a_งวดที่ 5 : 5 พ.ย.62_x000a_งวดที่ 6 : 16 ธ.ค.62 _x000a_งวดที่ 7 : 29 ม.ค.63"/>
    <s v="งวดที่ 1 : 7 มิ.ย. 62_x000a_งวดที่ 2 : 25 ก.ค.62_x000a_งวดที่ 3 : 25 ก.ค.62_x000a_งวดที่ 4 : 18 ก.ย.62_x000a_งวดที่ 5 : 6 พ.ย.62 _x000a_งวดที่ 6 : 18 ธ.ค.62 _x000a_งวดที่ 7 : 4 ก.พ.63"/>
    <s v="งวดที่ 1 : 1,111,852.95_x000a_งวดที่ 2 : 2,310,646.75งวดที่ 3 : 2,636,760.41_x000a_งวดที่ 4 : 3,288,987.74งวดที่ 5 : 3,356,109.94งวดที่ 6 : 3,356,109.94งวดที่ 7 : 4,314,998.50  "/>
    <x v="48"/>
    <s v="อยู่ในขั้นตอนการดำเนินการก่อสร้างงวดที่ 8"/>
    <s v="C = เริ่มก่อสร้าง / เริ่มดำเนินการ"/>
    <x v="13"/>
    <x v="1"/>
    <m/>
    <s v="อยู่ในขั้นตอนการดำเนินการก่อสร้างงวดที่ 8"/>
    <s v="ลงนามในสัญญาแล้ว อยู่ระหว่างดำเนินการตามงวดงาน"/>
    <s v="ยังไม่ได้ลงข้อมูลในระบบ BB evMis"/>
    <n v="19896900"/>
    <m/>
    <n v="0"/>
    <m/>
    <m/>
    <m/>
    <m/>
    <m/>
    <m/>
    <m/>
    <m/>
  </r>
  <r>
    <x v="6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8"/>
    <s v="ปรับปรุงห้องประชุมอาคารวิทยบริการ วิทยาลัยนาฏศิลปนครศรีธรรมราช  ตำบลท่าเรือ อำเภอเมืองนครศรีธรรมราช จังหวัดนครศรีธรรมราช"/>
    <s v="1"/>
    <s v="แห่ง"/>
    <n v="4580500"/>
    <s v="P"/>
    <m/>
    <m/>
    <s v="2-8 เม.ย. 63"/>
    <m/>
    <m/>
    <m/>
    <m/>
    <m/>
    <m/>
    <m/>
    <m/>
    <m/>
    <m/>
    <m/>
    <m/>
    <m/>
    <m/>
    <m/>
    <m/>
    <x v="49"/>
    <s v="เตรียมเอกสารเพื่อทำการประกาศประกวดราคาใหม่"/>
    <s v="B.1.3 = จ้างเหมา &gt;&gt; ประกาศประกวด / ประกาศจัดซื้อจัดจ้าง"/>
    <x v="9"/>
    <x v="2"/>
    <m/>
    <s v="ประกาศประกวดราคาจ้างด้วยวิธีการอิเล็กทรอนิกส์ (e-bidding) ตั้งแต่วันที่ 26 ก.พ. - 9 มีนาคม 2563"/>
    <s v="เสนอราคา/พิจารณาผล"/>
    <s v="ยังไม่ได้ลงข้อมูลในระบบ BB evMis"/>
    <m/>
    <m/>
    <n v="4580500"/>
    <d v="1963-03-01T00:00:00"/>
    <d v="1963-04-01T00:00:00"/>
    <s v="พ.ค. 63, มิ.ย.63, ก.ค. 63"/>
    <s v="มิ.ย.63, ก.ค.63, ส.ค.63"/>
    <s v="มิ.ย.63, ก.ค.63, ส.ค.63"/>
    <n v="4304000"/>
    <m/>
    <m/>
  </r>
  <r>
    <x v="6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9"/>
    <s v="ปรับปรุงห้องเรียนคอมพิวเตอร์พร้อมครุภัณฑ์ประกอบ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แห่ง"/>
    <n v="3000000"/>
    <s v="P"/>
    <m/>
    <m/>
    <s v="20-25 มี.ค. 63"/>
    <m/>
    <m/>
    <m/>
    <m/>
    <m/>
    <m/>
    <m/>
    <m/>
    <m/>
    <m/>
    <m/>
    <m/>
    <m/>
    <m/>
    <m/>
    <m/>
    <x v="49"/>
    <s v="อยู่ในขั้นตอนเปิดซองพิจารณาผล คาดว่าสามารถประกาศผู้ชนะได้ในวันที่ 2 เม.ย. 63"/>
    <s v="B.1.4 = จ้างเหมา &gt;&gt; เปิดซอง / e-Auction, e-market, e-bidding"/>
    <x v="6"/>
    <x v="2"/>
    <m/>
    <s v="จัดทำราคากลางท้องถิ่น"/>
    <s v="อยู่ระหว่างการจัดทำร่าง TOR"/>
    <s v="ยังไม่ได้ลงข้อมูลในระบบ BB evMis"/>
    <m/>
    <m/>
    <n v="3000000"/>
    <d v="1963-03-01T00:00:00"/>
    <d v="1963-04-01T00:00:00"/>
    <s v="พ.ค. 63,  ก.ค. 63"/>
    <s v="มิ.ย.63,  ส.ค.63"/>
    <s v="มิ.ย.63,  ส.ค.63"/>
    <n v="3000000"/>
    <m/>
    <m/>
  </r>
  <r>
    <x v="6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5"/>
    <s v="ปรับปรุงอาคารเรียน 1 เพื่อเป็นห้องเก็บพัสดุ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แห่ง"/>
    <n v="4017900"/>
    <s v="P"/>
    <m/>
    <m/>
    <s v="26 ก.พ.-9 มี.ค. 63"/>
    <m/>
    <m/>
    <m/>
    <m/>
    <m/>
    <m/>
    <m/>
    <m/>
    <m/>
    <m/>
    <m/>
    <m/>
    <m/>
    <m/>
    <m/>
    <m/>
    <x v="49"/>
    <s v="อยู่ในขั้นตอนสรุปประกาศผู้ชนะ"/>
    <s v="B.1.4 = จ้างเหมา &gt;&gt; เปิดซอง / e-Auction, e-market, e-bidding"/>
    <x v="6"/>
    <x v="2"/>
    <m/>
    <s v="ประกาศประกวดราคาจ้างด้วยวิธีการอิเล็กทรอนิกส์ (e-bidding) ตั้งแต่วันที่ 26 ก.พ. - 9 มีนาคม 2563"/>
    <s v="เสนอราคา/พิจารณาผล"/>
    <s v="ยังไม่ได้ลงข้อมูลในระบบ BB evMis"/>
    <m/>
    <m/>
    <n v="4017900"/>
    <d v="1963-03-01T00:00:00"/>
    <d v="1963-04-01T00:00:00"/>
    <s v="พ.ค. 63, มิ.ย.63, ก.ค. 63"/>
    <s v="มิ.ย.63, ก.ค.63, ส.ค.63"/>
    <s v="มิ.ย.63, ก.ค.63, ส.ค.63"/>
    <n v="3810000"/>
    <m/>
    <m/>
  </r>
  <r>
    <x v="6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0"/>
    <s v="ก่อสร้างเวทีกลางแจ้ง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เวที"/>
    <n v="1800000"/>
    <s v="P"/>
    <m/>
    <m/>
    <s v="20-25 มี.ค. 63"/>
    <m/>
    <m/>
    <m/>
    <m/>
    <m/>
    <m/>
    <m/>
    <m/>
    <m/>
    <m/>
    <m/>
    <m/>
    <m/>
    <m/>
    <m/>
    <m/>
    <x v="49"/>
    <s v="อยู่ในขั้นตอนเปิดซองพิจารณาผล คาดว่าสามารถประกาศผู้ชนะได้ในวันที่ 2 เม.ย. 63"/>
    <s v="B.1.4 = จ้างเหมา &gt;&gt; เปิดซอง / e-Auction, e-market, e-bidding"/>
    <x v="6"/>
    <x v="2"/>
    <m/>
    <s v="จัดทำราคากลางท้องถิ่น"/>
    <s v="อยู่ระหว่างการจัดทำร่าง TOR"/>
    <s v="ยังไม่ได้ลงข้อมูลในระบบ BB evMis"/>
    <m/>
    <m/>
    <n v="1800000"/>
    <d v="1963-03-01T00:00:00"/>
    <d v="1963-04-01T00:00:00"/>
    <s v="พ.ค. 63, มิ.ย.63, ก.ค. 63"/>
    <s v="มิ.ย.63, ก.ค.63, ส.ค.63"/>
    <s v="มิ.ย.63, ก.ค.63, ส.ค.63"/>
    <n v="1800000"/>
    <m/>
    <m/>
  </r>
  <r>
    <x v="6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33"/>
    <s v="ถมปรับที่ดิน  วิทยาลัยนาฏศิลปนครศรีธรรมราช ตำบลท่าเรือ อำเภอเมืองนครศรีธรรมราช จังหวัดนครศรีธรรมราช"/>
    <s v="1"/>
    <s v="แห่ง"/>
    <n v="3011600"/>
    <s v="P"/>
    <m/>
    <m/>
    <s v="20-25 มี.ค. 63"/>
    <m/>
    <m/>
    <m/>
    <m/>
    <m/>
    <m/>
    <m/>
    <m/>
    <m/>
    <m/>
    <m/>
    <m/>
    <m/>
    <m/>
    <m/>
    <m/>
    <x v="49"/>
    <s v="อยู่ในขั้นตอนเปิดซองพิจารณาผล คาดว่าสามารถประกาศผู้ชนะได้ในวันที่ 2 เม.ย. 63"/>
    <s v="B.1.4 = จ้างเหมา &gt;&gt; เปิดซอง / e-Auction, e-market, e-bidding"/>
    <x v="6"/>
    <x v="2"/>
    <m/>
    <s v="จัดทำราคากลางท้องถิ่น"/>
    <s v="อยู่ระหว่างการจัดทำร่าง TOR"/>
    <s v="ยังไม่ได้ลงข้อมูลในระบบ BB evMis"/>
    <m/>
    <m/>
    <n v="3011600"/>
    <d v="1963-03-01T00:00:00"/>
    <d v="1963-04-01T00:00:00"/>
    <d v="1963-05-01T00:00:00"/>
    <d v="1963-06-01T00:00:00"/>
    <d v="1963-06-01T00:00:00"/>
    <n v="3011600"/>
    <m/>
    <m/>
  </r>
  <r>
    <x v="7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82"/>
    <s v="เครื่องทำลายเอกสาร แบบตัดตรง ทำลายครั้งละ 10 แผ่น วิทยาลัยนาฏศิลปอ่างทอง   ตำบลบางแก้ว อำเภอเมืองอ่างทอง จังหวัดอ่างทอง"/>
    <s v="1"/>
    <s v="เครื่อง"/>
    <n v="20000"/>
    <m/>
    <m/>
    <s v="P"/>
    <s v="2-13 มี.ค.63"/>
    <s v="เลขที่ใบสั่งซื้อ 38/2563"/>
    <d v="1963-04-09T00:00:00"/>
    <s v="ร้านเอซี ไอที คอมพิวเตอร์"/>
    <s v="ร้าน"/>
    <s v="อ่างทอง"/>
    <s v="EBA"/>
    <s v="1120S"/>
    <s v="9-24เม.ย.63"/>
    <n v="20000"/>
    <s v="1 งาน"/>
    <d v="1963-04-24T00:00:00"/>
    <n v="20000"/>
    <n v="7014300165"/>
    <m/>
    <m/>
    <m/>
    <x v="50"/>
    <s v="กำลังดำเนินการประกาศ คาดว่าจะได้ผู้รับจ้างในช่วงเดือนมีนาคม 2563"/>
    <s v="B.1.3 = จ้างเหมา &gt;&gt; ประกาศประกวด / ประกาศจัดซื้อจัดจ้าง"/>
    <x v="6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20000"/>
    <m/>
    <n v="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05"/>
    <s v="เครื่องรับส่งวิทยุ ระบบ VHF/FM ชนิดมือถือ 5 วัตต์ วิทยาลัยนาฏศิลปอ่างทอง ตำบลบางแก้ว อำเภอเมืองอ่างทอง จังหวัดอ่างทอง"/>
    <s v="3"/>
    <s v="เครื่อง"/>
    <n v="36000"/>
    <m/>
    <m/>
    <s v="P"/>
    <s v="2-13 มี.ค.63"/>
    <m/>
    <m/>
    <m/>
    <m/>
    <m/>
    <m/>
    <m/>
    <m/>
    <m/>
    <m/>
    <m/>
    <m/>
    <m/>
    <m/>
    <m/>
    <m/>
    <x v="51"/>
    <s v="กำลังดำเนินการประกาศ คาดว่าจะได้ผู้รับจ้างในช่วงเดือนมีนาคม 2563"/>
    <s v="B.1.3 = จ้างเหมา &gt;&gt; ประกาศประกวด / ประกาศจัดซื้อจัดจ้าง"/>
    <x v="6"/>
    <x v="2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m/>
    <m/>
    <n v="36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96"/>
    <s v="โต๊ะหมู่บูชา วิทยาลัยนาฏศิลปอ่างทอง   ตำบลบางแก้ว อำเภอเมืองอ่างทอง จังหวัดอ่างทอง"/>
    <s v="1"/>
    <s v="ชุด"/>
    <n v="55000"/>
    <m/>
    <m/>
    <s v="P"/>
    <s v="2-13 มี.ค.63"/>
    <s v="เลขที่ใบสั่งซื้อ 37/2563"/>
    <d v="1963-03-31T00:00:00"/>
    <s v="นายศุภกิจ ฮวดประสิทธิ์"/>
    <s v="บุคคลธรรมดา"/>
    <s v="อ่างทอง"/>
    <s v="-"/>
    <s v="-"/>
    <s v="31 มี.ค.63 - 30 เม.ย.63"/>
    <n v="55000"/>
    <s v="1 งาน"/>
    <d v="1963-04-30T00:00:00"/>
    <n v="55000"/>
    <n v="7014279891"/>
    <m/>
    <m/>
    <m/>
    <x v="50"/>
    <s v="กำลังดำเนินการประกาศ คาดว่าจะได้ผู้รับจ้างในช่วงเดือนมีนาคม 2563"/>
    <s v="B.1.3 = จ้างเหมา &gt;&gt; ประกาศประกวด / ประกาศจัดซื้อจัดจ้าง"/>
    <x v="6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55000"/>
    <m/>
    <n v="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00"/>
    <s v="โพเดียม วิทยาลัยนาฏศิลปอ่างทอง   ตำบลบางแก้ว อำเภอเมืองอ่างทอง จังหวัดอ่างทอง"/>
    <s v="1"/>
    <s v="ชุด"/>
    <n v="15000"/>
    <m/>
    <m/>
    <s v="P"/>
    <s v="2-13 มี.ค.63"/>
    <s v="เลขที่ใบสั่งซื้อ 39/2563"/>
    <d v="1963-04-09T00:00:00"/>
    <s v="บริษัท พีพี เฟอร์นิเทค อ่างทอง จำกัด"/>
    <s v="บริษัท จำกัด"/>
    <s v="อ่างทอง"/>
    <s v="-"/>
    <s v="-"/>
    <s v="9-16เม.ย.63"/>
    <n v="10400"/>
    <s v="1 งาน"/>
    <d v="1963-04-16T00:00:00"/>
    <n v="10400"/>
    <n v="7014307160"/>
    <d v="1963-04-15T00:00:00"/>
    <d v="1963-04-15T00:00:00"/>
    <n v="10400"/>
    <x v="52"/>
    <s v="กำลังดำเนินการประกาศ คาดว่าจะได้ผู้รับจ้างในช่วงเดือนมีนาคม 2563"/>
    <s v="B.1.3 = จ้างเหมา &gt;&gt; ประกาศประกวด / ประกาศจัดซื้อจัดจ้าง"/>
    <x v="6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7500"/>
    <m/>
    <n v="75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81"/>
    <s v="ศาลาที่นั่งไม้จริง มุงหลังคาด้วยเฌอร่า วิทยาลัยนาฏศิลปอ่างทอง   ตำบลบางแก้ว อำเภอเมืองอ่างทอง จังหวัดอ่างทอง"/>
    <s v="12"/>
    <s v="หลัง"/>
    <n v="300000"/>
    <m/>
    <m/>
    <s v="P"/>
    <s v="2-13 มี.ค.63"/>
    <s v="สัญญาเลขที่ 1/2563"/>
    <d v="1963-03-16T00:00:00"/>
    <s v="นางสาวปิยชรัชต์  บุญโสม"/>
    <s v="บุคคลธรรมดา"/>
    <s v="อ่างทอง"/>
    <s v=" - "/>
    <s v=" - "/>
    <s v="16 มี.ค.63 - 16 มี.ค.64"/>
    <n v="297600"/>
    <s v="1 งาน"/>
    <d v="1963-04-15T00:00:00"/>
    <n v="297600"/>
    <n v="7014217418"/>
    <s v="31 มี.ค..63"/>
    <d v="1963-04-01T00:00:00"/>
    <n v="297600"/>
    <x v="52"/>
    <s v="รอส่งมอบครุภัณฑ์"/>
    <s v="B.1.6 = จ้างเหมา &gt;&gt; ลงนามในสัญญา"/>
    <x v="8"/>
    <x v="0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m/>
    <n v="297600"/>
    <n v="2400"/>
    <d v="2563-03-01T00:00:00"/>
    <d v="2563-03-01T00:00:00"/>
    <d v="1963-04-15T00:00:00"/>
    <d v="1963-04-15T00:00:00"/>
    <d v="1963-04-01T00:00:00"/>
    <n v="297600"/>
    <n v="2400"/>
    <m/>
  </r>
  <r>
    <x v="7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06"/>
    <s v="กล้องถ่ายรูประบบดิจิตอล พร้อมอุปกรณ์ประกอบ วิทยาลัยนาฏศิลปอ่างทอง   ตำบลบางแก้ว อำเภอเมืองอ่างทอง จังหวัดอ่างทอง"/>
    <s v="1"/>
    <s v="ตัว"/>
    <n v="120000"/>
    <m/>
    <m/>
    <s v="P"/>
    <s v="2-13 มี.ค.63"/>
    <s v="เลขที่ใบสั่งซื้อ 36/2563"/>
    <d v="1963-03-31T00:00:00"/>
    <s v="บ.ซีนอนเทค จำกัด"/>
    <s v="บริษัท จำกัด"/>
    <s v="อ่างทอง"/>
    <s v="Nikon"/>
    <s v="D7500"/>
    <s v="31 มี.ค.63 - 15 เม.ย.63"/>
    <n v="119989.8"/>
    <s v="1 งาน"/>
    <d v="1963-04-15T00:00:00"/>
    <n v="119989.8"/>
    <n v="7014280413"/>
    <d v="1963-04-08T00:00:00"/>
    <d v="1963-04-08T00:00:00"/>
    <n v="119989.8"/>
    <x v="52"/>
    <s v="กำลังดำเนินการประกาศ คาดว่าจะได้ผู้รับจ้างในช่วงเดือนมีนาคม 2563"/>
    <s v="B.1.3 = จ้างเหมา &gt;&gt; ประกาศประกวด / ประกาศจัดซื้อจัดจ้าง"/>
    <x v="6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119989.8"/>
    <m/>
    <n v="10.19999999999709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683"/>
    <s v="ชุดเครื่องเสียง  (พร้อมติดตั้ง) วิทยาลัยนาฏศิลปอ่างทอง   ตำบลบางแก้ว อำเภอเมืองอ่างทอง จังหวัดอ่างทอง"/>
    <s v="6"/>
    <s v="ชุด"/>
    <n v="80000"/>
    <m/>
    <m/>
    <s v="P"/>
    <s v="2-13 มี.ค.63"/>
    <s v="ใบสั่งซื้อเลขที่ 40/2563"/>
    <d v="1963-04-09T00:00:00"/>
    <s v="บ.บี ทู จี ซัพพลายส์ แอนด์ เซอร์วิส จำกัด"/>
    <s v="บริษัท จำกัด"/>
    <s v="อ่างทอง"/>
    <s v="NPE"/>
    <s v=" - "/>
    <s v="9-24เม.ย.63"/>
    <n v="77850"/>
    <s v="1 งาน"/>
    <d v="1963-04-24T00:00:00"/>
    <n v="77850"/>
    <n v="7014306817"/>
    <d v="1963-04-15T00:00:00"/>
    <d v="1963-04-15T00:00:00"/>
    <m/>
    <x v="52"/>
    <s v="กำลังดำเนินการประกาศ คาดว่าจะได้ผู้รับจ้างในช่วงเดือนมีนาคม 2563"/>
    <s v="B.1.3 = จ้างเหมา &gt;&gt; ประกาศประกวด / ประกาศจัดซื้อจัดจ้าง"/>
    <x v="6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77850"/>
    <m/>
    <n v="215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07"/>
    <s v="ไมค์คาดศรีษะ วิทยาลัยนาฏศิลปอ่างทอง   ตำบลบางแก้ว อำเภอเมืองอ่างทอง จังหวัดอ่างทอง"/>
    <s v="6"/>
    <s v="ตัว"/>
    <n v="24000"/>
    <m/>
    <m/>
    <s v="P"/>
    <s v="2-13 มี.ค.63"/>
    <s v="ใบสั่งซื้อเลขที่ 41/2563"/>
    <d v="1963-04-09T00:00:00"/>
    <s v="บ.บี ทู จี ซัพพลายส์ แอนด์ เซอร์วิส จำกัด"/>
    <s v="บริษัท จำกัด"/>
    <s v="อ่างทอง"/>
    <s v="Shure"/>
    <s v="PGA31"/>
    <s v="9-24เม.ย.63"/>
    <n v="18600"/>
    <s v="1งาม"/>
    <d v="1963-04-24T00:00:00"/>
    <n v="18600"/>
    <n v="7014308922"/>
    <d v="1963-04-15T00:00:00"/>
    <d v="1963-04-15T00:00:00"/>
    <n v="18600"/>
    <x v="52"/>
    <s v="กำลังดำเนินการประกาศ คาดว่าจะได้ผู้รับจ้างในช่วงเดือนมีนาคม 2563"/>
    <s v="B.1.3 = จ้างเหมา &gt;&gt; ประกาศประกวด / ประกาศจัดซื้อจัดจ้าง"/>
    <x v="6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18600"/>
    <m/>
    <n v="54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41"/>
    <s v="อุปกรณ์ลงข้อมูลแผงวงจรคลื่นวิทยุและให้บริการยืมคืน  วิทยาลัยนาฏศิลปอ่างทอง   ตำบลบางแก้ว อำเภอเมืองอ่างทอง จังหวัดอ่างทอง"/>
    <s v="1"/>
    <s v="ชุด"/>
    <n v="95000"/>
    <m/>
    <m/>
    <s v="P"/>
    <s v="2-13 มี.ค.63"/>
    <s v="ใบสั่งซื้อเลขที่ 42/2563"/>
    <d v="1963-04-09T00:00:00"/>
    <s v="บริษัท พีพี เฟอร์นิเทค อ่างทอง จำกัด"/>
    <s v="บริษัท จำกัด"/>
    <s v="อ่างทอง"/>
    <s v=" - "/>
    <s v=" - "/>
    <s v="9-24เม.ย.63"/>
    <n v="95000"/>
    <s v="1 งาน"/>
    <d v="1963-04-24T00:00:00"/>
    <n v="95000"/>
    <n v="7014297390"/>
    <m/>
    <m/>
    <m/>
    <x v="50"/>
    <s v="กำลังดำเนินการประกาศ คาดว่าจะได้ผู้รับจ้างในช่วงเดือนมีนาคม 2563"/>
    <s v="B.1.3 = จ้างเหมา &gt;&gt; ประกาศประกวด / ประกาศจัดซื้อจัดจ้าง"/>
    <x v="6"/>
    <x v="2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m/>
    <m/>
    <n v="9500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022"/>
    <s v="ป้ายคะแนนแบบล้อเลื่อน วิทยาลัยนาฏศิลปอ่างทอง   ตำบลบางแก้ว อำเภอเมืองอ่างทอง จังหวัดอ่างทอง"/>
    <s v="1"/>
    <s v="ชุด"/>
    <n v="9900"/>
    <m/>
    <m/>
    <s v="P"/>
    <s v="2-13 มี.ค.63"/>
    <s v="ใบสั่งซื้อเลขที่ 32/2563"/>
    <d v="1963-03-16T00:00:00"/>
    <s v="บ.โรงงานฟุตบอลไทยสปอร์ตติ้งกู๊ด จำกัด"/>
    <s v="บริษัท จำกัด"/>
    <s v="อ่างทอง"/>
    <s v="FBT"/>
    <s v=" - "/>
    <s v="16 มี.ค.63 - 16 มิ.ย.63"/>
    <n v="9900"/>
    <s v="1 งาน"/>
    <d v="1963-03-31T00:00:00"/>
    <n v="9900"/>
    <n v="7014167945"/>
    <d v="1963-03-19T00:00:00"/>
    <d v="1963-03-19T00:00:00"/>
    <n v="9900"/>
    <x v="52"/>
    <s v="กำลังดำเนินการเบิกจ่าย"/>
    <s v="B.1.6 = จ้างเหมา &gt;&gt; ลงนามในสัญญา"/>
    <x v="3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9900"/>
    <m/>
    <n v="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101"/>
    <s v="เสาตะกร้อมีฟันเฟืองพิเศษแบบล้อเลื่อน วิทยาลัยนาฏศิลปอ่างทอง   ตำบลบางแก้ว อำเภอเมืองอ่างทอง จังหวัดอ่างทอง"/>
    <s v="1"/>
    <s v="ชุด"/>
    <n v="19000"/>
    <m/>
    <m/>
    <s v="P"/>
    <s v="2-13 มี.ค.63"/>
    <s v="ใบสั่งซื้อเลขที่ 32/2563"/>
    <d v="1963-03-16T00:00:00"/>
    <s v="บ.โรงงานฟุตบอลไทยสปอร์ตติ้งกู๊ด จำกัด"/>
    <s v="บริษัท จำกัด"/>
    <s v="อ่างทอง"/>
    <s v="FBT"/>
    <s v=" - "/>
    <s v="16 มี.ค.63 - 16 มิ.ย.63"/>
    <n v="19000"/>
    <s v="1 งาน"/>
    <d v="1963-03-31T00:00:00"/>
    <n v="19000"/>
    <n v="7014167945"/>
    <d v="1963-03-19T00:00:00"/>
    <d v="1963-03-19T00:00:00"/>
    <n v="19000"/>
    <x v="52"/>
    <s v="กำลังดำเนินการเบิกจ่าย"/>
    <s v="B.1.6 = จ้างเหมา &gt;&gt; ลงนามในสัญญา"/>
    <x v="3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19000"/>
    <m/>
    <n v="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515"/>
    <s v="เสาประตูโกฟุตซอล พร้อมตาข่ายและโกลฟุตซอล วิทยาลัยนาฏศิลปอ่างทอง   ตำบลบางแก้ว อำเภอเมืองอ่างทอง จังหวัดอ่างทอง"/>
    <s v="1"/>
    <s v="คู่"/>
    <n v="38000"/>
    <m/>
    <m/>
    <s v="P"/>
    <s v="2-13 มี.ค.63"/>
    <s v="ใบสั่งซื้อเลขที่ 32/2563"/>
    <d v="1963-03-16T00:00:00"/>
    <s v="บ.โรงงานฟุตบอลไทยสปอร์ตติ้งกู๊ด จำกัด"/>
    <s v="บริษัท จำกัด"/>
    <s v="อ่างทอง"/>
    <s v="FBT"/>
    <s v=" - "/>
    <s v="16 มี.ค.63 - 16 มิ.ย.63"/>
    <n v="38000"/>
    <s v="1 งาน"/>
    <d v="1963-03-31T00:00:00"/>
    <n v="38000"/>
    <n v="7014167945"/>
    <d v="1963-03-19T00:00:00"/>
    <d v="1963-03-19T00:00:00"/>
    <n v="38000"/>
    <x v="52"/>
    <s v="กำลังดำเนินการเบิกจ่าย"/>
    <s v="B.1.6 = จ้างเหมา &gt;&gt; ลงนามในสัญญา"/>
    <x v="3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38000"/>
    <m/>
    <n v="0"/>
    <d v="2563-03-01T00:00:00"/>
    <d v="2563-03-01T00:00:00"/>
    <m/>
    <m/>
    <m/>
    <m/>
    <m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97"/>
    <s v="กลองชุด วิทยาลัยนาฏศิลปอ่างทอง   ตำบลบางแก้ว อำเภอเมืองอ่างทอง จังหวัดอ่างทอง"/>
    <s v="1"/>
    <s v="ชุด"/>
    <n v="15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Ludwig"/>
    <s v="Centennial Maple"/>
    <s v="20 มี.ค.63 - 20 มี.ค.64"/>
    <n v="150000"/>
    <s v="1 งาน"/>
    <d v="1963-05-19T00:00:00"/>
    <n v="150000"/>
    <n v="7014189271"/>
    <m/>
    <m/>
    <n v="150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150000"/>
    <m/>
    <n v="0"/>
    <d v="2563-03-01T00:00:00"/>
    <d v="2563-04-01T00:00:00"/>
    <d v="1963-04-30T00:00:00"/>
    <d v="1963-04-30T00:00:00"/>
    <d v="1963-05-01T00:00:00"/>
    <n v="150000"/>
    <s v=" - 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02"/>
    <s v="กีตาร์คลาสสิค วิทยาลัยนาฏศิลปอ่างทอง   ตำบลบางแก้ว อำเภอเมืองอ่างทอง จังหวัดอ่างทอง"/>
    <s v="10"/>
    <s v="ตัว"/>
    <n v="2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La Patrie"/>
    <s v="Etude"/>
    <s v="20 มี.ค.63 - 20 มี.ค.64"/>
    <n v="200000"/>
    <s v="1 งาน"/>
    <d v="1963-05-19T00:00:00"/>
    <n v="200000"/>
    <n v="7014189271"/>
    <m/>
    <m/>
    <n v="200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200000"/>
    <m/>
    <n v="0"/>
    <d v="2563-03-01T00:00:00"/>
    <d v="2563-04-01T00:00:00"/>
    <d v="1963-04-30T00:00:00"/>
    <d v="1963-04-30T00:00:00"/>
    <d v="1963-05-01T00:00:00"/>
    <n v="200000"/>
    <s v=" - 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23"/>
    <s v="กีตาร์เบสไฟฟ้า วิทยาลัยนาฏศิลปอ่างทอง   ตำบลบางแก้ว อำเภอเมืองอ่างทอง จังหวัดอ่างทอง"/>
    <s v="2"/>
    <s v="ตัว"/>
    <n v="16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Warwick"/>
    <s v="Pro Series Germany Teambuilt Thumb BO5 "/>
    <s v="20 มี.ค.63 - 20 มี.ค.64"/>
    <n v="160000"/>
    <s v="1 งาน"/>
    <d v="1963-05-19T00:00:00"/>
    <n v="160000"/>
    <n v="7014189271"/>
    <m/>
    <m/>
    <n v="160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160000"/>
    <m/>
    <n v="0"/>
    <d v="2563-03-01T00:00:00"/>
    <d v="2563-04-01T00:00:00"/>
    <d v="1963-04-30T00:00:00"/>
    <d v="1963-04-30T00:00:00"/>
    <d v="1963-05-01T00:00:00"/>
    <n v="160000"/>
    <s v=" - 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16"/>
    <s v="กีตาร์ไฟฟ้า วิทยาลัยนาฏศิลปอ่างทอง   ตำบลบางแก้ว อำเภอเมืองอ่างทอง จังหวัดอ่างทอง"/>
    <s v="2"/>
    <s v="ตัว"/>
    <n v="2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Framus"/>
    <s v="GPS Panthera ll Supereme"/>
    <s v="20 มี.ค.63 - 20 มี.ค.64"/>
    <n v="200000"/>
    <s v="1 งาน"/>
    <d v="1963-05-19T00:00:00"/>
    <n v="200000"/>
    <n v="7014189271"/>
    <m/>
    <m/>
    <n v="200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200000"/>
    <m/>
    <n v="0"/>
    <d v="2563-03-01T00:00:00"/>
    <d v="2563-04-01T00:00:00"/>
    <d v="1963-04-30T00:00:00"/>
    <d v="1963-04-30T00:00:00"/>
    <d v="1963-05-01T00:00:00"/>
    <n v="200000"/>
    <s v=" - 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98"/>
    <s v="แซกโซโฟน เทนเนอร์ วิทยาลัยนาฏศิลปอ่างทอง   ตำบลบางแก้ว อำเภอเมืองอ่างทอง จังหวัดอ่างทอง"/>
    <s v="2"/>
    <s v="ตัว"/>
    <n v="4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Henri Swlmer Paris"/>
    <s v="Super Action 80 Series ll"/>
    <s v="20 มี.ค.63 - 20 มี.ค.64"/>
    <n v="400000"/>
    <s v="1 งาน"/>
    <d v="1963-05-19T00:00:00"/>
    <n v="400000"/>
    <n v="7014189271"/>
    <m/>
    <m/>
    <n v="400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400000"/>
    <m/>
    <n v="0"/>
    <d v="2563-03-01T00:00:00"/>
    <d v="2563-04-01T00:00:00"/>
    <d v="1963-04-30T00:00:00"/>
    <d v="1963-04-30T00:00:00"/>
    <d v="1963-05-01T00:00:00"/>
    <n v="400000"/>
    <s v=" - 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18"/>
    <s v="แซกโซโฟน อัลโต้ วิทยาลัยนาฏศิลปอ่างทอง   ตำบลบางแก้ว อำเภอเมืองอ่างทอง จังหวัดอ่างทอง"/>
    <s v="2"/>
    <s v="ตัว"/>
    <n v="36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Henri Swlmer Paris"/>
    <s v="Super Action 80 Series ll"/>
    <s v="20 มี.ค.63 - 20 มี.ค.64"/>
    <n v="360000"/>
    <s v="1 งาน"/>
    <d v="1963-05-19T00:00:00"/>
    <n v="360000"/>
    <n v="7014189271"/>
    <m/>
    <m/>
    <n v="360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360000"/>
    <m/>
    <n v="0"/>
    <d v="2563-03-01T00:00:00"/>
    <d v="2563-04-01T00:00:00"/>
    <d v="1963-04-30T00:00:00"/>
    <d v="1963-04-30T00:00:00"/>
    <d v="1963-05-01T00:00:00"/>
    <n v="360000"/>
    <s v=" - 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08"/>
    <s v="ตู้แอมป์กีตาร์(ชนิดแยกชิ้น) วิทยาลัยนาฏศิลปอ่างทอง   ตำบลบางแก้ว อำเภอเมืองอ่างทอง จังหวัดอ่างทอง   "/>
    <s v="2"/>
    <s v="ตู้"/>
    <n v="3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Marshall"/>
    <s v="Marshall-JVM210H"/>
    <s v="20 มี.ค.63 - 20 มี.ค.64"/>
    <n v="280000"/>
    <s v="1 งาน"/>
    <d v="1963-05-19T00:00:00"/>
    <n v="280000"/>
    <n v="7014189271"/>
    <m/>
    <m/>
    <n v="280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280000"/>
    <m/>
    <n v="20000"/>
    <d v="2563-03-01T00:00:00"/>
    <d v="2563-04-01T00:00:00"/>
    <d v="1963-04-30T00:00:00"/>
    <d v="1963-04-30T00:00:00"/>
    <d v="1963-05-01T00:00:00"/>
    <n v="280000"/>
    <n v="20000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17"/>
    <s v="ตู้แอมป์คีย์บอร์ด วิทยาลัยนาฏศิลปอ่างทอง   ตำบลบางแก้ว อำเภอเมืองอ่างทอง จังหวัดอ่างทอง"/>
    <s v="1"/>
    <s v="ตู้"/>
    <n v="7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Roland"/>
    <s v="KC-990"/>
    <s v="20 มี.ค.63 - 20 มี.ค.64"/>
    <n v="55000"/>
    <s v="1 งาน"/>
    <d v="1963-05-19T00:00:00"/>
    <n v="55000"/>
    <n v="7014189271"/>
    <m/>
    <m/>
    <n v="55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55000"/>
    <m/>
    <n v="15000"/>
    <d v="2563-03-01T00:00:00"/>
    <d v="2563-04-01T00:00:00"/>
    <d v="1963-04-30T00:00:00"/>
    <d v="1963-04-30T00:00:00"/>
    <d v="1963-05-01T00:00:00"/>
    <n v="55000"/>
    <n v="15000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84"/>
    <s v="ตู้แอมป์เบส(ชนิดแยกชิ้น) วิทยาลัยนาฏศิลปอ่างทอง   ตำบลบางแก้ว อำเภอเมืองอ่างทอง จังหวัดอ่างทอง"/>
    <s v="1"/>
    <s v="ตู้"/>
    <n v="15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EBS"/>
    <s v="EBS HD360"/>
    <s v="20 มี.ค.63 - 20 มี.ค.64"/>
    <n v="135000"/>
    <s v="1 งาน"/>
    <d v="1963-05-19T00:00:00"/>
    <n v="135000"/>
    <n v="7014189271"/>
    <m/>
    <m/>
    <n v="135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135000"/>
    <m/>
    <n v="15000"/>
    <d v="2563-03-01T00:00:00"/>
    <d v="2563-04-01T00:00:00"/>
    <d v="1963-04-30T00:00:00"/>
    <d v="1963-04-30T00:00:00"/>
    <d v="1963-05-01T00:00:00"/>
    <n v="135000"/>
    <n v="15000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09"/>
    <s v="ทรัมเป็ต บีแฟล็ต วิทยาลัยนาฏศิลปอ่างทอง   ตำบลบางแก้ว อำเภอเมืองอ่างทอง จังหวัดอ่างทอง"/>
    <s v="2"/>
    <s v="ตัว"/>
    <n v="2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Bach"/>
    <s v="LT180S Stradivarius #37"/>
    <s v="20 มี.ค.63 - 20 มี.ค.64"/>
    <n v="200000"/>
    <s v="1 งาน"/>
    <d v="1963-05-19T00:00:00"/>
    <n v="200000"/>
    <n v="7014189271"/>
    <m/>
    <m/>
    <n v="200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200000"/>
    <m/>
    <n v="0"/>
    <d v="2563-03-01T00:00:00"/>
    <d v="2563-04-01T00:00:00"/>
    <d v="1963-04-30T00:00:00"/>
    <d v="1963-04-30T00:00:00"/>
    <d v="1963-05-01T00:00:00"/>
    <n v="200000"/>
    <s v=" - "/>
    <m/>
  </r>
  <r>
    <x v="7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24"/>
    <s v="เบสทรอมโบน วิทยาลัยนาฏศิลปอ่างทอง   ตำบลบางแก้ว อำเภอเมืองอ่างทอง จังหวัดอ่างทอง"/>
    <s v="2"/>
    <s v="คัน"/>
    <n v="400000"/>
    <s v="P"/>
    <m/>
    <m/>
    <d v="2563-02-26T00:00:00"/>
    <s v="สัญญาเลขที่ 2/2563"/>
    <d v="1963-03-20T00:00:00"/>
    <s v="หจก.คีตา มิวสิคแอนด์ซาวด์"/>
    <s v="ห้างหุ้นส่วนจำกัด"/>
    <s v="อ่างทอง"/>
    <s v="Holton"/>
    <s v="TR181"/>
    <s v="20 มี.ค.63 - 20 มี.ค.64"/>
    <n v="400000"/>
    <s v="1 งาน"/>
    <d v="1963-05-19T00:00:00"/>
    <n v="400000"/>
    <n v="7014189271"/>
    <m/>
    <m/>
    <n v="400000"/>
    <x v="50"/>
    <s v="รอส่งมอบครุภัณฑ์"/>
    <s v="B.1.6 = จ้างเหมา &gt;&gt; ลงนามในสัญญา"/>
    <x v="8"/>
    <x v="1"/>
    <m/>
    <s v="อยู่ในช่วงประกาศ e-bidding"/>
    <s v="เสนอราคา/พิจารณาผล"/>
    <s v="ยังไม่ได้ลงข้อมูลในระบบ BB evMis"/>
    <n v="400000"/>
    <m/>
    <n v="0"/>
    <d v="2563-03-01T00:00:00"/>
    <d v="2563-04-01T00:00:00"/>
    <d v="1963-04-30T00:00:00"/>
    <d v="1963-04-30T00:00:00"/>
    <d v="1963-05-01T00:00:00"/>
    <n v="400000"/>
    <s v=" - "/>
    <m/>
  </r>
  <r>
    <x v="7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19"/>
    <s v="กวางทอง วิทยาลัยนาฏศิลปอ่างทอง   ตำบลบางแก้ว อำเภอเมืองอ่างทอง จังหวัดอ่างทอง"/>
    <s v="1"/>
    <s v="ชุด"/>
    <n v="75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71000"/>
    <s v="1 งาน"/>
    <d v="1963-06-21T00:00:00"/>
    <n v="71000"/>
    <n v="7014189312"/>
    <m/>
    <m/>
    <n v="71000"/>
    <x v="50"/>
    <s v="รอส่งมอบครุภัณฑ์"/>
    <s v="B.1.6 = จ้างเหมา &gt;&gt; ลงนามในสัญญา"/>
    <x v="8"/>
    <x v="1"/>
    <m/>
    <s v="กำลังจะเตรียมประกาศ e-bidding"/>
    <s v="เสนอราคา/พิจารณาผล"/>
    <s v="ยังไม่ได้ลงข้อมูลในระบบ BB evMis"/>
    <n v="71000"/>
    <m/>
    <n v="4000"/>
    <d v="2563-03-01T00:00:00"/>
    <d v="2563-04-01T00:00:00"/>
    <d v="1963-06-21T00:00:00"/>
    <d v="1963-06-21T00:00:00"/>
    <d v="1963-07-01T00:00:00"/>
    <n v="71000"/>
    <n v="4000"/>
    <m/>
  </r>
  <r>
    <x v="7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85"/>
    <s v="พระนารายณ์ วิทยาลัยนาฏศิลปอ่างทอง   ตำบลบางแก้ว อำเภอเมืองอ่างทอง จังหวัดอ่างทอง"/>
    <s v="2"/>
    <s v="ชุด"/>
    <n v="150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147000"/>
    <s v="1 งาน"/>
    <d v="1963-06-21T00:00:00"/>
    <n v="147000"/>
    <n v="7014189312"/>
    <m/>
    <m/>
    <n v="147000"/>
    <x v="50"/>
    <s v="รอส่งมอบครุภัณฑ์"/>
    <s v="B.1.6 = จ้างเหมา &gt;&gt; ลงนามในสัญญา"/>
    <x v="8"/>
    <x v="1"/>
    <m/>
    <s v="กำลังจะเตรียมประกาศ e-bidding"/>
    <s v="เสนอราคา/พิจารณาผล"/>
    <s v="ยังไม่ได้ลงข้อมูลในระบบ BB evMis"/>
    <n v="147000"/>
    <m/>
    <n v="3000"/>
    <d v="2563-03-01T00:00:00"/>
    <d v="2563-04-01T00:00:00"/>
    <d v="1963-06-21T00:00:00"/>
    <d v="1963-06-21T00:00:00"/>
    <d v="1963-07-01T00:00:00"/>
    <n v="147000"/>
    <n v="3000"/>
    <m/>
  </r>
  <r>
    <x v="7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37"/>
    <s v="พระอิศวร วิทยาลัยนาฏศิลปอ่างทอง   ตำบลบางแก้ว อำเภอเมืองอ่างทอง จังหวัดอ่างทอง"/>
    <s v="1"/>
    <s v="ชุด"/>
    <n v="75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73000"/>
    <s v="1 งาน"/>
    <d v="1963-06-21T00:00:00"/>
    <n v="73000"/>
    <n v="7014189312"/>
    <m/>
    <m/>
    <n v="73000"/>
    <x v="50"/>
    <s v="รอส่งมอบครุภัณฑ์"/>
    <s v="B.1.6 = จ้างเหมา &gt;&gt; ลงนามในสัญญา"/>
    <x v="8"/>
    <x v="1"/>
    <m/>
    <s v="กำลังจะเตรียมประกาศ e-bidding"/>
    <s v="เสนอราคา/พิจารณาผล"/>
    <s v="ยังไม่ได้ลงข้อมูลในระบบ BB evMis"/>
    <n v="73000"/>
    <m/>
    <n v="2000"/>
    <d v="2563-03-01T00:00:00"/>
    <d v="2563-04-01T00:00:00"/>
    <d v="1963-06-21T00:00:00"/>
    <d v="1963-06-21T00:00:00"/>
    <d v="1963-07-01T00:00:00"/>
    <n v="73000"/>
    <n v="2000"/>
    <m/>
  </r>
  <r>
    <x v="7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00"/>
    <s v="ระบำภุมราชมหาวชิราลงกรณ์  วิทยาลัยนาฏศิลปอ่างทอง   ตำบลบางแก้ว อำเภอเมืองอ่างทอง จังหวัดอ่างทอง"/>
    <s v="10"/>
    <s v="ชุด"/>
    <n v="70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60000"/>
    <s v="1 งาน"/>
    <d v="1963-06-21T00:00:00"/>
    <n v="60000"/>
    <n v="7014189312"/>
    <m/>
    <m/>
    <n v="60000"/>
    <x v="50"/>
    <s v="รอส่งมอบครุภัณฑ์"/>
    <s v="B.1.6 = จ้างเหมา &gt;&gt; ลงนามในสัญญา"/>
    <x v="8"/>
    <x v="1"/>
    <m/>
    <s v="กำลังจะเตรียมประกาศ e-bidding"/>
    <s v="เสนอราคา/พิจารณาผล"/>
    <s v="ยังไม่ได้ลงข้อมูลในระบบ BB evMis"/>
    <n v="60000"/>
    <m/>
    <n v="10000"/>
    <d v="2563-03-01T00:00:00"/>
    <d v="2563-04-01T00:00:00"/>
    <d v="1963-06-21T00:00:00"/>
    <d v="1963-06-21T00:00:00"/>
    <d v="1963-07-01T00:00:00"/>
    <n v="60000"/>
    <n v="10000"/>
    <m/>
  </r>
  <r>
    <x v="7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27"/>
    <s v="สัตธาสูร วิทยาลัยนาฏศิลปอ่างทอง   ตำบลบางแก้ว อำเภอเมืองอ่างทอง จังหวัดอ่างทอง"/>
    <s v="1"/>
    <s v="ชุด"/>
    <n v="80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77000"/>
    <s v="1 งาน"/>
    <d v="1963-06-21T00:00:00"/>
    <n v="77000"/>
    <n v="7014189312"/>
    <m/>
    <m/>
    <n v="77000"/>
    <x v="50"/>
    <s v="รอส่งมอบครุภัณฑ์"/>
    <s v="B.1.6 = จ้างเหมา &gt;&gt; ลงนามในสัญญา"/>
    <x v="8"/>
    <x v="1"/>
    <m/>
    <s v="กำลังจะเตรียมประกาศ e-bidding"/>
    <s v="เสนอราคา/พิจารณาผล"/>
    <s v="ยังไม่ได้ลงข้อมูลในระบบ BB evMis"/>
    <n v="77000"/>
    <m/>
    <n v="3000"/>
    <d v="2563-03-01T00:00:00"/>
    <d v="2563-04-01T00:00:00"/>
    <d v="1963-06-21T00:00:00"/>
    <d v="1963-06-21T00:00:00"/>
    <d v="1963-07-01T00:00:00"/>
    <n v="77000"/>
    <n v="3000"/>
    <m/>
  </r>
  <r>
    <x v="7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99"/>
    <s v="แสงอาทิตย์ วิทยาลัยนาฏศิลปอ่างทอง   ตำบลบางแก้ว อำเภอเมืองอ่างทอง จังหวัดอ่างทอง"/>
    <s v="1"/>
    <s v="ชุด"/>
    <n v="80000"/>
    <s v="P"/>
    <m/>
    <m/>
    <d v="1963-03-03T00:00:00"/>
    <s v="สัญญาเลขที่ 3/2563"/>
    <d v="1963-03-23T00:00:00"/>
    <s v="ร้านบ้านครูฟ้อน"/>
    <s v="ร้าน"/>
    <s v="อ่างทอง"/>
    <s v=" - "/>
    <s v=" - "/>
    <s v="23 มี.ค.63- 23มี.ค.64"/>
    <n v="77000"/>
    <s v="1 งาน"/>
    <d v="1963-06-21T00:00:00"/>
    <n v="77000"/>
    <n v="7014189312"/>
    <m/>
    <m/>
    <n v="77000"/>
    <x v="50"/>
    <s v="รอส่งมอบครุภัณฑ์"/>
    <s v="B.1.6 = จ้างเหมา &gt;&gt; ลงนามในสัญญา"/>
    <x v="8"/>
    <x v="1"/>
    <m/>
    <s v="กำลังจะเตรียมประกาศ e-bidding"/>
    <s v="เสนอราคา/พิจารณาผล"/>
    <s v="ยังไม่ได้ลงข้อมูลในระบบ BB evMis"/>
    <n v="77000"/>
    <m/>
    <n v="3000"/>
    <d v="2563-03-01T00:00:00"/>
    <d v="2563-04-01T00:00:00"/>
    <d v="1963-06-21T00:00:00"/>
    <d v="1963-06-21T00:00:00"/>
    <d v="1963-07-01T00:00:00"/>
    <n v="77000"/>
    <n v="3000"/>
    <m/>
  </r>
  <r>
    <x v="7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4"/>
    <s v="เครื่องพิมพ์ Multifunction แบบฉีดหมึก พร้อมติดตั้งถังหมึกพิมพ์ (Ink Tank Printer) วิทยาลัยนาฏศิลปอ่างทอง ตำบลบางแก้ว อำเภอเมืองอ่างทอง จังหวัดอ่างทอง"/>
    <s v="3"/>
    <s v="เครื่อง"/>
    <n v="24000"/>
    <m/>
    <m/>
    <s v="P"/>
    <s v="2-13 มี.ค.63"/>
    <s v="ใบสั่งซื้อเลขที่ 35/2563"/>
    <d v="1963-03-30T00:00:00"/>
    <s v="หจก.พัฒนาคอม"/>
    <s v="ห้างหุ้นส่วนจำกัด"/>
    <s v="อ่างทอง"/>
    <s v="Epson"/>
    <s v="L5190"/>
    <s v="30 มี.ค.63 - 30 มี.ค.64"/>
    <n v="24000"/>
    <s v="1 งาน"/>
    <d v="1963-04-14T00:00:00"/>
    <n v="24000"/>
    <n v="7014241998"/>
    <d v="1963-04-02T00:00:00"/>
    <d v="1963-04-02T00:00:00"/>
    <n v="24000"/>
    <x v="52"/>
    <s v="รอส่งมอบครุภัณฑ์"/>
    <s v="B.1.6 = จ้างเหมา &gt;&gt; ลงนามในสัญญา"/>
    <x v="8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24000"/>
    <m/>
    <n v="0"/>
    <d v="2563-03-01T00:00:00"/>
    <d v="2563-03-01T00:00:00"/>
    <d v="1963-04-14T00:00:00"/>
    <d v="1963-04-14T00:00:00"/>
    <d v="1963-04-01T00:00:00"/>
    <n v="24000"/>
    <n v="0"/>
    <m/>
  </r>
  <r>
    <x v="7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3"/>
    <s v="เครื่องพิมพ์แบบฉีดหมึกพร้อมติดตั้งถังหมึกพิมพ์ (Ink Tank Printer) วิทยาลัยนาฏศิลปอ่างทอง   ตำบลบางแก้ว อำเภอเมืองอ่างทอง จังหวัดอ่างทอง"/>
    <s v="2"/>
    <s v="เครื่อง"/>
    <n v="8600"/>
    <m/>
    <m/>
    <s v="P"/>
    <s v="2-13 มี.ค.63"/>
    <s v="ใบสั่งซื้อเลขที่ 35/2563"/>
    <d v="1963-03-30T00:00:00"/>
    <s v="หจก.พัฒนาคอม"/>
    <s v="ห้างหุ้นส่วนจำกัด"/>
    <s v="อ่างทอง"/>
    <s v="Cannon"/>
    <s v="G2010"/>
    <s v="30 มี.ค.63 - 30 มี.ค.64"/>
    <n v="8600"/>
    <s v="1 งาน"/>
    <d v="1963-04-14T00:00:00"/>
    <n v="8600"/>
    <n v="7014241998"/>
    <d v="1963-04-02T00:00:00"/>
    <d v="1963-04-02T00:00:00"/>
    <n v="8600"/>
    <x v="52"/>
    <s v="รอส่งมอบครุภัณฑ์"/>
    <s v="B.1.6 = จ้างเหมา &gt;&gt; ลงนามในสัญญา"/>
    <x v="8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8600"/>
    <m/>
    <n v="0"/>
    <d v="2563-03-01T00:00:00"/>
    <d v="2563-03-01T00:00:00"/>
    <d v="1963-04-14T00:00:00"/>
    <d v="1963-04-14T00:00:00"/>
    <d v="1963-04-01T00:00:00"/>
    <n v="8600"/>
    <n v="0"/>
    <m/>
  </r>
  <r>
    <x v="7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46"/>
    <s v="สแกนเนอร์ สำหรับงานเก็บเอกสารระดับศูนย์บริการ แบบที่ 3 วิทยาลัยนาฎศิลปอ่างทอง   ตำบลบางแก้ว อำเภอเมืองอ่างทอง จังหวัดอ่างทอง"/>
    <s v="2"/>
    <s v="เครื่อง"/>
    <n v="72000"/>
    <m/>
    <m/>
    <s v="P"/>
    <s v="2-13 มี.ค.63"/>
    <s v="ใบสั่งซื้อเลขที่ 35/2563"/>
    <d v="1963-03-30T00:00:00"/>
    <s v="หจก.พัฒนาคอม"/>
    <s v="ห้างหุ้นส่วนจำกัด"/>
    <s v="อ่างทอง"/>
    <s v="Fuji Xerox"/>
    <s v="DocuMate6440"/>
    <s v="30 มี.ค.63 - 30 มี.ค.64"/>
    <n v="72000"/>
    <s v="1 งาน"/>
    <d v="1963-04-14T00:00:00"/>
    <n v="72000"/>
    <n v="7014241998"/>
    <d v="1963-04-02T00:00:00"/>
    <d v="1963-04-02T00:00:00"/>
    <n v="72000"/>
    <x v="52"/>
    <s v="รอส่งมอบครุภัณฑ์"/>
    <s v="B.1.6 = จ้างเหมา &gt;&gt; ลงนามในสัญญา"/>
    <x v="8"/>
    <x v="1"/>
    <m/>
    <s v="กำลังดำเนินการประกาศ คาดว่าจะได้ผู้รับจ้างในช่วงเดือนมีนาคม 2563"/>
    <s v="เสนอราคา/พิจารณาผล"/>
    <s v="ยังไม่ได้ลงข้อมูลในระบบ BB evMis"/>
    <n v="72000"/>
    <m/>
    <n v="0"/>
    <d v="2563-03-01T00:00:00"/>
    <d v="2563-03-01T00:00:00"/>
    <d v="1963-04-14T00:00:00"/>
    <d v="1963-04-14T00:00:00"/>
    <d v="1963-04-01T00:00:00"/>
    <n v="72000"/>
    <n v="0"/>
    <m/>
  </r>
  <r>
    <x v="7"/>
    <s v="งบประมาณตามพรบ.งบประมาณรายจ่ายประจำปีงบประมาณ พ.ศ.2563"/>
    <x v="1"/>
    <s v="ที่ดินและสิ่งก่อสร้าง-รายการผูกผัน (เดิม)"/>
    <s v="กิจกรรมพัฒนาอุปกรณ์ทางการศึกษา กายภาพและสภาพแวดล้อมระดับพื้นฐาน"/>
    <s v="1800836718420003_x000a_1800843017420002  "/>
    <s v="ก่อสร้างอาคารนาฏดุริยางคศิลป์ วิทยาลัยนาฏศิลปอ่างทอง ตำบลบางแก้ว อำเภอเมืองอ่างทอง จังหวัดอ่างทอง _x000a_งบประมาณทั้งสิ้น 132,800,000 บาท_x000a_ปี 2560 ตั้งงบประมาณ    2,656,000 บาท_x000a_ปี 2561 ตั้งงบประมาณ  25,915,000 บาท_x000a_ปี 2562 ตั้งงบประมาณ 45,797,000 บาท_x000a_ปี 2563 ผูกพันงบประมาณ 58,432,000 บาท"/>
    <s v="1"/>
    <s v="หลัง"/>
    <n v="58432000"/>
    <s v="P"/>
    <m/>
    <m/>
    <d v="1960-02-22T00:00:00"/>
    <s v="15/2560"/>
    <d v="1960-09-19T00:00:00"/>
    <s v="หจก.ศิริชัยบึงสามพัน"/>
    <s v="ห้างหุ้นส่วนจำกัด"/>
    <s v="อ่างทอง"/>
    <s v=" - "/>
    <s v=" - "/>
    <s v="19ก.ย.60-8 ธ.ค.62"/>
    <s v="วงเงิน 132,800,000 บาท_x000a_ปี 2560: 2,656,000 _x000a_ปี 2561:25,915,000 _x000a_ปี 2562: 45,797,000 _x000a_ปี 2563: 58,432,000 "/>
    <s v="20 งวด"/>
    <s v="งวดที่ 1: 29 ต.ค.60_x000a_งวดที่ 2: 28 พ.ย.60  _x000a_งวดที่ 3: 28 ธ.ค.60งวดที่ 4: 27 ม.ค.61 _x000a_งวดที่ 5: 26 ก.พ.61_x000a_งวดที่ 6: 28 มี.ค.61งวดที่ 7: 27 เม.ย.61_x000a_งวดที่ 8: 27 พ.ค.61_x000a_งวดที่ 9: 26 มิ.ย.61_x000a_งวดที่ 10: 26 ก.ค.61_x000a_งวดที่ 11: 4 ก.ย.61_x000a_งวดที่ 12: 24 ต.ค.61_x000a_งวดที่ 13: 13 ธ.ค.61_x000a_งวดที่ 14: 1 ก.พ.62งวดที่ 15: 2 เม.ย.62งวดที่ 16: 22 พ.ค.62_x000a_งวดที่ 17: 11 ก.ค.62_x000a_งวดที่ 18: 30 ส.ค.62_x000a_งวดที่ 19: 24 ต.ค.62_x000a_งวดที่ 20: 8 ธ.ค.62"/>
    <s v="งวดที่ 1: 2,656,000_x000a_งวดที่ 2: 3,320,000_x000a_งวดที่ 3: 3,320,000_x000a_งวดที่ 4: 2,656,000_x000a_งวดที่ 5: 3,984,000_x000a_งวดที่ 6: 4,648,000_x000a_งวดที่ 7: 4,648,000_x000a_งวดที่ 8: 4,648,000_x000a_งวดที่ 9: 4,648,000_x000a_งวดที่ 10: 5,312,000_x000a_งวดที่ 11: 5,312,000_x000a_งวดที่ 12: 6,640,000_x000a_งวดที่ 13: 6,640,000_x000a_งวดที่ 14: 7,968,000_x000a_งวดที่ 15: 7,968,000  งวดที่ 16: 10,624,000งวดที่ 17: 11,952,000งวดที่18: 11,952,000  งวดที่ 19: 11,952,000งวดที่ 20: 11,952,000"/>
    <s v="7013739776(63)- 7014184565(63)"/>
    <s v="งวดที่ 1: 15 ธ.ค.60_x000a_งวดที่ 2: 12 ม.ค.61  _x000a_งวดที่ 3: 23 ม.ค.61งวดที่ 4: 23 ม.ค.61 _x000a_งวดที่ 5: 9 มี.ค.61_x000a_งวดที่ 6: 28 พ.ค.61งวดที่ 7: 4 ก.ค.61_x000a_งวดที่ 8: 6 ส.ค.61_x000a_งวดที่ 9: 21 ก.ย.61_x000a_งวดที่ 10: 22 ต.ค.61_x000a_งวดที่ 11: 15 พ.ย.61_x000a_งวดที่ 12: 17 ธ.ค.61_x000a_งวดที่ 13: 8 ก.พ.62_x000a_งวดที่ 14: 8 ก.พ.62งวดที่ 15: 14 มี.ค.62งวดที่ 16: 16 พ.ค.62_x000a_งวดที่ 17: 13 มิ.ย.62_x000a_งวดที่ 18: 30 ส.ค.62_x000a_งวดที่ 19: 6 ธ.ค.62_x000a_งวดที่ 20: 6 ธ.ค.62"/>
    <s v="งวดที่ 1: 21 ธ.ค.60_x000a_งวดที่ 2: 16 ม.ค.61  _x000a_งวดที่ 3: 29 ม.ค.61งวดที่ 4: 29 ม.ค.61 _x000a_งวดที่ 5: 13 มี.ค.61_x000a_งวดที่ 6: 1 มิ.ย.61_x000a_งวดที่ 7: 10 ก.ค.61_x000a_งวดที่ 8: 10 ส.ค.61_x000a_งวดที่ 9: 25 ก.ย.61_x000a_งวดที่ 10: 29 ต.ค.61_x000a_งวดที่ 11: 26 พ.ย.61_x000a_งวดที่ 12: 24 ธ.ค.61_x000a_งวดที่ 13: 15 ก.พ.62_x000a_งวดที่ 14: 15 ก.พ.62งวดที่ 15: 19 มี.ค.62งวดที่ 16: 23 พ.ค.62_x000a_งวดที่ 17: 20 มิ.ย.62_x000a_งวดที่ 18: 6 ก.ย.62_x000a_งวดที่ 19: 16 ธ.ค.62_x000a_งวดที่ 20: 16 ธ.ค.62"/>
    <s v="งวดที่ 1: 2,656,000_x000a_งวดที่ 2: 3,320,000_x000a_งวดที่ 3: 3,320,000_x000a_งวดที่ 4: 2,656,000_x000a_งวดที่ 5: 3,984,000_x000a_งวดที่ 6: 4,648,000_x000a_งวดที่ 7: 4,648,000_x000a_งวดที่ 8: 4,648,000_x000a_งวดที่ 9: 4,648,000_x000a_งวดที่ 10: 5,312,000_x000a_งวดที่ 11: 5,312,000_x000a_งวดที่ 12: 6,640,000_x000a_งวดที่ 13: 6,640,000_x000a_งวดที่ 14: 7,968,000_x000a_งวดที่ 15: 7,968,000  งวดที่ 16: 10,624,000งวดที่ 17: 11,952,000งวดที่18: 11,952,000  งวดที่ 19: 11,952,000งวดที่ 20: 9,941,000-งวดที่ 20: 2,011,000"/>
    <x v="53"/>
    <s v="ดำเนินการเบิกจ่ายส่วนที่เหลือเรียบร้อย"/>
    <s v="C = เริ่มก่อสร้าง / เริ่มดำเนินการ"/>
    <x v="14"/>
    <x v="3"/>
    <m/>
    <s v="งบผูกพันปี63ได้ทำการเบิกจ่ายไปแล้วส่วนหนึ่ง ตอนนี้ยังค้างผู้รับจ้างอยู่2,011,000บาท"/>
    <s v="ลงนามในสัญญาแล้ว อยู่ระหว่างดำเนินการตามงวดงาน"/>
    <s v="ลงข้อมูลในระบบ BB evMis ถึงวันที่ 31 มี.ค.2563 แล้ว"/>
    <m/>
    <n v="47808000"/>
    <n v="10624000"/>
    <m/>
    <m/>
    <m/>
    <m/>
    <m/>
    <m/>
    <m/>
    <m/>
  </r>
  <r>
    <x v="7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8"/>
    <s v="ปรับปรุงอาคารเอนกประสงค์ วิทยาลัยนาฏศิลปอ่างทอง ตำบลบางแก้ว อำเภอเมืองอ่างทอง จังหวัดอ่างทอง"/>
    <s v="1"/>
    <s v="แห่ง"/>
    <n v="3000000"/>
    <s v="P"/>
    <m/>
    <m/>
    <s v="2-31 มี.ค.63"/>
    <m/>
    <m/>
    <m/>
    <m/>
    <m/>
    <m/>
    <m/>
    <m/>
    <m/>
    <m/>
    <m/>
    <m/>
    <m/>
    <m/>
    <m/>
    <m/>
    <x v="54"/>
    <s v="กำลังจัดทำราคาท้องถิ่น"/>
    <s v="B.1.2 = จ้างเหมา &gt;&gt; แบบรูปรายการ/ tor แล้วเสร็จ / กำหนดราคากลาง"/>
    <x v="12"/>
    <x v="2"/>
    <m/>
    <s v="กำลังจะเตรียมประกาศ e-bidding"/>
    <s v="เสนอราคา/พิจารณาผล"/>
    <s v="ยังไม่ได้ลงข้อมูลในระบบ BB evMis"/>
    <m/>
    <m/>
    <n v="3000000"/>
    <d v="2563-03-01T00:00:00"/>
    <d v="2563-04-01T00:00:00"/>
    <m/>
    <m/>
    <m/>
    <m/>
    <m/>
    <m/>
  </r>
  <r>
    <x v="7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7"/>
    <s v="ก่อสร้างเวทีกลางแจ้ง วิทยาลัยนาฏศิลปอ่างทอง ตำบลบางแก้ว อำเภอเมืองอ่างทอง จังหวัดอ่างทอง"/>
    <s v="1"/>
    <s v="เวที"/>
    <n v="1800000"/>
    <s v="P"/>
    <m/>
    <m/>
    <s v="2-31 มี.ค.63"/>
    <m/>
    <m/>
    <m/>
    <m/>
    <m/>
    <m/>
    <m/>
    <m/>
    <m/>
    <m/>
    <m/>
    <m/>
    <m/>
    <m/>
    <m/>
    <m/>
    <x v="55"/>
    <s v="อยู่ในช่วงคำนวณโครงสร้าง"/>
    <s v="B.1.1 = จ้างเหมา &gt;&gt; สำรวจออกแบบ/ กำหนดคุณลักษณะ spec"/>
    <x v="11"/>
    <x v="2"/>
    <m/>
    <s v="กำลังจะเตรียมประกาศ e-bidding"/>
    <s v="เสนอราคา/พิจารณาผล"/>
    <s v="ยังไม่ได้ลงข้อมูลในระบบ BB evMis"/>
    <m/>
    <m/>
    <n v="1800000"/>
    <d v="2563-03-01T00:00:00"/>
    <d v="2563-04-01T00:00:00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12"/>
    <s v="เก้าอี้เลคเชอร์  วิทยาลัยนาฏศิลปร้อยเอ็ด   ตำบลในเมือง อำเภอเมืองร้อยเอ็ด จังหวัดร้อยเอ็ด"/>
    <s v="350"/>
    <s v="ตัว"/>
    <n v="280000"/>
    <m/>
    <m/>
    <s v="ü"/>
    <m/>
    <s v="16/2563"/>
    <s v="13/03/63"/>
    <s v="บริษัท บิ๊กเอ็มมาร์เก็ตติ้ง จำกัด"/>
    <m/>
    <s v="ร้อยเอ็ด"/>
    <m/>
    <m/>
    <d v="2020-04-12T00:00:00"/>
    <n v="280000"/>
    <m/>
    <s v="12/04/63"/>
    <m/>
    <s v="7014190457"/>
    <m/>
    <m/>
    <m/>
    <x v="45"/>
    <s v="อยู่ในขั้นตอนการเบิกจ่าย"/>
    <s v="B.1.6 = จ้างเหมา &gt;&gt; ลงนามในสัญญา"/>
    <x v="3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280000"/>
    <n v="0"/>
    <s v="13 มีนาคม 2563"/>
    <s v="เมษายน 2563"/>
    <s v="12 เมษายน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59"/>
    <s v="ชั้นวางวารสารแบบเอียง วิทยาลัยนาฏศิลปร้อยเอ็ด   ตำบลในเมือง อำเภอเมืองร้อยเอ็ด จังหวัดร้อยเอ็ด"/>
    <s v="2"/>
    <s v="ชั้น"/>
    <n v="10000"/>
    <m/>
    <m/>
    <s v="ü"/>
    <m/>
    <m/>
    <s v="13/03/63"/>
    <s v="ร้านรุ่งเรืองเฟอร์นิเจอร์"/>
    <m/>
    <s v="ร้อยเอ็ด"/>
    <m/>
    <m/>
    <m/>
    <n v="5000"/>
    <m/>
    <s v="31/03/63"/>
    <m/>
    <s v="7014138401"/>
    <m/>
    <m/>
    <m/>
    <x v="45"/>
    <s v="อยู่ในขั้นตอนการเบิกจ่าย"/>
    <s v="B.1.6 = จ้างเหมา &gt;&gt; ลงนามในสัญญา"/>
    <x v="3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10000"/>
    <n v="0"/>
    <s v="13 มีนาคม 2563"/>
    <s v="มีนาคม 2563"/>
    <s v="31 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26"/>
    <s v="ชั้นวางหนังสือ 3 ตอน (โลหะ) วิทยาลัยนาฏศิลปร้อยเอ็ด   ตำบลในเมือง อำเภอเมืองร้อยเอ็ด จังหวัดร้อยเอ็ด"/>
    <s v="3"/>
    <s v="ชั้น"/>
    <n v="54000"/>
    <m/>
    <m/>
    <s v="ü"/>
    <m/>
    <s v="20/2563"/>
    <s v="12/03/63"/>
    <s v="ร้านรุ่งเรืองเฟอร์นิเจอร์"/>
    <m/>
    <s v="ร้อยเอ็ด"/>
    <m/>
    <m/>
    <m/>
    <n v="54000"/>
    <m/>
    <s v="27/03/63"/>
    <m/>
    <s v="7014139351"/>
    <m/>
    <m/>
    <m/>
    <x v="45"/>
    <s v="อยู่ในขั้นตอนการเบิกจ่าย"/>
    <s v="B.1.6 = จ้างเหมา &gt;&gt; ลงนามในสัญญา"/>
    <x v="3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54000"/>
    <n v="0"/>
    <s v="12 มีนาคม 2563"/>
    <s v="มีนาคม 2563"/>
    <s v="27 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26"/>
    <s v="ชั้นวางหนังสือเตี้ย แบบ 2 หน้า 2 ช่วง วิทยาลัยนาฏศิลปร้อยเอ็ด   ตำบลในเมือง อำเภอเมืองร้อยเอ็ด จังหวัดร้อยเอ็ด"/>
    <s v="4"/>
    <s v="ชั้น"/>
    <n v="48000"/>
    <m/>
    <m/>
    <s v="ü"/>
    <m/>
    <m/>
    <s v="16/03/63"/>
    <s v="ร้านรุ่งเรืองเฟอร์นิเจอร์"/>
    <m/>
    <s v="ร้อยเอ็ด"/>
    <m/>
    <m/>
    <m/>
    <n v="48000"/>
    <m/>
    <s v="31/03/63"/>
    <m/>
    <s v="7014142026"/>
    <m/>
    <m/>
    <m/>
    <x v="45"/>
    <s v="อยู่ในขั้นตอนการเบิกจ่าย"/>
    <s v="B.1.6 = จ้างเหมา &gt;&gt; ลงนามในสัญญา"/>
    <x v="1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48000"/>
    <n v="0"/>
    <s v="16 มีนาคม 2563"/>
    <s v="มีนาคม 2563"/>
    <s v="31 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25"/>
    <s v="ชุดโต๊ะทำงานขนาด  4 ฟุตครึ่ง พร้อมเก้าอี้  วิทยาลัยนาฏศิลปร้อยเอ็ด   ตำบลในเมือง อำเภอเมืองร้อยเอ็ด จังหวัดร้อยเอ็ด"/>
    <s v="20"/>
    <s v="ชุด"/>
    <n v="240000"/>
    <m/>
    <m/>
    <s v="ü"/>
    <m/>
    <s v="22/2563"/>
    <s v="16/03/63"/>
    <s v="ร้านรุ่งเรืองเฟอร์นิเจอร์"/>
    <m/>
    <s v="ร้อยเอ็ด"/>
    <m/>
    <m/>
    <d v="2020-04-01T00:00:00"/>
    <n v="240000"/>
    <m/>
    <s v="01/04/63"/>
    <m/>
    <s v="7014168786"/>
    <m/>
    <m/>
    <m/>
    <x v="45"/>
    <s v="อยู่ในขั้นตอนการเบิกจ่าย"/>
    <s v="B.1.6 = จ้างเหมา &gt;&gt; ลงนามในสัญญา"/>
    <x v="3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240000"/>
    <n v="0"/>
    <s v="16 มีนาคม 2563"/>
    <s v="มีนาคม 2563"/>
    <s v="1 เมษายน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07"/>
    <s v="ตู้เก็บเสื้อ  เหล็กผ้าบานเลื่อนกระจก 120 ซม. วิทยาลัยนาฏศิลปร้อยเอ็ด   ตำบลในเมือง อำเภอเมืองร้อยเอ็ด จังหวัดร้อยเอ็ด"/>
    <s v="4"/>
    <s v="หลัง"/>
    <n v="26000"/>
    <m/>
    <m/>
    <s v="ü"/>
    <m/>
    <s v="27/2563"/>
    <s v="19/03/63"/>
    <s v="ร้านรุ่งเรืองเฟอร์นิเจอร์"/>
    <m/>
    <s v="ร้อยเอ็ด"/>
    <m/>
    <m/>
    <d v="2020-04-03T00:00:00"/>
    <n v="26000"/>
    <m/>
    <s v="03/04/63"/>
    <m/>
    <s v="7014169705"/>
    <m/>
    <m/>
    <m/>
    <x v="56"/>
    <s v="อยู่ในขั้นตอนการส่งมอบ"/>
    <s v="B.1.6 = จ้างเหมา &gt;&gt; ลงนามในสัญญา"/>
    <x v="8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260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25"/>
    <s v="ตู้ไม้ 2 ตอนบานกระจก(ไทยประดิษฐ์) วิทยาลัยนาฏศิลปร้อยเอ็ด   ตำบลในเมือง อำเภอเมืองร้อยเอ็ด จังหวัดร้อยเอ็ด"/>
    <s v="3"/>
    <s v="หลัง"/>
    <n v="45000"/>
    <m/>
    <m/>
    <s v="ü"/>
    <m/>
    <s v="32/2563"/>
    <s v="23/03/63"/>
    <s v="นายอภิชาติ นรชาญ"/>
    <m/>
    <s v="ร้อยเอ็ด"/>
    <m/>
    <m/>
    <d v="2020-05-22T00:00:00"/>
    <n v="45000"/>
    <m/>
    <s v="22/05/63"/>
    <m/>
    <s v="7014191505"/>
    <m/>
    <m/>
    <m/>
    <x v="56"/>
    <s v="อยู่ในขั้นตอนการส่งมอบ"/>
    <s v="B.1.6 = จ้างเหมา &gt;&gt; ลงนามในสัญญา"/>
    <x v="8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450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27"/>
    <s v="ตู้ไม้ บานกระจก ไทยประดิษฐ์ วิทยาลัยนาฏศิลปร้อยเอ็ด   ตำบลในเมือง อำเภอเมืองร้อยเอ็ด จังหวัดร้อยเอ็ด"/>
    <s v="2"/>
    <s v="หลัง"/>
    <n v="40000"/>
    <m/>
    <m/>
    <s v="ü"/>
    <m/>
    <s v="33/2563"/>
    <s v="23/03/63"/>
    <s v="นายอภิชาติ นรชาญ"/>
    <m/>
    <s v="ร้อยเอ็ด"/>
    <m/>
    <m/>
    <d v="2020-05-22T00:00:00"/>
    <n v="40000"/>
    <m/>
    <s v="22/05/63"/>
    <m/>
    <s v="7014184079"/>
    <m/>
    <m/>
    <m/>
    <x v="45"/>
    <s v="อยู่ในขั้นตอนการส่งมอบ"/>
    <s v="B.1.6 = จ้างเหมา &gt;&gt; ลงนามในสัญญา"/>
    <x v="8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400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13"/>
    <s v="ตู้เหล็ก บานเลื่อนทึบและบานเลื่อนกระจก วิทยาลัยนาฏศิลปร้อยเอ็ด   ตำบลในเมือง อำเภอเมืองร้อยเอ็ด จังหวัดร้อยเอ็ด"/>
    <s v="10"/>
    <s v="หลัง"/>
    <n v="120000"/>
    <m/>
    <m/>
    <s v="ü"/>
    <m/>
    <m/>
    <s v="20/03/63"/>
    <s v="ร้านรุ่งเรืองเฟอร์นิเจอร์"/>
    <m/>
    <s v="ร้อยเอ็ด"/>
    <m/>
    <m/>
    <d v="2020-04-04T00:00:00"/>
    <n v="120000"/>
    <m/>
    <s v="04/04/63"/>
    <m/>
    <m/>
    <m/>
    <m/>
    <m/>
    <x v="45"/>
    <s v="อยู่ในขั้นตอนการลงนามสัญญา"/>
    <s v="B.1.6 = จ้างเหมา &gt;&gt; ลงนามในสัญญา"/>
    <x v="7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1200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45"/>
    <s v="ที่แขวนหนังสือพิมพ์ไม้ พร้อมไม้หนีบ วิทยาลัยนาฏศิลปร้อยเอ็ด   ตำบลในเมือง อำเภอเมืองร้อยเอ็ด จังหวัดร้อยเอ็ด"/>
    <s v="1"/>
    <s v="ชุด"/>
    <n v="3500"/>
    <m/>
    <m/>
    <s v="ü"/>
    <m/>
    <s v="24/2563"/>
    <s v="16/03/63"/>
    <s v="ร้านรุ่งเรืองเฟอร์นิเจอร์"/>
    <m/>
    <s v="ร้อยเอ็ด"/>
    <m/>
    <m/>
    <d v="2020-03-20T00:00:00"/>
    <n v="3500"/>
    <m/>
    <s v="19/03/63"/>
    <n v="3500"/>
    <s v="7014161571"/>
    <m/>
    <m/>
    <m/>
    <x v="45"/>
    <s v="อยู่ในขั้นตอนการเบิกจ่าย"/>
    <s v="B.1.6 = จ้างเหมา &gt;&gt; ลงนามในสัญญา"/>
    <x v="1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35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708"/>
    <s v="เครื่องซักผ้า แบบธรรมดา ขนาด 15 กิโลกรัม วิทยาลัยนาฏศิลปร้อยเอ็ด ตำบลในเมือง อำเภอเมืองร้อยเอ็ด จังหวัดร้อยเอ็ด"/>
    <s v="1"/>
    <s v="เครื่อง"/>
    <n v="18000"/>
    <m/>
    <m/>
    <s v="ü"/>
    <m/>
    <s v="34/2563"/>
    <s v="23/03/63"/>
    <s v="ร้านวิไลพร"/>
    <m/>
    <s v="ร้อยเอ็ด"/>
    <m/>
    <m/>
    <d v="2020-03-30T00:00:00"/>
    <n v="18000"/>
    <m/>
    <s v="30/03/63"/>
    <n v="18000"/>
    <s v="7014189510"/>
    <m/>
    <m/>
    <m/>
    <x v="45"/>
    <s v="อยู่ในขั้นตอนการตรวจรับ"/>
    <s v="B.1.6 = จ้างเหมา &gt;&gt; ลงนามในสัญญา"/>
    <x v="8"/>
    <x v="0"/>
    <m/>
    <s v="อยู่ในขั้นตอนการลงนามสัญญา"/>
    <s v="ได้ตัวผู้รับจ้างแล้ว/รอลงนามในสัญญา"/>
    <s v="ยังไม่ได้ลงข้อมูลในระบบ BB evMis"/>
    <m/>
    <n v="180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27"/>
    <s v="เครื่องดูดฝุ่น 2,400 วัตต์ วิทยาลัยนาฏศิลปร้อยเอ็ด ตำบลในเมือง อำเภอเมืองร้อยเอ็ด จังหวัดร้อยเอ็ด"/>
    <s v="3"/>
    <s v="เครื่อง"/>
    <n v="25500"/>
    <m/>
    <m/>
    <s v="ü"/>
    <m/>
    <s v="35/2563"/>
    <s v="23/03/63"/>
    <s v="ร้านวิไลพร"/>
    <m/>
    <s v="ร้อยเอ็ด"/>
    <m/>
    <m/>
    <d v="2020-03-30T00:00:00"/>
    <n v="25500"/>
    <m/>
    <s v="30/03/63"/>
    <n v="25500"/>
    <s v="7014184091"/>
    <m/>
    <m/>
    <m/>
    <x v="45"/>
    <s v="อยู่ในขั้นตอนการตรวจรับ"/>
    <s v="B.1.6 = จ้างเหมา &gt;&gt; ลงนามในสัญญา"/>
    <x v="8"/>
    <x v="0"/>
    <m/>
    <s v="อยู่ในขั้นตอนการลงนามสัญญา"/>
    <s v="ได้ตัวผู้รับจ้างแล้ว/รอลงนามในสัญญา"/>
    <s v="ยังไม่ได้ลงข้อมูลในระบบ BB evMis"/>
    <m/>
    <n v="255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608"/>
    <s v="เครื่องทำน้ำร้อน-น้ำเย็น แบบต่อท่อ ขนาด 2 ก๊อก วิทยาลัยนาฏศิลปร้อยเอ็ด ตำบลในเมือง อำเภอเมืองร้อยเอ็ด จังหวัดร้อยเอ็ด"/>
    <s v="2"/>
    <s v="เครื่อง"/>
    <n v="50400"/>
    <m/>
    <m/>
    <s v="ü"/>
    <m/>
    <s v="36/2563"/>
    <s v="23/03/63"/>
    <s v="ร้านวิไลพร"/>
    <m/>
    <s v="ร้อยเอ็ด"/>
    <m/>
    <m/>
    <d v="2020-04-07T00:00:00"/>
    <n v="50400"/>
    <m/>
    <s v="07/04/63"/>
    <n v="50400"/>
    <s v="7014189536"/>
    <m/>
    <m/>
    <m/>
    <x v="45"/>
    <s v="อยู่ในขั้นตอนการตรวจรับ"/>
    <s v="B.1.6 = จ้างเหมา &gt;&gt; ลงนามในสัญญา"/>
    <x v="8"/>
    <x v="0"/>
    <m/>
    <s v="อยู่ในขั้นตอนการลงนามสัญญา"/>
    <s v="ได้ตัวผู้รับจ้างแล้ว/รอลงนามในสัญญา"/>
    <s v="ยังไม่ได้ลงข้อมูลในระบบ BB evMis"/>
    <m/>
    <n v="504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07"/>
    <s v="กล้องถ่ายภาพ DSLR วิทยาลัยนาฏศิลปร้อยเอ็ด   ตำบลในเมือง อำเภอเมืองร้อยเอ็ด จังหวัดร้อยเอ็ด"/>
    <s v="1"/>
    <s v="ตัว"/>
    <n v="95000"/>
    <m/>
    <m/>
    <s v="ü"/>
    <m/>
    <s v="37/2563"/>
    <s v="26/03/63"/>
    <s v="บริษัท บิ๊กเอ็มมาร์เก็ตติ้ง จำกัด"/>
    <m/>
    <s v="ร้อยเอ็ด"/>
    <m/>
    <m/>
    <m/>
    <n v="95000"/>
    <m/>
    <s v="10/04/63"/>
    <n v="95000"/>
    <s v="7014220264"/>
    <m/>
    <m/>
    <m/>
    <x v="45"/>
    <s v="อยู่ในขั้นตอนการส่งมอบ"/>
    <s v="B.1.6 = จ้างเหมา &gt;&gt; ลงนามในสัญญา"/>
    <x v="8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95000"/>
    <n v="0"/>
    <s v="มีนาคม 2563"/>
    <s v="มีนาคม 2563"/>
    <s v="มีน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428"/>
    <s v="เครื่องมัลติมีเดียโปรเจคเตอร์ ระดับ XGA ขนาด 4,000 ANSI Lumens วิทยาลัยนาฏศิลปร้อยเอ็ด ตำบลในเมือง อำเภอเมืองร้อยเอ็ด จังหวัดร้อยเอ็ด"/>
    <s v="1"/>
    <s v="เครื่อง"/>
    <n v="42500"/>
    <m/>
    <m/>
    <s v="ü"/>
    <m/>
    <m/>
    <m/>
    <s v="บริษัท บิ๊กเอ็มมาร์เก็ตติ้ง จำกัด"/>
    <m/>
    <s v="ร้อยเอ็ด"/>
    <m/>
    <m/>
    <d v="2020-04-11T00:00:00"/>
    <n v="42500"/>
    <m/>
    <s v="11/04/63"/>
    <n v="42500"/>
    <s v="7014226972"/>
    <m/>
    <m/>
    <m/>
    <x v="45"/>
    <s v="อยู่ในขั้นตอนการส่งมอบ"/>
    <s v="B.1.6 = จ้างเหมา &gt;&gt; ลงนามในสัญญา"/>
    <x v="8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42500"/>
    <n v="0"/>
    <s v="มีนาคม 2563"/>
    <s v="เมษายน 2563"/>
    <s v="เมษายน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97"/>
    <s v="ชุดเครื่องเสียงประกาศแบบบูทูช วิทยาลัยนาฏศิลปร้อยเอ็ด   ตำบลในเมือง อำเภอเมืองร้อยเอ็ด จังหวัดร้อยเอ็ด"/>
    <s v="1"/>
    <s v="ชุด"/>
    <n v="15000"/>
    <m/>
    <m/>
    <s v="ü"/>
    <m/>
    <s v="39/2563"/>
    <s v="23/03/63"/>
    <s v="ร้านวิไลพร"/>
    <m/>
    <s v="ร้อยเอ็ด"/>
    <m/>
    <m/>
    <d v="2020-03-30T00:00:00"/>
    <n v="15000"/>
    <m/>
    <s v="30/03/63"/>
    <n v="15000"/>
    <s v="7014250941"/>
    <m/>
    <m/>
    <m/>
    <x v="45"/>
    <s v="อยู่ในขั้นตอนการลงนามสัญญา"/>
    <s v="B.1.6 = จ้างเหมา &gt;&gt; ลงนามในสัญญา"/>
    <x v="7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15000"/>
    <n v="0"/>
    <s v="เมษายน 2563"/>
    <s v="พฤษภาคม 2563"/>
    <s v="พฤษภ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60"/>
    <s v="โทรทัศน์สี แอล อี ดี ความละเอียดจอภาพ  1920x1080 พิกเซลขนาดไม่น้อยกว่า  60  นิ้ว วิทยาลัยนาฏศิลปร้อยเอ็ด   ตำบลในเมือง อำเภอเมืองร้อยเอ็ด จังหวัดร้อยเอ็ด"/>
    <s v="10"/>
    <s v="เครื่อง"/>
    <n v="370000"/>
    <m/>
    <m/>
    <s v="ü"/>
    <m/>
    <m/>
    <m/>
    <s v="ร้านวิไลพร"/>
    <m/>
    <s v="ร้อยเอ็ด"/>
    <m/>
    <m/>
    <m/>
    <m/>
    <m/>
    <m/>
    <m/>
    <m/>
    <m/>
    <m/>
    <m/>
    <x v="45"/>
    <s v="อยู่ในขั้นตอนการลงนามสัญญา"/>
    <s v="B.1.6 = จ้างเหมา &gt;&gt; ลงนามในสัญญา"/>
    <x v="7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370000"/>
    <n v="0"/>
    <s v="เมษายน 2563"/>
    <s v="พฤษภาคม 2563"/>
    <s v="พฤษภาคม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06"/>
    <s v="รายการห้องบันทึกเสียง  พร้อมครุภัณฑ์ วิทยาลัยนาฏศิลปร้อยเอ็ด   ตำบลในเมือง อำเภอเมืองร้อยเอ็ด จังหวัดร้อยเอ็ด"/>
    <s v="1"/>
    <s v="ชุด"/>
    <n v="200000"/>
    <m/>
    <m/>
    <s v="ü"/>
    <m/>
    <s v="41/2563"/>
    <s v="30/03/63"/>
    <s v="บริษัท บิ๊กเอ็มมาร์เก็ตติ้ง จำกัด"/>
    <m/>
    <s v="ร้อยเอ็ด"/>
    <m/>
    <m/>
    <d v="2020-04-29T00:00:00"/>
    <n v="200000"/>
    <m/>
    <s v="29/04/63"/>
    <n v="200000"/>
    <s v="7014230265"/>
    <m/>
    <m/>
    <m/>
    <x v="45"/>
    <s v="อยู่ระหว่างขั้นตอนการส่งมอบ"/>
    <s v="B.1.6 = จ้างเหมา &gt;&gt; ลงนามในสัญญา"/>
    <x v="8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200000"/>
    <n v="0"/>
    <s v="มีนาคม 2563"/>
    <s v="มีนาคม 2563"/>
    <s v="เมษายน 2563"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614"/>
    <s v="เสาบาสเกตบอลแป้นพลาสติก แบบมีล้อเลื่อน วิทยาลัยนาฏศิลปร้อยเอ็ด   ตำบลในเมือง อำเภอเมืองร้อยเอ็ด จังหวัดร้อยเอ็ด"/>
    <s v="1"/>
    <s v="คู่"/>
    <n v="58000"/>
    <m/>
    <m/>
    <s v="ü"/>
    <m/>
    <m/>
    <m/>
    <s v="ห้างหุ้นส่วนจำกัด ร้อยเอ็ดกีฬาภัณฑ์"/>
    <m/>
    <s v="ร้อยเอ็ด"/>
    <m/>
    <m/>
    <s v="5 มีนาคม 2563"/>
    <n v="58000"/>
    <m/>
    <s v="13 มีนาคม 2563"/>
    <n v="58000"/>
    <s v="7014132044"/>
    <s v="13 มีนาคม 2563"/>
    <s v="13 มีนาคม 2563"/>
    <n v="58000"/>
    <x v="45"/>
    <s v="อยู่ในขั้นตอนการเบิกจ่าย  "/>
    <s v="B.1.6 = จ้างเหมา &gt;&gt; ลงนามในสัญญา"/>
    <x v="1"/>
    <x v="0"/>
    <m/>
    <s v="อยู่ในขั้นตอนการลงนาม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58000"/>
    <n v="0"/>
    <s v="มีนาคม 2563"/>
    <s v="มีนาคม 2563"/>
    <s v="มีนาคม 2563"/>
    <s v="มีนาคม 2563"/>
    <s v="มีนาคม 2563"/>
    <n v="58000"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72"/>
    <s v="กลองชุด วิทยาลัยนาฏศิลปร้อยเอ็ด  ตำบลในเมือง อำเภอเมืองร้อยเอ็ด จังหวัดร้อยเอ็ด"/>
    <s v="4"/>
    <s v="ชุด"/>
    <n v="3000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30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64"/>
    <s v="กีต้าร์เบสไฟฟ้า วิทยาลัยนาฏศิลปร้อยเอ็ด  ตำบลในเมือง อำเภอเมืองร้อยเอ็ด จังหวัดร้อยเอ็ด"/>
    <s v="1"/>
    <s v="ตัว"/>
    <n v="400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4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10"/>
    <s v="กีตาร์โปร่งไฟฟ้า  วิทยาลัยนาฏศิลปร้อยเอ็ด   ตำบลในเมือง อำเภอเมืองร้อยเอ็ด จังหวัดร้อยเอ็ด"/>
    <s v="9"/>
    <s v="ตัว"/>
    <n v="1350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1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63"/>
    <s v="กีต้าร์ไฟฟ้า วิทยาลัยนาฏศิลปร้อยเอ็ด  ตำบลในเมือง อำเภอเมืองร้อยเอ็ด จังหวัดร้อยเอ็ด"/>
    <s v="2"/>
    <s v="ตัว"/>
    <n v="700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7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99"/>
    <s v="ทรัมเป็ต วิทยาลัยนาฏศิลปร้อยเอ็ด   ตำบลในเมือง อำเภอเมืองร้อยเอ็ด จังหวัดร้อยเอ็ด"/>
    <s v="4"/>
    <s v="ตัว"/>
    <n v="2400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24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31"/>
    <s v="เทนเนอร์แซคโซโฟน  วิทยาลัยนาฏศิลปร้อยเอ็ด  ตำบลในเมือง อำเภอเมืองร้อยเอ็ด จังหวัดร้อยเอ็ด"/>
    <s v="4"/>
    <s v="ตัว"/>
    <n v="4800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4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46"/>
    <s v="แมนโดลินชนิดไฟฟ้า(สำหรับงานการแสดง) วิทยาลัยนาฏศิลปร้อยเอ็ด   ตำบลในเมือง อำเภอเมืองร้อยเอ็ด จังหวัดร้อยเอ็ด"/>
    <s v="1"/>
    <s v="ตัว"/>
    <n v="185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185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32"/>
    <s v="ไวโอลีน (สำหรับงานการแสดง) วิทยาลัยนาฏศิลปร้อยเอ็ด   ตำบลในเมือง อำเภอเมืองร้อยเอ็ด จังหวัดร้อยเอ็ด"/>
    <s v="1"/>
    <s v="ตัว"/>
    <n v="350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09"/>
    <s v="อัลโต้แซคโซโฟน วิทยาลัยนาฏศิลปร้อยเอ็ด   ตำบลในเมือง อำเภอเมืองร้อยเอ็ด จังหวัดร้อยเอ็ด"/>
    <s v="2"/>
    <s v="ตัว"/>
    <n v="1800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1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28"/>
    <s v="แอคคอเดี้ยน(สำหรับงานการแสดง) วิทยาลัยนาฏศิลปร้อยเอ็ด   ตำบลในเมือง อำเภอเมืองร้อยเอ็ด จังหวัดร้อยเอ็ด"/>
    <s v="1"/>
    <s v="ตัว"/>
    <n v="9500"/>
    <s v="ü"/>
    <m/>
    <m/>
    <s v="19 ก.พ. 63"/>
    <m/>
    <m/>
    <m/>
    <m/>
    <m/>
    <m/>
    <m/>
    <m/>
    <m/>
    <m/>
    <m/>
    <m/>
    <m/>
    <m/>
    <m/>
    <m/>
    <x v="57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95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การเกษตร"/>
    <s v="กิจกรรมพัฒนาอุปกรณ์ทางการศึกษา กายภาพและสภาพแวดล้อมระดับพื้นฐาน"/>
    <s v="1800836718110429"/>
    <s v="เครื่องสูบน้ำ ซัมเมอร์ส ขนาด 2 แรงม้า วิทยาลัยนาฏศิลปร้อยเอ็ด  ตำบลในเมือง อำเภอเมืองร้อยเอ็ด จังหวัดร้อยเอ็ด"/>
    <s v="1"/>
    <s v="เครื่อง"/>
    <n v="20000"/>
    <m/>
    <m/>
    <s v="ü"/>
    <m/>
    <s v="42/2563"/>
    <s v="27/03/63"/>
    <s v="บริษัท บิ๊กเอ็ม มาร์เก็ตติ้ง จำกัด"/>
    <m/>
    <s v="ร้อยเอ็ด"/>
    <m/>
    <m/>
    <d v="2020-04-03T00:00:00"/>
    <n v="20000"/>
    <m/>
    <s v="03/04/63"/>
    <n v="20000"/>
    <s v="7014220271"/>
    <m/>
    <m/>
    <m/>
    <x v="45"/>
    <s v="อยู่ในขั้นตอนการส่งมอบ"/>
    <s v="B.1.6 = จ้างเหมา &gt;&gt; ลงนามในสัญญา"/>
    <x v="8"/>
    <x v="0"/>
    <m/>
    <s v="อยู่ในขั้นตอนการลงนามสัญญา"/>
    <s v="ได้ตัวผู้รับจ้างแล้ว/รอลงนามในสัญญา"/>
    <s v="ยังไม่ได้ลงข้อมูลในระบบ BB evMis"/>
    <m/>
    <n v="20000"/>
    <n v="0"/>
    <s v="มีนาคม 2563"/>
    <s v="มีน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การเกษตร"/>
    <s v="กิจกรรมพัฒนาอุปกรณ์ทางการศึกษา กายภาพและสภาพแวดล้อมระดับพื้นฐาน"/>
    <s v="1800836718110430"/>
    <s v="เครื่องสูบน้ำแบบไดโว่ 310 ลิตร/นาที  วิทยาลัยนาฏศิลปร้อยเอ็ด  ตำบลในเมือง อำเภอเมืองร้อยเอ็ด จังหวัดร้อยเอ็ด"/>
    <s v="1"/>
    <s v="เครื่อง"/>
    <n v="13000"/>
    <m/>
    <m/>
    <s v="ü"/>
    <m/>
    <s v="43/2563"/>
    <s v="27/03/63"/>
    <s v="บริษัท บิ๊กเอ็ม มาร์เก็ตติ้ง จำกัด"/>
    <m/>
    <s v="ร้อยเอ็ด"/>
    <m/>
    <m/>
    <d v="2020-04-03T00:00:00"/>
    <n v="13000"/>
    <m/>
    <s v="03/04/63"/>
    <n v="13000"/>
    <s v="7014226976"/>
    <m/>
    <m/>
    <m/>
    <x v="45"/>
    <s v="อยู่ในขั้นตอนการส่งมอบ"/>
    <s v="B.1.6 = จ้างเหมา &gt;&gt; ลงนามในสัญญา"/>
    <x v="8"/>
    <x v="0"/>
    <m/>
    <s v="อยู่ในขั้นตอนการลงนามสัญญา"/>
    <s v="ได้ตัวผู้รับจ้างแล้ว/รอลงนามในสัญญา"/>
    <s v="ยังไม่ได้ลงข้อมูลในระบบ BB evMis"/>
    <m/>
    <n v="13000"/>
    <n v="0"/>
    <s v="มีนาคม 2563"/>
    <s v="เมษายน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การเกษตร"/>
    <s v="กิจกรรมพัฒนาอุปกรณ์ทางการศึกษา กายภาพและสภาพแวดล้อมระดับพื้นฐาน"/>
    <s v="1800836718110198"/>
    <s v="เครื่องสูบน้ำมอเตอร์ไฟฟ้า ขนาด 1500 ลิตร/นาที วิทยาลัยนาฏศิลปร้อยเอ็ด ตำบลในเมือง อำเภอเมืองร้อยเอ็ด จังหวัดร้อยเอ็ด"/>
    <s v="1"/>
    <s v="เครื่อง"/>
    <n v="32100"/>
    <m/>
    <m/>
    <s v="ü"/>
    <m/>
    <s v="44/2563"/>
    <s v="30/03/63"/>
    <s v="บริษัท บิ๊กเอ็ม มาร์เก็ตติ้ง จำกัด"/>
    <m/>
    <s v="ร้อยเอ็ด"/>
    <m/>
    <m/>
    <d v="2020-04-06T00:00:00"/>
    <n v="32100"/>
    <m/>
    <s v="06/04/63"/>
    <n v="32100"/>
    <s v="7014231006"/>
    <m/>
    <m/>
    <m/>
    <x v="45"/>
    <s v="อยู่ในขั้นตอนการส่งมอบ"/>
    <s v="B.1.6 = จ้างเหมา &gt;&gt; ลงนามในสัญญา"/>
    <x v="8"/>
    <x v="0"/>
    <m/>
    <s v="อยู่ในขั้นตอนการลงนามสัญญา"/>
    <s v="ได้ตัวผู้รับจ้างแล้ว/รอลงนามในสัญญา"/>
    <s v="ยังไม่ได้ลงข้อมูลในระบบ BB evMis"/>
    <m/>
    <n v="32100"/>
    <n v="0"/>
    <s v="มีนาคม 2563"/>
    <s v="เมษายน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6"/>
    <s v="ชุดชวาชาย วิทยาลัยนาฏศิลปร้อยเอ็ด   ตำบลในเมือง อำเภอเมืองร้อยเอ็ด จังหวัดร้อยเอ็ด"/>
    <s v="6"/>
    <s v="ชุด"/>
    <n v="120000"/>
    <s v="ü"/>
    <m/>
    <m/>
    <d v="2020-02-28T00:00:00"/>
    <m/>
    <m/>
    <m/>
    <m/>
    <m/>
    <m/>
    <m/>
    <m/>
    <m/>
    <m/>
    <m/>
    <m/>
    <m/>
    <m/>
    <m/>
    <m/>
    <x v="45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12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49"/>
    <s v="ชุดทวารวดี พร้อมเครื่องประดับ วิทยาลัยนาฏศิลปร้อยเอ็ด   ตำบลในเมือง อำเภอเมืองร้อยเอ็ด จังหวัดร้อยเอ็ด"/>
    <s v="6"/>
    <s v="ชุด"/>
    <n v="9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9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6"/>
    <s v="ชุดไทย  ร.5 วิทยาลัยนาฏศิลปร้อยเอ็ด   ตำบลในเมือง อำเภอเมืองร้อยเอ็ด จังหวัดร้อยเอ็ด"/>
    <s v="2"/>
    <s v="ชุด"/>
    <n v="16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16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0"/>
    <s v="ชุดไทย  ร.6 วิทยาลัยนาฏศิลปร้อยเอ็ด   ตำบลในเมือง อำเภอเมืองร้อยเอ็ด จังหวัดร้อยเอ็ด"/>
    <s v="2"/>
    <s v="ชุด"/>
    <n v="16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16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33"/>
    <s v="ชุดไทยบรมพิมาน วิทยาลัยนาฏศิลปร้อยเอ็ด   ตำบลในเมือง อำเภอเมืองร้อยเอ็ด จังหวัดร้อยเอ็ด"/>
    <s v="1"/>
    <s v="ชุด"/>
    <n v="1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1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48"/>
    <s v="ชุดไทยพระราชนิยม วิทยาลัยนาฏศิลปร้อยเอ็ด   ตำบลในเมือง อำเภอเมืองร้อยเอ็ด จังหวัดร้อยเอ็ด"/>
    <s v="8"/>
    <s v="ชุด"/>
    <n v="112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112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62"/>
    <s v="ชุดนกยูงพร้อมเครื่องประดับ วิทยาลัยนาฏศิลปร้อยเอ็ด   ตำบลในเมือง อำเภอเมืองร้อยเอ็ด จังหวัดร้อยเอ็ด"/>
    <s v="1"/>
    <s v="ชุด"/>
    <n v="5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5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09"/>
    <s v="ชุดนางสีดา พร้อมเครื่องประดับ วิทยาลัยนาฏศิลปร้อยเอ็ด   ตำบลในเมือง อำเภอเมืองร้อยเอ็ด จังหวัดร้อยเอ็ด"/>
    <s v="1"/>
    <s v="ชุด"/>
    <n v="5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5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4"/>
    <s v="ชุดพม่า วิทยาลัยนาฏศิลปร้อยเอ็ด   ตำบลในเมือง อำเภอเมืองร้อยเอ็ด จังหวัดร้อยเอ็ด"/>
    <s v="24"/>
    <s v="ชุด"/>
    <n v="36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6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13"/>
    <s v="ชุดพระพรต พร้อมเครื่องประดับ 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12"/>
    <s v="ชุดพระราม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3"/>
    <s v="ชุดพระลักษณ์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50"/>
    <s v="ชุดพระศัตรุด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51"/>
    <s v="ชุดพระอิศวร พร้อมเครื่องประดับ อาวุธ ชฎา และ รุ้ง วิทยาลัยนาฏศิลปร้อยเอ็ด   ตำบลในเมือง อำเภอเมืองร้อยเอ็ด จังหวัดร้อยเอ็ด"/>
    <s v="1"/>
    <s v="ชุด"/>
    <n v="7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7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2"/>
    <s v="ชุดย่าหรันพร้อมเครื่องประดับ วิทยาลัยนาฏศิลปร้อยเอ็ด   ตำบลในเมือง อำเภอเมืองร้อยเอ็ด จังหวัดร้อยเอ็ด"/>
    <s v="1"/>
    <s v="ชุด"/>
    <n v="6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6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8"/>
    <s v="ชุดระบำมยุราภิรมย์ วิทยาลัยนาฏศิลปร้อยเอ็ด   ตำบลในเมือง อำเภอเมืองร้อยเอ็ด จังหวัดร้อยเอ็ด"/>
    <s v="8"/>
    <s v="ชุด"/>
    <n v="48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48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06"/>
    <s v="ชุดรับแขกบุนวม วิทยาลัยนาฏศิลปร้อยเอ็ด   ตำบลในเมือง อำเภอเมืองร้อยเอ็ด จังหวัดร้อยเอ็ด"/>
    <s v="3"/>
    <s v="ชุด"/>
    <n v="54000"/>
    <m/>
    <m/>
    <s v="ü"/>
    <m/>
    <m/>
    <m/>
    <s v="ร้านรุ่งเรืองเฟอร์นิเจอร์"/>
    <m/>
    <m/>
    <m/>
    <m/>
    <d v="2020-03-13T00:00:00"/>
    <n v="54000"/>
    <m/>
    <s v="20/03/63"/>
    <m/>
    <m/>
    <s v="19/03/63"/>
    <s v="19/03/63"/>
    <m/>
    <x v="45"/>
    <s v="อยู่ในขั้นตอนการเบิกจ่าย"/>
    <s v="B.1.6 = จ้างเหมา &gt;&gt; ลงนามในสัญญา"/>
    <x v="1"/>
    <x v="0"/>
    <m/>
    <s v="อยู่ในขั้นตอนการประกาศเชิญชวน"/>
    <s v="เสนอราคา/พิจารณาผล"/>
    <s v="ลงข้อมูลในระบบ BB evMis ถึงวันที่ 31 มี.ค.2563 แล้ว"/>
    <m/>
    <n v="54000"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4"/>
    <s v="ชุดหมอลำ  ตัวประกอบชาย วิทยาลัยนาฏศิลปร้อยเอ็ด   ตำบลในเมือง อำเภอเมืองร้อยเอ็ด จังหวัดร้อยเอ็ด"/>
    <s v="4"/>
    <s v="ชุด"/>
    <n v="120000"/>
    <s v="ü"/>
    <m/>
    <m/>
    <d v="2020-02-26T00:00:00"/>
    <s v="EB02/2563"/>
    <s v="23/03/63"/>
    <s v="ร้านโกมิฬ"/>
    <m/>
    <m/>
    <m/>
    <m/>
    <m/>
    <m/>
    <m/>
    <s v="21/07/63"/>
    <m/>
    <s v="7014280468"/>
    <m/>
    <m/>
    <m/>
    <x v="58"/>
    <s v="อยู่ในขั้นตอนการลงนามสัญญา"/>
    <s v="B.1.6 = จ้างเหมา &gt;&gt; ลงนามในสัญญา"/>
    <x v="7"/>
    <x v="1"/>
    <m/>
    <s v="อยู่ในขั้นตอนการประกาศเชิญชวน"/>
    <s v="เสนอราคา/พิจารณาผล"/>
    <s v="ยังไม่ได้ลงข้อมูลในระบบ BB evMis"/>
    <n v="120000"/>
    <m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11"/>
    <s v="ชุดหมอลำ  ตัวประกอบหญิง วิทยาลัยนาฏศิลปร้อยเอ็ด   ตำบลในเมือง อำเภอเมืองร้อยเอ็ด จังหวัดร้อยเอ็ด"/>
    <s v="4"/>
    <s v="ชุด"/>
    <n v="100000"/>
    <s v="ü"/>
    <m/>
    <m/>
    <d v="2020-02-26T00:00:00"/>
    <s v="EB02/2563"/>
    <s v="23/03/63"/>
    <s v="ร้านโกมิฬ"/>
    <m/>
    <m/>
    <m/>
    <m/>
    <m/>
    <m/>
    <m/>
    <s v="21/07/63"/>
    <m/>
    <s v="7014280468"/>
    <m/>
    <m/>
    <m/>
    <x v="58"/>
    <s v="อยู่ในขั้นตอนการลงนามสัญญา"/>
    <s v="B.1.6 = จ้างเหมา &gt;&gt; ลงนามในสัญญา"/>
    <x v="7"/>
    <x v="1"/>
    <m/>
    <s v="อยู่ในขั้นตอนการประกาศเชิญชวน"/>
    <s v="เสนอราคา/พิจารณาผล"/>
    <s v="ยังไม่ได้ลงข้อมูลในระบบ BB evMis"/>
    <n v="100000"/>
    <m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47"/>
    <s v="ชุดหมอลำเรื่อง (ตัวเอก) วิทยาลัยนาฏศิลปร้อยเอ็ด   ตำบลในเมือง อำเภอเมืองร้อยเอ็ด จังหวัดร้อยเอ็ด"/>
    <s v="5"/>
    <s v="ชุด"/>
    <n v="250000"/>
    <s v="ü"/>
    <m/>
    <m/>
    <d v="2020-02-26T00:00:00"/>
    <s v="EB02/2563"/>
    <s v="23/03/63"/>
    <s v="ร้านโกมิฬ"/>
    <m/>
    <m/>
    <m/>
    <m/>
    <m/>
    <m/>
    <m/>
    <s v="21/07/63"/>
    <m/>
    <s v="7014280468"/>
    <m/>
    <m/>
    <m/>
    <x v="58"/>
    <s v="อยู่ในขั้นตอนการลงนามสัญญา"/>
    <s v="B.1.6 = จ้างเหมา &gt;&gt; ลงนามในสัญญา"/>
    <x v="7"/>
    <x v="1"/>
    <m/>
    <s v="อยู่ในขั้นตอนการประกาศเชิญชวน"/>
    <s v="เสนอราคา/พิจารณาผล"/>
    <s v="ยังไม่ได้ลงข้อมูลในระบบ BB evMis"/>
    <n v="250000"/>
    <m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2"/>
    <s v="ชุดหมอลำหญิง (ตัวเอก) วิทยาลัยนาฏศิลปร้อยเอ็ด   ตำบลในเมือง อำเภอเมืองร้อยเอ็ด จังหวัดร้อยเอ็ด"/>
    <s v="5"/>
    <s v="ชุด"/>
    <n v="150000"/>
    <s v="ü"/>
    <m/>
    <m/>
    <d v="2020-02-26T00:00:00"/>
    <s v="EB02/2563"/>
    <s v="23/03/63"/>
    <s v="ร้านโกมิฬ"/>
    <m/>
    <m/>
    <m/>
    <m/>
    <m/>
    <m/>
    <m/>
    <s v="21/07/63"/>
    <m/>
    <s v="7014280468"/>
    <m/>
    <m/>
    <m/>
    <x v="58"/>
    <s v="อยู่ในขั้นตอนการลงนามสัญญา"/>
    <s v="B.1.6 = จ้างเหมา &gt;&gt; ลงนามในสัญญา"/>
    <x v="7"/>
    <x v="1"/>
    <m/>
    <s v="อยู่ในขั้นตอนการประกาศเชิญชวน"/>
    <s v="เสนอราคา/พิจารณาผล"/>
    <s v="ยังไม่ได้ลงข้อมูลในระบบ BB evMis"/>
    <n v="140955"/>
    <m/>
    <n v="9045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01"/>
    <s v="ระบำชุมนุมเผ่าไทย  วิทยาลัยนาฏศิลปร้อยเอ็ด   ตำบลในเมือง อำเภอเมืองร้อยเอ็ด จังหวัดร้อยเอ็ด"/>
    <s v="1"/>
    <s v="ชุด"/>
    <n v="48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48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34"/>
    <s v="รัดเกล้าเปลว , จอนหู ,ท้ายช้อง  พร้อมผม วิทยาลัยนาฏศิลปร้อยเอ็ด   ตำบลในเมือง อำเภอเมืองร้อยเอ็ด จังหวัดร้อยเอ็ด"/>
    <s v="1"/>
    <s v="อัน"/>
    <n v="27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27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7"/>
    <s v="รัดเกล้ายอด , จอนหู , ท้ายช้อง   พร้อมผม วิทยาลัยนาฏศิลปร้อยเอ็ด   ตำบลในเมือง อำเภอเมืองร้อยเอ็ด จังหวัดร้อยเอ็ด"/>
    <s v="1"/>
    <s v="อัน"/>
    <n v="27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27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61"/>
    <s v="ศรีษะทศกัณฑ์หน้าทอง วิทยาลัยนาฏศิลปร้อยเอ็ด   ตำบลในเมือง อำเภอเมืองร้อยเอ็ด จังหวัดร้อยเอ็ด"/>
    <s v="1"/>
    <s v="ศีรษะ"/>
    <n v="22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22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5"/>
    <s v="ศรีษะหนุมานครองเมือง วิทยาลัยนาฏศิลปร้อยเอ็ด   ตำบลในเมือง อำเภอเมืองร้อยเอ็ด จังหวัดร้อยเอ็ด"/>
    <s v="1"/>
    <s v="ศีรษะ"/>
    <n v="2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2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263"/>
    <s v="เสื้อราชปะแตน  วิทยาลัยนาฏศิลปร้อยเอ็ด   ตำบลในเมือง อำเภอเมืองร้อยเอ็ด จังหวัดร้อยเอ็ด"/>
    <s v="10"/>
    <s v="ชุด"/>
    <n v="7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ลงนามสัญญา"/>
    <s v="B.1.6 = จ้างเหมา &gt;&gt; ลงนามในสัญญา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7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15"/>
    <s v="หางเครื่องหมอลำชาย วิทยาลัยนาฏศิลปร้อยเอ็ด   ตำบลในเมือง อำเภอเมืองร้อยเอ็ด จังหวัดร้อยเอ็ด"/>
    <s v="5"/>
    <s v="ชุด"/>
    <n v="30000"/>
    <s v="ü"/>
    <m/>
    <m/>
    <d v="2020-02-26T00:00:00"/>
    <s v="EB02/2563"/>
    <s v="23/03/63"/>
    <s v="ร้านโกมิฬ"/>
    <m/>
    <m/>
    <m/>
    <m/>
    <d v="2020-03-23T00:00:00"/>
    <n v="30000"/>
    <m/>
    <s v="21/07/63"/>
    <n v="30000"/>
    <s v="7014280468"/>
    <m/>
    <m/>
    <m/>
    <x v="58"/>
    <s v="อยู่ในขั้นตอนการลงนามสัญญา"/>
    <s v="B.1.6 = จ้างเหมา &gt;&gt; ลงนามในสัญญา"/>
    <x v="7"/>
    <x v="1"/>
    <m/>
    <s v="อยู่ในขั้นตอนการประกาศเชิญชวน"/>
    <s v="เสนอราคา/พิจารณาผล"/>
    <s v="ยังไม่ได้ลงข้อมูลในระบบ BB evMis"/>
    <n v="30000"/>
    <m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35"/>
    <s v="ชั้นวางเครื่องดนตรี  วิทยาลัยนาฏศิลปร้อยเอ็ด   ตำบลในเมือง อำเภอเมืองร้อยเอ็ด จังหวัดร้อยเอ็ด"/>
    <s v="10"/>
    <s v="ตัว"/>
    <n v="55000"/>
    <m/>
    <m/>
    <s v="ü"/>
    <m/>
    <m/>
    <m/>
    <s v="นายอภิชาติ  นรชาญ"/>
    <m/>
    <s v="ร้อยเอ็ด"/>
    <m/>
    <m/>
    <d v="2020-05-11T00:00:00"/>
    <n v="55000"/>
    <m/>
    <s v="11/05/63"/>
    <n v="55000"/>
    <s v="7014226641"/>
    <m/>
    <m/>
    <m/>
    <x v="45"/>
    <s v="อยู่ในขั้นตอนการส่งมอบ"/>
    <s v="B.1.6 = จ้างเหมา &gt;&gt; ลงนามในสัญญา"/>
    <x v="8"/>
    <x v="0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n v="55000"/>
    <n v="0"/>
    <s v="มีนาคม 2563"/>
    <s v="มีน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43"/>
    <s v="ชุดโต๊ะทำงานขนาด  4 ฟุตครึ่ง พร้อมเก้าอี้  วิทยาลัยนาฏศิลปร้อยเอ็ด   ตำบลในเมือง อำเภอเมืองร้อยเอ็ด จังหวัดร้อยเอ็ด"/>
    <s v="4"/>
    <s v="ชุด"/>
    <n v="48000"/>
    <m/>
    <m/>
    <s v="ü"/>
    <m/>
    <s v="30/2563"/>
    <s v="20/03/63"/>
    <s v="ร้านรุ่งเรืองเฟอร์นิเจอร์"/>
    <m/>
    <m/>
    <m/>
    <m/>
    <d v="2020-03-20T00:00:00"/>
    <n v="48000"/>
    <m/>
    <s v="19/04/63"/>
    <n v="48000"/>
    <s v="7014173550"/>
    <m/>
    <m/>
    <m/>
    <x v="45"/>
    <s v="อยู่ในขั้นตอนการลงนามสัญญา"/>
    <s v="B.1.6 = จ้างเหมา &gt;&gt; ลงนามในสัญญา"/>
    <x v="7"/>
    <x v="0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n v="48000"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642"/>
    <s v="ตู้ 15 ลิ้นชัก วิทยาลัยนาฏศิลปร้อยเอ็ด   ตำบลในเมือง อำเภอเมืองร้อยเอ็ด จังหวัดร้อยเอ็ด"/>
    <s v="2"/>
    <s v="หลัง"/>
    <n v="12000"/>
    <m/>
    <m/>
    <s v="ü"/>
    <m/>
    <s v="29/2563"/>
    <s v="20/03/63"/>
    <s v="ร้านรุ่งเรืองเฟอร์นิเจอร์"/>
    <m/>
    <m/>
    <m/>
    <m/>
    <d v="2020-03-20T00:00:00"/>
    <n v="12000"/>
    <m/>
    <s v="04/04/63"/>
    <n v="12000"/>
    <s v="7014173518"/>
    <m/>
    <m/>
    <m/>
    <x v="45"/>
    <s v="อยู่ในขั้นตอนการลงนามสัญญา"/>
    <s v="B.1.6 = จ้างเหมา &gt;&gt; ลงนามในสัญญา"/>
    <x v="7"/>
    <x v="0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n v="12000"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4"/>
    <s v="ตู้ไม้ บานกระจก  วิทยาลัยนาฏศิลปร้อยเอ็ด   ตำบลในเมือง อำเภอเมืองร้อยเอ็ด จังหวัดร้อยเอ็ด"/>
    <s v="2"/>
    <s v="หลัง"/>
    <n v="40000"/>
    <m/>
    <m/>
    <s v="ü"/>
    <m/>
    <s v="46/2563"/>
    <s v="27/03/63"/>
    <s v="นายอภิชาติ นรชาญ"/>
    <m/>
    <s v="ร้อยเอ็ด"/>
    <m/>
    <m/>
    <d v="2020-05-13T00:00:00"/>
    <n v="40000"/>
    <m/>
    <s v="13/05/63"/>
    <n v="40000"/>
    <s v="7014226652"/>
    <m/>
    <m/>
    <m/>
    <x v="45"/>
    <s v="อยู่ในขั้นตอนการส่งมอบ"/>
    <s v="B.1.6 = จ้างเหมา &gt;&gt; ลงนามในสัญญา"/>
    <x v="8"/>
    <x v="0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n v="40000"/>
    <n v="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5"/>
    <s v="ตู้เหล็ก บานเลื่อนทึบและบานเลื่อนกระจก วิทยาลัยนาฏศิลปร้อยเอ็ด   ตำบลในเมือง อำเภอเมืองร้อยเอ็ด จังหวัดร้อยเอ็ด"/>
    <s v="2"/>
    <s v="หลัง"/>
    <n v="24000"/>
    <m/>
    <m/>
    <s v="ü"/>
    <m/>
    <s v="31/2563"/>
    <s v="20/03/63"/>
    <s v="ร้านรุ่งเรืองเฟอร์นิเจอร์"/>
    <m/>
    <m/>
    <m/>
    <m/>
    <d v="2020-03-20T00:00:00"/>
    <n v="24000"/>
    <m/>
    <s v="19/04/63"/>
    <n v="24000"/>
    <s v="7014173560"/>
    <m/>
    <m/>
    <m/>
    <x v="45"/>
    <s v="อยู่ในขั้นตอนการลงนามสัญญา"/>
    <s v="B.1.6 = จ้างเหมา &gt;&gt; ลงนามในสัญญา"/>
    <x v="7"/>
    <x v="0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n v="24000"/>
    <n v="0"/>
    <s v="มีนาคม 2563"/>
    <s v="มีน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72"/>
    <s v="เครื่องฉายภาพ 3 มิติ วิทยาลัยนาฏศิลปร้อยเอ็ด ตำบลในเมือง อำเภอเมืองร้อยเอ็ด จังหวัดร้อยเอ็ด"/>
    <s v="4"/>
    <s v="เครื่อง"/>
    <n v="80000"/>
    <m/>
    <m/>
    <s v="ü"/>
    <m/>
    <s v="47/2563"/>
    <s v="30/03/63"/>
    <s v="บริษัท บิ๊กเอ็ม มาร์เก็ตติ้ง จำกัด"/>
    <m/>
    <m/>
    <m/>
    <m/>
    <d v="2020-04-06T00:00:00"/>
    <n v="80000"/>
    <m/>
    <s v="06/04/2563"/>
    <n v="80000"/>
    <s v="7014231061"/>
    <m/>
    <m/>
    <m/>
    <x v="45"/>
    <s v="อยู่ในขั้นตอนการลงส่งมอบ"/>
    <s v="B.1.6 = จ้างเหมา &gt;&gt; ลงนามในสัญญา"/>
    <x v="8"/>
    <x v="0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n v="80000"/>
    <n v="0"/>
    <s v="มีนาคม 2563"/>
    <s v="มีน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94"/>
    <s v="เครื่องมัลติมีเดียโปรเจคเตอร์ ระดับ XGA ขนาด 3,500 ANSI Lumens วิทยาลัยนาฏศิลปร้อยเอ็ด   ตำบลในเมือง อำเภอเมืองร้อยเอ็ด จังหวัดร้อยเอ็ด"/>
    <s v="2"/>
    <s v="เครื่อง"/>
    <n v="67400"/>
    <m/>
    <m/>
    <s v="ü"/>
    <m/>
    <s v="48/2563"/>
    <s v="30/03/63"/>
    <s v="บริษัท บิ๊กเอ็ม มาร์เก็ตติ้ง จำกัด"/>
    <m/>
    <s v="ร้อยเอ็ด"/>
    <m/>
    <m/>
    <d v="2020-04-06T00:00:00"/>
    <n v="67400"/>
    <m/>
    <s v="06/04/63"/>
    <n v="67400"/>
    <s v="7014230967"/>
    <m/>
    <m/>
    <m/>
    <x v="45"/>
    <s v="อยู่ในขั้นตอนการส่งมอบ"/>
    <s v="B.1.6 = จ้างเหมา &gt;&gt; ลงนามในสัญญา"/>
    <x v="8"/>
    <x v="0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n v="67400"/>
    <n v="0"/>
    <s v="เมษายน 2563"/>
    <s v="เมษายน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อุดมศึกษา"/>
    <s v="1800836718120010"/>
    <s v="วงโยธวาทิต  วิทยาลัยนาฏศิลปร้อยเอ็ด   ตำบลในเมือง อำเภอเมืองร้อยเอ็ด จังหวัดร้อยเอ็ด"/>
    <s v="1"/>
    <s v="วง"/>
    <n v="5292500"/>
    <s v="ü"/>
    <m/>
    <m/>
    <s v="19 ก.พ. 63"/>
    <m/>
    <m/>
    <m/>
    <m/>
    <m/>
    <m/>
    <m/>
    <m/>
    <m/>
    <m/>
    <m/>
    <m/>
    <m/>
    <m/>
    <m/>
    <m/>
    <x v="59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รับฟังวิจารณ์ร่าง TOR"/>
    <s v="อยู่ระหว่างการจัดทำร่าง TOR"/>
    <s v="ยังไม่ได้ลงข้อมูลในระบบ BB evMis"/>
    <m/>
    <m/>
    <n v="52925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45"/>
    <s v="เครื่องราชูปโภคกะไหล่ทอง  วิทยาลัยนาฏศิลปร้อยเอ็ด   ตำบลในเมือง อำเภอเมืองร้อยเอ็ด จังหวัดร้อยเอ็ด"/>
    <s v="1"/>
    <s v="ชุด"/>
    <n v="3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44"/>
    <s v="ฉากลับแล (ลายไทยฉลุ) วิทยาลัยนาฏศิลปร้อยเอ็ด   ตำบลในเมือง อำเภอเมืองร้อยเอ็ด จังหวัดร้อยเอ็ด"/>
    <s v="1"/>
    <s v="ชุด"/>
    <n v="1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1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38"/>
    <s v="ชุดเครื่องพระสำอาง วิทยาลัยนาฏศิลปร้อยเอ็ด   ตำบลในเมือง อำเภอเมืองร้อยเอ็ด จังหวัดร้อยเอ็ด"/>
    <s v="1"/>
    <s v="ชุด"/>
    <n v="3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8"/>
    <s v="ชุดเครื่องสูง วิทยาลัยนาฏศิลปร้อยเอ็ด   ตำบลในเมือง อำเภอเมืองร้อยเอ็ด จังหวัดร้อยเอ็ด"/>
    <s v="1"/>
    <s v="สำรับ"/>
    <n v="18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1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6"/>
    <s v="ชุดชักนาคดึกดำบรรพ์ พญานาค พร้อมภูเขา วิทยาลัยนาฏศิลปร้อยเอ็ด   ตำบลในเมือง อำเภอเมืองร้อยเอ็ด จังหวัดร้อยเอ็ด"/>
    <s v="1"/>
    <s v="ชุด"/>
    <n v="13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13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36"/>
    <s v="ธงนำทัพ ยักษ์ ลิง จีน พม่า ไทย ลาว วิทยาลัยนาฏศิลปร้อยเอ็ด   ตำบลในเมือง อำเภอเมืองร้อยเอ็ด จังหวัดร้อยเอ็ด"/>
    <s v="1"/>
    <s v="ชุด"/>
    <n v="36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6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5"/>
    <s v="ราชรถปิดทองคำเปลว 100%  วิทยาลัยนาฏศิลปร้อยเอ็ด   ตำบลในเมือง อำเภอเมืองร้อยเอ็ด จังหวัดร้อยเอ็ด"/>
    <s v="1"/>
    <s v="คัน"/>
    <n v="35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5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4"/>
    <s v="โรงพิธีพร้อมหลังคาและฉัตรขาว  วิทยาลัยนาฏศิลปร้อยเอ็ด   ตำบลในเมือง อำเภอเมืองร้อยเอ็ด จังหวัดร้อยเอ็ด"/>
    <s v="1"/>
    <s v="ชุด"/>
    <n v="3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37"/>
    <s v="โรงพิธีพร้อมหลังคาและฉัตรเขียว วิทยาลัยนาฏศิลปร้อยเอ็ด   ตำบลในเมือง อำเภอเมืองร้อยเอ็ด จังหวัดร้อยเอ็ด"/>
    <s v="1"/>
    <s v="ชุด"/>
    <n v="3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3"/>
    <s v="โรงพิธีพร้อมหลังคาและฉัตรดำ วิทยาลัยนาฏศิลปร้อยเอ็ด   ตำบลในเมือง อำเภอเมืองร้อยเอ็ด จังหวัดร้อยเอ็ด"/>
    <s v="1"/>
    <s v="ชุด"/>
    <n v="3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5"/>
    <s v="โรงพิธีพร้อมหลังคาและฉัตรแดง วิทยาลัยนาฏศิลปร้อยเอ็ด   ตำบลในเมือง อำเภอเมืองร้อยเอ็ด จังหวัดร้อยเอ็ด"/>
    <s v="1"/>
    <s v="ชุด"/>
    <n v="3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39"/>
    <s v="เสลี่ยงพร้อมขารอง วิทยาลัยนาฏศิลปร้อยเอ็ด   ตำบลในเมือง อำเภอเมืองร้อยเอ็ด จังหวัดร้อยเอ็ด"/>
    <s v="1"/>
    <s v="ชุด"/>
    <n v="3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7"/>
    <s v="หนังใหญ่ ชุดจับลิงหัวค่ำ 4ตัว วิทยาลัยนาฏศิลปร้อยเอ็ด   ตำบลในเมือง อำเภอเมืองร้อยเอ็ด จังหวัดร้อยเอ็ด"/>
    <s v="1"/>
    <s v="ชุด"/>
    <n v="7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7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4"/>
    <s v="หมอนขวาน (ปักดิ้นนูนด้านหน้า) วิทยาลัยนาฏศิลปร้อยเอ็ด   ตำบลในเมือง อำเภอเมืองร้อยเอ็ด จังหวัดร้อยเอ็ด"/>
    <s v="1"/>
    <s v="ใบ"/>
    <n v="5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5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738"/>
    <s v="หุ่นละครเล็ก  กวางทอง วิทยาลัยนาฏศิลปร้อยเอ็ด   ตำบลในเมือง อำเภอเมืองร้อยเอ็ด จังหวัดร้อยเอ็ด"/>
    <s v="1"/>
    <s v="ตัว"/>
    <n v="8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6"/>
    <s v="หุ่นละครเล็ก  เบญจกาย วิทยาลัยนาฏศิลปร้อยเอ็ด   ตำบลในเมือง อำเภอเมืองร้อยเอ็ด จังหวัดร้อยเอ็ด"/>
    <s v="1"/>
    <s v="ตัว"/>
    <n v="8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5"/>
    <s v="หุ่นละครเล็ก  พระราม วิทยาลัยนาฏศิลปร้อยเอ็ด   ตำบลในเมือง อำเภอเมืองร้อยเอ็ด จังหวัดร้อยเอ็ด"/>
    <s v="1"/>
    <s v="ตัว"/>
    <n v="8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7"/>
    <s v="หุ่นละครเล็ก  สีดา วิทยาลัยนาฏศิลปร้อยเอ็ด   ตำบลในเมือง อำเภอเมืองร้อยเอ็ด จังหวัดร้อยเอ็ด"/>
    <s v="1"/>
    <s v="ตัว"/>
    <n v="8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46"/>
    <s v="หุ่นละครเล็ก  หนุมาน วิทยาลัยนาฏศิลปร้อยเอ็ด   ตำบลในเมือง อำเภอเมืองร้อยเอ็ด จังหวัดร้อยเอ็ด"/>
    <s v="1"/>
    <s v="ตัว"/>
    <n v="8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6"/>
    <s v="หุ่นละครเล็ก ทศกัณฐ์ วิทยาลัยนาฏศิลปร้อยเอ็ด   ตำบลในเมือง อำเภอเมืองร้อยเอ็ด จังหวัดร้อยเอ็ด"/>
    <s v="1"/>
    <s v="ตัว"/>
    <n v="80000"/>
    <s v="ü"/>
    <m/>
    <m/>
    <d v="2020-02-28T00:00:00"/>
    <m/>
    <m/>
    <m/>
    <m/>
    <m/>
    <m/>
    <m/>
    <m/>
    <m/>
    <m/>
    <m/>
    <m/>
    <m/>
    <m/>
    <m/>
    <m/>
    <x v="58"/>
    <s v="อยู่ในขั้นตอนการประกาศเชิญชวน"/>
    <s v="B.1.3 = จ้างเหมา &gt;&gt; ประกาศประกวด / ประกาศจัดซื้อจัดจ้าง"/>
    <x v="6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80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4"/>
    <s v="ปรับปรุง ซ่อมแซม อาคารปฏิบัติการดนตรี (อาคารเทพประสิทธิ์) วิทยาลัยนาฏศิลปร้อยเอ็ด ตำบลในเมือง อำเภอเมืองร้อยเอ็ด จังหวัดร้อยเอ็ด"/>
    <s v="1"/>
    <s v="แห่ง"/>
    <n v="3527000"/>
    <s v="ü"/>
    <m/>
    <m/>
    <d v="2020-02-25T00:00:00"/>
    <s v="EB03/2563"/>
    <s v="25/03/63"/>
    <s v="หจก.มาโนช อินเตอร์ กรุ๊ป"/>
    <m/>
    <m/>
    <m/>
    <m/>
    <m/>
    <n v="2844444"/>
    <n v="4"/>
    <m/>
    <m/>
    <s v="7014360150"/>
    <m/>
    <m/>
    <m/>
    <x v="58"/>
    <s v="อยู่ในขั้นตอนการลงนามสัญญา"/>
    <s v="B.1.5 = จ้างเหมา &gt;&gt; อนุมัติผลการจัดซื้อจัดจ้าง (รอลงนามสัญญา)"/>
    <x v="7"/>
    <x v="2"/>
    <m/>
    <s v="อยู่ในขั้นตอนการประกาศเชิญชวน"/>
    <s v="เสนอราคา/พิจารณาผล"/>
    <s v="ยังไม่ได้ลงข้อมูลในระบบ BB evMis"/>
    <m/>
    <m/>
    <n v="3527000"/>
    <s v="เมษายน 2563"/>
    <s v="พฤษภาคม 2563"/>
    <m/>
    <m/>
    <m/>
    <m/>
    <m/>
    <m/>
  </r>
  <r>
    <x v="8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3"/>
    <s v="ก่อสร้างเวทีกลางแจ้ง วิทยาลัยนาฏศิลปร้อยเอ็ด ตำบลในเมือง อำเภอเมืองร้อยเอ็ด จังหวัดร้อยเอ็ด"/>
    <s v="1"/>
    <s v="เวที"/>
    <n v="1800000"/>
    <s v="ü"/>
    <m/>
    <m/>
    <d v="2020-03-28T00:00:00"/>
    <s v="EB05/2563"/>
    <s v="17/04/63"/>
    <m/>
    <m/>
    <m/>
    <m/>
    <m/>
    <m/>
    <m/>
    <n v="4"/>
    <m/>
    <m/>
    <m/>
    <m/>
    <m/>
    <m/>
    <x v="60"/>
    <s v="อยู่ระหว่างขั้นตอนประกาศเชิญชวน"/>
    <s v="B.1.3 = จ้างเหมา &gt;&gt; ประกาศประกวด / ประกาศจัดซื้อจัดจ้าง"/>
    <x v="6"/>
    <x v="2"/>
    <m/>
    <s v="อยู่ระหว่างขั้นตอนจัดทำรายงานขออนุมัติสั่งซื้อสั่งจ้าง โดยรอแบบแปลนจากทางสำนักสถาปัตฯ"/>
    <s v="หัวหน้าหน่วยงานเห็นชอบรายงานขอซื้อขอจ้าง"/>
    <s v="ยังไม่ได้ลงข้อมูลในระบบ BB evMis"/>
    <m/>
    <m/>
    <n v="1800000"/>
    <s v="เมษายน 2563"/>
    <s v="พฤษภาคม 2563"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45"/>
    <s v="ตู้บานเลื่อนกระจกซ้อนตู้บานเลื่อนทึบ วิทยาลัยนาฏศิลปสุโขทัย ตำบลบ้านกล้วย อำเภอเมืองสุโขทัย จังหวัดสุโขทัย"/>
    <s v="10"/>
    <s v="ชุด"/>
    <n v="80000"/>
    <s v=" "/>
    <m/>
    <s v="P"/>
    <s v=" -"/>
    <s v="ซ.155/2563"/>
    <s v="12 มีค.63"/>
    <s v="ร้านหล่อสโตร์"/>
    <s v="บุคคลธรรมดา"/>
    <s v="สุโขทัย"/>
    <s v="Luckyworld"/>
    <s v=" -"/>
    <s v="12 มีค.63 -11 เมย.63"/>
    <n v="69000"/>
    <n v="1"/>
    <s v="11 เมย.63"/>
    <n v="69000"/>
    <n v="7014189893"/>
    <s v="27 มีค.63"/>
    <s v="27 มีค.63"/>
    <n v="6900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69000"/>
    <n v="11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03"/>
    <s v="ระบบควบคุมประตูแบบมีจอและ Fingerprintพร้อมระบบจดจำใบหน้า วิทยาลัยนาฏศิลปสุโขทัย    ตำบลบ้านกล้วย อำเภอเมืองสุโขทัย จังหวัดสุโขทัย"/>
    <s v="1"/>
    <s v="ระบบ"/>
    <n v="30200"/>
    <m/>
    <m/>
    <s v="P"/>
    <s v=" -"/>
    <s v="ซ.160/2563"/>
    <s v="12 มีค.63"/>
    <s v="บริษัท ธงชัยวิทยุ เซลส์ แอนด์ เซอร์วิส จำกัด"/>
    <s v="นิติบุคคล"/>
    <s v="สุโขทัย"/>
    <s v="LENOVO V530-15IC Tower"/>
    <s v="11BHS02Q00"/>
    <s v="12 มีค.63 -11 เมย.63"/>
    <n v="30000"/>
    <n v="1"/>
    <s v="11 เมย.63"/>
    <n v="30000"/>
    <n v="7014189531"/>
    <s v="17 มีค.63"/>
    <s v="17 มีค.63"/>
    <n v="3000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30000"/>
    <n v="2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46"/>
    <s v="เครื่องซักผ้า  วิทยาลัยนาฏศิลปสุโขทัย     ตำบลบ้านกล้วย อำเภอเมืองสุโขทัย จังหวัดสุโขทัย"/>
    <s v="2"/>
    <s v="เครื่อง"/>
    <n v="50000"/>
    <m/>
    <m/>
    <s v="P"/>
    <s v=" -"/>
    <s v="ซ.157/2563"/>
    <s v="12 มีค.63"/>
    <s v="บริษัท ธงชัยวิทยุ เซลส์ แอนด์ เซอร์วิส จำกัด"/>
    <s v="นิติบุคคล"/>
    <s v="สุโขทัย"/>
    <s v="HITADHI"/>
    <s v="SF180XWV"/>
    <s v="12 มีค.63 -11 เมย.63"/>
    <n v="48860"/>
    <n v="1"/>
    <s v="11 เมย.63"/>
    <n v="48860"/>
    <n v="7014191220"/>
    <s v="17 มีค.63"/>
    <s v="19 มีค.63"/>
    <n v="4886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48860"/>
    <n v="114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66"/>
    <s v="โทรทัศน์ แอลอีดี(LED TV) แบบ Smart TVระดับความระเอียดจอภาพ 1920x1080 พิเซล ขนาด 55 นิ้ว วิทยาลัยนาฏศิลปสุโขทัย    ตำบลบ้านกล้วย อำเภอเมืองสุโขทัย จังหวัดสุโขทัย"/>
    <s v="5"/>
    <s v="เครื่อง"/>
    <n v="132500"/>
    <m/>
    <m/>
    <s v="P"/>
    <s v=" -"/>
    <s v="ซ.161/2563"/>
    <s v="12 มีค.63"/>
    <s v="บริษัท ธงชัยวิทยุ เซลส์ แอนด์ เซอร์วิส จำกัด"/>
    <s v="นิติบุคคล"/>
    <s v="สุโขทัย"/>
    <s v="SAMSUNG"/>
    <s v="UA55RU7200KXXT"/>
    <s v="12 มีค.63 -11 เมย.63"/>
    <n v="127950"/>
    <n v="1"/>
    <s v="11 เมย.63"/>
    <n v="127950"/>
    <n v="7014190337"/>
    <s v="17 มีค.63"/>
    <s v="19 มีค.63"/>
    <n v="12795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127950"/>
    <n v="455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325"/>
    <s v="คลาริเนท บีแฟลต วิทยาลัยนาฏศิลปสุโขทัย    ตำบลบ้านกล้วย อำเภอเมืองสุโขทัย จังหวัดสุโขทัย"/>
    <s v="2"/>
    <s v="คัน"/>
    <n v="1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60000"/>
    <n v="1"/>
    <s v="19 พค.63"/>
    <n v="60000"/>
    <n v="7014201446"/>
    <s v="31 มีค.63"/>
    <s v="31 ม๊.ค.63"/>
    <n v="60000"/>
    <x v="61"/>
    <s v="อยู่ระหว่างตรวจรับ"/>
    <s v="B.1.6 = จ้างเหมา &gt;&gt; ลงนามในสัญญา"/>
    <x v="8"/>
    <x v="0"/>
    <m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60000"/>
    <n v="40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13"/>
    <s v="แซกโซโฟนเทนเนอร์ วิทยาลัยนาฏศิลปสุโขทัย  ตำบลบ้านกล้วย อำเภอเมืองสุโขทัย  จังหวัดสุโขทัย"/>
    <s v="2"/>
    <s v="ตัว"/>
    <n v="24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140000"/>
    <n v="1"/>
    <s v="19 พค.63"/>
    <n v="140000"/>
    <n v="7014201446"/>
    <s v="31 มีค.63"/>
    <s v="31 ม๊.ค.63"/>
    <n v="140000"/>
    <x v="61"/>
    <s v="อยู่ระหว่างตรวจรับ"/>
    <s v="B.1.6 = จ้างเหมา &gt;&gt; ลงนามในสัญญา"/>
    <x v="8"/>
    <x v="0"/>
    <m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40000"/>
    <n v="100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27"/>
    <s v="แซกโซโฟนอัลโต วิทยาลัยนาฏศิลปสุโขทัย  ตำบลบ้านกล้วย อำเภอเมืองสุโขทัย  จังหวัดสุโขทัย"/>
    <s v="2"/>
    <s v="ตัว"/>
    <n v="18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110000"/>
    <n v="1"/>
    <s v="19 พค.63"/>
    <n v="110000"/>
    <n v="7014201446"/>
    <s v="31 มีค.63"/>
    <s v="31 ม๊.ค.63"/>
    <n v="110000"/>
    <x v="61"/>
    <s v="อยู่ระหว่างตรวจรับ"/>
    <s v="B.1.6 = จ้างเหมา &gt;&gt; ลงนามในสัญญา"/>
    <x v="8"/>
    <x v="0"/>
    <m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10000"/>
    <n v="70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14"/>
    <s v="ทรัมเป็ต บีแฟล็ต วิทยาลัยนาฏศิลปสุโขทัย  ตำบลบ้านกล้วย อำเภอเมืองสุโขทัย  จังหวัดสุโขทัย"/>
    <s v="2"/>
    <s v="คัน"/>
    <n v="12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70000"/>
    <n v="1"/>
    <s v="19 พค.63"/>
    <n v="70000"/>
    <n v="7014201446"/>
    <s v="31 มีค.63"/>
    <s v="31 ม๊.ค.63"/>
    <n v="70000"/>
    <x v="61"/>
    <s v="อยู่ระหว่างตรวจรับ"/>
    <s v="B.1.6 = จ้างเหมา &gt;&gt; ลงนามในสัญญา"/>
    <x v="8"/>
    <x v="0"/>
    <m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70000"/>
    <n v="50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720"/>
    <s v="เทนเนอร์ทรอมโบน วิทยาลัยนาฏศิลปสุโขทัย  ตำบลบ้านกล้วย อำเภอเมืองสุโขทัย  จังหวัดสุโขทัย"/>
    <s v="2"/>
    <s v="คัน"/>
    <n v="1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60000"/>
    <n v="1"/>
    <s v="19 พค.63"/>
    <n v="60000"/>
    <n v="7014201446"/>
    <s v="31 มีค.63"/>
    <s v="31 ม๊.ค.63"/>
    <n v="60000"/>
    <x v="61"/>
    <s v="อยู่ระหว่างตรวจรับ"/>
    <s v="B.1.6 = จ้างเหมา &gt;&gt; ลงนามในสัญญา"/>
    <x v="8"/>
    <x v="0"/>
    <m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60000"/>
    <n v="40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66"/>
    <s v="มาร์ชชิ่งบาริโทน วิทยาลัยนาฏศิลปสุโขทัย  ตำบลบ้านกล้วย อำเภอเมืองสุโขทัย  จังหวัดสุโขทัย"/>
    <s v="2"/>
    <s v="คัน"/>
    <n v="3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180000"/>
    <n v="1"/>
    <s v="19 พค.63"/>
    <n v="180000"/>
    <n v="7014201446"/>
    <s v="31 มีค.63"/>
    <s v="31 ม๊.ค.63"/>
    <n v="180000"/>
    <x v="61"/>
    <s v="อยู่ระหว่างตรวจรับ"/>
    <s v="B.1.6 = จ้างเหมา &gt;&gt; ลงนามในสัญญา"/>
    <x v="8"/>
    <x v="0"/>
    <m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80000"/>
    <n v="120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75"/>
    <s v="มาร์ชชิ่งเฟรนฮอร์น วิทยาลัยนาฏศิลปสุโขทัย  ตำบลบ้านกล้วย อำเภอเมืองสุโขทัย  จังหวัดสุโขทัย"/>
    <s v="2"/>
    <s v="คัน"/>
    <n v="3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165000"/>
    <n v="1"/>
    <s v="19 พค.63"/>
    <n v="165000"/>
    <n v="7014201446"/>
    <s v="31 มีค.63"/>
    <s v="31 ม๊.ค.63"/>
    <n v="165000"/>
    <x v="61"/>
    <s v="อยู่ระหว่างตรวจรับ"/>
    <s v="B.1.6 = จ้างเหมา &gt;&gt; ลงนามในสัญญา"/>
    <x v="8"/>
    <x v="0"/>
    <m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65000"/>
    <n v="135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28"/>
    <s v="มาร์ชชิ่งเมโลโฟน วิทยาลัยนาฏศิลปสุโขทัย  ตำบลบ้านกล้วย อำเภอเมืองสุโขทัย  จังหวัดสุโขทัย"/>
    <s v="1"/>
    <s v="คัน"/>
    <n v="15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85000"/>
    <n v="1"/>
    <s v="19 พค.63"/>
    <n v="85000"/>
    <n v="7014201446"/>
    <s v="31 มีค.63"/>
    <s v="31 ม๊.ค.63"/>
    <n v="85000"/>
    <x v="61"/>
    <s v="อยู่ระหว่างตรวจรับ"/>
    <s v="B.1.6 = จ้างเหมา &gt;&gt; ลงนามในสัญญา"/>
    <x v="8"/>
    <x v="0"/>
    <m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85000"/>
    <n v="65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326"/>
    <s v="มาร์ชชิ่งยูโฟเนียม วิทยาลัยนาฏศิลปสุโขทัย  ตำบลบ้านกล้วย อำเภอเมืองสุโขทัย  จังหวัดสุโขทัย"/>
    <s v="1"/>
    <s v="คัน"/>
    <n v="300000"/>
    <s v="P"/>
    <m/>
    <m/>
    <s v=" -"/>
    <s v="สซ.004/2563"/>
    <s v="20 มีค.63"/>
    <s v="บริษัท บูเซ่แอนด์ฮอคล์ จำกัด"/>
    <s v="นิติบุคคล"/>
    <s v="สุโขทัย"/>
    <s v=" -"/>
    <s v=" -"/>
    <s v="20 มีค.63-19พค.63"/>
    <n v="200000"/>
    <n v="1"/>
    <s v="19 พค.63"/>
    <n v="200000"/>
    <n v="7014201446"/>
    <s v="31 มีค.63"/>
    <s v="31 ม๊.ค.63"/>
    <n v="200000"/>
    <x v="61"/>
    <s v="อยู่ระหว่างตรวจรับ"/>
    <s v="B.1.6 = จ้างเหมา &gt;&gt; ลงนามในสัญญา"/>
    <x v="8"/>
    <x v="0"/>
    <m/>
    <s v="ได้ผู้รับจ้าง บ.บูเซ่แอนด์ฮอคล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200000"/>
    <n v="1000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105"/>
    <s v="เสากีฬาตะกร้อ วิทยาลัยนาฏศิลปสุโขทัย    ตำบลบ้านกล้วย อำเภอเมืองสุโขทัย จังหวัดสุโขทัย"/>
    <s v="1"/>
    <s v="คู่"/>
    <n v="24500"/>
    <m/>
    <m/>
    <s v="P"/>
    <s v=" -"/>
    <s v="ซ.156/2563"/>
    <s v="12 มีค.63"/>
    <s v="ร้านพี.ที.พาณิชย์"/>
    <s v="บุคคลธรรมดา"/>
    <s v="สุโขทัย"/>
    <s v=" -"/>
    <s v="ฟันเฟืองปรับระดับ มีล้อ พร้อมตาข่าย(B)"/>
    <s v="12 มีค.63-11เมย.63"/>
    <n v="24500"/>
    <n v="1"/>
    <s v="11 เมย.63"/>
    <n v="24500"/>
    <n v="7014189900"/>
    <s v="26 มีค.63"/>
    <s v="26 มีค.63"/>
    <n v="2450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245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522"/>
    <s v="เสากีฬาแบดมินตัน วิทยาลัยนาฏศิลปสุโขทัย     ตำบลบ้านกล้วย อำเภอเมืองสุโขทัย จังหวัดสุโขทัย"/>
    <s v="1"/>
    <s v="คู่"/>
    <n v="12800"/>
    <m/>
    <m/>
    <s v="P"/>
    <s v=" -"/>
    <s v="ซ.156/2563"/>
    <s v="12 มีค.63"/>
    <s v="ร้านพี.ที.พาณิชย์"/>
    <s v="บุคคลธรรมดา"/>
    <s v="สุโขทัย"/>
    <s v=" -"/>
    <s v=" -"/>
    <s v="12 มีค.63-11เมย.63"/>
    <n v="12500"/>
    <n v="1"/>
    <s v="11 เมย.63"/>
    <n v="12500"/>
    <n v="7014189900"/>
    <s v="26 มีค.63"/>
    <s v="26 มีค.63"/>
    <n v="1250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12500"/>
    <n v="3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029"/>
    <s v="เสากีฬาวอลเลย์บอล วิทยาลัยนาฏศิลปสุโขทัย    ตำบลบ้านกล้วย อำเภอเมืองสุโขทัย จังหวัดสุโขทัย"/>
    <s v="1"/>
    <s v="คู่"/>
    <n v="24500"/>
    <m/>
    <m/>
    <s v="P"/>
    <s v=" -"/>
    <s v="ซ.156/2563"/>
    <s v="12 มีค.63"/>
    <s v="ร้านพี.ที.พาณิชย์"/>
    <s v="บุคคลธรรมดา"/>
    <s v="สุโขทัย"/>
    <s v=" -"/>
    <s v="ฟันเฟืองปรับระดับ มีล้อ พร้อมตาข่าย(B)"/>
    <s v="12 มีค.63-11เมย.63"/>
    <n v="24500"/>
    <n v="1"/>
    <s v="11 เมย.63"/>
    <n v="24500"/>
    <n v="7014189900"/>
    <s v="26 มีค.63"/>
    <s v="26 มีค.63"/>
    <n v="2450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245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167"/>
    <s v="เสาประตูฟุตซอล วิทยาลัยนาฏศิลปสุโขทัย     ตำบลบ้านกล้วย อำเภอเมืองสุโขทัย จังหวัดสุโขทัย"/>
    <s v="1"/>
    <s v="คู่"/>
    <n v="18500"/>
    <m/>
    <m/>
    <s v="P"/>
    <s v=" -"/>
    <s v="ซ.156/2563"/>
    <s v="12 มีค.63"/>
    <s v="ร้านพี.ที.พาณิชย์"/>
    <s v="บุคคลธรรมดา"/>
    <s v="สุโขทัย"/>
    <s v=" -"/>
    <s v=" -"/>
    <s v="12 มีค.63-11เมย.63"/>
    <n v="18500"/>
    <n v="1"/>
    <s v="11 เมย.63"/>
    <n v="18500"/>
    <n v="7014189900"/>
    <s v="26 มีค.63"/>
    <s v="26 มีค.63"/>
    <n v="1850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185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47"/>
    <s v="เครื่องราชูปโภคกะไหล่ทอง กาน้ำ จานรอง คนโท 2 กระแจะ 3 พานรอง ขาสิงห์ วิทยาลัยนาฏศิลปสุโขทัย ตำบลบ้านกล้วย อำเภอเมืองสุโขทัย จังหวัดสุโขทัย"/>
    <s v="1"/>
    <s v="ชุด"/>
    <n v="35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25705"/>
    <n v="1"/>
    <s v="16 กย.63"/>
    <n v="25705"/>
    <n v="7014219954"/>
    <s v=" 31 มีค.63"/>
    <s v=" 31 มีค.63"/>
    <n v="25705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25705"/>
    <n v="9295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03"/>
    <s v="ชุดชุมนุมเผ่าไทย  วิทยาลัยนาฏศิลปสุโขทัย     ตำบลบ้านกล้วย อำเภอเมืองสุโขทัย จังหวัดสุโขทัย"/>
    <s v="12"/>
    <s v="ชุด"/>
    <n v="96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96000"/>
    <n v="1"/>
    <s v="16 กย.63"/>
    <n v="96000"/>
    <n v="7014219954"/>
    <s v=" 31 มีค.63"/>
    <s v=" 31 มีค.63"/>
    <n v="960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96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67"/>
    <s v="ชุดตารีมาลากัสพร้อมเครื่องประดับและอุปกรณ์ วิทยาลัยนาฏศิลปสุโขทัย  ตำบลบ้านกล้วย อำเภอเมืองสุโขทัย  จังหวัดสุโขทัย"/>
    <s v="12"/>
    <s v="ชุด"/>
    <n v="1512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51200"/>
    <n v="1"/>
    <s v="16 กย.63"/>
    <n v="151200"/>
    <n v="7014219954"/>
    <s v=" 31 มีค.63"/>
    <s v=" 31 มีค.63"/>
    <n v="1512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512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30"/>
    <s v="ชุดไทภูเขาแบบร้อยเอ็ด  วิทยาลัยนาฏศิลปสุโขทัย   ตำบลบ้านกล้วย อำเภอเมืองสุโขทัย จังหวัดสุโขทัย"/>
    <s v="12"/>
    <s v="ชุด"/>
    <n v="93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93000"/>
    <n v="1"/>
    <s v="16 กย.63"/>
    <n v="93000"/>
    <n v="7014219954"/>
    <s v=" 31 มีค.63"/>
    <s v=" 31 มีค.63"/>
    <n v="930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93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89"/>
    <s v="ชุดบายศรีสู่ขวัญ  วิทยาลัยนาฏศิลปสุโขทัย   ตำบลบ้านกล้วย อำเภอเมืองสุโขทัย จังหวัดสุโขทัย"/>
    <s v="8"/>
    <s v="ชุด"/>
    <n v="120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20000"/>
    <n v="1"/>
    <s v="16 กย.63"/>
    <n v="120000"/>
    <n v="7014219954"/>
    <s v=" 31 มีค.63"/>
    <s v=" 31 มีค.63"/>
    <n v="1200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20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7"/>
    <s v="ชุดฟ้อนนพบุรีศรีนครพิงค์เชียงใหม่ วิทยาลัยนาฏศิลปสุโขทัย  ตำบลบ้านกล้วย อำเภอเมืองสุโขทัย  จังหวัดสุโขทัย"/>
    <s v="12"/>
    <s v="ชุด"/>
    <n v="156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56000"/>
    <n v="1"/>
    <s v="16 กย.63"/>
    <n v="156000"/>
    <n v="7014219954"/>
    <s v=" 31 มีค.63"/>
    <s v=" 31 มีค.63"/>
    <n v="1560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56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21"/>
    <s v="ชุดฟ้อนผางประทีป วิทยาลัยนาฏศิลปสุโขทัย  ตำบลบ้านกล้วย  อำเภอเมืองสุโขทัย  จังหวัดสุโขทัย"/>
    <s v="12"/>
    <s v="ชุด"/>
    <n v="72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72000"/>
    <n v="1"/>
    <s v="16 กย.63"/>
    <n v="72000"/>
    <n v="7014219954"/>
    <s v=" 31 มีค.63"/>
    <s v=" 31 มีค.63"/>
    <n v="720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72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68"/>
    <s v="ชุดฟ้อนแพน  พร้อมเครื่องประดับ วิทยาลัยนาฏศิลปสุโขทัย     ตำบลบ้านกล้วย อำเภอเมืองสุโขทัย จังหวัดสุโขทัย"/>
    <s v="6"/>
    <s v="ชุด"/>
    <n v="123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23000"/>
    <n v="1"/>
    <s v="16 กย.63"/>
    <n v="123000"/>
    <n v="7014219954"/>
    <s v=" 31 มีค.63"/>
    <s v=" 31 มีค.63"/>
    <n v="1230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23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75"/>
    <s v="ชุดฟ้อนวี วิทยาลัยนาฏศิลปสุโขทัย  ตำบลบ้านกล้วย อำเภอเมืองสุโขทัย  จังหวัดสุโขทัย"/>
    <s v="12"/>
    <s v="ชุด"/>
    <n v="108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08000"/>
    <n v="1"/>
    <s v="16 กย.63"/>
    <n v="108000"/>
    <n v="7014219954"/>
    <s v=" 31 มีค.63"/>
    <s v=" 31 มีค.63"/>
    <n v="1080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08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8"/>
    <s v="ชุดฟ้อนโหวต แบบที่ 2 วิทยาลัยนาฏศิลปสุโขทัย  ตำบลบ้านกล้วย อำเภอเมืองสุโขทัย  จังหวัดสุโขทัย"/>
    <s v="16"/>
    <s v="ชุด"/>
    <n v="188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188000"/>
    <n v="1"/>
    <s v="16 กย.63"/>
    <n v="188000"/>
    <n v="7014219954"/>
    <s v=" 31 มีค.63"/>
    <s v=" 31 มีค.63"/>
    <n v="1880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188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329"/>
    <s v="ระบำพัดใบพ้อครบชุดพร้อมเครื่องประดับ วิทยาลัยนาฏศิลปสุโขทัย  ตำบลบ้านกล้วย  อำเภอเมืองสุโขทัย  จังหวัดสุโขทัย"/>
    <s v="12"/>
    <s v="ชุด"/>
    <n v="96000"/>
    <s v="P"/>
    <m/>
    <m/>
    <s v=" -"/>
    <s v="สซ.002/2563"/>
    <s v="20 มีค.63"/>
    <s v="หสม.ธณทรัพย์ดนตรี"/>
    <s v="นิติบุคคล"/>
    <s v="สุโขทัย"/>
    <s v=" -"/>
    <s v=" -"/>
    <s v="20 มีค.63-16กย.63"/>
    <n v="96000"/>
    <n v="1"/>
    <s v="16 กย.63"/>
    <n v="96000"/>
    <n v="7014219954"/>
    <s v=" 31 มีค.63"/>
    <s v=" 31 มีค.63"/>
    <n v="96000"/>
    <x v="61"/>
    <s v="อยู่ระหว่างการเบิกจ่าย"/>
    <s v="B.1.6 = จ้างเหมา &gt;&gt; ลงนามในสัญญา"/>
    <x v="3"/>
    <x v="0"/>
    <m/>
    <s v="ได้ผู้รับจ้าง หสม ธณทรัพย์ดนตรี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m/>
    <n v="96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ยานพาหนะและขนส่ง"/>
    <s v="กิจกรรม ส่งเสริมสนับสนุนการบริการทางสังคม"/>
    <s v="1800836718120011"/>
    <s v="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วิทยาลัยนาฏศิลปสุโขทัย ตำบลบ้านกล้วย อำเภอเมืองสุโขทัย จังหวัดสุโขทัย"/>
    <s v="1"/>
    <s v="คัน"/>
    <n v="1920000"/>
    <s v="P"/>
    <m/>
    <m/>
    <m/>
    <s v="สซ.003/2563"/>
    <s v="20 มีค.63"/>
    <s v="บริษัท เชียงแสน มอเตอร์เซลล์จำกัด"/>
    <s v="นิติบุคคล"/>
    <s v="สุโขทัย"/>
    <s v="HINO"/>
    <s v=" -"/>
    <s v="20 มีค.63-18มิย.63"/>
    <n v="1915300"/>
    <n v="1"/>
    <s v="18 มิย.63"/>
    <n v="1915300"/>
    <n v="7014190456"/>
    <m/>
    <m/>
    <m/>
    <x v="62"/>
    <s v="อยู่ระหว่างส่งมอบครุภัณฑ์ / คณะกรรมการตรวจสอบความคืบหน้าในการเนินการ ครั้งที่ 1 วันที่ 20 เมย.63 (75%) ,ครั้งที่ 1 วันที่ 1 มิย.63 (95%)"/>
    <s v="B.1.6 = จ้างเหมา &gt;&gt; ลงนามในสัญญา"/>
    <x v="8"/>
    <x v="1"/>
    <m/>
    <s v="ได้ผู้รับจ้าง บ.เชียงแสน มอเตอร์เซลส์ จำกัด  / รออนุมัติวงเงินงบประมาณ"/>
    <s v="ได้ตัวผู้รับจ้างแล้ว/รอลงนามในสัญญา"/>
    <s v="ยังไม่ได้ลงข้อมูลในระบบ BB evMis"/>
    <n v="1915300"/>
    <m/>
    <n v="47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1"/>
    <s v="เครื่องพิมพ์แบบฉีดหมึกพร้อมติดตั้งถังหมึก (Ink Tank Printer) วิทยาลัยนาฏศิลปสุโขทัย ตำบลบ้านกล้วย อำเภอเมืองสุโขทัย จังหวัดสุโขทัย"/>
    <s v="10"/>
    <s v="เครื่อง"/>
    <n v="43000"/>
    <m/>
    <m/>
    <s v="P"/>
    <m/>
    <s v="ซ.158/2563"/>
    <s v="12 มีค. 63"/>
    <s v="ร้าน เอส เอ็น ซัพพลาย"/>
    <s v="บุคคลธรรมดา"/>
    <s v="สุโขทัย"/>
    <s v="Barther"/>
    <s v=" -"/>
    <s v="12 มีค.63 - 11เมย.63"/>
    <n v="42900"/>
    <n v="1"/>
    <s v="11 เมย.63"/>
    <n v="42900"/>
    <n v="7014148070"/>
    <s v="16 มีค.63"/>
    <s v="16 มีค.63"/>
    <n v="4290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42900"/>
    <n v="100"/>
    <m/>
    <m/>
    <m/>
    <m/>
    <m/>
    <m/>
    <m/>
    <m/>
  </r>
  <r>
    <x v="9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2"/>
    <s v="เครื่องแสกนหนังสือ วิทยาลัยนาฏศิลปสุโขทัย   ตำบลบ้านกล้วย อำเภอเมืองสุโขทัย จังหวัดสุโขทัย"/>
    <s v="2"/>
    <s v="เครื่อง"/>
    <n v="15000"/>
    <m/>
    <m/>
    <s v="P"/>
    <s v=" -"/>
    <s v="ซ.159/2563"/>
    <s v="12 มีค.63"/>
    <s v="บริษัท ธงชัยวิทยุ เซลส์ แอนด์ เซอร์วิส จำกัด"/>
    <s v="นิติบุคคล"/>
    <s v="สุโขทัย"/>
    <s v="EPSON"/>
    <s v="V600"/>
    <s v="12 มีค.63-11เมย.63"/>
    <n v="15000"/>
    <n v="1"/>
    <s v="11 เมย.63"/>
    <n v="15000"/>
    <n v="7014190334"/>
    <s v="20 มีค.63"/>
    <s v="20 มีค.63"/>
    <n v="15000"/>
    <x v="61"/>
    <m/>
    <s v="B.1.6 = จ้างเหมา &gt;&gt; ลงนามในสัญญา"/>
    <x v="1"/>
    <x v="0"/>
    <m/>
    <s v="จัดทำรายงานขอซื้อขอจ้าง"/>
    <s v="หัวหน้าหน่วยงานเห็นชอบรายงานขอซื้อขอจ้าง"/>
    <s v="ลงข้อมูลในระบบ BB evMis ถึงวันที่ 31 มี.ค.2563 แล้ว"/>
    <m/>
    <n v="15000"/>
    <n v="0"/>
    <m/>
    <m/>
    <m/>
    <m/>
    <m/>
    <m/>
    <m/>
    <m/>
  </r>
  <r>
    <x v="9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8"/>
    <s v="ก่อสร้างเวทีกลางแจ้ง วิทยาลัยนาฏศิลปสุโขทัย ตำบลบ้านกล้วย อำเภอเมืองสุโขทัย จังหวัดสุโขทัย"/>
    <s v="1"/>
    <s v="เวที"/>
    <n v="1800000"/>
    <s v="P"/>
    <m/>
    <m/>
    <s v="20-27 มีค.63"/>
    <s v="สจ.02/2563"/>
    <s v="วันที่ 10 เม.ย.63"/>
    <s v="ห้างหุ้นส่วนทรัพย์ปรีชาการช่าง"/>
    <s v="ห้างหุ้นส่วน"/>
    <s v="สุโขทัย"/>
    <s v=" -"/>
    <s v=" -"/>
    <s v="วันที่ 10 เม.ย. 63- 8 ส.ค. 63"/>
    <n v="1518491"/>
    <n v="3"/>
    <s v="งวดที่ 1:  4 มิ.ย.63 _x000a_งวดที่ 2: 14 ก.ค.63 _x000a_งวดที่ 3:  8 ส.ค.63"/>
    <s v="งวดที่ 1: 683,320.95_x000a_งวดที่ 2: 607,396.40 _x000a_งวดที่ 3: 227,773.65  "/>
    <n v="7014329801"/>
    <s v=" -"/>
    <s v=" -"/>
    <s v=" -"/>
    <x v="63"/>
    <s v="อยู่ระหว่างพิจารณาผลการประกวด"/>
    <s v="B.1.4 = จ้างเหมา &gt;&gt; เปิดซอง / e-Auction, e-market, e-bidding"/>
    <x v="6"/>
    <x v="1"/>
    <m/>
    <s v="สำนักสถาปัตยกรรม ได้ส่งประมาณราคากลางเมื่อวันที่ 19 กพ. 2563 วิทยาลัยฯแต่งตั้งคณะกรรมการคำนวนราคากลางท้องถิ่น ตามคำสั่งที่ 50/2563 ลงวันที่ 19 กพ 2563 ขณะนี้อยู่ระหว่างคำนวนราคากลางท้องถิ่น"/>
    <s v="อยู่ระหว่างการจัดทำร่าง TOR"/>
    <s v="ยังไม่ได้ลงข้อมูลในระบบ BB evMis"/>
    <n v="1518491"/>
    <m/>
    <n v="281509"/>
    <m/>
    <m/>
    <m/>
    <m/>
    <m/>
    <m/>
    <m/>
    <m/>
  </r>
  <r>
    <x v="9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20010"/>
    <s v="ก่อสร้างอาคารเก็บเครื่องแต่งกายโขนละคร เครื่องดนตรี วัสดุอุปกรณ์ประกอบ_x000a_การแสดง วิทยาลัยนาฏศิลปสุโขทัย ตำบลบ้านกล้วย อำเภอเมืองสุโขทัย จังหวัดสุโขทัย"/>
    <s v="1"/>
    <s v="หลัง"/>
    <n v="15000000"/>
    <s v="P"/>
    <m/>
    <m/>
    <s v=" -"/>
    <s v="สจ.01/2563"/>
    <s v="27 มีค.63"/>
    <s v="บริษัทอรุณดิษเอ็นจิเน๊ยจำกัด"/>
    <s v="นิติบุคคล"/>
    <s v="สุโขทัย"/>
    <s v=" -"/>
    <s v=" -"/>
    <s v="27 มีค.63 - 21 มค.64"/>
    <n v="12498000"/>
    <n v="8"/>
    <s v="งวดที่ 1: 26 พค.63  _x000a_ งวดที่ 2: 25 ก.ค.63   _x000a_ งวดที่ 3: 24 ส.ค.63  _x000a_ งวดที่ 4: 23 ก.ย.63   _x000a_ งวดที่ 5: 23 ต.ค.63    งวดที่ 6: 22 พ.ย.63   _x000a_ งวดที่ 7: 22 ธ.ค.63   _x000a_ งวดที่ 8: 21 ม.ค.64    "/>
    <s v="งวดที่ 1: 1,124,820   _x000a_งวดที่ 2: 999,840_x000a_งวดที่ 3: 1,249,800_x000a_งวดที่ 4: 1,249,800_x000a_งวดที่ 5: 1,249,800_x000a_งวดที่ 6: 1,874,700 _x000a_งวดที่ 7: 2,249,640_x000a_งวดที่ 8: 2,499,600"/>
    <n v="7014314588"/>
    <s v=" -"/>
    <s v=" -"/>
    <s v=" -"/>
    <x v="63"/>
    <s v="อยู่ระหว่างดำเนินการ"/>
    <s v="B.1.5 = จ้างเหมา &gt;&gt; อนุมัติผลการจัดซื้อจัดจ้าง (รอลงนามสัญญา)"/>
    <x v="7"/>
    <x v="1"/>
    <m/>
    <s v="ได้ผู้รับจ้าง บริษัท สราวุธ แอนด์ พร็อพเพอร์ตี้ จัดกัด /อยู่ระหว่างรออนุมัติงบประมาณ"/>
    <s v="ได้ตัวผู้รับจ้างแล้ว/รอลงนามในสัญญา"/>
    <s v="ยังไม่ได้ลงข้อมูลในระบบ BB evMis"/>
    <n v="12498000"/>
    <m/>
    <n v="2502000"/>
    <m/>
    <m/>
    <m/>
    <m/>
    <m/>
    <m/>
    <m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75"/>
    <s v="โต๊ะทำงานไม้ 3 ลิ้นชัก วิทยาลัยนาฏศิลปกาฬสินธุ์    ตำบลกาฬสินธุ์ อำเภอเมืองกาฬสินธุ์ จังหวัดกาฬสินธุ์"/>
    <s v="2"/>
    <s v="ตัว"/>
    <n v="8000"/>
    <s v="P"/>
    <m/>
    <m/>
    <s v="ส50/2563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7600"/>
    <s v="1 งวด"/>
    <d v="1963-04-23T00:00:00"/>
    <n v="7600"/>
    <n v="7014210599"/>
    <d v="1963-04-10T00:00:00"/>
    <d v="1963-04-10T00:00:00"/>
    <n v="76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7600"/>
    <m/>
    <n v="4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8000"/>
    <n v="4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95"/>
    <s v="เก้าอี้ทำงานพนักพิงสูง วิทยาลัยนาฏศิลปกาฬสินธุ์    ตำบลกาฬสินธุ์ อำเภอเมืองกาฬสินธุ์ จังหวัดกาฬสินธุ์"/>
    <s v="1"/>
    <s v="ตัว"/>
    <n v="9500"/>
    <s v="P"/>
    <m/>
    <m/>
    <s v="ส50/2564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9100"/>
    <s v="1 งวด"/>
    <d v="1963-04-23T00:00:00"/>
    <n v="9100"/>
    <n v="7014210599"/>
    <d v="1963-04-10T00:00:00"/>
    <d v="1963-04-10T00:00:00"/>
    <n v="91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9100"/>
    <m/>
    <n v="4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9500"/>
    <n v="4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38"/>
    <s v="เก้าอี้บุนวม วิทยาลัยนาฏศิลปกาฬสินธุ์    ตำบลกาฬสินธุ์ อำเภอเมืองกาฬสินธุ์ จังหวัดกาฬสินธุ์"/>
    <s v="50"/>
    <s v="ตัว"/>
    <n v="12000"/>
    <s v="P"/>
    <m/>
    <m/>
    <s v="ส50/2565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12000"/>
    <s v="1 งวด"/>
    <d v="1963-04-23T00:00:00"/>
    <n v="12000"/>
    <n v="7014210599"/>
    <d v="1963-04-10T00:00:00"/>
    <d v="1963-04-10T00:00:00"/>
    <n v="120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12000"/>
    <m/>
    <n v="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12000"/>
    <m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76"/>
    <s v="เก้าอี้เลกเชอร์ไม้ วิทยาลัยนาฏศิลปกาฬสินธุ์    ตำบลกาฬสินธุ์ อำเภอเมืองกาฬสินธุ์ จังหวัดกาฬสินธุ์"/>
    <s v="150"/>
    <s v="ตัว"/>
    <n v="105000"/>
    <s v="P"/>
    <m/>
    <m/>
    <s v="ส50/2566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103500"/>
    <s v="1 งวด"/>
    <d v="1963-04-23T00:00:00"/>
    <n v="103500"/>
    <n v="7014210599"/>
    <d v="1963-04-10T00:00:00"/>
    <d v="1963-04-10T00:00:00"/>
    <n v="1035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103500"/>
    <m/>
    <n v="15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105000"/>
    <n v="15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14"/>
    <s v="เก้าอี้สำนักงาน วิทยาลัยนาฏศิลปกาฬสินธุ์    ตำบลกาฬสินธุ์ อำเภอเมืองกาฬสินธุ์ จังหวัดกาฬสินธุ์"/>
    <s v="3"/>
    <s v="ตัว"/>
    <n v="10500"/>
    <s v="P"/>
    <m/>
    <m/>
    <s v="ส50/2567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9600"/>
    <s v="1 งวด"/>
    <d v="1963-04-23T00:00:00"/>
    <n v="9600"/>
    <n v="7014210599"/>
    <d v="1963-04-10T00:00:00"/>
    <d v="1963-04-10T00:00:00"/>
    <n v="96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9600"/>
    <m/>
    <n v="9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10500"/>
    <n v="9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94"/>
    <s v="เครื่องทำลายเอกสาร แบบตัดตรง ทำลายครั้งละ 20 แผ่น วิทยาลัยนาฏศิลปกาฬสินธุ์ ตำบลกาฬสินธุ์ อำเภอเมืองกาฬสินธุ์ จังหวัดกาฬสินธุ์"/>
    <s v="1"/>
    <s v="เครื่อง"/>
    <n v="28000"/>
    <s v="P"/>
    <m/>
    <m/>
    <s v="จ56/2563"/>
    <d v="1963-04-10T00:00:00"/>
    <s v="บ.ที.เอส.เทเลคอม โอเอ จำกัด"/>
    <s v="นิติบุคคล"/>
    <s v="จังหวัดกาฬสินธุ์"/>
    <m/>
    <m/>
    <s v="10 เม.ย.63 ถึง 10 พ.ค.63"/>
    <n v="28000"/>
    <s v="1 งวด"/>
    <d v="1963-05-10T00:00:00"/>
    <n v="28000"/>
    <n v="7014310000"/>
    <m/>
    <m/>
    <n v="28000"/>
    <s v="เช็นสัญญาแล้ว อยู่ระหว่างส่งมอบครุภัณฑ์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28000"/>
    <m/>
    <n v="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28000"/>
    <m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37"/>
    <s v="ตู้เก็บเอกสารอเนกประสงค์ วิทยาลัยนาฏศิลปกาฬสินธุ์    ตำบลกาฬสินธุ์ อำเภอเมืองกาฬสินธุ์ จังหวัดกาฬสินธุ์"/>
    <s v="8"/>
    <s v="ตู้"/>
    <n v="60000"/>
    <s v="P"/>
    <m/>
    <m/>
    <s v="ส50/2569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52000"/>
    <s v="1 งวด"/>
    <d v="1963-04-23T00:00:00"/>
    <n v="52000"/>
    <n v="7014210599"/>
    <d v="1963-04-10T00:00:00"/>
    <d v="1963-04-10T00:00:00"/>
    <n v="520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52000"/>
    <m/>
    <n v="8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60000"/>
    <n v="80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07"/>
    <s v="ตู้เหล็กเก็บเครื่องแต่งกาย และเครื่องประดับ วิทยาลัยนาฏศิลปกาฬสินธุ์  ตำบลกาฬสินธุ์ อำเภอเมืองกาฬสินธุ์ จังหวัดกาฬสินธุ์"/>
    <s v="12"/>
    <s v="ตู้"/>
    <n v="108000"/>
    <s v="P"/>
    <m/>
    <m/>
    <s v="ส50/2570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96000"/>
    <s v="1 งวด"/>
    <d v="1963-04-23T00:00:00"/>
    <n v="96000"/>
    <n v="7014210599"/>
    <d v="1963-04-10T00:00:00"/>
    <d v="1963-04-10T00:00:00"/>
    <n v="960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96000"/>
    <m/>
    <n v="12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108000"/>
    <n v="120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15"/>
    <s v="โต๊ะทำงานระดับ 3-6 พร้อมเก้าอี้ วิทยาลัยนาฏศิลปกาฬสินธุ์    ตำบลกาฬสินธุ์ อำเภอเมืองกาฬสินธุ์ จังหวัดกาฬสินธุ์"/>
    <s v="10"/>
    <s v="ชุด"/>
    <n v="70000"/>
    <s v="P"/>
    <m/>
    <m/>
    <s v="ส50/2571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55000"/>
    <s v="1 งวด"/>
    <d v="1963-04-23T00:00:00"/>
    <n v="55000"/>
    <n v="7014210599"/>
    <d v="1963-04-10T00:00:00"/>
    <d v="1963-04-10T00:00:00"/>
    <n v="550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55000"/>
    <m/>
    <n v="15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70000"/>
    <n v="150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06"/>
    <s v="พัดลมโคจร วิทยาลัยนาฏศิลปกาฬสินธุ์    ตำบลกาฬสินธุ์ อำเภอเมืองกาฬสินธุ์ จังหวัดกาฬสินธุ์"/>
    <s v="32"/>
    <s v="ตัว"/>
    <n v="64000"/>
    <s v="P"/>
    <m/>
    <m/>
    <s v="ส50/2572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60800"/>
    <s v="1 งวด"/>
    <d v="1963-04-23T00:00:00"/>
    <n v="60800"/>
    <n v="7014210599"/>
    <d v="1963-04-10T00:00:00"/>
    <d v="1963-04-10T00:00:00"/>
    <n v="608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60800"/>
    <m/>
    <n v="32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64000"/>
    <n v="32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93"/>
    <s v="พัดลมตั้งโต๊ะ วิทยาลัยนาฏศิลปกาฬสินธุ์    ตำบลกาฬสินธุ์ อำเภอเมืองกาฬสินธุ์ จังหวัดกาฬสินธุ์"/>
    <s v="20"/>
    <s v="ตัว"/>
    <n v="60000"/>
    <s v="P"/>
    <m/>
    <m/>
    <s v="ส50/2573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51400"/>
    <s v="1 งวด"/>
    <d v="1963-04-23T00:00:00"/>
    <n v="51400"/>
    <n v="7014210599"/>
    <d v="1963-04-10T00:00:00"/>
    <d v="1963-04-10T00:00:00"/>
    <n v="51400"/>
    <s v="ส่งมอบครุภัณฑ์แล้ว รอเบิกจ่าย 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51400"/>
    <m/>
    <n v="86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60000"/>
    <n v="8600"/>
    <m/>
  </r>
  <r>
    <x v="10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54"/>
    <s v="เครื่องตัดหญ้า แบบข้ออ่อน วิทยาลัยนาฏศิลปกาฬสินธุ์    ตำบลกาฬสินธุ์ อำเภอเมืองกาฬสินธุ์ จังหวัดกาฬสินธุ์"/>
    <s v="2"/>
    <s v="เครื่อง"/>
    <n v="25200"/>
    <m/>
    <m/>
    <s v="P"/>
    <s v="ที่ จ35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s v="HONDA"/>
    <m/>
    <s v="17 มี.ค.63 ถึง 16 เม.ย.63"/>
    <n v="25200"/>
    <s v="1 งวด"/>
    <d v="1963-04-16T00:00:00"/>
    <n v="25200"/>
    <n v="7014149325"/>
    <d v="1963-03-27T00:00:00"/>
    <d v="1963-03-27T00:00:00"/>
    <n v="252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25200"/>
    <n v="0"/>
    <s v="สัปดาห์ที่ 3 เดือนมีนาคม 2563"/>
    <s v="สัปดาห์ที่ 4 เดือน มีนาคม 2563"/>
    <s v="สัปดาห์ที่ 1 เดือน เมษายน 2563"/>
    <s v="สัปดาห์ที่ 1 เดือน เมษายน 2563"/>
    <s v="สัปดาห์ที่ 2 เดือน เมษายน 2563"/>
    <n v="25200"/>
    <m/>
    <m/>
  </r>
  <r>
    <x v="10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040"/>
    <s v="รถตัดหญ้าแบบเดินตาม วิทยาลัยนาฏศิลปกาฬสินธุ์    ตำบลกาฬสินธุ์ อำเภอเมืองกาฬสินธุ์ จังหวัดกาฬสินธุ์"/>
    <s v="3"/>
    <s v="คัน"/>
    <n v="39000"/>
    <m/>
    <m/>
    <s v="P"/>
    <s v="ที่ จ35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s v="HONDA"/>
    <m/>
    <s v="17 มี.ค.63 ถึง 16 เม.ย.63"/>
    <n v="39000"/>
    <s v="1 งวด"/>
    <d v="1963-04-16T00:00:00"/>
    <n v="39000"/>
    <n v="7014149325"/>
    <d v="1963-03-27T00:00:00"/>
    <d v="1963-03-27T00:00:00"/>
    <n v="390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39000"/>
    <n v="0"/>
    <s v="สัปดาห์ที่ 3 เดือนมีนาคม 2563"/>
    <s v="สัปดาห์ที่ 4 เดือน มีนาคม 2563"/>
    <s v="สัปดาห์ที่ 1 เดือน เมษายน 2564"/>
    <s v="สัปดาห์ที่ 1 เดือน เมษายน 2564"/>
    <s v="สัปดาห์ที่ 2 เดือน เมษายน 2563"/>
    <n v="39000"/>
    <m/>
    <m/>
  </r>
  <r>
    <x v="1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16"/>
    <s v="ชุดไมค์ประชุมไร้สายพร้อมเครื่องขยายและลำโพง วิทยาลัยนาฏศิลปกาฬสินธุ์    ตำบลกาฬสินธุ์ อำเภอเมืองกาฬสินธุ์ จังหวัดกาฬสินธุ์"/>
    <s v="15"/>
    <s v="ชุด"/>
    <n v="250000"/>
    <m/>
    <m/>
    <s v="P"/>
    <s v="ที่ จ37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63 ถึง 16 เม.ย.63"/>
    <n v="250000"/>
    <s v="1 งวด"/>
    <d v="2563-04-16T00:00:00"/>
    <n v="250000"/>
    <n v="7014182086"/>
    <d v="1963-03-27T00:00:00"/>
    <d v="1963-03-27T00:00:00"/>
    <n v="2500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250000"/>
    <n v="0"/>
    <s v="สัปดาห์ที่ 3 เดือนมีนาคม 2563"/>
    <s v="สัปดาห์ที่ 4 เดือน มีนาคม 2563"/>
    <s v="สัปดาห์ที่ 1 เดือน เมษายน 2565"/>
    <s v="สัปดาห์ที่ 1 เดือน เมษายน 2565"/>
    <s v="สัปดาห์ที่ 2 เดือน เมษายน 2563"/>
    <n v="250000"/>
    <m/>
    <m/>
  </r>
  <r>
    <x v="1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95"/>
    <s v="แฟลช แฟลชวิทยุไร้สายควบคุมอุปกรณ์เสริมไฟถ่ายรูป วิทยาลัยนาฏศิลปกาฬสินธุ์  ตำบลกาฬสินธุ์ อำเภอเมืองกาฬสินธุ์ จังหวัดกาฬสินธุ์"/>
    <s v="1"/>
    <s v="เครื่อง"/>
    <n v="20000"/>
    <m/>
    <m/>
    <s v="P"/>
    <s v="ที่ จ37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63 ถึง 16 เม.ย.63"/>
    <n v="20000"/>
    <s v="1 งวด"/>
    <d v="2563-04-16T00:00:00"/>
    <n v="20000"/>
    <n v="7014182086"/>
    <d v="1963-03-27T00:00:00"/>
    <d v="1963-03-27T00:00:00"/>
    <n v="200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20000"/>
    <n v="0"/>
    <s v="สัปดาห์ที่ 3 เดือนมีนาคม 2563"/>
    <s v="สัปดาห์ที่ 4 เดือน มีนาคม 2563"/>
    <s v="สัปดาห์ที่ 1 เดือน เมษายน 2566"/>
    <s v="สัปดาห์ที่ 1 เดือน เมษายน 2566"/>
    <s v="สัปดาห์ที่ 2 เดือน เมษายน 2563"/>
    <n v="20000"/>
    <m/>
    <m/>
  </r>
  <r>
    <x v="10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53"/>
    <s v="เครื่องขยายเสียงช่วยสอนล้อลากอเนกประสงค์ มีแอมป์ในตัว วิทยาลัยนาฏศิลปกาฬสินธุ์    ตำบลกาฬสินธุ์ อำเภอเมืองกาฬสินธุ์ จังหวัดกาฬสินธุ์"/>
    <s v="4"/>
    <s v="ตัว"/>
    <n v="60000"/>
    <m/>
    <m/>
    <s v="P"/>
    <s v="ที่ จ36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63 ถึง 16 เม.ย.63"/>
    <n v="60000"/>
    <s v="1 งวด"/>
    <d v="2563-04-16T00:00:00"/>
    <n v="60000"/>
    <n v="7014182069"/>
    <d v="1963-03-27T00:00:00"/>
    <d v="1963-03-27T00:00:00"/>
    <n v="600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60000"/>
    <n v="0"/>
    <s v="สัปดาห์ที่ 3 เดือนมีนาคม 2563"/>
    <s v="สัปดาห์ที่ 4 เดือน มีนาคม 2563"/>
    <s v="สัปดาห์ที่ 1 เดือน เมษายน 2567"/>
    <s v="สัปดาห์ที่ 1 เดือน เมษายน 2567"/>
    <s v="สัปดาห์ที่ 2 เดือน เมษายน 2563"/>
    <n v="60000"/>
    <m/>
    <m/>
  </r>
  <r>
    <x v="10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596"/>
    <s v="โคมสปอร์ตไลท์ led ไม่น้อยกว่า 200 w วิทยาลัยนาฏศิลปกาฬสินธุ์    ตำบลกาฬสินธุ์ อำเภอเมืองกาฬสินธุ์ จังหวัดกาฬสินธุ์"/>
    <s v="16"/>
    <s v="ชุด"/>
    <n v="70000"/>
    <m/>
    <m/>
    <s v="P"/>
    <s v="ที่ จ36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63 ถึง 16 เม.ย.63"/>
    <n v="70000"/>
    <s v="1 งวด"/>
    <d v="2563-04-16T00:00:00"/>
    <n v="70000"/>
    <n v="7014182069"/>
    <d v="1963-03-27T00:00:00"/>
    <d v="1963-03-27T00:00:00"/>
    <n v="700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70000"/>
    <n v="0"/>
    <s v="สัปดาห์ที่ 3 เดือนมีนาคม 2563"/>
    <s v="สัปดาห์ที่ 4 เดือน มีนาคม 2563"/>
    <s v="สัปดาห์ที่ 1 เดือน เมษายน 2568"/>
    <s v="สัปดาห์ที่ 1 เดือน เมษายน 2568"/>
    <s v="สัปดาห์ที่ 2 เดือน เมษายน 2563"/>
    <n v="70000"/>
    <m/>
    <m/>
  </r>
  <r>
    <x v="10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409"/>
    <s v="โต๊ะปิงปอง วิทยาลัยนาฏศิลปกาฬสินธุ์    ตำบลกาฬสินธุ์ อำเภอเมืองกาฬสินธุ์ จังหวัดกาฬสินธุ์"/>
    <s v="4"/>
    <s v="ตัว"/>
    <n v="22400"/>
    <m/>
    <m/>
    <s v="P"/>
    <s v="ที่ 38/2563"/>
    <d v="2563-02-20T00:00:00"/>
    <s v="ร้านสุขสันต์เซลส์"/>
    <s v="กิจการร้านค้าเจ้าของคนเดียว"/>
    <s v="จังหวัดการฬสินธุ์"/>
    <s v="VINCENT"/>
    <m/>
    <s v="17 มี.ค.63 ถึง 1 เม.ย.63"/>
    <n v="22400"/>
    <s v="1 งวด"/>
    <d v="2563-04-01T00:00:00"/>
    <n v="22400"/>
    <n v="7014183444"/>
    <d v="1963-03-27T00:00:00"/>
    <d v="1963-03-27T00:00:00"/>
    <n v="224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22400"/>
    <n v="0"/>
    <s v="สัปดาห์ที่ 3 เดือนมีนาคม 2563"/>
    <s v="สัปดาห์ที่ 4 เดือน มีนาคม 2563"/>
    <s v="สัปดาห์ที่ 1 เดือน เมษายน 2569"/>
    <s v="สัปดาห์ที่ 1 เดือน เมษายน 2569"/>
    <s v="สัปดาห์ที่ 2 เดือน เมษายน 2563"/>
    <n v="22400"/>
    <m/>
    <m/>
  </r>
  <r>
    <x v="10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598"/>
    <s v="เบาะนั่งซิทอัพ 360 องศา วิทยาลัยนาฏศิลปกาฬสินธุ์    ตำบลกาฬสินธุ์ อำเภอเมืองกาฬสินธุ์ จังหวัดกาฬสินธุ์"/>
    <s v="1"/>
    <s v="ชิ้น"/>
    <n v="5400"/>
    <m/>
    <m/>
    <s v="P"/>
    <s v="ที่ 38/2563"/>
    <d v="2563-02-20T00:00:00"/>
    <s v="ร้านสุขสันต์เซลส์"/>
    <s v="กิจการร้านค้าเจ้าของคนเดียว"/>
    <s v="จังหวัดการฬสินธุ์"/>
    <s v="BENCH"/>
    <m/>
    <s v="17 มี.ค.63 ถึง 1 เม.ย.63"/>
    <n v="5200"/>
    <s v="1 งวด"/>
    <d v="2563-04-01T00:00:00"/>
    <n v="5200"/>
    <n v="7014183444"/>
    <d v="1963-03-27T00:00:00"/>
    <d v="1963-03-27T00:00:00"/>
    <n v="52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5200"/>
    <n v="200"/>
    <s v="สัปดาห์ที่ 3 เดือนมีนาคม 2563"/>
    <s v="สัปดาห์ที่ 4 เดือน มีนาคม 2563"/>
    <s v="สัปดาห์ที่ 1 เดือน เมษายน 2570"/>
    <s v="สัปดาห์ที่ 1 เดือน เมษายน 2570"/>
    <s v="สัปดาห์ที่ 2 เดือน เมษายน 2563"/>
    <n v="5200"/>
    <n v="200"/>
    <m/>
  </r>
  <r>
    <x v="10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597"/>
    <s v="ป้ายคะแนนเปตอง วิทยาลัยนาฏศิลปกาฬสินธุ์    ตำบลกาฬสินธุ์ อำเภอเมืองกาฬสินธุ์ จังหวัดกาฬสินธุ์"/>
    <s v="2"/>
    <s v="ป้าย"/>
    <n v="25400"/>
    <m/>
    <m/>
    <s v="P"/>
    <s v="ที่ 38/2563"/>
    <d v="2563-02-20T00:00:00"/>
    <s v="ร้านสุขสันต์เซลส์"/>
    <s v="กิจการร้านค้าเจ้าของคนเดียว"/>
    <s v="จังหวัดการฬสินธุ์"/>
    <s v="MARATHON"/>
    <m/>
    <s v="17 มี.ค.63 ถึง 1 เม.ย.63"/>
    <n v="17600"/>
    <s v="1 งวด"/>
    <d v="2563-04-01T00:00:00"/>
    <n v="17600"/>
    <n v="7014183444"/>
    <d v="1963-03-27T00:00:00"/>
    <d v="1963-03-27T00:00:00"/>
    <n v="176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17600"/>
    <n v="7800"/>
    <s v="สัปดาห์ที่ 3 เดือนมีนาคม 2563"/>
    <s v="สัปดาห์ที่ 4 เดือน มีนาคม 2563"/>
    <s v="สัปดาห์ที่ 1 เดือน เมษายน 2571"/>
    <s v="สัปดาห์ที่ 1 เดือน เมษายน 2571"/>
    <s v="สัปดาห์ที่ 2 เดือน เมษายน 2563"/>
    <n v="17600"/>
    <n v="7800"/>
    <m/>
  </r>
  <r>
    <x v="10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534"/>
    <s v="ป้ายคะแนนวอลเลย์บอล บาสเก็ตบอล วิทยาลัยนาฏศิลปกาฬสินธุ์    ตำบลกาฬสินธุ์ อำเภอเมืองกาฬสินธุ์ จังหวัดกาฬสินธุ์"/>
    <s v="2"/>
    <s v="ป้าย"/>
    <n v="21800"/>
    <m/>
    <m/>
    <s v="P"/>
    <s v="ที่ 38/2563"/>
    <d v="2563-02-20T00:00:00"/>
    <s v="ร้านสุขสันต์เซลส์"/>
    <s v="กิจการร้านค้าเจ้าของคนเดียว"/>
    <s v="จังหวัดการฬสินธุ์"/>
    <s v="MARATHON"/>
    <m/>
    <s v="17 มี.ค.63 ถึง 1 เม.ย.63"/>
    <n v="17600"/>
    <s v="1 งวด"/>
    <d v="2563-04-01T00:00:00"/>
    <n v="17600"/>
    <n v="7014183444"/>
    <d v="1963-03-27T00:00:00"/>
    <d v="1963-03-27T00:00:00"/>
    <n v="176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17600"/>
    <n v="4200"/>
    <s v="สัปดาห์ที่ 3 เดือนมีนาคม 2563"/>
    <s v="สัปดาห์ที่ 4 เดือน มีนาคม 2563"/>
    <s v="สัปดาห์ที่ 1 เดือน เมษายน 2572"/>
    <s v="สัปดาห์ที่ 1 เดือน เมษายน 2572"/>
    <s v="สัปดาห์ที่ 2 เดือน เมษายน 2563"/>
    <n v="17600"/>
    <n v="4200"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41"/>
    <s v="กลองชุด วิทยาลัยนาฏศิลปกาฬสินธุ์    ตำบลกาฬสินธุ์ อำเภอเมืองกาฬสินธุ์ จังหวัดกาฬสินธุ์"/>
    <s v="1"/>
    <s v="ชุด"/>
    <n v="100000"/>
    <s v="P"/>
    <m/>
    <m/>
    <s v="ส51/2563"/>
    <d v="1963-04-07T00:00:00"/>
    <s v="บ.สาวิทธการ จำกัด"/>
    <s v="นิติบุคคล"/>
    <s v="กรุงเทพมหานคร"/>
    <m/>
    <m/>
    <s v="7 เม.ย.63 ถึง 7 พ.ค.63"/>
    <n v="100000"/>
    <s v="1 งวด"/>
    <d v="1963-05-07T00:00:00"/>
    <n v="100000"/>
    <n v="7014284074"/>
    <m/>
    <m/>
    <n v="100000"/>
    <s v="อยู่ระหว่างดำเนินการส่งมอบครุภัณฑ์"/>
    <x v="64"/>
    <s v="อยู่ระหว่างนัดเช็นสัญญา คาดว่าวันที่ 7 เม.ย.63"/>
    <s v="B.1.5 = จ้างเหมา &gt;&gt; อนุมัติผลการจัดซื้อจัดจ้าง (รอลงนามสัญญา)"/>
    <x v="7"/>
    <x v="1"/>
    <m/>
    <s v="อยู่ระหว่างแก้ไขร่าง TOR"/>
    <s v="อยู่ระหว่างการจัดทำร่าง TOR"/>
    <s v="ยังไม่ได้ลงข้อมูลในระบบ BB evMis"/>
    <n v="100000"/>
    <m/>
    <n v="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97"/>
    <s v="คลาริเนท บีแฟลท วิทยาลัยนาฏศิลปกาฬสินธุ์    ตำบลกาฬสินธุ์ อำเภอเมืองกาฬสินธุ์ จังหวัดกาฬสินธุ์"/>
    <s v="1"/>
    <s v="ตัว"/>
    <n v="100000"/>
    <s v="P"/>
    <m/>
    <m/>
    <s v="ส51/2563"/>
    <d v="1963-04-07T00:00:00"/>
    <s v="บ.สาวิทธการ จำกัด"/>
    <s v="นิติบุคคล"/>
    <s v="กรุงเทพมหานคร"/>
    <m/>
    <m/>
    <s v="7 เม.ย.63 ถึง 7 พ.ค.63"/>
    <n v="99900"/>
    <s v="1 งวด"/>
    <d v="1963-05-07T00:00:00"/>
    <n v="99900"/>
    <n v="7014284074"/>
    <m/>
    <m/>
    <n v="99900"/>
    <s v="อยู่ระหว่างดำเนินการส่งมอบครุภัณฑ์"/>
    <x v="64"/>
    <s v="อยู่ระหว่างนัดเช็นสัญญา คาดว่าวันที่ 7 เม.ย.63"/>
    <s v="B.1.5 = จ้างเหมา &gt;&gt; อนุมัติผลการจัดซื้อจัดจ้าง (รอลงนามสัญญา)"/>
    <x v="7"/>
    <x v="1"/>
    <m/>
    <s v="อยู่ระหว่างแก้ไขร่าง TOR"/>
    <s v="อยู่ระหว่างการจัดทำร่าง TOR"/>
    <s v="ยังไม่ได้ลงข้อมูลในระบบ BB evMis"/>
    <n v="99900"/>
    <m/>
    <n v="1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78"/>
    <s v="ดับเบิลเฟรน์ฮอนร์ วิทยาลัยนาฏศิลปกาฬสินธุ์    ตำบลกาฬสินธุ์ อำเภอเมืองกาฬสินธุ์ จังหวัดกาฬสินธุ์"/>
    <s v="1"/>
    <s v="ตัว"/>
    <n v="200000"/>
    <s v="P"/>
    <m/>
    <m/>
    <s v="ส51/2563"/>
    <d v="1963-04-07T00:00:00"/>
    <s v="บ.สาวิทธการ จำกัด"/>
    <s v="นิติบุคคล"/>
    <s v="กรุงเทพมหานคร"/>
    <m/>
    <m/>
    <s v="7 เม.ย.63 ถึง 7 พ.ค.63"/>
    <n v="200000"/>
    <s v="1 งวด"/>
    <d v="1963-05-07T00:00:00"/>
    <n v="200000"/>
    <n v="7014284074"/>
    <m/>
    <m/>
    <n v="200000"/>
    <s v="อยู่ระหว่างดำเนินการส่งมอบครุภัณฑ์"/>
    <x v="64"/>
    <s v="อยู่ระหว่างนัดเช็นสัญญา คาดว่าวันที่ 7 เม.ย.63"/>
    <s v="B.1.5 = จ้างเหมา &gt;&gt; อนุมัติผลการจัดซื้อจัดจ้าง (รอลงนามสัญญา)"/>
    <x v="7"/>
    <x v="1"/>
    <m/>
    <s v="อยู่ระหว่างแก้ไขร่าง TOR"/>
    <s v="อยู่ระหว่างการจัดทำร่าง TOR"/>
    <s v="ยังไม่ได้ลงข้อมูลในระบบ BB evMis"/>
    <n v="200000"/>
    <m/>
    <n v="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200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08"/>
    <s v="ตู้แอมป์กีตาร์ไฟฟ้า วิทยาลัยนาฏศิลปกาฬสินธุ์    ตำบลกาฬสินธุ์ อำเภอเมืองกาฬสินธุ์ จังหวัดกาฬสินธุ์"/>
    <s v="2"/>
    <s v="เครื่อง"/>
    <n v="78000"/>
    <m/>
    <m/>
    <s v="P"/>
    <s v="ที่ 39/2563"/>
    <d v="2563-02-24T00:00:00"/>
    <s v="บุณเอื้อการดุริยางค์"/>
    <s v="กิจการร้านค้าเจ้าของคนเดียว"/>
    <s v="จังหวัดนครพนม"/>
    <m/>
    <m/>
    <s v="16 มี.ค.63 ถึง 15 เม.ย.63"/>
    <n v="78000"/>
    <s v="1 งวด"/>
    <d v="2563-04-15T00:00:00"/>
    <n v="78000"/>
    <n v="7014141430"/>
    <d v="2563-03-17T00:00:00"/>
    <d v="2563-03-17T00:00:00"/>
    <n v="78000"/>
    <s v="เบิกจ่ายเรียบร้อยแล้ว"/>
    <x v="64"/>
    <s v="เบิกจ่ายเรียบร้อยแล้ว"/>
    <s v="B.1.6 = จ้างเหมา &gt;&gt; ลงนามในสัญญา"/>
    <x v="1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ลงข้อมูลในระบบ BB evMis ถึงวันที่ 31 มี.ค.2563 แล้ว"/>
    <m/>
    <n v="78000"/>
    <n v="0"/>
    <s v="สัปดาห์ที่ 3 เดือนมีนาคม 2563"/>
    <s v="สัปดาห์ที่ 4 เดือน มีนาคม 2563"/>
    <s v="สัปดาห์ที่ 1 เดือน เมษายน 2570"/>
    <s v="สัปดาห์ที่ 1 เดือน เมษายน 2572"/>
    <s v="สัปดาห์ที่ 2 เดือน เมษายน 2563"/>
    <n v="78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96"/>
    <s v="ตู้แอมป์คีย์บอร์ด วิทยาลัยนาฏศิลปกาฬสินธุ์    ตำบลกาฬสินธุ์ อำเภอเมืองกาฬสินธุ์ จังหวัดกาฬสินธุ์"/>
    <s v="1"/>
    <s v="เครื่อง"/>
    <n v="70000"/>
    <m/>
    <m/>
    <s v="P"/>
    <s v="ที่ 39/2563"/>
    <d v="2563-02-24T00:00:00"/>
    <s v="บุณเอื้อการดุริยางค์"/>
    <s v="กิจการร้านค้าเจ้าของคนเดียว"/>
    <s v="จังหวัดนครพนม"/>
    <m/>
    <m/>
    <s v="16 มี.ค.63 ถึง 15 เม.ย.63"/>
    <n v="70000"/>
    <s v="1 งวด"/>
    <d v="2563-04-15T00:00:00"/>
    <n v="70000"/>
    <n v="7014141430"/>
    <d v="2563-03-17T00:00:00"/>
    <d v="2563-03-17T00:00:00"/>
    <n v="70000"/>
    <s v="เบิกจ่ายเรียบร้อยแล้ว"/>
    <x v="64"/>
    <s v="เบิกจ่ายเรียบร้อยแล้ว"/>
    <s v="B.1.6 = จ้างเหมา &gt;&gt; ลงนามในสัญญา"/>
    <x v="1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ลงข้อมูลในระบบ BB evMis ถึงวันที่ 31 มี.ค.2563 แล้ว"/>
    <m/>
    <n v="70000"/>
    <n v="0"/>
    <s v="สัปดาห์ที่ 3 เดือนมีนาคม 2563"/>
    <s v="สัปดาห์ที่ 4 เดือน มีนาคม 2563"/>
    <s v="สัปดาห์ที่ 1 เดือน เมษายน 2571"/>
    <s v="สัปดาห์ที่ 1 เดือน เมษายน 2572"/>
    <s v="สัปดาห์ที่ 2 เดือน เมษายน 2563"/>
    <n v="70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39"/>
    <s v="ตู้แอมป์เบสไฟฟ้า วิทยาลัยนาฏศิลปกาฬสินธุ์    ตำบลกาฬสินธุ์ อำเภอเมืองกาฬสินธุ์ จังหวัดกาฬสินธุ์"/>
    <s v="2"/>
    <s v="เครื่อง"/>
    <n v="98000"/>
    <m/>
    <m/>
    <s v="P"/>
    <s v="ที่ 39/2563"/>
    <d v="2563-02-24T00:00:00"/>
    <s v="บุณเอื้อการดุริยางค์"/>
    <s v="กิจการร้านค้าเจ้าของคนเดียว"/>
    <s v="จังหวัดนครพนม"/>
    <m/>
    <m/>
    <s v="16 มี.ค.63 ถึง 15 เม.ย.63"/>
    <n v="98000"/>
    <s v="1 งวด"/>
    <d v="2563-04-15T00:00:00"/>
    <n v="98000"/>
    <n v="7014141430"/>
    <d v="2563-03-17T00:00:00"/>
    <d v="2563-03-17T00:00:00"/>
    <n v="98000"/>
    <s v="เบิกจ่ายเรียบร้อยแล้ว"/>
    <x v="64"/>
    <s v="เบิกจ่ายเรียบร้อยแล้ว"/>
    <s v="B.1.6 = จ้างเหมา &gt;&gt; ลงนามในสัญญา"/>
    <x v="1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ลงข้อมูลในระบบ BB evMis ถึงวันที่ 31 มี.ค.2563 แล้ว"/>
    <m/>
    <n v="98000"/>
    <n v="0"/>
    <s v="สัปดาห์ที่ 3 เดือนมีนาคม 2563"/>
    <s v="สัปดาห์ที่ 4 เดือน มีนาคม 2563"/>
    <s v="สัปดาห์ที่ 1 เดือน เมษายน 2572"/>
    <s v="สัปดาห์ที่ 1 เดือน เมษายน 2572"/>
    <s v="สัปดาห์ที่ 2 เดือน เมษายน 2563"/>
    <n v="98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79"/>
    <s v="ทรัมเป็ต บีแฟล็ต  วิทยาลัยนาฏศิลปกาฬสินธุ์    ตำบลกาฬสินธุ์ อำเภอเมืองกาฬสินธุ์ จังหวัดกาฬสินธุ์"/>
    <s v="1"/>
    <s v="คัน"/>
    <n v="100000"/>
    <s v="P"/>
    <m/>
    <m/>
    <s v="ส51/2563"/>
    <d v="1963-04-07T00:00:00"/>
    <s v="บ.สาวิทธการ จำกัด"/>
    <s v="นิติบุคคล"/>
    <s v="กรุงเทพมหานคร"/>
    <m/>
    <m/>
    <s v="7 เม.ย.63 ถึง 7 พ.ค.63"/>
    <n v="100000"/>
    <s v="1 งวด"/>
    <d v="1963-05-07T00:00:00"/>
    <n v="100000"/>
    <n v="7014284074"/>
    <m/>
    <m/>
    <n v="100000"/>
    <s v="อยู่ระหว่างดำเนินการส่งมอบครุภัณฑ์"/>
    <x v="64"/>
    <s v="อยู่ระหว่างนัดเช็นสัญญา คาดว่าวันที่ 7 เม.ย.63"/>
    <s v="B.1.5 = จ้างเหมา &gt;&gt; อนุมัติผลการจัดซื้อจัดจ้าง (รอลงนามสัญญา)"/>
    <x v="7"/>
    <x v="1"/>
    <m/>
    <s v="อยู่ระหว่างแก้ไขร่าง TOR"/>
    <s v="อยู่ระหว่างการจัดทำร่าง TOR"/>
    <s v="ยังไม่ได้ลงข้อมูลในระบบ BB evMis"/>
    <n v="100000"/>
    <m/>
    <n v="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10"/>
    <s v="เปียโนไฟฟ้า วิทยาลัยนาฏศิลปกาฬสินธุ์    ตำบลกาฬสินธุ์ อำเภอเมืองกาฬสินธุ์ จังหวัดกาฬสินธุ์"/>
    <s v="4"/>
    <s v="หลัง"/>
    <n v="120000"/>
    <s v="P"/>
    <m/>
    <m/>
    <s v="ส51/2563"/>
    <d v="1963-04-07T00:00:00"/>
    <s v="บ.สาวิทธการ จำกัด"/>
    <s v="นิติบุคคล"/>
    <s v="กรุงเทพมหานคร"/>
    <m/>
    <m/>
    <s v="7 เม.ย.63 ถึง 7 พ.ค.63"/>
    <n v="120000"/>
    <s v="1 งวด"/>
    <d v="1963-05-07T00:00:00"/>
    <n v="120000"/>
    <n v="7014284074"/>
    <m/>
    <m/>
    <n v="120000"/>
    <s v="อยู่ระหว่างดำเนินการส่งมอบครุภัณฑ์"/>
    <x v="64"/>
    <s v="อยู่ระหว่างนัดเช็นสัญญา คาดว่าวันที่ 7 เม.ย.63"/>
    <s v="B.1.5 = จ้างเหมา &gt;&gt; อนุมัติผลการจัดซื้อจัดจ้าง (รอลงนามสัญญา)"/>
    <x v="7"/>
    <x v="1"/>
    <m/>
    <s v="อยู่ระหว่างแก้ไขร่าง TOR"/>
    <s v="อยู่ระหว่างการจัดทำร่าง TOR"/>
    <s v="ยังไม่ได้ลงข้อมูลในระบบ BB evMis"/>
    <n v="120000"/>
    <m/>
    <n v="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20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55"/>
    <s v="ฟลุต วิทยาลัยนาฏศิลปกาฬสินธุ์    ตำบลกาฬสินธุ์ อำเภอเมืองกาฬสินธุ์ จังหวัดกาฬสินธุ์"/>
    <s v="1"/>
    <s v="คัน"/>
    <n v="100000"/>
    <s v="P"/>
    <m/>
    <m/>
    <s v="ส51/2563"/>
    <d v="1963-04-07T00:00:00"/>
    <s v="บ.สาวิทธการ จำกัด"/>
    <s v="นิติบุคคล"/>
    <s v="กรุงเทพมหานคร"/>
    <m/>
    <m/>
    <s v="7 เม.ย.63 ถึง 7 พ.ค.63"/>
    <n v="98435"/>
    <s v="1 งวด"/>
    <d v="1963-05-07T00:00:00"/>
    <n v="98435"/>
    <n v="7014284074"/>
    <m/>
    <m/>
    <n v="98435"/>
    <s v="อยู่ระหว่างดำเนินการส่งมอบครุภัณฑ์"/>
    <x v="64"/>
    <s v="อยู่ระหว่างนัดเช็นสัญญา คาดว่าวันที่ 7 เม.ย.63"/>
    <s v="B.1.5 = จ้างเหมา &gt;&gt; อนุมัติผลการจัดซื้อจัดจ้าง (รอลงนามสัญญา)"/>
    <x v="7"/>
    <x v="1"/>
    <m/>
    <s v="อยู่ระหว่างแก้ไขร่าง TOR"/>
    <s v="อยู่ระหว่างการจัดทำร่าง TOR"/>
    <s v="ยังไม่ได้ลงข้อมูลในระบบ BB evMis"/>
    <n v="98435"/>
    <m/>
    <n v="1565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36"/>
    <s v="มาร์ชิง เบสดรัม ขนาด 22 นิ้ว วิทยาลัยนาฏศิลปกาฬสินธุ์    ตำบลกาฬสินธุ์ อำเภอเมืองกาฬสินธุ์ จังหวัดกาฬสินธุ์"/>
    <s v="1"/>
    <s v="ใบ"/>
    <n v="80000"/>
    <s v="P"/>
    <m/>
    <m/>
    <s v="ส51/2563"/>
    <d v="1963-04-07T00:00:00"/>
    <s v="บ.สาวิทธการ จำกัด"/>
    <s v="นิติบุคคล"/>
    <s v="กรุงเทพมหานคร"/>
    <m/>
    <m/>
    <s v="7 เม.ย.63 ถึง 7 พ.ค.63"/>
    <n v="79000"/>
    <s v="1 งวด"/>
    <d v="1963-05-07T00:00:00"/>
    <n v="79000"/>
    <n v="7014284074"/>
    <m/>
    <m/>
    <n v="79000"/>
    <s v="อยู่ระหว่างดำเนินการส่งมอบครุภัณฑ์"/>
    <x v="64"/>
    <s v="อยู่ระหว่างนัดเช็นสัญญา คาดว่าวันที่ 7 เม.ย.63"/>
    <s v="B.1.5 = จ้างเหมา &gt;&gt; อนุมัติผลการจัดซื้อจัดจ้าง (รอลงนามสัญญา)"/>
    <x v="7"/>
    <x v="1"/>
    <m/>
    <s v="อยู่ระหว่างแก้ไขร่าง TOR"/>
    <s v="อยู่ระหว่างการจัดทำร่าง TOR"/>
    <s v="ยังไม่ได้ลงข้อมูลในระบบ BB evMis"/>
    <n v="79000"/>
    <m/>
    <n v="100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80000"/>
    <m/>
    <m/>
  </r>
  <r>
    <x v="10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80"/>
    <s v="วิโอลา วิทยาลัยนาฏศิลปกาฬสินธุ์    ตำบลกาฬสินธุ์ อำเภอเมืองกาฬสินธุ์ จังหวัดกาฬสินธุ์"/>
    <s v="2"/>
    <s v="ตัว"/>
    <n v="100000"/>
    <s v="P"/>
    <m/>
    <m/>
    <s v="ส51/2563"/>
    <d v="1963-04-07T00:00:00"/>
    <s v="บ.สาวิทธการ จำกัด"/>
    <s v="นิติบุคคล"/>
    <s v="กรุงเทพมหานคร"/>
    <m/>
    <m/>
    <s v="7 เม.ย.63 ถึง 7 พ.ค.63"/>
    <n v="100000"/>
    <s v="1 งวด"/>
    <d v="1963-05-07T00:00:00"/>
    <n v="100000"/>
    <n v="7014284074"/>
    <m/>
    <m/>
    <n v="100000"/>
    <s v="อยู่ระหว่างดำเนินการส่งมอบครุภัณฑ์"/>
    <x v="64"/>
    <s v="อยู่ระหว่างนัดเช็นสัญญา คาดว่าวันที่ 7 เม.ย.63"/>
    <s v="B.1.5 = จ้างเหมา &gt;&gt; อนุมัติผลการจัดซื้อจัดจ้าง (รอลงนามสัญญา)"/>
    <x v="7"/>
    <x v="1"/>
    <m/>
    <s v="อยู่ระหว่างแก้ไขร่าง TOR"/>
    <s v="อยู่ระหว่างการจัดทำร่าง TOR"/>
    <s v="ยังไม่ได้ลงข้อมูลในระบบ BB evMis"/>
    <n v="100000"/>
    <m/>
    <n v="0"/>
    <s v="สัปดาห์ที่ 3 เดือนมีนาคม 2563"/>
    <s v="สัปดาห์ที่ 4 เดือน มีนาคม 2563"/>
    <s v="สัปดาห์ที่ 1 เดือน พฤษภาคม 2563"/>
    <s v="สัปดาห์ที่ 1 เดือน พฤษภาคม 2563"/>
    <s v="สัปดาห์ที่ 2 เดือน พฤษภาคม 2563"/>
    <n v="100000"/>
    <m/>
    <m/>
  </r>
  <r>
    <x v="10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177"/>
    <s v="ปั๊มลม 3 แรงม้า วิทยาลัยนาฏศิลปกาฬสินธุ์    ตำบลกาฬสินธุ์ อำเภอเมืองกาฬสินธุ์ จังหวัดกาฬสินธุ์"/>
    <s v="1"/>
    <s v="เครื่อง"/>
    <n v="30000"/>
    <m/>
    <m/>
    <s v="P"/>
    <s v="ที่ จ34/2563"/>
    <d v="2563-02-24T00:00:00"/>
    <s v="เคซาวด์อิเลคทรอนิกส์"/>
    <s v="กิจการร้านค้าเจ้าของคนเดียว"/>
    <s v="จังหวัดกาฬสินธุ์"/>
    <m/>
    <m/>
    <s v="17 มี.ค.63 ถึง 16 เม.ย.63"/>
    <n v="30000"/>
    <s v="1 งวด"/>
    <d v="1963-04-16T00:00:00"/>
    <n v="30000"/>
    <n v="7014182514"/>
    <d v="1963-03-27T00:00:00"/>
    <d v="1963-03-27T00:00:00"/>
    <n v="300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30000"/>
    <n v="0"/>
    <s v="สัปดาห์ที่ 3 เดือนมีนาคม 2563"/>
    <s v="สัปดาห์ที่ 4 เดือน มีนาคม 2563"/>
    <s v="สัปดาห์ที่ 1 เดือน เมษายน 2563"/>
    <s v="สัปดาห์ที่ 1 เดือน เมษายน 2563"/>
    <s v="สัปดาห์ที่ 2 เดือน เมษายน 2563"/>
    <n v="30000"/>
    <m/>
    <m/>
  </r>
  <r>
    <x v="10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599"/>
    <s v="เครื่องตัดเหล็ก วิทยาลัยนาฏศิลปกาฬสินธุ์    ตำบลกาฬสินธุ์ อำเภอเมืองกาฬสินธุ์ จังหวัดกาฬสินธุ์"/>
    <s v="1"/>
    <s v="เครื่อง"/>
    <n v="5000"/>
    <m/>
    <m/>
    <s v="P"/>
    <s v="ที่ จ34/2563"/>
    <d v="2563-02-24T00:00:00"/>
    <s v="เคซาวด์อิเลคทรอนิกส์"/>
    <s v="กิจการร้านค้าเจ้าของคนเดียว"/>
    <s v="จังหวัดกาฬสินธุ์"/>
    <m/>
    <m/>
    <s v="17 มี.ค.63 ถึง 16 เม.ย.63"/>
    <n v="5000"/>
    <s v="1 งวด"/>
    <d v="1963-04-16T00:00:00"/>
    <n v="5000"/>
    <n v="7014182514"/>
    <d v="1963-03-27T00:00:00"/>
    <d v="1963-03-27T00:00:00"/>
    <n v="50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5000"/>
    <n v="0"/>
    <s v="สัปดาห์ที่ 3 เดือนมีนาคม 2563"/>
    <s v="สัปดาห์ที่ 4 เดือน มีนาคม 2563"/>
    <s v="สัปดาห์ที่ 1 เดือน เมษายน 2571"/>
    <s v="สัปดาห์ที่ 1 เดือน เมษายน 2563"/>
    <s v="สัปดาห์ที่ 2 เดือน เมษายน 2563"/>
    <n v="5000"/>
    <m/>
    <m/>
  </r>
  <r>
    <x v="10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535"/>
    <s v="สว่านไฟฟ้า วิทยาลัยนาฏศิลปกาฬสินธุ์    ตำบลกาฬสินธุ์ อำเภอเมืองกาฬสินธุ์ จังหวัดกาฬสินธุ์"/>
    <s v="1"/>
    <s v="เครื่อง"/>
    <n v="2800"/>
    <m/>
    <m/>
    <s v="P"/>
    <s v="ที่ จ34/2563"/>
    <d v="2563-02-24T00:00:00"/>
    <s v="เคซาวด์อิเลคทรอนิกส์"/>
    <s v="กิจการร้านค้าเจ้าของคนเดียว"/>
    <s v="จังหวัดกาฬสินธุ์"/>
    <m/>
    <m/>
    <s v="17 มี.ค.63 ถึง 16 เม.ย.63"/>
    <n v="2800"/>
    <s v="1 งวด"/>
    <d v="1963-04-16T00:00:00"/>
    <n v="2800"/>
    <n v="7014182514"/>
    <d v="1963-03-27T00:00:00"/>
    <d v="1963-03-27T00:00:00"/>
    <n v="28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2800"/>
    <n v="0"/>
    <s v="สัปดาห์ที่ 3 เดือนมีนาคม 2563"/>
    <s v="สัปดาห์ที่ 4 เดือน มีนาคม 2563"/>
    <s v="สัปดาห์ที่ 1 เดือน เมษายน 2563"/>
    <s v="สัปดาห์ที่ 1 เดือน เมษายน 2563"/>
    <s v="สัปดาห์ที่ 2 เดือน เมษายน 2563"/>
    <n v="28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81"/>
    <s v="ชุดทศกัณฑ์ วิทยาลัยนาฏศิลปกาฬสินธุ์    ตำบลกาฬสินธุ์ อำเภอเมืองกาฬสินธุ์ จังหวัดกาฬสินธุ์"/>
    <s v="1"/>
    <s v="ชุด"/>
    <n v="8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8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80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11"/>
    <s v="ชุดมโนราห์ วิทยาลัยนาฏศิลปกาฬสินธุ์    ตำบลกาฬสินธุ์ อำเภอเมืองกาฬสินธุ์ จังหวัดกาฬสินธุ์"/>
    <s v="7"/>
    <s v="ชุด"/>
    <n v="35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35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50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38"/>
    <s v="ชุดระบำไก่ วิทยาลัยนาฏศิลปกาฬสินธุ์    ตำบลกาฬสินธุ์ อำเภอเมืองกาฬสินธุ์ จังหวัดกาฬสินธุ์"/>
    <s v="8"/>
    <s v="ชุด"/>
    <n v="56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56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56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37"/>
    <s v="ชุดเสนายักษ์ (ศีรษะยักษ์โล้น) วิทยาลัยนาฏศิลปกาฬสินธุ์    ตำบลกาฬสินธุ์ อำเภอเมืองกาฬสินธุ์ จังหวัดกาฬสินธุ์"/>
    <s v="4"/>
    <s v="ชุด"/>
    <n v="20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20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200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56"/>
    <s v="ชุดเสนาลิง วิทยาลัยนาฏศิลปกาฬสินธุ์    ตำบลกาฬสินธุ์ อำเภอเมืองกาฬสินธุ์ จังหวัดกาฬสินธุ์"/>
    <s v="4"/>
    <s v="ชุด"/>
    <n v="22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22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220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82"/>
    <s v="ชุดหมอลำชาย วิทยาลัยนาฏศิลปกาฬสินธุ์    ตำบลกาฬสินธุ์ อำเภอเมืองกาฬสินธุ์ จังหวัดกาฬสินธุ์"/>
    <s v="12"/>
    <s v="ชุด"/>
    <n v="36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36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60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57"/>
    <s v="ชุดหมอลำหญิง วิทยาลัยนาฏศิลปกาฬสินธุ์    ตำบลกาฬสินธุ์ อำเภอเมืองกาฬสินธุ์ จังหวัดกาฬสินธุ์"/>
    <s v="12"/>
    <s v="ชุด"/>
    <n v="30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30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00000"/>
    <m/>
    <m/>
  </r>
  <r>
    <x v="10"/>
    <s v="งบประมาณตามพรบ.งบประมาณรายจ่ายประจำปีงบประมาณ พ.ศ.2563"/>
    <x v="0"/>
    <s v="ครุภัณฑ์ยานพาหนะและขนส่ง"/>
    <s v="กิจกรรม ส่งเสริมสนับสนุนการบริการทางสังคม"/>
    <s v="1800836718120015"/>
    <s v="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  วิทยาลัยนาฏศิลปกาฬสินธุ์    ตำบลกาฬสินธุ์ อำเภอเมืองกาฬสินธุ์ จังหวัดกาฬสินธุ์"/>
    <s v="1"/>
    <s v="คัน"/>
    <n v="1288000"/>
    <s v="P"/>
    <m/>
    <m/>
    <m/>
    <m/>
    <m/>
    <m/>
    <m/>
    <m/>
    <m/>
    <m/>
    <m/>
    <m/>
    <m/>
    <m/>
    <m/>
    <m/>
    <m/>
    <m/>
    <s v="อยู่ระหว่างประกาศเชิญชวนทั่วไป วันที่ 9-15 เมษายน 2563 (รอบที่ 2)"/>
    <x v="64"/>
    <s v="อยู่ระหว่างประกาศเชิญชวนทั่วไป รอบที่ 2"/>
    <s v="B.1.3 = จ้างเหมา &gt;&gt; ประกาศประกวด / ประกาศจัดซื้อจัดจ้าง"/>
    <x v="6"/>
    <x v="2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m/>
    <m/>
    <n v="1288000"/>
    <s v="สัปดาห์ที่ 3 เดือนมีนาคม 2563"/>
    <s v="สัปดาห์ที่ 4 เดือน มีนาคม 2563"/>
    <s v="คาดว่าจะส่งมอบครุภัณฑ์ เดือน พฤษภาคม 2563"/>
    <s v="คาดว่าจะตรวจรับงาน เดือน พฤษภาคม 2563"/>
    <s v="สัปดาห์ที่ 1 เดือน มิถุนายน 2563"/>
    <n v="1288000"/>
    <m/>
    <m/>
  </r>
  <r>
    <x v="10"/>
    <s v="งบประมาณตามพรบ.งบประมาณรายจ่ายประจำปีงบประมาณ พ.ศ.2563"/>
    <x v="0"/>
    <s v="ครุภัณฑ์ยานพาหนะและขนส่ง"/>
    <s v="กิจกรรม ส่งเสริมสนับสนุนการบริการทางสังคม"/>
    <s v="1800836718120008"/>
    <s v="รถบรรทุก 6 ล้อ ปริมาตรกระบอกสูบไม่ต่ำกว่า 5,000 ซีซี หรือกำลังเครื่องยนต์สูงสุด ไม่ต่ำกว่า  210 แรงม้า  วิทยาลัยนาฏศิลปกาฬสินธุ์    ตำบลกาฬสินธุ์ อำเภอเมืองกาฬสินธุ์ จังหวัดกาฬสินธุ์"/>
    <s v="1"/>
    <s v="คัน"/>
    <n v="1980000"/>
    <s v="P"/>
    <m/>
    <m/>
    <s v="ส42/2563"/>
    <d v="1963-03-26T00:00:00"/>
    <s v="บ.ฮีโน่ นครราชสีมา จำกัด"/>
    <s v="นิติบุคคล"/>
    <s v="นครราชสีมา"/>
    <m/>
    <m/>
    <s v="16 มี.ค.63 ถึง 24 มิ.ย.63"/>
    <n v="1787000"/>
    <m/>
    <d v="1963-06-24T00:00:00"/>
    <n v="1787000"/>
    <n v="7014209557"/>
    <m/>
    <m/>
    <n v="1787000"/>
    <s v="เซ็นสัญญากับคู่สัญญาเรียบร้อยแล้ว "/>
    <x v="64"/>
    <s v="เซ็นสัญญากับคู่สัญญาเรียบร้อยแล้ว "/>
    <s v="B.1.6 = จ้างเหมา &gt;&gt; ลงนามในสัญญา"/>
    <x v="0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1787000"/>
    <m/>
    <n v="193000"/>
    <s v="สัปดาห์ที่ 3 เดือนมีนาคม 2563"/>
    <s v="สัปดาห์ที่ 4 เดือน มีนาคม 2563"/>
    <s v="คาดว่าจะส่งมอบครุภัณฑ์ เดือน พฤษภาคม 2563"/>
    <s v="คาดว่าจะตรวจรับงาน เดือน พฤษภาคม 2563"/>
    <s v="สัปดาห์ที่ 1 เดือน มิถุนายน 2563"/>
    <n v="1980000"/>
    <n v="1930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3"/>
    <s v="กระดานไวท์บอร์ดติดฝาผนังชนิดแม่เหล็ก วิทยาลัยนาฏศิลปกาฬสินธุ์  ตำบลกาฬสินธุ์ อำเภอเมืองกาฬสินธุ์ จังหวัดกาฬสินธุ์"/>
    <s v="2"/>
    <s v="ตัว"/>
    <n v="4000"/>
    <s v="P"/>
    <m/>
    <m/>
    <s v="ส50/2567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4000"/>
    <s v="1 งวด"/>
    <d v="1963-04-23T00:00:00"/>
    <n v="4000"/>
    <n v="7014210599"/>
    <d v="1963-04-10T00:00:00"/>
    <d v="1963-04-10T00:00:00"/>
    <n v="4000"/>
    <s v="อยู่ระหว่างดำเนินการส่งมอบครุภัณฑ์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4000"/>
    <m/>
    <n v="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4000"/>
    <m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68"/>
    <s v="เก้าอี้สำนักงาน วิทยาลัยนาฏศิลปกาฬสินธุ์    ตำบลกาฬสินธุ์ อำเภอเมืองกาฬสินธุ์ จังหวัดกาฬสินธุ์"/>
    <s v="10"/>
    <s v="ตัว"/>
    <n v="20000"/>
    <s v="P"/>
    <m/>
    <m/>
    <s v="ส50/2567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19000"/>
    <s v="1 งวด"/>
    <d v="1963-04-23T00:00:00"/>
    <n v="19000"/>
    <n v="7014210599"/>
    <d v="1963-04-10T00:00:00"/>
    <d v="1963-04-10T00:00:00"/>
    <n v="19000"/>
    <s v="อยู่ระหว่างดำเนินการส่งมอบครุภัณฑ์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19000"/>
    <m/>
    <n v="1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20000"/>
    <n v="10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582"/>
    <s v="ตู้เหล็กบานเลื่อน บนกระจก- ล่างทึบ  วิทยาลัยนาฏศิลปกาฬสินธุ์    ตำบลกาฬสินธุ์ อำเภอเมืองกาฬสินธุ์ จังหวัดกาฬสินธุ์"/>
    <s v="5"/>
    <s v="หลัง"/>
    <n v="35000"/>
    <s v="P"/>
    <m/>
    <m/>
    <s v="ส50/2567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27500"/>
    <s v="1 งวด"/>
    <d v="1963-04-23T00:00:00"/>
    <n v="27500"/>
    <n v="7014210599"/>
    <d v="1963-04-10T00:00:00"/>
    <d v="1963-04-10T00:00:00"/>
    <n v="27500"/>
    <s v="อยู่ระหว่างดำเนินการส่งมอบครุภัณฑ์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27500"/>
    <m/>
    <n v="75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35000"/>
    <n v="75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67"/>
    <s v="ตู้เอกสารเหล็กบานเลื่อนกระจก 2 ตอน วิทยาลัยนาฏศิลปกาฬสินธุ์    ตำบลกาฬสินธุ์ อำเภอเมืองกาฬสินธุ์ จังหวัดกาฬสินธุ์"/>
    <s v="4"/>
    <s v="ตู้"/>
    <n v="28000"/>
    <s v="P"/>
    <m/>
    <m/>
    <s v="ส50/2567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24000"/>
    <s v="1 งวด"/>
    <d v="1963-04-23T00:00:00"/>
    <n v="24000"/>
    <n v="7014210599"/>
    <d v="1963-04-10T00:00:00"/>
    <d v="1963-04-10T00:00:00"/>
    <n v="24000"/>
    <s v="อยู่ระหว่างดำเนินการส่งมอบครุภัณฑ์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24000"/>
    <m/>
    <n v="4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28000"/>
    <n v="40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450"/>
    <s v="โต๊ะทำงานสำนักงานพร้อมโต๊ะคอมพิวเตอร์รูปตัวแอล วิทยาลัยนาฏศิลปกาฬสินธุ์    ตำบลกาฬสินธุ์ อำเภอเมืองกาฬสินธุ์ จังหวัดกาฬสินธุ์"/>
    <s v="4"/>
    <s v="ตัว"/>
    <n v="32000"/>
    <s v="P"/>
    <m/>
    <m/>
    <s v="ส50/2567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26000"/>
    <s v="1 งวด"/>
    <d v="1963-04-23T00:00:00"/>
    <n v="26000"/>
    <n v="7014210599"/>
    <d v="1963-04-10T00:00:00"/>
    <d v="1963-04-10T00:00:00"/>
    <n v="26000"/>
    <s v="อยู่ระหว่างดำเนินการส่งมอบครุภัณฑ์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26000"/>
    <m/>
    <n v="6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32000"/>
    <n v="6000"/>
    <m/>
  </r>
  <r>
    <x v="10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75"/>
    <s v="โต๊ะหน้าขาว วิทยาลัยนาฏศิลปกาฬสินธุ์   ตำบลกาฬสินธุ์ อำเภอเมืองกาฬสินธุ์ จังหวัดกาฬสินธุ์"/>
    <s v="30"/>
    <s v="ตัว"/>
    <n v="45000"/>
    <s v="P"/>
    <m/>
    <m/>
    <s v="ส50/2567"/>
    <d v="1963-03-26T00:00:00"/>
    <s v="บ.เอส.ดี.เฟอร์นิค จำกัด"/>
    <s v="นิติบุคคล"/>
    <s v="จังหวัดนครปฐม"/>
    <m/>
    <m/>
    <s v="26 มี.ค.63 ถึง 23 เม.ย.63"/>
    <n v="42000"/>
    <s v="1 งวด"/>
    <d v="1963-04-23T00:00:00"/>
    <n v="42000"/>
    <n v="7014210599"/>
    <d v="1963-04-10T00:00:00"/>
    <d v="1963-04-10T00:00:00"/>
    <n v="42000"/>
    <s v="อยู่ระหว่างดำเนินการส่งมอบครุภัณฑ์"/>
    <x v="64"/>
    <s v="อยู่ระหว่างดำเนินการส่งมอบครุภัณฑ์"/>
    <s v="B.1.6 = จ้างเหมา &gt;&gt; ลงนามในสัญญา"/>
    <x v="8"/>
    <x v="1"/>
    <m/>
    <s v="อยู่ระหว่างเพิ่มแผนจัดชื้อจัดจ้าง ประกาศเผยแพร่ขึ้นเว็บไซต์"/>
    <s v="เสนอราคา/พิจารณาผล"/>
    <s v="ยังไม่ได้ลงข้อมูลในระบบ BB evMis"/>
    <n v="42000"/>
    <m/>
    <n v="3000"/>
    <s v="สัปดาห์ที่ 3 เดือนมีนาคม 2563"/>
    <s v="สัปดาห์ที่ 4 เดือน มีนาคม 2563"/>
    <s v="สัปดาห์ที่ 2 เดือน เมษายน 2563"/>
    <s v="สัปดาห์ที่ 2 เดือน เมษายน 2563"/>
    <s v="สัปดาห์ที่ 3 เดือน เมษายน 2563"/>
    <n v="45000"/>
    <n v="3000"/>
    <m/>
  </r>
  <r>
    <x v="10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734"/>
    <s v="โทรทัศน์ จอ แบน 55 นิ้ว วิทยาลัยนาฏศิลปกาฬสินธุ์    ตำบลกาฬสินธุ์ อำเภอเมืองกาฬสินธุ์ จังหวัดกาฬสินธุ์"/>
    <s v="6"/>
    <s v="เครื่อง"/>
    <n v="162000"/>
    <m/>
    <m/>
    <s v="P"/>
    <s v="ที่ จ37/2564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2563 ถึง 16 เม.ย.2563"/>
    <n v="162000"/>
    <s v="1 งวด"/>
    <d v="2563-04-16T00:00:00"/>
    <n v="162000"/>
    <n v="7014182086"/>
    <d v="1963-03-27T00:00:00"/>
    <d v="1963-03-27T00:00:00"/>
    <n v="1620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162000"/>
    <n v="0"/>
    <s v="สัปดาห์ที่ 3 เดือนมีนาคม 2563"/>
    <s v="สัปดาห์ที่ 4 เดือน มีนาคม 2563"/>
    <s v="สัปดาห์ที่ 1 เดือน เมษายน 2570"/>
    <s v="สัปดาห์ที่ 1 เดือน เมษายน 2570"/>
    <s v="สัปดาห์ที่ 2 เดือน เมษายน 2563"/>
    <n v="162000"/>
    <m/>
    <m/>
  </r>
  <r>
    <x v="10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อุดมศึกษา"/>
    <s v="1800836718110451"/>
    <s v="เครื่องขยายเสียงแบบลากจูง ไม่น้อยกว่า 40 วัตต์พร้อมบลูทูธเชื่อมสัญญานในตัว  วิทยาลัยนาฏศิลปกาฬสินธุ์    ตำบลกาฬสินธุ์ อำเภอเมืองกาฬสินธุ์ จังหวัดกาฬสินธุ์"/>
    <s v="5"/>
    <s v="เครื่อง"/>
    <n v="60000"/>
    <m/>
    <m/>
    <s v="P"/>
    <s v="ที่ จ36/2563"/>
    <d v="2563-02-24T00:00:00"/>
    <s v="ร้านเคซาวด์อิเลคทรอนิคส์"/>
    <s v="กิจการร้านค้าเจ้าของคนเดียว"/>
    <s v="จังหวัดการฬสินธุ์"/>
    <m/>
    <m/>
    <s v="17 มี.ค.2563 ถึง 16 เม.ย.2563"/>
    <n v="60000"/>
    <s v="1 งวด"/>
    <d v="2563-04-16T00:00:00"/>
    <n v="60000"/>
    <n v="7014182069"/>
    <d v="1963-03-27T00:00:00"/>
    <d v="1963-03-27T00:00:00"/>
    <n v="60000"/>
    <s v="เบิกจ่ายเรียบร้อยแล้ว"/>
    <x v="64"/>
    <s v="ส่งมอบครุภัณฑ์แล้ว อยู่ระหว่างรอเบิกจ่าย"/>
    <s v="B.1.6 = จ้างเหมา &gt;&gt; ลงนามในสัญญา"/>
    <x v="3"/>
    <x v="0"/>
    <m/>
    <s v="ได้ผู้ชนะการเสนอราคา รอเซ็นสัญญาจัดชื้อ"/>
    <s v="ได้ตัวผู้รับจ้างแล้ว/รอลงนามในสัญญา"/>
    <s v="ยังไม่ได้ลงข้อมูลในระบบ BB evMis"/>
    <m/>
    <n v="60000"/>
    <n v="0"/>
    <s v="สัปดาห์ที่ 3 เดือนมีนาคม 2563"/>
    <s v="สัปดาห์ที่ 4 เดือน มีนาคม 2563"/>
    <s v="สัปดาห์ที่ 1 เดือน เมษายน 2571"/>
    <s v="สัปดาห์ที่ 1 เดือน เมษายน 2571"/>
    <s v="สัปดาห์ที่ 2 เดือน เมษายน 2563"/>
    <n v="60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1"/>
    <s v="เครื่องราชูปโภค วิทยาลัยนาฏศิลปกาฬสินธุ์    ตำบลกาฬสินธุ์ อำเภอเมืองกาฬสินธุ์ จังหวัดกาฬสินธุ์"/>
    <s v="1"/>
    <s v="ชุด"/>
    <n v="35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35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5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70"/>
    <s v="ชุดนาง (รำฉุยฉายกิ่งไม้เงินทอง) วิทยาลัยนาฏศิลปกาฬสินธุ์    ตำบลกาฬสินธุ์ อำเภอเมืองกาฬสินธุ์ จังหวัดกาฬสินธุ์"/>
    <s v="6"/>
    <s v="ชุด"/>
    <n v="30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30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00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640"/>
    <s v="ชุดพระแขนยาว(รำปะเลง) วิทยาลัยนาฏศิลปกาฬสินธุ์    ตำบลกาฬสินธุ์ อำเภอเมืองกาฬสินธุ์ จังหวัดกาฬสินธุ์"/>
    <s v="8"/>
    <s v="ชุด"/>
    <n v="60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60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600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69"/>
    <s v="ชุดพระแขนสั้น(พระลอ) วิทยาลัยนาฏศิลปกาฬสินธุ์    ตำบลกาฬสินธุ์ อำเภอเมืองกาฬสินธุ์ จังหวัดกาฬสินธุ์"/>
    <s v="1"/>
    <s v="ชุด"/>
    <n v="65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65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65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3"/>
    <s v="เตียงแดงใหญ่ วิทยาลัยนาฏศิลปกาฬสินธุ์    ตำบลกาฬสินธุ์ อำเภอเมืองกาฬสินธุ์ จังหวัดกาฬสินธุ์"/>
    <s v="2"/>
    <s v="หน่วย"/>
    <n v="4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40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40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292"/>
    <s v="พระขรรค์โลหะ(แบบปิดลาย) วิทยาลัยนาฏศิลปกาฬสินธุ์    ตำบลกาฬสินธุ์ อำเภอเมืองกาฬสินธุ์ จังหวัดกาฬสินธุ์"/>
    <s v="6"/>
    <s v="เล่ม"/>
    <n v="18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18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18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452"/>
    <s v="ม้าแผง พร้อมแส้ วิทยาลัยนาฏศิลปกาฬสินธุ์    ตำบลกาฬสินธุ์ อำเภอเมืองกาฬสินธุ์ จังหวัดกาฬสินธุ์"/>
    <s v="12"/>
    <s v="หน่วย"/>
    <n v="36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36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36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71"/>
    <s v="รัดเกล้ายอด (ลงรักปิดทองแท้ประดับเพชรเทียม) วิทยาลัยนาฏศิลปกาฬสินธุ์  ตำบลกาฬสินธุ์ อำเภอเมืองกาฬสินธุ์ จังหวัดกาฬสินธุ์"/>
    <s v="8"/>
    <s v="ชุด"/>
    <n v="176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176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176000"/>
    <m/>
    <m/>
  </r>
  <r>
    <x v="10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อุดมศึกษา"/>
    <s v="1800836718110342"/>
    <s v="หอก  วิทยาลัยนาฏศิลปกาฬสินธุ์    ตำบลกาฬสินธุ์ อำเภอเมืองกาฬสินธุ์ จังหวัดกาฬสินธุ์"/>
    <s v="30"/>
    <s v="เล่ม"/>
    <n v="45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6 เมษายน 2563"/>
    <x v="64"/>
    <s v="ยกเลิกประกาศเชิญชวน และอยู่ระหว่งแก้ไขรายละเอียดคุณลักษณะครุภัณฑ์ เนื่องจากมีข้อผิดพลาด"/>
    <s v="B.1.1 = จ้างเหมา &gt;&gt; สำรวจออกแบบ/ กำหนดคุณลักษณะ spec"/>
    <x v="2"/>
    <x v="2"/>
    <m/>
    <s v="อยู่ระหว่างแก้ไขร่าง TOR"/>
    <s v="อยู่ระหว่างการจัดทำร่าง TOR"/>
    <s v="ยังไม่ได้ลงข้อมูลในระบบ BB evMis"/>
    <m/>
    <m/>
    <n v="45000"/>
    <s v="สัปดาห์ที่ 3 เดือนมีนาคม 2563"/>
    <s v="สัปดาห์ที่ 4 เดือน มีนาคม 2563"/>
    <s v="สัปดาที่ 4 เดือน มิถุนายน 2563"/>
    <s v="สัปดาที่ 4 เดือน มิถุนายน 2563"/>
    <s v="สัปดาที่ 1 เดือน กรกฎาคม 2563"/>
    <n v="45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4"/>
    <s v="เครื่องคอมพิวเตอร์ All In One สําหรับงานสํานักงาน วิทยาลัยนาฏศิลปกาฬสินธุ์ ตำบลกาฬสินธุ์ อำเภอเมืองกาฬสินธุ์ จังหวัดกาฬสินธุ์"/>
    <s v="10"/>
    <s v="เครื่อง"/>
    <n v="17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17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70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79"/>
    <s v="เครื่องคอมพิวเตอร์ All In One สำหรับงานประมวลผล ขนาดจอไม่น้อยกว่า 27 นิ้ว ระบบปฏิบัติการ ios วิทยาลัยนาฏศิลปกาฬสินธุ์ ตำบลกาฬสินธุ์ อำเภอเมืองกาฬสินธุ์ จังหวัดกาฬสินธุ์"/>
    <s v="1"/>
    <s v="เครื่อง"/>
    <n v="12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12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20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78"/>
    <s v="เครื่องคอมพิวเตอร์ All In One สำหรับงานประมวลผล วิทยาลัยนาฏศิลปกาฬสินธุ์ ตำบลกาฬสินธุ์ อำเภอเมืองกาฬสินธุ์ จังหวัดกาฬสินธุ์"/>
    <s v="16"/>
    <s v="เครื่อง"/>
    <n v="368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368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368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48"/>
    <s v="เครื่องคอมพิวเตอร์โน้ตบุ๊ก สำหรับงานประมวลผล วิทยาลัยนาฏศิลปกาฬสินธุ์ ตำบลกาฬสินธุ์ อำเภอเมืองกาฬสินธุ์ จังหวัดกาฬสินธุ์"/>
    <s v="5"/>
    <s v="เครื่อง"/>
    <n v="11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11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10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4"/>
    <s v="เครื่องถ่ายเอกสาร ระบบดิจิตอล (ขาว-ดำ) ความเร็ว 20 แผ่นต่อนาที วิทยาลัยนาฏศิลปกาฬสินธุ์ ตำบลกาฬสินธุ์ อำเภอเมืองกาฬสินธุ์ จังหวัดกาฬสินธุ์"/>
    <s v="1"/>
    <s v="เครื่อง"/>
    <n v="100000"/>
    <s v="P"/>
    <m/>
    <m/>
    <s v="จ56/2563"/>
    <d v="1963-04-10T00:00:00"/>
    <s v="บ.ที.เอส.เทเลคอม โอเอ จำกัด"/>
    <s v="นิติบุคคล"/>
    <s v="จังหวัดกาฬสินธุ์"/>
    <m/>
    <m/>
    <s v="10 เม.ย.63 ถึง 10 พ.ค.63"/>
    <n v="100000"/>
    <s v="1 งวด"/>
    <d v="1963-05-10T00:00:00"/>
    <n v="100000"/>
    <n v="7014310000"/>
    <m/>
    <m/>
    <n v="100000"/>
    <s v="เช็นสัญญาแล้ว อยู่ระหว่างส่งมอบครุภัณฑ์"/>
    <x v="64"/>
    <s v="อยู่ระหว่างส่งหนังสือขอเปลี่ยนแปลง  แยกประเภทครุภัณฑ์"/>
    <m/>
    <x v="15"/>
    <x v="1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n v="100000"/>
    <m/>
    <n v="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00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5"/>
    <s v="เครื่องถ่ายเอกสาร สี ขาวดำ Print Scan Copy วิทยาลัยนาฏศิลปกาฬสินธุ์   ตำบลกาฬสินธุ์ อำเภอเมืองกาฬสินธุ์ จังหวัดกาฬสินธุ์"/>
    <s v="1"/>
    <s v="หลัง"/>
    <n v="95000"/>
    <s v="P"/>
    <m/>
    <m/>
    <s v="จ56/2563"/>
    <d v="1963-04-10T00:00:00"/>
    <s v="บ.ที.เอส.เทเลคอม โอเอ จำกัด"/>
    <s v="นิติบุคคล"/>
    <s v="จังหวัดกาฬสินธุ์"/>
    <m/>
    <m/>
    <s v="10 เม.ย.63 ถึง 10 พ.ค.63"/>
    <n v="95000"/>
    <s v="1 งวด"/>
    <d v="1963-05-10T00:00:00"/>
    <n v="95000"/>
    <n v="7014310000"/>
    <m/>
    <m/>
    <n v="95000"/>
    <s v="เช็นสัญญาแล้ว อยู่ระหว่างส่งมอบครุภัณฑ์"/>
    <x v="64"/>
    <s v="อยู่ระหว่างส่งหนังสือขอเปลี่ยนแปลง  แยกประเภทครุภัณฑ์"/>
    <m/>
    <x v="15"/>
    <x v="1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n v="95000"/>
    <m/>
    <n v="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95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3"/>
    <s v="เครื่องพิมพ์ Multifunction แบบฉีดหมึกพร้อมติดตั้งถังหมึกพิมพ์ (Ink Tank Printer) วิทยาลัยนาฏศิลปกาฬสินธุ์ ตำบลกาฬสินธุ์ อำเภอเมืองกาฬสินธุ์ จังหวัดกาฬสินธุ์"/>
    <s v="10"/>
    <s v="เครื่อง"/>
    <n v="8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8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80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47"/>
    <s v="เครื่องพิมพ์ Multifunction เลเซอร์ หรือ LED สี วิทยาลัยนาฏศิลปกาฬสินธุ์ ตำบลกาฬสินธุ์ อำเภอเมืองกาฬสินธุ์ จังหวัดกาฬสินธุ์"/>
    <s v="5"/>
    <s v="เครื่อง"/>
    <n v="75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75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75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47"/>
    <s v="เครื่องพิมพ์ Printer Laser แบบพิมพ์สี วิทยาลัยนาฏศิลปกาฬสินธุ์   ตำบลกาฬสินธุ์ อำเภอเมืองกาฬสินธุ์ จังหวัดกาฬสินธุ์"/>
    <s v="2"/>
    <s v="เครื่อง"/>
    <n v="3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3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30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4"/>
    <s v="เครื่องพิมพ์ชนิดเลเซอร์ หรือ LED ขาวดำ ชนิด Network แบบที่ 1 (28 หน้า/นาที) วิทยาลัยนาฏศิลปกาฬสินธุ์ ตำบลกาฬสินธุ์ อำเภอเมืองกาฬสินธุ์ จังหวัดกาฬสินธุ์"/>
    <s v="2"/>
    <s v="เครื่อง"/>
    <n v="178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178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78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48"/>
    <s v="เครื่องพิมพ์บัตรพลาสติกหน้าเดียว วิทยาลัยนาฏศิลปกาฬสินธุ์   ตำบลกาฬสินธุ์ อำเภอเมืองกาฬสินธุ์ จังหวัดกาฬสินธุ์"/>
    <s v="2"/>
    <s v="เครื่อง"/>
    <n v="48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48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48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6"/>
    <s v="เครื่องพิมพ์เลเซอร์ หรือ LED สี ชนิด Network แบบที่ 1 (18 หน้า/นาที) วิทยาลัยนาฏศิลปกาฬสินธุ์ ตำบลกาฬสินธุ์ อำเภอเมืองกาฬสินธุ์ จังหวัดกาฬสินธุ์"/>
    <s v="2"/>
    <s v="เครื่อง"/>
    <n v="2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20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20000"/>
    <m/>
    <m/>
  </r>
  <r>
    <x v="10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3"/>
    <s v="ตู้จัดเก็บเครื่องคอมพิวเตอร์และอุปกรณ์ อื่นๆ วิทยาลัยนาฏศิลปกาฬสินธุ์   ตำบลกาฬสินธุ์ อำเภอเมืองกาฬสินธุ์ จังหวัดกาฬสินธุ์"/>
    <s v="1"/>
    <s v="ตู้"/>
    <n v="13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ส่งหนังสือขอเปลี่ยนแปลง  แยกประเภทครุภัณฑ์"/>
    <m/>
    <x v="15"/>
    <x v="2"/>
    <m/>
    <s v="อยู่ระหว่างขอเปลี่ยนแปลงแยกประเภทครุภัณฑ์"/>
    <s v="อื่นๆ (อยู่ระหว่างขอเปลี่ยนแปลงแยกประเภทครุภัณฑ์)"/>
    <s v="ยังไม่ได้ลงข้อมูลในระบบ BB evMis"/>
    <m/>
    <m/>
    <n v="13000"/>
    <s v="สัปดาห์ที่ 3 เดือนมีนาคม 2563"/>
    <s v="สัปดาห์ที่ 4 เดือน มีนาคม 2563"/>
    <s v="สัปดาที่ 3 เดือน เมษยน 2563"/>
    <s v="สัปดาที่ 3 เดือน เมษยน 2563"/>
    <s v="สัปดาที่ 4 เดือน เมษยน 2563"/>
    <n v="13000"/>
    <m/>
    <m/>
  </r>
  <r>
    <x v="10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20002"/>
    <s v="ก่อสร้างอาคารชุด (บ้านพักครู) ขนาด 12 ยูนิต วิทยาลัยนาฏศิลปกาฬสินธุ์ ตำบลกาฬสินธุ์ อำเภอเมืองกาฬสินธุ์ จังหวัดกาฬสินธุ์"/>
    <s v="1"/>
    <s v="แห่ง"/>
    <n v="182576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4 -20 เมษายน 2563"/>
    <x v="64"/>
    <s v="อยู่ระหว่างเชิญคณะกรรมการประชุมกำหนดราคากลางท้องถิ่น คาดว่าวันที่ 25 มี.ค.63 จะประกาศเชิญชวนทั่วไป"/>
    <s v="B.1.2 = จ้างเหมา &gt;&gt; แบบรูปรายการ/ tor แล้วเสร็จ / กำหนดราคากลาง"/>
    <x v="12"/>
    <x v="2"/>
    <m/>
    <s v="อยู่ระหว่างคณะกรรมการกำหนดราคากลางท้องถิ่น/จัดทำร่างขอบเขตงาน (TOR)"/>
    <s v="อยู่ระหว่างการจัดทำร่าง TOR"/>
    <s v="ยังไม่ได้ลงข้อมูลในระบบ BB evMis"/>
    <m/>
    <m/>
    <n v="18257600"/>
    <s v="สัปดาห์ที่ 2 เดือน เมษายน  2563"/>
    <s v="สัปดาห์ที่ 3 เดือน เมษายน 2563"/>
    <s v="คาดว่าจะส่งมอบครุภัณฑ์เดือน กันยายน 2563"/>
    <s v="คาดว่าจะตรวจรับครุภัณฑ์เดือน กันยายน 2563"/>
    <s v="คาดว่าจะเบิกจ่ายครุภัณฑ์เดือน กันยายน 2563"/>
    <n v="18257600"/>
    <m/>
    <m/>
  </r>
  <r>
    <x v="10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2"/>
    <s v="สร้างห้องน้ำกลางแจ้ง  วิทยาลัยนาฏศิลปกาฬสินธุ์ ตำบลกาฬสินธุ์ อำเภอเมืองกาฬสินธุ์ จังหวัดกาฬสินธุ์"/>
    <s v="2"/>
    <s v="แห่ง"/>
    <n v="2998000"/>
    <s v="P"/>
    <m/>
    <m/>
    <m/>
    <m/>
    <m/>
    <m/>
    <m/>
    <m/>
    <m/>
    <m/>
    <m/>
    <m/>
    <m/>
    <m/>
    <m/>
    <m/>
    <m/>
    <m/>
    <s v="อยู่ระหวางกำหนดราคากลางท้องถิ่น (โอนงบประมาณกลับ)"/>
    <x v="64"/>
    <s v="อยู่ระหว่างเชิญคณะกรรมการประชุมกำหนดราคากลางท้องถิ่น คาดว่าวันที่ 25 มี.ค.63 จะประกาศเชิญชวนทั่วไป"/>
    <s v="B.1.2 = จ้างเหมา &gt;&gt; แบบรูปรายการ/ tor แล้วเสร็จ / กำหนดราคากลาง"/>
    <x v="12"/>
    <x v="2"/>
    <s v="เข้าพรบ.โอนปีงบประมาณ พ.ศ.2563 จำนวน 2,998,000 บาท"/>
    <s v="อยู่ระหว่างคณะกรรมการกำหนดราคากลางท้องถิ่น/จัดทำร่างขอบเขตงาน (TOR)"/>
    <s v="อยู่ระหว่างการจัดทำร่าง TOR"/>
    <s v="ยังไม่ได้ลงข้อมูลในระบบ BB evMis"/>
    <m/>
    <m/>
    <n v="2998000"/>
    <s v="สัปดาห์ที่ 2 เดือน เมษายน  2564"/>
    <s v="สัปดาห์ที่ 3 เดือน เมษายน 2564"/>
    <s v="คาดว่าจะส่งมอบครุภัณฑ์เดือน กันยายน 2563"/>
    <s v="คาดว่าจะตรวจรับครุภัณฑ์เดือน กันยายน 2563"/>
    <s v="คาดว่าจะเบิกจ่ายครุภัณฑ์เดือน กันยายน 2563"/>
    <n v="2998000"/>
    <m/>
    <m/>
  </r>
  <r>
    <x v="10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1"/>
    <s v="ซ่อมแซมปรับปรุงรั้วพร้อมป้าย วิทยาลัยนาฏศิลปกาฬสินธุ์ ตำบลกาฬสินธุ์ อำเภอเมืองกาฬสินธุ์ จังหวัดกาฬสินธุ์"/>
    <s v="1"/>
    <s v="แห่ง"/>
    <n v="650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10 -17 เมษายน 2563"/>
    <x v="64"/>
    <s v="อยู่ระหว่างเชิญคณะกรรมการประชุมกำหนดราคากลางท้องถิ่น คาดว่าวันที่ 25 มี.ค.63 จะประกาศเชิญชวนทั่วไป"/>
    <s v="B.1.2 = จ้างเหมา &gt;&gt; แบบรูปรายการ/ tor แล้วเสร็จ / กำหนดราคากลาง"/>
    <x v="12"/>
    <x v="2"/>
    <m/>
    <s v="อยู่ระหว่างคณะกรรมการกำหนดราคากลางท้องถิ่น/จัดทำร่างขอบเขตงาน (TOR)"/>
    <s v="อยู่ระหว่างการจัดทำร่าง TOR"/>
    <s v="ยังไม่ได้ลงข้อมูลในระบบ BB evMis"/>
    <m/>
    <m/>
    <n v="6500000"/>
    <s v="สัปดาห์ที่ 2 เดือน เมษายน  2565"/>
    <s v="สัปดาห์ที่ 3 เดือน เมษายน 2565"/>
    <s v="คาดว่าจะส่งมอบครุภัณฑ์เดือน กันยายน 2563"/>
    <s v="คาดว่าจะตรวจรับครุภัณฑ์เดือน กันยายน 2563"/>
    <s v="คาดว่าจะเบิกจ่ายครุภัณฑ์เดือน กันยายน 2563"/>
    <n v="6500000"/>
    <m/>
    <m/>
  </r>
  <r>
    <x v="10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9"/>
    <s v="ก่อสร้างเวทีกลางแจ้ง วิทยาลัยนาฏศิลปกาฬสินธุ์ ตำบลกาฬสินธุ์ อำเภอเมืองกาฬสินธุ์ จังหวัดกาฬสินธุ์"/>
    <s v="1"/>
    <s v="เวที"/>
    <n v="1800000"/>
    <s v="P"/>
    <m/>
    <m/>
    <m/>
    <m/>
    <m/>
    <m/>
    <m/>
    <m/>
    <m/>
    <m/>
    <m/>
    <m/>
    <m/>
    <m/>
    <m/>
    <m/>
    <m/>
    <m/>
    <s v="อยู่ระหว่างประกาศเชิญชวน วันที่ 9 -15 เมษายน 2563"/>
    <x v="64"/>
    <s v="อยู่ระหว่างเชิญคณะกรรมการประชุมกำหนดราคากลางท้องถิ่น คาดว่าวันที่ 25 มี.ค.63 จะประกาศเชิญชวนทั่วไป"/>
    <s v="B.1.2 = จ้างเหมา &gt;&gt; แบบรูปรายการ/ tor แล้วเสร็จ / กำหนดราคากลาง"/>
    <x v="12"/>
    <x v="2"/>
    <m/>
    <s v="อยู่ระหว่างคณะกรรมการกำหนดราคากลางท้องถิ่น/จัดทำร่างขอบเขตงาน (TOR)"/>
    <s v="อยู่ระหว่างการจัดทำร่าง TOR"/>
    <s v="ยังไม่ได้ลงข้อมูลในระบบ BB evMis"/>
    <m/>
    <m/>
    <n v="1800000"/>
    <s v="สัปดาห์ที่ 2 เดือน เมษายน  2566"/>
    <s v="สัปดาห์ที่ 3 เดือน เมษายน 2566"/>
    <s v="คาดว่าจะส่งมอบครุภัณฑ์เดือน กันยายน 2563"/>
    <s v="คาดว่าจะตรวจรับครุภัณฑ์เดือน กันยายน 2563"/>
    <s v="คาดว่าจะเบิกจ่ายครุภัณฑ์เดือน กันยายน 2563"/>
    <n v="1800000"/>
    <m/>
    <m/>
  </r>
  <r>
    <x v="1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99"/>
    <s v="ตู้เหล็กประตูบานเลื่อนกระจก ด้านหน้า 2 บานวิทยาลัยนาฏศิลปลพบุรี   ตำบลทะเลชุบศร อำเภอเมืองลพบุรี จังหวัดลพบุรี"/>
    <n v="3"/>
    <s v="ตู้"/>
    <n v="28000"/>
    <m/>
    <m/>
    <s v="P"/>
    <m/>
    <s v="19/2563"/>
    <s v="23 มี.ค.63"/>
    <s v="ร้านชื่นสุขเฟอร์นิเจอร์"/>
    <s v="ร้านค้า"/>
    <s v="ลพบุรี"/>
    <m/>
    <m/>
    <s v="23 มี.ค. - 22 เม.ย.63"/>
    <n v="27600"/>
    <s v=" 1 งวด"/>
    <s v="22 เม.ย.63"/>
    <n v="27600"/>
    <n v="7014284100"/>
    <s v="7 เม.ย. 63"/>
    <s v="7 เม.ย. 63"/>
    <n v="27600"/>
    <x v="36"/>
    <s v="อยู่ในขั้นตอนรอทำใบสั่งซื้อ"/>
    <s v="B.1.4 = จ้างเหมา &gt;&gt; เปิดซอง / e-Auction, e-market, e-bidding"/>
    <x v="7"/>
    <x v="0"/>
    <m/>
    <s v="อยู่ในขั้นตอนรอทำใบสั่งซื้อ"/>
    <s v="ได้ตัวผู้รับจ้างแล้ว/รอลงนามในสัญญา"/>
    <s v="ยังไม่ได้ลงข้อมูลในระบบ BB evMis"/>
    <m/>
    <n v="27600"/>
    <n v="4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01"/>
    <s v="โต๊ะหมู่บูชา พร้อมฐานรองโต๊ะหมู่ วิทยาลัยนาฏศิลปลพบุรี   ตำบลทะเลชุบศร อำเภอเมืองลพบุรี จังหวัดลพบุรี"/>
    <s v="1"/>
    <s v="ชุด"/>
    <n v="8500"/>
    <m/>
    <m/>
    <s v="P"/>
    <m/>
    <s v="22/2563"/>
    <s v="09 มี.ค.63"/>
    <s v="ร้านมหาทัพกฤษ"/>
    <s v="ร้านค้า"/>
    <s v="ลพบุรี"/>
    <m/>
    <m/>
    <s v="09 มี.ค. -8 เม.ย. 63"/>
    <n v="8500"/>
    <s v="  1 งวด"/>
    <s v="8 เม.ย. 63"/>
    <n v="8500"/>
    <n v="7014145524"/>
    <s v="12 มี.ค. 63"/>
    <s v="12 มี.ค. 63"/>
    <n v="8500"/>
    <x v="36"/>
    <m/>
    <s v="B.1.6 = จ้างเหมา &gt;&gt; ลงนามในสัญญา"/>
    <x v="1"/>
    <x v="0"/>
    <m/>
    <s v="อยู่ในขั้นตอนรอทำใบสั่งซื้อ"/>
    <s v="ได้ตัวผู้รับจ้างแล้ว/รอลงนามในสัญญา"/>
    <s v="ลงข้อมูลในระบบ BB evMis ถึงวันที่ 31 มี.ค.2563 แล้ว"/>
    <m/>
    <n v="85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212"/>
    <s v="เครื่องทำน้ำเย็นแสตนเลส 4 หัวก๊อก แบบต่อท่อน้ำ  วิทยาลัยนาฏศิลปลพบุรี  ตำบลทะเลชุบศร อำเภอเมืองลพบุรี จังหวัดลพบุรี"/>
    <s v="3"/>
    <s v="ชุด"/>
    <n v="83500"/>
    <m/>
    <m/>
    <s v="P"/>
    <m/>
    <s v="21/2563"/>
    <s v="09 มี.ค.63"/>
    <s v="หจก.ไทยสง่าการไฟฟ้า"/>
    <s v="ห้างหุ้นส่วนจำกัด"/>
    <s v="ลพบุรี"/>
    <s v="STANDARD"/>
    <m/>
    <s v="09 มี.ค. -8 เม.ย. 63"/>
    <n v="80700"/>
    <s v=" 1 งวด"/>
    <s v="8 เม.ย. 63"/>
    <n v="80700"/>
    <n v="7014189291"/>
    <s v="13 มี.ค. 63"/>
    <s v="13 มี.ค. 63"/>
    <n v="80700"/>
    <x v="36"/>
    <m/>
    <s v="B.1.6 = จ้างเหมา &gt;&gt; ลงนามในสัญญา"/>
    <x v="1"/>
    <x v="0"/>
    <m/>
    <s v="อยู่ในขั้นตอนรอทำใบสั่งซื้อ"/>
    <s v="ได้ตัวผู้รับจ้างแล้ว/รอลงนามในสัญญา"/>
    <s v="ลงข้อมูลในระบบ BB evMis ถึงวันที่ 31 มี.ค.2563 แล้ว"/>
    <m/>
    <n v="80700"/>
    <n v="28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42"/>
    <s v="โทรทัศน์ แอล อี ดี (LED) แบบ Smart TV ระดับความละเอียดจอภาพ 1920 x 1080 พิกเซล ขนาด 55 นิ้ว วิทยาลัยนาฏศิลปลพบุรี  ตำบลทะเลชุบศร อำเภอเมืองลพบุรี จังหวัดลพบุรี"/>
    <s v="10"/>
    <s v="เครื่อง"/>
    <n v="265000"/>
    <m/>
    <m/>
    <s v="P"/>
    <m/>
    <s v="20/2563"/>
    <s v="09 มี.ค.63"/>
    <s v="หจก.ไทยสง่าการไฟฟ้า"/>
    <s v="ห้างหุ้นส่วนจำกัด"/>
    <s v="ลพบุรี"/>
    <s v="Panasonic"/>
    <s v="TH-55FX600T"/>
    <s v="09 มี.ค. -8 เม.ย. 63"/>
    <n v="255000"/>
    <s v=" 1 งวด"/>
    <s v="8 เม.ย. 63"/>
    <n v="255000"/>
    <n v="7014129944"/>
    <s v="13 มี.ค. 63"/>
    <s v="13 มี.ค. 63"/>
    <n v="255000"/>
    <x v="36"/>
    <m/>
    <s v="B.1.6 = จ้างเหมา &gt;&gt; ลงนามในสัญญา"/>
    <x v="1"/>
    <x v="0"/>
    <m/>
    <s v="อยู่ในขั้นตอนรอทำใบสั่งซื้อ"/>
    <s v="ได้ตัวผู้รับจ้างแล้ว/รอลงนามในสัญญา"/>
    <s v="ลงข้อมูลในระบบ BB evMis ถึงวันที่ 31 มี.ค.2563 แล้ว"/>
    <m/>
    <n v="255000"/>
    <n v="100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87"/>
    <s v="กลองทิมปานี  ( Timpani ) วิทยาลัยนาฏศิลปลพบุรี   ตำบลทะเลชุบศร อำเภอเมืองลพบุรี จังหวัดลพบุรี"/>
    <s v="1"/>
    <s v="ชุด"/>
    <n v="63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TP6300R"/>
    <s v="18 มี.ค. -15 มิ.ย. 63"/>
    <n v="625000"/>
    <s v=" 1 งวด"/>
    <s v="15 มิ.ย. 63"/>
    <n v="625000"/>
    <n v="7014196676"/>
    <s v="24 มี.ค. 63"/>
    <s v="24 มี.ค. 63"/>
    <n v="625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625000"/>
    <n v="50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25"/>
    <s v="กลองสแนร์ มาร์ชชิ่ง ( Marching  Snare  Drum ) วิทยาลัยนาฏศิลปลพบุรี   ตำบลทะเลชุบศร อำเภอเมืองลพบุรี จังหวัดลพบุรี"/>
    <s v="2"/>
    <s v="ใบ"/>
    <n v="16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MS9314U"/>
    <s v="18 มี.ค. -15 มิ.ย. 63"/>
    <n v="160000"/>
    <s v=" 1 งวด"/>
    <s v="15 มิ.ย. 63"/>
    <n v="160000"/>
    <n v="7014196676"/>
    <s v="24 มี.ค. 63"/>
    <s v="24 มี.ค. 63"/>
    <n v="16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16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28"/>
    <s v="กลองใหญ่ สำหรับเดินแถว ( Marching  Bass Drum ) ขนาด 26 นิ้ว วิทยาลัยนาฏศิลปลพบุรี   ตำบลทะเลชุบศร อำเภอเมืองลพบุรี จังหวัดลพบุรี"/>
    <s v="1"/>
    <s v="ใบ"/>
    <n v="75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MB8326U"/>
    <s v="18 มี.ค. -15 มิ.ย. 63"/>
    <n v="75000"/>
    <s v=" 1 งวด"/>
    <s v="15 มิ.ย. 63"/>
    <n v="75000"/>
    <n v="7014196676"/>
    <s v="24 มี.ค. 63"/>
    <s v="24 มี.ค. 63"/>
    <n v="75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75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86"/>
    <s v="กลองใหญ่ สำหรับเดินแถว ( Marching  Bass Drum )ขนาด 24 นิ้ว วิทยาลัยนาฏศิลปลพบุรี   ตำบลทะเลชุบศร อำเภอเมืองลพบุรี จังหวัดลพบุรี"/>
    <s v="1"/>
    <s v="ใบ"/>
    <n v="7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MB8324U"/>
    <s v="18 มี.ค. -15 มิ.ย. 63"/>
    <n v="70000"/>
    <s v=" 1 งวด"/>
    <s v="15 มิ.ย. 63"/>
    <n v="70000"/>
    <n v="7014196676"/>
    <s v="24 มี.ค. 63"/>
    <s v="24 มี.ค. 63"/>
    <n v="7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7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88"/>
    <s v="เก้าอี้นั่งตีกลอง วิทยาลัยนาฏศิลปลพบุรี   ตำบลทะเลชุบศร อำเภอเมืองลพบุรี จังหวัดลพบุรี"/>
    <s v="3"/>
    <s v="ตัว"/>
    <n v="15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DS840"/>
    <s v="18 มี.ค. -15 มิ.ย. 63"/>
    <n v="15000"/>
    <s v=" 1 งวด"/>
    <s v="15 มิ.ย. 63"/>
    <n v="15000"/>
    <n v="7014196676"/>
    <s v="24 มี.ค. 63"/>
    <s v="24 มี.ค. 63"/>
    <n v="15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15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26"/>
    <s v="คอนเสิร์ตทอม วิทยาลัยนาฏศิลปลพบุรี   ตำบลทะเลชุบศร อำเภอเมืองลพบุรี จังหวัดลพบุรี"/>
    <s v="1"/>
    <s v="ชุด"/>
    <n v="10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CT9000"/>
    <s v="18 มี.ค. -15 มิ.ย. 63"/>
    <n v="100000"/>
    <s v=" 1 งวด"/>
    <s v="15 มิ.ย. 63"/>
    <n v="100000"/>
    <n v="7014196676"/>
    <s v="24 มี.ค. 63"/>
    <s v="24 มี.ค. 63"/>
    <n v="10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10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718"/>
    <s v="เคสไฟเบอร์ใส่กลองชุด และเคสไฟเบอร์ใส่ฉาบ วิทยาลัยนาฏศิลปลพบุรี  ตำบลทะเลชุบศร อำเภอเมืองลพบุรี จังหวัดลพบุรี"/>
    <s v="2"/>
    <s v="ชุด"/>
    <n v="50000"/>
    <m/>
    <s v="P"/>
    <m/>
    <s v="6-17 ก.พ.63"/>
    <s v="14/2563"/>
    <s v="18 มี.ค.63"/>
    <s v="สุจินดามิวสิค"/>
    <s v="บริษัท จำกัด"/>
    <s v="ลพบุรี"/>
    <s v="GATOR"/>
    <s v="GPR Standard Drum Set Mold,GP-20-PE CYMBAL CASE"/>
    <s v="18 มี.ค. -15 มิ.ย. 63"/>
    <n v="50000"/>
    <s v=" 1 งวด"/>
    <s v="15 มิ.ย. 63"/>
    <n v="50000"/>
    <n v="7014196676"/>
    <s v="24 มี.ค. 63"/>
    <s v="24 มี.ค. 63"/>
    <n v="5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5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43"/>
    <s v="เชลโล (Sello) วิทยาลัยนาฏศิลปลพบุรี   ตำบลทะเลชุบศร อำเภอเมืองลพบุรี จังหวัดลพบุรี"/>
    <s v="3"/>
    <s v="คัน"/>
    <n v="375000"/>
    <m/>
    <s v="P"/>
    <m/>
    <s v="6-17 ก.พ.63"/>
    <s v="14/2563"/>
    <s v="18 มี.ค.63"/>
    <s v="สุจินดามิวสิค"/>
    <s v="บริษัท จำกัด"/>
    <s v="ลพบุรี"/>
    <s v="Immer Luthier"/>
    <s v="VAC654"/>
    <s v="18 มี.ค. -15 มิ.ย. 63"/>
    <n v="375000"/>
    <s v=" 1 งวด"/>
    <s v="15 มิ.ย. 63"/>
    <n v="375000"/>
    <n v="7014196676"/>
    <s v="24 มี.ค. 63"/>
    <s v="24 มี.ค. 63"/>
    <n v="375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375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00"/>
    <s v="แซกโซโฟน  โซปราโน  ( Soprano  Saxophone )วิทยาลัยนาฏศิลปลพบุรี   ตำบลทะเลชุบศร อำเภอเมืองลพบุรี จังหวัดลพบุรี"/>
    <s v="1"/>
    <s v="ตัว"/>
    <n v="20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YSS-875EXHG"/>
    <s v="18 มี.ค. -15 มิ.ย. 63"/>
    <n v="200000"/>
    <s v=" 1 งวด"/>
    <s v="15 มิ.ย. 63"/>
    <n v="200000"/>
    <n v="7014196676"/>
    <s v="24 มี.ค. 63"/>
    <s v="24 มี.ค. 63"/>
    <n v="20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20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21"/>
    <s v="แซกโซโฟน บาริโทน  ( Barritone  Saxophone )วิทยาลัยนาฏศิลปลพบุรี   ตำบลทะเลชุบศร อำเภอเมืองลพบุรี จังหวัดลพบุรี"/>
    <s v="1"/>
    <s v="ตัว"/>
    <n v="35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YBS-62"/>
    <s v="18 มี.ค. -15 มิ.ย. 63"/>
    <n v="350000"/>
    <s v=" 1 งวด"/>
    <s v="15 มิ.ย. 63"/>
    <n v="350000"/>
    <n v="7014196676"/>
    <s v="24 มี.ค. 63"/>
    <s v="24 มี.ค. 63"/>
    <n v="35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35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717"/>
    <s v="ดับเบิ้ลเบส วิทยาลัยนาฏศิลปลพบุรี   ตำบลทะเลชุบศร อำเภอเมืองลพบุรี จังหวัดลพบุรี"/>
    <s v="2"/>
    <s v="คัน"/>
    <n v="400000"/>
    <m/>
    <s v="P"/>
    <m/>
    <s v="6-17 ก.พ.63"/>
    <s v="14/2563"/>
    <s v="18 มี.ค.63"/>
    <s v="สุจินดามิวสิค"/>
    <s v="บริษัท จำกัด"/>
    <s v="ลพบุรี"/>
    <s v="Antonio Navinci"/>
    <s v="DB301"/>
    <s v="18 มี.ค. -15 มิ.ย. 63"/>
    <n v="400000"/>
    <s v=" 1 งวด"/>
    <s v="15 มิ.ย. 63"/>
    <n v="400000"/>
    <n v="7014196676"/>
    <s v="24 มี.ค. 63"/>
    <s v="24 มี.ค. 63"/>
    <n v="40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40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03"/>
    <s v="ฟลูต (Flute) วิทยาลัยนาฏศิลปลพบุรี   ตำบลทะเลชุบศร อำเภอเมืองลพบุรี จังหวัดลพบุรี"/>
    <s v="2"/>
    <s v="คัน"/>
    <n v="12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YFL-372HGL"/>
    <s v="18 มี.ค. -15 มิ.ย. 63"/>
    <n v="120000"/>
    <s v=" 1 งวด"/>
    <s v="15 มิ.ย. 63"/>
    <n v="120000"/>
    <n v="7014196676"/>
    <s v="24 มี.ค. 63"/>
    <s v="24 มี.ค. 63"/>
    <n v="12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12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20"/>
    <s v="วิโอล่า (Viola) วิทยาลัยนาฏศิลปลพบุรี   ตำบลทะเลชุบศร อำเภอเมืองลพบุรี จังหวัดลพบุรี"/>
    <s v="5"/>
    <s v="คัน"/>
    <n v="375000"/>
    <m/>
    <s v="P"/>
    <m/>
    <s v="6-17 ก.พ.63"/>
    <s v="14/2563"/>
    <s v="18 มี.ค.63"/>
    <s v="สุจินดามิวสิค"/>
    <s v="บริษัท จำกัด"/>
    <s v="ลพบุรี"/>
    <s v="Emanuel Wlfer"/>
    <s v="VN740"/>
    <s v="18 มี.ค. -15 มิ.ย. 63"/>
    <n v="375000"/>
    <s v=" 1 งวด"/>
    <s v="15 มิ.ย. 63"/>
    <n v="375000"/>
    <n v="7014196676"/>
    <s v="24 มี.ค. 63"/>
    <s v="24 มี.ค. 63"/>
    <n v="375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375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25"/>
    <s v="ไวโอลิน วิทยาลัยนาฏศิลปลพบุรี   ตำบลทะเลชุบศร อำเภอเมืองลพบุรี จังหวัดลพบุรี"/>
    <s v="5"/>
    <s v="คัน"/>
    <n v="300000"/>
    <m/>
    <s v="P"/>
    <m/>
    <s v="6-17 ก.พ.63"/>
    <s v="14/2563"/>
    <s v="18 มี.ค.63"/>
    <s v="สุจินดามิวสิค"/>
    <s v="บริษัท จำกัด"/>
    <s v="ลพบุรี"/>
    <s v="Emanuel Wlfer"/>
    <s v="VN740"/>
    <s v="18 มี.ค. -15 มิ.ย. 63"/>
    <n v="300000"/>
    <s v=" 1 งวด"/>
    <s v="15 มิ.ย. 63"/>
    <n v="300000"/>
    <n v="7014196676"/>
    <s v="24 มี.ค. 63"/>
    <s v="24 มี.ค. 63"/>
    <n v="30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30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211"/>
    <s v="อคูสติคกีตาร์ไฟฟ้า วิทยาลัยนาฏศิลปลพบุรี   ตำบลทะเลชุบศร อำเภอเมืองลพบุรี จังหวัดลพบุรี"/>
    <s v="2"/>
    <s v="ตัว"/>
    <n v="120000"/>
    <m/>
    <s v="P"/>
    <m/>
    <s v="6-17 ก.พ.63"/>
    <s v="14/2563"/>
    <s v="18 มี.ค.63"/>
    <s v="สุจินดามิวสิค"/>
    <s v="บริษัท จำกัด"/>
    <s v="ลพบุรี"/>
    <s v="YAMAHA"/>
    <s v="AC5R"/>
    <s v="18 มี.ค. -15 มิ.ย. 63"/>
    <n v="120000"/>
    <s v=" 1 งวด"/>
    <s v="15 มิ.ย. 63"/>
    <n v="120000"/>
    <n v="7014196676"/>
    <s v="24 มี.ค. 63"/>
    <s v="24 มี.ค. 63"/>
    <n v="120000"/>
    <x v="36"/>
    <m/>
    <s v="B.1.6 = จ้างเหมา &gt;&gt; ลงนามในสัญญา"/>
    <x v="1"/>
    <x v="0"/>
    <m/>
    <s v="ได้ผู้รับจ้างแล้ว รอทำ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120000"/>
    <n v="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02"/>
    <s v="การละเล่นของหลวง วิทยาลัยนาฏศิลปลพบุรี   ตำบลทะเลชุบศร อำเภอเมืองลพบุรี จังหวัดลพบุรี"/>
    <s v="20"/>
    <s v="ชุด"/>
    <n v="100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98000"/>
    <s v=" 1 งวด"/>
    <s v="25 มิ.ย.63"/>
    <n v="98000"/>
    <n v="7014287635"/>
    <m/>
    <m/>
    <m/>
    <x v="65"/>
    <s v="อยู่ระหว่างส่งมอบ-ตรวจรับครุภัณฑ์/อยู่ระหว่างดำเนินการตามสัญญา"/>
    <s v="B.1.6 = จ้างเหมา &gt;&gt; ลงนามในสัญญา"/>
    <x v="8"/>
    <x v="1"/>
    <m/>
    <s v="ได้ผู้รับจ้างแล้ว รอทำสัญญา"/>
    <s v="ได้ตัวผู้รับจ้างแล้ว/รอลงนามในสัญญา"/>
    <s v="ยังไม่ได้ลงข้อมูลในระบบ BB evMis"/>
    <n v="98000"/>
    <m/>
    <n v="20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04"/>
    <s v="ฉุยฉายพราหมณ์ วิทยาลัยนาฏศิลปลพบุรี   ตำบลทะเลชุบศร อำเภอเมืองลพบุรี จังหวัดลพบุรี"/>
    <s v="1"/>
    <s v="ชุด"/>
    <n v="65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58000"/>
    <s v=" 1 งวด"/>
    <s v="25 มิ.ย.63"/>
    <n v="58000"/>
    <n v="7014287635"/>
    <m/>
    <m/>
    <m/>
    <x v="65"/>
    <s v="อยู่ระหว่างส่งมอบ-ตรวจรับครุภัณฑ์/อยู่ระหว่างดำเนินการตามสัญญา"/>
    <s v="B.1.6 = จ้างเหมา &gt;&gt; ลงนามในสัญญา"/>
    <x v="8"/>
    <x v="1"/>
    <m/>
    <s v="ได้ผู้รับจ้างแล้ว รอทำสัญญา"/>
    <s v="ได้ตัวผู้รับจ้างแล้ว/รอลงนามในสัญญา"/>
    <s v="ยังไม่ได้ลงข้อมูลในระบบ BB evMis"/>
    <n v="58000"/>
    <m/>
    <n v="70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01"/>
    <s v="ชุมนุมเผ่าไทย วิทยาลัยนาฏศิลปลพบุรี   ตำบลทะเลชุบศร อำเภอเมืองลพบุรี จังหวัดลพบุรี"/>
    <s v="6"/>
    <s v="ชุด"/>
    <n v="48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45000"/>
    <s v=" 1 งวด"/>
    <s v="25 มิ.ย.63"/>
    <n v="45000"/>
    <n v="7014287635"/>
    <m/>
    <m/>
    <m/>
    <x v="65"/>
    <s v="อยู่ระหว่างส่งมอบ-ตรวจรับครุภัณฑ์/อยู่ระหว่างดำเนินการตามสัญญา"/>
    <s v="B.1.6 = จ้างเหมา &gt;&gt; ลงนามในสัญญา"/>
    <x v="8"/>
    <x v="1"/>
    <m/>
    <s v="ได้ผู้รับจ้างแล้ว รอทำสัญญา"/>
    <s v="ได้ตัวผู้รับจ้างแล้ว/รอลงนามในสัญญา"/>
    <s v="ยังไม่ได้ลงข้อมูลในระบบ BB evMis"/>
    <n v="45000"/>
    <m/>
    <n v="30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02"/>
    <s v="พระราม วิทยาลัยนาฏศิลปลพบุรี   ตำบลทะเลชุบศร อำเภอเมืองลพบุรี จังหวัดลพบุรี"/>
    <s v="1"/>
    <s v="ชุด"/>
    <n v="75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70000"/>
    <s v=" 1 งวด"/>
    <s v="25 มิ.ย.63"/>
    <n v="70000"/>
    <n v="7014287635"/>
    <m/>
    <m/>
    <m/>
    <x v="65"/>
    <s v="อยู่ระหว่างส่งมอบ-ตรวจรับครุภัณฑ์/อยู่ระหว่างดำเนินการตามสัญญา"/>
    <s v="B.1.6 = จ้างเหมา &gt;&gt; ลงนามในสัญญา"/>
    <x v="8"/>
    <x v="1"/>
    <m/>
    <s v="ได้ผู้รับจ้างแล้ว รอทำสัญญา"/>
    <s v="ได้ตัวผู้รับจ้างแล้ว/รอลงนามในสัญญา"/>
    <s v="ยังไม่ได้ลงข้อมูลในระบบ BB evMis"/>
    <n v="70000"/>
    <m/>
    <n v="50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26"/>
    <s v="พระลักษณ์ วิทยาลัยนาฏศิลปลพบุรี   ตำบลทะเลชุบศร อำเภอเมืองลพบุรี จังหวัดลพบุรี"/>
    <s v="1"/>
    <s v="ชุด"/>
    <n v="75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70000"/>
    <s v=" 1 งวด"/>
    <s v="25 มิ.ย.63"/>
    <n v="70000"/>
    <n v="7014287635"/>
    <m/>
    <m/>
    <m/>
    <x v="65"/>
    <s v="อยู่ระหว่างส่งมอบ-ตรวจรับครุภัณฑ์/อยู่ระหว่างดำเนินการตามสัญญา"/>
    <s v="B.1.6 = จ้างเหมา &gt;&gt; ลงนามในสัญญา"/>
    <x v="8"/>
    <x v="1"/>
    <m/>
    <s v="ได้ผู้รับจ้างแล้ว รอทำสัญญา"/>
    <s v="ได้ตัวผู้รับจ้างแล้ว/รอลงนามในสัญญา"/>
    <s v="ยังไม่ได้ลงข้อมูลในระบบ BB evMis"/>
    <n v="70000"/>
    <m/>
    <n v="50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73"/>
    <s v="ภูไทสามเผ่า (ก) วิทยาลัยนาฏศิลปลพบุรี   ตำบลทะเลชุบศร อำเภอเมืองลพบุรี จังหวัดลพบุรี"/>
    <s v="12"/>
    <s v="ชุด"/>
    <n v="144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132000"/>
    <s v=" 1 งวด"/>
    <s v="25 มิ.ย.63"/>
    <n v="132000"/>
    <n v="7014287635"/>
    <m/>
    <m/>
    <m/>
    <x v="65"/>
    <s v="อยู่ระหว่างส่งมอบ-ตรวจรับครุภัณฑ์/อยู่ระหว่างดำเนินการตามสัญญา"/>
    <s v="B.1.6 = จ้างเหมา &gt;&gt; ลงนามในสัญญา"/>
    <x v="8"/>
    <x v="1"/>
    <m/>
    <s v="ได้ผู้รับจ้างแล้ว รอทำสัญญา"/>
    <s v="ได้ตัวผู้รับจ้างแล้ว/รอลงนามในสัญญา"/>
    <s v="ยังไม่ได้ลงข้อมูลในระบบ BB evMis"/>
    <n v="132000"/>
    <m/>
    <n v="120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44"/>
    <s v="ศีรชยสิงห์ (ตัวรอง) วิทยาลัยนาฏศิลปลพบุรี   ตำบลทะเลชุบศร อำเภอเมืองลพบุรี จังหวัดลพบุรี"/>
    <s v="8"/>
    <s v="ชุด"/>
    <n v="80000"/>
    <m/>
    <s v="P"/>
    <m/>
    <s v="12-19 ก.พ.63"/>
    <s v="15/2563"/>
    <s v="27 มี.ค.63"/>
    <s v="เดอะแกรนดิโอโซ่มิวสิค"/>
    <s v="บริษัท จำกัด"/>
    <s v="ลพบุรี"/>
    <m/>
    <m/>
    <s v="27 มี.ค. - 25 มิ.ย. 63"/>
    <n v="75000"/>
    <s v=" 1 งวด"/>
    <s v="25 มิ.ย.63"/>
    <n v="75000"/>
    <n v="7014287635"/>
    <m/>
    <m/>
    <m/>
    <x v="65"/>
    <s v="อยู่ระหว่างส่งมอบ-ตรวจรับครุภัณฑ์/อยู่ระหว่างดำเนินการตามสัญญา"/>
    <s v="B.1.6 = จ้างเหมา &gt;&gt; ลงนามในสัญญา"/>
    <x v="8"/>
    <x v="1"/>
    <m/>
    <s v="ได้ผู้รับจ้างแล้ว รอทำสัญญา"/>
    <s v="ได้ตัวผู้รับจ้างแล้ว/รอลงนามในสัญญา"/>
    <s v="ยังไม่ได้ลงข้อมูลในระบบ BB evMis"/>
    <n v="75000"/>
    <m/>
    <n v="5000"/>
    <m/>
    <m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5"/>
    <s v="เครื่องคอมพิวเตอร์ สำหรับงานประมวลผล แบบที่ 1 (จอแสดงภาพขนาดไม่น้อยกว่า 19 นิ้ว) วิทยาลัยนาฏศิลปลพบุรี ตำบลทะเลชุบศร อำเภอเมืองลพบุรี จังหวัดลพบุรี"/>
    <s v="7"/>
    <s v="เครื่อง"/>
    <n v="154000"/>
    <m/>
    <s v="P"/>
    <m/>
    <s v="13-21 ก.พ.63"/>
    <s v="18/2563"/>
    <s v="9 เม.ย.63"/>
    <s v="แพลนเน็ท แอร์"/>
    <s v="บริษัท จำกัด"/>
    <s v="ลพบุรี"/>
    <s v="SVOA"/>
    <s v="Professional S series"/>
    <s v="09 เม.ย. - 8 ก.ค. 63"/>
    <n v="76650"/>
    <s v=" 1 งวด"/>
    <m/>
    <n v="76650"/>
    <n v="7014298769"/>
    <m/>
    <m/>
    <m/>
    <x v="65"/>
    <s v="ได้ผู้รับจ้างแล้ว รอทำสัญญา"/>
    <s v="B.1.5 = จ้างเหมา &gt;&gt; อนุมัติผลการจัดซื้อจัดจ้าง (รอลงนามสัญญา)"/>
    <x v="7"/>
    <x v="1"/>
    <m/>
    <s v="อยู่ในขั้นตอนประกาศผู้ชนะ"/>
    <s v="เสนอราคา/พิจารณาผล"/>
    <s v="ยังไม่ได้ลงข้อมูลในระบบ BB evMis"/>
    <n v="76650"/>
    <m/>
    <n v="7735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77"/>
    <s v="เครื่องคอมพิวเตอร์ สำหรับงานประมวลผล แบบที่ 2 (จอแสดงภาพขนาดไม่น้อยกว่า 19 นิ้ว) วิทยาลัยนาฏศิลปลพบุรี ตำบลทะเลชุบศร อำเภอเมืองลพบุรี จังหวัดลพบุรี"/>
    <s v="41"/>
    <s v="เครื่อง"/>
    <n v="1230000"/>
    <m/>
    <s v="P"/>
    <m/>
    <s v="13-21 ก.พ.63"/>
    <s v="18/2563"/>
    <s v="9 เม.ย.63"/>
    <s v="แพลนเน็ท แอร์"/>
    <s v="บริษัท จำกัด"/>
    <s v="ลพบุรี"/>
    <s v="SVOA"/>
    <s v="Professional S series"/>
    <s v="09 เม.ย. - 8 ก.ค. 63"/>
    <n v="561700"/>
    <s v=" 1 งวด"/>
    <m/>
    <n v="561700"/>
    <n v="7014298769"/>
    <m/>
    <m/>
    <m/>
    <x v="65"/>
    <s v="ได้ผู้รับจ้างแล้ว รอทำสัญญา"/>
    <s v="B.1.5 = จ้างเหมา &gt;&gt; อนุมัติผลการจัดซื้อจัดจ้าง (รอลงนามสัญญา)"/>
    <x v="7"/>
    <x v="1"/>
    <m/>
    <s v="อยู่ในขั้นตอนประกาศผู้ชนะ"/>
    <s v="เสนอราคา/พิจารณาผล"/>
    <s v="ยังไม่ได้ลงข้อมูลในระบบ BB evMis"/>
    <n v="561700"/>
    <m/>
    <n v="6683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4"/>
    <s v="เครื่องคอมพิวเตอร์โน้ตบุ๊ก สำหรับงานประมวลผล วิทยาลัยนาฏศิลปลพบุรี ตำบลทะเลชุบศร อำเภอเมืองลพบุรี จังหวัดลพบุรี"/>
    <s v="4"/>
    <s v="เครื่อง"/>
    <n v="88000"/>
    <m/>
    <s v="P"/>
    <m/>
    <s v="13-21 ก.พ.63"/>
    <s v="18/2563"/>
    <s v="9 เม.ย.63"/>
    <s v="แพลนเน็ท แอร์"/>
    <s v="บริษัท จำกัด"/>
    <s v="ลพบุรี"/>
    <s v="ACER"/>
    <s v="Aspire A515-53G-59F4"/>
    <s v="09 เม.ย. - 8 ก.ค. 63"/>
    <n v="62000"/>
    <s v=" 1 งวด"/>
    <m/>
    <n v="62000"/>
    <n v="7014298769"/>
    <m/>
    <m/>
    <m/>
    <x v="65"/>
    <s v="ได้ผู้รับจ้างแล้ว รอทำสัญญา"/>
    <s v="B.1.5 = จ้างเหมา &gt;&gt; อนุมัติผลการจัดซื้อจัดจ้าง (รอลงนามสัญญา)"/>
    <x v="7"/>
    <x v="1"/>
    <m/>
    <s v="อยู่ในขั้นตอนประกาศผู้ชนะ"/>
    <s v="เสนอราคา/พิจารณาผล"/>
    <s v="ยังไม่ได้ลงข้อมูลในระบบ BB evMis"/>
    <n v="62000"/>
    <m/>
    <n v="260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3"/>
    <s v="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(OEM) ที่มีลิขสิทธิ์ถูกต้องตามกฎหมาย วิทยาลัยนาฏศิลปลพบุรี ตำบลทะเลชุบศร อำเภอเมืองลพบุรี จังหวัดลพบุรี"/>
    <s v="52"/>
    <s v="โปรแกรม"/>
    <n v="197600"/>
    <m/>
    <s v="P"/>
    <m/>
    <s v="13-21 ก.พ.63"/>
    <s v="18/2563"/>
    <s v="9 เม.ย.63"/>
    <s v="แพลนเน็ท แอร์"/>
    <s v="บริษัท จำกัด"/>
    <s v="ลพบุรี"/>
    <m/>
    <m/>
    <s v="09 เม.ย. - 8 ก.ค. 63"/>
    <n v="130000"/>
    <s v=" 1 งวด"/>
    <m/>
    <n v="130000"/>
    <n v="7014298769"/>
    <m/>
    <m/>
    <m/>
    <x v="65"/>
    <s v="ได้ผู้รับจ้างแล้ว รอทำสัญญา"/>
    <s v="B.1.5 = จ้างเหมา &gt;&gt; อนุมัติผลการจัดซื้อจัดจ้าง (รอลงนามสัญญา)"/>
    <x v="7"/>
    <x v="1"/>
    <m/>
    <s v="อยู่ในขั้นตอนประกาศผู้ชนะ"/>
    <s v="เสนอราคา/พิจารณาผล"/>
    <s v="ยังไม่ได้ลงข้อมูลในระบบ BB evMis"/>
    <n v="130000"/>
    <m/>
    <n v="676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5"/>
    <s v="ติดตั้งกล้องวงจรปิด วิทยาลัยนาฏศิลปลพบุรี ตำบลทะเลชุบศร อำเภอเมืองลพบุรี จังหวัดลพบุรี"/>
    <s v="1"/>
    <s v="ชุด"/>
    <n v="466000"/>
    <m/>
    <s v="P"/>
    <m/>
    <s v="13-21 ก.พ.63"/>
    <s v="18/2563"/>
    <s v="9 เม.ย.63"/>
    <s v="แพลนเน็ท แอร์"/>
    <s v="บริษัท จำกัด"/>
    <s v="ลพบุรี"/>
    <m/>
    <m/>
    <s v="09 เม.ย. - 8 ก.ค. 63"/>
    <n v="207950"/>
    <s v=" 1 งวด"/>
    <m/>
    <n v="207950"/>
    <n v="7014298769"/>
    <m/>
    <m/>
    <m/>
    <x v="65"/>
    <s v="ได้ผู้รับจ้างแล้ว รอทำสัญญา"/>
    <s v="B.1.5 = จ้างเหมา &gt;&gt; อนุมัติผลการจัดซื้อจัดจ้าง (รอลงนามสัญญา)"/>
    <x v="7"/>
    <x v="1"/>
    <m/>
    <s v="อยู่ในขั้นตอนประกาศผู้ชนะ"/>
    <s v="เสนอราคา/พิจารณาผล"/>
    <s v="ยังไม่ได้ลงข้อมูลในระบบ BB evMis"/>
    <n v="207950"/>
    <m/>
    <n v="25805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46"/>
    <s v="สแกนเนอร์ สำหรับงานเก็บเอกสารระดับศูนย์บริการ แบบที่ 1 วิทยาลัยนาฏศิลปลพบุรี ตำบลทะเลชุบศร อำเภอเมืองลพบุรี จังหวัดลพบุรี"/>
    <s v="1"/>
    <s v="เครื่อง"/>
    <n v="18000"/>
    <m/>
    <s v="P"/>
    <m/>
    <s v="13-21 ก.พ.63"/>
    <s v="18/2563"/>
    <s v="9 เม.ย.63"/>
    <s v="แพลนเน็ท แอร์"/>
    <s v="บริษัท จำกัด"/>
    <s v="ลพบุรี"/>
    <s v="EPSON"/>
    <s v="DS-410"/>
    <s v="09 เม.ย. - 8 ก.ค. 63"/>
    <n v="12200"/>
    <s v=" 1 งวด"/>
    <m/>
    <n v="12200"/>
    <n v="7014298769"/>
    <m/>
    <m/>
    <m/>
    <x v="65"/>
    <s v="ได้ผู้รับจ้างแล้ว รอทำสัญญา"/>
    <s v="B.1.5 = จ้างเหมา &gt;&gt; อนุมัติผลการจัดซื้อจัดจ้าง (รอลงนามสัญญา)"/>
    <x v="7"/>
    <x v="1"/>
    <m/>
    <s v="อยู่ในขั้นตอนประกาศผู้ชนะ"/>
    <s v="เสนอราคา/พิจารณาผล"/>
    <s v="ยังไม่ได้ลงข้อมูลในระบบ BB evMis"/>
    <n v="12200"/>
    <m/>
    <n v="5800"/>
    <s v="17 มี.ค. 63"/>
    <s v="17 มี.ค. 63"/>
    <m/>
    <m/>
    <m/>
    <m/>
    <m/>
    <m/>
  </r>
  <r>
    <x v="11"/>
    <s v="งบประมาณตามพรบ.งบประมาณรายจ่ายประจำปีงบประมาณ พ.ศ.2563"/>
    <x v="1"/>
    <s v="ที่ดินและสิ่งก่อสร้าง-รายการผูกผัน (ใหม่)"/>
    <s v="กิจกรรมพัฒนาอุปกรณ์ทางการศึกษา กายภาพและสภาพแวดล้อมระดับพื้นฐาน"/>
    <s v="1800836718420008"/>
    <s v="ก่อสร้างอาคารวิทยบริการ วิทยาลัยนาฏศิลปลพบุรี  ตำบลทะเลชุบศร อำเภอเมืองลพบุรี จังหวัดลพบุรี   งบประมาณทั้งสิ้น 58,000,000 บาท_x000a_ปี 2563 ผูกพันงบประมาณ 11,600,000  บาท_x000a_ปี 2564 ผูกพันงบประมาณ  46,400,000 บาท"/>
    <s v="1"/>
    <s v="หลัง"/>
    <n v="11600000"/>
    <m/>
    <s v="P"/>
    <m/>
    <m/>
    <m/>
    <m/>
    <m/>
    <m/>
    <s v="ลพบุรี"/>
    <m/>
    <m/>
    <m/>
    <m/>
    <s v=" 1 งวด"/>
    <m/>
    <n v="0"/>
    <m/>
    <m/>
    <m/>
    <m/>
    <x v="66"/>
    <s v="รอรูปแบบรายการและรอดำเนินการจัดทำราคากลางจากสำนักสถาปัตยกรรม"/>
    <s v="B.1.1 = จ้างเหมา &gt;&gt; สำรวจออกแบบ/ กำหนดคุณลักษณะ spec"/>
    <x v="11"/>
    <x v="2"/>
    <s v="เข้าพรบ.โอนปีงบประมาณ พ.ศ.2563 จำนวน 2,900,000 บาท"/>
    <s v="รอรูปแบบรายการและรอดำเนินการจัดทำราคากลางจากสำนักสถาปัตยกรรม"/>
    <s v="อยู่ระหว่างการจัดทำร่าง TOR"/>
    <s v="ยังไม่ได้ลงข้อมูลในระบบ BB evMis"/>
    <m/>
    <m/>
    <n v="11600000"/>
    <s v="23 เม.ย.63"/>
    <s v="24 เม.ย.63"/>
    <m/>
    <m/>
    <m/>
    <m/>
    <m/>
    <s v="เนื่องจากรูปแบบรายการและราคากลางยังไม่ได้รับจากทางสำนักสถาปัตยกรรม เหลือรูปแบบเกี่ยวกับระบบไฟฟ้าภายในอาคาร และการทำราคากลาง คาดว่าน่าจะได้รูปแบบและราคากลางประมาณ ภายในวันที่ 31 มี.ค.63 และน่าจะเริ่มก่อสร้างต้นเดือนพ.ค."/>
  </r>
  <r>
    <x v="11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6"/>
    <s v="ปรับปรุงหอพักนักเรียนหญิง วิทยาลัยนาฏศิลปลพบุรี  ตำบลทะเลชุบศร อำเภอเมืองลพบุรี จังหวัดลพบุรี"/>
    <s v="1"/>
    <s v="แห่ง"/>
    <n v="3900000"/>
    <m/>
    <s v="P"/>
    <m/>
    <s v="7-20 ก.พ.63"/>
    <s v="16/2563"/>
    <s v="8 เม.ย.63"/>
    <s v="ห้างหุ้นส่วนจำกัด ไชยโชติก่อสร้าง"/>
    <s v="ห้างหุ้นส่วนจำกัด"/>
    <s v="ลพบุรี"/>
    <m/>
    <m/>
    <s v="08 เม.ย. - 6 ส.ค.63"/>
    <s v="งวดที่ 1 : 484,750   _x000a_งวดที่ 2 : 775,600_x000a_งวดที่ 3 : 678,650"/>
    <s v="3 งวด"/>
    <s v="งวดที่ 1 : 18 พ.ค. 63    _x000a_งวดที่ 2 : 27 มิ.ย.63 _x000a_งวดที่ 3 : 6 ส.ค.63"/>
    <s v="งวดที่ 1 : 484,750   _x000a_งวดที่ 2 : 775,600_x000a_งวดที่ 3 : 678,650"/>
    <n v="7014287810"/>
    <m/>
    <m/>
    <m/>
    <x v="65"/>
    <s v="ได้ผู้รับจ้างแล้ว รอทำสัญญา"/>
    <s v="B.1.5 = จ้างเหมา &gt;&gt; อนุมัติผลการจัดซื้อจัดจ้าง (รอลงนามสัญญา)"/>
    <x v="7"/>
    <x v="1"/>
    <m/>
    <s v="ได้ผู้รับจ้างแล้ว รอทำสัญญา"/>
    <s v="ได้ตัวผู้รับจ้างแล้ว/รอลงนามในสัญญา"/>
    <s v="ยังไม่ได้ลงข้อมูลในระบบ BB evMis"/>
    <n v="1939000"/>
    <m/>
    <n v="1961000"/>
    <m/>
    <m/>
    <m/>
    <m/>
    <m/>
    <m/>
    <m/>
    <m/>
  </r>
  <r>
    <x v="11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5"/>
    <s v="ก่อสร้างรั้ววิทยาลัยด้านทิศเหนือ  วิทยาลัยนาฏศิลปลพบุรี  ตำบลทะเลชุบศร อำเภอเมืองลพบุรี จังหวัดลพบุรี"/>
    <s v="1"/>
    <s v="แห่ง"/>
    <n v="1600000"/>
    <m/>
    <s v="P"/>
    <m/>
    <s v="14-21 ก.พ.63"/>
    <s v="17/2563"/>
    <s v="8 เม.ย.63"/>
    <s v="ห้างหุ้นส่วนจำกัด ไชยโชติก่อสร้าง"/>
    <s v="ห้างหุ้นส่วนจำกัด"/>
    <s v="ลพบุรี"/>
    <m/>
    <m/>
    <s v="08 เม.ย. - 6 ส.ค.63"/>
    <s v="งวดที่ 1 : 277,750   _x000a_งวดที่ 2 : 499,950_x000a_งวดที่ 3 :333,300"/>
    <s v="3 งวด"/>
    <s v="งวดที่ 1 : 18 พ.ค. 63    _x000a_งวดที่ 2 : 27 มิ.ย.63 _x000a_งวดที่ 3 : 6 ส.ค.63"/>
    <s v="งวดที่ 1 : 277,750   _x000a_งวดที่ 2 : 499,950_x000a_งวดที่ 3 :333,300"/>
    <n v="7014289039"/>
    <m/>
    <m/>
    <m/>
    <x v="65"/>
    <s v="ได้ผู้รับจ้างแล้ว รอทำสัญญา"/>
    <s v="B.1.5 = จ้างเหมา &gt;&gt; อนุมัติผลการจัดซื้อจัดจ้าง (รอลงนามสัญญา)"/>
    <x v="7"/>
    <x v="1"/>
    <m/>
    <s v="อยู่ในขั้นตอนประกาศผู้ชนะ"/>
    <s v="เสนอราคา/พิจารณาผล"/>
    <s v="ยังไม่ได้ลงข้อมูลในระบบ BB evMis"/>
    <n v="1111000"/>
    <m/>
    <n v="489000"/>
    <m/>
    <m/>
    <m/>
    <m/>
    <m/>
    <m/>
    <m/>
    <m/>
  </r>
  <r>
    <x v="11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9"/>
    <s v="ก่อสร้างเวทีกลางแจ้ง วิทยาลัยนาฏศิลปลพบุรี  ตำบลทะเลชุบศร อำเภอเมืองลพบุรี จังหวัดลพบุรี"/>
    <s v="1"/>
    <s v="เวที"/>
    <n v="1800000"/>
    <m/>
    <s v="P"/>
    <m/>
    <s v="8-14 เม.ย.63"/>
    <m/>
    <m/>
    <m/>
    <m/>
    <s v="ลพบุรี"/>
    <m/>
    <m/>
    <m/>
    <m/>
    <m/>
    <m/>
    <m/>
    <m/>
    <m/>
    <m/>
    <m/>
    <x v="67"/>
    <s v="ได้รูปแบบรายการแล้ว กำลังดำเนินการเตรียมเอกสารเพื่อจัดซื้อจัดจ้าง"/>
    <s v="B.1.3 = จ้างเหมา &gt;&gt; ประกาศประกวด / ประกาศจัดซื้อจัดจ้าง"/>
    <x v="9"/>
    <x v="2"/>
    <m/>
    <s v="รอรูปแบบรายการและรอดำเนินการจัดทำราคากลางจากสำนักสถาปัตยกรรม"/>
    <s v="อยู่ระหว่างการจัดทำร่าง TOR"/>
    <s v="ยังไม่ได้ลงข้อมูลในระบบ BB evMis"/>
    <m/>
    <m/>
    <n v="1800000"/>
    <s v=" 16 เม.ย.63"/>
    <s v=" 17 เม.ย.63"/>
    <m/>
    <m/>
    <m/>
    <m/>
    <m/>
    <s v="รูปแบบรายการและราคากลางจะได้ประมาณ วันที่ 27 มี.ค. 63 และจะเริ่มก่อสร้างประมาณ สิ้นเดือน เม.ย."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90"/>
    <s v="ชั้นวางหนังสือ มี 6 ชั้น 2 ด้าน วิทยาลัยนาฏศิลปจันทบุรี    ตำบลวัดใหม่ อำเภอเมืองจันทบุรี จังหวัดจันทบุรี"/>
    <s v="6"/>
    <s v="ชุด"/>
    <n v="51000"/>
    <m/>
    <m/>
    <s v="P"/>
    <m/>
    <s v="ค1.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19/เม.ย./2563"/>
    <n v="50040"/>
    <n v="1"/>
    <d v="1963-04-19T00:00:00"/>
    <n v="50040"/>
    <n v="7014276545"/>
    <d v="1963-04-14T00:00:00"/>
    <d v="1963-04-14T00:00:00"/>
    <n v="50040"/>
    <x v="68"/>
    <s v="ได้ผู้ขายเรียบร้อยแล้ว บริษัท เฟอร์นิเจอร์ เอาท์เล็ท จันทบุรี จำกัดอ อยู่ระหว่างรอส่งมอบ"/>
    <s v="B.1.6 = จ้างเหมา &gt;&gt; ลงนามในสัญญา"/>
    <x v="8"/>
    <x v="1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50040"/>
    <m/>
    <n v="960"/>
    <d v="1963-03-09T00:00:00"/>
    <d v="1963-03-12T00:00:00"/>
    <d v="1963-03-16T00:00:00"/>
    <d v="1963-03-17T00:00:00"/>
    <d v="1963-03-20T00:00:00"/>
    <n v="51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91"/>
    <s v="เก้าอี้พลาสติก  วิทยาลัยนาฏศิลปจันทบุรี    ตำบลวัดใหม่ อำเภอเมืองจันทบุรี จังหวัดจันทบุรี"/>
    <s v="400"/>
    <s v="ตัว"/>
    <n v="160000"/>
    <m/>
    <m/>
    <s v="P"/>
    <m/>
    <s v="ค1.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19/เม.ย./2563"/>
    <n v="160000"/>
    <n v="1"/>
    <d v="1963-04-19T00:00:00"/>
    <n v="160000"/>
    <n v="7014276545"/>
    <d v="1963-04-14T00:00:00"/>
    <d v="1963-04-14T00:00:00"/>
    <n v="160000"/>
    <x v="68"/>
    <s v="ได้ผู้ขายเรียบร้อยแล้ว บริษัท เฟอร์นิเจอร์ เอาท์เล็ท จันทบุรี จำกัดอ อยู่ระหว่างรอส่งมอบ"/>
    <s v="B.1.6 = จ้างเหมา &gt;&gt; ลงนามในสัญญา"/>
    <x v="1"/>
    <x v="0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160000"/>
    <n v="0"/>
    <d v="1963-03-09T00:00:00"/>
    <d v="1963-03-12T00:00:00"/>
    <d v="1963-03-16T00:00:00"/>
    <d v="1963-03-17T00:00:00"/>
    <d v="1963-03-20T00:00:00"/>
    <n v="160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07"/>
    <s v="เก้าอี้ฟังคำบรรยาย (เลคเชอร์)  วิทยาลัยนาฏศิลปจันทบุรี   ตำบลวัดใหม่ อำเภอเมืองจันทบุรี จังหวัดจันทบุรี"/>
    <s v="300"/>
    <s v="ตัว"/>
    <n v="300000"/>
    <m/>
    <m/>
    <s v="P"/>
    <m/>
    <s v="ค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19/เม.ย./2563"/>
    <n v="297000"/>
    <n v="1"/>
    <d v="1963-04-19T00:00:00"/>
    <n v="297000"/>
    <n v="7014276509"/>
    <m/>
    <m/>
    <m/>
    <x v="69"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B.1.5 = จ้างเหมา &gt;&gt; อนุมัติผลการจัดซื้อจัดจ้าง (รอลงนามสัญญา)"/>
    <x v="7"/>
    <x v="1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297000"/>
    <m/>
    <n v="3000"/>
    <d v="1963-03-09T00:00:00"/>
    <d v="1963-03-12T00:00:00"/>
    <d v="1963-03-16T00:00:00"/>
    <d v="1963-03-17T00:00:00"/>
    <d v="1963-03-20T00:00:00"/>
    <n v="300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06"/>
    <s v="เครื่องถ่ายเอกสาร ระบบดิจิตอล (ขาว-ดำ) ความเร็ว 40 แผ่นต่อนาที วิทยาลัยนาฏศิลปจันทบุรี ตำบลวัดใหม่ อำเภอเมืองจันทบุรี จังหวัดจันทบุรี"/>
    <s v="1"/>
    <s v="เครื่อง"/>
    <n v="180000"/>
    <m/>
    <m/>
    <s v="P"/>
    <m/>
    <s v="ค2/2563"/>
    <d v="2563-03-17T00:00:00"/>
    <s v="บริษัท เค.เอส.ก๊อปปี้ ออโตเมชั่น จำกัด"/>
    <s v="บริษัท จำกัด"/>
    <s v="ระยอง"/>
    <m/>
    <m/>
    <s v="17/มี.ค./2563และ           22/มี..ค./2563"/>
    <n v="180000"/>
    <n v="1"/>
    <d v="1963-03-18T00:00:00"/>
    <n v="180000"/>
    <n v="7014222765"/>
    <d v="1963-03-18T00:00:00"/>
    <d v="1963-03-18T00:00:00"/>
    <n v="1800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บริษัท เค. เอส. ก๊อปปี้ ออโตเมชั่น จำกัด     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180000"/>
    <n v="0"/>
    <d v="1963-03-09T00:00:00"/>
    <d v="1963-03-12T00:00:00"/>
    <d v="1963-03-16T00:00:00"/>
    <d v="1963-03-17T00:00:00"/>
    <d v="1963-03-20T00:00:00"/>
    <n v="180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69"/>
    <s v="เครื่องทำน้ำเย็น ขนาด 5 หัวก๊อก วิทยาลัยนาฏศิลปจันทบุรี ตำบลวัดใหม่ อำเภอเมืองจันทบุรี จังหวัดจันทบุรี"/>
    <s v="4"/>
    <s v="เครื่อง"/>
    <n v="88000"/>
    <m/>
    <m/>
    <s v="P"/>
    <m/>
    <s v="ค4/2563"/>
    <d v="2563-03-31T00:00:00"/>
    <s v="ร้านสิริโลหะภัณ์"/>
    <s v="ร้าน"/>
    <s v="จันทบุรี"/>
    <m/>
    <m/>
    <s v="31/มี.ค./2563และ           5/เม..ย./2563"/>
    <n v="88000"/>
    <n v="4"/>
    <d v="1963-04-05T00:00:00"/>
    <n v="88000"/>
    <n v="7014276588"/>
    <d v="1963-04-03T00:00:00"/>
    <d v="1963-04-07T00:00:00"/>
    <n v="88000"/>
    <x v="70"/>
    <s v="ได้ผู้ขายเรียบร้อยแล้ว ร้านสิริโลหะภัณฑ์อยู่ระหว่างส่งมอบ"/>
    <s v="B.1.6 = จ้างเหมา &gt;&gt; ลงนามในสัญญา"/>
    <x v="8"/>
    <x v="0"/>
    <m/>
    <s v="ได้ผู้ขายเรียบร้อยแล้ว ร้านสิริโลหะภัณฑ์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m/>
    <n v="88000"/>
    <n v="0"/>
    <d v="1963-03-09T00:00:00"/>
    <d v="1963-03-12T00:00:00"/>
    <d v="1963-03-20T00:00:00"/>
    <d v="1963-03-23T00:00:00"/>
    <d v="1963-03-26T00:00:00"/>
    <n v="88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48"/>
    <s v="เครื่องปรับอากาศ  แบบแยกส่วน แบบตั้งพื้นหรือแบบแขวน (ระบบ Inverter) ขนาด 36,000 บีทียู พร้อมติดตั้ง วิทยาลัยนาฏศิลปจันทบุรี ตำบลวัดใหม่ อำเภอเมืองจันทบุรี จังหวัดจันทบุรี"/>
    <s v="14"/>
    <s v="เครื่อง"/>
    <n v="775600"/>
    <s v="P"/>
    <m/>
    <m/>
    <m/>
    <s v="กอ.4/2563"/>
    <d v="2563-03-25T00:00:00"/>
    <s v="บริษัท ออลล์ เอ็นนี่ธิง จำกัด"/>
    <s v="บริษัท จำกัด"/>
    <s v="กรุงเทพมหานคร"/>
    <s v="Focus"/>
    <s v="AFT36IV"/>
    <s v="25/มี.ค./2563และ           24/เม..ย./2563"/>
    <n v="511000"/>
    <n v="1"/>
    <d v="1963-04-24T00:00:00"/>
    <n v="511000"/>
    <n v="7014275976"/>
    <m/>
    <m/>
    <m/>
    <x v="71"/>
    <s v="ได้ผู้ขายเรียบร้อยแล้ว คือ บริษัท ออลล์ เอ็นนี่ธิง จำกัด อยู่ในระหว่างรอส่งมอบ"/>
    <s v="B.1.6 = จ้างเหมา &gt;&gt; ลงนามในสัญญา"/>
    <x v="8"/>
    <x v="1"/>
    <m/>
    <s v="อยู่ในระหว่างจัดทำประกาศเชิญชวน  เสนอราคา 6 มี.ค. 63 เชิญทำสัญญาภายใน 13 มี.ค.63"/>
    <s v="เสนอราคา/พิจารณาผล"/>
    <s v="ยังไม่ได้ลงข้อมูลในระบบ BB evMis"/>
    <n v="511000"/>
    <m/>
    <n v="264600"/>
    <d v="1963-03-09T00:00:00"/>
    <d v="1963-03-12T00:00:00"/>
    <d v="1963-04-09T00:00:00"/>
    <d v="1963-04-10T00:00:00"/>
    <d v="1963-04-17T00:00:00"/>
    <n v="7756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31"/>
    <s v="เครื่องสแกนบัตรประชาชน วิทยาลัยนาฏศิลปจันทบุรี    ตำบลวัดใหม่ อำเภอเมืองจันทบุรี จังหวัดจันทบุรี"/>
    <s v="2"/>
    <s v="เครื่อง"/>
    <n v="15000"/>
    <m/>
    <m/>
    <s v="P"/>
    <m/>
    <s v="ค5/2563"/>
    <d v="2563-03-31T00:00:00"/>
    <s v="บริษัท ทีโอที จำกัด (มหาชน)"/>
    <s v="บริษัท จำกัด(มหาชน)"/>
    <s v="จันทบุรี"/>
    <m/>
    <m/>
    <s v="31/มี.ค./2563และ           15/เม..ย./2563"/>
    <n v="15000"/>
    <n v="4"/>
    <d v="1963-04-15T00:00:00"/>
    <n v="15000"/>
    <n v="7014276956"/>
    <m/>
    <m/>
    <m/>
    <x v="72"/>
    <s v="ได้ผู้ขายเรียบร้อยแล้ว บริษัท ทีโอที จำกัด (มหาชน )รอส่งมอบ"/>
    <s v="B.1.6 = จ้างเหมา &gt;&gt; ลงนามในสัญญา"/>
    <x v="8"/>
    <x v="1"/>
    <m/>
    <s v="ได้ผู้ขายเรียบร้อยแล้ว บริษัท ทีโอที จำกัด (มหาชน)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15000"/>
    <m/>
    <n v="0"/>
    <d v="1963-03-09T00:00:00"/>
    <d v="1963-03-12T00:00:00"/>
    <d v="1963-03-20T00:00:00"/>
    <d v="1963-03-23T00:00:00"/>
    <d v="1963-03-26T00:00:00"/>
    <n v="15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23"/>
    <s v="ตู้เก็บจะเข้  วิทยาลัยนาฏศิลปจันทบุรี    ตำบลวัดใหม่ อำเภอเมืองจันทบุรี จังหวัดจันทบุรี"/>
    <s v="6"/>
    <s v="ตู้"/>
    <n v="60000"/>
    <m/>
    <m/>
    <s v="P"/>
    <m/>
    <s v="ค22/2563"/>
    <d v="2563-03-31T00:00:00"/>
    <s v="ห้างหุ้นส่วนจำกัด พีรพลการช่าง"/>
    <s v="ห้างหุ้นส่วนจำกัด"/>
    <s v="จันทบุรี"/>
    <m/>
    <m/>
    <s v="31/มี.ค./2563และ           15/เม.ย./2563"/>
    <n v="60000"/>
    <n v="5"/>
    <d v="1963-04-15T00:00:00"/>
    <n v="60000"/>
    <n v="7014285625"/>
    <m/>
    <m/>
    <m/>
    <x v="73"/>
    <s v="ได้ผู้ขายเรียบร้อยแล้วนายภานุพงษ์ รัตนาลัย  รอส่งมอบ"/>
    <s v="B.1.6 = จ้างเหมา &gt;&gt; ลงนามในสัญญา"/>
    <x v="8"/>
    <x v="1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60000"/>
    <m/>
    <n v="0"/>
    <d v="1963-03-09T00:00:00"/>
    <d v="1963-03-12T00:00:00"/>
    <d v="1963-03-16T00:00:00"/>
    <d v="1963-03-17T00:00:00"/>
    <d v="1963-03-20T00:00:00"/>
    <n v="60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50"/>
    <s v="ตู้เหล็กบานเปิดสูงบนกระจก 3 ชั้น วิทยาลัยนาฏศิลปจันทบุรี    ตำบลวัดใหม่ อำเภอเมืองจันทบุรี จังหวัดจันทบุรี"/>
    <s v="4"/>
    <s v="ตู้"/>
    <n v="60000"/>
    <m/>
    <m/>
    <s v="P"/>
    <m/>
    <s v="ค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19/เม.ย./2563"/>
    <n v="48000"/>
    <n v="1"/>
    <d v="1963-04-19T00:00:00"/>
    <n v="60000"/>
    <n v="7014276509"/>
    <m/>
    <m/>
    <m/>
    <x v="73"/>
    <s v="ได้ผู้ขายเรียบร้อยแล้ว บริษัท เฟอร์นิเจอร์ เอาท์เล็ท จันทบุรี จำกัดอ อยู่ระหว่างรอส่งมอบ"/>
    <s v="B.1.6 = จ้างเหมา &gt;&gt; ลงนามในสัญญา"/>
    <x v="8"/>
    <x v="1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60000"/>
    <m/>
    <n v="0"/>
    <d v="1963-03-09T00:00:00"/>
    <d v="1963-03-12T00:00:00"/>
    <d v="1963-03-16T00:00:00"/>
    <d v="1963-03-17T00:00:00"/>
    <d v="1963-03-20T00:00:00"/>
    <n v="60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05"/>
    <s v="โต๊ะทำงานเหล็ก พร้อมเก้าอี้ วิทยาลัยนาฏศิลปจันทบุรี    ตำบลวัดใหม่ อำเภอเมืองจันทบุรี จังหวัดจันทบุรี"/>
    <s v="6"/>
    <s v="ชุด"/>
    <n v="48000"/>
    <m/>
    <m/>
    <s v="P"/>
    <m/>
    <s v="ค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19/เม.ย./2563"/>
    <n v="48000"/>
    <n v="1"/>
    <d v="1963-04-19T00:00:00"/>
    <n v="48000"/>
    <n v="7014276545"/>
    <d v="1963-04-14T00:00:00"/>
    <d v="1963-04-14T00:00:00"/>
    <n v="48000"/>
    <x v="68"/>
    <s v="ได้ผู้ขายเรียบร้อยแล้ว บริษัท เฟอร์นิเจอร์ เอาท์เล็ท จันทบุรี จำกัดอ อยู่ระหว่างรอส่งมอบ"/>
    <s v="B.1.6 = จ้างเหมา &gt;&gt; ลงนามในสัญญา"/>
    <x v="8"/>
    <x v="1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48000"/>
    <m/>
    <n v="0"/>
    <d v="1963-03-09T00:00:00"/>
    <d v="1963-03-12T00:00:00"/>
    <d v="1963-03-16T00:00:00"/>
    <d v="1963-03-17T00:00:00"/>
    <d v="1963-03-20T00:00:00"/>
    <n v="48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04"/>
    <s v="โต๊ะพับหน้าเหล็กเทา วิทยาลัยนาฏศิลปจันทบุรี   ตำบลวัดใหม่ อำเภอเมืองจันทบุรี จังหวัดจันทบุรี"/>
    <s v="30"/>
    <s v="ตัว"/>
    <n v="97500"/>
    <m/>
    <m/>
    <s v="P"/>
    <m/>
    <s v="ค1/2563"/>
    <d v="2563-03-20T00:00:00"/>
    <s v="บริษัท เฟอร์นิเจอร์ เอาท์เล็ท จันทบุรี จัด"/>
    <s v="บริษัท จำกัด"/>
    <s v="จันทบุรี"/>
    <m/>
    <m/>
    <s v="20/มี.ค./2563และ           19/เม.ย./2563"/>
    <n v="48000"/>
    <n v="1"/>
    <d v="1963-04-19T00:00:00"/>
    <n v="97500"/>
    <n v="7014276509"/>
    <m/>
    <m/>
    <m/>
    <x v="73"/>
    <s v="ได้ผู้ขายเรียบร้อยแล้ว บริษัท เฟอร์นิเจอร์ เอาท์เล็ท จันทบุรี จำกัดอ อยู่ระหว่างรอส่งมอบ"/>
    <s v="B.1.6 = จ้างเหมา &gt;&gt; ลงนามในสัญญา"/>
    <x v="8"/>
    <x v="1"/>
    <m/>
    <s v="ได้ผู้ขายเรียบร้อยแล้ว บริษัท เฟอร์นิเจอร์ เอาท์เล็ท จันทบุรี จำกัด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97500"/>
    <m/>
    <n v="0"/>
    <d v="1963-03-09T00:00:00"/>
    <d v="1963-03-12T00:00:00"/>
    <d v="1963-03-16T00:00:00"/>
    <d v="1963-03-17T00:00:00"/>
    <d v="1963-03-20T00:00:00"/>
    <n v="975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24"/>
    <s v="พัดลมโคจรติดเพดาน (16 นิ้ว) วิทยาลัยนาฏศิลปจันทบุรี   ตำบลวัดใหม่ อำเภอเมืองจันทบุรี จังหวัดจันทบุรี"/>
    <s v="20"/>
    <s v="ตัว"/>
    <n v="34000"/>
    <m/>
    <m/>
    <s v="P"/>
    <m/>
    <s v="ค7/2563"/>
    <d v="2563-04-03T00:00:00"/>
    <s v="ร้านพลอยแสงไลท์ติ้งเอ้า"/>
    <s v="ร้าน"/>
    <s v="จันทบุรี"/>
    <s v="Mitsubishi"/>
    <m/>
    <s v="3/เม.ย./2563และ           8/เม.ย/2563"/>
    <n v="30000"/>
    <n v="4"/>
    <d v="1963-04-08T00:00:00"/>
    <n v="30000"/>
    <n v="7014283407"/>
    <d v="1963-04-07T00:00:00"/>
    <d v="1963-04-07T00:00:00"/>
    <n v="30000"/>
    <x v="70"/>
    <s v="ได้ผู้ขายเรียบร้อยแล้ว ร้าน..พลอยแสงไลท์ติ้งเฮ้าส์                       อยู่ระหว่างรอส่งมอบ"/>
    <s v="B.1.6 = จ้างเหมา &gt;&gt; ลงนามในสัญญา"/>
    <x v="8"/>
    <x v="0"/>
    <m/>
    <s v="ได้ผู้ขายเรียบร้อยแล้ว ร้าน..พลอยแสงไลท์ติ้งเฮ้าส์                       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m/>
    <n v="30000"/>
    <n v="4000"/>
    <d v="1963-03-09T00:00:00"/>
    <d v="1963-03-12T00:00:00"/>
    <d v="1963-03-16T00:00:00"/>
    <d v="1963-03-17T00:00:00"/>
    <d v="1963-03-20T00:00:00"/>
    <n v="34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49"/>
    <s v="พัดลมโคจรติดเพดาน (18 นิ้ว) วิทยาลัยนาฏศิลปจันทบุรี   ตำบลวัดใหม่ อำเภอเมืองจันทบุรี จังหวัดจันทบุรี"/>
    <s v="25"/>
    <s v="ตัว"/>
    <n v="50000"/>
    <m/>
    <m/>
    <s v="P"/>
    <m/>
    <s v="ค7/2563"/>
    <d v="2563-04-03T00:00:00"/>
    <s v="ร้านพลอยแสงไลท์ติ้งเอ้า"/>
    <s v="ร้าน"/>
    <s v="จันทบุรี"/>
    <s v="Mitsubishi"/>
    <m/>
    <s v="3/เม.ย./2563และ           8/เม.ย/2563"/>
    <n v="43750"/>
    <n v="4"/>
    <d v="1963-04-08T00:00:00"/>
    <n v="43750"/>
    <n v="7014283407"/>
    <d v="1963-04-07T00:00:00"/>
    <d v="1963-04-07T00:00:00"/>
    <n v="43750"/>
    <x v="70"/>
    <s v="ได้ผู้ขายเรียบร้อยแล้ว ร้าน..พลอยแสงไลท์ติ้งเฮ้าส์                       อยู่ระหว่างรอส่งมอบ"/>
    <s v="B.1.6 = จ้างเหมา &gt;&gt; ลงนามในสัญญา"/>
    <x v="8"/>
    <x v="0"/>
    <m/>
    <s v="ได้ผู้ขายเรียบร้อยแล้ว ร้าน..พลอยแสงไลท์ติ้งเฮ้าส์                       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m/>
    <n v="43750"/>
    <n v="6250"/>
    <d v="1963-03-09T00:00:00"/>
    <d v="1963-03-12T00:00:00"/>
    <d v="1963-03-16T00:00:00"/>
    <d v="1963-03-17T00:00:00"/>
    <d v="1963-03-20T00:00:00"/>
    <n v="50000"/>
    <m/>
    <m/>
  </r>
  <r>
    <x v="12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08"/>
    <s v="เวทีสำเร็จรูป  วิทยาลัยนาฏศิลปจันทบุรี    ตำบลวัดใหม่ อำเภอเมืองจันทบุรี จังหวัดจันทบุรี"/>
    <s v="20"/>
    <s v="ชุด"/>
    <n v="160000"/>
    <m/>
    <m/>
    <s v="P"/>
    <m/>
    <s v="ค8/2563"/>
    <d v="2563-03-17T00:00:00"/>
    <s v="บริษัท ซาวด์ ฟอร์เต จำกัด"/>
    <s v="บริษัท จำกัด"/>
    <s v="สระแก้ว"/>
    <m/>
    <m/>
    <s v="17/มี.ค./2563และ           22/มี..ค./2563"/>
    <n v="160000"/>
    <n v="4"/>
    <d v="1963-03-22T00:00:00"/>
    <n v="160000"/>
    <n v="7014222787"/>
    <d v="1963-03-20T00:00:00"/>
    <d v="1963-03-20T00:00:00"/>
    <n v="160000"/>
    <x v="70"/>
    <s v="เบิกจ่ายเงินเรียบร้อยแล้ว"/>
    <s v="B.1.6 = จ้างเหมา &gt;&gt; ลงนามในสัญญา"/>
    <x v="3"/>
    <x v="1"/>
    <m/>
    <s v="ได้ผู้ขายเรียบร้อยแล้ว บริษัท ซาวด์ ฟอร์เด จำกัด                    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160000"/>
    <m/>
    <n v="0"/>
    <d v="1963-03-09T00:00:00"/>
    <d v="1963-03-12T00:00:00"/>
    <d v="1963-03-20T00:00:00"/>
    <d v="1963-03-23T00:00:00"/>
    <d v="1963-03-26T00:00:00"/>
    <n v="160000"/>
    <m/>
    <m/>
  </r>
  <r>
    <x v="12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110"/>
    <s v="เครื่องซักผ้าแบบฝาบน 13 กก. วิทยาลัยนาฏศิลปจันทบุรี   ตำบลวัดใหม่ อำเภอเมืองจันทบุรี จังหวัดจันทบุรี"/>
    <s v="2"/>
    <s v="เครื่อง"/>
    <n v="27000"/>
    <m/>
    <m/>
    <s v="P"/>
    <m/>
    <s v="ค20/2563"/>
    <d v="2563-03-23T00:00:00"/>
    <s v="บริษัท เดอะเบสท์ ๑ อีเล็คทริค ซิตี้ จำกัด"/>
    <s v="บริษัท จำกัด"/>
    <s v="จันทบุรี"/>
    <s v="LG"/>
    <s v="T2516VS2M"/>
    <s v="23/มี.ค./2563และ           27/มี..ค./2563"/>
    <n v="23980"/>
    <n v="1"/>
    <d v="1963-03-27T00:00:00"/>
    <n v="23980"/>
    <n v="7014222787"/>
    <d v="1963-03-20T00:00:00"/>
    <d v="1963-03-20T00:00:00"/>
    <n v="2398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บริษัท เดอะเบสท์ 1 อิเล็คทริคซิตี้ จำกัด    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23980"/>
    <n v="3020"/>
    <d v="1963-03-09T00:00:00"/>
    <d v="1963-03-12T00:00:00"/>
    <d v="1963-03-16T00:00:00"/>
    <d v="1963-03-17T00:00:00"/>
    <d v="1963-03-20T00:00:00"/>
    <n v="27000"/>
    <m/>
    <m/>
  </r>
  <r>
    <x v="12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692"/>
    <s v="ถังขยะแบบแยกประเภท ชุดละ 4 ถัง   วิทยาลัยนาฏศิลปจันทบุรี   ตำบลวัดใหม่ อำเภอเมืองจันทบุรี จังหวัดจันทบุรี"/>
    <s v="4"/>
    <s v="ชุด"/>
    <n v="28800"/>
    <m/>
    <m/>
    <s v="P"/>
    <m/>
    <s v="ค10/2563"/>
    <d v="2563-03-28T00:00:00"/>
    <s v="ร้านหนังสือดี"/>
    <s v="ร้าน"/>
    <s v="จันทบุรี"/>
    <m/>
    <m/>
    <s v="28/มี.ค./2563และ           7/เม.ย./2563"/>
    <n v="28800"/>
    <n v="4"/>
    <d v="1963-04-07T00:00:00"/>
    <n v="28800"/>
    <n v="7014275989"/>
    <d v="1963-04-07T00:00:00"/>
    <d v="1963-04-07T00:00:00"/>
    <n v="28800"/>
    <x v="68"/>
    <s v="ได้ผู้ขายเรียบร้อยแล้ว ร้าน หนังสือดี อยู่ในระหว่าง รอส่งมอบ"/>
    <s v="B.1.6 = จ้างเหมา &gt;&gt; ลงนามในสัญญา"/>
    <x v="8"/>
    <x v="1"/>
    <m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28800"/>
    <m/>
    <n v="0"/>
    <d v="1963-03-09T00:00:00"/>
    <d v="1963-03-12T00:00:00"/>
    <d v="1963-03-16T00:00:00"/>
    <d v="1963-03-17T00:00:00"/>
    <d v="1963-03-20T00:00:00"/>
    <n v="28800"/>
    <m/>
    <m/>
  </r>
  <r>
    <x v="12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32"/>
    <s v="เครื่องฉายภาพ 3 มิติ   วิทยาลัยนาฏศิลปจันทบุรี   ตำบลวัดใหม่ อำเภอเมืองจันทบุรี จังหวัดจันทบุรี"/>
    <s v="2"/>
    <s v="เครื่อง"/>
    <n v="80000"/>
    <m/>
    <m/>
    <s v="P"/>
    <m/>
    <s v="ค11/2563"/>
    <d v="2563-03-30T00:00:00"/>
    <s v="ห้างหุ้นส่วนจำกัดไพรัชคอมพิวเตอร์ แอนดื โอเอ คอมมิวนิเคชั่น"/>
    <s v="ห้างหุ้นส่วนจำกัด"/>
    <s v="จันทบุรี"/>
    <s v="Vertex"/>
    <m/>
    <s v="30/มี.ค./2563และ           14/เม.ย./2563"/>
    <n v="80000"/>
    <n v="2"/>
    <d v="1963-04-14T00:00:00"/>
    <n v="80000"/>
    <n v="7014275973"/>
    <m/>
    <m/>
    <m/>
    <x v="74"/>
    <s v="ได้ผู้ขายเรียบร้อยแล้ว หจก.ไพรัชคอมพิวเตอร์ แอนด์ โอเอ      คอมมิวนิเคชั่น  อยู่ในระหว่างรอส่งมอบ"/>
    <s v="B.1.6 = จ้างเหมา &gt;&gt; ลงนามในสัญญา"/>
    <x v="8"/>
    <x v="1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80000"/>
    <m/>
    <n v="0"/>
    <d v="1963-03-09T00:00:00"/>
    <d v="1963-03-12T00:00:00"/>
    <d v="1963-03-27T00:00:00"/>
    <d v="1963-03-30T00:00:00"/>
    <d v="1963-04-03T00:00:00"/>
    <n v="80000"/>
    <m/>
    <m/>
  </r>
  <r>
    <x v="12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33"/>
    <s v="เครื่องมัลติมีเดียโปรเจคเตอร์  ระดับ XGA ขนาด 2,500 ANSI Lumens วิทยาลัยนาฏศิลปจันทบุรี ตำบลวัดใหม่ อำเภอเมืองจันทบุรี จังหวัดจันทบุรี"/>
    <s v="10"/>
    <s v="เครื่อง"/>
    <n v="277000"/>
    <m/>
    <m/>
    <s v="P"/>
    <m/>
    <s v="ค11/2563"/>
    <d v="2563-03-23T00:00:00"/>
    <s v="ห้างหุ้นส่วนจำกัดไพรัชคอมพิวเตอร์ แอนดื โอเอ คอมมิวนิเคชั่น"/>
    <s v="ห้างหุ้นส่วนจำกัด"/>
    <s v="จันทบุรี"/>
    <s v="Epson"/>
    <s v="X05"/>
    <s v="23/มี.ค./2563และ           28/มี.ค./2563"/>
    <n v="277000"/>
    <n v="2"/>
    <d v="1963-04-14T00:00:00"/>
    <n v="277000"/>
    <n v="7017245973"/>
    <m/>
    <m/>
    <m/>
    <x v="74"/>
    <s v="ได้ผู้ขายเรียบร้อยแล้ว หจก.ไพรัชคอมพิวเตอร์ แอนด์ โอเอ      คอมมิวนิเคชั่น   อยู่ระหว่างรอส่งมอบ"/>
    <s v="B.1.6 = จ้างเหมา &gt;&gt; ลงนามในสัญญา"/>
    <x v="8"/>
    <x v="1"/>
    <m/>
    <s v="ได้ผู้ขายเรียบร้อยแล้ว หจก.ไพรัชคอมพิวเตอร์ แอนด์ โอเอ      คอมมิวนิเคชั่น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277000"/>
    <m/>
    <n v="0"/>
    <d v="1963-03-09T00:00:00"/>
    <d v="1963-03-12T00:00:00"/>
    <d v="1963-03-27T00:00:00"/>
    <d v="1963-03-30T00:00:00"/>
    <d v="1963-04-03T00:00:00"/>
    <n v="277000"/>
    <m/>
    <m/>
  </r>
  <r>
    <x v="12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525"/>
    <s v="โทรทัศน์ Smart TV ขนาด 60  นิ้ว พร้อม อุปกรณ์ต่อพ่วงDVD  วิทยาลัยนาฏศิลปจันทบุรี   ตำบลวัดใหม่ อำเภอเมืองจันทบุรี จังหวัดจันทบุรี"/>
    <s v="3"/>
    <s v="เครื่อง"/>
    <n v="111000"/>
    <m/>
    <m/>
    <s v="P"/>
    <m/>
    <s v="ค9/2563"/>
    <d v="2563-03-23T00:00:00"/>
    <s v="บริษัท เดอะเบสท์ ๑ อีเล็คทริค ซิตี้ จำกัด"/>
    <s v="บริษัท จำกัด"/>
    <s v="จันทบุรี"/>
    <s v="LG"/>
    <m/>
    <s v="23/มี.ค./2563และ           27/มี..ค./2563"/>
    <n v="110895"/>
    <n v="1"/>
    <d v="1963-03-27T00:00:00"/>
    <n v="110895"/>
    <n v="7014223716"/>
    <d v="1963-03-27T00:00:00"/>
    <d v="1963-03-27T00:00:00"/>
    <n v="110895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บริษัท เดอะเบสท์ 1 อิเล็คทริคซิตี้ จำกัด      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110895"/>
    <n v="105"/>
    <d v="1963-03-09T00:00:00"/>
    <d v="1963-03-12T00:00:00"/>
    <d v="1963-03-16T00:00:00"/>
    <d v="1963-03-17T00:00:00"/>
    <d v="1963-03-20T00:00:00"/>
    <n v="111000"/>
    <m/>
    <m/>
  </r>
  <r>
    <x v="12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70"/>
    <s v="เครื่องขยายเสียงเคลื่อนที่ พร้อมมิกซ์ และไมค์ วิทยาลัยนาฏศิลปจันทบุรี    ตำบลวัดใหม่ อำเภอเมืองจันทบุรี จังหวัดจันทบุรี"/>
    <s v="10"/>
    <s v="เครื่อง"/>
    <n v="100000"/>
    <m/>
    <m/>
    <s v="P"/>
    <m/>
    <s v="ค12/2563"/>
    <d v="2563-03-17T00:00:00"/>
    <s v="บริษัท ซาวด์ ฟอร์เต จำกัด"/>
    <s v="บริษัท จำกัด"/>
    <s v="สระแก้ว"/>
    <s v="XXL"/>
    <m/>
    <s v="17/มี.ค./2563และ           22/มี..ค./2563"/>
    <n v="100000"/>
    <n v="1"/>
    <d v="1963-03-22T00:00:00"/>
    <n v="100000"/>
    <n v="7014223205"/>
    <d v="1963-03-20T00:00:00"/>
    <d v="1963-03-20T00:00:00"/>
    <n v="1000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บริษัท ซาวด์ ฟอร์เด จำกัด                    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100000"/>
    <n v="0"/>
    <d v="1963-03-09T00:00:00"/>
    <d v="1963-03-12T00:00:00"/>
    <d v="1963-03-20T00:00:00"/>
    <d v="1963-03-23T00:00:00"/>
    <d v="1963-03-26T00:00:00"/>
    <n v="100000"/>
    <m/>
    <m/>
  </r>
  <r>
    <x v="12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529"/>
    <s v="เครื่องขยายเสียงเคลื่อนที่แบบลากจูง ลำโพง 15 นิ้ว ขนาด 450 วัตต์ (RMS) รองรับ Bluetooth พร้อมไมค์ลอย VHF 2 ตัว วิทยาลัยนาฏศิลปจันทบุรี ตำบลวัดใหม่ อำเภอเมืองจันทบุรี จังหวัดจันทบุรี"/>
    <s v="5"/>
    <s v="เครื่อง"/>
    <n v="45000"/>
    <m/>
    <m/>
    <s v="P"/>
    <m/>
    <s v="ค12/2563"/>
    <d v="2563-03-17T00:00:00"/>
    <s v="บริษัท ซาวด์ ฟอร์เต จำกัด"/>
    <s v="บริษัท จำกัด"/>
    <s v="สระแก้ว"/>
    <s v="BIK"/>
    <s v="USK-15V"/>
    <s v="17/มี.ค./2563และ           22/มี..ค./2563"/>
    <n v="45000"/>
    <n v="1"/>
    <d v="1963-03-22T00:00:00"/>
    <n v="45000"/>
    <n v="7014223205"/>
    <d v="1963-03-20T00:00:00"/>
    <d v="1963-03-20T00:00:00"/>
    <n v="450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บริษัท ซาวด์ ฟอร์เด จำกัด                    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45000"/>
    <n v="0"/>
    <d v="1963-03-09T00:00:00"/>
    <d v="1963-03-12T00:00:00"/>
    <d v="1963-03-20T00:00:00"/>
    <d v="1963-03-23T00:00:00"/>
    <d v="1963-03-26T00:00:00"/>
    <n v="45000"/>
    <m/>
    <m/>
  </r>
  <r>
    <x v="12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09"/>
    <s v="จอรับภาพ ชนิดมอเตอร์ไฟฟ้า ขนาดเส้นทแยงมุม 150 นิ้ว วิทยาลัยนาฏศิลปจันทบุรี ตำบลวัดใหม่ อำเภอเมืองจันทบุรี จังหวัดจันทบุรี"/>
    <s v="10"/>
    <s v="จอ"/>
    <n v="200000"/>
    <m/>
    <m/>
    <s v="P"/>
    <m/>
    <s v="ค11/2563"/>
    <d v="2563-03-23T00:00:00"/>
    <s v="ห้างหุ้นส่วนจำกัดไพรัชคอมพิวเตอร์ แอนดื โอเอ คอมมิวนิเคชั่น"/>
    <s v="ห้างหุ้นส่วนจำกัด"/>
    <s v="จันทบุรี"/>
    <s v="Vertex"/>
    <m/>
    <s v="30/มี.ค./2563และ           14/เม.ย./2563"/>
    <n v="200000"/>
    <n v="2"/>
    <d v="1963-04-14T00:00:00"/>
    <n v="200000"/>
    <n v="7014275969"/>
    <m/>
    <m/>
    <m/>
    <x v="74"/>
    <s v="ได้ผู้ขายเรียบร้อยแล้ว หจก.ไพรัชคอมพิวเตอร์ แอนด์ โอเอ      คอมมิวนิเคชั่น  อยู่ระหว่างรอส่งมอบ"/>
    <s v="B.1.6 = จ้างเหมา &gt;&gt; ลงนามในสัญญา"/>
    <x v="8"/>
    <x v="1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200000"/>
    <m/>
    <n v="0"/>
    <d v="1963-03-09T00:00:00"/>
    <d v="1963-03-12T00:00:00"/>
    <d v="1963-03-27T00:00:00"/>
    <d v="1963-03-30T00:00:00"/>
    <d v="1963-04-03T00:00:00"/>
    <n v="20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32"/>
    <s v="คลาลิเน็ต บีแฟล็ต วิทยาลัยนาฏศิลปจันทบุรี    ตำบลวัดใหม่ อำเภอเมืองจันทบุรี จังหวัดจันทบุรี"/>
    <s v="3"/>
    <s v="ตัว"/>
    <n v="18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CL-450"/>
    <s v="25/มี.ค./2563และ           25/เม..ย./2563"/>
    <n v="180000"/>
    <n v="1"/>
    <d v="1963-04-25T00:00:00"/>
    <n v="180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180000"/>
    <m/>
    <n v="0"/>
    <d v="1963-03-09T00:00:00"/>
    <d v="1963-03-12T00:00:00"/>
    <d v="1963-04-09T00:00:00"/>
    <d v="1963-04-10T00:00:00"/>
    <d v="1963-04-17T00:00:00"/>
    <n v="18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12"/>
    <s v="คีย์บอร์ด วิทยาลัยนาฏศิลปจันทบุรี    ตำบลวัดใหม่ อำเภอเมืองจันทบุรี จังหวัดจันทบุรี"/>
    <s v="1"/>
    <s v="ตัว"/>
    <n v="15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Nord"/>
    <s v="Stage 3"/>
    <s v="25/มี.ค./2563และ           25/เม..ย./2563"/>
    <n v="150000"/>
    <n v="1"/>
    <d v="1963-04-25T00:00:00"/>
    <n v="150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150000"/>
    <m/>
    <n v="0"/>
    <d v="1963-03-09T00:00:00"/>
    <d v="1963-03-12T00:00:00"/>
    <d v="1963-04-09T00:00:00"/>
    <d v="1963-04-10T00:00:00"/>
    <d v="1963-04-17T00:00:00"/>
    <n v="15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36"/>
    <s v="เครื่องปรุงแต่งเสียงกีตาร์ วิทยาลัยนาฏศิลปจันทบุรี    ตำบลวัดใหม่ อำเภอเมืองจันทบุรี จังหวัดจันทบุรี"/>
    <s v="1"/>
    <s v="ตัว"/>
    <n v="5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Boss"/>
    <s v="GT-1000"/>
    <s v="25/มี.ค./2563และ           25/เม..ย./2563"/>
    <n v="50000"/>
    <n v="1"/>
    <d v="1963-04-25T00:00:00"/>
    <n v="50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50000"/>
    <m/>
    <n v="0"/>
    <d v="1963-03-09T00:00:00"/>
    <d v="1963-03-12T00:00:00"/>
    <d v="1963-04-09T00:00:00"/>
    <d v="1963-04-10T00:00:00"/>
    <d v="1963-04-17T00:00:00"/>
    <n v="5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13"/>
    <s v="แซกโซโฟนเทนเนอร์ วิทยาลัยนาฏศิลปจันทบุรี    ตำบลวัดใหม่ อำเภอเมืองจันทบุรี จังหวัดจันทบุรี"/>
    <s v="6"/>
    <s v="ตัว"/>
    <n v="72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TS-480"/>
    <s v="25/มี.ค./2563และ           25/เม..ย./2563"/>
    <n v="717000"/>
    <n v="1"/>
    <d v="1963-04-25T00:00:00"/>
    <n v="717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717000"/>
    <m/>
    <n v="3000"/>
    <d v="1963-03-09T00:00:00"/>
    <d v="1963-03-12T00:00:00"/>
    <d v="1963-04-09T00:00:00"/>
    <d v="1963-04-10T00:00:00"/>
    <d v="1963-04-17T00:00:00"/>
    <n v="72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405"/>
    <s v="แซกโซโฟนอัลโต้ วิทยาลัยนาฏศิลปจันทบุรี    ตำบลวัดใหม่ อำเภอเมืองจันทบุรี จังหวัดจันทบุรี"/>
    <s v="6"/>
    <s v="ตัว"/>
    <n v="54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AS-62"/>
    <s v="25/มี.ค./2563และ           25/เม..ย./2563"/>
    <n v="540000"/>
    <n v="1"/>
    <d v="1963-04-25T00:00:00"/>
    <n v="540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540000"/>
    <m/>
    <n v="0"/>
    <d v="1963-03-09T00:00:00"/>
    <d v="1963-03-12T00:00:00"/>
    <d v="1963-04-09T00:00:00"/>
    <d v="1963-04-10T00:00:00"/>
    <d v="1963-04-17T00:00:00"/>
    <n v="54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27"/>
    <s v="ทรัมเป็ทบีแฟล็ต วิทยาลัยนาฏศิลปจันทบุรี    ตำบลวัดใหม่ อำเภอเมืองจันทบุรี จังหวัดจันทบุรี"/>
    <s v="6"/>
    <s v="ตัว"/>
    <n v="48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TR-6345GS"/>
    <s v="25/มี.ค./2563และ           25/เม..ย./2563"/>
    <n v="480000"/>
    <n v="1"/>
    <d v="1963-04-25T00:00:00"/>
    <n v="480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480000"/>
    <m/>
    <n v="0"/>
    <d v="1963-03-09T00:00:00"/>
    <d v="1963-03-12T00:00:00"/>
    <d v="1963-04-09T00:00:00"/>
    <d v="1963-04-10T00:00:00"/>
    <d v="1963-04-17T00:00:00"/>
    <n v="48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28"/>
    <s v="เทนเนอร์ทรอมโบน วิทยาลัยนาฏศิลปจันทบุรี    ตำบลวัดใหม่ อำเภอเมืองจันทบุรี จังหวัดจันทบุรี"/>
    <s v="2"/>
    <s v="ตัว"/>
    <n v="14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YSL-356G"/>
    <s v="25/มี.ค./2563และ           25/เม..ย./2563"/>
    <n v="140000"/>
    <n v="1"/>
    <d v="1963-04-25T00:00:00"/>
    <n v="140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140000"/>
    <m/>
    <n v="0"/>
    <d v="1963-03-09T00:00:00"/>
    <d v="1963-03-12T00:00:00"/>
    <d v="1963-04-09T00:00:00"/>
    <d v="1963-04-10T00:00:00"/>
    <d v="1963-04-17T00:00:00"/>
    <n v="14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52"/>
    <s v="บองโก วิทยาลัยนาฏศิลปจันทบุรี    ตำบลวัดใหม่ อำเภอเมืองจันทบุรี จังหวัดจันทบุรี"/>
    <s v="1"/>
    <s v="ชุด"/>
    <n v="2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Toca"/>
    <s v="Custom Deluxe"/>
    <s v="25/มี.ค./2563และ           25/เม..ย./2563"/>
    <n v="20000"/>
    <n v="1"/>
    <d v="1963-04-25T00:00:00"/>
    <n v="20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20000"/>
    <m/>
    <n v="0"/>
    <d v="1963-03-09T00:00:00"/>
    <d v="1963-03-12T00:00:00"/>
    <d v="1963-04-09T00:00:00"/>
    <d v="1963-04-10T00:00:00"/>
    <d v="1963-04-17T00:00:00"/>
    <n v="2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72"/>
    <s v="เบสกีตาร์ไฟฟ้า วิทยาลัยนาฏศิลปจันทบุรี    ตำบลวัดใหม่ อำเภอเมืองจันทบุรี จังหวัดจันทบุรี"/>
    <s v="1"/>
    <s v="ตัว"/>
    <n v="10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BBNE2"/>
    <s v="25/มี.ค./2563และ           25/เม..ย./2563"/>
    <n v="99000"/>
    <n v="1"/>
    <d v="1963-04-25T00:00:00"/>
    <n v="99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99000"/>
    <m/>
    <n v="1000"/>
    <d v="1963-03-09T00:00:00"/>
    <d v="1963-03-12T00:00:00"/>
    <d v="1963-04-09T00:00:00"/>
    <d v="1963-04-10T00:00:00"/>
    <d v="1963-04-17T00:00:00"/>
    <n v="10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694"/>
    <s v="สแนร์มาร์ชชิ่ง วิทยาลัยนาฏศิลปจันทบุรี    ตำบลวัดใหม่ อำเภอเมืองจันทบุรี จังหวัดจันทบุรี"/>
    <s v="1"/>
    <s v="ใบ"/>
    <n v="8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YAMAHA"/>
    <s v="MS-9314UCH"/>
    <s v="25/มี.ค./2563และ           25/เม..ย./2563"/>
    <n v="80000"/>
    <n v="1"/>
    <d v="1963-04-25T00:00:00"/>
    <n v="80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80000"/>
    <m/>
    <n v="0"/>
    <d v="1963-03-09T00:00:00"/>
    <d v="1963-03-12T00:00:00"/>
    <d v="1963-04-09T00:00:00"/>
    <d v="1963-04-10T00:00:00"/>
    <d v="1963-04-17T00:00:00"/>
    <n v="8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73"/>
    <s v="แอมป์กีตาร์ วิทยาลัยนาฏศิลปจันทบุรี    ตำบลวัดใหม่ อำเภอเมืองจันทบุรี จังหวัดจันทบุรี"/>
    <s v="2"/>
    <s v="ใบ"/>
    <n v="30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Marshall"/>
    <s v="JCM-990+1960A"/>
    <s v="25/มี.ค./2563และ           25/เม..ย./2563"/>
    <n v="299000"/>
    <n v="1"/>
    <d v="1963-04-25T00:00:00"/>
    <n v="299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299000"/>
    <m/>
    <n v="1000"/>
    <d v="1963-03-09T00:00:00"/>
    <d v="1963-03-12T00:00:00"/>
    <d v="1963-04-09T00:00:00"/>
    <d v="1963-04-10T00:00:00"/>
    <d v="1963-04-17T00:00:00"/>
    <n v="300000"/>
    <m/>
    <m/>
  </r>
  <r>
    <x v="12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91"/>
    <s v="แอมป์คีย์บอร์ด วิทยาลัยนาฏศิลปจันทบุรี    ตำบลวัดใหม่ อำเภอเมืองจันทบุรี จังหวัดจันทบุรี"/>
    <s v="2"/>
    <s v="ใบ"/>
    <n v="120000"/>
    <s v="P"/>
    <m/>
    <m/>
    <m/>
    <s v="กอ.1/2563"/>
    <d v="2563-03-25T00:00:00"/>
    <s v="บริษัท เพลมิวสิค เซ็นทรัล จำกัด"/>
    <s v="บริษัท จำกัด"/>
    <s v="กรุงเทพมหานคร"/>
    <s v="Roland"/>
    <s v="KC-990"/>
    <s v="25/มี.ค./2563และ           25/เม..ย./2563"/>
    <n v="120000"/>
    <n v="1"/>
    <d v="1963-04-25T00:00:00"/>
    <n v="120000"/>
    <n v="7014275941"/>
    <m/>
    <m/>
    <m/>
    <x v="75"/>
    <s v="ได้ผู้ขายเรียบร้อยแล้ว บริษัท เพลย์มิวสิค เซ็นทรัล จำกัด   อยู่ระหว่างรอส่งมอบ "/>
    <s v="B.1.6 = จ้างเหมา &gt;&gt; ลงนามในสัญญา"/>
    <x v="8"/>
    <x v="1"/>
    <m/>
    <s v="ได้ผู้ขายเรียบร้อยแล้ว บริษัท เพลย์มิวสิค เซ็นทรัล จำกัด        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120000"/>
    <m/>
    <n v="0"/>
    <d v="1963-03-09T00:00:00"/>
    <d v="1963-03-12T00:00:00"/>
    <d v="1963-04-09T00:00:00"/>
    <d v="1963-04-10T00:00:00"/>
    <d v="1963-04-17T00:00:00"/>
    <n v="120000"/>
    <m/>
    <m/>
  </r>
  <r>
    <x v="12"/>
    <s v="งบประมาณตามพรบ.งบประมาณรายจ่ายประจำปีงบประมาณ พ.ศ.2563"/>
    <x v="0"/>
    <s v="ครุภัณฑ์กีฬา"/>
    <s v="กิจกรรมพัฒนาอุปกรณ์ทางการศึกษา กายภาพและสภาพแวดล้อมระดับพื้นฐาน"/>
    <s v="1800836718110033"/>
    <s v="ป้ายคะแนนวอลเลย์บอล บาสเกตบอล  วิทยาลัยนาฏศิลปจันทบุรี   ตำบลวัดใหม่ อำเภอเมืองจันทบุรี จังหวัดจันทบุรี"/>
    <s v="2"/>
    <s v="ป้าย"/>
    <n v="24000"/>
    <m/>
    <m/>
    <s v="P"/>
    <m/>
    <s v="ค13/2563"/>
    <d v="2563-03-30T00:00:00"/>
    <s v="ร้านพีโอ สปอร์ต"/>
    <s v="ร้าน"/>
    <s v="จันทบุรี"/>
    <m/>
    <m/>
    <s v="30/มี.ค./2563และ           14/เม.ย./2563"/>
    <n v="24000"/>
    <n v="4"/>
    <d v="1963-04-14T00:00:00"/>
    <n v="24000"/>
    <n v="7014275983"/>
    <m/>
    <m/>
    <m/>
    <x v="70"/>
    <s v="ได้ผู้ขายเรียบร้อยแล้ว ร้าน พีโอ อยู่ในระหว่างรอส่งมอบ"/>
    <s v="B.1.6 = จ้างเหมา &gt;&gt; ลงนามในสัญญา"/>
    <x v="8"/>
    <x v="1"/>
    <m/>
    <s v="ได้ผู้ขายเรียบร้อยแล้ว ร้าน พีโอ สปร์อต                           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24000"/>
    <m/>
    <n v="0"/>
    <d v="1963-03-09T00:00:00"/>
    <d v="1963-03-12T00:00:00"/>
    <d v="1963-03-20T00:00:00"/>
    <d v="1963-03-23T00:00:00"/>
    <d v="1963-03-26T00:00:00"/>
    <n v="24000"/>
    <m/>
    <m/>
  </r>
  <r>
    <x v="12"/>
    <s v="งบประมาณตามพรบ.งบประมาณรายจ่ายประจำปีงบประมาณ พ.ศ.2563"/>
    <x v="0"/>
    <s v="ครุภัณฑ์วิทยาศาสตร์"/>
    <s v="กิจกรรมพัฒนาอุปกรณ์ทางการศึกษา กายภาพและสภาพแวดล้อมระดับพื้นฐาน"/>
    <s v="1800836718110151"/>
    <s v="แบบจำลองอะตอม  วิทยาลัยนาฏศิลปจันทบุรี    ตำบลวัดใหม่ อำเภอเมืองจันทบุรี จังหวัดจันทบุรี"/>
    <s v="3"/>
    <s v="ชุด"/>
    <n v="10500"/>
    <m/>
    <m/>
    <s v="P"/>
    <m/>
    <s v="ค14/2563"/>
    <d v="2563-03-18T00:00:00"/>
    <s v="ร้านหนังสือดี"/>
    <s v="ร้าน"/>
    <s v="จันทบุรี"/>
    <m/>
    <m/>
    <s v="18/มี.ค./2563และ           23/มี.ค./2563"/>
    <n v="10500"/>
    <n v="4"/>
    <d v="1963-03-23T00:00:00"/>
    <n v="10500"/>
    <n v="7014223226"/>
    <d v="1963-03-23T00:00:00"/>
    <d v="1963-03-23T00:00:00"/>
    <n v="105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10500"/>
    <n v="0"/>
    <d v="1963-03-09T00:00:00"/>
    <d v="1963-03-12T00:00:00"/>
    <d v="1963-03-20T00:00:00"/>
    <d v="1963-03-23T00:00:00"/>
    <d v="1963-03-26T00:00:00"/>
    <n v="10500"/>
    <m/>
    <m/>
  </r>
  <r>
    <x v="12"/>
    <s v="งบประมาณตามพรบ.งบประมาณรายจ่ายประจำปีงบประมาณ พ.ศ.2563"/>
    <x v="0"/>
    <s v="ครุภัณฑ์วิทยาศาสตร์"/>
    <s v="กิจกรรมพัฒนาอุปกรณ์ทางการศึกษา กายภาพและสภาพแวดล้อมระดับพื้นฐาน"/>
    <s v="1800836718110531"/>
    <s v="กล้องจุลทรรศน์ตาเดียว วิทยาลัยนาฏศิลปจันทบุรี   ตำบลวัดใหม่ อำเภอเมืองจันทบุรี จังหวัดจันทบุรี"/>
    <s v="2"/>
    <s v="เครื่อง"/>
    <n v="30000"/>
    <m/>
    <m/>
    <s v="P"/>
    <m/>
    <s v="ค14/2563"/>
    <d v="2563-03-18T00:00:00"/>
    <s v="ร้านหนังสือดี"/>
    <s v="ร้าน"/>
    <s v="จันทบุรี"/>
    <m/>
    <m/>
    <s v="18/มี.ค./2563และ           23/มี.ค./2563"/>
    <n v="30000"/>
    <n v="4"/>
    <d v="1963-03-23T00:00:00"/>
    <n v="30000"/>
    <n v="7014223226"/>
    <d v="1963-03-23T00:00:00"/>
    <d v="1963-03-23T00:00:00"/>
    <n v="300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30000"/>
    <n v="0"/>
    <d v="1963-03-09T00:00:00"/>
    <d v="1963-03-12T00:00:00"/>
    <d v="1963-03-20T00:00:00"/>
    <d v="1963-03-23T00:00:00"/>
    <d v="1963-03-26T00:00:00"/>
    <n v="30000"/>
    <m/>
    <m/>
  </r>
  <r>
    <x v="12"/>
    <s v="งบประมาณตามพรบ.งบประมาณรายจ่ายประจำปีงบประมาณ พ.ศ.2563"/>
    <x v="0"/>
    <s v="ครุภัณฑ์วิทยาศาสตร์"/>
    <s v="กิจกรรมพัฒนาอุปกรณ์ทางการศึกษา กายภาพและสภาพแวดล้อมระดับพื้นฐาน"/>
    <s v="1800836718110111"/>
    <s v="ถาดคลื่นน้ำ  วิทยาลัยนาฏศิลปจันทบุรี   ตำบลวัดใหม่ อำเภอเมืองจันทบุรี จังหวัดจันทบุรี"/>
    <s v="2"/>
    <s v="ชุด"/>
    <n v="10000"/>
    <m/>
    <m/>
    <s v="P"/>
    <m/>
    <s v="ค14/2563"/>
    <d v="2563-03-18T00:00:00"/>
    <s v="ร้านหนังสือดี"/>
    <s v="ร้าน"/>
    <s v="จันทบุรี"/>
    <m/>
    <m/>
    <s v="18/มี.ค./2563และ           23/มี.ค./2563"/>
    <n v="10000"/>
    <n v="4"/>
    <d v="1963-03-23T00:00:00"/>
    <n v="10000"/>
    <n v="7014223226"/>
    <d v="1963-03-23T00:00:00"/>
    <d v="1963-03-23T00:00:00"/>
    <n v="100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10000"/>
    <n v="0"/>
    <d v="1963-03-09T00:00:00"/>
    <d v="1963-03-12T00:00:00"/>
    <d v="1963-03-20T00:00:00"/>
    <d v="1963-03-23T00:00:00"/>
    <d v="1963-03-26T00:00:00"/>
    <n v="10000"/>
    <m/>
    <m/>
  </r>
  <r>
    <x v="12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693"/>
    <s v="หุ่นจำลองร่างกายมนุษย์ 40 ชิ้น 85 ซม. วิทยาลัยนาฏศิลปจันทบุรี   ตำบลวัดใหม่ อำเภอเมืองจันทบุรี จังหวัดจันทบุรี"/>
    <s v="2"/>
    <s v="ตัว"/>
    <n v="23600"/>
    <m/>
    <m/>
    <s v="P"/>
    <m/>
    <s v="ค15/2563"/>
    <d v="2563-03-19T00:00:00"/>
    <s v="ร้านหนังสือดี"/>
    <s v="ร้าน"/>
    <s v="จันทบุรี"/>
    <m/>
    <m/>
    <s v="19/มี.ค./2563และ           24/มี.ค./2563"/>
    <n v="23600"/>
    <n v="4"/>
    <d v="1963-03-24T00:00:00"/>
    <n v="23600"/>
    <n v="7014221873"/>
    <d v="1963-03-23T00:00:00"/>
    <d v="1963-03-23T00:00:00"/>
    <n v="236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23600"/>
    <n v="0"/>
    <d v="1963-03-09T00:00:00"/>
    <d v="1963-03-12T00:00:00"/>
    <d v="1963-03-20T00:00:00"/>
    <d v="1963-03-23T00:00:00"/>
    <d v="1963-03-26T00:00:00"/>
    <n v="23600"/>
    <m/>
    <m/>
  </r>
  <r>
    <x v="12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71"/>
    <s v="หุ่นจำลองลำต้นพืชใบเลี้ยวคู่ วิทยาลัยนาฏศิลปจันทบุรี    ตำบลวัดใหม่ อำเภอเมืองจันทบุรี จังหวัดจันทบุรี"/>
    <s v="6"/>
    <s v="ชุด"/>
    <n v="11400"/>
    <m/>
    <m/>
    <s v="P"/>
    <m/>
    <s v="ค15/2563"/>
    <d v="2563-03-19T00:00:00"/>
    <s v="ร้านหนังสือดี"/>
    <s v="ร้าน"/>
    <s v="จันทบุรี"/>
    <m/>
    <m/>
    <s v="19/มี.ค./2563และ           24/มี.ค./2563"/>
    <n v="11400"/>
    <n v="4"/>
    <d v="1963-03-24T00:00:00"/>
    <n v="11400"/>
    <n v="7014221873"/>
    <d v="1963-03-23T00:00:00"/>
    <d v="1963-03-23T00:00:00"/>
    <n v="114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11400"/>
    <n v="0"/>
    <d v="1963-03-09T00:00:00"/>
    <d v="1963-03-12T00:00:00"/>
    <d v="1963-03-20T00:00:00"/>
    <d v="1963-03-23T00:00:00"/>
    <d v="1963-03-26T00:00:00"/>
    <n v="11400"/>
    <m/>
    <m/>
  </r>
  <r>
    <x v="12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035"/>
    <s v="หุ่นจำลองลำต้นพืชใบเลี้ยวเดี่ยว   วิทยาลัยนาฏศิลปจันทบุรี   ตำบลวัดใหม่ อำเภอเมืองจันทบุรี จังหวัดจันทบุรี"/>
    <s v="6"/>
    <s v="ชุด"/>
    <n v="11400"/>
    <m/>
    <m/>
    <s v="P"/>
    <m/>
    <s v="ค15/2563"/>
    <d v="2563-03-19T00:00:00"/>
    <s v="ร้านหนังสือดี"/>
    <s v="ร้าน"/>
    <s v="จันทบุรี"/>
    <m/>
    <m/>
    <s v="19/มี.ค./2563และ           24/มี.ค./2563"/>
    <n v="11400"/>
    <n v="4"/>
    <d v="1963-03-24T00:00:00"/>
    <n v="11400"/>
    <n v="7014221873"/>
    <d v="1963-03-23T00:00:00"/>
    <d v="1963-03-23T00:00:00"/>
    <n v="114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11400"/>
    <n v="0"/>
    <d v="1963-03-09T00:00:00"/>
    <d v="1963-03-12T00:00:00"/>
    <d v="1963-03-20T00:00:00"/>
    <d v="1963-03-23T00:00:00"/>
    <d v="1963-03-26T00:00:00"/>
    <n v="11400"/>
    <m/>
    <m/>
  </r>
  <r>
    <x v="12"/>
    <s v="งบประมาณตามพรบ.งบประมาณรายจ่ายประจำปีงบประมาณ พ.ศ.2563"/>
    <x v="0"/>
    <s v="ครุภัณฑ์การแพทย์"/>
    <s v="กิจกรรมพัฒนาอุปกรณ์ทางการศึกษา กายภาพและสภาพแวดล้อมระดับพื้นฐาน"/>
    <s v="1800836718110530"/>
    <s v="เครื่องชั่งน้ำหนัก แบบดิจิตอล พร้อมที่วัดส่วนสูงวิทยาลัยนาฏศิลปจันทบุรี   ตำบลวัดใหม่ อำเภอเมืองจันทบุรี จังหวัดจันทบุรี"/>
    <s v="2"/>
    <s v="เครื่อง"/>
    <n v="40000"/>
    <m/>
    <m/>
    <s v="P"/>
    <m/>
    <s v="ค16/2563"/>
    <d v="2563-03-18T00:00:00"/>
    <s v="ร้านหนังสือดี"/>
    <s v="ร้าน"/>
    <s v="จันทบุรี"/>
    <m/>
    <m/>
    <s v="18/มี.ค./2563และ           23/มี.ค./2563"/>
    <n v="40000"/>
    <n v="4"/>
    <d v="1963-03-23T00:00:00"/>
    <n v="40000"/>
    <n v="7014222753"/>
    <d v="1963-03-23T00:00:00"/>
    <d v="1963-03-23T00:00:00"/>
    <n v="400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ร้านหนังสือดี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40000"/>
    <n v="0"/>
    <d v="1963-03-09T00:00:00"/>
    <d v="1963-03-12T00:00:00"/>
    <d v="1963-03-20T00:00:00"/>
    <d v="1963-03-23T00:00:00"/>
    <d v="1963-03-26T00:00:00"/>
    <n v="40000"/>
    <m/>
    <m/>
  </r>
  <r>
    <x v="12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034"/>
    <s v="เครื่องปั๊มลม ขนาด 165 ลิตร มอเตอร์ 3 แรง วิทยาลัยนาฏศิลปจันทบุรี   ตำบลวัดใหม่ อำเภอเมืองจันทบุรี จังหวัดจันทบุรี"/>
    <s v="1"/>
    <s v="เครื่อง"/>
    <n v="37000"/>
    <m/>
    <m/>
    <s v="P"/>
    <m/>
    <s v="ค17/2563"/>
    <d v="2563-03-18T00:00:00"/>
    <s v="ร้านสิริโลหะภัณฑ์"/>
    <s v="ร้าน"/>
    <s v="จันทบุรี"/>
    <m/>
    <m/>
    <s v="16/มี.ค./2563และ           21/มี.ค./2563"/>
    <n v="37000"/>
    <n v="4"/>
    <d v="1963-03-21T00:00:00"/>
    <n v="37000"/>
    <n v="7014222779"/>
    <d v="1963-03-20T00:00:00"/>
    <d v="1963-03-20T00:00:00"/>
    <n v="370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ร้านสิริโลหะภัณฑ์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37000"/>
    <n v="0"/>
    <d v="1963-03-09T00:00:00"/>
    <d v="1963-03-12T00:00:00"/>
    <d v="1963-03-13T00:00:00"/>
    <d v="1963-03-16T00:00:00"/>
    <d v="1963-03-19T00:00:00"/>
    <n v="37000"/>
    <m/>
    <m/>
  </r>
  <r>
    <x v="12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404"/>
    <s v="รถเข็น วิทยาลัยนาฏศิลปจันทบุรี   ตำบลวัดใหม่ อำเภอเมืองจันทบุรี จังหวัดจันทบุรี"/>
    <s v="3"/>
    <s v="คัน"/>
    <n v="15000"/>
    <m/>
    <m/>
    <s v="P"/>
    <m/>
    <s v="ค17/2563"/>
    <d v="2563-03-18T00:00:00"/>
    <s v="ร้านสิริโลหะภัณฑ์"/>
    <s v="ร้าน"/>
    <s v="จันทบุรี"/>
    <m/>
    <m/>
    <s v="16/มี.ค./2563และ           21/มี.ค./2563"/>
    <n v="15000"/>
    <n v="4"/>
    <d v="1963-03-21T00:00:00"/>
    <n v="15000"/>
    <n v="7014222779"/>
    <d v="1963-03-20T00:00:00"/>
    <d v="1963-03-20T00:00:00"/>
    <n v="1500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 ร้านสิริโลหะภัณฑ์ รอลงนามในสัญญาซื้อขาย"/>
    <s v="ได้ตัวผู้รับจ้างแล้ว/รอลงนามในสัญญา"/>
    <s v="ลงข้อมูลในระบบ BB evMis ถึงวันที่ 31 มี.ค.2563 แล้ว"/>
    <m/>
    <n v="15000"/>
    <n v="0"/>
    <d v="1963-03-09T00:00:00"/>
    <d v="1963-03-12T00:00:00"/>
    <d v="1963-03-13T00:00:00"/>
    <d v="1963-03-16T00:00:00"/>
    <d v="1963-03-19T00:00:00"/>
    <n v="15000"/>
    <m/>
    <m/>
  </r>
  <r>
    <x v="1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74"/>
    <s v="ชุดควนคราบุรี วิทยาลัยนาฏศิลปจันทบุรี    ตำบลวัดใหม่ อำเภอเมืองจันทบุรี จังหวัดจันทบุรี"/>
    <s v="1"/>
    <s v="สำหรับ"/>
    <n v="307000"/>
    <m/>
    <m/>
    <s v="P"/>
    <m/>
    <s v="ค18/2563"/>
    <d v="2563-04-09T00:00:00"/>
    <s v="ร้านทับทิมพาณิชย์"/>
    <s v="ร้าน"/>
    <s v="ตราด"/>
    <m/>
    <m/>
    <s v="9/เม.ย./2563และ           8/มิ.ย./2563"/>
    <n v="307000"/>
    <n v="4"/>
    <d v="1963-06-08T00:00:00"/>
    <n v="307000"/>
    <n v="7014287121"/>
    <m/>
    <m/>
    <m/>
    <x v="76"/>
    <s v="ได้ผู้ขายเรียบร้อยแล้ว ร้านทับทิมพาณิชย์ รอลงนามในสัญญาซื้อขาย ภายใน 3 เม.ย..63"/>
    <s v="B.1.5 = จ้างเหมา &gt;&gt; อนุมัติผลการจัดซื้อจัดจ้าง (รอลงนามสัญญา)"/>
    <x v="7"/>
    <x v="1"/>
    <m/>
    <s v="ได้ผู้ขายเรียบร้อยแล้ว ร้านทับทิมพาณิชย์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307000"/>
    <m/>
    <n v="0"/>
    <d v="1963-03-09T00:00:00"/>
    <d v="1963-03-12T00:00:00"/>
    <d v="1963-04-09T00:00:00"/>
    <d v="1963-04-10T00:00:00"/>
    <d v="1963-04-17T00:00:00"/>
    <n v="307000"/>
    <m/>
    <m/>
  </r>
  <r>
    <x v="1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26"/>
    <s v="ชุดประกาศเสียงตามสาย  วิทยาลัยนาฏศิลปจันทบุรี    ตำบลวัดใหม่ อำเภอเมืองจันทบุรี จังหวัดจันทบุรี"/>
    <s v="1"/>
    <s v="ชุด"/>
    <n v="100000"/>
    <m/>
    <m/>
    <s v="P"/>
    <m/>
    <s v="ค4/2563"/>
    <d v="2563-03-25T00:00:00"/>
    <s v="ร้านจันทบุรีแม็ค๙๙๙คลับ"/>
    <s v="ร้าน"/>
    <s v="จันทบุรี"/>
    <m/>
    <m/>
    <s v="25/มี.ค./2563และ           30/มี.ค./2563"/>
    <n v="98950"/>
    <n v="4"/>
    <d v="1963-03-30T00:00:00"/>
    <n v="98950"/>
    <n v="7014236077"/>
    <d v="1963-03-30T00:00:00"/>
    <d v="1963-03-30T00:00:00"/>
    <n v="98950"/>
    <x v="70"/>
    <s v="เบิกจ่ายเงินเรียบร้อยแล้ว"/>
    <s v="B.1.6 = จ้างเหมา &gt;&gt; ลงนามในสัญญา"/>
    <x v="1"/>
    <x v="0"/>
    <m/>
    <s v="ได้ผู้ขายเรียบร้อยแล้ว ร้านแม็ค999 คลับ รอลงนามใบสั่งซื้อสั่งจ้าง"/>
    <s v="ได้ตัวผู้รับจ้างแล้ว/รอลงนามในสัญญา"/>
    <s v="ลงข้อมูลในระบบ BB evMis ถึงวันที่ 31 มี.ค.2563 แล้ว"/>
    <m/>
    <n v="98950"/>
    <n v="1050"/>
    <d v="1963-03-09T00:00:00"/>
    <d v="1963-03-12T00:00:00"/>
    <d v="1963-03-20T00:00:00"/>
    <d v="1963-03-23T00:00:00"/>
    <d v="1963-03-26T00:00:00"/>
    <n v="100000"/>
    <m/>
    <m/>
  </r>
  <r>
    <x v="12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92"/>
    <s v="ชุดหัถตศิลป์ถิ่นบูรพา วิทยาลัยนาฏศิลปจันทบุรี    ตำบลวัดใหม่ อำเภอเมืองจันทบุรี จังหวัดจันทบุรี"/>
    <s v="1"/>
    <s v="สำหรับ"/>
    <n v="164000"/>
    <m/>
    <m/>
    <s v="P"/>
    <m/>
    <s v="ค18/2563"/>
    <d v="2563-04-09T00:00:00"/>
    <s v="ร้านทับทิมพาณิชย์"/>
    <s v="ร้าน"/>
    <s v="ตราด"/>
    <m/>
    <m/>
    <s v="9/เม.ย./2563และ           8/มิ.ย./2563"/>
    <n v="164000"/>
    <n v="4"/>
    <d v="1963-06-08T00:00:00"/>
    <n v="164000"/>
    <n v="7014287121"/>
    <m/>
    <m/>
    <m/>
    <x v="76"/>
    <s v="ได้ผู้ขายเรียบร้อยแล้ว ร้านทับทิมพาณิชย์ รอลงนามในสัญญาซื้อขาย ภายใน 3 เม.ย..63"/>
    <s v="B.1.5 = จ้างเหมา &gt;&gt; อนุมัติผลการจัดซื้อจัดจ้าง (รอลงนามสัญญา)"/>
    <x v="7"/>
    <x v="1"/>
    <m/>
    <s v="ได้ผู้ขายเรียบร้อยแล้ว ร้านทับทิมพาณิชย์ รอลงนามในสัญญาซื้อขาย"/>
    <s v="ได้ตัวผู้รับจ้างแล้ว/รอลงนามในสัญญา"/>
    <s v="ยังไม่ได้ลงข้อมูลในระบบ BB evMis"/>
    <n v="164000"/>
    <m/>
    <n v="0"/>
    <d v="1963-03-09T00:00:00"/>
    <d v="1963-03-12T00:00:00"/>
    <d v="1963-04-09T00:00:00"/>
    <d v="1963-04-10T00:00:00"/>
    <d v="1963-04-17T00:00:00"/>
    <n v="164000"/>
    <m/>
    <m/>
  </r>
  <r>
    <x v="12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49"/>
    <s v="Print Server ขนาดต่อเข้ากับเครื่องปริ๊นไม่ต่ำกว่า 3 เครื่อง วิทยาลัยนาฏศิลปจันทบุรี   ตำบลวัดใหม่ อำเภอเมืองจันทบุรี จังหวัดจันทบุรี"/>
    <s v="3"/>
    <s v="เครื่อง"/>
    <n v="9000"/>
    <m/>
    <m/>
    <s v="P"/>
    <m/>
    <s v="ค19/2563"/>
    <d v="2563-04-03T00:00:00"/>
    <s v="บริษัท แอดไวซ์ ไอที อินฟินิท จำกัด"/>
    <s v="บริษัท จำกัด"/>
    <s v="จันทบุรี"/>
    <m/>
    <m/>
    <s v="3/เม.ย./2563และ           18/เม.ย./2563"/>
    <n v="9000"/>
    <n v="1"/>
    <d v="1963-04-18T00:00:00"/>
    <n v="9000"/>
    <n v="7014285653"/>
    <m/>
    <m/>
    <m/>
    <x v="77"/>
    <s v="ได้ผู้ขายเรียบร้อยแล้วบริษัท แอดไวซ์ ไอที อินฟินิท จำกัด  อยู่ในระหว่างส่งมอบพัสดุ"/>
    <s v="B.1.6 = จ้างเหมา &gt;&gt; ลงนามในสัญญา"/>
    <x v="8"/>
    <x v="1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9000"/>
    <m/>
    <n v="0"/>
    <d v="1963-03-09T00:00:00"/>
    <d v="1963-03-12T00:00:00"/>
    <d v="1963-03-16T00:00:00"/>
    <d v="1963-03-17T00:00:00"/>
    <d v="1963-03-20T00:00:00"/>
    <n v="9000"/>
    <m/>
    <m/>
  </r>
  <r>
    <x v="12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49"/>
    <s v="Raspberry Pi4 Model B 4GB with case and Accessorise  วิทยาลัยนาฏศิลปจันทบุรี   ตำบลวัดใหม่ อำเภอเมืองจันทบุรี จังหวัดจันทบุรี"/>
    <s v="2"/>
    <s v="เครื่อง"/>
    <n v="2000"/>
    <m/>
    <m/>
    <s v="P"/>
    <m/>
    <s v="ค19/2563"/>
    <d v="2563-04-03T00:00:00"/>
    <s v="บริษัท แอดไวซ์ ไอที อินฟินิท จำกัด"/>
    <s v="บริษัท จำกัด"/>
    <s v="จันทบุรี"/>
    <m/>
    <m/>
    <s v="3/เม.ย./2563และ           18/เม.ย./2563"/>
    <n v="2000"/>
    <n v="1"/>
    <d v="1963-04-18T00:00:00"/>
    <n v="2000"/>
    <n v="7014285653"/>
    <m/>
    <m/>
    <m/>
    <x v="77"/>
    <s v="ได้ผู้ขายเรียบร้อยแล้วบริษัท แอดไวซ์ ไอที อินฟินิท จำกัด  อยู่ในระหว่างส่งมอบพัสดุ"/>
    <s v="B.1.6 = จ้างเหมา &gt;&gt; ลงนามในสัญญา"/>
    <x v="8"/>
    <x v="1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2000"/>
    <m/>
    <n v="0"/>
    <d v="1963-03-09T00:00:00"/>
    <d v="1963-03-12T00:00:00"/>
    <d v="1963-03-16T00:00:00"/>
    <d v="1963-03-17T00:00:00"/>
    <d v="1963-03-20T00:00:00"/>
    <n v="2000"/>
    <m/>
    <m/>
  </r>
  <r>
    <x v="12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9"/>
    <s v="Raspberry Pi7 inch Touchscreen LCD Display วิทยาลัยนาฏศิลปจันทบุรี   ตำบลวัดใหม่ อำเภอเมืองจันทบุรี จังหวัดจันทบุรี"/>
    <s v="1"/>
    <s v="เครื่อง"/>
    <n v="4500"/>
    <m/>
    <m/>
    <s v="P"/>
    <m/>
    <s v="ค19/2563"/>
    <d v="2563-04-03T00:00:00"/>
    <s v="บริษัท แอดไวซ์ ไอที อินฟินิท จำกัด"/>
    <s v="บริษัท จำกัด"/>
    <s v="จันทบุรี"/>
    <m/>
    <m/>
    <s v="3/เม.ย./2563และ           18/เม.ย./2563"/>
    <n v="4500"/>
    <n v="1"/>
    <d v="1963-04-18T00:00:00"/>
    <n v="4500"/>
    <n v="7014285653"/>
    <m/>
    <m/>
    <m/>
    <x v="77"/>
    <s v="ได้ผู้ขายเรียบร้อยแล้วบริษัท แอดไวซ์ ไอที อินฟินิท จำกัด  อยู่ในระหว่างส่งมอบพัสดุ"/>
    <s v="B.1.6 = จ้างเหมา &gt;&gt; ลงนามในสัญญา"/>
    <x v="8"/>
    <x v="1"/>
    <m/>
    <s v="ได้ผู้ขายเรียบร้อยแล้ว หจก.ไพรัชคอมพิวเตอร์ แอนด์ โอเอ      คอมมิวนิเคชั่น  รอลงนามใบสั่งซื้อสั่งจ้าง"/>
    <s v="ได้ตัวผู้รับจ้างแล้ว/รอลงนามในสัญญา"/>
    <s v="ยังไม่ได้ลงข้อมูลในระบบ BB evMis"/>
    <n v="4500"/>
    <m/>
    <n v="0"/>
    <d v="1963-03-09T00:00:00"/>
    <d v="1963-03-12T00:00:00"/>
    <d v="1963-03-16T00:00:00"/>
    <d v="1963-03-17T00:00:00"/>
    <d v="1963-03-20T00:00:00"/>
    <n v="4500"/>
    <m/>
    <m/>
  </r>
  <r>
    <x v="12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8"/>
    <s v="เครื่องคอมพิวเตอร์ สำหรับงานประมวลผล แบบที่ 1 (จอแสดงภาพขนาดไม่น้อยกว่า 19 นิ้ว) วิทยาลัยนาฏศิลปจันทบุรี ตำบลวัดใหม่ อำเภอเมืองจันทบุรี จังหวัดจันทบุรี"/>
    <s v="23"/>
    <s v="เครื่อง"/>
    <n v="506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ACER"/>
    <s v="X4665G"/>
    <s v="31/มี.ค./2563และ           24/เม.ย./2563"/>
    <n v="506000"/>
    <n v="1"/>
    <d v="1963-04-24T00:00:00"/>
    <n v="506000"/>
    <n v="7014275952"/>
    <m/>
    <m/>
    <m/>
    <x v="78"/>
    <s v="ได้ผู้ขายเรียบร้อยแล้ว คือ บริษัท ดิ แอดวานซ์ โซลูชั่น จำกัด อยู่ในระหว่างรอส่งมอบ"/>
    <s v="B.1.6 = จ้างเหมา &gt;&gt; ลงนามในสัญญา"/>
    <x v="8"/>
    <x v="1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s v="ยังไม่ได้ลงข้อมูลในระบบ BB evMis"/>
    <n v="506000"/>
    <m/>
    <n v="0"/>
    <d v="1963-03-09T00:00:00"/>
    <d v="1963-03-12T00:00:00"/>
    <d v="1963-04-09T00:00:00"/>
    <d v="1963-04-10T00:00:00"/>
    <d v="1963-04-17T00:00:00"/>
    <n v="506000"/>
    <m/>
    <m/>
  </r>
  <r>
    <x v="12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59"/>
    <s v="เครื่องคอมพิวเตอร์โน้ตบุ๊ก สำหรับงานประมวลผล วิทยาลัยนาฏศิลปจันทบุรี ตำบลวัดใหม่ อำเภอเมืองจันทบุรี จังหวัดจันทบุรี"/>
    <s v="7"/>
    <s v="เครื่อง"/>
    <n v="154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ACER"/>
    <s v="Extensa215-51"/>
    <s v="31/มี.ค./2563และ           24/เม.ย./2563"/>
    <n v="154000"/>
    <n v="1"/>
    <d v="1963-04-24T00:00:00"/>
    <n v="154000"/>
    <n v="7014275952"/>
    <m/>
    <m/>
    <m/>
    <x v="78"/>
    <s v="ได้ผู้ขายเรียบร้อยแล้ว คือ บริษัท ดิ แอดวานซ์ โซลูชั่น จำกัด อยู่ในระหว่างรอส่งมอบ"/>
    <s v="B.1.6 = จ้างเหมา &gt;&gt; ลงนามในสัญญา"/>
    <x v="8"/>
    <x v="1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s v="ยังไม่ได้ลงข้อมูลในระบบ BB evMis"/>
    <n v="154000"/>
    <m/>
    <n v="0"/>
    <d v="1963-03-09T00:00:00"/>
    <d v="1963-03-12T00:00:00"/>
    <d v="1963-04-09T00:00:00"/>
    <d v="1963-04-10T00:00:00"/>
    <d v="1963-04-17T00:00:00"/>
    <n v="154000"/>
    <m/>
    <m/>
  </r>
  <r>
    <x v="12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5"/>
    <s v="เครื่องพิมพ์ Multifunction แบบฉีดหมึกพร้อมติดตั้งถังหมึกพิมพ์ (Inkjet Tank Printer) วิทยาลัยนาฏศิลปจันทบุรี ตำบลวัดใหม่ อำเภอเมืองจันทบุรี จังหวัดจันทบุรี"/>
    <s v="10"/>
    <s v="เครื่อง"/>
    <n v="80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Brother"/>
    <s v="MFC-T810W"/>
    <s v="31/มี.ค./2563และ           24/เม.ย./2563"/>
    <n v="78000"/>
    <n v="1"/>
    <d v="1963-04-24T00:00:00"/>
    <n v="78000"/>
    <n v="7014275952"/>
    <m/>
    <m/>
    <m/>
    <x v="78"/>
    <s v="ได้ผู้ขายเรียบร้อยแล้ว คือ บริษัท ดิ แอดวานซ์ โซลูชั่น จำกัด อยู่ในระหว่างรอส่งมอบ"/>
    <s v="B.1.6 = จ้างเหมา &gt;&gt; ลงนามในสัญญา"/>
    <x v="8"/>
    <x v="1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s v="ยังไม่ได้ลงข้อมูลในระบบ BB evMis"/>
    <n v="78000"/>
    <m/>
    <n v="2000"/>
    <d v="1963-03-09T00:00:00"/>
    <d v="1963-03-12T00:00:00"/>
    <d v="1963-04-09T00:00:00"/>
    <d v="1963-04-10T00:00:00"/>
    <d v="1963-04-17T00:00:00"/>
    <n v="80000"/>
    <m/>
    <m/>
  </r>
  <r>
    <x v="12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68"/>
    <s v="เครื่องพิมพ์ชนิดเลเซอร์ หรือ LED ขาวดำ ชนิด Network แบบที่ 1 (28 หน้า/นาที) วิทยาลัยนาฏศิลปจันทบุรี ตำบลวัดใหม่ อำเภอเมืองจันทบุรี จังหวัดจันทบุรี"/>
    <s v="10"/>
    <s v="เครื่อง"/>
    <n v="89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Brother"/>
    <s v="MFC-L2715DW"/>
    <s v="31/มี.ค./2563และ           24/เม.ย./2563"/>
    <n v="89000"/>
    <n v="1"/>
    <d v="1963-04-24T00:00:00"/>
    <n v="89000"/>
    <n v="7014275952"/>
    <m/>
    <m/>
    <m/>
    <x v="78"/>
    <s v="ได้ผู้ขายเรียบร้อยแล้ว คือ บริษัท ดิ แอดวานซ์ โซลูชั่น จำกัด อยู่ในระหว่างรอส่งมอบ"/>
    <s v="B.1.6 = จ้างเหมา &gt;&gt; ลงนามในสัญญา"/>
    <x v="8"/>
    <x v="1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s v="ยังไม่ได้ลงข้อมูลในระบบ BB evMis"/>
    <n v="89000"/>
    <m/>
    <n v="0"/>
    <d v="1963-03-09T00:00:00"/>
    <d v="1963-03-12T00:00:00"/>
    <d v="1963-04-09T00:00:00"/>
    <d v="1963-04-10T00:00:00"/>
    <d v="1963-04-17T00:00:00"/>
    <n v="89000"/>
    <m/>
    <m/>
  </r>
  <r>
    <x v="12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6"/>
    <s v="เครื่องสำรองไฟฟ้า ขนาด 800 VA วิทยาลัยนาฏศิลปจันทบุรี ตำบลวัดใหม่ อำเภอเมืองจันทบุรี จังหวัดจันทบุรี"/>
    <s v="20"/>
    <s v="เครื่อง"/>
    <n v="50000"/>
    <s v="P"/>
    <m/>
    <m/>
    <m/>
    <s v="กอ.2/2563"/>
    <d v="2563-03-31T00:00:00"/>
    <s v="บริษัท ดิ แอดวานซ์ โซลูชั่น จำกัด"/>
    <s v="บริษัท จำกัด"/>
    <s v="ลำพูน"/>
    <s v="CLEANLINE"/>
    <s v="L-850C"/>
    <s v="31/มี.ค./2563และ           24/เม.ย./2563"/>
    <n v="50000"/>
    <n v="1"/>
    <d v="1963-04-24T00:00:00"/>
    <n v="50000"/>
    <n v="7014275952"/>
    <m/>
    <m/>
    <m/>
    <x v="78"/>
    <s v="ได้ผู้ขายเรียบร้อยแล้ว คือ บริษัท ดิ แอดวานซ์ โซลูชั่น จำกัด อยู่ในระหว่างรอส่งมอบ"/>
    <s v="B.1.6 = จ้างเหมา &gt;&gt; ลงนามในสัญญา"/>
    <x v="8"/>
    <x v="1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s v="ยังไม่ได้ลงข้อมูลในระบบ BB evMis"/>
    <n v="50000"/>
    <m/>
    <n v="0"/>
    <d v="1963-03-09T00:00:00"/>
    <d v="1963-03-12T00:00:00"/>
    <d v="1963-04-09T00:00:00"/>
    <d v="1963-04-10T00:00:00"/>
    <d v="1963-04-17T00:00:00"/>
    <n v="50000"/>
    <m/>
    <m/>
  </r>
  <r>
    <x v="12"/>
    <s v="งบประมาณตามพรบ.งบประมาณรายจ่ายประจำปีงบประมาณ พ.ศ.2563"/>
    <x v="1"/>
    <s v="ที่ดินและสิ่งก่อสร้าง-รายการผูกผัน (เดิม)"/>
    <s v="กิจกรรมพัฒนาอุปกรณ์ทางการศึกษา กายภาพและสภาพแวดล้อมระดับพื้นฐาน"/>
    <s v="1800836718420004_x000a_1800843017420003"/>
    <s v="ก่อสร้างอาคารเรียนรวม วิทยาลัยนาฏศิลปจันทบุรี ตำบลวัดใหม่ อำเภอเมืองจันทบุรี จังหวัดจันทบุรี  งบประมาณทั้งสิ้น 101,895,000 บาท_x000a_ปี 2561 ตั้งบประมาณ  21,600,000 บาท_x000a_ปี 2562 ตั้งงบประมาณ 20,379,000  บาท_x000a_ปี 2563 ผูกพันงบประมาณ   45,827,400 บาท_x000a_ปี 2564 ผูกพันงบประมาณ 14,088,600 บาท "/>
    <s v="1"/>
    <s v="หลัง"/>
    <n v="45827400"/>
    <s v="P"/>
    <m/>
    <m/>
    <m/>
    <s v="กอ.3/2561"/>
    <d v="2561-05-22T00:00:00"/>
    <s v="บริษัท สยามสตีลอินเตอร์อินเตอร์เนชั่นแนลจำกัด (มหาชน)"/>
    <n v="3"/>
    <s v="สมุทรปราการ"/>
    <m/>
    <m/>
    <s v="01/04/2561และ07/10/2563"/>
    <n v="101895000"/>
    <n v="22"/>
    <s v="งวดที่ 1 : 5 ก.ค. 61   งวดที่ 2 :9  ส.ค  61  งวดที่ 3 :13  ก.ย. 61 งวดที่ 4 : 18 ต.ค. 61 งวดที่ 5 : 22 พ.ย. 61 งวดที่ 6 : 27 ธ.ค. 61งวดที่ 7 : 31 ม.ค. 61 งวดที่ 8 : 7 มี.ค. 62  งวดที่ 9 : 11เม.ย. 62   งวดที่ 10 : 21 พ.ค. 62งวดที่ 11 : 30 มิ.ย.62งวดที่ 12 : 9 ส.ค.62   งวดที่ 13 : 18 ก.ย.62งวดที่ 14 : 28 ต.ค.62งวดที่ 15 : 7 ธ.ค. 62งวดที่ 16 :  16 ม.ค. 63งวดที่ 17 : 25 ก.พ. 63งวดที่ 18 : 10 เม.ย. 63งวดที่ 19 : 25 พ.ค. 63งวดที่ 20 : 9 ก.ค. 63งวดที่ 21 : 23 ส.ค. 63งวดที่ 22 : 7 ต.ค. 63"/>
    <s v="งวดที่ 1 : 4,075,800     งวดที่ 2 : 4,075,800  _x000a_งวดที่ 3 : 4,075,800    งวดที่ 4 : 4,075,800         งวดที่ 5 : 5,296,800     งวดที่ 6 : 4,075,800     งวดที่ 7 : 4,075,800      งวดที่ 8 : 4,075,800        งวดที่ 9 : 4,075,800      งวดที่ 10 :4,075,800   งวดที่ 11 : 5,094,750   งวดที่ 12 :4,075,800   งวดที่ 13 : 4,050,450    งวดที่ 14 : 5,094,750    งวดที่ 15 : 6,113,700    งวดที่ 16 : 6,113,700      งวดที่ 17 : 5,094,750        งวดที่ 18 : 5,094,750       งวดที่ 19 : 5,094,750     งวดที่ 20 : 4,075,800     งวดที่ 21 : 4,075,800      งวดที่ 22 : 5,937,000"/>
    <n v="7011385495"/>
    <s v="งวดที่ 1 : 9  ส.ค 61งวดที่ 2 :9  ส.ค  61  งวดที่ 3 :13  ก.ย. 61 งวดที่ 4 : 18 ต.ค. 61 งวดที่ 5 : 22 พ.ย. 61 งวดที่ 6 : 20 ธ.ค. 61งวดที่ 7 : 18 ม.ค. 61 งวดที่ 8 : 12 ก.พ. 62งวดที่ 9 : 6 มี.ค. 62   งวดที่ 10 : 19 มิ.ย. 62งวดที่ 11 : 25 ก.ค.62งวดที่ 12 : 25 ก.ค.62งวดที่ 13 : 25 ก.ค.62งวดที่ 14 : 25 ก.ค.62งวดที่ 15 : 25 ก.ย. 6งวดที่ 16 :  25 ก.ย. 62งวดที่ 17 : 25 พ.ย. 62งวดที่ 18 : 25 พ.ย. 62งวดที่ 19 : 12 ก.พ. 63งวดที่ 20 : 31 มี.ค. 63"/>
    <s v="งวดที่ 1 : 15 ส.ค 61งวดที่ 2 :15  ส.ค  61  งวดที่ 3 :20  ก.ย. 61 งวดที่ 4 : 25 ต.ค. 61 งวดที่ 5 : 22 พ.ย. 61 งวดที่ 6 : 25 ธ.ค. 61งวดที่ 7 : 22 ม.ค. 61งวดที่ 8 : 14 ก.พ. 62งวดที่ 9 : 11 มี.ค.62  งวดที่ 10 :1 ก.ค. 62งวดที่ 11 :27 ก.ค.62งวดที่ 12 :27 ก.ค.62งวดที่ 13 :27 ก.ค.62งวดที่ 14 :1 ส.ค.62งวดที่ 15 :7 ต.ค. 62งวดที่ 16 :7 ต.ค. 62งวดที่ 17 :16 ธ.ค. 62งวดที่ 18 :16 ธ.ค. 62งวดที่ 19 :17 ก.พ. 63"/>
    <s v="งวดที่ 1 : 4,075,800     งวดที่ 2 : 4,075,800  _x000a_งวดที่ 3 : 4,075,800    งวดที่ 4 : 4,075,800       งวดที่ 5 : 5,296,800     งวดที่ 6 : 4,075,800     งวดที่ 7 : 4,075,800      งวดที่ 8 : 4,075,800      งวดที่ 9 : 4,075,800      งวดที่ 10 :4,075,800   งวดที่ 11 : 5,094,750   งวดที่ 12 :4,075,800   งวดที่ 13 : 4,050,450    งวดที่ 14 : 5,094,750    งวดที่ 15 : 6,113,700    งวดที่ 16 : 6,113,700     งวดที่ 17 : 5,094,750    งวดที่ 18 : 5,094,750"/>
    <x v="79"/>
    <s v=" ผู้รับจ้างจะส่งมอบงานงวดที่ 17-19  เรียบร้อยแล้ว  ขณะนี้ได้เบิกจ่ายในงวดงานที่ 17 -18 เรียบร้อยแล้ว (งวดที่ 19 ไม่สามารถเบิกจ่ายเงินได้เนื่องจากงบประมาณไม่เพียงพอ) และผุ้รับจ้างส่งมอบงานในงวดงานที่ 20 เรียบร้อยแล้ว ขณะนี้อยู่ในระหว่างเชิยครธกรรมการมาตรวจรับการจ้าง"/>
    <s v="C = เริ่มก่อสร้าง / เริ่มดำเนินการ"/>
    <x v="16"/>
    <x v="4"/>
    <m/>
    <s v="สถาบันฯ ได้โอนเปลี่ยนแปลงจัดสรรงบประมาณรายจ่าย ปี 63 เป็นเงิน 20,379,000.- ซึ่งขณะนี้ได้ดำเนินการเบิกจ่ายเงิน งวดที่ 14-16 เรียบร้อยแล้ว คงเหลือเงิน 3,056,850.-บาท ผู้รับจ้างจะส่งมอบงานงวดที่ 17-19  เรียบร้อยแล้ว อยู่ในระหว่างรอตัดโอนเปลี่ยนแปลงจัดสรรงบประมาณ เพื่อเบิกจ่ายในงวดงานที่ 17 -19 "/>
    <s v="ลงนามในสัญญาแล้ว อยู่ระหว่างดำเนินการตามงวดงาน"/>
    <s v="ลงข้อมูลในระบบ BB evMis ถึงวันที่ 31 มี.ค.2563 แล้ว"/>
    <m/>
    <n v="27511650"/>
    <n v="18315750"/>
    <d v="2561-05-22T00:00:00"/>
    <d v="1963-03-12T00:00:00"/>
    <s v="   งวดที่ 17 วันที่ 25 พ.ย.62                             งวดที่ 18 วันที่ 25 พ.ย.62                          งวดที่ 19 วันที่ 12 ก.พ.62                       "/>
    <s v="งวดที่ 17 วันที่ 16 ธ.ค.62                    งวดที่ 18 วันที่ 16 ธ.ค.62                งวดที่ 19 วันที่ 17 ก.พ.62"/>
    <s v="งวดที่ 17 วันที่ 13 มี.ค.63       งวดที่ 18 วันที่ 13 มี.ค.63        งวดที่ 19 วันที่ 13 มี.ค.63    "/>
    <s v="งวดที่ 17 เป็นเงิน5,094,750    งวดที่ 18  เป็นเงิน5,094,750  งวดที่ 19 เป็นเงิน5,094,750   "/>
    <m/>
    <m/>
  </r>
  <r>
    <x v="12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30"/>
    <s v="ก่อสร้างเวทีกลางแจ้ง วิทยาลัยนาฏศิลปจันทบุรี  ตำบลวัดใหม่ อำเภอเมืองจันทบุรี จังหวัดจันทบุรี"/>
    <s v="1"/>
    <s v="เวที"/>
    <n v="1800000"/>
    <s v="P"/>
    <m/>
    <m/>
    <m/>
    <s v="กอ.3/2563"/>
    <d v="2563-04-03T00:00:00"/>
    <s v="ห้างหุ้นส่วนจำกัด พีรพลการช่าง"/>
    <n v="2"/>
    <s v="จันทบุรี"/>
    <m/>
    <m/>
    <s v="03/04/2563และ01/08/2563"/>
    <n v="1800000"/>
    <n v="3"/>
    <s v="งวดที่ 1 : 13 พ.ค. 63  งวดที่ 2 : 22  มิ.ย.  63 งวดที่ 3 : 1 ส.ค. 63"/>
    <s v="งวดที่ 1 : 540,000            _x000a_งวดที่ 2 :  540,000           งวดที่ 3 : 720,000"/>
    <n v="7014275763"/>
    <m/>
    <m/>
    <m/>
    <x v="80"/>
    <s v="ได้ผู้รับจ้างเรียบร้อยแล้ว คือ ห้างหุ้น่สวนจำกัดพีรพลการช่าง อยุ่ในระหว่างเชิญทำสัญญาจ้าง ภายในวันที่ 3 เม.ย..63"/>
    <s v="B.1.5 = จ้างเหมา &gt;&gt; อนุมัติผลการจัดซื้อจัดจ้าง (รอลงนามสัญญา)"/>
    <x v="7"/>
    <x v="1"/>
    <m/>
    <s v="อยู่ระหว่างประกาศเชิญชวน เสนอราคาวันที่ 2 มี.ค..63 พิจารณาผลภายใน วันที่ 3  มี.ค..63 และเชิญทำสัญญาภายใน 12 มี.ค.63"/>
    <s v="เสนอราคา/พิจารณาผล"/>
    <s v="ยังไม่ได้ลงข้อมูลในระบบ BB evMis"/>
    <n v="1800000"/>
    <m/>
    <n v="0"/>
    <d v="1963-03-09T00:00:00"/>
    <d v="1963-03-12T00:00:00"/>
    <s v="งวดที่ 1 วันที่ 15 เม.ย.63    งวดที่ 2 วันที่ 25 พ.ค.63    งวดที่ 3 วันที่ 5 ก.ค.63"/>
    <s v="งวดที่ 1 วันที่ 20 เม.ย.63  งวดที่ 2 วันที่ 29 พ.ค.63  งวดที่ 3 วันที่ 10 ก.ค.63"/>
    <s v="งวดที่ 1 วันที่ 23 เม.ย.63                งวดที่ 2 วันที่ 2 มิ.ย.63                งวดที่ 3 วันที่ 14 ก.ค.63"/>
    <s v="งวดที่ 1 เป็นเงิน 540,000.-บาท งวดที่ 2 เป็นเงิน 540,000.-บาท งวดที่ 3  เป็นเงิน 720,000.-บาท"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88"/>
    <s v="ตู้เหล็กบานเลื่อนกระจกใส 4 ชั้น ขนาด 0.90 x 2.40 ยาว 1.60 วิทยาลัยนาฏศิลปพัทลุง ตำบลควนมะพร้าว อำเภอเมืองพัทลุง จังหวัดพัทลุง"/>
    <s v="1"/>
    <s v="ตู้"/>
    <n v="11000"/>
    <m/>
    <m/>
    <s v="P"/>
    <m/>
    <m/>
    <m/>
    <m/>
    <m/>
    <m/>
    <m/>
    <m/>
    <m/>
    <m/>
    <m/>
    <m/>
    <m/>
    <m/>
    <m/>
    <m/>
    <m/>
    <x v="81"/>
    <s v="ผู้รับจ้างอยู่ในพื้นที่เสี่ยงโรคระบาด COVIC-19 จึงต้องรอระยะเวลาในการเซ็นสัญญา"/>
    <s v="B.1.5 = จ้างเหมา &gt;&gt; อนุมัติผลการจัดซื้อจัดจ้าง (รอลงนามสัญญา)"/>
    <x v="7"/>
    <x v="2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m/>
    <n v="11000"/>
    <d v="1963-04-30T00:00:00"/>
    <d v="1963-04-30T00:00:00"/>
    <s v=" 29  พ.ค. 63"/>
    <s v=" 29  พ.ค. 63"/>
    <s v=" 4 มิ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20"/>
    <s v="ตู้เหล็กบานเลื่อนกระจกใส 4 ชั้น ขนาด 0.90 x 2.40 ยาว 2.00 วิทยาลัยนาฏศิลปพัทลุง ตำบลควนมะพร้าว อำเภอเมืองพัทลุง จังหวัดพัทลุง"/>
    <s v="2"/>
    <s v="ตู้"/>
    <n v="26000"/>
    <m/>
    <m/>
    <s v="P"/>
    <m/>
    <m/>
    <m/>
    <m/>
    <m/>
    <m/>
    <m/>
    <m/>
    <m/>
    <m/>
    <m/>
    <m/>
    <m/>
    <m/>
    <m/>
    <m/>
    <m/>
    <x v="81"/>
    <s v="ผู้รับจ้างอยู่ในพื้นที่เสี่ยงโรคระบาด COVIC-19 จึงต้องรอระยะเวลาในการเซ็นสัญญา"/>
    <s v="B.1.5 = จ้างเหมา &gt;&gt; อนุมัติผลการจัดซื้อจัดจ้าง (รอลงนามสัญญา)"/>
    <x v="7"/>
    <x v="2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m/>
    <n v="26000"/>
    <d v="1963-04-30T00:00:00"/>
    <d v="1963-04-30T00:00:00"/>
    <s v=" 29  พ.ค. 63"/>
    <s v=" 29  พ.ค. 63"/>
    <s v=" 4 มิ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00"/>
    <s v="ตู้เหล็กบานเลื่อนกระจกใส 4 ชั้น ขนาด 0.90 x 2.40 ยาว 2.20 วิทยาลัยนาฏศิลปพัทลุง ตำบลควนมะพร้าว อำเภอเมืองพัทลุง จังหวัดพัทลุง"/>
    <s v="1"/>
    <s v="ตู้"/>
    <n v="14300"/>
    <m/>
    <m/>
    <s v="P"/>
    <m/>
    <m/>
    <m/>
    <m/>
    <m/>
    <m/>
    <m/>
    <m/>
    <m/>
    <m/>
    <m/>
    <m/>
    <m/>
    <m/>
    <m/>
    <m/>
    <m/>
    <x v="81"/>
    <s v="ผู้รับจ้างอยู่ในพื้นที่เสี่ยงโรคระบาด COVIC-19 จึงต้องรอระยะเวลาในการเซ็นสัญญา"/>
    <s v="B.1.5 = จ้างเหมา &gt;&gt; อนุมัติผลการจัดซื้อจัดจ้าง (รอลงนามสัญญา)"/>
    <x v="7"/>
    <x v="2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m/>
    <n v="14300"/>
    <d v="1963-04-30T00:00:00"/>
    <d v="1963-04-30T00:00:00"/>
    <s v=" 29  พ.ค. 63"/>
    <s v=" 29  พ.ค. 63"/>
    <s v=" 4 มิ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41"/>
    <s v="ตู้เหล็กบานเลื่อนกระจกใส 4 ชั้นขนาด 0.90 x 2.40 ยาว 3.80 วิทยาลัยนาฏศิลปพัทลุง ตำบลควนมะพร้าว อำเภอเมืองพัทลุง จังหวัดพัทลุง"/>
    <s v="1"/>
    <s v="ตู้"/>
    <n v="24700"/>
    <m/>
    <m/>
    <s v="P"/>
    <m/>
    <m/>
    <m/>
    <m/>
    <m/>
    <m/>
    <m/>
    <m/>
    <m/>
    <m/>
    <m/>
    <m/>
    <m/>
    <m/>
    <m/>
    <m/>
    <m/>
    <x v="81"/>
    <s v="ผู้รับจ้างอยู่ในพื้นที่เสี่ยงโรคระบาด COVIC-19 จึงต้องรอระยะเวลาในการเซ็นสัญญา"/>
    <s v="B.1.5 = จ้างเหมา &gt;&gt; อนุมัติผลการจัดซื้อจัดจ้าง (รอลงนามสัญญา)"/>
    <x v="7"/>
    <x v="2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m/>
    <n v="24700"/>
    <d v="1963-04-30T00:00:00"/>
    <d v="1963-04-30T00:00:00"/>
    <s v=" 29  พ.ค. 63"/>
    <s v=" 29  พ.ค. 63"/>
    <s v=" 4 มิ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99"/>
    <s v="ตู้เหล็กบานเลื่อนกระจกใส 4 ชั้น ขนาด 0.90 x 2.40 ยาว 4.40 วิทยาลัยนาฏศิลปพัทลุง ตำบลควนมะพร้าว อำเภอเมืองพัทลุง จังหวัดพัทลุง"/>
    <s v="1"/>
    <s v="ตู้"/>
    <n v="28600"/>
    <m/>
    <m/>
    <s v="P"/>
    <m/>
    <m/>
    <m/>
    <m/>
    <m/>
    <m/>
    <m/>
    <m/>
    <m/>
    <m/>
    <m/>
    <m/>
    <m/>
    <m/>
    <m/>
    <m/>
    <m/>
    <x v="81"/>
    <s v="ผู้รับจ้างอยู่ในพื้นที่เสี่ยงโรคระบาด COVIC-19 จึงต้องรอระยะเวลาในการเซ็นสัญญา"/>
    <s v="B.1.5 = จ้างเหมา &gt;&gt; อนุมัติผลการจัดซื้อจัดจ้าง (รอลงนามสัญญา)"/>
    <x v="7"/>
    <x v="2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m/>
    <n v="28600"/>
    <d v="1963-04-30T00:00:00"/>
    <d v="1963-04-30T00:00:00"/>
    <s v=" 29  พ.ค. 63"/>
    <s v=" 29  พ.ค. 63"/>
    <s v=" 4 มิ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65"/>
    <s v="ตู้เหล็กบานเลื่อนกระจกใส 4 ชั้น ขนาด 0.90 x 2.40 ยาว 4.80 วิทยาลัยนาฏศิลปพัทลุง ตำบลควนมะพร้าว อำเภอเมืองพัทลุง จังหวัดพัทลุง"/>
    <s v="2"/>
    <s v="ตู้"/>
    <n v="62400"/>
    <m/>
    <m/>
    <s v="P"/>
    <m/>
    <m/>
    <m/>
    <m/>
    <m/>
    <m/>
    <m/>
    <m/>
    <m/>
    <m/>
    <m/>
    <m/>
    <m/>
    <m/>
    <m/>
    <m/>
    <m/>
    <x v="81"/>
    <s v="ผู้รับจ้างอยู่ในพื้นที่เสี่ยงโรคระบาด COVIC-19 จึงต้องรอระยะเวลาในการเซ็นสัญญา"/>
    <s v="B.1.5 = จ้างเหมา &gt;&gt; อนุมัติผลการจัดซื้อจัดจ้าง (รอลงนามสัญญา)"/>
    <x v="7"/>
    <x v="2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m/>
    <n v="62400"/>
    <d v="1963-04-30T00:00:00"/>
    <d v="1963-04-30T00:00:00"/>
    <s v=" 29  พ.ค. 63"/>
    <s v=" 29  พ.ค. 63"/>
    <s v=" 4 มิ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17"/>
    <s v="กระดานไวท์บอร์ด 2 หน้า มีขาตั้งมีล้อ ขนาด 120*150 cm วิทยาลัยนาฏศิลปพัทลุง ตำบลควนมะพร้าว อำเภอเมืองพัทลุง จังหวัดพัทลุง"/>
    <s v="5"/>
    <s v="แผ่น"/>
    <n v="25000"/>
    <m/>
    <m/>
    <s v="P"/>
    <m/>
    <s v=" 22/2563"/>
    <s v=" 18 มี.ค. 63"/>
    <s v="หจก.เที่ยงธรรมเครื่องเขียน"/>
    <s v="หจก."/>
    <s v="พัทลุง"/>
    <s v="Tiger Head"/>
    <s v="120x150"/>
    <s v=" 18 มี.ค. - 21 มี.ค. 63"/>
    <n v="23500"/>
    <n v="1"/>
    <s v="  21 มี.ค. 63"/>
    <n v="23500"/>
    <n v="7014169703"/>
    <s v=" 20 มี.ค. 63"/>
    <s v=" 20 มี.ค. 63"/>
    <n v="235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23500"/>
    <n v="1500"/>
    <m/>
    <m/>
    <m/>
    <m/>
    <m/>
    <n v="23500"/>
    <n v="1500"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16"/>
    <s v="เก้าอี้พลาสติก  วิทยาลัยนาฏศิลปพัทลุง   ตำบลควนมะพร้าว อำเภอเมืองพัทลุง จังหวัดพัทลุง"/>
    <s v="300"/>
    <s v="ตัว"/>
    <n v="120000"/>
    <m/>
    <m/>
    <s v="P"/>
    <m/>
    <s v=" 31/2563"/>
    <s v=" 31 มี.ค. 63"/>
    <s v="บริษัทอังคณา เฟอร์นิเจอร์ จำกัด"/>
    <s v=" บจก."/>
    <s v="พัทลุง"/>
    <s v="MODERN"/>
    <s v=" -"/>
    <s v=" 31 มี.ค. - 7 เม.ย. 63"/>
    <n v="114000"/>
    <n v="1"/>
    <s v=" 7 เม.ย. 63"/>
    <n v="114000"/>
    <n v="7014246942"/>
    <s v="7 เม.ย 63"/>
    <d v="1963-04-07T00:00:00"/>
    <m/>
    <x v="83"/>
    <s v="รอส่งมอบ"/>
    <s v="B.1.6 = จ้างเหมา &gt;&gt; ลงนามในสัญญา"/>
    <x v="8"/>
    <x v="1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n v="114000"/>
    <m/>
    <n v="600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8"/>
    <s v="เก้าอี้ห้องประชุม วิทยาลัยนาฏศิลปพัทลุง ตำบลควนมะพร้าว อำเภอเมืองพัทลุง จังหวัดพัทลุง"/>
    <s v="20"/>
    <s v="ตัว"/>
    <n v="24000"/>
    <m/>
    <m/>
    <s v="P"/>
    <m/>
    <s v=" 31/2563"/>
    <s v=" 31 มี.ค. 63"/>
    <s v="บริษัทอังคณา เฟอร์นิเจอร์ จำกัด"/>
    <s v=" บจก."/>
    <s v="พัทลุง"/>
    <s v="U-RODECOR"/>
    <s v="MOON"/>
    <s v=" 31 มี.ค. - 7 เม.ย. 63"/>
    <n v="24000"/>
    <n v="1"/>
    <s v=" 7 เม.ย. 63"/>
    <n v="24000"/>
    <n v="7014246942"/>
    <s v="7 เม.ย 63"/>
    <d v="1963-04-07T00:00:00"/>
    <m/>
    <x v="83"/>
    <s v="รอส่งมอบ"/>
    <s v="B.1.6 = จ้างเหมา &gt;&gt; ลงนามในสัญญา"/>
    <x v="8"/>
    <x v="1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n v="24000"/>
    <m/>
    <n v="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87"/>
    <s v="เครื่องทำลายเอกสาร แบบตัดตรง ทำลายครั้งละ 20 แผ่น วิทยาลัยนาฏศิลปพัทลุง ตำบลควนมะพร้าว อำเภอเมืองพัทลุง จังหวัดพัทลุง"/>
    <s v="1"/>
    <s v="เครื่อง"/>
    <n v="28000"/>
    <m/>
    <m/>
    <s v="P"/>
    <m/>
    <s v=" 22/2563"/>
    <s v=" 18 มี.ค. 63"/>
    <s v="หจก.เที่ยงธรรมเครื่องเขียน"/>
    <s v="หจก."/>
    <s v="พัทลุง"/>
    <s v="OA-STAR"/>
    <s v="WINNER V-T"/>
    <s v=" 18 มี.ค. - 21 มี.ค. 63"/>
    <n v="25700"/>
    <n v="1"/>
    <s v="  21 มี.ค. 63"/>
    <n v="25700"/>
    <n v="7014169703"/>
    <s v=" 20 มี.ค. 63"/>
    <s v=" 20 มี.ค. 63"/>
    <n v="257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25700"/>
    <n v="2300"/>
    <m/>
    <m/>
    <m/>
    <m/>
    <m/>
    <n v="25700"/>
    <n v="2300"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18"/>
    <s v="ตู้เก็บอุปกรณ์และสารเคมี วิทยาลัยนาฏศิลปพัทลุง ตำบลควนมะพร้าว อำเภอเมืองพัทลุง จังหวัดพัทลุง"/>
    <s v="1"/>
    <s v="ตู้"/>
    <n v="12000"/>
    <m/>
    <m/>
    <s v="P"/>
    <m/>
    <s v=" 32/2563"/>
    <s v=" 31 มี.ค. 63"/>
    <s v="นายสมพงค์  ศศิธร"/>
    <s v="บุคคลธรรมดา"/>
    <s v="พัทลุง"/>
    <s v=" -"/>
    <s v=" -"/>
    <s v=" 31 มี.ค. - 30 เม.ย. 63"/>
    <n v="11900"/>
    <n v="1"/>
    <s v=" 30 เม.ย. 63"/>
    <n v="11900"/>
    <n v="7014246979"/>
    <m/>
    <m/>
    <m/>
    <x v="84"/>
    <s v="รอส่งมอบ"/>
    <s v="B.1.6 = จ้างเหมา &gt;&gt; ลงนามในสัญญา"/>
    <x v="8"/>
    <x v="1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n v="11900"/>
    <m/>
    <n v="100"/>
    <m/>
    <m/>
    <s v=" 30 เม.ย. 63"/>
    <s v=" 30 เม.ย. 63"/>
    <s v=" 5 พ.ค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01"/>
    <s v="ตู้ไม้โชว์เก็บวัสดุอุปกรณ์ วิทยาลัยนาฏศิลปพัทลุง  ตำบลควนมะพร้าว อำเภอเมืองพัทลุง จังหวัดพัทลุง"/>
    <s v="1"/>
    <s v="ตู้"/>
    <n v="20000"/>
    <m/>
    <m/>
    <s v="P"/>
    <m/>
    <s v=" 32/2563"/>
    <s v=" 31 มี.ค. 63"/>
    <s v="นายสมพงค์  ศศิธร"/>
    <s v="บุคคลธรรมดา"/>
    <s v="พัทลุง"/>
    <s v=" -"/>
    <s v=" -"/>
    <s v=" 31 มี.ค. - 30 เม.ย. 63"/>
    <n v="19900"/>
    <n v="1"/>
    <s v=" 30 เม.ย. 63"/>
    <n v="19900"/>
    <n v="7014246979"/>
    <m/>
    <m/>
    <m/>
    <x v="84"/>
    <s v="รอส่งมอบ"/>
    <s v="B.1.6 = จ้างเหมา &gt;&gt; ลงนามในสัญญา"/>
    <x v="8"/>
    <x v="1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n v="19900"/>
    <m/>
    <n v="100"/>
    <m/>
    <m/>
    <s v=" 30 เม.ย. 63"/>
    <s v=" 30 เม.ย. 63"/>
    <s v=" 5 พ.ค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6"/>
    <s v="ตู้เหล็กบานเลื่อนกระจกใส วิทยาลัยนาฏศิลปพัทลุง ตำบลควนมะพร้าว อำเภอเมืองพัทลุง จังหวัดพัทลุง"/>
    <s v="2"/>
    <s v="ตู้"/>
    <n v="12000"/>
    <m/>
    <m/>
    <s v="P"/>
    <m/>
    <s v=" 31/2563"/>
    <s v=" 31 มี.ค. 63"/>
    <s v="บริษัทอังคณา เฟอร์นิเจอร์ จำกัด"/>
    <s v=" บจก."/>
    <s v="พัทลุง"/>
    <s v="LUCKYWORLD"/>
    <s v="KSG-120-GG"/>
    <s v=" 31 มี.ค. - 7 เม.ย. 63"/>
    <n v="11800"/>
    <n v="1"/>
    <s v=" 7 เม.ย. 63"/>
    <n v="11800"/>
    <n v="7014246942"/>
    <s v="7 เม.ย 63"/>
    <d v="1963-04-07T00:00:00"/>
    <m/>
    <x v="83"/>
    <s v="รอส่งมอบ"/>
    <s v="B.1.6 = จ้างเหมา &gt;&gt; ลงนามในสัญญา"/>
    <x v="8"/>
    <x v="1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n v="11800"/>
    <m/>
    <n v="20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40"/>
    <s v="โต๊ะหมู่บูชา 9 หน้า 8  วิทยาลัยนาฏศิลปพัทลุง  ตำบลควนมะพร้าว อำเภอเมืองพัทลุง จังหวัดพัทลุง"/>
    <s v="1"/>
    <s v="ชุด"/>
    <n v="25000"/>
    <m/>
    <m/>
    <s v="P"/>
    <m/>
    <s v="20/2563"/>
    <s v=" 16  มี.ค. 63"/>
    <s v="บริษัท ภัทรวิทยา จำกัด"/>
    <s v="บริษัท"/>
    <s v="พัทลุง"/>
    <s v=" -"/>
    <s v="โต๊ะ 9 หน้า 8"/>
    <s v=" 16 มี.ค. - 23 มี.ค.  63"/>
    <n v="25000"/>
    <n v="1"/>
    <s v=" 23 มี.ค. 63"/>
    <n v="25000"/>
    <n v="7014161994"/>
    <s v=" 19 มี.ค. 63"/>
    <s v=" 19 มี.ค. 63"/>
    <n v="250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25000"/>
    <n v="0"/>
    <m/>
    <m/>
    <m/>
    <m/>
    <m/>
    <n v="25000"/>
    <s v=" -"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47"/>
    <s v="โต๊ะอเนกประสงค์แบบพับได้ วิทยาลัยนาฏศิลปพัทลุง ตำบลควนมะพร้าว อำเภอเมืองพัทลุง จังหวัดพัทลุง"/>
    <s v="20"/>
    <s v="ตัว"/>
    <n v="20000"/>
    <m/>
    <m/>
    <s v="P"/>
    <m/>
    <s v=" 31/2563"/>
    <s v=" 31 มี.ค. 63"/>
    <s v="บริษัทอังคณา เฟอร์นิเจอร์ จำกัด"/>
    <s v=" บจก."/>
    <s v="พัทลุง"/>
    <s v=" -"/>
    <s v="TMSL-M"/>
    <s v=" 31 มี.ค. - 7 เม.ย. 63"/>
    <n v="20000"/>
    <n v="1"/>
    <s v=" 7 เม.ย. 63"/>
    <n v="20000"/>
    <n v="7014246942"/>
    <s v="7 เม.ย 63"/>
    <d v="1963-04-07T00:00:00"/>
    <m/>
    <x v="83"/>
    <s v="รอส่งมอบ"/>
    <s v="B.1.6 = จ้างเหมา &gt;&gt; ลงนามในสัญญา"/>
    <x v="8"/>
    <x v="1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n v="20000"/>
    <m/>
    <n v="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702"/>
    <s v="ชุดเครื่องเสียงเอนกประสงค์ประจำห้องเรียน วิทยาลัยนาฏศิลปพัทลุง ตำบลควนมะพร้าว อำเภอเมืองพัทลุง จังหวัดพัทลุง"/>
    <s v="5"/>
    <s v="ชุด"/>
    <n v="237500"/>
    <m/>
    <m/>
    <s v="P"/>
    <m/>
    <s v=" ส03/2563"/>
    <s v=" 16 มี.ค. 63"/>
    <s v="บริษัท พี.เค.อินเตอร์มิวสิค จำกัด"/>
    <s v="บริษัท"/>
    <s v="ภูเก็ต"/>
    <s v="YAMAHA"/>
    <s v="Stagapas 400BT"/>
    <s v=" 16 มี.ค. - 15 เม.ย. 63"/>
    <n v="237500"/>
    <n v="1"/>
    <s v=" 15 เม.ย. 63"/>
    <n v="237500"/>
    <n v="7014167239"/>
    <s v=" 20 มี.ค. 63"/>
    <s v=" 20 มี.ค. 63"/>
    <n v="2375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237500"/>
    <n v="0"/>
    <m/>
    <m/>
    <m/>
    <m/>
    <m/>
    <n v="237500"/>
    <s v=" -"/>
    <m/>
  </r>
  <r>
    <x v="13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21"/>
    <s v="เครื่องขยายเสียงกลางแหลม วิทยาลัยนาฏศิลปพัทลุง ตำบลควนมะพร้าว อำเภอเมืองพัทลุง จังหวัดพัทลุง"/>
    <s v="4"/>
    <s v="เครื่อง"/>
    <n v="34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PX10"/>
    <s v="  10 มี.ค. 63 - 8 พ.ค. 63"/>
    <n v="320000"/>
    <n v="1"/>
    <s v=" 8 พ.ค. 63"/>
    <n v="320000"/>
    <n v="7014119231"/>
    <s v=" 10 มี.ค. 63"/>
    <s v=" 10 มี.ค. 63"/>
    <n v="3200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320000"/>
    <n v="20000"/>
    <m/>
    <m/>
    <m/>
    <m/>
    <m/>
    <n v="320000"/>
    <n v="20000"/>
    <m/>
  </r>
  <r>
    <x v="13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49"/>
    <s v="เครื่องขยายเสียงซัพเบส วิทยาลัยนาฏศิลปพัทลุง  ตำบลควนมะพร้าว อำเภอเมืองพัทลุง จังหวัดพัทลุง"/>
    <s v="2"/>
    <s v="เครื่อง"/>
    <n v="98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PX10"/>
    <s v="  10 มี.ค. 63 - 8 พ.ค. 63"/>
    <n v="98000"/>
    <n v="1"/>
    <s v=" 8 พ.ค. 63"/>
    <n v="98000"/>
    <n v="7014119231"/>
    <s v=" 10 มี.ค. 63"/>
    <s v=" 10 มี.ค. 63"/>
    <n v="980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98000"/>
    <n v="0"/>
    <m/>
    <m/>
    <m/>
    <m/>
    <m/>
    <n v="98000"/>
    <s v=" -"/>
    <m/>
  </r>
  <r>
    <x v="13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420"/>
    <s v="ชุดไมค์พร้อมสายไมค์ วิทยาลัยนาฏศิลปพัทลุง   ตำบลควนมะพร้าว อำเภอเมืองพัทลุง จังหวัดพัทลุง"/>
    <s v="2"/>
    <s v="ชุด"/>
    <n v="12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Sennheiser"/>
    <s v="EW 100G4-865-S"/>
    <s v="  10 มี.ค. 63 - 8 พ.ค. 63"/>
    <n v="120000"/>
    <n v="1"/>
    <s v=" 8 พ.ค. 63"/>
    <n v="120000"/>
    <n v="7014119231"/>
    <s v=" 10 มี.ค. 63"/>
    <s v=" 10 มี.ค. 63"/>
    <n v="1200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120000"/>
    <n v="0"/>
    <m/>
    <m/>
    <m/>
    <m/>
    <m/>
    <n v="120000"/>
    <s v=" -"/>
    <m/>
  </r>
  <r>
    <x v="13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703"/>
    <s v="ลำโพงกลางแหลม วิทยาลัยนาฏศิลปพัทลุง ตำบลควนมะพร้าว อำเภอเมืองพัทลุง จังหวัดพัทลุง"/>
    <s v="8"/>
    <s v="ตู้"/>
    <n v="36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CZR15"/>
    <s v="  10 มี.ค. 63 - 8 พ.ค. 63"/>
    <n v="360000"/>
    <n v="1"/>
    <s v=" 8 พ.ค. 63"/>
    <n v="360000"/>
    <n v="7014119231"/>
    <s v=" 10 มี.ค. 63"/>
    <s v=" 10 มี.ค. 63"/>
    <n v="3600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360000"/>
    <n v="0"/>
    <m/>
    <m/>
    <m/>
    <m/>
    <m/>
    <n v="360000"/>
    <s v=" -"/>
    <m/>
  </r>
  <r>
    <x v="13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419"/>
    <s v="ลำโพงชัพ วิทยาลัยนาฏศิลปพัทลุง ตำบลควนมะพร้าว อำเภอเมืองพัทลุง จังหวัดพัทลุง"/>
    <s v="4"/>
    <s v="ตู้"/>
    <n v="32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CXS18XLF"/>
    <s v="  10 มี.ค. 63 - 8 พ.ค. 63"/>
    <n v="282000"/>
    <n v="1"/>
    <s v=" 8 พ.ค. 63"/>
    <n v="282000"/>
    <n v="7014119231"/>
    <s v=" 10 มี.ค. 63"/>
    <s v=" 10 มี.ค. 63"/>
    <n v="2820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282000"/>
    <n v="38000"/>
    <m/>
    <m/>
    <m/>
    <m/>
    <m/>
    <n v="282000"/>
    <n v="38000"/>
    <m/>
  </r>
  <r>
    <x v="13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311"/>
    <s v="ลำโพงมอนิเตอร์พร้อมเครื่องขยายเสียง วิทยาลัยนาฏศิลปพัทลุง ตำบลควนมะพร้าว อำเภอเมืองพัทลุง จังหวัดพัทลุง"/>
    <s v="4"/>
    <s v="ตู้"/>
    <n v="12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YAMAHA"/>
    <s v="DBR12"/>
    <s v="  10 มี.ค. 63 - 8 พ.ค. 63"/>
    <n v="120000"/>
    <n v="1"/>
    <s v=" 8 พ.ค. 63"/>
    <n v="120000"/>
    <n v="7014119231"/>
    <s v=" 10 มี.ค. 63"/>
    <s v=" 10 มี.ค. 63"/>
    <n v="1200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120000"/>
    <n v="0"/>
    <m/>
    <m/>
    <m/>
    <m/>
    <m/>
    <n v="120000"/>
    <s v=" -"/>
    <m/>
  </r>
  <r>
    <x v="13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51"/>
    <s v="กลองชุด (Drum Set)  วิทยาลัยนาฏศิลปพัทลุง  ตำบลควนมะพร้าว อำเภอเมืองพัทลุง จังหวัดพัทลุง"/>
    <s v="5"/>
    <s v="ชุด"/>
    <n v="375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Pearl"/>
    <s v="DECADEMAPLE"/>
    <s v="  10 มี.ค. 63 - 8 พ.ค. 63"/>
    <n v="362250"/>
    <n v="1"/>
    <s v=" 8 พ.ค. 63"/>
    <n v="362250"/>
    <n v="7014117961"/>
    <s v=" 10 มี.ค. 63"/>
    <s v=" 10 มี.ค. 63"/>
    <n v="36225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362250"/>
    <n v="12750"/>
    <m/>
    <m/>
    <m/>
    <m/>
    <m/>
    <n v="362250"/>
    <n v="12750"/>
    <m/>
  </r>
  <r>
    <x v="13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122"/>
    <s v="เครื่องปรุงแต่งเสียงกีต้าร์ (Guitar effect) วิทยาลัยนาฏศิลปพัทลุง ตำบลควนมะพร้าว อำเภอเมืองพัทลุง จังหวัดพัทลุง"/>
    <s v="2"/>
    <s v="เครื่อง"/>
    <n v="12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LINE6"/>
    <s v="Helix LT"/>
    <s v="  10 มี.ค. 63 - 8 พ.ค. 63"/>
    <n v="107283"/>
    <n v="1"/>
    <s v=" 8 พ.ค. 63"/>
    <n v="107283"/>
    <n v="7014117961"/>
    <s v=" 10 มี.ค. 63"/>
    <s v=" 10 มี.ค. 63"/>
    <n v="107283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107283"/>
    <n v="12717"/>
    <m/>
    <m/>
    <m/>
    <m/>
    <m/>
    <n v="107283"/>
    <n v="12717"/>
    <m/>
  </r>
  <r>
    <x v="13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42"/>
    <s v="ตู้แอมป์กีต้าร์ (ชนิดแยกชิ้น)วิทยาลัยนาฏศิลปพัทลุง ตำบลควนมะพร้าว อำเภอเมืองพัทลุง จังหวัดพัทลุง"/>
    <s v="2"/>
    <s v="ตู้"/>
    <n v="30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Mesa/Boogie"/>
    <s v="Boogie Dual Rectifier 100W"/>
    <s v="  10 มี.ค. 63 - 8 พ.ค. 63"/>
    <n v="298801.5"/>
    <n v="1"/>
    <s v=" 8 พ.ค. 63"/>
    <n v="298801.5"/>
    <n v="7014117961"/>
    <s v=" 10 มี.ค. 63"/>
    <s v=" 10 มี.ค. 63"/>
    <n v="298801.5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298801.5"/>
    <n v="1198.5"/>
    <m/>
    <m/>
    <m/>
    <m/>
    <m/>
    <n v="298801.5"/>
    <n v="1198.5"/>
    <m/>
  </r>
  <r>
    <x v="13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565"/>
    <s v="ตู้แอมป์กีต้าร์ (สำหรับการเรียนการสอน) วิทยาลัยนาฏศิลปพัทลุง  ตำบลควนมะพร้าว อำเภอเมืองพัทลุง จังหวัดพัทลุง"/>
    <s v="10"/>
    <s v="ตู้"/>
    <n v="500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Orange"/>
    <s v="Crush Pro 120 Head+Pro 412 (cabinet)"/>
    <s v="  10 มี.ค. 63 - 8 พ.ค. 63"/>
    <n v="500000"/>
    <n v="1"/>
    <s v=" 8 พ.ค. 63"/>
    <n v="500000"/>
    <n v="7014117961"/>
    <s v=" 10 มี.ค. 63"/>
    <s v=" 10 มี.ค. 63"/>
    <n v="500000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500000"/>
    <n v="0"/>
    <m/>
    <m/>
    <m/>
    <m/>
    <m/>
    <n v="500000"/>
    <s v=" -"/>
    <m/>
  </r>
  <r>
    <x v="13"/>
    <s v="งบประมาณตามพรบ.งบประมาณรายจ่ายประจำปีงบประมาณ พ.ศ.2563"/>
    <x v="0"/>
    <s v="ครุภัณฑ์ดนตรี"/>
    <s v="กิจกรรมพัฒนาอุปกรณ์ทางการศึกษา กายภาพและสภาพแวดล้อมระดับพื้นฐาน"/>
    <s v="1800836718110050"/>
    <s v="ตู้แอมป์เบส (สำหรับการเรียนการสอน) วิทยาลัยนาฏศิลปพัทลุง ตำบลควนมะพร้าว อำเภอเมืองพัทลุง จังหวัดพัทลุง"/>
    <s v="3"/>
    <s v="ตู้"/>
    <n v="144000"/>
    <s v="P"/>
    <m/>
    <m/>
    <s v=" 23 ธ.ค. 62"/>
    <s v=" 01/2563"/>
    <s v=" 9 มี.ค. 63"/>
    <s v="บริษัท พี.เค.อินเตอร์มิวสิค จำกัด"/>
    <s v="บริษัท"/>
    <s v="ภูเก็ต"/>
    <s v="Laney"/>
    <s v="NEXUS-SLS112"/>
    <s v="  10 มี.ค. 63 - 8 พ.ค. 63"/>
    <n v="131665.5"/>
    <n v="1"/>
    <s v=" 8 พ.ค. 63"/>
    <n v="131665.5"/>
    <n v="7014117961"/>
    <s v=" 10 มี.ค. 63"/>
    <s v=" 10 มี.ค. 63"/>
    <n v="131665.5"/>
    <x v="82"/>
    <s v="เบิกจ่ายแล้วเสร็จ"/>
    <s v="B.1.6 = จ้างเหมา &gt;&gt; ลงนามในสัญญา"/>
    <x v="1"/>
    <x v="0"/>
    <m/>
    <s v="ได้ผู้รับจ้างแล้วรอเซ็นสัญญา"/>
    <s v="ได้ตัวผู้รับจ้างแล้ว/รอลงนามในสัญญา"/>
    <s v="ลงข้อมูลในระบบ BB evMis ถึงวันที่ 31 มี.ค.2563 แล้ว"/>
    <m/>
    <n v="131665.5"/>
    <n v="12334.5"/>
    <m/>
    <m/>
    <m/>
    <m/>
    <m/>
    <n v="131665.5"/>
    <n v="12334.5"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90"/>
    <s v="ชุดเขนลิง เขนยักษ์ วิทยาลัยนาฏศิลปพัทลุง   ตำบลควนมะพร้าว อำเภอเมืองพัทลุง จังหวัดพัทลุง"/>
    <s v="16"/>
    <s v="คู่"/>
    <n v="128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20000"/>
    <n v="1"/>
    <s v=" 18 ส.ค. 63"/>
    <n v="120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120000"/>
    <m/>
    <n v="8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5"/>
    <s v="ชุดพญานาค วิทยาลัยนาฏศิลปพัทลุง   ตำบลควนมะพร้าว อำเภอเมืองพัทลุง จังหวัดพัทลุง"/>
    <s v="9"/>
    <s v="ชุด"/>
    <n v="25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225000"/>
    <n v="1"/>
    <s v=" 18 ส.ค. 63"/>
    <n v="225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225000"/>
    <m/>
    <n v="25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3"/>
    <s v="ชุดพระลอตามไก่ระบำไก่ 1 คู่ วิทยาลัยนาฏศิลปพัทลุง   ตำบลควนมะพร้าว อำเภอเมืองพัทลุง จังหวัดพัทลุง"/>
    <s v="8"/>
    <s v="ชุด"/>
    <n v="156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56000"/>
    <n v="1"/>
    <s v=" 18 ส.ค. 63"/>
    <n v="156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156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189"/>
    <s v="ชุดฟ้อนอวยพร วิทยาลัยนาฏศิลปพัทลุง   ตำบลควนมะพร้าว อำเภอเมืองพัทลุง จังหวัดพัทลุง"/>
    <s v="8"/>
    <s v="คู่"/>
    <n v="208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208000"/>
    <n v="1"/>
    <s v=" 18 ส.ค. 63"/>
    <n v="208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208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4"/>
    <s v="ชุดม้าลากรถ ชุดราสีห์ วิทยาลัยนาฏศิลปพัทลุง   ตำบลควนมะพร้าว อำเภอเมืองพัทลุง จังหวัดพัทลุง"/>
    <s v="2"/>
    <s v="คู่"/>
    <n v="8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80000"/>
    <n v="1"/>
    <s v=" 18 ส.ค. 63"/>
    <n v="80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80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704"/>
    <s v="ชุดย่าหรันตามนกยูงระบำมยุราภิรมณ์ 1 คู่ วิทยาลัยนาฏศิลปพัทลุง ตำบลควนมะพร้าว อำเภอเมืองพัทลุง จังหวัดพัทลุง"/>
    <s v="8"/>
    <s v="ชุด"/>
    <n v="168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58000"/>
    <n v="1"/>
    <s v=" 18 ส.ค. 63"/>
    <n v="158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158000"/>
    <m/>
    <n v="10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21"/>
    <s v="ชุดระบำกินนรร่อนรำ วิทยาลัยนาฏศิลปพัทลุง   ตำบลควนมะพร้าว อำเภอเมืองพัทลุง จังหวัดพัทลุง"/>
    <s v="7"/>
    <s v="ชุด"/>
    <n v="14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40000"/>
    <n v="1"/>
    <s v=" 18 ส.ค. 63"/>
    <n v="140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140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43"/>
    <s v="ชุดระบำครุฑ วิทยาลัยนาฏศิลปพัทลุง   ตำบลควนมะพร้าว อำเภอเมืองพัทลุง จังหวัดพัทลุง"/>
    <s v="9"/>
    <s v="ชุด"/>
    <n v="46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450000"/>
    <n v="1"/>
    <s v=" 18 ส.ค. 63"/>
    <n v="450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450000"/>
    <m/>
    <n v="10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422"/>
    <s v="ชุดระเบง โมงคลุ่ม กุลาตีไม้ วิทยาลัยนาฏศิลปพัทลุง   ตำบลควนมะพร้าว อำเภอเมืองพัทลุง จังหวัดพัทลุง"/>
    <s v="24"/>
    <s v="ชุด"/>
    <n v="12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120000"/>
    <n v="1"/>
    <s v=" 18 ส.ค. 63"/>
    <n v="120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120000"/>
    <m/>
    <n v="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2"/>
    <s v="ชุดรำประเลง วิทยาลัยนาฏศิลปพัทลุง   ตำบลควนมะพร้าว อำเภอเมืองพัทลุง จังหวัดพัทลุง"/>
    <s v="12"/>
    <s v="ชุด"/>
    <n v="900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876000"/>
    <n v="1"/>
    <s v=" 18 ส.ค. 63"/>
    <n v="876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876000"/>
    <m/>
    <n v="24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04"/>
    <s v="ราชรถพร้อมธงยักษ์ ธงลิง วิทยาลัยนาฏศิลปพัทลุง   ตำบลควนมะพร้าว อำเภอเมืองพัทลุง จังหวัดพัทลุง"/>
    <s v="2"/>
    <s v="คัน"/>
    <n v="812000"/>
    <s v="P"/>
    <m/>
    <m/>
    <s v=" 26 ธ.ค. 62"/>
    <s v=" ส04/2563"/>
    <s v=" 16 มี.ค. 63"/>
    <s v="บริษัท เดอะแลนด์ ออฟ อาร์ท จำกัด"/>
    <s v="บริษัท"/>
    <s v="กรุงเทพฯ"/>
    <s v=" -"/>
    <s v=" -"/>
    <s v=" 16 มี.ค. - 13 ส.ค. 63"/>
    <n v="800000"/>
    <n v="1"/>
    <s v=" 18 ส.ค. 63"/>
    <n v="800000"/>
    <n v="7014167236"/>
    <m/>
    <m/>
    <m/>
    <x v="84"/>
    <s v="รอส่งมอบ"/>
    <s v="B.1.6 = จ้างเหมา &gt;&gt; ลงนามในสัญญา"/>
    <x v="8"/>
    <x v="1"/>
    <m/>
    <s v="ได้ผู้รับจ้างแล้วรอเซ็นสัญญา"/>
    <s v="ได้ตัวผู้รับจ้างแล้ว/รอลงนามในสัญญา"/>
    <s v="ยังไม่ได้ลงข้อมูลในระบบ BB evMis"/>
    <n v="800000"/>
    <m/>
    <n v="12000"/>
    <m/>
    <m/>
    <s v=" 18 ส.ค. 63"/>
    <s v=" 18 ส.ค. 63"/>
    <s v=" 20 ส.ค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93"/>
    <s v="ตู้เหล็กเก็บเอกสาร วิทยาลัยนาฏศิลปพัทลุง   ตำบลควนมะพร้าว อำเภอเมืองพัทลุง จังหวัดพัทลุง"/>
    <s v="1"/>
    <s v="ตู้"/>
    <n v="7000"/>
    <m/>
    <m/>
    <s v="P"/>
    <m/>
    <s v=" 31/2563"/>
    <s v=" 31 มี.ค. 63"/>
    <s v="บริษัทอังคณา เฟอร์นิเจอร์ จำกัด"/>
    <s v=" บจก."/>
    <s v="พัทลุง"/>
    <s v="SURE"/>
    <s v=" -"/>
    <s v=" 31 มี.ค. - 7 เม.ย. 63"/>
    <n v="7000"/>
    <n v="1"/>
    <s v=" 7 เม.ย. 63"/>
    <n v="7000"/>
    <n v="7014246942"/>
    <m/>
    <m/>
    <m/>
    <x v="84"/>
    <s v="รอส่งมอบ"/>
    <s v="B.1.6 = จ้างเหมา &gt;&gt; ลงนามในสัญญา"/>
    <x v="8"/>
    <x v="1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n v="7000"/>
    <m/>
    <n v="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086"/>
    <s v="ตู้เหล็กบานเลื่อนกระจกใส วิทยาลัยนาฏศิลปพัทลุง   ตำบลควนมะพร้าว อำเภอเมืองพัทลุง จังหวัดพัทลุง"/>
    <s v="3"/>
    <s v="ตู้"/>
    <n v="24000"/>
    <m/>
    <m/>
    <s v="P"/>
    <m/>
    <s v=" 31/2563"/>
    <s v=" 31 มี.ค. 63"/>
    <s v="บริษัทอังคณา เฟอร์นิเจอร์ จำกัด"/>
    <s v=" บจก."/>
    <s v="พัทลุง"/>
    <s v="ISO"/>
    <s v="LKAS-303"/>
    <s v=" 31 มี.ค. - 7 เม.ย. 63"/>
    <n v="22200"/>
    <n v="1"/>
    <s v=" 7 เม.ย. 63"/>
    <n v="22200"/>
    <n v="7014246942"/>
    <m/>
    <m/>
    <m/>
    <x v="84"/>
    <s v="รอส่งมอบ"/>
    <s v="B.1.6 = จ้างเหมา &gt;&gt; ลงนามในสัญญา"/>
    <x v="8"/>
    <x v="1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n v="22200"/>
    <m/>
    <n v="1800"/>
    <m/>
    <m/>
    <s v=" 7 เม.ย. 63"/>
    <s v=" 7 เม.ย. 63"/>
    <s v=" 10 เม.ย. 63"/>
    <m/>
    <m/>
    <m/>
  </r>
  <r>
    <x v="13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087"/>
    <s v="เครื่องฉายภาพ 3 มิติ วิทยาลัยนาฏศิลปพัทลุง ตำบลควนมะพร้าว อำเภอเมืองพัทลุง จังหวัดพัทลุง"/>
    <s v="2"/>
    <s v="เครื่อง"/>
    <n v="40000"/>
    <m/>
    <m/>
    <s v="P"/>
    <m/>
    <s v="27/2563"/>
    <s v=" 26 มี.ค. 63"/>
    <s v="บริษัท วอร์คอม พี ที จำกัด"/>
    <s v="บริษัท"/>
    <s v="พัทลุง"/>
    <s v="VERTEX"/>
    <s v=" D-1420H"/>
    <s v=" 26 มี.ค. - 10 เม.ย. 63"/>
    <n v="35800"/>
    <n v="1"/>
    <s v=" 10 เม.ย. 63"/>
    <n v="35800"/>
    <n v="7014222140"/>
    <s v=" 31 มี.ค. 63"/>
    <s v=" 31 มี.ค. 63"/>
    <n v="35800"/>
    <x v="82"/>
    <s v="รอเบิกจ่าย"/>
    <s v="B.1.6 = จ้างเหมา &gt;&gt; ลงนามในสัญญา"/>
    <x v="3"/>
    <x v="0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n v="35800"/>
    <n v="4200"/>
    <m/>
    <m/>
    <m/>
    <m/>
    <s v=" 10 เม.ย. 63"/>
    <m/>
    <m/>
    <m/>
  </r>
  <r>
    <x v="13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641"/>
    <s v="เครื่องเสียงช่วยสอน (ลำโพงบลูทูธ ขนาด 15 นิ้ว 80 วัตต์)วิทยาลัยนาฏศิลปพัทลุง   ตำบลควนมะพร้าว อำเภอเมืองพัทลุง จังหวัดพัทลุง"/>
    <s v="8"/>
    <s v="เครื่อง"/>
    <n v="56000"/>
    <m/>
    <m/>
    <s v="P"/>
    <m/>
    <s v=" ส03/2563"/>
    <s v=" 16 มี.ค. 63"/>
    <s v="บริษัท พี.เค.อินเตอร์มิวสิค จำกัด"/>
    <s v="บริษัท"/>
    <s v="ภูเก็ต"/>
    <s v="BIK"/>
    <s v="USK-15V"/>
    <s v=" 16 มี.ค. - 15 เม.ย. 63"/>
    <n v="56000"/>
    <n v="1"/>
    <s v=" 15 เม.ย. 63"/>
    <n v="56000"/>
    <n v="7014167239"/>
    <s v=" 20 มี.ค. 63"/>
    <s v=" 20 มี.ค. 63"/>
    <n v="56000"/>
    <x v="82"/>
    <s v="เบิกจ่ายแล้วเสร็จ"/>
    <s v="B.1.6 = จ้างเหมา &gt;&gt; ลงนามในสัญญา"/>
    <x v="1"/>
    <x v="0"/>
    <m/>
    <s v="ขณะนี้อยู่ระหว่างรอการเสนอราคาจากผู้รับจ้าง"/>
    <s v="เสนอราคา/พิจารณาผล"/>
    <s v="ลงข้อมูลในระบบ BB evMis ถึงวันที่ 31 มี.ค.2563 แล้ว"/>
    <m/>
    <n v="56000"/>
    <n v="0"/>
    <m/>
    <m/>
    <m/>
    <m/>
    <m/>
    <n v="56000"/>
    <s v=" -"/>
    <m/>
  </r>
  <r>
    <x v="13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72"/>
    <s v="โทรทัศน์ แอล อี ดี (LED TV) แบบ Smart TV ระดับความละเอียดจอภาพ 1920 x 1080 พิกเซล ขนาด 55 นิ้ว วิทยาลัยนาฏศิลปพัทลุง ตำบลควนมะพร้าว อำเภอเมืองพัทลุง จังหวัดพัทลุง"/>
    <s v="1"/>
    <s v="เครื่อง"/>
    <n v="19600"/>
    <m/>
    <m/>
    <s v="P"/>
    <m/>
    <s v="30/2563"/>
    <s v=" 31 มี.ค. 63"/>
    <s v="ห้างหุ้นส่วนจำกัดทวีกิจเซ็นเตอร์"/>
    <s v="หจก."/>
    <s v="พัทลุง"/>
    <s v="LG"/>
    <s v="55UM7290"/>
    <s v=" 31 มี.ค. - 3 เม.ย. 63"/>
    <n v="14990"/>
    <n v="1"/>
    <s v=" 3 เม.ย. 63"/>
    <n v="14990"/>
    <n v="7014246312"/>
    <s v=" 1 เม.ย. 63"/>
    <s v=" 1 เม.ย. 63"/>
    <n v="14990"/>
    <x v="82"/>
    <s v="รอเบิกจ่าย"/>
    <s v="B.1.6 = จ้างเหมา &gt;&gt; ลงนามในสัญญา"/>
    <x v="3"/>
    <x v="0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n v="14990"/>
    <n v="4610"/>
    <m/>
    <m/>
    <m/>
    <m/>
    <s v=" 7 เม.ย. 63"/>
    <n v="14990"/>
    <n v="4610"/>
    <m/>
  </r>
  <r>
    <x v="1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10"/>
    <s v="เครื่องคอมพิวเตอร์สำหรับประมวลผล แบบที่ 2 (จอแสดงภาพขนาดไม่น้อยกว่า 19 นิ้ว) วิทยาลัยนาฏศิลปพัทลุง ตำบลควนมะพร้าว อำเภอเมืองพัทลุง จังหวัดพัทลุง"/>
    <s v="5"/>
    <s v="เครื่อง"/>
    <n v="150000"/>
    <m/>
    <m/>
    <s v="P"/>
    <m/>
    <s v="ส05/2563"/>
    <s v=" 25 มี.ค. 63"/>
    <s v="บริษัท วอร์คอม พี ที จำกัด"/>
    <s v="บริษัท"/>
    <s v="พัทลุง"/>
    <s v="Lenove"/>
    <s v="30CYSOM700"/>
    <s v=" 26 มี.ค. - 10 เม.ย. 63"/>
    <n v="147500"/>
    <n v="1"/>
    <s v=" 10 เม.ย. 63"/>
    <n v="147500"/>
    <n v="7014222192"/>
    <s v=" 31 มี.ค. 63"/>
    <s v=" 31 มี.ค. 63"/>
    <n v="147500"/>
    <x v="82"/>
    <s v="รอเบิกจ่าย"/>
    <s v="B.1.6 = จ้างเหมา &gt;&gt; ลงนามในสัญญา"/>
    <x v="3"/>
    <x v="0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n v="147500"/>
    <n v="2500"/>
    <m/>
    <m/>
    <m/>
    <m/>
    <s v=" 7 เม.ย. 63"/>
    <n v="147500"/>
    <n v="2500"/>
    <m/>
  </r>
  <r>
    <x v="1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82"/>
    <s v="เครื่องพิมพ์ เลเซอร์ หรือ LED ขาวดำ ชนิด Network แบบที่ 2 (38 หน้า/นาที) วิทยาลัยนาฏศิลปพัทลุง ตำบลควนมะพร้าว อำเภอเมืองพัทลุง จังหวัดพัทลุง"/>
    <s v="2"/>
    <s v="เครื่อง"/>
    <n v="30000"/>
    <m/>
    <m/>
    <s v="P"/>
    <m/>
    <s v="ส05/2563"/>
    <s v=" 25 มี.ค. 63"/>
    <s v="บริษัท วอร์คอม พี ที จำกัด"/>
    <s v="บริษัท"/>
    <s v="พัทลุง"/>
    <s v="Brother "/>
    <s v="HL-L6200DW"/>
    <s v=" 26 มี.ค. - 10 เม.ย. 63"/>
    <n v="29000"/>
    <n v="1"/>
    <s v=" 10 เม.ย. 63"/>
    <n v="29000"/>
    <n v="7014222192"/>
    <s v=" 31 มี.ค. 63"/>
    <s v=" 31 มี.ค. 63"/>
    <n v="29000"/>
    <x v="82"/>
    <s v="รอเบิกจ่าย"/>
    <s v="B.1.6 = จ้างเหมา &gt;&gt; ลงนามในสัญญา"/>
    <x v="3"/>
    <x v="0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n v="29000"/>
    <n v="1000"/>
    <m/>
    <m/>
    <m/>
    <m/>
    <s v=" 7 เม.ย. 63"/>
    <n v="29000"/>
    <n v="1000"/>
    <m/>
  </r>
  <r>
    <x v="1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0"/>
    <s v="เครื่องสำรองไฟฟ้า ขนาด 800 VA วิทยาลัยนาฏศิลปพัทลุง ตำบลควนมะพร้าว อำเภอเมืองพัทลุง จังหวัดพัทลุง"/>
    <s v="5"/>
    <s v="เครื่อง"/>
    <n v="12500"/>
    <m/>
    <m/>
    <s v="P"/>
    <m/>
    <s v="ส05/2563"/>
    <s v=" 25 มี.ค. 63"/>
    <s v="บริษัท วอร์คอม พี ที จำกัด"/>
    <s v="บริษัท"/>
    <s v="พัทลุง"/>
    <s v=" CBC "/>
    <s v="AR-Eco1000 (1000VA 480W)"/>
    <s v=" 26 มี.ค. - 10 เม.ย. 63"/>
    <n v="11000"/>
    <n v="1"/>
    <s v=" 10 เม.ย. 63"/>
    <n v="11000"/>
    <n v="7014222192"/>
    <s v=" 31 มี.ค. 63"/>
    <s v=" 31 มี.ค. 63"/>
    <n v="11000"/>
    <x v="82"/>
    <s v="รอเบิกจ่าย"/>
    <s v="B.1.6 = จ้างเหมา &gt;&gt; ลงนามในสัญญา"/>
    <x v="3"/>
    <x v="0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n v="11000"/>
    <n v="1500"/>
    <m/>
    <m/>
    <m/>
    <m/>
    <s v=" 7 เม.ย. 63"/>
    <n v="11000"/>
    <n v="1500"/>
    <m/>
  </r>
  <r>
    <x v="13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88"/>
    <s v="อุปกรณ์กระจายสัญญาณไร้สาย (Access Point) แบบที่1 วิทยาลัยนาฏศิลปพัทลุง    ตำบลควนมะพร้าว อำเภอเมืองพัทลุง จังหวัดพัทลุง"/>
    <s v="1"/>
    <s v="ตัว"/>
    <n v="5400"/>
    <m/>
    <m/>
    <s v="P"/>
    <m/>
    <s v="ส05/2563"/>
    <s v=" 25 มี.ค. 63"/>
    <s v="บริษัท วอร์คอม พี ที จำกัด"/>
    <s v="บริษัท"/>
    <s v="พัทลุง"/>
    <s v="TP-LINK"/>
    <s v="EAP225 V3"/>
    <s v=" 26 มี.ค. - 10 เม.ย. 63"/>
    <n v="4000"/>
    <n v="1"/>
    <s v=" 10 เม.ย. 63"/>
    <n v="4000"/>
    <n v="7014222192"/>
    <s v=" 31 มี.ค. 63"/>
    <s v=" 31 มี.ค. 63"/>
    <n v="4000"/>
    <x v="82"/>
    <s v="รอเบิกจ่าย"/>
    <s v="B.1.6 = จ้างเหมา &gt;&gt; ลงนามในสัญญา"/>
    <x v="3"/>
    <x v="0"/>
    <m/>
    <s v="ขณะนี้อยู่ระหว่างรอการเสนอราคาจากผู้รับจ้าง"/>
    <s v="เสนอราคา/พิจารณาผล"/>
    <s v="ยังไม่ได้ลงข้อมูลในระบบ BB evMis"/>
    <m/>
    <n v="4000"/>
    <n v="1400"/>
    <m/>
    <m/>
    <m/>
    <m/>
    <s v=" 7 เม.ย. 63"/>
    <n v="4000"/>
    <n v="1400"/>
    <m/>
  </r>
  <r>
    <x v="13"/>
    <s v="งบประมาณตามพรบ.งบประมาณรายจ่ายประจำปีงบประมาณ พ.ศ.2563"/>
    <x v="1"/>
    <s v="ที่ดินและสิ่งก่อสร้าง-รายการผูกผัน (เดิม)"/>
    <s v="กิจกรรมพัฒนาอุปกรณ์ทางการศึกษา กายภาพและสภาพแวดล้อมระดับพื้นฐาน"/>
    <s v="1800836718420007"/>
    <s v=" ก่อสร้างอาคารวิทยบริการ วิทยาลัยนาฏศิลปพัทลุง ตำบลควนมะพร้าว อำเภอเมืองพัทลุง จังหวัดพัทลุง งบประมาณทั้งสิ้น 54,450,000 บาท_x000a_ปี 2561 ตั้งงบประมาณ  11,700,000 บาท (งวด 1-4)_x000a_ปี 2562  ผูกพันงบประมาณ 25,870,500 บาท (งวด 5)_x000a_ปี 2563 ผูกพันงบประมาณ 16,879,500 บาท (งวด 6-15)"/>
    <s v="1"/>
    <s v="หลัง"/>
    <n v="16879500"/>
    <s v="P"/>
    <m/>
    <m/>
    <m/>
    <s v="168/2562"/>
    <s v=" 23 ส.ค. 63"/>
    <s v="บจก.ทรัพยาก่อสร้าง"/>
    <s v="บริษัท "/>
    <s v="สุราษฎร์ธานี"/>
    <s v=" -"/>
    <s v=" -"/>
    <s v=" 23 ส.ค. 62 - 16 ต.ค. 63"/>
    <s v="ปี 61 = 8,603,130_x000a_ ปี 62 = 2,025,500_x000a_ ปี 63 =16,879,500"/>
    <s v="4_x000a_1_x000a_10"/>
    <s v="งวดที่ 1 : 22 ก.ย. 62_x000a_งวดที่ 2 : 22 ต.ค. 62_x000a_งวดที่ 3 : 21 พ.ย. 62_x000a_งวดที่ 4 : 21 ธ.ค. 62_x000a_งวดที่ 5 : 20 ม.ค. 63_x000a_งวดที่ 6 : 19 ก.พ. 63_x000a_งวดที่ 7 : 20 มี.ค. 63_x000a_งวดที่ 8 : 19 เม.ย. 63_x000a_งวดที่ 9 : 19 พ.ค. 63_x000a_งวดที่ 10 : 18 มิ.ย. 63_x000a_งวดที่ 11 : 18 ก.ค. 63_x000a_งวดที่ 12 : 17 ส.ค. 63_x000a_งวดที่ 13 : 16 ก.ย. 63_x000a_งวดที่ 14 : 16 ต.ค. 63"/>
    <s v="_x000a__x000a__x000a__x000a__x000a_งวดที่ 1 : 1,885,492.80_x000a_งวดที่ 2 : 2,474,400_x000a_งวดที่ 3 : 2,474,400_x000a_งวดที่ 4 : 2,474,400_x000a_งวดที่ 5 : 2,474,400_x000a_งวดที่ 6 : 2,969,280_x000a_งวดที่ 7 : 3,345,388.80_x000a_งวดที่ 8 : 2,959,382.40_x000a_งวดที่ 9 : 2,919,792_x000a_งวดที่ 10 : 4,305,456_x000a_งวดที่ 11 : 3,513,648_x000a_งวดที่ 12 : 4,884,465.60_x000a_งวดที่ 13 : 6,002,894.40_x000a_งวดที่ 14 : 6,804,600_x000a__x000a__x000a__x000a__x000a__x000a__x000a__x000a__x000a__x000a_"/>
    <s v="7013872190_x000a_7013872198_x000a_7014159808_x000a_"/>
    <s v="งวดที่ 1 : 11 ธ.ค. 62_x000a_งวดที่ 2 : 11 ธ.ค. 62_x000a_งวดที่ 3 : 14 ก.พ. 63"/>
    <s v="งวดที่ 1 : 17 ธ.ค. 63_x000a_งวดที่ 2 : 17 ธ.ค. 63_x000a_งวดที่ 3 : 20 ก.พ. 63"/>
    <s v="งวดที่ 1 : 1,885,492.80_x000a_งวดที่ 2 : 2,474,400_x000a_งวดที่ 3 : 2,474,400"/>
    <x v="85"/>
    <s v="ตอนนี้เบิกจ่ายไปแล้ว 3 งวด ขณะนี้อยู่ระหว่างการดำเนินงานงวดที่ 4 ผู้รับจ้างแจ้งจะส่งมอบงานสิ้นเดือนมีนาคม2563 แต่เนื่องจากสถานการณ์แพร่ระบาดของโรค COVIC-19 ทำให้คณะกรรมการตรวจรับงานก่อสร้างจากสำนักสถาปัตยกรรม จำนวน 3 คน ไม่สามารถเดินทางมาตรวจรับงานได้ วิทยาลัยฯจึงแจ้งให้ผู้รับจ้างเลื่อนการส่งงานออกไปก่อน"/>
    <s v="C = เริ่มก่อสร้าง / เริ่มดำเนินการ"/>
    <x v="17"/>
    <x v="1"/>
    <m/>
    <s v="ลงนามในสัญญาแล้ว อยู่ระหว่างดำเนินการตามงวดงาน"/>
    <s v="ลงนามในสัญญาแล้ว อยู่ระหว่างดำเนินการตามงวดงาน"/>
    <s v="ยังไม่ได้ลงข้อมูลในระบบ BB evMis"/>
    <n v="16879500"/>
    <m/>
    <n v="0"/>
    <m/>
    <m/>
    <m/>
    <m/>
    <m/>
    <m/>
    <m/>
    <m/>
  </r>
  <r>
    <x v="13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2"/>
    <s v="ปรับปรุงอาคารหอพักชาย วิทยาลัยนาฏศิลปพัทลุง   ตำบลควนมะพร้าว อำเภอเมืองพัทลุง จังหวัดพัทลุง"/>
    <s v="1"/>
    <s v="แห่ง"/>
    <n v="2759000"/>
    <s v="P"/>
    <m/>
    <m/>
    <s v="18 มี.ค. - 24 มี.ค. 63"/>
    <m/>
    <m/>
    <m/>
    <m/>
    <m/>
    <m/>
    <m/>
    <m/>
    <m/>
    <m/>
    <m/>
    <m/>
    <m/>
    <m/>
    <m/>
    <m/>
    <x v="86"/>
    <s v="ได้ผู้รับจ้างแล้ว รอเซ็นสัญญา ซึ่งจะครบกำหนดเซ็นสัญญาในวันที่ 15 เม.ย. 63 "/>
    <s v="B.1.5 = จ้างเหมา &gt;&gt; อนุมัติผลการจัดซื้อจัดจ้าง (รอลงนามสัญญา)"/>
    <x v="7"/>
    <x v="2"/>
    <m/>
    <s v="ขณะนี้ประกาศเชิญชวนในระบบเรียบร้อยแล้ว โดยจะพิจารณาผลในวันที่ 28 ก.พ. 63"/>
    <s v="เสนอราคา/พิจารณาผล"/>
    <s v="ยังไม่ได้ลงข้อมูลในระบบ BB evMis"/>
    <m/>
    <m/>
    <n v="2759000"/>
    <s v=" 15 เม.ย. 63"/>
    <s v="  15 เม.ย. 63"/>
    <m/>
    <m/>
    <m/>
    <m/>
    <m/>
    <m/>
  </r>
  <r>
    <x v="13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0"/>
    <s v="ก่อสร้างเวทีกลางแจ้ง วิทยาลัยนาฏศิลปพัทลุง ตำบลควนมะพร้าว อำเภอเมืองพัทลุง จังหวัดพัทลุง"/>
    <s v="1"/>
    <s v="เวที"/>
    <n v="1800000"/>
    <s v="P"/>
    <m/>
    <m/>
    <s v=" 11 มี.ค. - 18 มี.ค. 63"/>
    <s v="ส06/2563"/>
    <s v=" 7 เม.ย. 63"/>
    <s v="บริษัท พรสิริ รีสอร์ท จำกัด"/>
    <s v="บริษัท"/>
    <s v="พัทลุง"/>
    <s v=" -"/>
    <s v=" -"/>
    <s v=" 8 เม.ย. 63 - 4 ก.ย. 63"/>
    <n v="1650000"/>
    <n v="2"/>
    <s v=" งวดที่ 1 : 27 พ.ค. 63_x000a_งวดที่ 2 : 4 ก.ย. 63"/>
    <s v=" งวดที่ 1 : 825,000_x000a_งวดที่ 2 : 825,000"/>
    <n v="7014240244"/>
    <m/>
    <m/>
    <m/>
    <x v="64"/>
    <s v="ได้ผู้รับจ้างแล้ว รอเซ็นสัญญา ซึ่งจะครบกำหนดเซ็นสัญญาในวันที่ 7 เม.ย. 63 "/>
    <s v="B.1.5 = จ้างเหมา &gt;&gt; อนุมัติผลการจัดซื้อจัดจ้าง (รอลงนามสัญญา)"/>
    <x v="7"/>
    <x v="1"/>
    <m/>
    <s v="อยู่ระหว่างการจัดทำราคาท้องถิ่นจากสำนักโยธิการและผังเมืองพัทลุง"/>
    <s v="อยู่ระหว่างการจัดทำร่าง TOR"/>
    <s v="ยังไม่ได้ลงข้อมูลในระบบ BB evMis"/>
    <n v="1650000"/>
    <m/>
    <n v="150000"/>
    <m/>
    <m/>
    <m/>
    <m/>
    <m/>
    <m/>
    <m/>
    <m/>
  </r>
  <r>
    <x v="1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94"/>
    <s v="เก้าอี้ฟังคำบรรยาย (เลคเชอร์)  วิทยาลัยนาฏศิลปสุพรรณบุรี   ตำบลสนามชัย อำเภอเมืองสุพรรณบุรี จังหวัดสุพรรณบุรี"/>
    <s v="150"/>
    <s v="ตัว"/>
    <n v="150000"/>
    <s v="P"/>
    <m/>
    <m/>
    <s v="7-14 เม.ย.2563"/>
    <m/>
    <m/>
    <m/>
    <m/>
    <m/>
    <m/>
    <m/>
    <m/>
    <m/>
    <m/>
    <m/>
    <m/>
    <m/>
    <m/>
    <m/>
    <m/>
    <x v="87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150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04"/>
    <s v="ชั้นเหล็กวางหนังสือ มี 6 ชั้น 2 ด้าน วิทยาลัยนาฏศิลปสุพรรณบุรี   ตำบลสนามชัย อำเภอเมืองสุพรรณบุรี จังหวัดสุพรรณบุรี"/>
    <s v="4"/>
    <s v="ชุด"/>
    <n v="34000"/>
    <s v="P"/>
    <m/>
    <m/>
    <s v="7-14 เม.ย.2563"/>
    <m/>
    <m/>
    <m/>
    <m/>
    <m/>
    <m/>
    <m/>
    <m/>
    <m/>
    <m/>
    <m/>
    <m/>
    <m/>
    <m/>
    <m/>
    <m/>
    <x v="87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34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36"/>
    <s v="ตู้เหล็กเก็บหนังสือ แบบสองตอน ด้านหน้าติดกระจกใสบานเลื่อน วิทยาลัยนาฏศิลปสุพรรณบุรี   ตำบลสนามชัย อำเภอเมืองสุพรรณบุรี จังหวัดสุพรรณบุรี"/>
    <s v="2"/>
    <s v="ตู้"/>
    <n v="12000"/>
    <s v="P"/>
    <m/>
    <m/>
    <s v="7-14 เม.ย.2563"/>
    <m/>
    <m/>
    <m/>
    <m/>
    <m/>
    <m/>
    <m/>
    <m/>
    <m/>
    <m/>
    <m/>
    <m/>
    <m/>
    <m/>
    <m/>
    <m/>
    <x v="87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12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10"/>
    <s v="ป้ายนิเทศติดผนัง ขนาด 1.25 X 2.40 เมตร วิทยาลัยนาฏศิลปสุพรรณบุรี  ตำบลสนามชัย อำเภอเมืองสุพรรณบุรี จังหวัดสุพรรณบุรี"/>
    <s v="1"/>
    <s v="ป้าย"/>
    <n v="6000"/>
    <s v="P"/>
    <m/>
    <m/>
    <s v="7-14 เม.ย.2563"/>
    <m/>
    <m/>
    <m/>
    <m/>
    <m/>
    <m/>
    <m/>
    <m/>
    <m/>
    <m/>
    <m/>
    <m/>
    <m/>
    <m/>
    <m/>
    <m/>
    <x v="87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6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11"/>
    <s v="รถเข็นอเนกประสงค์ วิทยาลัยนาฏศิลปสุพรรณบุรี   ตำบลสนามชัย อำเภอเมืองสุพรรณบุรี จังหวัดสุพรรณบุรี"/>
    <s v="2"/>
    <s v="คัน"/>
    <n v="10000"/>
    <s v="P"/>
    <m/>
    <m/>
    <s v="7-14 เม.ย.2563"/>
    <m/>
    <m/>
    <m/>
    <m/>
    <m/>
    <m/>
    <m/>
    <m/>
    <m/>
    <m/>
    <m/>
    <m/>
    <m/>
    <m/>
    <m/>
    <m/>
    <x v="87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10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96"/>
    <s v="เครื่องฉายภาพ 3 มิติ (Visualizer)  วิทยาลัยนาฏศิลปสุพรรณบุรี   ตำบลสนามชัย อำเภอเมืองสุพรรณบุรี จังหวัดสุพรรณบุรี"/>
    <s v="5"/>
    <s v="เครื่อง"/>
    <n v="104000"/>
    <s v="P"/>
    <m/>
    <m/>
    <s v="7-10 เม.ย 2563"/>
    <m/>
    <m/>
    <m/>
    <m/>
    <m/>
    <m/>
    <m/>
    <m/>
    <m/>
    <m/>
    <m/>
    <m/>
    <m/>
    <m/>
    <m/>
    <m/>
    <x v="88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104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495"/>
    <s v="เครื่องมัลติมีเดียโปรเจคเตอร์ ระดับ XGA           ขนาด 3,000  ANSI Lumens วิทยาลัยนาฏศิลปสุพรรณบุรี ตำบลสนามชัย อำเภอเมืองสุพรรณบุรี จังหวัดสุพรรณบุรี"/>
    <s v="5"/>
    <s v="เครื่อง"/>
    <n v="163500"/>
    <s v="P"/>
    <m/>
    <m/>
    <s v="7-10 เม.ย 2563"/>
    <m/>
    <m/>
    <m/>
    <m/>
    <m/>
    <m/>
    <m/>
    <m/>
    <m/>
    <m/>
    <m/>
    <m/>
    <m/>
    <m/>
    <m/>
    <m/>
    <x v="88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1635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40"/>
    <s v="จอรับภาพ ชนิดมอเตอร์ไฟฟ้า ขนาดเส้นทะแยงมุม 120 นิ้ว วิทยาลัยนาฏศิลปสุพรรณบุรี ตำบลสนามชัย อำเภอเมืองสุพรรณบุรี จังหวัดสุพรรณบุรี"/>
    <s v="5"/>
    <s v="จอ"/>
    <n v="65500"/>
    <s v="P"/>
    <m/>
    <m/>
    <s v="7-10 เม.ย 2563"/>
    <m/>
    <m/>
    <m/>
    <m/>
    <m/>
    <m/>
    <m/>
    <m/>
    <m/>
    <m/>
    <m/>
    <m/>
    <m/>
    <m/>
    <m/>
    <m/>
    <x v="88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655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512"/>
    <s v="เครื่องบันทึกเสียงแบบพกพา  วิทยาลัยนาฏศิลปสุพรรณบุรี   ตำบลสนามชัย อำเภอเมืองสุพรรณบุรี จังหวัดสุพรรณบุรี"/>
    <s v="3"/>
    <s v="เครื่อง"/>
    <n v="15000"/>
    <m/>
    <m/>
    <s v="P"/>
    <m/>
    <m/>
    <m/>
    <m/>
    <m/>
    <m/>
    <m/>
    <m/>
    <m/>
    <m/>
    <m/>
    <m/>
    <m/>
    <m/>
    <m/>
    <m/>
    <m/>
    <x v="89"/>
    <s v="ติดต่อผู้ขายเพื่อเสนอราคา"/>
    <s v="B.1.4 = จ้างเหมา &gt;&gt; เปิดซอง / e-Auction, e-market, e-bidding"/>
    <x v="6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15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7"/>
    <s v="ครุฑตัวเอก(พญาครุฑ) เครื่องประดับและศีรษะวิทยาลัยนาฏศิลปสุพรรณบุรี   ตำบลสนามชัย อำเภอเมืองสุพรรณบุรี จังหวัดสุพรรณบุรี"/>
    <s v="1"/>
    <s v="ชุด"/>
    <n v="60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59000"/>
    <n v="1"/>
    <s v="22ก.ค.63"/>
    <n v="59000"/>
    <n v="7014199719"/>
    <m/>
    <m/>
    <n v="59000"/>
    <x v="90"/>
    <s v="เซ็นต์สัญญาวันที่ 24 มี.ค.63 รอส่งงานวันที่ 22 ก.ค.63"/>
    <s v="B.1.6 = จ้างเหมา &gt;&gt; ลงนามในสัญญา"/>
    <x v="0"/>
    <x v="1"/>
    <m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s v="ยังไม่ได้ลงข้อมูลในระบบ BB evMis"/>
    <n v="59000"/>
    <m/>
    <n v="1000"/>
    <s v="24 มี.ค.63"/>
    <s v="24 มี.ค.63"/>
    <s v="22 ก.ค.63"/>
    <s v="22 ก.ค.63"/>
    <s v="ก.ค.63"/>
    <n v="59000"/>
    <n v="1000"/>
    <m/>
  </r>
  <r>
    <x v="1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21"/>
    <s v="ชุดยักษ์ตัวเอก(ศีรษะมียอด)  วิทยาลัยนาฏศิลปสุพรรณบุรี ตำบลสนามชัย อำเภอเมืองสุพรรณบุรี จังหวัดสุพรรณบุรี"/>
    <s v="3"/>
    <s v="ชุด"/>
    <n v="240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237000"/>
    <n v="1"/>
    <s v="22ก.ค.63"/>
    <n v="237000"/>
    <n v="7014199719"/>
    <m/>
    <m/>
    <n v="237000"/>
    <x v="90"/>
    <s v="เซ็นต์สัญญาวันที่ 24 มี.ค.63 รอส่งงานวันที่ 22 ก.ค.63"/>
    <s v="B.1.6 = จ้างเหมา &gt;&gt; ลงนามในสัญญา"/>
    <x v="0"/>
    <x v="1"/>
    <m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s v="ยังไม่ได้ลงข้อมูลในระบบ BB evMis"/>
    <n v="237000"/>
    <m/>
    <n v="3000"/>
    <s v="24 มี.ค.63"/>
    <s v="24 มี.ค.63"/>
    <s v="22 ก.ค.63"/>
    <s v="22 ก.ค.63"/>
    <s v="ก.ค.63"/>
    <n v="237000"/>
    <n v="3000"/>
    <m/>
  </r>
  <r>
    <x v="1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9"/>
    <s v="ชุดสุโขทัยตัวรอง วิทยาลัยนาฏศิลปสุพรรณบุรี   ตำบลสนามชัย อำเภอเมืองสุพรรณบุรี จังหวัดสุพรรณบุรี"/>
    <s v="6"/>
    <s v="ชุด"/>
    <n v="72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72000"/>
    <n v="1"/>
    <s v="22ก.ค.63"/>
    <n v="72000"/>
    <n v="7014199719"/>
    <m/>
    <m/>
    <n v="72000"/>
    <x v="90"/>
    <s v="เซ็นต์สัญญาวันที่ 24 มี.ค.63 รอส่งงานวันที่ 22 ก.ค.63"/>
    <s v="B.1.6 = จ้างเหมา &gt;&gt; ลงนามในสัญญา"/>
    <x v="0"/>
    <x v="1"/>
    <m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s v="ยังไม่ได้ลงข้อมูลในระบบ BB evMis"/>
    <n v="72000"/>
    <m/>
    <n v="0"/>
    <s v="24 มี.ค.63"/>
    <s v="24 มี.ค.63"/>
    <s v="22 ก.ค.63"/>
    <s v="22 ก.ค.63"/>
    <s v="ก.ค.63"/>
    <n v="72000"/>
    <s v="-"/>
    <m/>
  </r>
  <r>
    <x v="1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14"/>
    <s v="ชุดสุโขทัยตัวเอก วิทยาลัยนาฏศิลปสุพรรณบุรี   ตำบลสนามชัย อำเภอเมืองสุพรรณบุรี จังหวัดสุพรรณบุรี"/>
    <s v="1"/>
    <s v="ชุด"/>
    <n v="15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15000"/>
    <n v="1"/>
    <s v="22ก.ค.63"/>
    <n v="15000"/>
    <n v="7014199719"/>
    <m/>
    <m/>
    <n v="15000"/>
    <x v="90"/>
    <s v="เซ็นต์สัญญาวันที่ 24 มี.ค.63 รอส่งงานวันที่ 22 ก.ค.63"/>
    <s v="B.1.6 = จ้างเหมา &gt;&gt; ลงนามในสัญญา"/>
    <x v="0"/>
    <x v="1"/>
    <m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s v="ยังไม่ได้ลงข้อมูลในระบบ BB evMis"/>
    <n v="15000"/>
    <m/>
    <n v="0"/>
    <s v="24 มี.ค.63"/>
    <s v="24 มี.ค.63"/>
    <s v="22 ก.ค.63"/>
    <s v="22 ก.ค.63"/>
    <s v="ก.ค.63"/>
    <n v="15000"/>
    <s v="-"/>
    <m/>
  </r>
  <r>
    <x v="1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98"/>
    <s v="เทริดพระ(ซัดชาตรี) วิทยาลัยนาฏศิลปสุพรรณบุรี   ตำบลสนามชัย อำเภอเมืองสุพรรณบุรี จังหวัดสุพรรณบุรี"/>
    <s v="8"/>
    <s v="ศีรษะ"/>
    <n v="72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69000"/>
    <n v="1"/>
    <s v="22ก.ค.63"/>
    <n v="69000"/>
    <n v="7014199719"/>
    <m/>
    <m/>
    <n v="69000"/>
    <x v="90"/>
    <s v="เซ็นต์สัญญาวันที่ 24 มี.ค.63 รอส่งงานวันที่ 22 ก.ค.63"/>
    <s v="B.1.6 = จ้างเหมา &gt;&gt; ลงนามในสัญญา"/>
    <x v="0"/>
    <x v="1"/>
    <m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s v="ยังไม่ได้ลงข้อมูลในระบบ BB evMis"/>
    <n v="69000"/>
    <m/>
    <n v="3000"/>
    <s v="24 มี.ค.63"/>
    <s v="24 มี.ค.63"/>
    <s v="22 ก.ค.63"/>
    <s v="22 ก.ค.63"/>
    <s v="ก.ค.63"/>
    <n v="69000"/>
    <n v="3000"/>
    <m/>
  </r>
  <r>
    <x v="1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513"/>
    <s v="พญานาคตัวเอกพร้อมเครื่องประดับและศีรษะ วิทยาลัยนาฏศิลปสุพรรณบุรี ตำบลสนามชัย อำเภอเมืองสุพรรณบุรี จังหวัดสุพรรณบุรี"/>
    <s v="1"/>
    <s v="ชุด"/>
    <n v="50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49000"/>
    <n v="1"/>
    <s v="22ก.ค.63"/>
    <n v="49000"/>
    <n v="7014199719"/>
    <m/>
    <m/>
    <n v="49000"/>
    <x v="90"/>
    <s v="เซ็นต์สัญญาวันที่ 24 มี.ค.63 รอส่งงานวันที่ 22 ก.ค.63"/>
    <s v="B.1.6 = จ้างเหมา &gt;&gt; ลงนามในสัญญา"/>
    <x v="0"/>
    <x v="1"/>
    <m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s v="ยังไม่ได้ลงข้อมูลในระบบ BB evMis"/>
    <n v="49000"/>
    <m/>
    <n v="1000"/>
    <s v="24 มี.ค.63"/>
    <s v="24 มี.ค.63"/>
    <s v="22 ก.ค.63"/>
    <s v="22 ก.ค.63"/>
    <s v="ก.ค.63"/>
    <n v="49000"/>
    <n v="1000"/>
    <m/>
  </r>
  <r>
    <x v="14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680"/>
    <s v="ระบำชุดเชียงแสน วิทยาลัยนาฏศิลปสุพรรณบุรี   ตำบลสนามชัย อำเภอเมืองสุพรรณบุรี จังหวัดสุพรรณบุรี"/>
    <s v="8"/>
    <s v="ชุด"/>
    <n v="120000"/>
    <s v="P"/>
    <m/>
    <m/>
    <s v="8 -15 ม.ค. 2563"/>
    <s v="2/2563"/>
    <s v="24 มี.ค.63"/>
    <s v="ร้าน B K                       บ้านโขน"/>
    <s v="บุคคลธรรมดา"/>
    <s v="กรุงเทพมหานคร"/>
    <m/>
    <m/>
    <s v="24 มี.ค. 63-22ก.ค.63"/>
    <n v="116000"/>
    <n v="1"/>
    <s v="22ก.ค.63"/>
    <n v="116000"/>
    <n v="7014199719"/>
    <m/>
    <m/>
    <n v="116000"/>
    <x v="90"/>
    <s v="เซ็นต์สัญญาวันที่ 24 มี.ค.63 รอส่งงานวันที่ 22 ก.ค.63"/>
    <s v="B.1.6 = จ้างเหมา &gt;&gt; ลงนามในสัญญา"/>
    <x v="0"/>
    <x v="1"/>
    <m/>
    <s v="ได้ผู้รับจ้างเรียบร้อยแล้วจะมีการลงนามในสัญญาหรือข้อตกลงเป็นหนังสือได้ต่อเมื่อพระราชบัญญัติงบประมาณรายจ่าย ประจำปีงบประมาณพ.ศ.2563 มีผลใช้บังคับและได้รับจัดสรรงบประมาณรายจ่ายประจำปีงบประมาณพ.ศ.2563 จากสำนักงบประมาณแล้ว"/>
    <s v="ได้ตัวผู้รับจ้างแล้ว/รอลงนามในสัญญา"/>
    <s v="ยังไม่ได้ลงข้อมูลในระบบ BB evMis"/>
    <n v="116000"/>
    <m/>
    <n v="4000"/>
    <s v="24 มี.ค.63"/>
    <s v="24 มี.ค.63"/>
    <s v="22 ก.ค.63"/>
    <s v="22 ก.ค.63"/>
    <s v="ก.ค.63"/>
    <n v="116000"/>
    <n v="4000"/>
    <m/>
  </r>
  <r>
    <x v="14"/>
    <s v="งบประมาณตามพรบ.งบประมาณรายจ่ายประจำปีงบประมาณ พ.ศ.2563"/>
    <x v="0"/>
    <s v="ครุภัณฑ์ยานพาหนะและขนส่ง"/>
    <s v="กิจกรรม ส่งเสริมสนับสนุนการบริการทางสังคม"/>
    <s v="1800836718110476"/>
    <s v="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4 ล้อ แบบดับเบิ้ลแค็บ พร้อมหลังคาไฟเบอร์กลาสหรือเหล็ก วิทยาลัยนาฏศิลปสุพรรณบุรี  ตำบลสนามชัย อำเภอเมืองสุพรรณบุรี จังหวัดสุพรรณบุรี"/>
    <s v="1"/>
    <s v="คัน"/>
    <n v="991000"/>
    <s v="P"/>
    <m/>
    <m/>
    <s v="25 มี.ค.63-1 เม.ย.63"/>
    <m/>
    <m/>
    <m/>
    <m/>
    <m/>
    <m/>
    <m/>
    <m/>
    <m/>
    <m/>
    <m/>
    <m/>
    <m/>
    <m/>
    <m/>
    <m/>
    <x v="91"/>
    <s v="อยู่ระหว่างประกาศเชิญชวนตั้งแต่วันที่ 25 มี.ค 63-1 เม.ย.63"/>
    <s v="B.1.3 = จ้างเหมา &gt;&gt; ประกาศประกวด / ประกาศจัดซื้อจัดจ้าง"/>
    <x v="6"/>
    <x v="2"/>
    <m/>
    <s v="อยู่ในขั้นตอนการกำหนดคุณลักษณะเฉพาะ(TOR)"/>
    <s v="อยู่ระหว่างการจัดทำร่าง TOR"/>
    <s v="ยังไม่ได้ลงข้อมูลในระบบ BB evMis"/>
    <m/>
    <m/>
    <n v="991000"/>
    <s v="เม.ย. 63"/>
    <s v="เม.ย. 63"/>
    <s v="มิ.ย.63"/>
    <s v="มิ.ย.63"/>
    <s v="มิ.ย.63"/>
    <m/>
    <m/>
    <m/>
  </r>
  <r>
    <x v="1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88"/>
    <s v="เครื่องปรับอากาศ แบบแยกส่วน ชนิดตั้งพื้นหรือชนิดแขวน ขนาด 36,000 บีทียู วิทยาลัยนาฏศิลปสุพรรณบุรี ตำบลสนามชัย อำเภอเมืองสุพรรณบุรี จังหวัดสุพรรณบุรี"/>
    <s v="6"/>
    <s v="เครื่อง"/>
    <n v="282000"/>
    <s v="P"/>
    <m/>
    <m/>
    <s v="7-14 เม.ย.2563"/>
    <m/>
    <m/>
    <m/>
    <m/>
    <m/>
    <m/>
    <m/>
    <m/>
    <m/>
    <m/>
    <m/>
    <m/>
    <m/>
    <m/>
    <m/>
    <m/>
    <x v="87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รกำหนดคุณลักษณะเฉพาะ(TOR)"/>
    <s v="อยู่ระหว่างการจัดทำร่าง TOR"/>
    <s v="ยังไม่ได้ลงข้อมูลในระบบ BB evMis"/>
    <m/>
    <m/>
    <n v="282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732"/>
    <s v="โต๊ะคอมพิวเตอร์พร้อมเก้าอี้ วิทยาลัยนาฏศิลปสุพรรณบุรี   ตำบลสนามชัย อำเภอเมืองสุพรรณบุรี จังหวัดสุพรรณบุรี"/>
    <s v="20"/>
    <s v="ชุด"/>
    <n v="40000"/>
    <s v="P"/>
    <m/>
    <m/>
    <s v="7-14 เม.ย.2563"/>
    <m/>
    <m/>
    <m/>
    <m/>
    <m/>
    <m/>
    <m/>
    <m/>
    <m/>
    <m/>
    <m/>
    <m/>
    <m/>
    <m/>
    <m/>
    <m/>
    <x v="87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รกำหนดคุณลักษณะเฉพาะ(TOR)"/>
    <s v="อยู่ระหว่างการจัดทำร่าง TOR"/>
    <s v="ยังไม่ได้ลงข้อมูลในระบบ BB evMis"/>
    <m/>
    <m/>
    <n v="40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223"/>
    <s v="โต๊ะทำงานพร้อมเก้าอี้  วิทยาลัยนาฏศิลปสุพรรณบุรี   ตำบลสนามชัย อำเภอเมืองสุพรรณบุรี จังหวัดสุพรรณบุรี"/>
    <s v="10"/>
    <s v="ชุด"/>
    <n v="45000"/>
    <s v="P"/>
    <m/>
    <m/>
    <s v="7-14 เม.ย.2563"/>
    <m/>
    <m/>
    <m/>
    <m/>
    <m/>
    <m/>
    <m/>
    <m/>
    <m/>
    <m/>
    <m/>
    <m/>
    <m/>
    <m/>
    <m/>
    <m/>
    <x v="87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รกำหนดคุณลักษณะเฉพาะ(TOR)"/>
    <s v="อยู่ระหว่างการจัดทำร่าง TOR"/>
    <s v="ยังไม่ได้ลงข้อมูลในระบบ BB evMis"/>
    <m/>
    <m/>
    <n v="45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อุดมศึกษา"/>
    <s v="1800836718110340"/>
    <s v="แท่นยืนบรรยาย (โพเดียม)  วิทยาลัยนาฏศิลปสุพรรณบุรี   ตำบลสนามชัย อำเภอเมืองสุพรรณบุรี จังหวัดสุพรรณบุรี"/>
    <s v="1"/>
    <s v="แท่น"/>
    <n v="26000"/>
    <s v="P"/>
    <m/>
    <m/>
    <s v="7-14 เม.ย.2563"/>
    <m/>
    <m/>
    <m/>
    <m/>
    <m/>
    <m/>
    <m/>
    <m/>
    <m/>
    <m/>
    <m/>
    <m/>
    <m/>
    <m/>
    <m/>
    <m/>
    <x v="87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รกำหนดคุณลักษณะเฉพาะ(TOR)"/>
    <s v="อยู่ระหว่างการจัดทำร่าง TOR"/>
    <s v="ยังไม่ได้ลงข้อมูลในระบบ BB evMis"/>
    <m/>
    <m/>
    <n v="26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341"/>
    <s v="เครื่องฉีดน้ำแรงดันสูง วิทยาลัยนาฏศิลปสุพรรณบุรี   ตำบลสนามชัย อำเภอเมืองสุพรรณบุรี จังหวัดสุพรรณบุรี"/>
    <s v="2"/>
    <s v="เครื่อง"/>
    <n v="18000"/>
    <m/>
    <m/>
    <s v="P"/>
    <m/>
    <s v="14/2563"/>
    <s v="3 เม.ย.63"/>
    <s v="ชัยสุวรรณวัสดุดี"/>
    <s v="บริษัท"/>
    <s v="สุพรรณบุรี"/>
    <m/>
    <m/>
    <m/>
    <n v="18000"/>
    <n v="1"/>
    <s v="7 เม.ย.63"/>
    <n v="18000"/>
    <s v="7014292644"/>
    <m/>
    <m/>
    <m/>
    <x v="92"/>
    <s v="รอการจัดส่งสินค้าจากผู้ขาย"/>
    <s v="B.1.6 = จ้างเหมา &gt;&gt; ลงนามในสัญญา"/>
    <x v="8"/>
    <x v="1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n v="18000"/>
    <m/>
    <n v="0"/>
    <s v="มี.ค.63"/>
    <s v="มี.ค.63"/>
    <s v="7 เม.ย.63"/>
    <s v="7 เม.ย.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639"/>
    <s v="เครื่องดูดฝุ่น  ขนาด 25 ลิตร วิทยาลัยนาฏศิลปสุพรรณบุรี ตำบลสนามชัย อำเภอเมืองสุพรรณบุรี จังหวัดสุพรรณบุรี"/>
    <s v="2"/>
    <s v="เครื่อง"/>
    <n v="28000"/>
    <s v="P"/>
    <m/>
    <m/>
    <s v="7-14 เม.ย.2563"/>
    <m/>
    <m/>
    <m/>
    <m/>
    <m/>
    <m/>
    <m/>
    <m/>
    <m/>
    <m/>
    <m/>
    <m/>
    <m/>
    <m/>
    <m/>
    <m/>
    <x v="87"/>
    <s v="รอการจัดส่งสินค้าจากผู้ขาย"/>
    <s v="B.1.6 = จ้างเหมา &gt;&gt; ลงนามในสัญญา"/>
    <x v="8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28000"/>
    <s v="มี.ค.63"/>
    <s v="มี.ค.63"/>
    <s v="เม.ย. 63"/>
    <s v="เม.ย. 63"/>
    <s v="เม.ย. 63"/>
    <m/>
    <m/>
    <s v="เปลี่ยนจากครุภัณฑ์งานบ้านงานครัวเป็นครุภัณฑ์สสำนักงานตามรหัสมาตรฐานครุภัณฑ์"/>
  </r>
  <r>
    <x v="1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289"/>
    <s v="เครื่องตัดแต่งพุ่มไม้ ขนาด 22 นิ้ว วิทยาลัยนาฏศิลปสุพรรณบุรี   ตำบลสนามชัย อำเภอเมืองสุพรรณบุรี จังหวัดสุพรรณบุรี"/>
    <s v="1"/>
    <s v="เครื่อง"/>
    <n v="11000"/>
    <m/>
    <m/>
    <s v="P"/>
    <m/>
    <s v="14/2563"/>
    <s v="3 เม.ย.63"/>
    <s v="ชัยสุวรรณวัสดุดี"/>
    <s v="บริษัท"/>
    <s v="สุพรรณบุรี"/>
    <m/>
    <m/>
    <m/>
    <n v="11000"/>
    <n v="1"/>
    <s v="7 เม.ย.63"/>
    <n v="11000"/>
    <s v="7014292644"/>
    <m/>
    <m/>
    <m/>
    <x v="92"/>
    <s v="รอการจัดส่งสินค้าจากผู้ขาย"/>
    <s v="B.1.6 = จ้างเหมา &gt;&gt; ลงนามในสัญญา"/>
    <x v="8"/>
    <x v="1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n v="11000"/>
    <m/>
    <n v="0"/>
    <s v="มี.ค.63"/>
    <s v="มี.ค.63"/>
    <s v="7 เม.ย.63"/>
    <s v="7 เม.ย.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638"/>
    <s v="เครื่องตัดหญ้า แบบข้อแข็ง  วิทยาลัยนาฏศิลปสุพรรณบุรี ตำบลสนามชัย อำเภอเมืองสุพรรณบุรี จังหวัดสุพรรณบุรี"/>
    <s v="1"/>
    <s v="เครื่อง"/>
    <n v="9500"/>
    <m/>
    <m/>
    <s v="P"/>
    <m/>
    <s v="14/2563"/>
    <s v="3 เม.ย.63"/>
    <s v="ชัยสุวรรณวัสดุดี"/>
    <s v="บริษัท"/>
    <s v="สุพรรณบุรี"/>
    <m/>
    <m/>
    <m/>
    <n v="9500"/>
    <n v="1"/>
    <s v="7 เม.ย.63"/>
    <n v="9500"/>
    <s v="7014292644"/>
    <m/>
    <m/>
    <m/>
    <x v="92"/>
    <s v="รอการจัดส่งสินค้าจากผู้ขาย"/>
    <s v="B.1.6 = จ้างเหมา &gt;&gt; ลงนามในสัญญา"/>
    <x v="8"/>
    <x v="1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n v="9500"/>
    <m/>
    <n v="0"/>
    <s v="มี.ค.63"/>
    <s v="มี.ค.63"/>
    <s v="7 เม.ย.63"/>
    <s v="7 เม.ย.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448"/>
    <s v="ถังขยะแบบแยกประเภท ชุดละ 4 ถัง วิทยาลัยนาฏศิลปสุพรรณบุรี   ตำบลสนามชัย อำเภอเมืองสุพรรณบุรี จังหวัดสุพรรณบุรี"/>
    <s v="10"/>
    <s v="ชุด"/>
    <n v="72000"/>
    <m/>
    <m/>
    <s v="P"/>
    <m/>
    <s v="14/2563"/>
    <s v="3 เม.ย.63"/>
    <s v="ชัยสุวรรณวัสดุดี"/>
    <s v="บริษัท"/>
    <s v="สุพรรณบุรี"/>
    <m/>
    <m/>
    <m/>
    <n v="72000"/>
    <n v="1"/>
    <s v="7 เม.ย.63"/>
    <n v="72000"/>
    <s v="7014292644"/>
    <m/>
    <m/>
    <m/>
    <x v="92"/>
    <s v="รอการจัดส่งสินค้าจากผู้ขาย"/>
    <s v="B.1.6 = จ้างเหมา &gt;&gt; ลงนามในสัญญา"/>
    <x v="8"/>
    <x v="1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n v="72000"/>
    <m/>
    <n v="0"/>
    <s v="มี.ค.63"/>
    <s v="มี.ค.63"/>
    <s v="7 เม.ย.63"/>
    <s v="7 เม.ย.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อุดมศึกษา"/>
    <s v="1800836718110447"/>
    <s v="รถตัดหญ้าแบบเดินตาม วิทยาลัยนาฏศิลปสุพรรณบุรี   ตำบลสนามชัย อำเภอเมืองสุพรรณบุรี จังหวัดสุพรรณบุรี"/>
    <s v="1"/>
    <s v="คัน"/>
    <n v="18000"/>
    <m/>
    <m/>
    <s v="P"/>
    <m/>
    <s v="14/2563"/>
    <s v="3 เม.ย.63"/>
    <s v="ชัยสุวรรณวัสดุดี"/>
    <s v="บริษัท"/>
    <s v="สุพรรณบุรี"/>
    <m/>
    <m/>
    <m/>
    <n v="18000"/>
    <n v="1"/>
    <s v="7 เม.ย.63"/>
    <n v="18000"/>
    <s v="7014292644"/>
    <m/>
    <m/>
    <m/>
    <x v="92"/>
    <s v="รอการจัดส่งสินค้าจากผู้ขาย"/>
    <s v="B.1.6 = จ้างเหมา &gt;&gt; ลงนามในสัญญา"/>
    <x v="8"/>
    <x v="1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n v="18000"/>
    <m/>
    <n v="0"/>
    <s v="มี.ค.63"/>
    <s v="มี.ค.63"/>
    <s v="7 เม.ย.63"/>
    <s v="7 เม.ย.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366"/>
    <s v="กระดานอิเล็กทรอนิกส์ (Electronic Board หรือe-Board) กระดานอัจฉริยะ พร้อมติดตั้ง วิทยาลัยนาฏศิลปสุพรรณบุรี   ตำบลสนามชัย อำเภอเมืองสุพรรณบุรี จังหวัดสุพรรณบุรี"/>
    <s v="2"/>
    <s v="เครื่อง"/>
    <n v="210000"/>
    <s v="P"/>
    <m/>
    <m/>
    <s v="7-10 เม.ย.2563"/>
    <m/>
    <m/>
    <m/>
    <m/>
    <m/>
    <m/>
    <m/>
    <m/>
    <m/>
    <m/>
    <m/>
    <m/>
    <m/>
    <m/>
    <m/>
    <m/>
    <x v="88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210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733"/>
    <s v="เครื่องฉายภาพ 3 มิติ (Visualizer) วิทยาลัยนาฏศิลปสุพรรณบุรี   ตำบลสนามชัย อำเภอเมืองสุพรรณบุรี จังหวัดสุพรรณบุรี"/>
    <s v="2"/>
    <s v="เครื่อง"/>
    <n v="41600"/>
    <s v="P"/>
    <m/>
    <m/>
    <s v="7-10 เม.ย.2563"/>
    <m/>
    <m/>
    <m/>
    <m/>
    <m/>
    <m/>
    <m/>
    <m/>
    <m/>
    <m/>
    <m/>
    <m/>
    <m/>
    <m/>
    <m/>
    <m/>
    <x v="88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416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290"/>
    <s v="เครื่องมัลติมีเดียโปรเจคเตอร์  ระดับ XGA           ขนาด 3,000  ANSI Lumens วิทยาลัยนาฏศิลปสุพรรณบุรี ตำบลสนามชัย อำเภอเมืองสุพรรณบุรี จังหวัดสุพรรณบุรี"/>
    <s v="2"/>
    <s v="เครื่อง"/>
    <n v="65400"/>
    <s v="P"/>
    <m/>
    <m/>
    <s v="7-10 เม.ย.2563"/>
    <m/>
    <m/>
    <m/>
    <m/>
    <m/>
    <m/>
    <m/>
    <m/>
    <m/>
    <m/>
    <m/>
    <m/>
    <m/>
    <m/>
    <m/>
    <m/>
    <x v="88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654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อุดมศึกษา"/>
    <s v="1800836718110449"/>
    <s v="จอรับภาพ ชนิดมอเตอร์ไฟฟ้า  ขนาดเส้นทะแยงมุม  120 นิ้ว วิทยาลัยนาฏศิลปสุพรรณบุรี ตำบลสนามชัย อำเภอเมืองสุพรรณบุรี จังหวัดสุพรรณบุรี"/>
    <s v="2"/>
    <s v="จอ"/>
    <n v="30600"/>
    <s v="P"/>
    <m/>
    <m/>
    <s v="7-10 เม.ย.2563"/>
    <m/>
    <m/>
    <m/>
    <m/>
    <m/>
    <m/>
    <m/>
    <m/>
    <m/>
    <m/>
    <m/>
    <m/>
    <m/>
    <m/>
    <m/>
    <m/>
    <x v="88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306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4"/>
    <s v="กล้องโทรทัศน์วงจรปิดแบบปรับมุมมองคงที่ สำหรับติดตั้งภายนอกอาคาร แบบที่ 1 (Outdoor PTZ Network Camera) วิทยาลัยนาฏศิลปสุพรรณบุรี   ตำบลสนามชัย อำเภอเมืองสุพรรณบุรี จังหวัดสุพรรณบุรี"/>
    <s v="1"/>
    <s v="ชุด"/>
    <n v="60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60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58"/>
    <s v="กล้องโทรทัศน์วงจรปิดแบบปรับมุมมองคงที่ สำหรับติดตั้งภายในอาคาร แบบที่ 2 (Indoor Fixed Network Camera) วิทยาลัยนาฏศิลปสุพรรณบุรี   ตำบลสนามชัย อำเภอเมืองสุพรรณบุรี จังหวัดสุพรรณบุรี"/>
    <s v="1"/>
    <s v="ชุด"/>
    <n v="75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75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9"/>
    <s v="เครื่องคอมพิวเตอร์ สำหรับงานประมวลผล แบบที่ 1 (จอแสดงภาพขนาดไม่น้อยกว่า 19 นิ้ว) วิทยาลัยนาฏศิลปสุพรรณบุรี  ตำบลสนามชัย อำเภอเมืองสุพรรณบุรี จังหวัดสุพรรณบุรี"/>
    <s v="20"/>
    <s v="เครื่อง"/>
    <n v="440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440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6"/>
    <s v="เครื่องคอมพิวเตอร์ สำหรับงานประมวลผล แบบที่ 2 (จอแสดงภาพขนาดไม่น้อยกว่า 19 นิ้ว) วิทยาลัยนาฏศิลปสุพรรณบุรี ตำบลสนามชัย อำเภอเมืองสุพรรณบุรี จังหวัดสุพรรณบุรี"/>
    <s v="10"/>
    <s v="เครื่อง"/>
    <n v="300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300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7"/>
    <s v="เครื่องคอมพิวเตอร์โน้ตบุ๊ก สำหรับงานประมวลผล วิทยาลัยนาฏศิลปสุพรรณบุรี ตำบลสนามชัย อำเภอเมืองสุพรรณบุรี จังหวัดสุพรรณบุรี"/>
    <s v="4"/>
    <s v="เครื่อง"/>
    <n v="88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88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63"/>
    <s v="เครื่องพิมพ์ Multifunction แบบฉีดหมึกพร้อมติดตั้งถังหมึกพิมพ์ (Inkjet Tank Printer) วิทยาลัยนาฏศิลปสุพรรณบุรี ตำบลสนามชัย อำเภอเมืองสุพรรณบุรี จังหวัดสุพรรณบุรี"/>
    <s v="10"/>
    <s v="เครื่อง"/>
    <n v="80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80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4"/>
    <s v="เครื่องพิมพ์ เลเซอร์ หรือ LED ขาวดำ ชนิด Network แบบที่ 1  (28 หน้า/นาที) วิทยาลัยนาฏศิลปสุพรรณบุรี  ตำบลสนามชัย อำเภอเมืองสุพรรณบุรี จังหวัดสุพรรณบุรี"/>
    <s v="10"/>
    <s v="เครื่อง"/>
    <n v="89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89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462"/>
    <s v="เครื่องพิมพ์ชนิดเลเซอร์ หรือชนิด LED ขาวดำ ชนิด Network แบบที่ 1 (27 หน้า/นาที) วิทยาลัยนาฏศิลปสุพรรณบุรี   ตำบลสนามชัย อำเภอเมืองสุพรรณบุรี จังหวัดสุพรรณบุรี"/>
    <s v="10"/>
    <s v="เครื่อง"/>
    <n v="89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89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2"/>
    <s v="เครื่องสำรองไฟฟ้า ขนาด 800 VA วิทยาลัยนาฏศิลปสุพรรณบุรี   ตำบลสนามชัย อำเภอเมืองสุพรรณบุรี จังหวัดสุพรรณบุรี"/>
    <s v="20"/>
    <s v="เครื่อง"/>
    <n v="50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50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8"/>
    <s v="เครื่องสำรองไฟฟ้า ขนาด 800 VA วิทยาลัยนาฏศิลปสุพรรณบุรี ตำบลสนามชัย อำเภอเมืองสุพรรณบุรี จังหวัดสุพรรณบุรี"/>
    <s v="10"/>
    <s v="เครื่อง "/>
    <n v="25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กาจัดทำคุณลักษณะ(TOR)"/>
    <s v="อยู่ระหว่างการจัดทำร่าง TOR"/>
    <s v="ยังไม่ได้ลงข้อมูลในระบบ BB evMis"/>
    <m/>
    <m/>
    <n v="25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5"/>
    <s v="อุปกรณ์กระจายสัญญาณไร้สาย (Access Point) แบบที่ 1 วิทยาลัยนาฏศิลปสุพรรณบุรี ตำบลสนามชัย อำเภอเมืองสุพรรณบุรี จังหวัดสุพรรณบุรี"/>
    <s v="10"/>
    <s v="ตัว"/>
    <n v="54000"/>
    <s v="P"/>
    <m/>
    <m/>
    <s v="7-15 เม.ย.2563"/>
    <m/>
    <m/>
    <m/>
    <m/>
    <m/>
    <m/>
    <m/>
    <m/>
    <m/>
    <m/>
    <m/>
    <m/>
    <m/>
    <m/>
    <m/>
    <m/>
    <x v="93"/>
    <s v="กำหนดคุณลักษณะเฉพาะ(TOR)"/>
    <s v="B.1.1 = จ้างเหมา &gt;&gt; สำรวจออกแบบ/ กำหนดคุณลักษณะ spec"/>
    <x v="2"/>
    <x v="2"/>
    <m/>
    <s v="อยู่ในขั้นตอนดำเนินการจัดซื้อจัดจ้างและหาผู้ขาย"/>
    <s v="เสนอราคา/พิจารณาผล"/>
    <s v="ยังไม่ได้ลงข้อมูลในระบบ BB evMis"/>
    <m/>
    <m/>
    <n v="54000"/>
    <s v="เม.ย. 63"/>
    <s v="เม.ย. 63"/>
    <s v="เม.ย. 63"/>
    <s v="เม.ย. 63"/>
    <s v="เม.ย. 63"/>
    <m/>
    <m/>
    <m/>
  </r>
  <r>
    <x v="14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7"/>
    <s v="ก่อสร้างเวทีกลางแจ้ง วิทยาลัยนาฏศิลปสุพรรณบุรี ตำบลสนามชัย อำเภอเมืองสุพรรณบุรี จังหวัดสุพรรณบุรี"/>
    <s v="1"/>
    <s v="เวที"/>
    <n v="1800000"/>
    <s v="P"/>
    <m/>
    <m/>
    <s v="2-10 เม.ย.2563"/>
    <m/>
    <m/>
    <m/>
    <m/>
    <m/>
    <m/>
    <m/>
    <m/>
    <m/>
    <m/>
    <m/>
    <m/>
    <m/>
    <m/>
    <m/>
    <m/>
    <x v="94"/>
    <s v="อยู่ระหว่างประกาศเชิญชวนตั้งแต่วันที่ 25 มี.ค 63-1 เม.ย.63"/>
    <s v="B.1.3 = จ้างเหมา &gt;&gt; ประกาศประกวด / ประกาศจัดซื้อจัดจ้าง"/>
    <x v="6"/>
    <x v="2"/>
    <m/>
    <s v="อยู่ในขั้นตอนการกำหนดราคากลางและร่างขอบเขตงาน(TOR)  "/>
    <s v="อยู่ระหว่างการจัดทำร่าง TOR"/>
    <s v="ยังไม่ได้ลงข้อมูลในระบบ BB evMis"/>
    <m/>
    <m/>
    <n v="1800000"/>
    <s v="25 เม.ย. 63"/>
    <s v="25 เม.ย. 63"/>
    <s v="ส.ค.63"/>
    <s v="ส.ค.63"/>
    <s v="ส.ค.63"/>
    <m/>
    <m/>
    <s v="ยกเลิกวันที่ประกาศเชิญชวนครั้งที่ 1เนื่องจากรูปแบบรายการตราพระพิฆเณศวร์เป็นของวิทยาลัยนาฏศิลป จึงประสานกับสำนักสถาปัตฯให้จัดทำตราพระพิฆเณศวร์เป็นของวิทยาลัยนาฏศิลปสุพรรณ"/>
  </r>
  <r>
    <x v="1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56"/>
    <s v="เครื่องปรับอากาศ ชนิดติดผนัง ขนาด 18,000 บีทียู วิทยาลัยนาฏศิลปนครราชสีมา ตำบลโคกกรวด อำเภอเมืองนครราชสีมา จังหวัดนครราชสีมา"/>
    <s v="5"/>
    <s v="เครื่อง"/>
    <n v="139500"/>
    <s v="P"/>
    <m/>
    <m/>
    <s v="25 ก.พ.-3 มี.ค.63"/>
    <s v="ซ.51/2563"/>
    <s v="26 มี.ค.63"/>
    <s v="หจก.กิตติเครื่องเย็น"/>
    <s v="ห้างหุ้นส่วนจำกัด"/>
    <s v="นครราชสีมา"/>
    <s v="ซัยโจ เด็นกิ"/>
    <s v="SJ-W18G-O-DTGP1/SJ-C18G-D-DTGP1"/>
    <s v="27 มี.ค.-25 เม.ย.63"/>
    <n v="128000"/>
    <s v="1 งวด"/>
    <s v="25 เม.ย.63"/>
    <n v="128000"/>
    <n v="7014248882"/>
    <m/>
    <m/>
    <n v="128000"/>
    <x v="65"/>
    <s v="รอส่งมอบงาน"/>
    <s v="B.1.6 = จ้างเหมา &gt;&gt; ลงนามในสัญญา"/>
    <x v="8"/>
    <x v="1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s v="ยังไม่ได้ลงข้อมูลในระบบ BB evMis"/>
    <n v="128000"/>
    <m/>
    <n v="11500"/>
    <s v="มี.ค.63"/>
    <s v="มี.ค.63"/>
    <s v="เม.ย.63"/>
    <s v="เม.ย.63"/>
    <s v="เม.ย.63"/>
    <n v="128000"/>
    <n v="11500"/>
    <m/>
  </r>
  <r>
    <x v="1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44"/>
    <s v="เครื่องปรับอากาศ ชนิดติดผนัง ขนาด 30,000 บีทียู วิทยาลัยนาฏศิลปนครราชสีมา ตำบลโคกกรวด อำเภอเมืองนครราชสีมา จังหวัดนครราชสีมา"/>
    <s v="5"/>
    <s v="เครื่อง"/>
    <n v="251000"/>
    <s v="P"/>
    <m/>
    <m/>
    <s v="25 ก.พ.-3 มี.ค.63"/>
    <s v="ซ.51/2563"/>
    <s v="26 มี.ค.63"/>
    <s v="หจก.กิตติเครื่องเย็น"/>
    <s v="ห้างหุ้นส่วนจำกัด"/>
    <s v="นครราชสีมา"/>
    <s v="ซัยโจ เด็นกิ"/>
    <s v="SJ-W30D-O-DTMP1/SJ-C30D-D-DTMP1"/>
    <s v="27 มี.ค.-25 เม.ย.63"/>
    <n v="211000"/>
    <s v="1 งวด"/>
    <s v="25 เม.ย.63"/>
    <n v="211000"/>
    <n v="7014248882"/>
    <m/>
    <m/>
    <n v="211000"/>
    <x v="65"/>
    <s v="รอส่งมอบงาน"/>
    <s v="B.1.6 = จ้างเหมา &gt;&gt; ลงนามในสัญญา"/>
    <x v="8"/>
    <x v="1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s v="ยังไม่ได้ลงข้อมูลในระบบ BB evMis"/>
    <n v="211000"/>
    <m/>
    <n v="40000"/>
    <s v="มี.ค.63"/>
    <s v="มี.ค.63"/>
    <s v="เม.ย.63"/>
    <s v="เม.ย.63"/>
    <s v="เม.ย.63"/>
    <n v="211000"/>
    <n v="40000"/>
    <m/>
  </r>
  <r>
    <x v="1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23"/>
    <s v="เครื่องปรับอากาศ ชนิดติดผนัง ขนาด 36,000 บีทียู วิทยาลัยนาฏศิลปนครราชสีมา ตำบลโคกกรวด อำเภอเมืองนครราชสีมา จังหวัดนครราชสีมา"/>
    <s v="10"/>
    <s v="เครื่อง"/>
    <n v="616000"/>
    <s v="P"/>
    <m/>
    <m/>
    <s v="25 ก.พ.-3 มี.ค.63"/>
    <s v="ซ.51/2563"/>
    <s v="26 มี.ค.63"/>
    <s v="หจก.กิตติเครื่องเย็น"/>
    <s v="ห้างหุ้นส่วนจำกัด"/>
    <s v="นครราชสีมา"/>
    <s v="ซัยโจ เด็นกิ"/>
    <s v="SJ-W36D-D-DTMP1/SJ-C36D-D-DTMP1"/>
    <s v="27 มี.ค.-25 เม.ย.63"/>
    <n v="452000"/>
    <s v="1 งวด"/>
    <s v="25 เม.ย.63"/>
    <n v="452000"/>
    <n v="7014248882"/>
    <m/>
    <m/>
    <n v="452000"/>
    <x v="65"/>
    <s v="รอส่งมอบงาน"/>
    <s v="B.1.6 = จ้างเหมา &gt;&gt; ลงนามในสัญญา"/>
    <x v="8"/>
    <x v="1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s v="ยังไม่ได้ลงข้อมูลในระบบ BB evMis"/>
    <n v="452000"/>
    <m/>
    <n v="164000"/>
    <s v="มี.ค.63"/>
    <s v="มี.ค.63"/>
    <s v="เม.ย.63"/>
    <s v="เม.ย.63"/>
    <s v="เม.ย.63"/>
    <n v="452000"/>
    <n v="164000"/>
    <m/>
  </r>
  <r>
    <x v="1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23"/>
    <s v="ตู้กระจกเก็บเครื่องดนตรีไทย วิทยาลัยนาฏศิลปนครราชสีมา    ตำบลโคกกรวด อำเภอเมืองนครราชสีมา จังหวัดนครราชสีมา"/>
    <s v="4"/>
    <s v="ใบ"/>
    <n v="200000"/>
    <s v="P"/>
    <m/>
    <m/>
    <s v="25 ก.พ.-3 มี.ค.63"/>
    <s v="ซ.47/2563"/>
    <s v="17 มี.ค.63"/>
    <s v="หจก.เคจีพี เฟอร์นิเจอร์"/>
    <s v="ห้างหุ้นส่วนจำกัด"/>
    <s v="นครราชสีมา"/>
    <m/>
    <m/>
    <s v="18 มี.ค.-16 เม.ย.63"/>
    <n v="188000"/>
    <s v="1 งวด"/>
    <s v="16 เม.ย.63"/>
    <n v="188000"/>
    <n v="7014197373"/>
    <s v="9 เม.ย.63"/>
    <s v="10 เม.ย.63"/>
    <n v="188000"/>
    <x v="95"/>
    <s v="รอส่งมอบงาน"/>
    <s v="B.1.6 = จ้างเหมา &gt;&gt; ลงนามในสัญญา"/>
    <x v="8"/>
    <x v="1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s v="ยังไม่ได้ลงข้อมูลในระบบ BB evMis"/>
    <n v="188000"/>
    <m/>
    <n v="12000"/>
    <m/>
    <m/>
    <m/>
    <m/>
    <m/>
    <n v="188000"/>
    <n v="12000"/>
    <m/>
  </r>
  <r>
    <x v="1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92"/>
    <s v="ตู้เก็บเอกสารเอนกประสงค์ วิทยาลัยนาฏศิลปนครราชสีมา    ตำบลโคกกรวด อำเภอเมืองนครราชสีมา จังหวัดนครราชสีมา"/>
    <s v="4"/>
    <s v="ตู้"/>
    <n v="36000"/>
    <s v="P"/>
    <m/>
    <m/>
    <s v="25 ก.พ.-3 มี.ค.63"/>
    <s v="ซ.47/2563"/>
    <s v="17 มี.ค.63"/>
    <s v="หจก.เคจีพี เฟอร์นิเจอร์"/>
    <s v="ห้างหุ้นส่วนจำกัด"/>
    <s v="นครราชสีมา"/>
    <s v="ELEGANT"/>
    <s v="LK-11"/>
    <s v="18 มี.ค.-16 เม.ย.63"/>
    <n v="32000"/>
    <s v="1 งวด"/>
    <s v="16 เม.ย.63"/>
    <n v="32000"/>
    <n v="7014197373"/>
    <s v="9 เม.ย.63"/>
    <s v="10 เม.ย.63"/>
    <n v="32000"/>
    <x v="95"/>
    <s v="รอส่งมอบงาน"/>
    <s v="B.1.6 = จ้างเหมา &gt;&gt; ลงนามในสัญญา"/>
    <x v="8"/>
    <x v="1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s v="ยังไม่ได้ลงข้อมูลในระบบ BB evMis"/>
    <n v="32000"/>
    <m/>
    <n v="4000"/>
    <m/>
    <m/>
    <m/>
    <m/>
    <m/>
    <n v="32000"/>
    <n v="4000"/>
    <m/>
  </r>
  <r>
    <x v="1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93"/>
    <s v="ตู้เหล็กเก็บเครื่องดนตรี 118.8x45.7x183 ซม วิทยาลัยนาฏศิลปนครราชสีมา ตำบลโคกกรวด อำเภอเมือง จังหวัดนครราชสีมา"/>
    <s v="10"/>
    <s v="ตู้"/>
    <n v="150000"/>
    <s v="P"/>
    <m/>
    <m/>
    <s v="25 ก.พ.-3 มี.ค.63"/>
    <s v="ซ.47/2563"/>
    <s v="17 มี.ค.63"/>
    <s v="หจก.เคจีพี เฟอร์นิเจอร์"/>
    <s v="ห้างหุ้นส่วนจำกัด"/>
    <s v="นครราชสีมา"/>
    <s v="ELEGANT"/>
    <s v="SC3FGL"/>
    <s v="18 มี.ค.-16 เม.ย.63"/>
    <n v="140000"/>
    <s v="1 งวด"/>
    <s v="16 เม.ย.63"/>
    <n v="140000"/>
    <n v="7014197373"/>
    <s v="9 เม.ย.63"/>
    <s v="10 เม.ย.63"/>
    <n v="140000"/>
    <x v="95"/>
    <s v="รอส่งมอบงาน"/>
    <s v="B.1.6 = จ้างเหมา &gt;&gt; ลงนามในสัญญา"/>
    <x v="8"/>
    <x v="1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s v="ยังไม่ได้ลงข้อมูลในระบบ BB evMis"/>
    <n v="140000"/>
    <m/>
    <n v="10000"/>
    <m/>
    <m/>
    <m/>
    <m/>
    <m/>
    <n v="140000"/>
    <n v="10000"/>
    <m/>
  </r>
  <r>
    <x v="15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91"/>
    <s v="ม้านั่งไม้เนื้อแข็งมีพนักพิงยาว วิทยาลัยนาฏศิลปนครราชสีมา    ตำบลโคกกรวด อำเภอเมืองนครราชสีมา จังหวัดนครราชสีมา"/>
    <s v="20"/>
    <s v="ตัว"/>
    <n v="120000"/>
    <s v="P"/>
    <m/>
    <m/>
    <s v="25 ก.พ.-3 มี.ค.63"/>
    <s v="ซ.47/2563"/>
    <s v="17 มี.ค.63"/>
    <s v="หจก.เคจีพี เฟอร์นิเจอร์"/>
    <s v="ห้างหุ้นส่วนจำกัด"/>
    <s v="นครราชสีมา"/>
    <m/>
    <m/>
    <s v="18 มี.ค.-16 เม.ย.63"/>
    <n v="100000"/>
    <s v="1 งวด"/>
    <s v="16 เม.ย.63"/>
    <n v="100000"/>
    <n v="7014197373"/>
    <s v="9 เม.ย.63"/>
    <s v="10 เม.ย.63"/>
    <n v="100000"/>
    <x v="95"/>
    <s v="รอส่งมอบงาน"/>
    <s v="B.1.6 = จ้างเหมา &gt;&gt; ลงนามในสัญญา"/>
    <x v="8"/>
    <x v="1"/>
    <m/>
    <s v="อยู่ระหว่างขอรับเอกสารประกวดราคาฯ เพื่อยื่นเสนอราคา ในวันที่ 4 มี.ค.2563"/>
    <s v="เสนอราคา/พิจารณาผล"/>
    <s v="ยังไม่ได้ลงข้อมูลในระบบ BB evMis"/>
    <n v="100000"/>
    <m/>
    <n v="20000"/>
    <m/>
    <m/>
    <m/>
    <m/>
    <m/>
    <n v="100000"/>
    <n v="20000"/>
    <m/>
  </r>
  <r>
    <x v="15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424"/>
    <s v="โทรทัศน์ LED TV แบบ Smart TV ขนาด 75 นิ้ว วิทยาลัยนาฏศิลปนครราชสีมา ตำบลโคกกรวด อำเภอเมือง จังหวัดนครราชสีมา"/>
    <s v="7"/>
    <s v="เครื่อง"/>
    <n v="560000"/>
    <s v="P"/>
    <m/>
    <m/>
    <s v="5-11 มี.ค.63"/>
    <s v="ซ.48/2563"/>
    <s v="23 มี.ค.63"/>
    <s v="บ.บี ทู จี ซัพพลาย แอนด์ เซอร์วิส จก."/>
    <s v="บริษัท"/>
    <s v="นครราชสีมา"/>
    <s v="LG"/>
    <s v="UM6970PTB"/>
    <s v="24 มี.ค.-22 เม.ย.63"/>
    <n v="327440"/>
    <s v="1 งวด"/>
    <s v="22 เม.ย.63"/>
    <n v="327440"/>
    <n v="7014232091"/>
    <s v="30 มี.ค.63"/>
    <s v="30 มี.ค.63"/>
    <n v="327440"/>
    <x v="96"/>
    <s v="รอการเงินเบิกจ่ายเงิน"/>
    <s v="B.1.6 = จ้างเหมา &gt;&gt; ลงนามในสัญญา"/>
    <x v="3"/>
    <x v="0"/>
    <m/>
    <s v="อยู่ระหว่างกำหนดรายละเอียดคุณลักษณะ"/>
    <s v="อยู่ระหว่างการจัดทำร่าง TOR"/>
    <s v="ยังไม่ได้ลงข้อมูลในระบบ BB evMis"/>
    <m/>
    <n v="327440"/>
    <n v="232560"/>
    <m/>
    <m/>
    <m/>
    <m/>
    <m/>
    <n v="327440"/>
    <n v="232560"/>
    <m/>
  </r>
  <r>
    <x v="15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24"/>
    <s v="โทรทัศน์ แอล อี ดี (LED TV) แบบ Smart TV ระดับความละเอียดจอภาพ 1920 x 1080 พิกเซล ขนาด 48 นิ้ว วิทยาลัยนาฏศิลปนครราชสีมา ตำบลโคกกรวด อำเภอเมืองนครราชสีมา จังหวัดนครราชสีมา"/>
    <s v="8"/>
    <s v="เครื่อง"/>
    <n v="149600"/>
    <s v="P"/>
    <m/>
    <m/>
    <s v="5-11 มี.ค.63"/>
    <s v="ซ.48/2563"/>
    <s v="23 มี.ค.63"/>
    <s v="บ.บี ทู จี ซัพพลาย แอนด์ เซอร์วิส จก."/>
    <s v="บริษัท"/>
    <s v="นครราชสีมา"/>
    <s v="LG"/>
    <s v="UM7290PTD"/>
    <s v="24 มี.ค.-22 เม.ย.63"/>
    <n v="100560"/>
    <s v="1 งวด"/>
    <s v="22 เม.ย.63"/>
    <n v="100560"/>
    <n v="7014232091"/>
    <s v="30 มี.ค.63"/>
    <s v="30 มี.ค.63"/>
    <n v="100560"/>
    <x v="96"/>
    <s v="รอการเงินเบิกจ่ายเงิน"/>
    <s v="B.1.6 = จ้างเหมา &gt;&gt; ลงนามในสัญญา"/>
    <x v="3"/>
    <x v="0"/>
    <m/>
    <s v="อยู่ระหว่างกำหนดรายละเอียดคุณลักษณะ"/>
    <s v="อยู่ระหว่างการจัดทำร่าง TOR"/>
    <s v="ยังไม่ได้ลงข้อมูลในระบบ BB evMis"/>
    <m/>
    <n v="100560"/>
    <n v="49040"/>
    <m/>
    <m/>
    <m/>
    <m/>
    <m/>
    <n v="100560"/>
    <n v="49040"/>
    <m/>
  </r>
  <r>
    <x v="15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705"/>
    <s v="โทรทัศน์ แอล อี ดี (LED TV) แบบ Smart TV ระดับความละเอียดจอภาพ 1920 x 1080 พิกเซล ขนาด 55 นิ้ว วิทยาลัยนาฏศิลปนครราชสีมา ตำบลโคกกรวด อำเภอเมืองนครราชสีมา จังหวัดนครราชสีมา"/>
    <s v="2"/>
    <s v="เครื่อง"/>
    <n v="39200"/>
    <s v="P"/>
    <m/>
    <m/>
    <s v="5-11 มี.ค.63"/>
    <s v="ซ.48/2563"/>
    <s v="23 มี.ค.63"/>
    <s v="บ.บี ทู จี ซัพพลาย แอนด์ เซอร์วิส จก."/>
    <s v="บริษัท"/>
    <s v="นครราชสีมา"/>
    <s v="LG"/>
    <s v="UM7290PTD"/>
    <s v="24 มี.ค.-22 เม.ย.63"/>
    <n v="36000"/>
    <s v="1 งวด"/>
    <s v="22 เม.ย.63"/>
    <n v="36000"/>
    <n v="7014232091"/>
    <s v="30 มี.ค.63"/>
    <s v="30 มี.ค.63"/>
    <n v="36000"/>
    <x v="96"/>
    <s v="รอการเงินเบิกจ่ายเงิน"/>
    <s v="B.1.6 = จ้างเหมา &gt;&gt; ลงนามในสัญญา"/>
    <x v="3"/>
    <x v="0"/>
    <m/>
    <s v="อยู่ระหว่างกำหนดรายละเอียดคุณลักษณะ"/>
    <s v="อยู่ระหว่างการจัดทำร่าง TOR"/>
    <s v="ยังไม่ได้ลงข้อมูลในระบบ BB evMis"/>
    <m/>
    <n v="36000"/>
    <n v="3200"/>
    <m/>
    <m/>
    <m/>
    <m/>
    <m/>
    <n v="36000"/>
    <n v="3200"/>
    <m/>
  </r>
  <r>
    <x v="15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57"/>
    <s v="ลำโพงขยายเสียงพร้อมไมค์ แบบติดผนัง วิทยาลัยนาฏศิลปนครราชสีมา ตำบลโคกกรวด อำเภอเมือง จังหวัดนครราชสีมา"/>
    <s v="7"/>
    <s v="ชุด"/>
    <n v="105000"/>
    <m/>
    <m/>
    <s v="P"/>
    <s v="6-11 มี.ค.63"/>
    <s v="ซ.50/2563"/>
    <s v="25 มี.ค.63"/>
    <s v="หจก.ไอที.โปรเจค"/>
    <s v="ห้างหุ้นส่วนจำกัด"/>
    <s v="นครราชสีมา"/>
    <s v="Sony"/>
    <s v="BDV-E4100"/>
    <s v="26 มี.ค.-9 เม.ย.63"/>
    <n v="104930"/>
    <s v="1 งวด"/>
    <s v="9 เม.ย.63"/>
    <n v="104930"/>
    <n v="7014299968"/>
    <s v="8 เม.ย.63"/>
    <s v="9 เม.ย.63"/>
    <n v="104930"/>
    <x v="95"/>
    <s v="รอส่งมอบงาน"/>
    <s v="B.1.6 = จ้างเหมา &gt;&gt; ลงนามในสัญญา"/>
    <x v="8"/>
    <x v="0"/>
    <m/>
    <s v="อยู่ระหว่างกำหนดรายละเอียดคุณลักษณะ"/>
    <s v="อยู่ระหว่างการจัดทำร่าง TOR"/>
    <s v="ยังไม่ได้ลงข้อมูลในระบบ BB evMis"/>
    <m/>
    <n v="104930"/>
    <n v="70"/>
    <m/>
    <m/>
    <m/>
    <m/>
    <m/>
    <n v="104930"/>
    <n v="70"/>
    <m/>
  </r>
  <r>
    <x v="15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95"/>
    <s v="ลำโพงขยายเสียงพร้อมไมค์ล้อลาก วิทยาลัยนาฏศิลปนครราชสีมา    ตำบลโคกกรวด อำเภอเมืองนครราชสีมา จังหวัดนครราชสีมา"/>
    <s v="5"/>
    <s v="เครื่อง"/>
    <n v="40000"/>
    <m/>
    <m/>
    <s v="P"/>
    <s v="6-11 มี.ค.63"/>
    <s v="ซ.50/2563"/>
    <s v="25 มี.ค.63"/>
    <s v="หจก.ไอที.โปรเจค"/>
    <s v="ห้างหุ้นส่วนจำกัด"/>
    <s v="นครราชสีมา"/>
    <s v="Proeurotech"/>
    <s v="KF-15M"/>
    <s v="26 มี.ค.-9 เม.ย.63"/>
    <n v="39500"/>
    <s v="1 งวด"/>
    <s v="9 เม.ย.63"/>
    <n v="39500"/>
    <n v="7014299968"/>
    <s v="8 เม.ย.63"/>
    <s v="9 เม.ย.63"/>
    <n v="39500"/>
    <x v="95"/>
    <s v="รอส่งมอบงาน"/>
    <s v="B.1.6 = จ้างเหมา &gt;&gt; ลงนามในสัญญา"/>
    <x v="8"/>
    <x v="0"/>
    <m/>
    <s v="อยู่ระหว่างกำหนดรายละเอียดคุณลักษณะ"/>
    <s v="อยู่ระหว่างการจัดทำร่าง TOR"/>
    <s v="ยังไม่ได้ลงข้อมูลในระบบ BB evMis"/>
    <m/>
    <n v="39500"/>
    <n v="500"/>
    <m/>
    <m/>
    <m/>
    <m/>
    <m/>
    <n v="39500"/>
    <n v="500"/>
    <m/>
  </r>
  <r>
    <x v="15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94"/>
    <s v="โฮมเธียเตอร์ วิทยาลัยนาฏศิลปนครราชสีมา    ตำบลโคกกรวด อำเภอเมืองนครราชสีมา จังหวัดนครราชสีมา"/>
    <s v="2"/>
    <s v="ชุด"/>
    <n v="50000"/>
    <m/>
    <m/>
    <s v="P"/>
    <s v="6-11 มี.ค.63"/>
    <s v="ซ.50/2563"/>
    <s v="25 มี.ค.63"/>
    <s v="หจก.ไอที.โปรเจค"/>
    <s v="ห้างหุ้นส่วนจำกัด"/>
    <s v="นครราชสีมา"/>
    <s v="Sony"/>
    <s v="BDV-N9200W"/>
    <s v="26 มี.ค.-9 เม.ย.63"/>
    <n v="49980"/>
    <s v="1 งวด"/>
    <s v="9 เม.ย.63"/>
    <n v="49980"/>
    <n v="7014299968"/>
    <s v="8 เม.ย.63"/>
    <s v="9 เม.ย.63"/>
    <n v="49980"/>
    <x v="95"/>
    <s v="รอส่งมอบงาน"/>
    <s v="B.1.6 = จ้างเหมา &gt;&gt; ลงนามในสัญญา"/>
    <x v="8"/>
    <x v="0"/>
    <m/>
    <s v="อยู่ระหว่างกำหนดรายละเอียดคุณลักษณะ"/>
    <s v="อยู่ระหว่างการจัดทำร่าง TOR"/>
    <s v="ยังไม่ได้ลงข้อมูลในระบบ BB evMis"/>
    <m/>
    <n v="49980"/>
    <n v="20"/>
    <m/>
    <m/>
    <m/>
    <m/>
    <m/>
    <n v="49980"/>
    <n v="20"/>
    <m/>
  </r>
  <r>
    <x v="15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196"/>
    <s v="ปั๊มลม ขนาด 10 ปอนด์ วิทยาลัยนาฏศิลปนครราชสีมา    ตำบลโคกกรวด อำเภอเมืองนครราชสีมา จังหวัดนครราชสีมา"/>
    <s v="1"/>
    <s v="เครื่อง"/>
    <n v="7000"/>
    <m/>
    <m/>
    <s v="P"/>
    <s v="25-28 ก.พ.63"/>
    <s v="ซ.46/2563"/>
    <s v="12 มี.ค.63"/>
    <s v="หจก.ไอที.โปรเจค"/>
    <s v="ห้างหุ้นส่วนจำกัด"/>
    <s v="นครราชสีมา"/>
    <s v="ZINSANO "/>
    <s v="APC13050"/>
    <s v="13-19 มี.ค.63"/>
    <n v="7000"/>
    <s v="1 งวด"/>
    <s v="19 มี.ค.63"/>
    <n v="7000"/>
    <n v="7014161360"/>
    <s v="18 มี.ค.63"/>
    <s v="19 มี.ค.63"/>
    <n v="7000"/>
    <x v="97"/>
    <s v="เบิกจ่ายเงินแล้ว (30 มี.ค.63)"/>
    <s v="B.1.6 = จ้างเหมา &gt;&gt; ลงนามในสัญญา"/>
    <x v="1"/>
    <x v="0"/>
    <m/>
    <s v="อยู่ระหว่างเสนอราคา/พิจารณาผู้เสนอราคา"/>
    <s v="เสนอราคา/พิจารณาผล"/>
    <s v="ลงข้อมูลในระบบ BB evMis ถึงวันที่ 31 มี.ค.2563 แล้ว"/>
    <m/>
    <n v="7000"/>
    <n v="0"/>
    <m/>
    <m/>
    <m/>
    <m/>
    <m/>
    <n v="7000"/>
    <n v="0"/>
    <m/>
  </r>
  <r>
    <x v="15"/>
    <s v="งบประมาณตามพรบ.งบประมาณรายจ่ายประจำปีงบประมาณ พ.ศ.2563"/>
    <x v="0"/>
    <s v="ครุภัณฑ์โรงงาน"/>
    <s v="กิจกรรมพัฒนาอุปกรณ์ทางการศึกษา กายภาพและสภาพแวดล้อมระดับพื้นฐาน"/>
    <s v="1800836718110605"/>
    <s v="เลื่อยยนต์ ขนาดไม่เกิน 12 บาร์ วิทยาลัยนาฏศิลปนครราชสีมา    ตำบลโคกกรวด อำเภอเมืองนครราชสีมา จังหวัดนครราชสีมา"/>
    <s v="1"/>
    <s v="เครื่อง"/>
    <n v="8500"/>
    <m/>
    <m/>
    <s v="P"/>
    <s v="25-28 ก.พ.63"/>
    <s v="ซ.46/2563"/>
    <s v="12 มี.ค.63"/>
    <s v="หจก.ไอที.โปรเจค"/>
    <s v="ห้างหุ้นส่วนจำกัด"/>
    <s v="นครราชสีมา"/>
    <s v="BISON"/>
    <s v="CS-B38GG"/>
    <s v="13-19 มี.ค.63"/>
    <n v="8500"/>
    <s v="1 งวด"/>
    <s v="19 มี.ค.63"/>
    <n v="8500"/>
    <n v="7014161360"/>
    <s v="18 มี.ค.63"/>
    <s v="19 มี.ค.63"/>
    <n v="8500"/>
    <x v="97"/>
    <s v="เบิกจ่ายเงินแล้ว (30 มี.ค.63)"/>
    <s v="B.1.6 = จ้างเหมา &gt;&gt; ลงนามในสัญญา"/>
    <x v="1"/>
    <x v="0"/>
    <m/>
    <s v="อยู่ระหว่างเสนอราคา/พิจารณาผู้เสนอราคา"/>
    <s v="เสนอราคา/พิจารณาผล"/>
    <s v="ลงข้อมูลในระบบ BB evMis ถึงวันที่ 31 มี.ค.2563 แล้ว"/>
    <m/>
    <n v="8500"/>
    <n v="0"/>
    <m/>
    <m/>
    <m/>
    <m/>
    <m/>
    <n v="8500"/>
    <n v="0"/>
    <m/>
  </r>
  <r>
    <x v="15"/>
    <s v="งบประมาณตามพรบ.งบประมาณรายจ่ายประจำปีงบประมาณ พ.ศ.2563"/>
    <x v="0"/>
    <s v="ครุภัณฑ์อื่นๆ"/>
    <s v="กิจกรรมพัฒนาอุปกรณ์ทางการศึกษา กายภาพและสภาพแวดล้อมระดับพื้นฐาน"/>
    <s v="1800836718110058"/>
    <s v="ชุดวงโยธวาทิต วิทยาลัยนาฏศิลปนครราชสีมา    ตำบลโคกกรวด อำเภอเมืองนครราชสีมา จังหวัดนครราชสีมา"/>
    <s v="50"/>
    <s v="ชุด"/>
    <n v="250000"/>
    <m/>
    <m/>
    <s v="P"/>
    <s v="25-28 ก.พ.63"/>
    <s v="จ.45/2563"/>
    <s v="11 มี.ค.63"/>
    <s v="ร้าน เฟมัสซ์ ช๊อป"/>
    <s v="ร้าน"/>
    <s v="นครราชสีมา"/>
    <m/>
    <m/>
    <s v="12 มี.ค.-10 เม.ย.63"/>
    <n v="250000"/>
    <s v="1 งวด"/>
    <s v="10 เม.ย.63"/>
    <n v="250000"/>
    <n v="7014161378"/>
    <s v="27 มี.ค.63"/>
    <s v="31 มี.ค.63"/>
    <n v="250000"/>
    <x v="96"/>
    <s v="รอการเงินเบิกจ่ายเงิน"/>
    <s v="B.1.6 = จ้างเหมา &gt;&gt; ลงนามในสัญญา"/>
    <x v="3"/>
    <x v="0"/>
    <m/>
    <s v="อยู่ระหว่างเสนอราคา/พิจารณาผู้เสนอราคา"/>
    <s v="เสนอราคา/พิจารณาผล"/>
    <s v="ยังไม่ได้ลงข้อมูลในระบบ BB evMis"/>
    <m/>
    <n v="250000"/>
    <n v="0"/>
    <m/>
    <m/>
    <m/>
    <m/>
    <m/>
    <n v="250000"/>
    <n v="0"/>
    <m/>
  </r>
  <r>
    <x v="15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20006"/>
    <s v="ปรับปรุงหอพักหญิง วิทยาลัยนาฏศิลปนครราชสีมา ตำบลโคกกรวด อำเภอเมืองนครราชสีมา จังหวัดนครราชสีมา"/>
    <s v="1"/>
    <s v="แห่ง"/>
    <n v="16000000"/>
    <s v="P"/>
    <m/>
    <m/>
    <s v="27 มี.ค.-1 เม.ย.63"/>
    <m/>
    <m/>
    <m/>
    <m/>
    <s v="นครราชสีมา"/>
    <m/>
    <m/>
    <m/>
    <m/>
    <s v="5 งวด"/>
    <m/>
    <m/>
    <m/>
    <m/>
    <m/>
    <m/>
    <x v="98"/>
    <s v="อยู่ระหว่างยื่นเสนอราคา (วันที่ 2 เม.ย.63)"/>
    <s v="B.1.3 = จ้างเหมา &gt;&gt; ประกาศประกวด / ประกาศจัดซื้อจัดจ้าง"/>
    <x v="6"/>
    <x v="2"/>
    <m/>
    <s v="นัดคณะกรรมการกำหนดราคากลางท้องถิ่น วันที่ 5 มีนาคม 63"/>
    <s v="อยู่ระหว่างการจัดทำร่าง TOR"/>
    <s v="ยังไม่ได้ลงข้อมูลในระบบ BB evMis"/>
    <m/>
    <m/>
    <n v="16000000"/>
    <s v="เม.ย.63"/>
    <s v="เม.ย.63"/>
    <s v="เม.ย.63"/>
    <s v="เม.ย.63"/>
    <s v="เม.ย.63"/>
    <m/>
    <m/>
    <m/>
  </r>
  <r>
    <x v="15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4"/>
    <s v="ก่อสร้างเวทีกลางแจ้ง วิทยาลัยนาฏศิลปนครราชสีมา ตำบลโคกกรวด อำเภอเมืองนครราชสีมา จังหวัดนครราชสีมา"/>
    <s v="1"/>
    <s v="เวที"/>
    <n v="1800000"/>
    <s v="P"/>
    <m/>
    <m/>
    <s v="18-24 มี.ค.63"/>
    <s v="ส.53/2563"/>
    <s v="14 เม.ย.63"/>
    <s v="หจก.ภรภัทร คอนสตรัคชั่น กรุ๊ป"/>
    <s v="ห้างหุ้นส่วนจำกัด"/>
    <s v="นครราชสีมา"/>
    <m/>
    <m/>
    <s v="15 เม.ย.-12 ส.ค.63"/>
    <s v="งวดที่ 1 : 710,100 บาทงวดที่ 2 : 631,200 บาทงวดที่ 3 : 236,700 บาท"/>
    <s v="3 งวด"/>
    <s v="งวดที่ 1: 8 มิ.ย.63    _x000a_งวดที่ 2: 23 ก.ค.63_x000a_งวดที่ 3: 12 ส.ค.63"/>
    <s v="งวดที่ 1: 710,100 _x000a_งวดที่ 2: 631,200_x000a_งวดที่ 3: 236,700 "/>
    <n v="7014338828"/>
    <m/>
    <m/>
    <m/>
    <x v="65"/>
    <s v="อยู่ระหว่างอุทธรณ์ผลการจัดซื้อจัดจ้าง 7 วันทำการ (อธ.2) ครบกำหนด วันที่ 7 เม.ย.2563"/>
    <s v="B.1.4 = จ้างเหมา &gt;&gt; เปิดซอง / e-Auction, e-market, e-bidding"/>
    <x v="10"/>
    <x v="1"/>
    <m/>
    <s v="นัดคณะกรรมการกำหนดราคากลางท้องถิ่น วันที่ 6 มีนาคม 63"/>
    <s v="อยู่ระหว่างการจัดทำร่าง TOR"/>
    <s v="ยังไม่ได้ลงข้อมูลในระบบ BB evMis"/>
    <n v="1578000"/>
    <m/>
    <n v="222000"/>
    <m/>
    <m/>
    <m/>
    <m/>
    <m/>
    <n v="1578000"/>
    <n v="222000"/>
    <m/>
  </r>
  <r>
    <x v="15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3"/>
    <s v="ก่อสร้างอาคารบ้านพักพร้อมโรงจอดรถ วิทยาลัยนาฏศิลปนครราชสีมา ตำบลโคกกรวด อำเภอเมืองนครราชสีมา จังหวัดนครราชสีมา"/>
    <s v="1"/>
    <s v="แห่ง"/>
    <n v="9000000"/>
    <s v="P"/>
    <m/>
    <m/>
    <s v="31 มี.ค.-3 เม.ย.63"/>
    <m/>
    <m/>
    <m/>
    <m/>
    <s v="นครราชสีมา"/>
    <m/>
    <m/>
    <m/>
    <m/>
    <s v="6 งวด"/>
    <m/>
    <m/>
    <m/>
    <m/>
    <m/>
    <m/>
    <x v="99"/>
    <s v="อยู่ระหว่างขึ้นประกาศวิจารณ์ร่าง TOR (วันที่ 1-3 เม.ย.63)"/>
    <s v="B.1.2 = จ้างเหมา &gt;&gt; แบบรูปรายการ/ tor แล้วเสร็จ / กำหนดราคากลาง"/>
    <x v="18"/>
    <x v="2"/>
    <m/>
    <s v="นัดคณะกรรมการกำหนดราคากลางท้องถิ่น วันที่ 6 มีนาคม 63"/>
    <s v="อยู่ระหว่างการจัดทำร่าง TOR"/>
    <s v="ยังไม่ได้ลงข้อมูลในระบบ BB evMis"/>
    <m/>
    <m/>
    <n v="9000000"/>
    <s v="เม.ย.63"/>
    <s v="เม.ย.63"/>
    <s v="เม.ย.63"/>
    <s v="เม.ย.63"/>
    <s v="เม.ย.63"/>
    <m/>
    <m/>
    <m/>
  </r>
  <r>
    <x v="1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22"/>
    <s v="เครื่องเจาะกระดาษและเข้าเล่ม แบบเจาะกระดาษไฟฟ้าและเข้าเล่มมือโยก วิทยาลัยช่างศิลป แขวงลาดกระบัง เขตลาดกระบัง กรุงเทพมหานคร"/>
    <s v="1"/>
    <s v="เครื่อง"/>
    <n v="20600"/>
    <m/>
    <m/>
    <s v="P"/>
    <m/>
    <s v="2/2563"/>
    <s v="08 เม.ย 2563"/>
    <s v="บ.ซีโอแอล จ."/>
    <s v="บจก."/>
    <s v="กรุงเทพฯ"/>
    <s v="เฟลโล่วส์"/>
    <m/>
    <s v="08 เม.ย 2563-23 พ.ค 2563"/>
    <n v="16500"/>
    <n v="1"/>
    <s v="23 พ.ค 2563"/>
    <n v="16500"/>
    <n v="7014301538"/>
    <m/>
    <m/>
    <m/>
    <x v="100"/>
    <s v="- อยู่ระหว่างขั้นตอนจัดทำรายงานขออนุมัติสั่งซื้อสั่งจ้าง"/>
    <s v="B.1.3 = จ้างเหมา &gt;&gt; ประกาศประกวด / ประกาศจัดซื้อจัดจ้าง"/>
    <x v="19"/>
    <x v="1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16500"/>
    <m/>
    <n v="4100"/>
    <s v="เม.ย 2563"/>
    <s v=" เม.ย 2563"/>
    <s v=" พ.ค 2563"/>
    <s v=" พ.ค 2563"/>
    <m/>
    <m/>
    <m/>
    <m/>
  </r>
  <r>
    <x v="1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715"/>
    <s v="เครื่องทำลายเอกสาร แบบตัดตรง ทำลายครั้งละ 20 แผ่น วิทยาลัยช่างศิลป แขวงลาดกระบัง เขตลาดกระบัง กรุงเทพมหานคร"/>
    <s v="2"/>
    <s v="เครื่อง"/>
    <n v="56000"/>
    <m/>
    <m/>
    <s v="P"/>
    <m/>
    <s v="2/2563"/>
    <s v="08 เม.ย 2563"/>
    <s v="บ.ซีโอแอล จ."/>
    <s v="บจก."/>
    <s v="กรุงเทพฯ"/>
    <s v="ออโร่ร่า"/>
    <m/>
    <s v="08 เม.ย 2563-23 พ.ค 2563"/>
    <n v="42000"/>
    <n v="1"/>
    <s v="23 พ.ค 2563"/>
    <n v="42000"/>
    <n v="7014301538"/>
    <m/>
    <m/>
    <m/>
    <x v="100"/>
    <s v="- อยู่ระหว่างขั้นตอนจัดทำรายงานขออนุมัติสั่งซื้อสั่งจ้าง"/>
    <s v="B.1.3 = จ้างเหมา &gt;&gt; ประกาศประกวด / ประกาศจัดซื้อจัดจ้าง"/>
    <x v="19"/>
    <x v="1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42000"/>
    <m/>
    <n v="14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23"/>
    <s v="เครื่องพิมพ์ดีดไฟฟ้า วิทยาลัยช่างศิลป   แขวงลาดกระบัง เขตลาดกระบัง กรุงเทพมหานคร"/>
    <s v="1"/>
    <s v="เครื่อง"/>
    <n v="25000"/>
    <m/>
    <m/>
    <s v="P"/>
    <m/>
    <m/>
    <m/>
    <s v="บ.ซีโอแอล จ."/>
    <s v="บจก."/>
    <m/>
    <m/>
    <m/>
    <m/>
    <m/>
    <m/>
    <m/>
    <m/>
    <m/>
    <m/>
    <m/>
    <m/>
    <x v="101"/>
    <s v="- อยู่ระหว่างขั้นตอนจัดทำรายงานขออนุมัติสั่งซื้อสั่งจ้าง"/>
    <s v="B.1.3 = จ้างเหมา &gt;&gt; ประกาศประกวด / ประกาศจัดซื้อจัดจ้าง"/>
    <x v="19"/>
    <x v="2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m/>
    <n v="25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61"/>
    <s v="ตู้เก็บกุญแจไม่น้อยกว่า 90 ชุด วิทยาลัยช่างศิลป   แขวงลาดกระบัง เขตลาดกระบัง กรุงเทพมหานคร"/>
    <s v="1"/>
    <s v="ตู้"/>
    <n v="4000"/>
    <m/>
    <m/>
    <s v="P"/>
    <m/>
    <s v="2/2563"/>
    <s v="08 เม.ย 2563"/>
    <s v="บ.ซีโอแอล จ."/>
    <s v="บจก."/>
    <s v="กรุงเทพฯ"/>
    <s v="เอเพ็กซ์"/>
    <s v="AS-100B"/>
    <s v="08 เม.ย 2563-23 พ.ค 2563"/>
    <n v="3699.99"/>
    <n v="1"/>
    <s v="23 พ.ค 2563"/>
    <n v="3699.99"/>
    <n v="7014301538"/>
    <m/>
    <m/>
    <m/>
    <x v="100"/>
    <s v="- อยู่ระหว่างขั้นตอนจัดทำรายงานขออนุมัติสั่งซื้อสั่งจ้าง"/>
    <s v="B.1.3 = จ้างเหมา &gt;&gt; ประกาศประกวด / ประกาศจัดซื้อจัดจ้าง"/>
    <x v="19"/>
    <x v="1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3699.99"/>
    <m/>
    <n v="300.01000000000022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88"/>
    <s v="ตู้เหล็กบานเปิดสูงบนกระจกล่างทึบ วิทยาลัยช่างศิลป    แขวงลาดกระบัง เขตลาดกระบัง กรุงเทพมหานคร"/>
    <s v="5"/>
    <s v="ตู้"/>
    <n v="35000"/>
    <m/>
    <m/>
    <s v="P"/>
    <m/>
    <s v="2/2563"/>
    <s v="08 เม.ย 2563"/>
    <s v="บ.ซีโอแอล จ."/>
    <s v="บจก."/>
    <s v="กรุงเทพฯ"/>
    <s v="Zingular"/>
    <m/>
    <s v="08 เม.ย 2563-23 พ.ค 2563"/>
    <n v="26500"/>
    <n v="1"/>
    <s v="23 พ.ค 2563"/>
    <n v="26500"/>
    <n v="7014301538"/>
    <m/>
    <m/>
    <m/>
    <x v="100"/>
    <s v="- อยู่ระหว่างขั้นตอนจัดทำรายงานขออนุมัติสั่งซื้อสั่งจ้าง"/>
    <s v="B.1.3 = จ้างเหมา &gt;&gt; ประกาศประกวด / ประกาศจัดซื้อจัดจ้าง"/>
    <x v="19"/>
    <x v="1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26500"/>
    <m/>
    <n v="85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24"/>
    <s v="พัดลมโคจร  วิทยาลัยช่างศิลป    แขวงลาดกระบัง เขตลาดกระบัง กรุงเทพมหานคร"/>
    <s v="199"/>
    <s v="ตัว"/>
    <n v="497500"/>
    <m/>
    <m/>
    <s v="P"/>
    <m/>
    <s v="3/2563"/>
    <s v="09 เม.ย 2563"/>
    <s v="บ.ดิสเทค อินเตอร์เทรด (ประเทศไทย) จ."/>
    <s v="บจก."/>
    <s v="กรุงเทพฯ"/>
    <m/>
    <m/>
    <s v="09 เม.ย 2563-24 พ.ค 2563"/>
    <n v="488675.35"/>
    <n v="1"/>
    <s v="24 พ.ค 2563"/>
    <n v="488675.35"/>
    <n v="7014303046"/>
    <m/>
    <m/>
    <m/>
    <x v="102"/>
    <s v="- อยู่ระหว่างขั้นตอนจัดทำรายงานขออนุมัติสั่งซื้อสั่งจ้าง"/>
    <s v="B.1.3 = จ้างเหมา &gt;&gt; ประกาศประกวด / ประกาศจัดซื้อจัดจ้าง"/>
    <x v="19"/>
    <x v="1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488674.35"/>
    <m/>
    <n v="8825.6500000000233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010"/>
    <s v="โต๊ะโรงอาหารพร้อมม้านั่ง วิทยาลัยช่างศิลป    แขวงลาดกระบัง เขตลาดกระบัง กรุงเทพมหานคร"/>
    <s v="65"/>
    <s v="ชุด"/>
    <n v="403000"/>
    <m/>
    <m/>
    <s v="P"/>
    <m/>
    <s v="4/2563"/>
    <s v="08 เม.ย 2563"/>
    <s v="บ.สกลพัฒนารัตน์ จ."/>
    <s v="บจก."/>
    <s v="กรุงเทพฯ"/>
    <m/>
    <m/>
    <s v="08 เม.ย 2563-23 พ.ค 2563"/>
    <n v="396435"/>
    <n v="1"/>
    <s v="23 พ.ค 2563"/>
    <n v="396435"/>
    <m/>
    <m/>
    <m/>
    <m/>
    <x v="103"/>
    <s v="- อยู่ระหว่างขั้นตอนจัดทำรายงานขออนุมัติสั่งซื้อสั่งจ้าง"/>
    <s v="B.1.3 = จ้างเหมา &gt;&gt; ประกาศประกวด / ประกาศจัดซื้อจัดจ้าง"/>
    <x v="19"/>
    <x v="2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m/>
    <n v="403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225"/>
    <s v="ชุดไมโครโฟนสำหรับห้องประชุม  วิทยาลัยช่างศิลป   แขวงลาดกระบัง เขตลาดกระบัง กรุงเทพมหานคร"/>
    <s v="1"/>
    <s v="ชุด"/>
    <n v="190000"/>
    <m/>
    <m/>
    <s v="P"/>
    <m/>
    <s v="1/2563"/>
    <s v="08 เม.ย 2563"/>
    <s v="บ.กาเอ้ จ."/>
    <s v="บจก."/>
    <s v="กรุงเทพฯ"/>
    <m/>
    <m/>
    <s v="08 เม.ย 2563-8 พ.ค 2563"/>
    <n v="189631"/>
    <n v="1"/>
    <s v="8 พ.ค 2563"/>
    <n v="189631"/>
    <n v="7014303037"/>
    <m/>
    <m/>
    <m/>
    <x v="104"/>
    <s v="- อยู่ระหว่างขั้นตอนจัดทำรายงานขออนุมัติสั่งซื้อสั่งจ้าง"/>
    <s v="B.1.3 = จ้างเหมา &gt;&gt; ประกาศประกวด / ประกาศจัดซื้อจัดจ้าง"/>
    <x v="19"/>
    <x v="1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189631"/>
    <m/>
    <n v="369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29"/>
    <s v="หุ่นประติมากรรมรูปบุคคลครึ่งตัว  วิทยาลัยช่างศิลป   แขวงลาดกระบัง เขตลาดกระบัง กรุงเทพมหานคร"/>
    <s v="8"/>
    <s v="หุ่น"/>
    <n v="560000"/>
    <s v="P"/>
    <m/>
    <m/>
    <s v="3-14/เม.ย/2563"/>
    <s v="5/2563"/>
    <m/>
    <s v="บ.เค.เอส.อินดัสทรี เทรดดิ้ง จ."/>
    <s v="บจก."/>
    <s v="กรุงเทพฯ"/>
    <m/>
    <m/>
    <m/>
    <n v="336966"/>
    <n v="1"/>
    <m/>
    <n v="336966"/>
    <m/>
    <m/>
    <m/>
    <m/>
    <x v="105"/>
    <s v="- อยู่ระหว่างขั้นตอนจัดทำแผนประกาศลงเว็บไซต์"/>
    <m/>
    <x v="20"/>
    <x v="2"/>
    <m/>
    <s v="- อยู่ระหว่างขั้นตอนจัดทำแผนประกาศลงเว็บไซต์"/>
    <s v="เสนอราคา/พิจารณาผล"/>
    <s v="ยังไม่ได้ลงข้อมูลในระบบ BB evMis"/>
    <m/>
    <m/>
    <n v="560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1"/>
    <s v="เครื่องพิมพ์ แบบเลเซอร์ ชนิด LED ขาวดำ Network แบบที่ 3 (40 หน้าต่อนาที) วิทยาลัยช่างศิลป แขวงลาดกระบัง เขตลาดกระบัง กรุงเทพมหานคร"/>
    <s v="1"/>
    <s v="เครื่อง"/>
    <n v="40000"/>
    <m/>
    <m/>
    <s v="P"/>
    <m/>
    <m/>
    <m/>
    <s v="บ.ซิสเต็มส์ คอนเซ็ปต์ จ."/>
    <s v="บจก."/>
    <m/>
    <m/>
    <m/>
    <m/>
    <m/>
    <m/>
    <m/>
    <m/>
    <m/>
    <m/>
    <m/>
    <m/>
    <x v="101"/>
    <s v="- อยู่ระหว่างขั้นตอนจัดทำรายงานขออนุมัติสั่งซื้อสั่งจ้าง"/>
    <s v="B.1.3 = จ้างเหมา &gt;&gt; ประกาศประกวด / ประกาศจัดซื้อจัดจ้าง"/>
    <x v="19"/>
    <x v="2"/>
    <m/>
    <s v="- 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m/>
    <n v="400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31"/>
    <s v="ปรับปรุงห้องเรียนอาคารพื้นฐานศิลปะ วิทยาลัยช่างศิลป แขวงลาดกระบัง เขตลาดกระบัง กรุงเทพมหานคร"/>
    <s v="1"/>
    <s v="แห่ง"/>
    <n v="1387300"/>
    <s v="P"/>
    <m/>
    <m/>
    <s v="10-17/มี.ค/2563"/>
    <s v="2/2563"/>
    <m/>
    <s v="บ.เอ็น วี.ผลิตภัณฑ์คอนกรีต จ."/>
    <s v="บมจ."/>
    <m/>
    <m/>
    <m/>
    <m/>
    <m/>
    <m/>
    <m/>
    <m/>
    <m/>
    <m/>
    <m/>
    <m/>
    <x v="106"/>
    <s v="- อยู่ในขั้นตอนการลงนามสัญญา คาดว่าจะสามารถลงนามในสัญญาได้ภายในวันที่ 17เม.ย.63"/>
    <s v="B.1.5 = จ้างเหมา &gt;&gt; อนุมัติผลการจัดซื้อจัดจ้าง (รอลงนามสัญญา)"/>
    <x v="7"/>
    <x v="2"/>
    <m/>
    <s v="- อยู่ระหว่างขั้นตอนจัดทำแผนประกาศลงเว็บไซต์"/>
    <s v="เสนอราคา/พิจารณาผล"/>
    <s v="ยังไม่ได้ลงข้อมูลในระบบ BB evMis"/>
    <m/>
    <m/>
    <n v="13873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4"/>
    <s v="ปรับปรุงอาคารเครื่องเคลือบดินเผา วิทยาลัยช่างศิลป แขวงลาดกระบัง เขตลาดกระบัง กรุงเทพมหานคร"/>
    <s v="1"/>
    <s v="แห่ง"/>
    <n v="1145800"/>
    <s v="P"/>
    <m/>
    <m/>
    <s v="10-17/มี.ค/2563"/>
    <s v="3/2563"/>
    <m/>
    <s v="บ.เอ็น วี.ผลิตภัณฑ์คอนกรีต จ."/>
    <s v="บมจ."/>
    <m/>
    <m/>
    <m/>
    <m/>
    <m/>
    <m/>
    <m/>
    <m/>
    <m/>
    <m/>
    <m/>
    <m/>
    <x v="106"/>
    <s v="- อยู่ในขั้นตอนการลงนามสัญญา คาดว่าจะสามารถลงนามในสัญญาได้ภายในวันที่ 17เม.ย.63"/>
    <s v="B.1.5 = จ้างเหมา &gt;&gt; อนุมัติผลการจัดซื้อจัดจ้าง (รอลงนามสัญญา)"/>
    <x v="7"/>
    <x v="2"/>
    <m/>
    <s v="- อยู่ระหว่างขั้นตอนจัดทำแผนประกาศลงเว็บไซต์"/>
    <s v="เสนอราคา/พิจารณาผล"/>
    <s v="ยังไม่ได้ลงข้อมูลในระบบ BB evMis"/>
    <m/>
    <m/>
    <n v="1145800"/>
    <s v="เม.ย 2563"/>
    <s v="เม.ย 2563"/>
    <s v="พ.ค 2563"/>
    <s v="พ.ค 2563"/>
    <m/>
    <m/>
    <m/>
    <m/>
  </r>
  <r>
    <x v="16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32"/>
    <s v="ปรับปรุงทางเดินและสิ่งปกคลุมทางเดิน วิทยาลัยช่างศิลป    แขวงลาดกระบัง เขตลาดกระบัง กรุงเทพมหานคร"/>
    <s v="1"/>
    <s v="แห่ง"/>
    <n v="1062000"/>
    <s v="P"/>
    <m/>
    <m/>
    <s v="10-17/มี.ค/2563"/>
    <s v="1/2563"/>
    <s v="9 เม.ย2563"/>
    <s v="บ.หงษ์ทอง การช่าง จ."/>
    <s v="บมจ."/>
    <s v="กรุงเทพฯ"/>
    <m/>
    <m/>
    <s v="10 เม.ย 2563-7 ส.ค 2563"/>
    <n v="923000"/>
    <n v="2"/>
    <s v="งวดที่ 1: 24 พ.ค 63_x000a_งวดที่ 2: 7 ส.ค.63"/>
    <s v="งวดที่ 1: 369,200_x000a_งวดที่ 2: 553,800"/>
    <n v="7014307913"/>
    <m/>
    <m/>
    <m/>
    <x v="107"/>
    <s v="- อยู่ในขั้นตอนการลงนามสัญญา คาดว่าจะสามารถลงนามในสัญญาได้ภายในวันที่ 17เม.ย.63"/>
    <s v="B.1.5 = จ้างเหมา &gt;&gt; อนุมัติผลการจัดซื้อจัดจ้าง (รอลงนามสัญญา)"/>
    <x v="7"/>
    <x v="1"/>
    <m/>
    <s v="- อยู่ระหว่างขั้นตอนจัดทำแผนประกาศลงเว็บไซต์"/>
    <s v="เสนอราคา/พิจารณาผล"/>
    <s v="ยังไม่ได้ลงข้อมูลในระบบ BB evMis"/>
    <n v="923000"/>
    <m/>
    <n v="139000"/>
    <s v="เม.ย 2563"/>
    <s v="เม.ย 2563"/>
    <s v="พ.ค 2563"/>
    <s v="พ.ค 2563"/>
    <m/>
    <m/>
    <m/>
    <m/>
  </r>
  <r>
    <x v="17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132"/>
    <s v="ตู้เหล็กบานกระจกเลื่อน  วิทยาลัยช่างศิลปสุพรรณบุรี   ตำบลรั้วใหญ่ อำเภอเมืองสุพรรณบุรี จังหวัดสุพรรณบุรี"/>
    <s v="10"/>
    <s v="ตู้"/>
    <n v="45000"/>
    <m/>
    <m/>
    <s v="P"/>
    <s v=" 30 ต.ค.62"/>
    <s v="ค.6/2563"/>
    <s v="24 มี.ค.63"/>
    <s v="อัจฉรา"/>
    <s v="ร้านค้า"/>
    <s v="สุพรรณบุรี"/>
    <s v="Smart Form"/>
    <s v="SD-024"/>
    <s v="25 มี.ค.63/           23 พ.ค.63"/>
    <n v="45000"/>
    <n v="1"/>
    <s v=" 23 พ.ค.63"/>
    <n v="45000"/>
    <n v="7014199907"/>
    <s v="3  เม.ย.63"/>
    <s v=" 7 เม.ย.63"/>
    <n v="45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45000"/>
    <n v="0"/>
    <s v=" 31  มีค.  63"/>
    <s v=" 31  มีค.  63"/>
    <s v="22 พ.ค.63"/>
    <s v="26 พ.ค.63"/>
    <s v="28 พ.ค.63"/>
    <n v="45000"/>
    <n v="0"/>
    <m/>
  </r>
  <r>
    <x v="17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14"/>
    <s v="ตู้เหล็กล็อคเกอร์ 6 ช่อง วิทยาลัยช่างศิลปสุพรรณบุรี   ตำบลรั้วใหญ่ อำเภอเมืองสุพรรณบุรี จังหวัดสุพรรณบุรี"/>
    <s v="1"/>
    <s v="ตู้"/>
    <n v="4800"/>
    <m/>
    <m/>
    <s v="P"/>
    <s v=" 30 ต.ค.62"/>
    <s v="ค.6/2563"/>
    <s v="24 มี.ค.63"/>
    <s v="อัจฉรา"/>
    <s v="ร้านค้า"/>
    <s v="สุพรรณบุรี"/>
    <s v="KIOSK"/>
    <s v="ELK-6"/>
    <s v="25 มี.ค.63/           23 พ.ค.63"/>
    <n v="4400"/>
    <n v="1"/>
    <s v=" 23 พ.ค.63"/>
    <n v="4400"/>
    <n v="7014199907"/>
    <s v="3  เม.ย.63"/>
    <s v=" 7 เม.ย.63"/>
    <n v="44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4400"/>
    <n v="400"/>
    <s v=" 31  มีค.  63"/>
    <s v=" 31  มีค.  63"/>
    <s v="22 พ.ค.63"/>
    <s v="26 พ.ค.63"/>
    <s v="28 พ.ค.63"/>
    <n v="4400"/>
    <e v="#VALUE!"/>
    <m/>
  </r>
  <r>
    <x v="17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91"/>
    <s v="โต๊ะคอมพิวเตอร์   วิทยาลัยช่างศิลปสุพรรณบุรี   ตำบลรั้วใหญ่ อำเภอเมืองสุพรรณบุรี จังหวัดสุพรรณบุรี"/>
    <s v="3"/>
    <s v="ตัว"/>
    <n v="9600"/>
    <m/>
    <m/>
    <s v="P"/>
    <s v=" 30 ต.ค.62"/>
    <s v="ค.6/2563"/>
    <s v="24 มี.ค.63"/>
    <s v="อัจฉรา"/>
    <s v="ร้านค้า"/>
    <s v="สุพรรณบุรี"/>
    <s v="Smart Form"/>
    <s v="5CF-1202"/>
    <s v="25 มี.ค.63/           23 พ.ค.63"/>
    <n v="9600"/>
    <n v="1"/>
    <s v=" 23 พ.ค.63"/>
    <n v="9600"/>
    <n v="7014199907"/>
    <s v="3  เม.ย.63"/>
    <s v=" 7 เม.ย.63"/>
    <n v="96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9600"/>
    <n v="0"/>
    <s v=" 31  มีค.  63"/>
    <s v=" 31  มีค.  63"/>
    <s v="22 พ.ค.63"/>
    <s v="26 พ.ค.63"/>
    <s v="28 พ.ค.63"/>
    <n v="9600"/>
    <n v="0"/>
    <m/>
  </r>
  <r>
    <x v="17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677"/>
    <s v="โต๊ะประชุมพร้อมเก้าอี้ 8 ที่นั่ง  วิทยาลัยช่างศิลปสุพรรณบุรี   ตำบลรั้วใหญ่ อำเภอเมืองสุพรรณบุรี จังหวัดสุพรรณบุรี"/>
    <s v="1"/>
    <s v="ชุด"/>
    <n v="36000"/>
    <m/>
    <m/>
    <s v="P"/>
    <s v=" 30 ต.ค.62"/>
    <s v="ค.6/2563"/>
    <s v="24 มี.ค.63"/>
    <s v="อัจฉรา"/>
    <s v="ร้านค้า"/>
    <s v="สุพรรณบุรี"/>
    <s v="Smart Form"/>
    <s v="5CF-615"/>
    <s v="25 มี.ค.63/           23 พ.ค.63"/>
    <n v="36000"/>
    <n v="1"/>
    <s v=" 23 พ.ค.63"/>
    <n v="36000"/>
    <n v="7014199907"/>
    <s v="3  เม.ย.63"/>
    <s v=" 7 เม.ย.63"/>
    <n v="36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36000"/>
    <n v="0"/>
    <s v=" 31  มีค.  63"/>
    <s v=" 31  มีค.  63"/>
    <s v="22 พ.ค.63"/>
    <s v="26 พ.ค.63"/>
    <s v="28 พ.ค.63"/>
    <n v="36000"/>
    <n v="0"/>
    <m/>
  </r>
  <r>
    <x v="17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133"/>
    <s v="โทรทัศน์ แอล อี ดี (LED TV) แบบ Smart TV ระดับความละเอียดจอภาพ 1920 x 1080 พิกเซล ขนาด 48 นิ้ว วิทยาลัยช่างศิลปสุพรรณบุรี ตำบลรั้วใหญ่ อำเภอเมืองสุพรรณบุรี จังหวัดสุพรรณบุรี"/>
    <s v="2"/>
    <s v="เครื่อง"/>
    <n v="37400"/>
    <m/>
    <m/>
    <s v="P"/>
    <s v=" 30 ต.ค.62"/>
    <s v="ค.5/2563"/>
    <s v="24 มี.ค.63"/>
    <s v="อายุการ"/>
    <s v="ร้านค้า"/>
    <s v="สุพรรณบุรี"/>
    <s v="SONY BRAVIA"/>
    <s v="KD-49X7000F 4K SDR"/>
    <s v="25 มี.ค.63/           23 เม.ย.63"/>
    <n v="37400"/>
    <n v="1"/>
    <s v=" 23 เม.ย.63"/>
    <n v="37400"/>
    <n v="7014199761"/>
    <s v="3  เม.ย.63"/>
    <s v=" 3  เม.ย.63"/>
    <n v="374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37400"/>
    <n v="0"/>
    <s v=" 31  มีค.  63"/>
    <s v=" 31  มีค.  63"/>
    <s v="23 เม.ย.63"/>
    <s v="27 เม.ย.63"/>
    <s v="30 เม.ย.63"/>
    <n v="37400"/>
    <n v="0"/>
    <m/>
  </r>
  <r>
    <x v="17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31"/>
    <s v="ชั้นเก็บผลงานภาพสีน้ำมัน  วิทยาลัยช่างศิลปสุพรรณบุรี   ตำบลรั้วใหญ่ อำเภอเมืองสุพรรณบุรี จังหวัดสุพรรณบุรี"/>
    <s v="2"/>
    <s v="ชั้น"/>
    <n v="15000"/>
    <m/>
    <m/>
    <s v="P"/>
    <s v=" 30 ต.ค.62"/>
    <s v="ค.4/2563"/>
    <s v="24 มี.ค.63"/>
    <s v="พรศักด์เฟอร์นิเจอร์"/>
    <s v="ร้านค้า"/>
    <s v="สุพรรณบุรี"/>
    <s v="ทำตามแบบที่กำหนด"/>
    <m/>
    <s v="25 มี.ค.63/           23 พ.ค.63"/>
    <n v="14000"/>
    <n v="1"/>
    <s v=" 23 พ.ค.63"/>
    <n v="14000"/>
    <n v="7014201441"/>
    <s v=" 9  เม.ย.63"/>
    <s v=" 9 เม.ย.63"/>
    <n v="14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14000"/>
    <n v="1000"/>
    <s v=" 31  มีค.  63"/>
    <s v=" 31  มีค.  63"/>
    <s v="22 พ.ค.63"/>
    <s v="26 พ.ค.63"/>
    <s v="28 พ.ค.63"/>
    <n v="15000"/>
    <n v="0"/>
    <m/>
  </r>
  <r>
    <x v="17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35"/>
    <s v="ชุดโคมไฟ  วิทยาลัยช่างศิลปสุพรรณบุรี   ตำบลรั้วใหญ่ อำเภอเมืองสุพรรณบุรี จังหวัดสุพรรณบุรี"/>
    <s v="1"/>
    <s v="ชุด"/>
    <n v="3600"/>
    <m/>
    <m/>
    <s v="P"/>
    <s v=" 30 ต.ค.62"/>
    <s v="ค.7/2563"/>
    <s v="24 มี.ค.63"/>
    <s v="อายุการ"/>
    <s v="ร้านค้า"/>
    <s v="สุพรรณบุรี"/>
    <s v="กำหนดรายละเอียด"/>
    <m/>
    <s v="25 มี.ค.63/           23 เม.ย.63"/>
    <n v="3600"/>
    <n v="1"/>
    <s v=" 23 เม.ย.63"/>
    <n v="3600"/>
    <n v="701419883"/>
    <s v=" 14  เม.ย.63"/>
    <s v=" 14  เม.ย.63"/>
    <n v="36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3600"/>
    <n v="0"/>
    <s v=" 31  มีค.  63"/>
    <s v=" 31  มีค.  63"/>
    <s v="23 เม.ย.63"/>
    <s v="27 เม.ย.63"/>
    <s v="30 เม.ย.63"/>
    <n v="3600"/>
    <n v="0"/>
    <m/>
  </r>
  <r>
    <x v="17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678"/>
    <s v="ชุดไฟ Softbox 115w  วิทยาลัยช่างศิลปสุพรรณบุรี   ตำบลรั้วใหญ่ อำเภอเมืองสุพรรณบุรี จังหวัดสุพรรณบุรี"/>
    <s v="1"/>
    <s v="ชุด"/>
    <n v="4000"/>
    <m/>
    <m/>
    <s v="P"/>
    <s v=" 30 ต.ค.62"/>
    <s v="ค.7/2563"/>
    <s v="24 มี.ค.63"/>
    <s v="อายุการ"/>
    <s v="ร้านค้า"/>
    <s v="สุพรรณบุรี"/>
    <s v="กำหนดรายละเอียด"/>
    <m/>
    <s v="25 มี.ค.63/           23 เม.ย.63"/>
    <n v="4000"/>
    <n v="1"/>
    <s v=" 23 เม.ย.63"/>
    <n v="4000"/>
    <n v="701419883"/>
    <s v=" 14  เม.ย.63"/>
    <s v=" 14  เม.ย.63"/>
    <n v="4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4000"/>
    <n v="0"/>
    <s v=" 31  มีค.  63"/>
    <s v=" 31  มีค.  63"/>
    <s v="23 เม.ย.63"/>
    <s v="27 เม.ย.63"/>
    <s v="30 เม.ย.63"/>
    <n v="4000"/>
    <n v="0"/>
    <m/>
  </r>
  <r>
    <x v="17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36"/>
    <s v="ตู้กันชื้น  วิทยาลัยช่างศิลปสุพรรณบุรี   ตำบลรั้วใหญ่ อำเภอเมืองสุพรรณบุรี จังหวัดสุพรรณบุรี"/>
    <s v="2"/>
    <s v="ตู้"/>
    <n v="20000"/>
    <m/>
    <m/>
    <s v="P"/>
    <s v=" 30 ต.ค.62"/>
    <s v="ค.7/2563"/>
    <s v="24 มี.ค.63"/>
    <s v="อายุการ"/>
    <s v="ร้านค้า"/>
    <s v="สุพรรณบุรี"/>
    <s v="Ailite"/>
    <s v="GP2-120L"/>
    <s v="25 มี.ค.63/           23 เม.ย.63"/>
    <n v="19800"/>
    <n v="1"/>
    <s v=" 23 เม.ย.63"/>
    <n v="19800"/>
    <n v="701419883"/>
    <s v=" 14  เม.ย.63"/>
    <s v=" 14  เม.ย.63"/>
    <n v="198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19800"/>
    <n v="200"/>
    <s v=" 31  มีค.  63"/>
    <s v=" 31  มีค.  63"/>
    <s v="23 เม.ย.63"/>
    <s v="27 เม.ย.63"/>
    <s v="30 เม.ย.63"/>
    <n v="19800"/>
    <n v="200"/>
    <m/>
  </r>
  <r>
    <x v="17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34"/>
    <s v="ตู้เก็บผลงาน  วิทยาลัยช่างศิลปสุพรรณบุรี   ตำบลรั้วใหญ่ อำเภอเมืองสุพรรณบุรี จังหวัดสุพรรณบุรี"/>
    <s v="1"/>
    <s v="ตู้"/>
    <n v="30000"/>
    <m/>
    <m/>
    <s v="P"/>
    <s v=" 30 ต.ค.62"/>
    <s v="ค.4/2563"/>
    <s v="24 มี.ค.63"/>
    <s v="พรศักด์เฟอร์นิเจอร์"/>
    <s v="ร้านค้า"/>
    <s v="สุพรรณบุรี"/>
    <s v="ทำตามแบบที่กำหนด"/>
    <m/>
    <s v="25 มี.ค.63/           23 พ.ค.63"/>
    <n v="30000"/>
    <n v="1"/>
    <s v=" 23 พ.ค.63"/>
    <n v="30000"/>
    <n v="7014201441"/>
    <s v=" 9  เม.ย.63"/>
    <s v=" 9 เม.ย.63"/>
    <n v="30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30000"/>
    <n v="0"/>
    <s v=" 31  มีค.  63"/>
    <s v=" 31  มีค.  63"/>
    <s v="22 พ.ค.63"/>
    <s v="26 พ.ค.63"/>
    <s v="28 พ.ค.63"/>
    <n v="30000"/>
    <n v="0"/>
    <m/>
  </r>
  <r>
    <x v="17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490"/>
    <s v=" ตู้เก็บอุปกรณ์ลายรดน้ำ  วิทยาลัยช่างศิลปสุพรรณบุรี   ตำบลรั้วใหญ่ อำเภอเมืองสุพรรณบุรี จังหวัดสุพรรณบุรี"/>
    <s v="1"/>
    <s v="ตู้"/>
    <n v="30000"/>
    <m/>
    <m/>
    <s v="P"/>
    <s v=" 30 ต.ค.62"/>
    <s v="ค.4/2563"/>
    <s v="24 มี.ค.63"/>
    <s v="พรศักด์เฟอร์นิเจอร์"/>
    <s v="ร้านค้า"/>
    <s v="สุพรรณบุรี"/>
    <s v="ทำตามแบบที่กำหนด"/>
    <m/>
    <s v="25 มี.ค.63/           23 พ.ค.63"/>
    <n v="30000"/>
    <n v="1"/>
    <s v=" 23 พ.ค.63"/>
    <n v="30000"/>
    <n v="7014201441"/>
    <s v=" 9  เม.ย.63"/>
    <s v=" 9 เม.ย.63"/>
    <n v="30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30000"/>
    <n v="0"/>
    <s v=" 31  มีค.  63"/>
    <s v=" 31  มีค.  63"/>
    <s v="22 พ.ค.63"/>
    <s v="26 พ.ค.63"/>
    <s v="28 พ.ค.63"/>
    <n v="30000"/>
    <n v="0"/>
    <m/>
  </r>
  <r>
    <x v="17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679"/>
    <s v="บอร์ดติดผลงาน  วิทยาลัยช่างศิลปสุพรรณบุรี   ตำบลรั้วใหญ่ อำเภอเมืองสุพรรณบุรี จังหวัดสุพรรณบุรี"/>
    <s v="4"/>
    <s v="บอร์ด"/>
    <n v="26000"/>
    <m/>
    <m/>
    <s v="P"/>
    <s v=" 30 ต.ค.62"/>
    <s v="ค.4/2563"/>
    <s v="24 มี.ค.63"/>
    <s v="พรศักด์เฟอร์นิเจอร์"/>
    <s v="ร้านค้า"/>
    <s v="สุพรรณบุรี"/>
    <s v="ทำตามแบบที่กำหนด"/>
    <m/>
    <s v="25 มี.ค.63/           23 พ.ค.63"/>
    <n v="26000"/>
    <n v="1"/>
    <s v=" 23 พ.ค.63"/>
    <n v="26000"/>
    <n v="7014201441"/>
    <s v=" 9  เม.ย.63"/>
    <s v=" 9 เม.ย.63"/>
    <n v="26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26000"/>
    <n v="0"/>
    <s v=" 31  มีค.  63"/>
    <s v=" 31  มีค.  63"/>
    <s v="22 พ.ค.63"/>
    <s v="26 พ.ค.63"/>
    <s v="28 พ.ค.63"/>
    <n v="26000"/>
    <n v="0"/>
    <m/>
  </r>
  <r>
    <x v="17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491"/>
    <s v="หุ่นปูนการศึกษา วิทยาลัยช่างศิลปสุพรรณบุรี ตำบลรั้วใหญ่ อำเภอเมืองสุพรรณบุรี จังหวัดสุพรรณบุรี"/>
    <s v="1"/>
    <s v="ชุด"/>
    <n v="150000"/>
    <m/>
    <m/>
    <s v="P"/>
    <s v=" 30 ต.ค.62"/>
    <s v="ค.3/2563"/>
    <s v="24 มี.ค.63"/>
    <s v="อินฟินิท คราฟท์"/>
    <s v="บริษัท"/>
    <s v="กรุงเทพฯ"/>
    <s v="กำหนดรายละเอียด"/>
    <m/>
    <s v="25 มี.ค.63/           23 พ.ค.63"/>
    <n v="114704"/>
    <n v="1"/>
    <s v=" 23 พ.ค.63"/>
    <n v="114704"/>
    <n v="7014198771"/>
    <m/>
    <m/>
    <m/>
    <x v="108"/>
    <s v="บริหารสัญญา (การส่งมอบ)"/>
    <s v="B.1.6 = จ้างเหมา &gt;&gt; ลงนามในสัญญา"/>
    <x v="8"/>
    <x v="1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14704"/>
    <m/>
    <n v="35296"/>
    <s v=" 31  มีค.  63"/>
    <s v=" 31  มีค.  63"/>
    <s v="22 พ.ค.63"/>
    <s v="26 พ.ค.63"/>
    <s v="28 พ.ค.63"/>
    <n v="150000"/>
    <n v="35296"/>
    <m/>
  </r>
  <r>
    <x v="17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1"/>
    <s v="กล้องวงจรปิด CCTV พร้อมอุปกรณ์ติดตั้ง วิทยาลัยช่างศิลปสุพรรณบุรี   ตำบลรั้วใหญ่ อำเภอเมืองสุพรรณบุรี จังหวัดสุพรรณบุรี"/>
    <s v="1"/>
    <s v="ชุด"/>
    <n v="180000"/>
    <m/>
    <m/>
    <s v="P"/>
    <s v=" 30 ต.ค.62"/>
    <s v="ค.2/2563"/>
    <s v="24 มี.ค.63"/>
    <s v="งามวิเศษ"/>
    <s v="ร้านค้า"/>
    <s v="อ่างทอง"/>
    <s v="Hikvision"/>
    <s v="HVS-CD1023G0EI-4, HVS-2CD1101-I4"/>
    <s v="25 มี.ค.63/           23 พ.ค.63"/>
    <n v="179000"/>
    <n v="1"/>
    <s v=" 23 พ.ค.63"/>
    <n v="179000"/>
    <n v="7014194314"/>
    <m/>
    <m/>
    <m/>
    <x v="108"/>
    <s v="บริหารสัญญา (การส่งมอบ)"/>
    <s v="B.1.6 = จ้างเหมา &gt;&gt; ลงนามในสัญญา"/>
    <x v="8"/>
    <x v="1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179000"/>
    <m/>
    <n v="1000"/>
    <s v=" 31  มีค.  63"/>
    <s v=" 31  มี.ค.  63"/>
    <s v="22 พ.ค.63"/>
    <s v="26 พ.ค.63"/>
    <s v="28 พ.ค.63"/>
    <n v="179000"/>
    <e v="#VALUE!"/>
    <m/>
  </r>
  <r>
    <x v="17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755"/>
    <s v="เครื่องคอมพิวเตอร์ สำหรับงานประมวลผล แบบที่ 1 (จอแสดงภาพขนาดไม่น้อยกว่า 19 นิ้ว) วิทยาลัยช่างศิลปสุพรรณบุรี ตำบลรั้วใหญ่ อำเภอเมืองสุพรรณบุรี จังหวัดสุพรรณบุรี"/>
    <s v="3"/>
    <s v="เครื่อง"/>
    <n v="660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Lenovo"/>
    <s v="V530-15ICB"/>
    <s v="25 มี.ค.63/           23 พ.ค.63"/>
    <n v="66000"/>
    <n v="1"/>
    <s v=" 23 พ.ค.63"/>
    <n v="66000"/>
    <n v="7014194111"/>
    <s v=" 2 เม.ย.63"/>
    <s v=" 2 เม.ย.63"/>
    <n v="66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66000"/>
    <n v="0"/>
    <s v=" 31  มีค.  63"/>
    <s v=" 31  มี.ค.  63"/>
    <s v="22 พ.ค.63"/>
    <s v="26 พ.ค.63"/>
    <s v="28 พ.ค.63"/>
    <n v="66000"/>
    <n v="0"/>
    <m/>
  </r>
  <r>
    <x v="17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3"/>
    <s v=" เครื่องคอมพิวเตอร์ สำหรับงานประมวลผล แบบที่ 2 (จอแสดงภาพขนาดไม่น้อยกว่า 19 นิ้ว) วิทยาลัยช่างศิลปสุพรรณบุรี ตำบลรั้วใหญ่ อำเภอเมืองสุพรรณบุรี จังหวัดสุพรรณบุรี"/>
    <s v="10"/>
    <s v="เครื่อง"/>
    <n v="3000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Lenovo"/>
    <s v="V330-14ICB"/>
    <s v="25 มี.ค.63/           23 พ.ค.63"/>
    <n v="300000"/>
    <n v="1"/>
    <s v=" 23 พ.ค.63"/>
    <n v="300000"/>
    <n v="7014194111"/>
    <s v=" 2 เม.ย.63"/>
    <s v=" 2 เม.ย.63"/>
    <n v="300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300000"/>
    <n v="0"/>
    <s v=" 31  มีค.  63"/>
    <s v=" 31  มี.ค.  63"/>
    <s v="22 พ.ค.63"/>
    <s v="26 พ.ค.63"/>
    <s v="28 พ.ค.63"/>
    <n v="300000"/>
    <n v="0"/>
    <m/>
  </r>
  <r>
    <x v="17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670"/>
    <s v=" เครื่องคอมพิวเตอร์โน้ตบุ๊ก สำหรับงานประมวลผล  วิทยาลัยช่างศิลปสุพรรณบุรี ตำบลรั้วใหญ่ อำเภอเมืองสุพรรณบุรี จังหวัดสุพรรณบุรี"/>
    <s v="2"/>
    <s v="เครื่อง"/>
    <n v="440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Lenovo"/>
    <s v="Think vision  V20-10"/>
    <s v="25 มี.ค.63/           23 พ.ค.63"/>
    <n v="44000"/>
    <n v="1"/>
    <s v=" 23 พ.ค.63"/>
    <n v="44000"/>
    <n v="7014194111"/>
    <s v=" 2 เม.ย.63"/>
    <s v=" 2 เม.ย.63"/>
    <n v="440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44000"/>
    <n v="0"/>
    <s v=" 31  มีค.  63"/>
    <s v=" 31  มี.ค.  63"/>
    <s v="22 พ.ค.63"/>
    <s v="26 พ.ค.63"/>
    <s v="28 พ.ค.63"/>
    <n v="44000"/>
    <n v="0"/>
    <m/>
  </r>
  <r>
    <x v="17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93"/>
    <s v="เครื่องพิมพ์ แบบฉีดหมึกพร้อมติดตั้งถังหมึกพิมพ์ (Ink Tank Printer) วิทยาลัยช่างศิลปสุพรรณบุรี   ตำบลรั้วใหญ่ อำเภอเมืองสุพรรณบุรี จังหวัดสุพรรณบุรี"/>
    <s v="2"/>
    <s v="เครื่อง"/>
    <n v="86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HP"/>
    <s v="Smart Tank  500 All in one"/>
    <s v="25 มี.ค.63/           23 พ.ค.63"/>
    <n v="8600"/>
    <n v="1"/>
    <s v=" 23 พ.ค.63"/>
    <n v="8600"/>
    <n v="7014194111"/>
    <s v=" 2 เม.ย.63"/>
    <s v=" 2 เม.ย.63"/>
    <n v="86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8600"/>
    <n v="0"/>
    <s v=" 31  มีค.  63"/>
    <s v=" 31  มี.ค.  63"/>
    <s v="22 พ.ค.63"/>
    <s v="26 พ.ค.63"/>
    <s v="28 พ.ค.63"/>
    <n v="8600"/>
    <n v="0"/>
    <m/>
  </r>
  <r>
    <x v="17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254"/>
    <s v="เครื่องพิมพ์ เลเซอร์ หรือ LED ขาวดำ ชนิด Network แบบที่ 1 (28 หน้า/นาที) วิทยาลัยช่างศิลปสุพรรณบุรี ตำบลรั้วใหญ่ อำเภอเมืองสุพรรณบุรี จังหวัดสุพรรณบุรี"/>
    <s v="2"/>
    <s v="เครื่อง"/>
    <n v="17800"/>
    <m/>
    <m/>
    <s v="P"/>
    <s v=" 30 ต.ค.62"/>
    <s v="ค.1/2563"/>
    <s v="24 มี.ค.63"/>
    <s v="ไมโคร ซิสเต็ม คอร์เปอร์เรชั่น"/>
    <s v="บริษัท"/>
    <s v="อ่างทอง"/>
    <s v="HP"/>
    <s v="Laser Jet Pro M203dn"/>
    <s v="25 มี.ค.63/           23 พ.ค.63"/>
    <n v="17800"/>
    <n v="1"/>
    <s v=" 23 พ.ค.63"/>
    <n v="17800"/>
    <n v="7014194111"/>
    <s v=" 2 เม.ย.63"/>
    <s v=" 2 เม.ย.63"/>
    <n v="17800"/>
    <x v="44"/>
    <s v="บริหารสัญญา (การส่งมอบ)"/>
    <s v="B.1.6 = จ้างเหมา &gt;&gt; ลงนามในสัญญา"/>
    <x v="8"/>
    <x v="0"/>
    <m/>
    <s v="ได้ผู้ขาย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m/>
    <n v="17800"/>
    <n v="0"/>
    <s v=" 31  มีค.  63"/>
    <s v=" 31  มี.ค.  63"/>
    <s v="22 พ.ค.63"/>
    <s v="26 พ.ค.63"/>
    <s v="28 พ.ค.63"/>
    <n v="17800"/>
    <n v="0"/>
    <m/>
  </r>
  <r>
    <x v="17"/>
    <s v="งบประมาณตามพรบ.งบประมาณรายจ่ายประจำปีงบประมาณ พ.ศ.2563"/>
    <x v="1"/>
    <s v="ที่ดินและสิ่งก่อสร้าง-รายการผูกผัน (ใหม่)"/>
    <s v="กิจกรรมพัฒนาอุปกรณ์ทางการศึกษา กายภาพและสภาพแวดล้อมระดับพื้นฐาน"/>
    <s v="1800836718420005"/>
    <s v="ก่อสร้างอาคารศูนย์การเรียนรู้ศิลปวัฒนธรรม  วิทยาลัยช่างศิลปสุพรรณบุรี ตำบลรั้วใหญ่ อำเภอเมืองสุพรรณบุรี จังหวัดสุพรรณบุรี  งบประมาณทั้งสิ้น 43,000,000 บาท_x000a_ปี 2563 ผูกพันงบประมาณ 8,600,000  บาท_x000a_ปี 2564 ผูกพันงบประมาณ  34,400,000 บาท"/>
    <s v="1"/>
    <s v="หลัง"/>
    <n v="8600000"/>
    <s v="P"/>
    <m/>
    <m/>
    <m/>
    <m/>
    <m/>
    <m/>
    <m/>
    <m/>
    <m/>
    <m/>
    <m/>
    <m/>
    <m/>
    <m/>
    <m/>
    <m/>
    <m/>
    <s v=" 2 เม.ย.63"/>
    <m/>
    <x v="109"/>
    <s v="1.ได้รับแบบรูปรายการพร้อมประมาณราคาแล้ว                                           2. อยู่ระหว่างดำเนินการแต่งตั้งคณะกรรมการกำหนดราคากลาง  คาดว่าจะลงนามในคำสั่งวันที่ 24 มี.ค.63     3. คาดว่าจะแล้วเสร็จการประเมินราคากลางท้องถิ่น  ภายใน  30 วันทำการ                                                 4. และคาดว่าจะจัดทำ TOR   แล้วเสร็จไม่เกินวันที่13- 15 พ.ค.63           5.คาดว่าประกาศจัดจ้าง 9 - 12 มิ.ย.63"/>
    <s v="B.1.2 = จ้างเหมา &gt;&gt; แบบรูปรายการ/ tor แล้วเสร็จ / กำหนดราคากลาง"/>
    <x v="12"/>
    <x v="2"/>
    <s v="เข้าพรบ.โอนปีงบประมาณ พ.ศ.2563 จำนวน 2,150,000"/>
    <s v="รอแบบรูปรายการและประมาณราคา จากสำนักสถาปัตยกรรม กรมศิลปากร"/>
    <s v="อยู่ระหว่างการจัดทำร่าง TOR"/>
    <s v="ยังไม่ได้ลงข้อมูลในระบบ BB evMis"/>
    <m/>
    <m/>
    <n v="8600000"/>
    <s v="30  มิ.ย.63"/>
    <s v="30 มิ.ย..63"/>
    <m/>
    <m/>
    <m/>
    <m/>
    <m/>
    <m/>
  </r>
  <r>
    <x v="17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5"/>
    <s v="ปรับปรุงห้องพักครูภาควิชาศึกษาทั่วไป วิทยาลัยช่างศิลปสุพรรณบุรี ตำบลรั้วใหญ่ อำเภอเมืองสุพรรณบุรี จังหวัดสุพรรณบุรี"/>
    <s v="1"/>
    <s v="แห่ง"/>
    <n v="900000"/>
    <s v="P"/>
    <m/>
    <m/>
    <s v="20 ม.ค. 63"/>
    <s v="EB.(จ)2/2563 "/>
    <s v="31 มี.ค.63"/>
    <s v="ภัทรดิษฐ์"/>
    <s v="หจก."/>
    <s v="สุพรรณบุรี"/>
    <m/>
    <m/>
    <s v="1 เม.ย.63-_x000a_29 มิ.ย.63"/>
    <n v="750000"/>
    <n v="4"/>
    <s v="งวดที่ 1: 1 - 15 เม.ย.63    _x000a_งวดที่ 2: 16 เม.ย.-15 พ.ค.63_x000a_งวดที่ 3: 16 พ.ค.-14 มิ.ย.63  _x000a_งวดที่ 4: 15-29 มิ.ย.63"/>
    <s v="งวดที่ 1: 37,500        _x000a_งวดที่ 2: 187,500_x000a_งวดที่ 3: 225,000   _x000a_งวดที่ 4: 300,000 "/>
    <n v="7014239321"/>
    <m/>
    <s v=" 2 เม.ย.63"/>
    <m/>
    <x v="110"/>
    <s v="บริหารสัญญา (ผู้รับจ้างเข้าดำเนินการและรอส่งมอบ)"/>
    <s v="C = เริ่มก่อสร้าง / เริ่มดำเนินการ"/>
    <x v="8"/>
    <x v="1"/>
    <m/>
    <s v="ได้ผู้รับจ้างแล้ว                                  และอยู่ระหว่างรอลงนามในสัญญา"/>
    <s v="ได้ตัวผู้รับจ้างแล้ว/รอลงนามในสัญญา"/>
    <s v="ยังไม่ได้ลงข้อมูลในระบบ BB evMis"/>
    <n v="750000"/>
    <m/>
    <n v="150000"/>
    <s v=" 31  มีค.  63"/>
    <s v=" 31  มี.ค.  63"/>
    <s v="29 มิ.ย.63"/>
    <s v="3 ก.ค.63"/>
    <s v="10 ก.ค.63"/>
    <n v="750000"/>
    <e v="#VALUE!"/>
    <m/>
  </r>
  <r>
    <x v="1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27"/>
    <s v="เครื่องปรับอากาศชนิดแขวน ขนาด 25000 BTU   วิทยาลัยช่างศิลปนครศรีธรรมราช   ตำบลทอนหงส์ อำเภอพรหมคีรี จังหวัดนครศรีธรรมราช"/>
    <s v="5"/>
    <s v="ตัว"/>
    <n v="215000"/>
    <m/>
    <m/>
    <s v="P"/>
    <d v="1963-03-04T00:00:00"/>
    <s v="ซ.10/2563"/>
    <d v="1963-03-26T00:00:00"/>
    <s v="ร้านณรงค์แอร์  เซอร์วิส"/>
    <s v="บุคคลธรรมดา"/>
    <s v="นครศรีธรรมราช"/>
    <s v="SAIJO DENKI"/>
    <s v="HI SEER-SSU-25"/>
    <s v="26 มี.ค. 63 -_x000a_7 เม.ย. 63"/>
    <n v="215000"/>
    <s v="1 งวด"/>
    <s v="งวดที่ 1 : 7 เม.ย. 63"/>
    <s v="งวดที่ 1 : 215,000"/>
    <n v="7014248601"/>
    <d v="1963-04-02T00:00:00"/>
    <d v="1963-04-03T00:00:00"/>
    <n v="215000"/>
    <x v="36"/>
    <s v="อยู่ระหว่างรอส่งมอบ"/>
    <s v="B.1.6 = จ้างเหมา &gt;&gt; ลงนามในสัญญา"/>
    <x v="8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215000"/>
    <n v="0"/>
    <d v="1963-03-01T00:00:00"/>
    <d v="1963-03-01T00:00:00"/>
    <d v="1963-03-01T00:00:00"/>
    <d v="1963-03-01T00:00:00"/>
    <d v="1963-03-30T00:00:00"/>
    <n v="215000"/>
    <n v="0"/>
    <m/>
  </r>
  <r>
    <x v="1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323"/>
    <s v="ตู้เก็บเอกสารติดผนัง  วิทยาลัยช่างศิลปนครศรีธรรมราช  ตำบลทอนหงส์ อำเภอพรหมคีรี จังหวัดนครศรีธรรมราช"/>
    <s v="2"/>
    <s v="ตู้"/>
    <n v="44000"/>
    <m/>
    <m/>
    <s v="P"/>
    <d v="1963-03-02T00:00:00"/>
    <s v="ซ.2/2563"/>
    <d v="1963-03-12T00:00:00"/>
    <s v="นายดำรงศักดิ์_x000a_ราชบุรุษ"/>
    <s v="บุคคลธรรมดา"/>
    <s v="นครศรีธรรมราช"/>
    <m/>
    <m/>
    <s v="12 มี.ค. 63 - _x000a_11 เม.ย. 63"/>
    <n v="44000"/>
    <s v="1 งวด"/>
    <s v="งวดที่ 1 : 11 เม.ย. 63"/>
    <s v="งวดที่ 1 : 44,000"/>
    <n v="7014280956"/>
    <d v="1963-04-13T00:00:00"/>
    <m/>
    <m/>
    <x v="111"/>
    <s v="อยู่ระหว่างรอส่งมอบ"/>
    <s v="B.1.6 = จ้างเหมา &gt;&gt; ลงนามในสัญญา"/>
    <x v="8"/>
    <x v="1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44000"/>
    <m/>
    <n v="0"/>
    <d v="1963-03-01T00:00:00"/>
    <d v="1963-03-01T00:00:00"/>
    <d v="1963-03-01T00:00:00"/>
    <d v="1963-03-01T00:00:00"/>
    <d v="1963-03-30T00:00:00"/>
    <n v="44000"/>
    <n v="0"/>
    <m/>
  </r>
  <r>
    <x v="1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11"/>
    <s v="ตู้เก็บเอกสารแบบตั้งพื้น วิทยาลัยช่างศิลปนครศรีธรรมราช   ตำบลทอนหงส์ อำเภอพรหมคีรี จังหวัดนครศรีธรรมราช"/>
    <s v="2"/>
    <s v="ตู้"/>
    <n v="70000"/>
    <m/>
    <m/>
    <s v="P"/>
    <d v="1963-03-02T00:00:00"/>
    <s v="ซ.2/2563"/>
    <d v="1963-03-12T00:00:00"/>
    <s v="นายดำรงศักดิ์_x000a_ราชบุรุษ"/>
    <s v="บุคคลธรรมดา"/>
    <s v="นครศรีธรรมราช"/>
    <m/>
    <m/>
    <s v="12 มี.ค. 63 - _x000a_11 เม.ย. 63"/>
    <n v="70000"/>
    <s v="1 งวด"/>
    <s v="งวดที่ 1 : 11 เม.ย. 63"/>
    <s v="งวดที่ 1 : 70,000"/>
    <n v="7014280956"/>
    <d v="1963-04-13T00:00:00"/>
    <m/>
    <m/>
    <x v="111"/>
    <s v="อยู่ระหว่างรอส่งมอบ"/>
    <s v="B.1.6 = จ้างเหมา &gt;&gt; ลงนามในสัญญา"/>
    <x v="8"/>
    <x v="1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70000"/>
    <m/>
    <n v="0"/>
    <d v="1963-03-01T00:00:00"/>
    <d v="1963-03-01T00:00:00"/>
    <d v="1963-03-01T00:00:00"/>
    <d v="1963-03-01T00:00:00"/>
    <d v="1963-03-30T00:00:00"/>
    <n v="70000"/>
    <n v="0"/>
    <m/>
  </r>
  <r>
    <x v="1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489"/>
    <s v="ตู้ล็อกเกอร์เก็บของ  18  ช่อง วิทยาลัยช่างศิลปนครศรีธรรมราช   ตำบลทอนหงส์ อำเภอพรหมคีรี จังหวัดนครศรีธรรมราช"/>
    <s v="1"/>
    <s v="ตู้"/>
    <n v="80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s v="ISO "/>
    <s v="LK-18"/>
    <s v="23 มี.ค. 63 -_x000a_1 เม.ย. 63"/>
    <n v="7890"/>
    <s v="1 งวด"/>
    <s v="งวดที่ 1 : 1 เม.ย. 63"/>
    <s v="งวดที่ 1 : 7,890"/>
    <n v="7014243967"/>
    <d v="1963-03-26T00:00:00"/>
    <s v="27 มี.ค 63"/>
    <n v="7890"/>
    <x v="36"/>
    <s v="เบิกจ่ายแล้ว"/>
    <s v="B.1.6 = จ้างเหมา &gt;&gt; ลงนามในสัญญา"/>
    <x v="3"/>
    <x v="0"/>
    <m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s v="ยังไม่ได้ลงข้อมูลในระบบ BB evMis"/>
    <m/>
    <n v="7890"/>
    <n v="110"/>
    <d v="1963-03-01T00:00:00"/>
    <d v="1963-03-01T00:00:00"/>
    <d v="1963-03-01T00:00:00"/>
    <d v="1963-03-01T00:00:00"/>
    <d v="1963-03-30T00:00:00"/>
    <n v="8000"/>
    <n v="0"/>
    <m/>
  </r>
  <r>
    <x v="1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506"/>
    <s v="ตู้เอกสารเหล็กสูงบานเปิดกระจก 4 ชั้น  วิทยาลัยช่างศิลปนครศรีธรรมราช   ตำบลทอนหงส์ อำเภอพรหมคีรี จังหวัดนครศรีธรรมราช"/>
    <s v="1"/>
    <s v="ตู้"/>
    <n v="64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s v="ISO "/>
    <s v="LK-02"/>
    <s v="23 มี.ค. 63 -_x000a_1 เม.ย. 63"/>
    <n v="6390"/>
    <s v="1 งวด"/>
    <s v="งวดที่ 1 : 1 เม.ย. 63"/>
    <s v="งวดที่ 1 : 6,390"/>
    <n v="7014243967"/>
    <d v="1963-03-26T00:00:00"/>
    <s v="27 มี.ค 63"/>
    <n v="6390"/>
    <x v="36"/>
    <s v="เบิกจ่ายแล้ว"/>
    <s v="B.1.6 = จ้างเหมา &gt;&gt; ลงนามในสัญญา"/>
    <x v="3"/>
    <x v="0"/>
    <m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s v="ยังไม่ได้ลงข้อมูลในระบบ BB evMis"/>
    <m/>
    <n v="6390"/>
    <n v="10"/>
    <d v="1963-03-01T00:00:00"/>
    <d v="1963-03-01T00:00:00"/>
    <d v="1963-03-01T00:00:00"/>
    <d v="1963-03-01T00:00:00"/>
    <d v="1963-03-30T00:00:00"/>
    <n v="6400"/>
    <n v="0"/>
    <m/>
  </r>
  <r>
    <x v="1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226"/>
    <s v="พัดลมโคจรติดผนัง ขนาด 16 นิ้ว  วิทยาลัยช่างศิลปนครศรีธรรมราช   ตำบลทอนหงส์ อำเภอพรหมคีรี จังหวัดนครศรีธรรมราช"/>
    <s v="5"/>
    <s v="ตัว"/>
    <n v="95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s v="Hatari"/>
    <s v="HGW16M4"/>
    <s v="23 มี.ค. 63 -_x000a_1 เม.ย. 63"/>
    <n v="9100"/>
    <s v="1 งวด"/>
    <s v="งวดที่ 1 : 1 เม.ย. 63"/>
    <s v="งวดที่ 1 : 9,100"/>
    <n v="7014243967"/>
    <d v="1963-03-26T00:00:00"/>
    <s v="27 มี.ค 63"/>
    <n v="9100"/>
    <x v="36"/>
    <s v="เบิกจ่ายแล้ว"/>
    <s v="B.1.6 = จ้างเหมา &gt;&gt; ลงนามในสัญญา"/>
    <x v="3"/>
    <x v="0"/>
    <m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s v="ยังไม่ได้ลงข้อมูลในระบบ BB evMis"/>
    <m/>
    <n v="9100"/>
    <n v="400"/>
    <d v="1963-03-01T00:00:00"/>
    <d v="1963-03-01T00:00:00"/>
    <d v="1963-03-01T00:00:00"/>
    <d v="1963-03-01T00:00:00"/>
    <d v="1963-03-30T00:00:00"/>
    <n v="95000"/>
    <n v="0"/>
    <m/>
  </r>
  <r>
    <x v="1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88"/>
    <s v="พัดลมโคจรติดเพดาน ขนาด  16 นิ้ว  วิทยาลัยช่างศิลปนครศรีธรรมราช   ตำบลทอนหงส์ อำเภอพรหมคีรี จังหวัดนครศรีธรรมราช"/>
    <s v="20"/>
    <s v="ตัว"/>
    <n v="380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s v="Hatari"/>
    <s v="HT-C16M8"/>
    <s v="23 มี.ค. 63 -_x000a_1 เม.ย. 63"/>
    <n v="36400"/>
    <s v="1 งวด"/>
    <s v="งวดที่ 1 : 1 เม.ย. 63"/>
    <s v="งวดที่ 1 : 36,400"/>
    <n v="7014243967"/>
    <d v="1963-03-26T00:00:00"/>
    <s v="27 มี.ค 63"/>
    <n v="36400"/>
    <x v="36"/>
    <s v="เบิกจ่ายแล้ว"/>
    <s v="B.1.6 = จ้างเหมา &gt;&gt; ลงนามในสัญญา"/>
    <x v="3"/>
    <x v="0"/>
    <m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s v="ยังไม่ได้ลงข้อมูลในระบบ BB evMis"/>
    <m/>
    <n v="36400"/>
    <n v="1600"/>
    <d v="1963-03-01T00:00:00"/>
    <d v="1963-03-01T00:00:00"/>
    <d v="1963-03-01T00:00:00"/>
    <d v="1963-03-01T00:00:00"/>
    <d v="1963-03-30T00:00:00"/>
    <n v="38000"/>
    <n v="0"/>
    <m/>
  </r>
  <r>
    <x v="1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89"/>
    <s v="พัดลมตั้งพื้น ขนาด 16 นิ้ว วิทยาลัยช่างศิลปนครศรีธรรมราช   ตำบลทอนหงส์ อำเภอพรหมคีรี จังหวัดนครศรีธรรมราช"/>
    <s v="5"/>
    <s v="ตัว"/>
    <n v="70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s v="Sharp"/>
    <s v="PJ-SL163"/>
    <s v="23 มี.ค. 63 -_x000a_1 เม.ย. 63"/>
    <n v="6750"/>
    <s v="1 งวด"/>
    <s v="งวดที่ 1 : 1 เม.ย. 63"/>
    <s v="งวดที่ 1 : 6,750"/>
    <n v="7014243967"/>
    <d v="1963-03-26T00:00:00"/>
    <s v="27 มี.ค 63"/>
    <n v="6750"/>
    <x v="36"/>
    <s v="เบิกจ่ายแล้ว"/>
    <s v="B.1.6 = จ้างเหมา &gt;&gt; ลงนามในสัญญา"/>
    <x v="3"/>
    <x v="0"/>
    <m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s v="ยังไม่ได้ลงข้อมูลในระบบ BB evMis"/>
    <m/>
    <n v="6750"/>
    <n v="250"/>
    <d v="1963-03-01T00:00:00"/>
    <d v="1963-03-01T00:00:00"/>
    <d v="1963-03-01T00:00:00"/>
    <d v="1963-03-01T00:00:00"/>
    <d v="1963-03-30T00:00:00"/>
    <n v="7000"/>
    <n v="0"/>
    <m/>
  </r>
  <r>
    <x v="18"/>
    <s v="งบประมาณตามพรบ.งบประมาณรายจ่ายประจำปีงบประมาณ พ.ศ.2563"/>
    <x v="0"/>
    <s v="ครุภัณฑ์สำนักงาน"/>
    <s v="กิจกรรมพัฒนาอุปกรณ์ทางการศึกษา กายภาพและสภาพแวดล้อมระดับพื้นฐาน"/>
    <s v="1800836718110012"/>
    <s v="พัดลมอุตสาหกรรม วิทยาลัยช่างศิลปนครศรีธรรมราช   ตำบลทอนหงส์ อำเภอพรหมคีรี จังหวัดนครศรีธรรมราช"/>
    <s v="10"/>
    <s v="ตัว"/>
    <n v="48000"/>
    <m/>
    <m/>
    <s v="P"/>
    <d v="1963-03-03T00:00:00"/>
    <s v="ซ.8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s v="Venz"/>
    <s v="F-26-A"/>
    <s v="23 มี.ค. 63 -_x000a_1 เม.ย. 63"/>
    <n v="47000"/>
    <s v="1 งวด"/>
    <s v="งวดที่ 1 : 1 เม.ย. 63"/>
    <s v="งวดที่ 1 : 47,000"/>
    <n v="7014243967"/>
    <d v="1963-03-26T00:00:00"/>
    <s v="27 มี.ค 63"/>
    <n v="47000"/>
    <x v="36"/>
    <s v="เบิกจ่ายแล้ว"/>
    <s v="B.1.6 = จ้างเหมา &gt;&gt; ลงนามในสัญญา"/>
    <x v="3"/>
    <x v="0"/>
    <m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s v="ยังไม่ได้ลงข้อมูลในระบบ BB evMis"/>
    <m/>
    <n v="47000"/>
    <n v="1000"/>
    <d v="1963-03-01T00:00:00"/>
    <d v="1963-03-01T00:00:00"/>
    <d v="1963-03-01T00:00:00"/>
    <d v="1963-03-01T00:00:00"/>
    <d v="1963-03-30T00:00:00"/>
    <n v="48000"/>
    <n v="0"/>
    <m/>
  </r>
  <r>
    <x v="18"/>
    <s v="งบประมาณตามพรบ.งบประมาณรายจ่ายประจำปีงบประมาณ พ.ศ.2563"/>
    <x v="0"/>
    <s v="ครุภัณฑ์งานบ้านงานครัว"/>
    <s v="กิจกรรมพัฒนาอุปกรณ์ทางการศึกษา กายภาพและสภาพแวดล้อมระดับพื้นฐาน"/>
    <s v="1800836718110507"/>
    <s v="เครื่องทำน้ำร้อนน้ำเย็น  วิทยาลัยช่างศิลปนครศรีธรรมราช   ตำบลทอนหงส์ อำเภอพรหมคีรี จังหวัดนครศรีธรรมราช"/>
    <s v="2"/>
    <s v="ตัว"/>
    <n v="14000"/>
    <m/>
    <m/>
    <s v="P"/>
    <d v="1963-03-02T00:00:00"/>
    <s v="ซ.3/2563"/>
    <d v="1963-03-13T00:00:00"/>
    <s v="ห้างหุ้นส่วนจำกัด นครวิทยุ-โทรทัศน์"/>
    <s v="ห้างหุ้นส่วนจำกัด"/>
    <s v="นครศรีธรรมราช"/>
    <s v="VICTOR"/>
    <s v="VT-235"/>
    <s v="13 มี.ค. 63 -_x000a_24 มี.ค. 63"/>
    <n v="14000"/>
    <s v="1 งวด"/>
    <s v="งวดที่ 1 : 24 มี.ค. 63"/>
    <s v="งวดที่ 1 : 14,000"/>
    <n v="7014244340"/>
    <d v="1963-03-24T00:00:00"/>
    <s v="27 มี.ค 63"/>
    <n v="14000"/>
    <x v="36"/>
    <s v="เบิกจ่ายแล้ว"/>
    <s v="B.1.6 = จ้างเหมา &gt;&gt; ลงนามในสัญญา"/>
    <x v="3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14000"/>
    <n v="0"/>
    <d v="1963-03-01T00:00:00"/>
    <d v="1963-03-01T00:00:00"/>
    <d v="1963-03-01T00:00:00"/>
    <d v="1963-03-01T00:00:00"/>
    <d v="1963-03-30T00:00:00"/>
    <n v="14000"/>
    <n v="0"/>
    <m/>
  </r>
  <r>
    <x v="1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676"/>
    <s v="เครื่องมัลติมีเดียแบบพกพา มีความจุในตัวเครื่องไม่น้อยกว่า  16 GB วิทยาลัยช่างศิลปนครศรีธรรมราช   ตำบลทอนหงส์ อำเภอพรหมคีรี จังหวัดนครศรีธรรมราช"/>
    <s v="2"/>
    <s v="ชุด"/>
    <n v="23800"/>
    <m/>
    <m/>
    <s v="P"/>
    <d v="1963-03-03T00:00:00"/>
    <s v="ซ.5/2563"/>
    <d v="1963-03-13T00:00:00"/>
    <s v="บริษัท สามพีพีเน็ตเวิร์ค จำกัด"/>
    <s v="บริษัทจำกัด"/>
    <s v="นครศรีธรรมราช"/>
    <s v="ViewSonic"/>
    <s v="M1+"/>
    <s v="13 มี.ค. 63 -_x000a_24 มี.ค. 63"/>
    <n v="23800"/>
    <s v="1 งวด"/>
    <s v="งวดที่ 1 : 24 มี.ค. 63"/>
    <s v="งวดที่ 1 : 23,800"/>
    <n v="7014217444"/>
    <d v="1963-03-24T00:00:00"/>
    <s v="27 มี.ค 63"/>
    <n v="23800"/>
    <x v="36"/>
    <s v="เบิกจ่ายแล้ว"/>
    <s v="B.1.6 = จ้างเหมา &gt;&gt; ลงนามในสัญญา"/>
    <x v="3"/>
    <x v="0"/>
    <m/>
    <s v="อยู่ระหว่างจัดทำร่างเอกสารและหนังสือเชิญ"/>
    <s v="เสนอราคา/พิจารณาผล"/>
    <s v="ยังไม่ได้ลงข้อมูลในระบบ BB evMis"/>
    <m/>
    <n v="23800"/>
    <n v="0"/>
    <d v="1963-03-01T00:00:00"/>
    <d v="1963-03-01T00:00:00"/>
    <d v="1963-03-01T00:00:00"/>
    <d v="1963-03-01T00:00:00"/>
    <d v="1963-03-30T00:00:00"/>
    <n v="23800"/>
    <n v="0"/>
    <m/>
  </r>
  <r>
    <x v="1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228"/>
    <s v="เครื่องมัลติมีเดียโปรเจคเตอร์  ระดับ XGA           ขนาด 3,000  ANSI Lumens  พร้อมจอรับภาพ  วิทยาลัยช่างศิลปนครศรีธรรมราช ตำบลทอนหงส์ อำเภอพรหมคีรี จังหวัดนครศรีธรรมราช"/>
    <s v="2"/>
    <s v="ชุด"/>
    <n v="75400"/>
    <m/>
    <m/>
    <s v="P"/>
    <d v="1963-03-03T00:00:00"/>
    <s v="ซ.5/2563"/>
    <d v="1963-03-13T00:00:00"/>
    <s v="บริษัท สามพีพีเน็ตเวิร์ค จำกัด"/>
    <s v="บริษัทจำกัด"/>
    <s v="นครศรีธรรมราช"/>
    <s v="Epson"/>
    <s v="X-41"/>
    <s v="13 มี.ค. 63 -_x000a_24 มี.ค. 63"/>
    <n v="75400"/>
    <s v="1 งวด"/>
    <s v="งวดที่ 1 : 24 มี.ค. 63"/>
    <s v="งวดที่ 1 : 75,400"/>
    <n v="7014217444"/>
    <d v="1963-03-24T00:00:00"/>
    <s v="27 มี.ค 63"/>
    <n v="75400"/>
    <x v="36"/>
    <s v="เบิกจ่ายแล้ว"/>
    <s v="B.1.6 = จ้างเหมา &gt;&gt; ลงนามในสัญญา"/>
    <x v="3"/>
    <x v="0"/>
    <m/>
    <s v="อยู่ระหว่างจัดทำร่างเอกสารและหนังสือเชิญ"/>
    <s v="เสนอราคา/พิจารณาผล"/>
    <s v="ยังไม่ได้ลงข้อมูลในระบบ BB evMis"/>
    <m/>
    <n v="75400"/>
    <n v="0"/>
    <d v="1963-03-01T00:00:00"/>
    <d v="1963-03-01T00:00:00"/>
    <d v="1963-03-01T00:00:00"/>
    <d v="1963-03-01T00:00:00"/>
    <d v="1963-03-30T00:00:00"/>
    <n v="75400"/>
    <n v="0"/>
    <m/>
  </r>
  <r>
    <x v="18"/>
    <s v="งบประมาณตามพรบ.งบประมาณรายจ่ายประจำปีงบประมาณ พ.ศ.2563"/>
    <x v="0"/>
    <s v="ครุภัณฑ์โฆษณาและเผยแพร่"/>
    <s v="กิจกรรมพัฒนาอุปกรณ์ทางการศึกษา กายภาพและสภาพแวดล้อมระดับพื้นฐาน"/>
    <s v="1800836718110090"/>
    <s v="จอทีวี ขนาดไม่ต่ำกว่า 60 นิ้ว   วิทยาลัยช่างศิลปนครศรีธรรมราช   ตำบลทอนหงส์ อำเภอพรหมคีรี จังหวัดนครศรีธรรมราช"/>
    <s v="1"/>
    <s v="ชุด"/>
    <n v="26000"/>
    <m/>
    <m/>
    <s v="P"/>
    <d v="1963-03-03T00:00:00"/>
    <s v="ซ.5/2563"/>
    <d v="1963-03-13T00:00:00"/>
    <s v="บริษัท สามพีพีเน็ตเวิร์ค จำกัด"/>
    <s v="บริษัทจำกัด"/>
    <s v="นครศรีธรรมราช"/>
    <s v="SAMSUNG"/>
    <s v="UHD 4k "/>
    <s v="13 มี.ค. 63 -_x000a_24 มี.ค. 63"/>
    <n v="26000"/>
    <s v="1 งวด"/>
    <s v="งวดที่ 1 : 24 มี.ค. 63"/>
    <s v="งวดที่ 1 : 26,000"/>
    <n v="7014217444"/>
    <d v="1963-03-24T00:00:00"/>
    <s v="27 มี.ค 63"/>
    <n v="26000"/>
    <x v="36"/>
    <s v="เบิกจ่ายแล้ว"/>
    <s v="B.1.6 = จ้างเหมา &gt;&gt; ลงนามในสัญญา"/>
    <x v="3"/>
    <x v="0"/>
    <m/>
    <s v="อยู่ระหว่างจัดทำร่างเอกสารและหนังสือเชิญ"/>
    <s v="เสนอราคา/พิจารณาผล"/>
    <s v="ยังไม่ได้ลงข้อมูลในระบบ BB evMis"/>
    <m/>
    <n v="26000"/>
    <n v="0"/>
    <d v="1963-03-01T00:00:00"/>
    <d v="1963-03-01T00:00:00"/>
    <d v="1963-03-01T00:00:00"/>
    <d v="1963-03-01T00:00:00"/>
    <d v="1963-03-30T00:00:00"/>
    <n v="26000"/>
    <n v="0"/>
    <m/>
  </r>
  <r>
    <x v="18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013"/>
    <s v="เครื่องเสียงเคลื่อนที่ ขนาด 15 นิ้วพร้อมไมโครโฟน วิทยาลัยช่างศิลปนครศรีธรรมราช   ตำบลทอนหงส์ อำเภอพรหมคีรี จังหวัดนครศรีธรรมราช"/>
    <s v="2"/>
    <s v="ชุด"/>
    <n v="24000"/>
    <m/>
    <m/>
    <s v="P"/>
    <d v="1963-03-03T00:00:00"/>
    <s v="ซ.4/2563"/>
    <d v="1963-03-13T00:00:00"/>
    <s v="ห้างหุ้นส่วนจำกัด นครวิทยุ-โทรทัศน์"/>
    <s v="ห้างหุ้นส่วนจำกัด"/>
    <s v="นครศรีธรรมราช"/>
    <s v="Deccon"/>
    <s v="AK15-201"/>
    <s v="13 มี.ค. 63 -_x000a_24 มี.ค. 63"/>
    <n v="24000"/>
    <s v="1 งวด"/>
    <s v="งวดที่ 1 : 24 มี.ค. 63"/>
    <s v="งวดที่ 1 : 24,000"/>
    <n v="7014242520"/>
    <d v="1963-03-24T00:00:00"/>
    <s v="27 มี.ค 63"/>
    <n v="24000"/>
    <x v="36"/>
    <s v="เบิกจ่ายแล้ว"/>
    <s v="B.1.6 = จ้างเหมา &gt;&gt; ลงนามในสัญญา"/>
    <x v="3"/>
    <x v="0"/>
    <m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s v="ยังไม่ได้ลงข้อมูลในระบบ BB evMis"/>
    <m/>
    <n v="24000"/>
    <n v="0"/>
    <d v="1963-03-01T00:00:00"/>
    <d v="1963-03-01T00:00:00"/>
    <d v="1963-03-01T00:00:00"/>
    <d v="1963-03-01T00:00:00"/>
    <d v="1963-03-30T00:00:00"/>
    <n v="24000"/>
    <n v="0"/>
    <m/>
  </r>
  <r>
    <x v="18"/>
    <s v="งบประมาณตามพรบ.งบประมาณรายจ่ายประจำปีงบประมาณ พ.ศ.2563"/>
    <x v="0"/>
    <s v="ครุภัณฑ์ไฟฟ้าและวิทยุ"/>
    <s v="กิจกรรมพัฒนาอุปกรณ์ทางการศึกษา กายภาพและสภาพแวดล้อมระดับพื้นฐาน"/>
    <s v="1800836718110130"/>
    <s v="ชุดไฟต่อเนื่อง HPUSN Red Head 800 W วิทยาลัยช่างศิลปนครศรีธรรมราช   ตำบลทอนหงส์ อำเภอพรหมคีรี จังหวัดนครศรีธรรมราช"/>
    <s v="1"/>
    <s v="ชุด"/>
    <n v="6500"/>
    <m/>
    <m/>
    <s v="P"/>
    <d v="1963-03-02T00:00:00"/>
    <s v="ซ.7/2563"/>
    <d v="1963-03-19T00:00:00"/>
    <s v="บริษัท พีเอ็นเอส ไฮเทค แอนด์ เซอร์วิส จำกัด"/>
    <s v="บริษัทจำกัด"/>
    <s v="นครศรีธรรมราช"/>
    <s v="Selens"/>
    <s v="SE-R800"/>
    <s v="19 มี.ค. 63 - _x000a_30 มี.ค. 63"/>
    <n v="6500"/>
    <s v="1 งวด"/>
    <s v="งวดที่ 1 : 30 มี.ค. 63"/>
    <s v="งวดที่ 1 : 6,500"/>
    <n v="7014217463"/>
    <d v="1963-03-26T00:00:00"/>
    <s v="27 มี.ค 63"/>
    <n v="6500"/>
    <x v="36"/>
    <s v="เบิกจ่ายแล้ว"/>
    <s v="B.1.6 = จ้างเหมา &gt;&gt; ลงนามในสัญญา"/>
    <x v="3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6500"/>
    <n v="0"/>
    <d v="1963-03-01T00:00:00"/>
    <d v="1963-03-01T00:00:00"/>
    <d v="1963-03-01T00:00:00"/>
    <d v="1963-03-01T00:00:00"/>
    <d v="1963-03-30T00:00:00"/>
    <n v="65000"/>
    <n v="0"/>
    <m/>
  </r>
  <r>
    <x v="18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131"/>
    <s v="เก้าอี้เลคเชอร์ 4 ที่นัง วิทยาลัยช่างศิลปนครศรีธรรมราช   ตำบลทอนหงส์ อำเภอพรหมคีรี จังหวัดนครศรีธรรมราช"/>
    <s v="8"/>
    <s v="ชุด"/>
    <n v="36000"/>
    <m/>
    <m/>
    <s v="P"/>
    <d v="1963-03-02T00:00:00"/>
    <s v="ซ.9/2563"/>
    <d v="1963-03-23T00:00:00"/>
    <s v="บริษัท พีเอ็นเอส ไฮเทค แอนด์ เซอร์วิส จำกัด"/>
    <s v="บริษัทจำกัด"/>
    <s v="นครศรีธรรมราช"/>
    <m/>
    <m/>
    <s v="23 มี.ค. 63 -_x000a_1 เม.ย. 63"/>
    <n v="36000"/>
    <s v="1 งวด"/>
    <s v="งวดที่ 1 : 1 เม.ย. 63"/>
    <s v="งวดที่ 1 : 36,000"/>
    <n v="7014216724"/>
    <d v="1963-03-26T00:00:00"/>
    <s v="27 มี.ค 63"/>
    <n v="36000"/>
    <x v="36"/>
    <s v="เบิกจ่ายแล้ว"/>
    <s v="B.1.6 = จ้างเหมา &gt;&gt; ลงนามในสัญญา"/>
    <x v="3"/>
    <x v="0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n v="35120"/>
    <n v="880"/>
    <d v="1963-03-01T00:00:00"/>
    <d v="1963-03-01T00:00:00"/>
    <d v="1963-03-01T00:00:00"/>
    <d v="1963-03-01T00:00:00"/>
    <d v="1963-03-30T00:00:00"/>
    <n v="35120"/>
    <n v="880"/>
    <m/>
  </r>
  <r>
    <x v="18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30"/>
    <s v="โต๊ะปฏิบัติงานนักเรียนหอพัก   วิทยาลัยช่างศิลปนครศรีธรรมราช   ตำบลทอนหงส์ อำเภอพรหมคีรี จังหวัดนครศรีธรรมราช"/>
    <s v="2"/>
    <s v="ชุด"/>
    <n v="20000"/>
    <m/>
    <m/>
    <s v="P"/>
    <d v="1963-03-01T00:00:00"/>
    <s v="ซ.3/2563"/>
    <d v="1963-03-12T00:00:00"/>
    <s v="นายดำรงศักดิ์_x000a_ราชบุรุษ"/>
    <s v="บุคคลธรรมดา"/>
    <s v="นครศรีธรรมราช"/>
    <m/>
    <m/>
    <s v="12 มี.ค. 63 - _x000a_11 เม.ย. 63"/>
    <n v="20000"/>
    <s v="1 งวด"/>
    <s v="งวดที่ 1 : 11 เม.ย. 63"/>
    <s v="งวดที่ 1 : 20,000"/>
    <n v="7014281937"/>
    <d v="1963-04-13T00:00:00"/>
    <m/>
    <m/>
    <x v="111"/>
    <s v="อยู่ระหว่างรอส่งมอบ"/>
    <s v="B.1.6 = จ้างเหมา &gt;&gt; ลงนามในสัญญา"/>
    <x v="8"/>
    <x v="1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n v="20000"/>
    <m/>
    <n v="0"/>
    <d v="1963-03-01T00:00:00"/>
    <d v="1963-03-01T00:00:00"/>
    <d v="1963-03-01T00:00:00"/>
    <d v="1963-03-01T00:00:00"/>
    <d v="1963-03-30T00:00:00"/>
    <n v="20000"/>
    <n v="0"/>
    <m/>
  </r>
  <r>
    <x v="18"/>
    <s v="งบประมาณตามพรบ.งบประมาณรายจ่ายประจำปีงบประมาณ พ.ศ.2563"/>
    <x v="0"/>
    <s v="ครุภัณฑ์การศึกษา"/>
    <s v="กิจกรรมพัฒนาอุปกรณ์ทางการศึกษา กายภาพและสภาพแวดล้อมระดับพื้นฐาน"/>
    <s v="1800836718110229"/>
    <s v="หุ่นกล้ามเนื้อจำลองเพศชาย แสดงกล้ามเนื้อ 19  ชิ้น  วิทยาลัยช่างศิลปนครศรีธรรมราช   ตำบลทอนหงส์ อำเภอพรหมคีรี จังหวัดนครศรีธรรมราช"/>
    <s v="1"/>
    <s v="ตัว"/>
    <n v="21000"/>
    <m/>
    <m/>
    <s v="P"/>
    <d v="1963-03-01T00:00:00"/>
    <m/>
    <m/>
    <s v="บริษัท แกมมาโก้ (ประเทศไทย) จำกัด"/>
    <s v="นิติบุคคล"/>
    <s v="นนทบุรี"/>
    <m/>
    <m/>
    <m/>
    <m/>
    <m/>
    <m/>
    <m/>
    <m/>
    <m/>
    <m/>
    <m/>
    <x v="112"/>
    <s v="การสืบราคากลางครั้งที่แล้วก่อนส่งงบประมาณ มีสินค้าและราคาตามใบเสนอราคา แต่เมื่องบประมาณที่กำลังจะได้รับจัดสรร ปรากฏว่าได้รับแจ้งจากบริษัทผู้เสนอราคา ว่าทางโรงงานไม่ผลิตสินค้าชนิดนี้แล้ว วิทยาลัยจึงต้องดำเนินการขอเปลี่ยนแปลงรายการต่อไป"/>
    <m/>
    <x v="21"/>
    <x v="2"/>
    <m/>
    <s v="การสืบราคากลางครั้งที่แล้วก่อนส่งงบประมาณ มีสินค้าและราคาตามใบเสนอราคา แต่เมื่องบประมาณที่กำลังจะได้รับจัดสรร ปรากฏว่าได้รับแจ้งจากบริษัทผู้เสนอราคา ว่าทางโรงงานไม่ผลิตสินค้าชนิดนี้แล้ว วิทยาลัยจึงต้องดำเนินการขอเปลี่ยนแปลงรายการต่อไป"/>
    <s v="เสนอราคา/พิจารณาผล"/>
    <s v="ยังไม่ได้ลงข้อมูลในระบบ BB evMis"/>
    <m/>
    <m/>
    <n v="21000"/>
    <m/>
    <m/>
    <m/>
    <m/>
    <m/>
    <m/>
    <m/>
    <s v="การสืบราคากลางครั้งที่แล้วก่อนส่งงบประมาณ มีสินค้าและราคาตามใบเสนอราคา แต่เมื่องบประมาณที่กำลังจะได้รับจัดสรร ปรากฏว่าได้รับแจ้งจากบริษัทผู้เสนอราคา ว่าทางโรงงานไม่ผลิตสินค้าชนิดนี้แล้ว วิทยาลัยจึงต้องดำเนินการขอเปลี่ยนแปลงรายการต่อไป"/>
  </r>
  <r>
    <x v="18"/>
    <s v="งบประมาณตามพรบ.งบประมาณรายจ่ายประจำปีงบประมาณ พ.ศ.2563"/>
    <x v="0"/>
    <s v="ครุภัณฑ์คอมพิวเตอร์"/>
    <s v="กิจกรรม พัฒนาเทคโนโลยีสารสนเทศเพื่อการศึกษาด้านศิลปวัฒนธรรม"/>
    <s v="1800836718110303"/>
    <s v="กล้องวงจรปิดพร้อมเครื่องบันทึก  วิทยาลัยช่างศิลปนครศรีธรรมราช   ตำบลทอนหงส์ อำเภอพรหมคีรี จังหวัดนครศรีธรรมราช"/>
    <s v="18"/>
    <s v="ชุด"/>
    <n v="151200"/>
    <m/>
    <m/>
    <s v="P"/>
    <d v="1963-03-03T00:00:00"/>
    <s v="ซ.6/2563"/>
    <d v="1963-03-18T00:00:00"/>
    <s v="บริษัท สามพีพีเน็ตเวิร์ค จำกัด"/>
    <s v="บริษัทจำกัด"/>
    <s v="นครศรีธรรมราช"/>
    <s v="hi-view "/>
    <s v="HP-97B20STPE"/>
    <s v="18 มี.ค. 63 -_x000a_27 มี.ค. 63"/>
    <n v="151200"/>
    <s v="1 งวด"/>
    <s v="งวดที่ 1 : 27 มี.ค. 63"/>
    <s v="งวดที่ 1 : 151,200"/>
    <n v="7014246272"/>
    <d v="1963-03-26T00:00:00"/>
    <d v="1963-03-31T00:00:00"/>
    <n v="151200"/>
    <x v="36"/>
    <s v="เบิกจ่ายแล้ว"/>
    <s v="B.1.6 = จ้างเหมา &gt;&gt; ลงนามในสัญญา"/>
    <x v="3"/>
    <x v="0"/>
    <m/>
    <s v="อยู่ระหว่างจัดทำขั้นตอนรายชื่อผู้เสนอราคาและผลการพิจารณาพร้อมประกาศผู้ชนะ"/>
    <s v="เสนอราคา/พิจารณาผล"/>
    <s v="ยังไม่ได้ลงข้อมูลในระบบ BB evMis"/>
    <m/>
    <n v="151200"/>
    <n v="0"/>
    <d v="1963-03-01T00:00:00"/>
    <d v="1963-03-01T00:00:00"/>
    <d v="1963-03-01T00:00:00"/>
    <d v="1963-03-01T00:00:00"/>
    <d v="1963-03-30T00:00:00"/>
    <n v="151200"/>
    <n v="0"/>
    <m/>
  </r>
  <r>
    <x v="18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6"/>
    <s v="ปรับปรุงอาคารหอพักหญิง วิทยาลัยช่างศิลปนครศรีธรรมราช ตำบลทอนหงส์ อำเภอพรหมคีรี จังหวัดนครศรีธรรมราช"/>
    <s v="1"/>
    <s v="แห่ง"/>
    <n v="600000"/>
    <s v="P"/>
    <m/>
    <m/>
    <d v="1963-03-05T00:00:00"/>
    <m/>
    <m/>
    <m/>
    <m/>
    <m/>
    <m/>
    <m/>
    <m/>
    <m/>
    <m/>
    <m/>
    <m/>
    <m/>
    <m/>
    <m/>
    <m/>
    <x v="113"/>
    <s v="อยู่ระหว่างประกาศเชิญชวน"/>
    <s v="B.1.3 = จ้างเหมา &gt;&gt; ประกาศประกวด / ประกาศจัดซื้อจัดจ้าง"/>
    <x v="6"/>
    <x v="2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m/>
    <n v="600000"/>
    <d v="1963-04-01T00:00:00"/>
    <d v="1963-04-01T00:00:00"/>
    <m/>
    <m/>
    <m/>
    <m/>
    <m/>
    <m/>
  </r>
  <r>
    <x v="18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3"/>
    <s v="ปรับปรุงอาคารเรียนเครื่องเคลือบดินเผา วิทยาลัยช่างศิลปนครศรีธรรมราช ตำบลทอนหงส์ อำเภอพรหมคีรี จังหวัดนครศรีธรรมราช"/>
    <s v="1"/>
    <s v="แห่ง"/>
    <n v="900000"/>
    <s v="P"/>
    <m/>
    <m/>
    <d v="1963-03-04T00:00:00"/>
    <m/>
    <m/>
    <m/>
    <m/>
    <m/>
    <m/>
    <m/>
    <m/>
    <m/>
    <m/>
    <m/>
    <m/>
    <m/>
    <m/>
    <m/>
    <m/>
    <x v="113"/>
    <s v="อยู่ระหว่างประกาศเชิญชวน"/>
    <s v="B.1.3 = จ้างเหมา &gt;&gt; ประกาศประกวด / ประกาศจัดซื้อจัดจ้าง"/>
    <x v="6"/>
    <x v="2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m/>
    <n v="900000"/>
    <d v="1963-04-01T00:00:00"/>
    <d v="1963-04-01T00:00:00"/>
    <m/>
    <m/>
    <m/>
    <m/>
    <m/>
    <m/>
  </r>
  <r>
    <x v="18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11"/>
    <s v="ปรับปรุงอาคารเรียนภาพพิมพ์ วิทยาลัยช่างศิลปนครศรีธรรมราช ตำบลทอนหงส์ อำเภอพรหมคีรี จังหวัดนครศรีธรรมราช"/>
    <s v="1"/>
    <s v="แห่ง"/>
    <n v="1600000"/>
    <s v="P"/>
    <m/>
    <m/>
    <d v="1963-02-28T00:00:00"/>
    <m/>
    <m/>
    <m/>
    <m/>
    <m/>
    <m/>
    <m/>
    <m/>
    <m/>
    <m/>
    <m/>
    <m/>
    <m/>
    <m/>
    <m/>
    <m/>
    <x v="114"/>
    <s v="อยู่ระหว่างตรวจสอบเอกสารเสนอราคา"/>
    <s v="B.1.3 = จ้างเหมา &gt;&gt; ประกาศประกวด / ประกาศจัดซื้อจัดจ้าง"/>
    <x v="6"/>
    <x v="2"/>
    <m/>
    <s v="อยู่ระหว่างจัดทำร่างเอกสารและหนังสือเชิญ"/>
    <s v="เสนอราคา/พิจารณาผล"/>
    <s v="ยังไม่ได้ลงข้อมูลในระบบ BB evMis"/>
    <m/>
    <m/>
    <n v="1600000"/>
    <d v="1963-03-01T00:00:00"/>
    <d v="1963-03-01T00:00:00"/>
    <m/>
    <m/>
    <m/>
    <m/>
    <m/>
    <m/>
  </r>
  <r>
    <x v="18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1"/>
    <s v="ปรับปรุงอาคารอเนกประสงค์ วิทยาลัยช่างศิลปนครศรีธรรมราช ตำบลทอนหงส์ อำเภอพรหมคีรี จังหวัดนครศรีธรรมราช"/>
    <s v="1"/>
    <s v="แห่ง"/>
    <n v="993600"/>
    <s v="P"/>
    <m/>
    <m/>
    <d v="1963-03-03T00:00:00"/>
    <m/>
    <m/>
    <m/>
    <m/>
    <m/>
    <m/>
    <m/>
    <m/>
    <m/>
    <m/>
    <m/>
    <m/>
    <m/>
    <m/>
    <m/>
    <m/>
    <x v="114"/>
    <s v="อยู่ระหว่างตรวจสอบเอกสารเสนอราคา"/>
    <s v="B.1.3 = จ้างเหมา &gt;&gt; ประกาศประกวด / ประกาศจัดซื้อจัดจ้าง"/>
    <x v="6"/>
    <x v="2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m/>
    <n v="993600"/>
    <d v="1963-04-01T00:00:00"/>
    <d v="1963-04-01T00:00:00"/>
    <m/>
    <m/>
    <m/>
    <m/>
    <m/>
    <m/>
  </r>
  <r>
    <x v="18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27"/>
    <s v="ปรับปรุงภูมิทัศน์  วิทยาลัยช่างศิลปนครศรีธรรมราช ตำบลทอนหงส์ อำเภอพรหมคีรี จังหวัดนครศรีธรรมราช"/>
    <s v="1"/>
    <s v="แห่ง"/>
    <n v="7755000"/>
    <s v="P"/>
    <m/>
    <m/>
    <d v="1963-03-01T00:00:00"/>
    <m/>
    <m/>
    <m/>
    <m/>
    <m/>
    <m/>
    <m/>
    <m/>
    <m/>
    <m/>
    <m/>
    <m/>
    <m/>
    <m/>
    <m/>
    <m/>
    <x v="113"/>
    <s v="อยู่ระหว่างยื่นเสนอราคา"/>
    <s v="B.1.3 = จ้างเหมา &gt;&gt; ประกาศประกวด / ประกาศจัดซื้อจัดจ้าง"/>
    <x v="6"/>
    <x v="2"/>
    <m/>
    <s v="อยู่ระหว่างจัดทำร่างเอกสารและหนังสือเชิญ"/>
    <s v="เสนอราคา/พิจารณาผล"/>
    <s v="ยังไม่ได้ลงข้อมูลในระบบ BB evMis"/>
    <m/>
    <m/>
    <n v="7755000"/>
    <d v="1963-04-01T00:00:00"/>
    <d v="1963-04-01T00:00:00"/>
    <m/>
    <m/>
    <m/>
    <m/>
    <m/>
    <m/>
  </r>
  <r>
    <x v="18"/>
    <s v="งบประมาณตามพรบ.งบประมาณรายจ่ายประจำปีงบประมาณ พ.ศ.2563"/>
    <x v="1"/>
    <s v="ที่ดินและสิ่งก่อสร้าง-รายการปีเดียว"/>
    <s v="กิจกรรมพัฒนาอุปกรณ์ทางการศึกษา กายภาพและสภาพแวดล้อมระดับพื้นฐาน"/>
    <s v="1800836718410002"/>
    <s v="ขุดเจาะบ่อบาดาลพร้อมติดตั้งเครื่องกรองและปั้มน้ำ วิทยาลัยช่างศิลปนครศรีธรรมราช ตำบลทอนหงส์ อำเภอพรหมคีรี จังหวัดนครศรีธรรมราช"/>
    <s v="1"/>
    <s v="แห่ง"/>
    <n v="750000"/>
    <s v="P"/>
    <m/>
    <m/>
    <d v="1963-03-06T00:00:00"/>
    <m/>
    <m/>
    <m/>
    <m/>
    <m/>
    <m/>
    <m/>
    <m/>
    <m/>
    <m/>
    <m/>
    <m/>
    <m/>
    <m/>
    <m/>
    <m/>
    <x v="113"/>
    <s v="อยู่ระหว่างประกาศเชิญชวน"/>
    <s v="B.1.3 = จ้างเหมา &gt;&gt; ประกาศประกวด / ประกาศจัดซื้อจัดจ้าง"/>
    <x v="6"/>
    <x v="2"/>
    <m/>
    <s v="อยู่ระหว่างขั้นตอนจัดทำรายงานขออนุมัติสั่งซื้อสั่งจ้าง"/>
    <s v="หัวหน้าหน่วยงานเห็นชอบรายงานขอซื้อขอจ้าง"/>
    <s v="ยังไม่ได้ลงข้อมูลในระบบ BB evMis"/>
    <m/>
    <m/>
    <n v="750000"/>
    <d v="1963-03-01T00:00:00"/>
    <d v="1963-03-01T00:00:00"/>
    <m/>
    <m/>
    <m/>
    <m/>
    <m/>
    <m/>
  </r>
  <r>
    <x v="19"/>
    <m/>
    <x v="2"/>
    <m/>
    <m/>
    <m/>
    <m/>
    <m/>
    <m/>
    <m/>
    <m/>
    <m/>
    <m/>
    <m/>
    <m/>
    <m/>
    <m/>
    <m/>
    <m/>
    <m/>
    <m/>
    <m/>
    <m/>
    <m/>
    <m/>
    <m/>
    <m/>
    <m/>
    <m/>
    <m/>
    <x v="64"/>
    <m/>
    <m/>
    <x v="22"/>
    <x v="5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" applyNumberFormats="0" applyBorderFormats="0" applyFontFormats="0" applyPatternFormats="0" applyAlignmentFormats="0" applyWidthHeightFormats="1" dataCaption="ค่า" updatedVersion="5" minRefreshableVersion="3" useAutoFormatting="1" itemPrintTitles="1" createdVersion="6" indent="0" outline="1" outlineData="1" multipleFieldFilters="0" rowHeaderCaption="หน่วยงาน/ประเภท/สถานะ">
  <location ref="A3:C162" firstHeaderRow="0" firstDataRow="1" firstDataCol="1"/>
  <pivotFields count="50">
    <pivotField axis="axisRow" showAll="0" sortType="ascending">
      <items count="21">
        <item n="01 สำนักงานอธิการบดี" x="0"/>
        <item n="02 คุณะศิลปศึกษา" x="1"/>
        <item n="03 คณะศิลปนาฏดุริยางค์" x="2"/>
        <item n="04 คณะศิลปวิจิตร" x="3"/>
        <item n="05 วนศ." x="4"/>
        <item n="06 วนศ.เชียงใหม่" x="5"/>
        <item n="07 วนศ.นครศรีธรรมราช" x="6"/>
        <item n="08 วนศ.อ่างทอง" x="7"/>
        <item n="09 วนศ.ร้อยเอ็ด" x="8"/>
        <item n="10 วนศ.สุโขทัย" x="9"/>
        <item n="11 วนศ.กาฬสินธุ์" x="10"/>
        <item n="12 วนศ.ลพบุรี" x="11"/>
        <item n="13 วนศ.จันทบุรี" x="12"/>
        <item n="14 วนศ.พัทลุง" x="13"/>
        <item n="15 วนศ.สุพรรณบุรี" x="14"/>
        <item n="16 วนศ.นครราชสีมา" x="15"/>
        <item n="17 วชศ." x="16"/>
        <item n="18 วชศ.สุพรรณบุรี" x="17"/>
        <item n="19 วชศ.นครศรีธรรมราช" x="18"/>
        <item x="19"/>
        <item t="default"/>
      </items>
    </pivotField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axis="axisRow" showAll="0">
      <items count="28">
        <item x="7"/>
        <item x="16"/>
        <item x="14"/>
        <item x="1"/>
        <item x="6"/>
        <item x="0"/>
        <item x="20"/>
        <item x="13"/>
        <item x="9"/>
        <item x="12"/>
        <item x="10"/>
        <item x="2"/>
        <item x="19"/>
        <item x="3"/>
        <item m="1" x="26"/>
        <item x="4"/>
        <item x="18"/>
        <item x="11"/>
        <item m="1" x="24"/>
        <item x="8"/>
        <item m="1" x="23"/>
        <item m="1" x="25"/>
        <item x="5"/>
        <item x="21"/>
        <item x="15"/>
        <item x="22"/>
        <item x="17"/>
        <item t="default"/>
      </items>
    </pivotField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0"/>
    <field x="2"/>
    <field x="33"/>
  </rowFields>
  <rowItems count="159">
    <i>
      <x/>
    </i>
    <i r="1">
      <x/>
    </i>
    <i r="2">
      <x v="3"/>
    </i>
    <i r="2">
      <x v="5"/>
    </i>
    <i r="2">
      <x v="11"/>
    </i>
    <i r="2">
      <x v="13"/>
    </i>
    <i r="2">
      <x v="15"/>
    </i>
    <i r="2">
      <x v="22"/>
    </i>
    <i>
      <x v="1"/>
    </i>
    <i r="1">
      <x/>
    </i>
    <i r="2">
      <x v="3"/>
    </i>
    <i r="2">
      <x v="5"/>
    </i>
    <i r="2">
      <x v="11"/>
    </i>
    <i r="2">
      <x v="13"/>
    </i>
    <i>
      <x v="2"/>
    </i>
    <i r="1">
      <x/>
    </i>
    <i r="2">
      <x v="4"/>
    </i>
    <i r="2">
      <x v="5"/>
    </i>
    <i r="2">
      <x v="11"/>
    </i>
    <i>
      <x v="3"/>
    </i>
    <i r="1">
      <x/>
    </i>
    <i r="2">
      <x/>
    </i>
    <i r="2">
      <x v="5"/>
    </i>
    <i r="2">
      <x v="11"/>
    </i>
    <i r="2">
      <x v="13"/>
    </i>
    <i r="1">
      <x v="1"/>
    </i>
    <i r="2">
      <x/>
    </i>
    <i>
      <x v="4"/>
    </i>
    <i r="1">
      <x/>
    </i>
    <i r="2">
      <x/>
    </i>
    <i r="2">
      <x v="8"/>
    </i>
    <i r="2">
      <x v="11"/>
    </i>
    <i r="2">
      <x v="13"/>
    </i>
    <i r="2">
      <x v="19"/>
    </i>
    <i>
      <x v="5"/>
    </i>
    <i r="1">
      <x/>
    </i>
    <i r="2">
      <x v="3"/>
    </i>
    <i r="2">
      <x v="4"/>
    </i>
    <i r="2">
      <x v="10"/>
    </i>
    <i r="2">
      <x v="13"/>
    </i>
    <i r="2">
      <x v="19"/>
    </i>
    <i r="1">
      <x v="1"/>
    </i>
    <i r="2">
      <x v="9"/>
    </i>
    <i r="2">
      <x v="17"/>
    </i>
    <i>
      <x v="6"/>
    </i>
    <i r="1">
      <x/>
    </i>
    <i r="2">
      <x v="3"/>
    </i>
    <i r="2">
      <x v="13"/>
    </i>
    <i r="2">
      <x v="19"/>
    </i>
    <i r="1">
      <x v="1"/>
    </i>
    <i r="2">
      <x v="4"/>
    </i>
    <i r="2">
      <x v="7"/>
    </i>
    <i r="2">
      <x v="8"/>
    </i>
    <i>
      <x v="7"/>
    </i>
    <i r="1">
      <x/>
    </i>
    <i r="2">
      <x v="4"/>
    </i>
    <i r="2">
      <x v="13"/>
    </i>
    <i r="2">
      <x v="19"/>
    </i>
    <i r="1">
      <x v="1"/>
    </i>
    <i r="2">
      <x v="2"/>
    </i>
    <i r="2">
      <x v="9"/>
    </i>
    <i r="2">
      <x v="17"/>
    </i>
    <i>
      <x v="8"/>
    </i>
    <i r="1">
      <x/>
    </i>
    <i r="2">
      <x/>
    </i>
    <i r="2">
      <x v="3"/>
    </i>
    <i r="2">
      <x v="4"/>
    </i>
    <i r="2">
      <x v="13"/>
    </i>
    <i r="2">
      <x v="19"/>
    </i>
    <i r="1">
      <x v="1"/>
    </i>
    <i r="2">
      <x/>
    </i>
    <i r="2">
      <x v="4"/>
    </i>
    <i>
      <x v="9"/>
    </i>
    <i r="1">
      <x/>
    </i>
    <i r="2">
      <x v="3"/>
    </i>
    <i r="2">
      <x v="13"/>
    </i>
    <i r="2">
      <x v="19"/>
    </i>
    <i r="1">
      <x v="1"/>
    </i>
    <i r="2">
      <x/>
    </i>
    <i r="2">
      <x v="4"/>
    </i>
    <i>
      <x v="10"/>
    </i>
    <i r="1">
      <x/>
    </i>
    <i r="2">
      <x/>
    </i>
    <i r="2">
      <x v="3"/>
    </i>
    <i r="2">
      <x v="4"/>
    </i>
    <i r="2">
      <x v="5"/>
    </i>
    <i r="2">
      <x v="11"/>
    </i>
    <i r="2">
      <x v="13"/>
    </i>
    <i r="2">
      <x v="19"/>
    </i>
    <i r="2">
      <x v="24"/>
    </i>
    <i r="1">
      <x v="1"/>
    </i>
    <i r="2">
      <x v="9"/>
    </i>
    <i>
      <x v="11"/>
    </i>
    <i r="1">
      <x/>
    </i>
    <i r="2">
      <x/>
    </i>
    <i r="2">
      <x v="3"/>
    </i>
    <i r="2">
      <x v="19"/>
    </i>
    <i r="1">
      <x v="1"/>
    </i>
    <i r="2">
      <x/>
    </i>
    <i r="2">
      <x v="8"/>
    </i>
    <i r="2">
      <x v="17"/>
    </i>
    <i>
      <x v="12"/>
    </i>
    <i r="1">
      <x/>
    </i>
    <i r="2">
      <x/>
    </i>
    <i r="2">
      <x v="3"/>
    </i>
    <i r="2">
      <x v="13"/>
    </i>
    <i r="2">
      <x v="19"/>
    </i>
    <i r="1">
      <x v="1"/>
    </i>
    <i r="2">
      <x/>
    </i>
    <i r="2">
      <x v="1"/>
    </i>
    <i>
      <x v="13"/>
    </i>
    <i r="1">
      <x/>
    </i>
    <i r="2">
      <x/>
    </i>
    <i r="2">
      <x v="3"/>
    </i>
    <i r="2">
      <x v="13"/>
    </i>
    <i r="2">
      <x v="19"/>
    </i>
    <i r="1">
      <x v="1"/>
    </i>
    <i r="2">
      <x/>
    </i>
    <i r="2">
      <x v="26"/>
    </i>
    <i>
      <x v="14"/>
    </i>
    <i r="1">
      <x/>
    </i>
    <i r="2">
      <x v="4"/>
    </i>
    <i r="2">
      <x v="5"/>
    </i>
    <i r="2">
      <x v="11"/>
    </i>
    <i r="2">
      <x v="19"/>
    </i>
    <i r="1">
      <x v="1"/>
    </i>
    <i r="2">
      <x v="4"/>
    </i>
    <i>
      <x v="15"/>
    </i>
    <i r="1">
      <x/>
    </i>
    <i r="2">
      <x v="3"/>
    </i>
    <i r="2">
      <x v="13"/>
    </i>
    <i r="2">
      <x v="19"/>
    </i>
    <i r="1">
      <x v="1"/>
    </i>
    <i r="2">
      <x v="4"/>
    </i>
    <i r="2">
      <x v="10"/>
    </i>
    <i r="2">
      <x v="16"/>
    </i>
    <i>
      <x v="16"/>
    </i>
    <i r="1">
      <x/>
    </i>
    <i r="2">
      <x v="6"/>
    </i>
    <i r="2">
      <x v="12"/>
    </i>
    <i r="1">
      <x v="1"/>
    </i>
    <i r="2">
      <x/>
    </i>
    <i>
      <x v="17"/>
    </i>
    <i r="1">
      <x/>
    </i>
    <i r="2">
      <x v="19"/>
    </i>
    <i r="1">
      <x v="1"/>
    </i>
    <i r="2">
      <x v="9"/>
    </i>
    <i r="2">
      <x v="19"/>
    </i>
    <i>
      <x v="18"/>
    </i>
    <i r="1">
      <x/>
    </i>
    <i r="2">
      <x v="13"/>
    </i>
    <i r="2">
      <x v="19"/>
    </i>
    <i r="2">
      <x v="23"/>
    </i>
    <i r="1">
      <x v="1"/>
    </i>
    <i r="2">
      <x v="4"/>
    </i>
    <i>
      <x v="19"/>
    </i>
    <i r="1">
      <x v="2"/>
    </i>
    <i r="2"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จำนวน (รายการ)" fld="9" subtotal="count" baseField="0" baseItem="0"/>
    <dataField name="หน่วย : บาท" fld="9" baseField="0" baseItem="0" numFmtId="187"/>
  </dataFields>
  <formats count="184">
    <format dxfId="22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28">
      <pivotArea type="all" dataOnly="0" outline="0" fieldPosition="0"/>
    </format>
    <format dxfId="227">
      <pivotArea outline="0" collapsedLevelsAreSubtotals="1" fieldPosition="0"/>
    </format>
    <format dxfId="226">
      <pivotArea field="0" type="button" dataOnly="0" labelOnly="1" outline="0" axis="axisRow" fieldPosition="0"/>
    </format>
    <format dxfId="225">
      <pivotArea dataOnly="0" labelOnly="1" fieldPosition="0">
        <references count="1">
          <reference field="0" count="0"/>
        </references>
      </pivotArea>
    </format>
    <format dxfId="224">
      <pivotArea dataOnly="0" labelOnly="1" grandRow="1" outline="0" fieldPosition="0"/>
    </format>
    <format dxfId="223">
      <pivotArea dataOnly="0" labelOnly="1" fieldPosition="0">
        <references count="2">
          <reference field="0" count="1" selected="0">
            <x v="0"/>
          </reference>
          <reference field="2" count="1">
            <x v="0"/>
          </reference>
        </references>
      </pivotArea>
    </format>
    <format dxfId="222">
      <pivotArea dataOnly="0" labelOnly="1" fieldPosition="0">
        <references count="2">
          <reference field="0" count="1" selected="0">
            <x v="1"/>
          </reference>
          <reference field="2" count="1">
            <x v="0"/>
          </reference>
        </references>
      </pivotArea>
    </format>
    <format dxfId="221">
      <pivotArea dataOnly="0" labelOnly="1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220">
      <pivotArea dataOnly="0" labelOnly="1" fieldPosition="0">
        <references count="2">
          <reference field="0" count="1" selected="0">
            <x v="3"/>
          </reference>
          <reference field="2" count="2">
            <x v="0"/>
            <x v="1"/>
          </reference>
        </references>
      </pivotArea>
    </format>
    <format dxfId="219">
      <pivotArea dataOnly="0" labelOnly="1" fieldPosition="0">
        <references count="2">
          <reference field="0" count="1" selected="0">
            <x v="4"/>
          </reference>
          <reference field="2" count="1">
            <x v="0"/>
          </reference>
        </references>
      </pivotArea>
    </format>
    <format dxfId="218">
      <pivotArea dataOnly="0" labelOnly="1" fieldPosition="0">
        <references count="2">
          <reference field="0" count="1" selected="0">
            <x v="5"/>
          </reference>
          <reference field="2" count="2">
            <x v="0"/>
            <x v="1"/>
          </reference>
        </references>
      </pivotArea>
    </format>
    <format dxfId="217">
      <pivotArea dataOnly="0" labelOnly="1" fieldPosition="0">
        <references count="2">
          <reference field="0" count="1" selected="0">
            <x v="6"/>
          </reference>
          <reference field="2" count="2">
            <x v="0"/>
            <x v="1"/>
          </reference>
        </references>
      </pivotArea>
    </format>
    <format dxfId="216">
      <pivotArea dataOnly="0" labelOnly="1" fieldPosition="0">
        <references count="2">
          <reference field="0" count="1" selected="0">
            <x v="7"/>
          </reference>
          <reference field="2" count="2">
            <x v="0"/>
            <x v="1"/>
          </reference>
        </references>
      </pivotArea>
    </format>
    <format dxfId="215">
      <pivotArea dataOnly="0" labelOnly="1" fieldPosition="0">
        <references count="2">
          <reference field="0" count="1" selected="0">
            <x v="8"/>
          </reference>
          <reference field="2" count="2">
            <x v="0"/>
            <x v="1"/>
          </reference>
        </references>
      </pivotArea>
    </format>
    <format dxfId="214">
      <pivotArea dataOnly="0" labelOnly="1" fieldPosition="0">
        <references count="2">
          <reference field="0" count="1" selected="0">
            <x v="9"/>
          </reference>
          <reference field="2" count="2">
            <x v="0"/>
            <x v="1"/>
          </reference>
        </references>
      </pivotArea>
    </format>
    <format dxfId="213">
      <pivotArea dataOnly="0" labelOnly="1" fieldPosition="0">
        <references count="2">
          <reference field="0" count="1" selected="0">
            <x v="10"/>
          </reference>
          <reference field="2" count="2">
            <x v="0"/>
            <x v="1"/>
          </reference>
        </references>
      </pivotArea>
    </format>
    <format dxfId="212">
      <pivotArea dataOnly="0" labelOnly="1" fieldPosition="0">
        <references count="2">
          <reference field="0" count="1" selected="0">
            <x v="11"/>
          </reference>
          <reference field="2" count="2">
            <x v="0"/>
            <x v="1"/>
          </reference>
        </references>
      </pivotArea>
    </format>
    <format dxfId="211">
      <pivotArea dataOnly="0" labelOnly="1" fieldPosition="0">
        <references count="2">
          <reference field="0" count="1" selected="0">
            <x v="12"/>
          </reference>
          <reference field="2" count="2">
            <x v="0"/>
            <x v="1"/>
          </reference>
        </references>
      </pivotArea>
    </format>
    <format dxfId="210">
      <pivotArea dataOnly="0" labelOnly="1" fieldPosition="0">
        <references count="2">
          <reference field="0" count="1" selected="0">
            <x v="13"/>
          </reference>
          <reference field="2" count="2">
            <x v="0"/>
            <x v="1"/>
          </reference>
        </references>
      </pivotArea>
    </format>
    <format dxfId="209">
      <pivotArea dataOnly="0" labelOnly="1" fieldPosition="0">
        <references count="2">
          <reference field="0" count="1" selected="0">
            <x v="14"/>
          </reference>
          <reference field="2" count="2">
            <x v="0"/>
            <x v="1"/>
          </reference>
        </references>
      </pivotArea>
    </format>
    <format dxfId="208">
      <pivotArea dataOnly="0" labelOnly="1" fieldPosition="0">
        <references count="2">
          <reference field="0" count="1" selected="0">
            <x v="15"/>
          </reference>
          <reference field="2" count="2">
            <x v="0"/>
            <x v="1"/>
          </reference>
        </references>
      </pivotArea>
    </format>
    <format dxfId="207">
      <pivotArea dataOnly="0" labelOnly="1" fieldPosition="0">
        <references count="2">
          <reference field="0" count="1" selected="0">
            <x v="16"/>
          </reference>
          <reference field="2" count="2">
            <x v="0"/>
            <x v="1"/>
          </reference>
        </references>
      </pivotArea>
    </format>
    <format dxfId="206">
      <pivotArea dataOnly="0" labelOnly="1" fieldPosition="0">
        <references count="2">
          <reference field="0" count="1" selected="0">
            <x v="17"/>
          </reference>
          <reference field="2" count="2">
            <x v="0"/>
            <x v="1"/>
          </reference>
        </references>
      </pivotArea>
    </format>
    <format dxfId="205">
      <pivotArea dataOnly="0" labelOnly="1" fieldPosition="0">
        <references count="2">
          <reference field="0" count="1" selected="0">
            <x v="18"/>
          </reference>
          <reference field="2" count="2">
            <x v="0"/>
            <x v="1"/>
          </reference>
        </references>
      </pivotArea>
    </format>
    <format dxfId="204">
      <pivotArea dataOnly="0" labelOnly="1" fieldPosition="0">
        <references count="2">
          <reference field="0" count="1" selected="0">
            <x v="19"/>
          </reference>
          <reference field="2" count="1">
            <x v="2"/>
          </reference>
        </references>
      </pivotArea>
    </format>
    <format dxfId="203">
      <pivotArea dataOnly="0" labelOnly="1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3" count="6">
            <x v="3"/>
            <x v="11"/>
            <x v="15"/>
            <x v="18"/>
            <x v="20"/>
            <x v="22"/>
          </reference>
        </references>
      </pivotArea>
    </format>
    <format dxfId="202">
      <pivotArea dataOnly="0" labelOnly="1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3" count="4">
            <x v="3"/>
            <x v="11"/>
            <x v="18"/>
            <x v="20"/>
          </reference>
        </references>
      </pivotArea>
    </format>
    <format dxfId="201">
      <pivotArea dataOnly="0" labelOnly="1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3" count="3">
            <x v="4"/>
            <x v="11"/>
            <x v="18"/>
          </reference>
        </references>
      </pivotArea>
    </format>
    <format dxfId="200">
      <pivotArea dataOnly="0" labelOnly="1" fieldPosition="0">
        <references count="3">
          <reference field="0" count="1" selected="0">
            <x v="3"/>
          </reference>
          <reference field="2" count="1" selected="0">
            <x v="0"/>
          </reference>
          <reference field="33" count="5">
            <x v="0"/>
            <x v="5"/>
            <x v="11"/>
            <x v="13"/>
            <x v="18"/>
          </reference>
        </references>
      </pivotArea>
    </format>
    <format dxfId="199">
      <pivotArea dataOnly="0" labelOnly="1" fieldPosition="0">
        <references count="3">
          <reference field="0" count="1" selected="0">
            <x v="3"/>
          </reference>
          <reference field="2" count="1" selected="0">
            <x v="1"/>
          </reference>
          <reference field="33" count="1">
            <x v="0"/>
          </reference>
        </references>
      </pivotArea>
    </format>
    <format dxfId="198">
      <pivotArea dataOnly="0" labelOnly="1" fieldPosition="0">
        <references count="3">
          <reference field="0" count="1" selected="0">
            <x v="4"/>
          </reference>
          <reference field="2" count="1" selected="0">
            <x v="0"/>
          </reference>
          <reference field="33" count="5">
            <x v="0"/>
            <x v="8"/>
            <x v="11"/>
            <x v="19"/>
            <x v="21"/>
          </reference>
        </references>
      </pivotArea>
    </format>
    <format dxfId="197">
      <pivotArea dataOnly="0" labelOnly="1" fieldPosition="0">
        <references count="3">
          <reference field="0" count="1" selected="0">
            <x v="5"/>
          </reference>
          <reference field="2" count="1" selected="0">
            <x v="0"/>
          </reference>
          <reference field="33" count="4">
            <x v="3"/>
            <x v="4"/>
            <x v="10"/>
            <x v="25"/>
          </reference>
        </references>
      </pivotArea>
    </format>
    <format dxfId="196">
      <pivotArea dataOnly="0" labelOnly="1" fieldPosition="0">
        <references count="3">
          <reference field="0" count="1" selected="0">
            <x v="5"/>
          </reference>
          <reference field="2" count="1" selected="0">
            <x v="1"/>
          </reference>
          <reference field="33" count="2">
            <x v="9"/>
            <x v="17"/>
          </reference>
        </references>
      </pivotArea>
    </format>
    <format dxfId="195">
      <pivotArea dataOnly="0" labelOnly="1" fieldPosition="0">
        <references count="3">
          <reference field="0" count="1" selected="0">
            <x v="6"/>
          </reference>
          <reference field="2" count="1" selected="0">
            <x v="0"/>
          </reference>
          <reference field="33" count="3">
            <x v="3"/>
            <x v="13"/>
            <x v="25"/>
          </reference>
        </references>
      </pivotArea>
    </format>
    <format dxfId="194">
      <pivotArea dataOnly="0" labelOnly="1" fieldPosition="0">
        <references count="3">
          <reference field="0" count="1" selected="0">
            <x v="6"/>
          </reference>
          <reference field="2" count="1" selected="0">
            <x v="1"/>
          </reference>
          <reference field="33" count="3">
            <x v="4"/>
            <x v="7"/>
            <x v="8"/>
          </reference>
        </references>
      </pivotArea>
    </format>
    <format dxfId="193">
      <pivotArea dataOnly="0" labelOnly="1" fieldPosition="0">
        <references count="3">
          <reference field="0" count="1" selected="0">
            <x v="7"/>
          </reference>
          <reference field="2" count="1" selected="0">
            <x v="0"/>
          </reference>
          <reference field="33" count="3">
            <x v="4"/>
            <x v="13"/>
            <x v="25"/>
          </reference>
        </references>
      </pivotArea>
    </format>
    <format dxfId="192">
      <pivotArea dataOnly="0" labelOnly="1" fieldPosition="0">
        <references count="3">
          <reference field="0" count="1" selected="0">
            <x v="7"/>
          </reference>
          <reference field="2" count="1" selected="0">
            <x v="1"/>
          </reference>
          <reference field="33" count="3">
            <x v="2"/>
            <x v="9"/>
            <x v="17"/>
          </reference>
        </references>
      </pivotArea>
    </format>
    <format dxfId="191">
      <pivotArea dataOnly="0" labelOnly="1" fieldPosition="0">
        <references count="3">
          <reference field="0" count="1" selected="0">
            <x v="8"/>
          </reference>
          <reference field="2" count="1" selected="0">
            <x v="0"/>
          </reference>
          <reference field="33" count="4">
            <x v="0"/>
            <x v="3"/>
            <x v="4"/>
            <x v="25"/>
          </reference>
        </references>
      </pivotArea>
    </format>
    <format dxfId="190">
      <pivotArea dataOnly="0" labelOnly="1" fieldPosition="0">
        <references count="3">
          <reference field="0" count="1" selected="0">
            <x v="8"/>
          </reference>
          <reference field="2" count="1" selected="0">
            <x v="1"/>
          </reference>
          <reference field="33" count="2">
            <x v="0"/>
            <x v="4"/>
          </reference>
        </references>
      </pivotArea>
    </format>
    <format dxfId="189">
      <pivotArea dataOnly="0" labelOnly="1" fieldPosition="0">
        <references count="3">
          <reference field="0" count="1" selected="0">
            <x v="9"/>
          </reference>
          <reference field="2" count="1" selected="0">
            <x v="0"/>
          </reference>
          <reference field="33" count="2">
            <x v="3"/>
            <x v="25"/>
          </reference>
        </references>
      </pivotArea>
    </format>
    <format dxfId="188">
      <pivotArea dataOnly="0" labelOnly="1" fieldPosition="0">
        <references count="3">
          <reference field="0" count="1" selected="0">
            <x v="9"/>
          </reference>
          <reference field="2" count="1" selected="0">
            <x v="1"/>
          </reference>
          <reference field="33" count="2">
            <x v="0"/>
            <x v="4"/>
          </reference>
        </references>
      </pivotArea>
    </format>
    <format dxfId="187">
      <pivotArea dataOnly="0" labelOnly="1" fieldPosition="0">
        <references count="3">
          <reference field="0" count="1" selected="0">
            <x v="10"/>
          </reference>
          <reference field="2" count="1" selected="0">
            <x v="0"/>
          </reference>
          <reference field="33" count="8">
            <x v="0"/>
            <x v="3"/>
            <x v="4"/>
            <x v="5"/>
            <x v="11"/>
            <x v="19"/>
            <x v="24"/>
            <x v="25"/>
          </reference>
        </references>
      </pivotArea>
    </format>
    <format dxfId="186">
      <pivotArea dataOnly="0" labelOnly="1" fieldPosition="0">
        <references count="3">
          <reference field="0" count="1" selected="0">
            <x v="10"/>
          </reference>
          <reference field="2" count="1" selected="0">
            <x v="1"/>
          </reference>
          <reference field="33" count="1">
            <x v="9"/>
          </reference>
        </references>
      </pivotArea>
    </format>
    <format dxfId="185">
      <pivotArea dataOnly="0" labelOnly="1" fieldPosition="0">
        <references count="3">
          <reference field="0" count="1" selected="0">
            <x v="11"/>
          </reference>
          <reference field="2" count="1" selected="0">
            <x v="0"/>
          </reference>
          <reference field="33" count="3">
            <x v="0"/>
            <x v="3"/>
            <x v="19"/>
          </reference>
        </references>
      </pivotArea>
    </format>
    <format dxfId="184">
      <pivotArea dataOnly="0" labelOnly="1" fieldPosition="0">
        <references count="3">
          <reference field="0" count="1" selected="0">
            <x v="11"/>
          </reference>
          <reference field="2" count="1" selected="0">
            <x v="1"/>
          </reference>
          <reference field="33" count="3">
            <x v="0"/>
            <x v="8"/>
            <x v="17"/>
          </reference>
        </references>
      </pivotArea>
    </format>
    <format dxfId="183">
      <pivotArea dataOnly="0" labelOnly="1" fieldPosition="0">
        <references count="3">
          <reference field="0" count="1" selected="0">
            <x v="12"/>
          </reference>
          <reference field="2" count="1" selected="0">
            <x v="0"/>
          </reference>
          <reference field="33" count="4">
            <x v="0"/>
            <x v="3"/>
            <x v="13"/>
            <x v="19"/>
          </reference>
        </references>
      </pivotArea>
    </format>
    <format dxfId="182">
      <pivotArea dataOnly="0" labelOnly="1" fieldPosition="0">
        <references count="3">
          <reference field="0" count="1" selected="0">
            <x v="12"/>
          </reference>
          <reference field="2" count="1" selected="0">
            <x v="1"/>
          </reference>
          <reference field="33" count="2">
            <x v="0"/>
            <x v="1"/>
          </reference>
        </references>
      </pivotArea>
    </format>
    <format dxfId="181">
      <pivotArea dataOnly="0" labelOnly="1" fieldPosition="0">
        <references count="3">
          <reference field="0" count="1" selected="0">
            <x v="13"/>
          </reference>
          <reference field="2" count="1" selected="0">
            <x v="0"/>
          </reference>
          <reference field="33" count="3">
            <x v="0"/>
            <x v="3"/>
            <x v="25"/>
          </reference>
        </references>
      </pivotArea>
    </format>
    <format dxfId="180">
      <pivotArea dataOnly="0" labelOnly="1" fieldPosition="0">
        <references count="3">
          <reference field="0" count="1" selected="0">
            <x v="13"/>
          </reference>
          <reference field="2" count="1" selected="0">
            <x v="1"/>
          </reference>
          <reference field="33" count="2">
            <x v="0"/>
            <x v="14"/>
          </reference>
        </references>
      </pivotArea>
    </format>
    <format dxfId="179">
      <pivotArea dataOnly="0" labelOnly="1" fieldPosition="0">
        <references count="3">
          <reference field="0" count="1" selected="0">
            <x v="14"/>
          </reference>
          <reference field="2" count="1" selected="0">
            <x v="0"/>
          </reference>
          <reference field="33" count="4">
            <x v="4"/>
            <x v="5"/>
            <x v="11"/>
            <x v="19"/>
          </reference>
        </references>
      </pivotArea>
    </format>
    <format dxfId="178">
      <pivotArea dataOnly="0" labelOnly="1" fieldPosition="0">
        <references count="3">
          <reference field="0" count="1" selected="0">
            <x v="14"/>
          </reference>
          <reference field="2" count="1" selected="0">
            <x v="1"/>
          </reference>
          <reference field="33" count="1">
            <x v="4"/>
          </reference>
        </references>
      </pivotArea>
    </format>
    <format dxfId="177">
      <pivotArea dataOnly="0" labelOnly="1" fieldPosition="0">
        <references count="3">
          <reference field="0" count="1" selected="0">
            <x v="15"/>
          </reference>
          <reference field="2" count="1" selected="0">
            <x v="0"/>
          </reference>
          <reference field="33" count="3">
            <x v="3"/>
            <x v="19"/>
            <x v="25"/>
          </reference>
        </references>
      </pivotArea>
    </format>
    <format dxfId="176">
      <pivotArea dataOnly="0" labelOnly="1" fieldPosition="0">
        <references count="3">
          <reference field="0" count="1" selected="0">
            <x v="15"/>
          </reference>
          <reference field="2" count="1" selected="0">
            <x v="1"/>
          </reference>
          <reference field="33" count="3">
            <x v="4"/>
            <x v="10"/>
            <x v="16"/>
          </reference>
        </references>
      </pivotArea>
    </format>
    <format dxfId="175">
      <pivotArea dataOnly="0" labelOnly="1" fieldPosition="0">
        <references count="3">
          <reference field="0" count="1" selected="0">
            <x v="16"/>
          </reference>
          <reference field="2" count="1" selected="0">
            <x v="0"/>
          </reference>
          <reference field="33" count="2">
            <x v="6"/>
            <x v="12"/>
          </reference>
        </references>
      </pivotArea>
    </format>
    <format dxfId="174">
      <pivotArea dataOnly="0" labelOnly="1" fieldPosition="0">
        <references count="3">
          <reference field="0" count="1" selected="0">
            <x v="16"/>
          </reference>
          <reference field="2" count="1" selected="0">
            <x v="1"/>
          </reference>
          <reference field="33" count="1">
            <x v="0"/>
          </reference>
        </references>
      </pivotArea>
    </format>
    <format dxfId="173">
      <pivotArea dataOnly="0" labelOnly="1" fieldPosition="0">
        <references count="3">
          <reference field="0" count="1" selected="0">
            <x v="17"/>
          </reference>
          <reference field="2" count="1" selected="0">
            <x v="0"/>
          </reference>
          <reference field="33" count="1">
            <x v="19"/>
          </reference>
        </references>
      </pivotArea>
    </format>
    <format dxfId="172">
      <pivotArea dataOnly="0" labelOnly="1" fieldPosition="0">
        <references count="3">
          <reference field="0" count="1" selected="0">
            <x v="17"/>
          </reference>
          <reference field="2" count="1" selected="0">
            <x v="1"/>
          </reference>
          <reference field="33" count="2">
            <x v="9"/>
            <x v="19"/>
          </reference>
        </references>
      </pivotArea>
    </format>
    <format dxfId="171">
      <pivotArea dataOnly="0" labelOnly="1" fieldPosition="0">
        <references count="3">
          <reference field="0" count="1" selected="0">
            <x v="18"/>
          </reference>
          <reference field="2" count="1" selected="0">
            <x v="0"/>
          </reference>
          <reference field="33" count="3">
            <x v="13"/>
            <x v="19"/>
            <x v="23"/>
          </reference>
        </references>
      </pivotArea>
    </format>
    <format dxfId="170">
      <pivotArea dataOnly="0" labelOnly="1" fieldPosition="0">
        <references count="3">
          <reference field="0" count="1" selected="0">
            <x v="18"/>
          </reference>
          <reference field="2" count="1" selected="0">
            <x v="1"/>
          </reference>
          <reference field="33" count="1">
            <x v="4"/>
          </reference>
        </references>
      </pivotArea>
    </format>
    <format dxfId="169">
      <pivotArea dataOnly="0" labelOnly="1" fieldPosition="0">
        <references count="3">
          <reference field="0" count="1" selected="0">
            <x v="19"/>
          </reference>
          <reference field="2" count="1" selected="0">
            <x v="2"/>
          </reference>
          <reference field="33" count="1">
            <x v="25"/>
          </reference>
        </references>
      </pivotArea>
    </format>
    <format dxfId="1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7">
      <pivotArea type="all" dataOnly="0" outline="0" fieldPosition="0"/>
    </format>
    <format dxfId="166">
      <pivotArea outline="0" collapsedLevelsAreSubtotals="1" fieldPosition="0"/>
    </format>
    <format dxfId="165">
      <pivotArea field="0" type="button" dataOnly="0" labelOnly="1" outline="0" axis="axisRow" fieldPosition="0"/>
    </format>
    <format dxfId="164">
      <pivotArea dataOnly="0" labelOnly="1" fieldPosition="0">
        <references count="1">
          <reference field="0" count="0"/>
        </references>
      </pivotArea>
    </format>
    <format dxfId="163">
      <pivotArea dataOnly="0" labelOnly="1" grandRow="1" outline="0" fieldPosition="0"/>
    </format>
    <format dxfId="162">
      <pivotArea dataOnly="0" labelOnly="1" fieldPosition="0">
        <references count="2">
          <reference field="0" count="1" selected="0">
            <x v="0"/>
          </reference>
          <reference field="2" count="1">
            <x v="0"/>
          </reference>
        </references>
      </pivotArea>
    </format>
    <format dxfId="161">
      <pivotArea dataOnly="0" labelOnly="1" fieldPosition="0">
        <references count="2">
          <reference field="0" count="1" selected="0">
            <x v="1"/>
          </reference>
          <reference field="2" count="1">
            <x v="0"/>
          </reference>
        </references>
      </pivotArea>
    </format>
    <format dxfId="160">
      <pivotArea dataOnly="0" labelOnly="1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159">
      <pivotArea dataOnly="0" labelOnly="1" fieldPosition="0">
        <references count="2">
          <reference field="0" count="1" selected="0">
            <x v="3"/>
          </reference>
          <reference field="2" count="2">
            <x v="0"/>
            <x v="1"/>
          </reference>
        </references>
      </pivotArea>
    </format>
    <format dxfId="158">
      <pivotArea dataOnly="0" labelOnly="1" fieldPosition="0">
        <references count="2">
          <reference field="0" count="1" selected="0">
            <x v="4"/>
          </reference>
          <reference field="2" count="1">
            <x v="0"/>
          </reference>
        </references>
      </pivotArea>
    </format>
    <format dxfId="157">
      <pivotArea dataOnly="0" labelOnly="1" fieldPosition="0">
        <references count="2">
          <reference field="0" count="1" selected="0">
            <x v="5"/>
          </reference>
          <reference field="2" count="2">
            <x v="0"/>
            <x v="1"/>
          </reference>
        </references>
      </pivotArea>
    </format>
    <format dxfId="156">
      <pivotArea dataOnly="0" labelOnly="1" fieldPosition="0">
        <references count="2">
          <reference field="0" count="1" selected="0">
            <x v="6"/>
          </reference>
          <reference field="2" count="2">
            <x v="0"/>
            <x v="1"/>
          </reference>
        </references>
      </pivotArea>
    </format>
    <format dxfId="155">
      <pivotArea dataOnly="0" labelOnly="1" fieldPosition="0">
        <references count="2">
          <reference field="0" count="1" selected="0">
            <x v="7"/>
          </reference>
          <reference field="2" count="2">
            <x v="0"/>
            <x v="1"/>
          </reference>
        </references>
      </pivotArea>
    </format>
    <format dxfId="154">
      <pivotArea dataOnly="0" labelOnly="1" fieldPosition="0">
        <references count="2">
          <reference field="0" count="1" selected="0">
            <x v="8"/>
          </reference>
          <reference field="2" count="2">
            <x v="0"/>
            <x v="1"/>
          </reference>
        </references>
      </pivotArea>
    </format>
    <format dxfId="153">
      <pivotArea dataOnly="0" labelOnly="1" fieldPosition="0">
        <references count="2">
          <reference field="0" count="1" selected="0">
            <x v="9"/>
          </reference>
          <reference field="2" count="2">
            <x v="0"/>
            <x v="1"/>
          </reference>
        </references>
      </pivotArea>
    </format>
    <format dxfId="152">
      <pivotArea dataOnly="0" labelOnly="1" fieldPosition="0">
        <references count="2">
          <reference field="0" count="1" selected="0">
            <x v="10"/>
          </reference>
          <reference field="2" count="2">
            <x v="0"/>
            <x v="1"/>
          </reference>
        </references>
      </pivotArea>
    </format>
    <format dxfId="151">
      <pivotArea dataOnly="0" labelOnly="1" fieldPosition="0">
        <references count="2">
          <reference field="0" count="1" selected="0">
            <x v="11"/>
          </reference>
          <reference field="2" count="2">
            <x v="0"/>
            <x v="1"/>
          </reference>
        </references>
      </pivotArea>
    </format>
    <format dxfId="150">
      <pivotArea dataOnly="0" labelOnly="1" fieldPosition="0">
        <references count="2">
          <reference field="0" count="1" selected="0">
            <x v="12"/>
          </reference>
          <reference field="2" count="2">
            <x v="0"/>
            <x v="1"/>
          </reference>
        </references>
      </pivotArea>
    </format>
    <format dxfId="149">
      <pivotArea dataOnly="0" labelOnly="1" fieldPosition="0">
        <references count="2">
          <reference field="0" count="1" selected="0">
            <x v="13"/>
          </reference>
          <reference field="2" count="2">
            <x v="0"/>
            <x v="1"/>
          </reference>
        </references>
      </pivotArea>
    </format>
    <format dxfId="148">
      <pivotArea dataOnly="0" labelOnly="1" fieldPosition="0">
        <references count="2">
          <reference field="0" count="1" selected="0">
            <x v="14"/>
          </reference>
          <reference field="2" count="2">
            <x v="0"/>
            <x v="1"/>
          </reference>
        </references>
      </pivotArea>
    </format>
    <format dxfId="147">
      <pivotArea dataOnly="0" labelOnly="1" fieldPosition="0">
        <references count="2">
          <reference field="0" count="1" selected="0">
            <x v="15"/>
          </reference>
          <reference field="2" count="2">
            <x v="0"/>
            <x v="1"/>
          </reference>
        </references>
      </pivotArea>
    </format>
    <format dxfId="146">
      <pivotArea dataOnly="0" labelOnly="1" fieldPosition="0">
        <references count="2">
          <reference field="0" count="1" selected="0">
            <x v="16"/>
          </reference>
          <reference field="2" count="2">
            <x v="0"/>
            <x v="1"/>
          </reference>
        </references>
      </pivotArea>
    </format>
    <format dxfId="145">
      <pivotArea dataOnly="0" labelOnly="1" fieldPosition="0">
        <references count="2">
          <reference field="0" count="1" selected="0">
            <x v="17"/>
          </reference>
          <reference field="2" count="2">
            <x v="0"/>
            <x v="1"/>
          </reference>
        </references>
      </pivotArea>
    </format>
    <format dxfId="144">
      <pivotArea dataOnly="0" labelOnly="1" fieldPosition="0">
        <references count="2">
          <reference field="0" count="1" selected="0">
            <x v="18"/>
          </reference>
          <reference field="2" count="2">
            <x v="0"/>
            <x v="1"/>
          </reference>
        </references>
      </pivotArea>
    </format>
    <format dxfId="143">
      <pivotArea dataOnly="0" labelOnly="1" fieldPosition="0">
        <references count="2">
          <reference field="0" count="1" selected="0">
            <x v="19"/>
          </reference>
          <reference field="2" count="1">
            <x v="2"/>
          </reference>
        </references>
      </pivotArea>
    </format>
    <format dxfId="142">
      <pivotArea dataOnly="0" labelOnly="1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3" count="6">
            <x v="3"/>
            <x v="11"/>
            <x v="15"/>
            <x v="18"/>
            <x v="20"/>
            <x v="22"/>
          </reference>
        </references>
      </pivotArea>
    </format>
    <format dxfId="141">
      <pivotArea dataOnly="0" labelOnly="1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3" count="4">
            <x v="3"/>
            <x v="11"/>
            <x v="18"/>
            <x v="20"/>
          </reference>
        </references>
      </pivotArea>
    </format>
    <format dxfId="140">
      <pivotArea dataOnly="0" labelOnly="1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3" count="3">
            <x v="4"/>
            <x v="11"/>
            <x v="18"/>
          </reference>
        </references>
      </pivotArea>
    </format>
    <format dxfId="139">
      <pivotArea dataOnly="0" labelOnly="1" fieldPosition="0">
        <references count="3">
          <reference field="0" count="1" selected="0">
            <x v="3"/>
          </reference>
          <reference field="2" count="1" selected="0">
            <x v="0"/>
          </reference>
          <reference field="33" count="5">
            <x v="0"/>
            <x v="5"/>
            <x v="11"/>
            <x v="13"/>
            <x v="18"/>
          </reference>
        </references>
      </pivotArea>
    </format>
    <format dxfId="138">
      <pivotArea dataOnly="0" labelOnly="1" fieldPosition="0">
        <references count="3">
          <reference field="0" count="1" selected="0">
            <x v="3"/>
          </reference>
          <reference field="2" count="1" selected="0">
            <x v="1"/>
          </reference>
          <reference field="33" count="1">
            <x v="0"/>
          </reference>
        </references>
      </pivotArea>
    </format>
    <format dxfId="137">
      <pivotArea dataOnly="0" labelOnly="1" fieldPosition="0">
        <references count="3">
          <reference field="0" count="1" selected="0">
            <x v="4"/>
          </reference>
          <reference field="2" count="1" selected="0">
            <x v="0"/>
          </reference>
          <reference field="33" count="5">
            <x v="0"/>
            <x v="8"/>
            <x v="11"/>
            <x v="19"/>
            <x v="21"/>
          </reference>
        </references>
      </pivotArea>
    </format>
    <format dxfId="136">
      <pivotArea dataOnly="0" labelOnly="1" fieldPosition="0">
        <references count="3">
          <reference field="0" count="1" selected="0">
            <x v="5"/>
          </reference>
          <reference field="2" count="1" selected="0">
            <x v="0"/>
          </reference>
          <reference field="33" count="4">
            <x v="3"/>
            <x v="4"/>
            <x v="10"/>
            <x v="25"/>
          </reference>
        </references>
      </pivotArea>
    </format>
    <format dxfId="135">
      <pivotArea dataOnly="0" labelOnly="1" fieldPosition="0">
        <references count="3">
          <reference field="0" count="1" selected="0">
            <x v="5"/>
          </reference>
          <reference field="2" count="1" selected="0">
            <x v="1"/>
          </reference>
          <reference field="33" count="2">
            <x v="9"/>
            <x v="17"/>
          </reference>
        </references>
      </pivotArea>
    </format>
    <format dxfId="134">
      <pivotArea dataOnly="0" labelOnly="1" fieldPosition="0">
        <references count="3">
          <reference field="0" count="1" selected="0">
            <x v="6"/>
          </reference>
          <reference field="2" count="1" selected="0">
            <x v="0"/>
          </reference>
          <reference field="33" count="3">
            <x v="3"/>
            <x v="13"/>
            <x v="25"/>
          </reference>
        </references>
      </pivotArea>
    </format>
    <format dxfId="133">
      <pivotArea dataOnly="0" labelOnly="1" fieldPosition="0">
        <references count="3">
          <reference field="0" count="1" selected="0">
            <x v="6"/>
          </reference>
          <reference field="2" count="1" selected="0">
            <x v="1"/>
          </reference>
          <reference field="33" count="3">
            <x v="4"/>
            <x v="7"/>
            <x v="8"/>
          </reference>
        </references>
      </pivotArea>
    </format>
    <format dxfId="132">
      <pivotArea dataOnly="0" labelOnly="1" fieldPosition="0">
        <references count="3">
          <reference field="0" count="1" selected="0">
            <x v="7"/>
          </reference>
          <reference field="2" count="1" selected="0">
            <x v="0"/>
          </reference>
          <reference field="33" count="3">
            <x v="4"/>
            <x v="13"/>
            <x v="25"/>
          </reference>
        </references>
      </pivotArea>
    </format>
    <format dxfId="131">
      <pivotArea dataOnly="0" labelOnly="1" fieldPosition="0">
        <references count="3">
          <reference field="0" count="1" selected="0">
            <x v="7"/>
          </reference>
          <reference field="2" count="1" selected="0">
            <x v="1"/>
          </reference>
          <reference field="33" count="3">
            <x v="2"/>
            <x v="9"/>
            <x v="17"/>
          </reference>
        </references>
      </pivotArea>
    </format>
    <format dxfId="130">
      <pivotArea dataOnly="0" labelOnly="1" fieldPosition="0">
        <references count="3">
          <reference field="0" count="1" selected="0">
            <x v="8"/>
          </reference>
          <reference field="2" count="1" selected="0">
            <x v="0"/>
          </reference>
          <reference field="33" count="4">
            <x v="0"/>
            <x v="3"/>
            <x v="4"/>
            <x v="25"/>
          </reference>
        </references>
      </pivotArea>
    </format>
    <format dxfId="129">
      <pivotArea dataOnly="0" labelOnly="1" fieldPosition="0">
        <references count="3">
          <reference field="0" count="1" selected="0">
            <x v="8"/>
          </reference>
          <reference field="2" count="1" selected="0">
            <x v="1"/>
          </reference>
          <reference field="33" count="2">
            <x v="0"/>
            <x v="4"/>
          </reference>
        </references>
      </pivotArea>
    </format>
    <format dxfId="128">
      <pivotArea dataOnly="0" labelOnly="1" fieldPosition="0">
        <references count="3">
          <reference field="0" count="1" selected="0">
            <x v="9"/>
          </reference>
          <reference field="2" count="1" selected="0">
            <x v="0"/>
          </reference>
          <reference field="33" count="2">
            <x v="3"/>
            <x v="25"/>
          </reference>
        </references>
      </pivotArea>
    </format>
    <format dxfId="127">
      <pivotArea dataOnly="0" labelOnly="1" fieldPosition="0">
        <references count="3">
          <reference field="0" count="1" selected="0">
            <x v="9"/>
          </reference>
          <reference field="2" count="1" selected="0">
            <x v="1"/>
          </reference>
          <reference field="33" count="2">
            <x v="0"/>
            <x v="4"/>
          </reference>
        </references>
      </pivotArea>
    </format>
    <format dxfId="126">
      <pivotArea dataOnly="0" labelOnly="1" fieldPosition="0">
        <references count="3">
          <reference field="0" count="1" selected="0">
            <x v="10"/>
          </reference>
          <reference field="2" count="1" selected="0">
            <x v="0"/>
          </reference>
          <reference field="33" count="8">
            <x v="0"/>
            <x v="3"/>
            <x v="4"/>
            <x v="5"/>
            <x v="11"/>
            <x v="19"/>
            <x v="24"/>
            <x v="25"/>
          </reference>
        </references>
      </pivotArea>
    </format>
    <format dxfId="125">
      <pivotArea dataOnly="0" labelOnly="1" fieldPosition="0">
        <references count="3">
          <reference field="0" count="1" selected="0">
            <x v="10"/>
          </reference>
          <reference field="2" count="1" selected="0">
            <x v="1"/>
          </reference>
          <reference field="33" count="1">
            <x v="9"/>
          </reference>
        </references>
      </pivotArea>
    </format>
    <format dxfId="124">
      <pivotArea dataOnly="0" labelOnly="1" fieldPosition="0">
        <references count="3">
          <reference field="0" count="1" selected="0">
            <x v="11"/>
          </reference>
          <reference field="2" count="1" selected="0">
            <x v="0"/>
          </reference>
          <reference field="33" count="3">
            <x v="0"/>
            <x v="3"/>
            <x v="19"/>
          </reference>
        </references>
      </pivotArea>
    </format>
    <format dxfId="123">
      <pivotArea dataOnly="0" labelOnly="1" fieldPosition="0">
        <references count="3">
          <reference field="0" count="1" selected="0">
            <x v="11"/>
          </reference>
          <reference field="2" count="1" selected="0">
            <x v="1"/>
          </reference>
          <reference field="33" count="3">
            <x v="0"/>
            <x v="8"/>
            <x v="17"/>
          </reference>
        </references>
      </pivotArea>
    </format>
    <format dxfId="122">
      <pivotArea dataOnly="0" labelOnly="1" fieldPosition="0">
        <references count="3">
          <reference field="0" count="1" selected="0">
            <x v="12"/>
          </reference>
          <reference field="2" count="1" selected="0">
            <x v="0"/>
          </reference>
          <reference field="33" count="4">
            <x v="0"/>
            <x v="3"/>
            <x v="13"/>
            <x v="19"/>
          </reference>
        </references>
      </pivotArea>
    </format>
    <format dxfId="121">
      <pivotArea dataOnly="0" labelOnly="1" fieldPosition="0">
        <references count="3">
          <reference field="0" count="1" selected="0">
            <x v="12"/>
          </reference>
          <reference field="2" count="1" selected="0">
            <x v="1"/>
          </reference>
          <reference field="33" count="2">
            <x v="0"/>
            <x v="1"/>
          </reference>
        </references>
      </pivotArea>
    </format>
    <format dxfId="120">
      <pivotArea dataOnly="0" labelOnly="1" fieldPosition="0">
        <references count="3">
          <reference field="0" count="1" selected="0">
            <x v="13"/>
          </reference>
          <reference field="2" count="1" selected="0">
            <x v="0"/>
          </reference>
          <reference field="33" count="3">
            <x v="0"/>
            <x v="3"/>
            <x v="25"/>
          </reference>
        </references>
      </pivotArea>
    </format>
    <format dxfId="119">
      <pivotArea dataOnly="0" labelOnly="1" fieldPosition="0">
        <references count="3">
          <reference field="0" count="1" selected="0">
            <x v="13"/>
          </reference>
          <reference field="2" count="1" selected="0">
            <x v="1"/>
          </reference>
          <reference field="33" count="2">
            <x v="0"/>
            <x v="14"/>
          </reference>
        </references>
      </pivotArea>
    </format>
    <format dxfId="118">
      <pivotArea dataOnly="0" labelOnly="1" fieldPosition="0">
        <references count="3">
          <reference field="0" count="1" selected="0">
            <x v="14"/>
          </reference>
          <reference field="2" count="1" selected="0">
            <x v="0"/>
          </reference>
          <reference field="33" count="4">
            <x v="4"/>
            <x v="5"/>
            <x v="11"/>
            <x v="19"/>
          </reference>
        </references>
      </pivotArea>
    </format>
    <format dxfId="117">
      <pivotArea dataOnly="0" labelOnly="1" fieldPosition="0">
        <references count="3">
          <reference field="0" count="1" selected="0">
            <x v="14"/>
          </reference>
          <reference field="2" count="1" selected="0">
            <x v="1"/>
          </reference>
          <reference field="33" count="1">
            <x v="4"/>
          </reference>
        </references>
      </pivotArea>
    </format>
    <format dxfId="116">
      <pivotArea dataOnly="0" labelOnly="1" fieldPosition="0">
        <references count="3">
          <reference field="0" count="1" selected="0">
            <x v="15"/>
          </reference>
          <reference field="2" count="1" selected="0">
            <x v="0"/>
          </reference>
          <reference field="33" count="3">
            <x v="3"/>
            <x v="19"/>
            <x v="25"/>
          </reference>
        </references>
      </pivotArea>
    </format>
    <format dxfId="115">
      <pivotArea dataOnly="0" labelOnly="1" fieldPosition="0">
        <references count="3">
          <reference field="0" count="1" selected="0">
            <x v="15"/>
          </reference>
          <reference field="2" count="1" selected="0">
            <x v="1"/>
          </reference>
          <reference field="33" count="3">
            <x v="4"/>
            <x v="10"/>
            <x v="16"/>
          </reference>
        </references>
      </pivotArea>
    </format>
    <format dxfId="114">
      <pivotArea dataOnly="0" labelOnly="1" fieldPosition="0">
        <references count="3">
          <reference field="0" count="1" selected="0">
            <x v="16"/>
          </reference>
          <reference field="2" count="1" selected="0">
            <x v="0"/>
          </reference>
          <reference field="33" count="2">
            <x v="6"/>
            <x v="12"/>
          </reference>
        </references>
      </pivotArea>
    </format>
    <format dxfId="113">
      <pivotArea dataOnly="0" labelOnly="1" fieldPosition="0">
        <references count="3">
          <reference field="0" count="1" selected="0">
            <x v="16"/>
          </reference>
          <reference field="2" count="1" selected="0">
            <x v="1"/>
          </reference>
          <reference field="33" count="1">
            <x v="0"/>
          </reference>
        </references>
      </pivotArea>
    </format>
    <format dxfId="112">
      <pivotArea dataOnly="0" labelOnly="1" fieldPosition="0">
        <references count="3">
          <reference field="0" count="1" selected="0">
            <x v="17"/>
          </reference>
          <reference field="2" count="1" selected="0">
            <x v="0"/>
          </reference>
          <reference field="33" count="1">
            <x v="19"/>
          </reference>
        </references>
      </pivotArea>
    </format>
    <format dxfId="111">
      <pivotArea dataOnly="0" labelOnly="1" fieldPosition="0">
        <references count="3">
          <reference field="0" count="1" selected="0">
            <x v="17"/>
          </reference>
          <reference field="2" count="1" selected="0">
            <x v="1"/>
          </reference>
          <reference field="33" count="2">
            <x v="9"/>
            <x v="19"/>
          </reference>
        </references>
      </pivotArea>
    </format>
    <format dxfId="110">
      <pivotArea dataOnly="0" labelOnly="1" fieldPosition="0">
        <references count="3">
          <reference field="0" count="1" selected="0">
            <x v="18"/>
          </reference>
          <reference field="2" count="1" selected="0">
            <x v="0"/>
          </reference>
          <reference field="33" count="3">
            <x v="13"/>
            <x v="19"/>
            <x v="23"/>
          </reference>
        </references>
      </pivotArea>
    </format>
    <format dxfId="109">
      <pivotArea dataOnly="0" labelOnly="1" fieldPosition="0">
        <references count="3">
          <reference field="0" count="1" selected="0">
            <x v="18"/>
          </reference>
          <reference field="2" count="1" selected="0">
            <x v="1"/>
          </reference>
          <reference field="33" count="1">
            <x v="4"/>
          </reference>
        </references>
      </pivotArea>
    </format>
    <format dxfId="108">
      <pivotArea dataOnly="0" labelOnly="1" fieldPosition="0">
        <references count="3">
          <reference field="0" count="1" selected="0">
            <x v="19"/>
          </reference>
          <reference field="2" count="1" selected="0">
            <x v="2"/>
          </reference>
          <reference field="33" count="1">
            <x v="25"/>
          </reference>
        </references>
      </pivotArea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field="0" type="button" dataOnly="0" labelOnly="1" outline="0" axis="axisRow" fieldPosition="0"/>
    </format>
    <format dxfId="103">
      <pivotArea dataOnly="0" labelOnly="1" fieldPosition="0">
        <references count="1">
          <reference field="0" count="0"/>
        </references>
      </pivotArea>
    </format>
    <format dxfId="102">
      <pivotArea dataOnly="0" labelOnly="1" grandRow="1" outline="0" fieldPosition="0"/>
    </format>
    <format dxfId="101">
      <pivotArea dataOnly="0" labelOnly="1" fieldPosition="0">
        <references count="2">
          <reference field="0" count="1" selected="0">
            <x v="0"/>
          </reference>
          <reference field="2" count="1">
            <x v="0"/>
          </reference>
        </references>
      </pivotArea>
    </format>
    <format dxfId="100">
      <pivotArea dataOnly="0" labelOnly="1" fieldPosition="0">
        <references count="2">
          <reference field="0" count="1" selected="0">
            <x v="1"/>
          </reference>
          <reference field="2" count="1">
            <x v="0"/>
          </reference>
        </references>
      </pivotArea>
    </format>
    <format dxfId="99">
      <pivotArea dataOnly="0" labelOnly="1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98">
      <pivotArea dataOnly="0" labelOnly="1" fieldPosition="0">
        <references count="2">
          <reference field="0" count="1" selected="0">
            <x v="3"/>
          </reference>
          <reference field="2" count="2">
            <x v="0"/>
            <x v="1"/>
          </reference>
        </references>
      </pivotArea>
    </format>
    <format dxfId="97">
      <pivotArea dataOnly="0" labelOnly="1" fieldPosition="0">
        <references count="2">
          <reference field="0" count="1" selected="0">
            <x v="4"/>
          </reference>
          <reference field="2" count="1">
            <x v="0"/>
          </reference>
        </references>
      </pivotArea>
    </format>
    <format dxfId="96">
      <pivotArea dataOnly="0" labelOnly="1" fieldPosition="0">
        <references count="2">
          <reference field="0" count="1" selected="0">
            <x v="5"/>
          </reference>
          <reference field="2" count="2">
            <x v="0"/>
            <x v="1"/>
          </reference>
        </references>
      </pivotArea>
    </format>
    <format dxfId="95">
      <pivotArea dataOnly="0" labelOnly="1" fieldPosition="0">
        <references count="2">
          <reference field="0" count="1" selected="0">
            <x v="6"/>
          </reference>
          <reference field="2" count="2">
            <x v="0"/>
            <x v="1"/>
          </reference>
        </references>
      </pivotArea>
    </format>
    <format dxfId="94">
      <pivotArea dataOnly="0" labelOnly="1" fieldPosition="0">
        <references count="2">
          <reference field="0" count="1" selected="0">
            <x v="7"/>
          </reference>
          <reference field="2" count="2">
            <x v="0"/>
            <x v="1"/>
          </reference>
        </references>
      </pivotArea>
    </format>
    <format dxfId="93">
      <pivotArea dataOnly="0" labelOnly="1" fieldPosition="0">
        <references count="2">
          <reference field="0" count="1" selected="0">
            <x v="8"/>
          </reference>
          <reference field="2" count="2">
            <x v="0"/>
            <x v="1"/>
          </reference>
        </references>
      </pivotArea>
    </format>
    <format dxfId="92">
      <pivotArea dataOnly="0" labelOnly="1" fieldPosition="0">
        <references count="2">
          <reference field="0" count="1" selected="0">
            <x v="9"/>
          </reference>
          <reference field="2" count="2">
            <x v="0"/>
            <x v="1"/>
          </reference>
        </references>
      </pivotArea>
    </format>
    <format dxfId="91">
      <pivotArea dataOnly="0" labelOnly="1" fieldPosition="0">
        <references count="2">
          <reference field="0" count="1" selected="0">
            <x v="10"/>
          </reference>
          <reference field="2" count="2">
            <x v="0"/>
            <x v="1"/>
          </reference>
        </references>
      </pivotArea>
    </format>
    <format dxfId="90">
      <pivotArea dataOnly="0" labelOnly="1" fieldPosition="0">
        <references count="2">
          <reference field="0" count="1" selected="0">
            <x v="11"/>
          </reference>
          <reference field="2" count="2">
            <x v="0"/>
            <x v="1"/>
          </reference>
        </references>
      </pivotArea>
    </format>
    <format dxfId="89">
      <pivotArea dataOnly="0" labelOnly="1" fieldPosition="0">
        <references count="2">
          <reference field="0" count="1" selected="0">
            <x v="12"/>
          </reference>
          <reference field="2" count="2">
            <x v="0"/>
            <x v="1"/>
          </reference>
        </references>
      </pivotArea>
    </format>
    <format dxfId="88">
      <pivotArea dataOnly="0" labelOnly="1" fieldPosition="0">
        <references count="2">
          <reference field="0" count="1" selected="0">
            <x v="13"/>
          </reference>
          <reference field="2" count="2">
            <x v="0"/>
            <x v="1"/>
          </reference>
        </references>
      </pivotArea>
    </format>
    <format dxfId="87">
      <pivotArea dataOnly="0" labelOnly="1" fieldPosition="0">
        <references count="2">
          <reference field="0" count="1" selected="0">
            <x v="14"/>
          </reference>
          <reference field="2" count="2">
            <x v="0"/>
            <x v="1"/>
          </reference>
        </references>
      </pivotArea>
    </format>
    <format dxfId="86">
      <pivotArea dataOnly="0" labelOnly="1" fieldPosition="0">
        <references count="2">
          <reference field="0" count="1" selected="0">
            <x v="15"/>
          </reference>
          <reference field="2" count="2">
            <x v="0"/>
            <x v="1"/>
          </reference>
        </references>
      </pivotArea>
    </format>
    <format dxfId="85">
      <pivotArea dataOnly="0" labelOnly="1" fieldPosition="0">
        <references count="2">
          <reference field="0" count="1" selected="0">
            <x v="16"/>
          </reference>
          <reference field="2" count="2">
            <x v="0"/>
            <x v="1"/>
          </reference>
        </references>
      </pivotArea>
    </format>
    <format dxfId="84">
      <pivotArea dataOnly="0" labelOnly="1" fieldPosition="0">
        <references count="2">
          <reference field="0" count="1" selected="0">
            <x v="17"/>
          </reference>
          <reference field="2" count="2">
            <x v="0"/>
            <x v="1"/>
          </reference>
        </references>
      </pivotArea>
    </format>
    <format dxfId="83">
      <pivotArea dataOnly="0" labelOnly="1" fieldPosition="0">
        <references count="2">
          <reference field="0" count="1" selected="0">
            <x v="18"/>
          </reference>
          <reference field="2" count="2">
            <x v="0"/>
            <x v="1"/>
          </reference>
        </references>
      </pivotArea>
    </format>
    <format dxfId="82">
      <pivotArea dataOnly="0" labelOnly="1" fieldPosition="0">
        <references count="2">
          <reference field="0" count="1" selected="0">
            <x v="19"/>
          </reference>
          <reference field="2" count="1">
            <x v="2"/>
          </reference>
        </references>
      </pivotArea>
    </format>
    <format dxfId="81">
      <pivotArea dataOnly="0" labelOnly="1" fieldPosition="0">
        <references count="3">
          <reference field="0" count="1" selected="0">
            <x v="0"/>
          </reference>
          <reference field="2" count="1" selected="0">
            <x v="0"/>
          </reference>
          <reference field="33" count="6">
            <x v="3"/>
            <x v="11"/>
            <x v="15"/>
            <x v="18"/>
            <x v="20"/>
            <x v="22"/>
          </reference>
        </references>
      </pivotArea>
    </format>
    <format dxfId="80">
      <pivotArea dataOnly="0" labelOnly="1" fieldPosition="0">
        <references count="3">
          <reference field="0" count="1" selected="0">
            <x v="1"/>
          </reference>
          <reference field="2" count="1" selected="0">
            <x v="0"/>
          </reference>
          <reference field="33" count="4">
            <x v="3"/>
            <x v="11"/>
            <x v="18"/>
            <x v="20"/>
          </reference>
        </references>
      </pivotArea>
    </format>
    <format dxfId="79">
      <pivotArea dataOnly="0" labelOnly="1" fieldPosition="0">
        <references count="3">
          <reference field="0" count="1" selected="0">
            <x v="2"/>
          </reference>
          <reference field="2" count="1" selected="0">
            <x v="0"/>
          </reference>
          <reference field="33" count="3">
            <x v="4"/>
            <x v="11"/>
            <x v="18"/>
          </reference>
        </references>
      </pivotArea>
    </format>
    <format dxfId="78">
      <pivotArea dataOnly="0" labelOnly="1" fieldPosition="0">
        <references count="3">
          <reference field="0" count="1" selected="0">
            <x v="3"/>
          </reference>
          <reference field="2" count="1" selected="0">
            <x v="0"/>
          </reference>
          <reference field="33" count="5">
            <x v="0"/>
            <x v="5"/>
            <x v="11"/>
            <x v="13"/>
            <x v="18"/>
          </reference>
        </references>
      </pivotArea>
    </format>
    <format dxfId="77">
      <pivotArea dataOnly="0" labelOnly="1" fieldPosition="0">
        <references count="3">
          <reference field="0" count="1" selected="0">
            <x v="3"/>
          </reference>
          <reference field="2" count="1" selected="0">
            <x v="1"/>
          </reference>
          <reference field="33" count="1">
            <x v="0"/>
          </reference>
        </references>
      </pivotArea>
    </format>
    <format dxfId="76">
      <pivotArea dataOnly="0" labelOnly="1" fieldPosition="0">
        <references count="3">
          <reference field="0" count="1" selected="0">
            <x v="4"/>
          </reference>
          <reference field="2" count="1" selected="0">
            <x v="0"/>
          </reference>
          <reference field="33" count="5">
            <x v="0"/>
            <x v="8"/>
            <x v="11"/>
            <x v="19"/>
            <x v="21"/>
          </reference>
        </references>
      </pivotArea>
    </format>
    <format dxfId="75">
      <pivotArea dataOnly="0" labelOnly="1" fieldPosition="0">
        <references count="3">
          <reference field="0" count="1" selected="0">
            <x v="5"/>
          </reference>
          <reference field="2" count="1" selected="0">
            <x v="0"/>
          </reference>
          <reference field="33" count="4">
            <x v="3"/>
            <x v="4"/>
            <x v="10"/>
            <x v="25"/>
          </reference>
        </references>
      </pivotArea>
    </format>
    <format dxfId="74">
      <pivotArea dataOnly="0" labelOnly="1" fieldPosition="0">
        <references count="3">
          <reference field="0" count="1" selected="0">
            <x v="5"/>
          </reference>
          <reference field="2" count="1" selected="0">
            <x v="1"/>
          </reference>
          <reference field="33" count="2">
            <x v="9"/>
            <x v="17"/>
          </reference>
        </references>
      </pivotArea>
    </format>
    <format dxfId="73">
      <pivotArea dataOnly="0" labelOnly="1" fieldPosition="0">
        <references count="3">
          <reference field="0" count="1" selected="0">
            <x v="6"/>
          </reference>
          <reference field="2" count="1" selected="0">
            <x v="0"/>
          </reference>
          <reference field="33" count="3">
            <x v="3"/>
            <x v="13"/>
            <x v="25"/>
          </reference>
        </references>
      </pivotArea>
    </format>
    <format dxfId="72">
      <pivotArea dataOnly="0" labelOnly="1" fieldPosition="0">
        <references count="3">
          <reference field="0" count="1" selected="0">
            <x v="6"/>
          </reference>
          <reference field="2" count="1" selected="0">
            <x v="1"/>
          </reference>
          <reference field="33" count="3">
            <x v="4"/>
            <x v="7"/>
            <x v="8"/>
          </reference>
        </references>
      </pivotArea>
    </format>
    <format dxfId="71">
      <pivotArea dataOnly="0" labelOnly="1" fieldPosition="0">
        <references count="3">
          <reference field="0" count="1" selected="0">
            <x v="7"/>
          </reference>
          <reference field="2" count="1" selected="0">
            <x v="0"/>
          </reference>
          <reference field="33" count="3">
            <x v="4"/>
            <x v="13"/>
            <x v="25"/>
          </reference>
        </references>
      </pivotArea>
    </format>
    <format dxfId="70">
      <pivotArea dataOnly="0" labelOnly="1" fieldPosition="0">
        <references count="3">
          <reference field="0" count="1" selected="0">
            <x v="7"/>
          </reference>
          <reference field="2" count="1" selected="0">
            <x v="1"/>
          </reference>
          <reference field="33" count="3">
            <x v="2"/>
            <x v="9"/>
            <x v="17"/>
          </reference>
        </references>
      </pivotArea>
    </format>
    <format dxfId="69">
      <pivotArea dataOnly="0" labelOnly="1" fieldPosition="0">
        <references count="3">
          <reference field="0" count="1" selected="0">
            <x v="8"/>
          </reference>
          <reference field="2" count="1" selected="0">
            <x v="0"/>
          </reference>
          <reference field="33" count="4">
            <x v="0"/>
            <x v="3"/>
            <x v="4"/>
            <x v="25"/>
          </reference>
        </references>
      </pivotArea>
    </format>
    <format dxfId="68">
      <pivotArea dataOnly="0" labelOnly="1" fieldPosition="0">
        <references count="3">
          <reference field="0" count="1" selected="0">
            <x v="8"/>
          </reference>
          <reference field="2" count="1" selected="0">
            <x v="1"/>
          </reference>
          <reference field="33" count="2">
            <x v="0"/>
            <x v="4"/>
          </reference>
        </references>
      </pivotArea>
    </format>
    <format dxfId="67">
      <pivotArea dataOnly="0" labelOnly="1" fieldPosition="0">
        <references count="3">
          <reference field="0" count="1" selected="0">
            <x v="9"/>
          </reference>
          <reference field="2" count="1" selected="0">
            <x v="0"/>
          </reference>
          <reference field="33" count="2">
            <x v="3"/>
            <x v="25"/>
          </reference>
        </references>
      </pivotArea>
    </format>
    <format dxfId="66">
      <pivotArea dataOnly="0" labelOnly="1" fieldPosition="0">
        <references count="3">
          <reference field="0" count="1" selected="0">
            <x v="9"/>
          </reference>
          <reference field="2" count="1" selected="0">
            <x v="1"/>
          </reference>
          <reference field="33" count="2">
            <x v="0"/>
            <x v="4"/>
          </reference>
        </references>
      </pivotArea>
    </format>
    <format dxfId="65">
      <pivotArea dataOnly="0" labelOnly="1" fieldPosition="0">
        <references count="3">
          <reference field="0" count="1" selected="0">
            <x v="10"/>
          </reference>
          <reference field="2" count="1" selected="0">
            <x v="0"/>
          </reference>
          <reference field="33" count="8">
            <x v="0"/>
            <x v="3"/>
            <x v="4"/>
            <x v="5"/>
            <x v="11"/>
            <x v="19"/>
            <x v="24"/>
            <x v="25"/>
          </reference>
        </references>
      </pivotArea>
    </format>
    <format dxfId="64">
      <pivotArea dataOnly="0" labelOnly="1" fieldPosition="0">
        <references count="3">
          <reference field="0" count="1" selected="0">
            <x v="10"/>
          </reference>
          <reference field="2" count="1" selected="0">
            <x v="1"/>
          </reference>
          <reference field="33" count="1">
            <x v="9"/>
          </reference>
        </references>
      </pivotArea>
    </format>
    <format dxfId="63">
      <pivotArea dataOnly="0" labelOnly="1" fieldPosition="0">
        <references count="3">
          <reference field="0" count="1" selected="0">
            <x v="11"/>
          </reference>
          <reference field="2" count="1" selected="0">
            <x v="0"/>
          </reference>
          <reference field="33" count="3">
            <x v="0"/>
            <x v="3"/>
            <x v="19"/>
          </reference>
        </references>
      </pivotArea>
    </format>
    <format dxfId="62">
      <pivotArea dataOnly="0" labelOnly="1" fieldPosition="0">
        <references count="3">
          <reference field="0" count="1" selected="0">
            <x v="11"/>
          </reference>
          <reference field="2" count="1" selected="0">
            <x v="1"/>
          </reference>
          <reference field="33" count="3">
            <x v="0"/>
            <x v="8"/>
            <x v="17"/>
          </reference>
        </references>
      </pivotArea>
    </format>
    <format dxfId="61">
      <pivotArea dataOnly="0" labelOnly="1" fieldPosition="0">
        <references count="3">
          <reference field="0" count="1" selected="0">
            <x v="12"/>
          </reference>
          <reference field="2" count="1" selected="0">
            <x v="0"/>
          </reference>
          <reference field="33" count="4">
            <x v="0"/>
            <x v="3"/>
            <x v="13"/>
            <x v="19"/>
          </reference>
        </references>
      </pivotArea>
    </format>
    <format dxfId="60">
      <pivotArea dataOnly="0" labelOnly="1" fieldPosition="0">
        <references count="3">
          <reference field="0" count="1" selected="0">
            <x v="12"/>
          </reference>
          <reference field="2" count="1" selected="0">
            <x v="1"/>
          </reference>
          <reference field="33" count="2">
            <x v="0"/>
            <x v="1"/>
          </reference>
        </references>
      </pivotArea>
    </format>
    <format dxfId="59">
      <pivotArea dataOnly="0" labelOnly="1" fieldPosition="0">
        <references count="3">
          <reference field="0" count="1" selected="0">
            <x v="13"/>
          </reference>
          <reference field="2" count="1" selected="0">
            <x v="0"/>
          </reference>
          <reference field="33" count="3">
            <x v="0"/>
            <x v="3"/>
            <x v="25"/>
          </reference>
        </references>
      </pivotArea>
    </format>
    <format dxfId="58">
      <pivotArea dataOnly="0" labelOnly="1" fieldPosition="0">
        <references count="3">
          <reference field="0" count="1" selected="0">
            <x v="13"/>
          </reference>
          <reference field="2" count="1" selected="0">
            <x v="1"/>
          </reference>
          <reference field="33" count="2">
            <x v="0"/>
            <x v="14"/>
          </reference>
        </references>
      </pivotArea>
    </format>
    <format dxfId="57">
      <pivotArea dataOnly="0" labelOnly="1" fieldPosition="0">
        <references count="3">
          <reference field="0" count="1" selected="0">
            <x v="14"/>
          </reference>
          <reference field="2" count="1" selected="0">
            <x v="0"/>
          </reference>
          <reference field="33" count="4">
            <x v="4"/>
            <x v="5"/>
            <x v="11"/>
            <x v="19"/>
          </reference>
        </references>
      </pivotArea>
    </format>
    <format dxfId="56">
      <pivotArea dataOnly="0" labelOnly="1" fieldPosition="0">
        <references count="3">
          <reference field="0" count="1" selected="0">
            <x v="14"/>
          </reference>
          <reference field="2" count="1" selected="0">
            <x v="1"/>
          </reference>
          <reference field="33" count="1">
            <x v="4"/>
          </reference>
        </references>
      </pivotArea>
    </format>
    <format dxfId="55">
      <pivotArea dataOnly="0" labelOnly="1" fieldPosition="0">
        <references count="3">
          <reference field="0" count="1" selected="0">
            <x v="15"/>
          </reference>
          <reference field="2" count="1" selected="0">
            <x v="0"/>
          </reference>
          <reference field="33" count="3">
            <x v="3"/>
            <x v="19"/>
            <x v="25"/>
          </reference>
        </references>
      </pivotArea>
    </format>
    <format dxfId="54">
      <pivotArea dataOnly="0" labelOnly="1" fieldPosition="0">
        <references count="3">
          <reference field="0" count="1" selected="0">
            <x v="15"/>
          </reference>
          <reference field="2" count="1" selected="0">
            <x v="1"/>
          </reference>
          <reference field="33" count="3">
            <x v="4"/>
            <x v="10"/>
            <x v="16"/>
          </reference>
        </references>
      </pivotArea>
    </format>
    <format dxfId="53">
      <pivotArea dataOnly="0" labelOnly="1" fieldPosition="0">
        <references count="3">
          <reference field="0" count="1" selected="0">
            <x v="16"/>
          </reference>
          <reference field="2" count="1" selected="0">
            <x v="0"/>
          </reference>
          <reference field="33" count="2">
            <x v="6"/>
            <x v="12"/>
          </reference>
        </references>
      </pivotArea>
    </format>
    <format dxfId="52">
      <pivotArea dataOnly="0" labelOnly="1" fieldPosition="0">
        <references count="3">
          <reference field="0" count="1" selected="0">
            <x v="16"/>
          </reference>
          <reference field="2" count="1" selected="0">
            <x v="1"/>
          </reference>
          <reference field="33" count="1">
            <x v="0"/>
          </reference>
        </references>
      </pivotArea>
    </format>
    <format dxfId="51">
      <pivotArea dataOnly="0" labelOnly="1" fieldPosition="0">
        <references count="3">
          <reference field="0" count="1" selected="0">
            <x v="17"/>
          </reference>
          <reference field="2" count="1" selected="0">
            <x v="0"/>
          </reference>
          <reference field="33" count="1">
            <x v="19"/>
          </reference>
        </references>
      </pivotArea>
    </format>
    <format dxfId="50">
      <pivotArea dataOnly="0" labelOnly="1" fieldPosition="0">
        <references count="3">
          <reference field="0" count="1" selected="0">
            <x v="17"/>
          </reference>
          <reference field="2" count="1" selected="0">
            <x v="1"/>
          </reference>
          <reference field="33" count="2">
            <x v="9"/>
            <x v="19"/>
          </reference>
        </references>
      </pivotArea>
    </format>
    <format dxfId="49">
      <pivotArea dataOnly="0" labelOnly="1" fieldPosition="0">
        <references count="3">
          <reference field="0" count="1" selected="0">
            <x v="18"/>
          </reference>
          <reference field="2" count="1" selected="0">
            <x v="0"/>
          </reference>
          <reference field="33" count="3">
            <x v="13"/>
            <x v="19"/>
            <x v="23"/>
          </reference>
        </references>
      </pivotArea>
    </format>
    <format dxfId="48">
      <pivotArea dataOnly="0" labelOnly="1" fieldPosition="0">
        <references count="3">
          <reference field="0" count="1" selected="0">
            <x v="18"/>
          </reference>
          <reference field="2" count="1" selected="0">
            <x v="1"/>
          </reference>
          <reference field="33" count="1">
            <x v="4"/>
          </reference>
        </references>
      </pivotArea>
    </format>
    <format dxfId="47">
      <pivotArea dataOnly="0" labelOnly="1" fieldPosition="0">
        <references count="3">
          <reference field="0" count="1" selected="0">
            <x v="19"/>
          </reference>
          <reference field="2" count="1" selected="0">
            <x v="2"/>
          </reference>
          <reference field="33" count="1">
            <x v="25"/>
          </reference>
        </references>
      </pivotArea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หน่วยงาน/สถานะการจองเงินในระบบ">
  <location ref="A3:B59" firstHeaderRow="1" firstDataRow="1" firstDataCol="1"/>
  <pivotFields count="50">
    <pivotField axis="axisRow" showAll="0" sortType="ascending">
      <items count="21">
        <item n="01 สำนักงานอธิการบดี" x="0"/>
        <item n="02 คุณะศิลปศึกษา" x="1"/>
        <item n="03 คณะศิลปนาฏดุริยางค์" x="2"/>
        <item n="04 คณะศิลปวิจิตร" x="3"/>
        <item n="05 วนศ." x="4"/>
        <item n="06 วนศ.เชียงใหม่" x="5"/>
        <item n="07 วนศ.นครศรีธรรมราช" x="6"/>
        <item n="08 วนศ.อ่างทอง" x="7"/>
        <item n="10 วนศ.สุโขทัย" x="9"/>
        <item n="11 วนศ.กาฬสินธุ์" x="10"/>
        <item n="11 วนศ.ร้อยเอ็ด" x="8"/>
        <item n="12 วนศ.ลพบุรี" x="11"/>
        <item n="13 วนศ.จันทบุรี" x="12"/>
        <item n="14 วนศ.พัทลุง" x="13"/>
        <item n="15 วนศ.สุพรรณบุรี" x="14"/>
        <item n="16 วนศ.นครราชสีมา" x="15"/>
        <item n="17 วชศ." x="16"/>
        <item n="18 วชศ.สุพรรณบุรี" x="17"/>
        <item n="19 วชศ.นครศรีธรรมราช" x="18"/>
        <item x="19"/>
        <item t="default"/>
      </items>
    </pivotField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2"/>
  </rowFields>
  <rowItems count="56">
    <i>
      <x/>
    </i>
    <i r="1">
      <x/>
    </i>
    <i>
      <x v="1"/>
    </i>
    <i r="1">
      <x/>
    </i>
    <i>
      <x v="2"/>
    </i>
    <i r="1">
      <x/>
    </i>
    <i>
      <x v="3"/>
    </i>
    <i r="1">
      <x/>
    </i>
    <i r="1">
      <x v="1"/>
    </i>
    <i>
      <x v="4"/>
    </i>
    <i r="1">
      <x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 r="1">
      <x v="1"/>
    </i>
    <i>
      <x v="12"/>
    </i>
    <i r="1">
      <x/>
    </i>
    <i r="1">
      <x v="1"/>
    </i>
    <i>
      <x v="13"/>
    </i>
    <i r="1">
      <x/>
    </i>
    <i r="1">
      <x v="1"/>
    </i>
    <i>
      <x v="14"/>
    </i>
    <i r="1">
      <x/>
    </i>
    <i r="1">
      <x v="1"/>
    </i>
    <i>
      <x v="15"/>
    </i>
    <i r="1">
      <x/>
    </i>
    <i r="1">
      <x v="1"/>
    </i>
    <i>
      <x v="16"/>
    </i>
    <i r="1">
      <x/>
    </i>
    <i r="1">
      <x v="1"/>
    </i>
    <i>
      <x v="17"/>
    </i>
    <i r="1">
      <x/>
    </i>
    <i r="1">
      <x v="1"/>
    </i>
    <i>
      <x v="18"/>
    </i>
    <i r="1">
      <x/>
    </i>
    <i r="1">
      <x v="1"/>
    </i>
    <i>
      <x v="19"/>
    </i>
    <i r="1">
      <x v="2"/>
    </i>
    <i t="grand">
      <x/>
    </i>
  </rowItems>
  <colItems count="1">
    <i/>
  </colItems>
  <dataFields count="1">
    <dataField name="จำนวน (รายการ)" fld="9" subtotal="count" baseField="0" baseItem="0"/>
  </dataFields>
  <formats count="7"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outline="0" axis="axisValues" fieldPosition="0"/>
    </format>
    <format dxfId="41">
      <pivotArea dataOnly="0" labelOnly="1" fieldPosition="0">
        <references count="1">
          <reference field="0" count="0"/>
        </references>
      </pivotArea>
    </format>
    <format dxfId="40">
      <pivotArea dataOnly="0" labelOnly="1" grandRow="1" outline="0" fieldPosition="0"/>
    </format>
    <format dxfId="39">
      <pivotArea dataOnly="0" labelOnly="1" fieldPosition="0">
        <references count="2">
          <reference field="0" count="1" selected="0">
            <x v="0"/>
          </reference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A3:D24" firstHeaderRow="0" firstDataRow="1" firstDataCol="1"/>
  <pivotFields count="46">
    <pivotField axis="axisRow" showAll="0">
      <items count="21">
        <item x="2"/>
        <item x="3"/>
        <item x="1"/>
        <item x="16"/>
        <item x="18"/>
        <item x="17"/>
        <item x="4"/>
        <item x="10"/>
        <item x="12"/>
        <item x="5"/>
        <item x="15"/>
        <item x="6"/>
        <item x="13"/>
        <item x="8"/>
        <item x="11"/>
        <item x="9"/>
        <item x="14"/>
        <item x="7"/>
        <item x="0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งบประมาฯสุทธิที่ได้รับ (บาท) (9)" fld="9" baseField="0" baseItem="0"/>
    <dataField name="Sum of ใบสั่งซื้อ ณ 31 มี.ค.2563" fld="35" baseField="0" baseItem="15"/>
    <dataField name="Sum of ยอดเบิกจ่าย ณ 31 มี.ค.2563" fld="36" baseField="0" baseItem="15"/>
  </dataFields>
  <formats count="39">
    <format dxfId="38">
      <pivotArea collapsedLevelsAreSubtotals="1" fieldPosition="0">
        <references count="1">
          <reference field="0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7">
      <pivotArea collapsedLevelsAreSubtotals="1" fieldPosition="0">
        <references count="1">
          <reference field="0" count="1">
            <x v="18"/>
          </reference>
        </references>
      </pivotArea>
    </format>
    <format dxfId="36">
      <pivotArea dataOnly="0" labelOnly="1" fieldPosition="0">
        <references count="1">
          <reference field="0" count="1">
            <x v="18"/>
          </reference>
        </references>
      </pivotArea>
    </format>
    <format dxfId="35">
      <pivotArea collapsedLevelsAreSubtotals="1" fieldPosition="0">
        <references count="1">
          <reference field="0" count="1">
            <x v="2"/>
          </reference>
        </references>
      </pivotArea>
    </format>
    <format dxfId="34">
      <pivotArea dataOnly="0" labelOnly="1" fieldPosition="0">
        <references count="1">
          <reference field="0" count="1">
            <x v="2"/>
          </reference>
        </references>
      </pivotArea>
    </format>
    <format dxfId="33">
      <pivotArea collapsedLevelsAreSubtotals="1" fieldPosition="0">
        <references count="1">
          <reference field="0" count="1">
            <x v="0"/>
          </reference>
        </references>
      </pivotArea>
    </format>
    <format dxfId="32">
      <pivotArea dataOnly="0" labelOnly="1" fieldPosition="0">
        <references count="1">
          <reference field="0" count="1">
            <x v="0"/>
          </reference>
        </references>
      </pivotArea>
    </format>
    <format dxfId="31">
      <pivotArea collapsedLevelsAreSubtotals="1" fieldPosition="0">
        <references count="1">
          <reference field="0" count="1">
            <x v="1"/>
          </reference>
        </references>
      </pivotArea>
    </format>
    <format dxfId="30">
      <pivotArea dataOnly="0" labelOnly="1" fieldPosition="0">
        <references count="1">
          <reference field="0" count="1">
            <x v="1"/>
          </reference>
        </references>
      </pivotArea>
    </format>
    <format dxfId="29">
      <pivotArea collapsedLevelsAreSubtotals="1" fieldPosition="0">
        <references count="1">
          <reference field="0" count="1">
            <x v="6"/>
          </reference>
        </references>
      </pivotArea>
    </format>
    <format dxfId="28">
      <pivotArea dataOnly="0" labelOnly="1" fieldPosition="0">
        <references count="1">
          <reference field="0" count="1">
            <x v="6"/>
          </reference>
        </references>
      </pivotArea>
    </format>
    <format dxfId="27">
      <pivotArea collapsedLevelsAreSubtotals="1" fieldPosition="0">
        <references count="1">
          <reference field="0" count="1">
            <x v="9"/>
          </reference>
        </references>
      </pivotArea>
    </format>
    <format dxfId="26">
      <pivotArea dataOnly="0" labelOnly="1" fieldPosition="0">
        <references count="1">
          <reference field="0" count="1">
            <x v="9"/>
          </reference>
        </references>
      </pivotArea>
    </format>
    <format dxfId="25">
      <pivotArea collapsedLevelsAreSubtotals="1" fieldPosition="0">
        <references count="1">
          <reference field="0" count="1">
            <x v="11"/>
          </reference>
        </references>
      </pivotArea>
    </format>
    <format dxfId="24">
      <pivotArea dataOnly="0" labelOnly="1" fieldPosition="0">
        <references count="1">
          <reference field="0" count="1">
            <x v="11"/>
          </reference>
        </references>
      </pivotArea>
    </format>
    <format dxfId="23">
      <pivotArea collapsedLevelsAreSubtotals="1" fieldPosition="0">
        <references count="1">
          <reference field="0" count="1">
            <x v="17"/>
          </reference>
        </references>
      </pivotArea>
    </format>
    <format dxfId="22">
      <pivotArea dataOnly="0" labelOnly="1" fieldPosition="0">
        <references count="1">
          <reference field="0" count="1">
            <x v="17"/>
          </reference>
        </references>
      </pivotArea>
    </format>
    <format dxfId="21">
      <pivotArea collapsedLevelsAreSubtotals="1" fieldPosition="0">
        <references count="1">
          <reference field="0" count="1">
            <x v="13"/>
          </reference>
        </references>
      </pivotArea>
    </format>
    <format dxfId="20">
      <pivotArea dataOnly="0" labelOnly="1" fieldPosition="0">
        <references count="1">
          <reference field="0" count="1">
            <x v="13"/>
          </reference>
        </references>
      </pivotArea>
    </format>
    <format dxfId="19">
      <pivotArea collapsedLevelsAreSubtotals="1" fieldPosition="0">
        <references count="1">
          <reference field="0" count="1">
            <x v="15"/>
          </reference>
        </references>
      </pivotArea>
    </format>
    <format dxfId="18">
      <pivotArea dataOnly="0" labelOnly="1" fieldPosition="0">
        <references count="1">
          <reference field="0" count="1">
            <x v="15"/>
          </reference>
        </references>
      </pivotArea>
    </format>
    <format dxfId="17">
      <pivotArea collapsedLevelsAreSubtotals="1" fieldPosition="0">
        <references count="1">
          <reference field="0" count="1">
            <x v="7"/>
          </reference>
        </references>
      </pivotArea>
    </format>
    <format dxfId="16">
      <pivotArea dataOnly="0" labelOnly="1" fieldPosition="0">
        <references count="1">
          <reference field="0" count="1">
            <x v="7"/>
          </reference>
        </references>
      </pivotArea>
    </format>
    <format dxfId="15">
      <pivotArea collapsedLevelsAreSubtotals="1" fieldPosition="0">
        <references count="1">
          <reference field="0" count="1">
            <x v="14"/>
          </reference>
        </references>
      </pivotArea>
    </format>
    <format dxfId="14">
      <pivotArea dataOnly="0" labelOnly="1" fieldPosition="0">
        <references count="1">
          <reference field="0" count="1">
            <x v="14"/>
          </reference>
        </references>
      </pivotArea>
    </format>
    <format dxfId="13">
      <pivotArea collapsedLevelsAreSubtotals="1" fieldPosition="0">
        <references count="1">
          <reference field="0" count="1">
            <x v="8"/>
          </reference>
        </references>
      </pivotArea>
    </format>
    <format dxfId="12">
      <pivotArea dataOnly="0" labelOnly="1" fieldPosition="0">
        <references count="1">
          <reference field="0" count="1">
            <x v="8"/>
          </reference>
        </references>
      </pivotArea>
    </format>
    <format dxfId="11">
      <pivotArea collapsedLevelsAreSubtotals="1" fieldPosition="0">
        <references count="1">
          <reference field="0" count="1">
            <x v="12"/>
          </reference>
        </references>
      </pivotArea>
    </format>
    <format dxfId="10">
      <pivotArea dataOnly="0" labelOnly="1" fieldPosition="0">
        <references count="1">
          <reference field="0" count="1">
            <x v="12"/>
          </reference>
        </references>
      </pivotArea>
    </format>
    <format dxfId="9">
      <pivotArea collapsedLevelsAreSubtotals="1" fieldPosition="0">
        <references count="1">
          <reference field="0" count="1">
            <x v="10"/>
          </reference>
        </references>
      </pivotArea>
    </format>
    <format dxfId="8">
      <pivotArea dataOnly="0" labelOnly="1" fieldPosition="0">
        <references count="1">
          <reference field="0" count="1">
            <x v="10"/>
          </reference>
        </references>
      </pivotArea>
    </format>
    <format dxfId="7">
      <pivotArea collapsedLevelsAreSubtotals="1" fieldPosition="0">
        <references count="1">
          <reference field="0" count="1">
            <x v="3"/>
          </reference>
        </references>
      </pivotArea>
    </format>
    <format dxfId="6">
      <pivotArea dataOnly="0" labelOnly="1" fieldPosition="0">
        <references count="1">
          <reference field="0" count="1">
            <x v="3"/>
          </reference>
        </references>
      </pivotArea>
    </format>
    <format dxfId="5">
      <pivotArea collapsedLevelsAreSubtotals="1" fieldPosition="0">
        <references count="1">
          <reference field="0" count="1">
            <x v="16"/>
          </reference>
        </references>
      </pivotArea>
    </format>
    <format dxfId="4">
      <pivotArea dataOnly="0" labelOnly="1" fieldPosition="0">
        <references count="1">
          <reference field="0" count="1">
            <x v="16"/>
          </reference>
        </references>
      </pivotArea>
    </format>
    <format dxfId="3">
      <pivotArea collapsedLevelsAreSubtotals="1" fieldPosition="0">
        <references count="1">
          <reference field="0" count="1">
            <x v="5"/>
          </reference>
        </references>
      </pivotArea>
    </format>
    <format dxfId="2">
      <pivotArea dataOnly="0" labelOnly="1" fieldPosition="0">
        <references count="1">
          <reference field="0" count="1">
            <x v="5"/>
          </reference>
        </references>
      </pivotArea>
    </format>
    <format dxfId="1">
      <pivotArea collapsedLevelsAreSubtotals="1" fieldPosition="0">
        <references count="2">
          <reference field="4294967294" count="2" selected="0">
            <x v="1"/>
            <x v="2"/>
          </reference>
          <reference field="0" count="1">
            <x v="19"/>
          </reference>
        </references>
      </pivotArea>
    </format>
    <format dxfId="0">
      <pivotArea field="0" grandRow="1" outline="0" collapsedLevelsAreSubtotals="1" axis="axisRow" fieldPosition="0">
        <references count="1">
          <reference field="4294967294" count="2" selected="0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2:C163"/>
  <sheetViews>
    <sheetView workbookViewId="0">
      <selection activeCell="A9" sqref="A9"/>
    </sheetView>
  </sheetViews>
  <sheetFormatPr defaultRowHeight="24.75" customHeight="1" x14ac:dyDescent="0.2"/>
  <cols>
    <col min="1" max="1" width="90.875" style="176" bestFit="1" customWidth="1"/>
    <col min="2" max="2" width="19.875" style="176" bestFit="1" customWidth="1"/>
    <col min="3" max="3" width="18.375" style="176" bestFit="1" customWidth="1"/>
    <col min="4" max="4" width="17.75" style="176" bestFit="1" customWidth="1"/>
    <col min="5" max="5" width="18.875" style="176" bestFit="1" customWidth="1"/>
    <col min="6" max="6" width="21.25" style="176" bestFit="1" customWidth="1"/>
    <col min="7" max="7" width="59.5" style="176" bestFit="1" customWidth="1"/>
    <col min="8" max="8" width="39.125" style="176" bestFit="1" customWidth="1"/>
    <col min="9" max="9" width="37.75" style="176" bestFit="1" customWidth="1"/>
    <col min="10" max="10" width="61.125" style="176" bestFit="1" customWidth="1"/>
    <col min="11" max="11" width="33.375" style="176" bestFit="1" customWidth="1"/>
    <col min="12" max="12" width="37" style="176" bestFit="1" customWidth="1"/>
    <col min="13" max="13" width="48.125" style="176" bestFit="1" customWidth="1"/>
    <col min="14" max="14" width="49.625" style="176" bestFit="1" customWidth="1"/>
    <col min="15" max="15" width="71.75" style="176" bestFit="1" customWidth="1"/>
    <col min="16" max="16" width="37.125" style="176" bestFit="1" customWidth="1"/>
    <col min="17" max="17" width="28.25" style="176" bestFit="1" customWidth="1"/>
    <col min="18" max="18" width="31.125" style="176" bestFit="1" customWidth="1"/>
    <col min="19" max="19" width="75.375" style="176" bestFit="1" customWidth="1"/>
    <col min="20" max="20" width="51.875" style="176" bestFit="1" customWidth="1"/>
    <col min="21" max="21" width="59.5" style="176" bestFit="1" customWidth="1"/>
    <col min="22" max="22" width="25.375" style="176" bestFit="1" customWidth="1"/>
    <col min="23" max="23" width="44.75" style="176" bestFit="1" customWidth="1"/>
    <col min="24" max="24" width="33.625" style="176" bestFit="1" customWidth="1"/>
    <col min="25" max="25" width="26.625" style="176" bestFit="1" customWidth="1"/>
    <col min="26" max="26" width="36.5" style="176" bestFit="1" customWidth="1"/>
    <col min="27" max="27" width="5.875" style="176" bestFit="1" customWidth="1"/>
    <col min="28" max="28" width="13.375" style="176" bestFit="1" customWidth="1"/>
    <col min="29" max="16384" width="9" style="176"/>
  </cols>
  <sheetData>
    <row r="2" spans="1:3" ht="24.75" customHeight="1" x14ac:dyDescent="0.2">
      <c r="A2" s="441" t="s">
        <v>3513</v>
      </c>
      <c r="B2" s="441"/>
      <c r="C2" s="441"/>
    </row>
    <row r="3" spans="1:3" ht="24.75" customHeight="1" x14ac:dyDescent="0.2">
      <c r="A3" s="177" t="s">
        <v>3509</v>
      </c>
      <c r="B3" s="178" t="s">
        <v>3488</v>
      </c>
      <c r="C3" s="178" t="s">
        <v>3510</v>
      </c>
    </row>
    <row r="4" spans="1:3" ht="24.75" customHeight="1" x14ac:dyDescent="0.2">
      <c r="A4" s="179" t="s">
        <v>3508</v>
      </c>
      <c r="B4" s="180">
        <v>37</v>
      </c>
      <c r="C4" s="181">
        <v>21087200</v>
      </c>
    </row>
    <row r="5" spans="1:3" ht="24.75" customHeight="1" x14ac:dyDescent="0.2">
      <c r="A5" s="179" t="s">
        <v>276</v>
      </c>
      <c r="B5" s="180">
        <v>37</v>
      </c>
      <c r="C5" s="181">
        <v>21087200</v>
      </c>
    </row>
    <row r="6" spans="1:3" ht="24.75" customHeight="1" x14ac:dyDescent="0.2">
      <c r="A6" s="179" t="s">
        <v>2457</v>
      </c>
      <c r="B6" s="180">
        <v>5</v>
      </c>
      <c r="C6" s="181">
        <v>198500</v>
      </c>
    </row>
    <row r="7" spans="1:3" ht="24.75" customHeight="1" x14ac:dyDescent="0.2">
      <c r="A7" s="179" t="s">
        <v>3476</v>
      </c>
      <c r="B7" s="180">
        <v>25</v>
      </c>
      <c r="C7" s="181">
        <v>3032300</v>
      </c>
    </row>
    <row r="8" spans="1:3" ht="24.75" customHeight="1" x14ac:dyDescent="0.2">
      <c r="A8" s="179" t="s">
        <v>3451</v>
      </c>
      <c r="B8" s="180">
        <v>2</v>
      </c>
      <c r="C8" s="181">
        <v>11341400</v>
      </c>
    </row>
    <row r="9" spans="1:3" ht="24.75" customHeight="1" x14ac:dyDescent="0.2">
      <c r="A9" s="179" t="s">
        <v>3475</v>
      </c>
      <c r="B9" s="180">
        <v>3</v>
      </c>
      <c r="C9" s="181">
        <v>1047000</v>
      </c>
    </row>
    <row r="10" spans="1:3" ht="24.75" customHeight="1" x14ac:dyDescent="0.2">
      <c r="A10" s="179" t="s">
        <v>3462</v>
      </c>
      <c r="B10" s="180">
        <v>1</v>
      </c>
      <c r="C10" s="181">
        <v>500000</v>
      </c>
    </row>
    <row r="11" spans="1:3" ht="24.75" customHeight="1" x14ac:dyDescent="0.2">
      <c r="A11" s="179" t="s">
        <v>3464</v>
      </c>
      <c r="B11" s="180">
        <v>1</v>
      </c>
      <c r="C11" s="181">
        <v>4968000</v>
      </c>
    </row>
    <row r="12" spans="1:3" ht="24.75" customHeight="1" x14ac:dyDescent="0.2">
      <c r="A12" s="179" t="s">
        <v>3492</v>
      </c>
      <c r="B12" s="180">
        <v>41</v>
      </c>
      <c r="C12" s="181">
        <v>13350900</v>
      </c>
    </row>
    <row r="13" spans="1:3" ht="24.75" customHeight="1" x14ac:dyDescent="0.2">
      <c r="A13" s="179" t="s">
        <v>276</v>
      </c>
      <c r="B13" s="180">
        <v>41</v>
      </c>
      <c r="C13" s="181">
        <v>13350900</v>
      </c>
    </row>
    <row r="14" spans="1:3" ht="24.75" customHeight="1" x14ac:dyDescent="0.2">
      <c r="A14" s="179" t="s">
        <v>2457</v>
      </c>
      <c r="B14" s="180">
        <v>3</v>
      </c>
      <c r="C14" s="181">
        <v>69300</v>
      </c>
    </row>
    <row r="15" spans="1:3" ht="24.75" customHeight="1" x14ac:dyDescent="0.2">
      <c r="A15" s="179" t="s">
        <v>3476</v>
      </c>
      <c r="B15" s="180">
        <v>27</v>
      </c>
      <c r="C15" s="181">
        <v>999400</v>
      </c>
    </row>
    <row r="16" spans="1:3" ht="24.75" customHeight="1" x14ac:dyDescent="0.2">
      <c r="A16" s="179" t="s">
        <v>3451</v>
      </c>
      <c r="B16" s="180">
        <v>10</v>
      </c>
      <c r="C16" s="181">
        <v>12196600</v>
      </c>
    </row>
    <row r="17" spans="1:3" ht="24.75" customHeight="1" x14ac:dyDescent="0.2">
      <c r="A17" s="179" t="s">
        <v>3475</v>
      </c>
      <c r="B17" s="180">
        <v>1</v>
      </c>
      <c r="C17" s="181">
        <v>85600</v>
      </c>
    </row>
    <row r="18" spans="1:3" ht="24.75" customHeight="1" x14ac:dyDescent="0.2">
      <c r="A18" s="179" t="s">
        <v>3490</v>
      </c>
      <c r="B18" s="180">
        <v>18</v>
      </c>
      <c r="C18" s="181">
        <v>8266200</v>
      </c>
    </row>
    <row r="19" spans="1:3" ht="24.75" customHeight="1" x14ac:dyDescent="0.2">
      <c r="A19" s="179" t="s">
        <v>276</v>
      </c>
      <c r="B19" s="180">
        <v>18</v>
      </c>
      <c r="C19" s="181">
        <v>8266200</v>
      </c>
    </row>
    <row r="20" spans="1:3" ht="24.75" customHeight="1" x14ac:dyDescent="0.2">
      <c r="A20" s="179" t="s">
        <v>1571</v>
      </c>
      <c r="B20" s="180">
        <v>3</v>
      </c>
      <c r="C20" s="181">
        <v>66200</v>
      </c>
    </row>
    <row r="21" spans="1:3" ht="24.75" customHeight="1" x14ac:dyDescent="0.2">
      <c r="A21" s="179" t="s">
        <v>3476</v>
      </c>
      <c r="B21" s="180">
        <v>14</v>
      </c>
      <c r="C21" s="181">
        <v>725000</v>
      </c>
    </row>
    <row r="22" spans="1:3" ht="24.75" customHeight="1" x14ac:dyDescent="0.2">
      <c r="A22" s="179" t="s">
        <v>3451</v>
      </c>
      <c r="B22" s="180">
        <v>1</v>
      </c>
      <c r="C22" s="181">
        <v>7475000</v>
      </c>
    </row>
    <row r="23" spans="1:3" ht="24.75" customHeight="1" x14ac:dyDescent="0.2">
      <c r="A23" s="179" t="s">
        <v>3491</v>
      </c>
      <c r="B23" s="180">
        <v>58</v>
      </c>
      <c r="C23" s="181">
        <v>21368800</v>
      </c>
    </row>
    <row r="24" spans="1:3" ht="24.75" customHeight="1" x14ac:dyDescent="0.2">
      <c r="A24" s="179" t="s">
        <v>276</v>
      </c>
      <c r="B24" s="180">
        <v>57</v>
      </c>
      <c r="C24" s="181">
        <v>13965800</v>
      </c>
    </row>
    <row r="25" spans="1:3" ht="24.75" customHeight="1" x14ac:dyDescent="0.2">
      <c r="A25" s="179" t="s">
        <v>3470</v>
      </c>
      <c r="B25" s="180">
        <v>23</v>
      </c>
      <c r="C25" s="181">
        <v>9946900</v>
      </c>
    </row>
    <row r="26" spans="1:3" ht="24.75" customHeight="1" x14ac:dyDescent="0.2">
      <c r="A26" s="179" t="s">
        <v>3476</v>
      </c>
      <c r="B26" s="180">
        <v>27</v>
      </c>
      <c r="C26" s="181">
        <v>2391400</v>
      </c>
    </row>
    <row r="27" spans="1:3" ht="24.75" customHeight="1" x14ac:dyDescent="0.2">
      <c r="A27" s="179" t="s">
        <v>3451</v>
      </c>
      <c r="B27" s="180">
        <v>1</v>
      </c>
      <c r="C27" s="181">
        <v>1200000</v>
      </c>
    </row>
    <row r="28" spans="1:3" ht="24.75" customHeight="1" x14ac:dyDescent="0.2">
      <c r="A28" s="179" t="s">
        <v>3475</v>
      </c>
      <c r="B28" s="180">
        <v>6</v>
      </c>
      <c r="C28" s="181">
        <v>427500</v>
      </c>
    </row>
    <row r="29" spans="1:3" ht="24.75" customHeight="1" x14ac:dyDescent="0.2">
      <c r="A29" s="179" t="s">
        <v>17</v>
      </c>
      <c r="B29" s="180">
        <v>1</v>
      </c>
      <c r="C29" s="181">
        <v>7403000</v>
      </c>
    </row>
    <row r="30" spans="1:3" ht="24.75" customHeight="1" x14ac:dyDescent="0.2">
      <c r="A30" s="179" t="s">
        <v>3470</v>
      </c>
      <c r="B30" s="180">
        <v>1</v>
      </c>
      <c r="C30" s="181">
        <v>7403000</v>
      </c>
    </row>
    <row r="31" spans="1:3" ht="24.75" customHeight="1" x14ac:dyDescent="0.2">
      <c r="A31" s="179" t="s">
        <v>3496</v>
      </c>
      <c r="B31" s="180">
        <v>87</v>
      </c>
      <c r="C31" s="181">
        <v>19396700</v>
      </c>
    </row>
    <row r="32" spans="1:3" ht="24.75" customHeight="1" x14ac:dyDescent="0.2">
      <c r="A32" s="179" t="s">
        <v>276</v>
      </c>
      <c r="B32" s="180">
        <v>87</v>
      </c>
      <c r="C32" s="181">
        <v>19396700</v>
      </c>
    </row>
    <row r="33" spans="1:3" ht="24.75" customHeight="1" x14ac:dyDescent="0.2">
      <c r="A33" s="179" t="s">
        <v>3470</v>
      </c>
      <c r="B33" s="180">
        <v>51</v>
      </c>
      <c r="C33" s="181">
        <v>9646100</v>
      </c>
    </row>
    <row r="34" spans="1:3" ht="24.75" customHeight="1" x14ac:dyDescent="0.2">
      <c r="A34" s="179" t="s">
        <v>3477</v>
      </c>
      <c r="B34" s="180">
        <v>2</v>
      </c>
      <c r="C34" s="181">
        <v>5500000</v>
      </c>
    </row>
    <row r="35" spans="1:3" ht="24.75" customHeight="1" x14ac:dyDescent="0.2">
      <c r="A35" s="179" t="s">
        <v>3451</v>
      </c>
      <c r="B35" s="180">
        <v>1</v>
      </c>
      <c r="C35" s="181">
        <v>1288000</v>
      </c>
    </row>
    <row r="36" spans="1:3" ht="24.75" customHeight="1" x14ac:dyDescent="0.2">
      <c r="A36" s="179" t="s">
        <v>3475</v>
      </c>
      <c r="B36" s="180">
        <v>3</v>
      </c>
      <c r="C36" s="181">
        <v>252000</v>
      </c>
    </row>
    <row r="37" spans="1:3" ht="24.75" customHeight="1" x14ac:dyDescent="0.2">
      <c r="A37" s="179" t="s">
        <v>3472</v>
      </c>
      <c r="B37" s="180">
        <v>30</v>
      </c>
      <c r="C37" s="181">
        <v>2710600</v>
      </c>
    </row>
    <row r="38" spans="1:3" ht="24.75" customHeight="1" x14ac:dyDescent="0.2">
      <c r="A38" s="179" t="s">
        <v>3499</v>
      </c>
      <c r="B38" s="180">
        <v>39</v>
      </c>
      <c r="C38" s="181">
        <v>20182800</v>
      </c>
    </row>
    <row r="39" spans="1:3" ht="24.75" customHeight="1" x14ac:dyDescent="0.2">
      <c r="A39" s="179" t="s">
        <v>276</v>
      </c>
      <c r="B39" s="180">
        <v>37</v>
      </c>
      <c r="C39" s="181">
        <v>6842800</v>
      </c>
    </row>
    <row r="40" spans="1:3" ht="24.75" customHeight="1" x14ac:dyDescent="0.2">
      <c r="A40" s="179" t="s">
        <v>2457</v>
      </c>
      <c r="B40" s="180">
        <v>6</v>
      </c>
      <c r="C40" s="181">
        <v>145300</v>
      </c>
    </row>
    <row r="41" spans="1:3" ht="24.75" customHeight="1" x14ac:dyDescent="0.2">
      <c r="A41" s="179" t="s">
        <v>1571</v>
      </c>
      <c r="B41" s="180">
        <v>1</v>
      </c>
      <c r="C41" s="181">
        <v>50000</v>
      </c>
    </row>
    <row r="42" spans="1:3" ht="24.75" customHeight="1" x14ac:dyDescent="0.2">
      <c r="A42" s="179" t="s">
        <v>3479</v>
      </c>
      <c r="B42" s="180">
        <v>8</v>
      </c>
      <c r="C42" s="181">
        <v>2764900</v>
      </c>
    </row>
    <row r="43" spans="1:3" ht="24.75" customHeight="1" x14ac:dyDescent="0.2">
      <c r="A43" s="179" t="s">
        <v>3475</v>
      </c>
      <c r="B43" s="180">
        <v>5</v>
      </c>
      <c r="C43" s="181">
        <v>264600</v>
      </c>
    </row>
    <row r="44" spans="1:3" ht="24.75" customHeight="1" x14ac:dyDescent="0.2">
      <c r="A44" s="179" t="s">
        <v>3472</v>
      </c>
      <c r="B44" s="180">
        <v>17</v>
      </c>
      <c r="C44" s="181">
        <v>3618000</v>
      </c>
    </row>
    <row r="45" spans="1:3" ht="24.75" customHeight="1" x14ac:dyDescent="0.2">
      <c r="A45" s="179" t="s">
        <v>17</v>
      </c>
      <c r="B45" s="180">
        <v>2</v>
      </c>
      <c r="C45" s="181">
        <v>13340000</v>
      </c>
    </row>
    <row r="46" spans="1:3" ht="24.75" customHeight="1" x14ac:dyDescent="0.2">
      <c r="A46" s="179" t="s">
        <v>3452</v>
      </c>
      <c r="B46" s="180">
        <v>1</v>
      </c>
      <c r="C46" s="181">
        <v>1800000</v>
      </c>
    </row>
    <row r="47" spans="1:3" ht="24.75" customHeight="1" x14ac:dyDescent="0.2">
      <c r="A47" s="179" t="s">
        <v>3474</v>
      </c>
      <c r="B47" s="180">
        <v>1</v>
      </c>
      <c r="C47" s="181">
        <v>11540000</v>
      </c>
    </row>
    <row r="48" spans="1:3" ht="24.75" customHeight="1" x14ac:dyDescent="0.2">
      <c r="A48" s="179" t="s">
        <v>3501</v>
      </c>
      <c r="B48" s="180">
        <v>41</v>
      </c>
      <c r="C48" s="181">
        <v>40084900</v>
      </c>
    </row>
    <row r="49" spans="1:3" ht="24.75" customHeight="1" x14ac:dyDescent="0.2">
      <c r="A49" s="179" t="s">
        <v>276</v>
      </c>
      <c r="B49" s="180">
        <v>35</v>
      </c>
      <c r="C49" s="181">
        <v>3778000</v>
      </c>
    </row>
    <row r="50" spans="1:3" ht="24.75" customHeight="1" x14ac:dyDescent="0.2">
      <c r="A50" s="179" t="s">
        <v>2457</v>
      </c>
      <c r="B50" s="180">
        <v>1</v>
      </c>
      <c r="C50" s="181">
        <v>192000</v>
      </c>
    </row>
    <row r="51" spans="1:3" ht="24.75" customHeight="1" x14ac:dyDescent="0.2">
      <c r="A51" s="179" t="s">
        <v>3475</v>
      </c>
      <c r="B51" s="180">
        <v>4</v>
      </c>
      <c r="C51" s="181">
        <v>203300</v>
      </c>
    </row>
    <row r="52" spans="1:3" ht="24.75" customHeight="1" x14ac:dyDescent="0.2">
      <c r="A52" s="179" t="s">
        <v>3472</v>
      </c>
      <c r="B52" s="180">
        <v>30</v>
      </c>
      <c r="C52" s="181">
        <v>3382700</v>
      </c>
    </row>
    <row r="53" spans="1:3" ht="24.75" customHeight="1" x14ac:dyDescent="0.2">
      <c r="A53" s="179" t="s">
        <v>17</v>
      </c>
      <c r="B53" s="180">
        <v>6</v>
      </c>
      <c r="C53" s="181">
        <v>36306900</v>
      </c>
    </row>
    <row r="54" spans="1:3" ht="24.75" customHeight="1" x14ac:dyDescent="0.2">
      <c r="A54" s="179" t="s">
        <v>1571</v>
      </c>
      <c r="B54" s="180">
        <v>4</v>
      </c>
      <c r="C54" s="181">
        <v>11829500</v>
      </c>
    </row>
    <row r="55" spans="1:3" ht="24.75" customHeight="1" x14ac:dyDescent="0.2">
      <c r="A55" s="179" t="s">
        <v>1312</v>
      </c>
      <c r="B55" s="180">
        <v>1</v>
      </c>
      <c r="C55" s="181">
        <v>19896900</v>
      </c>
    </row>
    <row r="56" spans="1:3" ht="24.75" customHeight="1" x14ac:dyDescent="0.2">
      <c r="A56" s="179" t="s">
        <v>3477</v>
      </c>
      <c r="B56" s="180">
        <v>1</v>
      </c>
      <c r="C56" s="181">
        <v>4580500</v>
      </c>
    </row>
    <row r="57" spans="1:3" ht="24.75" customHeight="1" x14ac:dyDescent="0.2">
      <c r="A57" s="179" t="s">
        <v>3507</v>
      </c>
      <c r="B57" s="180">
        <v>35</v>
      </c>
      <c r="C57" s="181">
        <v>67268500</v>
      </c>
    </row>
    <row r="58" spans="1:3" ht="24.75" customHeight="1" x14ac:dyDescent="0.2">
      <c r="A58" s="179" t="s">
        <v>276</v>
      </c>
      <c r="B58" s="180">
        <v>32</v>
      </c>
      <c r="C58" s="181">
        <v>4036500</v>
      </c>
    </row>
    <row r="59" spans="1:3" ht="24.75" customHeight="1" x14ac:dyDescent="0.2">
      <c r="A59" s="179" t="s">
        <v>1571</v>
      </c>
      <c r="B59" s="180">
        <v>8</v>
      </c>
      <c r="C59" s="181">
        <v>445000</v>
      </c>
    </row>
    <row r="60" spans="1:3" ht="24.75" customHeight="1" x14ac:dyDescent="0.2">
      <c r="A60" s="179" t="s">
        <v>3475</v>
      </c>
      <c r="B60" s="180">
        <v>3</v>
      </c>
      <c r="C60" s="181">
        <v>66900</v>
      </c>
    </row>
    <row r="61" spans="1:3" ht="24.75" customHeight="1" x14ac:dyDescent="0.2">
      <c r="A61" s="179" t="s">
        <v>3472</v>
      </c>
      <c r="B61" s="180">
        <v>21</v>
      </c>
      <c r="C61" s="181">
        <v>3524600</v>
      </c>
    </row>
    <row r="62" spans="1:3" ht="24.75" customHeight="1" x14ac:dyDescent="0.2">
      <c r="A62" s="179" t="s">
        <v>17</v>
      </c>
      <c r="B62" s="180">
        <v>3</v>
      </c>
      <c r="C62" s="181">
        <v>63232000</v>
      </c>
    </row>
    <row r="63" spans="1:3" ht="24.75" customHeight="1" x14ac:dyDescent="0.2">
      <c r="A63" s="179" t="s">
        <v>3483</v>
      </c>
      <c r="B63" s="180">
        <v>1</v>
      </c>
      <c r="C63" s="181">
        <v>58432000</v>
      </c>
    </row>
    <row r="64" spans="1:3" ht="24.75" customHeight="1" x14ac:dyDescent="0.2">
      <c r="A64" s="179" t="s">
        <v>3452</v>
      </c>
      <c r="B64" s="180">
        <v>1</v>
      </c>
      <c r="C64" s="181">
        <v>3000000</v>
      </c>
    </row>
    <row r="65" spans="1:3" ht="24.75" customHeight="1" x14ac:dyDescent="0.2">
      <c r="A65" s="179" t="s">
        <v>3474</v>
      </c>
      <c r="B65" s="180">
        <v>1</v>
      </c>
      <c r="C65" s="181">
        <v>1800000</v>
      </c>
    </row>
    <row r="66" spans="1:3" ht="24.75" customHeight="1" x14ac:dyDescent="0.2">
      <c r="A66" s="179" t="s">
        <v>3503</v>
      </c>
      <c r="B66" s="180">
        <v>90</v>
      </c>
      <c r="C66" s="181">
        <v>18005900</v>
      </c>
    </row>
    <row r="67" spans="1:3" ht="24.75" customHeight="1" x14ac:dyDescent="0.2">
      <c r="A67" s="179" t="s">
        <v>276</v>
      </c>
      <c r="B67" s="180">
        <v>88</v>
      </c>
      <c r="C67" s="181">
        <v>12678900</v>
      </c>
    </row>
    <row r="68" spans="1:3" ht="24.75" customHeight="1" x14ac:dyDescent="0.2">
      <c r="A68" s="179" t="s">
        <v>3470</v>
      </c>
      <c r="B68" s="180">
        <v>33</v>
      </c>
      <c r="C68" s="181">
        <v>2775000</v>
      </c>
    </row>
    <row r="69" spans="1:3" ht="24.75" customHeight="1" x14ac:dyDescent="0.2">
      <c r="A69" s="179" t="s">
        <v>2457</v>
      </c>
      <c r="B69" s="180">
        <v>4</v>
      </c>
      <c r="C69" s="181">
        <v>163500</v>
      </c>
    </row>
    <row r="70" spans="1:3" ht="24.75" customHeight="1" x14ac:dyDescent="0.2">
      <c r="A70" s="179" t="s">
        <v>1571</v>
      </c>
      <c r="B70" s="180">
        <v>31</v>
      </c>
      <c r="C70" s="181">
        <v>8306500</v>
      </c>
    </row>
    <row r="71" spans="1:3" ht="24.75" customHeight="1" x14ac:dyDescent="0.2">
      <c r="A71" s="179" t="s">
        <v>3475</v>
      </c>
      <c r="B71" s="180">
        <v>4</v>
      </c>
      <c r="C71" s="181">
        <v>584000</v>
      </c>
    </row>
    <row r="72" spans="1:3" ht="24.75" customHeight="1" x14ac:dyDescent="0.2">
      <c r="A72" s="179" t="s">
        <v>3472</v>
      </c>
      <c r="B72" s="180">
        <v>16</v>
      </c>
      <c r="C72" s="181">
        <v>849900</v>
      </c>
    </row>
    <row r="73" spans="1:3" ht="24.75" customHeight="1" x14ac:dyDescent="0.2">
      <c r="A73" s="179" t="s">
        <v>17</v>
      </c>
      <c r="B73" s="180">
        <v>2</v>
      </c>
      <c r="C73" s="181">
        <v>5327000</v>
      </c>
    </row>
    <row r="74" spans="1:3" ht="24.75" customHeight="1" x14ac:dyDescent="0.2">
      <c r="A74" s="179" t="s">
        <v>3470</v>
      </c>
      <c r="B74" s="180">
        <v>1</v>
      </c>
      <c r="C74" s="181">
        <v>3527000</v>
      </c>
    </row>
    <row r="75" spans="1:3" ht="24.75" customHeight="1" x14ac:dyDescent="0.2">
      <c r="A75" s="179" t="s">
        <v>1571</v>
      </c>
      <c r="B75" s="180">
        <v>1</v>
      </c>
      <c r="C75" s="181">
        <v>1800000</v>
      </c>
    </row>
    <row r="76" spans="1:3" ht="24.75" customHeight="1" x14ac:dyDescent="0.2">
      <c r="A76" s="179" t="s">
        <v>3505</v>
      </c>
      <c r="B76" s="180">
        <v>33</v>
      </c>
      <c r="C76" s="181">
        <v>22179200</v>
      </c>
    </row>
    <row r="77" spans="1:3" ht="24.75" customHeight="1" x14ac:dyDescent="0.2">
      <c r="A77" s="179" t="s">
        <v>276</v>
      </c>
      <c r="B77" s="180">
        <v>31</v>
      </c>
      <c r="C77" s="181">
        <v>5379200</v>
      </c>
    </row>
    <row r="78" spans="1:3" ht="24.75" customHeight="1" x14ac:dyDescent="0.2">
      <c r="A78" s="179" t="s">
        <v>2457</v>
      </c>
      <c r="B78" s="180">
        <v>10</v>
      </c>
      <c r="C78" s="181">
        <v>431000</v>
      </c>
    </row>
    <row r="79" spans="1:3" ht="24.75" customHeight="1" x14ac:dyDescent="0.2">
      <c r="A79" s="179" t="s">
        <v>3475</v>
      </c>
      <c r="B79" s="180">
        <v>11</v>
      </c>
      <c r="C79" s="181">
        <v>1238200</v>
      </c>
    </row>
    <row r="80" spans="1:3" ht="24.75" customHeight="1" x14ac:dyDescent="0.2">
      <c r="A80" s="179" t="s">
        <v>3472</v>
      </c>
      <c r="B80" s="180">
        <v>10</v>
      </c>
      <c r="C80" s="181">
        <v>3710000</v>
      </c>
    </row>
    <row r="81" spans="1:3" ht="24.75" customHeight="1" x14ac:dyDescent="0.2">
      <c r="A81" s="179" t="s">
        <v>17</v>
      </c>
      <c r="B81" s="180">
        <v>2</v>
      </c>
      <c r="C81" s="181">
        <v>16800000</v>
      </c>
    </row>
    <row r="82" spans="1:3" ht="24.75" customHeight="1" x14ac:dyDescent="0.2">
      <c r="A82" s="179" t="s">
        <v>3470</v>
      </c>
      <c r="B82" s="180">
        <v>1</v>
      </c>
      <c r="C82" s="181">
        <v>15000000</v>
      </c>
    </row>
    <row r="83" spans="1:3" ht="24.75" customHeight="1" x14ac:dyDescent="0.2">
      <c r="A83" s="179" t="s">
        <v>1571</v>
      </c>
      <c r="B83" s="180">
        <v>1</v>
      </c>
      <c r="C83" s="181">
        <v>1800000</v>
      </c>
    </row>
    <row r="84" spans="1:3" ht="24.75" customHeight="1" x14ac:dyDescent="0.2">
      <c r="A84" s="179" t="s">
        <v>3497</v>
      </c>
      <c r="B84" s="180">
        <v>78</v>
      </c>
      <c r="C84" s="181">
        <v>39595400</v>
      </c>
    </row>
    <row r="85" spans="1:3" ht="24.75" customHeight="1" x14ac:dyDescent="0.2">
      <c r="A85" s="179" t="s">
        <v>276</v>
      </c>
      <c r="B85" s="180">
        <v>74</v>
      </c>
      <c r="C85" s="181">
        <v>10039800</v>
      </c>
    </row>
    <row r="86" spans="1:3" ht="24.75" customHeight="1" x14ac:dyDescent="0.2">
      <c r="A86" s="179" t="s">
        <v>3470</v>
      </c>
      <c r="B86" s="180">
        <v>8</v>
      </c>
      <c r="C86" s="181">
        <v>900000</v>
      </c>
    </row>
    <row r="87" spans="1:3" ht="24.75" customHeight="1" x14ac:dyDescent="0.2">
      <c r="A87" s="179" t="s">
        <v>2457</v>
      </c>
      <c r="B87" s="180">
        <v>3</v>
      </c>
      <c r="C87" s="181">
        <v>246000</v>
      </c>
    </row>
    <row r="88" spans="1:3" ht="24.75" customHeight="1" x14ac:dyDescent="0.2">
      <c r="A88" s="179" t="s">
        <v>1571</v>
      </c>
      <c r="B88" s="180">
        <v>1</v>
      </c>
      <c r="C88" s="181">
        <v>1288000</v>
      </c>
    </row>
    <row r="89" spans="1:3" ht="24.75" customHeight="1" x14ac:dyDescent="0.2">
      <c r="A89" s="179" t="s">
        <v>3476</v>
      </c>
      <c r="B89" s="180">
        <v>1</v>
      </c>
      <c r="C89" s="181">
        <v>1980000</v>
      </c>
    </row>
    <row r="90" spans="1:3" ht="24.75" customHeight="1" x14ac:dyDescent="0.2">
      <c r="A90" s="179" t="s">
        <v>3451</v>
      </c>
      <c r="B90" s="180">
        <v>16</v>
      </c>
      <c r="C90" s="181">
        <v>2881000</v>
      </c>
    </row>
    <row r="91" spans="1:3" ht="24.75" customHeight="1" x14ac:dyDescent="0.2">
      <c r="A91" s="179" t="s">
        <v>3475</v>
      </c>
      <c r="B91" s="180">
        <v>15</v>
      </c>
      <c r="C91" s="181">
        <v>799000</v>
      </c>
    </row>
    <row r="92" spans="1:3" ht="24.75" customHeight="1" x14ac:dyDescent="0.2">
      <c r="A92" s="179" t="s">
        <v>3472</v>
      </c>
      <c r="B92" s="180">
        <v>17</v>
      </c>
      <c r="C92" s="181">
        <v>699000</v>
      </c>
    </row>
    <row r="93" spans="1:3" ht="24.75" customHeight="1" x14ac:dyDescent="0.2">
      <c r="A93" s="179" t="s">
        <v>3481</v>
      </c>
      <c r="B93" s="180">
        <v>13</v>
      </c>
      <c r="C93" s="181">
        <v>1246800</v>
      </c>
    </row>
    <row r="94" spans="1:3" ht="24.75" customHeight="1" x14ac:dyDescent="0.2">
      <c r="A94" s="179" t="s">
        <v>17</v>
      </c>
      <c r="B94" s="180">
        <v>4</v>
      </c>
      <c r="C94" s="181">
        <v>29555600</v>
      </c>
    </row>
    <row r="95" spans="1:3" ht="24.75" customHeight="1" x14ac:dyDescent="0.2">
      <c r="A95" s="179" t="s">
        <v>3452</v>
      </c>
      <c r="B95" s="180">
        <v>4</v>
      </c>
      <c r="C95" s="181">
        <v>29555600</v>
      </c>
    </row>
    <row r="96" spans="1:3" ht="24.75" customHeight="1" x14ac:dyDescent="0.2">
      <c r="A96" s="179" t="s">
        <v>3504</v>
      </c>
      <c r="B96" s="180">
        <v>36</v>
      </c>
      <c r="C96" s="181">
        <v>25365600</v>
      </c>
    </row>
    <row r="97" spans="1:3" ht="24.75" customHeight="1" x14ac:dyDescent="0.2">
      <c r="A97" s="179" t="s">
        <v>276</v>
      </c>
      <c r="B97" s="180">
        <v>32</v>
      </c>
      <c r="C97" s="181">
        <v>6465600</v>
      </c>
    </row>
    <row r="98" spans="1:3" ht="24.75" customHeight="1" x14ac:dyDescent="0.2">
      <c r="A98" s="179" t="s">
        <v>3470</v>
      </c>
      <c r="B98" s="180">
        <v>7</v>
      </c>
      <c r="C98" s="181">
        <v>2181600</v>
      </c>
    </row>
    <row r="99" spans="1:3" ht="24.75" customHeight="1" x14ac:dyDescent="0.2">
      <c r="A99" s="179" t="s">
        <v>2457</v>
      </c>
      <c r="B99" s="180">
        <v>18</v>
      </c>
      <c r="C99" s="181">
        <v>3697000</v>
      </c>
    </row>
    <row r="100" spans="1:3" ht="24.75" customHeight="1" x14ac:dyDescent="0.2">
      <c r="A100" s="179" t="s">
        <v>3472</v>
      </c>
      <c r="B100" s="180">
        <v>7</v>
      </c>
      <c r="C100" s="181">
        <v>587000</v>
      </c>
    </row>
    <row r="101" spans="1:3" ht="24.75" customHeight="1" x14ac:dyDescent="0.2">
      <c r="A101" s="179" t="s">
        <v>17</v>
      </c>
      <c r="B101" s="180">
        <v>4</v>
      </c>
      <c r="C101" s="181">
        <v>18900000</v>
      </c>
    </row>
    <row r="102" spans="1:3" ht="24.75" customHeight="1" x14ac:dyDescent="0.2">
      <c r="A102" s="179" t="s">
        <v>3470</v>
      </c>
      <c r="B102" s="180">
        <v>2</v>
      </c>
      <c r="C102" s="181">
        <v>5500000</v>
      </c>
    </row>
    <row r="103" spans="1:3" ht="24.75" customHeight="1" x14ac:dyDescent="0.2">
      <c r="A103" s="179" t="s">
        <v>3477</v>
      </c>
      <c r="B103" s="180">
        <v>1</v>
      </c>
      <c r="C103" s="181">
        <v>1800000</v>
      </c>
    </row>
    <row r="104" spans="1:3" ht="24.75" customHeight="1" x14ac:dyDescent="0.2">
      <c r="A104" s="179" t="s">
        <v>3474</v>
      </c>
      <c r="B104" s="180">
        <v>1</v>
      </c>
      <c r="C104" s="181">
        <v>11600000</v>
      </c>
    </row>
    <row r="105" spans="1:3" ht="24.75" customHeight="1" x14ac:dyDescent="0.2">
      <c r="A105" s="179" t="s">
        <v>3498</v>
      </c>
      <c r="B105" s="180">
        <v>57</v>
      </c>
      <c r="C105" s="181">
        <v>55133700</v>
      </c>
    </row>
    <row r="106" spans="1:3" ht="24.75" customHeight="1" x14ac:dyDescent="0.2">
      <c r="A106" s="179" t="s">
        <v>276</v>
      </c>
      <c r="B106" s="180">
        <v>55</v>
      </c>
      <c r="C106" s="181">
        <v>7506300</v>
      </c>
    </row>
    <row r="107" spans="1:3" ht="24.75" customHeight="1" x14ac:dyDescent="0.2">
      <c r="A107" s="179" t="s">
        <v>3470</v>
      </c>
      <c r="B107" s="180">
        <v>3</v>
      </c>
      <c r="C107" s="181">
        <v>771000</v>
      </c>
    </row>
    <row r="108" spans="1:3" ht="24.75" customHeight="1" x14ac:dyDescent="0.2">
      <c r="A108" s="179" t="s">
        <v>2457</v>
      </c>
      <c r="B108" s="180">
        <v>16</v>
      </c>
      <c r="C108" s="181">
        <v>911900</v>
      </c>
    </row>
    <row r="109" spans="1:3" ht="24.75" customHeight="1" x14ac:dyDescent="0.2">
      <c r="A109" s="179" t="s">
        <v>3475</v>
      </c>
      <c r="B109" s="180">
        <v>1</v>
      </c>
      <c r="C109" s="181">
        <v>160000</v>
      </c>
    </row>
    <row r="110" spans="1:3" ht="24.75" customHeight="1" x14ac:dyDescent="0.2">
      <c r="A110" s="179" t="s">
        <v>3472</v>
      </c>
      <c r="B110" s="180">
        <v>35</v>
      </c>
      <c r="C110" s="181">
        <v>5663400</v>
      </c>
    </row>
    <row r="111" spans="1:3" ht="24.75" customHeight="1" x14ac:dyDescent="0.2">
      <c r="A111" s="179" t="s">
        <v>17</v>
      </c>
      <c r="B111" s="180">
        <v>2</v>
      </c>
      <c r="C111" s="181">
        <v>47627400</v>
      </c>
    </row>
    <row r="112" spans="1:3" ht="24.75" customHeight="1" x14ac:dyDescent="0.2">
      <c r="A112" s="179" t="s">
        <v>3470</v>
      </c>
      <c r="B112" s="180">
        <v>1</v>
      </c>
      <c r="C112" s="181">
        <v>1800000</v>
      </c>
    </row>
    <row r="113" spans="1:3" ht="24.75" customHeight="1" x14ac:dyDescent="0.2">
      <c r="A113" s="179" t="s">
        <v>3484</v>
      </c>
      <c r="B113" s="180">
        <v>1</v>
      </c>
      <c r="C113" s="181">
        <v>45827400</v>
      </c>
    </row>
    <row r="114" spans="1:3" ht="24.75" customHeight="1" x14ac:dyDescent="0.2">
      <c r="A114" s="179" t="s">
        <v>3502</v>
      </c>
      <c r="B114" s="180">
        <v>50</v>
      </c>
      <c r="C114" s="181">
        <v>28692500</v>
      </c>
    </row>
    <row r="115" spans="1:3" ht="24.75" customHeight="1" x14ac:dyDescent="0.2">
      <c r="A115" s="179" t="s">
        <v>276</v>
      </c>
      <c r="B115" s="180">
        <v>47</v>
      </c>
      <c r="C115" s="181">
        <v>7254000</v>
      </c>
    </row>
    <row r="116" spans="1:3" ht="24.75" customHeight="1" x14ac:dyDescent="0.2">
      <c r="A116" s="179" t="s">
        <v>3470</v>
      </c>
      <c r="B116" s="180">
        <v>6</v>
      </c>
      <c r="C116" s="181">
        <v>167000</v>
      </c>
    </row>
    <row r="117" spans="1:3" ht="24.75" customHeight="1" x14ac:dyDescent="0.2">
      <c r="A117" s="179" t="s">
        <v>2457</v>
      </c>
      <c r="B117" s="180">
        <v>16</v>
      </c>
      <c r="C117" s="181">
        <v>3168500</v>
      </c>
    </row>
    <row r="118" spans="1:3" ht="24.75" customHeight="1" x14ac:dyDescent="0.2">
      <c r="A118" s="179" t="s">
        <v>3475</v>
      </c>
      <c r="B118" s="180">
        <v>6</v>
      </c>
      <c r="C118" s="181">
        <v>257500</v>
      </c>
    </row>
    <row r="119" spans="1:3" ht="24.75" customHeight="1" x14ac:dyDescent="0.2">
      <c r="A119" s="179" t="s">
        <v>3472</v>
      </c>
      <c r="B119" s="180">
        <v>19</v>
      </c>
      <c r="C119" s="181">
        <v>3661000</v>
      </c>
    </row>
    <row r="120" spans="1:3" ht="24.75" customHeight="1" x14ac:dyDescent="0.2">
      <c r="A120" s="179" t="s">
        <v>17</v>
      </c>
      <c r="B120" s="180">
        <v>3</v>
      </c>
      <c r="C120" s="181">
        <v>21438500</v>
      </c>
    </row>
    <row r="121" spans="1:3" ht="24.75" customHeight="1" x14ac:dyDescent="0.2">
      <c r="A121" s="179" t="s">
        <v>3470</v>
      </c>
      <c r="B121" s="180">
        <v>2</v>
      </c>
      <c r="C121" s="181">
        <v>4559000</v>
      </c>
    </row>
    <row r="122" spans="1:3" ht="24.75" customHeight="1" x14ac:dyDescent="0.2">
      <c r="A122" s="179" t="s">
        <v>3514</v>
      </c>
      <c r="B122" s="180">
        <v>1</v>
      </c>
      <c r="C122" s="181">
        <v>16879500</v>
      </c>
    </row>
    <row r="123" spans="1:3" ht="24.75" customHeight="1" x14ac:dyDescent="0.2">
      <c r="A123" s="179" t="s">
        <v>3506</v>
      </c>
      <c r="B123" s="180">
        <v>43</v>
      </c>
      <c r="C123" s="181">
        <v>6227100</v>
      </c>
    </row>
    <row r="124" spans="1:3" ht="24.75" customHeight="1" x14ac:dyDescent="0.2">
      <c r="A124" s="179" t="s">
        <v>276</v>
      </c>
      <c r="B124" s="180">
        <v>42</v>
      </c>
      <c r="C124" s="181">
        <v>4427100</v>
      </c>
    </row>
    <row r="125" spans="1:3" ht="24.75" customHeight="1" x14ac:dyDescent="0.2">
      <c r="A125" s="179" t="s">
        <v>1571</v>
      </c>
      <c r="B125" s="180">
        <v>2</v>
      </c>
      <c r="C125" s="181">
        <v>1006000</v>
      </c>
    </row>
    <row r="126" spans="1:3" ht="24.75" customHeight="1" x14ac:dyDescent="0.2">
      <c r="A126" s="179" t="s">
        <v>3476</v>
      </c>
      <c r="B126" s="180">
        <v>7</v>
      </c>
      <c r="C126" s="181">
        <v>629000</v>
      </c>
    </row>
    <row r="127" spans="1:3" ht="24.75" customHeight="1" x14ac:dyDescent="0.2">
      <c r="A127" s="179" t="s">
        <v>3451</v>
      </c>
      <c r="B127" s="180">
        <v>27</v>
      </c>
      <c r="C127" s="181">
        <v>2635600</v>
      </c>
    </row>
    <row r="128" spans="1:3" ht="24.75" customHeight="1" x14ac:dyDescent="0.2">
      <c r="A128" s="179" t="s">
        <v>3472</v>
      </c>
      <c r="B128" s="180">
        <v>6</v>
      </c>
      <c r="C128" s="181">
        <v>156500</v>
      </c>
    </row>
    <row r="129" spans="1:3" ht="24.75" customHeight="1" x14ac:dyDescent="0.2">
      <c r="A129" s="179" t="s">
        <v>17</v>
      </c>
      <c r="B129" s="180">
        <v>1</v>
      </c>
      <c r="C129" s="181">
        <v>1800000</v>
      </c>
    </row>
    <row r="130" spans="1:3" ht="24.75" customHeight="1" x14ac:dyDescent="0.2">
      <c r="A130" s="179" t="s">
        <v>1571</v>
      </c>
      <c r="B130" s="180">
        <v>1</v>
      </c>
      <c r="C130" s="181">
        <v>1800000</v>
      </c>
    </row>
    <row r="131" spans="1:3" ht="24.75" customHeight="1" x14ac:dyDescent="0.2">
      <c r="A131" s="179" t="s">
        <v>3500</v>
      </c>
      <c r="B131" s="180">
        <v>19</v>
      </c>
      <c r="C131" s="181">
        <v>29521800</v>
      </c>
    </row>
    <row r="132" spans="1:3" ht="24.75" customHeight="1" x14ac:dyDescent="0.2">
      <c r="A132" s="179" t="s">
        <v>276</v>
      </c>
      <c r="B132" s="180">
        <v>16</v>
      </c>
      <c r="C132" s="181">
        <v>2721800</v>
      </c>
    </row>
    <row r="133" spans="1:3" ht="24.75" customHeight="1" x14ac:dyDescent="0.2">
      <c r="A133" s="179" t="s">
        <v>2457</v>
      </c>
      <c r="B133" s="180">
        <v>2</v>
      </c>
      <c r="C133" s="181">
        <v>15500</v>
      </c>
    </row>
    <row r="134" spans="1:3" ht="24.75" customHeight="1" x14ac:dyDescent="0.2">
      <c r="A134" s="179" t="s">
        <v>3475</v>
      </c>
      <c r="B134" s="180">
        <v>4</v>
      </c>
      <c r="C134" s="181">
        <v>998800</v>
      </c>
    </row>
    <row r="135" spans="1:3" ht="24.75" customHeight="1" x14ac:dyDescent="0.2">
      <c r="A135" s="179" t="s">
        <v>3472</v>
      </c>
      <c r="B135" s="180">
        <v>10</v>
      </c>
      <c r="C135" s="181">
        <v>1707500</v>
      </c>
    </row>
    <row r="136" spans="1:3" ht="24.75" customHeight="1" x14ac:dyDescent="0.2">
      <c r="A136" s="179" t="s">
        <v>17</v>
      </c>
      <c r="B136" s="180">
        <v>3</v>
      </c>
      <c r="C136" s="181">
        <v>26800000</v>
      </c>
    </row>
    <row r="137" spans="1:3" ht="24.75" customHeight="1" x14ac:dyDescent="0.2">
      <c r="A137" s="179" t="s">
        <v>1571</v>
      </c>
      <c r="B137" s="180">
        <v>1</v>
      </c>
      <c r="C137" s="181">
        <v>16000000</v>
      </c>
    </row>
    <row r="138" spans="1:3" ht="24.75" customHeight="1" x14ac:dyDescent="0.2">
      <c r="A138" s="179" t="s">
        <v>3479</v>
      </c>
      <c r="B138" s="180">
        <v>1</v>
      </c>
      <c r="C138" s="181">
        <v>1800000</v>
      </c>
    </row>
    <row r="139" spans="1:3" ht="24.75" customHeight="1" x14ac:dyDescent="0.2">
      <c r="A139" s="179" t="s">
        <v>3480</v>
      </c>
      <c r="B139" s="180">
        <v>1</v>
      </c>
      <c r="C139" s="181">
        <v>9000000</v>
      </c>
    </row>
    <row r="140" spans="1:3" ht="24.75" customHeight="1" x14ac:dyDescent="0.2">
      <c r="A140" s="179" t="s">
        <v>3493</v>
      </c>
      <c r="B140" s="180">
        <v>13</v>
      </c>
      <c r="C140" s="181">
        <v>5426200</v>
      </c>
    </row>
    <row r="141" spans="1:3" ht="24.75" customHeight="1" x14ac:dyDescent="0.2">
      <c r="A141" s="179" t="s">
        <v>276</v>
      </c>
      <c r="B141" s="180">
        <v>10</v>
      </c>
      <c r="C141" s="181">
        <v>1831100</v>
      </c>
    </row>
    <row r="142" spans="1:3" ht="24.75" customHeight="1" x14ac:dyDescent="0.2">
      <c r="A142" s="179" t="s">
        <v>3473</v>
      </c>
      <c r="B142" s="180">
        <v>1</v>
      </c>
      <c r="C142" s="181">
        <v>560000</v>
      </c>
    </row>
    <row r="143" spans="1:3" ht="24.75" customHeight="1" x14ac:dyDescent="0.2">
      <c r="A143" s="179" t="s">
        <v>3453</v>
      </c>
      <c r="B143" s="180">
        <v>9</v>
      </c>
      <c r="C143" s="181">
        <v>1271100</v>
      </c>
    </row>
    <row r="144" spans="1:3" ht="24.75" customHeight="1" x14ac:dyDescent="0.2">
      <c r="A144" s="179" t="s">
        <v>17</v>
      </c>
      <c r="B144" s="180">
        <v>3</v>
      </c>
      <c r="C144" s="181">
        <v>3595100</v>
      </c>
    </row>
    <row r="145" spans="1:3" ht="24.75" customHeight="1" x14ac:dyDescent="0.2">
      <c r="A145" s="179" t="s">
        <v>3470</v>
      </c>
      <c r="B145" s="180">
        <v>3</v>
      </c>
      <c r="C145" s="181">
        <v>3595100</v>
      </c>
    </row>
    <row r="146" spans="1:3" ht="24.75" customHeight="1" x14ac:dyDescent="0.2">
      <c r="A146" s="179" t="s">
        <v>3495</v>
      </c>
      <c r="B146" s="180">
        <v>21</v>
      </c>
      <c r="C146" s="181">
        <v>10527800</v>
      </c>
    </row>
    <row r="147" spans="1:3" ht="24.75" customHeight="1" x14ac:dyDescent="0.2">
      <c r="A147" s="179" t="s">
        <v>276</v>
      </c>
      <c r="B147" s="180">
        <v>19</v>
      </c>
      <c r="C147" s="181">
        <v>1027800</v>
      </c>
    </row>
    <row r="148" spans="1:3" ht="24.75" customHeight="1" x14ac:dyDescent="0.2">
      <c r="A148" s="179" t="s">
        <v>3472</v>
      </c>
      <c r="B148" s="180">
        <v>19</v>
      </c>
      <c r="C148" s="181">
        <v>1027800</v>
      </c>
    </row>
    <row r="149" spans="1:3" ht="24.75" customHeight="1" x14ac:dyDescent="0.2">
      <c r="A149" s="179" t="s">
        <v>17</v>
      </c>
      <c r="B149" s="180">
        <v>2</v>
      </c>
      <c r="C149" s="181">
        <v>9500000</v>
      </c>
    </row>
    <row r="150" spans="1:3" ht="24.75" customHeight="1" x14ac:dyDescent="0.2">
      <c r="A150" s="179" t="s">
        <v>3452</v>
      </c>
      <c r="B150" s="180">
        <v>1</v>
      </c>
      <c r="C150" s="181">
        <v>8600000</v>
      </c>
    </row>
    <row r="151" spans="1:3" ht="24.75" customHeight="1" x14ac:dyDescent="0.2">
      <c r="A151" s="179" t="s">
        <v>3472</v>
      </c>
      <c r="B151" s="180">
        <v>1</v>
      </c>
      <c r="C151" s="181">
        <v>900000</v>
      </c>
    </row>
    <row r="152" spans="1:3" ht="24.75" customHeight="1" x14ac:dyDescent="0.2">
      <c r="A152" s="179" t="s">
        <v>3494</v>
      </c>
      <c r="B152" s="180">
        <v>25</v>
      </c>
      <c r="C152" s="181">
        <v>13442400</v>
      </c>
    </row>
    <row r="153" spans="1:3" ht="24.75" customHeight="1" x14ac:dyDescent="0.2">
      <c r="A153" s="179" t="s">
        <v>276</v>
      </c>
      <c r="B153" s="180">
        <v>19</v>
      </c>
      <c r="C153" s="181">
        <v>843800</v>
      </c>
    </row>
    <row r="154" spans="1:3" ht="24.75" customHeight="1" x14ac:dyDescent="0.2">
      <c r="A154" s="179" t="s">
        <v>3475</v>
      </c>
      <c r="B154" s="180">
        <v>14</v>
      </c>
      <c r="C154" s="181">
        <v>473800</v>
      </c>
    </row>
    <row r="155" spans="1:3" ht="24.75" customHeight="1" x14ac:dyDescent="0.2">
      <c r="A155" s="179" t="s">
        <v>3472</v>
      </c>
      <c r="B155" s="180">
        <v>4</v>
      </c>
      <c r="C155" s="181">
        <v>349000</v>
      </c>
    </row>
    <row r="156" spans="1:3" ht="24.75" hidden="1" customHeight="1" x14ac:dyDescent="0.2">
      <c r="A156" s="179" t="s">
        <v>3459</v>
      </c>
      <c r="B156" s="180">
        <v>1</v>
      </c>
      <c r="C156" s="181">
        <v>21000</v>
      </c>
    </row>
    <row r="157" spans="1:3" ht="24.75" hidden="1" customHeight="1" x14ac:dyDescent="0.2">
      <c r="A157" s="179" t="s">
        <v>17</v>
      </c>
      <c r="B157" s="180">
        <v>6</v>
      </c>
      <c r="C157" s="181">
        <v>12598600</v>
      </c>
    </row>
    <row r="158" spans="1:3" ht="24.75" hidden="1" customHeight="1" x14ac:dyDescent="0.2">
      <c r="A158" s="179" t="s">
        <v>1571</v>
      </c>
      <c r="B158" s="180">
        <v>6</v>
      </c>
      <c r="C158" s="181">
        <v>12598600</v>
      </c>
    </row>
    <row r="159" spans="1:3" ht="24.75" customHeight="1" x14ac:dyDescent="0.2">
      <c r="A159" s="179" t="s">
        <v>3511</v>
      </c>
      <c r="B159" s="180"/>
      <c r="C159" s="181"/>
    </row>
    <row r="160" spans="1:3" ht="24.75" hidden="1" customHeight="1" x14ac:dyDescent="0.2">
      <c r="A160" s="179" t="s">
        <v>3511</v>
      </c>
      <c r="B160" s="180"/>
      <c r="C160" s="181"/>
    </row>
    <row r="161" spans="1:3" ht="24.75" hidden="1" customHeight="1" x14ac:dyDescent="0.2">
      <c r="A161" s="179" t="s">
        <v>3511</v>
      </c>
      <c r="B161" s="180"/>
      <c r="C161" s="181"/>
    </row>
    <row r="162" spans="1:3" ht="24.75" hidden="1" customHeight="1" x14ac:dyDescent="0.2">
      <c r="A162" s="179" t="s">
        <v>3512</v>
      </c>
      <c r="B162" s="180">
        <v>821</v>
      </c>
      <c r="C162" s="181">
        <v>465123600</v>
      </c>
    </row>
    <row r="163" spans="1:3" ht="24.75" customHeight="1" x14ac:dyDescent="0.2">
      <c r="A163"/>
      <c r="B163"/>
      <c r="C163"/>
    </row>
  </sheetData>
  <mergeCells count="1">
    <mergeCell ref="A2:C2"/>
  </mergeCell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theme="3" tint="-0.249977111117893"/>
  </sheetPr>
  <dimension ref="A1:AY822"/>
  <sheetViews>
    <sheetView showGridLines="0" zoomScaleNormal="100" workbookViewId="0"/>
  </sheetViews>
  <sheetFormatPr defaultRowHeight="18" x14ac:dyDescent="0.2"/>
  <cols>
    <col min="1" max="1" width="16.875" style="253" customWidth="1"/>
    <col min="2" max="2" width="27.375" style="253" hidden="1" customWidth="1"/>
    <col min="3" max="3" width="17.375" style="253" hidden="1" customWidth="1"/>
    <col min="4" max="4" width="18.125" style="253" hidden="1" customWidth="1"/>
    <col min="5" max="5" width="26.5" style="253" hidden="1" customWidth="1"/>
    <col min="6" max="6" width="24.5" style="267" hidden="1" customWidth="1"/>
    <col min="7" max="7" width="46.5" style="268" customWidth="1"/>
    <col min="8" max="8" width="5.625" style="123" customWidth="1"/>
    <col min="9" max="9" width="7" style="123" customWidth="1"/>
    <col min="10" max="10" width="16.125" style="269" bestFit="1" customWidth="1"/>
    <col min="11" max="12" width="9.875" style="123" customWidth="1"/>
    <col min="13" max="13" width="9.875" style="123" hidden="1" customWidth="1"/>
    <col min="14" max="14" width="14.375" style="253" hidden="1" customWidth="1"/>
    <col min="15" max="15" width="14.875" style="253" hidden="1" customWidth="1"/>
    <col min="16" max="16" width="18" style="253" hidden="1" customWidth="1"/>
    <col min="17" max="17" width="15" style="253" hidden="1" customWidth="1"/>
    <col min="18" max="18" width="14.125" style="253" hidden="1" customWidth="1"/>
    <col min="19" max="19" width="15.25" style="253" hidden="1" customWidth="1"/>
    <col min="20" max="21" width="10.5" style="253" hidden="1" customWidth="1"/>
    <col min="22" max="22" width="18.5" style="253" hidden="1" customWidth="1"/>
    <col min="23" max="23" width="26.5" style="253" hidden="1" customWidth="1"/>
    <col min="24" max="24" width="11.875" style="123" hidden="1" customWidth="1"/>
    <col min="25" max="25" width="30.125" style="270" hidden="1" customWidth="1"/>
    <col min="26" max="26" width="28.625" style="253" hidden="1" customWidth="1"/>
    <col min="27" max="27" width="16.875" style="253" hidden="1" customWidth="1"/>
    <col min="28" max="28" width="24.25" style="253" hidden="1" customWidth="1"/>
    <col min="29" max="29" width="24.125" style="253" hidden="1" customWidth="1"/>
    <col min="30" max="30" width="25.875" style="253" hidden="1" customWidth="1"/>
    <col min="31" max="31" width="64.375" style="253" customWidth="1"/>
    <col min="32" max="33" width="39" style="268" hidden="1" customWidth="1"/>
    <col min="34" max="34" width="39" style="253" hidden="1" customWidth="1"/>
    <col min="35" max="36" width="39" style="268" hidden="1" customWidth="1"/>
    <col min="37" max="39" width="38.75" style="268" hidden="1" customWidth="1"/>
    <col min="40" max="40" width="21.5" style="84" hidden="1" customWidth="1"/>
    <col min="41" max="41" width="21.5" style="271" hidden="1" customWidth="1"/>
    <col min="42" max="42" width="21.5" style="84" hidden="1" customWidth="1"/>
    <col min="43" max="44" width="21.625" style="253" hidden="1" customWidth="1"/>
    <col min="45" max="45" width="21.875" style="253" hidden="1" customWidth="1"/>
    <col min="46" max="46" width="19.5" style="253" hidden="1" customWidth="1"/>
    <col min="47" max="47" width="24.25" style="253" hidden="1" customWidth="1"/>
    <col min="48" max="48" width="19.875" style="253" hidden="1" customWidth="1"/>
    <col min="49" max="49" width="17" style="253" hidden="1" customWidth="1"/>
    <col min="50" max="50" width="36.375" style="253" hidden="1" customWidth="1"/>
    <col min="51" max="51" width="9" style="253" hidden="1" customWidth="1"/>
    <col min="52" max="52" width="0" style="253" hidden="1" customWidth="1"/>
    <col min="53" max="16384" width="9" style="253"/>
  </cols>
  <sheetData>
    <row r="1" spans="1:50" s="247" customFormat="1" ht="164.25" x14ac:dyDescent="0.2">
      <c r="A1" s="237" t="s">
        <v>1546</v>
      </c>
      <c r="B1" s="237" t="s">
        <v>1547</v>
      </c>
      <c r="C1" s="238" t="s">
        <v>1548</v>
      </c>
      <c r="D1" s="237" t="s">
        <v>1549</v>
      </c>
      <c r="E1" s="237" t="s">
        <v>309</v>
      </c>
      <c r="F1" s="239" t="s">
        <v>1550</v>
      </c>
      <c r="G1" s="237" t="s">
        <v>1551</v>
      </c>
      <c r="H1" s="240" t="s">
        <v>1552</v>
      </c>
      <c r="I1" s="240" t="s">
        <v>1553</v>
      </c>
      <c r="J1" s="241" t="s">
        <v>1554</v>
      </c>
      <c r="K1" s="242" t="s">
        <v>0</v>
      </c>
      <c r="L1" s="242" t="s">
        <v>1</v>
      </c>
      <c r="M1" s="242" t="s">
        <v>2</v>
      </c>
      <c r="N1" s="243" t="s">
        <v>1521</v>
      </c>
      <c r="O1" s="244" t="s">
        <v>1525</v>
      </c>
      <c r="P1" s="244" t="s">
        <v>1526</v>
      </c>
      <c r="Q1" s="244" t="s">
        <v>1527</v>
      </c>
      <c r="R1" s="244" t="s">
        <v>1528</v>
      </c>
      <c r="S1" s="244" t="s">
        <v>1529</v>
      </c>
      <c r="T1" s="244" t="s">
        <v>1530</v>
      </c>
      <c r="U1" s="244" t="s">
        <v>1531</v>
      </c>
      <c r="V1" s="244" t="s">
        <v>1532</v>
      </c>
      <c r="W1" s="244" t="s">
        <v>1533</v>
      </c>
      <c r="X1" s="244" t="s">
        <v>1534</v>
      </c>
      <c r="Y1" s="244" t="s">
        <v>1535</v>
      </c>
      <c r="Z1" s="244" t="s">
        <v>1536</v>
      </c>
      <c r="AA1" s="244" t="s">
        <v>1537</v>
      </c>
      <c r="AB1" s="243" t="s">
        <v>1522</v>
      </c>
      <c r="AC1" s="243" t="s">
        <v>1523</v>
      </c>
      <c r="AD1" s="243" t="s">
        <v>1524</v>
      </c>
      <c r="AE1" s="243" t="s">
        <v>3619</v>
      </c>
      <c r="AF1" s="245" t="s">
        <v>2551</v>
      </c>
      <c r="AG1" s="245" t="s">
        <v>3618</v>
      </c>
      <c r="AH1" s="243" t="s">
        <v>3465</v>
      </c>
      <c r="AI1" s="245" t="s">
        <v>3557</v>
      </c>
      <c r="AJ1" s="245" t="s">
        <v>3613</v>
      </c>
      <c r="AK1" s="243" t="s">
        <v>2392</v>
      </c>
      <c r="AL1" s="243" t="s">
        <v>1567</v>
      </c>
      <c r="AM1" s="243" t="s">
        <v>3970</v>
      </c>
      <c r="AN1" s="83" t="s">
        <v>3554</v>
      </c>
      <c r="AO1" s="83" t="s">
        <v>3555</v>
      </c>
      <c r="AP1" s="246" t="s">
        <v>3556</v>
      </c>
      <c r="AQ1" s="244" t="s">
        <v>1538</v>
      </c>
      <c r="AR1" s="244" t="s">
        <v>1539</v>
      </c>
      <c r="AS1" s="244" t="s">
        <v>1540</v>
      </c>
      <c r="AT1" s="244" t="s">
        <v>1541</v>
      </c>
      <c r="AU1" s="244" t="s">
        <v>1542</v>
      </c>
      <c r="AV1" s="244" t="s">
        <v>1543</v>
      </c>
      <c r="AW1" s="244" t="s">
        <v>1544</v>
      </c>
      <c r="AX1" s="244" t="s">
        <v>1545</v>
      </c>
    </row>
    <row r="2" spans="1:50" s="123" customFormat="1" ht="72" hidden="1" x14ac:dyDescent="0.2">
      <c r="A2" s="52" t="s">
        <v>9</v>
      </c>
      <c r="B2" s="52" t="s">
        <v>277</v>
      </c>
      <c r="C2" s="52" t="s">
        <v>276</v>
      </c>
      <c r="D2" s="52" t="s">
        <v>11</v>
      </c>
      <c r="E2" s="52" t="s">
        <v>310</v>
      </c>
      <c r="F2" s="122" t="s">
        <v>1575</v>
      </c>
      <c r="G2" s="52" t="s">
        <v>254</v>
      </c>
      <c r="H2" s="71" t="s">
        <v>267</v>
      </c>
      <c r="I2" s="71" t="s">
        <v>268</v>
      </c>
      <c r="J2" s="122">
        <v>40800</v>
      </c>
      <c r="K2" s="248"/>
      <c r="L2" s="248"/>
      <c r="M2" s="249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3620</v>
      </c>
      <c r="AC2" s="36" t="s">
        <v>3620</v>
      </c>
      <c r="AD2" s="16">
        <v>40800</v>
      </c>
      <c r="AE2" s="19" t="s">
        <v>2500</v>
      </c>
      <c r="AF2" s="52" t="s">
        <v>2495</v>
      </c>
      <c r="AG2" s="52" t="s">
        <v>3544</v>
      </c>
      <c r="AH2" s="52" t="s">
        <v>3476</v>
      </c>
      <c r="AI2" s="52" t="s">
        <v>2457</v>
      </c>
      <c r="AJ2" s="52"/>
      <c r="AK2" s="52" t="s">
        <v>1158</v>
      </c>
      <c r="AL2" s="52" t="s">
        <v>1570</v>
      </c>
      <c r="AM2" s="52" t="s">
        <v>3553</v>
      </c>
      <c r="AN2" s="250"/>
      <c r="AO2" s="250">
        <v>40800</v>
      </c>
      <c r="AP2" s="119">
        <f>J2-AN2-AO2</f>
        <v>0</v>
      </c>
      <c r="AQ2" s="115">
        <v>242221</v>
      </c>
      <c r="AR2" s="115">
        <v>242221</v>
      </c>
      <c r="AS2" s="115">
        <v>242249</v>
      </c>
      <c r="AT2" s="115">
        <v>242249</v>
      </c>
      <c r="AU2" s="115">
        <v>242257</v>
      </c>
      <c r="AV2" s="15">
        <v>40800</v>
      </c>
      <c r="AW2" s="38" t="s">
        <v>2395</v>
      </c>
      <c r="AX2" s="71" t="s">
        <v>2548</v>
      </c>
    </row>
    <row r="3" spans="1:50" s="123" customFormat="1" ht="72" hidden="1" x14ac:dyDescent="0.2">
      <c r="A3" s="52" t="s">
        <v>9</v>
      </c>
      <c r="B3" s="52" t="s">
        <v>277</v>
      </c>
      <c r="C3" s="52" t="s">
        <v>276</v>
      </c>
      <c r="D3" s="52" t="s">
        <v>11</v>
      </c>
      <c r="E3" s="52" t="s">
        <v>310</v>
      </c>
      <c r="F3" s="121" t="s">
        <v>1576</v>
      </c>
      <c r="G3" s="52" t="s">
        <v>255</v>
      </c>
      <c r="H3" s="71" t="s">
        <v>269</v>
      </c>
      <c r="I3" s="71" t="s">
        <v>268</v>
      </c>
      <c r="J3" s="122">
        <v>4000</v>
      </c>
      <c r="K3" s="248"/>
      <c r="L3" s="248"/>
      <c r="M3" s="249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3621</v>
      </c>
      <c r="AC3" s="36" t="s">
        <v>3621</v>
      </c>
      <c r="AD3" s="16">
        <v>3800</v>
      </c>
      <c r="AE3" s="19" t="s">
        <v>3622</v>
      </c>
      <c r="AF3" s="52" t="s">
        <v>2495</v>
      </c>
      <c r="AG3" s="52" t="s">
        <v>3544</v>
      </c>
      <c r="AH3" s="52" t="s">
        <v>3476</v>
      </c>
      <c r="AI3" s="52" t="s">
        <v>2457</v>
      </c>
      <c r="AJ3" s="52"/>
      <c r="AK3" s="52" t="s">
        <v>1158</v>
      </c>
      <c r="AL3" s="52" t="s">
        <v>1570</v>
      </c>
      <c r="AM3" s="52" t="s">
        <v>3553</v>
      </c>
      <c r="AN3" s="250"/>
      <c r="AO3" s="250">
        <v>3800</v>
      </c>
      <c r="AP3" s="119">
        <f t="shared" ref="AP3:AP66" si="0">J3-AN3-AO3</f>
        <v>200</v>
      </c>
      <c r="AQ3" s="115">
        <v>242221</v>
      </c>
      <c r="AR3" s="115">
        <v>242221</v>
      </c>
      <c r="AS3" s="115">
        <v>242240</v>
      </c>
      <c r="AT3" s="115">
        <v>242240</v>
      </c>
      <c r="AU3" s="115">
        <v>242254</v>
      </c>
      <c r="AV3" s="15">
        <v>3800</v>
      </c>
      <c r="AW3" s="117">
        <v>200</v>
      </c>
      <c r="AX3" s="71" t="s">
        <v>2548</v>
      </c>
    </row>
    <row r="4" spans="1:50" s="123" customFormat="1" ht="72" hidden="1" x14ac:dyDescent="0.2">
      <c r="A4" s="52" t="s">
        <v>9</v>
      </c>
      <c r="B4" s="52" t="s">
        <v>277</v>
      </c>
      <c r="C4" s="52" t="s">
        <v>276</v>
      </c>
      <c r="D4" s="52" t="s">
        <v>11</v>
      </c>
      <c r="E4" s="52" t="s">
        <v>310</v>
      </c>
      <c r="F4" s="121" t="s">
        <v>1577</v>
      </c>
      <c r="G4" s="52" t="s">
        <v>256</v>
      </c>
      <c r="H4" s="71" t="s">
        <v>267</v>
      </c>
      <c r="I4" s="71" t="s">
        <v>268</v>
      </c>
      <c r="J4" s="122">
        <v>23400</v>
      </c>
      <c r="K4" s="248"/>
      <c r="L4" s="248"/>
      <c r="M4" s="249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3620</v>
      </c>
      <c r="AC4" s="36" t="s">
        <v>3620</v>
      </c>
      <c r="AD4" s="16">
        <v>23400</v>
      </c>
      <c r="AE4" s="19" t="s">
        <v>2500</v>
      </c>
      <c r="AF4" s="52" t="s">
        <v>2495</v>
      </c>
      <c r="AG4" s="52" t="s">
        <v>3544</v>
      </c>
      <c r="AH4" s="52" t="s">
        <v>3476</v>
      </c>
      <c r="AI4" s="52" t="s">
        <v>2457</v>
      </c>
      <c r="AJ4" s="52"/>
      <c r="AK4" s="52" t="s">
        <v>1158</v>
      </c>
      <c r="AL4" s="52" t="s">
        <v>1570</v>
      </c>
      <c r="AM4" s="52" t="s">
        <v>3553</v>
      </c>
      <c r="AN4" s="250"/>
      <c r="AO4" s="250">
        <v>23400</v>
      </c>
      <c r="AP4" s="119">
        <f t="shared" si="0"/>
        <v>0</v>
      </c>
      <c r="AQ4" s="115">
        <v>242221</v>
      </c>
      <c r="AR4" s="115">
        <v>242221</v>
      </c>
      <c r="AS4" s="115">
        <v>242249</v>
      </c>
      <c r="AT4" s="115">
        <v>242249</v>
      </c>
      <c r="AU4" s="115">
        <v>242257</v>
      </c>
      <c r="AV4" s="15">
        <v>23400</v>
      </c>
      <c r="AW4" s="38" t="s">
        <v>2395</v>
      </c>
      <c r="AX4" s="71" t="s">
        <v>2548</v>
      </c>
    </row>
    <row r="5" spans="1:50" s="123" customFormat="1" ht="72" hidden="1" x14ac:dyDescent="0.2">
      <c r="A5" s="52" t="s">
        <v>9</v>
      </c>
      <c r="B5" s="52" t="s">
        <v>277</v>
      </c>
      <c r="C5" s="52" t="s">
        <v>276</v>
      </c>
      <c r="D5" s="52" t="s">
        <v>11</v>
      </c>
      <c r="E5" s="52" t="s">
        <v>310</v>
      </c>
      <c r="F5" s="121" t="s">
        <v>1578</v>
      </c>
      <c r="G5" s="52" t="s">
        <v>257</v>
      </c>
      <c r="H5" s="71" t="s">
        <v>270</v>
      </c>
      <c r="I5" s="71" t="s">
        <v>271</v>
      </c>
      <c r="J5" s="122">
        <v>7000</v>
      </c>
      <c r="K5" s="248"/>
      <c r="L5" s="248"/>
      <c r="M5" s="249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52" t="s">
        <v>2500</v>
      </c>
      <c r="AG5" s="52" t="s">
        <v>3544</v>
      </c>
      <c r="AH5" s="52" t="s">
        <v>2457</v>
      </c>
      <c r="AI5" s="52" t="s">
        <v>2457</v>
      </c>
      <c r="AJ5" s="52"/>
      <c r="AK5" s="52" t="s">
        <v>1158</v>
      </c>
      <c r="AL5" s="52" t="s">
        <v>1570</v>
      </c>
      <c r="AM5" s="52" t="s">
        <v>3552</v>
      </c>
      <c r="AN5" s="250"/>
      <c r="AO5" s="250">
        <v>6900</v>
      </c>
      <c r="AP5" s="119">
        <f t="shared" si="0"/>
        <v>100</v>
      </c>
      <c r="AQ5" s="115">
        <v>242221</v>
      </c>
      <c r="AR5" s="115">
        <v>242221</v>
      </c>
      <c r="AS5" s="115">
        <v>242226</v>
      </c>
      <c r="AT5" s="115">
        <v>242226</v>
      </c>
      <c r="AU5" s="115">
        <v>242232</v>
      </c>
      <c r="AV5" s="15">
        <v>6900</v>
      </c>
      <c r="AW5" s="15">
        <v>100</v>
      </c>
      <c r="AX5" s="71" t="s">
        <v>2549</v>
      </c>
    </row>
    <row r="6" spans="1:50" s="123" customFormat="1" ht="72" hidden="1" x14ac:dyDescent="0.2">
      <c r="A6" s="52" t="s">
        <v>9</v>
      </c>
      <c r="B6" s="52" t="s">
        <v>277</v>
      </c>
      <c r="C6" s="52" t="s">
        <v>276</v>
      </c>
      <c r="D6" s="52" t="s">
        <v>11</v>
      </c>
      <c r="E6" s="52" t="s">
        <v>310</v>
      </c>
      <c r="F6" s="121" t="s">
        <v>1579</v>
      </c>
      <c r="G6" s="52" t="s">
        <v>258</v>
      </c>
      <c r="H6" s="71" t="s">
        <v>269</v>
      </c>
      <c r="I6" s="71" t="s">
        <v>271</v>
      </c>
      <c r="J6" s="122">
        <v>80400</v>
      </c>
      <c r="K6" s="248"/>
      <c r="L6" s="248"/>
      <c r="M6" s="249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3620</v>
      </c>
      <c r="AC6" s="36" t="s">
        <v>3620</v>
      </c>
      <c r="AD6" s="16">
        <v>80400</v>
      </c>
      <c r="AE6" s="19" t="s">
        <v>2500</v>
      </c>
      <c r="AF6" s="52" t="s">
        <v>2495</v>
      </c>
      <c r="AG6" s="52" t="s">
        <v>3544</v>
      </c>
      <c r="AH6" s="52" t="s">
        <v>3476</v>
      </c>
      <c r="AI6" s="52" t="s">
        <v>2457</v>
      </c>
      <c r="AJ6" s="52"/>
      <c r="AK6" s="52" t="s">
        <v>1158</v>
      </c>
      <c r="AL6" s="52" t="s">
        <v>1570</v>
      </c>
      <c r="AM6" s="52" t="s">
        <v>3553</v>
      </c>
      <c r="AN6" s="250"/>
      <c r="AO6" s="250">
        <v>80400</v>
      </c>
      <c r="AP6" s="119">
        <f t="shared" si="0"/>
        <v>0</v>
      </c>
      <c r="AQ6" s="115">
        <v>242221</v>
      </c>
      <c r="AR6" s="115">
        <v>242221</v>
      </c>
      <c r="AS6" s="115">
        <v>242249</v>
      </c>
      <c r="AT6" s="115">
        <v>242249</v>
      </c>
      <c r="AU6" s="115">
        <v>242257</v>
      </c>
      <c r="AV6" s="15">
        <v>80400</v>
      </c>
      <c r="AW6" s="38" t="s">
        <v>2395</v>
      </c>
      <c r="AX6" s="71" t="s">
        <v>2548</v>
      </c>
    </row>
    <row r="7" spans="1:50" s="123" customFormat="1" ht="72" hidden="1" x14ac:dyDescent="0.2">
      <c r="A7" s="52" t="s">
        <v>9</v>
      </c>
      <c r="B7" s="52" t="s">
        <v>277</v>
      </c>
      <c r="C7" s="52" t="s">
        <v>276</v>
      </c>
      <c r="D7" s="52" t="s">
        <v>11</v>
      </c>
      <c r="E7" s="52" t="s">
        <v>310</v>
      </c>
      <c r="F7" s="121" t="s">
        <v>1580</v>
      </c>
      <c r="G7" s="52" t="s">
        <v>259</v>
      </c>
      <c r="H7" s="71" t="s">
        <v>270</v>
      </c>
      <c r="I7" s="71" t="s">
        <v>268</v>
      </c>
      <c r="J7" s="122">
        <v>3500</v>
      </c>
      <c r="K7" s="248"/>
      <c r="L7" s="248"/>
      <c r="M7" s="249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3620</v>
      </c>
      <c r="AC7" s="36" t="s">
        <v>3620</v>
      </c>
      <c r="AD7" s="16">
        <v>3500</v>
      </c>
      <c r="AE7" s="19" t="s">
        <v>2500</v>
      </c>
      <c r="AF7" s="52" t="s">
        <v>2495</v>
      </c>
      <c r="AG7" s="52" t="s">
        <v>3544</v>
      </c>
      <c r="AH7" s="52" t="s">
        <v>3476</v>
      </c>
      <c r="AI7" s="52" t="s">
        <v>2457</v>
      </c>
      <c r="AJ7" s="52"/>
      <c r="AK7" s="52" t="s">
        <v>1158</v>
      </c>
      <c r="AL7" s="52" t="s">
        <v>1570</v>
      </c>
      <c r="AM7" s="52" t="s">
        <v>3553</v>
      </c>
      <c r="AN7" s="250"/>
      <c r="AO7" s="250">
        <v>3500</v>
      </c>
      <c r="AP7" s="119">
        <f t="shared" si="0"/>
        <v>0</v>
      </c>
      <c r="AQ7" s="115">
        <v>242221</v>
      </c>
      <c r="AR7" s="115">
        <v>242221</v>
      </c>
      <c r="AS7" s="115">
        <v>242249</v>
      </c>
      <c r="AT7" s="115">
        <v>242249</v>
      </c>
      <c r="AU7" s="115">
        <v>242257</v>
      </c>
      <c r="AV7" s="15">
        <v>3500</v>
      </c>
      <c r="AW7" s="38" t="s">
        <v>2395</v>
      </c>
      <c r="AX7" s="71" t="s">
        <v>2548</v>
      </c>
    </row>
    <row r="8" spans="1:50" s="123" customFormat="1" ht="72" hidden="1" x14ac:dyDescent="0.2">
      <c r="A8" s="52" t="s">
        <v>9</v>
      </c>
      <c r="B8" s="52" t="s">
        <v>277</v>
      </c>
      <c r="C8" s="52" t="s">
        <v>276</v>
      </c>
      <c r="D8" s="52" t="s">
        <v>11</v>
      </c>
      <c r="E8" s="52" t="s">
        <v>310</v>
      </c>
      <c r="F8" s="121" t="s">
        <v>1581</v>
      </c>
      <c r="G8" s="52" t="s">
        <v>260</v>
      </c>
      <c r="H8" s="71" t="s">
        <v>272</v>
      </c>
      <c r="I8" s="71" t="s">
        <v>273</v>
      </c>
      <c r="J8" s="122">
        <v>21300</v>
      </c>
      <c r="K8" s="248"/>
      <c r="L8" s="248"/>
      <c r="M8" s="249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3620</v>
      </c>
      <c r="AC8" s="36" t="s">
        <v>3620</v>
      </c>
      <c r="AD8" s="16">
        <v>21300</v>
      </c>
      <c r="AE8" s="19" t="s">
        <v>2500</v>
      </c>
      <c r="AF8" s="52" t="s">
        <v>2495</v>
      </c>
      <c r="AG8" s="52" t="s">
        <v>3544</v>
      </c>
      <c r="AH8" s="52" t="s">
        <v>3476</v>
      </c>
      <c r="AI8" s="52" t="s">
        <v>2457</v>
      </c>
      <c r="AJ8" s="52"/>
      <c r="AK8" s="52" t="s">
        <v>1158</v>
      </c>
      <c r="AL8" s="52" t="s">
        <v>1570</v>
      </c>
      <c r="AM8" s="52" t="s">
        <v>3553</v>
      </c>
      <c r="AN8" s="250"/>
      <c r="AO8" s="250">
        <v>21300</v>
      </c>
      <c r="AP8" s="119">
        <f t="shared" si="0"/>
        <v>0</v>
      </c>
      <c r="AQ8" s="115">
        <v>242221</v>
      </c>
      <c r="AR8" s="115">
        <v>242221</v>
      </c>
      <c r="AS8" s="115">
        <v>242249</v>
      </c>
      <c r="AT8" s="115">
        <v>242249</v>
      </c>
      <c r="AU8" s="115">
        <v>242257</v>
      </c>
      <c r="AV8" s="15">
        <v>21300</v>
      </c>
      <c r="AW8" s="38" t="s">
        <v>2395</v>
      </c>
      <c r="AX8" s="71" t="s">
        <v>2548</v>
      </c>
    </row>
    <row r="9" spans="1:50" s="123" customFormat="1" ht="72" hidden="1" x14ac:dyDescent="0.2">
      <c r="A9" s="52" t="s">
        <v>9</v>
      </c>
      <c r="B9" s="52" t="s">
        <v>277</v>
      </c>
      <c r="C9" s="52" t="s">
        <v>276</v>
      </c>
      <c r="D9" s="52" t="s">
        <v>11</v>
      </c>
      <c r="E9" s="52" t="s">
        <v>310</v>
      </c>
      <c r="F9" s="121" t="s">
        <v>1582</v>
      </c>
      <c r="G9" s="52" t="s">
        <v>261</v>
      </c>
      <c r="H9" s="71" t="s">
        <v>269</v>
      </c>
      <c r="I9" s="71" t="s">
        <v>274</v>
      </c>
      <c r="J9" s="122">
        <v>12000</v>
      </c>
      <c r="K9" s="248"/>
      <c r="L9" s="248"/>
      <c r="M9" s="249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3621</v>
      </c>
      <c r="AC9" s="36" t="s">
        <v>3621</v>
      </c>
      <c r="AD9" s="16">
        <v>9680</v>
      </c>
      <c r="AE9" s="19" t="s">
        <v>2500</v>
      </c>
      <c r="AF9" s="52" t="s">
        <v>2495</v>
      </c>
      <c r="AG9" s="52" t="s">
        <v>3544</v>
      </c>
      <c r="AH9" s="52" t="s">
        <v>3476</v>
      </c>
      <c r="AI9" s="52" t="s">
        <v>2457</v>
      </c>
      <c r="AJ9" s="52"/>
      <c r="AK9" s="52" t="s">
        <v>1158</v>
      </c>
      <c r="AL9" s="52" t="s">
        <v>1570</v>
      </c>
      <c r="AM9" s="52" t="s">
        <v>3553</v>
      </c>
      <c r="AN9" s="250"/>
      <c r="AO9" s="250">
        <v>9680</v>
      </c>
      <c r="AP9" s="119">
        <f t="shared" si="0"/>
        <v>2320</v>
      </c>
      <c r="AQ9" s="115">
        <v>242221</v>
      </c>
      <c r="AR9" s="115">
        <v>242221</v>
      </c>
      <c r="AS9" s="115">
        <v>242240</v>
      </c>
      <c r="AT9" s="115">
        <v>242240</v>
      </c>
      <c r="AU9" s="115">
        <v>242254</v>
      </c>
      <c r="AV9" s="15">
        <v>9680</v>
      </c>
      <c r="AW9" s="15">
        <v>2320</v>
      </c>
      <c r="AX9" s="71" t="s">
        <v>2548</v>
      </c>
    </row>
    <row r="10" spans="1:50" s="123" customFormat="1" ht="72" hidden="1" x14ac:dyDescent="0.2">
      <c r="A10" s="52" t="s">
        <v>9</v>
      </c>
      <c r="B10" s="52" t="s">
        <v>277</v>
      </c>
      <c r="C10" s="52" t="s">
        <v>276</v>
      </c>
      <c r="D10" s="52" t="s">
        <v>11</v>
      </c>
      <c r="E10" s="52" t="s">
        <v>310</v>
      </c>
      <c r="F10" s="121" t="s">
        <v>1583</v>
      </c>
      <c r="G10" s="52" t="s">
        <v>262</v>
      </c>
      <c r="H10" s="71" t="s">
        <v>270</v>
      </c>
      <c r="I10" s="71" t="s">
        <v>274</v>
      </c>
      <c r="J10" s="122">
        <v>10000</v>
      </c>
      <c r="K10" s="248"/>
      <c r="L10" s="248"/>
      <c r="M10" s="249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3623</v>
      </c>
      <c r="AC10" s="36" t="s">
        <v>3623</v>
      </c>
      <c r="AD10" s="15">
        <v>9900</v>
      </c>
      <c r="AE10" s="19" t="s">
        <v>2500</v>
      </c>
      <c r="AF10" s="52" t="s">
        <v>2495</v>
      </c>
      <c r="AG10" s="52" t="s">
        <v>3544</v>
      </c>
      <c r="AH10" s="52" t="s">
        <v>3476</v>
      </c>
      <c r="AI10" s="52" t="s">
        <v>2457</v>
      </c>
      <c r="AJ10" s="52"/>
      <c r="AK10" s="52" t="s">
        <v>1158</v>
      </c>
      <c r="AL10" s="52" t="s">
        <v>1570</v>
      </c>
      <c r="AM10" s="52" t="s">
        <v>3553</v>
      </c>
      <c r="AN10" s="250"/>
      <c r="AO10" s="250">
        <v>9900</v>
      </c>
      <c r="AP10" s="119">
        <f t="shared" si="0"/>
        <v>100</v>
      </c>
      <c r="AQ10" s="115">
        <v>242221</v>
      </c>
      <c r="AR10" s="115">
        <v>242221</v>
      </c>
      <c r="AS10" s="115">
        <v>242239</v>
      </c>
      <c r="AT10" s="115">
        <v>242239</v>
      </c>
      <c r="AU10" s="115">
        <v>242254</v>
      </c>
      <c r="AV10" s="15">
        <v>9900</v>
      </c>
      <c r="AW10" s="15">
        <v>100</v>
      </c>
      <c r="AX10" s="71" t="s">
        <v>2548</v>
      </c>
    </row>
    <row r="11" spans="1:50" s="123" customFormat="1" ht="72" hidden="1" x14ac:dyDescent="0.2">
      <c r="A11" s="52" t="s">
        <v>9</v>
      </c>
      <c r="B11" s="52" t="s">
        <v>277</v>
      </c>
      <c r="C11" s="52" t="s">
        <v>276</v>
      </c>
      <c r="D11" s="52" t="s">
        <v>11</v>
      </c>
      <c r="E11" s="52" t="s">
        <v>310</v>
      </c>
      <c r="F11" s="121" t="s">
        <v>1584</v>
      </c>
      <c r="G11" s="52" t="s">
        <v>263</v>
      </c>
      <c r="H11" s="71" t="s">
        <v>270</v>
      </c>
      <c r="I11" s="71" t="s">
        <v>268</v>
      </c>
      <c r="J11" s="122">
        <v>3500</v>
      </c>
      <c r="K11" s="248"/>
      <c r="L11" s="248"/>
      <c r="M11" s="249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3620</v>
      </c>
      <c r="AC11" s="36" t="s">
        <v>3620</v>
      </c>
      <c r="AD11" s="16">
        <v>3500</v>
      </c>
      <c r="AE11" s="19" t="s">
        <v>2500</v>
      </c>
      <c r="AF11" s="52" t="s">
        <v>2495</v>
      </c>
      <c r="AG11" s="52" t="s">
        <v>3544</v>
      </c>
      <c r="AH11" s="52" t="s">
        <v>3476</v>
      </c>
      <c r="AI11" s="52" t="s">
        <v>2457</v>
      </c>
      <c r="AJ11" s="52"/>
      <c r="AK11" s="52" t="s">
        <v>1158</v>
      </c>
      <c r="AL11" s="52" t="s">
        <v>1570</v>
      </c>
      <c r="AM11" s="52" t="s">
        <v>3553</v>
      </c>
      <c r="AN11" s="250"/>
      <c r="AO11" s="250">
        <v>3500</v>
      </c>
      <c r="AP11" s="119">
        <f t="shared" si="0"/>
        <v>0</v>
      </c>
      <c r="AQ11" s="115">
        <v>242221</v>
      </c>
      <c r="AR11" s="115">
        <v>242221</v>
      </c>
      <c r="AS11" s="115">
        <v>242249</v>
      </c>
      <c r="AT11" s="115">
        <v>242249</v>
      </c>
      <c r="AU11" s="115">
        <v>242257</v>
      </c>
      <c r="AV11" s="15">
        <v>3500</v>
      </c>
      <c r="AW11" s="38" t="s">
        <v>2395</v>
      </c>
      <c r="AX11" s="71" t="s">
        <v>2548</v>
      </c>
    </row>
    <row r="12" spans="1:50" s="123" customFormat="1" ht="72" hidden="1" x14ac:dyDescent="0.2">
      <c r="A12" s="52" t="s">
        <v>9</v>
      </c>
      <c r="B12" s="52" t="s">
        <v>277</v>
      </c>
      <c r="C12" s="52" t="s">
        <v>276</v>
      </c>
      <c r="D12" s="52" t="s">
        <v>11</v>
      </c>
      <c r="E12" s="52" t="s">
        <v>310</v>
      </c>
      <c r="F12" s="121" t="s">
        <v>1585</v>
      </c>
      <c r="G12" s="52" t="s">
        <v>264</v>
      </c>
      <c r="H12" s="71" t="s">
        <v>270</v>
      </c>
      <c r="I12" s="71" t="s">
        <v>268</v>
      </c>
      <c r="J12" s="122">
        <v>1400</v>
      </c>
      <c r="K12" s="248"/>
      <c r="L12" s="248"/>
      <c r="M12" s="249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3620</v>
      </c>
      <c r="AC12" s="36" t="s">
        <v>3620</v>
      </c>
      <c r="AD12" s="16">
        <v>1400</v>
      </c>
      <c r="AE12" s="19" t="s">
        <v>2500</v>
      </c>
      <c r="AF12" s="52" t="s">
        <v>2495</v>
      </c>
      <c r="AG12" s="52" t="s">
        <v>3544</v>
      </c>
      <c r="AH12" s="52" t="s">
        <v>3476</v>
      </c>
      <c r="AI12" s="52" t="s">
        <v>2457</v>
      </c>
      <c r="AJ12" s="52"/>
      <c r="AK12" s="52" t="s">
        <v>1158</v>
      </c>
      <c r="AL12" s="52" t="s">
        <v>1570</v>
      </c>
      <c r="AM12" s="52" t="s">
        <v>3553</v>
      </c>
      <c r="AN12" s="250"/>
      <c r="AO12" s="250">
        <v>1400</v>
      </c>
      <c r="AP12" s="119">
        <f t="shared" si="0"/>
        <v>0</v>
      </c>
      <c r="AQ12" s="115">
        <v>242221</v>
      </c>
      <c r="AR12" s="115">
        <v>242221</v>
      </c>
      <c r="AS12" s="115">
        <v>242249</v>
      </c>
      <c r="AT12" s="115">
        <v>242249</v>
      </c>
      <c r="AU12" s="115">
        <v>242257</v>
      </c>
      <c r="AV12" s="15">
        <v>1400</v>
      </c>
      <c r="AW12" s="38" t="s">
        <v>2395</v>
      </c>
      <c r="AX12" s="71" t="s">
        <v>2548</v>
      </c>
    </row>
    <row r="13" spans="1:50" s="123" customFormat="1" ht="72" hidden="1" x14ac:dyDescent="0.2">
      <c r="A13" s="52" t="s">
        <v>9</v>
      </c>
      <c r="B13" s="52" t="s">
        <v>277</v>
      </c>
      <c r="C13" s="52" t="s">
        <v>276</v>
      </c>
      <c r="D13" s="52" t="s">
        <v>11</v>
      </c>
      <c r="E13" s="52" t="s">
        <v>310</v>
      </c>
      <c r="F13" s="121" t="s">
        <v>1586</v>
      </c>
      <c r="G13" s="52" t="s">
        <v>265</v>
      </c>
      <c r="H13" s="71" t="s">
        <v>269</v>
      </c>
      <c r="I13" s="71" t="s">
        <v>268</v>
      </c>
      <c r="J13" s="122">
        <v>4200</v>
      </c>
      <c r="K13" s="248"/>
      <c r="L13" s="248"/>
      <c r="M13" s="249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3620</v>
      </c>
      <c r="AC13" s="36" t="s">
        <v>3620</v>
      </c>
      <c r="AD13" s="16">
        <v>4200</v>
      </c>
      <c r="AE13" s="19" t="s">
        <v>2500</v>
      </c>
      <c r="AF13" s="52" t="s">
        <v>2495</v>
      </c>
      <c r="AG13" s="52" t="s">
        <v>3544</v>
      </c>
      <c r="AH13" s="52" t="s">
        <v>3476</v>
      </c>
      <c r="AI13" s="52" t="s">
        <v>2457</v>
      </c>
      <c r="AJ13" s="52"/>
      <c r="AK13" s="52" t="s">
        <v>1158</v>
      </c>
      <c r="AL13" s="52" t="s">
        <v>1570</v>
      </c>
      <c r="AM13" s="52" t="s">
        <v>3553</v>
      </c>
      <c r="AN13" s="250"/>
      <c r="AO13" s="250">
        <v>4200</v>
      </c>
      <c r="AP13" s="119">
        <f t="shared" si="0"/>
        <v>0</v>
      </c>
      <c r="AQ13" s="115">
        <v>242221</v>
      </c>
      <c r="AR13" s="115">
        <v>242221</v>
      </c>
      <c r="AS13" s="115">
        <v>242249</v>
      </c>
      <c r="AT13" s="115">
        <v>242249</v>
      </c>
      <c r="AU13" s="115">
        <v>242257</v>
      </c>
      <c r="AV13" s="15">
        <v>4200</v>
      </c>
      <c r="AW13" s="38" t="s">
        <v>2395</v>
      </c>
      <c r="AX13" s="71" t="s">
        <v>2548</v>
      </c>
    </row>
    <row r="14" spans="1:50" s="123" customFormat="1" ht="72" hidden="1" x14ac:dyDescent="0.2">
      <c r="A14" s="52" t="s">
        <v>9</v>
      </c>
      <c r="B14" s="52" t="s">
        <v>277</v>
      </c>
      <c r="C14" s="52" t="s">
        <v>276</v>
      </c>
      <c r="D14" s="52" t="s">
        <v>11</v>
      </c>
      <c r="E14" s="52" t="s">
        <v>310</v>
      </c>
      <c r="F14" s="121" t="s">
        <v>1587</v>
      </c>
      <c r="G14" s="52" t="s">
        <v>266</v>
      </c>
      <c r="H14" s="71" t="s">
        <v>269</v>
      </c>
      <c r="I14" s="71" t="s">
        <v>275</v>
      </c>
      <c r="J14" s="122">
        <v>10000</v>
      </c>
      <c r="K14" s="248"/>
      <c r="L14" s="248"/>
      <c r="M14" s="249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3621</v>
      </c>
      <c r="AC14" s="36" t="s">
        <v>3621</v>
      </c>
      <c r="AD14" s="16">
        <v>8260</v>
      </c>
      <c r="AE14" s="19" t="s">
        <v>2500</v>
      </c>
      <c r="AF14" s="52" t="s">
        <v>2495</v>
      </c>
      <c r="AG14" s="52" t="s">
        <v>3544</v>
      </c>
      <c r="AH14" s="52" t="s">
        <v>3476</v>
      </c>
      <c r="AI14" s="52" t="s">
        <v>2457</v>
      </c>
      <c r="AJ14" s="52"/>
      <c r="AK14" s="52" t="s">
        <v>1158</v>
      </c>
      <c r="AL14" s="52" t="s">
        <v>1570</v>
      </c>
      <c r="AM14" s="52" t="s">
        <v>3553</v>
      </c>
      <c r="AN14" s="250"/>
      <c r="AO14" s="250">
        <v>8260</v>
      </c>
      <c r="AP14" s="119">
        <f t="shared" si="0"/>
        <v>1740</v>
      </c>
      <c r="AQ14" s="115">
        <v>242221</v>
      </c>
      <c r="AR14" s="115">
        <v>242221</v>
      </c>
      <c r="AS14" s="115">
        <v>242240</v>
      </c>
      <c r="AT14" s="115">
        <v>242240</v>
      </c>
      <c r="AU14" s="115">
        <v>242254</v>
      </c>
      <c r="AV14" s="15">
        <v>8260</v>
      </c>
      <c r="AW14" s="15">
        <v>1740</v>
      </c>
      <c r="AX14" s="71" t="s">
        <v>2548</v>
      </c>
    </row>
    <row r="15" spans="1:50" s="123" customFormat="1" ht="72" hidden="1" x14ac:dyDescent="0.2">
      <c r="A15" s="52" t="s">
        <v>9</v>
      </c>
      <c r="B15" s="52" t="s">
        <v>277</v>
      </c>
      <c r="C15" s="52" t="s">
        <v>276</v>
      </c>
      <c r="D15" s="52" t="s">
        <v>286</v>
      </c>
      <c r="E15" s="52" t="s">
        <v>310</v>
      </c>
      <c r="F15" s="121" t="s">
        <v>1588</v>
      </c>
      <c r="G15" s="52" t="s">
        <v>278</v>
      </c>
      <c r="H15" s="71" t="s">
        <v>270</v>
      </c>
      <c r="I15" s="71" t="s">
        <v>271</v>
      </c>
      <c r="J15" s="122">
        <v>47900</v>
      </c>
      <c r="K15" s="248"/>
      <c r="L15" s="248"/>
      <c r="M15" s="249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52" t="s">
        <v>2500</v>
      </c>
      <c r="AG15" s="52" t="s">
        <v>3544</v>
      </c>
      <c r="AH15" s="52" t="s">
        <v>2457</v>
      </c>
      <c r="AI15" s="52" t="s">
        <v>2457</v>
      </c>
      <c r="AJ15" s="52"/>
      <c r="AK15" s="52" t="s">
        <v>1158</v>
      </c>
      <c r="AL15" s="52" t="s">
        <v>1570</v>
      </c>
      <c r="AM15" s="52" t="s">
        <v>3552</v>
      </c>
      <c r="AN15" s="250"/>
      <c r="AO15" s="250">
        <v>42000</v>
      </c>
      <c r="AP15" s="119">
        <f t="shared" si="0"/>
        <v>5900</v>
      </c>
      <c r="AQ15" s="115">
        <v>242221</v>
      </c>
      <c r="AR15" s="115">
        <v>242221</v>
      </c>
      <c r="AS15" s="115">
        <v>242226</v>
      </c>
      <c r="AT15" s="115">
        <v>242226</v>
      </c>
      <c r="AU15" s="115">
        <v>242232</v>
      </c>
      <c r="AV15" s="15">
        <v>42000</v>
      </c>
      <c r="AW15" s="15">
        <v>5900</v>
      </c>
      <c r="AX15" s="71" t="s">
        <v>2549</v>
      </c>
    </row>
    <row r="16" spans="1:50" s="123" customFormat="1" ht="72" hidden="1" x14ac:dyDescent="0.2">
      <c r="A16" s="52" t="s">
        <v>9</v>
      </c>
      <c r="B16" s="52" t="s">
        <v>277</v>
      </c>
      <c r="C16" s="52" t="s">
        <v>276</v>
      </c>
      <c r="D16" s="52" t="s">
        <v>286</v>
      </c>
      <c r="E16" s="52" t="s">
        <v>310</v>
      </c>
      <c r="F16" s="121" t="s">
        <v>1589</v>
      </c>
      <c r="G16" s="52" t="s">
        <v>279</v>
      </c>
      <c r="H16" s="71" t="s">
        <v>270</v>
      </c>
      <c r="I16" s="71" t="s">
        <v>271</v>
      </c>
      <c r="J16" s="122">
        <v>58000</v>
      </c>
      <c r="K16" s="249" t="s">
        <v>137</v>
      </c>
      <c r="L16" s="248"/>
      <c r="M16" s="251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52" t="s">
        <v>2520</v>
      </c>
      <c r="AG16" s="52" t="s">
        <v>3544</v>
      </c>
      <c r="AH16" s="52" t="s">
        <v>3476</v>
      </c>
      <c r="AI16" s="52" t="s">
        <v>2456</v>
      </c>
      <c r="AJ16" s="52"/>
      <c r="AK16" s="52" t="s">
        <v>1160</v>
      </c>
      <c r="AL16" s="52" t="s">
        <v>1571</v>
      </c>
      <c r="AM16" s="52" t="s">
        <v>3553</v>
      </c>
      <c r="AN16" s="250">
        <v>55000</v>
      </c>
      <c r="AO16" s="250"/>
      <c r="AP16" s="119">
        <f t="shared" si="0"/>
        <v>3000</v>
      </c>
      <c r="AQ16" s="18"/>
      <c r="AR16" s="18"/>
      <c r="AS16" s="18"/>
      <c r="AT16" s="18"/>
      <c r="AU16" s="18"/>
      <c r="AV16" s="18"/>
      <c r="AW16" s="18"/>
      <c r="AX16" s="71"/>
    </row>
    <row r="17" spans="1:50" s="123" customFormat="1" ht="72" hidden="1" x14ac:dyDescent="0.2">
      <c r="A17" s="52" t="s">
        <v>9</v>
      </c>
      <c r="B17" s="52" t="s">
        <v>277</v>
      </c>
      <c r="C17" s="52" t="s">
        <v>276</v>
      </c>
      <c r="D17" s="52" t="s">
        <v>286</v>
      </c>
      <c r="E17" s="52" t="s">
        <v>310</v>
      </c>
      <c r="F17" s="121" t="s">
        <v>1590</v>
      </c>
      <c r="G17" s="52" t="s">
        <v>280</v>
      </c>
      <c r="H17" s="71" t="s">
        <v>270</v>
      </c>
      <c r="I17" s="71" t="s">
        <v>281</v>
      </c>
      <c r="J17" s="122">
        <v>35200</v>
      </c>
      <c r="K17" s="249" t="s">
        <v>137</v>
      </c>
      <c r="L17" s="248"/>
      <c r="M17" s="251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52" t="s">
        <v>2520</v>
      </c>
      <c r="AG17" s="52" t="s">
        <v>3544</v>
      </c>
      <c r="AH17" s="52" t="s">
        <v>3476</v>
      </c>
      <c r="AI17" s="52" t="s">
        <v>2456</v>
      </c>
      <c r="AJ17" s="52"/>
      <c r="AK17" s="52" t="s">
        <v>1160</v>
      </c>
      <c r="AL17" s="52" t="s">
        <v>1571</v>
      </c>
      <c r="AM17" s="52" t="s">
        <v>3553</v>
      </c>
      <c r="AN17" s="250">
        <v>34000</v>
      </c>
      <c r="AO17" s="250"/>
      <c r="AP17" s="119">
        <f t="shared" si="0"/>
        <v>1200</v>
      </c>
      <c r="AQ17" s="18"/>
      <c r="AR17" s="18"/>
      <c r="AS17" s="18"/>
      <c r="AT17" s="18"/>
      <c r="AU17" s="18"/>
      <c r="AV17" s="18"/>
      <c r="AW17" s="18"/>
      <c r="AX17" s="71"/>
    </row>
    <row r="18" spans="1:50" s="123" customFormat="1" ht="72" hidden="1" x14ac:dyDescent="0.2">
      <c r="A18" s="52" t="s">
        <v>9</v>
      </c>
      <c r="B18" s="52" t="s">
        <v>277</v>
      </c>
      <c r="C18" s="52" t="s">
        <v>276</v>
      </c>
      <c r="D18" s="52" t="s">
        <v>286</v>
      </c>
      <c r="E18" s="52" t="s">
        <v>310</v>
      </c>
      <c r="F18" s="121" t="s">
        <v>1591</v>
      </c>
      <c r="G18" s="52" t="s">
        <v>282</v>
      </c>
      <c r="H18" s="71" t="s">
        <v>270</v>
      </c>
      <c r="I18" s="71" t="s">
        <v>274</v>
      </c>
      <c r="J18" s="122">
        <v>8700000</v>
      </c>
      <c r="K18" s="249" t="s">
        <v>137</v>
      </c>
      <c r="L18" s="248"/>
      <c r="M18" s="251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52" t="s">
        <v>1161</v>
      </c>
      <c r="AG18" s="52" t="s">
        <v>3537</v>
      </c>
      <c r="AH18" s="52" t="s">
        <v>3451</v>
      </c>
      <c r="AI18" s="52" t="s">
        <v>3467</v>
      </c>
      <c r="AJ18" s="52"/>
      <c r="AK18" s="52" t="s">
        <v>1161</v>
      </c>
      <c r="AL18" s="52" t="s">
        <v>1568</v>
      </c>
      <c r="AM18" s="52" t="s">
        <v>3553</v>
      </c>
      <c r="AN18" s="250"/>
      <c r="AO18" s="250"/>
      <c r="AP18" s="119">
        <f t="shared" si="0"/>
        <v>8700000</v>
      </c>
      <c r="AQ18" s="18" t="s">
        <v>1162</v>
      </c>
      <c r="AR18" s="18" t="s">
        <v>1162</v>
      </c>
      <c r="AS18" s="18"/>
      <c r="AT18" s="18"/>
      <c r="AU18" s="18"/>
      <c r="AV18" s="18"/>
      <c r="AW18" s="18"/>
      <c r="AX18" s="71"/>
    </row>
    <row r="19" spans="1:50" s="123" customFormat="1" ht="72" hidden="1" x14ac:dyDescent="0.2">
      <c r="A19" s="52" t="s">
        <v>9</v>
      </c>
      <c r="B19" s="52" t="s">
        <v>277</v>
      </c>
      <c r="C19" s="52" t="s">
        <v>276</v>
      </c>
      <c r="D19" s="52" t="s">
        <v>286</v>
      </c>
      <c r="E19" s="52" t="s">
        <v>310</v>
      </c>
      <c r="F19" s="121" t="s">
        <v>1592</v>
      </c>
      <c r="G19" s="52" t="s">
        <v>283</v>
      </c>
      <c r="H19" s="71" t="s">
        <v>270</v>
      </c>
      <c r="I19" s="71" t="s">
        <v>274</v>
      </c>
      <c r="J19" s="122">
        <v>75000</v>
      </c>
      <c r="K19" s="249" t="s">
        <v>137</v>
      </c>
      <c r="L19" s="248"/>
      <c r="M19" s="251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52" t="s">
        <v>2520</v>
      </c>
      <c r="AG19" s="52" t="s">
        <v>3544</v>
      </c>
      <c r="AH19" s="52" t="s">
        <v>3476</v>
      </c>
      <c r="AI19" s="52" t="s">
        <v>2456</v>
      </c>
      <c r="AJ19" s="52"/>
      <c r="AK19" s="52" t="s">
        <v>1160</v>
      </c>
      <c r="AL19" s="52" t="s">
        <v>1571</v>
      </c>
      <c r="AM19" s="52" t="s">
        <v>3553</v>
      </c>
      <c r="AN19" s="250">
        <v>72000</v>
      </c>
      <c r="AO19" s="250"/>
      <c r="AP19" s="119">
        <f t="shared" si="0"/>
        <v>3000</v>
      </c>
      <c r="AQ19" s="18"/>
      <c r="AR19" s="18"/>
      <c r="AS19" s="18"/>
      <c r="AT19" s="18"/>
      <c r="AU19" s="18"/>
      <c r="AV19" s="18"/>
      <c r="AW19" s="18"/>
      <c r="AX19" s="71"/>
    </row>
    <row r="20" spans="1:50" s="123" customFormat="1" ht="72" hidden="1" x14ac:dyDescent="0.2">
      <c r="A20" s="52" t="s">
        <v>9</v>
      </c>
      <c r="B20" s="52" t="s">
        <v>277</v>
      </c>
      <c r="C20" s="52" t="s">
        <v>276</v>
      </c>
      <c r="D20" s="52" t="s">
        <v>286</v>
      </c>
      <c r="E20" s="52" t="s">
        <v>310</v>
      </c>
      <c r="F20" s="121" t="s">
        <v>1593</v>
      </c>
      <c r="G20" s="52" t="s">
        <v>284</v>
      </c>
      <c r="H20" s="71" t="s">
        <v>270</v>
      </c>
      <c r="I20" s="71" t="s">
        <v>274</v>
      </c>
      <c r="J20" s="122">
        <v>1155800</v>
      </c>
      <c r="K20" s="249" t="s">
        <v>137</v>
      </c>
      <c r="L20" s="248"/>
      <c r="M20" s="251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52" t="s">
        <v>2520</v>
      </c>
      <c r="AG20" s="52" t="s">
        <v>3544</v>
      </c>
      <c r="AH20" s="52" t="s">
        <v>3476</v>
      </c>
      <c r="AI20" s="52" t="s">
        <v>2456</v>
      </c>
      <c r="AJ20" s="52"/>
      <c r="AK20" s="52" t="s">
        <v>1160</v>
      </c>
      <c r="AL20" s="52" t="s">
        <v>1571</v>
      </c>
      <c r="AM20" s="52" t="s">
        <v>3553</v>
      </c>
      <c r="AN20" s="250">
        <v>1049000</v>
      </c>
      <c r="AO20" s="250"/>
      <c r="AP20" s="119">
        <f t="shared" si="0"/>
        <v>106800</v>
      </c>
      <c r="AQ20" s="18"/>
      <c r="AR20" s="18"/>
      <c r="AS20" s="18"/>
      <c r="AT20" s="18"/>
      <c r="AU20" s="18"/>
      <c r="AV20" s="18"/>
      <c r="AW20" s="18"/>
      <c r="AX20" s="71"/>
    </row>
    <row r="21" spans="1:50" s="123" customFormat="1" ht="72" hidden="1" x14ac:dyDescent="0.2">
      <c r="A21" s="52" t="s">
        <v>9</v>
      </c>
      <c r="B21" s="52" t="s">
        <v>277</v>
      </c>
      <c r="C21" s="52" t="s">
        <v>276</v>
      </c>
      <c r="D21" s="52" t="s">
        <v>286</v>
      </c>
      <c r="E21" s="52" t="s">
        <v>310</v>
      </c>
      <c r="F21" s="121" t="s">
        <v>1594</v>
      </c>
      <c r="G21" s="52" t="s">
        <v>285</v>
      </c>
      <c r="H21" s="71" t="s">
        <v>270</v>
      </c>
      <c r="I21" s="71" t="s">
        <v>271</v>
      </c>
      <c r="J21" s="122">
        <v>12000</v>
      </c>
      <c r="K21" s="248"/>
      <c r="L21" s="248"/>
      <c r="M21" s="249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52" t="s">
        <v>2500</v>
      </c>
      <c r="AG21" s="52" t="s">
        <v>3544</v>
      </c>
      <c r="AH21" s="52" t="s">
        <v>2457</v>
      </c>
      <c r="AI21" s="52" t="s">
        <v>2457</v>
      </c>
      <c r="AJ21" s="52"/>
      <c r="AK21" s="52" t="s">
        <v>1158</v>
      </c>
      <c r="AL21" s="52" t="s">
        <v>1570</v>
      </c>
      <c r="AM21" s="52" t="s">
        <v>3552</v>
      </c>
      <c r="AN21" s="250"/>
      <c r="AO21" s="250">
        <v>10400</v>
      </c>
      <c r="AP21" s="119">
        <f t="shared" si="0"/>
        <v>1600</v>
      </c>
      <c r="AQ21" s="115">
        <v>242221</v>
      </c>
      <c r="AR21" s="115">
        <v>242221</v>
      </c>
      <c r="AS21" s="115">
        <v>242226</v>
      </c>
      <c r="AT21" s="115">
        <v>242226</v>
      </c>
      <c r="AU21" s="115">
        <v>242232</v>
      </c>
      <c r="AV21" s="15">
        <v>10400</v>
      </c>
      <c r="AW21" s="15">
        <v>1600</v>
      </c>
      <c r="AX21" s="71" t="s">
        <v>2549</v>
      </c>
    </row>
    <row r="22" spans="1:50" s="123" customFormat="1" ht="72" hidden="1" x14ac:dyDescent="0.2">
      <c r="A22" s="52" t="s">
        <v>9</v>
      </c>
      <c r="B22" s="52" t="s">
        <v>277</v>
      </c>
      <c r="C22" s="52" t="s">
        <v>276</v>
      </c>
      <c r="D22" s="52" t="s">
        <v>13</v>
      </c>
      <c r="E22" s="52" t="s">
        <v>310</v>
      </c>
      <c r="F22" s="121" t="s">
        <v>1595</v>
      </c>
      <c r="G22" s="52" t="s">
        <v>287</v>
      </c>
      <c r="H22" s="71" t="s">
        <v>270</v>
      </c>
      <c r="I22" s="71" t="s">
        <v>274</v>
      </c>
      <c r="J22" s="122">
        <v>565300</v>
      </c>
      <c r="K22" s="249" t="s">
        <v>137</v>
      </c>
      <c r="L22" s="248"/>
      <c r="M22" s="251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52" t="s">
        <v>2520</v>
      </c>
      <c r="AG22" s="52" t="s">
        <v>3544</v>
      </c>
      <c r="AH22" s="52" t="s">
        <v>3476</v>
      </c>
      <c r="AI22" s="52" t="s">
        <v>2456</v>
      </c>
      <c r="AJ22" s="52"/>
      <c r="AK22" s="52" t="s">
        <v>1160</v>
      </c>
      <c r="AL22" s="52" t="s">
        <v>1571</v>
      </c>
      <c r="AM22" s="52" t="s">
        <v>3553</v>
      </c>
      <c r="AN22" s="250">
        <v>550000</v>
      </c>
      <c r="AO22" s="250"/>
      <c r="AP22" s="119">
        <f t="shared" si="0"/>
        <v>15300</v>
      </c>
      <c r="AQ22" s="18"/>
      <c r="AR22" s="18"/>
      <c r="AS22" s="18"/>
      <c r="AT22" s="18"/>
      <c r="AU22" s="18"/>
      <c r="AV22" s="18"/>
      <c r="AW22" s="18"/>
      <c r="AX22" s="71"/>
    </row>
    <row r="23" spans="1:50" s="123" customFormat="1" ht="72" hidden="1" x14ac:dyDescent="0.2">
      <c r="A23" s="52" t="s">
        <v>9</v>
      </c>
      <c r="B23" s="52" t="s">
        <v>277</v>
      </c>
      <c r="C23" s="52" t="s">
        <v>276</v>
      </c>
      <c r="D23" s="52" t="s">
        <v>13</v>
      </c>
      <c r="E23" s="52" t="s">
        <v>310</v>
      </c>
      <c r="F23" s="121" t="s">
        <v>1596</v>
      </c>
      <c r="G23" s="52" t="s">
        <v>288</v>
      </c>
      <c r="H23" s="71" t="s">
        <v>270</v>
      </c>
      <c r="I23" s="71" t="s">
        <v>274</v>
      </c>
      <c r="J23" s="122">
        <v>2641400</v>
      </c>
      <c r="K23" s="249" t="s">
        <v>137</v>
      </c>
      <c r="L23" s="248"/>
      <c r="M23" s="251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52" t="s">
        <v>1161</v>
      </c>
      <c r="AG23" s="52" t="s">
        <v>3537</v>
      </c>
      <c r="AH23" s="52" t="s">
        <v>3451</v>
      </c>
      <c r="AI23" s="52" t="s">
        <v>3467</v>
      </c>
      <c r="AJ23" s="52"/>
      <c r="AK23" s="52" t="s">
        <v>1161</v>
      </c>
      <c r="AL23" s="52" t="s">
        <v>1568</v>
      </c>
      <c r="AM23" s="52" t="s">
        <v>3553</v>
      </c>
      <c r="AN23" s="250"/>
      <c r="AO23" s="250"/>
      <c r="AP23" s="119">
        <f t="shared" si="0"/>
        <v>2641400</v>
      </c>
      <c r="AQ23" s="18" t="s">
        <v>1162</v>
      </c>
      <c r="AR23" s="18" t="s">
        <v>1162</v>
      </c>
      <c r="AS23" s="18"/>
      <c r="AT23" s="18"/>
      <c r="AU23" s="18"/>
      <c r="AV23" s="18"/>
      <c r="AW23" s="18"/>
      <c r="AX23" s="71"/>
    </row>
    <row r="24" spans="1:50" s="123" customFormat="1" ht="72" hidden="1" x14ac:dyDescent="0.2">
      <c r="A24" s="52" t="s">
        <v>9</v>
      </c>
      <c r="B24" s="52" t="s">
        <v>277</v>
      </c>
      <c r="C24" s="52" t="s">
        <v>276</v>
      </c>
      <c r="D24" s="52" t="s">
        <v>10</v>
      </c>
      <c r="E24" s="52" t="s">
        <v>311</v>
      </c>
      <c r="F24" s="121" t="s">
        <v>1597</v>
      </c>
      <c r="G24" s="52" t="s">
        <v>289</v>
      </c>
      <c r="H24" s="71" t="s">
        <v>270</v>
      </c>
      <c r="I24" s="71" t="s">
        <v>271</v>
      </c>
      <c r="J24" s="122">
        <v>23000</v>
      </c>
      <c r="K24" s="249" t="s">
        <v>137</v>
      </c>
      <c r="L24" s="248"/>
      <c r="M24" s="251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2529</v>
      </c>
      <c r="AF24" s="52" t="s">
        <v>2524</v>
      </c>
      <c r="AG24" s="52" t="s">
        <v>3544</v>
      </c>
      <c r="AH24" s="52" t="s">
        <v>3475</v>
      </c>
      <c r="AI24" s="52" t="s">
        <v>2457</v>
      </c>
      <c r="AJ24" s="52"/>
      <c r="AK24" s="52" t="s">
        <v>1165</v>
      </c>
      <c r="AL24" s="52" t="s">
        <v>1570</v>
      </c>
      <c r="AM24" s="52" t="s">
        <v>3553</v>
      </c>
      <c r="AN24" s="250"/>
      <c r="AO24" s="250">
        <v>21796</v>
      </c>
      <c r="AP24" s="119">
        <f t="shared" si="0"/>
        <v>1204</v>
      </c>
      <c r="AQ24" s="18"/>
      <c r="AR24" s="18"/>
      <c r="AS24" s="18"/>
      <c r="AT24" s="18"/>
      <c r="AU24" s="18"/>
      <c r="AV24" s="18"/>
      <c r="AW24" s="18"/>
      <c r="AX24" s="71"/>
    </row>
    <row r="25" spans="1:50" s="123" customFormat="1" ht="72" hidden="1" x14ac:dyDescent="0.2">
      <c r="A25" s="52" t="s">
        <v>9</v>
      </c>
      <c r="B25" s="52" t="s">
        <v>277</v>
      </c>
      <c r="C25" s="52" t="s">
        <v>276</v>
      </c>
      <c r="D25" s="52" t="s">
        <v>10</v>
      </c>
      <c r="E25" s="52" t="s">
        <v>311</v>
      </c>
      <c r="F25" s="121" t="s">
        <v>2458</v>
      </c>
      <c r="G25" s="52" t="s">
        <v>290</v>
      </c>
      <c r="H25" s="71" t="s">
        <v>291</v>
      </c>
      <c r="I25" s="71" t="s">
        <v>271</v>
      </c>
      <c r="J25" s="122">
        <f>60000+930000</f>
        <v>990000</v>
      </c>
      <c r="K25" s="249" t="s">
        <v>137</v>
      </c>
      <c r="L25" s="248"/>
      <c r="M25" s="251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2529</v>
      </c>
      <c r="AF25" s="52" t="s">
        <v>2524</v>
      </c>
      <c r="AG25" s="52" t="s">
        <v>3544</v>
      </c>
      <c r="AH25" s="52" t="s">
        <v>3475</v>
      </c>
      <c r="AI25" s="52" t="s">
        <v>2457</v>
      </c>
      <c r="AJ25" s="52"/>
      <c r="AK25" s="52" t="s">
        <v>1165</v>
      </c>
      <c r="AL25" s="52" t="s">
        <v>1570</v>
      </c>
      <c r="AM25" s="52" t="s">
        <v>3553</v>
      </c>
      <c r="AN25" s="250"/>
      <c r="AO25" s="250">
        <f>57960.95+898397.05</f>
        <v>956358</v>
      </c>
      <c r="AP25" s="119">
        <f t="shared" si="0"/>
        <v>33642</v>
      </c>
      <c r="AQ25" s="18"/>
      <c r="AR25" s="18"/>
      <c r="AS25" s="18"/>
      <c r="AT25" s="18"/>
      <c r="AU25" s="18"/>
      <c r="AV25" s="18"/>
      <c r="AW25" s="18"/>
      <c r="AX25" s="71"/>
    </row>
    <row r="26" spans="1:50" s="123" customFormat="1" ht="72" hidden="1" x14ac:dyDescent="0.2">
      <c r="A26" s="52" t="s">
        <v>9</v>
      </c>
      <c r="B26" s="52" t="s">
        <v>277</v>
      </c>
      <c r="C26" s="52" t="s">
        <v>276</v>
      </c>
      <c r="D26" s="52" t="s">
        <v>10</v>
      </c>
      <c r="E26" s="52" t="s">
        <v>311</v>
      </c>
      <c r="F26" s="121" t="s">
        <v>1598</v>
      </c>
      <c r="G26" s="52" t="s">
        <v>292</v>
      </c>
      <c r="H26" s="71" t="s">
        <v>269</v>
      </c>
      <c r="I26" s="71" t="s">
        <v>271</v>
      </c>
      <c r="J26" s="122">
        <v>34000</v>
      </c>
      <c r="K26" s="249" t="s">
        <v>137</v>
      </c>
      <c r="L26" s="248"/>
      <c r="M26" s="251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2529</v>
      </c>
      <c r="AF26" s="52" t="s">
        <v>2524</v>
      </c>
      <c r="AG26" s="52" t="s">
        <v>3544</v>
      </c>
      <c r="AH26" s="52" t="s">
        <v>3475</v>
      </c>
      <c r="AI26" s="52" t="s">
        <v>2457</v>
      </c>
      <c r="AJ26" s="52"/>
      <c r="AK26" s="52" t="s">
        <v>1165</v>
      </c>
      <c r="AL26" s="52" t="s">
        <v>1570</v>
      </c>
      <c r="AM26" s="52" t="s">
        <v>3553</v>
      </c>
      <c r="AN26" s="250"/>
      <c r="AO26" s="250">
        <v>33000</v>
      </c>
      <c r="AP26" s="119">
        <f t="shared" si="0"/>
        <v>1000</v>
      </c>
      <c r="AQ26" s="18"/>
      <c r="AR26" s="18"/>
      <c r="AS26" s="18"/>
      <c r="AT26" s="18"/>
      <c r="AU26" s="18"/>
      <c r="AV26" s="18"/>
      <c r="AW26" s="18"/>
      <c r="AX26" s="71"/>
    </row>
    <row r="27" spans="1:50" s="123" customFormat="1" ht="72" hidden="1" x14ac:dyDescent="0.2">
      <c r="A27" s="52" t="s">
        <v>9</v>
      </c>
      <c r="B27" s="52" t="s">
        <v>277</v>
      </c>
      <c r="C27" s="52" t="s">
        <v>276</v>
      </c>
      <c r="D27" s="52" t="s">
        <v>10</v>
      </c>
      <c r="E27" s="52" t="s">
        <v>311</v>
      </c>
      <c r="F27" s="121" t="s">
        <v>1599</v>
      </c>
      <c r="G27" s="52" t="s">
        <v>293</v>
      </c>
      <c r="H27" s="71" t="s">
        <v>269</v>
      </c>
      <c r="I27" s="71" t="s">
        <v>271</v>
      </c>
      <c r="J27" s="122">
        <v>10000</v>
      </c>
      <c r="K27" s="249" t="s">
        <v>137</v>
      </c>
      <c r="L27" s="248"/>
      <c r="M27" s="251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52" t="s">
        <v>2529</v>
      </c>
      <c r="AG27" s="52" t="s">
        <v>3544</v>
      </c>
      <c r="AH27" s="52" t="s">
        <v>2457</v>
      </c>
      <c r="AI27" s="52" t="s">
        <v>2457</v>
      </c>
      <c r="AJ27" s="52"/>
      <c r="AK27" s="52" t="s">
        <v>1165</v>
      </c>
      <c r="AL27" s="52" t="s">
        <v>1570</v>
      </c>
      <c r="AM27" s="52" t="s">
        <v>3552</v>
      </c>
      <c r="AN27" s="250"/>
      <c r="AO27" s="250">
        <v>3424</v>
      </c>
      <c r="AP27" s="119">
        <f t="shared" si="0"/>
        <v>6576</v>
      </c>
      <c r="AQ27" s="18"/>
      <c r="AR27" s="18"/>
      <c r="AS27" s="18"/>
      <c r="AT27" s="18"/>
      <c r="AU27" s="18"/>
      <c r="AV27" s="18"/>
      <c r="AW27" s="18"/>
      <c r="AX27" s="71" t="s">
        <v>2524</v>
      </c>
    </row>
    <row r="28" spans="1:50" s="123" customFormat="1" ht="72" hidden="1" x14ac:dyDescent="0.2">
      <c r="A28" s="52" t="s">
        <v>9</v>
      </c>
      <c r="B28" s="52" t="s">
        <v>277</v>
      </c>
      <c r="C28" s="52" t="s">
        <v>276</v>
      </c>
      <c r="D28" s="52" t="s">
        <v>10</v>
      </c>
      <c r="E28" s="52" t="s">
        <v>311</v>
      </c>
      <c r="F28" s="121" t="s">
        <v>1600</v>
      </c>
      <c r="G28" s="52" t="s">
        <v>294</v>
      </c>
      <c r="H28" s="71" t="s">
        <v>270</v>
      </c>
      <c r="I28" s="71" t="s">
        <v>271</v>
      </c>
      <c r="J28" s="122">
        <v>7100</v>
      </c>
      <c r="K28" s="249" t="s">
        <v>137</v>
      </c>
      <c r="L28" s="248"/>
      <c r="M28" s="251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52" t="s">
        <v>2531</v>
      </c>
      <c r="AG28" s="52" t="s">
        <v>3544</v>
      </c>
      <c r="AH28" s="52" t="s">
        <v>3476</v>
      </c>
      <c r="AI28" s="52" t="s">
        <v>2456</v>
      </c>
      <c r="AJ28" s="52"/>
      <c r="AK28" s="52" t="s">
        <v>1165</v>
      </c>
      <c r="AL28" s="52" t="s">
        <v>1570</v>
      </c>
      <c r="AM28" s="52" t="s">
        <v>3553</v>
      </c>
      <c r="AN28" s="250">
        <v>6634</v>
      </c>
      <c r="AO28" s="250"/>
      <c r="AP28" s="119">
        <f t="shared" si="0"/>
        <v>466</v>
      </c>
      <c r="AQ28" s="18"/>
      <c r="AR28" s="18"/>
      <c r="AS28" s="18"/>
      <c r="AT28" s="18"/>
      <c r="AU28" s="18"/>
      <c r="AV28" s="18"/>
      <c r="AW28" s="18"/>
      <c r="AX28" s="71"/>
    </row>
    <row r="29" spans="1:50" s="123" customFormat="1" ht="72" hidden="1" x14ac:dyDescent="0.2">
      <c r="A29" s="52" t="s">
        <v>9</v>
      </c>
      <c r="B29" s="52" t="s">
        <v>277</v>
      </c>
      <c r="C29" s="52" t="s">
        <v>276</v>
      </c>
      <c r="D29" s="52" t="s">
        <v>10</v>
      </c>
      <c r="E29" s="52" t="s">
        <v>311</v>
      </c>
      <c r="F29" s="121" t="s">
        <v>1601</v>
      </c>
      <c r="G29" s="52" t="s">
        <v>295</v>
      </c>
      <c r="H29" s="71" t="s">
        <v>270</v>
      </c>
      <c r="I29" s="71" t="s">
        <v>271</v>
      </c>
      <c r="J29" s="122">
        <v>2500</v>
      </c>
      <c r="K29" s="249" t="s">
        <v>137</v>
      </c>
      <c r="L29" s="248"/>
      <c r="M29" s="251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52" t="s">
        <v>2531</v>
      </c>
      <c r="AG29" s="52" t="s">
        <v>3544</v>
      </c>
      <c r="AH29" s="52" t="s">
        <v>3476</v>
      </c>
      <c r="AI29" s="52" t="s">
        <v>2456</v>
      </c>
      <c r="AJ29" s="52"/>
      <c r="AK29" s="52" t="s">
        <v>1165</v>
      </c>
      <c r="AL29" s="52" t="s">
        <v>1570</v>
      </c>
      <c r="AM29" s="52" t="s">
        <v>3553</v>
      </c>
      <c r="AN29" s="250">
        <v>1251.9000000000001</v>
      </c>
      <c r="AO29" s="250"/>
      <c r="AP29" s="119">
        <f t="shared" si="0"/>
        <v>1248.0999999999999</v>
      </c>
      <c r="AQ29" s="18"/>
      <c r="AR29" s="18"/>
      <c r="AS29" s="18"/>
      <c r="AT29" s="18"/>
      <c r="AU29" s="18"/>
      <c r="AV29" s="18"/>
      <c r="AW29" s="18"/>
      <c r="AX29" s="71"/>
    </row>
    <row r="30" spans="1:50" s="123" customFormat="1" ht="72" hidden="1" x14ac:dyDescent="0.2">
      <c r="A30" s="52" t="s">
        <v>9</v>
      </c>
      <c r="B30" s="52" t="s">
        <v>277</v>
      </c>
      <c r="C30" s="52" t="s">
        <v>276</v>
      </c>
      <c r="D30" s="52" t="s">
        <v>10</v>
      </c>
      <c r="E30" s="52" t="s">
        <v>311</v>
      </c>
      <c r="F30" s="121" t="s">
        <v>1602</v>
      </c>
      <c r="G30" s="52" t="s">
        <v>296</v>
      </c>
      <c r="H30" s="71" t="s">
        <v>297</v>
      </c>
      <c r="I30" s="71" t="s">
        <v>271</v>
      </c>
      <c r="J30" s="122">
        <v>80000</v>
      </c>
      <c r="K30" s="249" t="s">
        <v>137</v>
      </c>
      <c r="L30" s="248"/>
      <c r="M30" s="251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52" t="s">
        <v>2531</v>
      </c>
      <c r="AG30" s="52" t="s">
        <v>3544</v>
      </c>
      <c r="AH30" s="52" t="s">
        <v>3476</v>
      </c>
      <c r="AI30" s="52" t="s">
        <v>2456</v>
      </c>
      <c r="AJ30" s="52"/>
      <c r="AK30" s="52" t="s">
        <v>1165</v>
      </c>
      <c r="AL30" s="52" t="s">
        <v>1570</v>
      </c>
      <c r="AM30" s="52" t="s">
        <v>3553</v>
      </c>
      <c r="AN30" s="250">
        <v>40060.800000000003</v>
      </c>
      <c r="AO30" s="250"/>
      <c r="AP30" s="119">
        <f t="shared" si="0"/>
        <v>39939.199999999997</v>
      </c>
      <c r="AQ30" s="18"/>
      <c r="AR30" s="18"/>
      <c r="AS30" s="18"/>
      <c r="AT30" s="18"/>
      <c r="AU30" s="18"/>
      <c r="AV30" s="18"/>
      <c r="AW30" s="18"/>
      <c r="AX30" s="71"/>
    </row>
    <row r="31" spans="1:50" s="123" customFormat="1" ht="108" hidden="1" x14ac:dyDescent="0.2">
      <c r="A31" s="52" t="s">
        <v>9</v>
      </c>
      <c r="B31" s="52" t="s">
        <v>277</v>
      </c>
      <c r="C31" s="52" t="s">
        <v>276</v>
      </c>
      <c r="D31" s="52" t="s">
        <v>10</v>
      </c>
      <c r="E31" s="52" t="s">
        <v>311</v>
      </c>
      <c r="F31" s="121" t="s">
        <v>1603</v>
      </c>
      <c r="G31" s="52" t="s">
        <v>298</v>
      </c>
      <c r="H31" s="71" t="s">
        <v>297</v>
      </c>
      <c r="I31" s="71" t="s">
        <v>274</v>
      </c>
      <c r="J31" s="122">
        <v>121600</v>
      </c>
      <c r="K31" s="249" t="s">
        <v>137</v>
      </c>
      <c r="L31" s="248"/>
      <c r="M31" s="251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52" t="s">
        <v>2529</v>
      </c>
      <c r="AG31" s="52" t="s">
        <v>3544</v>
      </c>
      <c r="AH31" s="52" t="s">
        <v>2457</v>
      </c>
      <c r="AI31" s="52" t="s">
        <v>2457</v>
      </c>
      <c r="AJ31" s="52"/>
      <c r="AK31" s="52" t="s">
        <v>1165</v>
      </c>
      <c r="AL31" s="52" t="s">
        <v>1570</v>
      </c>
      <c r="AM31" s="52" t="s">
        <v>3552</v>
      </c>
      <c r="AN31" s="250"/>
      <c r="AO31" s="250">
        <v>65432</v>
      </c>
      <c r="AP31" s="119">
        <f t="shared" si="0"/>
        <v>56168</v>
      </c>
      <c r="AQ31" s="18"/>
      <c r="AR31" s="18"/>
      <c r="AS31" s="18"/>
      <c r="AT31" s="18"/>
      <c r="AU31" s="18"/>
      <c r="AV31" s="18"/>
      <c r="AW31" s="18"/>
      <c r="AX31" s="71" t="s">
        <v>2550</v>
      </c>
    </row>
    <row r="32" spans="1:50" s="123" customFormat="1" ht="72" hidden="1" x14ac:dyDescent="0.2">
      <c r="A32" s="52" t="s">
        <v>9</v>
      </c>
      <c r="B32" s="52" t="s">
        <v>277</v>
      </c>
      <c r="C32" s="52" t="s">
        <v>276</v>
      </c>
      <c r="D32" s="52" t="s">
        <v>10</v>
      </c>
      <c r="E32" s="52" t="s">
        <v>311</v>
      </c>
      <c r="F32" s="121" t="s">
        <v>1604</v>
      </c>
      <c r="G32" s="52" t="s">
        <v>299</v>
      </c>
      <c r="H32" s="71" t="s">
        <v>270</v>
      </c>
      <c r="I32" s="71" t="s">
        <v>300</v>
      </c>
      <c r="J32" s="122">
        <v>500000</v>
      </c>
      <c r="K32" s="249" t="s">
        <v>137</v>
      </c>
      <c r="L32" s="248"/>
      <c r="M32" s="251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52" t="s">
        <v>2540</v>
      </c>
      <c r="AG32" s="52" t="s">
        <v>3544</v>
      </c>
      <c r="AH32" s="52" t="s">
        <v>3462</v>
      </c>
      <c r="AI32" s="52" t="s">
        <v>2456</v>
      </c>
      <c r="AJ32" s="52"/>
      <c r="AK32" s="52" t="s">
        <v>1165</v>
      </c>
      <c r="AL32" s="52" t="s">
        <v>1570</v>
      </c>
      <c r="AM32" s="52" t="s">
        <v>3553</v>
      </c>
      <c r="AN32" s="250">
        <v>370000</v>
      </c>
      <c r="AO32" s="250"/>
      <c r="AP32" s="119">
        <f t="shared" si="0"/>
        <v>130000</v>
      </c>
      <c r="AQ32" s="18"/>
      <c r="AR32" s="18"/>
      <c r="AS32" s="18"/>
      <c r="AT32" s="18"/>
      <c r="AU32" s="18"/>
      <c r="AV32" s="18"/>
      <c r="AW32" s="18"/>
      <c r="AX32" s="71"/>
    </row>
    <row r="33" spans="1:50" s="123" customFormat="1" ht="72" hidden="1" x14ac:dyDescent="0.2">
      <c r="A33" s="52" t="s">
        <v>9</v>
      </c>
      <c r="B33" s="52" t="s">
        <v>277</v>
      </c>
      <c r="C33" s="52" t="s">
        <v>276</v>
      </c>
      <c r="D33" s="52" t="s">
        <v>10</v>
      </c>
      <c r="E33" s="52" t="s">
        <v>311</v>
      </c>
      <c r="F33" s="121" t="s">
        <v>1605</v>
      </c>
      <c r="G33" s="52" t="s">
        <v>301</v>
      </c>
      <c r="H33" s="71" t="s">
        <v>270</v>
      </c>
      <c r="I33" s="71" t="s">
        <v>300</v>
      </c>
      <c r="J33" s="122">
        <v>600000</v>
      </c>
      <c r="K33" s="249" t="s">
        <v>137</v>
      </c>
      <c r="L33" s="248"/>
      <c r="M33" s="251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52" t="s">
        <v>2520</v>
      </c>
      <c r="AG33" s="52" t="s">
        <v>3544</v>
      </c>
      <c r="AH33" s="52" t="s">
        <v>3476</v>
      </c>
      <c r="AI33" s="52" t="s">
        <v>2456</v>
      </c>
      <c r="AJ33" s="52"/>
      <c r="AK33" s="52" t="s">
        <v>1165</v>
      </c>
      <c r="AL33" s="52" t="s">
        <v>1570</v>
      </c>
      <c r="AM33" s="52" t="s">
        <v>3553</v>
      </c>
      <c r="AN33" s="250">
        <v>552120</v>
      </c>
      <c r="AO33" s="250"/>
      <c r="AP33" s="119">
        <f t="shared" si="0"/>
        <v>47880</v>
      </c>
      <c r="AQ33" s="18"/>
      <c r="AR33" s="18"/>
      <c r="AS33" s="18"/>
      <c r="AT33" s="18"/>
      <c r="AU33" s="18"/>
      <c r="AV33" s="18"/>
      <c r="AW33" s="18"/>
      <c r="AX33" s="71"/>
    </row>
    <row r="34" spans="1:50" s="123" customFormat="1" ht="72" hidden="1" x14ac:dyDescent="0.2">
      <c r="A34" s="52" t="s">
        <v>9</v>
      </c>
      <c r="B34" s="52" t="s">
        <v>277</v>
      </c>
      <c r="C34" s="52" t="s">
        <v>276</v>
      </c>
      <c r="D34" s="52" t="s">
        <v>10</v>
      </c>
      <c r="E34" s="52" t="s">
        <v>311</v>
      </c>
      <c r="F34" s="121" t="s">
        <v>1606</v>
      </c>
      <c r="G34" s="52" t="s">
        <v>302</v>
      </c>
      <c r="H34" s="71" t="s">
        <v>303</v>
      </c>
      <c r="I34" s="71" t="s">
        <v>271</v>
      </c>
      <c r="J34" s="122">
        <v>210000</v>
      </c>
      <c r="K34" s="249" t="s">
        <v>137</v>
      </c>
      <c r="L34" s="248"/>
      <c r="M34" s="251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52" t="s">
        <v>2531</v>
      </c>
      <c r="AG34" s="52" t="s">
        <v>3544</v>
      </c>
      <c r="AH34" s="52" t="s">
        <v>3476</v>
      </c>
      <c r="AI34" s="52" t="s">
        <v>2456</v>
      </c>
      <c r="AJ34" s="52"/>
      <c r="AK34" s="52" t="s">
        <v>1165</v>
      </c>
      <c r="AL34" s="52" t="s">
        <v>1570</v>
      </c>
      <c r="AM34" s="52" t="s">
        <v>3553</v>
      </c>
      <c r="AN34" s="250">
        <v>79180</v>
      </c>
      <c r="AO34" s="250"/>
      <c r="AP34" s="119">
        <f t="shared" si="0"/>
        <v>130820</v>
      </c>
      <c r="AQ34" s="18"/>
      <c r="AR34" s="18"/>
      <c r="AS34" s="18"/>
      <c r="AT34" s="18"/>
      <c r="AU34" s="18"/>
      <c r="AV34" s="18"/>
      <c r="AW34" s="18"/>
      <c r="AX34" s="71"/>
    </row>
    <row r="35" spans="1:50" s="123" customFormat="1" ht="90" hidden="1" x14ac:dyDescent="0.2">
      <c r="A35" s="52" t="s">
        <v>9</v>
      </c>
      <c r="B35" s="52" t="s">
        <v>277</v>
      </c>
      <c r="C35" s="52" t="s">
        <v>276</v>
      </c>
      <c r="D35" s="52" t="s">
        <v>10</v>
      </c>
      <c r="E35" s="52" t="s">
        <v>311</v>
      </c>
      <c r="F35" s="121" t="s">
        <v>1607</v>
      </c>
      <c r="G35" s="52" t="s">
        <v>304</v>
      </c>
      <c r="H35" s="71" t="s">
        <v>305</v>
      </c>
      <c r="I35" s="71" t="s">
        <v>271</v>
      </c>
      <c r="J35" s="122">
        <v>4968000</v>
      </c>
      <c r="K35" s="249" t="s">
        <v>137</v>
      </c>
      <c r="L35" s="248"/>
      <c r="M35" s="251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52" t="s">
        <v>2547</v>
      </c>
      <c r="AG35" s="52" t="s">
        <v>3540</v>
      </c>
      <c r="AH35" s="52" t="s">
        <v>3464</v>
      </c>
      <c r="AI35" s="52" t="s">
        <v>3467</v>
      </c>
      <c r="AJ35" s="52"/>
      <c r="AK35" s="52" t="s">
        <v>1178</v>
      </c>
      <c r="AL35" s="52" t="s">
        <v>1571</v>
      </c>
      <c r="AM35" s="52" t="s">
        <v>3553</v>
      </c>
      <c r="AN35" s="250"/>
      <c r="AO35" s="250"/>
      <c r="AP35" s="119">
        <f t="shared" si="0"/>
        <v>4968000</v>
      </c>
      <c r="AQ35" s="18"/>
      <c r="AR35" s="18"/>
      <c r="AS35" s="18"/>
      <c r="AT35" s="18"/>
      <c r="AU35" s="18"/>
      <c r="AV35" s="18"/>
      <c r="AW35" s="18"/>
      <c r="AX35" s="71"/>
    </row>
    <row r="36" spans="1:50" s="123" customFormat="1" ht="72" hidden="1" x14ac:dyDescent="0.2">
      <c r="A36" s="52" t="s">
        <v>9</v>
      </c>
      <c r="B36" s="52" t="s">
        <v>277</v>
      </c>
      <c r="C36" s="52" t="s">
        <v>276</v>
      </c>
      <c r="D36" s="52" t="s">
        <v>10</v>
      </c>
      <c r="E36" s="52" t="s">
        <v>311</v>
      </c>
      <c r="F36" s="121" t="s">
        <v>1608</v>
      </c>
      <c r="G36" s="52" t="s">
        <v>306</v>
      </c>
      <c r="H36" s="71" t="s">
        <v>267</v>
      </c>
      <c r="I36" s="71" t="s">
        <v>268</v>
      </c>
      <c r="J36" s="122">
        <v>12900</v>
      </c>
      <c r="K36" s="249" t="s">
        <v>137</v>
      </c>
      <c r="L36" s="248"/>
      <c r="M36" s="251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52" t="s">
        <v>2531</v>
      </c>
      <c r="AG36" s="52" t="s">
        <v>3544</v>
      </c>
      <c r="AH36" s="52" t="s">
        <v>3476</v>
      </c>
      <c r="AI36" s="52" t="s">
        <v>2456</v>
      </c>
      <c r="AJ36" s="52"/>
      <c r="AK36" s="52" t="s">
        <v>1165</v>
      </c>
      <c r="AL36" s="52" t="s">
        <v>1570</v>
      </c>
      <c r="AM36" s="52" t="s">
        <v>3553</v>
      </c>
      <c r="AN36" s="250">
        <v>10272</v>
      </c>
      <c r="AO36" s="250"/>
      <c r="AP36" s="119">
        <f t="shared" si="0"/>
        <v>2628</v>
      </c>
      <c r="AQ36" s="18"/>
      <c r="AR36" s="18"/>
      <c r="AS36" s="18"/>
      <c r="AT36" s="18"/>
      <c r="AU36" s="18"/>
      <c r="AV36" s="18"/>
      <c r="AW36" s="18"/>
      <c r="AX36" s="71"/>
    </row>
    <row r="37" spans="1:50" s="123" customFormat="1" ht="72" hidden="1" x14ac:dyDescent="0.2">
      <c r="A37" s="52" t="s">
        <v>9</v>
      </c>
      <c r="B37" s="52" t="s">
        <v>277</v>
      </c>
      <c r="C37" s="52" t="s">
        <v>276</v>
      </c>
      <c r="D37" s="52" t="s">
        <v>10</v>
      </c>
      <c r="E37" s="52" t="s">
        <v>311</v>
      </c>
      <c r="F37" s="121" t="s">
        <v>1609</v>
      </c>
      <c r="G37" s="52" t="s">
        <v>307</v>
      </c>
      <c r="H37" s="71" t="s">
        <v>267</v>
      </c>
      <c r="I37" s="71" t="s">
        <v>268</v>
      </c>
      <c r="J37" s="122">
        <v>12000</v>
      </c>
      <c r="K37" s="249" t="s">
        <v>137</v>
      </c>
      <c r="L37" s="248"/>
      <c r="M37" s="251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2529</v>
      </c>
      <c r="AF37" s="52" t="s">
        <v>2531</v>
      </c>
      <c r="AG37" s="52" t="s">
        <v>3544</v>
      </c>
      <c r="AH37" s="52" t="s">
        <v>3476</v>
      </c>
      <c r="AI37" s="52" t="s">
        <v>2457</v>
      </c>
      <c r="AJ37" s="52"/>
      <c r="AK37" s="52" t="s">
        <v>1165</v>
      </c>
      <c r="AL37" s="52" t="s">
        <v>1570</v>
      </c>
      <c r="AM37" s="52" t="s">
        <v>3553</v>
      </c>
      <c r="AN37" s="250"/>
      <c r="AO37" s="250">
        <v>10786</v>
      </c>
      <c r="AP37" s="119">
        <f t="shared" si="0"/>
        <v>1214</v>
      </c>
      <c r="AQ37" s="18"/>
      <c r="AR37" s="18"/>
      <c r="AS37" s="18"/>
      <c r="AT37" s="18"/>
      <c r="AU37" s="18"/>
      <c r="AV37" s="18"/>
      <c r="AW37" s="18"/>
      <c r="AX37" s="71"/>
    </row>
    <row r="38" spans="1:50" s="123" customFormat="1" ht="72" hidden="1" x14ac:dyDescent="0.2">
      <c r="A38" s="52" t="s">
        <v>9</v>
      </c>
      <c r="B38" s="52" t="s">
        <v>277</v>
      </c>
      <c r="C38" s="52" t="s">
        <v>276</v>
      </c>
      <c r="D38" s="52" t="s">
        <v>10</v>
      </c>
      <c r="E38" s="52" t="s">
        <v>311</v>
      </c>
      <c r="F38" s="121" t="s">
        <v>1610</v>
      </c>
      <c r="G38" s="52" t="s">
        <v>308</v>
      </c>
      <c r="H38" s="71" t="s">
        <v>270</v>
      </c>
      <c r="I38" s="71" t="s">
        <v>271</v>
      </c>
      <c r="J38" s="122">
        <v>4000</v>
      </c>
      <c r="K38" s="249" t="s">
        <v>137</v>
      </c>
      <c r="L38" s="248"/>
      <c r="M38" s="251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52" t="s">
        <v>2531</v>
      </c>
      <c r="AG38" s="52" t="s">
        <v>3544</v>
      </c>
      <c r="AH38" s="52" t="s">
        <v>3476</v>
      </c>
      <c r="AI38" s="52" t="s">
        <v>2456</v>
      </c>
      <c r="AJ38" s="52"/>
      <c r="AK38" s="52" t="s">
        <v>1165</v>
      </c>
      <c r="AL38" s="52" t="s">
        <v>1570</v>
      </c>
      <c r="AM38" s="52" t="s">
        <v>3553</v>
      </c>
      <c r="AN38" s="250">
        <v>3049.5</v>
      </c>
      <c r="AO38" s="250"/>
      <c r="AP38" s="119">
        <f t="shared" si="0"/>
        <v>950.5</v>
      </c>
      <c r="AQ38" s="18"/>
      <c r="AR38" s="18"/>
      <c r="AS38" s="18"/>
      <c r="AT38" s="18"/>
      <c r="AU38" s="18"/>
      <c r="AV38" s="18"/>
      <c r="AW38" s="18"/>
      <c r="AX38" s="71"/>
    </row>
    <row r="39" spans="1:50" s="123" customFormat="1" ht="90" hidden="1" x14ac:dyDescent="0.2">
      <c r="A39" s="52" t="s">
        <v>40</v>
      </c>
      <c r="B39" s="52" t="s">
        <v>277</v>
      </c>
      <c r="C39" s="52" t="s">
        <v>276</v>
      </c>
      <c r="D39" s="52" t="s">
        <v>11</v>
      </c>
      <c r="E39" s="52" t="s">
        <v>310</v>
      </c>
      <c r="F39" s="121" t="s">
        <v>1611</v>
      </c>
      <c r="G39" s="52" t="s">
        <v>312</v>
      </c>
      <c r="H39" s="71" t="s">
        <v>270</v>
      </c>
      <c r="I39" s="71" t="s">
        <v>271</v>
      </c>
      <c r="J39" s="122">
        <v>20600</v>
      </c>
      <c r="K39" s="71"/>
      <c r="L39" s="71"/>
      <c r="M39" s="249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52" t="s">
        <v>2557</v>
      </c>
      <c r="AG39" s="52" t="s">
        <v>3544</v>
      </c>
      <c r="AH39" s="52" t="s">
        <v>3476</v>
      </c>
      <c r="AI39" s="52" t="s">
        <v>2456</v>
      </c>
      <c r="AJ39" s="52"/>
      <c r="AK39" s="52" t="s">
        <v>1183</v>
      </c>
      <c r="AL39" s="52" t="s">
        <v>1570</v>
      </c>
      <c r="AM39" s="52" t="s">
        <v>3553</v>
      </c>
      <c r="AN39" s="250">
        <v>20000</v>
      </c>
      <c r="AO39" s="250"/>
      <c r="AP39" s="119">
        <f t="shared" si="0"/>
        <v>600</v>
      </c>
      <c r="AQ39" s="38" t="s">
        <v>1184</v>
      </c>
      <c r="AR39" s="38" t="s">
        <v>1185</v>
      </c>
      <c r="AS39" s="38" t="s">
        <v>1186</v>
      </c>
      <c r="AT39" s="38" t="s">
        <v>1186</v>
      </c>
      <c r="AU39" s="38" t="s">
        <v>1187</v>
      </c>
      <c r="AV39" s="16">
        <v>20000</v>
      </c>
      <c r="AW39" s="39" t="e">
        <f>R39-AV39</f>
        <v>#VALUE!</v>
      </c>
      <c r="AX39" s="18"/>
    </row>
    <row r="40" spans="1:50" s="123" customFormat="1" ht="90" hidden="1" x14ac:dyDescent="0.2">
      <c r="A40" s="52" t="s">
        <v>40</v>
      </c>
      <c r="B40" s="52" t="s">
        <v>277</v>
      </c>
      <c r="C40" s="52" t="s">
        <v>276</v>
      </c>
      <c r="D40" s="52" t="s">
        <v>11</v>
      </c>
      <c r="E40" s="52" t="s">
        <v>310</v>
      </c>
      <c r="F40" s="121" t="s">
        <v>1612</v>
      </c>
      <c r="G40" s="52" t="s">
        <v>313</v>
      </c>
      <c r="H40" s="71" t="s">
        <v>270</v>
      </c>
      <c r="I40" s="71" t="s">
        <v>271</v>
      </c>
      <c r="J40" s="122">
        <v>14000</v>
      </c>
      <c r="K40" s="71"/>
      <c r="L40" s="71"/>
      <c r="M40" s="249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52" t="s">
        <v>2557</v>
      </c>
      <c r="AG40" s="52" t="s">
        <v>3544</v>
      </c>
      <c r="AH40" s="52" t="s">
        <v>3476</v>
      </c>
      <c r="AI40" s="52" t="s">
        <v>2456</v>
      </c>
      <c r="AJ40" s="52"/>
      <c r="AK40" s="52" t="s">
        <v>1183</v>
      </c>
      <c r="AL40" s="52" t="s">
        <v>1570</v>
      </c>
      <c r="AM40" s="52" t="s">
        <v>3553</v>
      </c>
      <c r="AN40" s="250">
        <v>14000</v>
      </c>
      <c r="AO40" s="250"/>
      <c r="AP40" s="119">
        <f t="shared" si="0"/>
        <v>0</v>
      </c>
      <c r="AQ40" s="38" t="s">
        <v>1184</v>
      </c>
      <c r="AR40" s="38" t="s">
        <v>1185</v>
      </c>
      <c r="AS40" s="38" t="s">
        <v>1186</v>
      </c>
      <c r="AT40" s="38" t="s">
        <v>1186</v>
      </c>
      <c r="AU40" s="38" t="s">
        <v>1187</v>
      </c>
      <c r="AV40" s="16">
        <v>14000</v>
      </c>
      <c r="AW40" s="39" t="e">
        <f t="shared" ref="AW40:AW68" si="5">R40-AV40</f>
        <v>#VALUE!</v>
      </c>
      <c r="AX40" s="18"/>
    </row>
    <row r="41" spans="1:50" s="123" customFormat="1" ht="90" hidden="1" x14ac:dyDescent="0.2">
      <c r="A41" s="52" t="s">
        <v>40</v>
      </c>
      <c r="B41" s="52" t="s">
        <v>277</v>
      </c>
      <c r="C41" s="52" t="s">
        <v>276</v>
      </c>
      <c r="D41" s="52" t="s">
        <v>11</v>
      </c>
      <c r="E41" s="52" t="s">
        <v>310</v>
      </c>
      <c r="F41" s="121" t="s">
        <v>1613</v>
      </c>
      <c r="G41" s="52" t="s">
        <v>314</v>
      </c>
      <c r="H41" s="71" t="s">
        <v>270</v>
      </c>
      <c r="I41" s="71" t="s">
        <v>271</v>
      </c>
      <c r="J41" s="122">
        <v>30000</v>
      </c>
      <c r="K41" s="71"/>
      <c r="L41" s="71"/>
      <c r="M41" s="249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52" t="s">
        <v>2557</v>
      </c>
      <c r="AG41" s="52" t="s">
        <v>3544</v>
      </c>
      <c r="AH41" s="52" t="s">
        <v>3476</v>
      </c>
      <c r="AI41" s="52" t="s">
        <v>2456</v>
      </c>
      <c r="AJ41" s="52"/>
      <c r="AK41" s="52" t="s">
        <v>1183</v>
      </c>
      <c r="AL41" s="52" t="s">
        <v>1570</v>
      </c>
      <c r="AM41" s="52" t="s">
        <v>3553</v>
      </c>
      <c r="AN41" s="122">
        <v>30000</v>
      </c>
      <c r="AO41" s="250"/>
      <c r="AP41" s="119">
        <f t="shared" si="0"/>
        <v>0</v>
      </c>
      <c r="AQ41" s="38" t="s">
        <v>1184</v>
      </c>
      <c r="AR41" s="38" t="s">
        <v>1185</v>
      </c>
      <c r="AS41" s="38" t="s">
        <v>1186</v>
      </c>
      <c r="AT41" s="38" t="s">
        <v>1186</v>
      </c>
      <c r="AU41" s="38" t="s">
        <v>1187</v>
      </c>
      <c r="AV41" s="15">
        <v>30000</v>
      </c>
      <c r="AW41" s="39" t="e">
        <f t="shared" si="5"/>
        <v>#VALUE!</v>
      </c>
      <c r="AX41" s="18"/>
    </row>
    <row r="42" spans="1:50" s="123" customFormat="1" ht="90" hidden="1" x14ac:dyDescent="0.2">
      <c r="A42" s="52" t="s">
        <v>40</v>
      </c>
      <c r="B42" s="52" t="s">
        <v>277</v>
      </c>
      <c r="C42" s="52" t="s">
        <v>276</v>
      </c>
      <c r="D42" s="52" t="s">
        <v>11</v>
      </c>
      <c r="E42" s="52" t="s">
        <v>310</v>
      </c>
      <c r="F42" s="121" t="s">
        <v>1614</v>
      </c>
      <c r="G42" s="52" t="s">
        <v>315</v>
      </c>
      <c r="H42" s="71" t="s">
        <v>270</v>
      </c>
      <c r="I42" s="71" t="s">
        <v>271</v>
      </c>
      <c r="J42" s="122">
        <v>21900</v>
      </c>
      <c r="K42" s="71"/>
      <c r="L42" s="71"/>
      <c r="M42" s="249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52" t="s">
        <v>2557</v>
      </c>
      <c r="AG42" s="52" t="s">
        <v>3544</v>
      </c>
      <c r="AH42" s="52" t="s">
        <v>3476</v>
      </c>
      <c r="AI42" s="52" t="s">
        <v>2456</v>
      </c>
      <c r="AJ42" s="52"/>
      <c r="AK42" s="52" t="s">
        <v>1183</v>
      </c>
      <c r="AL42" s="52" t="s">
        <v>1570</v>
      </c>
      <c r="AM42" s="52" t="s">
        <v>3553</v>
      </c>
      <c r="AN42" s="250">
        <v>21900</v>
      </c>
      <c r="AO42" s="250"/>
      <c r="AP42" s="119">
        <f t="shared" si="0"/>
        <v>0</v>
      </c>
      <c r="AQ42" s="38" t="s">
        <v>1184</v>
      </c>
      <c r="AR42" s="38" t="s">
        <v>1185</v>
      </c>
      <c r="AS42" s="38" t="s">
        <v>1186</v>
      </c>
      <c r="AT42" s="38" t="s">
        <v>1186</v>
      </c>
      <c r="AU42" s="38" t="s">
        <v>1187</v>
      </c>
      <c r="AV42" s="16">
        <v>21900</v>
      </c>
      <c r="AW42" s="39" t="e">
        <f t="shared" si="5"/>
        <v>#VALUE!</v>
      </c>
      <c r="AX42" s="18"/>
    </row>
    <row r="43" spans="1:50" s="123" customFormat="1" ht="90" hidden="1" x14ac:dyDescent="0.2">
      <c r="A43" s="52" t="s">
        <v>40</v>
      </c>
      <c r="B43" s="52" t="s">
        <v>277</v>
      </c>
      <c r="C43" s="52" t="s">
        <v>276</v>
      </c>
      <c r="D43" s="52" t="s">
        <v>11</v>
      </c>
      <c r="E43" s="52" t="s">
        <v>310</v>
      </c>
      <c r="F43" s="121" t="s">
        <v>1615</v>
      </c>
      <c r="G43" s="52" t="s">
        <v>316</v>
      </c>
      <c r="H43" s="71" t="s">
        <v>317</v>
      </c>
      <c r="I43" s="71" t="s">
        <v>273</v>
      </c>
      <c r="J43" s="122">
        <v>35000</v>
      </c>
      <c r="K43" s="71"/>
      <c r="L43" s="71"/>
      <c r="M43" s="249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52" t="s">
        <v>2557</v>
      </c>
      <c r="AG43" s="52" t="s">
        <v>3544</v>
      </c>
      <c r="AH43" s="52" t="s">
        <v>3476</v>
      </c>
      <c r="AI43" s="52" t="s">
        <v>2456</v>
      </c>
      <c r="AJ43" s="52"/>
      <c r="AK43" s="52" t="s">
        <v>1183</v>
      </c>
      <c r="AL43" s="52" t="s">
        <v>1570</v>
      </c>
      <c r="AM43" s="52" t="s">
        <v>3553</v>
      </c>
      <c r="AN43" s="250">
        <v>35000</v>
      </c>
      <c r="AO43" s="250"/>
      <c r="AP43" s="119">
        <f t="shared" si="0"/>
        <v>0</v>
      </c>
      <c r="AQ43" s="38" t="s">
        <v>1184</v>
      </c>
      <c r="AR43" s="38" t="s">
        <v>1185</v>
      </c>
      <c r="AS43" s="38" t="s">
        <v>1186</v>
      </c>
      <c r="AT43" s="38" t="s">
        <v>1186</v>
      </c>
      <c r="AU43" s="38" t="s">
        <v>1187</v>
      </c>
      <c r="AV43" s="16">
        <v>35000</v>
      </c>
      <c r="AW43" s="39" t="e">
        <f t="shared" si="5"/>
        <v>#VALUE!</v>
      </c>
      <c r="AX43" s="18"/>
    </row>
    <row r="44" spans="1:50" s="123" customFormat="1" ht="90" hidden="1" x14ac:dyDescent="0.2">
      <c r="A44" s="52" t="s">
        <v>40</v>
      </c>
      <c r="B44" s="52" t="s">
        <v>277</v>
      </c>
      <c r="C44" s="52" t="s">
        <v>276</v>
      </c>
      <c r="D44" s="52" t="s">
        <v>11</v>
      </c>
      <c r="E44" s="52" t="s">
        <v>310</v>
      </c>
      <c r="F44" s="121" t="s">
        <v>1616</v>
      </c>
      <c r="G44" s="52" t="s">
        <v>318</v>
      </c>
      <c r="H44" s="71" t="s">
        <v>319</v>
      </c>
      <c r="I44" s="71" t="s">
        <v>273</v>
      </c>
      <c r="J44" s="122">
        <v>32000</v>
      </c>
      <c r="K44" s="71"/>
      <c r="L44" s="71"/>
      <c r="M44" s="249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52" t="s">
        <v>2557</v>
      </c>
      <c r="AG44" s="52" t="s">
        <v>3544</v>
      </c>
      <c r="AH44" s="52" t="s">
        <v>3476</v>
      </c>
      <c r="AI44" s="52" t="s">
        <v>2456</v>
      </c>
      <c r="AJ44" s="52"/>
      <c r="AK44" s="52" t="s">
        <v>1183</v>
      </c>
      <c r="AL44" s="52" t="s">
        <v>1570</v>
      </c>
      <c r="AM44" s="52" t="s">
        <v>3553</v>
      </c>
      <c r="AN44" s="250">
        <v>31998</v>
      </c>
      <c r="AO44" s="250"/>
      <c r="AP44" s="119">
        <f t="shared" si="0"/>
        <v>2</v>
      </c>
      <c r="AQ44" s="38" t="s">
        <v>1184</v>
      </c>
      <c r="AR44" s="38" t="s">
        <v>1185</v>
      </c>
      <c r="AS44" s="38" t="s">
        <v>1186</v>
      </c>
      <c r="AT44" s="38" t="s">
        <v>1186</v>
      </c>
      <c r="AU44" s="38" t="s">
        <v>1187</v>
      </c>
      <c r="AV44" s="16">
        <v>31998</v>
      </c>
      <c r="AW44" s="39" t="e">
        <f t="shared" si="5"/>
        <v>#VALUE!</v>
      </c>
      <c r="AX44" s="18"/>
    </row>
    <row r="45" spans="1:50" s="123" customFormat="1" ht="90" hidden="1" x14ac:dyDescent="0.2">
      <c r="A45" s="52" t="s">
        <v>40</v>
      </c>
      <c r="B45" s="52" t="s">
        <v>277</v>
      </c>
      <c r="C45" s="52" t="s">
        <v>276</v>
      </c>
      <c r="D45" s="52" t="s">
        <v>11</v>
      </c>
      <c r="E45" s="52" t="s">
        <v>310</v>
      </c>
      <c r="F45" s="121" t="s">
        <v>1617</v>
      </c>
      <c r="G45" s="52" t="s">
        <v>320</v>
      </c>
      <c r="H45" s="71" t="s">
        <v>269</v>
      </c>
      <c r="I45" s="71" t="s">
        <v>273</v>
      </c>
      <c r="J45" s="122">
        <v>12000</v>
      </c>
      <c r="K45" s="71"/>
      <c r="L45" s="71"/>
      <c r="M45" s="249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52" t="s">
        <v>2557</v>
      </c>
      <c r="AG45" s="52" t="s">
        <v>3544</v>
      </c>
      <c r="AH45" s="52" t="s">
        <v>3476</v>
      </c>
      <c r="AI45" s="52" t="s">
        <v>2456</v>
      </c>
      <c r="AJ45" s="52"/>
      <c r="AK45" s="52" t="s">
        <v>1183</v>
      </c>
      <c r="AL45" s="52" t="s">
        <v>1570</v>
      </c>
      <c r="AM45" s="52" t="s">
        <v>3553</v>
      </c>
      <c r="AN45" s="250">
        <v>11000</v>
      </c>
      <c r="AO45" s="250"/>
      <c r="AP45" s="119">
        <f t="shared" si="0"/>
        <v>1000</v>
      </c>
      <c r="AQ45" s="38" t="s">
        <v>1184</v>
      </c>
      <c r="AR45" s="38" t="s">
        <v>1185</v>
      </c>
      <c r="AS45" s="38" t="s">
        <v>1186</v>
      </c>
      <c r="AT45" s="38" t="s">
        <v>1186</v>
      </c>
      <c r="AU45" s="38" t="s">
        <v>1187</v>
      </c>
      <c r="AV45" s="16">
        <v>11000</v>
      </c>
      <c r="AW45" s="39" t="e">
        <f t="shared" si="5"/>
        <v>#VALUE!</v>
      </c>
      <c r="AX45" s="18"/>
    </row>
    <row r="46" spans="1:50" s="123" customFormat="1" ht="90" hidden="1" x14ac:dyDescent="0.2">
      <c r="A46" s="52" t="s">
        <v>40</v>
      </c>
      <c r="B46" s="52" t="s">
        <v>277</v>
      </c>
      <c r="C46" s="52" t="s">
        <v>276</v>
      </c>
      <c r="D46" s="52" t="s">
        <v>11</v>
      </c>
      <c r="E46" s="52" t="s">
        <v>310</v>
      </c>
      <c r="F46" s="121" t="s">
        <v>1618</v>
      </c>
      <c r="G46" s="52" t="s">
        <v>321</v>
      </c>
      <c r="H46" s="71" t="s">
        <v>269</v>
      </c>
      <c r="I46" s="71" t="s">
        <v>322</v>
      </c>
      <c r="J46" s="122">
        <v>3000</v>
      </c>
      <c r="K46" s="71"/>
      <c r="L46" s="71"/>
      <c r="M46" s="249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52" t="s">
        <v>2557</v>
      </c>
      <c r="AG46" s="52" t="s">
        <v>3544</v>
      </c>
      <c r="AH46" s="52" t="s">
        <v>3476</v>
      </c>
      <c r="AI46" s="52" t="s">
        <v>2456</v>
      </c>
      <c r="AJ46" s="52"/>
      <c r="AK46" s="52" t="s">
        <v>1183</v>
      </c>
      <c r="AL46" s="52" t="s">
        <v>1570</v>
      </c>
      <c r="AM46" s="52" t="s">
        <v>3553</v>
      </c>
      <c r="AN46" s="250">
        <v>3000</v>
      </c>
      <c r="AO46" s="250"/>
      <c r="AP46" s="119">
        <f t="shared" si="0"/>
        <v>0</v>
      </c>
      <c r="AQ46" s="38" t="s">
        <v>1184</v>
      </c>
      <c r="AR46" s="38" t="s">
        <v>1185</v>
      </c>
      <c r="AS46" s="38" t="s">
        <v>1186</v>
      </c>
      <c r="AT46" s="38" t="s">
        <v>1186</v>
      </c>
      <c r="AU46" s="38" t="s">
        <v>1187</v>
      </c>
      <c r="AV46" s="16">
        <v>3000</v>
      </c>
      <c r="AW46" s="39" t="e">
        <f t="shared" si="5"/>
        <v>#VALUE!</v>
      </c>
      <c r="AX46" s="18"/>
    </row>
    <row r="47" spans="1:50" s="123" customFormat="1" ht="90" hidden="1" x14ac:dyDescent="0.2">
      <c r="A47" s="52" t="s">
        <v>40</v>
      </c>
      <c r="B47" s="52" t="s">
        <v>277</v>
      </c>
      <c r="C47" s="52" t="s">
        <v>276</v>
      </c>
      <c r="D47" s="52" t="s">
        <v>11</v>
      </c>
      <c r="E47" s="52" t="s">
        <v>310</v>
      </c>
      <c r="F47" s="121" t="s">
        <v>1619</v>
      </c>
      <c r="G47" s="52" t="s">
        <v>323</v>
      </c>
      <c r="H47" s="71" t="s">
        <v>270</v>
      </c>
      <c r="I47" s="71" t="s">
        <v>274</v>
      </c>
      <c r="J47" s="122">
        <v>9000</v>
      </c>
      <c r="K47" s="71"/>
      <c r="L47" s="71"/>
      <c r="M47" s="249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52" t="s">
        <v>2557</v>
      </c>
      <c r="AG47" s="52" t="s">
        <v>3544</v>
      </c>
      <c r="AH47" s="52" t="s">
        <v>3476</v>
      </c>
      <c r="AI47" s="52" t="s">
        <v>2456</v>
      </c>
      <c r="AJ47" s="52"/>
      <c r="AK47" s="52" t="s">
        <v>1183</v>
      </c>
      <c r="AL47" s="52" t="s">
        <v>1570</v>
      </c>
      <c r="AM47" s="52" t="s">
        <v>3553</v>
      </c>
      <c r="AN47" s="250">
        <v>9000</v>
      </c>
      <c r="AO47" s="250"/>
      <c r="AP47" s="119">
        <f t="shared" si="0"/>
        <v>0</v>
      </c>
      <c r="AQ47" s="38" t="s">
        <v>1184</v>
      </c>
      <c r="AR47" s="38" t="s">
        <v>1185</v>
      </c>
      <c r="AS47" s="38" t="s">
        <v>1186</v>
      </c>
      <c r="AT47" s="38" t="s">
        <v>1186</v>
      </c>
      <c r="AU47" s="38" t="s">
        <v>1187</v>
      </c>
      <c r="AV47" s="17">
        <v>9000</v>
      </c>
      <c r="AW47" s="39" t="e">
        <f t="shared" si="5"/>
        <v>#VALUE!</v>
      </c>
      <c r="AX47" s="18"/>
    </row>
    <row r="48" spans="1:50" s="123" customFormat="1" ht="90" hidden="1" x14ac:dyDescent="0.2">
      <c r="A48" s="52" t="s">
        <v>40</v>
      </c>
      <c r="B48" s="52" t="s">
        <v>277</v>
      </c>
      <c r="C48" s="52" t="s">
        <v>276</v>
      </c>
      <c r="D48" s="52" t="s">
        <v>11</v>
      </c>
      <c r="E48" s="52" t="s">
        <v>310</v>
      </c>
      <c r="F48" s="121" t="s">
        <v>1620</v>
      </c>
      <c r="G48" s="52" t="s">
        <v>324</v>
      </c>
      <c r="H48" s="71" t="s">
        <v>303</v>
      </c>
      <c r="I48" s="71" t="s">
        <v>268</v>
      </c>
      <c r="J48" s="122">
        <v>45000</v>
      </c>
      <c r="K48" s="71"/>
      <c r="L48" s="71"/>
      <c r="M48" s="249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52" t="s">
        <v>2557</v>
      </c>
      <c r="AG48" s="52" t="s">
        <v>3544</v>
      </c>
      <c r="AH48" s="52" t="s">
        <v>3476</v>
      </c>
      <c r="AI48" s="52" t="s">
        <v>2456</v>
      </c>
      <c r="AJ48" s="52"/>
      <c r="AK48" s="52" t="s">
        <v>1183</v>
      </c>
      <c r="AL48" s="52" t="s">
        <v>1570</v>
      </c>
      <c r="AM48" s="52" t="s">
        <v>3553</v>
      </c>
      <c r="AN48" s="250">
        <v>45000</v>
      </c>
      <c r="AO48" s="250"/>
      <c r="AP48" s="119">
        <f t="shared" si="0"/>
        <v>0</v>
      </c>
      <c r="AQ48" s="38" t="s">
        <v>1184</v>
      </c>
      <c r="AR48" s="38" t="s">
        <v>1185</v>
      </c>
      <c r="AS48" s="38" t="s">
        <v>1186</v>
      </c>
      <c r="AT48" s="38" t="s">
        <v>1186</v>
      </c>
      <c r="AU48" s="38" t="s">
        <v>1187</v>
      </c>
      <c r="AV48" s="17">
        <v>45000</v>
      </c>
      <c r="AW48" s="39" t="e">
        <f t="shared" si="5"/>
        <v>#VALUE!</v>
      </c>
      <c r="AX48" s="18"/>
    </row>
    <row r="49" spans="1:50" s="123" customFormat="1" ht="90" hidden="1" x14ac:dyDescent="0.2">
      <c r="A49" s="52" t="s">
        <v>40</v>
      </c>
      <c r="B49" s="52" t="s">
        <v>277</v>
      </c>
      <c r="C49" s="52" t="s">
        <v>276</v>
      </c>
      <c r="D49" s="52" t="s">
        <v>11</v>
      </c>
      <c r="E49" s="52" t="s">
        <v>310</v>
      </c>
      <c r="F49" s="121" t="s">
        <v>1621</v>
      </c>
      <c r="G49" s="52" t="s">
        <v>325</v>
      </c>
      <c r="H49" s="71" t="s">
        <v>270</v>
      </c>
      <c r="I49" s="71" t="s">
        <v>275</v>
      </c>
      <c r="J49" s="122">
        <v>4000</v>
      </c>
      <c r="K49" s="71"/>
      <c r="L49" s="71"/>
      <c r="M49" s="249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52" t="s">
        <v>2557</v>
      </c>
      <c r="AG49" s="52" t="s">
        <v>3544</v>
      </c>
      <c r="AH49" s="52" t="s">
        <v>3476</v>
      </c>
      <c r="AI49" s="52" t="s">
        <v>2456</v>
      </c>
      <c r="AJ49" s="52"/>
      <c r="AK49" s="52" t="s">
        <v>1183</v>
      </c>
      <c r="AL49" s="52" t="s">
        <v>1570</v>
      </c>
      <c r="AM49" s="52" t="s">
        <v>3553</v>
      </c>
      <c r="AN49" s="250">
        <v>4000</v>
      </c>
      <c r="AO49" s="250"/>
      <c r="AP49" s="119">
        <f t="shared" si="0"/>
        <v>0</v>
      </c>
      <c r="AQ49" s="38" t="s">
        <v>1184</v>
      </c>
      <c r="AR49" s="38" t="s">
        <v>1185</v>
      </c>
      <c r="AS49" s="38" t="s">
        <v>1186</v>
      </c>
      <c r="AT49" s="38" t="s">
        <v>1186</v>
      </c>
      <c r="AU49" s="38" t="s">
        <v>1187</v>
      </c>
      <c r="AV49" s="17">
        <v>4000</v>
      </c>
      <c r="AW49" s="39" t="e">
        <f t="shared" si="5"/>
        <v>#VALUE!</v>
      </c>
      <c r="AX49" s="18"/>
    </row>
    <row r="50" spans="1:50" s="123" customFormat="1" ht="90" hidden="1" x14ac:dyDescent="0.2">
      <c r="A50" s="52" t="s">
        <v>40</v>
      </c>
      <c r="B50" s="52" t="s">
        <v>277</v>
      </c>
      <c r="C50" s="52" t="s">
        <v>276</v>
      </c>
      <c r="D50" s="52" t="s">
        <v>11</v>
      </c>
      <c r="E50" s="52" t="s">
        <v>310</v>
      </c>
      <c r="F50" s="121" t="s">
        <v>1622</v>
      </c>
      <c r="G50" s="52" t="s">
        <v>326</v>
      </c>
      <c r="H50" s="71" t="s">
        <v>269</v>
      </c>
      <c r="I50" s="71" t="s">
        <v>275</v>
      </c>
      <c r="J50" s="122">
        <v>2600</v>
      </c>
      <c r="K50" s="71"/>
      <c r="L50" s="71"/>
      <c r="M50" s="249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52" t="s">
        <v>2557</v>
      </c>
      <c r="AG50" s="52" t="s">
        <v>3544</v>
      </c>
      <c r="AH50" s="52" t="s">
        <v>3476</v>
      </c>
      <c r="AI50" s="52" t="s">
        <v>2456</v>
      </c>
      <c r="AJ50" s="52"/>
      <c r="AK50" s="52" t="s">
        <v>1183</v>
      </c>
      <c r="AL50" s="52" t="s">
        <v>1570</v>
      </c>
      <c r="AM50" s="52" t="s">
        <v>3553</v>
      </c>
      <c r="AN50" s="250">
        <v>2600</v>
      </c>
      <c r="AO50" s="250"/>
      <c r="AP50" s="119">
        <f t="shared" si="0"/>
        <v>0</v>
      </c>
      <c r="AQ50" s="38" t="s">
        <v>1184</v>
      </c>
      <c r="AR50" s="38" t="s">
        <v>1185</v>
      </c>
      <c r="AS50" s="38" t="s">
        <v>1186</v>
      </c>
      <c r="AT50" s="38" t="s">
        <v>1186</v>
      </c>
      <c r="AU50" s="38" t="s">
        <v>1187</v>
      </c>
      <c r="AV50" s="17">
        <v>2600</v>
      </c>
      <c r="AW50" s="39" t="e">
        <f t="shared" si="5"/>
        <v>#VALUE!</v>
      </c>
      <c r="AX50" s="18"/>
    </row>
    <row r="51" spans="1:50" s="123" customFormat="1" ht="90" hidden="1" x14ac:dyDescent="0.2">
      <c r="A51" s="52" t="s">
        <v>40</v>
      </c>
      <c r="B51" s="52" t="s">
        <v>277</v>
      </c>
      <c r="C51" s="52" t="s">
        <v>276</v>
      </c>
      <c r="D51" s="52" t="s">
        <v>11</v>
      </c>
      <c r="E51" s="52" t="s">
        <v>310</v>
      </c>
      <c r="F51" s="121" t="s">
        <v>1623</v>
      </c>
      <c r="G51" s="52" t="s">
        <v>327</v>
      </c>
      <c r="H51" s="71" t="s">
        <v>270</v>
      </c>
      <c r="I51" s="71" t="s">
        <v>271</v>
      </c>
      <c r="J51" s="122">
        <v>15000</v>
      </c>
      <c r="K51" s="71"/>
      <c r="L51" s="71"/>
      <c r="M51" s="249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18">
        <v>15000</v>
      </c>
      <c r="X51" s="18" t="s">
        <v>1182</v>
      </c>
      <c r="Y51" s="132" t="s">
        <v>2555</v>
      </c>
      <c r="Z51" s="118">
        <v>15000</v>
      </c>
      <c r="AA51" s="36" t="s">
        <v>2556</v>
      </c>
      <c r="AB51" s="18"/>
      <c r="AC51" s="18"/>
      <c r="AD51" s="118"/>
      <c r="AE51" s="19" t="s">
        <v>2557</v>
      </c>
      <c r="AF51" s="52" t="s">
        <v>2557</v>
      </c>
      <c r="AG51" s="52" t="s">
        <v>3544</v>
      </c>
      <c r="AH51" s="52" t="s">
        <v>3476</v>
      </c>
      <c r="AI51" s="52" t="s">
        <v>2456</v>
      </c>
      <c r="AJ51" s="52"/>
      <c r="AK51" s="52" t="s">
        <v>1183</v>
      </c>
      <c r="AL51" s="52" t="s">
        <v>1570</v>
      </c>
      <c r="AM51" s="52" t="s">
        <v>3553</v>
      </c>
      <c r="AN51" s="250">
        <v>15000</v>
      </c>
      <c r="AO51" s="250"/>
      <c r="AP51" s="119">
        <f t="shared" si="0"/>
        <v>0</v>
      </c>
      <c r="AQ51" s="38" t="s">
        <v>1184</v>
      </c>
      <c r="AR51" s="38" t="s">
        <v>1185</v>
      </c>
      <c r="AS51" s="38" t="s">
        <v>1186</v>
      </c>
      <c r="AT51" s="38" t="s">
        <v>1186</v>
      </c>
      <c r="AU51" s="38" t="s">
        <v>1187</v>
      </c>
      <c r="AV51" s="118">
        <v>15000</v>
      </c>
      <c r="AW51" s="39" t="e">
        <f t="shared" si="5"/>
        <v>#VALUE!</v>
      </c>
      <c r="AX51" s="18"/>
    </row>
    <row r="52" spans="1:50" s="123" customFormat="1" ht="90" hidden="1" x14ac:dyDescent="0.2">
      <c r="A52" s="52" t="s">
        <v>40</v>
      </c>
      <c r="B52" s="52" t="s">
        <v>277</v>
      </c>
      <c r="C52" s="52" t="s">
        <v>276</v>
      </c>
      <c r="D52" s="52" t="s">
        <v>286</v>
      </c>
      <c r="E52" s="52" t="s">
        <v>310</v>
      </c>
      <c r="F52" s="121" t="s">
        <v>1624</v>
      </c>
      <c r="G52" s="52" t="s">
        <v>328</v>
      </c>
      <c r="H52" s="71" t="s">
        <v>270</v>
      </c>
      <c r="I52" s="71" t="s">
        <v>268</v>
      </c>
      <c r="J52" s="122">
        <v>19300</v>
      </c>
      <c r="K52" s="71"/>
      <c r="L52" s="71"/>
      <c r="M52" s="249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87" t="s">
        <v>2565</v>
      </c>
      <c r="AF52" s="52" t="s">
        <v>2565</v>
      </c>
      <c r="AG52" s="52" t="s">
        <v>3544</v>
      </c>
      <c r="AH52" s="52" t="s">
        <v>2457</v>
      </c>
      <c r="AI52" s="52" t="s">
        <v>2457</v>
      </c>
      <c r="AJ52" s="52"/>
      <c r="AK52" s="52" t="s">
        <v>1183</v>
      </c>
      <c r="AL52" s="52" t="s">
        <v>1570</v>
      </c>
      <c r="AM52" s="52" t="s">
        <v>3552</v>
      </c>
      <c r="AN52" s="250"/>
      <c r="AO52" s="250">
        <v>18725</v>
      </c>
      <c r="AP52" s="119">
        <f t="shared" si="0"/>
        <v>575</v>
      </c>
      <c r="AQ52" s="38" t="s">
        <v>1184</v>
      </c>
      <c r="AR52" s="38" t="s">
        <v>1185</v>
      </c>
      <c r="AS52" s="38" t="s">
        <v>1187</v>
      </c>
      <c r="AT52" s="38" t="s">
        <v>1187</v>
      </c>
      <c r="AU52" s="38" t="s">
        <v>1187</v>
      </c>
      <c r="AV52" s="17">
        <v>17500</v>
      </c>
      <c r="AW52" s="39" t="e">
        <f t="shared" si="5"/>
        <v>#VALUE!</v>
      </c>
      <c r="AX52" s="18"/>
    </row>
    <row r="53" spans="1:50" s="123" customFormat="1" ht="90" hidden="1" x14ac:dyDescent="0.2">
      <c r="A53" s="52" t="s">
        <v>40</v>
      </c>
      <c r="B53" s="52" t="s">
        <v>277</v>
      </c>
      <c r="C53" s="52" t="s">
        <v>276</v>
      </c>
      <c r="D53" s="52" t="s">
        <v>286</v>
      </c>
      <c r="E53" s="52" t="s">
        <v>310</v>
      </c>
      <c r="F53" s="121" t="s">
        <v>1625</v>
      </c>
      <c r="G53" s="52" t="s">
        <v>329</v>
      </c>
      <c r="H53" s="71" t="s">
        <v>270</v>
      </c>
      <c r="I53" s="71" t="s">
        <v>271</v>
      </c>
      <c r="J53" s="122">
        <v>20000</v>
      </c>
      <c r="K53" s="71"/>
      <c r="L53" s="71"/>
      <c r="M53" s="249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87" t="s">
        <v>2565</v>
      </c>
      <c r="AF53" s="52" t="s">
        <v>2565</v>
      </c>
      <c r="AG53" s="52" t="s">
        <v>3544</v>
      </c>
      <c r="AH53" s="52" t="s">
        <v>2457</v>
      </c>
      <c r="AI53" s="52" t="s">
        <v>2457</v>
      </c>
      <c r="AJ53" s="52"/>
      <c r="AK53" s="52" t="s">
        <v>1183</v>
      </c>
      <c r="AL53" s="52" t="s">
        <v>1570</v>
      </c>
      <c r="AM53" s="52" t="s">
        <v>3552</v>
      </c>
      <c r="AN53" s="250"/>
      <c r="AO53" s="250">
        <v>12305</v>
      </c>
      <c r="AP53" s="119">
        <f t="shared" si="0"/>
        <v>7695</v>
      </c>
      <c r="AQ53" s="38" t="s">
        <v>1184</v>
      </c>
      <c r="AR53" s="38" t="s">
        <v>1185</v>
      </c>
      <c r="AS53" s="38" t="s">
        <v>1187</v>
      </c>
      <c r="AT53" s="38" t="s">
        <v>1187</v>
      </c>
      <c r="AU53" s="38" t="s">
        <v>1187</v>
      </c>
      <c r="AV53" s="17">
        <v>11500</v>
      </c>
      <c r="AW53" s="39" t="e">
        <f t="shared" si="5"/>
        <v>#VALUE!</v>
      </c>
      <c r="AX53" s="18"/>
    </row>
    <row r="54" spans="1:50" s="123" customFormat="1" ht="90" hidden="1" x14ac:dyDescent="0.2">
      <c r="A54" s="52" t="s">
        <v>40</v>
      </c>
      <c r="B54" s="52" t="s">
        <v>277</v>
      </c>
      <c r="C54" s="52" t="s">
        <v>276</v>
      </c>
      <c r="D54" s="52" t="s">
        <v>13</v>
      </c>
      <c r="E54" s="52" t="s">
        <v>310</v>
      </c>
      <c r="F54" s="121" t="s">
        <v>1626</v>
      </c>
      <c r="G54" s="52" t="s">
        <v>330</v>
      </c>
      <c r="H54" s="71" t="s">
        <v>267</v>
      </c>
      <c r="I54" s="71" t="s">
        <v>268</v>
      </c>
      <c r="J54" s="122">
        <v>30000</v>
      </c>
      <c r="K54" s="71"/>
      <c r="L54" s="71"/>
      <c r="M54" s="249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87" t="s">
        <v>2565</v>
      </c>
      <c r="AF54" s="52" t="s">
        <v>2565</v>
      </c>
      <c r="AG54" s="52" t="s">
        <v>3544</v>
      </c>
      <c r="AH54" s="52" t="s">
        <v>2457</v>
      </c>
      <c r="AI54" s="52" t="s">
        <v>2457</v>
      </c>
      <c r="AJ54" s="52"/>
      <c r="AK54" s="52" t="s">
        <v>1183</v>
      </c>
      <c r="AL54" s="52" t="s">
        <v>1570</v>
      </c>
      <c r="AM54" s="52" t="s">
        <v>3552</v>
      </c>
      <c r="AN54" s="250"/>
      <c r="AO54" s="250">
        <v>29981.4</v>
      </c>
      <c r="AP54" s="119">
        <f t="shared" si="0"/>
        <v>18.599999999998545</v>
      </c>
      <c r="AQ54" s="38" t="s">
        <v>1184</v>
      </c>
      <c r="AR54" s="38" t="s">
        <v>1185</v>
      </c>
      <c r="AS54" s="38" t="s">
        <v>1187</v>
      </c>
      <c r="AT54" s="38" t="s">
        <v>1187</v>
      </c>
      <c r="AU54" s="38" t="s">
        <v>1187</v>
      </c>
      <c r="AV54" s="17">
        <v>28020</v>
      </c>
      <c r="AW54" s="39" t="e">
        <f t="shared" si="5"/>
        <v>#VALUE!</v>
      </c>
      <c r="AX54" s="18"/>
    </row>
    <row r="55" spans="1:50" s="123" customFormat="1" ht="90" hidden="1" x14ac:dyDescent="0.2">
      <c r="A55" s="52" t="s">
        <v>40</v>
      </c>
      <c r="B55" s="52" t="s">
        <v>277</v>
      </c>
      <c r="C55" s="52" t="s">
        <v>276</v>
      </c>
      <c r="D55" s="52" t="s">
        <v>18</v>
      </c>
      <c r="E55" s="52" t="s">
        <v>310</v>
      </c>
      <c r="F55" s="121" t="s">
        <v>1627</v>
      </c>
      <c r="G55" s="52" t="s">
        <v>331</v>
      </c>
      <c r="H55" s="71" t="s">
        <v>303</v>
      </c>
      <c r="I55" s="71" t="s">
        <v>268</v>
      </c>
      <c r="J55" s="122">
        <v>100000</v>
      </c>
      <c r="K55" s="71"/>
      <c r="L55" s="71"/>
      <c r="M55" s="249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3624</v>
      </c>
      <c r="AF55" s="52" t="s">
        <v>2557</v>
      </c>
      <c r="AG55" s="52" t="s">
        <v>3544</v>
      </c>
      <c r="AH55" s="52" t="s">
        <v>3476</v>
      </c>
      <c r="AI55" s="52" t="s">
        <v>2456</v>
      </c>
      <c r="AJ55" s="52"/>
      <c r="AK55" s="52" t="s">
        <v>1183</v>
      </c>
      <c r="AL55" s="52" t="s">
        <v>1570</v>
      </c>
      <c r="AM55" s="52" t="s">
        <v>3553</v>
      </c>
      <c r="AN55" s="250">
        <v>89000</v>
      </c>
      <c r="AO55" s="250"/>
      <c r="AP55" s="119">
        <f t="shared" si="0"/>
        <v>11000</v>
      </c>
      <c r="AQ55" s="38" t="s">
        <v>1184</v>
      </c>
      <c r="AR55" s="38" t="s">
        <v>1185</v>
      </c>
      <c r="AS55" s="38" t="s">
        <v>1186</v>
      </c>
      <c r="AT55" s="38" t="s">
        <v>1186</v>
      </c>
      <c r="AU55" s="38" t="s">
        <v>1187</v>
      </c>
      <c r="AV55" s="17">
        <v>89000</v>
      </c>
      <c r="AW55" s="39" t="e">
        <f t="shared" si="5"/>
        <v>#VALUE!</v>
      </c>
      <c r="AX55" s="18"/>
    </row>
    <row r="56" spans="1:50" s="123" customFormat="1" ht="90" hidden="1" x14ac:dyDescent="0.2">
      <c r="A56" s="52" t="s">
        <v>40</v>
      </c>
      <c r="B56" s="52" t="s">
        <v>277</v>
      </c>
      <c r="C56" s="52" t="s">
        <v>276</v>
      </c>
      <c r="D56" s="52" t="s">
        <v>18</v>
      </c>
      <c r="E56" s="52" t="s">
        <v>310</v>
      </c>
      <c r="F56" s="121" t="s">
        <v>1628</v>
      </c>
      <c r="G56" s="52" t="s">
        <v>332</v>
      </c>
      <c r="H56" s="71" t="s">
        <v>270</v>
      </c>
      <c r="I56" s="71" t="s">
        <v>271</v>
      </c>
      <c r="J56" s="122">
        <v>130000</v>
      </c>
      <c r="K56" s="71"/>
      <c r="L56" s="71"/>
      <c r="M56" s="249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3624</v>
      </c>
      <c r="AF56" s="52" t="s">
        <v>2557</v>
      </c>
      <c r="AG56" s="52" t="s">
        <v>3544</v>
      </c>
      <c r="AH56" s="52" t="s">
        <v>3476</v>
      </c>
      <c r="AI56" s="52" t="s">
        <v>2456</v>
      </c>
      <c r="AJ56" s="52"/>
      <c r="AK56" s="52" t="s">
        <v>1183</v>
      </c>
      <c r="AL56" s="52" t="s">
        <v>1570</v>
      </c>
      <c r="AM56" s="52" t="s">
        <v>3553</v>
      </c>
      <c r="AN56" s="250">
        <v>128000</v>
      </c>
      <c r="AO56" s="250"/>
      <c r="AP56" s="119">
        <f t="shared" si="0"/>
        <v>2000</v>
      </c>
      <c r="AQ56" s="38" t="s">
        <v>1184</v>
      </c>
      <c r="AR56" s="38" t="s">
        <v>1185</v>
      </c>
      <c r="AS56" s="38" t="s">
        <v>1186</v>
      </c>
      <c r="AT56" s="38" t="s">
        <v>1186</v>
      </c>
      <c r="AU56" s="38" t="s">
        <v>1187</v>
      </c>
      <c r="AV56" s="17">
        <v>128000</v>
      </c>
      <c r="AW56" s="39" t="e">
        <f t="shared" si="5"/>
        <v>#VALUE!</v>
      </c>
      <c r="AX56" s="18"/>
    </row>
    <row r="57" spans="1:50" s="123" customFormat="1" ht="90" hidden="1" x14ac:dyDescent="0.2">
      <c r="A57" s="52" t="s">
        <v>40</v>
      </c>
      <c r="B57" s="52" t="s">
        <v>277</v>
      </c>
      <c r="C57" s="52" t="s">
        <v>276</v>
      </c>
      <c r="D57" s="52" t="s">
        <v>18</v>
      </c>
      <c r="E57" s="52" t="s">
        <v>310</v>
      </c>
      <c r="F57" s="121" t="s">
        <v>1629</v>
      </c>
      <c r="G57" s="52" t="s">
        <v>333</v>
      </c>
      <c r="H57" s="71" t="s">
        <v>270</v>
      </c>
      <c r="I57" s="71" t="s">
        <v>274</v>
      </c>
      <c r="J57" s="122">
        <v>168000</v>
      </c>
      <c r="K57" s="71"/>
      <c r="L57" s="71"/>
      <c r="M57" s="249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3624</v>
      </c>
      <c r="AF57" s="52" t="s">
        <v>2557</v>
      </c>
      <c r="AG57" s="52" t="s">
        <v>3544</v>
      </c>
      <c r="AH57" s="52" t="s">
        <v>3476</v>
      </c>
      <c r="AI57" s="52" t="s">
        <v>2456</v>
      </c>
      <c r="AJ57" s="52"/>
      <c r="AK57" s="52" t="s">
        <v>1183</v>
      </c>
      <c r="AL57" s="52" t="s">
        <v>1570</v>
      </c>
      <c r="AM57" s="52" t="s">
        <v>3553</v>
      </c>
      <c r="AN57" s="250">
        <v>166600</v>
      </c>
      <c r="AO57" s="250"/>
      <c r="AP57" s="119">
        <f t="shared" si="0"/>
        <v>1400</v>
      </c>
      <c r="AQ57" s="38" t="s">
        <v>1184</v>
      </c>
      <c r="AR57" s="38" t="s">
        <v>1185</v>
      </c>
      <c r="AS57" s="38" t="s">
        <v>1186</v>
      </c>
      <c r="AT57" s="38" t="s">
        <v>1186</v>
      </c>
      <c r="AU57" s="38" t="s">
        <v>1187</v>
      </c>
      <c r="AV57" s="17">
        <v>166600</v>
      </c>
      <c r="AW57" s="39" t="e">
        <f t="shared" si="5"/>
        <v>#VALUE!</v>
      </c>
      <c r="AX57" s="18"/>
    </row>
    <row r="58" spans="1:50" s="123" customFormat="1" ht="90" hidden="1" x14ac:dyDescent="0.2">
      <c r="A58" s="52" t="s">
        <v>40</v>
      </c>
      <c r="B58" s="52" t="s">
        <v>277</v>
      </c>
      <c r="C58" s="52" t="s">
        <v>276</v>
      </c>
      <c r="D58" s="52" t="s">
        <v>18</v>
      </c>
      <c r="E58" s="52" t="s">
        <v>310</v>
      </c>
      <c r="F58" s="121" t="s">
        <v>1630</v>
      </c>
      <c r="G58" s="52" t="s">
        <v>334</v>
      </c>
      <c r="H58" s="71" t="s">
        <v>270</v>
      </c>
      <c r="I58" s="71" t="s">
        <v>335</v>
      </c>
      <c r="J58" s="122">
        <v>3900</v>
      </c>
      <c r="K58" s="71"/>
      <c r="L58" s="71"/>
      <c r="M58" s="249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3624</v>
      </c>
      <c r="AF58" s="52" t="s">
        <v>2557</v>
      </c>
      <c r="AG58" s="52" t="s">
        <v>3544</v>
      </c>
      <c r="AH58" s="52" t="s">
        <v>3476</v>
      </c>
      <c r="AI58" s="52" t="s">
        <v>2456</v>
      </c>
      <c r="AJ58" s="52"/>
      <c r="AK58" s="52" t="s">
        <v>1183</v>
      </c>
      <c r="AL58" s="52" t="s">
        <v>1570</v>
      </c>
      <c r="AM58" s="52" t="s">
        <v>3553</v>
      </c>
      <c r="AN58" s="250">
        <v>3700</v>
      </c>
      <c r="AO58" s="250"/>
      <c r="AP58" s="119">
        <f t="shared" si="0"/>
        <v>200</v>
      </c>
      <c r="AQ58" s="38" t="s">
        <v>1184</v>
      </c>
      <c r="AR58" s="38" t="s">
        <v>1185</v>
      </c>
      <c r="AS58" s="38" t="s">
        <v>1186</v>
      </c>
      <c r="AT58" s="38" t="s">
        <v>1186</v>
      </c>
      <c r="AU58" s="38" t="s">
        <v>1187</v>
      </c>
      <c r="AV58" s="17">
        <v>3700</v>
      </c>
      <c r="AW58" s="39" t="e">
        <f t="shared" si="5"/>
        <v>#VALUE!</v>
      </c>
      <c r="AX58" s="18"/>
    </row>
    <row r="59" spans="1:50" s="123" customFormat="1" ht="90" hidden="1" x14ac:dyDescent="0.2">
      <c r="A59" s="52" t="s">
        <v>40</v>
      </c>
      <c r="B59" s="52" t="s">
        <v>277</v>
      </c>
      <c r="C59" s="52" t="s">
        <v>276</v>
      </c>
      <c r="D59" s="52" t="s">
        <v>18</v>
      </c>
      <c r="E59" s="52" t="s">
        <v>310</v>
      </c>
      <c r="F59" s="121" t="s">
        <v>1631</v>
      </c>
      <c r="G59" s="52" t="s">
        <v>336</v>
      </c>
      <c r="H59" s="71" t="s">
        <v>272</v>
      </c>
      <c r="I59" s="71" t="s">
        <v>335</v>
      </c>
      <c r="J59" s="122">
        <v>10100</v>
      </c>
      <c r="K59" s="71"/>
      <c r="L59" s="71"/>
      <c r="M59" s="249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3624</v>
      </c>
      <c r="AF59" s="52" t="s">
        <v>2557</v>
      </c>
      <c r="AG59" s="52" t="s">
        <v>3544</v>
      </c>
      <c r="AH59" s="52" t="s">
        <v>3476</v>
      </c>
      <c r="AI59" s="52" t="s">
        <v>2456</v>
      </c>
      <c r="AJ59" s="52"/>
      <c r="AK59" s="52" t="s">
        <v>1183</v>
      </c>
      <c r="AL59" s="52" t="s">
        <v>1570</v>
      </c>
      <c r="AM59" s="52" t="s">
        <v>3553</v>
      </c>
      <c r="AN59" s="250">
        <v>9600</v>
      </c>
      <c r="AO59" s="250"/>
      <c r="AP59" s="119">
        <f t="shared" si="0"/>
        <v>500</v>
      </c>
      <c r="AQ59" s="38" t="s">
        <v>1184</v>
      </c>
      <c r="AR59" s="38" t="s">
        <v>1185</v>
      </c>
      <c r="AS59" s="38" t="s">
        <v>1186</v>
      </c>
      <c r="AT59" s="38" t="s">
        <v>1186</v>
      </c>
      <c r="AU59" s="38" t="s">
        <v>1187</v>
      </c>
      <c r="AV59" s="17">
        <v>9600</v>
      </c>
      <c r="AW59" s="39" t="e">
        <f t="shared" si="5"/>
        <v>#VALUE!</v>
      </c>
      <c r="AX59" s="18"/>
    </row>
    <row r="60" spans="1:50" s="123" customFormat="1" ht="90" hidden="1" x14ac:dyDescent="0.2">
      <c r="A60" s="52" t="s">
        <v>40</v>
      </c>
      <c r="B60" s="52" t="s">
        <v>277</v>
      </c>
      <c r="C60" s="52" t="s">
        <v>276</v>
      </c>
      <c r="D60" s="52" t="s">
        <v>18</v>
      </c>
      <c r="E60" s="52" t="s">
        <v>310</v>
      </c>
      <c r="F60" s="121" t="s">
        <v>1632</v>
      </c>
      <c r="G60" s="52" t="s">
        <v>337</v>
      </c>
      <c r="H60" s="71" t="s">
        <v>319</v>
      </c>
      <c r="I60" s="71" t="s">
        <v>335</v>
      </c>
      <c r="J60" s="122">
        <v>8800</v>
      </c>
      <c r="K60" s="71"/>
      <c r="L60" s="71"/>
      <c r="M60" s="249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3624</v>
      </c>
      <c r="AF60" s="52" t="s">
        <v>2557</v>
      </c>
      <c r="AG60" s="52" t="s">
        <v>3544</v>
      </c>
      <c r="AH60" s="52" t="s">
        <v>3476</v>
      </c>
      <c r="AI60" s="52" t="s">
        <v>2456</v>
      </c>
      <c r="AJ60" s="52"/>
      <c r="AK60" s="52" t="s">
        <v>1183</v>
      </c>
      <c r="AL60" s="52" t="s">
        <v>1570</v>
      </c>
      <c r="AM60" s="52" t="s">
        <v>3553</v>
      </c>
      <c r="AN60" s="250">
        <v>8400</v>
      </c>
      <c r="AO60" s="250"/>
      <c r="AP60" s="119">
        <f t="shared" si="0"/>
        <v>400</v>
      </c>
      <c r="AQ60" s="38" t="s">
        <v>1184</v>
      </c>
      <c r="AR60" s="38" t="s">
        <v>1185</v>
      </c>
      <c r="AS60" s="38" t="s">
        <v>1186</v>
      </c>
      <c r="AT60" s="38" t="s">
        <v>1186</v>
      </c>
      <c r="AU60" s="38" t="s">
        <v>1187</v>
      </c>
      <c r="AV60" s="17">
        <v>8400</v>
      </c>
      <c r="AW60" s="39" t="e">
        <f t="shared" si="5"/>
        <v>#VALUE!</v>
      </c>
      <c r="AX60" s="18"/>
    </row>
    <row r="61" spans="1:50" s="123" customFormat="1" ht="90" hidden="1" x14ac:dyDescent="0.2">
      <c r="A61" s="52" t="s">
        <v>40</v>
      </c>
      <c r="B61" s="52" t="s">
        <v>277</v>
      </c>
      <c r="C61" s="52" t="s">
        <v>276</v>
      </c>
      <c r="D61" s="52" t="s">
        <v>18</v>
      </c>
      <c r="E61" s="52" t="s">
        <v>310</v>
      </c>
      <c r="F61" s="121" t="s">
        <v>1633</v>
      </c>
      <c r="G61" s="52" t="s">
        <v>338</v>
      </c>
      <c r="H61" s="71" t="s">
        <v>270</v>
      </c>
      <c r="I61" s="71" t="s">
        <v>271</v>
      </c>
      <c r="J61" s="122">
        <v>15000</v>
      </c>
      <c r="K61" s="71"/>
      <c r="L61" s="71"/>
      <c r="M61" s="249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28"/>
      <c r="AC61" s="328"/>
      <c r="AD61" s="17"/>
      <c r="AE61" s="19" t="s">
        <v>3624</v>
      </c>
      <c r="AF61" s="52" t="s">
        <v>2557</v>
      </c>
      <c r="AG61" s="52" t="s">
        <v>3544</v>
      </c>
      <c r="AH61" s="52" t="s">
        <v>3476</v>
      </c>
      <c r="AI61" s="52" t="s">
        <v>2456</v>
      </c>
      <c r="AJ61" s="52"/>
      <c r="AK61" s="52" t="s">
        <v>1183</v>
      </c>
      <c r="AL61" s="52" t="s">
        <v>1570</v>
      </c>
      <c r="AM61" s="52" t="s">
        <v>3553</v>
      </c>
      <c r="AN61" s="250">
        <v>12900</v>
      </c>
      <c r="AO61" s="250"/>
      <c r="AP61" s="119">
        <f t="shared" si="0"/>
        <v>2100</v>
      </c>
      <c r="AQ61" s="38" t="s">
        <v>1184</v>
      </c>
      <c r="AR61" s="38" t="s">
        <v>1185</v>
      </c>
      <c r="AS61" s="38" t="s">
        <v>1186</v>
      </c>
      <c r="AT61" s="38" t="s">
        <v>1186</v>
      </c>
      <c r="AU61" s="38" t="s">
        <v>1187</v>
      </c>
      <c r="AV61" s="17">
        <v>12900</v>
      </c>
      <c r="AW61" s="39" t="e">
        <f t="shared" si="5"/>
        <v>#VALUE!</v>
      </c>
      <c r="AX61" s="18"/>
    </row>
    <row r="62" spans="1:50" s="123" customFormat="1" ht="90" hidden="1" x14ac:dyDescent="0.2">
      <c r="A62" s="52" t="s">
        <v>40</v>
      </c>
      <c r="B62" s="52" t="s">
        <v>277</v>
      </c>
      <c r="C62" s="52" t="s">
        <v>276</v>
      </c>
      <c r="D62" s="52" t="s">
        <v>33</v>
      </c>
      <c r="E62" s="52" t="s">
        <v>310</v>
      </c>
      <c r="F62" s="121" t="s">
        <v>1634</v>
      </c>
      <c r="G62" s="52" t="s">
        <v>339</v>
      </c>
      <c r="H62" s="71" t="s">
        <v>340</v>
      </c>
      <c r="I62" s="71" t="s">
        <v>274</v>
      </c>
      <c r="J62" s="122">
        <v>111000</v>
      </c>
      <c r="K62" s="71"/>
      <c r="L62" s="71"/>
      <c r="M62" s="249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28"/>
      <c r="AC62" s="328"/>
      <c r="AD62" s="17"/>
      <c r="AE62" s="19" t="s">
        <v>2557</v>
      </c>
      <c r="AF62" s="52" t="s">
        <v>2557</v>
      </c>
      <c r="AG62" s="52" t="s">
        <v>3544</v>
      </c>
      <c r="AH62" s="52" t="s">
        <v>3476</v>
      </c>
      <c r="AI62" s="52" t="s">
        <v>2456</v>
      </c>
      <c r="AJ62" s="52"/>
      <c r="AK62" s="52" t="s">
        <v>1183</v>
      </c>
      <c r="AL62" s="52" t="s">
        <v>1570</v>
      </c>
      <c r="AM62" s="52" t="s">
        <v>3553</v>
      </c>
      <c r="AN62" s="250">
        <v>111000</v>
      </c>
      <c r="AO62" s="250"/>
      <c r="AP62" s="119">
        <f t="shared" si="0"/>
        <v>0</v>
      </c>
      <c r="AQ62" s="38" t="s">
        <v>1184</v>
      </c>
      <c r="AR62" s="38" t="s">
        <v>1185</v>
      </c>
      <c r="AS62" s="38" t="s">
        <v>1206</v>
      </c>
      <c r="AT62" s="38" t="s">
        <v>1206</v>
      </c>
      <c r="AU62" s="38" t="s">
        <v>1187</v>
      </c>
      <c r="AV62" s="17">
        <v>111000</v>
      </c>
      <c r="AW62" s="39" t="e">
        <f t="shared" si="5"/>
        <v>#VALUE!</v>
      </c>
      <c r="AX62" s="18"/>
    </row>
    <row r="63" spans="1:50" s="123" customFormat="1" ht="90" hidden="1" x14ac:dyDescent="0.2">
      <c r="A63" s="52" t="s">
        <v>40</v>
      </c>
      <c r="B63" s="52" t="s">
        <v>277</v>
      </c>
      <c r="C63" s="52" t="s">
        <v>276</v>
      </c>
      <c r="D63" s="52" t="s">
        <v>33</v>
      </c>
      <c r="E63" s="52" t="s">
        <v>310</v>
      </c>
      <c r="F63" s="121" t="s">
        <v>1635</v>
      </c>
      <c r="G63" s="52" t="s">
        <v>341</v>
      </c>
      <c r="H63" s="71" t="s">
        <v>270</v>
      </c>
      <c r="I63" s="71" t="s">
        <v>274</v>
      </c>
      <c r="J63" s="122">
        <v>15000</v>
      </c>
      <c r="K63" s="71"/>
      <c r="L63" s="71"/>
      <c r="M63" s="249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28"/>
      <c r="AC63" s="328"/>
      <c r="AD63" s="17"/>
      <c r="AE63" s="19" t="s">
        <v>2557</v>
      </c>
      <c r="AF63" s="52" t="s">
        <v>2557</v>
      </c>
      <c r="AG63" s="52" t="s">
        <v>3544</v>
      </c>
      <c r="AH63" s="52" t="s">
        <v>3476</v>
      </c>
      <c r="AI63" s="52" t="s">
        <v>2456</v>
      </c>
      <c r="AJ63" s="52"/>
      <c r="AK63" s="52" t="s">
        <v>1183</v>
      </c>
      <c r="AL63" s="52" t="s">
        <v>1570</v>
      </c>
      <c r="AM63" s="52" t="s">
        <v>3553</v>
      </c>
      <c r="AN63" s="250">
        <v>15000</v>
      </c>
      <c r="AO63" s="250"/>
      <c r="AP63" s="119">
        <f t="shared" si="0"/>
        <v>0</v>
      </c>
      <c r="AQ63" s="38" t="s">
        <v>1184</v>
      </c>
      <c r="AR63" s="38" t="s">
        <v>1185</v>
      </c>
      <c r="AS63" s="38" t="s">
        <v>1206</v>
      </c>
      <c r="AT63" s="38" t="s">
        <v>1206</v>
      </c>
      <c r="AU63" s="38" t="s">
        <v>1187</v>
      </c>
      <c r="AV63" s="17">
        <v>15000</v>
      </c>
      <c r="AW63" s="39" t="e">
        <f t="shared" si="5"/>
        <v>#VALUE!</v>
      </c>
      <c r="AX63" s="18"/>
    </row>
    <row r="64" spans="1:50" s="123" customFormat="1" ht="90" hidden="1" x14ac:dyDescent="0.2">
      <c r="A64" s="52" t="s">
        <v>40</v>
      </c>
      <c r="B64" s="52" t="s">
        <v>277</v>
      </c>
      <c r="C64" s="52" t="s">
        <v>276</v>
      </c>
      <c r="D64" s="52" t="s">
        <v>33</v>
      </c>
      <c r="E64" s="52" t="s">
        <v>310</v>
      </c>
      <c r="F64" s="121" t="s">
        <v>1636</v>
      </c>
      <c r="G64" s="52" t="s">
        <v>342</v>
      </c>
      <c r="H64" s="71" t="s">
        <v>340</v>
      </c>
      <c r="I64" s="71" t="s">
        <v>274</v>
      </c>
      <c r="J64" s="122">
        <v>180000</v>
      </c>
      <c r="K64" s="71"/>
      <c r="L64" s="71"/>
      <c r="M64" s="249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28"/>
      <c r="AC64" s="328"/>
      <c r="AD64" s="17"/>
      <c r="AE64" s="19" t="s">
        <v>2557</v>
      </c>
      <c r="AF64" s="52" t="s">
        <v>2557</v>
      </c>
      <c r="AG64" s="52" t="s">
        <v>3544</v>
      </c>
      <c r="AH64" s="52" t="s">
        <v>3476</v>
      </c>
      <c r="AI64" s="52" t="s">
        <v>2456</v>
      </c>
      <c r="AJ64" s="52"/>
      <c r="AK64" s="52" t="s">
        <v>1183</v>
      </c>
      <c r="AL64" s="52" t="s">
        <v>1570</v>
      </c>
      <c r="AM64" s="52" t="s">
        <v>3553</v>
      </c>
      <c r="AN64" s="122">
        <v>180000</v>
      </c>
      <c r="AO64" s="250"/>
      <c r="AP64" s="119">
        <f t="shared" si="0"/>
        <v>0</v>
      </c>
      <c r="AQ64" s="38" t="s">
        <v>1184</v>
      </c>
      <c r="AR64" s="38" t="s">
        <v>1185</v>
      </c>
      <c r="AS64" s="38" t="s">
        <v>1206</v>
      </c>
      <c r="AT64" s="38" t="s">
        <v>1206</v>
      </c>
      <c r="AU64" s="38" t="s">
        <v>1187</v>
      </c>
      <c r="AV64" s="17">
        <v>180000</v>
      </c>
      <c r="AW64" s="39" t="e">
        <f t="shared" si="5"/>
        <v>#VALUE!</v>
      </c>
      <c r="AX64" s="18"/>
    </row>
    <row r="65" spans="1:50" s="123" customFormat="1" ht="90" hidden="1" x14ac:dyDescent="0.2">
      <c r="A65" s="52" t="s">
        <v>40</v>
      </c>
      <c r="B65" s="52" t="s">
        <v>277</v>
      </c>
      <c r="C65" s="52" t="s">
        <v>276</v>
      </c>
      <c r="D65" s="52" t="s">
        <v>33</v>
      </c>
      <c r="E65" s="52" t="s">
        <v>310</v>
      </c>
      <c r="F65" s="121" t="s">
        <v>1637</v>
      </c>
      <c r="G65" s="52" t="s">
        <v>343</v>
      </c>
      <c r="H65" s="71" t="s">
        <v>270</v>
      </c>
      <c r="I65" s="71" t="s">
        <v>344</v>
      </c>
      <c r="J65" s="122">
        <v>3000</v>
      </c>
      <c r="K65" s="71"/>
      <c r="L65" s="71"/>
      <c r="M65" s="249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28"/>
      <c r="AC65" s="328"/>
      <c r="AD65" s="17"/>
      <c r="AE65" s="19" t="s">
        <v>2557</v>
      </c>
      <c r="AF65" s="52" t="s">
        <v>2557</v>
      </c>
      <c r="AG65" s="52" t="s">
        <v>3544</v>
      </c>
      <c r="AH65" s="52" t="s">
        <v>3476</v>
      </c>
      <c r="AI65" s="52" t="s">
        <v>2456</v>
      </c>
      <c r="AJ65" s="52"/>
      <c r="AK65" s="52" t="s">
        <v>1183</v>
      </c>
      <c r="AL65" s="52" t="s">
        <v>1570</v>
      </c>
      <c r="AM65" s="52" t="s">
        <v>3553</v>
      </c>
      <c r="AN65" s="122">
        <v>3000</v>
      </c>
      <c r="AO65" s="250"/>
      <c r="AP65" s="119">
        <f t="shared" si="0"/>
        <v>0</v>
      </c>
      <c r="AQ65" s="38" t="s">
        <v>1184</v>
      </c>
      <c r="AR65" s="38" t="s">
        <v>1185</v>
      </c>
      <c r="AS65" s="38" t="s">
        <v>1206</v>
      </c>
      <c r="AT65" s="38" t="s">
        <v>1206</v>
      </c>
      <c r="AU65" s="38" t="s">
        <v>1187</v>
      </c>
      <c r="AV65" s="17">
        <v>3000</v>
      </c>
      <c r="AW65" s="39" t="e">
        <f t="shared" si="5"/>
        <v>#VALUE!</v>
      </c>
      <c r="AX65" s="18"/>
    </row>
    <row r="66" spans="1:50" s="123" customFormat="1" ht="90" hidden="1" x14ac:dyDescent="0.2">
      <c r="A66" s="52" t="s">
        <v>40</v>
      </c>
      <c r="B66" s="52" t="s">
        <v>277</v>
      </c>
      <c r="C66" s="52" t="s">
        <v>276</v>
      </c>
      <c r="D66" s="52" t="s">
        <v>33</v>
      </c>
      <c r="E66" s="52" t="s">
        <v>310</v>
      </c>
      <c r="F66" s="121" t="s">
        <v>1638</v>
      </c>
      <c r="G66" s="52" t="s">
        <v>345</v>
      </c>
      <c r="H66" s="71" t="s">
        <v>270</v>
      </c>
      <c r="I66" s="71" t="s">
        <v>346</v>
      </c>
      <c r="J66" s="122">
        <v>2500</v>
      </c>
      <c r="K66" s="71"/>
      <c r="L66" s="71"/>
      <c r="M66" s="249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28"/>
      <c r="AC66" s="328"/>
      <c r="AD66" s="17"/>
      <c r="AE66" s="19" t="s">
        <v>2557</v>
      </c>
      <c r="AF66" s="52" t="s">
        <v>2557</v>
      </c>
      <c r="AG66" s="52" t="s">
        <v>3544</v>
      </c>
      <c r="AH66" s="52" t="s">
        <v>3476</v>
      </c>
      <c r="AI66" s="52" t="s">
        <v>2456</v>
      </c>
      <c r="AJ66" s="52"/>
      <c r="AK66" s="52" t="s">
        <v>1183</v>
      </c>
      <c r="AL66" s="52" t="s">
        <v>1570</v>
      </c>
      <c r="AM66" s="52" t="s">
        <v>3553</v>
      </c>
      <c r="AN66" s="122">
        <v>2500</v>
      </c>
      <c r="AO66" s="250"/>
      <c r="AP66" s="119">
        <f t="shared" si="0"/>
        <v>0</v>
      </c>
      <c r="AQ66" s="38" t="s">
        <v>1184</v>
      </c>
      <c r="AR66" s="38" t="s">
        <v>1185</v>
      </c>
      <c r="AS66" s="38" t="s">
        <v>1206</v>
      </c>
      <c r="AT66" s="38" t="s">
        <v>1206</v>
      </c>
      <c r="AU66" s="38" t="s">
        <v>1187</v>
      </c>
      <c r="AV66" s="17">
        <v>2500</v>
      </c>
      <c r="AW66" s="39" t="e">
        <f t="shared" si="5"/>
        <v>#VALUE!</v>
      </c>
      <c r="AX66" s="18"/>
    </row>
    <row r="67" spans="1:50" s="123" customFormat="1" ht="90" hidden="1" x14ac:dyDescent="0.2">
      <c r="A67" s="52" t="s">
        <v>40</v>
      </c>
      <c r="B67" s="52" t="s">
        <v>277</v>
      </c>
      <c r="C67" s="52" t="s">
        <v>276</v>
      </c>
      <c r="D67" s="52" t="s">
        <v>33</v>
      </c>
      <c r="E67" s="52" t="s">
        <v>310</v>
      </c>
      <c r="F67" s="121" t="s">
        <v>1639</v>
      </c>
      <c r="G67" s="52" t="s">
        <v>347</v>
      </c>
      <c r="H67" s="71" t="s">
        <v>270</v>
      </c>
      <c r="I67" s="71" t="s">
        <v>335</v>
      </c>
      <c r="J67" s="122">
        <v>3000</v>
      </c>
      <c r="K67" s="71"/>
      <c r="L67" s="71"/>
      <c r="M67" s="249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28"/>
      <c r="AC67" s="328"/>
      <c r="AD67" s="17"/>
      <c r="AE67" s="19" t="s">
        <v>2557</v>
      </c>
      <c r="AF67" s="52" t="s">
        <v>2557</v>
      </c>
      <c r="AG67" s="52" t="s">
        <v>3544</v>
      </c>
      <c r="AH67" s="52" t="s">
        <v>3476</v>
      </c>
      <c r="AI67" s="52" t="s">
        <v>2456</v>
      </c>
      <c r="AJ67" s="52"/>
      <c r="AK67" s="52" t="s">
        <v>1183</v>
      </c>
      <c r="AL67" s="52" t="s">
        <v>1570</v>
      </c>
      <c r="AM67" s="52" t="s">
        <v>3553</v>
      </c>
      <c r="AN67" s="122">
        <v>3000</v>
      </c>
      <c r="AO67" s="250"/>
      <c r="AP67" s="119">
        <f t="shared" ref="AP67:AP130" si="6">J67-AN67-AO67</f>
        <v>0</v>
      </c>
      <c r="AQ67" s="38" t="s">
        <v>1184</v>
      </c>
      <c r="AR67" s="38" t="s">
        <v>1185</v>
      </c>
      <c r="AS67" s="38" t="s">
        <v>1206</v>
      </c>
      <c r="AT67" s="38" t="s">
        <v>1206</v>
      </c>
      <c r="AU67" s="38" t="s">
        <v>1187</v>
      </c>
      <c r="AV67" s="17">
        <v>3000</v>
      </c>
      <c r="AW67" s="39" t="e">
        <f t="shared" si="5"/>
        <v>#VALUE!</v>
      </c>
      <c r="AX67" s="18"/>
    </row>
    <row r="68" spans="1:50" s="123" customFormat="1" ht="90" hidden="1" x14ac:dyDescent="0.2">
      <c r="A68" s="52" t="s">
        <v>40</v>
      </c>
      <c r="B68" s="52" t="s">
        <v>277</v>
      </c>
      <c r="C68" s="52" t="s">
        <v>276</v>
      </c>
      <c r="D68" s="52" t="s">
        <v>33</v>
      </c>
      <c r="E68" s="52" t="s">
        <v>310</v>
      </c>
      <c r="F68" s="121" t="s">
        <v>1640</v>
      </c>
      <c r="G68" s="52" t="s">
        <v>348</v>
      </c>
      <c r="H68" s="71" t="s">
        <v>270</v>
      </c>
      <c r="I68" s="71" t="s">
        <v>335</v>
      </c>
      <c r="J68" s="122">
        <v>5000</v>
      </c>
      <c r="K68" s="71"/>
      <c r="L68" s="71"/>
      <c r="M68" s="249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28"/>
      <c r="AC68" s="328"/>
      <c r="AD68" s="17"/>
      <c r="AE68" s="19" t="s">
        <v>2557</v>
      </c>
      <c r="AF68" s="52" t="s">
        <v>2557</v>
      </c>
      <c r="AG68" s="52" t="s">
        <v>3544</v>
      </c>
      <c r="AH68" s="52" t="s">
        <v>3476</v>
      </c>
      <c r="AI68" s="52" t="s">
        <v>2456</v>
      </c>
      <c r="AJ68" s="52"/>
      <c r="AK68" s="52" t="s">
        <v>1183</v>
      </c>
      <c r="AL68" s="52" t="s">
        <v>1570</v>
      </c>
      <c r="AM68" s="52" t="s">
        <v>3553</v>
      </c>
      <c r="AN68" s="122">
        <v>5000</v>
      </c>
      <c r="AO68" s="250"/>
      <c r="AP68" s="119">
        <f t="shared" si="6"/>
        <v>0</v>
      </c>
      <c r="AQ68" s="38" t="s">
        <v>1184</v>
      </c>
      <c r="AR68" s="38" t="s">
        <v>1185</v>
      </c>
      <c r="AS68" s="38" t="s">
        <v>1206</v>
      </c>
      <c r="AT68" s="38" t="s">
        <v>1206</v>
      </c>
      <c r="AU68" s="38" t="s">
        <v>1187</v>
      </c>
      <c r="AV68" s="17">
        <v>5000</v>
      </c>
      <c r="AW68" s="39" t="e">
        <f t="shared" si="5"/>
        <v>#VALUE!</v>
      </c>
      <c r="AX68" s="18"/>
    </row>
    <row r="69" spans="1:50" s="123" customFormat="1" ht="72" hidden="1" x14ac:dyDescent="0.2">
      <c r="A69" s="52" t="s">
        <v>40</v>
      </c>
      <c r="B69" s="52" t="s">
        <v>277</v>
      </c>
      <c r="C69" s="52" t="s">
        <v>276</v>
      </c>
      <c r="D69" s="52" t="s">
        <v>22</v>
      </c>
      <c r="E69" s="52" t="s">
        <v>349</v>
      </c>
      <c r="F69" s="121" t="s">
        <v>1641</v>
      </c>
      <c r="G69" s="52" t="s">
        <v>350</v>
      </c>
      <c r="H69" s="71" t="s">
        <v>270</v>
      </c>
      <c r="I69" s="71" t="s">
        <v>275</v>
      </c>
      <c r="J69" s="122">
        <v>7475000</v>
      </c>
      <c r="K69" s="249" t="s">
        <v>137</v>
      </c>
      <c r="L69" s="71"/>
      <c r="M69" s="71"/>
      <c r="N69" s="36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28"/>
      <c r="AC69" s="328"/>
      <c r="AD69" s="17"/>
      <c r="AE69" s="330" t="s">
        <v>3625</v>
      </c>
      <c r="AF69" s="52" t="s">
        <v>1207</v>
      </c>
      <c r="AG69" s="52" t="s">
        <v>3537</v>
      </c>
      <c r="AH69" s="52" t="s">
        <v>3451</v>
      </c>
      <c r="AI69" s="52" t="s">
        <v>3467</v>
      </c>
      <c r="AJ69" s="52"/>
      <c r="AK69" s="52" t="s">
        <v>1207</v>
      </c>
      <c r="AL69" s="52" t="s">
        <v>1568</v>
      </c>
      <c r="AM69" s="52" t="s">
        <v>3553</v>
      </c>
      <c r="AN69" s="250"/>
      <c r="AO69" s="250"/>
      <c r="AP69" s="119">
        <f t="shared" si="6"/>
        <v>7475000</v>
      </c>
      <c r="AQ69" s="331" t="s">
        <v>1208</v>
      </c>
      <c r="AR69" s="331" t="s">
        <v>1209</v>
      </c>
      <c r="AS69" s="331" t="s">
        <v>1210</v>
      </c>
      <c r="AT69" s="331" t="s">
        <v>1210</v>
      </c>
      <c r="AU69" s="331" t="s">
        <v>1211</v>
      </c>
      <c r="AV69" s="332"/>
      <c r="AW69" s="333">
        <v>0</v>
      </c>
      <c r="AX69" s="18"/>
    </row>
    <row r="70" spans="1:50" s="123" customFormat="1" ht="90" hidden="1" x14ac:dyDescent="0.2">
      <c r="A70" s="52" t="s">
        <v>40</v>
      </c>
      <c r="B70" s="52" t="s">
        <v>277</v>
      </c>
      <c r="C70" s="52" t="s">
        <v>276</v>
      </c>
      <c r="D70" s="52" t="s">
        <v>10</v>
      </c>
      <c r="E70" s="52" t="s">
        <v>311</v>
      </c>
      <c r="F70" s="121" t="s">
        <v>1642</v>
      </c>
      <c r="G70" s="52" t="s">
        <v>351</v>
      </c>
      <c r="H70" s="71" t="s">
        <v>352</v>
      </c>
      <c r="I70" s="71" t="s">
        <v>271</v>
      </c>
      <c r="J70" s="122">
        <v>1320000</v>
      </c>
      <c r="K70" s="249" t="s">
        <v>137</v>
      </c>
      <c r="L70" s="71"/>
      <c r="M70" s="71"/>
      <c r="N70" s="36" t="s">
        <v>3626</v>
      </c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28"/>
      <c r="AC70" s="328"/>
      <c r="AD70" s="17"/>
      <c r="AE70" s="311" t="s">
        <v>3627</v>
      </c>
      <c r="AF70" s="52" t="s">
        <v>2575</v>
      </c>
      <c r="AG70" s="52" t="s">
        <v>3537</v>
      </c>
      <c r="AH70" s="52" t="s">
        <v>3451</v>
      </c>
      <c r="AI70" s="52" t="s">
        <v>3467</v>
      </c>
      <c r="AJ70" s="52"/>
      <c r="AK70" s="52" t="s">
        <v>1212</v>
      </c>
      <c r="AL70" s="52" t="s">
        <v>1568</v>
      </c>
      <c r="AM70" s="52" t="s">
        <v>3553</v>
      </c>
      <c r="AN70" s="250"/>
      <c r="AO70" s="250"/>
      <c r="AP70" s="119">
        <f t="shared" si="6"/>
        <v>1320000</v>
      </c>
      <c r="AQ70" s="331" t="s">
        <v>1208</v>
      </c>
      <c r="AR70" s="331" t="s">
        <v>1209</v>
      </c>
      <c r="AS70" s="331" t="s">
        <v>1213</v>
      </c>
      <c r="AT70" s="331" t="s">
        <v>1213</v>
      </c>
      <c r="AU70" s="331" t="s">
        <v>1214</v>
      </c>
      <c r="AV70" s="332"/>
      <c r="AW70" s="333">
        <v>0</v>
      </c>
      <c r="AX70" s="18" t="s">
        <v>3629</v>
      </c>
    </row>
    <row r="71" spans="1:50" s="123" customFormat="1" ht="90" hidden="1" x14ac:dyDescent="0.2">
      <c r="A71" s="52" t="s">
        <v>40</v>
      </c>
      <c r="B71" s="52" t="s">
        <v>277</v>
      </c>
      <c r="C71" s="52" t="s">
        <v>276</v>
      </c>
      <c r="D71" s="52" t="s">
        <v>10</v>
      </c>
      <c r="E71" s="52" t="s">
        <v>311</v>
      </c>
      <c r="F71" s="121" t="s">
        <v>1643</v>
      </c>
      <c r="G71" s="52" t="s">
        <v>353</v>
      </c>
      <c r="H71" s="71" t="s">
        <v>354</v>
      </c>
      <c r="I71" s="71" t="s">
        <v>271</v>
      </c>
      <c r="J71" s="122">
        <v>2700000</v>
      </c>
      <c r="K71" s="249" t="s">
        <v>137</v>
      </c>
      <c r="L71" s="71"/>
      <c r="M71" s="71"/>
      <c r="N71" s="36" t="s">
        <v>3626</v>
      </c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28"/>
      <c r="AC71" s="328"/>
      <c r="AD71" s="17"/>
      <c r="AE71" s="311" t="s">
        <v>3627</v>
      </c>
      <c r="AF71" s="52" t="s">
        <v>2576</v>
      </c>
      <c r="AG71" s="52" t="s">
        <v>3537</v>
      </c>
      <c r="AH71" s="52" t="s">
        <v>3451</v>
      </c>
      <c r="AI71" s="52" t="s">
        <v>3467</v>
      </c>
      <c r="AJ71" s="52"/>
      <c r="AK71" s="52" t="s">
        <v>1212</v>
      </c>
      <c r="AL71" s="52" t="s">
        <v>1568</v>
      </c>
      <c r="AM71" s="52" t="s">
        <v>3553</v>
      </c>
      <c r="AN71" s="250"/>
      <c r="AO71" s="250"/>
      <c r="AP71" s="119">
        <f t="shared" si="6"/>
        <v>2700000</v>
      </c>
      <c r="AQ71" s="331" t="s">
        <v>1208</v>
      </c>
      <c r="AR71" s="331" t="s">
        <v>1209</v>
      </c>
      <c r="AS71" s="331" t="s">
        <v>1213</v>
      </c>
      <c r="AT71" s="331" t="s">
        <v>1213</v>
      </c>
      <c r="AU71" s="331" t="s">
        <v>1214</v>
      </c>
      <c r="AV71" s="332"/>
      <c r="AW71" s="333">
        <v>0</v>
      </c>
      <c r="AX71" s="18" t="s">
        <v>3629</v>
      </c>
    </row>
    <row r="72" spans="1:50" s="123" customFormat="1" ht="90" hidden="1" x14ac:dyDescent="0.2">
      <c r="A72" s="52" t="s">
        <v>40</v>
      </c>
      <c r="B72" s="52" t="s">
        <v>277</v>
      </c>
      <c r="C72" s="52" t="s">
        <v>276</v>
      </c>
      <c r="D72" s="52" t="s">
        <v>10</v>
      </c>
      <c r="E72" s="52" t="s">
        <v>311</v>
      </c>
      <c r="F72" s="121" t="s">
        <v>1644</v>
      </c>
      <c r="G72" s="52" t="s">
        <v>355</v>
      </c>
      <c r="H72" s="71" t="s">
        <v>319</v>
      </c>
      <c r="I72" s="71" t="s">
        <v>271</v>
      </c>
      <c r="J72" s="122">
        <v>88000</v>
      </c>
      <c r="K72" s="249" t="s">
        <v>137</v>
      </c>
      <c r="L72" s="71"/>
      <c r="M72" s="71"/>
      <c r="N72" s="36" t="s">
        <v>3626</v>
      </c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28"/>
      <c r="AC72" s="328"/>
      <c r="AD72" s="17"/>
      <c r="AE72" s="311" t="s">
        <v>3627</v>
      </c>
      <c r="AF72" s="52" t="s">
        <v>2576</v>
      </c>
      <c r="AG72" s="52" t="s">
        <v>3537</v>
      </c>
      <c r="AH72" s="52" t="s">
        <v>3451</v>
      </c>
      <c r="AI72" s="52" t="s">
        <v>3467</v>
      </c>
      <c r="AJ72" s="52"/>
      <c r="AK72" s="52" t="s">
        <v>1212</v>
      </c>
      <c r="AL72" s="52" t="s">
        <v>1568</v>
      </c>
      <c r="AM72" s="52" t="s">
        <v>3553</v>
      </c>
      <c r="AN72" s="250"/>
      <c r="AO72" s="250"/>
      <c r="AP72" s="119">
        <f t="shared" si="6"/>
        <v>88000</v>
      </c>
      <c r="AQ72" s="331" t="s">
        <v>1208</v>
      </c>
      <c r="AR72" s="331" t="s">
        <v>1209</v>
      </c>
      <c r="AS72" s="331" t="s">
        <v>1213</v>
      </c>
      <c r="AT72" s="331" t="s">
        <v>1213</v>
      </c>
      <c r="AU72" s="331" t="s">
        <v>1214</v>
      </c>
      <c r="AV72" s="332"/>
      <c r="AW72" s="333">
        <v>0</v>
      </c>
      <c r="AX72" s="18" t="s">
        <v>3629</v>
      </c>
    </row>
    <row r="73" spans="1:50" s="123" customFormat="1" ht="90" hidden="1" x14ac:dyDescent="0.2">
      <c r="A73" s="52" t="s">
        <v>40</v>
      </c>
      <c r="B73" s="52" t="s">
        <v>277</v>
      </c>
      <c r="C73" s="52" t="s">
        <v>276</v>
      </c>
      <c r="D73" s="52" t="s">
        <v>10</v>
      </c>
      <c r="E73" s="52" t="s">
        <v>311</v>
      </c>
      <c r="F73" s="121" t="s">
        <v>1645</v>
      </c>
      <c r="G73" s="52" t="s">
        <v>356</v>
      </c>
      <c r="H73" s="71" t="s">
        <v>317</v>
      </c>
      <c r="I73" s="71" t="s">
        <v>271</v>
      </c>
      <c r="J73" s="122">
        <v>50000</v>
      </c>
      <c r="K73" s="249" t="s">
        <v>137</v>
      </c>
      <c r="L73" s="71"/>
      <c r="M73" s="71"/>
      <c r="N73" s="36" t="s">
        <v>3626</v>
      </c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28"/>
      <c r="AC73" s="328"/>
      <c r="AD73" s="17"/>
      <c r="AE73" s="311" t="s">
        <v>3627</v>
      </c>
      <c r="AF73" s="52" t="s">
        <v>2576</v>
      </c>
      <c r="AG73" s="52" t="s">
        <v>3537</v>
      </c>
      <c r="AH73" s="52" t="s">
        <v>3451</v>
      </c>
      <c r="AI73" s="52" t="s">
        <v>3467</v>
      </c>
      <c r="AJ73" s="52"/>
      <c r="AK73" s="52" t="s">
        <v>1212</v>
      </c>
      <c r="AL73" s="52" t="s">
        <v>1568</v>
      </c>
      <c r="AM73" s="52" t="s">
        <v>3553</v>
      </c>
      <c r="AN73" s="250"/>
      <c r="AO73" s="250"/>
      <c r="AP73" s="119">
        <f t="shared" si="6"/>
        <v>50000</v>
      </c>
      <c r="AQ73" s="331" t="s">
        <v>1208</v>
      </c>
      <c r="AR73" s="331" t="s">
        <v>1209</v>
      </c>
      <c r="AS73" s="331" t="s">
        <v>1213</v>
      </c>
      <c r="AT73" s="331" t="s">
        <v>1213</v>
      </c>
      <c r="AU73" s="331" t="s">
        <v>1214</v>
      </c>
      <c r="AV73" s="332"/>
      <c r="AW73" s="333">
        <v>0</v>
      </c>
      <c r="AX73" s="18" t="s">
        <v>3629</v>
      </c>
    </row>
    <row r="74" spans="1:50" s="123" customFormat="1" ht="90" hidden="1" x14ac:dyDescent="0.2">
      <c r="A74" s="52" t="s">
        <v>40</v>
      </c>
      <c r="B74" s="52" t="s">
        <v>277</v>
      </c>
      <c r="C74" s="52" t="s">
        <v>276</v>
      </c>
      <c r="D74" s="52" t="s">
        <v>10</v>
      </c>
      <c r="E74" s="52" t="s">
        <v>311</v>
      </c>
      <c r="F74" s="121" t="s">
        <v>1646</v>
      </c>
      <c r="G74" s="52" t="s">
        <v>357</v>
      </c>
      <c r="H74" s="71" t="s">
        <v>269</v>
      </c>
      <c r="I74" s="71" t="s">
        <v>271</v>
      </c>
      <c r="J74" s="122">
        <v>30000</v>
      </c>
      <c r="K74" s="249" t="s">
        <v>137</v>
      </c>
      <c r="L74" s="71"/>
      <c r="M74" s="71"/>
      <c r="N74" s="36" t="s">
        <v>3626</v>
      </c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28"/>
      <c r="AC74" s="328"/>
      <c r="AD74" s="17"/>
      <c r="AE74" s="311" t="s">
        <v>3627</v>
      </c>
      <c r="AF74" s="52" t="s">
        <v>2576</v>
      </c>
      <c r="AG74" s="52" t="s">
        <v>3537</v>
      </c>
      <c r="AH74" s="52" t="s">
        <v>3451</v>
      </c>
      <c r="AI74" s="52" t="s">
        <v>3467</v>
      </c>
      <c r="AJ74" s="52"/>
      <c r="AK74" s="52" t="s">
        <v>1212</v>
      </c>
      <c r="AL74" s="52" t="s">
        <v>1568</v>
      </c>
      <c r="AM74" s="52" t="s">
        <v>3553</v>
      </c>
      <c r="AN74" s="250"/>
      <c r="AO74" s="250"/>
      <c r="AP74" s="119">
        <f t="shared" si="6"/>
        <v>30000</v>
      </c>
      <c r="AQ74" s="331" t="s">
        <v>1208</v>
      </c>
      <c r="AR74" s="331" t="s">
        <v>1209</v>
      </c>
      <c r="AS74" s="331" t="s">
        <v>1213</v>
      </c>
      <c r="AT74" s="331" t="s">
        <v>1213</v>
      </c>
      <c r="AU74" s="331" t="s">
        <v>1214</v>
      </c>
      <c r="AV74" s="332"/>
      <c r="AW74" s="333">
        <v>0</v>
      </c>
      <c r="AX74" s="18" t="s">
        <v>3629</v>
      </c>
    </row>
    <row r="75" spans="1:50" s="123" customFormat="1" ht="90" hidden="1" x14ac:dyDescent="0.2">
      <c r="A75" s="52" t="s">
        <v>40</v>
      </c>
      <c r="B75" s="52" t="s">
        <v>277</v>
      </c>
      <c r="C75" s="52" t="s">
        <v>276</v>
      </c>
      <c r="D75" s="52" t="s">
        <v>10</v>
      </c>
      <c r="E75" s="52" t="s">
        <v>311</v>
      </c>
      <c r="F75" s="121" t="s">
        <v>1647</v>
      </c>
      <c r="G75" s="52" t="s">
        <v>358</v>
      </c>
      <c r="H75" s="71" t="s">
        <v>269</v>
      </c>
      <c r="I75" s="71" t="s">
        <v>271</v>
      </c>
      <c r="J75" s="122">
        <v>8600</v>
      </c>
      <c r="K75" s="249" t="s">
        <v>137</v>
      </c>
      <c r="L75" s="71"/>
      <c r="M75" s="71"/>
      <c r="N75" s="36" t="s">
        <v>3626</v>
      </c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28"/>
      <c r="AC75" s="328"/>
      <c r="AD75" s="17"/>
      <c r="AE75" s="311" t="s">
        <v>3627</v>
      </c>
      <c r="AF75" s="52" t="s">
        <v>2576</v>
      </c>
      <c r="AG75" s="52" t="s">
        <v>3537</v>
      </c>
      <c r="AH75" s="52" t="s">
        <v>3451</v>
      </c>
      <c r="AI75" s="52" t="s">
        <v>3467</v>
      </c>
      <c r="AJ75" s="52"/>
      <c r="AK75" s="52" t="s">
        <v>1212</v>
      </c>
      <c r="AL75" s="52" t="s">
        <v>1568</v>
      </c>
      <c r="AM75" s="52" t="s">
        <v>3553</v>
      </c>
      <c r="AN75" s="250"/>
      <c r="AO75" s="250"/>
      <c r="AP75" s="119">
        <f t="shared" si="6"/>
        <v>8600</v>
      </c>
      <c r="AQ75" s="331" t="s">
        <v>1208</v>
      </c>
      <c r="AR75" s="331" t="s">
        <v>1209</v>
      </c>
      <c r="AS75" s="331" t="s">
        <v>1213</v>
      </c>
      <c r="AT75" s="331" t="s">
        <v>1213</v>
      </c>
      <c r="AU75" s="331" t="s">
        <v>1214</v>
      </c>
      <c r="AV75" s="332"/>
      <c r="AW75" s="333">
        <v>0</v>
      </c>
      <c r="AX75" s="18" t="s">
        <v>3629</v>
      </c>
    </row>
    <row r="76" spans="1:50" s="123" customFormat="1" ht="90" hidden="1" x14ac:dyDescent="0.2">
      <c r="A76" s="52" t="s">
        <v>40</v>
      </c>
      <c r="B76" s="52" t="s">
        <v>277</v>
      </c>
      <c r="C76" s="52" t="s">
        <v>276</v>
      </c>
      <c r="D76" s="52" t="s">
        <v>10</v>
      </c>
      <c r="E76" s="52" t="s">
        <v>311</v>
      </c>
      <c r="F76" s="121" t="s">
        <v>1648</v>
      </c>
      <c r="G76" s="52" t="s">
        <v>359</v>
      </c>
      <c r="H76" s="71" t="s">
        <v>360</v>
      </c>
      <c r="I76" s="71" t="s">
        <v>271</v>
      </c>
      <c r="J76" s="122">
        <v>375000</v>
      </c>
      <c r="K76" s="249" t="s">
        <v>137</v>
      </c>
      <c r="L76" s="71"/>
      <c r="M76" s="71"/>
      <c r="N76" s="36" t="s">
        <v>3626</v>
      </c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28"/>
      <c r="AC76" s="328"/>
      <c r="AD76" s="17"/>
      <c r="AE76" s="311" t="s">
        <v>3627</v>
      </c>
      <c r="AF76" s="52" t="s">
        <v>2576</v>
      </c>
      <c r="AG76" s="52" t="s">
        <v>3537</v>
      </c>
      <c r="AH76" s="52" t="s">
        <v>3451</v>
      </c>
      <c r="AI76" s="52" t="s">
        <v>3467</v>
      </c>
      <c r="AJ76" s="52"/>
      <c r="AK76" s="52" t="s">
        <v>1212</v>
      </c>
      <c r="AL76" s="52" t="s">
        <v>1568</v>
      </c>
      <c r="AM76" s="52" t="s">
        <v>3553</v>
      </c>
      <c r="AN76" s="250"/>
      <c r="AO76" s="250"/>
      <c r="AP76" s="119">
        <f t="shared" si="6"/>
        <v>375000</v>
      </c>
      <c r="AQ76" s="331" t="s">
        <v>1208</v>
      </c>
      <c r="AR76" s="331" t="s">
        <v>1209</v>
      </c>
      <c r="AS76" s="331" t="s">
        <v>1213</v>
      </c>
      <c r="AT76" s="331" t="s">
        <v>1213</v>
      </c>
      <c r="AU76" s="331" t="s">
        <v>1214</v>
      </c>
      <c r="AV76" s="332"/>
      <c r="AW76" s="333">
        <v>0</v>
      </c>
      <c r="AX76" s="18" t="s">
        <v>3629</v>
      </c>
    </row>
    <row r="77" spans="1:50" s="123" customFormat="1" ht="90" hidden="1" x14ac:dyDescent="0.2">
      <c r="A77" s="52" t="s">
        <v>40</v>
      </c>
      <c r="B77" s="52" t="s">
        <v>277</v>
      </c>
      <c r="C77" s="52" t="s">
        <v>276</v>
      </c>
      <c r="D77" s="52" t="s">
        <v>10</v>
      </c>
      <c r="E77" s="52" t="s">
        <v>311</v>
      </c>
      <c r="F77" s="121" t="s">
        <v>1649</v>
      </c>
      <c r="G77" s="52" t="s">
        <v>361</v>
      </c>
      <c r="H77" s="71" t="s">
        <v>270</v>
      </c>
      <c r="I77" s="71" t="s">
        <v>300</v>
      </c>
      <c r="J77" s="122">
        <v>85600</v>
      </c>
      <c r="K77" s="249" t="s">
        <v>137</v>
      </c>
      <c r="L77" s="71"/>
      <c r="M77" s="71"/>
      <c r="N77" s="40" t="s">
        <v>1188</v>
      </c>
      <c r="O77" s="18" t="s">
        <v>2577</v>
      </c>
      <c r="P77" s="132" t="s">
        <v>2553</v>
      </c>
      <c r="Q77" s="28" t="s">
        <v>1215</v>
      </c>
      <c r="R77" s="18" t="s">
        <v>1190</v>
      </c>
      <c r="S77" s="18" t="s">
        <v>1191</v>
      </c>
      <c r="T77" s="18" t="s">
        <v>2395</v>
      </c>
      <c r="U77" s="18" t="s">
        <v>2395</v>
      </c>
      <c r="V77" s="38" t="s">
        <v>2578</v>
      </c>
      <c r="W77" s="17">
        <v>85600</v>
      </c>
      <c r="X77" s="18" t="s">
        <v>1182</v>
      </c>
      <c r="Y77" s="132" t="s">
        <v>2579</v>
      </c>
      <c r="Z77" s="17">
        <v>85600</v>
      </c>
      <c r="AA77" s="36" t="s">
        <v>2580</v>
      </c>
      <c r="AB77" s="334" t="s">
        <v>2579</v>
      </c>
      <c r="AC77" s="334" t="s">
        <v>2579</v>
      </c>
      <c r="AD77" s="17">
        <v>85600</v>
      </c>
      <c r="AE77" s="187" t="s">
        <v>3628</v>
      </c>
      <c r="AF77" s="52" t="s">
        <v>3461</v>
      </c>
      <c r="AG77" s="52" t="s">
        <v>3544</v>
      </c>
      <c r="AH77" s="52" t="s">
        <v>3475</v>
      </c>
      <c r="AI77" s="52" t="s">
        <v>2456</v>
      </c>
      <c r="AJ77" s="52"/>
      <c r="AK77" s="52" t="s">
        <v>1212</v>
      </c>
      <c r="AL77" s="52" t="s">
        <v>1568</v>
      </c>
      <c r="AM77" s="52" t="s">
        <v>3553</v>
      </c>
      <c r="AN77" s="250">
        <v>85600</v>
      </c>
      <c r="AO77" s="250"/>
      <c r="AP77" s="119">
        <f t="shared" si="6"/>
        <v>0</v>
      </c>
      <c r="AQ77" s="38" t="s">
        <v>1184</v>
      </c>
      <c r="AR77" s="38" t="s">
        <v>1185</v>
      </c>
      <c r="AS77" s="38" t="s">
        <v>1186</v>
      </c>
      <c r="AT77" s="38" t="s">
        <v>1186</v>
      </c>
      <c r="AU77" s="38" t="s">
        <v>1187</v>
      </c>
      <c r="AV77" s="18"/>
      <c r="AW77" s="39">
        <v>0</v>
      </c>
      <c r="AX77" s="18" t="s">
        <v>2395</v>
      </c>
    </row>
    <row r="78" spans="1:50" s="123" customFormat="1" ht="90" hidden="1" x14ac:dyDescent="0.2">
      <c r="A78" s="52" t="s">
        <v>40</v>
      </c>
      <c r="B78" s="52" t="s">
        <v>277</v>
      </c>
      <c r="C78" s="52" t="s">
        <v>276</v>
      </c>
      <c r="D78" s="52" t="s">
        <v>10</v>
      </c>
      <c r="E78" s="52" t="s">
        <v>311</v>
      </c>
      <c r="F78" s="121" t="s">
        <v>1650</v>
      </c>
      <c r="G78" s="52" t="s">
        <v>362</v>
      </c>
      <c r="H78" s="71" t="s">
        <v>272</v>
      </c>
      <c r="I78" s="71" t="s">
        <v>271</v>
      </c>
      <c r="J78" s="122">
        <v>108000</v>
      </c>
      <c r="K78" s="249" t="s">
        <v>137</v>
      </c>
      <c r="L78" s="71"/>
      <c r="M78" s="71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28"/>
      <c r="AC78" s="328"/>
      <c r="AD78" s="17"/>
      <c r="AE78" s="311" t="s">
        <v>3627</v>
      </c>
      <c r="AF78" s="52" t="s">
        <v>2576</v>
      </c>
      <c r="AG78" s="52" t="s">
        <v>3537</v>
      </c>
      <c r="AH78" s="52" t="s">
        <v>3451</v>
      </c>
      <c r="AI78" s="52" t="s">
        <v>3467</v>
      </c>
      <c r="AJ78" s="52"/>
      <c r="AK78" s="52" t="s">
        <v>1212</v>
      </c>
      <c r="AL78" s="52" t="s">
        <v>1568</v>
      </c>
      <c r="AM78" s="52" t="s">
        <v>3553</v>
      </c>
      <c r="AN78" s="250"/>
      <c r="AO78" s="250"/>
      <c r="AP78" s="119">
        <f t="shared" si="6"/>
        <v>108000</v>
      </c>
      <c r="AQ78" s="331" t="s">
        <v>1208</v>
      </c>
      <c r="AR78" s="331" t="s">
        <v>1209</v>
      </c>
      <c r="AS78" s="331" t="s">
        <v>1213</v>
      </c>
      <c r="AT78" s="331" t="s">
        <v>1213</v>
      </c>
      <c r="AU78" s="331" t="s">
        <v>1214</v>
      </c>
      <c r="AV78" s="332"/>
      <c r="AW78" s="333">
        <v>0</v>
      </c>
      <c r="AX78" s="18" t="s">
        <v>3629</v>
      </c>
    </row>
    <row r="79" spans="1:50" s="123" customFormat="1" ht="90" hidden="1" x14ac:dyDescent="0.2">
      <c r="A79" s="52" t="s">
        <v>40</v>
      </c>
      <c r="B79" s="52" t="s">
        <v>277</v>
      </c>
      <c r="C79" s="52" t="s">
        <v>276</v>
      </c>
      <c r="D79" s="52" t="s">
        <v>10</v>
      </c>
      <c r="E79" s="52" t="s">
        <v>311</v>
      </c>
      <c r="F79" s="121" t="s">
        <v>1651</v>
      </c>
      <c r="G79" s="52" t="s">
        <v>363</v>
      </c>
      <c r="H79" s="71" t="s">
        <v>269</v>
      </c>
      <c r="I79" s="71" t="s">
        <v>274</v>
      </c>
      <c r="J79" s="122">
        <v>42000</v>
      </c>
      <c r="K79" s="71"/>
      <c r="L79" s="71"/>
      <c r="M79" s="249" t="s">
        <v>137</v>
      </c>
      <c r="N79" s="28"/>
      <c r="O79" s="18"/>
      <c r="P79" s="36"/>
      <c r="Q79" s="28"/>
      <c r="R79" s="18"/>
      <c r="S79" s="18"/>
      <c r="T79" s="18"/>
      <c r="U79" s="18"/>
      <c r="V79" s="18"/>
      <c r="W79" s="17"/>
      <c r="X79" s="18"/>
      <c r="Y79" s="41"/>
      <c r="Z79" s="17"/>
      <c r="AA79" s="36"/>
      <c r="AB79" s="328"/>
      <c r="AC79" s="328"/>
      <c r="AD79" s="17"/>
      <c r="AE79" s="311" t="s">
        <v>3627</v>
      </c>
      <c r="AF79" s="52" t="s">
        <v>2576</v>
      </c>
      <c r="AG79" s="52" t="s">
        <v>3537</v>
      </c>
      <c r="AH79" s="52" t="s">
        <v>3451</v>
      </c>
      <c r="AI79" s="52" t="s">
        <v>3467</v>
      </c>
      <c r="AJ79" s="52"/>
      <c r="AK79" s="52" t="s">
        <v>1183</v>
      </c>
      <c r="AL79" s="52" t="s">
        <v>1570</v>
      </c>
      <c r="AM79" s="52" t="s">
        <v>3553</v>
      </c>
      <c r="AN79" s="250"/>
      <c r="AO79" s="250"/>
      <c r="AP79" s="119">
        <f t="shared" si="6"/>
        <v>42000</v>
      </c>
      <c r="AQ79" s="331" t="s">
        <v>1208</v>
      </c>
      <c r="AR79" s="331" t="s">
        <v>1209</v>
      </c>
      <c r="AS79" s="331" t="s">
        <v>1213</v>
      </c>
      <c r="AT79" s="331" t="s">
        <v>1213</v>
      </c>
      <c r="AU79" s="331" t="s">
        <v>1214</v>
      </c>
      <c r="AV79" s="332"/>
      <c r="AW79" s="333">
        <v>0</v>
      </c>
      <c r="AX79" s="18" t="s">
        <v>3629</v>
      </c>
    </row>
    <row r="80" spans="1:50" s="123" customFormat="1" ht="72" hidden="1" x14ac:dyDescent="0.2">
      <c r="A80" s="52" t="s">
        <v>20</v>
      </c>
      <c r="B80" s="52" t="s">
        <v>277</v>
      </c>
      <c r="C80" s="52" t="s">
        <v>276</v>
      </c>
      <c r="D80" s="52" t="s">
        <v>286</v>
      </c>
      <c r="E80" s="52" t="s">
        <v>310</v>
      </c>
      <c r="F80" s="121" t="s">
        <v>1652</v>
      </c>
      <c r="G80" s="52" t="s">
        <v>364</v>
      </c>
      <c r="H80" s="71" t="s">
        <v>269</v>
      </c>
      <c r="I80" s="71" t="s">
        <v>271</v>
      </c>
      <c r="J80" s="122">
        <v>28200</v>
      </c>
      <c r="K80" s="71"/>
      <c r="L80" s="71"/>
      <c r="M80" s="249" t="s">
        <v>137</v>
      </c>
      <c r="N80" s="335"/>
      <c r="O80" s="332"/>
      <c r="P80" s="328"/>
      <c r="Q80" s="335" t="s">
        <v>3630</v>
      </c>
      <c r="R80" s="332" t="s">
        <v>15</v>
      </c>
      <c r="S80" s="332" t="s">
        <v>3631</v>
      </c>
      <c r="T80" s="332" t="s">
        <v>2862</v>
      </c>
      <c r="U80" s="332" t="s">
        <v>3632</v>
      </c>
      <c r="V80" s="332"/>
      <c r="W80" s="336"/>
      <c r="X80" s="332"/>
      <c r="Y80" s="337"/>
      <c r="Z80" s="336"/>
      <c r="AA80" s="328"/>
      <c r="AB80" s="328"/>
      <c r="AC80" s="328"/>
      <c r="AD80" s="336"/>
      <c r="AE80" s="332" t="s">
        <v>3633</v>
      </c>
      <c r="AF80" s="71" t="s">
        <v>3468</v>
      </c>
      <c r="AG80" s="71" t="s">
        <v>3541</v>
      </c>
      <c r="AH80" s="71" t="s">
        <v>1571</v>
      </c>
      <c r="AI80" s="52" t="s">
        <v>3467</v>
      </c>
      <c r="AJ80" s="52"/>
      <c r="AK80" s="71" t="s">
        <v>1216</v>
      </c>
      <c r="AL80" s="71" t="s">
        <v>1571</v>
      </c>
      <c r="AM80" s="52" t="s">
        <v>3553</v>
      </c>
      <c r="AN80" s="250"/>
      <c r="AO80" s="250"/>
      <c r="AP80" s="119">
        <f t="shared" si="6"/>
        <v>28200</v>
      </c>
      <c r="AQ80" s="338">
        <v>242232</v>
      </c>
      <c r="AR80" s="338">
        <v>242236</v>
      </c>
      <c r="AS80" s="338">
        <v>242243</v>
      </c>
      <c r="AT80" s="338">
        <v>242246</v>
      </c>
      <c r="AU80" s="338">
        <v>242247</v>
      </c>
      <c r="AV80" s="339">
        <v>28200</v>
      </c>
      <c r="AW80" s="332">
        <v>0</v>
      </c>
      <c r="AX80" s="332"/>
    </row>
    <row r="81" spans="1:50" s="123" customFormat="1" ht="90" hidden="1" x14ac:dyDescent="0.2">
      <c r="A81" s="52" t="s">
        <v>20</v>
      </c>
      <c r="B81" s="52" t="s">
        <v>277</v>
      </c>
      <c r="C81" s="52" t="s">
        <v>276</v>
      </c>
      <c r="D81" s="52" t="s">
        <v>13</v>
      </c>
      <c r="E81" s="52" t="s">
        <v>310</v>
      </c>
      <c r="F81" s="121" t="s">
        <v>1653</v>
      </c>
      <c r="G81" s="52" t="s">
        <v>365</v>
      </c>
      <c r="H81" s="71" t="s">
        <v>270</v>
      </c>
      <c r="I81" s="71" t="s">
        <v>271</v>
      </c>
      <c r="J81" s="122">
        <v>6000</v>
      </c>
      <c r="K81" s="71"/>
      <c r="L81" s="71"/>
      <c r="M81" s="249" t="s">
        <v>137</v>
      </c>
      <c r="N81" s="335"/>
      <c r="O81" s="332"/>
      <c r="P81" s="328"/>
      <c r="Q81" s="335" t="s">
        <v>3634</v>
      </c>
      <c r="R81" s="332" t="s">
        <v>1295</v>
      </c>
      <c r="S81" s="332" t="s">
        <v>3631</v>
      </c>
      <c r="T81" s="332" t="s">
        <v>3635</v>
      </c>
      <c r="U81" s="332" t="s">
        <v>3636</v>
      </c>
      <c r="V81" s="332"/>
      <c r="W81" s="336"/>
      <c r="X81" s="340"/>
      <c r="Y81" s="337"/>
      <c r="Z81" s="336"/>
      <c r="AA81" s="328"/>
      <c r="AB81" s="328"/>
      <c r="AC81" s="328"/>
      <c r="AD81" s="336"/>
      <c r="AE81" s="332" t="s">
        <v>3633</v>
      </c>
      <c r="AF81" s="71" t="s">
        <v>3469</v>
      </c>
      <c r="AG81" s="71" t="s">
        <v>3541</v>
      </c>
      <c r="AH81" s="71" t="s">
        <v>1571</v>
      </c>
      <c r="AI81" s="52" t="s">
        <v>3467</v>
      </c>
      <c r="AJ81" s="52"/>
      <c r="AK81" s="71" t="s">
        <v>1216</v>
      </c>
      <c r="AL81" s="71" t="s">
        <v>1571</v>
      </c>
      <c r="AM81" s="52" t="s">
        <v>3553</v>
      </c>
      <c r="AN81" s="250"/>
      <c r="AO81" s="250"/>
      <c r="AP81" s="119">
        <f t="shared" si="6"/>
        <v>6000</v>
      </c>
      <c r="AQ81" s="338">
        <v>242232</v>
      </c>
      <c r="AR81" s="338">
        <v>242236</v>
      </c>
      <c r="AS81" s="338">
        <v>242243</v>
      </c>
      <c r="AT81" s="338">
        <v>242246</v>
      </c>
      <c r="AU81" s="338">
        <v>242247</v>
      </c>
      <c r="AV81" s="339">
        <v>6000</v>
      </c>
      <c r="AW81" s="332">
        <v>0</v>
      </c>
      <c r="AX81" s="332"/>
    </row>
    <row r="82" spans="1:50" s="123" customFormat="1" ht="90" hidden="1" x14ac:dyDescent="0.2">
      <c r="A82" s="52" t="s">
        <v>20</v>
      </c>
      <c r="B82" s="52" t="s">
        <v>277</v>
      </c>
      <c r="C82" s="52" t="s">
        <v>276</v>
      </c>
      <c r="D82" s="52" t="s">
        <v>13</v>
      </c>
      <c r="E82" s="52" t="s">
        <v>310</v>
      </c>
      <c r="F82" s="121" t="s">
        <v>1654</v>
      </c>
      <c r="G82" s="52" t="s">
        <v>366</v>
      </c>
      <c r="H82" s="71" t="s">
        <v>319</v>
      </c>
      <c r="I82" s="71" t="s">
        <v>271</v>
      </c>
      <c r="J82" s="122">
        <v>32000</v>
      </c>
      <c r="K82" s="71"/>
      <c r="L82" s="71"/>
      <c r="M82" s="249" t="s">
        <v>137</v>
      </c>
      <c r="N82" s="335"/>
      <c r="O82" s="332"/>
      <c r="P82" s="328"/>
      <c r="Q82" s="335" t="s">
        <v>3634</v>
      </c>
      <c r="R82" s="332" t="s">
        <v>1295</v>
      </c>
      <c r="S82" s="332" t="s">
        <v>3631</v>
      </c>
      <c r="T82" s="332" t="s">
        <v>3320</v>
      </c>
      <c r="U82" s="332"/>
      <c r="V82" s="332"/>
      <c r="W82" s="336"/>
      <c r="X82" s="332"/>
      <c r="Y82" s="337"/>
      <c r="Z82" s="336"/>
      <c r="AA82" s="328"/>
      <c r="AB82" s="328"/>
      <c r="AC82" s="328"/>
      <c r="AD82" s="336"/>
      <c r="AE82" s="332" t="s">
        <v>3633</v>
      </c>
      <c r="AF82" s="71" t="s">
        <v>3468</v>
      </c>
      <c r="AG82" s="71" t="s">
        <v>3541</v>
      </c>
      <c r="AH82" s="71" t="s">
        <v>1571</v>
      </c>
      <c r="AI82" s="52" t="s">
        <v>3467</v>
      </c>
      <c r="AJ82" s="52"/>
      <c r="AK82" s="71" t="s">
        <v>1216</v>
      </c>
      <c r="AL82" s="71" t="s">
        <v>1571</v>
      </c>
      <c r="AM82" s="52" t="s">
        <v>3553</v>
      </c>
      <c r="AN82" s="250"/>
      <c r="AO82" s="250"/>
      <c r="AP82" s="119">
        <f t="shared" si="6"/>
        <v>32000</v>
      </c>
      <c r="AQ82" s="338">
        <v>242232</v>
      </c>
      <c r="AR82" s="338">
        <v>242236</v>
      </c>
      <c r="AS82" s="338">
        <v>242243</v>
      </c>
      <c r="AT82" s="338">
        <v>242246</v>
      </c>
      <c r="AU82" s="338">
        <v>242247</v>
      </c>
      <c r="AV82" s="339">
        <v>32000</v>
      </c>
      <c r="AW82" s="332">
        <v>0</v>
      </c>
      <c r="AX82" s="332"/>
    </row>
    <row r="83" spans="1:50" s="123" customFormat="1" ht="72" hidden="1" x14ac:dyDescent="0.2">
      <c r="A83" s="52" t="s">
        <v>20</v>
      </c>
      <c r="B83" s="52" t="s">
        <v>277</v>
      </c>
      <c r="C83" s="52" t="s">
        <v>276</v>
      </c>
      <c r="D83" s="52" t="s">
        <v>33</v>
      </c>
      <c r="E83" s="52" t="s">
        <v>310</v>
      </c>
      <c r="F83" s="121" t="s">
        <v>1655</v>
      </c>
      <c r="G83" s="52" t="s">
        <v>367</v>
      </c>
      <c r="H83" s="71" t="s">
        <v>303</v>
      </c>
      <c r="I83" s="71" t="s">
        <v>335</v>
      </c>
      <c r="J83" s="122">
        <v>7000</v>
      </c>
      <c r="K83" s="249" t="s">
        <v>137</v>
      </c>
      <c r="L83" s="71"/>
      <c r="M83" s="71"/>
      <c r="N83" s="335" t="s">
        <v>1217</v>
      </c>
      <c r="O83" s="341" t="s">
        <v>2768</v>
      </c>
      <c r="P83" s="328" t="s">
        <v>3637</v>
      </c>
      <c r="Q83" s="335" t="s">
        <v>3638</v>
      </c>
      <c r="R83" s="332" t="s">
        <v>15</v>
      </c>
      <c r="S83" s="332" t="s">
        <v>3631</v>
      </c>
      <c r="T83" s="332"/>
      <c r="U83" s="332"/>
      <c r="V83" s="328" t="s">
        <v>3639</v>
      </c>
      <c r="W83" s="336">
        <v>7000</v>
      </c>
      <c r="X83" s="332">
        <v>1</v>
      </c>
      <c r="Y83" s="338">
        <v>242326</v>
      </c>
      <c r="Z83" s="336">
        <v>6000</v>
      </c>
      <c r="AA83" s="328" t="s">
        <v>3640</v>
      </c>
      <c r="AB83" s="328"/>
      <c r="AC83" s="328"/>
      <c r="AD83" s="336"/>
      <c r="AE83" s="311" t="s">
        <v>3641</v>
      </c>
      <c r="AF83" s="52" t="s">
        <v>2584</v>
      </c>
      <c r="AG83" s="52" t="s">
        <v>3544</v>
      </c>
      <c r="AH83" s="52" t="s">
        <v>3476</v>
      </c>
      <c r="AI83" s="52" t="s">
        <v>2456</v>
      </c>
      <c r="AJ83" s="52"/>
      <c r="AK83" s="52" t="s">
        <v>1218</v>
      </c>
      <c r="AL83" s="52" t="s">
        <v>1571</v>
      </c>
      <c r="AM83" s="52" t="s">
        <v>3553</v>
      </c>
      <c r="AN83" s="250">
        <v>6000</v>
      </c>
      <c r="AO83" s="250"/>
      <c r="AP83" s="119">
        <f t="shared" si="6"/>
        <v>1000</v>
      </c>
      <c r="AQ83" s="338">
        <v>242235</v>
      </c>
      <c r="AR83" s="338">
        <v>242246</v>
      </c>
      <c r="AS83" s="338">
        <v>242326</v>
      </c>
      <c r="AT83" s="338">
        <v>242326</v>
      </c>
      <c r="AU83" s="338">
        <v>242326</v>
      </c>
      <c r="AV83" s="336">
        <v>7000</v>
      </c>
      <c r="AW83" s="332">
        <v>0</v>
      </c>
      <c r="AX83" s="332"/>
    </row>
    <row r="84" spans="1:50" s="123" customFormat="1" ht="72" hidden="1" x14ac:dyDescent="0.2">
      <c r="A84" s="52" t="s">
        <v>20</v>
      </c>
      <c r="B84" s="52" t="s">
        <v>277</v>
      </c>
      <c r="C84" s="52" t="s">
        <v>276</v>
      </c>
      <c r="D84" s="52" t="s">
        <v>33</v>
      </c>
      <c r="E84" s="52" t="s">
        <v>310</v>
      </c>
      <c r="F84" s="121" t="s">
        <v>1656</v>
      </c>
      <c r="G84" s="52" t="s">
        <v>368</v>
      </c>
      <c r="H84" s="71" t="s">
        <v>270</v>
      </c>
      <c r="I84" s="71" t="s">
        <v>274</v>
      </c>
      <c r="J84" s="122">
        <v>35000</v>
      </c>
      <c r="K84" s="249" t="s">
        <v>137</v>
      </c>
      <c r="L84" s="71"/>
      <c r="M84" s="71"/>
      <c r="N84" s="335" t="s">
        <v>1217</v>
      </c>
      <c r="O84" s="341" t="s">
        <v>2768</v>
      </c>
      <c r="P84" s="328" t="s">
        <v>3637</v>
      </c>
      <c r="Q84" s="335" t="s">
        <v>3638</v>
      </c>
      <c r="R84" s="332" t="s">
        <v>15</v>
      </c>
      <c r="S84" s="332" t="s">
        <v>3631</v>
      </c>
      <c r="T84" s="332"/>
      <c r="U84" s="332"/>
      <c r="V84" s="328" t="s">
        <v>3639</v>
      </c>
      <c r="W84" s="336">
        <v>35000</v>
      </c>
      <c r="X84" s="332">
        <v>1</v>
      </c>
      <c r="Y84" s="338">
        <v>242326</v>
      </c>
      <c r="Z84" s="336">
        <v>35000</v>
      </c>
      <c r="AA84" s="328" t="s">
        <v>3640</v>
      </c>
      <c r="AB84" s="328"/>
      <c r="AC84" s="328"/>
      <c r="AD84" s="336"/>
      <c r="AE84" s="311" t="s">
        <v>3641</v>
      </c>
      <c r="AF84" s="52" t="s">
        <v>2584</v>
      </c>
      <c r="AG84" s="52" t="s">
        <v>3544</v>
      </c>
      <c r="AH84" s="52" t="s">
        <v>3476</v>
      </c>
      <c r="AI84" s="52" t="s">
        <v>2456</v>
      </c>
      <c r="AJ84" s="52"/>
      <c r="AK84" s="52" t="s">
        <v>1218</v>
      </c>
      <c r="AL84" s="52" t="s">
        <v>1571</v>
      </c>
      <c r="AM84" s="52" t="s">
        <v>3553</v>
      </c>
      <c r="AN84" s="122">
        <v>35000</v>
      </c>
      <c r="AO84" s="250"/>
      <c r="AP84" s="119">
        <f t="shared" si="6"/>
        <v>0</v>
      </c>
      <c r="AQ84" s="338">
        <v>242236</v>
      </c>
      <c r="AR84" s="338">
        <v>242257</v>
      </c>
      <c r="AS84" s="338">
        <v>242326</v>
      </c>
      <c r="AT84" s="338">
        <v>242326</v>
      </c>
      <c r="AU84" s="338">
        <v>242326</v>
      </c>
      <c r="AV84" s="336">
        <v>35000</v>
      </c>
      <c r="AW84" s="332">
        <v>0</v>
      </c>
      <c r="AX84" s="332"/>
    </row>
    <row r="85" spans="1:50" s="123" customFormat="1" ht="72" hidden="1" x14ac:dyDescent="0.2">
      <c r="A85" s="52" t="s">
        <v>20</v>
      </c>
      <c r="B85" s="52" t="s">
        <v>277</v>
      </c>
      <c r="C85" s="52" t="s">
        <v>276</v>
      </c>
      <c r="D85" s="52" t="s">
        <v>33</v>
      </c>
      <c r="E85" s="52" t="s">
        <v>310</v>
      </c>
      <c r="F85" s="121" t="s">
        <v>1657</v>
      </c>
      <c r="G85" s="52" t="s">
        <v>369</v>
      </c>
      <c r="H85" s="71" t="s">
        <v>270</v>
      </c>
      <c r="I85" s="71" t="s">
        <v>274</v>
      </c>
      <c r="J85" s="122">
        <v>35000</v>
      </c>
      <c r="K85" s="249" t="s">
        <v>137</v>
      </c>
      <c r="L85" s="71"/>
      <c r="M85" s="71"/>
      <c r="N85" s="335" t="s">
        <v>1217</v>
      </c>
      <c r="O85" s="341" t="s">
        <v>2768</v>
      </c>
      <c r="P85" s="328" t="s">
        <v>3637</v>
      </c>
      <c r="Q85" s="335" t="s">
        <v>3638</v>
      </c>
      <c r="R85" s="332" t="s">
        <v>15</v>
      </c>
      <c r="S85" s="332" t="s">
        <v>3631</v>
      </c>
      <c r="T85" s="332"/>
      <c r="U85" s="332"/>
      <c r="V85" s="328" t="s">
        <v>3639</v>
      </c>
      <c r="W85" s="336">
        <v>35000</v>
      </c>
      <c r="X85" s="332">
        <v>1</v>
      </c>
      <c r="Y85" s="338">
        <v>242326</v>
      </c>
      <c r="Z85" s="336">
        <v>35000</v>
      </c>
      <c r="AA85" s="328" t="s">
        <v>3640</v>
      </c>
      <c r="AB85" s="328"/>
      <c r="AC85" s="328"/>
      <c r="AD85" s="336"/>
      <c r="AE85" s="311" t="s">
        <v>3641</v>
      </c>
      <c r="AF85" s="52" t="s">
        <v>2584</v>
      </c>
      <c r="AG85" s="52" t="s">
        <v>3544</v>
      </c>
      <c r="AH85" s="52" t="s">
        <v>3476</v>
      </c>
      <c r="AI85" s="52" t="s">
        <v>2456</v>
      </c>
      <c r="AJ85" s="52"/>
      <c r="AK85" s="52" t="s">
        <v>1218</v>
      </c>
      <c r="AL85" s="52" t="s">
        <v>1571</v>
      </c>
      <c r="AM85" s="52" t="s">
        <v>3553</v>
      </c>
      <c r="AN85" s="122">
        <v>35000</v>
      </c>
      <c r="AO85" s="250"/>
      <c r="AP85" s="119">
        <f t="shared" si="6"/>
        <v>0</v>
      </c>
      <c r="AQ85" s="338">
        <v>242236</v>
      </c>
      <c r="AR85" s="338">
        <v>242257</v>
      </c>
      <c r="AS85" s="338">
        <v>242326</v>
      </c>
      <c r="AT85" s="338">
        <v>242326</v>
      </c>
      <c r="AU85" s="338">
        <v>242326</v>
      </c>
      <c r="AV85" s="336">
        <v>35000</v>
      </c>
      <c r="AW85" s="332">
        <v>0</v>
      </c>
      <c r="AX85" s="332"/>
    </row>
    <row r="86" spans="1:50" s="123" customFormat="1" ht="72" hidden="1" x14ac:dyDescent="0.2">
      <c r="A86" s="52" t="s">
        <v>20</v>
      </c>
      <c r="B86" s="52" t="s">
        <v>277</v>
      </c>
      <c r="C86" s="52" t="s">
        <v>276</v>
      </c>
      <c r="D86" s="52" t="s">
        <v>33</v>
      </c>
      <c r="E86" s="52" t="s">
        <v>310</v>
      </c>
      <c r="F86" s="121" t="s">
        <v>1658</v>
      </c>
      <c r="G86" s="52" t="s">
        <v>370</v>
      </c>
      <c r="H86" s="71" t="s">
        <v>269</v>
      </c>
      <c r="I86" s="71" t="s">
        <v>274</v>
      </c>
      <c r="J86" s="122">
        <v>7000</v>
      </c>
      <c r="K86" s="249" t="s">
        <v>137</v>
      </c>
      <c r="L86" s="71"/>
      <c r="M86" s="71"/>
      <c r="N86" s="335" t="s">
        <v>1217</v>
      </c>
      <c r="O86" s="341" t="s">
        <v>2768</v>
      </c>
      <c r="P86" s="328" t="s">
        <v>3637</v>
      </c>
      <c r="Q86" s="335" t="s">
        <v>3638</v>
      </c>
      <c r="R86" s="332" t="s">
        <v>15</v>
      </c>
      <c r="S86" s="332" t="s">
        <v>3631</v>
      </c>
      <c r="T86" s="332"/>
      <c r="U86" s="332"/>
      <c r="V86" s="328" t="s">
        <v>3639</v>
      </c>
      <c r="W86" s="336">
        <v>7000</v>
      </c>
      <c r="X86" s="332">
        <v>1</v>
      </c>
      <c r="Y86" s="338">
        <v>242326</v>
      </c>
      <c r="Z86" s="336">
        <v>7000</v>
      </c>
      <c r="AA86" s="328" t="s">
        <v>3640</v>
      </c>
      <c r="AB86" s="328"/>
      <c r="AC86" s="328"/>
      <c r="AD86" s="336"/>
      <c r="AE86" s="311" t="s">
        <v>3641</v>
      </c>
      <c r="AF86" s="52" t="s">
        <v>2584</v>
      </c>
      <c r="AG86" s="52" t="s">
        <v>3544</v>
      </c>
      <c r="AH86" s="52" t="s">
        <v>3476</v>
      </c>
      <c r="AI86" s="52" t="s">
        <v>2456</v>
      </c>
      <c r="AJ86" s="52"/>
      <c r="AK86" s="52" t="s">
        <v>1218</v>
      </c>
      <c r="AL86" s="52" t="s">
        <v>1571</v>
      </c>
      <c r="AM86" s="52" t="s">
        <v>3553</v>
      </c>
      <c r="AN86" s="122">
        <v>7000</v>
      </c>
      <c r="AO86" s="250"/>
      <c r="AP86" s="119">
        <f t="shared" si="6"/>
        <v>0</v>
      </c>
      <c r="AQ86" s="338">
        <v>242236</v>
      </c>
      <c r="AR86" s="338">
        <v>242257</v>
      </c>
      <c r="AS86" s="338">
        <v>242326</v>
      </c>
      <c r="AT86" s="338">
        <v>242326</v>
      </c>
      <c r="AU86" s="338">
        <v>242326</v>
      </c>
      <c r="AV86" s="336">
        <v>7000</v>
      </c>
      <c r="AW86" s="332">
        <v>0</v>
      </c>
      <c r="AX86" s="332"/>
    </row>
    <row r="87" spans="1:50" s="123" customFormat="1" ht="72" hidden="1" x14ac:dyDescent="0.2">
      <c r="A87" s="52" t="s">
        <v>20</v>
      </c>
      <c r="B87" s="52" t="s">
        <v>277</v>
      </c>
      <c r="C87" s="52" t="s">
        <v>276</v>
      </c>
      <c r="D87" s="52" t="s">
        <v>33</v>
      </c>
      <c r="E87" s="52" t="s">
        <v>310</v>
      </c>
      <c r="F87" s="121" t="s">
        <v>1659</v>
      </c>
      <c r="G87" s="52" t="s">
        <v>371</v>
      </c>
      <c r="H87" s="71" t="s">
        <v>319</v>
      </c>
      <c r="I87" s="71" t="s">
        <v>274</v>
      </c>
      <c r="J87" s="122">
        <v>200000</v>
      </c>
      <c r="K87" s="249" t="s">
        <v>137</v>
      </c>
      <c r="L87" s="71"/>
      <c r="M87" s="71"/>
      <c r="N87" s="335" t="s">
        <v>1217</v>
      </c>
      <c r="O87" s="341" t="s">
        <v>2768</v>
      </c>
      <c r="P87" s="328" t="s">
        <v>3637</v>
      </c>
      <c r="Q87" s="335" t="s">
        <v>3638</v>
      </c>
      <c r="R87" s="332" t="s">
        <v>15</v>
      </c>
      <c r="S87" s="332" t="s">
        <v>3631</v>
      </c>
      <c r="T87" s="332"/>
      <c r="U87" s="332"/>
      <c r="V87" s="328" t="s">
        <v>3639</v>
      </c>
      <c r="W87" s="336">
        <v>200000</v>
      </c>
      <c r="X87" s="332">
        <v>1</v>
      </c>
      <c r="Y87" s="338">
        <v>242326</v>
      </c>
      <c r="Z87" s="336">
        <v>200000</v>
      </c>
      <c r="AA87" s="328" t="s">
        <v>3640</v>
      </c>
      <c r="AB87" s="328"/>
      <c r="AC87" s="328"/>
      <c r="AD87" s="336"/>
      <c r="AE87" s="311" t="s">
        <v>3641</v>
      </c>
      <c r="AF87" s="52" t="s">
        <v>2584</v>
      </c>
      <c r="AG87" s="52" t="s">
        <v>3544</v>
      </c>
      <c r="AH87" s="52" t="s">
        <v>3476</v>
      </c>
      <c r="AI87" s="52" t="s">
        <v>2456</v>
      </c>
      <c r="AJ87" s="52"/>
      <c r="AK87" s="52" t="s">
        <v>1218</v>
      </c>
      <c r="AL87" s="52" t="s">
        <v>1571</v>
      </c>
      <c r="AM87" s="52" t="s">
        <v>3553</v>
      </c>
      <c r="AN87" s="250">
        <v>200000</v>
      </c>
      <c r="AO87" s="250"/>
      <c r="AP87" s="119">
        <f t="shared" si="6"/>
        <v>0</v>
      </c>
      <c r="AQ87" s="338">
        <v>242236</v>
      </c>
      <c r="AR87" s="338">
        <v>242257</v>
      </c>
      <c r="AS87" s="338">
        <v>242326</v>
      </c>
      <c r="AT87" s="338">
        <v>242326</v>
      </c>
      <c r="AU87" s="338">
        <v>242326</v>
      </c>
      <c r="AV87" s="336">
        <v>200000</v>
      </c>
      <c r="AW87" s="332">
        <v>0</v>
      </c>
      <c r="AX87" s="332"/>
    </row>
    <row r="88" spans="1:50" s="123" customFormat="1" ht="72" hidden="1" x14ac:dyDescent="0.2">
      <c r="A88" s="52" t="s">
        <v>20</v>
      </c>
      <c r="B88" s="52" t="s">
        <v>277</v>
      </c>
      <c r="C88" s="52" t="s">
        <v>276</v>
      </c>
      <c r="D88" s="52" t="s">
        <v>33</v>
      </c>
      <c r="E88" s="52" t="s">
        <v>310</v>
      </c>
      <c r="F88" s="121" t="s">
        <v>1660</v>
      </c>
      <c r="G88" s="52" t="s">
        <v>372</v>
      </c>
      <c r="H88" s="71" t="s">
        <v>270</v>
      </c>
      <c r="I88" s="71" t="s">
        <v>274</v>
      </c>
      <c r="J88" s="122">
        <v>70000</v>
      </c>
      <c r="K88" s="249" t="s">
        <v>137</v>
      </c>
      <c r="L88" s="71"/>
      <c r="M88" s="71"/>
      <c r="N88" s="335" t="s">
        <v>1217</v>
      </c>
      <c r="O88" s="341" t="s">
        <v>2768</v>
      </c>
      <c r="P88" s="328" t="s">
        <v>3637</v>
      </c>
      <c r="Q88" s="335" t="s">
        <v>3638</v>
      </c>
      <c r="R88" s="332" t="s">
        <v>15</v>
      </c>
      <c r="S88" s="332" t="s">
        <v>3631</v>
      </c>
      <c r="T88" s="332"/>
      <c r="U88" s="332"/>
      <c r="V88" s="328" t="s">
        <v>3639</v>
      </c>
      <c r="W88" s="336">
        <v>70000</v>
      </c>
      <c r="X88" s="332">
        <v>1</v>
      </c>
      <c r="Y88" s="338">
        <v>242326</v>
      </c>
      <c r="Z88" s="336">
        <v>70000</v>
      </c>
      <c r="AA88" s="328" t="s">
        <v>3640</v>
      </c>
      <c r="AB88" s="328"/>
      <c r="AC88" s="328"/>
      <c r="AD88" s="336"/>
      <c r="AE88" s="311" t="s">
        <v>3641</v>
      </c>
      <c r="AF88" s="52" t="s">
        <v>2584</v>
      </c>
      <c r="AG88" s="52" t="s">
        <v>3544</v>
      </c>
      <c r="AH88" s="52" t="s">
        <v>3476</v>
      </c>
      <c r="AI88" s="52" t="s">
        <v>2456</v>
      </c>
      <c r="AJ88" s="52"/>
      <c r="AK88" s="52" t="s">
        <v>1218</v>
      </c>
      <c r="AL88" s="52" t="s">
        <v>1571</v>
      </c>
      <c r="AM88" s="52" t="s">
        <v>3553</v>
      </c>
      <c r="AN88" s="122">
        <v>70000</v>
      </c>
      <c r="AO88" s="250"/>
      <c r="AP88" s="119">
        <f t="shared" si="6"/>
        <v>0</v>
      </c>
      <c r="AQ88" s="338">
        <v>242236</v>
      </c>
      <c r="AR88" s="338">
        <v>242257</v>
      </c>
      <c r="AS88" s="338">
        <v>242326</v>
      </c>
      <c r="AT88" s="338">
        <v>242326</v>
      </c>
      <c r="AU88" s="338">
        <v>242326</v>
      </c>
      <c r="AV88" s="336">
        <v>70000</v>
      </c>
      <c r="AW88" s="332">
        <v>0</v>
      </c>
      <c r="AX88" s="332"/>
    </row>
    <row r="89" spans="1:50" s="123" customFormat="1" ht="72" hidden="1" x14ac:dyDescent="0.2">
      <c r="A89" s="52" t="s">
        <v>20</v>
      </c>
      <c r="B89" s="52" t="s">
        <v>277</v>
      </c>
      <c r="C89" s="52" t="s">
        <v>276</v>
      </c>
      <c r="D89" s="52" t="s">
        <v>33</v>
      </c>
      <c r="E89" s="52" t="s">
        <v>310</v>
      </c>
      <c r="F89" s="121" t="s">
        <v>1661</v>
      </c>
      <c r="G89" s="52" t="s">
        <v>373</v>
      </c>
      <c r="H89" s="71" t="s">
        <v>270</v>
      </c>
      <c r="I89" s="71" t="s">
        <v>274</v>
      </c>
      <c r="J89" s="122">
        <v>70000</v>
      </c>
      <c r="K89" s="249" t="s">
        <v>137</v>
      </c>
      <c r="L89" s="71"/>
      <c r="M89" s="71"/>
      <c r="N89" s="335" t="s">
        <v>1217</v>
      </c>
      <c r="O89" s="341" t="s">
        <v>2768</v>
      </c>
      <c r="P89" s="328" t="s">
        <v>3637</v>
      </c>
      <c r="Q89" s="335" t="s">
        <v>3638</v>
      </c>
      <c r="R89" s="332" t="s">
        <v>15</v>
      </c>
      <c r="S89" s="332" t="s">
        <v>3631</v>
      </c>
      <c r="T89" s="332"/>
      <c r="U89" s="332"/>
      <c r="V89" s="328" t="s">
        <v>3639</v>
      </c>
      <c r="W89" s="336">
        <v>70000</v>
      </c>
      <c r="X89" s="332">
        <v>1</v>
      </c>
      <c r="Y89" s="338">
        <v>242326</v>
      </c>
      <c r="Z89" s="336">
        <v>70000</v>
      </c>
      <c r="AA89" s="328" t="s">
        <v>3640</v>
      </c>
      <c r="AB89" s="328"/>
      <c r="AC89" s="328"/>
      <c r="AD89" s="336"/>
      <c r="AE89" s="311" t="s">
        <v>3641</v>
      </c>
      <c r="AF89" s="52" t="s">
        <v>2584</v>
      </c>
      <c r="AG89" s="52" t="s">
        <v>3544</v>
      </c>
      <c r="AH89" s="52" t="s">
        <v>3476</v>
      </c>
      <c r="AI89" s="52" t="s">
        <v>2456</v>
      </c>
      <c r="AJ89" s="52"/>
      <c r="AK89" s="52" t="s">
        <v>1218</v>
      </c>
      <c r="AL89" s="52" t="s">
        <v>1571</v>
      </c>
      <c r="AM89" s="52" t="s">
        <v>3553</v>
      </c>
      <c r="AN89" s="122">
        <v>70000</v>
      </c>
      <c r="AO89" s="250"/>
      <c r="AP89" s="119">
        <f t="shared" si="6"/>
        <v>0</v>
      </c>
      <c r="AQ89" s="338">
        <v>242236</v>
      </c>
      <c r="AR89" s="338">
        <v>242257</v>
      </c>
      <c r="AS89" s="338">
        <v>242326</v>
      </c>
      <c r="AT89" s="338">
        <v>242326</v>
      </c>
      <c r="AU89" s="338">
        <v>242326</v>
      </c>
      <c r="AV89" s="336">
        <v>70000</v>
      </c>
      <c r="AW89" s="332">
        <v>0</v>
      </c>
      <c r="AX89" s="332"/>
    </row>
    <row r="90" spans="1:50" s="123" customFormat="1" ht="72" hidden="1" x14ac:dyDescent="0.2">
      <c r="A90" s="52" t="s">
        <v>20</v>
      </c>
      <c r="B90" s="52" t="s">
        <v>277</v>
      </c>
      <c r="C90" s="52" t="s">
        <v>276</v>
      </c>
      <c r="D90" s="52" t="s">
        <v>33</v>
      </c>
      <c r="E90" s="52" t="s">
        <v>310</v>
      </c>
      <c r="F90" s="121" t="s">
        <v>1662</v>
      </c>
      <c r="G90" s="52" t="s">
        <v>374</v>
      </c>
      <c r="H90" s="71" t="s">
        <v>270</v>
      </c>
      <c r="I90" s="71" t="s">
        <v>274</v>
      </c>
      <c r="J90" s="122">
        <v>70000</v>
      </c>
      <c r="K90" s="249" t="s">
        <v>137</v>
      </c>
      <c r="L90" s="71"/>
      <c r="M90" s="71"/>
      <c r="N90" s="335" t="s">
        <v>1217</v>
      </c>
      <c r="O90" s="341" t="s">
        <v>2768</v>
      </c>
      <c r="P90" s="328" t="s">
        <v>3637</v>
      </c>
      <c r="Q90" s="335" t="s">
        <v>3638</v>
      </c>
      <c r="R90" s="332" t="s">
        <v>15</v>
      </c>
      <c r="S90" s="332" t="s">
        <v>3631</v>
      </c>
      <c r="T90" s="332"/>
      <c r="U90" s="332"/>
      <c r="V90" s="328" t="s">
        <v>3639</v>
      </c>
      <c r="W90" s="336">
        <v>70000</v>
      </c>
      <c r="X90" s="332">
        <v>1</v>
      </c>
      <c r="Y90" s="338">
        <v>242326</v>
      </c>
      <c r="Z90" s="336">
        <v>70000</v>
      </c>
      <c r="AA90" s="328" t="s">
        <v>3640</v>
      </c>
      <c r="AB90" s="328"/>
      <c r="AC90" s="328"/>
      <c r="AD90" s="336"/>
      <c r="AE90" s="311" t="s">
        <v>3641</v>
      </c>
      <c r="AF90" s="52" t="s">
        <v>2584</v>
      </c>
      <c r="AG90" s="52" t="s">
        <v>3544</v>
      </c>
      <c r="AH90" s="52" t="s">
        <v>3476</v>
      </c>
      <c r="AI90" s="52" t="s">
        <v>2456</v>
      </c>
      <c r="AJ90" s="52"/>
      <c r="AK90" s="52" t="s">
        <v>1218</v>
      </c>
      <c r="AL90" s="52" t="s">
        <v>1571</v>
      </c>
      <c r="AM90" s="52" t="s">
        <v>3553</v>
      </c>
      <c r="AN90" s="122">
        <v>70000</v>
      </c>
      <c r="AO90" s="250"/>
      <c r="AP90" s="119">
        <f t="shared" si="6"/>
        <v>0</v>
      </c>
      <c r="AQ90" s="338">
        <v>242236</v>
      </c>
      <c r="AR90" s="338">
        <v>242257</v>
      </c>
      <c r="AS90" s="338">
        <v>242326</v>
      </c>
      <c r="AT90" s="338">
        <v>242326</v>
      </c>
      <c r="AU90" s="338">
        <v>242326</v>
      </c>
      <c r="AV90" s="336">
        <v>70000</v>
      </c>
      <c r="AW90" s="332">
        <v>0</v>
      </c>
      <c r="AX90" s="332"/>
    </row>
    <row r="91" spans="1:50" s="123" customFormat="1" ht="72" hidden="1" x14ac:dyDescent="0.2">
      <c r="A91" s="52" t="s">
        <v>20</v>
      </c>
      <c r="B91" s="52" t="s">
        <v>277</v>
      </c>
      <c r="C91" s="52" t="s">
        <v>276</v>
      </c>
      <c r="D91" s="52" t="s">
        <v>33</v>
      </c>
      <c r="E91" s="52" t="s">
        <v>310</v>
      </c>
      <c r="F91" s="121" t="s">
        <v>1663</v>
      </c>
      <c r="G91" s="52" t="s">
        <v>375</v>
      </c>
      <c r="H91" s="71" t="s">
        <v>376</v>
      </c>
      <c r="I91" s="71" t="s">
        <v>274</v>
      </c>
      <c r="J91" s="122">
        <v>120000</v>
      </c>
      <c r="K91" s="249" t="s">
        <v>137</v>
      </c>
      <c r="L91" s="71"/>
      <c r="M91" s="71"/>
      <c r="N91" s="335" t="s">
        <v>1217</v>
      </c>
      <c r="O91" s="341" t="s">
        <v>2768</v>
      </c>
      <c r="P91" s="328" t="s">
        <v>3637</v>
      </c>
      <c r="Q91" s="335" t="s">
        <v>3638</v>
      </c>
      <c r="R91" s="332" t="s">
        <v>15</v>
      </c>
      <c r="S91" s="332" t="s">
        <v>3631</v>
      </c>
      <c r="T91" s="332"/>
      <c r="U91" s="332"/>
      <c r="V91" s="328" t="s">
        <v>3639</v>
      </c>
      <c r="W91" s="336">
        <v>120000</v>
      </c>
      <c r="X91" s="332">
        <v>1</v>
      </c>
      <c r="Y91" s="338">
        <v>242326</v>
      </c>
      <c r="Z91" s="336">
        <v>120000</v>
      </c>
      <c r="AA91" s="328" t="s">
        <v>3640</v>
      </c>
      <c r="AB91" s="332"/>
      <c r="AC91" s="332"/>
      <c r="AD91" s="336"/>
      <c r="AE91" s="311" t="s">
        <v>3641</v>
      </c>
      <c r="AF91" s="52" t="s">
        <v>2584</v>
      </c>
      <c r="AG91" s="52" t="s">
        <v>3544</v>
      </c>
      <c r="AH91" s="52" t="s">
        <v>3476</v>
      </c>
      <c r="AI91" s="52" t="s">
        <v>2456</v>
      </c>
      <c r="AJ91" s="52"/>
      <c r="AK91" s="52" t="s">
        <v>1218</v>
      </c>
      <c r="AL91" s="52" t="s">
        <v>1571</v>
      </c>
      <c r="AM91" s="52" t="s">
        <v>3553</v>
      </c>
      <c r="AN91" s="122">
        <v>120000</v>
      </c>
      <c r="AO91" s="250"/>
      <c r="AP91" s="119">
        <f t="shared" si="6"/>
        <v>0</v>
      </c>
      <c r="AQ91" s="338">
        <v>242236</v>
      </c>
      <c r="AR91" s="338">
        <v>242257</v>
      </c>
      <c r="AS91" s="338">
        <v>242326</v>
      </c>
      <c r="AT91" s="338">
        <v>242326</v>
      </c>
      <c r="AU91" s="338">
        <v>242326</v>
      </c>
      <c r="AV91" s="336">
        <v>120000</v>
      </c>
      <c r="AW91" s="332">
        <v>0</v>
      </c>
      <c r="AX91" s="332"/>
    </row>
    <row r="92" spans="1:50" s="123" customFormat="1" ht="72" hidden="1" x14ac:dyDescent="0.2">
      <c r="A92" s="52" t="s">
        <v>20</v>
      </c>
      <c r="B92" s="52" t="s">
        <v>277</v>
      </c>
      <c r="C92" s="52" t="s">
        <v>276</v>
      </c>
      <c r="D92" s="52" t="s">
        <v>33</v>
      </c>
      <c r="E92" s="52" t="s">
        <v>310</v>
      </c>
      <c r="F92" s="121" t="s">
        <v>1664</v>
      </c>
      <c r="G92" s="52" t="s">
        <v>377</v>
      </c>
      <c r="H92" s="71" t="s">
        <v>270</v>
      </c>
      <c r="I92" s="71" t="s">
        <v>274</v>
      </c>
      <c r="J92" s="122">
        <v>60000</v>
      </c>
      <c r="K92" s="249" t="s">
        <v>137</v>
      </c>
      <c r="L92" s="71"/>
      <c r="M92" s="71"/>
      <c r="N92" s="335" t="s">
        <v>1217</v>
      </c>
      <c r="O92" s="341" t="s">
        <v>2768</v>
      </c>
      <c r="P92" s="328" t="s">
        <v>3637</v>
      </c>
      <c r="Q92" s="335" t="s">
        <v>3638</v>
      </c>
      <c r="R92" s="332" t="s">
        <v>15</v>
      </c>
      <c r="S92" s="332" t="s">
        <v>3631</v>
      </c>
      <c r="T92" s="332"/>
      <c r="U92" s="332"/>
      <c r="V92" s="328" t="s">
        <v>3639</v>
      </c>
      <c r="W92" s="336">
        <v>60000</v>
      </c>
      <c r="X92" s="332">
        <v>1</v>
      </c>
      <c r="Y92" s="338">
        <v>242326</v>
      </c>
      <c r="Z92" s="336">
        <v>55000</v>
      </c>
      <c r="AA92" s="328" t="s">
        <v>3640</v>
      </c>
      <c r="AB92" s="328"/>
      <c r="AC92" s="328"/>
      <c r="AD92" s="336"/>
      <c r="AE92" s="311" t="s">
        <v>3641</v>
      </c>
      <c r="AF92" s="52" t="s">
        <v>2584</v>
      </c>
      <c r="AG92" s="52" t="s">
        <v>3544</v>
      </c>
      <c r="AH92" s="52" t="s">
        <v>3476</v>
      </c>
      <c r="AI92" s="52" t="s">
        <v>2456</v>
      </c>
      <c r="AJ92" s="52"/>
      <c r="AK92" s="52" t="s">
        <v>1218</v>
      </c>
      <c r="AL92" s="52" t="s">
        <v>1571</v>
      </c>
      <c r="AM92" s="52" t="s">
        <v>3553</v>
      </c>
      <c r="AN92" s="250">
        <v>55000</v>
      </c>
      <c r="AO92" s="250"/>
      <c r="AP92" s="119">
        <f t="shared" si="6"/>
        <v>5000</v>
      </c>
      <c r="AQ92" s="338">
        <v>242236</v>
      </c>
      <c r="AR92" s="338">
        <v>242257</v>
      </c>
      <c r="AS92" s="338">
        <v>242326</v>
      </c>
      <c r="AT92" s="338">
        <v>242326</v>
      </c>
      <c r="AU92" s="338">
        <v>242326</v>
      </c>
      <c r="AV92" s="336">
        <v>60000</v>
      </c>
      <c r="AW92" s="332">
        <v>0</v>
      </c>
      <c r="AX92" s="332"/>
    </row>
    <row r="93" spans="1:50" s="123" customFormat="1" ht="72" hidden="1" x14ac:dyDescent="0.2">
      <c r="A93" s="52" t="s">
        <v>20</v>
      </c>
      <c r="B93" s="52" t="s">
        <v>277</v>
      </c>
      <c r="C93" s="52" t="s">
        <v>276</v>
      </c>
      <c r="D93" s="52" t="s">
        <v>33</v>
      </c>
      <c r="E93" s="52" t="s">
        <v>310</v>
      </c>
      <c r="F93" s="121" t="s">
        <v>1665</v>
      </c>
      <c r="G93" s="52" t="s">
        <v>378</v>
      </c>
      <c r="H93" s="71" t="s">
        <v>269</v>
      </c>
      <c r="I93" s="71" t="s">
        <v>268</v>
      </c>
      <c r="J93" s="122">
        <v>6000</v>
      </c>
      <c r="K93" s="249" t="s">
        <v>137</v>
      </c>
      <c r="L93" s="71"/>
      <c r="M93" s="71"/>
      <c r="N93" s="335" t="s">
        <v>1217</v>
      </c>
      <c r="O93" s="341" t="s">
        <v>2768</v>
      </c>
      <c r="P93" s="328" t="s">
        <v>3637</v>
      </c>
      <c r="Q93" s="335" t="s">
        <v>3638</v>
      </c>
      <c r="R93" s="332" t="s">
        <v>15</v>
      </c>
      <c r="S93" s="332" t="s">
        <v>3631</v>
      </c>
      <c r="T93" s="332"/>
      <c r="U93" s="332"/>
      <c r="V93" s="328" t="s">
        <v>3639</v>
      </c>
      <c r="W93" s="336">
        <v>6000</v>
      </c>
      <c r="X93" s="332">
        <v>1</v>
      </c>
      <c r="Y93" s="338">
        <v>242326</v>
      </c>
      <c r="Z93" s="336">
        <v>6000</v>
      </c>
      <c r="AA93" s="328" t="s">
        <v>3640</v>
      </c>
      <c r="AB93" s="328"/>
      <c r="AC93" s="328"/>
      <c r="AD93" s="336"/>
      <c r="AE93" s="311" t="s">
        <v>3641</v>
      </c>
      <c r="AF93" s="52" t="s">
        <v>2584</v>
      </c>
      <c r="AG93" s="52" t="s">
        <v>3544</v>
      </c>
      <c r="AH93" s="52" t="s">
        <v>3476</v>
      </c>
      <c r="AI93" s="52" t="s">
        <v>2456</v>
      </c>
      <c r="AJ93" s="52"/>
      <c r="AK93" s="52" t="s">
        <v>1218</v>
      </c>
      <c r="AL93" s="52" t="s">
        <v>1571</v>
      </c>
      <c r="AM93" s="52" t="s">
        <v>3553</v>
      </c>
      <c r="AN93" s="122">
        <v>6000</v>
      </c>
      <c r="AO93" s="250"/>
      <c r="AP93" s="119">
        <f t="shared" si="6"/>
        <v>0</v>
      </c>
      <c r="AQ93" s="338">
        <v>242236</v>
      </c>
      <c r="AR93" s="338">
        <v>242257</v>
      </c>
      <c r="AS93" s="338">
        <v>242326</v>
      </c>
      <c r="AT93" s="338">
        <v>242326</v>
      </c>
      <c r="AU93" s="338">
        <v>242326</v>
      </c>
      <c r="AV93" s="336">
        <v>6000</v>
      </c>
      <c r="AW93" s="332">
        <v>0</v>
      </c>
      <c r="AX93" s="332"/>
    </row>
    <row r="94" spans="1:50" s="123" customFormat="1" ht="72" hidden="1" x14ac:dyDescent="0.2">
      <c r="A94" s="52" t="s">
        <v>20</v>
      </c>
      <c r="B94" s="52" t="s">
        <v>277</v>
      </c>
      <c r="C94" s="52" t="s">
        <v>276</v>
      </c>
      <c r="D94" s="52" t="s">
        <v>33</v>
      </c>
      <c r="E94" s="52" t="s">
        <v>310</v>
      </c>
      <c r="F94" s="121" t="s">
        <v>1666</v>
      </c>
      <c r="G94" s="52" t="s">
        <v>379</v>
      </c>
      <c r="H94" s="71" t="s">
        <v>303</v>
      </c>
      <c r="I94" s="71" t="s">
        <v>346</v>
      </c>
      <c r="J94" s="122">
        <v>5000</v>
      </c>
      <c r="K94" s="249" t="s">
        <v>137</v>
      </c>
      <c r="L94" s="71"/>
      <c r="M94" s="71"/>
      <c r="N94" s="335" t="s">
        <v>1217</v>
      </c>
      <c r="O94" s="341" t="s">
        <v>2768</v>
      </c>
      <c r="P94" s="328" t="s">
        <v>3637</v>
      </c>
      <c r="Q94" s="335" t="s">
        <v>3638</v>
      </c>
      <c r="R94" s="332" t="s">
        <v>15</v>
      </c>
      <c r="S94" s="332" t="s">
        <v>3631</v>
      </c>
      <c r="T94" s="332"/>
      <c r="U94" s="332"/>
      <c r="V94" s="328" t="s">
        <v>3639</v>
      </c>
      <c r="W94" s="336">
        <v>5000</v>
      </c>
      <c r="X94" s="332">
        <v>1</v>
      </c>
      <c r="Y94" s="338">
        <v>242326</v>
      </c>
      <c r="Z94" s="336">
        <v>5000</v>
      </c>
      <c r="AA94" s="328" t="s">
        <v>3640</v>
      </c>
      <c r="AB94" s="328"/>
      <c r="AC94" s="328"/>
      <c r="AD94" s="336"/>
      <c r="AE94" s="311" t="s">
        <v>3641</v>
      </c>
      <c r="AF94" s="52" t="s">
        <v>2584</v>
      </c>
      <c r="AG94" s="52" t="s">
        <v>3544</v>
      </c>
      <c r="AH94" s="52" t="s">
        <v>3476</v>
      </c>
      <c r="AI94" s="52" t="s">
        <v>2456</v>
      </c>
      <c r="AJ94" s="52"/>
      <c r="AK94" s="52" t="s">
        <v>1218</v>
      </c>
      <c r="AL94" s="52" t="s">
        <v>1571</v>
      </c>
      <c r="AM94" s="52" t="s">
        <v>3553</v>
      </c>
      <c r="AN94" s="122">
        <v>5000</v>
      </c>
      <c r="AO94" s="250"/>
      <c r="AP94" s="119">
        <f t="shared" si="6"/>
        <v>0</v>
      </c>
      <c r="AQ94" s="338">
        <v>242236</v>
      </c>
      <c r="AR94" s="338">
        <v>242257</v>
      </c>
      <c r="AS94" s="338">
        <v>242326</v>
      </c>
      <c r="AT94" s="338">
        <v>242326</v>
      </c>
      <c r="AU94" s="338">
        <v>242326</v>
      </c>
      <c r="AV94" s="336">
        <v>5000</v>
      </c>
      <c r="AW94" s="332">
        <v>0</v>
      </c>
      <c r="AX94" s="332"/>
    </row>
    <row r="95" spans="1:50" s="123" customFormat="1" ht="72" hidden="1" x14ac:dyDescent="0.2">
      <c r="A95" s="52" t="s">
        <v>20</v>
      </c>
      <c r="B95" s="52" t="s">
        <v>277</v>
      </c>
      <c r="C95" s="52" t="s">
        <v>276</v>
      </c>
      <c r="D95" s="52" t="s">
        <v>33</v>
      </c>
      <c r="E95" s="52" t="s">
        <v>310</v>
      </c>
      <c r="F95" s="121" t="s">
        <v>1667</v>
      </c>
      <c r="G95" s="52" t="s">
        <v>380</v>
      </c>
      <c r="H95" s="71" t="s">
        <v>270</v>
      </c>
      <c r="I95" s="71" t="s">
        <v>268</v>
      </c>
      <c r="J95" s="122">
        <v>20000</v>
      </c>
      <c r="K95" s="249" t="s">
        <v>137</v>
      </c>
      <c r="L95" s="71"/>
      <c r="M95" s="71"/>
      <c r="N95" s="335" t="s">
        <v>1217</v>
      </c>
      <c r="O95" s="341" t="s">
        <v>2768</v>
      </c>
      <c r="P95" s="328" t="s">
        <v>3637</v>
      </c>
      <c r="Q95" s="335" t="s">
        <v>3638</v>
      </c>
      <c r="R95" s="332" t="s">
        <v>15</v>
      </c>
      <c r="S95" s="332" t="s">
        <v>3631</v>
      </c>
      <c r="T95" s="332"/>
      <c r="U95" s="332"/>
      <c r="V95" s="328" t="s">
        <v>3639</v>
      </c>
      <c r="W95" s="336">
        <v>20000</v>
      </c>
      <c r="X95" s="332">
        <v>1</v>
      </c>
      <c r="Y95" s="338">
        <v>242326</v>
      </c>
      <c r="Z95" s="336">
        <v>20000</v>
      </c>
      <c r="AA95" s="328" t="s">
        <v>3640</v>
      </c>
      <c r="AB95" s="328"/>
      <c r="AC95" s="328"/>
      <c r="AD95" s="336"/>
      <c r="AE95" s="311" t="s">
        <v>3641</v>
      </c>
      <c r="AF95" s="52" t="s">
        <v>2584</v>
      </c>
      <c r="AG95" s="52" t="s">
        <v>3544</v>
      </c>
      <c r="AH95" s="52" t="s">
        <v>3476</v>
      </c>
      <c r="AI95" s="52" t="s">
        <v>2456</v>
      </c>
      <c r="AJ95" s="52"/>
      <c r="AK95" s="52" t="s">
        <v>1218</v>
      </c>
      <c r="AL95" s="52" t="s">
        <v>1571</v>
      </c>
      <c r="AM95" s="52" t="s">
        <v>3553</v>
      </c>
      <c r="AN95" s="250">
        <v>20000</v>
      </c>
      <c r="AO95" s="250"/>
      <c r="AP95" s="119">
        <f t="shared" si="6"/>
        <v>0</v>
      </c>
      <c r="AQ95" s="338">
        <v>242236</v>
      </c>
      <c r="AR95" s="338">
        <v>242257</v>
      </c>
      <c r="AS95" s="338">
        <v>242326</v>
      </c>
      <c r="AT95" s="338">
        <v>242326</v>
      </c>
      <c r="AU95" s="338">
        <v>242326</v>
      </c>
      <c r="AV95" s="336">
        <v>20000</v>
      </c>
      <c r="AW95" s="332">
        <v>0</v>
      </c>
      <c r="AX95" s="332"/>
    </row>
    <row r="96" spans="1:50" s="123" customFormat="1" ht="72" hidden="1" x14ac:dyDescent="0.2">
      <c r="A96" s="52" t="s">
        <v>20</v>
      </c>
      <c r="B96" s="52" t="s">
        <v>277</v>
      </c>
      <c r="C96" s="52" t="s">
        <v>276</v>
      </c>
      <c r="D96" s="52" t="s">
        <v>33</v>
      </c>
      <c r="E96" s="52" t="s">
        <v>310</v>
      </c>
      <c r="F96" s="121" t="s">
        <v>1668</v>
      </c>
      <c r="G96" s="52" t="s">
        <v>381</v>
      </c>
      <c r="H96" s="71" t="s">
        <v>270</v>
      </c>
      <c r="I96" s="71" t="s">
        <v>268</v>
      </c>
      <c r="J96" s="122">
        <v>20000</v>
      </c>
      <c r="K96" s="249" t="s">
        <v>137</v>
      </c>
      <c r="L96" s="71"/>
      <c r="M96" s="71"/>
      <c r="N96" s="335" t="s">
        <v>1217</v>
      </c>
      <c r="O96" s="341" t="s">
        <v>2768</v>
      </c>
      <c r="P96" s="328" t="s">
        <v>3637</v>
      </c>
      <c r="Q96" s="335" t="s">
        <v>3638</v>
      </c>
      <c r="R96" s="332" t="s">
        <v>15</v>
      </c>
      <c r="S96" s="332" t="s">
        <v>3631</v>
      </c>
      <c r="T96" s="332"/>
      <c r="U96" s="332"/>
      <c r="V96" s="328" t="s">
        <v>3639</v>
      </c>
      <c r="W96" s="336">
        <v>20000</v>
      </c>
      <c r="X96" s="332">
        <v>1</v>
      </c>
      <c r="Y96" s="338">
        <v>242326</v>
      </c>
      <c r="Z96" s="336">
        <v>20000</v>
      </c>
      <c r="AA96" s="328" t="s">
        <v>3640</v>
      </c>
      <c r="AB96" s="311"/>
      <c r="AC96" s="311"/>
      <c r="AD96" s="311"/>
      <c r="AE96" s="311" t="s">
        <v>3641</v>
      </c>
      <c r="AF96" s="52" t="s">
        <v>2584</v>
      </c>
      <c r="AG96" s="52" t="s">
        <v>3544</v>
      </c>
      <c r="AH96" s="52" t="s">
        <v>3476</v>
      </c>
      <c r="AI96" s="52" t="s">
        <v>2456</v>
      </c>
      <c r="AJ96" s="52"/>
      <c r="AK96" s="52" t="s">
        <v>1218</v>
      </c>
      <c r="AL96" s="52" t="s">
        <v>1571</v>
      </c>
      <c r="AM96" s="52" t="s">
        <v>3553</v>
      </c>
      <c r="AN96" s="122">
        <v>20000</v>
      </c>
      <c r="AO96" s="250"/>
      <c r="AP96" s="119">
        <f t="shared" si="6"/>
        <v>0</v>
      </c>
      <c r="AQ96" s="338">
        <v>242236</v>
      </c>
      <c r="AR96" s="338">
        <v>242257</v>
      </c>
      <c r="AS96" s="338">
        <v>242326</v>
      </c>
      <c r="AT96" s="338">
        <v>242326</v>
      </c>
      <c r="AU96" s="338">
        <v>242326</v>
      </c>
      <c r="AV96" s="336">
        <v>20000</v>
      </c>
      <c r="AW96" s="332">
        <v>0</v>
      </c>
      <c r="AX96" s="332"/>
    </row>
    <row r="97" spans="1:50" s="123" customFormat="1" ht="108" hidden="1" x14ac:dyDescent="0.2">
      <c r="A97" s="52" t="s">
        <v>20</v>
      </c>
      <c r="B97" s="52" t="s">
        <v>277</v>
      </c>
      <c r="C97" s="52" t="s">
        <v>276</v>
      </c>
      <c r="D97" s="52" t="s">
        <v>22</v>
      </c>
      <c r="E97" s="52" t="s">
        <v>349</v>
      </c>
      <c r="F97" s="121" t="s">
        <v>1669</v>
      </c>
      <c r="G97" s="52" t="s">
        <v>382</v>
      </c>
      <c r="H97" s="71" t="s">
        <v>270</v>
      </c>
      <c r="I97" s="71" t="s">
        <v>275</v>
      </c>
      <c r="J97" s="122">
        <v>7475000</v>
      </c>
      <c r="K97" s="249" t="s">
        <v>137</v>
      </c>
      <c r="L97" s="71"/>
      <c r="M97" s="71"/>
      <c r="N97" s="311"/>
      <c r="O97" s="332"/>
      <c r="P97" s="335"/>
      <c r="Q97" s="332"/>
      <c r="R97" s="332"/>
      <c r="S97" s="332"/>
      <c r="T97" s="332"/>
      <c r="U97" s="332"/>
      <c r="V97" s="311"/>
      <c r="W97" s="336"/>
      <c r="X97" s="332"/>
      <c r="Y97" s="337"/>
      <c r="Z97" s="336"/>
      <c r="AA97" s="328"/>
      <c r="AB97" s="311"/>
      <c r="AC97" s="311"/>
      <c r="AD97" s="311"/>
      <c r="AE97" s="187" t="s">
        <v>3642</v>
      </c>
      <c r="AF97" s="52" t="s">
        <v>1219</v>
      </c>
      <c r="AG97" s="52" t="s">
        <v>3537</v>
      </c>
      <c r="AH97" s="52" t="s">
        <v>3451</v>
      </c>
      <c r="AI97" s="52" t="s">
        <v>3467</v>
      </c>
      <c r="AJ97" s="52"/>
      <c r="AK97" s="52" t="s">
        <v>1219</v>
      </c>
      <c r="AL97" s="52" t="s">
        <v>1568</v>
      </c>
      <c r="AM97" s="52" t="s">
        <v>3553</v>
      </c>
      <c r="AN97" s="250"/>
      <c r="AO97" s="250"/>
      <c r="AP97" s="119">
        <f t="shared" si="6"/>
        <v>7475000</v>
      </c>
      <c r="AQ97" s="338"/>
      <c r="AR97" s="338"/>
      <c r="AS97" s="338"/>
      <c r="AT97" s="338"/>
      <c r="AU97" s="338"/>
      <c r="AV97" s="336">
        <v>7475000</v>
      </c>
      <c r="AW97" s="332">
        <v>0</v>
      </c>
      <c r="AX97" s="332" t="s">
        <v>2585</v>
      </c>
    </row>
    <row r="98" spans="1:50" s="123" customFormat="1" ht="72" hidden="1" x14ac:dyDescent="0.2">
      <c r="A98" s="52" t="s">
        <v>23</v>
      </c>
      <c r="B98" s="52" t="s">
        <v>277</v>
      </c>
      <c r="C98" s="52" t="s">
        <v>276</v>
      </c>
      <c r="D98" s="52" t="s">
        <v>11</v>
      </c>
      <c r="E98" s="52" t="s">
        <v>310</v>
      </c>
      <c r="F98" s="121" t="s">
        <v>1670</v>
      </c>
      <c r="G98" s="52" t="s">
        <v>383</v>
      </c>
      <c r="H98" s="71" t="s">
        <v>270</v>
      </c>
      <c r="I98" s="71" t="s">
        <v>271</v>
      </c>
      <c r="J98" s="122">
        <v>20000</v>
      </c>
      <c r="K98" s="71"/>
      <c r="L98" s="71"/>
      <c r="M98" s="249" t="s">
        <v>137</v>
      </c>
      <c r="N98" s="311"/>
      <c r="O98" s="332" t="s">
        <v>2586</v>
      </c>
      <c r="P98" s="328" t="s">
        <v>2587</v>
      </c>
      <c r="Q98" s="332" t="s">
        <v>1220</v>
      </c>
      <c r="R98" s="332" t="s">
        <v>1190</v>
      </c>
      <c r="S98" s="332" t="s">
        <v>60</v>
      </c>
      <c r="T98" s="332" t="s">
        <v>1221</v>
      </c>
      <c r="U98" s="332" t="s">
        <v>1222</v>
      </c>
      <c r="V98" s="328" t="s">
        <v>2588</v>
      </c>
      <c r="W98" s="336">
        <v>20000</v>
      </c>
      <c r="X98" s="332" t="s">
        <v>1182</v>
      </c>
      <c r="Y98" s="328" t="s">
        <v>2589</v>
      </c>
      <c r="Z98" s="336">
        <v>20000</v>
      </c>
      <c r="AA98" s="328" t="s">
        <v>3643</v>
      </c>
      <c r="AB98" s="338">
        <v>23104</v>
      </c>
      <c r="AC98" s="338">
        <v>23104</v>
      </c>
      <c r="AD98" s="311"/>
      <c r="AE98" s="342" t="s">
        <v>3644</v>
      </c>
      <c r="AF98" s="52" t="s">
        <v>2591</v>
      </c>
      <c r="AG98" s="52" t="s">
        <v>3544</v>
      </c>
      <c r="AH98" s="52" t="s">
        <v>3476</v>
      </c>
      <c r="AI98" s="52" t="s">
        <v>2456</v>
      </c>
      <c r="AJ98" s="52"/>
      <c r="AK98" s="52" t="s">
        <v>1223</v>
      </c>
      <c r="AL98" s="52" t="s">
        <v>1570</v>
      </c>
      <c r="AM98" s="52" t="s">
        <v>3553</v>
      </c>
      <c r="AN98" s="122">
        <v>20000</v>
      </c>
      <c r="AO98" s="250"/>
      <c r="AP98" s="119">
        <f t="shared" si="6"/>
        <v>0</v>
      </c>
      <c r="AQ98" s="338">
        <v>23082</v>
      </c>
      <c r="AR98" s="332"/>
      <c r="AS98" s="18" t="s">
        <v>2660</v>
      </c>
      <c r="AT98" s="18" t="s">
        <v>2660</v>
      </c>
      <c r="AU98" s="18" t="s">
        <v>2660</v>
      </c>
      <c r="AV98" s="15">
        <v>20000</v>
      </c>
      <c r="AW98" s="18" t="s">
        <v>2395</v>
      </c>
      <c r="AX98" s="18"/>
    </row>
    <row r="99" spans="1:50" s="123" customFormat="1" ht="72" hidden="1" x14ac:dyDescent="0.2">
      <c r="A99" s="52" t="s">
        <v>23</v>
      </c>
      <c r="B99" s="52" t="s">
        <v>277</v>
      </c>
      <c r="C99" s="52" t="s">
        <v>276</v>
      </c>
      <c r="D99" s="52" t="s">
        <v>11</v>
      </c>
      <c r="E99" s="52" t="s">
        <v>310</v>
      </c>
      <c r="F99" s="121" t="s">
        <v>1671</v>
      </c>
      <c r="G99" s="52" t="s">
        <v>384</v>
      </c>
      <c r="H99" s="71" t="s">
        <v>269</v>
      </c>
      <c r="I99" s="71" t="s">
        <v>271</v>
      </c>
      <c r="J99" s="122">
        <v>28000</v>
      </c>
      <c r="K99" s="71"/>
      <c r="L99" s="71"/>
      <c r="M99" s="249" t="s">
        <v>137</v>
      </c>
      <c r="N99" s="311"/>
      <c r="O99" s="332" t="s">
        <v>2586</v>
      </c>
      <c r="P99" s="328" t="s">
        <v>2587</v>
      </c>
      <c r="Q99" s="332" t="s">
        <v>1220</v>
      </c>
      <c r="R99" s="332" t="s">
        <v>1190</v>
      </c>
      <c r="S99" s="332" t="s">
        <v>60</v>
      </c>
      <c r="T99" s="332" t="s">
        <v>1225</v>
      </c>
      <c r="U99" s="332" t="s">
        <v>1226</v>
      </c>
      <c r="V99" s="328" t="s">
        <v>2588</v>
      </c>
      <c r="W99" s="336">
        <v>28000</v>
      </c>
      <c r="X99" s="332" t="s">
        <v>1182</v>
      </c>
      <c r="Y99" s="328" t="s">
        <v>2589</v>
      </c>
      <c r="Z99" s="336">
        <v>28000</v>
      </c>
      <c r="AA99" s="328" t="s">
        <v>3643</v>
      </c>
      <c r="AB99" s="338">
        <v>23104</v>
      </c>
      <c r="AC99" s="338">
        <v>23104</v>
      </c>
      <c r="AD99" s="311"/>
      <c r="AE99" s="342" t="s">
        <v>3644</v>
      </c>
      <c r="AF99" s="52" t="s">
        <v>2591</v>
      </c>
      <c r="AG99" s="52" t="s">
        <v>3544</v>
      </c>
      <c r="AH99" s="52" t="s">
        <v>3476</v>
      </c>
      <c r="AI99" s="52" t="s">
        <v>2456</v>
      </c>
      <c r="AJ99" s="52"/>
      <c r="AK99" s="52" t="s">
        <v>1223</v>
      </c>
      <c r="AL99" s="52" t="s">
        <v>1570</v>
      </c>
      <c r="AM99" s="52" t="s">
        <v>3553</v>
      </c>
      <c r="AN99" s="122">
        <v>28000</v>
      </c>
      <c r="AO99" s="250"/>
      <c r="AP99" s="119">
        <f t="shared" si="6"/>
        <v>0</v>
      </c>
      <c r="AQ99" s="338">
        <v>23082</v>
      </c>
      <c r="AR99" s="332"/>
      <c r="AS99" s="18" t="s">
        <v>2660</v>
      </c>
      <c r="AT99" s="18" t="s">
        <v>2660</v>
      </c>
      <c r="AU99" s="18" t="s">
        <v>2660</v>
      </c>
      <c r="AV99" s="15">
        <v>28000</v>
      </c>
      <c r="AW99" s="18" t="s">
        <v>2395</v>
      </c>
      <c r="AX99" s="18"/>
    </row>
    <row r="100" spans="1:50" s="123" customFormat="1" ht="72" hidden="1" x14ac:dyDescent="0.2">
      <c r="A100" s="52" t="s">
        <v>23</v>
      </c>
      <c r="B100" s="52" t="s">
        <v>277</v>
      </c>
      <c r="C100" s="52" t="s">
        <v>276</v>
      </c>
      <c r="D100" s="52" t="s">
        <v>11</v>
      </c>
      <c r="E100" s="52" t="s">
        <v>310</v>
      </c>
      <c r="F100" s="121" t="s">
        <v>1672</v>
      </c>
      <c r="G100" s="52" t="s">
        <v>385</v>
      </c>
      <c r="H100" s="71" t="s">
        <v>269</v>
      </c>
      <c r="I100" s="71" t="s">
        <v>271</v>
      </c>
      <c r="J100" s="122">
        <v>111800</v>
      </c>
      <c r="K100" s="71"/>
      <c r="L100" s="71"/>
      <c r="M100" s="249" t="s">
        <v>137</v>
      </c>
      <c r="N100" s="311"/>
      <c r="O100" s="332" t="s">
        <v>2592</v>
      </c>
      <c r="P100" s="328" t="s">
        <v>2587</v>
      </c>
      <c r="Q100" s="332" t="s">
        <v>1227</v>
      </c>
      <c r="R100" s="332" t="s">
        <v>1190</v>
      </c>
      <c r="S100" s="332" t="s">
        <v>60</v>
      </c>
      <c r="T100" s="332"/>
      <c r="U100" s="332"/>
      <c r="V100" s="329" t="s">
        <v>2593</v>
      </c>
      <c r="W100" s="336">
        <v>111800</v>
      </c>
      <c r="X100" s="332" t="s">
        <v>1182</v>
      </c>
      <c r="Y100" s="328" t="s">
        <v>2589</v>
      </c>
      <c r="Z100" s="336">
        <v>111800</v>
      </c>
      <c r="AA100" s="328" t="s">
        <v>2594</v>
      </c>
      <c r="AB100" s="311"/>
      <c r="AC100" s="311"/>
      <c r="AD100" s="311"/>
      <c r="AE100" s="311" t="s">
        <v>3645</v>
      </c>
      <c r="AF100" s="52" t="s">
        <v>2595</v>
      </c>
      <c r="AG100" s="52" t="s">
        <v>3544</v>
      </c>
      <c r="AH100" s="52" t="s">
        <v>3476</v>
      </c>
      <c r="AI100" s="52" t="s">
        <v>2456</v>
      </c>
      <c r="AJ100" s="52"/>
      <c r="AK100" s="52" t="s">
        <v>1223</v>
      </c>
      <c r="AL100" s="52" t="s">
        <v>1570</v>
      </c>
      <c r="AM100" s="52" t="s">
        <v>3553</v>
      </c>
      <c r="AN100" s="122">
        <v>111800</v>
      </c>
      <c r="AO100" s="250"/>
      <c r="AP100" s="119">
        <f t="shared" si="6"/>
        <v>0</v>
      </c>
      <c r="AQ100" s="338">
        <v>23082</v>
      </c>
      <c r="AR100" s="332"/>
      <c r="AS100" s="18" t="s">
        <v>2660</v>
      </c>
      <c r="AT100" s="18" t="s">
        <v>2660</v>
      </c>
      <c r="AU100" s="18" t="s">
        <v>2660</v>
      </c>
      <c r="AV100" s="343">
        <v>111800</v>
      </c>
      <c r="AW100" s="18" t="s">
        <v>2395</v>
      </c>
      <c r="AX100" s="18"/>
    </row>
    <row r="101" spans="1:50" s="123" customFormat="1" ht="144" hidden="1" x14ac:dyDescent="0.2">
      <c r="A101" s="52" t="s">
        <v>23</v>
      </c>
      <c r="B101" s="52" t="s">
        <v>277</v>
      </c>
      <c r="C101" s="52" t="s">
        <v>276</v>
      </c>
      <c r="D101" s="52" t="s">
        <v>11</v>
      </c>
      <c r="E101" s="52" t="s">
        <v>310</v>
      </c>
      <c r="F101" s="121" t="s">
        <v>1673</v>
      </c>
      <c r="G101" s="52" t="s">
        <v>386</v>
      </c>
      <c r="H101" s="71" t="s">
        <v>387</v>
      </c>
      <c r="I101" s="71" t="s">
        <v>271</v>
      </c>
      <c r="J101" s="122">
        <v>409600</v>
      </c>
      <c r="K101" s="71"/>
      <c r="L101" s="71"/>
      <c r="M101" s="249" t="s">
        <v>137</v>
      </c>
      <c r="N101" s="342"/>
      <c r="O101" s="329"/>
      <c r="P101" s="329"/>
      <c r="Q101" s="344" t="s">
        <v>1228</v>
      </c>
      <c r="R101" s="344" t="s">
        <v>12</v>
      </c>
      <c r="S101" s="344" t="s">
        <v>81</v>
      </c>
      <c r="T101" s="344" t="s">
        <v>1229</v>
      </c>
      <c r="U101" s="344" t="s">
        <v>1230</v>
      </c>
      <c r="V101" s="329"/>
      <c r="W101" s="345">
        <v>408312</v>
      </c>
      <c r="X101" s="344" t="s">
        <v>1182</v>
      </c>
      <c r="Y101" s="329"/>
      <c r="Z101" s="345">
        <v>408312</v>
      </c>
      <c r="AA101" s="329"/>
      <c r="AB101" s="342"/>
      <c r="AC101" s="342"/>
      <c r="AD101" s="342"/>
      <c r="AE101" s="342" t="s">
        <v>2596</v>
      </c>
      <c r="AF101" s="52" t="s">
        <v>2596</v>
      </c>
      <c r="AG101" s="52" t="s">
        <v>3541</v>
      </c>
      <c r="AH101" s="52" t="s">
        <v>3470</v>
      </c>
      <c r="AI101" s="52" t="s">
        <v>3467</v>
      </c>
      <c r="AJ101" s="52"/>
      <c r="AK101" s="52" t="s">
        <v>1223</v>
      </c>
      <c r="AL101" s="52" t="s">
        <v>1570</v>
      </c>
      <c r="AM101" s="52" t="s">
        <v>3553</v>
      </c>
      <c r="AN101" s="250"/>
      <c r="AO101" s="250"/>
      <c r="AP101" s="119">
        <f t="shared" si="6"/>
        <v>409600</v>
      </c>
      <c r="AQ101" s="344" t="s">
        <v>2660</v>
      </c>
      <c r="AR101" s="344" t="s">
        <v>2660</v>
      </c>
      <c r="AS101" s="71" t="s">
        <v>2660</v>
      </c>
      <c r="AT101" s="71" t="s">
        <v>2660</v>
      </c>
      <c r="AU101" s="71" t="s">
        <v>2660</v>
      </c>
      <c r="AV101" s="250">
        <v>408312</v>
      </c>
      <c r="AW101" s="80" t="s">
        <v>2661</v>
      </c>
      <c r="AX101" s="71"/>
    </row>
    <row r="102" spans="1:50" s="123" customFormat="1" ht="72" hidden="1" x14ac:dyDescent="0.2">
      <c r="A102" s="52" t="s">
        <v>23</v>
      </c>
      <c r="B102" s="52" t="s">
        <v>277</v>
      </c>
      <c r="C102" s="52" t="s">
        <v>276</v>
      </c>
      <c r="D102" s="52" t="s">
        <v>11</v>
      </c>
      <c r="E102" s="52" t="s">
        <v>310</v>
      </c>
      <c r="F102" s="121" t="s">
        <v>1674</v>
      </c>
      <c r="G102" s="52" t="s">
        <v>388</v>
      </c>
      <c r="H102" s="71" t="s">
        <v>319</v>
      </c>
      <c r="I102" s="71" t="s">
        <v>274</v>
      </c>
      <c r="J102" s="122">
        <v>46000</v>
      </c>
      <c r="K102" s="71"/>
      <c r="L102" s="71"/>
      <c r="M102" s="249" t="s">
        <v>137</v>
      </c>
      <c r="N102" s="311"/>
      <c r="O102" s="328" t="s">
        <v>2597</v>
      </c>
      <c r="P102" s="328" t="s">
        <v>2598</v>
      </c>
      <c r="Q102" s="332" t="s">
        <v>1231</v>
      </c>
      <c r="R102" s="332" t="s">
        <v>1190</v>
      </c>
      <c r="S102" s="332" t="s">
        <v>60</v>
      </c>
      <c r="T102" s="332"/>
      <c r="U102" s="332"/>
      <c r="V102" s="328" t="s">
        <v>2599</v>
      </c>
      <c r="W102" s="336">
        <v>46000</v>
      </c>
      <c r="X102" s="332" t="s">
        <v>1182</v>
      </c>
      <c r="Y102" s="328" t="s">
        <v>2600</v>
      </c>
      <c r="Z102" s="336">
        <v>46000</v>
      </c>
      <c r="AA102" s="328" t="s">
        <v>3646</v>
      </c>
      <c r="AB102" s="311"/>
      <c r="AC102" s="311"/>
      <c r="AD102" s="311"/>
      <c r="AE102" s="311" t="s">
        <v>3647</v>
      </c>
      <c r="AF102" s="52" t="s">
        <v>1223</v>
      </c>
      <c r="AG102" s="52" t="s">
        <v>3541</v>
      </c>
      <c r="AH102" s="52" t="s">
        <v>3470</v>
      </c>
      <c r="AI102" s="52" t="s">
        <v>2456</v>
      </c>
      <c r="AJ102" s="52"/>
      <c r="AK102" s="52" t="s">
        <v>1223</v>
      </c>
      <c r="AL102" s="52" t="s">
        <v>1570</v>
      </c>
      <c r="AM102" s="52" t="s">
        <v>3553</v>
      </c>
      <c r="AN102" s="250">
        <v>46000</v>
      </c>
      <c r="AO102" s="250"/>
      <c r="AP102" s="119">
        <f t="shared" si="6"/>
        <v>0</v>
      </c>
      <c r="AQ102" s="338">
        <v>23102</v>
      </c>
      <c r="AR102" s="332"/>
      <c r="AS102" s="18" t="s">
        <v>2662</v>
      </c>
      <c r="AT102" s="18" t="s">
        <v>2662</v>
      </c>
      <c r="AU102" s="18" t="s">
        <v>2662</v>
      </c>
      <c r="AV102" s="15">
        <v>46000</v>
      </c>
      <c r="AW102" s="18" t="s">
        <v>2395</v>
      </c>
      <c r="AX102" s="18"/>
    </row>
    <row r="103" spans="1:50" s="123" customFormat="1" ht="72" hidden="1" x14ac:dyDescent="0.2">
      <c r="A103" s="52" t="s">
        <v>23</v>
      </c>
      <c r="B103" s="52" t="s">
        <v>277</v>
      </c>
      <c r="C103" s="52" t="s">
        <v>276</v>
      </c>
      <c r="D103" s="52" t="s">
        <v>11</v>
      </c>
      <c r="E103" s="52" t="s">
        <v>310</v>
      </c>
      <c r="F103" s="121" t="s">
        <v>1675</v>
      </c>
      <c r="G103" s="52" t="s">
        <v>389</v>
      </c>
      <c r="H103" s="71" t="s">
        <v>270</v>
      </c>
      <c r="I103" s="71" t="s">
        <v>274</v>
      </c>
      <c r="J103" s="122">
        <v>58000</v>
      </c>
      <c r="K103" s="71"/>
      <c r="L103" s="71"/>
      <c r="M103" s="249" t="s">
        <v>137</v>
      </c>
      <c r="N103" s="311"/>
      <c r="O103" s="328" t="s">
        <v>2601</v>
      </c>
      <c r="P103" s="328" t="s">
        <v>2598</v>
      </c>
      <c r="Q103" s="332" t="s">
        <v>1231</v>
      </c>
      <c r="R103" s="332" t="s">
        <v>1190</v>
      </c>
      <c r="S103" s="332" t="s">
        <v>60</v>
      </c>
      <c r="T103" s="332"/>
      <c r="U103" s="332"/>
      <c r="V103" s="328" t="s">
        <v>2599</v>
      </c>
      <c r="W103" s="336">
        <v>58000</v>
      </c>
      <c r="X103" s="332" t="s">
        <v>1182</v>
      </c>
      <c r="Y103" s="328" t="s">
        <v>2600</v>
      </c>
      <c r="Z103" s="336">
        <v>58000</v>
      </c>
      <c r="AA103" s="328"/>
      <c r="AB103" s="311"/>
      <c r="AC103" s="311"/>
      <c r="AD103" s="311"/>
      <c r="AE103" s="311" t="s">
        <v>3645</v>
      </c>
      <c r="AF103" s="52" t="s">
        <v>1223</v>
      </c>
      <c r="AG103" s="52" t="s">
        <v>3541</v>
      </c>
      <c r="AH103" s="52" t="s">
        <v>3470</v>
      </c>
      <c r="AI103" s="52" t="s">
        <v>2456</v>
      </c>
      <c r="AJ103" s="52"/>
      <c r="AK103" s="52" t="s">
        <v>1223</v>
      </c>
      <c r="AL103" s="52" t="s">
        <v>1570</v>
      </c>
      <c r="AM103" s="52" t="s">
        <v>3553</v>
      </c>
      <c r="AN103" s="122">
        <v>58000</v>
      </c>
      <c r="AO103" s="250"/>
      <c r="AP103" s="119">
        <f t="shared" si="6"/>
        <v>0</v>
      </c>
      <c r="AQ103" s="338">
        <v>23102</v>
      </c>
      <c r="AR103" s="332" t="s">
        <v>2660</v>
      </c>
      <c r="AS103" s="18" t="s">
        <v>2662</v>
      </c>
      <c r="AT103" s="18" t="s">
        <v>2662</v>
      </c>
      <c r="AU103" s="18" t="s">
        <v>2662</v>
      </c>
      <c r="AV103" s="15">
        <v>58000</v>
      </c>
      <c r="AW103" s="18" t="s">
        <v>2395</v>
      </c>
      <c r="AX103" s="18"/>
    </row>
    <row r="104" spans="1:50" s="123" customFormat="1" ht="72" hidden="1" x14ac:dyDescent="0.2">
      <c r="A104" s="52" t="s">
        <v>23</v>
      </c>
      <c r="B104" s="52" t="s">
        <v>277</v>
      </c>
      <c r="C104" s="52" t="s">
        <v>276</v>
      </c>
      <c r="D104" s="52" t="s">
        <v>11</v>
      </c>
      <c r="E104" s="52" t="s">
        <v>310</v>
      </c>
      <c r="F104" s="121" t="s">
        <v>1676</v>
      </c>
      <c r="G104" s="52" t="s">
        <v>390</v>
      </c>
      <c r="H104" s="71" t="s">
        <v>269</v>
      </c>
      <c r="I104" s="71" t="s">
        <v>273</v>
      </c>
      <c r="J104" s="122">
        <v>15000</v>
      </c>
      <c r="K104" s="71"/>
      <c r="L104" s="71"/>
      <c r="M104" s="249" t="s">
        <v>137</v>
      </c>
      <c r="N104" s="311"/>
      <c r="O104" s="332" t="s">
        <v>2602</v>
      </c>
      <c r="P104" s="328" t="s">
        <v>2603</v>
      </c>
      <c r="Q104" s="332" t="s">
        <v>1231</v>
      </c>
      <c r="R104" s="332" t="s">
        <v>1190</v>
      </c>
      <c r="S104" s="332" t="s">
        <v>60</v>
      </c>
      <c r="T104" s="332"/>
      <c r="U104" s="332"/>
      <c r="V104" s="328" t="s">
        <v>2604</v>
      </c>
      <c r="W104" s="336">
        <v>14200</v>
      </c>
      <c r="X104" s="332" t="s">
        <v>1182</v>
      </c>
      <c r="Y104" s="328" t="s">
        <v>2605</v>
      </c>
      <c r="Z104" s="336">
        <v>14200</v>
      </c>
      <c r="AA104" s="328" t="s">
        <v>3648</v>
      </c>
      <c r="AB104" s="338">
        <v>23109</v>
      </c>
      <c r="AC104" s="338">
        <v>23109</v>
      </c>
      <c r="AD104" s="336">
        <v>14200</v>
      </c>
      <c r="AE104" s="342" t="s">
        <v>3644</v>
      </c>
      <c r="AF104" s="52" t="s">
        <v>2606</v>
      </c>
      <c r="AG104" s="52" t="s">
        <v>3544</v>
      </c>
      <c r="AH104" s="52" t="s">
        <v>3476</v>
      </c>
      <c r="AI104" s="52" t="s">
        <v>2456</v>
      </c>
      <c r="AJ104" s="52"/>
      <c r="AK104" s="52" t="s">
        <v>1223</v>
      </c>
      <c r="AL104" s="52" t="s">
        <v>1570</v>
      </c>
      <c r="AM104" s="52" t="s">
        <v>3553</v>
      </c>
      <c r="AN104" s="250">
        <v>14200</v>
      </c>
      <c r="AO104" s="250"/>
      <c r="AP104" s="119">
        <f t="shared" si="6"/>
        <v>800</v>
      </c>
      <c r="AQ104" s="338">
        <v>23083</v>
      </c>
      <c r="AR104" s="332"/>
      <c r="AS104" s="18" t="s">
        <v>2660</v>
      </c>
      <c r="AT104" s="18" t="s">
        <v>2660</v>
      </c>
      <c r="AU104" s="18" t="s">
        <v>2660</v>
      </c>
      <c r="AV104" s="15">
        <v>14200</v>
      </c>
      <c r="AW104" s="46" t="s">
        <v>2664</v>
      </c>
      <c r="AX104" s="18"/>
    </row>
    <row r="105" spans="1:50" s="123" customFormat="1" ht="72" hidden="1" x14ac:dyDescent="0.2">
      <c r="A105" s="52" t="s">
        <v>23</v>
      </c>
      <c r="B105" s="52" t="s">
        <v>277</v>
      </c>
      <c r="C105" s="52" t="s">
        <v>276</v>
      </c>
      <c r="D105" s="52" t="s">
        <v>11</v>
      </c>
      <c r="E105" s="52" t="s">
        <v>310</v>
      </c>
      <c r="F105" s="121" t="s">
        <v>1677</v>
      </c>
      <c r="G105" s="52" t="s">
        <v>391</v>
      </c>
      <c r="H105" s="71" t="s">
        <v>291</v>
      </c>
      <c r="I105" s="71" t="s">
        <v>273</v>
      </c>
      <c r="J105" s="122">
        <v>181500</v>
      </c>
      <c r="K105" s="71"/>
      <c r="L105" s="71"/>
      <c r="M105" s="249" t="s">
        <v>137</v>
      </c>
      <c r="N105" s="311"/>
      <c r="O105" s="328" t="s">
        <v>2597</v>
      </c>
      <c r="P105" s="328" t="s">
        <v>2598</v>
      </c>
      <c r="Q105" s="332" t="s">
        <v>1231</v>
      </c>
      <c r="R105" s="332" t="s">
        <v>1190</v>
      </c>
      <c r="S105" s="332" t="s">
        <v>60</v>
      </c>
      <c r="T105" s="332"/>
      <c r="U105" s="332"/>
      <c r="V105" s="328" t="s">
        <v>2599</v>
      </c>
      <c r="W105" s="336">
        <v>173019</v>
      </c>
      <c r="X105" s="332" t="s">
        <v>1182</v>
      </c>
      <c r="Y105" s="328" t="s">
        <v>2600</v>
      </c>
      <c r="Z105" s="336">
        <v>173019</v>
      </c>
      <c r="AA105" s="328" t="s">
        <v>3646</v>
      </c>
      <c r="AB105" s="311"/>
      <c r="AC105" s="311"/>
      <c r="AD105" s="311"/>
      <c r="AE105" s="311" t="s">
        <v>3645</v>
      </c>
      <c r="AF105" s="52" t="s">
        <v>1223</v>
      </c>
      <c r="AG105" s="52" t="s">
        <v>3541</v>
      </c>
      <c r="AH105" s="52" t="s">
        <v>3470</v>
      </c>
      <c r="AI105" s="52" t="s">
        <v>2456</v>
      </c>
      <c r="AJ105" s="52"/>
      <c r="AK105" s="52" t="s">
        <v>1223</v>
      </c>
      <c r="AL105" s="52" t="s">
        <v>1570</v>
      </c>
      <c r="AM105" s="52" t="s">
        <v>3553</v>
      </c>
      <c r="AN105" s="250">
        <v>173019</v>
      </c>
      <c r="AO105" s="250"/>
      <c r="AP105" s="119">
        <f t="shared" si="6"/>
        <v>8481</v>
      </c>
      <c r="AQ105" s="338">
        <v>23102</v>
      </c>
      <c r="AR105" s="332"/>
      <c r="AS105" s="18" t="s">
        <v>2662</v>
      </c>
      <c r="AT105" s="18" t="s">
        <v>2662</v>
      </c>
      <c r="AU105" s="18" t="s">
        <v>2662</v>
      </c>
      <c r="AV105" s="15">
        <v>173019</v>
      </c>
      <c r="AW105" s="134" t="s">
        <v>2665</v>
      </c>
      <c r="AX105" s="18"/>
    </row>
    <row r="106" spans="1:50" s="123" customFormat="1" ht="72" hidden="1" x14ac:dyDescent="0.2">
      <c r="A106" s="52" t="s">
        <v>23</v>
      </c>
      <c r="B106" s="52" t="s">
        <v>277</v>
      </c>
      <c r="C106" s="52" t="s">
        <v>276</v>
      </c>
      <c r="D106" s="52" t="s">
        <v>11</v>
      </c>
      <c r="E106" s="52" t="s">
        <v>310</v>
      </c>
      <c r="F106" s="121" t="s">
        <v>1678</v>
      </c>
      <c r="G106" s="52" t="s">
        <v>392</v>
      </c>
      <c r="H106" s="71" t="s">
        <v>269</v>
      </c>
      <c r="I106" s="71" t="s">
        <v>273</v>
      </c>
      <c r="J106" s="122">
        <v>19800</v>
      </c>
      <c r="K106" s="71"/>
      <c r="L106" s="71"/>
      <c r="M106" s="249" t="s">
        <v>137</v>
      </c>
      <c r="N106" s="311"/>
      <c r="O106" s="328" t="s">
        <v>2597</v>
      </c>
      <c r="P106" s="328" t="s">
        <v>2598</v>
      </c>
      <c r="Q106" s="332" t="s">
        <v>1231</v>
      </c>
      <c r="R106" s="332" t="s">
        <v>1190</v>
      </c>
      <c r="S106" s="332" t="s">
        <v>60</v>
      </c>
      <c r="T106" s="332"/>
      <c r="U106" s="332"/>
      <c r="V106" s="328" t="s">
        <v>2599</v>
      </c>
      <c r="W106" s="336">
        <v>19800</v>
      </c>
      <c r="X106" s="332" t="s">
        <v>1182</v>
      </c>
      <c r="Y106" s="328" t="s">
        <v>2600</v>
      </c>
      <c r="Z106" s="336">
        <v>19800</v>
      </c>
      <c r="AA106" s="328" t="s">
        <v>3646</v>
      </c>
      <c r="AB106" s="311"/>
      <c r="AC106" s="311"/>
      <c r="AD106" s="311"/>
      <c r="AE106" s="311" t="s">
        <v>3645</v>
      </c>
      <c r="AF106" s="52" t="s">
        <v>1223</v>
      </c>
      <c r="AG106" s="52" t="s">
        <v>3541</v>
      </c>
      <c r="AH106" s="52" t="s">
        <v>3470</v>
      </c>
      <c r="AI106" s="52" t="s">
        <v>2456</v>
      </c>
      <c r="AJ106" s="52"/>
      <c r="AK106" s="52" t="s">
        <v>1223</v>
      </c>
      <c r="AL106" s="52" t="s">
        <v>1570</v>
      </c>
      <c r="AM106" s="52" t="s">
        <v>3553</v>
      </c>
      <c r="AN106" s="122">
        <v>19800</v>
      </c>
      <c r="AO106" s="250"/>
      <c r="AP106" s="119">
        <f t="shared" si="6"/>
        <v>0</v>
      </c>
      <c r="AQ106" s="338">
        <v>23102</v>
      </c>
      <c r="AR106" s="332"/>
      <c r="AS106" s="18" t="s">
        <v>2662</v>
      </c>
      <c r="AT106" s="18" t="s">
        <v>2662</v>
      </c>
      <c r="AU106" s="18" t="s">
        <v>2662</v>
      </c>
      <c r="AV106" s="15">
        <v>19800</v>
      </c>
      <c r="AW106" s="18" t="s">
        <v>2395</v>
      </c>
      <c r="AX106" s="18"/>
    </row>
    <row r="107" spans="1:50" s="123" customFormat="1" ht="72" hidden="1" x14ac:dyDescent="0.2">
      <c r="A107" s="52" t="s">
        <v>23</v>
      </c>
      <c r="B107" s="52" t="s">
        <v>277</v>
      </c>
      <c r="C107" s="52" t="s">
        <v>276</v>
      </c>
      <c r="D107" s="52" t="s">
        <v>11</v>
      </c>
      <c r="E107" s="52" t="s">
        <v>310</v>
      </c>
      <c r="F107" s="121" t="s">
        <v>1679</v>
      </c>
      <c r="G107" s="52" t="s">
        <v>393</v>
      </c>
      <c r="H107" s="71" t="s">
        <v>319</v>
      </c>
      <c r="I107" s="71" t="s">
        <v>273</v>
      </c>
      <c r="J107" s="122">
        <v>60000</v>
      </c>
      <c r="K107" s="71"/>
      <c r="L107" s="71"/>
      <c r="M107" s="249" t="s">
        <v>137</v>
      </c>
      <c r="N107" s="311"/>
      <c r="O107" s="328" t="s">
        <v>2597</v>
      </c>
      <c r="P107" s="328" t="s">
        <v>2598</v>
      </c>
      <c r="Q107" s="332" t="s">
        <v>1231</v>
      </c>
      <c r="R107" s="332" t="s">
        <v>1190</v>
      </c>
      <c r="S107" s="332" t="s">
        <v>60</v>
      </c>
      <c r="T107" s="332"/>
      <c r="U107" s="332"/>
      <c r="V107" s="328" t="s">
        <v>2599</v>
      </c>
      <c r="W107" s="336">
        <v>38800</v>
      </c>
      <c r="X107" s="332" t="s">
        <v>1182</v>
      </c>
      <c r="Y107" s="328" t="s">
        <v>2600</v>
      </c>
      <c r="Z107" s="336">
        <v>38800</v>
      </c>
      <c r="AA107" s="328" t="s">
        <v>3646</v>
      </c>
      <c r="AB107" s="311"/>
      <c r="AC107" s="311"/>
      <c r="AD107" s="311"/>
      <c r="AE107" s="311" t="s">
        <v>3645</v>
      </c>
      <c r="AF107" s="52" t="s">
        <v>1223</v>
      </c>
      <c r="AG107" s="52" t="s">
        <v>3541</v>
      </c>
      <c r="AH107" s="52" t="s">
        <v>3470</v>
      </c>
      <c r="AI107" s="52" t="s">
        <v>2456</v>
      </c>
      <c r="AJ107" s="52"/>
      <c r="AK107" s="52" t="s">
        <v>1223</v>
      </c>
      <c r="AL107" s="52" t="s">
        <v>1570</v>
      </c>
      <c r="AM107" s="52" t="s">
        <v>3553</v>
      </c>
      <c r="AN107" s="250">
        <v>38800</v>
      </c>
      <c r="AO107" s="250"/>
      <c r="AP107" s="119">
        <f t="shared" si="6"/>
        <v>21200</v>
      </c>
      <c r="AQ107" s="338">
        <v>23102</v>
      </c>
      <c r="AR107" s="332"/>
      <c r="AS107" s="18" t="s">
        <v>2662</v>
      </c>
      <c r="AT107" s="18" t="s">
        <v>2662</v>
      </c>
      <c r="AU107" s="18" t="s">
        <v>2662</v>
      </c>
      <c r="AV107" s="15">
        <v>38800</v>
      </c>
      <c r="AW107" s="46" t="s">
        <v>2666</v>
      </c>
      <c r="AX107" s="18"/>
    </row>
    <row r="108" spans="1:50" s="123" customFormat="1" ht="72" hidden="1" x14ac:dyDescent="0.2">
      <c r="A108" s="52" t="s">
        <v>23</v>
      </c>
      <c r="B108" s="52" t="s">
        <v>277</v>
      </c>
      <c r="C108" s="52" t="s">
        <v>276</v>
      </c>
      <c r="D108" s="52" t="s">
        <v>11</v>
      </c>
      <c r="E108" s="52" t="s">
        <v>310</v>
      </c>
      <c r="F108" s="121" t="s">
        <v>1680</v>
      </c>
      <c r="G108" s="52" t="s">
        <v>394</v>
      </c>
      <c r="H108" s="71" t="s">
        <v>319</v>
      </c>
      <c r="I108" s="71" t="s">
        <v>273</v>
      </c>
      <c r="J108" s="122">
        <v>32000</v>
      </c>
      <c r="K108" s="71"/>
      <c r="L108" s="71"/>
      <c r="M108" s="249" t="s">
        <v>137</v>
      </c>
      <c r="N108" s="311"/>
      <c r="O108" s="332" t="s">
        <v>2602</v>
      </c>
      <c r="P108" s="328" t="s">
        <v>2603</v>
      </c>
      <c r="Q108" s="332" t="s">
        <v>1231</v>
      </c>
      <c r="R108" s="332" t="s">
        <v>1190</v>
      </c>
      <c r="S108" s="332" t="s">
        <v>60</v>
      </c>
      <c r="T108" s="332"/>
      <c r="U108" s="332"/>
      <c r="V108" s="328" t="s">
        <v>2604</v>
      </c>
      <c r="W108" s="336">
        <v>30800</v>
      </c>
      <c r="X108" s="332" t="s">
        <v>1182</v>
      </c>
      <c r="Y108" s="328" t="s">
        <v>2605</v>
      </c>
      <c r="Z108" s="336">
        <v>30800</v>
      </c>
      <c r="AA108" s="328" t="s">
        <v>3648</v>
      </c>
      <c r="AB108" s="338">
        <v>23109</v>
      </c>
      <c r="AC108" s="338">
        <v>23109</v>
      </c>
      <c r="AD108" s="336">
        <v>30800</v>
      </c>
      <c r="AE108" s="342" t="s">
        <v>3649</v>
      </c>
      <c r="AF108" s="52" t="s">
        <v>2606</v>
      </c>
      <c r="AG108" s="52" t="s">
        <v>3544</v>
      </c>
      <c r="AH108" s="52" t="s">
        <v>3476</v>
      </c>
      <c r="AI108" s="52" t="s">
        <v>2456</v>
      </c>
      <c r="AJ108" s="52"/>
      <c r="AK108" s="52" t="s">
        <v>1223</v>
      </c>
      <c r="AL108" s="52" t="s">
        <v>1570</v>
      </c>
      <c r="AM108" s="52" t="s">
        <v>3553</v>
      </c>
      <c r="AN108" s="250">
        <v>30800</v>
      </c>
      <c r="AO108" s="250"/>
      <c r="AP108" s="119">
        <f t="shared" si="6"/>
        <v>1200</v>
      </c>
      <c r="AQ108" s="338">
        <v>23083</v>
      </c>
      <c r="AR108" s="332"/>
      <c r="AS108" s="18" t="s">
        <v>2660</v>
      </c>
      <c r="AT108" s="18" t="s">
        <v>2660</v>
      </c>
      <c r="AU108" s="18" t="s">
        <v>2660</v>
      </c>
      <c r="AV108" s="15">
        <v>30800</v>
      </c>
      <c r="AW108" s="15">
        <v>1200</v>
      </c>
      <c r="AX108" s="18"/>
    </row>
    <row r="109" spans="1:50" s="123" customFormat="1" ht="72" hidden="1" x14ac:dyDescent="0.2">
      <c r="A109" s="52" t="s">
        <v>23</v>
      </c>
      <c r="B109" s="52" t="s">
        <v>277</v>
      </c>
      <c r="C109" s="52" t="s">
        <v>276</v>
      </c>
      <c r="D109" s="52" t="s">
        <v>11</v>
      </c>
      <c r="E109" s="52" t="s">
        <v>310</v>
      </c>
      <c r="F109" s="121" t="s">
        <v>1681</v>
      </c>
      <c r="G109" s="52" t="s">
        <v>395</v>
      </c>
      <c r="H109" s="71" t="s">
        <v>270</v>
      </c>
      <c r="I109" s="71" t="s">
        <v>273</v>
      </c>
      <c r="J109" s="122">
        <v>53500</v>
      </c>
      <c r="K109" s="71"/>
      <c r="L109" s="71"/>
      <c r="M109" s="249" t="s">
        <v>137</v>
      </c>
      <c r="N109" s="311"/>
      <c r="O109" s="328" t="s">
        <v>2597</v>
      </c>
      <c r="P109" s="328" t="s">
        <v>2598</v>
      </c>
      <c r="Q109" s="332" t="s">
        <v>1231</v>
      </c>
      <c r="R109" s="332" t="s">
        <v>1190</v>
      </c>
      <c r="S109" s="332" t="s">
        <v>60</v>
      </c>
      <c r="T109" s="332"/>
      <c r="U109" s="332"/>
      <c r="V109" s="328" t="s">
        <v>2599</v>
      </c>
      <c r="W109" s="336">
        <v>53500</v>
      </c>
      <c r="X109" s="332" t="s">
        <v>1182</v>
      </c>
      <c r="Y109" s="328" t="s">
        <v>2600</v>
      </c>
      <c r="Z109" s="336">
        <v>53500</v>
      </c>
      <c r="AA109" s="328" t="s">
        <v>3646</v>
      </c>
      <c r="AB109" s="311"/>
      <c r="AC109" s="311"/>
      <c r="AD109" s="311"/>
      <c r="AE109" s="311" t="s">
        <v>3645</v>
      </c>
      <c r="AF109" s="52" t="s">
        <v>1223</v>
      </c>
      <c r="AG109" s="52" t="s">
        <v>3541</v>
      </c>
      <c r="AH109" s="52" t="s">
        <v>3470</v>
      </c>
      <c r="AI109" s="52" t="s">
        <v>2456</v>
      </c>
      <c r="AJ109" s="52"/>
      <c r="AK109" s="52" t="s">
        <v>1223</v>
      </c>
      <c r="AL109" s="52" t="s">
        <v>1570</v>
      </c>
      <c r="AM109" s="52" t="s">
        <v>3553</v>
      </c>
      <c r="AN109" s="122">
        <v>53500</v>
      </c>
      <c r="AO109" s="250"/>
      <c r="AP109" s="119">
        <f t="shared" si="6"/>
        <v>0</v>
      </c>
      <c r="AQ109" s="338">
        <v>23102</v>
      </c>
      <c r="AR109" s="332"/>
      <c r="AS109" s="18" t="s">
        <v>2662</v>
      </c>
      <c r="AT109" s="18" t="s">
        <v>2662</v>
      </c>
      <c r="AU109" s="18" t="s">
        <v>2662</v>
      </c>
      <c r="AV109" s="15">
        <v>53500</v>
      </c>
      <c r="AW109" s="18" t="s">
        <v>2395</v>
      </c>
      <c r="AX109" s="18"/>
    </row>
    <row r="110" spans="1:50" s="123" customFormat="1" ht="90" hidden="1" x14ac:dyDescent="0.2">
      <c r="A110" s="52" t="s">
        <v>23</v>
      </c>
      <c r="B110" s="52" t="s">
        <v>277</v>
      </c>
      <c r="C110" s="52" t="s">
        <v>276</v>
      </c>
      <c r="D110" s="52" t="s">
        <v>11</v>
      </c>
      <c r="E110" s="52" t="s">
        <v>310</v>
      </c>
      <c r="F110" s="121" t="s">
        <v>1682</v>
      </c>
      <c r="G110" s="52" t="s">
        <v>396</v>
      </c>
      <c r="H110" s="71" t="s">
        <v>270</v>
      </c>
      <c r="I110" s="71" t="s">
        <v>397</v>
      </c>
      <c r="J110" s="122">
        <v>52500</v>
      </c>
      <c r="K110" s="71"/>
      <c r="L110" s="71"/>
      <c r="M110" s="249" t="s">
        <v>137</v>
      </c>
      <c r="N110" s="311"/>
      <c r="O110" s="328" t="s">
        <v>2607</v>
      </c>
      <c r="P110" s="328" t="s">
        <v>2603</v>
      </c>
      <c r="Q110" s="332" t="s">
        <v>1232</v>
      </c>
      <c r="R110" s="332" t="s">
        <v>12</v>
      </c>
      <c r="S110" s="332" t="s">
        <v>116</v>
      </c>
      <c r="T110" s="332"/>
      <c r="U110" s="332"/>
      <c r="V110" s="328" t="s">
        <v>2608</v>
      </c>
      <c r="W110" s="336">
        <v>52430</v>
      </c>
      <c r="X110" s="332" t="s">
        <v>1182</v>
      </c>
      <c r="Y110" s="328" t="s">
        <v>2609</v>
      </c>
      <c r="Z110" s="336">
        <v>52430</v>
      </c>
      <c r="AA110" s="328" t="s">
        <v>2610</v>
      </c>
      <c r="AB110" s="311"/>
      <c r="AC110" s="311"/>
      <c r="AD110" s="311"/>
      <c r="AE110" s="311" t="s">
        <v>3645</v>
      </c>
      <c r="AF110" s="52" t="s">
        <v>2595</v>
      </c>
      <c r="AG110" s="52" t="s">
        <v>3544</v>
      </c>
      <c r="AH110" s="52" t="s">
        <v>3476</v>
      </c>
      <c r="AI110" s="52" t="s">
        <v>2456</v>
      </c>
      <c r="AJ110" s="52"/>
      <c r="AK110" s="52" t="s">
        <v>1223</v>
      </c>
      <c r="AL110" s="52" t="s">
        <v>1570</v>
      </c>
      <c r="AM110" s="52" t="s">
        <v>3553</v>
      </c>
      <c r="AN110" s="250">
        <v>52430</v>
      </c>
      <c r="AO110" s="250"/>
      <c r="AP110" s="119">
        <f t="shared" si="6"/>
        <v>70</v>
      </c>
      <c r="AQ110" s="338">
        <v>23083</v>
      </c>
      <c r="AR110" s="332"/>
      <c r="AS110" s="18" t="s">
        <v>2662</v>
      </c>
      <c r="AT110" s="18" t="s">
        <v>2662</v>
      </c>
      <c r="AU110" s="18" t="s">
        <v>2662</v>
      </c>
      <c r="AV110" s="15">
        <v>52430</v>
      </c>
      <c r="AW110" s="46" t="s">
        <v>2667</v>
      </c>
      <c r="AX110" s="18"/>
    </row>
    <row r="111" spans="1:50" s="123" customFormat="1" ht="72" hidden="1" x14ac:dyDescent="0.2">
      <c r="A111" s="52" t="s">
        <v>23</v>
      </c>
      <c r="B111" s="52" t="s">
        <v>277</v>
      </c>
      <c r="C111" s="52" t="s">
        <v>276</v>
      </c>
      <c r="D111" s="52" t="s">
        <v>11</v>
      </c>
      <c r="E111" s="52" t="s">
        <v>310</v>
      </c>
      <c r="F111" s="121" t="s">
        <v>1683</v>
      </c>
      <c r="G111" s="52" t="s">
        <v>398</v>
      </c>
      <c r="H111" s="71" t="s">
        <v>317</v>
      </c>
      <c r="I111" s="71" t="s">
        <v>273</v>
      </c>
      <c r="J111" s="122">
        <v>40000</v>
      </c>
      <c r="K111" s="71"/>
      <c r="L111" s="71"/>
      <c r="M111" s="249" t="s">
        <v>137</v>
      </c>
      <c r="N111" s="311"/>
      <c r="O111" s="332" t="s">
        <v>2602</v>
      </c>
      <c r="P111" s="328" t="s">
        <v>2603</v>
      </c>
      <c r="Q111" s="332" t="s">
        <v>1231</v>
      </c>
      <c r="R111" s="332" t="s">
        <v>1190</v>
      </c>
      <c r="S111" s="332" t="s">
        <v>60</v>
      </c>
      <c r="T111" s="332"/>
      <c r="U111" s="332"/>
      <c r="V111" s="328" t="s">
        <v>2604</v>
      </c>
      <c r="W111" s="336">
        <v>40000</v>
      </c>
      <c r="X111" s="332" t="s">
        <v>1182</v>
      </c>
      <c r="Y111" s="328" t="s">
        <v>2605</v>
      </c>
      <c r="Z111" s="336">
        <v>40000</v>
      </c>
      <c r="AA111" s="328" t="s">
        <v>3648</v>
      </c>
      <c r="AB111" s="338">
        <v>23109</v>
      </c>
      <c r="AC111" s="338">
        <v>23109</v>
      </c>
      <c r="AD111" s="336">
        <v>40000</v>
      </c>
      <c r="AE111" s="342" t="s">
        <v>3644</v>
      </c>
      <c r="AF111" s="52" t="s">
        <v>2606</v>
      </c>
      <c r="AG111" s="52" t="s">
        <v>3544</v>
      </c>
      <c r="AH111" s="52" t="s">
        <v>3476</v>
      </c>
      <c r="AI111" s="52" t="s">
        <v>2456</v>
      </c>
      <c r="AJ111" s="52"/>
      <c r="AK111" s="52" t="s">
        <v>1223</v>
      </c>
      <c r="AL111" s="52" t="s">
        <v>1570</v>
      </c>
      <c r="AM111" s="52" t="s">
        <v>3553</v>
      </c>
      <c r="AN111" s="250">
        <v>40000</v>
      </c>
      <c r="AO111" s="250"/>
      <c r="AP111" s="119">
        <f t="shared" si="6"/>
        <v>0</v>
      </c>
      <c r="AQ111" s="338">
        <v>23083</v>
      </c>
      <c r="AR111" s="332"/>
      <c r="AS111" s="18" t="s">
        <v>2660</v>
      </c>
      <c r="AT111" s="18" t="s">
        <v>2660</v>
      </c>
      <c r="AU111" s="18" t="s">
        <v>2660</v>
      </c>
      <c r="AV111" s="15">
        <v>40000</v>
      </c>
      <c r="AW111" s="18" t="s">
        <v>2395</v>
      </c>
      <c r="AX111" s="18"/>
    </row>
    <row r="112" spans="1:50" s="123" customFormat="1" ht="72" hidden="1" x14ac:dyDescent="0.2">
      <c r="A112" s="52" t="s">
        <v>23</v>
      </c>
      <c r="B112" s="52" t="s">
        <v>277</v>
      </c>
      <c r="C112" s="52" t="s">
        <v>276</v>
      </c>
      <c r="D112" s="52" t="s">
        <v>11</v>
      </c>
      <c r="E112" s="52" t="s">
        <v>310</v>
      </c>
      <c r="F112" s="121" t="s">
        <v>1684</v>
      </c>
      <c r="G112" s="52" t="s">
        <v>399</v>
      </c>
      <c r="H112" s="71" t="s">
        <v>269</v>
      </c>
      <c r="I112" s="71" t="s">
        <v>397</v>
      </c>
      <c r="J112" s="122">
        <v>40000</v>
      </c>
      <c r="K112" s="71"/>
      <c r="L112" s="71"/>
      <c r="M112" s="249" t="s">
        <v>137</v>
      </c>
      <c r="N112" s="340"/>
      <c r="O112" s="328" t="s">
        <v>2597</v>
      </c>
      <c r="P112" s="328" t="s">
        <v>2598</v>
      </c>
      <c r="Q112" s="332" t="s">
        <v>1231</v>
      </c>
      <c r="R112" s="332" t="s">
        <v>1190</v>
      </c>
      <c r="S112" s="332" t="s">
        <v>60</v>
      </c>
      <c r="T112" s="332"/>
      <c r="U112" s="332"/>
      <c r="V112" s="328" t="s">
        <v>2599</v>
      </c>
      <c r="W112" s="336">
        <v>39000</v>
      </c>
      <c r="X112" s="332" t="s">
        <v>1182</v>
      </c>
      <c r="Y112" s="328" t="s">
        <v>2600</v>
      </c>
      <c r="Z112" s="336">
        <v>39000</v>
      </c>
      <c r="AA112" s="328" t="s">
        <v>3646</v>
      </c>
      <c r="AB112" s="332"/>
      <c r="AC112" s="332"/>
      <c r="AD112" s="336"/>
      <c r="AE112" s="311" t="s">
        <v>3645</v>
      </c>
      <c r="AF112" s="52" t="s">
        <v>1223</v>
      </c>
      <c r="AG112" s="52" t="s">
        <v>3541</v>
      </c>
      <c r="AH112" s="52" t="s">
        <v>3470</v>
      </c>
      <c r="AI112" s="52" t="s">
        <v>2456</v>
      </c>
      <c r="AJ112" s="52"/>
      <c r="AK112" s="52" t="s">
        <v>1223</v>
      </c>
      <c r="AL112" s="52" t="s">
        <v>1570</v>
      </c>
      <c r="AM112" s="52" t="s">
        <v>3553</v>
      </c>
      <c r="AN112" s="250">
        <v>39000</v>
      </c>
      <c r="AO112" s="250"/>
      <c r="AP112" s="119">
        <f t="shared" si="6"/>
        <v>1000</v>
      </c>
      <c r="AQ112" s="338">
        <v>23102</v>
      </c>
      <c r="AR112" s="332"/>
      <c r="AS112" s="18" t="s">
        <v>2662</v>
      </c>
      <c r="AT112" s="18" t="s">
        <v>2662</v>
      </c>
      <c r="AU112" s="18" t="s">
        <v>2662</v>
      </c>
      <c r="AV112" s="15">
        <v>39000</v>
      </c>
      <c r="AW112" s="46" t="s">
        <v>2668</v>
      </c>
      <c r="AX112" s="18"/>
    </row>
    <row r="113" spans="1:50" s="123" customFormat="1" ht="72" hidden="1" x14ac:dyDescent="0.2">
      <c r="A113" s="52" t="s">
        <v>23</v>
      </c>
      <c r="B113" s="52" t="s">
        <v>277</v>
      </c>
      <c r="C113" s="52" t="s">
        <v>276</v>
      </c>
      <c r="D113" s="52" t="s">
        <v>11</v>
      </c>
      <c r="E113" s="52" t="s">
        <v>310</v>
      </c>
      <c r="F113" s="121" t="s">
        <v>1685</v>
      </c>
      <c r="G113" s="52" t="s">
        <v>400</v>
      </c>
      <c r="H113" s="71" t="s">
        <v>303</v>
      </c>
      <c r="I113" s="71" t="s">
        <v>274</v>
      </c>
      <c r="J113" s="122">
        <v>80000</v>
      </c>
      <c r="K113" s="71"/>
      <c r="L113" s="71"/>
      <c r="M113" s="249" t="s">
        <v>137</v>
      </c>
      <c r="N113" s="340"/>
      <c r="O113" s="328" t="s">
        <v>2601</v>
      </c>
      <c r="P113" s="328" t="s">
        <v>2598</v>
      </c>
      <c r="Q113" s="332" t="s">
        <v>1231</v>
      </c>
      <c r="R113" s="332" t="s">
        <v>1190</v>
      </c>
      <c r="S113" s="332" t="s">
        <v>60</v>
      </c>
      <c r="T113" s="332"/>
      <c r="U113" s="332"/>
      <c r="V113" s="328" t="s">
        <v>2599</v>
      </c>
      <c r="W113" s="336">
        <v>70000</v>
      </c>
      <c r="X113" s="332" t="s">
        <v>1182</v>
      </c>
      <c r="Y113" s="328" t="s">
        <v>2600</v>
      </c>
      <c r="Z113" s="336">
        <v>70000</v>
      </c>
      <c r="AA113" s="328"/>
      <c r="AB113" s="332"/>
      <c r="AC113" s="332"/>
      <c r="AD113" s="336"/>
      <c r="AE113" s="311" t="s">
        <v>3645</v>
      </c>
      <c r="AF113" s="52" t="s">
        <v>1223</v>
      </c>
      <c r="AG113" s="52" t="s">
        <v>3541</v>
      </c>
      <c r="AH113" s="52" t="s">
        <v>3470</v>
      </c>
      <c r="AI113" s="52" t="s">
        <v>2456</v>
      </c>
      <c r="AJ113" s="52"/>
      <c r="AK113" s="52" t="s">
        <v>1223</v>
      </c>
      <c r="AL113" s="52" t="s">
        <v>1570</v>
      </c>
      <c r="AM113" s="52" t="s">
        <v>3553</v>
      </c>
      <c r="AN113" s="250">
        <v>70000</v>
      </c>
      <c r="AO113" s="250"/>
      <c r="AP113" s="119">
        <f t="shared" si="6"/>
        <v>10000</v>
      </c>
      <c r="AQ113" s="338">
        <v>23102</v>
      </c>
      <c r="AR113" s="332" t="s">
        <v>2660</v>
      </c>
      <c r="AS113" s="18" t="s">
        <v>2662</v>
      </c>
      <c r="AT113" s="18" t="s">
        <v>2662</v>
      </c>
      <c r="AU113" s="18" t="s">
        <v>2662</v>
      </c>
      <c r="AV113" s="15">
        <v>70000</v>
      </c>
      <c r="AW113" s="46" t="s">
        <v>2669</v>
      </c>
      <c r="AX113" s="18"/>
    </row>
    <row r="114" spans="1:50" s="123" customFormat="1" ht="72" hidden="1" x14ac:dyDescent="0.2">
      <c r="A114" s="52" t="s">
        <v>23</v>
      </c>
      <c r="B114" s="52" t="s">
        <v>277</v>
      </c>
      <c r="C114" s="52" t="s">
        <v>276</v>
      </c>
      <c r="D114" s="52" t="s">
        <v>11</v>
      </c>
      <c r="E114" s="52" t="s">
        <v>310</v>
      </c>
      <c r="F114" s="121" t="s">
        <v>1686</v>
      </c>
      <c r="G114" s="52" t="s">
        <v>401</v>
      </c>
      <c r="H114" s="71" t="s">
        <v>402</v>
      </c>
      <c r="I114" s="71" t="s">
        <v>268</v>
      </c>
      <c r="J114" s="122">
        <v>150000</v>
      </c>
      <c r="K114" s="71"/>
      <c r="L114" s="71"/>
      <c r="M114" s="249" t="s">
        <v>137</v>
      </c>
      <c r="N114" s="340"/>
      <c r="O114" s="328" t="s">
        <v>2601</v>
      </c>
      <c r="P114" s="328" t="s">
        <v>2598</v>
      </c>
      <c r="Q114" s="332" t="s">
        <v>1231</v>
      </c>
      <c r="R114" s="332" t="s">
        <v>1190</v>
      </c>
      <c r="S114" s="332" t="s">
        <v>60</v>
      </c>
      <c r="T114" s="332"/>
      <c r="U114" s="332"/>
      <c r="V114" s="328" t="s">
        <v>2599</v>
      </c>
      <c r="W114" s="336">
        <v>115000</v>
      </c>
      <c r="X114" s="332" t="s">
        <v>1182</v>
      </c>
      <c r="Y114" s="328" t="s">
        <v>2600</v>
      </c>
      <c r="Z114" s="336">
        <v>115000</v>
      </c>
      <c r="AA114" s="328"/>
      <c r="AB114" s="332"/>
      <c r="AC114" s="332"/>
      <c r="AD114" s="336"/>
      <c r="AE114" s="311" t="s">
        <v>3645</v>
      </c>
      <c r="AF114" s="52" t="s">
        <v>1223</v>
      </c>
      <c r="AG114" s="52" t="s">
        <v>3541</v>
      </c>
      <c r="AH114" s="52" t="s">
        <v>3470</v>
      </c>
      <c r="AI114" s="52" t="s">
        <v>2456</v>
      </c>
      <c r="AJ114" s="52"/>
      <c r="AK114" s="52" t="s">
        <v>1223</v>
      </c>
      <c r="AL114" s="52" t="s">
        <v>1570</v>
      </c>
      <c r="AM114" s="52" t="s">
        <v>3553</v>
      </c>
      <c r="AN114" s="250">
        <v>115000</v>
      </c>
      <c r="AO114" s="250"/>
      <c r="AP114" s="119">
        <f t="shared" si="6"/>
        <v>35000</v>
      </c>
      <c r="AQ114" s="338">
        <v>23102</v>
      </c>
      <c r="AR114" s="332" t="s">
        <v>2660</v>
      </c>
      <c r="AS114" s="18" t="s">
        <v>2662</v>
      </c>
      <c r="AT114" s="18" t="s">
        <v>2662</v>
      </c>
      <c r="AU114" s="18" t="s">
        <v>2662</v>
      </c>
      <c r="AV114" s="15">
        <v>115000</v>
      </c>
      <c r="AW114" s="46" t="s">
        <v>2670</v>
      </c>
      <c r="AX114" s="18"/>
    </row>
    <row r="115" spans="1:50" s="123" customFormat="1" ht="72" hidden="1" x14ac:dyDescent="0.2">
      <c r="A115" s="52" t="s">
        <v>23</v>
      </c>
      <c r="B115" s="52" t="s">
        <v>277</v>
      </c>
      <c r="C115" s="52" t="s">
        <v>276</v>
      </c>
      <c r="D115" s="52" t="s">
        <v>11</v>
      </c>
      <c r="E115" s="52" t="s">
        <v>310</v>
      </c>
      <c r="F115" s="121" t="s">
        <v>1687</v>
      </c>
      <c r="G115" s="52" t="s">
        <v>403</v>
      </c>
      <c r="H115" s="71" t="s">
        <v>319</v>
      </c>
      <c r="I115" s="71" t="s">
        <v>271</v>
      </c>
      <c r="J115" s="122">
        <v>58000</v>
      </c>
      <c r="K115" s="71"/>
      <c r="L115" s="71"/>
      <c r="M115" s="249" t="s">
        <v>137</v>
      </c>
      <c r="N115" s="340"/>
      <c r="O115" s="332" t="s">
        <v>2586</v>
      </c>
      <c r="P115" s="328" t="s">
        <v>2587</v>
      </c>
      <c r="Q115" s="310" t="s">
        <v>1220</v>
      </c>
      <c r="R115" s="332" t="s">
        <v>1190</v>
      </c>
      <c r="S115" s="332" t="s">
        <v>60</v>
      </c>
      <c r="T115" s="332" t="s">
        <v>1233</v>
      </c>
      <c r="U115" s="332" t="s">
        <v>1234</v>
      </c>
      <c r="V115" s="328" t="s">
        <v>2588</v>
      </c>
      <c r="W115" s="336">
        <v>58000</v>
      </c>
      <c r="X115" s="332" t="s">
        <v>1182</v>
      </c>
      <c r="Y115" s="328" t="s">
        <v>2589</v>
      </c>
      <c r="Z115" s="336">
        <v>58000</v>
      </c>
      <c r="AA115" s="328" t="s">
        <v>3643</v>
      </c>
      <c r="AB115" s="338">
        <v>23104</v>
      </c>
      <c r="AC115" s="338">
        <v>23104</v>
      </c>
      <c r="AD115" s="336"/>
      <c r="AE115" s="342" t="s">
        <v>3644</v>
      </c>
      <c r="AF115" s="52" t="s">
        <v>2591</v>
      </c>
      <c r="AG115" s="52" t="s">
        <v>3544</v>
      </c>
      <c r="AH115" s="52" t="s">
        <v>3476</v>
      </c>
      <c r="AI115" s="52" t="s">
        <v>2456</v>
      </c>
      <c r="AJ115" s="52"/>
      <c r="AK115" s="52" t="s">
        <v>1223</v>
      </c>
      <c r="AL115" s="52" t="s">
        <v>1570</v>
      </c>
      <c r="AM115" s="52" t="s">
        <v>3553</v>
      </c>
      <c r="AN115" s="122">
        <v>58000</v>
      </c>
      <c r="AO115" s="250"/>
      <c r="AP115" s="119">
        <f t="shared" si="6"/>
        <v>0</v>
      </c>
      <c r="AQ115" s="338">
        <v>23082</v>
      </c>
      <c r="AR115" s="332"/>
      <c r="AS115" s="18" t="s">
        <v>2660</v>
      </c>
      <c r="AT115" s="18" t="s">
        <v>2660</v>
      </c>
      <c r="AU115" s="18" t="s">
        <v>2660</v>
      </c>
      <c r="AV115" s="346">
        <v>58000</v>
      </c>
      <c r="AW115" s="18" t="s">
        <v>2395</v>
      </c>
      <c r="AX115" s="18"/>
    </row>
    <row r="116" spans="1:50" s="123" customFormat="1" ht="72" hidden="1" x14ac:dyDescent="0.2">
      <c r="A116" s="52" t="s">
        <v>23</v>
      </c>
      <c r="B116" s="52" t="s">
        <v>277</v>
      </c>
      <c r="C116" s="52" t="s">
        <v>276</v>
      </c>
      <c r="D116" s="52" t="s">
        <v>11</v>
      </c>
      <c r="E116" s="52" t="s">
        <v>310</v>
      </c>
      <c r="F116" s="121" t="s">
        <v>1688</v>
      </c>
      <c r="G116" s="52" t="s">
        <v>404</v>
      </c>
      <c r="H116" s="71" t="s">
        <v>340</v>
      </c>
      <c r="I116" s="71" t="s">
        <v>405</v>
      </c>
      <c r="J116" s="122">
        <v>36000</v>
      </c>
      <c r="K116" s="71"/>
      <c r="L116" s="71"/>
      <c r="M116" s="249" t="s">
        <v>137</v>
      </c>
      <c r="N116" s="340"/>
      <c r="O116" s="332" t="s">
        <v>2586</v>
      </c>
      <c r="P116" s="328" t="s">
        <v>2587</v>
      </c>
      <c r="Q116" s="310" t="s">
        <v>1220</v>
      </c>
      <c r="R116" s="332" t="s">
        <v>1190</v>
      </c>
      <c r="S116" s="332" t="s">
        <v>60</v>
      </c>
      <c r="T116" s="332" t="s">
        <v>1235</v>
      </c>
      <c r="U116" s="332" t="s">
        <v>1236</v>
      </c>
      <c r="V116" s="328" t="s">
        <v>2588</v>
      </c>
      <c r="W116" s="336">
        <v>36000</v>
      </c>
      <c r="X116" s="332" t="s">
        <v>1182</v>
      </c>
      <c r="Y116" s="328" t="s">
        <v>2589</v>
      </c>
      <c r="Z116" s="336">
        <v>36000</v>
      </c>
      <c r="AA116" s="328" t="s">
        <v>3643</v>
      </c>
      <c r="AB116" s="338">
        <v>23104</v>
      </c>
      <c r="AC116" s="338">
        <v>23104</v>
      </c>
      <c r="AD116" s="347"/>
      <c r="AE116" s="342" t="s">
        <v>3644</v>
      </c>
      <c r="AF116" s="52" t="s">
        <v>2591</v>
      </c>
      <c r="AG116" s="52" t="s">
        <v>3544</v>
      </c>
      <c r="AH116" s="52" t="s">
        <v>3476</v>
      </c>
      <c r="AI116" s="52" t="s">
        <v>2456</v>
      </c>
      <c r="AJ116" s="52"/>
      <c r="AK116" s="52" t="s">
        <v>1223</v>
      </c>
      <c r="AL116" s="52" t="s">
        <v>1570</v>
      </c>
      <c r="AM116" s="52" t="s">
        <v>3553</v>
      </c>
      <c r="AN116" s="122">
        <v>36000</v>
      </c>
      <c r="AO116" s="250"/>
      <c r="AP116" s="119">
        <f t="shared" si="6"/>
        <v>0</v>
      </c>
      <c r="AQ116" s="338">
        <v>23082</v>
      </c>
      <c r="AR116" s="332"/>
      <c r="AS116" s="18" t="s">
        <v>2660</v>
      </c>
      <c r="AT116" s="18" t="s">
        <v>2660</v>
      </c>
      <c r="AU116" s="18" t="s">
        <v>2660</v>
      </c>
      <c r="AV116" s="347">
        <v>36000</v>
      </c>
      <c r="AW116" s="18" t="s">
        <v>2395</v>
      </c>
      <c r="AX116" s="18"/>
    </row>
    <row r="117" spans="1:50" s="123" customFormat="1" ht="72" hidden="1" x14ac:dyDescent="0.2">
      <c r="A117" s="52" t="s">
        <v>23</v>
      </c>
      <c r="B117" s="52" t="s">
        <v>277</v>
      </c>
      <c r="C117" s="52" t="s">
        <v>276</v>
      </c>
      <c r="D117" s="52" t="s">
        <v>11</v>
      </c>
      <c r="E117" s="52" t="s">
        <v>310</v>
      </c>
      <c r="F117" s="121" t="s">
        <v>1689</v>
      </c>
      <c r="G117" s="52" t="s">
        <v>406</v>
      </c>
      <c r="H117" s="71" t="s">
        <v>407</v>
      </c>
      <c r="I117" s="71" t="s">
        <v>274</v>
      </c>
      <c r="J117" s="122">
        <v>180000</v>
      </c>
      <c r="K117" s="71"/>
      <c r="L117" s="71"/>
      <c r="M117" s="249" t="s">
        <v>137</v>
      </c>
      <c r="N117" s="340"/>
      <c r="O117" s="332" t="s">
        <v>2611</v>
      </c>
      <c r="P117" s="328" t="s">
        <v>2603</v>
      </c>
      <c r="Q117" s="310" t="s">
        <v>1237</v>
      </c>
      <c r="R117" s="332" t="s">
        <v>1190</v>
      </c>
      <c r="S117" s="332" t="s">
        <v>81</v>
      </c>
      <c r="T117" s="332"/>
      <c r="U117" s="332"/>
      <c r="V117" s="328" t="s">
        <v>2604</v>
      </c>
      <c r="W117" s="346">
        <v>178191.38</v>
      </c>
      <c r="X117" s="332" t="s">
        <v>1182</v>
      </c>
      <c r="Y117" s="328" t="s">
        <v>2605</v>
      </c>
      <c r="Z117" s="346">
        <v>178191.38</v>
      </c>
      <c r="AA117" s="328" t="s">
        <v>2612</v>
      </c>
      <c r="AB117" s="338">
        <v>23096</v>
      </c>
      <c r="AC117" s="338">
        <v>23096</v>
      </c>
      <c r="AD117" s="346">
        <v>178191.38</v>
      </c>
      <c r="AE117" s="311" t="s">
        <v>3644</v>
      </c>
      <c r="AF117" s="52" t="s">
        <v>2613</v>
      </c>
      <c r="AG117" s="52" t="s">
        <v>3544</v>
      </c>
      <c r="AH117" s="52" t="s">
        <v>3475</v>
      </c>
      <c r="AI117" s="52" t="s">
        <v>2456</v>
      </c>
      <c r="AJ117" s="52"/>
      <c r="AK117" s="52" t="s">
        <v>1223</v>
      </c>
      <c r="AL117" s="52" t="s">
        <v>1570</v>
      </c>
      <c r="AM117" s="52" t="s">
        <v>3553</v>
      </c>
      <c r="AN117" s="250">
        <v>178191.38</v>
      </c>
      <c r="AO117" s="250"/>
      <c r="AP117" s="119">
        <f t="shared" si="6"/>
        <v>1808.6199999999953</v>
      </c>
      <c r="AQ117" s="338"/>
      <c r="AR117" s="332"/>
      <c r="AS117" s="18"/>
      <c r="AT117" s="18"/>
      <c r="AU117" s="18"/>
      <c r="AV117" s="15">
        <v>178191.38</v>
      </c>
      <c r="AW117" s="15">
        <v>1808.62</v>
      </c>
      <c r="AX117" s="18"/>
    </row>
    <row r="118" spans="1:50" s="123" customFormat="1" ht="90" hidden="1" x14ac:dyDescent="0.2">
      <c r="A118" s="52" t="s">
        <v>23</v>
      </c>
      <c r="B118" s="52" t="s">
        <v>277</v>
      </c>
      <c r="C118" s="52" t="s">
        <v>276</v>
      </c>
      <c r="D118" s="52" t="s">
        <v>286</v>
      </c>
      <c r="E118" s="52" t="s">
        <v>310</v>
      </c>
      <c r="F118" s="121" t="s">
        <v>1690</v>
      </c>
      <c r="G118" s="52" t="s">
        <v>408</v>
      </c>
      <c r="H118" s="71" t="s">
        <v>270</v>
      </c>
      <c r="I118" s="71" t="s">
        <v>268</v>
      </c>
      <c r="J118" s="122">
        <v>50000</v>
      </c>
      <c r="K118" s="71"/>
      <c r="L118" s="71"/>
      <c r="M118" s="249" t="s">
        <v>137</v>
      </c>
      <c r="N118" s="340"/>
      <c r="O118" s="332" t="s">
        <v>2614</v>
      </c>
      <c r="P118" s="328" t="s">
        <v>2587</v>
      </c>
      <c r="Q118" s="332" t="s">
        <v>1227</v>
      </c>
      <c r="R118" s="332" t="s">
        <v>1190</v>
      </c>
      <c r="S118" s="332" t="s">
        <v>60</v>
      </c>
      <c r="T118" s="332"/>
      <c r="U118" s="332"/>
      <c r="V118" s="328" t="s">
        <v>2588</v>
      </c>
      <c r="W118" s="336">
        <v>50000</v>
      </c>
      <c r="X118" s="332" t="s">
        <v>1182</v>
      </c>
      <c r="Y118" s="328" t="s">
        <v>2589</v>
      </c>
      <c r="Z118" s="336">
        <v>50000</v>
      </c>
      <c r="AA118" s="328" t="s">
        <v>2615</v>
      </c>
      <c r="AB118" s="338">
        <v>23089</v>
      </c>
      <c r="AC118" s="338">
        <v>23089</v>
      </c>
      <c r="AD118" s="336">
        <v>50000</v>
      </c>
      <c r="AE118" s="311" t="s">
        <v>3650</v>
      </c>
      <c r="AF118" s="52" t="s">
        <v>2616</v>
      </c>
      <c r="AG118" s="52" t="s">
        <v>3544</v>
      </c>
      <c r="AH118" s="52" t="s">
        <v>3475</v>
      </c>
      <c r="AI118" s="52" t="s">
        <v>2457</v>
      </c>
      <c r="AJ118" s="52"/>
      <c r="AK118" s="52" t="s">
        <v>1223</v>
      </c>
      <c r="AL118" s="52" t="s">
        <v>1570</v>
      </c>
      <c r="AM118" s="52" t="s">
        <v>3553</v>
      </c>
      <c r="AN118" s="250"/>
      <c r="AO118" s="250">
        <v>50000</v>
      </c>
      <c r="AP118" s="119">
        <f t="shared" si="6"/>
        <v>0</v>
      </c>
      <c r="AQ118" s="338"/>
      <c r="AR118" s="332"/>
      <c r="AS118" s="18"/>
      <c r="AT118" s="18"/>
      <c r="AU118" s="18"/>
      <c r="AV118" s="15">
        <v>50000</v>
      </c>
      <c r="AW118" s="18" t="s">
        <v>2395</v>
      </c>
      <c r="AX118" s="18"/>
    </row>
    <row r="119" spans="1:50" s="123" customFormat="1" ht="72" hidden="1" x14ac:dyDescent="0.2">
      <c r="A119" s="52" t="s">
        <v>23</v>
      </c>
      <c r="B119" s="52" t="s">
        <v>277</v>
      </c>
      <c r="C119" s="52" t="s">
        <v>276</v>
      </c>
      <c r="D119" s="52" t="s">
        <v>286</v>
      </c>
      <c r="E119" s="52" t="s">
        <v>310</v>
      </c>
      <c r="F119" s="121" t="s">
        <v>1691</v>
      </c>
      <c r="G119" s="52" t="s">
        <v>409</v>
      </c>
      <c r="H119" s="71" t="s">
        <v>269</v>
      </c>
      <c r="I119" s="71" t="s">
        <v>271</v>
      </c>
      <c r="J119" s="122">
        <v>130000</v>
      </c>
      <c r="K119" s="71"/>
      <c r="L119" s="71"/>
      <c r="M119" s="249" t="s">
        <v>137</v>
      </c>
      <c r="N119" s="340"/>
      <c r="O119" s="332" t="s">
        <v>2617</v>
      </c>
      <c r="P119" s="328" t="s">
        <v>2587</v>
      </c>
      <c r="Q119" s="311" t="s">
        <v>1238</v>
      </c>
      <c r="R119" s="332" t="s">
        <v>1190</v>
      </c>
      <c r="S119" s="332" t="s">
        <v>60</v>
      </c>
      <c r="T119" s="332" t="s">
        <v>1239</v>
      </c>
      <c r="U119" s="332" t="s">
        <v>1240</v>
      </c>
      <c r="V119" s="328" t="s">
        <v>2618</v>
      </c>
      <c r="W119" s="346">
        <v>130000</v>
      </c>
      <c r="X119" s="332" t="s">
        <v>1182</v>
      </c>
      <c r="Y119" s="328" t="s">
        <v>2598</v>
      </c>
      <c r="Z119" s="346">
        <v>130000</v>
      </c>
      <c r="AA119" s="328" t="s">
        <v>3651</v>
      </c>
      <c r="AB119" s="338">
        <v>23086</v>
      </c>
      <c r="AC119" s="338">
        <v>23086</v>
      </c>
      <c r="AD119" s="336">
        <v>130000</v>
      </c>
      <c r="AE119" s="311" t="s">
        <v>3652</v>
      </c>
      <c r="AF119" s="52" t="s">
        <v>2616</v>
      </c>
      <c r="AG119" s="52" t="s">
        <v>3544</v>
      </c>
      <c r="AH119" s="52" t="s">
        <v>3475</v>
      </c>
      <c r="AI119" s="52" t="s">
        <v>2457</v>
      </c>
      <c r="AJ119" s="52"/>
      <c r="AK119" s="52" t="s">
        <v>1223</v>
      </c>
      <c r="AL119" s="52" t="s">
        <v>1570</v>
      </c>
      <c r="AM119" s="52" t="s">
        <v>3553</v>
      </c>
      <c r="AN119" s="122"/>
      <c r="AO119" s="122">
        <v>130000</v>
      </c>
      <c r="AP119" s="119">
        <f t="shared" si="6"/>
        <v>0</v>
      </c>
      <c r="AQ119" s="338"/>
      <c r="AR119" s="332"/>
      <c r="AS119" s="18"/>
      <c r="AT119" s="18"/>
      <c r="AU119" s="18"/>
      <c r="AV119" s="15">
        <v>130000</v>
      </c>
      <c r="AW119" s="18" t="s">
        <v>2395</v>
      </c>
      <c r="AX119" s="18"/>
    </row>
    <row r="120" spans="1:50" s="123" customFormat="1" ht="72" hidden="1" x14ac:dyDescent="0.2">
      <c r="A120" s="52" t="s">
        <v>23</v>
      </c>
      <c r="B120" s="52" t="s">
        <v>277</v>
      </c>
      <c r="C120" s="52" t="s">
        <v>276</v>
      </c>
      <c r="D120" s="52" t="s">
        <v>286</v>
      </c>
      <c r="E120" s="52" t="s">
        <v>310</v>
      </c>
      <c r="F120" s="121" t="s">
        <v>1692</v>
      </c>
      <c r="G120" s="52" t="s">
        <v>410</v>
      </c>
      <c r="H120" s="71" t="s">
        <v>270</v>
      </c>
      <c r="I120" s="71" t="s">
        <v>271</v>
      </c>
      <c r="J120" s="122">
        <v>9500</v>
      </c>
      <c r="K120" s="71"/>
      <c r="L120" s="71"/>
      <c r="M120" s="249" t="s">
        <v>137</v>
      </c>
      <c r="N120" s="340"/>
      <c r="O120" s="332" t="s">
        <v>2617</v>
      </c>
      <c r="P120" s="328" t="s">
        <v>2587</v>
      </c>
      <c r="Q120" s="311" t="s">
        <v>1238</v>
      </c>
      <c r="R120" s="332" t="s">
        <v>1190</v>
      </c>
      <c r="S120" s="332" t="s">
        <v>60</v>
      </c>
      <c r="T120" s="332" t="s">
        <v>1241</v>
      </c>
      <c r="U120" s="332" t="s">
        <v>1242</v>
      </c>
      <c r="V120" s="328" t="s">
        <v>2618</v>
      </c>
      <c r="W120" s="336">
        <v>9500</v>
      </c>
      <c r="X120" s="332" t="s">
        <v>1182</v>
      </c>
      <c r="Y120" s="328" t="s">
        <v>2598</v>
      </c>
      <c r="Z120" s="336">
        <v>9500</v>
      </c>
      <c r="AA120" s="328" t="s">
        <v>3651</v>
      </c>
      <c r="AB120" s="338">
        <v>23086</v>
      </c>
      <c r="AC120" s="338">
        <v>23086</v>
      </c>
      <c r="AD120" s="336">
        <v>9500</v>
      </c>
      <c r="AE120" s="311" t="s">
        <v>3652</v>
      </c>
      <c r="AF120" s="52" t="s">
        <v>2616</v>
      </c>
      <c r="AG120" s="52" t="s">
        <v>3544</v>
      </c>
      <c r="AH120" s="52" t="s">
        <v>3475</v>
      </c>
      <c r="AI120" s="52" t="s">
        <v>2457</v>
      </c>
      <c r="AJ120" s="52"/>
      <c r="AK120" s="52" t="s">
        <v>1223</v>
      </c>
      <c r="AL120" s="52" t="s">
        <v>1570</v>
      </c>
      <c r="AM120" s="52" t="s">
        <v>3553</v>
      </c>
      <c r="AN120" s="250"/>
      <c r="AO120" s="250">
        <v>9500</v>
      </c>
      <c r="AP120" s="119">
        <f t="shared" si="6"/>
        <v>0</v>
      </c>
      <c r="AQ120" s="338"/>
      <c r="AR120" s="332"/>
      <c r="AS120" s="18"/>
      <c r="AT120" s="18"/>
      <c r="AU120" s="18"/>
      <c r="AV120" s="15">
        <v>9500</v>
      </c>
      <c r="AW120" s="18" t="s">
        <v>2395</v>
      </c>
      <c r="AX120" s="18"/>
    </row>
    <row r="121" spans="1:50" s="123" customFormat="1" ht="72" hidden="1" x14ac:dyDescent="0.2">
      <c r="A121" s="52" t="s">
        <v>23</v>
      </c>
      <c r="B121" s="52" t="s">
        <v>277</v>
      </c>
      <c r="C121" s="52" t="s">
        <v>276</v>
      </c>
      <c r="D121" s="52" t="s">
        <v>286</v>
      </c>
      <c r="E121" s="52" t="s">
        <v>310</v>
      </c>
      <c r="F121" s="121" t="s">
        <v>1693</v>
      </c>
      <c r="G121" s="52" t="s">
        <v>411</v>
      </c>
      <c r="H121" s="71" t="s">
        <v>270</v>
      </c>
      <c r="I121" s="71" t="s">
        <v>274</v>
      </c>
      <c r="J121" s="122">
        <v>250000</v>
      </c>
      <c r="K121" s="71"/>
      <c r="L121" s="71"/>
      <c r="M121" s="249" t="s">
        <v>137</v>
      </c>
      <c r="N121" s="340"/>
      <c r="O121" s="328" t="s">
        <v>2620</v>
      </c>
      <c r="P121" s="328" t="s">
        <v>2621</v>
      </c>
      <c r="Q121" s="311" t="s">
        <v>1243</v>
      </c>
      <c r="R121" s="332" t="s">
        <v>1190</v>
      </c>
      <c r="S121" s="332" t="s">
        <v>89</v>
      </c>
      <c r="T121" s="332"/>
      <c r="U121" s="332"/>
      <c r="V121" s="328" t="s">
        <v>2622</v>
      </c>
      <c r="W121" s="336">
        <v>249845</v>
      </c>
      <c r="X121" s="332" t="s">
        <v>1182</v>
      </c>
      <c r="Y121" s="328" t="s">
        <v>2623</v>
      </c>
      <c r="Z121" s="336">
        <v>249845</v>
      </c>
      <c r="AA121" s="328"/>
      <c r="AB121" s="332"/>
      <c r="AC121" s="332"/>
      <c r="AD121" s="336"/>
      <c r="AE121" s="311" t="s">
        <v>3645</v>
      </c>
      <c r="AF121" s="52" t="s">
        <v>2624</v>
      </c>
      <c r="AG121" s="52" t="s">
        <v>3544</v>
      </c>
      <c r="AH121" s="52" t="s">
        <v>3476</v>
      </c>
      <c r="AI121" s="52" t="s">
        <v>2456</v>
      </c>
      <c r="AJ121" s="52"/>
      <c r="AK121" s="52" t="s">
        <v>1223</v>
      </c>
      <c r="AL121" s="52" t="s">
        <v>1570</v>
      </c>
      <c r="AM121" s="52" t="s">
        <v>3553</v>
      </c>
      <c r="AN121" s="250">
        <v>249845</v>
      </c>
      <c r="AO121" s="250"/>
      <c r="AP121" s="119">
        <f t="shared" si="6"/>
        <v>155</v>
      </c>
      <c r="AQ121" s="338">
        <v>23093</v>
      </c>
      <c r="AR121" s="332" t="s">
        <v>2660</v>
      </c>
      <c r="AS121" s="332" t="s">
        <v>2660</v>
      </c>
      <c r="AT121" s="332" t="s">
        <v>2660</v>
      </c>
      <c r="AU121" s="332" t="s">
        <v>2660</v>
      </c>
      <c r="AV121" s="15">
        <v>249845</v>
      </c>
      <c r="AW121" s="46" t="s">
        <v>2671</v>
      </c>
      <c r="AX121" s="18"/>
    </row>
    <row r="122" spans="1:50" s="123" customFormat="1" ht="90" hidden="1" x14ac:dyDescent="0.2">
      <c r="A122" s="52" t="s">
        <v>23</v>
      </c>
      <c r="B122" s="52" t="s">
        <v>277</v>
      </c>
      <c r="C122" s="52" t="s">
        <v>276</v>
      </c>
      <c r="D122" s="52" t="s">
        <v>286</v>
      </c>
      <c r="E122" s="52" t="s">
        <v>310</v>
      </c>
      <c r="F122" s="121" t="s">
        <v>1694</v>
      </c>
      <c r="G122" s="52" t="s">
        <v>412</v>
      </c>
      <c r="H122" s="71" t="s">
        <v>270</v>
      </c>
      <c r="I122" s="71" t="s">
        <v>274</v>
      </c>
      <c r="J122" s="122">
        <v>40000</v>
      </c>
      <c r="K122" s="71"/>
      <c r="L122" s="71"/>
      <c r="M122" s="249" t="s">
        <v>137</v>
      </c>
      <c r="N122" s="340"/>
      <c r="O122" s="332" t="s">
        <v>2625</v>
      </c>
      <c r="P122" s="328" t="s">
        <v>2603</v>
      </c>
      <c r="Q122" s="311" t="s">
        <v>1244</v>
      </c>
      <c r="R122" s="332" t="s">
        <v>12</v>
      </c>
      <c r="S122" s="332" t="s">
        <v>60</v>
      </c>
      <c r="T122" s="332"/>
      <c r="U122" s="332"/>
      <c r="V122" s="328" t="s">
        <v>2604</v>
      </c>
      <c r="W122" s="336">
        <v>40000</v>
      </c>
      <c r="X122" s="332" t="s">
        <v>1182</v>
      </c>
      <c r="Y122" s="328" t="s">
        <v>2605</v>
      </c>
      <c r="Z122" s="336">
        <v>40000</v>
      </c>
      <c r="AA122" s="328" t="s">
        <v>2626</v>
      </c>
      <c r="AB122" s="328" t="s">
        <v>2627</v>
      </c>
      <c r="AC122" s="328" t="s">
        <v>2627</v>
      </c>
      <c r="AD122" s="336">
        <v>40000</v>
      </c>
      <c r="AE122" s="311" t="s">
        <v>3644</v>
      </c>
      <c r="AF122" s="52" t="s">
        <v>2613</v>
      </c>
      <c r="AG122" s="52" t="s">
        <v>3544</v>
      </c>
      <c r="AH122" s="52" t="s">
        <v>3475</v>
      </c>
      <c r="AI122" s="52" t="s">
        <v>2456</v>
      </c>
      <c r="AJ122" s="52"/>
      <c r="AK122" s="52" t="s">
        <v>1223</v>
      </c>
      <c r="AL122" s="52" t="s">
        <v>1570</v>
      </c>
      <c r="AM122" s="52" t="s">
        <v>3553</v>
      </c>
      <c r="AN122" s="122">
        <v>40000</v>
      </c>
      <c r="AO122" s="250"/>
      <c r="AP122" s="119">
        <f t="shared" si="6"/>
        <v>0</v>
      </c>
      <c r="AQ122" s="338"/>
      <c r="AR122" s="332"/>
      <c r="AS122" s="18"/>
      <c r="AT122" s="18"/>
      <c r="AU122" s="18"/>
      <c r="AV122" s="15">
        <v>40000</v>
      </c>
      <c r="AW122" s="18" t="s">
        <v>2395</v>
      </c>
      <c r="AX122" s="18"/>
    </row>
    <row r="123" spans="1:50" s="123" customFormat="1" ht="72" hidden="1" x14ac:dyDescent="0.2">
      <c r="A123" s="52" t="s">
        <v>23</v>
      </c>
      <c r="B123" s="52" t="s">
        <v>277</v>
      </c>
      <c r="C123" s="52" t="s">
        <v>276</v>
      </c>
      <c r="D123" s="52" t="s">
        <v>25</v>
      </c>
      <c r="E123" s="52" t="s">
        <v>310</v>
      </c>
      <c r="F123" s="121" t="s">
        <v>1695</v>
      </c>
      <c r="G123" s="52" t="s">
        <v>413</v>
      </c>
      <c r="H123" s="71" t="s">
        <v>414</v>
      </c>
      <c r="I123" s="71" t="s">
        <v>273</v>
      </c>
      <c r="J123" s="122">
        <v>17500</v>
      </c>
      <c r="K123" s="71"/>
      <c r="L123" s="71"/>
      <c r="M123" s="249" t="s">
        <v>137</v>
      </c>
      <c r="N123" s="340"/>
      <c r="O123" s="332" t="s">
        <v>2628</v>
      </c>
      <c r="P123" s="328" t="s">
        <v>2603</v>
      </c>
      <c r="Q123" s="332" t="s">
        <v>1231</v>
      </c>
      <c r="R123" s="332" t="s">
        <v>1190</v>
      </c>
      <c r="S123" s="332" t="s">
        <v>60</v>
      </c>
      <c r="T123" s="332"/>
      <c r="U123" s="332"/>
      <c r="V123" s="328" t="s">
        <v>2604</v>
      </c>
      <c r="W123" s="336">
        <v>17500</v>
      </c>
      <c r="X123" s="332" t="s">
        <v>1182</v>
      </c>
      <c r="Y123" s="328" t="s">
        <v>2605</v>
      </c>
      <c r="Z123" s="336">
        <v>17500</v>
      </c>
      <c r="AA123" s="328" t="s">
        <v>3653</v>
      </c>
      <c r="AB123" s="328" t="s">
        <v>3061</v>
      </c>
      <c r="AC123" s="328" t="s">
        <v>3061</v>
      </c>
      <c r="AD123" s="336">
        <v>17500</v>
      </c>
      <c r="AE123" s="342" t="s">
        <v>3644</v>
      </c>
      <c r="AF123" s="52" t="s">
        <v>2629</v>
      </c>
      <c r="AG123" s="52" t="s">
        <v>3544</v>
      </c>
      <c r="AH123" s="52" t="s">
        <v>3476</v>
      </c>
      <c r="AI123" s="52" t="s">
        <v>2456</v>
      </c>
      <c r="AJ123" s="52"/>
      <c r="AK123" s="52" t="s">
        <v>1223</v>
      </c>
      <c r="AL123" s="52" t="s">
        <v>1570</v>
      </c>
      <c r="AM123" s="52" t="s">
        <v>3553</v>
      </c>
      <c r="AN123" s="122">
        <v>17500</v>
      </c>
      <c r="AO123" s="250"/>
      <c r="AP123" s="119">
        <f t="shared" si="6"/>
        <v>0</v>
      </c>
      <c r="AQ123" s="338">
        <v>242229</v>
      </c>
      <c r="AR123" s="332"/>
      <c r="AS123" s="332" t="s">
        <v>2660</v>
      </c>
      <c r="AT123" s="332" t="s">
        <v>2660</v>
      </c>
      <c r="AU123" s="332" t="s">
        <v>2660</v>
      </c>
      <c r="AV123" s="15">
        <v>17500</v>
      </c>
      <c r="AW123" s="18" t="s">
        <v>2395</v>
      </c>
      <c r="AX123" s="18"/>
    </row>
    <row r="124" spans="1:50" s="123" customFormat="1" ht="72" hidden="1" x14ac:dyDescent="0.2">
      <c r="A124" s="52" t="s">
        <v>23</v>
      </c>
      <c r="B124" s="52" t="s">
        <v>277</v>
      </c>
      <c r="C124" s="52" t="s">
        <v>276</v>
      </c>
      <c r="D124" s="52" t="s">
        <v>16</v>
      </c>
      <c r="E124" s="52" t="s">
        <v>310</v>
      </c>
      <c r="F124" s="121" t="s">
        <v>1696</v>
      </c>
      <c r="G124" s="52" t="s">
        <v>415</v>
      </c>
      <c r="H124" s="71" t="s">
        <v>267</v>
      </c>
      <c r="I124" s="71" t="s">
        <v>416</v>
      </c>
      <c r="J124" s="122">
        <v>24000</v>
      </c>
      <c r="K124" s="71"/>
      <c r="L124" s="71"/>
      <c r="M124" s="249" t="s">
        <v>137</v>
      </c>
      <c r="N124" s="340"/>
      <c r="O124" s="328"/>
      <c r="P124" s="328"/>
      <c r="Q124" s="332" t="s">
        <v>1245</v>
      </c>
      <c r="R124" s="332" t="s">
        <v>12</v>
      </c>
      <c r="S124" s="332" t="s">
        <v>60</v>
      </c>
      <c r="T124" s="332"/>
      <c r="U124" s="332"/>
      <c r="V124" s="328"/>
      <c r="W124" s="336">
        <v>24000</v>
      </c>
      <c r="X124" s="332" t="s">
        <v>1182</v>
      </c>
      <c r="Y124" s="328"/>
      <c r="Z124" s="336">
        <v>24000</v>
      </c>
      <c r="AA124" s="328"/>
      <c r="AB124" s="332"/>
      <c r="AC124" s="332"/>
      <c r="AD124" s="336"/>
      <c r="AE124" s="311" t="s">
        <v>2596</v>
      </c>
      <c r="AF124" s="52" t="s">
        <v>2630</v>
      </c>
      <c r="AG124" s="52" t="s">
        <v>3541</v>
      </c>
      <c r="AH124" s="52" t="s">
        <v>3470</v>
      </c>
      <c r="AI124" s="52" t="s">
        <v>3467</v>
      </c>
      <c r="AJ124" s="52"/>
      <c r="AK124" s="52" t="s">
        <v>1223</v>
      </c>
      <c r="AL124" s="52" t="s">
        <v>1570</v>
      </c>
      <c r="AM124" s="52" t="s">
        <v>3553</v>
      </c>
      <c r="AN124" s="250"/>
      <c r="AO124" s="250"/>
      <c r="AP124" s="119">
        <f t="shared" si="6"/>
        <v>24000</v>
      </c>
      <c r="AQ124" s="332" t="s">
        <v>2660</v>
      </c>
      <c r="AR124" s="332" t="s">
        <v>2660</v>
      </c>
      <c r="AS124" s="18"/>
      <c r="AT124" s="18"/>
      <c r="AU124" s="18"/>
      <c r="AV124" s="15">
        <v>24000</v>
      </c>
      <c r="AW124" s="18" t="s">
        <v>2395</v>
      </c>
      <c r="AX124" s="18"/>
    </row>
    <row r="125" spans="1:50" s="123" customFormat="1" ht="90" hidden="1" x14ac:dyDescent="0.2">
      <c r="A125" s="52" t="s">
        <v>23</v>
      </c>
      <c r="B125" s="52" t="s">
        <v>277</v>
      </c>
      <c r="C125" s="52" t="s">
        <v>276</v>
      </c>
      <c r="D125" s="52" t="s">
        <v>16</v>
      </c>
      <c r="E125" s="52" t="s">
        <v>310</v>
      </c>
      <c r="F125" s="121" t="s">
        <v>1697</v>
      </c>
      <c r="G125" s="52" t="s">
        <v>417</v>
      </c>
      <c r="H125" s="71" t="s">
        <v>269</v>
      </c>
      <c r="I125" s="71" t="s">
        <v>418</v>
      </c>
      <c r="J125" s="122">
        <v>22000</v>
      </c>
      <c r="K125" s="71"/>
      <c r="L125" s="71"/>
      <c r="M125" s="249" t="s">
        <v>137</v>
      </c>
      <c r="N125" s="340"/>
      <c r="O125" s="328" t="s">
        <v>2631</v>
      </c>
      <c r="P125" s="328" t="s">
        <v>2632</v>
      </c>
      <c r="Q125" s="311" t="s">
        <v>1244</v>
      </c>
      <c r="R125" s="332" t="s">
        <v>12</v>
      </c>
      <c r="S125" s="332" t="s">
        <v>60</v>
      </c>
      <c r="T125" s="332"/>
      <c r="U125" s="332"/>
      <c r="V125" s="328" t="s">
        <v>2633</v>
      </c>
      <c r="W125" s="336">
        <v>20000</v>
      </c>
      <c r="X125" s="332" t="s">
        <v>1182</v>
      </c>
      <c r="Y125" s="328" t="s">
        <v>2634</v>
      </c>
      <c r="Z125" s="336">
        <v>20000</v>
      </c>
      <c r="AA125" s="328"/>
      <c r="AB125" s="332"/>
      <c r="AC125" s="332"/>
      <c r="AD125" s="336"/>
      <c r="AE125" s="311" t="s">
        <v>3645</v>
      </c>
      <c r="AF125" s="52" t="s">
        <v>2635</v>
      </c>
      <c r="AG125" s="52" t="s">
        <v>3544</v>
      </c>
      <c r="AH125" s="52" t="s">
        <v>3476</v>
      </c>
      <c r="AI125" s="52" t="s">
        <v>2456</v>
      </c>
      <c r="AJ125" s="52"/>
      <c r="AK125" s="52" t="s">
        <v>1223</v>
      </c>
      <c r="AL125" s="52" t="s">
        <v>1570</v>
      </c>
      <c r="AM125" s="52" t="s">
        <v>3553</v>
      </c>
      <c r="AN125" s="250">
        <v>20000</v>
      </c>
      <c r="AO125" s="250"/>
      <c r="AP125" s="119">
        <f t="shared" si="6"/>
        <v>2000</v>
      </c>
      <c r="AQ125" s="338">
        <v>23100</v>
      </c>
      <c r="AR125" s="332" t="s">
        <v>2660</v>
      </c>
      <c r="AS125" s="18"/>
      <c r="AT125" s="18"/>
      <c r="AU125" s="18"/>
      <c r="AV125" s="15">
        <v>20000</v>
      </c>
      <c r="AW125" s="46" t="s">
        <v>3668</v>
      </c>
      <c r="AX125" s="18"/>
    </row>
    <row r="126" spans="1:50" s="123" customFormat="1" ht="90" hidden="1" x14ac:dyDescent="0.2">
      <c r="A126" s="52" t="s">
        <v>23</v>
      </c>
      <c r="B126" s="52" t="s">
        <v>277</v>
      </c>
      <c r="C126" s="52" t="s">
        <v>276</v>
      </c>
      <c r="D126" s="52" t="s">
        <v>16</v>
      </c>
      <c r="E126" s="52" t="s">
        <v>310</v>
      </c>
      <c r="F126" s="121" t="s">
        <v>1698</v>
      </c>
      <c r="G126" s="52" t="s">
        <v>419</v>
      </c>
      <c r="H126" s="71" t="s">
        <v>360</v>
      </c>
      <c r="I126" s="71" t="s">
        <v>418</v>
      </c>
      <c r="J126" s="122">
        <v>375000</v>
      </c>
      <c r="K126" s="71"/>
      <c r="L126" s="71"/>
      <c r="M126" s="249" t="s">
        <v>137</v>
      </c>
      <c r="N126" s="348"/>
      <c r="O126" s="329"/>
      <c r="P126" s="329"/>
      <c r="Q126" s="342" t="s">
        <v>1244</v>
      </c>
      <c r="R126" s="344" t="s">
        <v>12</v>
      </c>
      <c r="S126" s="344" t="s">
        <v>60</v>
      </c>
      <c r="T126" s="344" t="s">
        <v>1246</v>
      </c>
      <c r="U126" s="344" t="s">
        <v>1247</v>
      </c>
      <c r="V126" s="329"/>
      <c r="W126" s="345">
        <v>375000</v>
      </c>
      <c r="X126" s="344" t="s">
        <v>1182</v>
      </c>
      <c r="Y126" s="329"/>
      <c r="Z126" s="345">
        <v>375000</v>
      </c>
      <c r="AA126" s="329"/>
      <c r="AB126" s="344"/>
      <c r="AC126" s="344"/>
      <c r="AD126" s="345"/>
      <c r="AE126" s="342" t="s">
        <v>2596</v>
      </c>
      <c r="AF126" s="52" t="s">
        <v>2630</v>
      </c>
      <c r="AG126" s="52" t="s">
        <v>3541</v>
      </c>
      <c r="AH126" s="52" t="s">
        <v>3470</v>
      </c>
      <c r="AI126" s="52" t="s">
        <v>3467</v>
      </c>
      <c r="AJ126" s="52"/>
      <c r="AK126" s="52" t="s">
        <v>1223</v>
      </c>
      <c r="AL126" s="52" t="s">
        <v>1570</v>
      </c>
      <c r="AM126" s="52" t="s">
        <v>3553</v>
      </c>
      <c r="AN126" s="250"/>
      <c r="AO126" s="250"/>
      <c r="AP126" s="119">
        <f t="shared" si="6"/>
        <v>375000</v>
      </c>
      <c r="AQ126" s="344" t="s">
        <v>2660</v>
      </c>
      <c r="AR126" s="344" t="s">
        <v>2660</v>
      </c>
      <c r="AS126" s="71"/>
      <c r="AT126" s="71"/>
      <c r="AU126" s="71"/>
      <c r="AV126" s="250">
        <v>375000</v>
      </c>
      <c r="AW126" s="71" t="s">
        <v>2395</v>
      </c>
      <c r="AX126" s="71"/>
    </row>
    <row r="127" spans="1:50" s="123" customFormat="1" ht="90" hidden="1" x14ac:dyDescent="0.2">
      <c r="A127" s="52" t="s">
        <v>23</v>
      </c>
      <c r="B127" s="52" t="s">
        <v>277</v>
      </c>
      <c r="C127" s="52" t="s">
        <v>276</v>
      </c>
      <c r="D127" s="52" t="s">
        <v>16</v>
      </c>
      <c r="E127" s="52" t="s">
        <v>310</v>
      </c>
      <c r="F127" s="121" t="s">
        <v>1699</v>
      </c>
      <c r="G127" s="52" t="s">
        <v>420</v>
      </c>
      <c r="H127" s="71" t="s">
        <v>269</v>
      </c>
      <c r="I127" s="71" t="s">
        <v>421</v>
      </c>
      <c r="J127" s="122">
        <v>17000</v>
      </c>
      <c r="K127" s="71"/>
      <c r="L127" s="71"/>
      <c r="M127" s="249" t="s">
        <v>137</v>
      </c>
      <c r="N127" s="340"/>
      <c r="O127" s="328" t="s">
        <v>2631</v>
      </c>
      <c r="P127" s="328" t="s">
        <v>2632</v>
      </c>
      <c r="Q127" s="311" t="s">
        <v>1244</v>
      </c>
      <c r="R127" s="332" t="s">
        <v>12</v>
      </c>
      <c r="S127" s="332" t="s">
        <v>60</v>
      </c>
      <c r="T127" s="332"/>
      <c r="U127" s="332"/>
      <c r="V127" s="328"/>
      <c r="W127" s="336">
        <v>17000</v>
      </c>
      <c r="X127" s="332" t="s">
        <v>1182</v>
      </c>
      <c r="Y127" s="328"/>
      <c r="Z127" s="336">
        <v>17000</v>
      </c>
      <c r="AA127" s="328"/>
      <c r="AB127" s="332"/>
      <c r="AC127" s="332"/>
      <c r="AD127" s="336"/>
      <c r="AE127" s="311" t="s">
        <v>3645</v>
      </c>
      <c r="AF127" s="52" t="s">
        <v>2635</v>
      </c>
      <c r="AG127" s="52" t="s">
        <v>3544</v>
      </c>
      <c r="AH127" s="52" t="s">
        <v>3476</v>
      </c>
      <c r="AI127" s="52" t="s">
        <v>2456</v>
      </c>
      <c r="AJ127" s="52"/>
      <c r="AK127" s="52" t="s">
        <v>1223</v>
      </c>
      <c r="AL127" s="52" t="s">
        <v>1570</v>
      </c>
      <c r="AM127" s="52" t="s">
        <v>3553</v>
      </c>
      <c r="AN127" s="122">
        <v>17000</v>
      </c>
      <c r="AO127" s="250"/>
      <c r="AP127" s="119">
        <f t="shared" si="6"/>
        <v>0</v>
      </c>
      <c r="AQ127" s="338">
        <v>23100</v>
      </c>
      <c r="AR127" s="332" t="s">
        <v>2660</v>
      </c>
      <c r="AS127" s="18"/>
      <c r="AT127" s="18"/>
      <c r="AU127" s="18"/>
      <c r="AV127" s="15">
        <v>17000</v>
      </c>
      <c r="AW127" s="18" t="s">
        <v>2395</v>
      </c>
      <c r="AX127" s="18"/>
    </row>
    <row r="128" spans="1:50" s="123" customFormat="1" ht="72" hidden="1" x14ac:dyDescent="0.2">
      <c r="A128" s="52" t="s">
        <v>23</v>
      </c>
      <c r="B128" s="52" t="s">
        <v>277</v>
      </c>
      <c r="C128" s="52" t="s">
        <v>276</v>
      </c>
      <c r="D128" s="52" t="s">
        <v>16</v>
      </c>
      <c r="E128" s="52" t="s">
        <v>310</v>
      </c>
      <c r="F128" s="121" t="s">
        <v>1700</v>
      </c>
      <c r="G128" s="52" t="s">
        <v>422</v>
      </c>
      <c r="H128" s="71" t="s">
        <v>319</v>
      </c>
      <c r="I128" s="71" t="s">
        <v>335</v>
      </c>
      <c r="J128" s="122">
        <v>128000</v>
      </c>
      <c r="K128" s="71"/>
      <c r="L128" s="71"/>
      <c r="M128" s="249" t="s">
        <v>137</v>
      </c>
      <c r="N128" s="348"/>
      <c r="O128" s="329"/>
      <c r="P128" s="329"/>
      <c r="Q128" s="344" t="s">
        <v>1245</v>
      </c>
      <c r="R128" s="344" t="s">
        <v>12</v>
      </c>
      <c r="S128" s="344" t="s">
        <v>60</v>
      </c>
      <c r="T128" s="344"/>
      <c r="U128" s="344"/>
      <c r="V128" s="329"/>
      <c r="W128" s="345">
        <v>127200</v>
      </c>
      <c r="X128" s="344" t="s">
        <v>1182</v>
      </c>
      <c r="Y128" s="329"/>
      <c r="Z128" s="345">
        <v>127200</v>
      </c>
      <c r="AA128" s="329"/>
      <c r="AB128" s="344"/>
      <c r="AC128" s="344"/>
      <c r="AD128" s="345"/>
      <c r="AE128" s="342" t="s">
        <v>2596</v>
      </c>
      <c r="AF128" s="52" t="s">
        <v>2630</v>
      </c>
      <c r="AG128" s="52" t="s">
        <v>3541</v>
      </c>
      <c r="AH128" s="52" t="s">
        <v>3470</v>
      </c>
      <c r="AI128" s="52" t="s">
        <v>3467</v>
      </c>
      <c r="AJ128" s="52"/>
      <c r="AK128" s="52" t="s">
        <v>1223</v>
      </c>
      <c r="AL128" s="52" t="s">
        <v>1570</v>
      </c>
      <c r="AM128" s="52" t="s">
        <v>3553</v>
      </c>
      <c r="AN128" s="250"/>
      <c r="AO128" s="250"/>
      <c r="AP128" s="119">
        <f t="shared" si="6"/>
        <v>128000</v>
      </c>
      <c r="AQ128" s="344" t="s">
        <v>2660</v>
      </c>
      <c r="AR128" s="344" t="s">
        <v>2660</v>
      </c>
      <c r="AS128" s="71"/>
      <c r="AT128" s="71"/>
      <c r="AU128" s="71"/>
      <c r="AV128" s="250">
        <v>127200</v>
      </c>
      <c r="AW128" s="80" t="s">
        <v>2664</v>
      </c>
      <c r="AX128" s="71"/>
    </row>
    <row r="129" spans="1:50" s="123" customFormat="1" ht="90" hidden="1" x14ac:dyDescent="0.2">
      <c r="A129" s="52" t="s">
        <v>23</v>
      </c>
      <c r="B129" s="52" t="s">
        <v>277</v>
      </c>
      <c r="C129" s="52" t="s">
        <v>276</v>
      </c>
      <c r="D129" s="52" t="s">
        <v>16</v>
      </c>
      <c r="E129" s="52" t="s">
        <v>310</v>
      </c>
      <c r="F129" s="121" t="s">
        <v>1701</v>
      </c>
      <c r="G129" s="52" t="s">
        <v>423</v>
      </c>
      <c r="H129" s="71" t="s">
        <v>270</v>
      </c>
      <c r="I129" s="71" t="s">
        <v>397</v>
      </c>
      <c r="J129" s="122">
        <v>136000</v>
      </c>
      <c r="K129" s="71"/>
      <c r="L129" s="71"/>
      <c r="M129" s="249" t="s">
        <v>137</v>
      </c>
      <c r="N129" s="340"/>
      <c r="O129" s="332" t="s">
        <v>2636</v>
      </c>
      <c r="P129" s="328" t="s">
        <v>2603</v>
      </c>
      <c r="Q129" s="311" t="s">
        <v>1232</v>
      </c>
      <c r="R129" s="332" t="s">
        <v>12</v>
      </c>
      <c r="S129" s="332" t="s">
        <v>116</v>
      </c>
      <c r="T129" s="332"/>
      <c r="U129" s="332"/>
      <c r="V129" s="328" t="s">
        <v>2608</v>
      </c>
      <c r="W129" s="336">
        <v>135890</v>
      </c>
      <c r="X129" s="332" t="s">
        <v>1182</v>
      </c>
      <c r="Y129" s="328" t="s">
        <v>2609</v>
      </c>
      <c r="Z129" s="336">
        <v>135890</v>
      </c>
      <c r="AA129" s="328" t="s">
        <v>2637</v>
      </c>
      <c r="AB129" s="332"/>
      <c r="AC129" s="332"/>
      <c r="AD129" s="336"/>
      <c r="AE129" s="311" t="s">
        <v>3645</v>
      </c>
      <c r="AF129" s="52" t="s">
        <v>2595</v>
      </c>
      <c r="AG129" s="52" t="s">
        <v>3544</v>
      </c>
      <c r="AH129" s="52" t="s">
        <v>3476</v>
      </c>
      <c r="AI129" s="52" t="s">
        <v>2456</v>
      </c>
      <c r="AJ129" s="52"/>
      <c r="AK129" s="52" t="s">
        <v>1223</v>
      </c>
      <c r="AL129" s="52" t="s">
        <v>1570</v>
      </c>
      <c r="AM129" s="52" t="s">
        <v>3553</v>
      </c>
      <c r="AN129" s="250">
        <v>135890</v>
      </c>
      <c r="AO129" s="250"/>
      <c r="AP129" s="119">
        <f t="shared" si="6"/>
        <v>110</v>
      </c>
      <c r="AQ129" s="338">
        <v>23083</v>
      </c>
      <c r="AR129" s="332"/>
      <c r="AS129" s="18" t="s">
        <v>2662</v>
      </c>
      <c r="AT129" s="18" t="s">
        <v>2662</v>
      </c>
      <c r="AU129" s="18" t="s">
        <v>2662</v>
      </c>
      <c r="AV129" s="15">
        <v>135890</v>
      </c>
      <c r="AW129" s="46" t="s">
        <v>2672</v>
      </c>
      <c r="AX129" s="18"/>
    </row>
    <row r="130" spans="1:50" s="123" customFormat="1" ht="72" hidden="1" x14ac:dyDescent="0.2">
      <c r="A130" s="52" t="s">
        <v>23</v>
      </c>
      <c r="B130" s="52" t="s">
        <v>277</v>
      </c>
      <c r="C130" s="52" t="s">
        <v>276</v>
      </c>
      <c r="D130" s="52" t="s">
        <v>16</v>
      </c>
      <c r="E130" s="52" t="s">
        <v>310</v>
      </c>
      <c r="F130" s="121" t="s">
        <v>1702</v>
      </c>
      <c r="G130" s="52" t="s">
        <v>424</v>
      </c>
      <c r="H130" s="71" t="s">
        <v>270</v>
      </c>
      <c r="I130" s="71" t="s">
        <v>397</v>
      </c>
      <c r="J130" s="122">
        <v>140000</v>
      </c>
      <c r="K130" s="71"/>
      <c r="L130" s="71"/>
      <c r="M130" s="249" t="s">
        <v>137</v>
      </c>
      <c r="N130" s="340"/>
      <c r="O130" s="332" t="s">
        <v>2638</v>
      </c>
      <c r="P130" s="328" t="s">
        <v>2639</v>
      </c>
      <c r="Q130" s="311" t="s">
        <v>1248</v>
      </c>
      <c r="R130" s="332" t="s">
        <v>1190</v>
      </c>
      <c r="S130" s="332" t="s">
        <v>60</v>
      </c>
      <c r="T130" s="332"/>
      <c r="U130" s="332"/>
      <c r="V130" s="328" t="s">
        <v>2640</v>
      </c>
      <c r="W130" s="336">
        <v>123050</v>
      </c>
      <c r="X130" s="332" t="s">
        <v>1182</v>
      </c>
      <c r="Y130" s="328" t="s">
        <v>2641</v>
      </c>
      <c r="Z130" s="336">
        <v>123050</v>
      </c>
      <c r="AA130" s="328"/>
      <c r="AB130" s="332"/>
      <c r="AC130" s="332"/>
      <c r="AD130" s="336"/>
      <c r="AE130" s="311" t="s">
        <v>3645</v>
      </c>
      <c r="AF130" s="52" t="s">
        <v>2642</v>
      </c>
      <c r="AG130" s="52" t="s">
        <v>3544</v>
      </c>
      <c r="AH130" s="52" t="s">
        <v>3476</v>
      </c>
      <c r="AI130" s="52" t="s">
        <v>3467</v>
      </c>
      <c r="AJ130" s="52"/>
      <c r="AK130" s="52" t="s">
        <v>1223</v>
      </c>
      <c r="AL130" s="52" t="s">
        <v>1570</v>
      </c>
      <c r="AM130" s="52" t="s">
        <v>3553</v>
      </c>
      <c r="AN130" s="250"/>
      <c r="AO130" s="250"/>
      <c r="AP130" s="119">
        <f t="shared" si="6"/>
        <v>140000</v>
      </c>
      <c r="AQ130" s="338">
        <v>23096</v>
      </c>
      <c r="AR130" s="332" t="s">
        <v>2660</v>
      </c>
      <c r="AS130" s="18" t="s">
        <v>2662</v>
      </c>
      <c r="AT130" s="18" t="s">
        <v>2662</v>
      </c>
      <c r="AU130" s="18" t="s">
        <v>2662</v>
      </c>
      <c r="AV130" s="15">
        <v>123050</v>
      </c>
      <c r="AW130" s="134" t="s">
        <v>2673</v>
      </c>
      <c r="AX130" s="18"/>
    </row>
    <row r="131" spans="1:50" s="123" customFormat="1" ht="72" hidden="1" x14ac:dyDescent="0.2">
      <c r="A131" s="52" t="s">
        <v>23</v>
      </c>
      <c r="B131" s="52" t="s">
        <v>277</v>
      </c>
      <c r="C131" s="52" t="s">
        <v>276</v>
      </c>
      <c r="D131" s="52" t="s">
        <v>16</v>
      </c>
      <c r="E131" s="52" t="s">
        <v>310</v>
      </c>
      <c r="F131" s="121" t="s">
        <v>1703</v>
      </c>
      <c r="G131" s="52" t="s">
        <v>425</v>
      </c>
      <c r="H131" s="71" t="s">
        <v>272</v>
      </c>
      <c r="I131" s="71" t="s">
        <v>268</v>
      </c>
      <c r="J131" s="122">
        <v>9600</v>
      </c>
      <c r="K131" s="71"/>
      <c r="L131" s="71"/>
      <c r="M131" s="249" t="s">
        <v>137</v>
      </c>
      <c r="N131" s="340"/>
      <c r="O131" s="332" t="s">
        <v>2643</v>
      </c>
      <c r="P131" s="328" t="s">
        <v>2621</v>
      </c>
      <c r="Q131" s="332" t="s">
        <v>1231</v>
      </c>
      <c r="R131" s="332" t="s">
        <v>1190</v>
      </c>
      <c r="S131" s="332" t="s">
        <v>60</v>
      </c>
      <c r="T131" s="332"/>
      <c r="U131" s="332"/>
      <c r="V131" s="328" t="s">
        <v>2644</v>
      </c>
      <c r="W131" s="336">
        <v>9300</v>
      </c>
      <c r="X131" s="332" t="s">
        <v>1182</v>
      </c>
      <c r="Y131" s="328" t="s">
        <v>2645</v>
      </c>
      <c r="Z131" s="336">
        <v>9300</v>
      </c>
      <c r="AA131" s="328" t="s">
        <v>3654</v>
      </c>
      <c r="AB131" s="328"/>
      <c r="AC131" s="328"/>
      <c r="AD131" s="336"/>
      <c r="AE131" s="311" t="s">
        <v>3645</v>
      </c>
      <c r="AF131" s="52" t="s">
        <v>2642</v>
      </c>
      <c r="AG131" s="52" t="s">
        <v>3544</v>
      </c>
      <c r="AH131" s="52" t="s">
        <v>3476</v>
      </c>
      <c r="AI131" s="52" t="s">
        <v>2456</v>
      </c>
      <c r="AJ131" s="52"/>
      <c r="AK131" s="52" t="s">
        <v>1223</v>
      </c>
      <c r="AL131" s="52" t="s">
        <v>1570</v>
      </c>
      <c r="AM131" s="52" t="s">
        <v>3553</v>
      </c>
      <c r="AN131" s="250">
        <v>9300</v>
      </c>
      <c r="AO131" s="250"/>
      <c r="AP131" s="119">
        <f t="shared" ref="AP131:AP194" si="7">J131-AN131-AO131</f>
        <v>300</v>
      </c>
      <c r="AQ131" s="338">
        <v>23093</v>
      </c>
      <c r="AR131" s="332"/>
      <c r="AS131" s="18" t="s">
        <v>2662</v>
      </c>
      <c r="AT131" s="18" t="s">
        <v>2662</v>
      </c>
      <c r="AU131" s="18" t="s">
        <v>2662</v>
      </c>
      <c r="AV131" s="15">
        <v>9300</v>
      </c>
      <c r="AW131" s="46" t="s">
        <v>3669</v>
      </c>
      <c r="AX131" s="18"/>
    </row>
    <row r="132" spans="1:50" s="123" customFormat="1" ht="72" hidden="1" x14ac:dyDescent="0.2">
      <c r="A132" s="52" t="s">
        <v>23</v>
      </c>
      <c r="B132" s="52" t="s">
        <v>277</v>
      </c>
      <c r="C132" s="52" t="s">
        <v>276</v>
      </c>
      <c r="D132" s="52" t="s">
        <v>16</v>
      </c>
      <c r="E132" s="52" t="s">
        <v>310</v>
      </c>
      <c r="F132" s="121" t="s">
        <v>1704</v>
      </c>
      <c r="G132" s="52" t="s">
        <v>426</v>
      </c>
      <c r="H132" s="71" t="s">
        <v>303</v>
      </c>
      <c r="I132" s="71" t="s">
        <v>268</v>
      </c>
      <c r="J132" s="122">
        <v>135000</v>
      </c>
      <c r="K132" s="71"/>
      <c r="L132" s="71"/>
      <c r="M132" s="249" t="s">
        <v>137</v>
      </c>
      <c r="N132" s="340"/>
      <c r="O132" s="332" t="s">
        <v>2646</v>
      </c>
      <c r="P132" s="328" t="s">
        <v>2639</v>
      </c>
      <c r="Q132" s="311" t="s">
        <v>1249</v>
      </c>
      <c r="R132" s="332" t="s">
        <v>1190</v>
      </c>
      <c r="S132" s="332" t="s">
        <v>81</v>
      </c>
      <c r="T132" s="332"/>
      <c r="U132" s="332"/>
      <c r="V132" s="328" t="s">
        <v>2647</v>
      </c>
      <c r="W132" s="336">
        <v>134820</v>
      </c>
      <c r="X132" s="332" t="s">
        <v>1182</v>
      </c>
      <c r="Y132" s="328" t="s">
        <v>2648</v>
      </c>
      <c r="Z132" s="336">
        <v>134820</v>
      </c>
      <c r="AA132" s="328"/>
      <c r="AB132" s="332"/>
      <c r="AC132" s="332"/>
      <c r="AD132" s="336"/>
      <c r="AE132" s="311" t="s">
        <v>3645</v>
      </c>
      <c r="AF132" s="52" t="s">
        <v>2642</v>
      </c>
      <c r="AG132" s="52" t="s">
        <v>3544</v>
      </c>
      <c r="AH132" s="52" t="s">
        <v>3476</v>
      </c>
      <c r="AI132" s="52" t="s">
        <v>3467</v>
      </c>
      <c r="AJ132" s="52"/>
      <c r="AK132" s="52" t="s">
        <v>1223</v>
      </c>
      <c r="AL132" s="52" t="s">
        <v>1570</v>
      </c>
      <c r="AM132" s="52" t="s">
        <v>3553</v>
      </c>
      <c r="AN132" s="250"/>
      <c r="AO132" s="250"/>
      <c r="AP132" s="119">
        <f t="shared" si="7"/>
        <v>135000</v>
      </c>
      <c r="AQ132" s="338">
        <v>23096</v>
      </c>
      <c r="AR132" s="332" t="s">
        <v>2660</v>
      </c>
      <c r="AS132" s="18" t="s">
        <v>2662</v>
      </c>
      <c r="AT132" s="18" t="s">
        <v>2662</v>
      </c>
      <c r="AU132" s="18" t="s">
        <v>2662</v>
      </c>
      <c r="AV132" s="15">
        <v>134820</v>
      </c>
      <c r="AW132" s="46" t="s">
        <v>2674</v>
      </c>
      <c r="AX132" s="18"/>
    </row>
    <row r="133" spans="1:50" s="123" customFormat="1" ht="72" hidden="1" x14ac:dyDescent="0.2">
      <c r="A133" s="52" t="s">
        <v>23</v>
      </c>
      <c r="B133" s="52" t="s">
        <v>277</v>
      </c>
      <c r="C133" s="52" t="s">
        <v>276</v>
      </c>
      <c r="D133" s="52" t="s">
        <v>16</v>
      </c>
      <c r="E133" s="52" t="s">
        <v>310</v>
      </c>
      <c r="F133" s="121" t="s">
        <v>1705</v>
      </c>
      <c r="G133" s="52" t="s">
        <v>427</v>
      </c>
      <c r="H133" s="71" t="s">
        <v>270</v>
      </c>
      <c r="I133" s="71" t="s">
        <v>418</v>
      </c>
      <c r="J133" s="122">
        <v>25000</v>
      </c>
      <c r="K133" s="71"/>
      <c r="L133" s="71"/>
      <c r="M133" s="249" t="s">
        <v>137</v>
      </c>
      <c r="N133" s="340"/>
      <c r="O133" s="332" t="s">
        <v>2643</v>
      </c>
      <c r="P133" s="328" t="s">
        <v>2621</v>
      </c>
      <c r="Q133" s="332" t="s">
        <v>1231</v>
      </c>
      <c r="R133" s="332" t="s">
        <v>1190</v>
      </c>
      <c r="S133" s="332" t="s">
        <v>60</v>
      </c>
      <c r="T133" s="332"/>
      <c r="U133" s="332"/>
      <c r="V133" s="328" t="s">
        <v>2644</v>
      </c>
      <c r="W133" s="336">
        <v>22500</v>
      </c>
      <c r="X133" s="332" t="s">
        <v>1182</v>
      </c>
      <c r="Y133" s="328" t="s">
        <v>2645</v>
      </c>
      <c r="Z133" s="336">
        <v>22500</v>
      </c>
      <c r="AA133" s="328" t="s">
        <v>3654</v>
      </c>
      <c r="AB133" s="332"/>
      <c r="AC133" s="332"/>
      <c r="AD133" s="336"/>
      <c r="AE133" s="311" t="s">
        <v>3645</v>
      </c>
      <c r="AF133" s="52" t="s">
        <v>2642</v>
      </c>
      <c r="AG133" s="52" t="s">
        <v>3544</v>
      </c>
      <c r="AH133" s="52" t="s">
        <v>3476</v>
      </c>
      <c r="AI133" s="52" t="s">
        <v>2456</v>
      </c>
      <c r="AJ133" s="52"/>
      <c r="AK133" s="52" t="s">
        <v>1223</v>
      </c>
      <c r="AL133" s="52" t="s">
        <v>1570</v>
      </c>
      <c r="AM133" s="52" t="s">
        <v>3553</v>
      </c>
      <c r="AN133" s="250">
        <v>22500</v>
      </c>
      <c r="AO133" s="250"/>
      <c r="AP133" s="119">
        <f t="shared" si="7"/>
        <v>2500</v>
      </c>
      <c r="AQ133" s="338">
        <v>23093</v>
      </c>
      <c r="AR133" s="332"/>
      <c r="AS133" s="18" t="s">
        <v>2662</v>
      </c>
      <c r="AT133" s="18" t="s">
        <v>2662</v>
      </c>
      <c r="AU133" s="18" t="s">
        <v>2662</v>
      </c>
      <c r="AV133" s="15">
        <v>22500</v>
      </c>
      <c r="AW133" s="46" t="s">
        <v>3670</v>
      </c>
      <c r="AX133" s="18"/>
    </row>
    <row r="134" spans="1:50" s="123" customFormat="1" ht="72" hidden="1" x14ac:dyDescent="0.2">
      <c r="A134" s="52" t="s">
        <v>23</v>
      </c>
      <c r="B134" s="52" t="s">
        <v>277</v>
      </c>
      <c r="C134" s="52" t="s">
        <v>276</v>
      </c>
      <c r="D134" s="52" t="s">
        <v>16</v>
      </c>
      <c r="E134" s="52" t="s">
        <v>310</v>
      </c>
      <c r="F134" s="121" t="s">
        <v>1706</v>
      </c>
      <c r="G134" s="52" t="s">
        <v>428</v>
      </c>
      <c r="H134" s="71" t="s">
        <v>270</v>
      </c>
      <c r="I134" s="71" t="s">
        <v>418</v>
      </c>
      <c r="J134" s="122">
        <v>19000</v>
      </c>
      <c r="K134" s="71"/>
      <c r="L134" s="71"/>
      <c r="M134" s="249" t="s">
        <v>137</v>
      </c>
      <c r="N134" s="340"/>
      <c r="O134" s="332" t="s">
        <v>2643</v>
      </c>
      <c r="P134" s="328" t="s">
        <v>2621</v>
      </c>
      <c r="Q134" s="332" t="s">
        <v>1231</v>
      </c>
      <c r="R134" s="332" t="s">
        <v>1190</v>
      </c>
      <c r="S134" s="332" t="s">
        <v>60</v>
      </c>
      <c r="T134" s="332"/>
      <c r="U134" s="332"/>
      <c r="V134" s="328" t="s">
        <v>2644</v>
      </c>
      <c r="W134" s="336">
        <v>19000</v>
      </c>
      <c r="X134" s="332" t="s">
        <v>1182</v>
      </c>
      <c r="Y134" s="328" t="s">
        <v>2645</v>
      </c>
      <c r="Z134" s="336">
        <v>19000</v>
      </c>
      <c r="AA134" s="328" t="s">
        <v>3654</v>
      </c>
      <c r="AB134" s="332"/>
      <c r="AC134" s="332"/>
      <c r="AD134" s="336"/>
      <c r="AE134" s="311" t="s">
        <v>3645</v>
      </c>
      <c r="AF134" s="52" t="s">
        <v>2642</v>
      </c>
      <c r="AG134" s="52" t="s">
        <v>3544</v>
      </c>
      <c r="AH134" s="52" t="s">
        <v>3476</v>
      </c>
      <c r="AI134" s="52" t="s">
        <v>2456</v>
      </c>
      <c r="AJ134" s="52"/>
      <c r="AK134" s="52" t="s">
        <v>1223</v>
      </c>
      <c r="AL134" s="52" t="s">
        <v>1570</v>
      </c>
      <c r="AM134" s="52" t="s">
        <v>3553</v>
      </c>
      <c r="AN134" s="250">
        <v>19000</v>
      </c>
      <c r="AO134" s="250"/>
      <c r="AP134" s="119">
        <f t="shared" si="7"/>
        <v>0</v>
      </c>
      <c r="AQ134" s="338">
        <v>23093</v>
      </c>
      <c r="AR134" s="332"/>
      <c r="AS134" s="18" t="s">
        <v>2662</v>
      </c>
      <c r="AT134" s="18" t="s">
        <v>2662</v>
      </c>
      <c r="AU134" s="18" t="s">
        <v>2662</v>
      </c>
      <c r="AV134" s="15">
        <v>19000</v>
      </c>
      <c r="AW134" s="18" t="s">
        <v>2395</v>
      </c>
      <c r="AX134" s="18"/>
    </row>
    <row r="135" spans="1:50" s="123" customFormat="1" ht="72" hidden="1" x14ac:dyDescent="0.2">
      <c r="A135" s="52" t="s">
        <v>23</v>
      </c>
      <c r="B135" s="52" t="s">
        <v>277</v>
      </c>
      <c r="C135" s="52" t="s">
        <v>276</v>
      </c>
      <c r="D135" s="52" t="s">
        <v>16</v>
      </c>
      <c r="E135" s="52" t="s">
        <v>310</v>
      </c>
      <c r="F135" s="121" t="s">
        <v>1707</v>
      </c>
      <c r="G135" s="52" t="s">
        <v>429</v>
      </c>
      <c r="H135" s="71" t="s">
        <v>270</v>
      </c>
      <c r="I135" s="71" t="s">
        <v>418</v>
      </c>
      <c r="J135" s="122">
        <v>13000</v>
      </c>
      <c r="K135" s="71"/>
      <c r="L135" s="71"/>
      <c r="M135" s="249" t="s">
        <v>137</v>
      </c>
      <c r="N135" s="340"/>
      <c r="O135" s="332" t="s">
        <v>2643</v>
      </c>
      <c r="P135" s="328" t="s">
        <v>2621</v>
      </c>
      <c r="Q135" s="332" t="s">
        <v>1231</v>
      </c>
      <c r="R135" s="332" t="s">
        <v>1190</v>
      </c>
      <c r="S135" s="332" t="s">
        <v>60</v>
      </c>
      <c r="T135" s="332"/>
      <c r="U135" s="332"/>
      <c r="V135" s="328" t="s">
        <v>2644</v>
      </c>
      <c r="W135" s="336">
        <v>13000</v>
      </c>
      <c r="X135" s="332" t="s">
        <v>1182</v>
      </c>
      <c r="Y135" s="328" t="s">
        <v>2645</v>
      </c>
      <c r="Z135" s="336">
        <v>13000</v>
      </c>
      <c r="AA135" s="328" t="s">
        <v>3654</v>
      </c>
      <c r="AB135" s="332"/>
      <c r="AC135" s="332"/>
      <c r="AD135" s="336"/>
      <c r="AE135" s="311" t="s">
        <v>3645</v>
      </c>
      <c r="AF135" s="52" t="s">
        <v>2642</v>
      </c>
      <c r="AG135" s="52" t="s">
        <v>3544</v>
      </c>
      <c r="AH135" s="52" t="s">
        <v>3476</v>
      </c>
      <c r="AI135" s="52" t="s">
        <v>2456</v>
      </c>
      <c r="AJ135" s="52"/>
      <c r="AK135" s="52" t="s">
        <v>1223</v>
      </c>
      <c r="AL135" s="52" t="s">
        <v>1570</v>
      </c>
      <c r="AM135" s="52" t="s">
        <v>3553</v>
      </c>
      <c r="AN135" s="250">
        <v>13000</v>
      </c>
      <c r="AO135" s="250"/>
      <c r="AP135" s="119">
        <f t="shared" si="7"/>
        <v>0</v>
      </c>
      <c r="AQ135" s="338">
        <v>23093</v>
      </c>
      <c r="AR135" s="332"/>
      <c r="AS135" s="18" t="s">
        <v>2662</v>
      </c>
      <c r="AT135" s="18" t="s">
        <v>2662</v>
      </c>
      <c r="AU135" s="18" t="s">
        <v>2662</v>
      </c>
      <c r="AV135" s="15">
        <v>13000</v>
      </c>
      <c r="AW135" s="18" t="s">
        <v>2395</v>
      </c>
      <c r="AX135" s="18"/>
    </row>
    <row r="136" spans="1:50" s="123" customFormat="1" ht="90" hidden="1" x14ac:dyDescent="0.2">
      <c r="A136" s="52" t="s">
        <v>23</v>
      </c>
      <c r="B136" s="52" t="s">
        <v>277</v>
      </c>
      <c r="C136" s="52" t="s">
        <v>276</v>
      </c>
      <c r="D136" s="52" t="s">
        <v>16</v>
      </c>
      <c r="E136" s="52" t="s">
        <v>310</v>
      </c>
      <c r="F136" s="121" t="s">
        <v>1708</v>
      </c>
      <c r="G136" s="52" t="s">
        <v>430</v>
      </c>
      <c r="H136" s="71" t="s">
        <v>270</v>
      </c>
      <c r="I136" s="71" t="s">
        <v>274</v>
      </c>
      <c r="J136" s="122">
        <v>38000</v>
      </c>
      <c r="K136" s="71"/>
      <c r="L136" s="71"/>
      <c r="M136" s="249" t="s">
        <v>137</v>
      </c>
      <c r="N136" s="335"/>
      <c r="O136" s="328" t="s">
        <v>2631</v>
      </c>
      <c r="P136" s="328" t="s">
        <v>2632</v>
      </c>
      <c r="Q136" s="311" t="s">
        <v>1244</v>
      </c>
      <c r="R136" s="332" t="s">
        <v>12</v>
      </c>
      <c r="S136" s="332" t="s">
        <v>60</v>
      </c>
      <c r="T136" s="332" t="s">
        <v>1250</v>
      </c>
      <c r="U136" s="332" t="s">
        <v>1251</v>
      </c>
      <c r="V136" s="328"/>
      <c r="W136" s="336">
        <v>38000</v>
      </c>
      <c r="X136" s="332" t="s">
        <v>1182</v>
      </c>
      <c r="Y136" s="328"/>
      <c r="Z136" s="336">
        <v>38000</v>
      </c>
      <c r="AA136" s="328"/>
      <c r="AB136" s="328"/>
      <c r="AC136" s="328"/>
      <c r="AD136" s="336"/>
      <c r="AE136" s="311" t="s">
        <v>3645</v>
      </c>
      <c r="AF136" s="52" t="s">
        <v>2635</v>
      </c>
      <c r="AG136" s="52" t="s">
        <v>3544</v>
      </c>
      <c r="AH136" s="52" t="s">
        <v>3476</v>
      </c>
      <c r="AI136" s="52" t="s">
        <v>2456</v>
      </c>
      <c r="AJ136" s="52"/>
      <c r="AK136" s="52" t="s">
        <v>1223</v>
      </c>
      <c r="AL136" s="52" t="s">
        <v>1570</v>
      </c>
      <c r="AM136" s="52" t="s">
        <v>3553</v>
      </c>
      <c r="AN136" s="122">
        <v>38000</v>
      </c>
      <c r="AO136" s="250"/>
      <c r="AP136" s="119">
        <f t="shared" si="7"/>
        <v>0</v>
      </c>
      <c r="AQ136" s="338">
        <v>23100</v>
      </c>
      <c r="AR136" s="332" t="s">
        <v>2660</v>
      </c>
      <c r="AS136" s="18"/>
      <c r="AT136" s="18"/>
      <c r="AU136" s="18"/>
      <c r="AV136" s="15">
        <v>38000</v>
      </c>
      <c r="AW136" s="18" t="s">
        <v>2395</v>
      </c>
      <c r="AX136" s="18"/>
    </row>
    <row r="137" spans="1:50" s="123" customFormat="1" ht="72" hidden="1" x14ac:dyDescent="0.2">
      <c r="A137" s="52" t="s">
        <v>23</v>
      </c>
      <c r="B137" s="52" t="s">
        <v>277</v>
      </c>
      <c r="C137" s="52" t="s">
        <v>276</v>
      </c>
      <c r="D137" s="52" t="s">
        <v>16</v>
      </c>
      <c r="E137" s="52" t="s">
        <v>310</v>
      </c>
      <c r="F137" s="121" t="s">
        <v>1709</v>
      </c>
      <c r="G137" s="52" t="s">
        <v>431</v>
      </c>
      <c r="H137" s="71" t="s">
        <v>272</v>
      </c>
      <c r="I137" s="71" t="s">
        <v>432</v>
      </c>
      <c r="J137" s="122">
        <v>60000</v>
      </c>
      <c r="K137" s="71"/>
      <c r="L137" s="71"/>
      <c r="M137" s="249" t="s">
        <v>137</v>
      </c>
      <c r="N137" s="349"/>
      <c r="O137" s="329"/>
      <c r="P137" s="329"/>
      <c r="Q137" s="344" t="s">
        <v>1245</v>
      </c>
      <c r="R137" s="344" t="s">
        <v>12</v>
      </c>
      <c r="S137" s="344" t="s">
        <v>60</v>
      </c>
      <c r="T137" s="344"/>
      <c r="U137" s="344"/>
      <c r="V137" s="329"/>
      <c r="W137" s="345">
        <v>60000</v>
      </c>
      <c r="X137" s="344" t="s">
        <v>1182</v>
      </c>
      <c r="Y137" s="329"/>
      <c r="Z137" s="345">
        <v>60000</v>
      </c>
      <c r="AA137" s="329"/>
      <c r="AB137" s="329"/>
      <c r="AC137" s="329"/>
      <c r="AD137" s="345"/>
      <c r="AE137" s="342" t="s">
        <v>2596</v>
      </c>
      <c r="AF137" s="52" t="s">
        <v>2630</v>
      </c>
      <c r="AG137" s="52" t="s">
        <v>3541</v>
      </c>
      <c r="AH137" s="52" t="s">
        <v>3470</v>
      </c>
      <c r="AI137" s="52" t="s">
        <v>3467</v>
      </c>
      <c r="AJ137" s="52"/>
      <c r="AK137" s="52" t="s">
        <v>1223</v>
      </c>
      <c r="AL137" s="52" t="s">
        <v>1570</v>
      </c>
      <c r="AM137" s="52" t="s">
        <v>3553</v>
      </c>
      <c r="AN137" s="250"/>
      <c r="AO137" s="250"/>
      <c r="AP137" s="119">
        <f t="shared" si="7"/>
        <v>60000</v>
      </c>
      <c r="AQ137" s="344" t="s">
        <v>2660</v>
      </c>
      <c r="AR137" s="344" t="s">
        <v>2660</v>
      </c>
      <c r="AS137" s="71"/>
      <c r="AT137" s="71"/>
      <c r="AU137" s="71"/>
      <c r="AV137" s="250">
        <v>60000</v>
      </c>
      <c r="AW137" s="71" t="s">
        <v>2395</v>
      </c>
      <c r="AX137" s="71"/>
    </row>
    <row r="138" spans="1:50" s="123" customFormat="1" ht="72" hidden="1" x14ac:dyDescent="0.2">
      <c r="A138" s="52" t="s">
        <v>23</v>
      </c>
      <c r="B138" s="52" t="s">
        <v>277</v>
      </c>
      <c r="C138" s="52" t="s">
        <v>276</v>
      </c>
      <c r="D138" s="52" t="s">
        <v>16</v>
      </c>
      <c r="E138" s="52" t="s">
        <v>310</v>
      </c>
      <c r="F138" s="121" t="s">
        <v>1710</v>
      </c>
      <c r="G138" s="52" t="s">
        <v>433</v>
      </c>
      <c r="H138" s="71" t="s">
        <v>352</v>
      </c>
      <c r="I138" s="71" t="s">
        <v>432</v>
      </c>
      <c r="J138" s="122">
        <v>300000</v>
      </c>
      <c r="K138" s="71"/>
      <c r="L138" s="71"/>
      <c r="M138" s="249" t="s">
        <v>137</v>
      </c>
      <c r="N138" s="349"/>
      <c r="O138" s="329"/>
      <c r="P138" s="329"/>
      <c r="Q138" s="344" t="s">
        <v>1245</v>
      </c>
      <c r="R138" s="344" t="s">
        <v>12</v>
      </c>
      <c r="S138" s="344" t="s">
        <v>60</v>
      </c>
      <c r="T138" s="344"/>
      <c r="U138" s="344"/>
      <c r="V138" s="329"/>
      <c r="W138" s="345">
        <v>300000</v>
      </c>
      <c r="X138" s="344" t="s">
        <v>1182</v>
      </c>
      <c r="Y138" s="329"/>
      <c r="Z138" s="345">
        <v>300000</v>
      </c>
      <c r="AA138" s="329"/>
      <c r="AB138" s="329"/>
      <c r="AC138" s="329"/>
      <c r="AD138" s="345"/>
      <c r="AE138" s="342" t="s">
        <v>2596</v>
      </c>
      <c r="AF138" s="52" t="s">
        <v>2630</v>
      </c>
      <c r="AG138" s="52" t="s">
        <v>3541</v>
      </c>
      <c r="AH138" s="52" t="s">
        <v>3470</v>
      </c>
      <c r="AI138" s="52" t="s">
        <v>3467</v>
      </c>
      <c r="AJ138" s="52"/>
      <c r="AK138" s="52" t="s">
        <v>1223</v>
      </c>
      <c r="AL138" s="52" t="s">
        <v>1570</v>
      </c>
      <c r="AM138" s="52" t="s">
        <v>3553</v>
      </c>
      <c r="AN138" s="250"/>
      <c r="AO138" s="250"/>
      <c r="AP138" s="119">
        <f t="shared" si="7"/>
        <v>300000</v>
      </c>
      <c r="AQ138" s="344" t="s">
        <v>2660</v>
      </c>
      <c r="AR138" s="344" t="s">
        <v>2660</v>
      </c>
      <c r="AS138" s="71"/>
      <c r="AT138" s="71"/>
      <c r="AU138" s="71"/>
      <c r="AV138" s="250">
        <v>300000</v>
      </c>
      <c r="AW138" s="71" t="s">
        <v>2395</v>
      </c>
      <c r="AX138" s="71"/>
    </row>
    <row r="139" spans="1:50" s="123" customFormat="1" ht="72" hidden="1" x14ac:dyDescent="0.2">
      <c r="A139" s="52" t="s">
        <v>23</v>
      </c>
      <c r="B139" s="52" t="s">
        <v>277</v>
      </c>
      <c r="C139" s="52" t="s">
        <v>276</v>
      </c>
      <c r="D139" s="52" t="s">
        <v>16</v>
      </c>
      <c r="E139" s="52" t="s">
        <v>310</v>
      </c>
      <c r="F139" s="121" t="s">
        <v>1711</v>
      </c>
      <c r="G139" s="52" t="s">
        <v>434</v>
      </c>
      <c r="H139" s="71" t="s">
        <v>319</v>
      </c>
      <c r="I139" s="71" t="s">
        <v>435</v>
      </c>
      <c r="J139" s="122">
        <v>240000</v>
      </c>
      <c r="K139" s="71"/>
      <c r="L139" s="71"/>
      <c r="M139" s="249" t="s">
        <v>137</v>
      </c>
      <c r="N139" s="349"/>
      <c r="O139" s="329"/>
      <c r="P139" s="329"/>
      <c r="Q139" s="344" t="s">
        <v>1245</v>
      </c>
      <c r="R139" s="344" t="s">
        <v>12</v>
      </c>
      <c r="S139" s="344" t="s">
        <v>60</v>
      </c>
      <c r="T139" s="344"/>
      <c r="U139" s="344"/>
      <c r="V139" s="329"/>
      <c r="W139" s="345">
        <v>240000</v>
      </c>
      <c r="X139" s="344" t="s">
        <v>1182</v>
      </c>
      <c r="Y139" s="329"/>
      <c r="Z139" s="345">
        <v>240000</v>
      </c>
      <c r="AA139" s="329"/>
      <c r="AB139" s="329"/>
      <c r="AC139" s="329"/>
      <c r="AD139" s="345"/>
      <c r="AE139" s="342" t="s">
        <v>2596</v>
      </c>
      <c r="AF139" s="52" t="s">
        <v>2630</v>
      </c>
      <c r="AG139" s="52" t="s">
        <v>3541</v>
      </c>
      <c r="AH139" s="52" t="s">
        <v>3470</v>
      </c>
      <c r="AI139" s="52" t="s">
        <v>3467</v>
      </c>
      <c r="AJ139" s="52"/>
      <c r="AK139" s="52" t="s">
        <v>1223</v>
      </c>
      <c r="AL139" s="52" t="s">
        <v>1570</v>
      </c>
      <c r="AM139" s="52" t="s">
        <v>3553</v>
      </c>
      <c r="AN139" s="250"/>
      <c r="AO139" s="250"/>
      <c r="AP139" s="119">
        <f t="shared" si="7"/>
        <v>240000</v>
      </c>
      <c r="AQ139" s="344" t="s">
        <v>2660</v>
      </c>
      <c r="AR139" s="344" t="s">
        <v>2660</v>
      </c>
      <c r="AS139" s="71"/>
      <c r="AT139" s="71"/>
      <c r="AU139" s="71"/>
      <c r="AV139" s="250">
        <v>240000</v>
      </c>
      <c r="AW139" s="71" t="s">
        <v>2395</v>
      </c>
      <c r="AX139" s="71"/>
    </row>
    <row r="140" spans="1:50" s="123" customFormat="1" ht="90" hidden="1" x14ac:dyDescent="0.2">
      <c r="A140" s="52" t="s">
        <v>23</v>
      </c>
      <c r="B140" s="52" t="s">
        <v>277</v>
      </c>
      <c r="C140" s="52" t="s">
        <v>276</v>
      </c>
      <c r="D140" s="52" t="s">
        <v>16</v>
      </c>
      <c r="E140" s="52" t="s">
        <v>310</v>
      </c>
      <c r="F140" s="121" t="s">
        <v>1712</v>
      </c>
      <c r="G140" s="52" t="s">
        <v>436</v>
      </c>
      <c r="H140" s="71" t="s">
        <v>317</v>
      </c>
      <c r="I140" s="71" t="s">
        <v>335</v>
      </c>
      <c r="J140" s="122">
        <v>65000</v>
      </c>
      <c r="K140" s="71"/>
      <c r="L140" s="71"/>
      <c r="M140" s="249" t="s">
        <v>137</v>
      </c>
      <c r="N140" s="335"/>
      <c r="O140" s="328" t="s">
        <v>2631</v>
      </c>
      <c r="P140" s="328" t="s">
        <v>2632</v>
      </c>
      <c r="Q140" s="311" t="s">
        <v>1244</v>
      </c>
      <c r="R140" s="332" t="s">
        <v>12</v>
      </c>
      <c r="S140" s="332" t="s">
        <v>60</v>
      </c>
      <c r="T140" s="332"/>
      <c r="U140" s="332" t="s">
        <v>1252</v>
      </c>
      <c r="V140" s="328"/>
      <c r="W140" s="336">
        <v>65000</v>
      </c>
      <c r="X140" s="332" t="s">
        <v>1182</v>
      </c>
      <c r="Y140" s="328"/>
      <c r="Z140" s="336">
        <v>65000</v>
      </c>
      <c r="AA140" s="328"/>
      <c r="AB140" s="328"/>
      <c r="AC140" s="328"/>
      <c r="AD140" s="336"/>
      <c r="AE140" s="311" t="s">
        <v>3645</v>
      </c>
      <c r="AF140" s="52" t="s">
        <v>2635</v>
      </c>
      <c r="AG140" s="52" t="s">
        <v>3544</v>
      </c>
      <c r="AH140" s="52" t="s">
        <v>3476</v>
      </c>
      <c r="AI140" s="52" t="s">
        <v>2456</v>
      </c>
      <c r="AJ140" s="52"/>
      <c r="AK140" s="52" t="s">
        <v>1223</v>
      </c>
      <c r="AL140" s="52" t="s">
        <v>1570</v>
      </c>
      <c r="AM140" s="52" t="s">
        <v>3553</v>
      </c>
      <c r="AN140" s="250">
        <v>65000</v>
      </c>
      <c r="AO140" s="250"/>
      <c r="AP140" s="119">
        <f t="shared" si="7"/>
        <v>0</v>
      </c>
      <c r="AQ140" s="338">
        <v>23100</v>
      </c>
      <c r="AR140" s="332" t="s">
        <v>2660</v>
      </c>
      <c r="AS140" s="18"/>
      <c r="AT140" s="18"/>
      <c r="AU140" s="18"/>
      <c r="AV140" s="15">
        <v>65000</v>
      </c>
      <c r="AW140" s="18" t="s">
        <v>2395</v>
      </c>
      <c r="AX140" s="18"/>
    </row>
    <row r="141" spans="1:50" s="123" customFormat="1" ht="90" hidden="1" x14ac:dyDescent="0.2">
      <c r="A141" s="52" t="s">
        <v>23</v>
      </c>
      <c r="B141" s="52" t="s">
        <v>277</v>
      </c>
      <c r="C141" s="52" t="s">
        <v>276</v>
      </c>
      <c r="D141" s="52" t="s">
        <v>16</v>
      </c>
      <c r="E141" s="52" t="s">
        <v>310</v>
      </c>
      <c r="F141" s="121" t="s">
        <v>1713</v>
      </c>
      <c r="G141" s="52" t="s">
        <v>437</v>
      </c>
      <c r="H141" s="71" t="s">
        <v>270</v>
      </c>
      <c r="I141" s="71" t="s">
        <v>268</v>
      </c>
      <c r="J141" s="122">
        <v>15000</v>
      </c>
      <c r="K141" s="71"/>
      <c r="L141" s="71"/>
      <c r="M141" s="249" t="s">
        <v>137</v>
      </c>
      <c r="N141" s="335"/>
      <c r="O141" s="328" t="s">
        <v>2631</v>
      </c>
      <c r="P141" s="328" t="s">
        <v>2632</v>
      </c>
      <c r="Q141" s="311" t="s">
        <v>1244</v>
      </c>
      <c r="R141" s="332" t="s">
        <v>12</v>
      </c>
      <c r="S141" s="332" t="s">
        <v>60</v>
      </c>
      <c r="T141" s="332" t="s">
        <v>1253</v>
      </c>
      <c r="U141" s="332" t="s">
        <v>1254</v>
      </c>
      <c r="V141" s="328"/>
      <c r="W141" s="336">
        <v>15000</v>
      </c>
      <c r="X141" s="332" t="s">
        <v>1182</v>
      </c>
      <c r="Y141" s="328"/>
      <c r="Z141" s="336">
        <v>15000</v>
      </c>
      <c r="AA141" s="328"/>
      <c r="AB141" s="328"/>
      <c r="AC141" s="328"/>
      <c r="AD141" s="336"/>
      <c r="AE141" s="311" t="s">
        <v>3645</v>
      </c>
      <c r="AF141" s="52" t="s">
        <v>2635</v>
      </c>
      <c r="AG141" s="52" t="s">
        <v>3544</v>
      </c>
      <c r="AH141" s="52" t="s">
        <v>3476</v>
      </c>
      <c r="AI141" s="52" t="s">
        <v>2456</v>
      </c>
      <c r="AJ141" s="52"/>
      <c r="AK141" s="52" t="s">
        <v>1223</v>
      </c>
      <c r="AL141" s="52" t="s">
        <v>1570</v>
      </c>
      <c r="AM141" s="52" t="s">
        <v>3553</v>
      </c>
      <c r="AN141" s="250">
        <v>15000</v>
      </c>
      <c r="AO141" s="250"/>
      <c r="AP141" s="119">
        <f t="shared" si="7"/>
        <v>0</v>
      </c>
      <c r="AQ141" s="338">
        <v>23100</v>
      </c>
      <c r="AR141" s="332" t="s">
        <v>2660</v>
      </c>
      <c r="AS141" s="18"/>
      <c r="AT141" s="18"/>
      <c r="AU141" s="18"/>
      <c r="AV141" s="15">
        <v>15000</v>
      </c>
      <c r="AW141" s="18" t="s">
        <v>2395</v>
      </c>
      <c r="AX141" s="18"/>
    </row>
    <row r="142" spans="1:50" s="123" customFormat="1" ht="72" hidden="1" x14ac:dyDescent="0.2">
      <c r="A142" s="52" t="s">
        <v>23</v>
      </c>
      <c r="B142" s="52" t="s">
        <v>277</v>
      </c>
      <c r="C142" s="52" t="s">
        <v>276</v>
      </c>
      <c r="D142" s="52" t="s">
        <v>16</v>
      </c>
      <c r="E142" s="52" t="s">
        <v>310</v>
      </c>
      <c r="F142" s="121" t="s">
        <v>1714</v>
      </c>
      <c r="G142" s="52" t="s">
        <v>438</v>
      </c>
      <c r="H142" s="71" t="s">
        <v>303</v>
      </c>
      <c r="I142" s="71" t="s">
        <v>439</v>
      </c>
      <c r="J142" s="122">
        <v>40000</v>
      </c>
      <c r="K142" s="71"/>
      <c r="L142" s="71"/>
      <c r="M142" s="249" t="s">
        <v>137</v>
      </c>
      <c r="N142" s="335"/>
      <c r="O142" s="332" t="s">
        <v>2646</v>
      </c>
      <c r="P142" s="328" t="s">
        <v>2639</v>
      </c>
      <c r="Q142" s="311" t="s">
        <v>1249</v>
      </c>
      <c r="R142" s="332" t="s">
        <v>1190</v>
      </c>
      <c r="S142" s="332" t="s">
        <v>81</v>
      </c>
      <c r="T142" s="332"/>
      <c r="U142" s="332"/>
      <c r="V142" s="328" t="s">
        <v>2647</v>
      </c>
      <c r="W142" s="336">
        <v>39590</v>
      </c>
      <c r="X142" s="332" t="s">
        <v>1182</v>
      </c>
      <c r="Y142" s="328" t="s">
        <v>2648</v>
      </c>
      <c r="Z142" s="336">
        <v>39590</v>
      </c>
      <c r="AA142" s="328"/>
      <c r="AB142" s="328"/>
      <c r="AC142" s="328"/>
      <c r="AD142" s="336"/>
      <c r="AE142" s="311" t="s">
        <v>3645</v>
      </c>
      <c r="AF142" s="52" t="s">
        <v>2642</v>
      </c>
      <c r="AG142" s="52" t="s">
        <v>3544</v>
      </c>
      <c r="AH142" s="52" t="s">
        <v>3476</v>
      </c>
      <c r="AI142" s="52" t="s">
        <v>3467</v>
      </c>
      <c r="AJ142" s="52"/>
      <c r="AK142" s="52" t="s">
        <v>1223</v>
      </c>
      <c r="AL142" s="52" t="s">
        <v>1570</v>
      </c>
      <c r="AM142" s="52" t="s">
        <v>3553</v>
      </c>
      <c r="AN142" s="250"/>
      <c r="AO142" s="250"/>
      <c r="AP142" s="119">
        <f t="shared" si="7"/>
        <v>40000</v>
      </c>
      <c r="AQ142" s="338">
        <v>23096</v>
      </c>
      <c r="AR142" s="332" t="s">
        <v>2660</v>
      </c>
      <c r="AS142" s="18" t="s">
        <v>2662</v>
      </c>
      <c r="AT142" s="18" t="s">
        <v>2662</v>
      </c>
      <c r="AU142" s="18" t="s">
        <v>2662</v>
      </c>
      <c r="AV142" s="15">
        <v>39590</v>
      </c>
      <c r="AW142" s="46" t="s">
        <v>2675</v>
      </c>
      <c r="AX142" s="18"/>
    </row>
    <row r="143" spans="1:50" s="123" customFormat="1" ht="90" hidden="1" x14ac:dyDescent="0.2">
      <c r="A143" s="52" t="s">
        <v>23</v>
      </c>
      <c r="B143" s="52" t="s">
        <v>277</v>
      </c>
      <c r="C143" s="52" t="s">
        <v>276</v>
      </c>
      <c r="D143" s="52" t="s">
        <v>16</v>
      </c>
      <c r="E143" s="52" t="s">
        <v>310</v>
      </c>
      <c r="F143" s="121" t="s">
        <v>1715</v>
      </c>
      <c r="G143" s="52" t="s">
        <v>440</v>
      </c>
      <c r="H143" s="71" t="s">
        <v>387</v>
      </c>
      <c r="I143" s="71" t="s">
        <v>405</v>
      </c>
      <c r="J143" s="122">
        <v>56000</v>
      </c>
      <c r="K143" s="71"/>
      <c r="L143" s="71"/>
      <c r="M143" s="249" t="s">
        <v>137</v>
      </c>
      <c r="N143" s="335"/>
      <c r="O143" s="328" t="s">
        <v>2631</v>
      </c>
      <c r="P143" s="328" t="s">
        <v>2632</v>
      </c>
      <c r="Q143" s="311" t="s">
        <v>1244</v>
      </c>
      <c r="R143" s="332" t="s">
        <v>12</v>
      </c>
      <c r="S143" s="332" t="s">
        <v>60</v>
      </c>
      <c r="T143" s="332"/>
      <c r="U143" s="332"/>
      <c r="V143" s="328"/>
      <c r="W143" s="336">
        <v>56000</v>
      </c>
      <c r="X143" s="332" t="s">
        <v>1182</v>
      </c>
      <c r="Y143" s="328"/>
      <c r="Z143" s="336">
        <v>56000</v>
      </c>
      <c r="AA143" s="328"/>
      <c r="AB143" s="328"/>
      <c r="AC143" s="328"/>
      <c r="AD143" s="336"/>
      <c r="AE143" s="311" t="s">
        <v>3645</v>
      </c>
      <c r="AF143" s="52" t="s">
        <v>2635</v>
      </c>
      <c r="AG143" s="52" t="s">
        <v>3544</v>
      </c>
      <c r="AH143" s="52" t="s">
        <v>3476</v>
      </c>
      <c r="AI143" s="52" t="s">
        <v>2456</v>
      </c>
      <c r="AJ143" s="52"/>
      <c r="AK143" s="52" t="s">
        <v>1223</v>
      </c>
      <c r="AL143" s="52" t="s">
        <v>1570</v>
      </c>
      <c r="AM143" s="52" t="s">
        <v>3553</v>
      </c>
      <c r="AN143" s="122">
        <v>56000</v>
      </c>
      <c r="AO143" s="250"/>
      <c r="AP143" s="119">
        <f t="shared" si="7"/>
        <v>0</v>
      </c>
      <c r="AQ143" s="338">
        <v>23100</v>
      </c>
      <c r="AR143" s="332" t="s">
        <v>2660</v>
      </c>
      <c r="AS143" s="18"/>
      <c r="AT143" s="18"/>
      <c r="AU143" s="18"/>
      <c r="AV143" s="15">
        <v>56000</v>
      </c>
      <c r="AW143" s="18" t="s">
        <v>2395</v>
      </c>
      <c r="AX143" s="18"/>
    </row>
    <row r="144" spans="1:50" s="123" customFormat="1" ht="72" hidden="1" x14ac:dyDescent="0.2">
      <c r="A144" s="52" t="s">
        <v>23</v>
      </c>
      <c r="B144" s="52" t="s">
        <v>277</v>
      </c>
      <c r="C144" s="52" t="s">
        <v>276</v>
      </c>
      <c r="D144" s="52" t="s">
        <v>16</v>
      </c>
      <c r="E144" s="52" t="s">
        <v>310</v>
      </c>
      <c r="F144" s="121" t="s">
        <v>1716</v>
      </c>
      <c r="G144" s="52" t="s">
        <v>441</v>
      </c>
      <c r="H144" s="71" t="s">
        <v>270</v>
      </c>
      <c r="I144" s="71" t="s">
        <v>405</v>
      </c>
      <c r="J144" s="122">
        <v>100000</v>
      </c>
      <c r="K144" s="71"/>
      <c r="L144" s="71"/>
      <c r="M144" s="249" t="s">
        <v>137</v>
      </c>
      <c r="N144" s="335"/>
      <c r="O144" s="332"/>
      <c r="P144" s="328"/>
      <c r="Q144" s="335" t="s">
        <v>1255</v>
      </c>
      <c r="R144" s="332" t="s">
        <v>1256</v>
      </c>
      <c r="S144" s="332" t="s">
        <v>14</v>
      </c>
      <c r="T144" s="332"/>
      <c r="U144" s="332"/>
      <c r="V144" s="328"/>
      <c r="W144" s="336">
        <v>49500</v>
      </c>
      <c r="X144" s="332" t="s">
        <v>1182</v>
      </c>
      <c r="Y144" s="328"/>
      <c r="Z144" s="336">
        <v>49500</v>
      </c>
      <c r="AA144" s="328"/>
      <c r="AB144" s="328"/>
      <c r="AC144" s="328"/>
      <c r="AD144" s="336"/>
      <c r="AE144" s="311" t="s">
        <v>3655</v>
      </c>
      <c r="AF144" s="52" t="s">
        <v>1223</v>
      </c>
      <c r="AG144" s="52" t="s">
        <v>3541</v>
      </c>
      <c r="AH144" s="52" t="s">
        <v>3470</v>
      </c>
      <c r="AI144" s="52" t="s">
        <v>3467</v>
      </c>
      <c r="AJ144" s="52"/>
      <c r="AK144" s="52" t="s">
        <v>1223</v>
      </c>
      <c r="AL144" s="52" t="s">
        <v>1570</v>
      </c>
      <c r="AM144" s="52" t="s">
        <v>3553</v>
      </c>
      <c r="AN144" s="250"/>
      <c r="AO144" s="250"/>
      <c r="AP144" s="119">
        <f t="shared" si="7"/>
        <v>100000</v>
      </c>
      <c r="AQ144" s="332" t="s">
        <v>1224</v>
      </c>
      <c r="AR144" s="332" t="s">
        <v>2660</v>
      </c>
      <c r="AS144" s="18"/>
      <c r="AT144" s="18"/>
      <c r="AU144" s="18"/>
      <c r="AV144" s="15">
        <v>49500</v>
      </c>
      <c r="AW144" s="46" t="s">
        <v>3671</v>
      </c>
      <c r="AX144" s="18"/>
    </row>
    <row r="145" spans="1:50" s="123" customFormat="1" ht="72" hidden="1" x14ac:dyDescent="0.2">
      <c r="A145" s="52" t="s">
        <v>23</v>
      </c>
      <c r="B145" s="52" t="s">
        <v>277</v>
      </c>
      <c r="C145" s="52" t="s">
        <v>276</v>
      </c>
      <c r="D145" s="52" t="s">
        <v>28</v>
      </c>
      <c r="E145" s="52" t="s">
        <v>310</v>
      </c>
      <c r="F145" s="121" t="s">
        <v>1717</v>
      </c>
      <c r="G145" s="52" t="s">
        <v>442</v>
      </c>
      <c r="H145" s="71" t="s">
        <v>270</v>
      </c>
      <c r="I145" s="71" t="s">
        <v>274</v>
      </c>
      <c r="J145" s="122">
        <v>1200000</v>
      </c>
      <c r="K145" s="249" t="s">
        <v>137</v>
      </c>
      <c r="L145" s="71"/>
      <c r="M145" s="71"/>
      <c r="N145" s="349"/>
      <c r="O145" s="329"/>
      <c r="P145" s="329"/>
      <c r="Q145" s="349"/>
      <c r="R145" s="344"/>
      <c r="S145" s="344"/>
      <c r="T145" s="344"/>
      <c r="U145" s="344"/>
      <c r="V145" s="329"/>
      <c r="W145" s="345"/>
      <c r="X145" s="344" t="s">
        <v>1182</v>
      </c>
      <c r="Y145" s="329"/>
      <c r="Z145" s="345"/>
      <c r="AA145" s="329"/>
      <c r="AB145" s="329"/>
      <c r="AC145" s="329"/>
      <c r="AD145" s="345"/>
      <c r="AE145" s="342" t="s">
        <v>3656</v>
      </c>
      <c r="AF145" s="52" t="s">
        <v>2649</v>
      </c>
      <c r="AG145" s="52" t="s">
        <v>3537</v>
      </c>
      <c r="AH145" s="52" t="s">
        <v>3451</v>
      </c>
      <c r="AI145" s="52" t="s">
        <v>3467</v>
      </c>
      <c r="AJ145" s="52"/>
      <c r="AK145" s="52" t="s">
        <v>1257</v>
      </c>
      <c r="AL145" s="52" t="s">
        <v>1569</v>
      </c>
      <c r="AM145" s="52" t="s">
        <v>3553</v>
      </c>
      <c r="AN145" s="250"/>
      <c r="AO145" s="250"/>
      <c r="AP145" s="119">
        <f t="shared" si="7"/>
        <v>1200000</v>
      </c>
      <c r="AQ145" s="344" t="s">
        <v>1224</v>
      </c>
      <c r="AR145" s="344" t="s">
        <v>2660</v>
      </c>
      <c r="AS145" s="71"/>
      <c r="AT145" s="71"/>
      <c r="AU145" s="71"/>
      <c r="AV145" s="250"/>
      <c r="AW145" s="71"/>
      <c r="AX145" s="71"/>
    </row>
    <row r="146" spans="1:50" s="123" customFormat="1" ht="90" hidden="1" x14ac:dyDescent="0.2">
      <c r="A146" s="52" t="s">
        <v>23</v>
      </c>
      <c r="B146" s="52" t="s">
        <v>277</v>
      </c>
      <c r="C146" s="52" t="s">
        <v>276</v>
      </c>
      <c r="D146" s="52" t="s">
        <v>28</v>
      </c>
      <c r="E146" s="52" t="s">
        <v>310</v>
      </c>
      <c r="F146" s="121" t="s">
        <v>1718</v>
      </c>
      <c r="G146" s="52" t="s">
        <v>443</v>
      </c>
      <c r="H146" s="71" t="s">
        <v>270</v>
      </c>
      <c r="I146" s="71" t="s">
        <v>271</v>
      </c>
      <c r="J146" s="122">
        <v>18000</v>
      </c>
      <c r="K146" s="71"/>
      <c r="L146" s="71"/>
      <c r="M146" s="249" t="s">
        <v>137</v>
      </c>
      <c r="N146" s="335"/>
      <c r="O146" s="328" t="s">
        <v>2650</v>
      </c>
      <c r="P146" s="328" t="s">
        <v>2603</v>
      </c>
      <c r="Q146" s="311" t="s">
        <v>1244</v>
      </c>
      <c r="R146" s="332" t="s">
        <v>12</v>
      </c>
      <c r="S146" s="332" t="s">
        <v>60</v>
      </c>
      <c r="T146" s="332" t="s">
        <v>1258</v>
      </c>
      <c r="U146" s="332" t="s">
        <v>1259</v>
      </c>
      <c r="V146" s="328" t="s">
        <v>2604</v>
      </c>
      <c r="W146" s="336">
        <v>18000</v>
      </c>
      <c r="X146" s="332" t="s">
        <v>1182</v>
      </c>
      <c r="Y146" s="328" t="s">
        <v>2605</v>
      </c>
      <c r="Z146" s="336">
        <v>18000</v>
      </c>
      <c r="AA146" s="328" t="s">
        <v>2651</v>
      </c>
      <c r="AB146" s="328" t="s">
        <v>2627</v>
      </c>
      <c r="AC146" s="328" t="s">
        <v>2627</v>
      </c>
      <c r="AD146" s="336">
        <v>18000</v>
      </c>
      <c r="AE146" s="311" t="s">
        <v>3644</v>
      </c>
      <c r="AF146" s="52" t="s">
        <v>2613</v>
      </c>
      <c r="AG146" s="52" t="s">
        <v>3544</v>
      </c>
      <c r="AH146" s="52" t="s">
        <v>3475</v>
      </c>
      <c r="AI146" s="52" t="s">
        <v>2457</v>
      </c>
      <c r="AJ146" s="52"/>
      <c r="AK146" s="52" t="s">
        <v>1223</v>
      </c>
      <c r="AL146" s="52" t="s">
        <v>1570</v>
      </c>
      <c r="AM146" s="52" t="s">
        <v>3553</v>
      </c>
      <c r="AN146" s="250"/>
      <c r="AO146" s="250">
        <v>18000</v>
      </c>
      <c r="AP146" s="119">
        <f t="shared" si="7"/>
        <v>0</v>
      </c>
      <c r="AQ146" s="338"/>
      <c r="AR146" s="332"/>
      <c r="AS146" s="18"/>
      <c r="AT146" s="18"/>
      <c r="AU146" s="18"/>
      <c r="AV146" s="15">
        <v>18000</v>
      </c>
      <c r="AW146" s="18" t="s">
        <v>2395</v>
      </c>
      <c r="AX146" s="18"/>
    </row>
    <row r="147" spans="1:50" s="123" customFormat="1" ht="72" hidden="1" x14ac:dyDescent="0.2">
      <c r="A147" s="52" t="s">
        <v>23</v>
      </c>
      <c r="B147" s="52" t="s">
        <v>277</v>
      </c>
      <c r="C147" s="52" t="s">
        <v>276</v>
      </c>
      <c r="D147" s="52" t="s">
        <v>22</v>
      </c>
      <c r="E147" s="52" t="s">
        <v>349</v>
      </c>
      <c r="F147" s="121" t="s">
        <v>1719</v>
      </c>
      <c r="G147" s="52" t="s">
        <v>444</v>
      </c>
      <c r="H147" s="71" t="s">
        <v>270</v>
      </c>
      <c r="I147" s="71" t="s">
        <v>275</v>
      </c>
      <c r="J147" s="122">
        <v>4200000</v>
      </c>
      <c r="K147" s="249" t="s">
        <v>137</v>
      </c>
      <c r="L147" s="71"/>
      <c r="M147" s="71"/>
      <c r="N147" s="335"/>
      <c r="O147" s="341">
        <v>242217</v>
      </c>
      <c r="P147" s="328" t="s">
        <v>3657</v>
      </c>
      <c r="Q147" s="311" t="s">
        <v>3658</v>
      </c>
      <c r="R147" s="332" t="s">
        <v>1190</v>
      </c>
      <c r="S147" s="332" t="s">
        <v>14</v>
      </c>
      <c r="T147" s="332"/>
      <c r="U147" s="332"/>
      <c r="V147" s="328" t="s">
        <v>3659</v>
      </c>
      <c r="W147" s="336">
        <v>4155900</v>
      </c>
      <c r="X147" s="332" t="s">
        <v>1182</v>
      </c>
      <c r="Y147" s="328" t="s">
        <v>3660</v>
      </c>
      <c r="Z147" s="336">
        <v>4155900</v>
      </c>
      <c r="AA147" s="328" t="s">
        <v>3661</v>
      </c>
      <c r="AB147" s="328"/>
      <c r="AC147" s="328"/>
      <c r="AD147" s="336">
        <v>4155900</v>
      </c>
      <c r="AE147" s="311" t="s">
        <v>3645</v>
      </c>
      <c r="AF147" s="52" t="s">
        <v>2630</v>
      </c>
      <c r="AG147" s="52" t="s">
        <v>3541</v>
      </c>
      <c r="AH147" s="52" t="s">
        <v>3470</v>
      </c>
      <c r="AI147" s="52" t="s">
        <v>2456</v>
      </c>
      <c r="AJ147" s="52"/>
      <c r="AK147" s="52" t="s">
        <v>1257</v>
      </c>
      <c r="AL147" s="52" t="s">
        <v>1569</v>
      </c>
      <c r="AM147" s="52" t="s">
        <v>3553</v>
      </c>
      <c r="AN147" s="250">
        <v>4155900</v>
      </c>
      <c r="AO147" s="250"/>
      <c r="AP147" s="119">
        <f t="shared" si="7"/>
        <v>44100</v>
      </c>
      <c r="AQ147" s="338">
        <v>23108</v>
      </c>
      <c r="AR147" s="332"/>
      <c r="AS147" s="18"/>
      <c r="AT147" s="18"/>
      <c r="AU147" s="18"/>
      <c r="AV147" s="15">
        <v>4155900</v>
      </c>
      <c r="AW147" s="46" t="s">
        <v>3672</v>
      </c>
      <c r="AX147" s="18"/>
    </row>
    <row r="148" spans="1:50" s="123" customFormat="1" ht="90" hidden="1" x14ac:dyDescent="0.2">
      <c r="A148" s="52" t="s">
        <v>23</v>
      </c>
      <c r="B148" s="52" t="s">
        <v>277</v>
      </c>
      <c r="C148" s="52" t="s">
        <v>276</v>
      </c>
      <c r="D148" s="52" t="s">
        <v>10</v>
      </c>
      <c r="E148" s="52" t="s">
        <v>311</v>
      </c>
      <c r="F148" s="121" t="s">
        <v>1720</v>
      </c>
      <c r="G148" s="52" t="s">
        <v>445</v>
      </c>
      <c r="H148" s="71" t="s">
        <v>446</v>
      </c>
      <c r="I148" s="71" t="s">
        <v>271</v>
      </c>
      <c r="J148" s="122">
        <v>2700000</v>
      </c>
      <c r="K148" s="249" t="s">
        <v>137</v>
      </c>
      <c r="L148" s="71"/>
      <c r="M148" s="71"/>
      <c r="N148" s="335"/>
      <c r="O148" s="328"/>
      <c r="P148" s="328"/>
      <c r="Q148" s="311"/>
      <c r="R148" s="332"/>
      <c r="S148" s="332"/>
      <c r="T148" s="332"/>
      <c r="U148" s="332"/>
      <c r="V148" s="328"/>
      <c r="W148" s="336"/>
      <c r="X148" s="332" t="s">
        <v>1182</v>
      </c>
      <c r="Y148" s="328"/>
      <c r="Z148" s="336"/>
      <c r="AA148" s="328"/>
      <c r="AB148" s="328"/>
      <c r="AC148" s="328"/>
      <c r="AD148" s="336"/>
      <c r="AE148" s="311" t="s">
        <v>3662</v>
      </c>
      <c r="AF148" s="52" t="s">
        <v>2630</v>
      </c>
      <c r="AG148" s="52" t="s">
        <v>3541</v>
      </c>
      <c r="AH148" s="52" t="s">
        <v>3470</v>
      </c>
      <c r="AI148" s="52" t="s">
        <v>3467</v>
      </c>
      <c r="AJ148" s="52"/>
      <c r="AK148" s="52" t="s">
        <v>1260</v>
      </c>
      <c r="AL148" s="52" t="s">
        <v>1571</v>
      </c>
      <c r="AM148" s="52" t="s">
        <v>3553</v>
      </c>
      <c r="AN148" s="250"/>
      <c r="AO148" s="250"/>
      <c r="AP148" s="119">
        <f t="shared" si="7"/>
        <v>2700000</v>
      </c>
      <c r="AQ148" s="332" t="s">
        <v>2660</v>
      </c>
      <c r="AR148" s="332" t="s">
        <v>2660</v>
      </c>
      <c r="AS148" s="18"/>
      <c r="AT148" s="18"/>
      <c r="AU148" s="18"/>
      <c r="AV148" s="18"/>
      <c r="AW148" s="18"/>
      <c r="AX148" s="18"/>
    </row>
    <row r="149" spans="1:50" s="123" customFormat="1" ht="72" hidden="1" x14ac:dyDescent="0.2">
      <c r="A149" s="52" t="s">
        <v>23</v>
      </c>
      <c r="B149" s="52" t="s">
        <v>277</v>
      </c>
      <c r="C149" s="52" t="s">
        <v>276</v>
      </c>
      <c r="D149" s="52" t="s">
        <v>10</v>
      </c>
      <c r="E149" s="52" t="s">
        <v>311</v>
      </c>
      <c r="F149" s="121" t="s">
        <v>1721</v>
      </c>
      <c r="G149" s="52" t="s">
        <v>447</v>
      </c>
      <c r="H149" s="71" t="s">
        <v>303</v>
      </c>
      <c r="I149" s="71" t="s">
        <v>271</v>
      </c>
      <c r="J149" s="122">
        <v>300000</v>
      </c>
      <c r="K149" s="249" t="s">
        <v>137</v>
      </c>
      <c r="L149" s="71"/>
      <c r="M149" s="71"/>
      <c r="N149" s="335"/>
      <c r="O149" s="328"/>
      <c r="P149" s="328"/>
      <c r="Q149" s="311"/>
      <c r="R149" s="332"/>
      <c r="S149" s="332"/>
      <c r="T149" s="332"/>
      <c r="U149" s="332"/>
      <c r="V149" s="328"/>
      <c r="W149" s="336"/>
      <c r="X149" s="332" t="s">
        <v>1182</v>
      </c>
      <c r="Y149" s="328"/>
      <c r="Z149" s="336"/>
      <c r="AA149" s="328"/>
      <c r="AB149" s="328"/>
      <c r="AC149" s="328"/>
      <c r="AD149" s="336"/>
      <c r="AE149" s="311" t="s">
        <v>3662</v>
      </c>
      <c r="AF149" s="52" t="s">
        <v>2630</v>
      </c>
      <c r="AG149" s="52" t="s">
        <v>3541</v>
      </c>
      <c r="AH149" s="52" t="s">
        <v>3470</v>
      </c>
      <c r="AI149" s="52" t="s">
        <v>3467</v>
      </c>
      <c r="AJ149" s="52"/>
      <c r="AK149" s="52" t="s">
        <v>1260</v>
      </c>
      <c r="AL149" s="52" t="s">
        <v>1571</v>
      </c>
      <c r="AM149" s="52" t="s">
        <v>3553</v>
      </c>
      <c r="AN149" s="250"/>
      <c r="AO149" s="250"/>
      <c r="AP149" s="119">
        <f t="shared" si="7"/>
        <v>300000</v>
      </c>
      <c r="AQ149" s="332" t="s">
        <v>2660</v>
      </c>
      <c r="AR149" s="332" t="s">
        <v>2660</v>
      </c>
      <c r="AS149" s="18"/>
      <c r="AT149" s="18"/>
      <c r="AU149" s="18"/>
      <c r="AV149" s="18"/>
      <c r="AW149" s="18"/>
      <c r="AX149" s="18"/>
    </row>
    <row r="150" spans="1:50" s="123" customFormat="1" ht="72" hidden="1" x14ac:dyDescent="0.2">
      <c r="A150" s="52" t="s">
        <v>23</v>
      </c>
      <c r="B150" s="52" t="s">
        <v>277</v>
      </c>
      <c r="C150" s="52" t="s">
        <v>276</v>
      </c>
      <c r="D150" s="52" t="s">
        <v>10</v>
      </c>
      <c r="E150" s="52" t="s">
        <v>311</v>
      </c>
      <c r="F150" s="121" t="s">
        <v>1722</v>
      </c>
      <c r="G150" s="52" t="s">
        <v>448</v>
      </c>
      <c r="H150" s="71" t="s">
        <v>270</v>
      </c>
      <c r="I150" s="71" t="s">
        <v>271</v>
      </c>
      <c r="J150" s="122">
        <v>75000</v>
      </c>
      <c r="K150" s="249" t="s">
        <v>137</v>
      </c>
      <c r="L150" s="71"/>
      <c r="M150" s="71"/>
      <c r="N150" s="335"/>
      <c r="O150" s="328"/>
      <c r="P150" s="328"/>
      <c r="Q150" s="311"/>
      <c r="R150" s="332"/>
      <c r="S150" s="332"/>
      <c r="T150" s="332"/>
      <c r="U150" s="332"/>
      <c r="V150" s="328"/>
      <c r="W150" s="336"/>
      <c r="X150" s="332" t="s">
        <v>1182</v>
      </c>
      <c r="Y150" s="328"/>
      <c r="Z150" s="336"/>
      <c r="AA150" s="328"/>
      <c r="AB150" s="328"/>
      <c r="AC150" s="328"/>
      <c r="AD150" s="336"/>
      <c r="AE150" s="311" t="s">
        <v>3662</v>
      </c>
      <c r="AF150" s="52" t="s">
        <v>2630</v>
      </c>
      <c r="AG150" s="52" t="s">
        <v>3541</v>
      </c>
      <c r="AH150" s="52" t="s">
        <v>3470</v>
      </c>
      <c r="AI150" s="52" t="s">
        <v>3467</v>
      </c>
      <c r="AJ150" s="52"/>
      <c r="AK150" s="52" t="s">
        <v>1260</v>
      </c>
      <c r="AL150" s="52" t="s">
        <v>1571</v>
      </c>
      <c r="AM150" s="52" t="s">
        <v>3553</v>
      </c>
      <c r="AN150" s="250"/>
      <c r="AO150" s="250"/>
      <c r="AP150" s="119">
        <f t="shared" si="7"/>
        <v>75000</v>
      </c>
      <c r="AQ150" s="332" t="s">
        <v>2660</v>
      </c>
      <c r="AR150" s="332" t="s">
        <v>2660</v>
      </c>
      <c r="AS150" s="18"/>
      <c r="AT150" s="18"/>
      <c r="AU150" s="18"/>
      <c r="AV150" s="18"/>
      <c r="AW150" s="18"/>
      <c r="AX150" s="18"/>
    </row>
    <row r="151" spans="1:50" s="123" customFormat="1" ht="72" hidden="1" x14ac:dyDescent="0.2">
      <c r="A151" s="52" t="s">
        <v>23</v>
      </c>
      <c r="B151" s="52" t="s">
        <v>277</v>
      </c>
      <c r="C151" s="52" t="s">
        <v>276</v>
      </c>
      <c r="D151" s="52" t="s">
        <v>10</v>
      </c>
      <c r="E151" s="52" t="s">
        <v>311</v>
      </c>
      <c r="F151" s="121" t="s">
        <v>1723</v>
      </c>
      <c r="G151" s="52" t="s">
        <v>449</v>
      </c>
      <c r="H151" s="71" t="s">
        <v>450</v>
      </c>
      <c r="I151" s="71" t="s">
        <v>271</v>
      </c>
      <c r="J151" s="122">
        <v>137500</v>
      </c>
      <c r="K151" s="249" t="s">
        <v>137</v>
      </c>
      <c r="L151" s="71"/>
      <c r="M151" s="71"/>
      <c r="N151" s="335"/>
      <c r="O151" s="328"/>
      <c r="P151" s="328"/>
      <c r="Q151" s="311"/>
      <c r="R151" s="332"/>
      <c r="S151" s="332"/>
      <c r="T151" s="332"/>
      <c r="U151" s="332"/>
      <c r="V151" s="328"/>
      <c r="W151" s="346"/>
      <c r="X151" s="332" t="s">
        <v>1182</v>
      </c>
      <c r="Y151" s="328"/>
      <c r="Z151" s="346"/>
      <c r="AA151" s="328"/>
      <c r="AB151" s="328"/>
      <c r="AC151" s="328"/>
      <c r="AD151" s="346"/>
      <c r="AE151" s="311" t="s">
        <v>3662</v>
      </c>
      <c r="AF151" s="52" t="s">
        <v>2630</v>
      </c>
      <c r="AG151" s="52" t="s">
        <v>3541</v>
      </c>
      <c r="AH151" s="52" t="s">
        <v>3470</v>
      </c>
      <c r="AI151" s="52" t="s">
        <v>3467</v>
      </c>
      <c r="AJ151" s="52"/>
      <c r="AK151" s="52" t="s">
        <v>1260</v>
      </c>
      <c r="AL151" s="52" t="s">
        <v>1571</v>
      </c>
      <c r="AM151" s="52" t="s">
        <v>3553</v>
      </c>
      <c r="AN151" s="250"/>
      <c r="AO151" s="250"/>
      <c r="AP151" s="119">
        <f t="shared" si="7"/>
        <v>137500</v>
      </c>
      <c r="AQ151" s="332" t="s">
        <v>2660</v>
      </c>
      <c r="AR151" s="332" t="s">
        <v>2660</v>
      </c>
      <c r="AS151" s="18"/>
      <c r="AT151" s="18"/>
      <c r="AU151" s="18"/>
      <c r="AV151" s="18"/>
      <c r="AW151" s="18"/>
      <c r="AX151" s="18"/>
    </row>
    <row r="152" spans="1:50" s="123" customFormat="1" ht="108" hidden="1" x14ac:dyDescent="0.2">
      <c r="A152" s="52" t="s">
        <v>23</v>
      </c>
      <c r="B152" s="52" t="s">
        <v>277</v>
      </c>
      <c r="C152" s="52" t="s">
        <v>276</v>
      </c>
      <c r="D152" s="52" t="s">
        <v>10</v>
      </c>
      <c r="E152" s="52" t="s">
        <v>311</v>
      </c>
      <c r="F152" s="121" t="s">
        <v>1724</v>
      </c>
      <c r="G152" s="52" t="s">
        <v>451</v>
      </c>
      <c r="H152" s="71" t="s">
        <v>450</v>
      </c>
      <c r="I152" s="71" t="s">
        <v>271</v>
      </c>
      <c r="J152" s="122">
        <v>209000</v>
      </c>
      <c r="K152" s="249" t="s">
        <v>137</v>
      </c>
      <c r="L152" s="71"/>
      <c r="M152" s="71"/>
      <c r="N152" s="335"/>
      <c r="O152" s="328"/>
      <c r="P152" s="328"/>
      <c r="Q152" s="311"/>
      <c r="R152" s="332"/>
      <c r="S152" s="332"/>
      <c r="T152" s="332"/>
      <c r="U152" s="332"/>
      <c r="V152" s="328"/>
      <c r="W152" s="336"/>
      <c r="X152" s="332" t="s">
        <v>1182</v>
      </c>
      <c r="Y152" s="328"/>
      <c r="Z152" s="336"/>
      <c r="AA152" s="328"/>
      <c r="AB152" s="328"/>
      <c r="AC152" s="328"/>
      <c r="AD152" s="336"/>
      <c r="AE152" s="311" t="s">
        <v>3662</v>
      </c>
      <c r="AF152" s="52" t="s">
        <v>2630</v>
      </c>
      <c r="AG152" s="52" t="s">
        <v>3541</v>
      </c>
      <c r="AH152" s="52" t="s">
        <v>3470</v>
      </c>
      <c r="AI152" s="52" t="s">
        <v>3467</v>
      </c>
      <c r="AJ152" s="52"/>
      <c r="AK152" s="52" t="s">
        <v>1260</v>
      </c>
      <c r="AL152" s="52" t="s">
        <v>1571</v>
      </c>
      <c r="AM152" s="52" t="s">
        <v>3553</v>
      </c>
      <c r="AN152" s="250"/>
      <c r="AO152" s="250"/>
      <c r="AP152" s="119">
        <f t="shared" si="7"/>
        <v>209000</v>
      </c>
      <c r="AQ152" s="332" t="s">
        <v>2660</v>
      </c>
      <c r="AR152" s="332" t="s">
        <v>2660</v>
      </c>
      <c r="AS152" s="18"/>
      <c r="AT152" s="18"/>
      <c r="AU152" s="18"/>
      <c r="AV152" s="18"/>
      <c r="AW152" s="18"/>
      <c r="AX152" s="18"/>
    </row>
    <row r="153" spans="1:50" s="123" customFormat="1" ht="72" hidden="1" x14ac:dyDescent="0.2">
      <c r="A153" s="52" t="s">
        <v>23</v>
      </c>
      <c r="B153" s="52" t="s">
        <v>277</v>
      </c>
      <c r="C153" s="52" t="s">
        <v>276</v>
      </c>
      <c r="D153" s="52" t="s">
        <v>10</v>
      </c>
      <c r="E153" s="52" t="s">
        <v>311</v>
      </c>
      <c r="F153" s="121" t="s">
        <v>1725</v>
      </c>
      <c r="G153" s="52" t="s">
        <v>452</v>
      </c>
      <c r="H153" s="71" t="s">
        <v>270</v>
      </c>
      <c r="I153" s="71" t="s">
        <v>300</v>
      </c>
      <c r="J153" s="122">
        <v>500000</v>
      </c>
      <c r="K153" s="71"/>
      <c r="L153" s="71"/>
      <c r="M153" s="249" t="s">
        <v>137</v>
      </c>
      <c r="N153" s="121"/>
      <c r="O153" s="131" t="s">
        <v>2652</v>
      </c>
      <c r="P153" s="131" t="s">
        <v>2621</v>
      </c>
      <c r="Q153" s="52" t="s">
        <v>1243</v>
      </c>
      <c r="R153" s="71" t="s">
        <v>1190</v>
      </c>
      <c r="S153" s="71" t="s">
        <v>89</v>
      </c>
      <c r="T153" s="71"/>
      <c r="U153" s="71"/>
      <c r="V153" s="131" t="s">
        <v>2622</v>
      </c>
      <c r="W153" s="122">
        <v>499476</v>
      </c>
      <c r="X153" s="71" t="s">
        <v>1182</v>
      </c>
      <c r="Y153" s="131" t="s">
        <v>2623</v>
      </c>
      <c r="Z153" s="122">
        <v>499476</v>
      </c>
      <c r="AA153" s="328" t="s">
        <v>3663</v>
      </c>
      <c r="AB153" s="328" t="s">
        <v>3664</v>
      </c>
      <c r="AC153" s="328" t="s">
        <v>3664</v>
      </c>
      <c r="AD153" s="336">
        <v>499476</v>
      </c>
      <c r="AE153" s="311" t="s">
        <v>3644</v>
      </c>
      <c r="AF153" s="52" t="s">
        <v>2653</v>
      </c>
      <c r="AG153" s="52" t="s">
        <v>3544</v>
      </c>
      <c r="AH153" s="52" t="s">
        <v>3476</v>
      </c>
      <c r="AI153" s="52" t="s">
        <v>2456</v>
      </c>
      <c r="AJ153" s="52"/>
      <c r="AK153" s="52" t="s">
        <v>1223</v>
      </c>
      <c r="AL153" s="52" t="s">
        <v>1570</v>
      </c>
      <c r="AM153" s="52" t="s">
        <v>3553</v>
      </c>
      <c r="AN153" s="250">
        <v>499476</v>
      </c>
      <c r="AO153" s="250"/>
      <c r="AP153" s="119">
        <f t="shared" si="7"/>
        <v>524</v>
      </c>
      <c r="AQ153" s="338">
        <v>23093</v>
      </c>
      <c r="AR153" s="332"/>
      <c r="AS153" s="18"/>
      <c r="AT153" s="18"/>
      <c r="AU153" s="18"/>
      <c r="AV153" s="15">
        <v>499476</v>
      </c>
      <c r="AW153" s="46" t="s">
        <v>3673</v>
      </c>
      <c r="AX153" s="18"/>
    </row>
    <row r="154" spans="1:50" s="123" customFormat="1" ht="72" hidden="1" x14ac:dyDescent="0.2">
      <c r="A154" s="52" t="s">
        <v>23</v>
      </c>
      <c r="B154" s="52" t="s">
        <v>277</v>
      </c>
      <c r="C154" s="52" t="s">
        <v>276</v>
      </c>
      <c r="D154" s="52" t="s">
        <v>10</v>
      </c>
      <c r="E154" s="52" t="s">
        <v>311</v>
      </c>
      <c r="F154" s="121" t="s">
        <v>1726</v>
      </c>
      <c r="G154" s="52" t="s">
        <v>453</v>
      </c>
      <c r="H154" s="71" t="s">
        <v>270</v>
      </c>
      <c r="I154" s="71" t="s">
        <v>300</v>
      </c>
      <c r="J154" s="122">
        <v>500000</v>
      </c>
      <c r="K154" s="71"/>
      <c r="L154" s="71"/>
      <c r="M154" s="249" t="s">
        <v>137</v>
      </c>
      <c r="N154" s="121"/>
      <c r="O154" s="131" t="s">
        <v>2654</v>
      </c>
      <c r="P154" s="131" t="s">
        <v>2621</v>
      </c>
      <c r="Q154" s="52" t="s">
        <v>1243</v>
      </c>
      <c r="R154" s="71" t="s">
        <v>1190</v>
      </c>
      <c r="S154" s="71" t="s">
        <v>89</v>
      </c>
      <c r="T154" s="71"/>
      <c r="U154" s="71"/>
      <c r="V154" s="131" t="s">
        <v>2622</v>
      </c>
      <c r="W154" s="122">
        <v>497550</v>
      </c>
      <c r="X154" s="71" t="s">
        <v>1182</v>
      </c>
      <c r="Y154" s="131" t="s">
        <v>2623</v>
      </c>
      <c r="Z154" s="122">
        <v>497550</v>
      </c>
      <c r="AA154" s="328" t="s">
        <v>3665</v>
      </c>
      <c r="AB154" s="328" t="s">
        <v>3664</v>
      </c>
      <c r="AC154" s="328" t="s">
        <v>3664</v>
      </c>
      <c r="AD154" s="336">
        <v>497550</v>
      </c>
      <c r="AE154" s="311" t="s">
        <v>3644</v>
      </c>
      <c r="AF154" s="52" t="s">
        <v>2653</v>
      </c>
      <c r="AG154" s="52" t="s">
        <v>3544</v>
      </c>
      <c r="AH154" s="52" t="s">
        <v>3476</v>
      </c>
      <c r="AI154" s="52" t="s">
        <v>2456</v>
      </c>
      <c r="AJ154" s="52"/>
      <c r="AK154" s="52" t="s">
        <v>1223</v>
      </c>
      <c r="AL154" s="52" t="s">
        <v>1570</v>
      </c>
      <c r="AM154" s="52" t="s">
        <v>3553</v>
      </c>
      <c r="AN154" s="250">
        <v>497550</v>
      </c>
      <c r="AO154" s="250"/>
      <c r="AP154" s="119">
        <f t="shared" si="7"/>
        <v>2450</v>
      </c>
      <c r="AQ154" s="338">
        <v>23093</v>
      </c>
      <c r="AR154" s="332"/>
      <c r="AS154" s="18"/>
      <c r="AT154" s="18"/>
      <c r="AU154" s="18"/>
      <c r="AV154" s="15">
        <v>497550</v>
      </c>
      <c r="AW154" s="350" t="s">
        <v>3674</v>
      </c>
      <c r="AX154" s="18"/>
    </row>
    <row r="155" spans="1:50" s="123" customFormat="1" ht="72" hidden="1" x14ac:dyDescent="0.2">
      <c r="A155" s="52" t="s">
        <v>23</v>
      </c>
      <c r="B155" s="52" t="s">
        <v>277</v>
      </c>
      <c r="C155" s="52" t="s">
        <v>17</v>
      </c>
      <c r="D155" s="52" t="s">
        <v>34</v>
      </c>
      <c r="E155" s="52" t="s">
        <v>310</v>
      </c>
      <c r="F155" s="121" t="s">
        <v>1727</v>
      </c>
      <c r="G155" s="52" t="s">
        <v>1156</v>
      </c>
      <c r="H155" s="71" t="s">
        <v>270</v>
      </c>
      <c r="I155" s="71" t="s">
        <v>1119</v>
      </c>
      <c r="J155" s="122">
        <v>7403000</v>
      </c>
      <c r="K155" s="249" t="s">
        <v>137</v>
      </c>
      <c r="L155" s="71"/>
      <c r="M155" s="71"/>
      <c r="N155" s="121"/>
      <c r="O155" s="131" t="s">
        <v>2601</v>
      </c>
      <c r="P155" s="131" t="s">
        <v>2655</v>
      </c>
      <c r="Q155" s="52" t="s">
        <v>2656</v>
      </c>
      <c r="R155" s="71" t="s">
        <v>1190</v>
      </c>
      <c r="S155" s="71" t="s">
        <v>60</v>
      </c>
      <c r="T155" s="71"/>
      <c r="U155" s="71"/>
      <c r="V155" s="131" t="s">
        <v>2657</v>
      </c>
      <c r="W155" s="122">
        <v>6979863.6399999997</v>
      </c>
      <c r="X155" s="244" t="s">
        <v>1261</v>
      </c>
      <c r="Y155" s="252" t="s">
        <v>3981</v>
      </c>
      <c r="Z155" s="122">
        <v>6979863.6399999997</v>
      </c>
      <c r="AA155" s="36" t="s">
        <v>3666</v>
      </c>
      <c r="AB155" s="36"/>
      <c r="AC155" s="17">
        <v>497550</v>
      </c>
      <c r="AD155" s="118">
        <v>6979863.6399999997</v>
      </c>
      <c r="AE155" s="19" t="s">
        <v>3667</v>
      </c>
      <c r="AF155" s="54" t="s">
        <v>2659</v>
      </c>
      <c r="AG155" s="54" t="s">
        <v>3541</v>
      </c>
      <c r="AH155" s="52" t="s">
        <v>3470</v>
      </c>
      <c r="AI155" s="52" t="s">
        <v>2456</v>
      </c>
      <c r="AJ155" s="52"/>
      <c r="AK155" s="52" t="s">
        <v>1262</v>
      </c>
      <c r="AL155" s="52" t="s">
        <v>1571</v>
      </c>
      <c r="AM155" s="52" t="s">
        <v>3553</v>
      </c>
      <c r="AN155" s="250">
        <v>6979863.6399999997</v>
      </c>
      <c r="AO155" s="250"/>
      <c r="AP155" s="119">
        <f t="shared" si="7"/>
        <v>423136.36000000034</v>
      </c>
      <c r="AQ155" s="338">
        <v>23103</v>
      </c>
      <c r="AR155" s="332"/>
      <c r="AS155" s="18"/>
      <c r="AT155" s="18"/>
      <c r="AU155" s="18"/>
      <c r="AV155" s="15">
        <v>6979863.6399999997</v>
      </c>
      <c r="AW155" s="351">
        <v>423136.36</v>
      </c>
      <c r="AX155" s="18"/>
    </row>
    <row r="156" spans="1:50" s="123" customFormat="1" ht="72" hidden="1" x14ac:dyDescent="0.2">
      <c r="A156" s="52" t="s">
        <v>41</v>
      </c>
      <c r="B156" s="52" t="s">
        <v>277</v>
      </c>
      <c r="C156" s="52" t="s">
        <v>276</v>
      </c>
      <c r="D156" s="52" t="s">
        <v>11</v>
      </c>
      <c r="E156" s="52" t="s">
        <v>454</v>
      </c>
      <c r="F156" s="121" t="s">
        <v>1728</v>
      </c>
      <c r="G156" s="52" t="s">
        <v>455</v>
      </c>
      <c r="H156" s="71" t="s">
        <v>267</v>
      </c>
      <c r="I156" s="71" t="s">
        <v>435</v>
      </c>
      <c r="J156" s="122">
        <v>41700</v>
      </c>
      <c r="K156" s="71"/>
      <c r="L156" s="71"/>
      <c r="M156" s="249" t="s">
        <v>137</v>
      </c>
      <c r="N156" s="28"/>
      <c r="O156" s="332" t="s">
        <v>2676</v>
      </c>
      <c r="P156" s="328" t="s">
        <v>2677</v>
      </c>
      <c r="Q156" s="311" t="s">
        <v>2419</v>
      </c>
      <c r="R156" s="332" t="s">
        <v>39</v>
      </c>
      <c r="S156" s="332" t="s">
        <v>60</v>
      </c>
      <c r="T156" s="332"/>
      <c r="U156" s="332"/>
      <c r="V156" s="332" t="s">
        <v>2678</v>
      </c>
      <c r="W156" s="352">
        <v>41665.800000000003</v>
      </c>
      <c r="X156" s="340">
        <v>1</v>
      </c>
      <c r="Y156" s="328" t="s">
        <v>3061</v>
      </c>
      <c r="Z156" s="352">
        <v>41665.800000000003</v>
      </c>
      <c r="AA156" s="328" t="s">
        <v>2679</v>
      </c>
      <c r="AB156" s="328" t="s">
        <v>3061</v>
      </c>
      <c r="AC156" s="328" t="s">
        <v>3675</v>
      </c>
      <c r="AD156" s="352">
        <v>41665.800000000003</v>
      </c>
      <c r="AE156" s="353" t="s">
        <v>3676</v>
      </c>
      <c r="AF156" s="52" t="s">
        <v>2680</v>
      </c>
      <c r="AG156" s="52" t="s">
        <v>3544</v>
      </c>
      <c r="AH156" s="52" t="s">
        <v>3472</v>
      </c>
      <c r="AI156" s="52" t="s">
        <v>2456</v>
      </c>
      <c r="AJ156" s="52"/>
      <c r="AK156" s="52" t="s">
        <v>1263</v>
      </c>
      <c r="AL156" s="52" t="s">
        <v>1570</v>
      </c>
      <c r="AM156" s="52" t="s">
        <v>3553</v>
      </c>
      <c r="AN156" s="250">
        <v>41665.800000000003</v>
      </c>
      <c r="AO156" s="250"/>
      <c r="AP156" s="119">
        <f t="shared" si="7"/>
        <v>34.19999999999709</v>
      </c>
      <c r="AQ156" s="354">
        <v>23080</v>
      </c>
      <c r="AR156" s="341">
        <v>23102</v>
      </c>
      <c r="AS156" s="338">
        <v>23109</v>
      </c>
      <c r="AT156" s="355">
        <v>23114</v>
      </c>
      <c r="AU156" s="341">
        <v>23102</v>
      </c>
      <c r="AV156" s="356">
        <v>41665.800000000003</v>
      </c>
      <c r="AW156" s="332">
        <v>34.200000000000003</v>
      </c>
      <c r="AX156" s="18"/>
    </row>
    <row r="157" spans="1:50" s="123" customFormat="1" ht="72" hidden="1" x14ac:dyDescent="0.2">
      <c r="A157" s="52" t="s">
        <v>41</v>
      </c>
      <c r="B157" s="52" t="s">
        <v>277</v>
      </c>
      <c r="C157" s="52" t="s">
        <v>276</v>
      </c>
      <c r="D157" s="52" t="s">
        <v>11</v>
      </c>
      <c r="E157" s="52" t="s">
        <v>454</v>
      </c>
      <c r="F157" s="121" t="s">
        <v>1729</v>
      </c>
      <c r="G157" s="52" t="s">
        <v>456</v>
      </c>
      <c r="H157" s="71" t="s">
        <v>269</v>
      </c>
      <c r="I157" s="71" t="s">
        <v>271</v>
      </c>
      <c r="J157" s="122">
        <v>28000</v>
      </c>
      <c r="K157" s="71"/>
      <c r="L157" s="71"/>
      <c r="M157" s="249" t="s">
        <v>137</v>
      </c>
      <c r="N157" s="335"/>
      <c r="O157" s="332" t="s">
        <v>2681</v>
      </c>
      <c r="P157" s="328" t="s">
        <v>2677</v>
      </c>
      <c r="Q157" s="311" t="s">
        <v>2420</v>
      </c>
      <c r="R157" s="332" t="s">
        <v>39</v>
      </c>
      <c r="S157" s="332" t="s">
        <v>60</v>
      </c>
      <c r="T157" s="332"/>
      <c r="U157" s="332"/>
      <c r="V157" s="332" t="s">
        <v>2678</v>
      </c>
      <c r="W157" s="357">
        <v>13910</v>
      </c>
      <c r="X157" s="340">
        <v>1</v>
      </c>
      <c r="Y157" s="328" t="s">
        <v>2682</v>
      </c>
      <c r="Z157" s="357">
        <v>13910</v>
      </c>
      <c r="AA157" s="358" t="s">
        <v>3677</v>
      </c>
      <c r="AB157" s="328" t="s">
        <v>2682</v>
      </c>
      <c r="AC157" s="355">
        <v>23101</v>
      </c>
      <c r="AD157" s="357">
        <v>13910</v>
      </c>
      <c r="AE157" s="353" t="s">
        <v>3676</v>
      </c>
      <c r="AF157" s="52" t="s">
        <v>2683</v>
      </c>
      <c r="AG157" s="52" t="s">
        <v>3544</v>
      </c>
      <c r="AH157" s="52" t="s">
        <v>3472</v>
      </c>
      <c r="AI157" s="52" t="s">
        <v>2456</v>
      </c>
      <c r="AJ157" s="52"/>
      <c r="AK157" s="52" t="s">
        <v>1263</v>
      </c>
      <c r="AL157" s="52" t="s">
        <v>1570</v>
      </c>
      <c r="AM157" s="52" t="s">
        <v>3553</v>
      </c>
      <c r="AN157" s="250">
        <v>27820</v>
      </c>
      <c r="AO157" s="250"/>
      <c r="AP157" s="119">
        <f t="shared" si="7"/>
        <v>180</v>
      </c>
      <c r="AQ157" s="354">
        <v>23080</v>
      </c>
      <c r="AR157" s="341">
        <v>23102</v>
      </c>
      <c r="AS157" s="328" t="s">
        <v>2682</v>
      </c>
      <c r="AT157" s="355">
        <v>23101</v>
      </c>
      <c r="AU157" s="341">
        <v>23102</v>
      </c>
      <c r="AV157" s="357">
        <v>13910</v>
      </c>
      <c r="AW157" s="359">
        <v>14090</v>
      </c>
      <c r="AX157" s="332"/>
    </row>
    <row r="158" spans="1:50" s="123" customFormat="1" ht="72" hidden="1" x14ac:dyDescent="0.2">
      <c r="A158" s="52" t="s">
        <v>41</v>
      </c>
      <c r="B158" s="52" t="s">
        <v>277</v>
      </c>
      <c r="C158" s="52" t="s">
        <v>276</v>
      </c>
      <c r="D158" s="52" t="s">
        <v>11</v>
      </c>
      <c r="E158" s="52" t="s">
        <v>454</v>
      </c>
      <c r="F158" s="121" t="s">
        <v>1730</v>
      </c>
      <c r="G158" s="52" t="s">
        <v>457</v>
      </c>
      <c r="H158" s="71" t="s">
        <v>270</v>
      </c>
      <c r="I158" s="71" t="s">
        <v>271</v>
      </c>
      <c r="J158" s="122">
        <v>42000</v>
      </c>
      <c r="K158" s="71"/>
      <c r="L158" s="71"/>
      <c r="M158" s="249" t="s">
        <v>137</v>
      </c>
      <c r="N158" s="335"/>
      <c r="O158" s="332" t="s">
        <v>2681</v>
      </c>
      <c r="P158" s="328" t="s">
        <v>2677</v>
      </c>
      <c r="Q158" s="311" t="s">
        <v>2420</v>
      </c>
      <c r="R158" s="332" t="s">
        <v>39</v>
      </c>
      <c r="S158" s="332" t="s">
        <v>60</v>
      </c>
      <c r="T158" s="332"/>
      <c r="U158" s="332"/>
      <c r="V158" s="332" t="s">
        <v>2678</v>
      </c>
      <c r="W158" s="357">
        <v>34240</v>
      </c>
      <c r="X158" s="340">
        <v>1</v>
      </c>
      <c r="Y158" s="328" t="s">
        <v>2682</v>
      </c>
      <c r="Z158" s="357">
        <v>34240</v>
      </c>
      <c r="AA158" s="358" t="s">
        <v>3677</v>
      </c>
      <c r="AB158" s="328" t="s">
        <v>2682</v>
      </c>
      <c r="AC158" s="355">
        <v>23101</v>
      </c>
      <c r="AD158" s="357">
        <v>34240</v>
      </c>
      <c r="AE158" s="353" t="s">
        <v>3676</v>
      </c>
      <c r="AF158" s="52" t="s">
        <v>2683</v>
      </c>
      <c r="AG158" s="52" t="s">
        <v>3544</v>
      </c>
      <c r="AH158" s="52" t="s">
        <v>3472</v>
      </c>
      <c r="AI158" s="52" t="s">
        <v>2456</v>
      </c>
      <c r="AJ158" s="52"/>
      <c r="AK158" s="52" t="s">
        <v>1263</v>
      </c>
      <c r="AL158" s="52" t="s">
        <v>1570</v>
      </c>
      <c r="AM158" s="52" t="s">
        <v>3553</v>
      </c>
      <c r="AN158" s="250">
        <v>34240</v>
      </c>
      <c r="AO158" s="250"/>
      <c r="AP158" s="119">
        <f t="shared" si="7"/>
        <v>7760</v>
      </c>
      <c r="AQ158" s="354">
        <v>23080</v>
      </c>
      <c r="AR158" s="341">
        <v>23102</v>
      </c>
      <c r="AS158" s="328" t="s">
        <v>2682</v>
      </c>
      <c r="AT158" s="355">
        <v>23101</v>
      </c>
      <c r="AU158" s="341">
        <v>23102</v>
      </c>
      <c r="AV158" s="357">
        <v>34240</v>
      </c>
      <c r="AW158" s="346">
        <v>7760</v>
      </c>
      <c r="AX158" s="332"/>
    </row>
    <row r="159" spans="1:50" s="123" customFormat="1" ht="72" hidden="1" x14ac:dyDescent="0.2">
      <c r="A159" s="52" t="s">
        <v>41</v>
      </c>
      <c r="B159" s="52" t="s">
        <v>277</v>
      </c>
      <c r="C159" s="52" t="s">
        <v>276</v>
      </c>
      <c r="D159" s="52" t="s">
        <v>11</v>
      </c>
      <c r="E159" s="52" t="s">
        <v>454</v>
      </c>
      <c r="F159" s="121" t="s">
        <v>1731</v>
      </c>
      <c r="G159" s="52" t="s">
        <v>458</v>
      </c>
      <c r="H159" s="71" t="s">
        <v>459</v>
      </c>
      <c r="I159" s="71" t="s">
        <v>271</v>
      </c>
      <c r="J159" s="122">
        <f>(842400/26)*20</f>
        <v>648000</v>
      </c>
      <c r="K159" s="249" t="s">
        <v>137</v>
      </c>
      <c r="L159" s="71"/>
      <c r="M159" s="71"/>
      <c r="N159" s="335" t="s">
        <v>1264</v>
      </c>
      <c r="O159" s="332" t="s">
        <v>3678</v>
      </c>
      <c r="P159" s="328"/>
      <c r="Q159" s="310" t="s">
        <v>2421</v>
      </c>
      <c r="R159" s="332" t="s">
        <v>12</v>
      </c>
      <c r="S159" s="360" t="s">
        <v>60</v>
      </c>
      <c r="T159" s="332"/>
      <c r="U159" s="332"/>
      <c r="V159" s="332"/>
      <c r="W159" s="357">
        <v>450000</v>
      </c>
      <c r="X159" s="340">
        <v>1</v>
      </c>
      <c r="Y159" s="328"/>
      <c r="Z159" s="357">
        <v>450000</v>
      </c>
      <c r="AA159" s="328"/>
      <c r="AB159" s="328"/>
      <c r="AC159" s="328"/>
      <c r="AD159" s="357">
        <v>450000</v>
      </c>
      <c r="AE159" s="311" t="s">
        <v>2684</v>
      </c>
      <c r="AF159" s="52" t="s">
        <v>2684</v>
      </c>
      <c r="AG159" s="52" t="s">
        <v>3541</v>
      </c>
      <c r="AH159" s="52" t="s">
        <v>3470</v>
      </c>
      <c r="AI159" s="52" t="s">
        <v>3467</v>
      </c>
      <c r="AJ159" s="52"/>
      <c r="AK159" s="52" t="s">
        <v>1263</v>
      </c>
      <c r="AL159" s="52" t="s">
        <v>1570</v>
      </c>
      <c r="AM159" s="52" t="s">
        <v>3553</v>
      </c>
      <c r="AN159" s="250"/>
      <c r="AO159" s="250"/>
      <c r="AP159" s="119">
        <f t="shared" si="7"/>
        <v>648000</v>
      </c>
      <c r="AQ159" s="341">
        <v>23102</v>
      </c>
      <c r="AR159" s="341">
        <v>23102</v>
      </c>
      <c r="AS159" s="361">
        <v>23102</v>
      </c>
      <c r="AT159" s="361">
        <v>23102</v>
      </c>
      <c r="AU159" s="332" t="s">
        <v>2445</v>
      </c>
      <c r="AV159" s="362">
        <v>450000</v>
      </c>
      <c r="AW159" s="363">
        <v>198000</v>
      </c>
      <c r="AX159" s="332"/>
    </row>
    <row r="160" spans="1:50" s="123" customFormat="1" ht="72" hidden="1" x14ac:dyDescent="0.2">
      <c r="A160" s="52" t="s">
        <v>41</v>
      </c>
      <c r="B160" s="52" t="s">
        <v>277</v>
      </c>
      <c r="C160" s="52" t="s">
        <v>276</v>
      </c>
      <c r="D160" s="52" t="s">
        <v>11</v>
      </c>
      <c r="E160" s="52" t="s">
        <v>454</v>
      </c>
      <c r="F160" s="121" t="s">
        <v>1732</v>
      </c>
      <c r="G160" s="52" t="s">
        <v>460</v>
      </c>
      <c r="H160" s="71" t="s">
        <v>269</v>
      </c>
      <c r="I160" s="71" t="s">
        <v>273</v>
      </c>
      <c r="J160" s="122">
        <v>14000</v>
      </c>
      <c r="K160" s="71"/>
      <c r="L160" s="71"/>
      <c r="M160" s="249" t="s">
        <v>137</v>
      </c>
      <c r="N160" s="335"/>
      <c r="O160" s="332" t="s">
        <v>2685</v>
      </c>
      <c r="P160" s="328" t="s">
        <v>2677</v>
      </c>
      <c r="Q160" s="311" t="s">
        <v>2422</v>
      </c>
      <c r="R160" s="332" t="s">
        <v>39</v>
      </c>
      <c r="S160" s="332" t="s">
        <v>60</v>
      </c>
      <c r="T160" s="332"/>
      <c r="U160" s="332"/>
      <c r="V160" s="332" t="s">
        <v>2678</v>
      </c>
      <c r="W160" s="352">
        <v>13999.98</v>
      </c>
      <c r="X160" s="340">
        <v>1</v>
      </c>
      <c r="Y160" s="328" t="s">
        <v>3657</v>
      </c>
      <c r="Z160" s="352">
        <v>13999.98</v>
      </c>
      <c r="AA160" s="358" t="s">
        <v>3679</v>
      </c>
      <c r="AB160" s="328" t="s">
        <v>3657</v>
      </c>
      <c r="AC160" s="358" t="s">
        <v>3657</v>
      </c>
      <c r="AD160" s="352">
        <v>13999.98</v>
      </c>
      <c r="AE160" s="353" t="s">
        <v>3676</v>
      </c>
      <c r="AF160" s="52" t="s">
        <v>2684</v>
      </c>
      <c r="AG160" s="52" t="s">
        <v>3541</v>
      </c>
      <c r="AH160" s="52" t="s">
        <v>3470</v>
      </c>
      <c r="AI160" s="52" t="s">
        <v>2456</v>
      </c>
      <c r="AJ160" s="52"/>
      <c r="AK160" s="52" t="s">
        <v>1263</v>
      </c>
      <c r="AL160" s="52" t="s">
        <v>1570</v>
      </c>
      <c r="AM160" s="52" t="s">
        <v>3553</v>
      </c>
      <c r="AN160" s="250">
        <v>13999.88</v>
      </c>
      <c r="AO160" s="250"/>
      <c r="AP160" s="119">
        <f t="shared" si="7"/>
        <v>0.12000000000080036</v>
      </c>
      <c r="AQ160" s="354">
        <v>23080</v>
      </c>
      <c r="AR160" s="341">
        <v>23102</v>
      </c>
      <c r="AS160" s="328" t="s">
        <v>3657</v>
      </c>
      <c r="AT160" s="358" t="s">
        <v>3657</v>
      </c>
      <c r="AU160" s="341">
        <v>23102</v>
      </c>
      <c r="AV160" s="352">
        <v>13999.98</v>
      </c>
      <c r="AW160" s="346">
        <v>0</v>
      </c>
      <c r="AX160" s="332"/>
    </row>
    <row r="161" spans="1:50" s="123" customFormat="1" ht="72" hidden="1" x14ac:dyDescent="0.2">
      <c r="A161" s="52" t="s">
        <v>41</v>
      </c>
      <c r="B161" s="52" t="s">
        <v>277</v>
      </c>
      <c r="C161" s="52" t="s">
        <v>276</v>
      </c>
      <c r="D161" s="52" t="s">
        <v>11</v>
      </c>
      <c r="E161" s="52" t="s">
        <v>454</v>
      </c>
      <c r="F161" s="121" t="s">
        <v>1733</v>
      </c>
      <c r="G161" s="52" t="s">
        <v>461</v>
      </c>
      <c r="H161" s="71" t="s">
        <v>319</v>
      </c>
      <c r="I161" s="71" t="s">
        <v>273</v>
      </c>
      <c r="J161" s="122">
        <v>31200</v>
      </c>
      <c r="K161" s="71"/>
      <c r="L161" s="71"/>
      <c r="M161" s="249" t="s">
        <v>137</v>
      </c>
      <c r="N161" s="335"/>
      <c r="O161" s="332" t="s">
        <v>2685</v>
      </c>
      <c r="P161" s="328" t="s">
        <v>2677</v>
      </c>
      <c r="Q161" s="311" t="s">
        <v>2423</v>
      </c>
      <c r="R161" s="332" t="s">
        <v>39</v>
      </c>
      <c r="S161" s="332" t="s">
        <v>60</v>
      </c>
      <c r="T161" s="332"/>
      <c r="U161" s="332"/>
      <c r="V161" s="332" t="s">
        <v>2678</v>
      </c>
      <c r="W161" s="352">
        <v>29360.799999999999</v>
      </c>
      <c r="X161" s="340">
        <v>1</v>
      </c>
      <c r="Y161" s="328" t="s">
        <v>3657</v>
      </c>
      <c r="Z161" s="352">
        <v>29360.799999999999</v>
      </c>
      <c r="AA161" s="358" t="s">
        <v>3679</v>
      </c>
      <c r="AB161" s="328" t="s">
        <v>3657</v>
      </c>
      <c r="AC161" s="358" t="s">
        <v>3657</v>
      </c>
      <c r="AD161" s="352">
        <v>29360.799999999999</v>
      </c>
      <c r="AE161" s="353" t="s">
        <v>3676</v>
      </c>
      <c r="AF161" s="52" t="s">
        <v>2684</v>
      </c>
      <c r="AG161" s="52" t="s">
        <v>3541</v>
      </c>
      <c r="AH161" s="52" t="s">
        <v>3470</v>
      </c>
      <c r="AI161" s="52" t="s">
        <v>2456</v>
      </c>
      <c r="AJ161" s="52"/>
      <c r="AK161" s="52" t="s">
        <v>1263</v>
      </c>
      <c r="AL161" s="52" t="s">
        <v>1570</v>
      </c>
      <c r="AM161" s="52" t="s">
        <v>3553</v>
      </c>
      <c r="AN161" s="250">
        <v>29360.799999999999</v>
      </c>
      <c r="AO161" s="250"/>
      <c r="AP161" s="119">
        <f t="shared" si="7"/>
        <v>1839.2000000000007</v>
      </c>
      <c r="AQ161" s="354">
        <v>23080</v>
      </c>
      <c r="AR161" s="341">
        <v>23102</v>
      </c>
      <c r="AS161" s="328" t="s">
        <v>3657</v>
      </c>
      <c r="AT161" s="358" t="s">
        <v>3657</v>
      </c>
      <c r="AU161" s="341">
        <v>23102</v>
      </c>
      <c r="AV161" s="352">
        <v>29360.799999999999</v>
      </c>
      <c r="AW161" s="346">
        <v>1839.2</v>
      </c>
      <c r="AX161" s="332"/>
    </row>
    <row r="162" spans="1:50" s="123" customFormat="1" ht="72" hidden="1" x14ac:dyDescent="0.2">
      <c r="A162" s="52" t="s">
        <v>41</v>
      </c>
      <c r="B162" s="52" t="s">
        <v>277</v>
      </c>
      <c r="C162" s="52" t="s">
        <v>276</v>
      </c>
      <c r="D162" s="52" t="s">
        <v>11</v>
      </c>
      <c r="E162" s="52" t="s">
        <v>454</v>
      </c>
      <c r="F162" s="121" t="s">
        <v>1734</v>
      </c>
      <c r="G162" s="52" t="s">
        <v>462</v>
      </c>
      <c r="H162" s="71" t="s">
        <v>319</v>
      </c>
      <c r="I162" s="71" t="s">
        <v>273</v>
      </c>
      <c r="J162" s="122">
        <v>22000</v>
      </c>
      <c r="K162" s="71"/>
      <c r="L162" s="71"/>
      <c r="M162" s="249" t="s">
        <v>137</v>
      </c>
      <c r="N162" s="340"/>
      <c r="O162" s="332" t="s">
        <v>2685</v>
      </c>
      <c r="P162" s="328" t="s">
        <v>2677</v>
      </c>
      <c r="Q162" s="311" t="s">
        <v>2423</v>
      </c>
      <c r="R162" s="332" t="s">
        <v>39</v>
      </c>
      <c r="S162" s="332" t="s">
        <v>60</v>
      </c>
      <c r="T162" s="332"/>
      <c r="U162" s="332"/>
      <c r="V162" s="332" t="s">
        <v>2678</v>
      </c>
      <c r="W162" s="352">
        <v>21999.200000000001</v>
      </c>
      <c r="X162" s="340">
        <v>1</v>
      </c>
      <c r="Y162" s="328" t="s">
        <v>3657</v>
      </c>
      <c r="Z162" s="352">
        <v>21999.200000000001</v>
      </c>
      <c r="AA162" s="358" t="s">
        <v>3679</v>
      </c>
      <c r="AB162" s="328" t="s">
        <v>3657</v>
      </c>
      <c r="AC162" s="358" t="s">
        <v>3657</v>
      </c>
      <c r="AD162" s="352">
        <v>21999.200000000001</v>
      </c>
      <c r="AE162" s="353" t="s">
        <v>3676</v>
      </c>
      <c r="AF162" s="52" t="s">
        <v>2684</v>
      </c>
      <c r="AG162" s="52" t="s">
        <v>3541</v>
      </c>
      <c r="AH162" s="52" t="s">
        <v>3470</v>
      </c>
      <c r="AI162" s="52" t="s">
        <v>2456</v>
      </c>
      <c r="AJ162" s="52"/>
      <c r="AK162" s="52" t="s">
        <v>1263</v>
      </c>
      <c r="AL162" s="52" t="s">
        <v>1570</v>
      </c>
      <c r="AM162" s="52" t="s">
        <v>3553</v>
      </c>
      <c r="AN162" s="250">
        <v>21999.200000000001</v>
      </c>
      <c r="AO162" s="250"/>
      <c r="AP162" s="119">
        <f t="shared" si="7"/>
        <v>0.7999999999992724</v>
      </c>
      <c r="AQ162" s="354">
        <v>23080</v>
      </c>
      <c r="AR162" s="341">
        <v>23102</v>
      </c>
      <c r="AS162" s="328" t="s">
        <v>3657</v>
      </c>
      <c r="AT162" s="358" t="s">
        <v>3657</v>
      </c>
      <c r="AU162" s="341">
        <v>23102</v>
      </c>
      <c r="AV162" s="352">
        <v>21999.200000000001</v>
      </c>
      <c r="AW162" s="346">
        <v>0</v>
      </c>
      <c r="AX162" s="332"/>
    </row>
    <row r="163" spans="1:50" s="123" customFormat="1" ht="72" hidden="1" x14ac:dyDescent="0.2">
      <c r="A163" s="52" t="s">
        <v>41</v>
      </c>
      <c r="B163" s="52" t="s">
        <v>277</v>
      </c>
      <c r="C163" s="52" t="s">
        <v>276</v>
      </c>
      <c r="D163" s="52" t="s">
        <v>11</v>
      </c>
      <c r="E163" s="52" t="s">
        <v>454</v>
      </c>
      <c r="F163" s="121" t="s">
        <v>1735</v>
      </c>
      <c r="G163" s="52" t="s">
        <v>463</v>
      </c>
      <c r="H163" s="71" t="s">
        <v>464</v>
      </c>
      <c r="I163" s="71" t="s">
        <v>274</v>
      </c>
      <c r="J163" s="122">
        <v>168000</v>
      </c>
      <c r="K163" s="71"/>
      <c r="L163" s="71"/>
      <c r="M163" s="249" t="s">
        <v>137</v>
      </c>
      <c r="N163" s="340"/>
      <c r="O163" s="332" t="s">
        <v>2685</v>
      </c>
      <c r="P163" s="328" t="s">
        <v>2677</v>
      </c>
      <c r="Q163" s="311" t="s">
        <v>2423</v>
      </c>
      <c r="R163" s="332" t="s">
        <v>39</v>
      </c>
      <c r="S163" s="332" t="s">
        <v>60</v>
      </c>
      <c r="T163" s="332"/>
      <c r="U163" s="332"/>
      <c r="V163" s="332" t="s">
        <v>2678</v>
      </c>
      <c r="W163" s="352">
        <v>167722.5</v>
      </c>
      <c r="X163" s="340">
        <v>1</v>
      </c>
      <c r="Y163" s="328" t="s">
        <v>3657</v>
      </c>
      <c r="Z163" s="352">
        <v>167722.5</v>
      </c>
      <c r="AA163" s="358" t="s">
        <v>3679</v>
      </c>
      <c r="AB163" s="328" t="s">
        <v>3657</v>
      </c>
      <c r="AC163" s="358" t="s">
        <v>3657</v>
      </c>
      <c r="AD163" s="352">
        <v>167722.5</v>
      </c>
      <c r="AE163" s="353" t="s">
        <v>3676</v>
      </c>
      <c r="AF163" s="52" t="s">
        <v>2684</v>
      </c>
      <c r="AG163" s="52" t="s">
        <v>3541</v>
      </c>
      <c r="AH163" s="52" t="s">
        <v>3470</v>
      </c>
      <c r="AI163" s="52" t="s">
        <v>2456</v>
      </c>
      <c r="AJ163" s="52"/>
      <c r="AK163" s="52" t="s">
        <v>1263</v>
      </c>
      <c r="AL163" s="52" t="s">
        <v>1570</v>
      </c>
      <c r="AM163" s="52" t="s">
        <v>3553</v>
      </c>
      <c r="AN163" s="250">
        <v>167722.5</v>
      </c>
      <c r="AO163" s="250"/>
      <c r="AP163" s="119">
        <f t="shared" si="7"/>
        <v>277.5</v>
      </c>
      <c r="AQ163" s="354">
        <v>23080</v>
      </c>
      <c r="AR163" s="341">
        <v>23102</v>
      </c>
      <c r="AS163" s="328" t="s">
        <v>3657</v>
      </c>
      <c r="AT163" s="358" t="s">
        <v>3657</v>
      </c>
      <c r="AU163" s="341">
        <v>23102</v>
      </c>
      <c r="AV163" s="352">
        <v>167722.5</v>
      </c>
      <c r="AW163" s="346">
        <v>277.5</v>
      </c>
      <c r="AX163" s="332"/>
    </row>
    <row r="164" spans="1:50" s="123" customFormat="1" ht="72" hidden="1" x14ac:dyDescent="0.2">
      <c r="A164" s="52" t="s">
        <v>41</v>
      </c>
      <c r="B164" s="52" t="s">
        <v>277</v>
      </c>
      <c r="C164" s="52" t="s">
        <v>276</v>
      </c>
      <c r="D164" s="52" t="s">
        <v>11</v>
      </c>
      <c r="E164" s="52" t="s">
        <v>454</v>
      </c>
      <c r="F164" s="121" t="s">
        <v>1736</v>
      </c>
      <c r="G164" s="52" t="s">
        <v>465</v>
      </c>
      <c r="H164" s="71" t="s">
        <v>270</v>
      </c>
      <c r="I164" s="71" t="s">
        <v>274</v>
      </c>
      <c r="J164" s="122">
        <v>20600</v>
      </c>
      <c r="K164" s="71"/>
      <c r="L164" s="71"/>
      <c r="M164" s="249" t="s">
        <v>137</v>
      </c>
      <c r="N164" s="311"/>
      <c r="O164" s="332" t="s">
        <v>2685</v>
      </c>
      <c r="P164" s="328" t="s">
        <v>2677</v>
      </c>
      <c r="Q164" s="311" t="s">
        <v>2422</v>
      </c>
      <c r="R164" s="332" t="s">
        <v>39</v>
      </c>
      <c r="S164" s="332" t="s">
        <v>60</v>
      </c>
      <c r="T164" s="332"/>
      <c r="U164" s="332"/>
      <c r="V164" s="332" t="s">
        <v>2678</v>
      </c>
      <c r="W164" s="352">
        <v>20101.07</v>
      </c>
      <c r="X164" s="340">
        <v>1</v>
      </c>
      <c r="Y164" s="328" t="s">
        <v>3657</v>
      </c>
      <c r="Z164" s="352">
        <v>20101.07</v>
      </c>
      <c r="AA164" s="358" t="s">
        <v>3679</v>
      </c>
      <c r="AB164" s="328" t="s">
        <v>3657</v>
      </c>
      <c r="AC164" s="358" t="s">
        <v>3657</v>
      </c>
      <c r="AD164" s="352">
        <v>20101.07</v>
      </c>
      <c r="AE164" s="353" t="s">
        <v>3676</v>
      </c>
      <c r="AF164" s="52" t="s">
        <v>2684</v>
      </c>
      <c r="AG164" s="52" t="s">
        <v>3541</v>
      </c>
      <c r="AH164" s="52" t="s">
        <v>3470</v>
      </c>
      <c r="AI164" s="52" t="s">
        <v>2456</v>
      </c>
      <c r="AJ164" s="52"/>
      <c r="AK164" s="52" t="s">
        <v>1263</v>
      </c>
      <c r="AL164" s="52" t="s">
        <v>1570</v>
      </c>
      <c r="AM164" s="52" t="s">
        <v>3553</v>
      </c>
      <c r="AN164" s="250">
        <v>20101.02</v>
      </c>
      <c r="AO164" s="250"/>
      <c r="AP164" s="119">
        <f t="shared" si="7"/>
        <v>498.97999999999956</v>
      </c>
      <c r="AQ164" s="354">
        <v>23080</v>
      </c>
      <c r="AR164" s="341">
        <v>23102</v>
      </c>
      <c r="AS164" s="328" t="s">
        <v>3657</v>
      </c>
      <c r="AT164" s="358" t="s">
        <v>3657</v>
      </c>
      <c r="AU164" s="341">
        <v>23102</v>
      </c>
      <c r="AV164" s="352">
        <v>20101.07</v>
      </c>
      <c r="AW164" s="346">
        <v>498.93</v>
      </c>
      <c r="AX164" s="332"/>
    </row>
    <row r="165" spans="1:50" s="123" customFormat="1" ht="72" hidden="1" x14ac:dyDescent="0.2">
      <c r="A165" s="52" t="s">
        <v>41</v>
      </c>
      <c r="B165" s="52" t="s">
        <v>277</v>
      </c>
      <c r="C165" s="52" t="s">
        <v>276</v>
      </c>
      <c r="D165" s="52" t="s">
        <v>11</v>
      </c>
      <c r="E165" s="52" t="s">
        <v>454</v>
      </c>
      <c r="F165" s="121" t="s">
        <v>1737</v>
      </c>
      <c r="G165" s="52" t="s">
        <v>466</v>
      </c>
      <c r="H165" s="71" t="s">
        <v>459</v>
      </c>
      <c r="I165" s="71" t="s">
        <v>274</v>
      </c>
      <c r="J165" s="122">
        <v>118000</v>
      </c>
      <c r="K165" s="71"/>
      <c r="L165" s="71"/>
      <c r="M165" s="249" t="s">
        <v>137</v>
      </c>
      <c r="N165" s="335"/>
      <c r="O165" s="332" t="s">
        <v>2685</v>
      </c>
      <c r="P165" s="328" t="s">
        <v>2677</v>
      </c>
      <c r="Q165" s="311" t="s">
        <v>2423</v>
      </c>
      <c r="R165" s="332" t="s">
        <v>39</v>
      </c>
      <c r="S165" s="332" t="s">
        <v>60</v>
      </c>
      <c r="T165" s="332"/>
      <c r="U165" s="332"/>
      <c r="V165" s="332" t="s">
        <v>2678</v>
      </c>
      <c r="W165" s="352">
        <v>108219.8</v>
      </c>
      <c r="X165" s="340">
        <v>1</v>
      </c>
      <c r="Y165" s="328" t="s">
        <v>3657</v>
      </c>
      <c r="Z165" s="352">
        <v>108219.8</v>
      </c>
      <c r="AA165" s="358" t="s">
        <v>3679</v>
      </c>
      <c r="AB165" s="328" t="s">
        <v>3657</v>
      </c>
      <c r="AC165" s="358" t="s">
        <v>3657</v>
      </c>
      <c r="AD165" s="352">
        <v>108219.8</v>
      </c>
      <c r="AE165" s="353" t="s">
        <v>3676</v>
      </c>
      <c r="AF165" s="52" t="s">
        <v>2684</v>
      </c>
      <c r="AG165" s="52" t="s">
        <v>3541</v>
      </c>
      <c r="AH165" s="52" t="s">
        <v>3470</v>
      </c>
      <c r="AI165" s="52" t="s">
        <v>2456</v>
      </c>
      <c r="AJ165" s="52"/>
      <c r="AK165" s="52" t="s">
        <v>1263</v>
      </c>
      <c r="AL165" s="52" t="s">
        <v>1570</v>
      </c>
      <c r="AM165" s="52" t="s">
        <v>3553</v>
      </c>
      <c r="AN165" s="250">
        <v>108219.8</v>
      </c>
      <c r="AO165" s="250"/>
      <c r="AP165" s="119">
        <f t="shared" si="7"/>
        <v>9780.1999999999971</v>
      </c>
      <c r="AQ165" s="354">
        <v>23080</v>
      </c>
      <c r="AR165" s="341">
        <v>23102</v>
      </c>
      <c r="AS165" s="328" t="s">
        <v>3657</v>
      </c>
      <c r="AT165" s="358" t="s">
        <v>3657</v>
      </c>
      <c r="AU165" s="341">
        <v>23102</v>
      </c>
      <c r="AV165" s="352">
        <v>108219.8</v>
      </c>
      <c r="AW165" s="346">
        <v>9780.2000000000007</v>
      </c>
      <c r="AX165" s="332"/>
    </row>
    <row r="166" spans="1:50" s="123" customFormat="1" ht="72" hidden="1" x14ac:dyDescent="0.2">
      <c r="A166" s="52" t="s">
        <v>41</v>
      </c>
      <c r="B166" s="52" t="s">
        <v>277</v>
      </c>
      <c r="C166" s="52" t="s">
        <v>276</v>
      </c>
      <c r="D166" s="52" t="s">
        <v>11</v>
      </c>
      <c r="E166" s="52" t="s">
        <v>454</v>
      </c>
      <c r="F166" s="121" t="s">
        <v>1738</v>
      </c>
      <c r="G166" s="52" t="s">
        <v>467</v>
      </c>
      <c r="H166" s="71" t="s">
        <v>270</v>
      </c>
      <c r="I166" s="71" t="s">
        <v>274</v>
      </c>
      <c r="J166" s="122">
        <v>8500</v>
      </c>
      <c r="K166" s="71"/>
      <c r="L166" s="71"/>
      <c r="M166" s="249" t="s">
        <v>137</v>
      </c>
      <c r="N166" s="340"/>
      <c r="O166" s="332" t="s">
        <v>2685</v>
      </c>
      <c r="P166" s="328" t="s">
        <v>2677</v>
      </c>
      <c r="Q166" s="311" t="s">
        <v>2423</v>
      </c>
      <c r="R166" s="332" t="s">
        <v>39</v>
      </c>
      <c r="S166" s="332" t="s">
        <v>60</v>
      </c>
      <c r="T166" s="332"/>
      <c r="U166" s="332"/>
      <c r="V166" s="332" t="s">
        <v>2678</v>
      </c>
      <c r="W166" s="352">
        <v>8250.77</v>
      </c>
      <c r="X166" s="340">
        <v>1</v>
      </c>
      <c r="Y166" s="328" t="s">
        <v>3657</v>
      </c>
      <c r="Z166" s="352">
        <v>8250.77</v>
      </c>
      <c r="AA166" s="358" t="s">
        <v>3679</v>
      </c>
      <c r="AB166" s="328" t="s">
        <v>3657</v>
      </c>
      <c r="AC166" s="358" t="s">
        <v>3657</v>
      </c>
      <c r="AD166" s="352">
        <v>8250.77</v>
      </c>
      <c r="AE166" s="353" t="s">
        <v>3676</v>
      </c>
      <c r="AF166" s="52" t="s">
        <v>2684</v>
      </c>
      <c r="AG166" s="52" t="s">
        <v>3541</v>
      </c>
      <c r="AH166" s="52" t="s">
        <v>3470</v>
      </c>
      <c r="AI166" s="52" t="s">
        <v>2456</v>
      </c>
      <c r="AJ166" s="52"/>
      <c r="AK166" s="52" t="s">
        <v>1263</v>
      </c>
      <c r="AL166" s="52" t="s">
        <v>1570</v>
      </c>
      <c r="AM166" s="52" t="s">
        <v>3553</v>
      </c>
      <c r="AN166" s="250">
        <v>8250.77</v>
      </c>
      <c r="AO166" s="250"/>
      <c r="AP166" s="119">
        <f t="shared" si="7"/>
        <v>249.22999999999956</v>
      </c>
      <c r="AQ166" s="354">
        <v>23080</v>
      </c>
      <c r="AR166" s="341">
        <v>23102</v>
      </c>
      <c r="AS166" s="328" t="s">
        <v>3657</v>
      </c>
      <c r="AT166" s="358" t="s">
        <v>3657</v>
      </c>
      <c r="AU166" s="341">
        <v>23102</v>
      </c>
      <c r="AV166" s="352">
        <v>8250.77</v>
      </c>
      <c r="AW166" s="346">
        <v>249.23</v>
      </c>
      <c r="AX166" s="332"/>
    </row>
    <row r="167" spans="1:50" s="123" customFormat="1" ht="72" hidden="1" x14ac:dyDescent="0.2">
      <c r="A167" s="52" t="s">
        <v>41</v>
      </c>
      <c r="B167" s="52" t="s">
        <v>277</v>
      </c>
      <c r="C167" s="52" t="s">
        <v>276</v>
      </c>
      <c r="D167" s="52" t="s">
        <v>11</v>
      </c>
      <c r="E167" s="52" t="s">
        <v>454</v>
      </c>
      <c r="F167" s="121" t="s">
        <v>1739</v>
      </c>
      <c r="G167" s="52" t="s">
        <v>468</v>
      </c>
      <c r="H167" s="71" t="s">
        <v>459</v>
      </c>
      <c r="I167" s="71" t="s">
        <v>435</v>
      </c>
      <c r="J167" s="122">
        <v>114000</v>
      </c>
      <c r="K167" s="71"/>
      <c r="L167" s="71"/>
      <c r="M167" s="249" t="s">
        <v>137</v>
      </c>
      <c r="N167" s="340"/>
      <c r="O167" s="332" t="s">
        <v>2685</v>
      </c>
      <c r="P167" s="328" t="s">
        <v>2677</v>
      </c>
      <c r="Q167" s="311" t="s">
        <v>2423</v>
      </c>
      <c r="R167" s="332" t="s">
        <v>39</v>
      </c>
      <c r="S167" s="332" t="s">
        <v>60</v>
      </c>
      <c r="T167" s="332"/>
      <c r="U167" s="332"/>
      <c r="V167" s="332" t="s">
        <v>2678</v>
      </c>
      <c r="W167" s="352">
        <v>110017.4</v>
      </c>
      <c r="X167" s="340">
        <v>1</v>
      </c>
      <c r="Y167" s="328" t="s">
        <v>3657</v>
      </c>
      <c r="Z167" s="352">
        <v>110017.4</v>
      </c>
      <c r="AA167" s="358" t="s">
        <v>3679</v>
      </c>
      <c r="AB167" s="328" t="s">
        <v>3657</v>
      </c>
      <c r="AC167" s="358" t="s">
        <v>3657</v>
      </c>
      <c r="AD167" s="352">
        <v>110017.4</v>
      </c>
      <c r="AE167" s="353" t="s">
        <v>3676</v>
      </c>
      <c r="AF167" s="52" t="s">
        <v>2684</v>
      </c>
      <c r="AG167" s="52" t="s">
        <v>3541</v>
      </c>
      <c r="AH167" s="52" t="s">
        <v>3470</v>
      </c>
      <c r="AI167" s="52" t="s">
        <v>2456</v>
      </c>
      <c r="AJ167" s="52"/>
      <c r="AK167" s="52" t="s">
        <v>1263</v>
      </c>
      <c r="AL167" s="52" t="s">
        <v>1570</v>
      </c>
      <c r="AM167" s="52" t="s">
        <v>3553</v>
      </c>
      <c r="AN167" s="250">
        <v>110017.4</v>
      </c>
      <c r="AO167" s="250"/>
      <c r="AP167" s="119">
        <f t="shared" si="7"/>
        <v>3982.6000000000058</v>
      </c>
      <c r="AQ167" s="354">
        <v>23080</v>
      </c>
      <c r="AR167" s="341">
        <v>23102</v>
      </c>
      <c r="AS167" s="328" t="s">
        <v>3657</v>
      </c>
      <c r="AT167" s="358" t="s">
        <v>3657</v>
      </c>
      <c r="AU167" s="341">
        <v>23102</v>
      </c>
      <c r="AV167" s="352">
        <v>110017.4</v>
      </c>
      <c r="AW167" s="346">
        <v>3982.6</v>
      </c>
      <c r="AX167" s="332"/>
    </row>
    <row r="168" spans="1:50" s="123" customFormat="1" ht="72" hidden="1" x14ac:dyDescent="0.2">
      <c r="A168" s="52" t="s">
        <v>41</v>
      </c>
      <c r="B168" s="52" t="s">
        <v>277</v>
      </c>
      <c r="C168" s="52" t="s">
        <v>276</v>
      </c>
      <c r="D168" s="52" t="s">
        <v>11</v>
      </c>
      <c r="E168" s="52" t="s">
        <v>454</v>
      </c>
      <c r="F168" s="121" t="s">
        <v>1740</v>
      </c>
      <c r="G168" s="52" t="s">
        <v>469</v>
      </c>
      <c r="H168" s="71" t="s">
        <v>267</v>
      </c>
      <c r="I168" s="71" t="s">
        <v>268</v>
      </c>
      <c r="J168" s="122">
        <v>60000</v>
      </c>
      <c r="K168" s="71"/>
      <c r="L168" s="71"/>
      <c r="M168" s="249" t="s">
        <v>137</v>
      </c>
      <c r="N168" s="340"/>
      <c r="O168" s="332" t="s">
        <v>2685</v>
      </c>
      <c r="P168" s="328" t="s">
        <v>2677</v>
      </c>
      <c r="Q168" s="310" t="s">
        <v>2424</v>
      </c>
      <c r="R168" s="332" t="s">
        <v>39</v>
      </c>
      <c r="S168" s="332" t="s">
        <v>60</v>
      </c>
      <c r="T168" s="332" t="s">
        <v>2686</v>
      </c>
      <c r="U168" s="332"/>
      <c r="V168" s="332" t="s">
        <v>2678</v>
      </c>
      <c r="W168" s="357">
        <v>59706</v>
      </c>
      <c r="X168" s="340">
        <v>1</v>
      </c>
      <c r="Y168" s="358" t="s">
        <v>3680</v>
      </c>
      <c r="Z168" s="357">
        <v>59706</v>
      </c>
      <c r="AA168" s="328" t="s">
        <v>2687</v>
      </c>
      <c r="AB168" s="358" t="s">
        <v>3680</v>
      </c>
      <c r="AC168" s="332"/>
      <c r="AD168" s="357">
        <v>59706</v>
      </c>
      <c r="AE168" s="353" t="s">
        <v>2683</v>
      </c>
      <c r="AF168" s="52" t="s">
        <v>2680</v>
      </c>
      <c r="AG168" s="52" t="s">
        <v>3544</v>
      </c>
      <c r="AH168" s="52" t="s">
        <v>3472</v>
      </c>
      <c r="AI168" s="52" t="s">
        <v>2456</v>
      </c>
      <c r="AJ168" s="52"/>
      <c r="AK168" s="52" t="s">
        <v>1263</v>
      </c>
      <c r="AL168" s="52" t="s">
        <v>1570</v>
      </c>
      <c r="AM168" s="52" t="s">
        <v>3553</v>
      </c>
      <c r="AN168" s="250">
        <v>59706</v>
      </c>
      <c r="AO168" s="250"/>
      <c r="AP168" s="119">
        <f t="shared" si="7"/>
        <v>294</v>
      </c>
      <c r="AQ168" s="354">
        <v>23080</v>
      </c>
      <c r="AR168" s="341">
        <v>23102</v>
      </c>
      <c r="AS168" s="358" t="s">
        <v>3680</v>
      </c>
      <c r="AT168" s="361">
        <v>23102</v>
      </c>
      <c r="AU168" s="341">
        <v>23102</v>
      </c>
      <c r="AV168" s="357">
        <v>59706</v>
      </c>
      <c r="AW168" s="336">
        <v>294</v>
      </c>
      <c r="AX168" s="332"/>
    </row>
    <row r="169" spans="1:50" s="123" customFormat="1" ht="72" hidden="1" x14ac:dyDescent="0.2">
      <c r="A169" s="52" t="s">
        <v>41</v>
      </c>
      <c r="B169" s="52" t="s">
        <v>277</v>
      </c>
      <c r="C169" s="52" t="s">
        <v>276</v>
      </c>
      <c r="D169" s="52" t="s">
        <v>11</v>
      </c>
      <c r="E169" s="52" t="s">
        <v>454</v>
      </c>
      <c r="F169" s="121" t="s">
        <v>1741</v>
      </c>
      <c r="G169" s="52" t="s">
        <v>470</v>
      </c>
      <c r="H169" s="71" t="s">
        <v>464</v>
      </c>
      <c r="I169" s="71" t="s">
        <v>268</v>
      </c>
      <c r="J169" s="122">
        <v>360100</v>
      </c>
      <c r="K169" s="71"/>
      <c r="L169" s="71"/>
      <c r="M169" s="249" t="s">
        <v>137</v>
      </c>
      <c r="N169" s="340"/>
      <c r="O169" s="332" t="s">
        <v>2685</v>
      </c>
      <c r="P169" s="328" t="s">
        <v>2677</v>
      </c>
      <c r="Q169" s="310" t="s">
        <v>2425</v>
      </c>
      <c r="R169" s="332" t="s">
        <v>39</v>
      </c>
      <c r="S169" s="332" t="s">
        <v>60</v>
      </c>
      <c r="T169" s="332" t="s">
        <v>2686</v>
      </c>
      <c r="U169" s="332"/>
      <c r="V169" s="332" t="s">
        <v>2678</v>
      </c>
      <c r="W169" s="357">
        <v>96300</v>
      </c>
      <c r="X169" s="340">
        <v>1</v>
      </c>
      <c r="Y169" s="358" t="s">
        <v>3680</v>
      </c>
      <c r="Z169" s="357">
        <v>96300</v>
      </c>
      <c r="AA169" s="328" t="s">
        <v>2687</v>
      </c>
      <c r="AB169" s="358" t="s">
        <v>3680</v>
      </c>
      <c r="AC169" s="332"/>
      <c r="AD169" s="357">
        <v>96300</v>
      </c>
      <c r="AE169" s="353" t="s">
        <v>2683</v>
      </c>
      <c r="AF169" s="52" t="s">
        <v>2680</v>
      </c>
      <c r="AG169" s="52" t="s">
        <v>3544</v>
      </c>
      <c r="AH169" s="52" t="s">
        <v>3472</v>
      </c>
      <c r="AI169" s="52" t="s">
        <v>2456</v>
      </c>
      <c r="AJ169" s="52"/>
      <c r="AK169" s="52" t="s">
        <v>1263</v>
      </c>
      <c r="AL169" s="52" t="s">
        <v>1570</v>
      </c>
      <c r="AM169" s="52" t="s">
        <v>3553</v>
      </c>
      <c r="AN169" s="250">
        <v>96300</v>
      </c>
      <c r="AO169" s="250"/>
      <c r="AP169" s="119">
        <f t="shared" si="7"/>
        <v>263800</v>
      </c>
      <c r="AQ169" s="354">
        <v>23080</v>
      </c>
      <c r="AR169" s="341">
        <v>23102</v>
      </c>
      <c r="AS169" s="358" t="s">
        <v>3680</v>
      </c>
      <c r="AT169" s="361">
        <v>23102</v>
      </c>
      <c r="AU169" s="341">
        <v>23102</v>
      </c>
      <c r="AV169" s="357">
        <v>96300</v>
      </c>
      <c r="AW169" s="336">
        <v>263800</v>
      </c>
      <c r="AX169" s="332"/>
    </row>
    <row r="170" spans="1:50" s="123" customFormat="1" ht="72" hidden="1" x14ac:dyDescent="0.2">
      <c r="A170" s="52" t="s">
        <v>41</v>
      </c>
      <c r="B170" s="52" t="s">
        <v>277</v>
      </c>
      <c r="C170" s="52" t="s">
        <v>276</v>
      </c>
      <c r="D170" s="52" t="s">
        <v>11</v>
      </c>
      <c r="E170" s="52" t="s">
        <v>454</v>
      </c>
      <c r="F170" s="121" t="s">
        <v>1742</v>
      </c>
      <c r="G170" s="52" t="s">
        <v>471</v>
      </c>
      <c r="H170" s="71" t="s">
        <v>270</v>
      </c>
      <c r="I170" s="71" t="s">
        <v>268</v>
      </c>
      <c r="J170" s="122">
        <v>22000</v>
      </c>
      <c r="K170" s="71"/>
      <c r="L170" s="71"/>
      <c r="M170" s="249" t="s">
        <v>137</v>
      </c>
      <c r="N170" s="340"/>
      <c r="O170" s="332" t="s">
        <v>3367</v>
      </c>
      <c r="P170" s="328" t="s">
        <v>2677</v>
      </c>
      <c r="Q170" s="310" t="s">
        <v>2426</v>
      </c>
      <c r="R170" s="332" t="s">
        <v>39</v>
      </c>
      <c r="S170" s="332" t="s">
        <v>60</v>
      </c>
      <c r="T170" s="332"/>
      <c r="U170" s="332"/>
      <c r="V170" s="332" t="s">
        <v>2678</v>
      </c>
      <c r="W170" s="357">
        <v>19260</v>
      </c>
      <c r="X170" s="340">
        <v>1</v>
      </c>
      <c r="Y170" s="328" t="s">
        <v>2621</v>
      </c>
      <c r="Z170" s="357">
        <v>19260</v>
      </c>
      <c r="AA170" s="358" t="s">
        <v>3681</v>
      </c>
      <c r="AB170" s="328" t="s">
        <v>2621</v>
      </c>
      <c r="AC170" s="338">
        <v>23094</v>
      </c>
      <c r="AD170" s="357">
        <v>19260</v>
      </c>
      <c r="AE170" s="353" t="s">
        <v>3676</v>
      </c>
      <c r="AF170" s="52" t="s">
        <v>2684</v>
      </c>
      <c r="AG170" s="52" t="s">
        <v>3541</v>
      </c>
      <c r="AH170" s="52" t="s">
        <v>3470</v>
      </c>
      <c r="AI170" s="52" t="s">
        <v>2456</v>
      </c>
      <c r="AJ170" s="52"/>
      <c r="AK170" s="52" t="s">
        <v>1263</v>
      </c>
      <c r="AL170" s="52" t="s">
        <v>1570</v>
      </c>
      <c r="AM170" s="52" t="s">
        <v>3553</v>
      </c>
      <c r="AN170" s="250">
        <v>19260</v>
      </c>
      <c r="AO170" s="250"/>
      <c r="AP170" s="119">
        <f t="shared" si="7"/>
        <v>2740</v>
      </c>
      <c r="AQ170" s="354">
        <v>23080</v>
      </c>
      <c r="AR170" s="341">
        <v>23102</v>
      </c>
      <c r="AS170" s="328" t="s">
        <v>2621</v>
      </c>
      <c r="AT170" s="355">
        <v>23094</v>
      </c>
      <c r="AU170" s="341">
        <v>23102</v>
      </c>
      <c r="AV170" s="357">
        <v>19260</v>
      </c>
      <c r="AW170" s="336">
        <v>2740</v>
      </c>
      <c r="AX170" s="332"/>
    </row>
    <row r="171" spans="1:50" s="123" customFormat="1" ht="72" hidden="1" x14ac:dyDescent="0.2">
      <c r="A171" s="52" t="s">
        <v>41</v>
      </c>
      <c r="B171" s="52" t="s">
        <v>277</v>
      </c>
      <c r="C171" s="52" t="s">
        <v>276</v>
      </c>
      <c r="D171" s="52" t="s">
        <v>21</v>
      </c>
      <c r="E171" s="52" t="s">
        <v>454</v>
      </c>
      <c r="F171" s="121" t="s">
        <v>1743</v>
      </c>
      <c r="G171" s="52" t="s">
        <v>472</v>
      </c>
      <c r="H171" s="71" t="s">
        <v>269</v>
      </c>
      <c r="I171" s="71" t="s">
        <v>271</v>
      </c>
      <c r="J171" s="122">
        <v>26000</v>
      </c>
      <c r="K171" s="71"/>
      <c r="L171" s="71"/>
      <c r="M171" s="249" t="s">
        <v>137</v>
      </c>
      <c r="N171" s="340"/>
      <c r="O171" s="332" t="s">
        <v>2688</v>
      </c>
      <c r="P171" s="328" t="s">
        <v>2677</v>
      </c>
      <c r="Q171" s="310" t="s">
        <v>2427</v>
      </c>
      <c r="R171" s="332" t="s">
        <v>39</v>
      </c>
      <c r="S171" s="332" t="s">
        <v>60</v>
      </c>
      <c r="T171" s="332"/>
      <c r="U171" s="332"/>
      <c r="V171" s="332" t="s">
        <v>2678</v>
      </c>
      <c r="W171" s="352">
        <v>21357.200000000001</v>
      </c>
      <c r="X171" s="340">
        <v>1</v>
      </c>
      <c r="Y171" s="328" t="s">
        <v>2598</v>
      </c>
      <c r="Z171" s="352">
        <v>21357.200000000001</v>
      </c>
      <c r="AA171" s="328" t="s">
        <v>2689</v>
      </c>
      <c r="AB171" s="328" t="s">
        <v>2598</v>
      </c>
      <c r="AC171" s="355">
        <v>23102</v>
      </c>
      <c r="AD171" s="352">
        <v>21357.200000000001</v>
      </c>
      <c r="AE171" s="353" t="s">
        <v>3676</v>
      </c>
      <c r="AF171" s="52" t="s">
        <v>2680</v>
      </c>
      <c r="AG171" s="52" t="s">
        <v>3544</v>
      </c>
      <c r="AH171" s="52" t="s">
        <v>3472</v>
      </c>
      <c r="AI171" s="52" t="s">
        <v>2456</v>
      </c>
      <c r="AJ171" s="52"/>
      <c r="AK171" s="52" t="s">
        <v>1263</v>
      </c>
      <c r="AL171" s="52" t="s">
        <v>1570</v>
      </c>
      <c r="AM171" s="52" t="s">
        <v>3553</v>
      </c>
      <c r="AN171" s="250">
        <v>21357.200000000001</v>
      </c>
      <c r="AO171" s="250"/>
      <c r="AP171" s="119">
        <f t="shared" si="7"/>
        <v>4642.7999999999993</v>
      </c>
      <c r="AQ171" s="354">
        <v>23080</v>
      </c>
      <c r="AR171" s="341">
        <v>23102</v>
      </c>
      <c r="AS171" s="328" t="s">
        <v>2598</v>
      </c>
      <c r="AT171" s="355">
        <v>23102</v>
      </c>
      <c r="AU171" s="341">
        <v>23102</v>
      </c>
      <c r="AV171" s="352">
        <v>21357.200000000001</v>
      </c>
      <c r="AW171" s="336">
        <v>4643</v>
      </c>
      <c r="AX171" s="332"/>
    </row>
    <row r="172" spans="1:50" s="123" customFormat="1" ht="72" hidden="1" x14ac:dyDescent="0.2">
      <c r="A172" s="52" t="s">
        <v>41</v>
      </c>
      <c r="B172" s="52" t="s">
        <v>277</v>
      </c>
      <c r="C172" s="52" t="s">
        <v>276</v>
      </c>
      <c r="D172" s="52" t="s">
        <v>21</v>
      </c>
      <c r="E172" s="52" t="s">
        <v>454</v>
      </c>
      <c r="F172" s="121" t="s">
        <v>1744</v>
      </c>
      <c r="G172" s="52" t="s">
        <v>473</v>
      </c>
      <c r="H172" s="71" t="s">
        <v>270</v>
      </c>
      <c r="I172" s="71" t="s">
        <v>271</v>
      </c>
      <c r="J172" s="122">
        <v>15000</v>
      </c>
      <c r="K172" s="71"/>
      <c r="L172" s="71"/>
      <c r="M172" s="249" t="s">
        <v>137</v>
      </c>
      <c r="N172" s="311"/>
      <c r="O172" s="332" t="s">
        <v>2688</v>
      </c>
      <c r="P172" s="328" t="s">
        <v>2677</v>
      </c>
      <c r="Q172" s="310" t="s">
        <v>2427</v>
      </c>
      <c r="R172" s="332" t="s">
        <v>39</v>
      </c>
      <c r="S172" s="332" t="s">
        <v>60</v>
      </c>
      <c r="T172" s="332"/>
      <c r="U172" s="332"/>
      <c r="V172" s="332" t="s">
        <v>2678</v>
      </c>
      <c r="W172" s="352">
        <v>9983.1</v>
      </c>
      <c r="X172" s="340">
        <v>1</v>
      </c>
      <c r="Y172" s="328" t="s">
        <v>2598</v>
      </c>
      <c r="Z172" s="352">
        <v>9983.1</v>
      </c>
      <c r="AA172" s="328" t="s">
        <v>2689</v>
      </c>
      <c r="AB172" s="328" t="s">
        <v>2598</v>
      </c>
      <c r="AC172" s="355">
        <v>23102</v>
      </c>
      <c r="AD172" s="352">
        <v>9983.1</v>
      </c>
      <c r="AE172" s="353" t="s">
        <v>3676</v>
      </c>
      <c r="AF172" s="52" t="s">
        <v>2680</v>
      </c>
      <c r="AG172" s="52" t="s">
        <v>3544</v>
      </c>
      <c r="AH172" s="52" t="s">
        <v>3472</v>
      </c>
      <c r="AI172" s="52" t="s">
        <v>2456</v>
      </c>
      <c r="AJ172" s="52"/>
      <c r="AK172" s="52" t="s">
        <v>1263</v>
      </c>
      <c r="AL172" s="52" t="s">
        <v>1570</v>
      </c>
      <c r="AM172" s="52" t="s">
        <v>3553</v>
      </c>
      <c r="AN172" s="250">
        <v>14498.5</v>
      </c>
      <c r="AO172" s="250"/>
      <c r="AP172" s="119">
        <f t="shared" si="7"/>
        <v>501.5</v>
      </c>
      <c r="AQ172" s="354">
        <v>23080</v>
      </c>
      <c r="AR172" s="341">
        <v>23102</v>
      </c>
      <c r="AS172" s="328" t="s">
        <v>2598</v>
      </c>
      <c r="AT172" s="355">
        <v>23102</v>
      </c>
      <c r="AU172" s="341">
        <v>23102</v>
      </c>
      <c r="AV172" s="352">
        <v>9983.1</v>
      </c>
      <c r="AW172" s="336">
        <v>5016</v>
      </c>
      <c r="AX172" s="332"/>
    </row>
    <row r="173" spans="1:50" s="123" customFormat="1" ht="72" hidden="1" x14ac:dyDescent="0.2">
      <c r="A173" s="52" t="s">
        <v>41</v>
      </c>
      <c r="B173" s="52" t="s">
        <v>277</v>
      </c>
      <c r="C173" s="52" t="s">
        <v>276</v>
      </c>
      <c r="D173" s="52" t="s">
        <v>21</v>
      </c>
      <c r="E173" s="52" t="s">
        <v>454</v>
      </c>
      <c r="F173" s="121" t="s">
        <v>1745</v>
      </c>
      <c r="G173" s="52" t="s">
        <v>474</v>
      </c>
      <c r="H173" s="71" t="s">
        <v>270</v>
      </c>
      <c r="I173" s="71" t="s">
        <v>271</v>
      </c>
      <c r="J173" s="122">
        <v>15000</v>
      </c>
      <c r="K173" s="71"/>
      <c r="L173" s="71"/>
      <c r="M173" s="249" t="s">
        <v>137</v>
      </c>
      <c r="N173" s="311"/>
      <c r="O173" s="332" t="s">
        <v>2688</v>
      </c>
      <c r="P173" s="328" t="s">
        <v>2677</v>
      </c>
      <c r="Q173" s="310" t="s">
        <v>2427</v>
      </c>
      <c r="R173" s="332" t="s">
        <v>39</v>
      </c>
      <c r="S173" s="332" t="s">
        <v>60</v>
      </c>
      <c r="T173" s="332"/>
      <c r="U173" s="332"/>
      <c r="V173" s="332" t="s">
        <v>2678</v>
      </c>
      <c r="W173" s="352">
        <v>14498.5</v>
      </c>
      <c r="X173" s="340">
        <v>1</v>
      </c>
      <c r="Y173" s="328" t="s">
        <v>2598</v>
      </c>
      <c r="Z173" s="352">
        <v>14498.5</v>
      </c>
      <c r="AA173" s="328" t="s">
        <v>2689</v>
      </c>
      <c r="AB173" s="328" t="s">
        <v>2598</v>
      </c>
      <c r="AC173" s="355">
        <v>23102</v>
      </c>
      <c r="AD173" s="352">
        <v>14498.5</v>
      </c>
      <c r="AE173" s="353" t="s">
        <v>3676</v>
      </c>
      <c r="AF173" s="52" t="s">
        <v>2680</v>
      </c>
      <c r="AG173" s="52" t="s">
        <v>3544</v>
      </c>
      <c r="AH173" s="52" t="s">
        <v>3472</v>
      </c>
      <c r="AI173" s="52" t="s">
        <v>2456</v>
      </c>
      <c r="AJ173" s="52"/>
      <c r="AK173" s="52" t="s">
        <v>1263</v>
      </c>
      <c r="AL173" s="52" t="s">
        <v>1570</v>
      </c>
      <c r="AM173" s="52" t="s">
        <v>3553</v>
      </c>
      <c r="AN173" s="250">
        <v>9983.1</v>
      </c>
      <c r="AO173" s="250"/>
      <c r="AP173" s="119">
        <f t="shared" si="7"/>
        <v>5016.8999999999996</v>
      </c>
      <c r="AQ173" s="354">
        <v>23080</v>
      </c>
      <c r="AR173" s="341">
        <v>23102</v>
      </c>
      <c r="AS173" s="328" t="s">
        <v>2598</v>
      </c>
      <c r="AT173" s="355">
        <v>23102</v>
      </c>
      <c r="AU173" s="341">
        <v>23102</v>
      </c>
      <c r="AV173" s="352">
        <v>14498.5</v>
      </c>
      <c r="AW173" s="336">
        <v>502</v>
      </c>
      <c r="AX173" s="332"/>
    </row>
    <row r="174" spans="1:50" s="123" customFormat="1" ht="72" hidden="1" x14ac:dyDescent="0.2">
      <c r="A174" s="52" t="s">
        <v>41</v>
      </c>
      <c r="B174" s="52" t="s">
        <v>277</v>
      </c>
      <c r="C174" s="52" t="s">
        <v>276</v>
      </c>
      <c r="D174" s="52" t="s">
        <v>21</v>
      </c>
      <c r="E174" s="52" t="s">
        <v>454</v>
      </c>
      <c r="F174" s="121" t="s">
        <v>1746</v>
      </c>
      <c r="G174" s="52" t="s">
        <v>475</v>
      </c>
      <c r="H174" s="71" t="s">
        <v>269</v>
      </c>
      <c r="I174" s="71" t="s">
        <v>271</v>
      </c>
      <c r="J174" s="122">
        <v>36000</v>
      </c>
      <c r="K174" s="71"/>
      <c r="L174" s="71"/>
      <c r="M174" s="249" t="s">
        <v>137</v>
      </c>
      <c r="N174" s="340"/>
      <c r="O174" s="332" t="s">
        <v>2690</v>
      </c>
      <c r="P174" s="328" t="s">
        <v>2677</v>
      </c>
      <c r="Q174" s="310" t="s">
        <v>2425</v>
      </c>
      <c r="R174" s="332" t="s">
        <v>39</v>
      </c>
      <c r="S174" s="332" t="s">
        <v>60</v>
      </c>
      <c r="T174" s="332" t="s">
        <v>2691</v>
      </c>
      <c r="U174" s="332"/>
      <c r="V174" s="332" t="s">
        <v>2692</v>
      </c>
      <c r="W174" s="357">
        <v>34240</v>
      </c>
      <c r="X174" s="340">
        <v>1</v>
      </c>
      <c r="Y174" s="328" t="s">
        <v>1379</v>
      </c>
      <c r="Z174" s="336">
        <v>34240</v>
      </c>
      <c r="AA174" s="328" t="s">
        <v>2693</v>
      </c>
      <c r="AB174" s="338">
        <v>23087</v>
      </c>
      <c r="AC174" s="338">
        <v>23088</v>
      </c>
      <c r="AD174" s="357">
        <v>34240</v>
      </c>
      <c r="AE174" s="353" t="s">
        <v>3682</v>
      </c>
      <c r="AF174" s="52" t="s">
        <v>2694</v>
      </c>
      <c r="AG174" s="52" t="s">
        <v>3544</v>
      </c>
      <c r="AH174" s="52" t="s">
        <v>3475</v>
      </c>
      <c r="AI174" s="52" t="s">
        <v>2456</v>
      </c>
      <c r="AJ174" s="52"/>
      <c r="AK174" s="52" t="s">
        <v>1263</v>
      </c>
      <c r="AL174" s="52" t="s">
        <v>1570</v>
      </c>
      <c r="AM174" s="52" t="s">
        <v>3553</v>
      </c>
      <c r="AN174" s="250">
        <v>34240</v>
      </c>
      <c r="AO174" s="250"/>
      <c r="AP174" s="119">
        <f t="shared" si="7"/>
        <v>1760</v>
      </c>
      <c r="AQ174" s="354">
        <v>23080</v>
      </c>
      <c r="AR174" s="341">
        <v>23102</v>
      </c>
      <c r="AS174" s="338">
        <v>23087</v>
      </c>
      <c r="AT174" s="338">
        <v>23088</v>
      </c>
      <c r="AU174" s="341">
        <v>23102</v>
      </c>
      <c r="AV174" s="357">
        <v>34240</v>
      </c>
      <c r="AW174" s="336">
        <v>1760</v>
      </c>
      <c r="AX174" s="332"/>
    </row>
    <row r="175" spans="1:50" s="123" customFormat="1" ht="72" hidden="1" x14ac:dyDescent="0.2">
      <c r="A175" s="52" t="s">
        <v>41</v>
      </c>
      <c r="B175" s="52" t="s">
        <v>277</v>
      </c>
      <c r="C175" s="52" t="s">
        <v>276</v>
      </c>
      <c r="D175" s="52" t="s">
        <v>21</v>
      </c>
      <c r="E175" s="52" t="s">
        <v>454</v>
      </c>
      <c r="F175" s="121" t="s">
        <v>1747</v>
      </c>
      <c r="G175" s="52" t="s">
        <v>476</v>
      </c>
      <c r="H175" s="71" t="s">
        <v>269</v>
      </c>
      <c r="I175" s="71" t="s">
        <v>275</v>
      </c>
      <c r="J175" s="122">
        <v>60000</v>
      </c>
      <c r="K175" s="71"/>
      <c r="L175" s="71"/>
      <c r="M175" s="249" t="s">
        <v>137</v>
      </c>
      <c r="N175" s="340"/>
      <c r="O175" s="332" t="s">
        <v>2695</v>
      </c>
      <c r="P175" s="328" t="s">
        <v>2677</v>
      </c>
      <c r="Q175" s="310" t="s">
        <v>2428</v>
      </c>
      <c r="R175" s="332" t="s">
        <v>24</v>
      </c>
      <c r="S175" s="332" t="s">
        <v>123</v>
      </c>
      <c r="T175" s="332"/>
      <c r="U175" s="332"/>
      <c r="V175" s="332" t="s">
        <v>2678</v>
      </c>
      <c r="W175" s="357">
        <v>60000</v>
      </c>
      <c r="X175" s="340">
        <v>1</v>
      </c>
      <c r="Y175" s="358" t="s">
        <v>3680</v>
      </c>
      <c r="Z175" s="336">
        <v>60000</v>
      </c>
      <c r="AA175" s="328" t="s">
        <v>2696</v>
      </c>
      <c r="AB175" s="358" t="s">
        <v>3680</v>
      </c>
      <c r="AC175" s="332"/>
      <c r="AD175" s="357">
        <v>60000</v>
      </c>
      <c r="AE175" s="353" t="s">
        <v>2683</v>
      </c>
      <c r="AF175" s="52" t="s">
        <v>2680</v>
      </c>
      <c r="AG175" s="52" t="s">
        <v>3544</v>
      </c>
      <c r="AH175" s="52" t="s">
        <v>3472</v>
      </c>
      <c r="AI175" s="52" t="s">
        <v>2456</v>
      </c>
      <c r="AJ175" s="52"/>
      <c r="AK175" s="52" t="s">
        <v>1263</v>
      </c>
      <c r="AL175" s="52" t="s">
        <v>1570</v>
      </c>
      <c r="AM175" s="52" t="s">
        <v>3553</v>
      </c>
      <c r="AN175" s="122">
        <v>60000</v>
      </c>
      <c r="AO175" s="250"/>
      <c r="AP175" s="119">
        <f t="shared" si="7"/>
        <v>0</v>
      </c>
      <c r="AQ175" s="354">
        <v>23080</v>
      </c>
      <c r="AR175" s="341">
        <v>23102</v>
      </c>
      <c r="AS175" s="355">
        <v>23110</v>
      </c>
      <c r="AT175" s="361">
        <v>23102</v>
      </c>
      <c r="AU175" s="341">
        <v>23102</v>
      </c>
      <c r="AV175" s="357">
        <v>60000</v>
      </c>
      <c r="AW175" s="336">
        <v>0</v>
      </c>
      <c r="AX175" s="332"/>
    </row>
    <row r="176" spans="1:50" s="123" customFormat="1" ht="72" hidden="1" x14ac:dyDescent="0.2">
      <c r="A176" s="52" t="s">
        <v>41</v>
      </c>
      <c r="B176" s="52" t="s">
        <v>277</v>
      </c>
      <c r="C176" s="52" t="s">
        <v>276</v>
      </c>
      <c r="D176" s="52" t="s">
        <v>286</v>
      </c>
      <c r="E176" s="52" t="s">
        <v>454</v>
      </c>
      <c r="F176" s="121" t="s">
        <v>1748</v>
      </c>
      <c r="G176" s="52" t="s">
        <v>477</v>
      </c>
      <c r="H176" s="71" t="s">
        <v>270</v>
      </c>
      <c r="I176" s="71" t="s">
        <v>274</v>
      </c>
      <c r="J176" s="122">
        <v>138000</v>
      </c>
      <c r="K176" s="71"/>
      <c r="L176" s="71"/>
      <c r="M176" s="249" t="s">
        <v>137</v>
      </c>
      <c r="N176" s="340"/>
      <c r="O176" s="332" t="s">
        <v>2697</v>
      </c>
      <c r="P176" s="328" t="s">
        <v>2677</v>
      </c>
      <c r="Q176" s="310" t="s">
        <v>2429</v>
      </c>
      <c r="R176" s="332" t="s">
        <v>39</v>
      </c>
      <c r="S176" s="332" t="s">
        <v>116</v>
      </c>
      <c r="T176" s="332" t="s">
        <v>2559</v>
      </c>
      <c r="U176" s="332"/>
      <c r="V176" s="332" t="s">
        <v>2698</v>
      </c>
      <c r="W176" s="357">
        <v>138000</v>
      </c>
      <c r="X176" s="340">
        <v>1</v>
      </c>
      <c r="Y176" s="358" t="s">
        <v>3680</v>
      </c>
      <c r="Z176" s="336">
        <v>138000</v>
      </c>
      <c r="AA176" s="328" t="s">
        <v>2699</v>
      </c>
      <c r="AB176" s="358" t="s">
        <v>3680</v>
      </c>
      <c r="AC176" s="328"/>
      <c r="AD176" s="357">
        <v>138000</v>
      </c>
      <c r="AE176" s="353" t="s">
        <v>2683</v>
      </c>
      <c r="AF176" s="52" t="s">
        <v>2680</v>
      </c>
      <c r="AG176" s="52" t="s">
        <v>3544</v>
      </c>
      <c r="AH176" s="52" t="s">
        <v>3472</v>
      </c>
      <c r="AI176" s="52" t="s">
        <v>2456</v>
      </c>
      <c r="AJ176" s="52"/>
      <c r="AK176" s="52" t="s">
        <v>1263</v>
      </c>
      <c r="AL176" s="52" t="s">
        <v>1570</v>
      </c>
      <c r="AM176" s="52" t="s">
        <v>3553</v>
      </c>
      <c r="AN176" s="122">
        <v>138000</v>
      </c>
      <c r="AO176" s="250"/>
      <c r="AP176" s="119">
        <f t="shared" si="7"/>
        <v>0</v>
      </c>
      <c r="AQ176" s="354">
        <v>23080</v>
      </c>
      <c r="AR176" s="341">
        <v>23102</v>
      </c>
      <c r="AS176" s="355">
        <v>23110</v>
      </c>
      <c r="AT176" s="361">
        <v>23102</v>
      </c>
      <c r="AU176" s="341">
        <v>23102</v>
      </c>
      <c r="AV176" s="357">
        <v>138000</v>
      </c>
      <c r="AW176" s="336">
        <v>0</v>
      </c>
      <c r="AX176" s="332"/>
    </row>
    <row r="177" spans="1:50" s="123" customFormat="1" ht="72" hidden="1" x14ac:dyDescent="0.2">
      <c r="A177" s="52" t="s">
        <v>41</v>
      </c>
      <c r="B177" s="52" t="s">
        <v>277</v>
      </c>
      <c r="C177" s="52" t="s">
        <v>276</v>
      </c>
      <c r="D177" s="52" t="s">
        <v>286</v>
      </c>
      <c r="E177" s="52" t="s">
        <v>454</v>
      </c>
      <c r="F177" s="121" t="s">
        <v>1749</v>
      </c>
      <c r="G177" s="52" t="s">
        <v>478</v>
      </c>
      <c r="H177" s="71" t="s">
        <v>270</v>
      </c>
      <c r="I177" s="71" t="s">
        <v>271</v>
      </c>
      <c r="J177" s="122">
        <v>16000</v>
      </c>
      <c r="K177" s="71"/>
      <c r="L177" s="71"/>
      <c r="M177" s="249" t="s">
        <v>137</v>
      </c>
      <c r="N177" s="311"/>
      <c r="O177" s="332" t="s">
        <v>2676</v>
      </c>
      <c r="P177" s="328" t="s">
        <v>2677</v>
      </c>
      <c r="Q177" s="311" t="s">
        <v>2430</v>
      </c>
      <c r="R177" s="332" t="s">
        <v>39</v>
      </c>
      <c r="S177" s="332" t="s">
        <v>14</v>
      </c>
      <c r="T177" s="332" t="s">
        <v>2700</v>
      </c>
      <c r="U177" s="332" t="s">
        <v>2701</v>
      </c>
      <c r="V177" s="364" t="s">
        <v>2702</v>
      </c>
      <c r="W177" s="357">
        <v>16000</v>
      </c>
      <c r="X177" s="340">
        <v>1</v>
      </c>
      <c r="Y177" s="328" t="s">
        <v>1379</v>
      </c>
      <c r="Z177" s="336">
        <v>16000</v>
      </c>
      <c r="AA177" s="328" t="s">
        <v>2703</v>
      </c>
      <c r="AB177" s="328" t="s">
        <v>1378</v>
      </c>
      <c r="AC177" s="328" t="s">
        <v>1379</v>
      </c>
      <c r="AD177" s="357">
        <v>16000</v>
      </c>
      <c r="AE177" s="353" t="s">
        <v>3676</v>
      </c>
      <c r="AF177" s="52" t="s">
        <v>2694</v>
      </c>
      <c r="AG177" s="52" t="s">
        <v>3544</v>
      </c>
      <c r="AH177" s="52" t="s">
        <v>3475</v>
      </c>
      <c r="AI177" s="52" t="s">
        <v>2457</v>
      </c>
      <c r="AJ177" s="52"/>
      <c r="AK177" s="52" t="s">
        <v>1263</v>
      </c>
      <c r="AL177" s="52" t="s">
        <v>1570</v>
      </c>
      <c r="AM177" s="52" t="s">
        <v>3553</v>
      </c>
      <c r="AN177" s="122"/>
      <c r="AO177" s="122">
        <v>16000</v>
      </c>
      <c r="AP177" s="119">
        <f t="shared" si="7"/>
        <v>0</v>
      </c>
      <c r="AQ177" s="328" t="s">
        <v>2677</v>
      </c>
      <c r="AR177" s="341">
        <v>23102</v>
      </c>
      <c r="AS177" s="338">
        <v>23086</v>
      </c>
      <c r="AT177" s="338">
        <v>23087</v>
      </c>
      <c r="AU177" s="341">
        <v>23102</v>
      </c>
      <c r="AV177" s="357">
        <v>16000</v>
      </c>
      <c r="AW177" s="336">
        <v>0</v>
      </c>
      <c r="AX177" s="332"/>
    </row>
    <row r="178" spans="1:50" s="123" customFormat="1" ht="72" hidden="1" x14ac:dyDescent="0.2">
      <c r="A178" s="52" t="s">
        <v>41</v>
      </c>
      <c r="B178" s="52" t="s">
        <v>277</v>
      </c>
      <c r="C178" s="52" t="s">
        <v>276</v>
      </c>
      <c r="D178" s="52" t="s">
        <v>286</v>
      </c>
      <c r="E178" s="52" t="s">
        <v>454</v>
      </c>
      <c r="F178" s="121" t="s">
        <v>1750</v>
      </c>
      <c r="G178" s="52" t="s">
        <v>479</v>
      </c>
      <c r="H178" s="71" t="s">
        <v>270</v>
      </c>
      <c r="I178" s="71" t="s">
        <v>271</v>
      </c>
      <c r="J178" s="122">
        <v>300000</v>
      </c>
      <c r="K178" s="71"/>
      <c r="L178" s="71"/>
      <c r="M178" s="249" t="s">
        <v>137</v>
      </c>
      <c r="N178" s="311"/>
      <c r="O178" s="332" t="s">
        <v>2704</v>
      </c>
      <c r="P178" s="328" t="s">
        <v>2677</v>
      </c>
      <c r="Q178" s="310" t="s">
        <v>2429</v>
      </c>
      <c r="R178" s="332" t="s">
        <v>39</v>
      </c>
      <c r="S178" s="332" t="s">
        <v>116</v>
      </c>
      <c r="T178" s="332"/>
      <c r="U178" s="332"/>
      <c r="V178" s="332" t="s">
        <v>2705</v>
      </c>
      <c r="W178" s="357">
        <v>299000</v>
      </c>
      <c r="X178" s="340">
        <v>1</v>
      </c>
      <c r="Y178" s="358" t="s">
        <v>3680</v>
      </c>
      <c r="Z178" s="357">
        <v>299000</v>
      </c>
      <c r="AA178" s="328" t="s">
        <v>2706</v>
      </c>
      <c r="AB178" s="358" t="s">
        <v>3680</v>
      </c>
      <c r="AC178" s="328"/>
      <c r="AD178" s="357">
        <v>299000</v>
      </c>
      <c r="AE178" s="353" t="s">
        <v>2683</v>
      </c>
      <c r="AF178" s="52" t="s">
        <v>2680</v>
      </c>
      <c r="AG178" s="52" t="s">
        <v>3544</v>
      </c>
      <c r="AH178" s="52" t="s">
        <v>3472</v>
      </c>
      <c r="AI178" s="52" t="s">
        <v>2456</v>
      </c>
      <c r="AJ178" s="52"/>
      <c r="AK178" s="52" t="s">
        <v>1263</v>
      </c>
      <c r="AL178" s="52" t="s">
        <v>1570</v>
      </c>
      <c r="AM178" s="52" t="s">
        <v>3553</v>
      </c>
      <c r="AN178" s="250">
        <v>299000</v>
      </c>
      <c r="AO178" s="250"/>
      <c r="AP178" s="119">
        <f t="shared" si="7"/>
        <v>1000</v>
      </c>
      <c r="AQ178" s="354">
        <v>23080</v>
      </c>
      <c r="AR178" s="341">
        <v>23102</v>
      </c>
      <c r="AS178" s="355">
        <v>23110</v>
      </c>
      <c r="AT178" s="361">
        <v>23102</v>
      </c>
      <c r="AU178" s="341">
        <v>23102</v>
      </c>
      <c r="AV178" s="357">
        <v>299000</v>
      </c>
      <c r="AW178" s="336">
        <v>1000</v>
      </c>
      <c r="AX178" s="332"/>
    </row>
    <row r="179" spans="1:50" s="123" customFormat="1" ht="72" hidden="1" x14ac:dyDescent="0.2">
      <c r="A179" s="52" t="s">
        <v>41</v>
      </c>
      <c r="B179" s="52" t="s">
        <v>277</v>
      </c>
      <c r="C179" s="52" t="s">
        <v>276</v>
      </c>
      <c r="D179" s="52" t="s">
        <v>286</v>
      </c>
      <c r="E179" s="52" t="s">
        <v>454</v>
      </c>
      <c r="F179" s="121" t="s">
        <v>1751</v>
      </c>
      <c r="G179" s="52" t="s">
        <v>480</v>
      </c>
      <c r="H179" s="71" t="s">
        <v>272</v>
      </c>
      <c r="I179" s="71" t="s">
        <v>271</v>
      </c>
      <c r="J179" s="122">
        <v>93000</v>
      </c>
      <c r="K179" s="71"/>
      <c r="L179" s="71"/>
      <c r="M179" s="249" t="s">
        <v>137</v>
      </c>
      <c r="N179" s="311"/>
      <c r="O179" s="332" t="s">
        <v>2707</v>
      </c>
      <c r="P179" s="328" t="s">
        <v>2677</v>
      </c>
      <c r="Q179" s="310" t="s">
        <v>2431</v>
      </c>
      <c r="R179" s="332" t="s">
        <v>39</v>
      </c>
      <c r="S179" s="332" t="s">
        <v>60</v>
      </c>
      <c r="T179" s="332" t="s">
        <v>2708</v>
      </c>
      <c r="U179" s="332"/>
      <c r="V179" s="332" t="s">
        <v>2705</v>
      </c>
      <c r="W179" s="357">
        <v>93000</v>
      </c>
      <c r="X179" s="340">
        <v>1</v>
      </c>
      <c r="Y179" s="358" t="s">
        <v>3680</v>
      </c>
      <c r="Z179" s="336">
        <v>93000</v>
      </c>
      <c r="AA179" s="328" t="s">
        <v>2709</v>
      </c>
      <c r="AB179" s="358" t="s">
        <v>3680</v>
      </c>
      <c r="AC179" s="365"/>
      <c r="AD179" s="357">
        <v>93000</v>
      </c>
      <c r="AE179" s="353" t="s">
        <v>2683</v>
      </c>
      <c r="AF179" s="52" t="s">
        <v>2680</v>
      </c>
      <c r="AG179" s="52" t="s">
        <v>3544</v>
      </c>
      <c r="AH179" s="52" t="s">
        <v>3472</v>
      </c>
      <c r="AI179" s="52" t="s">
        <v>2456</v>
      </c>
      <c r="AJ179" s="52"/>
      <c r="AK179" s="52" t="s">
        <v>1263</v>
      </c>
      <c r="AL179" s="52" t="s">
        <v>1570</v>
      </c>
      <c r="AM179" s="52" t="s">
        <v>3553</v>
      </c>
      <c r="AN179" s="122">
        <v>93000</v>
      </c>
      <c r="AO179" s="250"/>
      <c r="AP179" s="119">
        <f t="shared" si="7"/>
        <v>0</v>
      </c>
      <c r="AQ179" s="354">
        <v>23080</v>
      </c>
      <c r="AR179" s="341">
        <v>23102</v>
      </c>
      <c r="AS179" s="355">
        <v>23110</v>
      </c>
      <c r="AT179" s="361">
        <v>23102</v>
      </c>
      <c r="AU179" s="341">
        <v>23102</v>
      </c>
      <c r="AV179" s="357">
        <v>93000</v>
      </c>
      <c r="AW179" s="336">
        <v>0</v>
      </c>
      <c r="AX179" s="332"/>
    </row>
    <row r="180" spans="1:50" s="123" customFormat="1" ht="72" hidden="1" x14ac:dyDescent="0.2">
      <c r="A180" s="52" t="s">
        <v>41</v>
      </c>
      <c r="B180" s="52" t="s">
        <v>277</v>
      </c>
      <c r="C180" s="52" t="s">
        <v>276</v>
      </c>
      <c r="D180" s="52" t="s">
        <v>286</v>
      </c>
      <c r="E180" s="52" t="s">
        <v>454</v>
      </c>
      <c r="F180" s="121" t="s">
        <v>1752</v>
      </c>
      <c r="G180" s="52" t="s">
        <v>481</v>
      </c>
      <c r="H180" s="71" t="s">
        <v>270</v>
      </c>
      <c r="I180" s="71" t="s">
        <v>274</v>
      </c>
      <c r="J180" s="122">
        <v>3500000</v>
      </c>
      <c r="K180" s="249" t="s">
        <v>137</v>
      </c>
      <c r="L180" s="71"/>
      <c r="M180" s="71"/>
      <c r="N180" s="311"/>
      <c r="O180" s="332"/>
      <c r="P180" s="328"/>
      <c r="Q180" s="311"/>
      <c r="R180" s="332"/>
      <c r="S180" s="332"/>
      <c r="T180" s="332"/>
      <c r="U180" s="332"/>
      <c r="V180" s="332"/>
      <c r="W180" s="366"/>
      <c r="X180" s="340"/>
      <c r="Y180" s="328"/>
      <c r="Z180" s="336"/>
      <c r="AA180" s="328"/>
      <c r="AB180" s="328"/>
      <c r="AC180" s="328"/>
      <c r="AD180" s="366"/>
      <c r="AE180" s="353" t="s">
        <v>3683</v>
      </c>
      <c r="AF180" s="52" t="s">
        <v>2710</v>
      </c>
      <c r="AG180" s="52" t="s">
        <v>3539</v>
      </c>
      <c r="AH180" s="52" t="s">
        <v>3477</v>
      </c>
      <c r="AI180" s="52" t="s">
        <v>3467</v>
      </c>
      <c r="AJ180" s="52"/>
      <c r="AK180" s="52" t="s">
        <v>1265</v>
      </c>
      <c r="AL180" s="52" t="s">
        <v>1568</v>
      </c>
      <c r="AM180" s="52" t="s">
        <v>3553</v>
      </c>
      <c r="AN180" s="250"/>
      <c r="AO180" s="250"/>
      <c r="AP180" s="119">
        <f t="shared" si="7"/>
        <v>3500000</v>
      </c>
      <c r="AQ180" s="341">
        <v>23071</v>
      </c>
      <c r="AR180" s="341">
        <v>23102</v>
      </c>
      <c r="AS180" s="332"/>
      <c r="AT180" s="341"/>
      <c r="AU180" s="332"/>
      <c r="AV180" s="332"/>
      <c r="AW180" s="332"/>
      <c r="AX180" s="332"/>
    </row>
    <row r="181" spans="1:50" s="123" customFormat="1" ht="72" hidden="1" x14ac:dyDescent="0.2">
      <c r="A181" s="52" t="s">
        <v>41</v>
      </c>
      <c r="B181" s="52" t="s">
        <v>277</v>
      </c>
      <c r="C181" s="52" t="s">
        <v>276</v>
      </c>
      <c r="D181" s="52" t="s">
        <v>286</v>
      </c>
      <c r="E181" s="52" t="s">
        <v>454</v>
      </c>
      <c r="F181" s="121" t="s">
        <v>1753</v>
      </c>
      <c r="G181" s="52" t="s">
        <v>482</v>
      </c>
      <c r="H181" s="71" t="s">
        <v>272</v>
      </c>
      <c r="I181" s="71" t="s">
        <v>274</v>
      </c>
      <c r="J181" s="122">
        <v>71400</v>
      </c>
      <c r="K181" s="71"/>
      <c r="L181" s="71"/>
      <c r="M181" s="249" t="s">
        <v>137</v>
      </c>
      <c r="N181" s="311"/>
      <c r="O181" s="311" t="s">
        <v>3684</v>
      </c>
      <c r="P181" s="328" t="s">
        <v>2677</v>
      </c>
      <c r="Q181" s="310" t="s">
        <v>2431</v>
      </c>
      <c r="R181" s="332" t="s">
        <v>39</v>
      </c>
      <c r="S181" s="332" t="s">
        <v>60</v>
      </c>
      <c r="T181" s="332"/>
      <c r="U181" s="332"/>
      <c r="V181" s="332" t="s">
        <v>2705</v>
      </c>
      <c r="W181" s="357">
        <v>71400</v>
      </c>
      <c r="X181" s="332">
        <v>1</v>
      </c>
      <c r="Y181" s="358" t="s">
        <v>3680</v>
      </c>
      <c r="Z181" s="357">
        <v>71400</v>
      </c>
      <c r="AA181" s="358" t="s">
        <v>3685</v>
      </c>
      <c r="AB181" s="358" t="s">
        <v>3680</v>
      </c>
      <c r="AC181" s="311"/>
      <c r="AD181" s="357">
        <v>71400</v>
      </c>
      <c r="AE181" s="353" t="s">
        <v>2683</v>
      </c>
      <c r="AF181" s="52" t="s">
        <v>2684</v>
      </c>
      <c r="AG181" s="52" t="s">
        <v>3541</v>
      </c>
      <c r="AH181" s="52" t="s">
        <v>3470</v>
      </c>
      <c r="AI181" s="52" t="s">
        <v>2456</v>
      </c>
      <c r="AJ181" s="52"/>
      <c r="AK181" s="52" t="s">
        <v>1266</v>
      </c>
      <c r="AL181" s="52" t="s">
        <v>1568</v>
      </c>
      <c r="AM181" s="52" t="s">
        <v>3553</v>
      </c>
      <c r="AN181" s="122">
        <v>71400</v>
      </c>
      <c r="AO181" s="250"/>
      <c r="AP181" s="119">
        <f t="shared" si="7"/>
        <v>0</v>
      </c>
      <c r="AQ181" s="341">
        <v>23071</v>
      </c>
      <c r="AR181" s="341">
        <v>23102</v>
      </c>
      <c r="AS181" s="355">
        <v>23110</v>
      </c>
      <c r="AT181" s="361">
        <v>23102</v>
      </c>
      <c r="AU181" s="341">
        <v>23102</v>
      </c>
      <c r="AV181" s="357">
        <v>71400</v>
      </c>
      <c r="AW181" s="311">
        <v>0</v>
      </c>
      <c r="AX181" s="332"/>
    </row>
    <row r="182" spans="1:50" s="123" customFormat="1" ht="72" hidden="1" x14ac:dyDescent="0.2">
      <c r="A182" s="52" t="s">
        <v>41</v>
      </c>
      <c r="B182" s="52" t="s">
        <v>277</v>
      </c>
      <c r="C182" s="52" t="s">
        <v>276</v>
      </c>
      <c r="D182" s="52" t="s">
        <v>286</v>
      </c>
      <c r="E182" s="52" t="s">
        <v>454</v>
      </c>
      <c r="F182" s="121" t="s">
        <v>1754</v>
      </c>
      <c r="G182" s="52" t="s">
        <v>483</v>
      </c>
      <c r="H182" s="71" t="s">
        <v>270</v>
      </c>
      <c r="I182" s="71" t="s">
        <v>274</v>
      </c>
      <c r="J182" s="122">
        <v>2000000</v>
      </c>
      <c r="K182" s="249" t="s">
        <v>137</v>
      </c>
      <c r="L182" s="71"/>
      <c r="M182" s="71"/>
      <c r="N182" s="311"/>
      <c r="O182" s="332"/>
      <c r="P182" s="328"/>
      <c r="Q182" s="311"/>
      <c r="R182" s="332"/>
      <c r="S182" s="332"/>
      <c r="T182" s="332"/>
      <c r="U182" s="332"/>
      <c r="V182" s="332"/>
      <c r="W182" s="366"/>
      <c r="X182" s="340"/>
      <c r="Y182" s="328"/>
      <c r="Z182" s="336"/>
      <c r="AA182" s="328"/>
      <c r="AB182" s="328"/>
      <c r="AC182" s="328"/>
      <c r="AD182" s="366"/>
      <c r="AE182" s="353" t="s">
        <v>3683</v>
      </c>
      <c r="AF182" s="52" t="s">
        <v>2710</v>
      </c>
      <c r="AG182" s="52" t="s">
        <v>3539</v>
      </c>
      <c r="AH182" s="52" t="s">
        <v>3477</v>
      </c>
      <c r="AI182" s="52" t="s">
        <v>3467</v>
      </c>
      <c r="AJ182" s="52"/>
      <c r="AK182" s="52" t="s">
        <v>1265</v>
      </c>
      <c r="AL182" s="52" t="s">
        <v>1568</v>
      </c>
      <c r="AM182" s="52" t="s">
        <v>3553</v>
      </c>
      <c r="AN182" s="250"/>
      <c r="AO182" s="250"/>
      <c r="AP182" s="119">
        <f t="shared" si="7"/>
        <v>2000000</v>
      </c>
      <c r="AQ182" s="341">
        <v>23071</v>
      </c>
      <c r="AR182" s="341">
        <v>23102</v>
      </c>
      <c r="AS182" s="338"/>
      <c r="AT182" s="341"/>
      <c r="AU182" s="332"/>
      <c r="AV182" s="332"/>
      <c r="AW182" s="332"/>
      <c r="AX182" s="332"/>
    </row>
    <row r="183" spans="1:50" s="123" customFormat="1" ht="72" hidden="1" x14ac:dyDescent="0.2">
      <c r="A183" s="52" t="s">
        <v>41</v>
      </c>
      <c r="B183" s="52" t="s">
        <v>277</v>
      </c>
      <c r="C183" s="52" t="s">
        <v>276</v>
      </c>
      <c r="D183" s="52" t="s">
        <v>286</v>
      </c>
      <c r="E183" s="52" t="s">
        <v>454</v>
      </c>
      <c r="F183" s="121" t="s">
        <v>1755</v>
      </c>
      <c r="G183" s="52" t="s">
        <v>484</v>
      </c>
      <c r="H183" s="71" t="s">
        <v>269</v>
      </c>
      <c r="I183" s="71" t="s">
        <v>268</v>
      </c>
      <c r="J183" s="122">
        <v>50000</v>
      </c>
      <c r="K183" s="71"/>
      <c r="L183" s="71"/>
      <c r="M183" s="249" t="s">
        <v>137</v>
      </c>
      <c r="N183" s="311"/>
      <c r="O183" s="332" t="s">
        <v>2704</v>
      </c>
      <c r="P183" s="328" t="s">
        <v>2677</v>
      </c>
      <c r="Q183" s="310" t="s">
        <v>2429</v>
      </c>
      <c r="R183" s="332" t="s">
        <v>39</v>
      </c>
      <c r="S183" s="332" t="s">
        <v>116</v>
      </c>
      <c r="T183" s="332" t="s">
        <v>2711</v>
      </c>
      <c r="U183" s="332"/>
      <c r="V183" s="332" t="s">
        <v>2705</v>
      </c>
      <c r="W183" s="357">
        <v>47200</v>
      </c>
      <c r="X183" s="340">
        <v>1</v>
      </c>
      <c r="Y183" s="358" t="s">
        <v>3680</v>
      </c>
      <c r="Z183" s="336">
        <v>47200</v>
      </c>
      <c r="AA183" s="328" t="s">
        <v>2706</v>
      </c>
      <c r="AB183" s="358" t="s">
        <v>3680</v>
      </c>
      <c r="AC183" s="328"/>
      <c r="AD183" s="357">
        <v>47200</v>
      </c>
      <c r="AE183" s="353" t="s">
        <v>2683</v>
      </c>
      <c r="AF183" s="52" t="s">
        <v>2680</v>
      </c>
      <c r="AG183" s="52" t="s">
        <v>3544</v>
      </c>
      <c r="AH183" s="52" t="s">
        <v>3472</v>
      </c>
      <c r="AI183" s="52" t="s">
        <v>2456</v>
      </c>
      <c r="AJ183" s="52"/>
      <c r="AK183" s="52" t="s">
        <v>1266</v>
      </c>
      <c r="AL183" s="52" t="s">
        <v>1568</v>
      </c>
      <c r="AM183" s="52" t="s">
        <v>3553</v>
      </c>
      <c r="AN183" s="250">
        <v>47200</v>
      </c>
      <c r="AO183" s="250"/>
      <c r="AP183" s="119">
        <f t="shared" si="7"/>
        <v>2800</v>
      </c>
      <c r="AQ183" s="354">
        <v>23080</v>
      </c>
      <c r="AR183" s="341">
        <v>23102</v>
      </c>
      <c r="AS183" s="355">
        <v>23110</v>
      </c>
      <c r="AT183" s="361">
        <v>23102</v>
      </c>
      <c r="AU183" s="341">
        <v>23102</v>
      </c>
      <c r="AV183" s="357">
        <v>47200</v>
      </c>
      <c r="AW183" s="336">
        <v>2800</v>
      </c>
      <c r="AX183" s="332"/>
    </row>
    <row r="184" spans="1:50" s="123" customFormat="1" ht="72" hidden="1" x14ac:dyDescent="0.2">
      <c r="A184" s="52" t="s">
        <v>41</v>
      </c>
      <c r="B184" s="52" t="s">
        <v>277</v>
      </c>
      <c r="C184" s="52" t="s">
        <v>276</v>
      </c>
      <c r="D184" s="52" t="s">
        <v>286</v>
      </c>
      <c r="E184" s="52" t="s">
        <v>454</v>
      </c>
      <c r="F184" s="121" t="s">
        <v>1756</v>
      </c>
      <c r="G184" s="52" t="s">
        <v>485</v>
      </c>
      <c r="H184" s="71" t="s">
        <v>270</v>
      </c>
      <c r="I184" s="71" t="s">
        <v>344</v>
      </c>
      <c r="J184" s="122">
        <v>25000</v>
      </c>
      <c r="K184" s="71"/>
      <c r="L184" s="71"/>
      <c r="M184" s="249" t="s">
        <v>137</v>
      </c>
      <c r="N184" s="311"/>
      <c r="O184" s="332" t="s">
        <v>2704</v>
      </c>
      <c r="P184" s="328" t="s">
        <v>2677</v>
      </c>
      <c r="Q184" s="310" t="s">
        <v>2429</v>
      </c>
      <c r="R184" s="332" t="s">
        <v>39</v>
      </c>
      <c r="S184" s="332" t="s">
        <v>116</v>
      </c>
      <c r="T184" s="332" t="s">
        <v>1193</v>
      </c>
      <c r="U184" s="332"/>
      <c r="V184" s="332" t="s">
        <v>2705</v>
      </c>
      <c r="W184" s="357">
        <v>24700</v>
      </c>
      <c r="X184" s="340">
        <v>1</v>
      </c>
      <c r="Y184" s="358" t="s">
        <v>3680</v>
      </c>
      <c r="Z184" s="336">
        <v>24700</v>
      </c>
      <c r="AA184" s="328" t="s">
        <v>2706</v>
      </c>
      <c r="AB184" s="358" t="s">
        <v>3680</v>
      </c>
      <c r="AC184" s="328"/>
      <c r="AD184" s="357">
        <v>24700</v>
      </c>
      <c r="AE184" s="353" t="s">
        <v>2683</v>
      </c>
      <c r="AF184" s="52" t="s">
        <v>2680</v>
      </c>
      <c r="AG184" s="52" t="s">
        <v>3544</v>
      </c>
      <c r="AH184" s="52" t="s">
        <v>3472</v>
      </c>
      <c r="AI184" s="52" t="s">
        <v>2456</v>
      </c>
      <c r="AJ184" s="52"/>
      <c r="AK184" s="52" t="s">
        <v>1266</v>
      </c>
      <c r="AL184" s="52" t="s">
        <v>1568</v>
      </c>
      <c r="AM184" s="52" t="s">
        <v>3553</v>
      </c>
      <c r="AN184" s="250">
        <v>24700</v>
      </c>
      <c r="AO184" s="250"/>
      <c r="AP184" s="119">
        <f t="shared" si="7"/>
        <v>300</v>
      </c>
      <c r="AQ184" s="354">
        <v>23080</v>
      </c>
      <c r="AR184" s="341">
        <v>23102</v>
      </c>
      <c r="AS184" s="355">
        <v>23110</v>
      </c>
      <c r="AT184" s="361">
        <v>23102</v>
      </c>
      <c r="AU184" s="341">
        <v>23102</v>
      </c>
      <c r="AV184" s="357">
        <v>24700</v>
      </c>
      <c r="AW184" s="336">
        <v>300</v>
      </c>
      <c r="AX184" s="332"/>
    </row>
    <row r="185" spans="1:50" ht="72" hidden="1" x14ac:dyDescent="0.2">
      <c r="A185" s="52" t="s">
        <v>41</v>
      </c>
      <c r="B185" s="52" t="s">
        <v>277</v>
      </c>
      <c r="C185" s="52" t="s">
        <v>276</v>
      </c>
      <c r="D185" s="52" t="s">
        <v>13</v>
      </c>
      <c r="E185" s="52" t="s">
        <v>454</v>
      </c>
      <c r="F185" s="121" t="s">
        <v>1757</v>
      </c>
      <c r="G185" s="52" t="s">
        <v>486</v>
      </c>
      <c r="H185" s="71" t="s">
        <v>270</v>
      </c>
      <c r="I185" s="71" t="s">
        <v>271</v>
      </c>
      <c r="J185" s="122">
        <v>800000</v>
      </c>
      <c r="K185" s="249" t="s">
        <v>137</v>
      </c>
      <c r="L185" s="71"/>
      <c r="M185" s="71"/>
      <c r="N185" s="311"/>
      <c r="O185" s="311" t="s">
        <v>3686</v>
      </c>
      <c r="P185" s="355">
        <v>23111</v>
      </c>
      <c r="Q185" s="311" t="s">
        <v>3687</v>
      </c>
      <c r="R185" s="332" t="s">
        <v>39</v>
      </c>
      <c r="S185" s="332" t="s">
        <v>60</v>
      </c>
      <c r="T185" s="311"/>
      <c r="U185" s="311"/>
      <c r="V185" s="360" t="s">
        <v>3688</v>
      </c>
      <c r="W185" s="367">
        <v>446600</v>
      </c>
      <c r="X185" s="332">
        <v>1</v>
      </c>
      <c r="Y185" s="332"/>
      <c r="Z185" s="367">
        <v>446600</v>
      </c>
      <c r="AA185" s="360">
        <v>7014323983</v>
      </c>
      <c r="AB185" s="311"/>
      <c r="AC185" s="311"/>
      <c r="AD185" s="367">
        <v>446600</v>
      </c>
      <c r="AE185" s="353" t="s">
        <v>2680</v>
      </c>
      <c r="AF185" s="52" t="s">
        <v>2684</v>
      </c>
      <c r="AG185" s="52" t="s">
        <v>3541</v>
      </c>
      <c r="AH185" s="52" t="s">
        <v>3470</v>
      </c>
      <c r="AI185" s="52" t="s">
        <v>2456</v>
      </c>
      <c r="AJ185" s="52"/>
      <c r="AK185" s="52" t="s">
        <v>1265</v>
      </c>
      <c r="AL185" s="52" t="s">
        <v>1568</v>
      </c>
      <c r="AM185" s="52" t="s">
        <v>3553</v>
      </c>
      <c r="AN185" s="119">
        <v>446600</v>
      </c>
      <c r="AO185" s="119"/>
      <c r="AP185" s="119">
        <f t="shared" si="7"/>
        <v>353400</v>
      </c>
      <c r="AQ185" s="368">
        <v>23111</v>
      </c>
      <c r="AR185" s="341">
        <v>23102</v>
      </c>
      <c r="AS185" s="361">
        <v>23102</v>
      </c>
      <c r="AT185" s="361">
        <v>23102</v>
      </c>
      <c r="AU185" s="361" t="s">
        <v>3698</v>
      </c>
      <c r="AV185" s="367">
        <v>446600</v>
      </c>
      <c r="AW185" s="367">
        <v>353400</v>
      </c>
      <c r="AX185" s="311"/>
    </row>
    <row r="186" spans="1:50" ht="90" hidden="1" x14ac:dyDescent="0.2">
      <c r="A186" s="52" t="s">
        <v>41</v>
      </c>
      <c r="B186" s="52" t="s">
        <v>277</v>
      </c>
      <c r="C186" s="52" t="s">
        <v>276</v>
      </c>
      <c r="D186" s="52" t="s">
        <v>13</v>
      </c>
      <c r="E186" s="52" t="s">
        <v>454</v>
      </c>
      <c r="F186" s="121" t="s">
        <v>1758</v>
      </c>
      <c r="G186" s="52" t="s">
        <v>487</v>
      </c>
      <c r="H186" s="71" t="s">
        <v>270</v>
      </c>
      <c r="I186" s="71" t="s">
        <v>274</v>
      </c>
      <c r="J186" s="122">
        <v>100000</v>
      </c>
      <c r="K186" s="71"/>
      <c r="L186" s="71"/>
      <c r="M186" s="249" t="s">
        <v>137</v>
      </c>
      <c r="N186" s="311"/>
      <c r="O186" s="311" t="s">
        <v>3689</v>
      </c>
      <c r="P186" s="355">
        <v>23115</v>
      </c>
      <c r="Q186" s="311" t="s">
        <v>2432</v>
      </c>
      <c r="R186" s="332" t="s">
        <v>39</v>
      </c>
      <c r="S186" s="332" t="s">
        <v>60</v>
      </c>
      <c r="T186" s="311"/>
      <c r="U186" s="311"/>
      <c r="V186" s="360" t="s">
        <v>3690</v>
      </c>
      <c r="W186" s="309">
        <v>99998.99</v>
      </c>
      <c r="X186" s="332">
        <v>1</v>
      </c>
      <c r="Y186" s="332"/>
      <c r="Z186" s="309">
        <v>99998.99</v>
      </c>
      <c r="AA186" s="360">
        <v>7014332721</v>
      </c>
      <c r="AB186" s="311"/>
      <c r="AC186" s="311"/>
      <c r="AD186" s="309">
        <v>99998.99</v>
      </c>
      <c r="AE186" s="311" t="s">
        <v>2680</v>
      </c>
      <c r="AF186" s="52" t="s">
        <v>2684</v>
      </c>
      <c r="AG186" s="52" t="s">
        <v>3541</v>
      </c>
      <c r="AH186" s="52" t="s">
        <v>3470</v>
      </c>
      <c r="AI186" s="52" t="s">
        <v>3467</v>
      </c>
      <c r="AJ186" s="52"/>
      <c r="AK186" s="52" t="s">
        <v>1263</v>
      </c>
      <c r="AL186" s="52" t="s">
        <v>1570</v>
      </c>
      <c r="AM186" s="52" t="s">
        <v>3553</v>
      </c>
      <c r="AN186" s="119"/>
      <c r="AO186" s="119"/>
      <c r="AP186" s="119">
        <f t="shared" si="7"/>
        <v>100000</v>
      </c>
      <c r="AQ186" s="368">
        <v>23115</v>
      </c>
      <c r="AR186" s="341">
        <v>23102</v>
      </c>
      <c r="AS186" s="361">
        <v>23102</v>
      </c>
      <c r="AT186" s="361">
        <v>23102</v>
      </c>
      <c r="AU186" s="341">
        <v>23102</v>
      </c>
      <c r="AV186" s="309">
        <v>99998.99</v>
      </c>
      <c r="AW186" s="311">
        <v>1.01</v>
      </c>
      <c r="AX186" s="187" t="s">
        <v>3969</v>
      </c>
    </row>
    <row r="187" spans="1:50" ht="72" hidden="1" x14ac:dyDescent="0.2">
      <c r="A187" s="52" t="s">
        <v>41</v>
      </c>
      <c r="B187" s="52" t="s">
        <v>277</v>
      </c>
      <c r="C187" s="52" t="s">
        <v>276</v>
      </c>
      <c r="D187" s="52" t="s">
        <v>25</v>
      </c>
      <c r="E187" s="52" t="s">
        <v>454</v>
      </c>
      <c r="F187" s="121" t="s">
        <v>1759</v>
      </c>
      <c r="G187" s="52" t="s">
        <v>488</v>
      </c>
      <c r="H187" s="71" t="s">
        <v>270</v>
      </c>
      <c r="I187" s="71" t="s">
        <v>271</v>
      </c>
      <c r="J187" s="122">
        <v>20000</v>
      </c>
      <c r="K187" s="71"/>
      <c r="L187" s="71"/>
      <c r="M187" s="249" t="s">
        <v>137</v>
      </c>
      <c r="N187" s="311"/>
      <c r="O187" s="311" t="s">
        <v>2712</v>
      </c>
      <c r="P187" s="328" t="s">
        <v>2677</v>
      </c>
      <c r="Q187" s="311" t="s">
        <v>2433</v>
      </c>
      <c r="R187" s="332" t="s">
        <v>39</v>
      </c>
      <c r="S187" s="332" t="s">
        <v>60</v>
      </c>
      <c r="T187" s="311"/>
      <c r="U187" s="311"/>
      <c r="V187" s="332" t="s">
        <v>2705</v>
      </c>
      <c r="W187" s="367">
        <v>19902</v>
      </c>
      <c r="X187" s="340">
        <v>1</v>
      </c>
      <c r="Y187" s="338">
        <v>23101</v>
      </c>
      <c r="Z187" s="367">
        <v>19902</v>
      </c>
      <c r="AA187" s="360">
        <v>7014332910</v>
      </c>
      <c r="AB187" s="369">
        <v>23101</v>
      </c>
      <c r="AC187" s="370">
        <v>23101</v>
      </c>
      <c r="AD187" s="367">
        <v>19902</v>
      </c>
      <c r="AE187" s="353" t="s">
        <v>3676</v>
      </c>
      <c r="AF187" s="52" t="s">
        <v>2683</v>
      </c>
      <c r="AG187" s="52" t="s">
        <v>3544</v>
      </c>
      <c r="AH187" s="52" t="s">
        <v>3472</v>
      </c>
      <c r="AI187" s="52" t="s">
        <v>2456</v>
      </c>
      <c r="AJ187" s="52"/>
      <c r="AK187" s="52" t="s">
        <v>1263</v>
      </c>
      <c r="AL187" s="52" t="s">
        <v>1570</v>
      </c>
      <c r="AM187" s="52" t="s">
        <v>3553</v>
      </c>
      <c r="AN187" s="119">
        <v>19902</v>
      </c>
      <c r="AO187" s="119"/>
      <c r="AP187" s="119">
        <f t="shared" si="7"/>
        <v>98</v>
      </c>
      <c r="AQ187" s="354">
        <v>23080</v>
      </c>
      <c r="AR187" s="341">
        <v>23102</v>
      </c>
      <c r="AS187" s="338">
        <v>23101</v>
      </c>
      <c r="AT187" s="355">
        <v>23101</v>
      </c>
      <c r="AU187" s="341">
        <v>23102</v>
      </c>
      <c r="AV187" s="367">
        <v>19902</v>
      </c>
      <c r="AW187" s="311">
        <v>98</v>
      </c>
      <c r="AX187" s="311"/>
    </row>
    <row r="188" spans="1:50" ht="72" hidden="1" x14ac:dyDescent="0.2">
      <c r="A188" s="52" t="s">
        <v>41</v>
      </c>
      <c r="B188" s="52" t="s">
        <v>277</v>
      </c>
      <c r="C188" s="52" t="s">
        <v>276</v>
      </c>
      <c r="D188" s="52" t="s">
        <v>16</v>
      </c>
      <c r="E188" s="52" t="s">
        <v>454</v>
      </c>
      <c r="F188" s="121" t="s">
        <v>1760</v>
      </c>
      <c r="G188" s="52" t="s">
        <v>489</v>
      </c>
      <c r="H188" s="71" t="s">
        <v>270</v>
      </c>
      <c r="I188" s="71" t="s">
        <v>271</v>
      </c>
      <c r="J188" s="122">
        <v>28000</v>
      </c>
      <c r="K188" s="71"/>
      <c r="L188" s="71"/>
      <c r="M188" s="249" t="s">
        <v>137</v>
      </c>
      <c r="N188" s="311"/>
      <c r="O188" s="311" t="s">
        <v>2713</v>
      </c>
      <c r="P188" s="328" t="s">
        <v>2677</v>
      </c>
      <c r="Q188" s="311" t="s">
        <v>2420</v>
      </c>
      <c r="R188" s="332" t="s">
        <v>39</v>
      </c>
      <c r="S188" s="332" t="s">
        <v>60</v>
      </c>
      <c r="T188" s="311"/>
      <c r="U188" s="311"/>
      <c r="V188" s="332" t="s">
        <v>2705</v>
      </c>
      <c r="W188" s="367">
        <v>26215</v>
      </c>
      <c r="X188" s="340">
        <v>1</v>
      </c>
      <c r="Y188" s="338">
        <v>23101</v>
      </c>
      <c r="Z188" s="367">
        <v>26215</v>
      </c>
      <c r="AA188" s="360">
        <v>7014279404</v>
      </c>
      <c r="AB188" s="369">
        <v>23101</v>
      </c>
      <c r="AC188" s="370">
        <v>23101</v>
      </c>
      <c r="AD188" s="367">
        <v>26215</v>
      </c>
      <c r="AE188" s="353" t="s">
        <v>3676</v>
      </c>
      <c r="AF188" s="52" t="s">
        <v>2683</v>
      </c>
      <c r="AG188" s="52" t="s">
        <v>3544</v>
      </c>
      <c r="AH188" s="52" t="s">
        <v>3472</v>
      </c>
      <c r="AI188" s="52" t="s">
        <v>2456</v>
      </c>
      <c r="AJ188" s="52"/>
      <c r="AK188" s="52" t="s">
        <v>1263</v>
      </c>
      <c r="AL188" s="52" t="s">
        <v>1570</v>
      </c>
      <c r="AM188" s="52" t="s">
        <v>3553</v>
      </c>
      <c r="AN188" s="119">
        <v>26215</v>
      </c>
      <c r="AO188" s="119"/>
      <c r="AP188" s="119">
        <f t="shared" si="7"/>
        <v>1785</v>
      </c>
      <c r="AQ188" s="354">
        <v>23080</v>
      </c>
      <c r="AR188" s="341">
        <v>23102</v>
      </c>
      <c r="AS188" s="338">
        <v>23101</v>
      </c>
      <c r="AT188" s="355">
        <v>23101</v>
      </c>
      <c r="AU188" s="341">
        <v>23102</v>
      </c>
      <c r="AV188" s="367">
        <v>26215</v>
      </c>
      <c r="AW188" s="367">
        <v>1785</v>
      </c>
      <c r="AX188" s="311"/>
    </row>
    <row r="189" spans="1:50" ht="72" hidden="1" x14ac:dyDescent="0.2">
      <c r="A189" s="52" t="s">
        <v>41</v>
      </c>
      <c r="B189" s="52" t="s">
        <v>277</v>
      </c>
      <c r="C189" s="52" t="s">
        <v>276</v>
      </c>
      <c r="D189" s="52" t="s">
        <v>16</v>
      </c>
      <c r="E189" s="52" t="s">
        <v>454</v>
      </c>
      <c r="F189" s="121" t="s">
        <v>1761</v>
      </c>
      <c r="G189" s="52" t="s">
        <v>490</v>
      </c>
      <c r="H189" s="71" t="s">
        <v>269</v>
      </c>
      <c r="I189" s="71" t="s">
        <v>268</v>
      </c>
      <c r="J189" s="122">
        <v>32000</v>
      </c>
      <c r="K189" s="71"/>
      <c r="L189" s="71"/>
      <c r="M189" s="249" t="s">
        <v>137</v>
      </c>
      <c r="N189" s="311"/>
      <c r="O189" s="311" t="s">
        <v>2712</v>
      </c>
      <c r="P189" s="328" t="s">
        <v>2677</v>
      </c>
      <c r="Q189" s="311" t="s">
        <v>2433</v>
      </c>
      <c r="R189" s="332" t="s">
        <v>39</v>
      </c>
      <c r="S189" s="332" t="s">
        <v>60</v>
      </c>
      <c r="T189" s="311"/>
      <c r="U189" s="311"/>
      <c r="V189" s="332" t="s">
        <v>2705</v>
      </c>
      <c r="W189" s="367">
        <v>29960</v>
      </c>
      <c r="X189" s="340">
        <v>1</v>
      </c>
      <c r="Y189" s="338">
        <v>23101</v>
      </c>
      <c r="Z189" s="367">
        <v>29960</v>
      </c>
      <c r="AA189" s="360">
        <v>7014289321</v>
      </c>
      <c r="AB189" s="369">
        <v>23101</v>
      </c>
      <c r="AC189" s="370">
        <v>23101</v>
      </c>
      <c r="AD189" s="367">
        <v>29960</v>
      </c>
      <c r="AE189" s="353" t="s">
        <v>3676</v>
      </c>
      <c r="AF189" s="52" t="s">
        <v>2683</v>
      </c>
      <c r="AG189" s="52" t="s">
        <v>3544</v>
      </c>
      <c r="AH189" s="52" t="s">
        <v>3472</v>
      </c>
      <c r="AI189" s="52" t="s">
        <v>2456</v>
      </c>
      <c r="AJ189" s="52"/>
      <c r="AK189" s="52" t="s">
        <v>1263</v>
      </c>
      <c r="AL189" s="52" t="s">
        <v>1570</v>
      </c>
      <c r="AM189" s="52" t="s">
        <v>3553</v>
      </c>
      <c r="AN189" s="119">
        <v>29960</v>
      </c>
      <c r="AO189" s="119"/>
      <c r="AP189" s="119">
        <f t="shared" si="7"/>
        <v>2040</v>
      </c>
      <c r="AQ189" s="354">
        <v>23080</v>
      </c>
      <c r="AR189" s="341">
        <v>23102</v>
      </c>
      <c r="AS189" s="338">
        <v>23101</v>
      </c>
      <c r="AT189" s="355">
        <v>23101</v>
      </c>
      <c r="AU189" s="341">
        <v>23102</v>
      </c>
      <c r="AV189" s="367">
        <v>29960</v>
      </c>
      <c r="AW189" s="367">
        <v>2040</v>
      </c>
      <c r="AX189" s="311"/>
    </row>
    <row r="190" spans="1:50" ht="72" hidden="1" x14ac:dyDescent="0.2">
      <c r="A190" s="52" t="s">
        <v>41</v>
      </c>
      <c r="B190" s="52" t="s">
        <v>277</v>
      </c>
      <c r="C190" s="52" t="s">
        <v>276</v>
      </c>
      <c r="D190" s="52" t="s">
        <v>30</v>
      </c>
      <c r="E190" s="52" t="s">
        <v>454</v>
      </c>
      <c r="F190" s="121" t="s">
        <v>1762</v>
      </c>
      <c r="G190" s="52" t="s">
        <v>491</v>
      </c>
      <c r="H190" s="71" t="s">
        <v>269</v>
      </c>
      <c r="I190" s="71" t="s">
        <v>274</v>
      </c>
      <c r="J190" s="122">
        <v>38000</v>
      </c>
      <c r="K190" s="71"/>
      <c r="L190" s="71"/>
      <c r="M190" s="249" t="s">
        <v>137</v>
      </c>
      <c r="N190" s="311"/>
      <c r="O190" s="311" t="s">
        <v>2714</v>
      </c>
      <c r="P190" s="328" t="s">
        <v>2677</v>
      </c>
      <c r="Q190" s="311" t="s">
        <v>2434</v>
      </c>
      <c r="R190" s="332" t="s">
        <v>39</v>
      </c>
      <c r="S190" s="332" t="s">
        <v>123</v>
      </c>
      <c r="T190" s="311"/>
      <c r="U190" s="311"/>
      <c r="V190" s="332" t="s">
        <v>2705</v>
      </c>
      <c r="W190" s="367">
        <v>38000</v>
      </c>
      <c r="X190" s="340">
        <v>1</v>
      </c>
      <c r="Y190" s="358" t="s">
        <v>3680</v>
      </c>
      <c r="Z190" s="367">
        <v>38000</v>
      </c>
      <c r="AA190" s="332">
        <v>7014238169</v>
      </c>
      <c r="AB190" s="358" t="s">
        <v>3680</v>
      </c>
      <c r="AC190" s="311"/>
      <c r="AD190" s="367">
        <v>38000</v>
      </c>
      <c r="AE190" s="353" t="s">
        <v>2683</v>
      </c>
      <c r="AF190" s="52" t="s">
        <v>2680</v>
      </c>
      <c r="AG190" s="52" t="s">
        <v>3544</v>
      </c>
      <c r="AH190" s="52" t="s">
        <v>3472</v>
      </c>
      <c r="AI190" s="52" t="s">
        <v>2456</v>
      </c>
      <c r="AJ190" s="52"/>
      <c r="AK190" s="52" t="s">
        <v>1263</v>
      </c>
      <c r="AL190" s="52" t="s">
        <v>1570</v>
      </c>
      <c r="AM190" s="52" t="s">
        <v>3553</v>
      </c>
      <c r="AN190" s="119">
        <v>38000</v>
      </c>
      <c r="AO190" s="119"/>
      <c r="AP190" s="119">
        <f t="shared" si="7"/>
        <v>0</v>
      </c>
      <c r="AQ190" s="354">
        <v>23080</v>
      </c>
      <c r="AR190" s="341">
        <v>23102</v>
      </c>
      <c r="AS190" s="358" t="s">
        <v>3680</v>
      </c>
      <c r="AT190" s="361">
        <v>23102</v>
      </c>
      <c r="AU190" s="341">
        <v>23102</v>
      </c>
      <c r="AV190" s="367">
        <v>38000</v>
      </c>
      <c r="AW190" s="346">
        <v>0</v>
      </c>
      <c r="AX190" s="311"/>
    </row>
    <row r="191" spans="1:50" ht="72" hidden="1" x14ac:dyDescent="0.2">
      <c r="A191" s="52" t="s">
        <v>41</v>
      </c>
      <c r="B191" s="52" t="s">
        <v>277</v>
      </c>
      <c r="C191" s="52" t="s">
        <v>276</v>
      </c>
      <c r="D191" s="52" t="s">
        <v>30</v>
      </c>
      <c r="E191" s="52" t="s">
        <v>454</v>
      </c>
      <c r="F191" s="121" t="s">
        <v>1763</v>
      </c>
      <c r="G191" s="52" t="s">
        <v>492</v>
      </c>
      <c r="H191" s="71" t="s">
        <v>269</v>
      </c>
      <c r="I191" s="71" t="s">
        <v>274</v>
      </c>
      <c r="J191" s="122">
        <v>276000</v>
      </c>
      <c r="K191" s="71"/>
      <c r="L191" s="71"/>
      <c r="M191" s="249" t="s">
        <v>137</v>
      </c>
      <c r="N191" s="311"/>
      <c r="O191" s="311" t="s">
        <v>2714</v>
      </c>
      <c r="P191" s="328" t="s">
        <v>2677</v>
      </c>
      <c r="Q191" s="311" t="s">
        <v>2434</v>
      </c>
      <c r="R191" s="332" t="s">
        <v>39</v>
      </c>
      <c r="S191" s="332" t="s">
        <v>123</v>
      </c>
      <c r="T191" s="311"/>
      <c r="U191" s="311"/>
      <c r="V191" s="332" t="s">
        <v>2705</v>
      </c>
      <c r="W191" s="367">
        <v>276000</v>
      </c>
      <c r="X191" s="340">
        <v>1</v>
      </c>
      <c r="Y191" s="358" t="s">
        <v>3680</v>
      </c>
      <c r="Z191" s="367">
        <v>276000</v>
      </c>
      <c r="AA191" s="332">
        <v>7014238169</v>
      </c>
      <c r="AB191" s="358" t="s">
        <v>3680</v>
      </c>
      <c r="AC191" s="311"/>
      <c r="AD191" s="367">
        <v>276000</v>
      </c>
      <c r="AE191" s="353" t="s">
        <v>2683</v>
      </c>
      <c r="AF191" s="52" t="s">
        <v>2680</v>
      </c>
      <c r="AG191" s="52" t="s">
        <v>3544</v>
      </c>
      <c r="AH191" s="52" t="s">
        <v>3472</v>
      </c>
      <c r="AI191" s="52" t="s">
        <v>2456</v>
      </c>
      <c r="AJ191" s="52"/>
      <c r="AK191" s="52" t="s">
        <v>1263</v>
      </c>
      <c r="AL191" s="52" t="s">
        <v>1570</v>
      </c>
      <c r="AM191" s="52" t="s">
        <v>3553</v>
      </c>
      <c r="AN191" s="122">
        <v>276000</v>
      </c>
      <c r="AO191" s="119"/>
      <c r="AP191" s="119">
        <f t="shared" si="7"/>
        <v>0</v>
      </c>
      <c r="AQ191" s="354">
        <v>23080</v>
      </c>
      <c r="AR191" s="341">
        <v>23102</v>
      </c>
      <c r="AS191" s="358" t="s">
        <v>3680</v>
      </c>
      <c r="AT191" s="361">
        <v>23102</v>
      </c>
      <c r="AU191" s="341">
        <v>23102</v>
      </c>
      <c r="AV191" s="367">
        <v>276000</v>
      </c>
      <c r="AW191" s="346">
        <f>-AW190</f>
        <v>0</v>
      </c>
      <c r="AX191" s="311"/>
    </row>
    <row r="192" spans="1:50" ht="72" hidden="1" x14ac:dyDescent="0.2">
      <c r="A192" s="52" t="s">
        <v>41</v>
      </c>
      <c r="B192" s="52" t="s">
        <v>277</v>
      </c>
      <c r="C192" s="52" t="s">
        <v>276</v>
      </c>
      <c r="D192" s="52" t="s">
        <v>30</v>
      </c>
      <c r="E192" s="52" t="s">
        <v>454</v>
      </c>
      <c r="F192" s="121" t="s">
        <v>1764</v>
      </c>
      <c r="G192" s="52" t="s">
        <v>493</v>
      </c>
      <c r="H192" s="71" t="s">
        <v>269</v>
      </c>
      <c r="I192" s="71" t="s">
        <v>274</v>
      </c>
      <c r="J192" s="122">
        <v>144000</v>
      </c>
      <c r="K192" s="71"/>
      <c r="L192" s="71"/>
      <c r="M192" s="249" t="s">
        <v>137</v>
      </c>
      <c r="N192" s="311"/>
      <c r="O192" s="311" t="s">
        <v>2714</v>
      </c>
      <c r="P192" s="328" t="s">
        <v>2677</v>
      </c>
      <c r="Q192" s="311" t="s">
        <v>2434</v>
      </c>
      <c r="R192" s="332" t="s">
        <v>39</v>
      </c>
      <c r="S192" s="332" t="s">
        <v>123</v>
      </c>
      <c r="T192" s="311"/>
      <c r="U192" s="311"/>
      <c r="V192" s="332" t="s">
        <v>2705</v>
      </c>
      <c r="W192" s="367">
        <v>144000</v>
      </c>
      <c r="X192" s="340">
        <v>1</v>
      </c>
      <c r="Y192" s="358" t="s">
        <v>3680</v>
      </c>
      <c r="Z192" s="367">
        <v>144000</v>
      </c>
      <c r="AA192" s="332">
        <v>7014238169</v>
      </c>
      <c r="AB192" s="358" t="s">
        <v>3680</v>
      </c>
      <c r="AC192" s="311"/>
      <c r="AD192" s="367">
        <v>144000</v>
      </c>
      <c r="AE192" s="353" t="s">
        <v>2683</v>
      </c>
      <c r="AF192" s="52" t="s">
        <v>2680</v>
      </c>
      <c r="AG192" s="52" t="s">
        <v>3544</v>
      </c>
      <c r="AH192" s="52" t="s">
        <v>3472</v>
      </c>
      <c r="AI192" s="52" t="s">
        <v>2456</v>
      </c>
      <c r="AJ192" s="52"/>
      <c r="AK192" s="52" t="s">
        <v>1263</v>
      </c>
      <c r="AL192" s="52" t="s">
        <v>1570</v>
      </c>
      <c r="AM192" s="52" t="s">
        <v>3553</v>
      </c>
      <c r="AN192" s="122">
        <v>144000</v>
      </c>
      <c r="AO192" s="119"/>
      <c r="AP192" s="119">
        <f t="shared" si="7"/>
        <v>0</v>
      </c>
      <c r="AQ192" s="354">
        <v>23080</v>
      </c>
      <c r="AR192" s="341">
        <v>23102</v>
      </c>
      <c r="AS192" s="361">
        <v>23102</v>
      </c>
      <c r="AT192" s="361">
        <v>23102</v>
      </c>
      <c r="AU192" s="341">
        <v>23102</v>
      </c>
      <c r="AV192" s="367">
        <v>144000</v>
      </c>
      <c r="AW192" s="346">
        <v>0</v>
      </c>
      <c r="AX192" s="311"/>
    </row>
    <row r="193" spans="1:50" s="123" customFormat="1" ht="72" hidden="1" x14ac:dyDescent="0.2">
      <c r="A193" s="52" t="s">
        <v>41</v>
      </c>
      <c r="B193" s="52" t="s">
        <v>277</v>
      </c>
      <c r="C193" s="52" t="s">
        <v>276</v>
      </c>
      <c r="D193" s="52" t="s">
        <v>18</v>
      </c>
      <c r="E193" s="52" t="s">
        <v>454</v>
      </c>
      <c r="F193" s="121" t="s">
        <v>1765</v>
      </c>
      <c r="G193" s="52" t="s">
        <v>494</v>
      </c>
      <c r="H193" s="71" t="s">
        <v>270</v>
      </c>
      <c r="I193" s="71" t="s">
        <v>275</v>
      </c>
      <c r="J193" s="122">
        <v>254000</v>
      </c>
      <c r="K193" s="249" t="s">
        <v>137</v>
      </c>
      <c r="L193" s="71"/>
      <c r="M193" s="71"/>
      <c r="N193" s="311"/>
      <c r="O193" s="311" t="s">
        <v>3691</v>
      </c>
      <c r="P193" s="332" t="s">
        <v>1395</v>
      </c>
      <c r="Q193" s="311" t="s">
        <v>2435</v>
      </c>
      <c r="R193" s="332" t="s">
        <v>12</v>
      </c>
      <c r="S193" s="332" t="s">
        <v>60</v>
      </c>
      <c r="T193" s="311"/>
      <c r="U193" s="311"/>
      <c r="V193" s="332" t="s">
        <v>3692</v>
      </c>
      <c r="W193" s="367">
        <v>254000</v>
      </c>
      <c r="X193" s="340">
        <v>1</v>
      </c>
      <c r="Y193" s="358" t="s">
        <v>3680</v>
      </c>
      <c r="Z193" s="367">
        <v>254000</v>
      </c>
      <c r="AA193" s="360">
        <v>7014288431</v>
      </c>
      <c r="AB193" s="311"/>
      <c r="AC193" s="311"/>
      <c r="AD193" s="367">
        <v>254000</v>
      </c>
      <c r="AE193" s="311" t="s">
        <v>2680</v>
      </c>
      <c r="AF193" s="52" t="s">
        <v>2684</v>
      </c>
      <c r="AG193" s="52" t="s">
        <v>3541</v>
      </c>
      <c r="AH193" s="52" t="s">
        <v>3470</v>
      </c>
      <c r="AI193" s="52" t="s">
        <v>2456</v>
      </c>
      <c r="AJ193" s="52"/>
      <c r="AK193" s="52" t="s">
        <v>1263</v>
      </c>
      <c r="AL193" s="52" t="s">
        <v>1570</v>
      </c>
      <c r="AM193" s="52" t="s">
        <v>3553</v>
      </c>
      <c r="AN193" s="119">
        <v>254000</v>
      </c>
      <c r="AO193" s="119"/>
      <c r="AP193" s="119">
        <f t="shared" si="7"/>
        <v>0</v>
      </c>
      <c r="AQ193" s="341">
        <v>23071</v>
      </c>
      <c r="AR193" s="341">
        <v>23102</v>
      </c>
      <c r="AS193" s="361">
        <v>23102</v>
      </c>
      <c r="AT193" s="361">
        <v>23102</v>
      </c>
      <c r="AU193" s="341">
        <v>23102</v>
      </c>
      <c r="AV193" s="367">
        <v>254000</v>
      </c>
      <c r="AW193" s="346">
        <v>0</v>
      </c>
      <c r="AX193" s="311"/>
    </row>
    <row r="194" spans="1:50" s="123" customFormat="1" ht="72" hidden="1" x14ac:dyDescent="0.2">
      <c r="A194" s="52" t="s">
        <v>41</v>
      </c>
      <c r="B194" s="52" t="s">
        <v>277</v>
      </c>
      <c r="C194" s="52" t="s">
        <v>276</v>
      </c>
      <c r="D194" s="52" t="s">
        <v>18</v>
      </c>
      <c r="E194" s="52" t="s">
        <v>454</v>
      </c>
      <c r="F194" s="121" t="s">
        <v>1766</v>
      </c>
      <c r="G194" s="52" t="s">
        <v>495</v>
      </c>
      <c r="H194" s="71" t="s">
        <v>269</v>
      </c>
      <c r="I194" s="71" t="s">
        <v>275</v>
      </c>
      <c r="J194" s="122">
        <v>600000</v>
      </c>
      <c r="K194" s="249" t="s">
        <v>137</v>
      </c>
      <c r="L194" s="71"/>
      <c r="M194" s="71"/>
      <c r="N194" s="311"/>
      <c r="O194" s="311" t="s">
        <v>3691</v>
      </c>
      <c r="P194" s="332" t="s">
        <v>1395</v>
      </c>
      <c r="Q194" s="311" t="s">
        <v>2435</v>
      </c>
      <c r="R194" s="332" t="s">
        <v>12</v>
      </c>
      <c r="S194" s="332" t="s">
        <v>60</v>
      </c>
      <c r="T194" s="311"/>
      <c r="U194" s="311"/>
      <c r="V194" s="332" t="s">
        <v>3692</v>
      </c>
      <c r="W194" s="367">
        <v>600000</v>
      </c>
      <c r="X194" s="340">
        <v>1</v>
      </c>
      <c r="Y194" s="358" t="s">
        <v>3680</v>
      </c>
      <c r="Z194" s="367">
        <v>600000</v>
      </c>
      <c r="AA194" s="360">
        <v>7014288431</v>
      </c>
      <c r="AB194" s="311"/>
      <c r="AC194" s="311"/>
      <c r="AD194" s="367">
        <v>600000</v>
      </c>
      <c r="AE194" s="311" t="s">
        <v>2680</v>
      </c>
      <c r="AF194" s="52" t="s">
        <v>2684</v>
      </c>
      <c r="AG194" s="52" t="s">
        <v>3541</v>
      </c>
      <c r="AH194" s="52" t="s">
        <v>3470</v>
      </c>
      <c r="AI194" s="52" t="s">
        <v>2456</v>
      </c>
      <c r="AJ194" s="52"/>
      <c r="AK194" s="52" t="s">
        <v>1263</v>
      </c>
      <c r="AL194" s="52" t="s">
        <v>1570</v>
      </c>
      <c r="AM194" s="52" t="s">
        <v>3553</v>
      </c>
      <c r="AN194" s="119">
        <v>600000</v>
      </c>
      <c r="AO194" s="119"/>
      <c r="AP194" s="119">
        <f t="shared" si="7"/>
        <v>0</v>
      </c>
      <c r="AQ194" s="341">
        <v>23071</v>
      </c>
      <c r="AR194" s="341">
        <v>23102</v>
      </c>
      <c r="AS194" s="361">
        <v>23102</v>
      </c>
      <c r="AT194" s="361">
        <v>23102</v>
      </c>
      <c r="AU194" s="341">
        <v>23102</v>
      </c>
      <c r="AV194" s="367">
        <v>600000</v>
      </c>
      <c r="AW194" s="346">
        <v>0</v>
      </c>
      <c r="AX194" s="311"/>
    </row>
    <row r="195" spans="1:50" s="123" customFormat="1" ht="72" hidden="1" x14ac:dyDescent="0.2">
      <c r="A195" s="52" t="s">
        <v>41</v>
      </c>
      <c r="B195" s="52" t="s">
        <v>277</v>
      </c>
      <c r="C195" s="52" t="s">
        <v>276</v>
      </c>
      <c r="D195" s="52" t="s">
        <v>18</v>
      </c>
      <c r="E195" s="52" t="s">
        <v>454</v>
      </c>
      <c r="F195" s="121" t="s">
        <v>1767</v>
      </c>
      <c r="G195" s="52" t="s">
        <v>496</v>
      </c>
      <c r="H195" s="71" t="s">
        <v>269</v>
      </c>
      <c r="I195" s="71" t="s">
        <v>275</v>
      </c>
      <c r="J195" s="122">
        <v>560000</v>
      </c>
      <c r="K195" s="249" t="s">
        <v>137</v>
      </c>
      <c r="L195" s="71"/>
      <c r="M195" s="71"/>
      <c r="N195" s="311"/>
      <c r="O195" s="311" t="s">
        <v>3691</v>
      </c>
      <c r="P195" s="332" t="s">
        <v>1395</v>
      </c>
      <c r="Q195" s="311" t="s">
        <v>2435</v>
      </c>
      <c r="R195" s="332" t="s">
        <v>12</v>
      </c>
      <c r="S195" s="332" t="s">
        <v>60</v>
      </c>
      <c r="T195" s="311"/>
      <c r="U195" s="311"/>
      <c r="V195" s="332" t="s">
        <v>3692</v>
      </c>
      <c r="W195" s="367">
        <v>560000</v>
      </c>
      <c r="X195" s="340">
        <v>1</v>
      </c>
      <c r="Y195" s="358" t="s">
        <v>3680</v>
      </c>
      <c r="Z195" s="367">
        <v>560000</v>
      </c>
      <c r="AA195" s="360">
        <v>7014288431</v>
      </c>
      <c r="AB195" s="311"/>
      <c r="AC195" s="311"/>
      <c r="AD195" s="367">
        <v>560000</v>
      </c>
      <c r="AE195" s="311" t="s">
        <v>2680</v>
      </c>
      <c r="AF195" s="52" t="s">
        <v>2684</v>
      </c>
      <c r="AG195" s="52" t="s">
        <v>3541</v>
      </c>
      <c r="AH195" s="52" t="s">
        <v>3470</v>
      </c>
      <c r="AI195" s="52" t="s">
        <v>2456</v>
      </c>
      <c r="AJ195" s="52"/>
      <c r="AK195" s="52" t="s">
        <v>1263</v>
      </c>
      <c r="AL195" s="52" t="s">
        <v>1570</v>
      </c>
      <c r="AM195" s="52" t="s">
        <v>3553</v>
      </c>
      <c r="AN195" s="122">
        <v>560000</v>
      </c>
      <c r="AO195" s="119"/>
      <c r="AP195" s="119">
        <f t="shared" ref="AP195:AP258" si="8">J195-AN195-AO195</f>
        <v>0</v>
      </c>
      <c r="AQ195" s="341">
        <v>23071</v>
      </c>
      <c r="AR195" s="341">
        <v>23102</v>
      </c>
      <c r="AS195" s="361">
        <v>23102</v>
      </c>
      <c r="AT195" s="361">
        <v>23102</v>
      </c>
      <c r="AU195" s="341">
        <v>23102</v>
      </c>
      <c r="AV195" s="367">
        <v>560000</v>
      </c>
      <c r="AW195" s="346">
        <v>0</v>
      </c>
      <c r="AX195" s="311"/>
    </row>
    <row r="196" spans="1:50" s="123" customFormat="1" ht="72" hidden="1" x14ac:dyDescent="0.2">
      <c r="A196" s="52" t="s">
        <v>41</v>
      </c>
      <c r="B196" s="52" t="s">
        <v>277</v>
      </c>
      <c r="C196" s="52" t="s">
        <v>276</v>
      </c>
      <c r="D196" s="52" t="s">
        <v>18</v>
      </c>
      <c r="E196" s="52" t="s">
        <v>454</v>
      </c>
      <c r="F196" s="121" t="s">
        <v>1768</v>
      </c>
      <c r="G196" s="52" t="s">
        <v>497</v>
      </c>
      <c r="H196" s="71" t="s">
        <v>270</v>
      </c>
      <c r="I196" s="71" t="s">
        <v>275</v>
      </c>
      <c r="J196" s="122">
        <v>140000</v>
      </c>
      <c r="K196" s="249" t="s">
        <v>137</v>
      </c>
      <c r="L196" s="71"/>
      <c r="M196" s="71"/>
      <c r="N196" s="311"/>
      <c r="O196" s="311" t="s">
        <v>3691</v>
      </c>
      <c r="P196" s="332" t="s">
        <v>1395</v>
      </c>
      <c r="Q196" s="311" t="s">
        <v>2435</v>
      </c>
      <c r="R196" s="332" t="s">
        <v>12</v>
      </c>
      <c r="S196" s="332" t="s">
        <v>60</v>
      </c>
      <c r="T196" s="311"/>
      <c r="U196" s="311"/>
      <c r="V196" s="332" t="s">
        <v>3692</v>
      </c>
      <c r="W196" s="367">
        <v>140000</v>
      </c>
      <c r="X196" s="340">
        <v>1</v>
      </c>
      <c r="Y196" s="358" t="s">
        <v>3680</v>
      </c>
      <c r="Z196" s="367">
        <v>140000</v>
      </c>
      <c r="AA196" s="360">
        <v>7014288431</v>
      </c>
      <c r="AB196" s="311"/>
      <c r="AC196" s="311"/>
      <c r="AD196" s="367">
        <v>140000</v>
      </c>
      <c r="AE196" s="311" t="s">
        <v>2680</v>
      </c>
      <c r="AF196" s="52" t="s">
        <v>2684</v>
      </c>
      <c r="AG196" s="52" t="s">
        <v>3541</v>
      </c>
      <c r="AH196" s="52" t="s">
        <v>3470</v>
      </c>
      <c r="AI196" s="52" t="s">
        <v>2456</v>
      </c>
      <c r="AJ196" s="52"/>
      <c r="AK196" s="52" t="s">
        <v>1263</v>
      </c>
      <c r="AL196" s="52" t="s">
        <v>1570</v>
      </c>
      <c r="AM196" s="52" t="s">
        <v>3553</v>
      </c>
      <c r="AN196" s="122">
        <v>140000</v>
      </c>
      <c r="AO196" s="119"/>
      <c r="AP196" s="119">
        <f t="shared" si="8"/>
        <v>0</v>
      </c>
      <c r="AQ196" s="341">
        <v>23071</v>
      </c>
      <c r="AR196" s="341">
        <v>23102</v>
      </c>
      <c r="AS196" s="361">
        <v>23102</v>
      </c>
      <c r="AT196" s="361">
        <v>23102</v>
      </c>
      <c r="AU196" s="341">
        <v>23102</v>
      </c>
      <c r="AV196" s="367">
        <v>140000</v>
      </c>
      <c r="AW196" s="346">
        <v>0</v>
      </c>
      <c r="AX196" s="311"/>
    </row>
    <row r="197" spans="1:50" s="123" customFormat="1" ht="72" hidden="1" x14ac:dyDescent="0.2">
      <c r="A197" s="52" t="s">
        <v>41</v>
      </c>
      <c r="B197" s="52" t="s">
        <v>277</v>
      </c>
      <c r="C197" s="52" t="s">
        <v>276</v>
      </c>
      <c r="D197" s="52" t="s">
        <v>18</v>
      </c>
      <c r="E197" s="52" t="s">
        <v>454</v>
      </c>
      <c r="F197" s="121" t="s">
        <v>1769</v>
      </c>
      <c r="G197" s="52" t="s">
        <v>498</v>
      </c>
      <c r="H197" s="71" t="s">
        <v>270</v>
      </c>
      <c r="I197" s="71" t="s">
        <v>275</v>
      </c>
      <c r="J197" s="122">
        <v>200000</v>
      </c>
      <c r="K197" s="249" t="s">
        <v>137</v>
      </c>
      <c r="L197" s="71"/>
      <c r="M197" s="71"/>
      <c r="N197" s="311"/>
      <c r="O197" s="311" t="s">
        <v>3691</v>
      </c>
      <c r="P197" s="332" t="s">
        <v>1395</v>
      </c>
      <c r="Q197" s="311" t="s">
        <v>2435</v>
      </c>
      <c r="R197" s="332" t="s">
        <v>12</v>
      </c>
      <c r="S197" s="332" t="s">
        <v>60</v>
      </c>
      <c r="T197" s="311"/>
      <c r="U197" s="311"/>
      <c r="V197" s="332" t="s">
        <v>3692</v>
      </c>
      <c r="W197" s="367">
        <v>199500</v>
      </c>
      <c r="X197" s="340">
        <v>1</v>
      </c>
      <c r="Y197" s="358" t="s">
        <v>3680</v>
      </c>
      <c r="Z197" s="367">
        <v>199500</v>
      </c>
      <c r="AA197" s="360">
        <v>7014288431</v>
      </c>
      <c r="AB197" s="311"/>
      <c r="AC197" s="311"/>
      <c r="AD197" s="367">
        <v>199500</v>
      </c>
      <c r="AE197" s="311" t="s">
        <v>2680</v>
      </c>
      <c r="AF197" s="52" t="s">
        <v>2684</v>
      </c>
      <c r="AG197" s="52" t="s">
        <v>3541</v>
      </c>
      <c r="AH197" s="52" t="s">
        <v>3470</v>
      </c>
      <c r="AI197" s="52" t="s">
        <v>2456</v>
      </c>
      <c r="AJ197" s="52"/>
      <c r="AK197" s="52" t="s">
        <v>1263</v>
      </c>
      <c r="AL197" s="52" t="s">
        <v>1570</v>
      </c>
      <c r="AM197" s="52" t="s">
        <v>3553</v>
      </c>
      <c r="AN197" s="119">
        <v>199500</v>
      </c>
      <c r="AO197" s="119"/>
      <c r="AP197" s="119">
        <f t="shared" si="8"/>
        <v>500</v>
      </c>
      <c r="AQ197" s="341">
        <v>23071</v>
      </c>
      <c r="AR197" s="341">
        <v>23102</v>
      </c>
      <c r="AS197" s="361">
        <v>23102</v>
      </c>
      <c r="AT197" s="361">
        <v>23102</v>
      </c>
      <c r="AU197" s="341">
        <v>23102</v>
      </c>
      <c r="AV197" s="367">
        <v>199500</v>
      </c>
      <c r="AW197" s="311">
        <v>500</v>
      </c>
      <c r="AX197" s="311"/>
    </row>
    <row r="198" spans="1:50" s="123" customFormat="1" ht="72" hidden="1" x14ac:dyDescent="0.2">
      <c r="A198" s="52" t="s">
        <v>41</v>
      </c>
      <c r="B198" s="52" t="s">
        <v>277</v>
      </c>
      <c r="C198" s="52" t="s">
        <v>276</v>
      </c>
      <c r="D198" s="52" t="s">
        <v>33</v>
      </c>
      <c r="E198" s="52" t="s">
        <v>454</v>
      </c>
      <c r="F198" s="121" t="s">
        <v>1770</v>
      </c>
      <c r="G198" s="52" t="s">
        <v>499</v>
      </c>
      <c r="H198" s="71" t="s">
        <v>267</v>
      </c>
      <c r="I198" s="71" t="s">
        <v>335</v>
      </c>
      <c r="J198" s="122">
        <v>42000</v>
      </c>
      <c r="K198" s="249" t="s">
        <v>137</v>
      </c>
      <c r="L198" s="71"/>
      <c r="M198" s="71"/>
      <c r="N198" s="311"/>
      <c r="O198" s="311" t="s">
        <v>3693</v>
      </c>
      <c r="P198" s="355">
        <v>23114</v>
      </c>
      <c r="Q198" s="311" t="s">
        <v>2436</v>
      </c>
      <c r="R198" s="332" t="s">
        <v>24</v>
      </c>
      <c r="S198" s="360" t="s">
        <v>60</v>
      </c>
      <c r="T198" s="311"/>
      <c r="U198" s="311"/>
      <c r="V198" s="360" t="s">
        <v>3694</v>
      </c>
      <c r="W198" s="371">
        <v>42000</v>
      </c>
      <c r="X198" s="372">
        <v>1</v>
      </c>
      <c r="Y198" s="332"/>
      <c r="Z198" s="371">
        <v>42000</v>
      </c>
      <c r="AA198" s="360">
        <v>7014330800</v>
      </c>
      <c r="AB198" s="311"/>
      <c r="AC198" s="311"/>
      <c r="AD198" s="371">
        <v>42000</v>
      </c>
      <c r="AE198" s="353" t="s">
        <v>2680</v>
      </c>
      <c r="AF198" s="52" t="s">
        <v>2684</v>
      </c>
      <c r="AG198" s="52" t="s">
        <v>3541</v>
      </c>
      <c r="AH198" s="52" t="s">
        <v>3470</v>
      </c>
      <c r="AI198" s="52" t="s">
        <v>2456</v>
      </c>
      <c r="AJ198" s="52"/>
      <c r="AK198" s="52" t="s">
        <v>1263</v>
      </c>
      <c r="AL198" s="52" t="s">
        <v>1570</v>
      </c>
      <c r="AM198" s="52" t="s">
        <v>3553</v>
      </c>
      <c r="AN198" s="122">
        <v>42000</v>
      </c>
      <c r="AO198" s="119"/>
      <c r="AP198" s="119">
        <f t="shared" si="8"/>
        <v>0</v>
      </c>
      <c r="AQ198" s="368">
        <v>23114</v>
      </c>
      <c r="AR198" s="341">
        <v>23102</v>
      </c>
      <c r="AS198" s="361">
        <v>23102</v>
      </c>
      <c r="AT198" s="361">
        <v>23102</v>
      </c>
      <c r="AU198" s="361">
        <v>23193</v>
      </c>
      <c r="AV198" s="371">
        <v>42000</v>
      </c>
      <c r="AW198" s="363">
        <f>-AW199-AV197</f>
        <v>40500</v>
      </c>
      <c r="AX198" s="311"/>
    </row>
    <row r="199" spans="1:50" s="123" customFormat="1" ht="72" hidden="1" x14ac:dyDescent="0.2">
      <c r="A199" s="52" t="s">
        <v>41</v>
      </c>
      <c r="B199" s="52" t="s">
        <v>277</v>
      </c>
      <c r="C199" s="52" t="s">
        <v>276</v>
      </c>
      <c r="D199" s="52" t="s">
        <v>33</v>
      </c>
      <c r="E199" s="52" t="s">
        <v>454</v>
      </c>
      <c r="F199" s="121" t="s">
        <v>1771</v>
      </c>
      <c r="G199" s="52" t="s">
        <v>500</v>
      </c>
      <c r="H199" s="71" t="s">
        <v>501</v>
      </c>
      <c r="I199" s="71" t="s">
        <v>335</v>
      </c>
      <c r="J199" s="122">
        <v>56000</v>
      </c>
      <c r="K199" s="249" t="s">
        <v>137</v>
      </c>
      <c r="L199" s="71"/>
      <c r="M199" s="71"/>
      <c r="N199" s="311"/>
      <c r="O199" s="311" t="s">
        <v>3693</v>
      </c>
      <c r="P199" s="355">
        <v>23114</v>
      </c>
      <c r="Q199" s="311" t="s">
        <v>2436</v>
      </c>
      <c r="R199" s="332" t="s">
        <v>24</v>
      </c>
      <c r="S199" s="360" t="s">
        <v>60</v>
      </c>
      <c r="T199" s="311"/>
      <c r="U199" s="311"/>
      <c r="V199" s="360" t="s">
        <v>3694</v>
      </c>
      <c r="W199" s="371">
        <v>56000</v>
      </c>
      <c r="X199" s="372">
        <v>1</v>
      </c>
      <c r="Y199" s="332"/>
      <c r="Z199" s="371">
        <v>56000</v>
      </c>
      <c r="AA199" s="360">
        <v>7014330800</v>
      </c>
      <c r="AB199" s="311"/>
      <c r="AC199" s="311"/>
      <c r="AD199" s="371">
        <v>56000</v>
      </c>
      <c r="AE199" s="353" t="s">
        <v>2680</v>
      </c>
      <c r="AF199" s="52" t="s">
        <v>2684</v>
      </c>
      <c r="AG199" s="52" t="s">
        <v>3541</v>
      </c>
      <c r="AH199" s="52" t="s">
        <v>3470</v>
      </c>
      <c r="AI199" s="52" t="s">
        <v>2456</v>
      </c>
      <c r="AJ199" s="52"/>
      <c r="AK199" s="52" t="s">
        <v>1263</v>
      </c>
      <c r="AL199" s="52" t="s">
        <v>1570</v>
      </c>
      <c r="AM199" s="52" t="s">
        <v>3553</v>
      </c>
      <c r="AN199" s="122">
        <v>56000</v>
      </c>
      <c r="AO199" s="119"/>
      <c r="AP199" s="119">
        <f t="shared" si="8"/>
        <v>0</v>
      </c>
      <c r="AQ199" s="368">
        <v>23114</v>
      </c>
      <c r="AR199" s="341">
        <v>23102</v>
      </c>
      <c r="AS199" s="361">
        <v>23102</v>
      </c>
      <c r="AT199" s="361">
        <v>23102</v>
      </c>
      <c r="AU199" s="361">
        <v>23193</v>
      </c>
      <c r="AV199" s="371">
        <v>56000</v>
      </c>
      <c r="AW199" s="363">
        <f>-AV202</f>
        <v>-240000</v>
      </c>
      <c r="AX199" s="311"/>
    </row>
    <row r="200" spans="1:50" s="123" customFormat="1" ht="72" hidden="1" x14ac:dyDescent="0.2">
      <c r="A200" s="52" t="s">
        <v>41</v>
      </c>
      <c r="B200" s="52" t="s">
        <v>277</v>
      </c>
      <c r="C200" s="52" t="s">
        <v>276</v>
      </c>
      <c r="D200" s="52" t="s">
        <v>33</v>
      </c>
      <c r="E200" s="52" t="s">
        <v>454</v>
      </c>
      <c r="F200" s="121" t="s">
        <v>1772</v>
      </c>
      <c r="G200" s="52" t="s">
        <v>502</v>
      </c>
      <c r="H200" s="71" t="s">
        <v>464</v>
      </c>
      <c r="I200" s="71" t="s">
        <v>274</v>
      </c>
      <c r="J200" s="122">
        <v>270000</v>
      </c>
      <c r="K200" s="249" t="s">
        <v>137</v>
      </c>
      <c r="L200" s="71"/>
      <c r="M200" s="71"/>
      <c r="N200" s="311"/>
      <c r="O200" s="311" t="s">
        <v>3693</v>
      </c>
      <c r="P200" s="355">
        <v>23114</v>
      </c>
      <c r="Q200" s="311" t="s">
        <v>2436</v>
      </c>
      <c r="R200" s="332" t="s">
        <v>24</v>
      </c>
      <c r="S200" s="360" t="s">
        <v>60</v>
      </c>
      <c r="T200" s="311"/>
      <c r="U200" s="311"/>
      <c r="V200" s="360" t="s">
        <v>3694</v>
      </c>
      <c r="W200" s="371">
        <v>270000</v>
      </c>
      <c r="X200" s="372">
        <v>1</v>
      </c>
      <c r="Y200" s="332"/>
      <c r="Z200" s="371">
        <v>270000</v>
      </c>
      <c r="AA200" s="360">
        <v>7014330800</v>
      </c>
      <c r="AB200" s="311"/>
      <c r="AC200" s="311"/>
      <c r="AD200" s="371">
        <v>270000</v>
      </c>
      <c r="AE200" s="353" t="s">
        <v>2680</v>
      </c>
      <c r="AF200" s="52" t="s">
        <v>2684</v>
      </c>
      <c r="AG200" s="52" t="s">
        <v>3541</v>
      </c>
      <c r="AH200" s="52" t="s">
        <v>3470</v>
      </c>
      <c r="AI200" s="52" t="s">
        <v>2456</v>
      </c>
      <c r="AJ200" s="52"/>
      <c r="AK200" s="52" t="s">
        <v>1263</v>
      </c>
      <c r="AL200" s="52" t="s">
        <v>1570</v>
      </c>
      <c r="AM200" s="52" t="s">
        <v>3553</v>
      </c>
      <c r="AN200" s="122">
        <v>270000</v>
      </c>
      <c r="AO200" s="119"/>
      <c r="AP200" s="119">
        <f t="shared" si="8"/>
        <v>0</v>
      </c>
      <c r="AQ200" s="368">
        <v>23114</v>
      </c>
      <c r="AR200" s="341">
        <v>23102</v>
      </c>
      <c r="AS200" s="361">
        <v>23102</v>
      </c>
      <c r="AT200" s="361">
        <v>23102</v>
      </c>
      <c r="AU200" s="361">
        <v>23193</v>
      </c>
      <c r="AV200" s="371">
        <v>270000</v>
      </c>
      <c r="AW200" s="363">
        <v>0</v>
      </c>
      <c r="AX200" s="311"/>
    </row>
    <row r="201" spans="1:50" s="123" customFormat="1" ht="72" hidden="1" x14ac:dyDescent="0.2">
      <c r="A201" s="52" t="s">
        <v>41</v>
      </c>
      <c r="B201" s="52" t="s">
        <v>277</v>
      </c>
      <c r="C201" s="52" t="s">
        <v>276</v>
      </c>
      <c r="D201" s="52" t="s">
        <v>33</v>
      </c>
      <c r="E201" s="52" t="s">
        <v>454</v>
      </c>
      <c r="F201" s="121" t="s">
        <v>1773</v>
      </c>
      <c r="G201" s="52" t="s">
        <v>503</v>
      </c>
      <c r="H201" s="71" t="s">
        <v>270</v>
      </c>
      <c r="I201" s="71" t="s">
        <v>274</v>
      </c>
      <c r="J201" s="122">
        <v>50000</v>
      </c>
      <c r="K201" s="249" t="s">
        <v>137</v>
      </c>
      <c r="L201" s="71"/>
      <c r="M201" s="71"/>
      <c r="N201" s="311"/>
      <c r="O201" s="311" t="s">
        <v>3693</v>
      </c>
      <c r="P201" s="355">
        <v>23114</v>
      </c>
      <c r="Q201" s="311" t="s">
        <v>2436</v>
      </c>
      <c r="R201" s="332" t="s">
        <v>24</v>
      </c>
      <c r="S201" s="360" t="s">
        <v>60</v>
      </c>
      <c r="T201" s="311"/>
      <c r="U201" s="311"/>
      <c r="V201" s="360" t="s">
        <v>3694</v>
      </c>
      <c r="W201" s="371">
        <v>50000</v>
      </c>
      <c r="X201" s="372">
        <v>1</v>
      </c>
      <c r="Y201" s="332"/>
      <c r="Z201" s="371">
        <v>50000</v>
      </c>
      <c r="AA201" s="360">
        <v>7014330800</v>
      </c>
      <c r="AB201" s="311"/>
      <c r="AC201" s="311"/>
      <c r="AD201" s="371">
        <v>50000</v>
      </c>
      <c r="AE201" s="353" t="s">
        <v>2680</v>
      </c>
      <c r="AF201" s="52" t="s">
        <v>2684</v>
      </c>
      <c r="AG201" s="52" t="s">
        <v>3541</v>
      </c>
      <c r="AH201" s="52" t="s">
        <v>3470</v>
      </c>
      <c r="AI201" s="52" t="s">
        <v>2456</v>
      </c>
      <c r="AJ201" s="52"/>
      <c r="AK201" s="52" t="s">
        <v>1263</v>
      </c>
      <c r="AL201" s="52" t="s">
        <v>1570</v>
      </c>
      <c r="AM201" s="52" t="s">
        <v>3553</v>
      </c>
      <c r="AN201" s="122">
        <v>50000</v>
      </c>
      <c r="AO201" s="119"/>
      <c r="AP201" s="119">
        <f t="shared" si="8"/>
        <v>0</v>
      </c>
      <c r="AQ201" s="368">
        <v>23114</v>
      </c>
      <c r="AR201" s="341">
        <v>23102</v>
      </c>
      <c r="AS201" s="361">
        <v>23102</v>
      </c>
      <c r="AT201" s="361">
        <v>23102</v>
      </c>
      <c r="AU201" s="361">
        <v>23193</v>
      </c>
      <c r="AV201" s="371">
        <v>50000</v>
      </c>
      <c r="AW201" s="363">
        <v>0</v>
      </c>
      <c r="AX201" s="311"/>
    </row>
    <row r="202" spans="1:50" s="123" customFormat="1" ht="72" hidden="1" x14ac:dyDescent="0.2">
      <c r="A202" s="52" t="s">
        <v>41</v>
      </c>
      <c r="B202" s="52" t="s">
        <v>277</v>
      </c>
      <c r="C202" s="52" t="s">
        <v>276</v>
      </c>
      <c r="D202" s="52" t="s">
        <v>33</v>
      </c>
      <c r="E202" s="52" t="s">
        <v>454</v>
      </c>
      <c r="F202" s="121" t="s">
        <v>1774</v>
      </c>
      <c r="G202" s="52" t="s">
        <v>504</v>
      </c>
      <c r="H202" s="71" t="s">
        <v>387</v>
      </c>
      <c r="I202" s="71" t="s">
        <v>274</v>
      </c>
      <c r="J202" s="122">
        <v>240000</v>
      </c>
      <c r="K202" s="249" t="s">
        <v>137</v>
      </c>
      <c r="L202" s="71"/>
      <c r="M202" s="71"/>
      <c r="N202" s="311"/>
      <c r="O202" s="311" t="s">
        <v>3693</v>
      </c>
      <c r="P202" s="355">
        <v>23114</v>
      </c>
      <c r="Q202" s="311" t="s">
        <v>2436</v>
      </c>
      <c r="R202" s="332" t="s">
        <v>24</v>
      </c>
      <c r="S202" s="360" t="s">
        <v>60</v>
      </c>
      <c r="T202" s="311"/>
      <c r="U202" s="311"/>
      <c r="V202" s="360" t="s">
        <v>3694</v>
      </c>
      <c r="W202" s="371">
        <v>240000</v>
      </c>
      <c r="X202" s="372">
        <v>1</v>
      </c>
      <c r="Y202" s="332"/>
      <c r="Z202" s="371">
        <v>240000</v>
      </c>
      <c r="AA202" s="360">
        <v>7014330800</v>
      </c>
      <c r="AB202" s="311"/>
      <c r="AC202" s="311"/>
      <c r="AD202" s="371">
        <v>240000</v>
      </c>
      <c r="AE202" s="353" t="s">
        <v>2680</v>
      </c>
      <c r="AF202" s="52" t="s">
        <v>2684</v>
      </c>
      <c r="AG202" s="52" t="s">
        <v>3541</v>
      </c>
      <c r="AH202" s="52" t="s">
        <v>3470</v>
      </c>
      <c r="AI202" s="52" t="s">
        <v>2456</v>
      </c>
      <c r="AJ202" s="52"/>
      <c r="AK202" s="52" t="s">
        <v>1263</v>
      </c>
      <c r="AL202" s="52" t="s">
        <v>1570</v>
      </c>
      <c r="AM202" s="52" t="s">
        <v>3553</v>
      </c>
      <c r="AN202" s="122">
        <v>240000</v>
      </c>
      <c r="AO202" s="119"/>
      <c r="AP202" s="119">
        <f t="shared" si="8"/>
        <v>0</v>
      </c>
      <c r="AQ202" s="368">
        <v>23114</v>
      </c>
      <c r="AR202" s="341">
        <v>23102</v>
      </c>
      <c r="AS202" s="361">
        <v>23102</v>
      </c>
      <c r="AT202" s="361">
        <v>23102</v>
      </c>
      <c r="AU202" s="361">
        <v>23193</v>
      </c>
      <c r="AV202" s="371">
        <v>240000</v>
      </c>
      <c r="AW202" s="363">
        <v>0</v>
      </c>
      <c r="AX202" s="311"/>
    </row>
    <row r="203" spans="1:50" s="123" customFormat="1" ht="72" hidden="1" x14ac:dyDescent="0.2">
      <c r="A203" s="52" t="s">
        <v>41</v>
      </c>
      <c r="B203" s="52" t="s">
        <v>277</v>
      </c>
      <c r="C203" s="52" t="s">
        <v>276</v>
      </c>
      <c r="D203" s="52" t="s">
        <v>33</v>
      </c>
      <c r="E203" s="52" t="s">
        <v>454</v>
      </c>
      <c r="F203" s="121" t="s">
        <v>1775</v>
      </c>
      <c r="G203" s="52" t="s">
        <v>505</v>
      </c>
      <c r="H203" s="71" t="s">
        <v>501</v>
      </c>
      <c r="I203" s="71" t="s">
        <v>274</v>
      </c>
      <c r="J203" s="122">
        <v>320000</v>
      </c>
      <c r="K203" s="249" t="s">
        <v>137</v>
      </c>
      <c r="L203" s="71"/>
      <c r="M203" s="71"/>
      <c r="N203" s="311"/>
      <c r="O203" s="311" t="s">
        <v>3693</v>
      </c>
      <c r="P203" s="355">
        <v>23114</v>
      </c>
      <c r="Q203" s="311" t="s">
        <v>2436</v>
      </c>
      <c r="R203" s="332" t="s">
        <v>24</v>
      </c>
      <c r="S203" s="360" t="s">
        <v>60</v>
      </c>
      <c r="T203" s="311"/>
      <c r="U203" s="311"/>
      <c r="V203" s="360" t="s">
        <v>3694</v>
      </c>
      <c r="W203" s="371">
        <v>311200</v>
      </c>
      <c r="X203" s="372">
        <v>1</v>
      </c>
      <c r="Y203" s="332"/>
      <c r="Z203" s="371">
        <v>311200</v>
      </c>
      <c r="AA203" s="360">
        <v>7014330800</v>
      </c>
      <c r="AB203" s="311"/>
      <c r="AC203" s="311"/>
      <c r="AD203" s="371">
        <v>311200</v>
      </c>
      <c r="AE203" s="353" t="s">
        <v>2680</v>
      </c>
      <c r="AF203" s="52" t="s">
        <v>2684</v>
      </c>
      <c r="AG203" s="52" t="s">
        <v>3541</v>
      </c>
      <c r="AH203" s="52" t="s">
        <v>3470</v>
      </c>
      <c r="AI203" s="52" t="s">
        <v>2456</v>
      </c>
      <c r="AJ203" s="52"/>
      <c r="AK203" s="52" t="s">
        <v>1263</v>
      </c>
      <c r="AL203" s="52" t="s">
        <v>1570</v>
      </c>
      <c r="AM203" s="52" t="s">
        <v>3553</v>
      </c>
      <c r="AN203" s="119">
        <v>311200</v>
      </c>
      <c r="AO203" s="119"/>
      <c r="AP203" s="119">
        <f t="shared" si="8"/>
        <v>8800</v>
      </c>
      <c r="AQ203" s="368">
        <v>23114</v>
      </c>
      <c r="AR203" s="341">
        <v>23102</v>
      </c>
      <c r="AS203" s="361">
        <v>23102</v>
      </c>
      <c r="AT203" s="361">
        <v>23102</v>
      </c>
      <c r="AU203" s="361">
        <v>23193</v>
      </c>
      <c r="AV203" s="371">
        <v>311200</v>
      </c>
      <c r="AW203" s="363">
        <v>8800</v>
      </c>
      <c r="AX203" s="311"/>
    </row>
    <row r="204" spans="1:50" s="123" customFormat="1" ht="72" hidden="1" x14ac:dyDescent="0.2">
      <c r="A204" s="52" t="s">
        <v>41</v>
      </c>
      <c r="B204" s="52" t="s">
        <v>277</v>
      </c>
      <c r="C204" s="52" t="s">
        <v>276</v>
      </c>
      <c r="D204" s="52" t="s">
        <v>33</v>
      </c>
      <c r="E204" s="52" t="s">
        <v>454</v>
      </c>
      <c r="F204" s="121" t="s">
        <v>1776</v>
      </c>
      <c r="G204" s="52" t="s">
        <v>506</v>
      </c>
      <c r="H204" s="71" t="s">
        <v>270</v>
      </c>
      <c r="I204" s="71" t="s">
        <v>274</v>
      </c>
      <c r="J204" s="122">
        <v>75000</v>
      </c>
      <c r="K204" s="249" t="s">
        <v>137</v>
      </c>
      <c r="L204" s="71"/>
      <c r="M204" s="71"/>
      <c r="N204" s="311"/>
      <c r="O204" s="311" t="s">
        <v>3693</v>
      </c>
      <c r="P204" s="355">
        <v>23114</v>
      </c>
      <c r="Q204" s="311" t="s">
        <v>2436</v>
      </c>
      <c r="R204" s="332" t="s">
        <v>24</v>
      </c>
      <c r="S204" s="360" t="s">
        <v>60</v>
      </c>
      <c r="T204" s="311"/>
      <c r="U204" s="311"/>
      <c r="V204" s="360" t="s">
        <v>3694</v>
      </c>
      <c r="W204" s="371">
        <v>75000</v>
      </c>
      <c r="X204" s="372">
        <v>1</v>
      </c>
      <c r="Y204" s="332"/>
      <c r="Z204" s="371">
        <v>75000</v>
      </c>
      <c r="AA204" s="360">
        <v>7014330800</v>
      </c>
      <c r="AB204" s="311"/>
      <c r="AC204" s="311"/>
      <c r="AD204" s="371">
        <v>75000</v>
      </c>
      <c r="AE204" s="353" t="s">
        <v>2680</v>
      </c>
      <c r="AF204" s="52" t="s">
        <v>2684</v>
      </c>
      <c r="AG204" s="52" t="s">
        <v>3541</v>
      </c>
      <c r="AH204" s="52" t="s">
        <v>3470</v>
      </c>
      <c r="AI204" s="52" t="s">
        <v>2456</v>
      </c>
      <c r="AJ204" s="52"/>
      <c r="AK204" s="52" t="s">
        <v>1263</v>
      </c>
      <c r="AL204" s="52" t="s">
        <v>1570</v>
      </c>
      <c r="AM204" s="52" t="s">
        <v>3553</v>
      </c>
      <c r="AN204" s="122">
        <v>75000</v>
      </c>
      <c r="AO204" s="119"/>
      <c r="AP204" s="119">
        <f t="shared" si="8"/>
        <v>0</v>
      </c>
      <c r="AQ204" s="368">
        <v>23114</v>
      </c>
      <c r="AR204" s="341">
        <v>23102</v>
      </c>
      <c r="AS204" s="361">
        <v>23102</v>
      </c>
      <c r="AT204" s="361">
        <v>23102</v>
      </c>
      <c r="AU204" s="361">
        <v>23193</v>
      </c>
      <c r="AV204" s="371">
        <v>75000</v>
      </c>
      <c r="AW204" s="363">
        <v>0</v>
      </c>
      <c r="AX204" s="311"/>
    </row>
    <row r="205" spans="1:50" s="123" customFormat="1" ht="72" hidden="1" x14ac:dyDescent="0.2">
      <c r="A205" s="52" t="s">
        <v>41</v>
      </c>
      <c r="B205" s="52" t="s">
        <v>277</v>
      </c>
      <c r="C205" s="52" t="s">
        <v>276</v>
      </c>
      <c r="D205" s="52" t="s">
        <v>33</v>
      </c>
      <c r="E205" s="52" t="s">
        <v>454</v>
      </c>
      <c r="F205" s="121" t="s">
        <v>1777</v>
      </c>
      <c r="G205" s="52" t="s">
        <v>507</v>
      </c>
      <c r="H205" s="71" t="s">
        <v>270</v>
      </c>
      <c r="I205" s="71" t="s">
        <v>274</v>
      </c>
      <c r="J205" s="122">
        <v>75000</v>
      </c>
      <c r="K205" s="249" t="s">
        <v>137</v>
      </c>
      <c r="L205" s="71"/>
      <c r="M205" s="71"/>
      <c r="N205" s="311"/>
      <c r="O205" s="311" t="s">
        <v>3693</v>
      </c>
      <c r="P205" s="355">
        <v>23114</v>
      </c>
      <c r="Q205" s="311" t="s">
        <v>2436</v>
      </c>
      <c r="R205" s="332" t="s">
        <v>24</v>
      </c>
      <c r="S205" s="360" t="s">
        <v>60</v>
      </c>
      <c r="T205" s="311"/>
      <c r="U205" s="311"/>
      <c r="V205" s="360" t="s">
        <v>3694</v>
      </c>
      <c r="W205" s="371">
        <v>75000</v>
      </c>
      <c r="X205" s="372">
        <v>1</v>
      </c>
      <c r="Y205" s="332"/>
      <c r="Z205" s="371">
        <v>75000</v>
      </c>
      <c r="AA205" s="360">
        <v>7014330800</v>
      </c>
      <c r="AB205" s="311"/>
      <c r="AC205" s="311"/>
      <c r="AD205" s="371">
        <v>75000</v>
      </c>
      <c r="AE205" s="353" t="s">
        <v>2680</v>
      </c>
      <c r="AF205" s="52" t="s">
        <v>2684</v>
      </c>
      <c r="AG205" s="52" t="s">
        <v>3541</v>
      </c>
      <c r="AH205" s="52" t="s">
        <v>3470</v>
      </c>
      <c r="AI205" s="52" t="s">
        <v>2456</v>
      </c>
      <c r="AJ205" s="52"/>
      <c r="AK205" s="52" t="s">
        <v>1263</v>
      </c>
      <c r="AL205" s="52" t="s">
        <v>1570</v>
      </c>
      <c r="AM205" s="52" t="s">
        <v>3553</v>
      </c>
      <c r="AN205" s="122">
        <v>75000</v>
      </c>
      <c r="AO205" s="119"/>
      <c r="AP205" s="119">
        <f t="shared" si="8"/>
        <v>0</v>
      </c>
      <c r="AQ205" s="368">
        <v>23114</v>
      </c>
      <c r="AR205" s="341">
        <v>23102</v>
      </c>
      <c r="AS205" s="361">
        <v>23102</v>
      </c>
      <c r="AT205" s="361">
        <v>23102</v>
      </c>
      <c r="AU205" s="361">
        <v>23193</v>
      </c>
      <c r="AV205" s="371">
        <v>75000</v>
      </c>
      <c r="AW205" s="363">
        <v>0</v>
      </c>
      <c r="AX205" s="311"/>
    </row>
    <row r="206" spans="1:50" s="123" customFormat="1" ht="72" hidden="1" x14ac:dyDescent="0.2">
      <c r="A206" s="52" t="s">
        <v>41</v>
      </c>
      <c r="B206" s="52" t="s">
        <v>277</v>
      </c>
      <c r="C206" s="52" t="s">
        <v>276</v>
      </c>
      <c r="D206" s="52" t="s">
        <v>33</v>
      </c>
      <c r="E206" s="52" t="s">
        <v>454</v>
      </c>
      <c r="F206" s="121" t="s">
        <v>1778</v>
      </c>
      <c r="G206" s="52" t="s">
        <v>508</v>
      </c>
      <c r="H206" s="71" t="s">
        <v>270</v>
      </c>
      <c r="I206" s="71" t="s">
        <v>274</v>
      </c>
      <c r="J206" s="122">
        <v>75000</v>
      </c>
      <c r="K206" s="249" t="s">
        <v>137</v>
      </c>
      <c r="L206" s="71"/>
      <c r="M206" s="71"/>
      <c r="N206" s="311"/>
      <c r="O206" s="311" t="s">
        <v>3693</v>
      </c>
      <c r="P206" s="355">
        <v>23114</v>
      </c>
      <c r="Q206" s="311" t="s">
        <v>2436</v>
      </c>
      <c r="R206" s="332" t="s">
        <v>24</v>
      </c>
      <c r="S206" s="360" t="s">
        <v>60</v>
      </c>
      <c r="T206" s="311"/>
      <c r="U206" s="311"/>
      <c r="V206" s="360" t="s">
        <v>3694</v>
      </c>
      <c r="W206" s="371">
        <v>75000</v>
      </c>
      <c r="X206" s="372">
        <v>1</v>
      </c>
      <c r="Y206" s="332"/>
      <c r="Z206" s="371">
        <v>75000</v>
      </c>
      <c r="AA206" s="360">
        <v>7014330800</v>
      </c>
      <c r="AB206" s="311"/>
      <c r="AC206" s="311"/>
      <c r="AD206" s="371">
        <v>75000</v>
      </c>
      <c r="AE206" s="353" t="s">
        <v>2680</v>
      </c>
      <c r="AF206" s="52" t="s">
        <v>2684</v>
      </c>
      <c r="AG206" s="52" t="s">
        <v>3541</v>
      </c>
      <c r="AH206" s="52" t="s">
        <v>3470</v>
      </c>
      <c r="AI206" s="52" t="s">
        <v>2456</v>
      </c>
      <c r="AJ206" s="52"/>
      <c r="AK206" s="52" t="s">
        <v>1263</v>
      </c>
      <c r="AL206" s="52" t="s">
        <v>1570</v>
      </c>
      <c r="AM206" s="52" t="s">
        <v>3553</v>
      </c>
      <c r="AN206" s="122">
        <v>75000</v>
      </c>
      <c r="AO206" s="119"/>
      <c r="AP206" s="119">
        <f t="shared" si="8"/>
        <v>0</v>
      </c>
      <c r="AQ206" s="368">
        <v>23114</v>
      </c>
      <c r="AR206" s="341">
        <v>23102</v>
      </c>
      <c r="AS206" s="361">
        <v>23102</v>
      </c>
      <c r="AT206" s="361">
        <v>23102</v>
      </c>
      <c r="AU206" s="361">
        <v>23193</v>
      </c>
      <c r="AV206" s="371">
        <v>75000</v>
      </c>
      <c r="AW206" s="363">
        <v>0</v>
      </c>
      <c r="AX206" s="311"/>
    </row>
    <row r="207" spans="1:50" s="123" customFormat="1" ht="72" hidden="1" x14ac:dyDescent="0.2">
      <c r="A207" s="52" t="s">
        <v>41</v>
      </c>
      <c r="B207" s="52" t="s">
        <v>277</v>
      </c>
      <c r="C207" s="52" t="s">
        <v>276</v>
      </c>
      <c r="D207" s="52" t="s">
        <v>33</v>
      </c>
      <c r="E207" s="52" t="s">
        <v>454</v>
      </c>
      <c r="F207" s="121" t="s">
        <v>1779</v>
      </c>
      <c r="G207" s="52" t="s">
        <v>509</v>
      </c>
      <c r="H207" s="71" t="s">
        <v>270</v>
      </c>
      <c r="I207" s="71" t="s">
        <v>274</v>
      </c>
      <c r="J207" s="122">
        <v>75000</v>
      </c>
      <c r="K207" s="249" t="s">
        <v>137</v>
      </c>
      <c r="L207" s="71"/>
      <c r="M207" s="71"/>
      <c r="N207" s="311"/>
      <c r="O207" s="311" t="s">
        <v>3693</v>
      </c>
      <c r="P207" s="355">
        <v>23114</v>
      </c>
      <c r="Q207" s="311" t="s">
        <v>2436</v>
      </c>
      <c r="R207" s="332" t="s">
        <v>24</v>
      </c>
      <c r="S207" s="360" t="s">
        <v>60</v>
      </c>
      <c r="T207" s="311"/>
      <c r="U207" s="311"/>
      <c r="V207" s="360" t="s">
        <v>3694</v>
      </c>
      <c r="W207" s="371">
        <v>75000</v>
      </c>
      <c r="X207" s="372">
        <v>1</v>
      </c>
      <c r="Y207" s="332"/>
      <c r="Z207" s="371">
        <v>75000</v>
      </c>
      <c r="AA207" s="360">
        <v>7014330800</v>
      </c>
      <c r="AB207" s="311"/>
      <c r="AC207" s="311"/>
      <c r="AD207" s="371">
        <v>75000</v>
      </c>
      <c r="AE207" s="353" t="s">
        <v>2680</v>
      </c>
      <c r="AF207" s="52" t="s">
        <v>2684</v>
      </c>
      <c r="AG207" s="52" t="s">
        <v>3541</v>
      </c>
      <c r="AH207" s="52" t="s">
        <v>3470</v>
      </c>
      <c r="AI207" s="52" t="s">
        <v>2456</v>
      </c>
      <c r="AJ207" s="52"/>
      <c r="AK207" s="52" t="s">
        <v>1263</v>
      </c>
      <c r="AL207" s="52" t="s">
        <v>1570</v>
      </c>
      <c r="AM207" s="52" t="s">
        <v>3553</v>
      </c>
      <c r="AN207" s="122">
        <v>75000</v>
      </c>
      <c r="AO207" s="119"/>
      <c r="AP207" s="119">
        <f t="shared" si="8"/>
        <v>0</v>
      </c>
      <c r="AQ207" s="368">
        <v>23114</v>
      </c>
      <c r="AR207" s="341">
        <v>23102</v>
      </c>
      <c r="AS207" s="361">
        <v>23102</v>
      </c>
      <c r="AT207" s="361">
        <v>23102</v>
      </c>
      <c r="AU207" s="361">
        <v>23193</v>
      </c>
      <c r="AV207" s="371">
        <v>75000</v>
      </c>
      <c r="AW207" s="363">
        <v>0</v>
      </c>
      <c r="AX207" s="311"/>
    </row>
    <row r="208" spans="1:50" s="123" customFormat="1" ht="72" hidden="1" x14ac:dyDescent="0.2">
      <c r="A208" s="52" t="s">
        <v>41</v>
      </c>
      <c r="B208" s="52" t="s">
        <v>277</v>
      </c>
      <c r="C208" s="52" t="s">
        <v>276</v>
      </c>
      <c r="D208" s="52" t="s">
        <v>33</v>
      </c>
      <c r="E208" s="52" t="s">
        <v>454</v>
      </c>
      <c r="F208" s="121" t="s">
        <v>1780</v>
      </c>
      <c r="G208" s="52" t="s">
        <v>510</v>
      </c>
      <c r="H208" s="71" t="s">
        <v>269</v>
      </c>
      <c r="I208" s="71" t="s">
        <v>511</v>
      </c>
      <c r="J208" s="122">
        <v>10000</v>
      </c>
      <c r="K208" s="249" t="s">
        <v>137</v>
      </c>
      <c r="L208" s="71"/>
      <c r="M208" s="71"/>
      <c r="N208" s="311"/>
      <c r="O208" s="311" t="s">
        <v>3693</v>
      </c>
      <c r="P208" s="355">
        <v>23114</v>
      </c>
      <c r="Q208" s="311" t="s">
        <v>2436</v>
      </c>
      <c r="R208" s="332" t="s">
        <v>24</v>
      </c>
      <c r="S208" s="360" t="s">
        <v>60</v>
      </c>
      <c r="T208" s="311"/>
      <c r="U208" s="311"/>
      <c r="V208" s="360" t="s">
        <v>3694</v>
      </c>
      <c r="W208" s="371">
        <v>10000</v>
      </c>
      <c r="X208" s="372">
        <v>1</v>
      </c>
      <c r="Y208" s="332"/>
      <c r="Z208" s="371">
        <v>10000</v>
      </c>
      <c r="AA208" s="360">
        <v>7014330800</v>
      </c>
      <c r="AB208" s="311"/>
      <c r="AC208" s="311"/>
      <c r="AD208" s="371">
        <v>10000</v>
      </c>
      <c r="AE208" s="353" t="s">
        <v>2680</v>
      </c>
      <c r="AF208" s="52" t="s">
        <v>2684</v>
      </c>
      <c r="AG208" s="52" t="s">
        <v>3541</v>
      </c>
      <c r="AH208" s="52" t="s">
        <v>3470</v>
      </c>
      <c r="AI208" s="52" t="s">
        <v>2456</v>
      </c>
      <c r="AJ208" s="52"/>
      <c r="AK208" s="52" t="s">
        <v>1263</v>
      </c>
      <c r="AL208" s="52" t="s">
        <v>1570</v>
      </c>
      <c r="AM208" s="52" t="s">
        <v>3553</v>
      </c>
      <c r="AN208" s="122">
        <v>10000</v>
      </c>
      <c r="AO208" s="119"/>
      <c r="AP208" s="119">
        <f t="shared" si="8"/>
        <v>0</v>
      </c>
      <c r="AQ208" s="368">
        <v>23114</v>
      </c>
      <c r="AR208" s="341">
        <v>23102</v>
      </c>
      <c r="AS208" s="361">
        <v>23102</v>
      </c>
      <c r="AT208" s="361">
        <v>23102</v>
      </c>
      <c r="AU208" s="361">
        <v>23193</v>
      </c>
      <c r="AV208" s="371">
        <v>10000</v>
      </c>
      <c r="AW208" s="363">
        <v>0</v>
      </c>
      <c r="AX208" s="311"/>
    </row>
    <row r="209" spans="1:50" s="123" customFormat="1" ht="72" hidden="1" x14ac:dyDescent="0.2">
      <c r="A209" s="52" t="s">
        <v>41</v>
      </c>
      <c r="B209" s="52" t="s">
        <v>277</v>
      </c>
      <c r="C209" s="52" t="s">
        <v>276</v>
      </c>
      <c r="D209" s="52" t="s">
        <v>33</v>
      </c>
      <c r="E209" s="52" t="s">
        <v>454</v>
      </c>
      <c r="F209" s="121" t="s">
        <v>1781</v>
      </c>
      <c r="G209" s="52" t="s">
        <v>512</v>
      </c>
      <c r="H209" s="71" t="s">
        <v>269</v>
      </c>
      <c r="I209" s="71" t="s">
        <v>511</v>
      </c>
      <c r="J209" s="122">
        <v>7000</v>
      </c>
      <c r="K209" s="249" t="s">
        <v>137</v>
      </c>
      <c r="L209" s="71"/>
      <c r="M209" s="71"/>
      <c r="N209" s="311"/>
      <c r="O209" s="311" t="s">
        <v>3693</v>
      </c>
      <c r="P209" s="355">
        <v>23114</v>
      </c>
      <c r="Q209" s="311" t="s">
        <v>2436</v>
      </c>
      <c r="R209" s="332" t="s">
        <v>24</v>
      </c>
      <c r="S209" s="360" t="s">
        <v>60</v>
      </c>
      <c r="T209" s="311"/>
      <c r="U209" s="311"/>
      <c r="V209" s="360" t="s">
        <v>3694</v>
      </c>
      <c r="W209" s="371">
        <v>7000</v>
      </c>
      <c r="X209" s="372">
        <v>1</v>
      </c>
      <c r="Y209" s="332"/>
      <c r="Z209" s="371">
        <v>7000</v>
      </c>
      <c r="AA209" s="360">
        <v>7014330800</v>
      </c>
      <c r="AB209" s="311"/>
      <c r="AC209" s="311"/>
      <c r="AD209" s="371">
        <v>7000</v>
      </c>
      <c r="AE209" s="353" t="s">
        <v>2680</v>
      </c>
      <c r="AF209" s="52" t="s">
        <v>2684</v>
      </c>
      <c r="AG209" s="52" t="s">
        <v>3541</v>
      </c>
      <c r="AH209" s="52" t="s">
        <v>3470</v>
      </c>
      <c r="AI209" s="52" t="s">
        <v>2456</v>
      </c>
      <c r="AJ209" s="52"/>
      <c r="AK209" s="52" t="s">
        <v>1263</v>
      </c>
      <c r="AL209" s="52" t="s">
        <v>1570</v>
      </c>
      <c r="AM209" s="52" t="s">
        <v>3553</v>
      </c>
      <c r="AN209" s="122">
        <v>7000</v>
      </c>
      <c r="AO209" s="119"/>
      <c r="AP209" s="119">
        <f t="shared" si="8"/>
        <v>0</v>
      </c>
      <c r="AQ209" s="368">
        <v>23114</v>
      </c>
      <c r="AR209" s="341">
        <v>23102</v>
      </c>
      <c r="AS209" s="361">
        <v>23102</v>
      </c>
      <c r="AT209" s="361">
        <v>23102</v>
      </c>
      <c r="AU209" s="361">
        <v>23193</v>
      </c>
      <c r="AV209" s="371">
        <v>7000</v>
      </c>
      <c r="AW209" s="363">
        <v>0</v>
      </c>
      <c r="AX209" s="311"/>
    </row>
    <row r="210" spans="1:50" s="123" customFormat="1" ht="72" hidden="1" x14ac:dyDescent="0.2">
      <c r="A210" s="52" t="s">
        <v>41</v>
      </c>
      <c r="B210" s="52" t="s">
        <v>277</v>
      </c>
      <c r="C210" s="52" t="s">
        <v>276</v>
      </c>
      <c r="D210" s="52" t="s">
        <v>33</v>
      </c>
      <c r="E210" s="52" t="s">
        <v>454</v>
      </c>
      <c r="F210" s="121" t="s">
        <v>1782</v>
      </c>
      <c r="G210" s="52" t="s">
        <v>513</v>
      </c>
      <c r="H210" s="71" t="s">
        <v>387</v>
      </c>
      <c r="I210" s="71" t="s">
        <v>514</v>
      </c>
      <c r="J210" s="122">
        <v>216000</v>
      </c>
      <c r="K210" s="249" t="s">
        <v>137</v>
      </c>
      <c r="L210" s="71"/>
      <c r="M210" s="71"/>
      <c r="N210" s="311"/>
      <c r="O210" s="311" t="s">
        <v>3693</v>
      </c>
      <c r="P210" s="355">
        <v>23114</v>
      </c>
      <c r="Q210" s="311" t="s">
        <v>2436</v>
      </c>
      <c r="R210" s="332" t="s">
        <v>24</v>
      </c>
      <c r="S210" s="360" t="s">
        <v>60</v>
      </c>
      <c r="T210" s="311"/>
      <c r="U210" s="311"/>
      <c r="V210" s="360" t="s">
        <v>3694</v>
      </c>
      <c r="W210" s="371">
        <v>207800</v>
      </c>
      <c r="X210" s="372">
        <v>1</v>
      </c>
      <c r="Y210" s="332"/>
      <c r="Z210" s="371">
        <v>207800</v>
      </c>
      <c r="AA210" s="360">
        <v>7014330800</v>
      </c>
      <c r="AB210" s="311"/>
      <c r="AC210" s="311"/>
      <c r="AD210" s="371">
        <v>207800</v>
      </c>
      <c r="AE210" s="353" t="s">
        <v>2680</v>
      </c>
      <c r="AF210" s="52" t="s">
        <v>2684</v>
      </c>
      <c r="AG210" s="52" t="s">
        <v>3541</v>
      </c>
      <c r="AH210" s="52" t="s">
        <v>3470</v>
      </c>
      <c r="AI210" s="52" t="s">
        <v>2456</v>
      </c>
      <c r="AJ210" s="52"/>
      <c r="AK210" s="52" t="s">
        <v>1263</v>
      </c>
      <c r="AL210" s="52" t="s">
        <v>1570</v>
      </c>
      <c r="AM210" s="52" t="s">
        <v>3553</v>
      </c>
      <c r="AN210" s="119">
        <v>207800</v>
      </c>
      <c r="AO210" s="119"/>
      <c r="AP210" s="119">
        <f t="shared" si="8"/>
        <v>8200</v>
      </c>
      <c r="AQ210" s="368">
        <v>23114</v>
      </c>
      <c r="AR210" s="341">
        <v>23102</v>
      </c>
      <c r="AS210" s="361">
        <v>23102</v>
      </c>
      <c r="AT210" s="361">
        <v>23102</v>
      </c>
      <c r="AU210" s="361">
        <v>23193</v>
      </c>
      <c r="AV210" s="371">
        <v>207800</v>
      </c>
      <c r="AW210" s="363">
        <v>8200</v>
      </c>
      <c r="AX210" s="311"/>
    </row>
    <row r="211" spans="1:50" s="123" customFormat="1" ht="72" hidden="1" x14ac:dyDescent="0.2">
      <c r="A211" s="52" t="s">
        <v>41</v>
      </c>
      <c r="B211" s="52" t="s">
        <v>277</v>
      </c>
      <c r="C211" s="52" t="s">
        <v>276</v>
      </c>
      <c r="D211" s="52" t="s">
        <v>33</v>
      </c>
      <c r="E211" s="52" t="s">
        <v>454</v>
      </c>
      <c r="F211" s="121" t="s">
        <v>1783</v>
      </c>
      <c r="G211" s="52" t="s">
        <v>515</v>
      </c>
      <c r="H211" s="71" t="s">
        <v>319</v>
      </c>
      <c r="I211" s="71" t="s">
        <v>511</v>
      </c>
      <c r="J211" s="122">
        <v>6000</v>
      </c>
      <c r="K211" s="249" t="s">
        <v>137</v>
      </c>
      <c r="L211" s="71"/>
      <c r="M211" s="71"/>
      <c r="N211" s="311"/>
      <c r="O211" s="311" t="s">
        <v>3693</v>
      </c>
      <c r="P211" s="355">
        <v>23114</v>
      </c>
      <c r="Q211" s="311" t="s">
        <v>2436</v>
      </c>
      <c r="R211" s="332" t="s">
        <v>24</v>
      </c>
      <c r="S211" s="360" t="s">
        <v>60</v>
      </c>
      <c r="T211" s="311"/>
      <c r="U211" s="311"/>
      <c r="V211" s="360" t="s">
        <v>3694</v>
      </c>
      <c r="W211" s="371">
        <v>6000</v>
      </c>
      <c r="X211" s="372">
        <v>1</v>
      </c>
      <c r="Y211" s="332"/>
      <c r="Z211" s="371">
        <v>6000</v>
      </c>
      <c r="AA211" s="360">
        <v>7014330800</v>
      </c>
      <c r="AB211" s="311"/>
      <c r="AC211" s="311"/>
      <c r="AD211" s="371">
        <v>6000</v>
      </c>
      <c r="AE211" s="353" t="s">
        <v>2680</v>
      </c>
      <c r="AF211" s="52" t="s">
        <v>2684</v>
      </c>
      <c r="AG211" s="52" t="s">
        <v>3541</v>
      </c>
      <c r="AH211" s="52" t="s">
        <v>3470</v>
      </c>
      <c r="AI211" s="52" t="s">
        <v>2456</v>
      </c>
      <c r="AJ211" s="52"/>
      <c r="AK211" s="52" t="s">
        <v>1263</v>
      </c>
      <c r="AL211" s="52" t="s">
        <v>1570</v>
      </c>
      <c r="AM211" s="52" t="s">
        <v>3553</v>
      </c>
      <c r="AN211" s="119">
        <v>6000</v>
      </c>
      <c r="AO211" s="119"/>
      <c r="AP211" s="119">
        <f t="shared" si="8"/>
        <v>0</v>
      </c>
      <c r="AQ211" s="368">
        <v>23114</v>
      </c>
      <c r="AR211" s="341">
        <v>23102</v>
      </c>
      <c r="AS211" s="361">
        <v>23102</v>
      </c>
      <c r="AT211" s="361">
        <v>23102</v>
      </c>
      <c r="AU211" s="361">
        <v>23193</v>
      </c>
      <c r="AV211" s="371">
        <v>6000</v>
      </c>
      <c r="AW211" s="363">
        <v>0</v>
      </c>
      <c r="AX211" s="311"/>
    </row>
    <row r="212" spans="1:50" s="123" customFormat="1" ht="90" hidden="1" x14ac:dyDescent="0.2">
      <c r="A212" s="52" t="s">
        <v>41</v>
      </c>
      <c r="B212" s="52" t="s">
        <v>277</v>
      </c>
      <c r="C212" s="52" t="s">
        <v>276</v>
      </c>
      <c r="D212" s="52" t="s">
        <v>22</v>
      </c>
      <c r="E212" s="52" t="s">
        <v>349</v>
      </c>
      <c r="F212" s="121" t="s">
        <v>1784</v>
      </c>
      <c r="G212" s="52" t="s">
        <v>516</v>
      </c>
      <c r="H212" s="71" t="s">
        <v>270</v>
      </c>
      <c r="I212" s="71" t="s">
        <v>275</v>
      </c>
      <c r="J212" s="122">
        <v>1288000</v>
      </c>
      <c r="K212" s="249" t="s">
        <v>137</v>
      </c>
      <c r="L212" s="71"/>
      <c r="M212" s="71"/>
      <c r="N212" s="311"/>
      <c r="O212" s="311"/>
      <c r="P212" s="332"/>
      <c r="Q212" s="311"/>
      <c r="R212" s="311"/>
      <c r="S212" s="311"/>
      <c r="T212" s="311"/>
      <c r="U212" s="311"/>
      <c r="V212" s="332"/>
      <c r="W212" s="373"/>
      <c r="X212" s="332"/>
      <c r="Y212" s="332"/>
      <c r="Z212" s="311"/>
      <c r="AA212" s="332"/>
      <c r="AB212" s="311"/>
      <c r="AC212" s="311"/>
      <c r="AD212" s="311"/>
      <c r="AE212" s="374" t="s">
        <v>3695</v>
      </c>
      <c r="AF212" s="54" t="s">
        <v>2715</v>
      </c>
      <c r="AG212" s="54" t="s">
        <v>3537</v>
      </c>
      <c r="AH212" s="54" t="s">
        <v>3451</v>
      </c>
      <c r="AI212" s="52" t="s">
        <v>3467</v>
      </c>
      <c r="AJ212" s="52"/>
      <c r="AK212" s="54" t="s">
        <v>1267</v>
      </c>
      <c r="AL212" s="52" t="s">
        <v>1571</v>
      </c>
      <c r="AM212" s="52" t="s">
        <v>3553</v>
      </c>
      <c r="AN212" s="119"/>
      <c r="AO212" s="119"/>
      <c r="AP212" s="119">
        <f t="shared" si="8"/>
        <v>1288000</v>
      </c>
      <c r="AQ212" s="361">
        <v>23102</v>
      </c>
      <c r="AR212" s="341">
        <v>23102</v>
      </c>
      <c r="AS212" s="341"/>
      <c r="AT212" s="341"/>
      <c r="AU212" s="341"/>
      <c r="AV212" s="311"/>
      <c r="AW212" s="311"/>
      <c r="AX212" s="311"/>
    </row>
    <row r="213" spans="1:50" s="123" customFormat="1" ht="72" hidden="1" x14ac:dyDescent="0.2">
      <c r="A213" s="52" t="s">
        <v>41</v>
      </c>
      <c r="B213" s="52" t="s">
        <v>277</v>
      </c>
      <c r="C213" s="52" t="s">
        <v>276</v>
      </c>
      <c r="D213" s="52" t="s">
        <v>11</v>
      </c>
      <c r="E213" s="52" t="s">
        <v>310</v>
      </c>
      <c r="F213" s="121" t="s">
        <v>1785</v>
      </c>
      <c r="G213" s="52" t="s">
        <v>517</v>
      </c>
      <c r="H213" s="71" t="s">
        <v>303</v>
      </c>
      <c r="I213" s="71" t="s">
        <v>268</v>
      </c>
      <c r="J213" s="122">
        <v>32000</v>
      </c>
      <c r="K213" s="71"/>
      <c r="L213" s="71"/>
      <c r="M213" s="249" t="s">
        <v>137</v>
      </c>
      <c r="N213" s="311"/>
      <c r="O213" s="332" t="s">
        <v>2676</v>
      </c>
      <c r="P213" s="338">
        <v>23080</v>
      </c>
      <c r="Q213" s="311" t="s">
        <v>2419</v>
      </c>
      <c r="R213" s="332" t="s">
        <v>39</v>
      </c>
      <c r="S213" s="311" t="s">
        <v>60</v>
      </c>
      <c r="T213" s="311"/>
      <c r="U213" s="311"/>
      <c r="V213" s="338" t="s">
        <v>2705</v>
      </c>
      <c r="W213" s="367">
        <v>31030</v>
      </c>
      <c r="X213" s="332">
        <v>1</v>
      </c>
      <c r="Y213" s="332" t="s">
        <v>3061</v>
      </c>
      <c r="Z213" s="367">
        <v>31030</v>
      </c>
      <c r="AA213" s="332">
        <v>7014238191</v>
      </c>
      <c r="AB213" s="332" t="s">
        <v>3061</v>
      </c>
      <c r="AC213" s="311"/>
      <c r="AD213" s="367">
        <v>31030</v>
      </c>
      <c r="AE213" s="311" t="s">
        <v>2683</v>
      </c>
      <c r="AF213" s="52" t="s">
        <v>2680</v>
      </c>
      <c r="AG213" s="52" t="s">
        <v>3544</v>
      </c>
      <c r="AH213" s="52" t="s">
        <v>3472</v>
      </c>
      <c r="AI213" s="52" t="s">
        <v>2456</v>
      </c>
      <c r="AJ213" s="52"/>
      <c r="AK213" s="52" t="s">
        <v>1263</v>
      </c>
      <c r="AL213" s="52" t="s">
        <v>1570</v>
      </c>
      <c r="AM213" s="52" t="s">
        <v>3553</v>
      </c>
      <c r="AN213" s="119">
        <v>31030</v>
      </c>
      <c r="AO213" s="119"/>
      <c r="AP213" s="119">
        <f t="shared" si="8"/>
        <v>970</v>
      </c>
      <c r="AQ213" s="354">
        <v>23080</v>
      </c>
      <c r="AR213" s="341">
        <v>23102</v>
      </c>
      <c r="AS213" s="361">
        <v>23102</v>
      </c>
      <c r="AT213" s="361">
        <v>23102</v>
      </c>
      <c r="AU213" s="332" t="s">
        <v>2445</v>
      </c>
      <c r="AV213" s="367">
        <v>31030</v>
      </c>
      <c r="AW213" s="346">
        <v>970</v>
      </c>
      <c r="AX213" s="311"/>
    </row>
    <row r="214" spans="1:50" s="123" customFormat="1" ht="72" hidden="1" x14ac:dyDescent="0.2">
      <c r="A214" s="52" t="s">
        <v>41</v>
      </c>
      <c r="B214" s="52" t="s">
        <v>277</v>
      </c>
      <c r="C214" s="52" t="s">
        <v>276</v>
      </c>
      <c r="D214" s="52" t="s">
        <v>11</v>
      </c>
      <c r="E214" s="52" t="s">
        <v>310</v>
      </c>
      <c r="F214" s="121" t="s">
        <v>1786</v>
      </c>
      <c r="G214" s="52" t="s">
        <v>458</v>
      </c>
      <c r="H214" s="71" t="s">
        <v>267</v>
      </c>
      <c r="I214" s="71" t="s">
        <v>271</v>
      </c>
      <c r="J214" s="122">
        <v>194400</v>
      </c>
      <c r="K214" s="249" t="s">
        <v>137</v>
      </c>
      <c r="L214" s="71"/>
      <c r="M214" s="71"/>
      <c r="N214" s="311"/>
      <c r="O214" s="332" t="s">
        <v>3678</v>
      </c>
      <c r="P214" s="332"/>
      <c r="Q214" s="311" t="s">
        <v>2437</v>
      </c>
      <c r="R214" s="332" t="s">
        <v>12</v>
      </c>
      <c r="S214" s="311" t="s">
        <v>60</v>
      </c>
      <c r="T214" s="311"/>
      <c r="U214" s="311"/>
      <c r="V214" s="332"/>
      <c r="W214" s="367">
        <v>135000</v>
      </c>
      <c r="X214" s="332">
        <v>1</v>
      </c>
      <c r="Y214" s="332"/>
      <c r="Z214" s="367">
        <v>135000</v>
      </c>
      <c r="AA214" s="332"/>
      <c r="AB214" s="332"/>
      <c r="AC214" s="311"/>
      <c r="AD214" s="367">
        <v>135000</v>
      </c>
      <c r="AE214" s="311" t="s">
        <v>2684</v>
      </c>
      <c r="AF214" s="52" t="s">
        <v>2684</v>
      </c>
      <c r="AG214" s="52" t="s">
        <v>3541</v>
      </c>
      <c r="AH214" s="52" t="s">
        <v>3470</v>
      </c>
      <c r="AI214" s="52" t="s">
        <v>3467</v>
      </c>
      <c r="AJ214" s="52"/>
      <c r="AK214" s="52" t="s">
        <v>1263</v>
      </c>
      <c r="AL214" s="52" t="s">
        <v>1570</v>
      </c>
      <c r="AM214" s="52" t="s">
        <v>3553</v>
      </c>
      <c r="AN214" s="119"/>
      <c r="AO214" s="119"/>
      <c r="AP214" s="119">
        <f t="shared" si="8"/>
        <v>194400</v>
      </c>
      <c r="AQ214" s="341">
        <v>23071</v>
      </c>
      <c r="AR214" s="341">
        <v>23102</v>
      </c>
      <c r="AS214" s="361">
        <v>23102</v>
      </c>
      <c r="AT214" s="361">
        <v>23102</v>
      </c>
      <c r="AU214" s="332" t="s">
        <v>2445</v>
      </c>
      <c r="AV214" s="367">
        <v>135000</v>
      </c>
      <c r="AW214" s="346">
        <v>59400</v>
      </c>
      <c r="AX214" s="311"/>
    </row>
    <row r="215" spans="1:50" s="123" customFormat="1" ht="72" hidden="1" x14ac:dyDescent="0.2">
      <c r="A215" s="52" t="s">
        <v>41</v>
      </c>
      <c r="B215" s="52" t="s">
        <v>277</v>
      </c>
      <c r="C215" s="52" t="s">
        <v>276</v>
      </c>
      <c r="D215" s="52" t="s">
        <v>11</v>
      </c>
      <c r="E215" s="52" t="s">
        <v>310</v>
      </c>
      <c r="F215" s="121" t="s">
        <v>1787</v>
      </c>
      <c r="G215" s="52" t="s">
        <v>518</v>
      </c>
      <c r="H215" s="71" t="s">
        <v>317</v>
      </c>
      <c r="I215" s="71" t="s">
        <v>519</v>
      </c>
      <c r="J215" s="122">
        <v>45000</v>
      </c>
      <c r="K215" s="71"/>
      <c r="L215" s="71"/>
      <c r="M215" s="249" t="s">
        <v>137</v>
      </c>
      <c r="N215" s="311"/>
      <c r="O215" s="332" t="s">
        <v>2676</v>
      </c>
      <c r="P215" s="338">
        <v>23080</v>
      </c>
      <c r="Q215" s="311" t="s">
        <v>2419</v>
      </c>
      <c r="R215" s="332" t="s">
        <v>39</v>
      </c>
      <c r="S215" s="311" t="s">
        <v>60</v>
      </c>
      <c r="T215" s="311"/>
      <c r="U215" s="311"/>
      <c r="V215" s="338" t="s">
        <v>2705</v>
      </c>
      <c r="W215" s="309">
        <v>44998.85</v>
      </c>
      <c r="X215" s="332">
        <v>1</v>
      </c>
      <c r="Y215" s="360" t="s">
        <v>3061</v>
      </c>
      <c r="Z215" s="309">
        <v>44998.85</v>
      </c>
      <c r="AA215" s="332">
        <v>7014238191</v>
      </c>
      <c r="AB215" s="332" t="s">
        <v>3061</v>
      </c>
      <c r="AC215" s="311"/>
      <c r="AD215" s="309">
        <v>44998.85</v>
      </c>
      <c r="AE215" s="311" t="s">
        <v>2683</v>
      </c>
      <c r="AF215" s="52" t="s">
        <v>2680</v>
      </c>
      <c r="AG215" s="52" t="s">
        <v>3544</v>
      </c>
      <c r="AH215" s="52" t="s">
        <v>3472</v>
      </c>
      <c r="AI215" s="52" t="s">
        <v>2456</v>
      </c>
      <c r="AJ215" s="52"/>
      <c r="AK215" s="52" t="s">
        <v>1263</v>
      </c>
      <c r="AL215" s="52" t="s">
        <v>1570</v>
      </c>
      <c r="AM215" s="52" t="s">
        <v>3553</v>
      </c>
      <c r="AN215" s="119">
        <v>44998.85</v>
      </c>
      <c r="AO215" s="119"/>
      <c r="AP215" s="119">
        <f t="shared" si="8"/>
        <v>1.1500000000014552</v>
      </c>
      <c r="AQ215" s="354">
        <v>23080</v>
      </c>
      <c r="AR215" s="341">
        <v>23102</v>
      </c>
      <c r="AS215" s="360" t="s">
        <v>3061</v>
      </c>
      <c r="AT215" s="361">
        <v>23102</v>
      </c>
      <c r="AU215" s="332" t="s">
        <v>2445</v>
      </c>
      <c r="AV215" s="309">
        <v>44998.85</v>
      </c>
      <c r="AW215" s="346">
        <v>1</v>
      </c>
      <c r="AX215" s="311"/>
    </row>
    <row r="216" spans="1:50" s="123" customFormat="1" ht="72" hidden="1" x14ac:dyDescent="0.2">
      <c r="A216" s="52" t="s">
        <v>41</v>
      </c>
      <c r="B216" s="52" t="s">
        <v>277</v>
      </c>
      <c r="C216" s="52" t="s">
        <v>276</v>
      </c>
      <c r="D216" s="52" t="s">
        <v>11</v>
      </c>
      <c r="E216" s="52" t="s">
        <v>310</v>
      </c>
      <c r="F216" s="121" t="s">
        <v>1788</v>
      </c>
      <c r="G216" s="52" t="s">
        <v>520</v>
      </c>
      <c r="H216" s="71" t="s">
        <v>269</v>
      </c>
      <c r="I216" s="71" t="s">
        <v>273</v>
      </c>
      <c r="J216" s="122">
        <v>13000</v>
      </c>
      <c r="K216" s="71"/>
      <c r="L216" s="71"/>
      <c r="M216" s="249" t="s">
        <v>137</v>
      </c>
      <c r="N216" s="311"/>
      <c r="O216" s="332" t="s">
        <v>2676</v>
      </c>
      <c r="P216" s="338">
        <v>23080</v>
      </c>
      <c r="Q216" s="311" t="s">
        <v>2419</v>
      </c>
      <c r="R216" s="332" t="s">
        <v>39</v>
      </c>
      <c r="S216" s="311" t="s">
        <v>60</v>
      </c>
      <c r="T216" s="311"/>
      <c r="U216" s="311"/>
      <c r="V216" s="338" t="s">
        <v>2705</v>
      </c>
      <c r="W216" s="367">
        <v>12840</v>
      </c>
      <c r="X216" s="332">
        <v>1</v>
      </c>
      <c r="Y216" s="360" t="s">
        <v>3061</v>
      </c>
      <c r="Z216" s="367">
        <v>12840</v>
      </c>
      <c r="AA216" s="332">
        <v>7014238191</v>
      </c>
      <c r="AB216" s="332" t="s">
        <v>3061</v>
      </c>
      <c r="AC216" s="311"/>
      <c r="AD216" s="367">
        <v>12840</v>
      </c>
      <c r="AE216" s="311" t="s">
        <v>2683</v>
      </c>
      <c r="AF216" s="52" t="s">
        <v>2680</v>
      </c>
      <c r="AG216" s="52" t="s">
        <v>3544</v>
      </c>
      <c r="AH216" s="52" t="s">
        <v>3472</v>
      </c>
      <c r="AI216" s="52" t="s">
        <v>2456</v>
      </c>
      <c r="AJ216" s="52"/>
      <c r="AK216" s="52" t="s">
        <v>1263</v>
      </c>
      <c r="AL216" s="52" t="s">
        <v>1570</v>
      </c>
      <c r="AM216" s="52" t="s">
        <v>3553</v>
      </c>
      <c r="AN216" s="119">
        <v>12840</v>
      </c>
      <c r="AO216" s="119"/>
      <c r="AP216" s="119">
        <f t="shared" si="8"/>
        <v>160</v>
      </c>
      <c r="AQ216" s="354">
        <v>23080</v>
      </c>
      <c r="AR216" s="341">
        <v>23102</v>
      </c>
      <c r="AS216" s="360" t="s">
        <v>3061</v>
      </c>
      <c r="AT216" s="361">
        <v>23102</v>
      </c>
      <c r="AU216" s="332" t="s">
        <v>2445</v>
      </c>
      <c r="AV216" s="367">
        <v>12840</v>
      </c>
      <c r="AW216" s="346">
        <v>160</v>
      </c>
      <c r="AX216" s="311"/>
    </row>
    <row r="217" spans="1:50" s="123" customFormat="1" ht="72" hidden="1" x14ac:dyDescent="0.2">
      <c r="A217" s="52" t="s">
        <v>41</v>
      </c>
      <c r="B217" s="52" t="s">
        <v>277</v>
      </c>
      <c r="C217" s="52" t="s">
        <v>276</v>
      </c>
      <c r="D217" s="52" t="s">
        <v>11</v>
      </c>
      <c r="E217" s="52" t="s">
        <v>310</v>
      </c>
      <c r="F217" s="121" t="s">
        <v>1789</v>
      </c>
      <c r="G217" s="52" t="s">
        <v>521</v>
      </c>
      <c r="H217" s="71" t="s">
        <v>267</v>
      </c>
      <c r="I217" s="71" t="s">
        <v>273</v>
      </c>
      <c r="J217" s="122">
        <v>79800</v>
      </c>
      <c r="K217" s="71"/>
      <c r="L217" s="71"/>
      <c r="M217" s="249" t="s">
        <v>137</v>
      </c>
      <c r="N217" s="311"/>
      <c r="O217" s="332" t="s">
        <v>2676</v>
      </c>
      <c r="P217" s="338">
        <v>23080</v>
      </c>
      <c r="Q217" s="311" t="s">
        <v>2419</v>
      </c>
      <c r="R217" s="332" t="s">
        <v>39</v>
      </c>
      <c r="S217" s="311" t="s">
        <v>60</v>
      </c>
      <c r="T217" s="311"/>
      <c r="U217" s="311"/>
      <c r="V217" s="338" t="s">
        <v>2705</v>
      </c>
      <c r="W217" s="367">
        <v>35952</v>
      </c>
      <c r="X217" s="332">
        <v>1</v>
      </c>
      <c r="Y217" s="360" t="s">
        <v>3061</v>
      </c>
      <c r="Z217" s="367">
        <v>35952</v>
      </c>
      <c r="AA217" s="332">
        <v>7014238191</v>
      </c>
      <c r="AB217" s="332" t="s">
        <v>3061</v>
      </c>
      <c r="AC217" s="311"/>
      <c r="AD217" s="367">
        <v>35952</v>
      </c>
      <c r="AE217" s="311" t="s">
        <v>2683</v>
      </c>
      <c r="AF217" s="52" t="s">
        <v>2680</v>
      </c>
      <c r="AG217" s="52" t="s">
        <v>3544</v>
      </c>
      <c r="AH217" s="52" t="s">
        <v>3472</v>
      </c>
      <c r="AI217" s="52" t="s">
        <v>2456</v>
      </c>
      <c r="AJ217" s="52"/>
      <c r="AK217" s="52" t="s">
        <v>1263</v>
      </c>
      <c r="AL217" s="52" t="s">
        <v>1570</v>
      </c>
      <c r="AM217" s="52" t="s">
        <v>3553</v>
      </c>
      <c r="AN217" s="119">
        <v>35952</v>
      </c>
      <c r="AO217" s="119"/>
      <c r="AP217" s="119">
        <f t="shared" si="8"/>
        <v>43848</v>
      </c>
      <c r="AQ217" s="354">
        <v>23080</v>
      </c>
      <c r="AR217" s="341">
        <v>23102</v>
      </c>
      <c r="AS217" s="360" t="s">
        <v>3061</v>
      </c>
      <c r="AT217" s="361">
        <v>23102</v>
      </c>
      <c r="AU217" s="332" t="s">
        <v>2445</v>
      </c>
      <c r="AV217" s="367">
        <v>35952</v>
      </c>
      <c r="AW217" s="346">
        <v>43848</v>
      </c>
      <c r="AX217" s="311"/>
    </row>
    <row r="218" spans="1:50" s="123" customFormat="1" ht="72" hidden="1" x14ac:dyDescent="0.2">
      <c r="A218" s="52" t="s">
        <v>41</v>
      </c>
      <c r="B218" s="52" t="s">
        <v>277</v>
      </c>
      <c r="C218" s="52" t="s">
        <v>276</v>
      </c>
      <c r="D218" s="52" t="s">
        <v>11</v>
      </c>
      <c r="E218" s="52" t="s">
        <v>310</v>
      </c>
      <c r="F218" s="121" t="s">
        <v>1790</v>
      </c>
      <c r="G218" s="52" t="s">
        <v>522</v>
      </c>
      <c r="H218" s="71" t="s">
        <v>270</v>
      </c>
      <c r="I218" s="71" t="s">
        <v>274</v>
      </c>
      <c r="J218" s="122">
        <v>18500</v>
      </c>
      <c r="K218" s="71"/>
      <c r="L218" s="71"/>
      <c r="M218" s="249" t="s">
        <v>137</v>
      </c>
      <c r="N218" s="311"/>
      <c r="O218" s="332" t="s">
        <v>2676</v>
      </c>
      <c r="P218" s="338">
        <v>23080</v>
      </c>
      <c r="Q218" s="311" t="s">
        <v>2419</v>
      </c>
      <c r="R218" s="332" t="s">
        <v>39</v>
      </c>
      <c r="S218" s="311" t="s">
        <v>60</v>
      </c>
      <c r="T218" s="311"/>
      <c r="U218" s="311"/>
      <c r="V218" s="338" t="s">
        <v>2705</v>
      </c>
      <c r="W218" s="367">
        <v>18500</v>
      </c>
      <c r="X218" s="332">
        <v>1</v>
      </c>
      <c r="Y218" s="360" t="s">
        <v>3061</v>
      </c>
      <c r="Z218" s="367">
        <v>18500</v>
      </c>
      <c r="AA218" s="332">
        <v>7014238191</v>
      </c>
      <c r="AB218" s="332" t="s">
        <v>3061</v>
      </c>
      <c r="AC218" s="311"/>
      <c r="AD218" s="367">
        <v>18500</v>
      </c>
      <c r="AE218" s="311" t="s">
        <v>2683</v>
      </c>
      <c r="AF218" s="52" t="s">
        <v>2680</v>
      </c>
      <c r="AG218" s="52" t="s">
        <v>3544</v>
      </c>
      <c r="AH218" s="52" t="s">
        <v>3472</v>
      </c>
      <c r="AI218" s="52" t="s">
        <v>2456</v>
      </c>
      <c r="AJ218" s="52"/>
      <c r="AK218" s="52" t="s">
        <v>1263</v>
      </c>
      <c r="AL218" s="52" t="s">
        <v>1570</v>
      </c>
      <c r="AM218" s="52" t="s">
        <v>3553</v>
      </c>
      <c r="AN218" s="119">
        <v>14445</v>
      </c>
      <c r="AO218" s="119"/>
      <c r="AP218" s="119">
        <f t="shared" si="8"/>
        <v>4055</v>
      </c>
      <c r="AQ218" s="354">
        <v>23080</v>
      </c>
      <c r="AR218" s="341">
        <v>23102</v>
      </c>
      <c r="AS218" s="360" t="s">
        <v>3061</v>
      </c>
      <c r="AT218" s="361">
        <v>23102</v>
      </c>
      <c r="AU218" s="332" t="s">
        <v>2445</v>
      </c>
      <c r="AV218" s="367">
        <v>18500</v>
      </c>
      <c r="AW218" s="346">
        <v>0</v>
      </c>
      <c r="AX218" s="311"/>
    </row>
    <row r="219" spans="1:50" s="123" customFormat="1" ht="72" hidden="1" x14ac:dyDescent="0.2">
      <c r="A219" s="52" t="s">
        <v>41</v>
      </c>
      <c r="B219" s="52" t="s">
        <v>277</v>
      </c>
      <c r="C219" s="52" t="s">
        <v>276</v>
      </c>
      <c r="D219" s="52" t="s">
        <v>286</v>
      </c>
      <c r="E219" s="52" t="s">
        <v>310</v>
      </c>
      <c r="F219" s="121" t="s">
        <v>1791</v>
      </c>
      <c r="G219" s="52" t="s">
        <v>523</v>
      </c>
      <c r="H219" s="71" t="s">
        <v>270</v>
      </c>
      <c r="I219" s="71" t="s">
        <v>274</v>
      </c>
      <c r="J219" s="122">
        <v>138000</v>
      </c>
      <c r="K219" s="71"/>
      <c r="L219" s="71"/>
      <c r="M219" s="249" t="s">
        <v>137</v>
      </c>
      <c r="N219" s="311"/>
      <c r="O219" s="332" t="s">
        <v>2716</v>
      </c>
      <c r="P219" s="338">
        <v>23080</v>
      </c>
      <c r="Q219" s="310" t="s">
        <v>2429</v>
      </c>
      <c r="R219" s="332" t="s">
        <v>39</v>
      </c>
      <c r="S219" s="332" t="s">
        <v>116</v>
      </c>
      <c r="T219" s="332" t="s">
        <v>2717</v>
      </c>
      <c r="U219" s="311"/>
      <c r="V219" s="338" t="s">
        <v>2705</v>
      </c>
      <c r="W219" s="367">
        <v>138000</v>
      </c>
      <c r="X219" s="332">
        <v>1</v>
      </c>
      <c r="Y219" s="355">
        <v>23110</v>
      </c>
      <c r="Z219" s="367">
        <v>138000</v>
      </c>
      <c r="AA219" s="332">
        <v>7014192295</v>
      </c>
      <c r="AB219" s="355">
        <v>23110</v>
      </c>
      <c r="AC219" s="311"/>
      <c r="AD219" s="367">
        <v>138000</v>
      </c>
      <c r="AE219" s="353" t="s">
        <v>2683</v>
      </c>
      <c r="AF219" s="52" t="s">
        <v>2680</v>
      </c>
      <c r="AG219" s="52" t="s">
        <v>3544</v>
      </c>
      <c r="AH219" s="52" t="s">
        <v>3472</v>
      </c>
      <c r="AI219" s="52" t="s">
        <v>2456</v>
      </c>
      <c r="AJ219" s="52"/>
      <c r="AK219" s="52" t="s">
        <v>1263</v>
      </c>
      <c r="AL219" s="52" t="s">
        <v>1570</v>
      </c>
      <c r="AM219" s="52" t="s">
        <v>3553</v>
      </c>
      <c r="AN219" s="122">
        <v>138000</v>
      </c>
      <c r="AO219" s="119"/>
      <c r="AP219" s="119">
        <f t="shared" si="8"/>
        <v>0</v>
      </c>
      <c r="AQ219" s="354">
        <v>23080</v>
      </c>
      <c r="AR219" s="341">
        <v>23102</v>
      </c>
      <c r="AS219" s="355">
        <v>23110</v>
      </c>
      <c r="AT219" s="361">
        <v>23102</v>
      </c>
      <c r="AU219" s="332" t="s">
        <v>2445</v>
      </c>
      <c r="AV219" s="367">
        <v>138000</v>
      </c>
      <c r="AW219" s="346">
        <v>0</v>
      </c>
      <c r="AX219" s="311"/>
    </row>
    <row r="220" spans="1:50" s="123" customFormat="1" ht="72" hidden="1" x14ac:dyDescent="0.2">
      <c r="A220" s="52" t="s">
        <v>41</v>
      </c>
      <c r="B220" s="52" t="s">
        <v>277</v>
      </c>
      <c r="C220" s="52" t="s">
        <v>276</v>
      </c>
      <c r="D220" s="52" t="s">
        <v>286</v>
      </c>
      <c r="E220" s="52" t="s">
        <v>310</v>
      </c>
      <c r="F220" s="121" t="s">
        <v>1792</v>
      </c>
      <c r="G220" s="52" t="s">
        <v>524</v>
      </c>
      <c r="H220" s="71" t="s">
        <v>319</v>
      </c>
      <c r="I220" s="71" t="s">
        <v>271</v>
      </c>
      <c r="J220" s="122">
        <v>7000</v>
      </c>
      <c r="K220" s="71"/>
      <c r="L220" s="71"/>
      <c r="M220" s="249" t="s">
        <v>137</v>
      </c>
      <c r="N220" s="311"/>
      <c r="O220" s="332" t="s">
        <v>2704</v>
      </c>
      <c r="P220" s="338">
        <v>23080</v>
      </c>
      <c r="Q220" s="310" t="s">
        <v>2429</v>
      </c>
      <c r="R220" s="332" t="s">
        <v>39</v>
      </c>
      <c r="S220" s="332" t="s">
        <v>116</v>
      </c>
      <c r="T220" s="332" t="s">
        <v>2718</v>
      </c>
      <c r="U220" s="311"/>
      <c r="V220" s="338" t="s">
        <v>2705</v>
      </c>
      <c r="W220" s="367">
        <v>6400</v>
      </c>
      <c r="X220" s="332">
        <v>1</v>
      </c>
      <c r="Y220" s="355">
        <v>23110</v>
      </c>
      <c r="Z220" s="367">
        <v>6400</v>
      </c>
      <c r="AA220" s="332">
        <v>7014208368</v>
      </c>
      <c r="AB220" s="355">
        <v>23110</v>
      </c>
      <c r="AC220" s="311"/>
      <c r="AD220" s="367">
        <v>6400</v>
      </c>
      <c r="AE220" s="353" t="s">
        <v>2683</v>
      </c>
      <c r="AF220" s="52" t="s">
        <v>2680</v>
      </c>
      <c r="AG220" s="52" t="s">
        <v>3544</v>
      </c>
      <c r="AH220" s="52" t="s">
        <v>3472</v>
      </c>
      <c r="AI220" s="52" t="s">
        <v>2456</v>
      </c>
      <c r="AJ220" s="52"/>
      <c r="AK220" s="52" t="s">
        <v>1263</v>
      </c>
      <c r="AL220" s="52" t="s">
        <v>1570</v>
      </c>
      <c r="AM220" s="52" t="s">
        <v>3553</v>
      </c>
      <c r="AN220" s="119">
        <v>6400</v>
      </c>
      <c r="AO220" s="119"/>
      <c r="AP220" s="119">
        <f t="shared" si="8"/>
        <v>600</v>
      </c>
      <c r="AQ220" s="354">
        <v>23080</v>
      </c>
      <c r="AR220" s="341">
        <v>23102</v>
      </c>
      <c r="AS220" s="355">
        <v>23110</v>
      </c>
      <c r="AT220" s="361">
        <v>23102</v>
      </c>
      <c r="AU220" s="332" t="s">
        <v>2445</v>
      </c>
      <c r="AV220" s="367">
        <v>6400</v>
      </c>
      <c r="AW220" s="346">
        <v>600</v>
      </c>
      <c r="AX220" s="311"/>
    </row>
    <row r="221" spans="1:50" s="123" customFormat="1" ht="72" hidden="1" x14ac:dyDescent="0.2">
      <c r="A221" s="52" t="s">
        <v>41</v>
      </c>
      <c r="B221" s="52" t="s">
        <v>277</v>
      </c>
      <c r="C221" s="52" t="s">
        <v>276</v>
      </c>
      <c r="D221" s="52" t="s">
        <v>286</v>
      </c>
      <c r="E221" s="52" t="s">
        <v>310</v>
      </c>
      <c r="F221" s="121" t="s">
        <v>1793</v>
      </c>
      <c r="G221" s="52" t="s">
        <v>525</v>
      </c>
      <c r="H221" s="71" t="s">
        <v>303</v>
      </c>
      <c r="I221" s="71" t="s">
        <v>274</v>
      </c>
      <c r="J221" s="122">
        <v>438000</v>
      </c>
      <c r="K221" s="71"/>
      <c r="L221" s="71"/>
      <c r="M221" s="249" t="s">
        <v>137</v>
      </c>
      <c r="N221" s="311"/>
      <c r="O221" s="332" t="s">
        <v>2719</v>
      </c>
      <c r="P221" s="338">
        <v>23080</v>
      </c>
      <c r="Q221" s="310" t="s">
        <v>2429</v>
      </c>
      <c r="R221" s="332" t="s">
        <v>39</v>
      </c>
      <c r="S221" s="332" t="s">
        <v>116</v>
      </c>
      <c r="T221" s="332"/>
      <c r="U221" s="311"/>
      <c r="V221" s="338" t="s">
        <v>2705</v>
      </c>
      <c r="W221" s="367">
        <v>438000</v>
      </c>
      <c r="X221" s="332">
        <v>1</v>
      </c>
      <c r="Y221" s="355">
        <v>23110</v>
      </c>
      <c r="Z221" s="367">
        <v>438000</v>
      </c>
      <c r="AA221" s="332">
        <v>7014207130</v>
      </c>
      <c r="AB221" s="355">
        <v>23110</v>
      </c>
      <c r="AC221" s="311"/>
      <c r="AD221" s="367">
        <v>438000</v>
      </c>
      <c r="AE221" s="353" t="s">
        <v>2683</v>
      </c>
      <c r="AF221" s="52" t="s">
        <v>2680</v>
      </c>
      <c r="AG221" s="52" t="s">
        <v>3544</v>
      </c>
      <c r="AH221" s="52" t="s">
        <v>3472</v>
      </c>
      <c r="AI221" s="52" t="s">
        <v>2456</v>
      </c>
      <c r="AJ221" s="52"/>
      <c r="AK221" s="52" t="s">
        <v>1263</v>
      </c>
      <c r="AL221" s="52" t="s">
        <v>1570</v>
      </c>
      <c r="AM221" s="52" t="s">
        <v>3553</v>
      </c>
      <c r="AN221" s="122">
        <v>438000</v>
      </c>
      <c r="AO221" s="119"/>
      <c r="AP221" s="119">
        <f t="shared" si="8"/>
        <v>0</v>
      </c>
      <c r="AQ221" s="354">
        <v>23080</v>
      </c>
      <c r="AR221" s="341">
        <v>23102</v>
      </c>
      <c r="AS221" s="355">
        <v>23110</v>
      </c>
      <c r="AT221" s="361">
        <v>23102</v>
      </c>
      <c r="AU221" s="332" t="s">
        <v>2445</v>
      </c>
      <c r="AV221" s="367">
        <v>438000</v>
      </c>
      <c r="AW221" s="346">
        <v>0</v>
      </c>
      <c r="AX221" s="311"/>
    </row>
    <row r="222" spans="1:50" s="123" customFormat="1" ht="72" hidden="1" x14ac:dyDescent="0.2">
      <c r="A222" s="52" t="s">
        <v>41</v>
      </c>
      <c r="B222" s="52" t="s">
        <v>277</v>
      </c>
      <c r="C222" s="52" t="s">
        <v>276</v>
      </c>
      <c r="D222" s="52" t="s">
        <v>286</v>
      </c>
      <c r="E222" s="52" t="s">
        <v>310</v>
      </c>
      <c r="F222" s="121" t="s">
        <v>1794</v>
      </c>
      <c r="G222" s="52" t="s">
        <v>526</v>
      </c>
      <c r="H222" s="71" t="s">
        <v>270</v>
      </c>
      <c r="I222" s="71" t="s">
        <v>274</v>
      </c>
      <c r="J222" s="122">
        <v>200000</v>
      </c>
      <c r="K222" s="71"/>
      <c r="L222" s="71"/>
      <c r="M222" s="249" t="s">
        <v>137</v>
      </c>
      <c r="N222" s="311"/>
      <c r="O222" s="332" t="s">
        <v>2720</v>
      </c>
      <c r="P222" s="338">
        <v>23080</v>
      </c>
      <c r="Q222" s="311" t="s">
        <v>2430</v>
      </c>
      <c r="R222" s="332" t="s">
        <v>39</v>
      </c>
      <c r="S222" s="332" t="s">
        <v>14</v>
      </c>
      <c r="T222" s="332"/>
      <c r="U222" s="311"/>
      <c r="V222" s="338" t="s">
        <v>2705</v>
      </c>
      <c r="W222" s="309">
        <v>199116.3</v>
      </c>
      <c r="X222" s="332">
        <v>1</v>
      </c>
      <c r="Y222" s="355">
        <v>23090</v>
      </c>
      <c r="Z222" s="309">
        <v>199116.3</v>
      </c>
      <c r="AA222" s="332">
        <v>7014208336</v>
      </c>
      <c r="AB222" s="312">
        <v>23090</v>
      </c>
      <c r="AC222" s="355">
        <v>23090</v>
      </c>
      <c r="AD222" s="309">
        <v>199116.3</v>
      </c>
      <c r="AE222" s="353" t="s">
        <v>3676</v>
      </c>
      <c r="AF222" s="52" t="s">
        <v>2694</v>
      </c>
      <c r="AG222" s="52" t="s">
        <v>3544</v>
      </c>
      <c r="AH222" s="52" t="s">
        <v>3475</v>
      </c>
      <c r="AI222" s="52" t="s">
        <v>2456</v>
      </c>
      <c r="AJ222" s="52"/>
      <c r="AK222" s="52" t="s">
        <v>1263</v>
      </c>
      <c r="AL222" s="52" t="s">
        <v>1570</v>
      </c>
      <c r="AM222" s="52" t="s">
        <v>3553</v>
      </c>
      <c r="AN222" s="119">
        <v>199116.3</v>
      </c>
      <c r="AO222" s="119"/>
      <c r="AP222" s="119">
        <f t="shared" si="8"/>
        <v>883.70000000001164</v>
      </c>
      <c r="AQ222" s="354">
        <v>23080</v>
      </c>
      <c r="AR222" s="341">
        <v>23102</v>
      </c>
      <c r="AS222" s="355">
        <v>23090</v>
      </c>
      <c r="AT222" s="355">
        <v>23090</v>
      </c>
      <c r="AU222" s="332" t="s">
        <v>2445</v>
      </c>
      <c r="AV222" s="309">
        <v>199116.3</v>
      </c>
      <c r="AW222" s="346">
        <v>883</v>
      </c>
      <c r="AX222" s="311"/>
    </row>
    <row r="223" spans="1:50" s="123" customFormat="1" ht="72" hidden="1" x14ac:dyDescent="0.2">
      <c r="A223" s="52" t="s">
        <v>41</v>
      </c>
      <c r="B223" s="52" t="s">
        <v>277</v>
      </c>
      <c r="C223" s="52" t="s">
        <v>276</v>
      </c>
      <c r="D223" s="52" t="s">
        <v>286</v>
      </c>
      <c r="E223" s="52" t="s">
        <v>310</v>
      </c>
      <c r="F223" s="121" t="s">
        <v>1795</v>
      </c>
      <c r="G223" s="52" t="s">
        <v>527</v>
      </c>
      <c r="H223" s="71" t="s">
        <v>317</v>
      </c>
      <c r="I223" s="71" t="s">
        <v>271</v>
      </c>
      <c r="J223" s="122">
        <v>132500</v>
      </c>
      <c r="K223" s="71"/>
      <c r="L223" s="71"/>
      <c r="M223" s="249" t="s">
        <v>137</v>
      </c>
      <c r="N223" s="311"/>
      <c r="O223" s="332" t="s">
        <v>2707</v>
      </c>
      <c r="P223" s="338">
        <v>23080</v>
      </c>
      <c r="Q223" s="311" t="s">
        <v>2438</v>
      </c>
      <c r="R223" s="332" t="s">
        <v>39</v>
      </c>
      <c r="S223" s="332" t="s">
        <v>60</v>
      </c>
      <c r="T223" s="332" t="s">
        <v>2721</v>
      </c>
      <c r="U223" s="311"/>
      <c r="V223" s="338" t="s">
        <v>2705</v>
      </c>
      <c r="W223" s="367">
        <v>132500</v>
      </c>
      <c r="X223" s="332">
        <v>1</v>
      </c>
      <c r="Y223" s="355">
        <v>23110</v>
      </c>
      <c r="Z223" s="367">
        <v>132500</v>
      </c>
      <c r="AA223" s="332">
        <v>7014238177</v>
      </c>
      <c r="AB223" s="355">
        <v>23110</v>
      </c>
      <c r="AC223" s="311"/>
      <c r="AD223" s="367">
        <v>132500</v>
      </c>
      <c r="AE223" s="353" t="s">
        <v>2683</v>
      </c>
      <c r="AF223" s="52" t="s">
        <v>2680</v>
      </c>
      <c r="AG223" s="52" t="s">
        <v>3544</v>
      </c>
      <c r="AH223" s="52" t="s">
        <v>3472</v>
      </c>
      <c r="AI223" s="52" t="s">
        <v>2456</v>
      </c>
      <c r="AJ223" s="52"/>
      <c r="AK223" s="52" t="s">
        <v>1263</v>
      </c>
      <c r="AL223" s="52" t="s">
        <v>1570</v>
      </c>
      <c r="AM223" s="52" t="s">
        <v>3553</v>
      </c>
      <c r="AN223" s="119">
        <v>132500</v>
      </c>
      <c r="AO223" s="119"/>
      <c r="AP223" s="119">
        <f t="shared" si="8"/>
        <v>0</v>
      </c>
      <c r="AQ223" s="354">
        <v>23080</v>
      </c>
      <c r="AR223" s="341">
        <v>23102</v>
      </c>
      <c r="AS223" s="355">
        <v>23110</v>
      </c>
      <c r="AT223" s="361">
        <v>23102</v>
      </c>
      <c r="AU223" s="332" t="s">
        <v>2445</v>
      </c>
      <c r="AV223" s="367">
        <v>132500</v>
      </c>
      <c r="AW223" s="346">
        <v>0</v>
      </c>
      <c r="AX223" s="311"/>
    </row>
    <row r="224" spans="1:50" s="123" customFormat="1" ht="72" hidden="1" x14ac:dyDescent="0.2">
      <c r="A224" s="52" t="s">
        <v>41</v>
      </c>
      <c r="B224" s="52" t="s">
        <v>277</v>
      </c>
      <c r="C224" s="52" t="s">
        <v>276</v>
      </c>
      <c r="D224" s="52" t="s">
        <v>286</v>
      </c>
      <c r="E224" s="52" t="s">
        <v>310</v>
      </c>
      <c r="F224" s="121" t="s">
        <v>1796</v>
      </c>
      <c r="G224" s="52" t="s">
        <v>528</v>
      </c>
      <c r="H224" s="71" t="s">
        <v>272</v>
      </c>
      <c r="I224" s="71" t="s">
        <v>271</v>
      </c>
      <c r="J224" s="122">
        <v>15000</v>
      </c>
      <c r="K224" s="71"/>
      <c r="L224" s="71"/>
      <c r="M224" s="249" t="s">
        <v>137</v>
      </c>
      <c r="N224" s="311"/>
      <c r="O224" s="338" t="s">
        <v>2704</v>
      </c>
      <c r="P224" s="338">
        <v>23080</v>
      </c>
      <c r="Q224" s="310" t="s">
        <v>2429</v>
      </c>
      <c r="R224" s="332" t="s">
        <v>39</v>
      </c>
      <c r="S224" s="332" t="s">
        <v>116</v>
      </c>
      <c r="T224" s="332" t="s">
        <v>2722</v>
      </c>
      <c r="U224" s="311"/>
      <c r="V224" s="338" t="s">
        <v>2705</v>
      </c>
      <c r="W224" s="367">
        <v>14700</v>
      </c>
      <c r="X224" s="332">
        <v>1</v>
      </c>
      <c r="Y224" s="355">
        <v>23110</v>
      </c>
      <c r="Z224" s="367">
        <v>14700</v>
      </c>
      <c r="AA224" s="332">
        <v>7014208368</v>
      </c>
      <c r="AB224" s="355">
        <v>23110</v>
      </c>
      <c r="AC224" s="311"/>
      <c r="AD224" s="367">
        <v>14700</v>
      </c>
      <c r="AE224" s="353" t="s">
        <v>2683</v>
      </c>
      <c r="AF224" s="52" t="s">
        <v>2680</v>
      </c>
      <c r="AG224" s="52" t="s">
        <v>3544</v>
      </c>
      <c r="AH224" s="52" t="s">
        <v>3472</v>
      </c>
      <c r="AI224" s="52" t="s">
        <v>2456</v>
      </c>
      <c r="AJ224" s="52"/>
      <c r="AK224" s="52" t="s">
        <v>1263</v>
      </c>
      <c r="AL224" s="52" t="s">
        <v>1570</v>
      </c>
      <c r="AM224" s="52" t="s">
        <v>3553</v>
      </c>
      <c r="AN224" s="119">
        <v>14700</v>
      </c>
      <c r="AO224" s="119"/>
      <c r="AP224" s="119">
        <f t="shared" si="8"/>
        <v>300</v>
      </c>
      <c r="AQ224" s="354">
        <v>23080</v>
      </c>
      <c r="AR224" s="341">
        <v>23102</v>
      </c>
      <c r="AS224" s="355">
        <v>23110</v>
      </c>
      <c r="AT224" s="361">
        <v>23102</v>
      </c>
      <c r="AU224" s="332" t="s">
        <v>2445</v>
      </c>
      <c r="AV224" s="367">
        <v>14700</v>
      </c>
      <c r="AW224" s="346">
        <v>300</v>
      </c>
      <c r="AX224" s="311"/>
    </row>
    <row r="225" spans="1:50" s="123" customFormat="1" ht="72" hidden="1" x14ac:dyDescent="0.2">
      <c r="A225" s="52" t="s">
        <v>41</v>
      </c>
      <c r="B225" s="52" t="s">
        <v>277</v>
      </c>
      <c r="C225" s="52" t="s">
        <v>276</v>
      </c>
      <c r="D225" s="52" t="s">
        <v>10</v>
      </c>
      <c r="E225" s="52" t="s">
        <v>311</v>
      </c>
      <c r="F225" s="121" t="s">
        <v>1797</v>
      </c>
      <c r="G225" s="52" t="s">
        <v>529</v>
      </c>
      <c r="H225" s="71" t="s">
        <v>270</v>
      </c>
      <c r="I225" s="71" t="s">
        <v>273</v>
      </c>
      <c r="J225" s="122">
        <v>130000</v>
      </c>
      <c r="K225" s="249" t="s">
        <v>137</v>
      </c>
      <c r="L225" s="71"/>
      <c r="M225" s="71"/>
      <c r="N225" s="311"/>
      <c r="O225" s="332" t="s">
        <v>3696</v>
      </c>
      <c r="P225" s="355">
        <v>23114</v>
      </c>
      <c r="Q225" s="311" t="s">
        <v>2439</v>
      </c>
      <c r="R225" s="332" t="s">
        <v>39</v>
      </c>
      <c r="S225" s="360" t="s">
        <v>60</v>
      </c>
      <c r="T225" s="311"/>
      <c r="U225" s="311"/>
      <c r="V225" s="360" t="s">
        <v>3697</v>
      </c>
      <c r="W225" s="371">
        <v>129470</v>
      </c>
      <c r="X225" s="360">
        <v>1</v>
      </c>
      <c r="Y225" s="332"/>
      <c r="Z225" s="371">
        <v>129470</v>
      </c>
      <c r="AA225" s="360">
        <v>7014335109</v>
      </c>
      <c r="AB225" s="311"/>
      <c r="AC225" s="311"/>
      <c r="AD225" s="371">
        <v>129470</v>
      </c>
      <c r="AE225" s="353" t="s">
        <v>2680</v>
      </c>
      <c r="AF225" s="52" t="s">
        <v>2684</v>
      </c>
      <c r="AG225" s="52" t="s">
        <v>3541</v>
      </c>
      <c r="AH225" s="52" t="s">
        <v>3470</v>
      </c>
      <c r="AI225" s="52" t="s">
        <v>2456</v>
      </c>
      <c r="AJ225" s="52"/>
      <c r="AK225" s="54" t="s">
        <v>1268</v>
      </c>
      <c r="AL225" s="52" t="s">
        <v>1571</v>
      </c>
      <c r="AM225" s="52" t="s">
        <v>3553</v>
      </c>
      <c r="AN225" s="119">
        <v>129470</v>
      </c>
      <c r="AO225" s="119"/>
      <c r="AP225" s="119">
        <f t="shared" si="8"/>
        <v>530</v>
      </c>
      <c r="AQ225" s="355">
        <v>23114</v>
      </c>
      <c r="AR225" s="341">
        <v>23102</v>
      </c>
      <c r="AS225" s="361">
        <v>23102</v>
      </c>
      <c r="AT225" s="361">
        <v>23102</v>
      </c>
      <c r="AU225" s="361">
        <v>23102</v>
      </c>
      <c r="AV225" s="371">
        <v>129470</v>
      </c>
      <c r="AW225" s="353">
        <v>530</v>
      </c>
      <c r="AX225" s="311"/>
    </row>
    <row r="226" spans="1:50" s="123" customFormat="1" ht="90" hidden="1" x14ac:dyDescent="0.2">
      <c r="A226" s="52" t="s">
        <v>41</v>
      </c>
      <c r="B226" s="52" t="s">
        <v>277</v>
      </c>
      <c r="C226" s="52" t="s">
        <v>276</v>
      </c>
      <c r="D226" s="52" t="s">
        <v>10</v>
      </c>
      <c r="E226" s="52" t="s">
        <v>311</v>
      </c>
      <c r="F226" s="121" t="s">
        <v>1798</v>
      </c>
      <c r="G226" s="52" t="s">
        <v>530</v>
      </c>
      <c r="H226" s="71" t="s">
        <v>531</v>
      </c>
      <c r="I226" s="71" t="s">
        <v>271</v>
      </c>
      <c r="J226" s="122">
        <v>2200000</v>
      </c>
      <c r="K226" s="249" t="s">
        <v>137</v>
      </c>
      <c r="L226" s="71"/>
      <c r="M226" s="71"/>
      <c r="N226" s="311"/>
      <c r="O226" s="332" t="s">
        <v>3696</v>
      </c>
      <c r="P226" s="355">
        <v>23114</v>
      </c>
      <c r="Q226" s="311" t="s">
        <v>2439</v>
      </c>
      <c r="R226" s="332" t="s">
        <v>39</v>
      </c>
      <c r="S226" s="360" t="s">
        <v>60</v>
      </c>
      <c r="T226" s="311"/>
      <c r="U226" s="311"/>
      <c r="V226" s="360" t="s">
        <v>3697</v>
      </c>
      <c r="W226" s="371">
        <v>2193500</v>
      </c>
      <c r="X226" s="360">
        <v>1</v>
      </c>
      <c r="Y226" s="332"/>
      <c r="Z226" s="371">
        <v>2193500</v>
      </c>
      <c r="AA226" s="360">
        <v>7014335109</v>
      </c>
      <c r="AB226" s="311"/>
      <c r="AC226" s="311"/>
      <c r="AD226" s="371">
        <v>2193500</v>
      </c>
      <c r="AE226" s="353" t="s">
        <v>2680</v>
      </c>
      <c r="AF226" s="52" t="s">
        <v>2684</v>
      </c>
      <c r="AG226" s="52" t="s">
        <v>3541</v>
      </c>
      <c r="AH226" s="52" t="s">
        <v>3470</v>
      </c>
      <c r="AI226" s="52" t="s">
        <v>2456</v>
      </c>
      <c r="AJ226" s="52"/>
      <c r="AK226" s="54" t="s">
        <v>1268</v>
      </c>
      <c r="AL226" s="52" t="s">
        <v>1571</v>
      </c>
      <c r="AM226" s="52" t="s">
        <v>3553</v>
      </c>
      <c r="AN226" s="119">
        <v>2193500</v>
      </c>
      <c r="AO226" s="119"/>
      <c r="AP226" s="119">
        <f t="shared" si="8"/>
        <v>6500</v>
      </c>
      <c r="AQ226" s="355">
        <v>23114</v>
      </c>
      <c r="AR226" s="341">
        <v>23102</v>
      </c>
      <c r="AS226" s="361">
        <v>23102</v>
      </c>
      <c r="AT226" s="361">
        <v>23102</v>
      </c>
      <c r="AU226" s="361">
        <v>23102</v>
      </c>
      <c r="AV226" s="371">
        <v>2193500</v>
      </c>
      <c r="AW226" s="371">
        <v>6500</v>
      </c>
      <c r="AX226" s="311"/>
    </row>
    <row r="227" spans="1:50" s="123" customFormat="1" ht="72" hidden="1" x14ac:dyDescent="0.2">
      <c r="A227" s="52" t="s">
        <v>41</v>
      </c>
      <c r="B227" s="52" t="s">
        <v>277</v>
      </c>
      <c r="C227" s="52" t="s">
        <v>276</v>
      </c>
      <c r="D227" s="52" t="s">
        <v>10</v>
      </c>
      <c r="E227" s="52" t="s">
        <v>311</v>
      </c>
      <c r="F227" s="121" t="s">
        <v>1799</v>
      </c>
      <c r="G227" s="52" t="s">
        <v>532</v>
      </c>
      <c r="H227" s="71" t="s">
        <v>459</v>
      </c>
      <c r="I227" s="71" t="s">
        <v>274</v>
      </c>
      <c r="J227" s="122">
        <v>600000</v>
      </c>
      <c r="K227" s="249" t="s">
        <v>137</v>
      </c>
      <c r="L227" s="71"/>
      <c r="M227" s="71"/>
      <c r="N227" s="311"/>
      <c r="O227" s="332" t="s">
        <v>3696</v>
      </c>
      <c r="P227" s="355">
        <v>23114</v>
      </c>
      <c r="Q227" s="311" t="s">
        <v>2439</v>
      </c>
      <c r="R227" s="332" t="s">
        <v>39</v>
      </c>
      <c r="S227" s="360" t="s">
        <v>60</v>
      </c>
      <c r="T227" s="311"/>
      <c r="U227" s="311"/>
      <c r="V227" s="360" t="s">
        <v>3697</v>
      </c>
      <c r="W227" s="371">
        <v>599200</v>
      </c>
      <c r="X227" s="360">
        <v>1</v>
      </c>
      <c r="Y227" s="332"/>
      <c r="Z227" s="371">
        <v>599200</v>
      </c>
      <c r="AA227" s="360">
        <v>7014335109</v>
      </c>
      <c r="AB227" s="311"/>
      <c r="AC227" s="311"/>
      <c r="AD227" s="371">
        <v>599200</v>
      </c>
      <c r="AE227" s="353" t="s">
        <v>2680</v>
      </c>
      <c r="AF227" s="52" t="s">
        <v>2684</v>
      </c>
      <c r="AG227" s="52" t="s">
        <v>3541</v>
      </c>
      <c r="AH227" s="52" t="s">
        <v>3470</v>
      </c>
      <c r="AI227" s="52" t="s">
        <v>2456</v>
      </c>
      <c r="AJ227" s="52"/>
      <c r="AK227" s="54" t="s">
        <v>1268</v>
      </c>
      <c r="AL227" s="52" t="s">
        <v>1571</v>
      </c>
      <c r="AM227" s="52" t="s">
        <v>3553</v>
      </c>
      <c r="AN227" s="119">
        <v>599200</v>
      </c>
      <c r="AO227" s="119"/>
      <c r="AP227" s="119">
        <f t="shared" si="8"/>
        <v>800</v>
      </c>
      <c r="AQ227" s="355">
        <v>23114</v>
      </c>
      <c r="AR227" s="341">
        <v>23102</v>
      </c>
      <c r="AS227" s="361">
        <v>23102</v>
      </c>
      <c r="AT227" s="361">
        <v>23102</v>
      </c>
      <c r="AU227" s="361">
        <v>23102</v>
      </c>
      <c r="AV227" s="371">
        <v>599200</v>
      </c>
      <c r="AW227" s="363">
        <v>800</v>
      </c>
      <c r="AX227" s="311"/>
    </row>
    <row r="228" spans="1:50" s="123" customFormat="1" ht="72" hidden="1" x14ac:dyDescent="0.2">
      <c r="A228" s="52" t="s">
        <v>41</v>
      </c>
      <c r="B228" s="52" t="s">
        <v>277</v>
      </c>
      <c r="C228" s="52" t="s">
        <v>276</v>
      </c>
      <c r="D228" s="52" t="s">
        <v>10</v>
      </c>
      <c r="E228" s="52" t="s">
        <v>311</v>
      </c>
      <c r="F228" s="121" t="s">
        <v>1800</v>
      </c>
      <c r="G228" s="52" t="s">
        <v>533</v>
      </c>
      <c r="H228" s="71" t="s">
        <v>303</v>
      </c>
      <c r="I228" s="71" t="s">
        <v>271</v>
      </c>
      <c r="J228" s="122">
        <v>170000</v>
      </c>
      <c r="K228" s="249" t="s">
        <v>137</v>
      </c>
      <c r="L228" s="71"/>
      <c r="M228" s="71"/>
      <c r="N228" s="311"/>
      <c r="O228" s="332" t="s">
        <v>3696</v>
      </c>
      <c r="P228" s="355">
        <v>23114</v>
      </c>
      <c r="Q228" s="311" t="s">
        <v>2439</v>
      </c>
      <c r="R228" s="332" t="s">
        <v>39</v>
      </c>
      <c r="S228" s="360" t="s">
        <v>60</v>
      </c>
      <c r="T228" s="311"/>
      <c r="U228" s="311"/>
      <c r="V228" s="360" t="s">
        <v>3697</v>
      </c>
      <c r="W228" s="371">
        <v>169060</v>
      </c>
      <c r="X228" s="360">
        <v>1</v>
      </c>
      <c r="Y228" s="332"/>
      <c r="Z228" s="371">
        <v>169060</v>
      </c>
      <c r="AA228" s="360">
        <v>7014335109</v>
      </c>
      <c r="AB228" s="311"/>
      <c r="AC228" s="311"/>
      <c r="AD228" s="371">
        <v>169060</v>
      </c>
      <c r="AE228" s="353" t="s">
        <v>2680</v>
      </c>
      <c r="AF228" s="52" t="s">
        <v>2684</v>
      </c>
      <c r="AG228" s="52" t="s">
        <v>3541</v>
      </c>
      <c r="AH228" s="52" t="s">
        <v>3470</v>
      </c>
      <c r="AI228" s="52" t="s">
        <v>2456</v>
      </c>
      <c r="AJ228" s="52"/>
      <c r="AK228" s="54" t="s">
        <v>1268</v>
      </c>
      <c r="AL228" s="52" t="s">
        <v>1571</v>
      </c>
      <c r="AM228" s="52" t="s">
        <v>3553</v>
      </c>
      <c r="AN228" s="119">
        <v>169060</v>
      </c>
      <c r="AO228" s="119"/>
      <c r="AP228" s="119">
        <f t="shared" si="8"/>
        <v>940</v>
      </c>
      <c r="AQ228" s="355">
        <v>23114</v>
      </c>
      <c r="AR228" s="341">
        <v>23102</v>
      </c>
      <c r="AS228" s="361">
        <v>23102</v>
      </c>
      <c r="AT228" s="361">
        <v>23102</v>
      </c>
      <c r="AU228" s="361">
        <v>23102</v>
      </c>
      <c r="AV228" s="371">
        <v>169060</v>
      </c>
      <c r="AW228" s="363">
        <v>940</v>
      </c>
      <c r="AX228" s="311"/>
    </row>
    <row r="229" spans="1:50" s="123" customFormat="1" ht="72" hidden="1" x14ac:dyDescent="0.2">
      <c r="A229" s="52" t="s">
        <v>41</v>
      </c>
      <c r="B229" s="52" t="s">
        <v>277</v>
      </c>
      <c r="C229" s="52" t="s">
        <v>276</v>
      </c>
      <c r="D229" s="52" t="s">
        <v>10</v>
      </c>
      <c r="E229" s="52" t="s">
        <v>311</v>
      </c>
      <c r="F229" s="121" t="s">
        <v>1801</v>
      </c>
      <c r="G229" s="52" t="s">
        <v>534</v>
      </c>
      <c r="H229" s="71" t="s">
        <v>317</v>
      </c>
      <c r="I229" s="71" t="s">
        <v>271</v>
      </c>
      <c r="J229" s="122">
        <v>110000</v>
      </c>
      <c r="K229" s="249" t="s">
        <v>137</v>
      </c>
      <c r="L229" s="71"/>
      <c r="M229" s="71"/>
      <c r="N229" s="311"/>
      <c r="O229" s="332" t="s">
        <v>3696</v>
      </c>
      <c r="P229" s="355">
        <v>23114</v>
      </c>
      <c r="Q229" s="311" t="s">
        <v>2439</v>
      </c>
      <c r="R229" s="332" t="s">
        <v>39</v>
      </c>
      <c r="S229" s="360" t="s">
        <v>60</v>
      </c>
      <c r="T229" s="311"/>
      <c r="U229" s="311"/>
      <c r="V229" s="360" t="s">
        <v>3697</v>
      </c>
      <c r="W229" s="371">
        <v>109675</v>
      </c>
      <c r="X229" s="360">
        <v>1</v>
      </c>
      <c r="Y229" s="332"/>
      <c r="Z229" s="371">
        <v>109675</v>
      </c>
      <c r="AA229" s="360">
        <v>7014335109</v>
      </c>
      <c r="AB229" s="311"/>
      <c r="AC229" s="311"/>
      <c r="AD229" s="371">
        <v>109675</v>
      </c>
      <c r="AE229" s="353" t="s">
        <v>2680</v>
      </c>
      <c r="AF229" s="52" t="s">
        <v>2684</v>
      </c>
      <c r="AG229" s="52" t="s">
        <v>3541</v>
      </c>
      <c r="AH229" s="52" t="s">
        <v>3470</v>
      </c>
      <c r="AI229" s="52" t="s">
        <v>2456</v>
      </c>
      <c r="AJ229" s="52"/>
      <c r="AK229" s="54" t="s">
        <v>1268</v>
      </c>
      <c r="AL229" s="52" t="s">
        <v>1571</v>
      </c>
      <c r="AM229" s="52" t="s">
        <v>3553</v>
      </c>
      <c r="AN229" s="119">
        <v>109675</v>
      </c>
      <c r="AO229" s="119"/>
      <c r="AP229" s="119">
        <f t="shared" si="8"/>
        <v>325</v>
      </c>
      <c r="AQ229" s="355">
        <v>23114</v>
      </c>
      <c r="AR229" s="341">
        <v>23102</v>
      </c>
      <c r="AS229" s="361">
        <v>23102</v>
      </c>
      <c r="AT229" s="361">
        <v>23102</v>
      </c>
      <c r="AU229" s="361">
        <v>23102</v>
      </c>
      <c r="AV229" s="371">
        <v>109675</v>
      </c>
      <c r="AW229" s="363">
        <v>325</v>
      </c>
      <c r="AX229" s="311"/>
    </row>
    <row r="230" spans="1:50" s="123" customFormat="1" ht="72" hidden="1" x14ac:dyDescent="0.2">
      <c r="A230" s="52" t="s">
        <v>41</v>
      </c>
      <c r="B230" s="52" t="s">
        <v>277</v>
      </c>
      <c r="C230" s="52" t="s">
        <v>276</v>
      </c>
      <c r="D230" s="52" t="s">
        <v>10</v>
      </c>
      <c r="E230" s="52" t="s">
        <v>311</v>
      </c>
      <c r="F230" s="121" t="s">
        <v>1802</v>
      </c>
      <c r="G230" s="52" t="s">
        <v>535</v>
      </c>
      <c r="H230" s="71" t="s">
        <v>317</v>
      </c>
      <c r="I230" s="71" t="s">
        <v>271</v>
      </c>
      <c r="J230" s="122">
        <v>110000</v>
      </c>
      <c r="K230" s="249" t="s">
        <v>137</v>
      </c>
      <c r="L230" s="71"/>
      <c r="M230" s="71"/>
      <c r="N230" s="311"/>
      <c r="O230" s="332" t="s">
        <v>3696</v>
      </c>
      <c r="P230" s="355">
        <v>23114</v>
      </c>
      <c r="Q230" s="311" t="s">
        <v>2439</v>
      </c>
      <c r="R230" s="332" t="s">
        <v>39</v>
      </c>
      <c r="S230" s="360" t="s">
        <v>60</v>
      </c>
      <c r="T230" s="311"/>
      <c r="U230" s="311"/>
      <c r="V230" s="360" t="s">
        <v>3697</v>
      </c>
      <c r="W230" s="371">
        <v>109675</v>
      </c>
      <c r="X230" s="360">
        <v>1</v>
      </c>
      <c r="Y230" s="332"/>
      <c r="Z230" s="371">
        <v>109675</v>
      </c>
      <c r="AA230" s="360">
        <v>7014335109</v>
      </c>
      <c r="AB230" s="311"/>
      <c r="AC230" s="311"/>
      <c r="AD230" s="371">
        <v>109675</v>
      </c>
      <c r="AE230" s="353" t="s">
        <v>2680</v>
      </c>
      <c r="AF230" s="52" t="s">
        <v>2684</v>
      </c>
      <c r="AG230" s="52" t="s">
        <v>3541</v>
      </c>
      <c r="AH230" s="52" t="s">
        <v>3470</v>
      </c>
      <c r="AI230" s="52" t="s">
        <v>2456</v>
      </c>
      <c r="AJ230" s="52"/>
      <c r="AK230" s="54" t="s">
        <v>1268</v>
      </c>
      <c r="AL230" s="52" t="s">
        <v>1571</v>
      </c>
      <c r="AM230" s="52" t="s">
        <v>3553</v>
      </c>
      <c r="AN230" s="119">
        <v>109675</v>
      </c>
      <c r="AO230" s="119"/>
      <c r="AP230" s="119">
        <f t="shared" si="8"/>
        <v>325</v>
      </c>
      <c r="AQ230" s="355">
        <v>23114</v>
      </c>
      <c r="AR230" s="341">
        <v>23102</v>
      </c>
      <c r="AS230" s="361">
        <v>23102</v>
      </c>
      <c r="AT230" s="361">
        <v>23102</v>
      </c>
      <c r="AU230" s="361">
        <v>23102</v>
      </c>
      <c r="AV230" s="371">
        <v>109675</v>
      </c>
      <c r="AW230" s="363">
        <v>325</v>
      </c>
      <c r="AX230" s="311"/>
    </row>
    <row r="231" spans="1:50" s="123" customFormat="1" ht="72" hidden="1" x14ac:dyDescent="0.2">
      <c r="A231" s="52" t="s">
        <v>41</v>
      </c>
      <c r="B231" s="52" t="s">
        <v>277</v>
      </c>
      <c r="C231" s="52" t="s">
        <v>276</v>
      </c>
      <c r="D231" s="52" t="s">
        <v>10</v>
      </c>
      <c r="E231" s="52" t="s">
        <v>311</v>
      </c>
      <c r="F231" s="121" t="s">
        <v>1803</v>
      </c>
      <c r="G231" s="52" t="s">
        <v>536</v>
      </c>
      <c r="H231" s="71" t="s">
        <v>317</v>
      </c>
      <c r="I231" s="71" t="s">
        <v>271</v>
      </c>
      <c r="J231" s="122">
        <v>80000</v>
      </c>
      <c r="K231" s="249" t="s">
        <v>137</v>
      </c>
      <c r="L231" s="71"/>
      <c r="M231" s="71"/>
      <c r="N231" s="311"/>
      <c r="O231" s="332" t="s">
        <v>3696</v>
      </c>
      <c r="P231" s="355">
        <v>23114</v>
      </c>
      <c r="Q231" s="311" t="s">
        <v>2439</v>
      </c>
      <c r="R231" s="332" t="s">
        <v>39</v>
      </c>
      <c r="S231" s="360" t="s">
        <v>60</v>
      </c>
      <c r="T231" s="311"/>
      <c r="U231" s="311"/>
      <c r="V231" s="360" t="s">
        <v>3697</v>
      </c>
      <c r="W231" s="371">
        <v>79715</v>
      </c>
      <c r="X231" s="360">
        <v>1</v>
      </c>
      <c r="Y231" s="332"/>
      <c r="Z231" s="371">
        <v>79715</v>
      </c>
      <c r="AA231" s="360">
        <v>7014335109</v>
      </c>
      <c r="AB231" s="311"/>
      <c r="AC231" s="311"/>
      <c r="AD231" s="371">
        <v>79715</v>
      </c>
      <c r="AE231" s="353" t="s">
        <v>2680</v>
      </c>
      <c r="AF231" s="52" t="s">
        <v>2684</v>
      </c>
      <c r="AG231" s="52" t="s">
        <v>3541</v>
      </c>
      <c r="AH231" s="52" t="s">
        <v>3470</v>
      </c>
      <c r="AI231" s="52" t="s">
        <v>2456</v>
      </c>
      <c r="AJ231" s="52"/>
      <c r="AK231" s="54" t="s">
        <v>1268</v>
      </c>
      <c r="AL231" s="52" t="s">
        <v>1571</v>
      </c>
      <c r="AM231" s="52" t="s">
        <v>3553</v>
      </c>
      <c r="AN231" s="119">
        <v>79715</v>
      </c>
      <c r="AO231" s="119"/>
      <c r="AP231" s="119">
        <f t="shared" si="8"/>
        <v>285</v>
      </c>
      <c r="AQ231" s="355">
        <v>23114</v>
      </c>
      <c r="AR231" s="341">
        <v>23102</v>
      </c>
      <c r="AS231" s="361">
        <v>23102</v>
      </c>
      <c r="AT231" s="361">
        <v>23102</v>
      </c>
      <c r="AU231" s="361">
        <v>23102</v>
      </c>
      <c r="AV231" s="371">
        <v>79715</v>
      </c>
      <c r="AW231" s="363">
        <v>285</v>
      </c>
      <c r="AX231" s="311"/>
    </row>
    <row r="232" spans="1:50" s="123" customFormat="1" ht="72" hidden="1" x14ac:dyDescent="0.2">
      <c r="A232" s="52" t="s">
        <v>41</v>
      </c>
      <c r="B232" s="52" t="s">
        <v>277</v>
      </c>
      <c r="C232" s="52" t="s">
        <v>276</v>
      </c>
      <c r="D232" s="52" t="s">
        <v>10</v>
      </c>
      <c r="E232" s="52" t="s">
        <v>311</v>
      </c>
      <c r="F232" s="121" t="s">
        <v>1804</v>
      </c>
      <c r="G232" s="52" t="s">
        <v>537</v>
      </c>
      <c r="H232" s="71" t="s">
        <v>272</v>
      </c>
      <c r="I232" s="71" t="s">
        <v>271</v>
      </c>
      <c r="J232" s="122">
        <v>24000</v>
      </c>
      <c r="K232" s="249" t="s">
        <v>137</v>
      </c>
      <c r="L232" s="71"/>
      <c r="M232" s="71"/>
      <c r="N232" s="311"/>
      <c r="O232" s="332" t="s">
        <v>3696</v>
      </c>
      <c r="P232" s="355">
        <v>23114</v>
      </c>
      <c r="Q232" s="311" t="s">
        <v>2439</v>
      </c>
      <c r="R232" s="332" t="s">
        <v>39</v>
      </c>
      <c r="S232" s="360" t="s">
        <v>60</v>
      </c>
      <c r="T232" s="311"/>
      <c r="U232" s="311"/>
      <c r="V232" s="360" t="s">
        <v>3697</v>
      </c>
      <c r="W232" s="371">
        <v>23754</v>
      </c>
      <c r="X232" s="360">
        <v>1</v>
      </c>
      <c r="Y232" s="332"/>
      <c r="Z232" s="371">
        <v>23754</v>
      </c>
      <c r="AA232" s="360">
        <v>7014335109</v>
      </c>
      <c r="AB232" s="311"/>
      <c r="AC232" s="311"/>
      <c r="AD232" s="371">
        <v>23754</v>
      </c>
      <c r="AE232" s="353" t="s">
        <v>2680</v>
      </c>
      <c r="AF232" s="52" t="s">
        <v>2684</v>
      </c>
      <c r="AG232" s="52" t="s">
        <v>3541</v>
      </c>
      <c r="AH232" s="52" t="s">
        <v>3470</v>
      </c>
      <c r="AI232" s="52" t="s">
        <v>2456</v>
      </c>
      <c r="AJ232" s="52"/>
      <c r="AK232" s="54" t="s">
        <v>1268</v>
      </c>
      <c r="AL232" s="52" t="s">
        <v>1571</v>
      </c>
      <c r="AM232" s="52" t="s">
        <v>3553</v>
      </c>
      <c r="AN232" s="119">
        <v>23754</v>
      </c>
      <c r="AO232" s="119"/>
      <c r="AP232" s="119">
        <f t="shared" si="8"/>
        <v>246</v>
      </c>
      <c r="AQ232" s="355">
        <v>23114</v>
      </c>
      <c r="AR232" s="341">
        <v>23102</v>
      </c>
      <c r="AS232" s="361">
        <v>23102</v>
      </c>
      <c r="AT232" s="361">
        <v>23102</v>
      </c>
      <c r="AU232" s="361">
        <v>23102</v>
      </c>
      <c r="AV232" s="371">
        <v>23754</v>
      </c>
      <c r="AW232" s="363">
        <v>246</v>
      </c>
      <c r="AX232" s="311"/>
    </row>
    <row r="233" spans="1:50" s="123" customFormat="1" ht="72" hidden="1" x14ac:dyDescent="0.2">
      <c r="A233" s="52" t="s">
        <v>41</v>
      </c>
      <c r="B233" s="52" t="s">
        <v>277</v>
      </c>
      <c r="C233" s="52" t="s">
        <v>276</v>
      </c>
      <c r="D233" s="52" t="s">
        <v>10</v>
      </c>
      <c r="E233" s="52" t="s">
        <v>311</v>
      </c>
      <c r="F233" s="121" t="s">
        <v>1805</v>
      </c>
      <c r="G233" s="52" t="s">
        <v>538</v>
      </c>
      <c r="H233" s="71" t="s">
        <v>459</v>
      </c>
      <c r="I233" s="71" t="s">
        <v>271</v>
      </c>
      <c r="J233" s="122">
        <v>86000</v>
      </c>
      <c r="K233" s="249" t="s">
        <v>137</v>
      </c>
      <c r="L233" s="71"/>
      <c r="M233" s="71"/>
      <c r="N233" s="311"/>
      <c r="O233" s="332" t="s">
        <v>3696</v>
      </c>
      <c r="P233" s="355">
        <v>23114</v>
      </c>
      <c r="Q233" s="311" t="s">
        <v>2439</v>
      </c>
      <c r="R233" s="332" t="s">
        <v>39</v>
      </c>
      <c r="S233" s="360" t="s">
        <v>60</v>
      </c>
      <c r="T233" s="311"/>
      <c r="U233" s="311"/>
      <c r="V233" s="360" t="s">
        <v>3697</v>
      </c>
      <c r="W233" s="371">
        <v>85600</v>
      </c>
      <c r="X233" s="360">
        <v>1</v>
      </c>
      <c r="Y233" s="332"/>
      <c r="Z233" s="371">
        <v>85600</v>
      </c>
      <c r="AA233" s="360">
        <v>7014335109</v>
      </c>
      <c r="AB233" s="311"/>
      <c r="AC233" s="311"/>
      <c r="AD233" s="371">
        <v>85600</v>
      </c>
      <c r="AE233" s="353" t="s">
        <v>2680</v>
      </c>
      <c r="AF233" s="52" t="s">
        <v>2684</v>
      </c>
      <c r="AG233" s="52" t="s">
        <v>3541</v>
      </c>
      <c r="AH233" s="52" t="s">
        <v>3470</v>
      </c>
      <c r="AI233" s="52" t="s">
        <v>2456</v>
      </c>
      <c r="AJ233" s="52"/>
      <c r="AK233" s="54" t="s">
        <v>1268</v>
      </c>
      <c r="AL233" s="52" t="s">
        <v>1571</v>
      </c>
      <c r="AM233" s="52" t="s">
        <v>3553</v>
      </c>
      <c r="AN233" s="119">
        <v>85600</v>
      </c>
      <c r="AO233" s="119"/>
      <c r="AP233" s="119">
        <f t="shared" si="8"/>
        <v>400</v>
      </c>
      <c r="AQ233" s="355">
        <v>23114</v>
      </c>
      <c r="AR233" s="341">
        <v>23102</v>
      </c>
      <c r="AS233" s="361">
        <v>23102</v>
      </c>
      <c r="AT233" s="361">
        <v>23102</v>
      </c>
      <c r="AU233" s="361">
        <v>23102</v>
      </c>
      <c r="AV233" s="371">
        <v>85600</v>
      </c>
      <c r="AW233" s="363">
        <v>400</v>
      </c>
      <c r="AX233" s="311"/>
    </row>
    <row r="234" spans="1:50" s="123" customFormat="1" ht="72" hidden="1" x14ac:dyDescent="0.2">
      <c r="A234" s="52" t="s">
        <v>41</v>
      </c>
      <c r="B234" s="52" t="s">
        <v>277</v>
      </c>
      <c r="C234" s="52" t="s">
        <v>276</v>
      </c>
      <c r="D234" s="52" t="s">
        <v>10</v>
      </c>
      <c r="E234" s="52" t="s">
        <v>311</v>
      </c>
      <c r="F234" s="121" t="s">
        <v>1806</v>
      </c>
      <c r="G234" s="52" t="s">
        <v>539</v>
      </c>
      <c r="H234" s="71" t="s">
        <v>272</v>
      </c>
      <c r="I234" s="71" t="s">
        <v>271</v>
      </c>
      <c r="J234" s="122">
        <v>45000</v>
      </c>
      <c r="K234" s="249" t="s">
        <v>137</v>
      </c>
      <c r="L234" s="71"/>
      <c r="M234" s="71"/>
      <c r="N234" s="311"/>
      <c r="O234" s="332" t="s">
        <v>3696</v>
      </c>
      <c r="P234" s="355">
        <v>23114</v>
      </c>
      <c r="Q234" s="311" t="s">
        <v>2439</v>
      </c>
      <c r="R234" s="332" t="s">
        <v>39</v>
      </c>
      <c r="S234" s="360" t="s">
        <v>60</v>
      </c>
      <c r="T234" s="311"/>
      <c r="U234" s="311"/>
      <c r="V234" s="360" t="s">
        <v>3697</v>
      </c>
      <c r="W234" s="371">
        <v>44940</v>
      </c>
      <c r="X234" s="360">
        <v>1</v>
      </c>
      <c r="Y234" s="332"/>
      <c r="Z234" s="371">
        <v>44940</v>
      </c>
      <c r="AA234" s="360">
        <v>7014335109</v>
      </c>
      <c r="AB234" s="311"/>
      <c r="AC234" s="311"/>
      <c r="AD234" s="371">
        <v>44940</v>
      </c>
      <c r="AE234" s="353" t="s">
        <v>2680</v>
      </c>
      <c r="AF234" s="52" t="s">
        <v>2684</v>
      </c>
      <c r="AG234" s="52" t="s">
        <v>3541</v>
      </c>
      <c r="AH234" s="52" t="s">
        <v>3470</v>
      </c>
      <c r="AI234" s="52" t="s">
        <v>2456</v>
      </c>
      <c r="AJ234" s="52"/>
      <c r="AK234" s="54" t="s">
        <v>1268</v>
      </c>
      <c r="AL234" s="52" t="s">
        <v>1571</v>
      </c>
      <c r="AM234" s="52" t="s">
        <v>3553</v>
      </c>
      <c r="AN234" s="119">
        <v>44940</v>
      </c>
      <c r="AO234" s="119"/>
      <c r="AP234" s="119">
        <f t="shared" si="8"/>
        <v>60</v>
      </c>
      <c r="AQ234" s="355">
        <v>23114</v>
      </c>
      <c r="AR234" s="341">
        <v>23102</v>
      </c>
      <c r="AS234" s="361">
        <v>23102</v>
      </c>
      <c r="AT234" s="361">
        <v>23102</v>
      </c>
      <c r="AU234" s="361">
        <v>23102</v>
      </c>
      <c r="AV234" s="371">
        <v>44940</v>
      </c>
      <c r="AW234" s="363">
        <v>60</v>
      </c>
      <c r="AX234" s="311"/>
    </row>
    <row r="235" spans="1:50" s="123" customFormat="1" ht="72" hidden="1" x14ac:dyDescent="0.2">
      <c r="A235" s="52" t="s">
        <v>41</v>
      </c>
      <c r="B235" s="52" t="s">
        <v>277</v>
      </c>
      <c r="C235" s="52" t="s">
        <v>276</v>
      </c>
      <c r="D235" s="52" t="s">
        <v>10</v>
      </c>
      <c r="E235" s="52" t="s">
        <v>311</v>
      </c>
      <c r="F235" s="121" t="s">
        <v>1807</v>
      </c>
      <c r="G235" s="52" t="s">
        <v>540</v>
      </c>
      <c r="H235" s="71" t="s">
        <v>303</v>
      </c>
      <c r="I235" s="71" t="s">
        <v>271</v>
      </c>
      <c r="J235" s="122">
        <v>25000</v>
      </c>
      <c r="K235" s="249" t="s">
        <v>137</v>
      </c>
      <c r="L235" s="71"/>
      <c r="M235" s="71"/>
      <c r="N235" s="311"/>
      <c r="O235" s="332" t="s">
        <v>3696</v>
      </c>
      <c r="P235" s="355">
        <v>23114</v>
      </c>
      <c r="Q235" s="311" t="s">
        <v>2439</v>
      </c>
      <c r="R235" s="332" t="s">
        <v>39</v>
      </c>
      <c r="S235" s="360" t="s">
        <v>60</v>
      </c>
      <c r="T235" s="311"/>
      <c r="U235" s="311"/>
      <c r="V235" s="360" t="s">
        <v>3697</v>
      </c>
      <c r="W235" s="371">
        <v>24610</v>
      </c>
      <c r="X235" s="360">
        <v>1</v>
      </c>
      <c r="Y235" s="332"/>
      <c r="Z235" s="371">
        <v>24610</v>
      </c>
      <c r="AA235" s="360">
        <v>7014335109</v>
      </c>
      <c r="AB235" s="311"/>
      <c r="AC235" s="311"/>
      <c r="AD235" s="371">
        <v>24610</v>
      </c>
      <c r="AE235" s="353" t="s">
        <v>2680</v>
      </c>
      <c r="AF235" s="52" t="s">
        <v>2684</v>
      </c>
      <c r="AG235" s="52" t="s">
        <v>3541</v>
      </c>
      <c r="AH235" s="52" t="s">
        <v>3470</v>
      </c>
      <c r="AI235" s="52" t="s">
        <v>2456</v>
      </c>
      <c r="AJ235" s="52"/>
      <c r="AK235" s="54" t="s">
        <v>1268</v>
      </c>
      <c r="AL235" s="52" t="s">
        <v>1571</v>
      </c>
      <c r="AM235" s="52" t="s">
        <v>3553</v>
      </c>
      <c r="AN235" s="119">
        <v>24610</v>
      </c>
      <c r="AO235" s="119"/>
      <c r="AP235" s="119">
        <f t="shared" si="8"/>
        <v>390</v>
      </c>
      <c r="AQ235" s="355">
        <v>23114</v>
      </c>
      <c r="AR235" s="341">
        <v>23102</v>
      </c>
      <c r="AS235" s="361">
        <v>23102</v>
      </c>
      <c r="AT235" s="361">
        <v>23102</v>
      </c>
      <c r="AU235" s="361">
        <v>23102</v>
      </c>
      <c r="AV235" s="371">
        <v>24610</v>
      </c>
      <c r="AW235" s="363">
        <v>390</v>
      </c>
      <c r="AX235" s="311"/>
    </row>
    <row r="236" spans="1:50" s="123" customFormat="1" ht="72" hidden="1" x14ac:dyDescent="0.2">
      <c r="A236" s="52" t="s">
        <v>41</v>
      </c>
      <c r="B236" s="52" t="s">
        <v>277</v>
      </c>
      <c r="C236" s="52" t="s">
        <v>276</v>
      </c>
      <c r="D236" s="52" t="s">
        <v>10</v>
      </c>
      <c r="E236" s="52" t="s">
        <v>311</v>
      </c>
      <c r="F236" s="121" t="s">
        <v>1808</v>
      </c>
      <c r="G236" s="52" t="s">
        <v>541</v>
      </c>
      <c r="H236" s="71" t="s">
        <v>319</v>
      </c>
      <c r="I236" s="71" t="s">
        <v>271</v>
      </c>
      <c r="J236" s="122">
        <v>128000</v>
      </c>
      <c r="K236" s="249" t="s">
        <v>137</v>
      </c>
      <c r="L236" s="71"/>
      <c r="M236" s="71"/>
      <c r="N236" s="311"/>
      <c r="O236" s="332" t="s">
        <v>3696</v>
      </c>
      <c r="P236" s="355">
        <v>23114</v>
      </c>
      <c r="Q236" s="311" t="s">
        <v>2439</v>
      </c>
      <c r="R236" s="332" t="s">
        <v>39</v>
      </c>
      <c r="S236" s="360" t="s">
        <v>60</v>
      </c>
      <c r="T236" s="311"/>
      <c r="U236" s="311"/>
      <c r="V236" s="360" t="s">
        <v>3697</v>
      </c>
      <c r="W236" s="371">
        <v>124120</v>
      </c>
      <c r="X236" s="360">
        <v>1</v>
      </c>
      <c r="Y236" s="332"/>
      <c r="Z236" s="371">
        <v>124120</v>
      </c>
      <c r="AA236" s="360">
        <v>7014335109</v>
      </c>
      <c r="AB236" s="311"/>
      <c r="AC236" s="311"/>
      <c r="AD236" s="371">
        <v>124120</v>
      </c>
      <c r="AE236" s="353" t="s">
        <v>2680</v>
      </c>
      <c r="AF236" s="52" t="s">
        <v>2684</v>
      </c>
      <c r="AG236" s="52" t="s">
        <v>3541</v>
      </c>
      <c r="AH236" s="52" t="s">
        <v>3470</v>
      </c>
      <c r="AI236" s="52" t="s">
        <v>2456</v>
      </c>
      <c r="AJ236" s="52"/>
      <c r="AK236" s="54" t="s">
        <v>1268</v>
      </c>
      <c r="AL236" s="52" t="s">
        <v>1571</v>
      </c>
      <c r="AM236" s="52" t="s">
        <v>3553</v>
      </c>
      <c r="AN236" s="119">
        <v>124120</v>
      </c>
      <c r="AO236" s="119"/>
      <c r="AP236" s="119">
        <f t="shared" si="8"/>
        <v>3880</v>
      </c>
      <c r="AQ236" s="355">
        <v>23114</v>
      </c>
      <c r="AR236" s="341">
        <v>23102</v>
      </c>
      <c r="AS236" s="361">
        <v>23102</v>
      </c>
      <c r="AT236" s="361">
        <v>23102</v>
      </c>
      <c r="AU236" s="361">
        <v>23102</v>
      </c>
      <c r="AV236" s="371">
        <v>124120</v>
      </c>
      <c r="AW236" s="363">
        <v>3880</v>
      </c>
      <c r="AX236" s="311"/>
    </row>
    <row r="237" spans="1:50" s="123" customFormat="1" ht="108" hidden="1" x14ac:dyDescent="0.2">
      <c r="A237" s="52" t="s">
        <v>41</v>
      </c>
      <c r="B237" s="52" t="s">
        <v>277</v>
      </c>
      <c r="C237" s="52" t="s">
        <v>276</v>
      </c>
      <c r="D237" s="52" t="s">
        <v>10</v>
      </c>
      <c r="E237" s="52" t="s">
        <v>311</v>
      </c>
      <c r="F237" s="121" t="s">
        <v>1809</v>
      </c>
      <c r="G237" s="52" t="s">
        <v>542</v>
      </c>
      <c r="H237" s="71" t="s">
        <v>459</v>
      </c>
      <c r="I237" s="71" t="s">
        <v>274</v>
      </c>
      <c r="J237" s="122">
        <v>76000</v>
      </c>
      <c r="K237" s="249" t="s">
        <v>137</v>
      </c>
      <c r="L237" s="71"/>
      <c r="M237" s="71"/>
      <c r="N237" s="311"/>
      <c r="O237" s="332" t="s">
        <v>3696</v>
      </c>
      <c r="P237" s="355">
        <v>23114</v>
      </c>
      <c r="Q237" s="311" t="s">
        <v>2439</v>
      </c>
      <c r="R237" s="332" t="s">
        <v>39</v>
      </c>
      <c r="S237" s="360" t="s">
        <v>60</v>
      </c>
      <c r="T237" s="311"/>
      <c r="U237" s="311"/>
      <c r="V237" s="360" t="s">
        <v>3697</v>
      </c>
      <c r="W237" s="371">
        <v>75970</v>
      </c>
      <c r="X237" s="360">
        <v>1</v>
      </c>
      <c r="Y237" s="332"/>
      <c r="Z237" s="371">
        <v>75970</v>
      </c>
      <c r="AA237" s="360">
        <v>7014335109</v>
      </c>
      <c r="AB237" s="311"/>
      <c r="AC237" s="311"/>
      <c r="AD237" s="371">
        <v>75970</v>
      </c>
      <c r="AE237" s="353" t="s">
        <v>2680</v>
      </c>
      <c r="AF237" s="52" t="s">
        <v>2684</v>
      </c>
      <c r="AG237" s="52" t="s">
        <v>3541</v>
      </c>
      <c r="AH237" s="52" t="s">
        <v>3470</v>
      </c>
      <c r="AI237" s="52" t="s">
        <v>2456</v>
      </c>
      <c r="AJ237" s="52"/>
      <c r="AK237" s="54" t="s">
        <v>1268</v>
      </c>
      <c r="AL237" s="52" t="s">
        <v>1571</v>
      </c>
      <c r="AM237" s="52" t="s">
        <v>3553</v>
      </c>
      <c r="AN237" s="119">
        <v>75970</v>
      </c>
      <c r="AO237" s="119"/>
      <c r="AP237" s="119">
        <f t="shared" si="8"/>
        <v>30</v>
      </c>
      <c r="AQ237" s="355">
        <v>23114</v>
      </c>
      <c r="AR237" s="341">
        <v>23102</v>
      </c>
      <c r="AS237" s="361">
        <v>23102</v>
      </c>
      <c r="AT237" s="361">
        <v>23102</v>
      </c>
      <c r="AU237" s="361">
        <v>23102</v>
      </c>
      <c r="AV237" s="371">
        <v>75970</v>
      </c>
      <c r="AW237" s="363">
        <v>30</v>
      </c>
      <c r="AX237" s="311"/>
    </row>
    <row r="238" spans="1:50" s="123" customFormat="1" ht="72" hidden="1" x14ac:dyDescent="0.2">
      <c r="A238" s="52" t="s">
        <v>41</v>
      </c>
      <c r="B238" s="52" t="s">
        <v>277</v>
      </c>
      <c r="C238" s="52" t="s">
        <v>276</v>
      </c>
      <c r="D238" s="52" t="s">
        <v>10</v>
      </c>
      <c r="E238" s="52" t="s">
        <v>311</v>
      </c>
      <c r="F238" s="121" t="s">
        <v>1810</v>
      </c>
      <c r="G238" s="52" t="s">
        <v>543</v>
      </c>
      <c r="H238" s="71" t="s">
        <v>269</v>
      </c>
      <c r="I238" s="71" t="s">
        <v>271</v>
      </c>
      <c r="J238" s="122">
        <v>36000</v>
      </c>
      <c r="K238" s="249" t="s">
        <v>137</v>
      </c>
      <c r="L238" s="71"/>
      <c r="M238" s="71"/>
      <c r="N238" s="311"/>
      <c r="O238" s="332" t="s">
        <v>3696</v>
      </c>
      <c r="P238" s="355">
        <v>23114</v>
      </c>
      <c r="Q238" s="311" t="s">
        <v>2439</v>
      </c>
      <c r="R238" s="332" t="s">
        <v>39</v>
      </c>
      <c r="S238" s="360" t="s">
        <v>60</v>
      </c>
      <c r="T238" s="311"/>
      <c r="U238" s="311"/>
      <c r="V238" s="360" t="s">
        <v>3697</v>
      </c>
      <c r="W238" s="371">
        <v>32100</v>
      </c>
      <c r="X238" s="360">
        <v>1</v>
      </c>
      <c r="Y238" s="332"/>
      <c r="Z238" s="371">
        <v>32100</v>
      </c>
      <c r="AA238" s="360">
        <v>7014335109</v>
      </c>
      <c r="AB238" s="311"/>
      <c r="AC238" s="311"/>
      <c r="AD238" s="371">
        <v>32100</v>
      </c>
      <c r="AE238" s="353" t="s">
        <v>2680</v>
      </c>
      <c r="AF238" s="52" t="s">
        <v>2684</v>
      </c>
      <c r="AG238" s="52" t="s">
        <v>3541</v>
      </c>
      <c r="AH238" s="52" t="s">
        <v>3470</v>
      </c>
      <c r="AI238" s="52" t="s">
        <v>2456</v>
      </c>
      <c r="AJ238" s="52"/>
      <c r="AK238" s="54" t="s">
        <v>1268</v>
      </c>
      <c r="AL238" s="52" t="s">
        <v>1571</v>
      </c>
      <c r="AM238" s="52" t="s">
        <v>3553</v>
      </c>
      <c r="AN238" s="119">
        <v>32100</v>
      </c>
      <c r="AO238" s="119"/>
      <c r="AP238" s="119">
        <f t="shared" si="8"/>
        <v>3900</v>
      </c>
      <c r="AQ238" s="355">
        <v>23114</v>
      </c>
      <c r="AR238" s="341">
        <v>23102</v>
      </c>
      <c r="AS238" s="361">
        <v>23102</v>
      </c>
      <c r="AT238" s="361">
        <v>23102</v>
      </c>
      <c r="AU238" s="361">
        <v>23102</v>
      </c>
      <c r="AV238" s="371">
        <v>32100</v>
      </c>
      <c r="AW238" s="363">
        <v>3900</v>
      </c>
      <c r="AX238" s="311"/>
    </row>
    <row r="239" spans="1:50" s="123" customFormat="1" ht="72" hidden="1" x14ac:dyDescent="0.2">
      <c r="A239" s="52" t="s">
        <v>41</v>
      </c>
      <c r="B239" s="52" t="s">
        <v>277</v>
      </c>
      <c r="C239" s="52" t="s">
        <v>276</v>
      </c>
      <c r="D239" s="52" t="s">
        <v>10</v>
      </c>
      <c r="E239" s="52" t="s">
        <v>311</v>
      </c>
      <c r="F239" s="121" t="s">
        <v>1811</v>
      </c>
      <c r="G239" s="52" t="s">
        <v>544</v>
      </c>
      <c r="H239" s="71" t="s">
        <v>303</v>
      </c>
      <c r="I239" s="71" t="s">
        <v>271</v>
      </c>
      <c r="J239" s="122">
        <v>28000</v>
      </c>
      <c r="K239" s="249" t="s">
        <v>137</v>
      </c>
      <c r="L239" s="71"/>
      <c r="M239" s="71"/>
      <c r="N239" s="311"/>
      <c r="O239" s="332" t="s">
        <v>3696</v>
      </c>
      <c r="P239" s="355">
        <v>23114</v>
      </c>
      <c r="Q239" s="311" t="s">
        <v>2439</v>
      </c>
      <c r="R239" s="332" t="s">
        <v>39</v>
      </c>
      <c r="S239" s="360" t="s">
        <v>60</v>
      </c>
      <c r="T239" s="311"/>
      <c r="U239" s="311"/>
      <c r="V239" s="360" t="s">
        <v>3697</v>
      </c>
      <c r="W239" s="371">
        <v>27820</v>
      </c>
      <c r="X239" s="360">
        <v>1</v>
      </c>
      <c r="Y239" s="332"/>
      <c r="Z239" s="371">
        <v>27820</v>
      </c>
      <c r="AA239" s="360">
        <v>7014335109</v>
      </c>
      <c r="AB239" s="311"/>
      <c r="AC239" s="311"/>
      <c r="AD239" s="371">
        <v>27820</v>
      </c>
      <c r="AE239" s="353" t="s">
        <v>2680</v>
      </c>
      <c r="AF239" s="52" t="s">
        <v>2684</v>
      </c>
      <c r="AG239" s="52" t="s">
        <v>3541</v>
      </c>
      <c r="AH239" s="52" t="s">
        <v>3470</v>
      </c>
      <c r="AI239" s="52" t="s">
        <v>2456</v>
      </c>
      <c r="AJ239" s="52"/>
      <c r="AK239" s="54" t="s">
        <v>1268</v>
      </c>
      <c r="AL239" s="52" t="s">
        <v>1571</v>
      </c>
      <c r="AM239" s="52" t="s">
        <v>3553</v>
      </c>
      <c r="AN239" s="119">
        <v>27820</v>
      </c>
      <c r="AO239" s="119"/>
      <c r="AP239" s="119">
        <f t="shared" si="8"/>
        <v>180</v>
      </c>
      <c r="AQ239" s="355">
        <v>23114</v>
      </c>
      <c r="AR239" s="341">
        <v>23102</v>
      </c>
      <c r="AS239" s="361">
        <v>23102</v>
      </c>
      <c r="AT239" s="361">
        <v>23102</v>
      </c>
      <c r="AU239" s="361">
        <v>23102</v>
      </c>
      <c r="AV239" s="371">
        <v>27820</v>
      </c>
      <c r="AW239" s="363">
        <v>180</v>
      </c>
      <c r="AX239" s="311"/>
    </row>
    <row r="240" spans="1:50" s="123" customFormat="1" ht="72" hidden="1" x14ac:dyDescent="0.2">
      <c r="A240" s="52" t="s">
        <v>41</v>
      </c>
      <c r="B240" s="52" t="s">
        <v>277</v>
      </c>
      <c r="C240" s="52" t="s">
        <v>276</v>
      </c>
      <c r="D240" s="52" t="s">
        <v>10</v>
      </c>
      <c r="E240" s="52" t="s">
        <v>311</v>
      </c>
      <c r="F240" s="121" t="s">
        <v>1812</v>
      </c>
      <c r="G240" s="52" t="s">
        <v>545</v>
      </c>
      <c r="H240" s="71" t="s">
        <v>546</v>
      </c>
      <c r="I240" s="71" t="s">
        <v>271</v>
      </c>
      <c r="J240" s="122">
        <v>66000</v>
      </c>
      <c r="K240" s="249" t="s">
        <v>137</v>
      </c>
      <c r="L240" s="71"/>
      <c r="M240" s="71"/>
      <c r="N240" s="311"/>
      <c r="O240" s="332" t="s">
        <v>3696</v>
      </c>
      <c r="P240" s="355">
        <v>23114</v>
      </c>
      <c r="Q240" s="311" t="s">
        <v>2439</v>
      </c>
      <c r="R240" s="332" t="s">
        <v>39</v>
      </c>
      <c r="S240" s="360" t="s">
        <v>60</v>
      </c>
      <c r="T240" s="311"/>
      <c r="U240" s="311"/>
      <c r="V240" s="360" t="s">
        <v>3697</v>
      </c>
      <c r="W240" s="371">
        <v>64735</v>
      </c>
      <c r="X240" s="360">
        <v>1</v>
      </c>
      <c r="Y240" s="332"/>
      <c r="Z240" s="371">
        <v>64735</v>
      </c>
      <c r="AA240" s="360">
        <v>7014335109</v>
      </c>
      <c r="AB240" s="311"/>
      <c r="AC240" s="311"/>
      <c r="AD240" s="371">
        <v>64735</v>
      </c>
      <c r="AE240" s="353" t="s">
        <v>2680</v>
      </c>
      <c r="AF240" s="52" t="s">
        <v>2684</v>
      </c>
      <c r="AG240" s="52" t="s">
        <v>3541</v>
      </c>
      <c r="AH240" s="52" t="s">
        <v>3470</v>
      </c>
      <c r="AI240" s="52" t="s">
        <v>2456</v>
      </c>
      <c r="AJ240" s="52"/>
      <c r="AK240" s="54" t="s">
        <v>1268</v>
      </c>
      <c r="AL240" s="52" t="s">
        <v>1571</v>
      </c>
      <c r="AM240" s="52" t="s">
        <v>3553</v>
      </c>
      <c r="AN240" s="119">
        <v>64735</v>
      </c>
      <c r="AO240" s="119"/>
      <c r="AP240" s="119">
        <f t="shared" si="8"/>
        <v>1265</v>
      </c>
      <c r="AQ240" s="355">
        <v>23114</v>
      </c>
      <c r="AR240" s="341">
        <v>23102</v>
      </c>
      <c r="AS240" s="361">
        <v>23102</v>
      </c>
      <c r="AT240" s="361">
        <v>23102</v>
      </c>
      <c r="AU240" s="361">
        <v>23102</v>
      </c>
      <c r="AV240" s="371">
        <v>64735</v>
      </c>
      <c r="AW240" s="363">
        <v>1265</v>
      </c>
      <c r="AX240" s="311"/>
    </row>
    <row r="241" spans="1:50" s="123" customFormat="1" ht="72" hidden="1" x14ac:dyDescent="0.2">
      <c r="A241" s="52" t="s">
        <v>41</v>
      </c>
      <c r="B241" s="52" t="s">
        <v>277</v>
      </c>
      <c r="C241" s="52" t="s">
        <v>276</v>
      </c>
      <c r="D241" s="52" t="s">
        <v>10</v>
      </c>
      <c r="E241" s="52" t="s">
        <v>311</v>
      </c>
      <c r="F241" s="121" t="s">
        <v>1813</v>
      </c>
      <c r="G241" s="52" t="s">
        <v>547</v>
      </c>
      <c r="H241" s="71" t="s">
        <v>270</v>
      </c>
      <c r="I241" s="71" t="s">
        <v>271</v>
      </c>
      <c r="J241" s="122">
        <v>21000</v>
      </c>
      <c r="K241" s="249" t="s">
        <v>137</v>
      </c>
      <c r="L241" s="71"/>
      <c r="M241" s="71"/>
      <c r="N241" s="311"/>
      <c r="O241" s="332" t="s">
        <v>3696</v>
      </c>
      <c r="P241" s="355">
        <v>23114</v>
      </c>
      <c r="Q241" s="311" t="s">
        <v>2439</v>
      </c>
      <c r="R241" s="332" t="s">
        <v>39</v>
      </c>
      <c r="S241" s="360" t="s">
        <v>60</v>
      </c>
      <c r="T241" s="311"/>
      <c r="U241" s="311"/>
      <c r="V241" s="360" t="s">
        <v>3697</v>
      </c>
      <c r="W241" s="371">
        <v>20972</v>
      </c>
      <c r="X241" s="360">
        <v>1</v>
      </c>
      <c r="Y241" s="332"/>
      <c r="Z241" s="371">
        <v>20972</v>
      </c>
      <c r="AA241" s="360">
        <v>7014335109</v>
      </c>
      <c r="AB241" s="311"/>
      <c r="AC241" s="311"/>
      <c r="AD241" s="371">
        <v>20972</v>
      </c>
      <c r="AE241" s="353" t="s">
        <v>2680</v>
      </c>
      <c r="AF241" s="52" t="s">
        <v>2684</v>
      </c>
      <c r="AG241" s="52" t="s">
        <v>3541</v>
      </c>
      <c r="AH241" s="52" t="s">
        <v>3470</v>
      </c>
      <c r="AI241" s="52" t="s">
        <v>2456</v>
      </c>
      <c r="AJ241" s="52"/>
      <c r="AK241" s="54" t="s">
        <v>1268</v>
      </c>
      <c r="AL241" s="52" t="s">
        <v>1571</v>
      </c>
      <c r="AM241" s="52" t="s">
        <v>3553</v>
      </c>
      <c r="AN241" s="119">
        <v>20972</v>
      </c>
      <c r="AO241" s="119"/>
      <c r="AP241" s="119">
        <f t="shared" si="8"/>
        <v>28</v>
      </c>
      <c r="AQ241" s="355">
        <v>23114</v>
      </c>
      <c r="AR241" s="341">
        <v>23102</v>
      </c>
      <c r="AS241" s="361">
        <v>23102</v>
      </c>
      <c r="AT241" s="361">
        <v>23102</v>
      </c>
      <c r="AU241" s="361">
        <v>23102</v>
      </c>
      <c r="AV241" s="371">
        <v>20972</v>
      </c>
      <c r="AW241" s="363">
        <v>28</v>
      </c>
      <c r="AX241" s="311"/>
    </row>
    <row r="242" spans="1:50" s="123" customFormat="1" ht="72" hidden="1" x14ac:dyDescent="0.2">
      <c r="A242" s="52" t="s">
        <v>41</v>
      </c>
      <c r="B242" s="52" t="s">
        <v>277</v>
      </c>
      <c r="C242" s="52" t="s">
        <v>276</v>
      </c>
      <c r="D242" s="52" t="s">
        <v>10</v>
      </c>
      <c r="E242" s="52" t="s">
        <v>311</v>
      </c>
      <c r="F242" s="121" t="s">
        <v>1814</v>
      </c>
      <c r="G242" s="52" t="s">
        <v>548</v>
      </c>
      <c r="H242" s="71" t="s">
        <v>459</v>
      </c>
      <c r="I242" s="71" t="s">
        <v>271</v>
      </c>
      <c r="J242" s="122">
        <v>108000</v>
      </c>
      <c r="K242" s="249" t="s">
        <v>137</v>
      </c>
      <c r="L242" s="71"/>
      <c r="M242" s="71"/>
      <c r="N242" s="311"/>
      <c r="O242" s="332" t="s">
        <v>3696</v>
      </c>
      <c r="P242" s="355">
        <v>23114</v>
      </c>
      <c r="Q242" s="311" t="s">
        <v>2439</v>
      </c>
      <c r="R242" s="332" t="s">
        <v>39</v>
      </c>
      <c r="S242" s="360" t="s">
        <v>60</v>
      </c>
      <c r="T242" s="311"/>
      <c r="U242" s="311"/>
      <c r="V242" s="360" t="s">
        <v>3697</v>
      </c>
      <c r="W242" s="371">
        <v>107000</v>
      </c>
      <c r="X242" s="360">
        <v>1</v>
      </c>
      <c r="Y242" s="332"/>
      <c r="Z242" s="371">
        <v>107000</v>
      </c>
      <c r="AA242" s="360">
        <v>7014335109</v>
      </c>
      <c r="AB242" s="311"/>
      <c r="AC242" s="311"/>
      <c r="AD242" s="371">
        <v>107000</v>
      </c>
      <c r="AE242" s="353" t="s">
        <v>2680</v>
      </c>
      <c r="AF242" s="52" t="s">
        <v>2684</v>
      </c>
      <c r="AG242" s="52" t="s">
        <v>3541</v>
      </c>
      <c r="AH242" s="52" t="s">
        <v>3470</v>
      </c>
      <c r="AI242" s="52" t="s">
        <v>2456</v>
      </c>
      <c r="AJ242" s="52"/>
      <c r="AK242" s="54" t="s">
        <v>1268</v>
      </c>
      <c r="AL242" s="52" t="s">
        <v>1571</v>
      </c>
      <c r="AM242" s="52" t="s">
        <v>3553</v>
      </c>
      <c r="AN242" s="119">
        <v>107000</v>
      </c>
      <c r="AO242" s="119"/>
      <c r="AP242" s="119">
        <f t="shared" si="8"/>
        <v>1000</v>
      </c>
      <c r="AQ242" s="355">
        <v>23114</v>
      </c>
      <c r="AR242" s="341">
        <v>23102</v>
      </c>
      <c r="AS242" s="361">
        <v>23102</v>
      </c>
      <c r="AT242" s="361">
        <v>23102</v>
      </c>
      <c r="AU242" s="361">
        <v>23102</v>
      </c>
      <c r="AV242" s="371">
        <v>107000</v>
      </c>
      <c r="AW242" s="363">
        <v>1000</v>
      </c>
      <c r="AX242" s="311"/>
    </row>
    <row r="243" spans="1:50" s="123" customFormat="1" ht="90" hidden="1" x14ac:dyDescent="0.2">
      <c r="A243" s="52" t="s">
        <v>42</v>
      </c>
      <c r="B243" s="52" t="s">
        <v>277</v>
      </c>
      <c r="C243" s="52" t="s">
        <v>276</v>
      </c>
      <c r="D243" s="52" t="s">
        <v>11</v>
      </c>
      <c r="E243" s="52" t="s">
        <v>454</v>
      </c>
      <c r="F243" s="121" t="s">
        <v>1815</v>
      </c>
      <c r="G243" s="52" t="s">
        <v>549</v>
      </c>
      <c r="H243" s="71" t="s">
        <v>531</v>
      </c>
      <c r="I243" s="71" t="s">
        <v>268</v>
      </c>
      <c r="J243" s="122">
        <v>120000</v>
      </c>
      <c r="K243" s="78"/>
      <c r="L243" s="78"/>
      <c r="M243" s="249" t="s">
        <v>137</v>
      </c>
      <c r="N243" s="19"/>
      <c r="O243" s="28" t="s">
        <v>2620</v>
      </c>
      <c r="P243" s="375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7">
        <f>Z243</f>
        <v>120000</v>
      </c>
      <c r="AE243" s="20" t="s">
        <v>3699</v>
      </c>
      <c r="AF243" s="54" t="s">
        <v>2726</v>
      </c>
      <c r="AG243" s="54" t="s">
        <v>3544</v>
      </c>
      <c r="AH243" s="52" t="s">
        <v>3475</v>
      </c>
      <c r="AI243" s="52" t="s">
        <v>2457</v>
      </c>
      <c r="AJ243" s="52"/>
      <c r="AK243" s="54" t="s">
        <v>1270</v>
      </c>
      <c r="AL243" s="52" t="s">
        <v>1570</v>
      </c>
      <c r="AM243" s="52" t="s">
        <v>3553</v>
      </c>
      <c r="AN243" s="122"/>
      <c r="AO243" s="122">
        <v>120000</v>
      </c>
      <c r="AP243" s="119">
        <f t="shared" si="8"/>
        <v>0</v>
      </c>
      <c r="AQ243" s="203"/>
      <c r="AR243" s="203"/>
      <c r="AS243" s="375"/>
      <c r="AT243" s="375"/>
      <c r="AU243" s="375">
        <v>242262</v>
      </c>
      <c r="AV243" s="17" t="str">
        <f>AL243</f>
        <v>ได้ตัวผู้รับจ้างแล้ว/รอลงนามในสัญญา</v>
      </c>
      <c r="AW243" s="141" t="e">
        <f>R243-AH243</f>
        <v>#VALUE!</v>
      </c>
      <c r="AX243" s="19"/>
    </row>
    <row r="244" spans="1:50" s="123" customFormat="1" ht="90" hidden="1" x14ac:dyDescent="0.2">
      <c r="A244" s="52" t="s">
        <v>42</v>
      </c>
      <c r="B244" s="52" t="s">
        <v>277</v>
      </c>
      <c r="C244" s="52" t="s">
        <v>276</v>
      </c>
      <c r="D244" s="52" t="s">
        <v>11</v>
      </c>
      <c r="E244" s="52" t="s">
        <v>454</v>
      </c>
      <c r="F244" s="121" t="s">
        <v>1816</v>
      </c>
      <c r="G244" s="52" t="s">
        <v>550</v>
      </c>
      <c r="H244" s="71" t="s">
        <v>269</v>
      </c>
      <c r="I244" s="71" t="s">
        <v>271</v>
      </c>
      <c r="J244" s="122">
        <v>24600</v>
      </c>
      <c r="K244" s="78"/>
      <c r="L244" s="78"/>
      <c r="M244" s="249" t="s">
        <v>137</v>
      </c>
      <c r="N244" s="19"/>
      <c r="O244" s="28" t="s">
        <v>2620</v>
      </c>
      <c r="P244" s="375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7">
        <f t="shared" ref="AD244:AD281" si="9">Z244</f>
        <v>24600</v>
      </c>
      <c r="AE244" s="20" t="s">
        <v>3699</v>
      </c>
      <c r="AF244" s="54" t="s">
        <v>2726</v>
      </c>
      <c r="AG244" s="54" t="s">
        <v>3544</v>
      </c>
      <c r="AH244" s="52" t="s">
        <v>3475</v>
      </c>
      <c r="AI244" s="52" t="s">
        <v>2457</v>
      </c>
      <c r="AJ244" s="52"/>
      <c r="AK244" s="54" t="s">
        <v>1271</v>
      </c>
      <c r="AL244" s="52" t="s">
        <v>1570</v>
      </c>
      <c r="AM244" s="52" t="s">
        <v>3553</v>
      </c>
      <c r="AN244" s="122"/>
      <c r="AO244" s="122">
        <v>24600</v>
      </c>
      <c r="AP244" s="119">
        <f t="shared" si="8"/>
        <v>0</v>
      </c>
      <c r="AQ244" s="203"/>
      <c r="AR244" s="203"/>
      <c r="AS244" s="375"/>
      <c r="AT244" s="375"/>
      <c r="AU244" s="375">
        <v>242262</v>
      </c>
      <c r="AV244" s="17" t="str">
        <f t="shared" ref="AV244:AV273" si="10">AL244</f>
        <v>ได้ตัวผู้รับจ้างแล้ว/รอลงนามในสัญญา</v>
      </c>
      <c r="AW244" s="141" t="e">
        <f t="shared" ref="AW244:AW279" si="11">R244-AH244</f>
        <v>#VALUE!</v>
      </c>
      <c r="AX244" s="19"/>
    </row>
    <row r="245" spans="1:50" s="123" customFormat="1" ht="90" hidden="1" x14ac:dyDescent="0.2">
      <c r="A245" s="52" t="s">
        <v>42</v>
      </c>
      <c r="B245" s="52" t="s">
        <v>277</v>
      </c>
      <c r="C245" s="52" t="s">
        <v>276</v>
      </c>
      <c r="D245" s="52" t="s">
        <v>11</v>
      </c>
      <c r="E245" s="52" t="s">
        <v>454</v>
      </c>
      <c r="F245" s="121" t="s">
        <v>1817</v>
      </c>
      <c r="G245" s="52" t="s">
        <v>551</v>
      </c>
      <c r="H245" s="71" t="s">
        <v>269</v>
      </c>
      <c r="I245" s="71" t="s">
        <v>271</v>
      </c>
      <c r="J245" s="122">
        <v>56000</v>
      </c>
      <c r="K245" s="78"/>
      <c r="L245" s="78"/>
      <c r="M245" s="249" t="s">
        <v>137</v>
      </c>
      <c r="N245" s="19"/>
      <c r="O245" s="19" t="s">
        <v>2727</v>
      </c>
      <c r="P245" s="375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f t="shared" si="9"/>
        <v>56000</v>
      </c>
      <c r="AE245" s="20" t="s">
        <v>2729</v>
      </c>
      <c r="AF245" s="54" t="s">
        <v>2729</v>
      </c>
      <c r="AG245" s="54" t="s">
        <v>3544</v>
      </c>
      <c r="AH245" s="52" t="s">
        <v>2457</v>
      </c>
      <c r="AI245" s="52" t="s">
        <v>2457</v>
      </c>
      <c r="AJ245" s="52"/>
      <c r="AK245" s="54" t="s">
        <v>1273</v>
      </c>
      <c r="AL245" s="52" t="s">
        <v>1570</v>
      </c>
      <c r="AM245" s="52" t="s">
        <v>3552</v>
      </c>
      <c r="AN245" s="119"/>
      <c r="AO245" s="119">
        <v>56000</v>
      </c>
      <c r="AP245" s="119">
        <f t="shared" si="8"/>
        <v>0</v>
      </c>
      <c r="AQ245" s="203"/>
      <c r="AR245" s="203"/>
      <c r="AS245" s="375"/>
      <c r="AT245" s="375"/>
      <c r="AU245" s="19"/>
      <c r="AV245" s="17"/>
      <c r="AW245" s="141" t="e">
        <f t="shared" si="11"/>
        <v>#VALUE!</v>
      </c>
      <c r="AX245" s="19"/>
    </row>
    <row r="246" spans="1:50" s="123" customFormat="1" ht="90" hidden="1" x14ac:dyDescent="0.2">
      <c r="A246" s="52" t="s">
        <v>42</v>
      </c>
      <c r="B246" s="52" t="s">
        <v>277</v>
      </c>
      <c r="C246" s="52" t="s">
        <v>276</v>
      </c>
      <c r="D246" s="52" t="s">
        <v>11</v>
      </c>
      <c r="E246" s="52" t="s">
        <v>454</v>
      </c>
      <c r="F246" s="121" t="s">
        <v>1818</v>
      </c>
      <c r="G246" s="52" t="s">
        <v>552</v>
      </c>
      <c r="H246" s="71" t="s">
        <v>317</v>
      </c>
      <c r="I246" s="71" t="s">
        <v>553</v>
      </c>
      <c r="J246" s="122">
        <v>40000</v>
      </c>
      <c r="K246" s="78"/>
      <c r="L246" s="78"/>
      <c r="M246" s="249" t="s">
        <v>137</v>
      </c>
      <c r="N246" s="19"/>
      <c r="O246" s="28" t="s">
        <v>2620</v>
      </c>
      <c r="P246" s="375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7">
        <f t="shared" si="9"/>
        <v>40000</v>
      </c>
      <c r="AE246" s="20" t="s">
        <v>3699</v>
      </c>
      <c r="AF246" s="54" t="s">
        <v>2726</v>
      </c>
      <c r="AG246" s="54" t="s">
        <v>3544</v>
      </c>
      <c r="AH246" s="52" t="s">
        <v>3475</v>
      </c>
      <c r="AI246" s="52" t="s">
        <v>2457</v>
      </c>
      <c r="AJ246" s="52"/>
      <c r="AK246" s="54" t="s">
        <v>1270</v>
      </c>
      <c r="AL246" s="52" t="s">
        <v>1570</v>
      </c>
      <c r="AM246" s="52" t="s">
        <v>3553</v>
      </c>
      <c r="AN246" s="122"/>
      <c r="AO246" s="122">
        <v>40000</v>
      </c>
      <c r="AP246" s="119">
        <f t="shared" si="8"/>
        <v>0</v>
      </c>
      <c r="AQ246" s="203"/>
      <c r="AR246" s="203"/>
      <c r="AS246" s="375"/>
      <c r="AT246" s="375"/>
      <c r="AU246" s="375">
        <v>242262</v>
      </c>
      <c r="AV246" s="17" t="str">
        <f t="shared" si="10"/>
        <v>ได้ตัวผู้รับจ้างแล้ว/รอลงนามในสัญญา</v>
      </c>
      <c r="AW246" s="141" t="e">
        <f t="shared" si="11"/>
        <v>#VALUE!</v>
      </c>
      <c r="AX246" s="19"/>
    </row>
    <row r="247" spans="1:50" s="123" customFormat="1" ht="90" hidden="1" x14ac:dyDescent="0.2">
      <c r="A247" s="52" t="s">
        <v>42</v>
      </c>
      <c r="B247" s="52" t="s">
        <v>277</v>
      </c>
      <c r="C247" s="52" t="s">
        <v>276</v>
      </c>
      <c r="D247" s="52" t="s">
        <v>11</v>
      </c>
      <c r="E247" s="52" t="s">
        <v>454</v>
      </c>
      <c r="F247" s="121" t="s">
        <v>1819</v>
      </c>
      <c r="G247" s="52" t="s">
        <v>554</v>
      </c>
      <c r="H247" s="71" t="s">
        <v>317</v>
      </c>
      <c r="I247" s="71" t="s">
        <v>553</v>
      </c>
      <c r="J247" s="122">
        <v>40000</v>
      </c>
      <c r="K247" s="78"/>
      <c r="L247" s="78"/>
      <c r="M247" s="249" t="s">
        <v>137</v>
      </c>
      <c r="N247" s="19"/>
      <c r="O247" s="28" t="s">
        <v>2620</v>
      </c>
      <c r="P247" s="375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7">
        <f t="shared" si="9"/>
        <v>40000</v>
      </c>
      <c r="AE247" s="20" t="s">
        <v>3699</v>
      </c>
      <c r="AF247" s="54" t="s">
        <v>2726</v>
      </c>
      <c r="AG247" s="54" t="s">
        <v>3544</v>
      </c>
      <c r="AH247" s="52" t="s">
        <v>3475</v>
      </c>
      <c r="AI247" s="52" t="s">
        <v>2457</v>
      </c>
      <c r="AJ247" s="52"/>
      <c r="AK247" s="54" t="s">
        <v>1270</v>
      </c>
      <c r="AL247" s="52" t="s">
        <v>1570</v>
      </c>
      <c r="AM247" s="52" t="s">
        <v>3553</v>
      </c>
      <c r="AN247" s="122"/>
      <c r="AO247" s="122">
        <v>40000</v>
      </c>
      <c r="AP247" s="119">
        <f t="shared" si="8"/>
        <v>0</v>
      </c>
      <c r="AQ247" s="203"/>
      <c r="AR247" s="203"/>
      <c r="AS247" s="375"/>
      <c r="AT247" s="375"/>
      <c r="AU247" s="375">
        <v>242262</v>
      </c>
      <c r="AV247" s="17" t="str">
        <f t="shared" si="10"/>
        <v>ได้ตัวผู้รับจ้างแล้ว/รอลงนามในสัญญา</v>
      </c>
      <c r="AW247" s="141" t="e">
        <f t="shared" si="11"/>
        <v>#VALUE!</v>
      </c>
      <c r="AX247" s="19"/>
    </row>
    <row r="248" spans="1:50" s="123" customFormat="1" ht="90" hidden="1" x14ac:dyDescent="0.2">
      <c r="A248" s="52" t="s">
        <v>42</v>
      </c>
      <c r="B248" s="52" t="s">
        <v>277</v>
      </c>
      <c r="C248" s="52" t="s">
        <v>276</v>
      </c>
      <c r="D248" s="52" t="s">
        <v>11</v>
      </c>
      <c r="E248" s="52" t="s">
        <v>454</v>
      </c>
      <c r="F248" s="121" t="s">
        <v>1820</v>
      </c>
      <c r="G248" s="52" t="s">
        <v>555</v>
      </c>
      <c r="H248" s="71" t="s">
        <v>459</v>
      </c>
      <c r="I248" s="71" t="s">
        <v>268</v>
      </c>
      <c r="J248" s="122">
        <v>40000</v>
      </c>
      <c r="K248" s="78"/>
      <c r="L248" s="78"/>
      <c r="M248" s="249" t="s">
        <v>137</v>
      </c>
      <c r="N248" s="19"/>
      <c r="O248" s="28" t="s">
        <v>2620</v>
      </c>
      <c r="P248" s="375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7">
        <f t="shared" si="9"/>
        <v>40000</v>
      </c>
      <c r="AE248" s="20" t="s">
        <v>3699</v>
      </c>
      <c r="AF248" s="54" t="s">
        <v>2726</v>
      </c>
      <c r="AG248" s="54" t="s">
        <v>3544</v>
      </c>
      <c r="AH248" s="52" t="s">
        <v>3475</v>
      </c>
      <c r="AI248" s="52" t="s">
        <v>2457</v>
      </c>
      <c r="AJ248" s="52"/>
      <c r="AK248" s="54" t="s">
        <v>1270</v>
      </c>
      <c r="AL248" s="52" t="s">
        <v>1570</v>
      </c>
      <c r="AM248" s="52" t="s">
        <v>3553</v>
      </c>
      <c r="AN248" s="122"/>
      <c r="AO248" s="122">
        <v>40000</v>
      </c>
      <c r="AP248" s="119">
        <f t="shared" si="8"/>
        <v>0</v>
      </c>
      <c r="AQ248" s="203"/>
      <c r="AR248" s="203"/>
      <c r="AS248" s="375"/>
      <c r="AT248" s="375"/>
      <c r="AU248" s="375">
        <v>242262</v>
      </c>
      <c r="AV248" s="17" t="str">
        <f t="shared" si="10"/>
        <v>ได้ตัวผู้รับจ้างแล้ว/รอลงนามในสัญญา</v>
      </c>
      <c r="AW248" s="141" t="e">
        <f t="shared" si="11"/>
        <v>#VALUE!</v>
      </c>
      <c r="AX248" s="19"/>
    </row>
    <row r="249" spans="1:50" s="123" customFormat="1" ht="72" hidden="1" x14ac:dyDescent="0.2">
      <c r="A249" s="52" t="s">
        <v>42</v>
      </c>
      <c r="B249" s="52" t="s">
        <v>277</v>
      </c>
      <c r="C249" s="52" t="s">
        <v>276</v>
      </c>
      <c r="D249" s="52" t="s">
        <v>11</v>
      </c>
      <c r="E249" s="52" t="s">
        <v>454</v>
      </c>
      <c r="F249" s="121" t="s">
        <v>1821</v>
      </c>
      <c r="G249" s="52" t="s">
        <v>556</v>
      </c>
      <c r="H249" s="71" t="s">
        <v>270</v>
      </c>
      <c r="I249" s="71" t="s">
        <v>274</v>
      </c>
      <c r="J249" s="122">
        <v>50000</v>
      </c>
      <c r="K249" s="78"/>
      <c r="L249" s="78"/>
      <c r="M249" s="249" t="s">
        <v>137</v>
      </c>
      <c r="N249" s="19"/>
      <c r="O249" s="19" t="s">
        <v>3700</v>
      </c>
      <c r="P249" s="375">
        <v>242260</v>
      </c>
      <c r="Q249" s="52" t="s">
        <v>2737</v>
      </c>
      <c r="R249" s="19" t="s">
        <v>1279</v>
      </c>
      <c r="S249" s="19" t="s">
        <v>72</v>
      </c>
      <c r="T249" s="19"/>
      <c r="U249" s="19"/>
      <c r="V249" s="19" t="s">
        <v>3701</v>
      </c>
      <c r="W249" s="17">
        <v>50000</v>
      </c>
      <c r="X249" s="18">
        <v>1</v>
      </c>
      <c r="Y249" s="142">
        <v>242268</v>
      </c>
      <c r="Z249" s="17">
        <v>50000</v>
      </c>
      <c r="AA249" s="19">
        <v>7014304170</v>
      </c>
      <c r="AB249" s="19"/>
      <c r="AC249" s="19"/>
      <c r="AD249" s="17">
        <f t="shared" si="9"/>
        <v>50000</v>
      </c>
      <c r="AE249" s="20" t="s">
        <v>3702</v>
      </c>
      <c r="AF249" s="54" t="s">
        <v>1274</v>
      </c>
      <c r="AG249" s="54" t="s">
        <v>3539</v>
      </c>
      <c r="AH249" s="54" t="s">
        <v>1571</v>
      </c>
      <c r="AI249" s="52" t="s">
        <v>2456</v>
      </c>
      <c r="AJ249" s="52"/>
      <c r="AK249" s="54" t="s">
        <v>1274</v>
      </c>
      <c r="AL249" s="52" t="s">
        <v>1569</v>
      </c>
      <c r="AM249" s="52" t="s">
        <v>3553</v>
      </c>
      <c r="AN249" s="122">
        <v>50000</v>
      </c>
      <c r="AO249" s="119"/>
      <c r="AP249" s="119">
        <f t="shared" si="8"/>
        <v>0</v>
      </c>
      <c r="AQ249" s="203">
        <v>242263</v>
      </c>
      <c r="AR249" s="203">
        <v>242263</v>
      </c>
      <c r="AS249" s="375">
        <v>242268</v>
      </c>
      <c r="AT249" s="375">
        <v>242268</v>
      </c>
      <c r="AU249" s="375">
        <v>242271</v>
      </c>
      <c r="AV249" s="17" t="str">
        <f t="shared" si="10"/>
        <v>หัวหน้าหน่วยงานเห็นชอบรายงานขอซื้อขอจ้าง</v>
      </c>
      <c r="AW249" s="141" t="e">
        <f t="shared" si="11"/>
        <v>#VALUE!</v>
      </c>
      <c r="AX249" s="19"/>
    </row>
    <row r="250" spans="1:50" s="123" customFormat="1" ht="90" hidden="1" x14ac:dyDescent="0.2">
      <c r="A250" s="52" t="s">
        <v>42</v>
      </c>
      <c r="B250" s="52" t="s">
        <v>277</v>
      </c>
      <c r="C250" s="52" t="s">
        <v>276</v>
      </c>
      <c r="D250" s="52" t="s">
        <v>21</v>
      </c>
      <c r="E250" s="52" t="s">
        <v>454</v>
      </c>
      <c r="F250" s="121" t="s">
        <v>1822</v>
      </c>
      <c r="G250" s="52" t="s">
        <v>557</v>
      </c>
      <c r="H250" s="71" t="s">
        <v>270</v>
      </c>
      <c r="I250" s="71" t="s">
        <v>271</v>
      </c>
      <c r="J250" s="122">
        <v>10200</v>
      </c>
      <c r="K250" s="78"/>
      <c r="L250" s="78"/>
      <c r="M250" s="249" t="s">
        <v>137</v>
      </c>
      <c r="N250" s="19"/>
      <c r="O250" s="19" t="s">
        <v>2730</v>
      </c>
      <c r="P250" s="375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f t="shared" si="9"/>
        <v>10200</v>
      </c>
      <c r="AE250" s="20" t="s">
        <v>2729</v>
      </c>
      <c r="AF250" s="54" t="s">
        <v>2729</v>
      </c>
      <c r="AG250" s="54" t="s">
        <v>3544</v>
      </c>
      <c r="AH250" s="52" t="s">
        <v>2457</v>
      </c>
      <c r="AI250" s="52" t="s">
        <v>2457</v>
      </c>
      <c r="AJ250" s="52"/>
      <c r="AK250" s="54" t="s">
        <v>1276</v>
      </c>
      <c r="AL250" s="52" t="s">
        <v>1570</v>
      </c>
      <c r="AM250" s="52" t="s">
        <v>3552</v>
      </c>
      <c r="AN250" s="119"/>
      <c r="AO250" s="122">
        <v>10200</v>
      </c>
      <c r="AP250" s="119">
        <f t="shared" si="8"/>
        <v>0</v>
      </c>
      <c r="AQ250" s="203"/>
      <c r="AR250" s="203"/>
      <c r="AS250" s="375"/>
      <c r="AT250" s="375"/>
      <c r="AU250" s="47"/>
      <c r="AV250" s="17"/>
      <c r="AW250" s="141" t="e">
        <f t="shared" si="11"/>
        <v>#VALUE!</v>
      </c>
      <c r="AX250" s="19"/>
    </row>
    <row r="251" spans="1:50" s="123" customFormat="1" ht="90" hidden="1" x14ac:dyDescent="0.2">
      <c r="A251" s="52" t="s">
        <v>42</v>
      </c>
      <c r="B251" s="52" t="s">
        <v>277</v>
      </c>
      <c r="C251" s="52" t="s">
        <v>276</v>
      </c>
      <c r="D251" s="52" t="s">
        <v>21</v>
      </c>
      <c r="E251" s="52" t="s">
        <v>454</v>
      </c>
      <c r="F251" s="121" t="s">
        <v>1823</v>
      </c>
      <c r="G251" s="52" t="s">
        <v>558</v>
      </c>
      <c r="H251" s="71" t="s">
        <v>270</v>
      </c>
      <c r="I251" s="71" t="s">
        <v>274</v>
      </c>
      <c r="J251" s="122">
        <v>7000</v>
      </c>
      <c r="K251" s="78"/>
      <c r="L251" s="78"/>
      <c r="M251" s="249" t="s">
        <v>137</v>
      </c>
      <c r="N251" s="19"/>
      <c r="O251" s="19" t="s">
        <v>2734</v>
      </c>
      <c r="P251" s="375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f t="shared" si="9"/>
        <v>7000</v>
      </c>
      <c r="AE251" s="20" t="s">
        <v>2729</v>
      </c>
      <c r="AF251" s="54" t="s">
        <v>2729</v>
      </c>
      <c r="AG251" s="54" t="s">
        <v>3544</v>
      </c>
      <c r="AH251" s="52" t="s">
        <v>2457</v>
      </c>
      <c r="AI251" s="52" t="s">
        <v>2457</v>
      </c>
      <c r="AJ251" s="52"/>
      <c r="AK251" s="54" t="s">
        <v>1270</v>
      </c>
      <c r="AL251" s="52" t="s">
        <v>1570</v>
      </c>
      <c r="AM251" s="52" t="s">
        <v>3552</v>
      </c>
      <c r="AN251" s="119"/>
      <c r="AO251" s="122">
        <v>7000</v>
      </c>
      <c r="AP251" s="119">
        <f t="shared" si="8"/>
        <v>0</v>
      </c>
      <c r="AQ251" s="203"/>
      <c r="AR251" s="203"/>
      <c r="AS251" s="375"/>
      <c r="AT251" s="375"/>
      <c r="AU251" s="47"/>
      <c r="AV251" s="17"/>
      <c r="AW251" s="141" t="e">
        <f>R251-AH251</f>
        <v>#VALUE!</v>
      </c>
      <c r="AX251" s="19"/>
    </row>
    <row r="252" spans="1:50" s="123" customFormat="1" ht="90" hidden="1" x14ac:dyDescent="0.2">
      <c r="A252" s="52" t="s">
        <v>42</v>
      </c>
      <c r="B252" s="52" t="s">
        <v>277</v>
      </c>
      <c r="C252" s="52" t="s">
        <v>276</v>
      </c>
      <c r="D252" s="52" t="s">
        <v>13</v>
      </c>
      <c r="E252" s="52" t="s">
        <v>454</v>
      </c>
      <c r="F252" s="121" t="s">
        <v>1824</v>
      </c>
      <c r="G252" s="52" t="s">
        <v>559</v>
      </c>
      <c r="H252" s="71" t="s">
        <v>270</v>
      </c>
      <c r="I252" s="71" t="s">
        <v>271</v>
      </c>
      <c r="J252" s="122">
        <v>1600000</v>
      </c>
      <c r="K252" s="249" t="s">
        <v>137</v>
      </c>
      <c r="L252" s="78"/>
      <c r="M252" s="78"/>
      <c r="N252" s="19"/>
      <c r="O252" s="28" t="s">
        <v>2558</v>
      </c>
      <c r="P252" s="375">
        <v>242256</v>
      </c>
      <c r="Q252" s="52" t="s">
        <v>2737</v>
      </c>
      <c r="R252" s="19" t="s">
        <v>1279</v>
      </c>
      <c r="S252" s="19" t="s">
        <v>72</v>
      </c>
      <c r="T252" s="19" t="s">
        <v>1193</v>
      </c>
      <c r="U252" s="19" t="s">
        <v>3703</v>
      </c>
      <c r="V252" s="19" t="s">
        <v>3704</v>
      </c>
      <c r="W252" s="17">
        <v>1599000</v>
      </c>
      <c r="X252" s="18">
        <v>1</v>
      </c>
      <c r="Y252" s="46" t="s">
        <v>3705</v>
      </c>
      <c r="Z252" s="17">
        <v>1599000</v>
      </c>
      <c r="AA252" s="19">
        <v>7014292536</v>
      </c>
      <c r="AB252" s="19"/>
      <c r="AC252" s="19"/>
      <c r="AD252" s="17">
        <f t="shared" si="9"/>
        <v>1599000</v>
      </c>
      <c r="AE252" s="20" t="s">
        <v>3706</v>
      </c>
      <c r="AF252" s="54" t="s">
        <v>2738</v>
      </c>
      <c r="AG252" s="54" t="s">
        <v>3540</v>
      </c>
      <c r="AH252" s="54" t="s">
        <v>3479</v>
      </c>
      <c r="AI252" s="52" t="s">
        <v>2456</v>
      </c>
      <c r="AJ252" s="52"/>
      <c r="AK252" s="54" t="s">
        <v>1277</v>
      </c>
      <c r="AL252" s="52" t="s">
        <v>1571</v>
      </c>
      <c r="AM252" s="52" t="s">
        <v>3553</v>
      </c>
      <c r="AN252" s="119">
        <v>1599000</v>
      </c>
      <c r="AO252" s="119"/>
      <c r="AP252" s="119">
        <f t="shared" si="8"/>
        <v>1000</v>
      </c>
      <c r="AQ252" s="203">
        <v>242256</v>
      </c>
      <c r="AR252" s="203">
        <v>242256</v>
      </c>
      <c r="AS252" s="375">
        <v>242286</v>
      </c>
      <c r="AT252" s="375">
        <v>242286</v>
      </c>
      <c r="AU252" s="375">
        <v>242290</v>
      </c>
      <c r="AV252" s="17" t="str">
        <f t="shared" si="10"/>
        <v>เสนอราคา/พิจารณาผล</v>
      </c>
      <c r="AW252" s="141" t="e">
        <f t="shared" ref="AW252:AW266" si="12">R252-AH252</f>
        <v>#VALUE!</v>
      </c>
      <c r="AX252" s="19"/>
    </row>
    <row r="253" spans="1:50" s="123" customFormat="1" ht="90" hidden="1" x14ac:dyDescent="0.2">
      <c r="A253" s="52" t="s">
        <v>42</v>
      </c>
      <c r="B253" s="52" t="s">
        <v>277</v>
      </c>
      <c r="C253" s="52" t="s">
        <v>276</v>
      </c>
      <c r="D253" s="52" t="s">
        <v>13</v>
      </c>
      <c r="E253" s="52" t="s">
        <v>454</v>
      </c>
      <c r="F253" s="121" t="s">
        <v>1825</v>
      </c>
      <c r="G253" s="52" t="s">
        <v>560</v>
      </c>
      <c r="H253" s="71" t="s">
        <v>269</v>
      </c>
      <c r="I253" s="71" t="s">
        <v>281</v>
      </c>
      <c r="J253" s="122">
        <v>43600</v>
      </c>
      <c r="K253" s="255"/>
      <c r="L253" s="78"/>
      <c r="M253" s="249" t="s">
        <v>137</v>
      </c>
      <c r="N253" s="19"/>
      <c r="O253" s="19" t="s">
        <v>2739</v>
      </c>
      <c r="P253" s="375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f t="shared" si="9"/>
        <v>43600</v>
      </c>
      <c r="AE253" s="20" t="s">
        <v>2729</v>
      </c>
      <c r="AF253" s="54" t="s">
        <v>2729</v>
      </c>
      <c r="AG253" s="54" t="s">
        <v>3544</v>
      </c>
      <c r="AH253" s="52" t="s">
        <v>2457</v>
      </c>
      <c r="AI253" s="52" t="s">
        <v>2457</v>
      </c>
      <c r="AJ253" s="52"/>
      <c r="AK253" s="54" t="s">
        <v>1280</v>
      </c>
      <c r="AL253" s="52" t="s">
        <v>1570</v>
      </c>
      <c r="AM253" s="52" t="s">
        <v>3552</v>
      </c>
      <c r="AN253" s="119"/>
      <c r="AO253" s="122">
        <v>43600</v>
      </c>
      <c r="AP253" s="119">
        <f t="shared" si="8"/>
        <v>0</v>
      </c>
      <c r="AQ253" s="203"/>
      <c r="AR253" s="203"/>
      <c r="AS253" s="375"/>
      <c r="AT253" s="375"/>
      <c r="AU253" s="375"/>
      <c r="AV253" s="17"/>
      <c r="AW253" s="141" t="e">
        <f t="shared" si="12"/>
        <v>#VALUE!</v>
      </c>
      <c r="AX253" s="19"/>
    </row>
    <row r="254" spans="1:50" s="123" customFormat="1" ht="72" hidden="1" x14ac:dyDescent="0.2">
      <c r="A254" s="52" t="s">
        <v>42</v>
      </c>
      <c r="B254" s="52" t="s">
        <v>277</v>
      </c>
      <c r="C254" s="52" t="s">
        <v>276</v>
      </c>
      <c r="D254" s="52" t="s">
        <v>13</v>
      </c>
      <c r="E254" s="52" t="s">
        <v>454</v>
      </c>
      <c r="F254" s="121" t="s">
        <v>1826</v>
      </c>
      <c r="G254" s="52" t="s">
        <v>561</v>
      </c>
      <c r="H254" s="71" t="s">
        <v>269</v>
      </c>
      <c r="I254" s="71" t="s">
        <v>421</v>
      </c>
      <c r="J254" s="122">
        <v>100000</v>
      </c>
      <c r="K254" s="249" t="s">
        <v>137</v>
      </c>
      <c r="L254" s="78"/>
      <c r="M254" s="78"/>
      <c r="N254" s="311"/>
      <c r="O254" s="28" t="s">
        <v>2558</v>
      </c>
      <c r="P254" s="375">
        <v>242256</v>
      </c>
      <c r="Q254" s="52" t="s">
        <v>2737</v>
      </c>
      <c r="R254" s="19" t="s">
        <v>1279</v>
      </c>
      <c r="S254" s="19" t="s">
        <v>72</v>
      </c>
      <c r="T254" s="311" t="s">
        <v>3707</v>
      </c>
      <c r="U254" s="311" t="s">
        <v>3708</v>
      </c>
      <c r="V254" s="19" t="s">
        <v>3709</v>
      </c>
      <c r="W254" s="336">
        <v>97500</v>
      </c>
      <c r="X254" s="332">
        <v>1</v>
      </c>
      <c r="Y254" s="46" t="s">
        <v>3705</v>
      </c>
      <c r="Z254" s="336">
        <v>97500</v>
      </c>
      <c r="AA254" s="19">
        <v>7014292536</v>
      </c>
      <c r="AB254" s="311"/>
      <c r="AC254" s="311"/>
      <c r="AD254" s="17">
        <f t="shared" si="9"/>
        <v>97500</v>
      </c>
      <c r="AE254" s="20" t="s">
        <v>3706</v>
      </c>
      <c r="AF254" s="54" t="s">
        <v>2738</v>
      </c>
      <c r="AG254" s="54" t="s">
        <v>3540</v>
      </c>
      <c r="AH254" s="54" t="s">
        <v>3479</v>
      </c>
      <c r="AI254" s="52" t="s">
        <v>2456</v>
      </c>
      <c r="AJ254" s="52"/>
      <c r="AK254" s="54" t="s">
        <v>1277</v>
      </c>
      <c r="AL254" s="52" t="s">
        <v>1571</v>
      </c>
      <c r="AM254" s="52" t="s">
        <v>3553</v>
      </c>
      <c r="AN254" s="119">
        <v>97500</v>
      </c>
      <c r="AO254" s="119"/>
      <c r="AP254" s="119">
        <f t="shared" si="8"/>
        <v>2500</v>
      </c>
      <c r="AQ254" s="203">
        <v>242256</v>
      </c>
      <c r="AR254" s="203">
        <v>242256</v>
      </c>
      <c r="AS254" s="375">
        <v>242286</v>
      </c>
      <c r="AT254" s="375">
        <v>242286</v>
      </c>
      <c r="AU254" s="375">
        <v>242290</v>
      </c>
      <c r="AV254" s="17" t="str">
        <f t="shared" si="10"/>
        <v>เสนอราคา/พิจารณาผล</v>
      </c>
      <c r="AW254" s="141" t="e">
        <f t="shared" si="12"/>
        <v>#VALUE!</v>
      </c>
      <c r="AX254" s="311"/>
    </row>
    <row r="255" spans="1:50" s="123" customFormat="1" ht="72" hidden="1" x14ac:dyDescent="0.2">
      <c r="A255" s="52" t="s">
        <v>42</v>
      </c>
      <c r="B255" s="52" t="s">
        <v>277</v>
      </c>
      <c r="C255" s="52" t="s">
        <v>276</v>
      </c>
      <c r="D255" s="52" t="s">
        <v>13</v>
      </c>
      <c r="E255" s="52" t="s">
        <v>454</v>
      </c>
      <c r="F255" s="121" t="s">
        <v>1827</v>
      </c>
      <c r="G255" s="52" t="s">
        <v>562</v>
      </c>
      <c r="H255" s="71" t="s">
        <v>319</v>
      </c>
      <c r="I255" s="71" t="s">
        <v>274</v>
      </c>
      <c r="J255" s="122">
        <v>180000</v>
      </c>
      <c r="K255" s="249" t="s">
        <v>137</v>
      </c>
      <c r="L255" s="78"/>
      <c r="M255" s="78"/>
      <c r="N255" s="311"/>
      <c r="O255" s="28" t="s">
        <v>2558</v>
      </c>
      <c r="P255" s="375">
        <v>242256</v>
      </c>
      <c r="Q255" s="52" t="s">
        <v>2737</v>
      </c>
      <c r="R255" s="19" t="s">
        <v>1279</v>
      </c>
      <c r="S255" s="19" t="s">
        <v>72</v>
      </c>
      <c r="T255" s="311" t="s">
        <v>3710</v>
      </c>
      <c r="U255" s="311" t="s">
        <v>3711</v>
      </c>
      <c r="V255" s="19" t="s">
        <v>3709</v>
      </c>
      <c r="W255" s="336">
        <v>178000</v>
      </c>
      <c r="X255" s="332">
        <v>1</v>
      </c>
      <c r="Y255" s="46" t="s">
        <v>3705</v>
      </c>
      <c r="Z255" s="336">
        <v>178000</v>
      </c>
      <c r="AA255" s="19">
        <v>7014292536</v>
      </c>
      <c r="AB255" s="311"/>
      <c r="AC255" s="311"/>
      <c r="AD255" s="17">
        <f t="shared" si="9"/>
        <v>178000</v>
      </c>
      <c r="AE255" s="20" t="s">
        <v>3706</v>
      </c>
      <c r="AF255" s="54" t="s">
        <v>2738</v>
      </c>
      <c r="AG255" s="54" t="s">
        <v>3540</v>
      </c>
      <c r="AH255" s="54" t="s">
        <v>3479</v>
      </c>
      <c r="AI255" s="52" t="s">
        <v>2456</v>
      </c>
      <c r="AJ255" s="52"/>
      <c r="AK255" s="54" t="s">
        <v>1277</v>
      </c>
      <c r="AL255" s="52" t="s">
        <v>1571</v>
      </c>
      <c r="AM255" s="52" t="s">
        <v>3553</v>
      </c>
      <c r="AN255" s="119">
        <v>178000</v>
      </c>
      <c r="AO255" s="119"/>
      <c r="AP255" s="119">
        <f t="shared" si="8"/>
        <v>2000</v>
      </c>
      <c r="AQ255" s="203">
        <v>242256</v>
      </c>
      <c r="AR255" s="203">
        <v>242256</v>
      </c>
      <c r="AS255" s="375">
        <v>242286</v>
      </c>
      <c r="AT255" s="375">
        <v>242286</v>
      </c>
      <c r="AU255" s="375">
        <v>242290</v>
      </c>
      <c r="AV255" s="17" t="str">
        <f t="shared" si="10"/>
        <v>เสนอราคา/พิจารณาผล</v>
      </c>
      <c r="AW255" s="141" t="e">
        <f t="shared" si="12"/>
        <v>#VALUE!</v>
      </c>
      <c r="AX255" s="311"/>
    </row>
    <row r="256" spans="1:50" s="123" customFormat="1" ht="72" hidden="1" x14ac:dyDescent="0.2">
      <c r="A256" s="52" t="s">
        <v>42</v>
      </c>
      <c r="B256" s="52" t="s">
        <v>277</v>
      </c>
      <c r="C256" s="52" t="s">
        <v>276</v>
      </c>
      <c r="D256" s="52" t="s">
        <v>18</v>
      </c>
      <c r="E256" s="52" t="s">
        <v>454</v>
      </c>
      <c r="F256" s="121" t="s">
        <v>1828</v>
      </c>
      <c r="G256" s="52" t="s">
        <v>563</v>
      </c>
      <c r="H256" s="71" t="s">
        <v>272</v>
      </c>
      <c r="I256" s="71" t="s">
        <v>274</v>
      </c>
      <c r="J256" s="122">
        <v>225000</v>
      </c>
      <c r="K256" s="249" t="s">
        <v>137</v>
      </c>
      <c r="L256" s="78"/>
      <c r="M256" s="78"/>
      <c r="N256" s="19"/>
      <c r="O256" s="28" t="s">
        <v>2652</v>
      </c>
      <c r="P256" s="47">
        <v>242239</v>
      </c>
      <c r="Q256" s="19" t="s">
        <v>2737</v>
      </c>
      <c r="R256" s="19" t="s">
        <v>1279</v>
      </c>
      <c r="S256" s="19" t="s">
        <v>72</v>
      </c>
      <c r="T256" s="376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42">
        <v>242249</v>
      </c>
      <c r="AC256" s="142">
        <v>242249</v>
      </c>
      <c r="AD256" s="17">
        <f t="shared" si="9"/>
        <v>223500</v>
      </c>
      <c r="AE256" s="20" t="s">
        <v>3699</v>
      </c>
      <c r="AF256" s="54" t="s">
        <v>2744</v>
      </c>
      <c r="AG256" s="54" t="s">
        <v>3544</v>
      </c>
      <c r="AH256" s="54" t="s">
        <v>3472</v>
      </c>
      <c r="AI256" s="54" t="s">
        <v>2457</v>
      </c>
      <c r="AJ256" s="54"/>
      <c r="AK256" s="54" t="s">
        <v>1277</v>
      </c>
      <c r="AL256" s="52" t="s">
        <v>1571</v>
      </c>
      <c r="AM256" s="52" t="s">
        <v>3553</v>
      </c>
      <c r="AN256" s="119"/>
      <c r="AO256" s="119">
        <v>223500</v>
      </c>
      <c r="AP256" s="119">
        <f t="shared" si="8"/>
        <v>1500</v>
      </c>
      <c r="AQ256" s="203"/>
      <c r="AR256" s="203"/>
      <c r="AS256" s="375"/>
      <c r="AT256" s="375"/>
      <c r="AU256" s="375">
        <v>242262</v>
      </c>
      <c r="AV256" s="17" t="str">
        <f t="shared" si="10"/>
        <v>เสนอราคา/พิจารณาผล</v>
      </c>
      <c r="AW256" s="141" t="e">
        <f t="shared" si="12"/>
        <v>#VALUE!</v>
      </c>
      <c r="AX256" s="19"/>
    </row>
    <row r="257" spans="1:50" s="123" customFormat="1" ht="72" hidden="1" x14ac:dyDescent="0.2">
      <c r="A257" s="52" t="s">
        <v>42</v>
      </c>
      <c r="B257" s="52" t="s">
        <v>277</v>
      </c>
      <c r="C257" s="52" t="s">
        <v>276</v>
      </c>
      <c r="D257" s="52" t="s">
        <v>18</v>
      </c>
      <c r="E257" s="52" t="s">
        <v>454</v>
      </c>
      <c r="F257" s="121" t="s">
        <v>1829</v>
      </c>
      <c r="G257" s="52" t="s">
        <v>564</v>
      </c>
      <c r="H257" s="71" t="s">
        <v>270</v>
      </c>
      <c r="I257" s="71" t="s">
        <v>268</v>
      </c>
      <c r="J257" s="122">
        <v>40000</v>
      </c>
      <c r="K257" s="249" t="s">
        <v>137</v>
      </c>
      <c r="L257" s="78"/>
      <c r="M257" s="78"/>
      <c r="N257" s="19"/>
      <c r="O257" s="28" t="s">
        <v>2652</v>
      </c>
      <c r="P257" s="47">
        <v>242239</v>
      </c>
      <c r="Q257" s="19" t="s">
        <v>2737</v>
      </c>
      <c r="R257" s="19" t="s">
        <v>1279</v>
      </c>
      <c r="S257" s="19" t="s">
        <v>72</v>
      </c>
      <c r="T257" s="377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42">
        <v>242249</v>
      </c>
      <c r="AC257" s="142">
        <v>242249</v>
      </c>
      <c r="AD257" s="17">
        <f t="shared" si="9"/>
        <v>39500</v>
      </c>
      <c r="AE257" s="20" t="s">
        <v>3699</v>
      </c>
      <c r="AF257" s="54" t="s">
        <v>2744</v>
      </c>
      <c r="AG257" s="54" t="s">
        <v>3544</v>
      </c>
      <c r="AH257" s="54" t="s">
        <v>3472</v>
      </c>
      <c r="AI257" s="54" t="s">
        <v>2457</v>
      </c>
      <c r="AJ257" s="54"/>
      <c r="AK257" s="54" t="s">
        <v>1277</v>
      </c>
      <c r="AL257" s="52" t="s">
        <v>1571</v>
      </c>
      <c r="AM257" s="52" t="s">
        <v>3553</v>
      </c>
      <c r="AN257" s="119"/>
      <c r="AO257" s="119">
        <v>39500</v>
      </c>
      <c r="AP257" s="119">
        <f t="shared" si="8"/>
        <v>500</v>
      </c>
      <c r="AQ257" s="203"/>
      <c r="AR257" s="203"/>
      <c r="AS257" s="375"/>
      <c r="AT257" s="375"/>
      <c r="AU257" s="375">
        <v>242262</v>
      </c>
      <c r="AV257" s="17" t="str">
        <f t="shared" si="10"/>
        <v>เสนอราคา/พิจารณาผล</v>
      </c>
      <c r="AW257" s="141" t="e">
        <f t="shared" si="12"/>
        <v>#VALUE!</v>
      </c>
      <c r="AX257" s="19"/>
    </row>
    <row r="258" spans="1:50" s="123" customFormat="1" ht="72" hidden="1" x14ac:dyDescent="0.2">
      <c r="A258" s="52" t="s">
        <v>42</v>
      </c>
      <c r="B258" s="52" t="s">
        <v>277</v>
      </c>
      <c r="C258" s="52" t="s">
        <v>276</v>
      </c>
      <c r="D258" s="52" t="s">
        <v>18</v>
      </c>
      <c r="E258" s="52" t="s">
        <v>454</v>
      </c>
      <c r="F258" s="121" t="s">
        <v>1830</v>
      </c>
      <c r="G258" s="52" t="s">
        <v>565</v>
      </c>
      <c r="H258" s="71" t="s">
        <v>270</v>
      </c>
      <c r="I258" s="71" t="s">
        <v>268</v>
      </c>
      <c r="J258" s="122">
        <v>35000</v>
      </c>
      <c r="K258" s="249" t="s">
        <v>137</v>
      </c>
      <c r="L258" s="78"/>
      <c r="M258" s="78"/>
      <c r="N258" s="19"/>
      <c r="O258" s="28" t="s">
        <v>2652</v>
      </c>
      <c r="P258" s="47">
        <v>242239</v>
      </c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42">
        <v>242249</v>
      </c>
      <c r="AC258" s="142">
        <v>242249</v>
      </c>
      <c r="AD258" s="17">
        <f t="shared" si="9"/>
        <v>35000</v>
      </c>
      <c r="AE258" s="20" t="s">
        <v>3699</v>
      </c>
      <c r="AF258" s="54" t="s">
        <v>2744</v>
      </c>
      <c r="AG258" s="54" t="s">
        <v>3544</v>
      </c>
      <c r="AH258" s="54" t="s">
        <v>3472</v>
      </c>
      <c r="AI258" s="54" t="s">
        <v>2457</v>
      </c>
      <c r="AJ258" s="54"/>
      <c r="AK258" s="54" t="s">
        <v>1277</v>
      </c>
      <c r="AL258" s="52" t="s">
        <v>1571</v>
      </c>
      <c r="AM258" s="52" t="s">
        <v>3553</v>
      </c>
      <c r="AN258" s="122"/>
      <c r="AO258" s="122">
        <v>35000</v>
      </c>
      <c r="AP258" s="119">
        <f t="shared" si="8"/>
        <v>0</v>
      </c>
      <c r="AQ258" s="203"/>
      <c r="AR258" s="203"/>
      <c r="AS258" s="375"/>
      <c r="AT258" s="375"/>
      <c r="AU258" s="375">
        <v>242262</v>
      </c>
      <c r="AV258" s="17" t="str">
        <f t="shared" si="10"/>
        <v>เสนอราคา/พิจารณาผล</v>
      </c>
      <c r="AW258" s="141" t="e">
        <f t="shared" si="12"/>
        <v>#VALUE!</v>
      </c>
      <c r="AX258" s="19"/>
    </row>
    <row r="259" spans="1:50" s="123" customFormat="1" ht="72" hidden="1" x14ac:dyDescent="0.2">
      <c r="A259" s="52" t="s">
        <v>42</v>
      </c>
      <c r="B259" s="52" t="s">
        <v>277</v>
      </c>
      <c r="C259" s="52" t="s">
        <v>276</v>
      </c>
      <c r="D259" s="52" t="s">
        <v>18</v>
      </c>
      <c r="E259" s="52" t="s">
        <v>454</v>
      </c>
      <c r="F259" s="121" t="s">
        <v>1831</v>
      </c>
      <c r="G259" s="52" t="s">
        <v>566</v>
      </c>
      <c r="H259" s="71" t="s">
        <v>269</v>
      </c>
      <c r="I259" s="71" t="s">
        <v>271</v>
      </c>
      <c r="J259" s="122">
        <v>100000</v>
      </c>
      <c r="K259" s="249" t="s">
        <v>137</v>
      </c>
      <c r="L259" s="78"/>
      <c r="M259" s="78"/>
      <c r="N259" s="19"/>
      <c r="O259" s="28" t="s">
        <v>2652</v>
      </c>
      <c r="P259" s="47">
        <v>242239</v>
      </c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42">
        <v>242249</v>
      </c>
      <c r="AC259" s="142">
        <v>242249</v>
      </c>
      <c r="AD259" s="17">
        <f t="shared" si="9"/>
        <v>100000</v>
      </c>
      <c r="AE259" s="20" t="s">
        <v>3699</v>
      </c>
      <c r="AF259" s="54" t="s">
        <v>2744</v>
      </c>
      <c r="AG259" s="54" t="s">
        <v>3544</v>
      </c>
      <c r="AH259" s="54" t="s">
        <v>3472</v>
      </c>
      <c r="AI259" s="54" t="s">
        <v>2457</v>
      </c>
      <c r="AJ259" s="54"/>
      <c r="AK259" s="54" t="s">
        <v>1277</v>
      </c>
      <c r="AL259" s="52" t="s">
        <v>1571</v>
      </c>
      <c r="AM259" s="52" t="s">
        <v>3553</v>
      </c>
      <c r="AN259" s="122"/>
      <c r="AO259" s="122">
        <v>100000</v>
      </c>
      <c r="AP259" s="119">
        <f t="shared" ref="AP259:AP322" si="13">J259-AN259-AO259</f>
        <v>0</v>
      </c>
      <c r="AQ259" s="203"/>
      <c r="AR259" s="203"/>
      <c r="AS259" s="375"/>
      <c r="AT259" s="375"/>
      <c r="AU259" s="375">
        <v>242262</v>
      </c>
      <c r="AV259" s="17" t="str">
        <f t="shared" si="10"/>
        <v>เสนอราคา/พิจารณาผล</v>
      </c>
      <c r="AW259" s="141" t="e">
        <f t="shared" si="12"/>
        <v>#VALUE!</v>
      </c>
      <c r="AX259" s="19"/>
    </row>
    <row r="260" spans="1:50" s="123" customFormat="1" ht="72" hidden="1" x14ac:dyDescent="0.2">
      <c r="A260" s="52" t="s">
        <v>42</v>
      </c>
      <c r="B260" s="52" t="s">
        <v>277</v>
      </c>
      <c r="C260" s="52" t="s">
        <v>276</v>
      </c>
      <c r="D260" s="52" t="s">
        <v>18</v>
      </c>
      <c r="E260" s="52" t="s">
        <v>454</v>
      </c>
      <c r="F260" s="121" t="s">
        <v>1832</v>
      </c>
      <c r="G260" s="52" t="s">
        <v>567</v>
      </c>
      <c r="H260" s="71" t="s">
        <v>269</v>
      </c>
      <c r="I260" s="71" t="s">
        <v>275</v>
      </c>
      <c r="J260" s="122">
        <v>250000</v>
      </c>
      <c r="K260" s="249" t="s">
        <v>137</v>
      </c>
      <c r="L260" s="78"/>
      <c r="M260" s="78"/>
      <c r="N260" s="19"/>
      <c r="O260" s="28" t="s">
        <v>2652</v>
      </c>
      <c r="P260" s="47">
        <v>242239</v>
      </c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42">
        <v>242249</v>
      </c>
      <c r="AC260" s="142">
        <v>242249</v>
      </c>
      <c r="AD260" s="17">
        <f t="shared" si="9"/>
        <v>250000</v>
      </c>
      <c r="AE260" s="20" t="s">
        <v>3699</v>
      </c>
      <c r="AF260" s="54" t="s">
        <v>2744</v>
      </c>
      <c r="AG260" s="54" t="s">
        <v>3544</v>
      </c>
      <c r="AH260" s="54" t="s">
        <v>3472</v>
      </c>
      <c r="AI260" s="54" t="s">
        <v>2457</v>
      </c>
      <c r="AJ260" s="54"/>
      <c r="AK260" s="54" t="s">
        <v>1277</v>
      </c>
      <c r="AL260" s="52" t="s">
        <v>1571</v>
      </c>
      <c r="AM260" s="52" t="s">
        <v>3553</v>
      </c>
      <c r="AN260" s="122"/>
      <c r="AO260" s="122">
        <v>250000</v>
      </c>
      <c r="AP260" s="119">
        <f t="shared" si="13"/>
        <v>0</v>
      </c>
      <c r="AQ260" s="203"/>
      <c r="AR260" s="203"/>
      <c r="AS260" s="375"/>
      <c r="AT260" s="375"/>
      <c r="AU260" s="375">
        <v>242262</v>
      </c>
      <c r="AV260" s="17" t="str">
        <f t="shared" si="10"/>
        <v>เสนอราคา/พิจารณาผล</v>
      </c>
      <c r="AW260" s="141" t="e">
        <f t="shared" si="12"/>
        <v>#VALUE!</v>
      </c>
      <c r="AX260" s="19"/>
    </row>
    <row r="261" spans="1:50" s="123" customFormat="1" ht="72" hidden="1" x14ac:dyDescent="0.2">
      <c r="A261" s="52" t="s">
        <v>42</v>
      </c>
      <c r="B261" s="52" t="s">
        <v>277</v>
      </c>
      <c r="C261" s="52" t="s">
        <v>276</v>
      </c>
      <c r="D261" s="52" t="s">
        <v>18</v>
      </c>
      <c r="E261" s="52" t="s">
        <v>454</v>
      </c>
      <c r="F261" s="121" t="s">
        <v>1833</v>
      </c>
      <c r="G261" s="52" t="s">
        <v>568</v>
      </c>
      <c r="H261" s="71" t="s">
        <v>270</v>
      </c>
      <c r="I261" s="71" t="s">
        <v>268</v>
      </c>
      <c r="J261" s="122">
        <v>60000</v>
      </c>
      <c r="K261" s="249" t="s">
        <v>137</v>
      </c>
      <c r="L261" s="78"/>
      <c r="M261" s="78"/>
      <c r="N261" s="19"/>
      <c r="O261" s="28" t="s">
        <v>2652</v>
      </c>
      <c r="P261" s="47">
        <v>242239</v>
      </c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42">
        <v>242249</v>
      </c>
      <c r="AC261" s="142">
        <v>242249</v>
      </c>
      <c r="AD261" s="17">
        <f t="shared" si="9"/>
        <v>60000</v>
      </c>
      <c r="AE261" s="20" t="s">
        <v>3699</v>
      </c>
      <c r="AF261" s="54" t="s">
        <v>2744</v>
      </c>
      <c r="AG261" s="54" t="s">
        <v>3544</v>
      </c>
      <c r="AH261" s="54" t="s">
        <v>3472</v>
      </c>
      <c r="AI261" s="54" t="s">
        <v>2457</v>
      </c>
      <c r="AJ261" s="54"/>
      <c r="AK261" s="54" t="s">
        <v>1277</v>
      </c>
      <c r="AL261" s="52" t="s">
        <v>1571</v>
      </c>
      <c r="AM261" s="52" t="s">
        <v>3553</v>
      </c>
      <c r="AN261" s="122"/>
      <c r="AO261" s="122">
        <v>60000</v>
      </c>
      <c r="AP261" s="119">
        <f t="shared" si="13"/>
        <v>0</v>
      </c>
      <c r="AQ261" s="203"/>
      <c r="AR261" s="203"/>
      <c r="AS261" s="375"/>
      <c r="AT261" s="375"/>
      <c r="AU261" s="375">
        <v>242262</v>
      </c>
      <c r="AV261" s="17" t="str">
        <f t="shared" si="10"/>
        <v>เสนอราคา/พิจารณาผล</v>
      </c>
      <c r="AW261" s="141" t="e">
        <f t="shared" si="12"/>
        <v>#VALUE!</v>
      </c>
      <c r="AX261" s="19"/>
    </row>
    <row r="262" spans="1:50" s="123" customFormat="1" ht="72" hidden="1" x14ac:dyDescent="0.2">
      <c r="A262" s="52" t="s">
        <v>42</v>
      </c>
      <c r="B262" s="52" t="s">
        <v>277</v>
      </c>
      <c r="C262" s="52" t="s">
        <v>276</v>
      </c>
      <c r="D262" s="52" t="s">
        <v>18</v>
      </c>
      <c r="E262" s="52" t="s">
        <v>454</v>
      </c>
      <c r="F262" s="121" t="s">
        <v>1834</v>
      </c>
      <c r="G262" s="52" t="s">
        <v>569</v>
      </c>
      <c r="H262" s="71" t="s">
        <v>269</v>
      </c>
      <c r="I262" s="71" t="s">
        <v>268</v>
      </c>
      <c r="J262" s="122">
        <v>240000</v>
      </c>
      <c r="K262" s="249" t="s">
        <v>137</v>
      </c>
      <c r="L262" s="78"/>
      <c r="M262" s="78"/>
      <c r="N262" s="19"/>
      <c r="O262" s="28" t="s">
        <v>2652</v>
      </c>
      <c r="P262" s="47">
        <v>242239</v>
      </c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42">
        <v>242249</v>
      </c>
      <c r="AC262" s="142">
        <v>242249</v>
      </c>
      <c r="AD262" s="17">
        <f t="shared" si="9"/>
        <v>239000</v>
      </c>
      <c r="AE262" s="20" t="s">
        <v>3699</v>
      </c>
      <c r="AF262" s="54" t="s">
        <v>2744</v>
      </c>
      <c r="AG262" s="54" t="s">
        <v>3544</v>
      </c>
      <c r="AH262" s="54" t="s">
        <v>3472</v>
      </c>
      <c r="AI262" s="54" t="s">
        <v>2457</v>
      </c>
      <c r="AJ262" s="54"/>
      <c r="AK262" s="54" t="s">
        <v>1277</v>
      </c>
      <c r="AL262" s="52" t="s">
        <v>1571</v>
      </c>
      <c r="AM262" s="52" t="s">
        <v>3553</v>
      </c>
      <c r="AN262" s="119"/>
      <c r="AO262" s="119">
        <v>239000</v>
      </c>
      <c r="AP262" s="119">
        <f t="shared" si="13"/>
        <v>1000</v>
      </c>
      <c r="AQ262" s="203"/>
      <c r="AR262" s="203"/>
      <c r="AS262" s="375"/>
      <c r="AT262" s="375"/>
      <c r="AU262" s="375">
        <v>242262</v>
      </c>
      <c r="AV262" s="17" t="str">
        <f t="shared" si="10"/>
        <v>เสนอราคา/พิจารณาผล</v>
      </c>
      <c r="AW262" s="141" t="e">
        <f t="shared" si="12"/>
        <v>#VALUE!</v>
      </c>
      <c r="AX262" s="19"/>
    </row>
    <row r="263" spans="1:50" s="123" customFormat="1" ht="72" hidden="1" x14ac:dyDescent="0.2">
      <c r="A263" s="52" t="s">
        <v>42</v>
      </c>
      <c r="B263" s="52" t="s">
        <v>277</v>
      </c>
      <c r="C263" s="52" t="s">
        <v>276</v>
      </c>
      <c r="D263" s="52" t="s">
        <v>18</v>
      </c>
      <c r="E263" s="52" t="s">
        <v>454</v>
      </c>
      <c r="F263" s="121" t="s">
        <v>1835</v>
      </c>
      <c r="G263" s="52" t="s">
        <v>570</v>
      </c>
      <c r="H263" s="71" t="s">
        <v>272</v>
      </c>
      <c r="I263" s="71" t="s">
        <v>271</v>
      </c>
      <c r="J263" s="122">
        <v>450000</v>
      </c>
      <c r="K263" s="249" t="s">
        <v>137</v>
      </c>
      <c r="L263" s="78"/>
      <c r="M263" s="78"/>
      <c r="N263" s="19"/>
      <c r="O263" s="28" t="s">
        <v>2652</v>
      </c>
      <c r="P263" s="47">
        <v>242239</v>
      </c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42">
        <v>242249</v>
      </c>
      <c r="AC263" s="142">
        <v>242249</v>
      </c>
      <c r="AD263" s="17">
        <f t="shared" si="9"/>
        <v>450000</v>
      </c>
      <c r="AE263" s="20" t="s">
        <v>3699</v>
      </c>
      <c r="AF263" s="54" t="s">
        <v>2744</v>
      </c>
      <c r="AG263" s="54" t="s">
        <v>3544</v>
      </c>
      <c r="AH263" s="54" t="s">
        <v>3472</v>
      </c>
      <c r="AI263" s="54" t="s">
        <v>2457</v>
      </c>
      <c r="AJ263" s="54"/>
      <c r="AK263" s="54" t="s">
        <v>1277</v>
      </c>
      <c r="AL263" s="52" t="s">
        <v>1571</v>
      </c>
      <c r="AM263" s="52" t="s">
        <v>3553</v>
      </c>
      <c r="AN263" s="122"/>
      <c r="AO263" s="122">
        <v>450000</v>
      </c>
      <c r="AP263" s="119">
        <f t="shared" si="13"/>
        <v>0</v>
      </c>
      <c r="AQ263" s="203"/>
      <c r="AR263" s="203"/>
      <c r="AS263" s="375"/>
      <c r="AT263" s="375"/>
      <c r="AU263" s="375">
        <v>242262</v>
      </c>
      <c r="AV263" s="17" t="str">
        <f t="shared" si="10"/>
        <v>เสนอราคา/พิจารณาผล</v>
      </c>
      <c r="AW263" s="141" t="e">
        <f t="shared" si="12"/>
        <v>#VALUE!</v>
      </c>
      <c r="AX263" s="19"/>
    </row>
    <row r="264" spans="1:50" s="123" customFormat="1" ht="72" hidden="1" x14ac:dyDescent="0.2">
      <c r="A264" s="52" t="s">
        <v>42</v>
      </c>
      <c r="B264" s="52" t="s">
        <v>277</v>
      </c>
      <c r="C264" s="52" t="s">
        <v>276</v>
      </c>
      <c r="D264" s="52" t="s">
        <v>18</v>
      </c>
      <c r="E264" s="52" t="s">
        <v>454</v>
      </c>
      <c r="F264" s="121" t="s">
        <v>1836</v>
      </c>
      <c r="G264" s="52" t="s">
        <v>571</v>
      </c>
      <c r="H264" s="71" t="s">
        <v>269</v>
      </c>
      <c r="I264" s="71" t="s">
        <v>268</v>
      </c>
      <c r="J264" s="122">
        <v>600000</v>
      </c>
      <c r="K264" s="249" t="s">
        <v>137</v>
      </c>
      <c r="L264" s="78"/>
      <c r="M264" s="78"/>
      <c r="N264" s="19"/>
      <c r="O264" s="28" t="s">
        <v>2652</v>
      </c>
      <c r="P264" s="47">
        <v>242239</v>
      </c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42">
        <v>242249</v>
      </c>
      <c r="AC264" s="142">
        <v>242249</v>
      </c>
      <c r="AD264" s="17">
        <f t="shared" si="9"/>
        <v>599000</v>
      </c>
      <c r="AE264" s="20" t="s">
        <v>3699</v>
      </c>
      <c r="AF264" s="54" t="s">
        <v>2744</v>
      </c>
      <c r="AG264" s="54" t="s">
        <v>3544</v>
      </c>
      <c r="AH264" s="54" t="s">
        <v>3472</v>
      </c>
      <c r="AI264" s="54" t="s">
        <v>2457</v>
      </c>
      <c r="AJ264" s="54"/>
      <c r="AK264" s="54" t="s">
        <v>1277</v>
      </c>
      <c r="AL264" s="52" t="s">
        <v>1571</v>
      </c>
      <c r="AM264" s="52" t="s">
        <v>3553</v>
      </c>
      <c r="AN264" s="119"/>
      <c r="AO264" s="119">
        <v>599000</v>
      </c>
      <c r="AP264" s="119">
        <f t="shared" si="13"/>
        <v>1000</v>
      </c>
      <c r="AQ264" s="203"/>
      <c r="AR264" s="203"/>
      <c r="AS264" s="375"/>
      <c r="AT264" s="375"/>
      <c r="AU264" s="375">
        <v>242262</v>
      </c>
      <c r="AV264" s="17" t="str">
        <f t="shared" si="10"/>
        <v>เสนอราคา/พิจารณาผล</v>
      </c>
      <c r="AW264" s="141" t="e">
        <f t="shared" si="12"/>
        <v>#VALUE!</v>
      </c>
      <c r="AX264" s="19"/>
    </row>
    <row r="265" spans="1:50" s="123" customFormat="1" ht="72" hidden="1" x14ac:dyDescent="0.2">
      <c r="A265" s="52" t="s">
        <v>42</v>
      </c>
      <c r="B265" s="52" t="s">
        <v>277</v>
      </c>
      <c r="C265" s="52" t="s">
        <v>276</v>
      </c>
      <c r="D265" s="52" t="s">
        <v>18</v>
      </c>
      <c r="E265" s="52" t="s">
        <v>454</v>
      </c>
      <c r="F265" s="121" t="s">
        <v>1837</v>
      </c>
      <c r="G265" s="52" t="s">
        <v>572</v>
      </c>
      <c r="H265" s="71" t="s">
        <v>269</v>
      </c>
      <c r="I265" s="71" t="s">
        <v>268</v>
      </c>
      <c r="J265" s="122">
        <v>120000</v>
      </c>
      <c r="K265" s="249" t="s">
        <v>137</v>
      </c>
      <c r="L265" s="78"/>
      <c r="M265" s="78"/>
      <c r="N265" s="19"/>
      <c r="O265" s="28" t="s">
        <v>2652</v>
      </c>
      <c r="P265" s="47">
        <v>242239</v>
      </c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42">
        <v>242249</v>
      </c>
      <c r="AC265" s="142">
        <v>242249</v>
      </c>
      <c r="AD265" s="17">
        <f t="shared" si="9"/>
        <v>120000</v>
      </c>
      <c r="AE265" s="20" t="s">
        <v>3699</v>
      </c>
      <c r="AF265" s="54" t="s">
        <v>2744</v>
      </c>
      <c r="AG265" s="54" t="s">
        <v>3544</v>
      </c>
      <c r="AH265" s="54" t="s">
        <v>3472</v>
      </c>
      <c r="AI265" s="54" t="s">
        <v>2457</v>
      </c>
      <c r="AJ265" s="54"/>
      <c r="AK265" s="54" t="s">
        <v>1277</v>
      </c>
      <c r="AL265" s="52" t="s">
        <v>1571</v>
      </c>
      <c r="AM265" s="52" t="s">
        <v>3553</v>
      </c>
      <c r="AN265" s="122"/>
      <c r="AO265" s="122">
        <v>120000</v>
      </c>
      <c r="AP265" s="119">
        <f t="shared" si="13"/>
        <v>0</v>
      </c>
      <c r="AQ265" s="203"/>
      <c r="AR265" s="203"/>
      <c r="AS265" s="375"/>
      <c r="AT265" s="375"/>
      <c r="AU265" s="375">
        <v>242262</v>
      </c>
      <c r="AV265" s="17" t="str">
        <f t="shared" si="10"/>
        <v>เสนอราคา/พิจารณาผล</v>
      </c>
      <c r="AW265" s="141" t="e">
        <f t="shared" si="12"/>
        <v>#VALUE!</v>
      </c>
      <c r="AX265" s="19"/>
    </row>
    <row r="266" spans="1:50" s="123" customFormat="1" ht="72" hidden="1" x14ac:dyDescent="0.2">
      <c r="A266" s="52" t="s">
        <v>42</v>
      </c>
      <c r="B266" s="52" t="s">
        <v>277</v>
      </c>
      <c r="C266" s="52" t="s">
        <v>276</v>
      </c>
      <c r="D266" s="52" t="s">
        <v>18</v>
      </c>
      <c r="E266" s="52" t="s">
        <v>454</v>
      </c>
      <c r="F266" s="121" t="s">
        <v>1838</v>
      </c>
      <c r="G266" s="52" t="s">
        <v>573</v>
      </c>
      <c r="H266" s="71" t="s">
        <v>269</v>
      </c>
      <c r="I266" s="71" t="s">
        <v>268</v>
      </c>
      <c r="J266" s="122">
        <v>180000</v>
      </c>
      <c r="K266" s="249" t="s">
        <v>137</v>
      </c>
      <c r="L266" s="78"/>
      <c r="M266" s="78"/>
      <c r="N266" s="19"/>
      <c r="O266" s="28" t="s">
        <v>2652</v>
      </c>
      <c r="P266" s="47">
        <v>242239</v>
      </c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42">
        <v>242249</v>
      </c>
      <c r="AC266" s="142">
        <v>242249</v>
      </c>
      <c r="AD266" s="17">
        <f t="shared" si="9"/>
        <v>179000</v>
      </c>
      <c r="AE266" s="20" t="s">
        <v>3699</v>
      </c>
      <c r="AF266" s="54" t="s">
        <v>2744</v>
      </c>
      <c r="AG266" s="54" t="s">
        <v>3544</v>
      </c>
      <c r="AH266" s="54" t="s">
        <v>3472</v>
      </c>
      <c r="AI266" s="54" t="s">
        <v>2457</v>
      </c>
      <c r="AJ266" s="54"/>
      <c r="AK266" s="54" t="s">
        <v>1277</v>
      </c>
      <c r="AL266" s="52" t="s">
        <v>1571</v>
      </c>
      <c r="AM266" s="52" t="s">
        <v>3553</v>
      </c>
      <c r="AN266" s="119"/>
      <c r="AO266" s="119">
        <v>179000</v>
      </c>
      <c r="AP266" s="119">
        <f t="shared" si="13"/>
        <v>1000</v>
      </c>
      <c r="AQ266" s="203"/>
      <c r="AR266" s="203"/>
      <c r="AS266" s="375"/>
      <c r="AT266" s="375"/>
      <c r="AU266" s="375">
        <v>242262</v>
      </c>
      <c r="AV266" s="17" t="str">
        <f t="shared" si="10"/>
        <v>เสนอราคา/พิจารณาผล</v>
      </c>
      <c r="AW266" s="141" t="e">
        <f t="shared" si="12"/>
        <v>#VALUE!</v>
      </c>
      <c r="AX266" s="19"/>
    </row>
    <row r="267" spans="1:50" s="123" customFormat="1" ht="90" hidden="1" x14ac:dyDescent="0.2">
      <c r="A267" s="52" t="s">
        <v>42</v>
      </c>
      <c r="B267" s="52" t="s">
        <v>277</v>
      </c>
      <c r="C267" s="52" t="s">
        <v>276</v>
      </c>
      <c r="D267" s="52" t="s">
        <v>28</v>
      </c>
      <c r="E267" s="52" t="s">
        <v>454</v>
      </c>
      <c r="F267" s="121" t="s">
        <v>1839</v>
      </c>
      <c r="G267" s="52" t="s">
        <v>574</v>
      </c>
      <c r="H267" s="71" t="s">
        <v>270</v>
      </c>
      <c r="I267" s="71" t="s">
        <v>271</v>
      </c>
      <c r="J267" s="122">
        <v>22000</v>
      </c>
      <c r="K267" s="78"/>
      <c r="L267" s="78"/>
      <c r="M267" s="249" t="s">
        <v>137</v>
      </c>
      <c r="N267" s="19"/>
      <c r="O267" s="19" t="s">
        <v>2761</v>
      </c>
      <c r="P267" s="375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f t="shared" si="9"/>
        <v>22000</v>
      </c>
      <c r="AE267" s="20" t="s">
        <v>2729</v>
      </c>
      <c r="AF267" s="54" t="s">
        <v>2729</v>
      </c>
      <c r="AG267" s="54" t="s">
        <v>3544</v>
      </c>
      <c r="AH267" s="52" t="s">
        <v>2457</v>
      </c>
      <c r="AI267" s="52" t="s">
        <v>2457</v>
      </c>
      <c r="AJ267" s="52"/>
      <c r="AK267" s="54" t="s">
        <v>1282</v>
      </c>
      <c r="AL267" s="52" t="s">
        <v>1570</v>
      </c>
      <c r="AM267" s="52" t="s">
        <v>3552</v>
      </c>
      <c r="AN267" s="119"/>
      <c r="AO267" s="122">
        <v>22000</v>
      </c>
      <c r="AP267" s="119">
        <f t="shared" si="13"/>
        <v>0</v>
      </c>
      <c r="AQ267" s="203"/>
      <c r="AR267" s="203"/>
      <c r="AS267" s="375"/>
      <c r="AT267" s="375"/>
      <c r="AU267" s="47"/>
      <c r="AV267" s="17"/>
      <c r="AW267" s="141" t="e">
        <f t="shared" si="11"/>
        <v>#VALUE!</v>
      </c>
      <c r="AX267" s="19"/>
    </row>
    <row r="268" spans="1:50" s="123" customFormat="1" ht="90" hidden="1" x14ac:dyDescent="0.2">
      <c r="A268" s="52" t="s">
        <v>42</v>
      </c>
      <c r="B268" s="52" t="s">
        <v>277</v>
      </c>
      <c r="C268" s="52" t="s">
        <v>276</v>
      </c>
      <c r="D268" s="52" t="s">
        <v>28</v>
      </c>
      <c r="E268" s="52" t="s">
        <v>454</v>
      </c>
      <c r="F268" s="121" t="s">
        <v>1840</v>
      </c>
      <c r="G268" s="52" t="s">
        <v>575</v>
      </c>
      <c r="H268" s="71" t="s">
        <v>270</v>
      </c>
      <c r="I268" s="71" t="s">
        <v>273</v>
      </c>
      <c r="J268" s="122">
        <v>6500</v>
      </c>
      <c r="K268" s="78"/>
      <c r="L268" s="78"/>
      <c r="M268" s="249" t="s">
        <v>137</v>
      </c>
      <c r="N268" s="19"/>
      <c r="O268" s="19" t="s">
        <v>2761</v>
      </c>
      <c r="P268" s="375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f t="shared" si="9"/>
        <v>6500</v>
      </c>
      <c r="AE268" s="20" t="s">
        <v>2729</v>
      </c>
      <c r="AF268" s="54" t="s">
        <v>2729</v>
      </c>
      <c r="AG268" s="54" t="s">
        <v>3544</v>
      </c>
      <c r="AH268" s="52" t="s">
        <v>2457</v>
      </c>
      <c r="AI268" s="52" t="s">
        <v>2457</v>
      </c>
      <c r="AJ268" s="52"/>
      <c r="AK268" s="54" t="s">
        <v>1282</v>
      </c>
      <c r="AL268" s="52" t="s">
        <v>1570</v>
      </c>
      <c r="AM268" s="52" t="s">
        <v>3552</v>
      </c>
      <c r="AN268" s="119"/>
      <c r="AO268" s="122">
        <v>6500</v>
      </c>
      <c r="AP268" s="119">
        <f t="shared" si="13"/>
        <v>0</v>
      </c>
      <c r="AQ268" s="203"/>
      <c r="AR268" s="203"/>
      <c r="AS268" s="375"/>
      <c r="AT268" s="375"/>
      <c r="AU268" s="47"/>
      <c r="AV268" s="17"/>
      <c r="AW268" s="141" t="e">
        <f t="shared" si="11"/>
        <v>#VALUE!</v>
      </c>
      <c r="AX268" s="19"/>
    </row>
    <row r="269" spans="1:50" s="123" customFormat="1" ht="72" hidden="1" x14ac:dyDescent="0.2">
      <c r="A269" s="52" t="s">
        <v>42</v>
      </c>
      <c r="B269" s="52" t="s">
        <v>277</v>
      </c>
      <c r="C269" s="52" t="s">
        <v>276</v>
      </c>
      <c r="D269" s="52" t="s">
        <v>33</v>
      </c>
      <c r="E269" s="52" t="s">
        <v>454</v>
      </c>
      <c r="F269" s="121" t="s">
        <v>1841</v>
      </c>
      <c r="G269" s="52" t="s">
        <v>576</v>
      </c>
      <c r="H269" s="71" t="s">
        <v>270</v>
      </c>
      <c r="I269" s="71" t="s">
        <v>274</v>
      </c>
      <c r="J269" s="122">
        <v>490000</v>
      </c>
      <c r="K269" s="249" t="s">
        <v>137</v>
      </c>
      <c r="L269" s="78"/>
      <c r="M269" s="255"/>
      <c r="N269" s="19"/>
      <c r="O269" s="28" t="s">
        <v>2597</v>
      </c>
      <c r="P269" s="375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f t="shared" si="9"/>
        <v>490000</v>
      </c>
      <c r="AE269" s="20" t="s">
        <v>3712</v>
      </c>
      <c r="AF269" s="54" t="s">
        <v>2767</v>
      </c>
      <c r="AG269" s="52" t="s">
        <v>3544</v>
      </c>
      <c r="AH269" s="54" t="s">
        <v>3472</v>
      </c>
      <c r="AI269" s="52" t="s">
        <v>2456</v>
      </c>
      <c r="AJ269" s="52"/>
      <c r="AK269" s="54" t="s">
        <v>1284</v>
      </c>
      <c r="AL269" s="52" t="s">
        <v>1570</v>
      </c>
      <c r="AM269" s="52" t="s">
        <v>3553</v>
      </c>
      <c r="AN269" s="122">
        <v>490000</v>
      </c>
      <c r="AO269" s="119"/>
      <c r="AP269" s="119">
        <f t="shared" si="13"/>
        <v>0</v>
      </c>
      <c r="AQ269" s="203"/>
      <c r="AR269" s="203"/>
      <c r="AS269" s="375">
        <v>242355</v>
      </c>
      <c r="AT269" s="375">
        <v>242355</v>
      </c>
      <c r="AU269" s="375">
        <v>242358</v>
      </c>
      <c r="AV269" s="17" t="str">
        <f t="shared" si="10"/>
        <v>ได้ตัวผู้รับจ้างแล้ว/รอลงนามในสัญญา</v>
      </c>
      <c r="AW269" s="141" t="e">
        <f t="shared" si="11"/>
        <v>#VALUE!</v>
      </c>
      <c r="AX269" s="19"/>
    </row>
    <row r="270" spans="1:50" s="123" customFormat="1" ht="72" hidden="1" x14ac:dyDescent="0.2">
      <c r="A270" s="52" t="s">
        <v>42</v>
      </c>
      <c r="B270" s="52" t="s">
        <v>277</v>
      </c>
      <c r="C270" s="52" t="s">
        <v>276</v>
      </c>
      <c r="D270" s="52" t="s">
        <v>33</v>
      </c>
      <c r="E270" s="52" t="s">
        <v>454</v>
      </c>
      <c r="F270" s="121" t="s">
        <v>1842</v>
      </c>
      <c r="G270" s="52" t="s">
        <v>577</v>
      </c>
      <c r="H270" s="71" t="s">
        <v>340</v>
      </c>
      <c r="I270" s="71" t="s">
        <v>274</v>
      </c>
      <c r="J270" s="122">
        <v>84000</v>
      </c>
      <c r="K270" s="249" t="s">
        <v>137</v>
      </c>
      <c r="L270" s="78"/>
      <c r="M270" s="78"/>
      <c r="N270" s="19"/>
      <c r="O270" s="28" t="s">
        <v>2597</v>
      </c>
      <c r="P270" s="375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f t="shared" si="9"/>
        <v>75000</v>
      </c>
      <c r="AE270" s="20" t="s">
        <v>3712</v>
      </c>
      <c r="AF270" s="54" t="s">
        <v>2767</v>
      </c>
      <c r="AG270" s="52" t="s">
        <v>3544</v>
      </c>
      <c r="AH270" s="54" t="s">
        <v>3472</v>
      </c>
      <c r="AI270" s="52" t="s">
        <v>2456</v>
      </c>
      <c r="AJ270" s="52"/>
      <c r="AK270" s="54" t="s">
        <v>1284</v>
      </c>
      <c r="AL270" s="52" t="s">
        <v>1570</v>
      </c>
      <c r="AM270" s="52" t="s">
        <v>3553</v>
      </c>
      <c r="AN270" s="119">
        <v>75000</v>
      </c>
      <c r="AO270" s="119"/>
      <c r="AP270" s="119">
        <f t="shared" si="13"/>
        <v>9000</v>
      </c>
      <c r="AQ270" s="203"/>
      <c r="AR270" s="203"/>
      <c r="AS270" s="375">
        <v>242355</v>
      </c>
      <c r="AT270" s="375">
        <v>242355</v>
      </c>
      <c r="AU270" s="375">
        <v>242358</v>
      </c>
      <c r="AV270" s="17" t="str">
        <f t="shared" si="10"/>
        <v>ได้ตัวผู้รับจ้างแล้ว/รอลงนามในสัญญา</v>
      </c>
      <c r="AW270" s="141" t="e">
        <f t="shared" si="11"/>
        <v>#VALUE!</v>
      </c>
      <c r="AX270" s="19"/>
    </row>
    <row r="271" spans="1:50" s="123" customFormat="1" ht="72" hidden="1" x14ac:dyDescent="0.2">
      <c r="A271" s="52" t="s">
        <v>42</v>
      </c>
      <c r="B271" s="52" t="s">
        <v>277</v>
      </c>
      <c r="C271" s="52" t="s">
        <v>276</v>
      </c>
      <c r="D271" s="52" t="s">
        <v>33</v>
      </c>
      <c r="E271" s="52" t="s">
        <v>454</v>
      </c>
      <c r="F271" s="121" t="s">
        <v>1843</v>
      </c>
      <c r="G271" s="52" t="s">
        <v>578</v>
      </c>
      <c r="H271" s="71" t="s">
        <v>340</v>
      </c>
      <c r="I271" s="71" t="s">
        <v>274</v>
      </c>
      <c r="J271" s="122">
        <v>60000</v>
      </c>
      <c r="K271" s="249" t="s">
        <v>137</v>
      </c>
      <c r="L271" s="78"/>
      <c r="M271" s="78"/>
      <c r="N271" s="19"/>
      <c r="O271" s="28" t="s">
        <v>2597</v>
      </c>
      <c r="P271" s="375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f t="shared" si="9"/>
        <v>60000</v>
      </c>
      <c r="AE271" s="20" t="s">
        <v>3712</v>
      </c>
      <c r="AF271" s="54" t="s">
        <v>2767</v>
      </c>
      <c r="AG271" s="52" t="s">
        <v>3544</v>
      </c>
      <c r="AH271" s="54" t="s">
        <v>3472</v>
      </c>
      <c r="AI271" s="52" t="s">
        <v>2456</v>
      </c>
      <c r="AJ271" s="52"/>
      <c r="AK271" s="54" t="s">
        <v>1284</v>
      </c>
      <c r="AL271" s="52" t="s">
        <v>1570</v>
      </c>
      <c r="AM271" s="52" t="s">
        <v>3553</v>
      </c>
      <c r="AN271" s="122">
        <v>60000</v>
      </c>
      <c r="AO271" s="119"/>
      <c r="AP271" s="119">
        <f t="shared" si="13"/>
        <v>0</v>
      </c>
      <c r="AQ271" s="203"/>
      <c r="AR271" s="203"/>
      <c r="AS271" s="375">
        <v>242355</v>
      </c>
      <c r="AT271" s="375">
        <v>242355</v>
      </c>
      <c r="AU271" s="375">
        <v>242358</v>
      </c>
      <c r="AV271" s="17" t="str">
        <f t="shared" si="10"/>
        <v>ได้ตัวผู้รับจ้างแล้ว/รอลงนามในสัญญา</v>
      </c>
      <c r="AW271" s="141" t="e">
        <f t="shared" si="11"/>
        <v>#VALUE!</v>
      </c>
      <c r="AX271" s="19"/>
    </row>
    <row r="272" spans="1:50" s="123" customFormat="1" ht="72" hidden="1" x14ac:dyDescent="0.2">
      <c r="A272" s="52" t="s">
        <v>42</v>
      </c>
      <c r="B272" s="52" t="s">
        <v>277</v>
      </c>
      <c r="C272" s="52" t="s">
        <v>276</v>
      </c>
      <c r="D272" s="52" t="s">
        <v>33</v>
      </c>
      <c r="E272" s="52" t="s">
        <v>454</v>
      </c>
      <c r="F272" s="121" t="s">
        <v>1844</v>
      </c>
      <c r="G272" s="52" t="s">
        <v>579</v>
      </c>
      <c r="H272" s="71" t="s">
        <v>340</v>
      </c>
      <c r="I272" s="71" t="s">
        <v>274</v>
      </c>
      <c r="J272" s="122">
        <v>84000</v>
      </c>
      <c r="K272" s="249" t="s">
        <v>137</v>
      </c>
      <c r="L272" s="78"/>
      <c r="M272" s="78"/>
      <c r="N272" s="19"/>
      <c r="O272" s="28" t="s">
        <v>2597</v>
      </c>
      <c r="P272" s="375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f t="shared" si="9"/>
        <v>74000</v>
      </c>
      <c r="AE272" s="20" t="s">
        <v>3712</v>
      </c>
      <c r="AF272" s="54" t="s">
        <v>2767</v>
      </c>
      <c r="AG272" s="52" t="s">
        <v>3544</v>
      </c>
      <c r="AH272" s="54" t="s">
        <v>3472</v>
      </c>
      <c r="AI272" s="52" t="s">
        <v>2456</v>
      </c>
      <c r="AJ272" s="52"/>
      <c r="AK272" s="54" t="s">
        <v>1284</v>
      </c>
      <c r="AL272" s="52" t="s">
        <v>1570</v>
      </c>
      <c r="AM272" s="52" t="s">
        <v>3553</v>
      </c>
      <c r="AN272" s="119">
        <v>74000</v>
      </c>
      <c r="AO272" s="119"/>
      <c r="AP272" s="119">
        <f t="shared" si="13"/>
        <v>10000</v>
      </c>
      <c r="AQ272" s="203"/>
      <c r="AR272" s="203"/>
      <c r="AS272" s="375">
        <v>242355</v>
      </c>
      <c r="AT272" s="375">
        <v>242355</v>
      </c>
      <c r="AU272" s="375">
        <v>242358</v>
      </c>
      <c r="AV272" s="17" t="str">
        <f t="shared" si="10"/>
        <v>ได้ตัวผู้รับจ้างแล้ว/รอลงนามในสัญญา</v>
      </c>
      <c r="AW272" s="141" t="e">
        <f t="shared" si="11"/>
        <v>#VALUE!</v>
      </c>
      <c r="AX272" s="19"/>
    </row>
    <row r="273" spans="1:50" s="123" customFormat="1" ht="72" hidden="1" x14ac:dyDescent="0.2">
      <c r="A273" s="52" t="s">
        <v>42</v>
      </c>
      <c r="B273" s="52" t="s">
        <v>277</v>
      </c>
      <c r="C273" s="52" t="s">
        <v>276</v>
      </c>
      <c r="D273" s="52" t="s">
        <v>33</v>
      </c>
      <c r="E273" s="52" t="s">
        <v>454</v>
      </c>
      <c r="F273" s="121" t="s">
        <v>1845</v>
      </c>
      <c r="G273" s="52" t="s">
        <v>580</v>
      </c>
      <c r="H273" s="71" t="s">
        <v>319</v>
      </c>
      <c r="I273" s="71" t="s">
        <v>274</v>
      </c>
      <c r="J273" s="122">
        <v>200000</v>
      </c>
      <c r="K273" s="249" t="s">
        <v>137</v>
      </c>
      <c r="L273" s="78"/>
      <c r="M273" s="78"/>
      <c r="N273" s="19"/>
      <c r="O273" s="28" t="s">
        <v>2597</v>
      </c>
      <c r="P273" s="375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f t="shared" si="9"/>
        <v>200000</v>
      </c>
      <c r="AE273" s="20" t="s">
        <v>3712</v>
      </c>
      <c r="AF273" s="54" t="s">
        <v>2767</v>
      </c>
      <c r="AG273" s="52" t="s">
        <v>3544</v>
      </c>
      <c r="AH273" s="54" t="s">
        <v>3472</v>
      </c>
      <c r="AI273" s="52" t="s">
        <v>2456</v>
      </c>
      <c r="AJ273" s="52"/>
      <c r="AK273" s="54" t="s">
        <v>1284</v>
      </c>
      <c r="AL273" s="52" t="s">
        <v>1570</v>
      </c>
      <c r="AM273" s="52" t="s">
        <v>3553</v>
      </c>
      <c r="AN273" s="122">
        <v>200000</v>
      </c>
      <c r="AO273" s="119"/>
      <c r="AP273" s="119">
        <f t="shared" si="13"/>
        <v>0</v>
      </c>
      <c r="AQ273" s="203"/>
      <c r="AR273" s="203"/>
      <c r="AS273" s="375">
        <v>242355</v>
      </c>
      <c r="AT273" s="375">
        <v>242355</v>
      </c>
      <c r="AU273" s="375">
        <v>242358</v>
      </c>
      <c r="AV273" s="17" t="str">
        <f t="shared" si="10"/>
        <v>ได้ตัวผู้รับจ้างแล้ว/รอลงนามในสัญญา</v>
      </c>
      <c r="AW273" s="141" t="e">
        <f t="shared" si="11"/>
        <v>#VALUE!</v>
      </c>
      <c r="AX273" s="19"/>
    </row>
    <row r="274" spans="1:50" s="123" customFormat="1" ht="72" hidden="1" x14ac:dyDescent="0.2">
      <c r="A274" s="52" t="s">
        <v>42</v>
      </c>
      <c r="B274" s="52" t="s">
        <v>277</v>
      </c>
      <c r="C274" s="52" t="s">
        <v>276</v>
      </c>
      <c r="D274" s="52" t="s">
        <v>10</v>
      </c>
      <c r="E274" s="52" t="s">
        <v>311</v>
      </c>
      <c r="F274" s="121" t="s">
        <v>1846</v>
      </c>
      <c r="G274" s="52" t="s">
        <v>581</v>
      </c>
      <c r="H274" s="71" t="s">
        <v>582</v>
      </c>
      <c r="I274" s="71" t="s">
        <v>274</v>
      </c>
      <c r="J274" s="122">
        <v>660000</v>
      </c>
      <c r="K274" s="249" t="s">
        <v>137</v>
      </c>
      <c r="L274" s="78"/>
      <c r="M274" s="78"/>
      <c r="N274" s="19"/>
      <c r="O274" s="28" t="s">
        <v>2569</v>
      </c>
      <c r="P274" s="47">
        <v>242262</v>
      </c>
      <c r="Q274" s="19" t="s">
        <v>1278</v>
      </c>
      <c r="R274" s="19" t="s">
        <v>1279</v>
      </c>
      <c r="S274" s="19" t="s">
        <v>72</v>
      </c>
      <c r="T274" s="19" t="s">
        <v>3384</v>
      </c>
      <c r="U274" s="19" t="s">
        <v>3713</v>
      </c>
      <c r="V274" s="19" t="s">
        <v>3714</v>
      </c>
      <c r="W274" s="17">
        <v>658900</v>
      </c>
      <c r="X274" s="18">
        <v>1</v>
      </c>
      <c r="Y274" s="142">
        <v>242292</v>
      </c>
      <c r="Z274" s="17">
        <v>658900</v>
      </c>
      <c r="AA274" s="19">
        <v>7014344622</v>
      </c>
      <c r="AB274" s="19"/>
      <c r="AC274" s="45"/>
      <c r="AD274" s="17">
        <f t="shared" si="9"/>
        <v>658900</v>
      </c>
      <c r="AE274" s="20" t="s">
        <v>3715</v>
      </c>
      <c r="AF274" s="54" t="s">
        <v>2769</v>
      </c>
      <c r="AG274" s="54" t="s">
        <v>3540</v>
      </c>
      <c r="AH274" s="54" t="s">
        <v>3479</v>
      </c>
      <c r="AI274" s="52" t="s">
        <v>2456</v>
      </c>
      <c r="AJ274" s="52"/>
      <c r="AK274" s="54" t="s">
        <v>1285</v>
      </c>
      <c r="AL274" s="52" t="s">
        <v>1569</v>
      </c>
      <c r="AM274" s="52" t="s">
        <v>3553</v>
      </c>
      <c r="AN274" s="119">
        <v>658900</v>
      </c>
      <c r="AO274" s="119"/>
      <c r="AP274" s="119">
        <f t="shared" si="13"/>
        <v>1100</v>
      </c>
      <c r="AQ274" s="203"/>
      <c r="AR274" s="203"/>
      <c r="AS274" s="47">
        <v>242292</v>
      </c>
      <c r="AT274" s="47">
        <v>242292</v>
      </c>
      <c r="AU274" s="47">
        <v>242295</v>
      </c>
      <c r="AV274" s="17">
        <v>660000</v>
      </c>
      <c r="AW274" s="141" t="e">
        <f t="shared" si="11"/>
        <v>#VALUE!</v>
      </c>
      <c r="AX274" s="19"/>
    </row>
    <row r="275" spans="1:50" s="123" customFormat="1" ht="108" hidden="1" x14ac:dyDescent="0.2">
      <c r="A275" s="52" t="s">
        <v>42</v>
      </c>
      <c r="B275" s="52" t="s">
        <v>277</v>
      </c>
      <c r="C275" s="52" t="s">
        <v>276</v>
      </c>
      <c r="D275" s="52" t="s">
        <v>10</v>
      </c>
      <c r="E275" s="52" t="s">
        <v>311</v>
      </c>
      <c r="F275" s="121" t="s">
        <v>1847</v>
      </c>
      <c r="G275" s="52" t="s">
        <v>583</v>
      </c>
      <c r="H275" s="71" t="s">
        <v>269</v>
      </c>
      <c r="I275" s="71" t="s">
        <v>274</v>
      </c>
      <c r="J275" s="122">
        <v>44000</v>
      </c>
      <c r="K275" s="249" t="s">
        <v>137</v>
      </c>
      <c r="L275" s="78"/>
      <c r="M275" s="78"/>
      <c r="N275" s="19"/>
      <c r="O275" s="28" t="s">
        <v>2569</v>
      </c>
      <c r="P275" s="47">
        <v>242262</v>
      </c>
      <c r="Q275" s="19" t="s">
        <v>1278</v>
      </c>
      <c r="R275" s="19" t="s">
        <v>1279</v>
      </c>
      <c r="S275" s="19" t="s">
        <v>72</v>
      </c>
      <c r="T275" s="19" t="s">
        <v>3384</v>
      </c>
      <c r="U275" s="19" t="s">
        <v>3716</v>
      </c>
      <c r="V275" s="19" t="s">
        <v>3714</v>
      </c>
      <c r="W275" s="17">
        <v>39310</v>
      </c>
      <c r="X275" s="18">
        <v>1</v>
      </c>
      <c r="Y275" s="142">
        <v>242292</v>
      </c>
      <c r="Z275" s="17">
        <v>39310</v>
      </c>
      <c r="AA275" s="19">
        <v>7014344622</v>
      </c>
      <c r="AB275" s="19"/>
      <c r="AC275" s="19"/>
      <c r="AD275" s="17">
        <f t="shared" si="9"/>
        <v>39310</v>
      </c>
      <c r="AE275" s="20" t="s">
        <v>3715</v>
      </c>
      <c r="AF275" s="54" t="s">
        <v>2769</v>
      </c>
      <c r="AG275" s="54" t="s">
        <v>3540</v>
      </c>
      <c r="AH275" s="54" t="s">
        <v>3479</v>
      </c>
      <c r="AI275" s="52" t="s">
        <v>2456</v>
      </c>
      <c r="AJ275" s="52"/>
      <c r="AK275" s="54" t="s">
        <v>1285</v>
      </c>
      <c r="AL275" s="52" t="s">
        <v>1569</v>
      </c>
      <c r="AM275" s="52" t="s">
        <v>3553</v>
      </c>
      <c r="AN275" s="119">
        <v>39310</v>
      </c>
      <c r="AO275" s="119"/>
      <c r="AP275" s="119">
        <f t="shared" si="13"/>
        <v>4690</v>
      </c>
      <c r="AQ275" s="203"/>
      <c r="AR275" s="203"/>
      <c r="AS275" s="47">
        <v>242292</v>
      </c>
      <c r="AT275" s="47">
        <v>242292</v>
      </c>
      <c r="AU275" s="47">
        <v>242295</v>
      </c>
      <c r="AV275" s="17">
        <v>44000</v>
      </c>
      <c r="AW275" s="141" t="e">
        <f t="shared" si="11"/>
        <v>#VALUE!</v>
      </c>
      <c r="AX275" s="19"/>
    </row>
    <row r="276" spans="1:50" s="123" customFormat="1" ht="72" hidden="1" x14ac:dyDescent="0.2">
      <c r="A276" s="52" t="s">
        <v>42</v>
      </c>
      <c r="B276" s="52" t="s">
        <v>277</v>
      </c>
      <c r="C276" s="52" t="s">
        <v>276</v>
      </c>
      <c r="D276" s="52" t="s">
        <v>10</v>
      </c>
      <c r="E276" s="52" t="s">
        <v>311</v>
      </c>
      <c r="F276" s="121" t="s">
        <v>1848</v>
      </c>
      <c r="G276" s="52" t="s">
        <v>584</v>
      </c>
      <c r="H276" s="71" t="s">
        <v>303</v>
      </c>
      <c r="I276" s="71" t="s">
        <v>271</v>
      </c>
      <c r="J276" s="122">
        <v>150000</v>
      </c>
      <c r="K276" s="249" t="s">
        <v>137</v>
      </c>
      <c r="L276" s="78"/>
      <c r="M276" s="78"/>
      <c r="N276" s="19"/>
      <c r="O276" s="28" t="s">
        <v>2569</v>
      </c>
      <c r="P276" s="47">
        <v>242262</v>
      </c>
      <c r="Q276" s="19" t="s">
        <v>1278</v>
      </c>
      <c r="R276" s="19" t="s">
        <v>1279</v>
      </c>
      <c r="S276" s="19" t="s">
        <v>72</v>
      </c>
      <c r="T276" s="19" t="s">
        <v>3717</v>
      </c>
      <c r="U276" s="19" t="s">
        <v>3718</v>
      </c>
      <c r="V276" s="19" t="s">
        <v>3714</v>
      </c>
      <c r="W276" s="17">
        <v>149000</v>
      </c>
      <c r="X276" s="18">
        <v>1</v>
      </c>
      <c r="Y276" s="142">
        <v>242292</v>
      </c>
      <c r="Z276" s="17">
        <v>149000</v>
      </c>
      <c r="AA276" s="19">
        <v>7014344622</v>
      </c>
      <c r="AB276" s="19"/>
      <c r="AC276" s="19"/>
      <c r="AD276" s="17">
        <f t="shared" si="9"/>
        <v>149000</v>
      </c>
      <c r="AE276" s="20" t="s">
        <v>3715</v>
      </c>
      <c r="AF276" s="54" t="s">
        <v>2769</v>
      </c>
      <c r="AG276" s="54" t="s">
        <v>3540</v>
      </c>
      <c r="AH276" s="54" t="s">
        <v>3479</v>
      </c>
      <c r="AI276" s="52" t="s">
        <v>2456</v>
      </c>
      <c r="AJ276" s="52"/>
      <c r="AK276" s="54" t="s">
        <v>1285</v>
      </c>
      <c r="AL276" s="52" t="s">
        <v>1569</v>
      </c>
      <c r="AM276" s="52" t="s">
        <v>3553</v>
      </c>
      <c r="AN276" s="119">
        <v>149000</v>
      </c>
      <c r="AO276" s="119"/>
      <c r="AP276" s="119">
        <f t="shared" si="13"/>
        <v>1000</v>
      </c>
      <c r="AQ276" s="203"/>
      <c r="AR276" s="203"/>
      <c r="AS276" s="47">
        <v>242292</v>
      </c>
      <c r="AT276" s="47">
        <v>242292</v>
      </c>
      <c r="AU276" s="47">
        <v>242295</v>
      </c>
      <c r="AV276" s="17">
        <v>150000</v>
      </c>
      <c r="AW276" s="141" t="e">
        <f t="shared" si="11"/>
        <v>#VALUE!</v>
      </c>
      <c r="AX276" s="19"/>
    </row>
    <row r="277" spans="1:50" s="123" customFormat="1" ht="72" hidden="1" x14ac:dyDescent="0.2">
      <c r="A277" s="52" t="s">
        <v>42</v>
      </c>
      <c r="B277" s="52" t="s">
        <v>277</v>
      </c>
      <c r="C277" s="52" t="s">
        <v>276</v>
      </c>
      <c r="D277" s="52" t="s">
        <v>10</v>
      </c>
      <c r="E277" s="52" t="s">
        <v>311</v>
      </c>
      <c r="F277" s="121" t="s">
        <v>1849</v>
      </c>
      <c r="G277" s="52" t="s">
        <v>585</v>
      </c>
      <c r="H277" s="71" t="s">
        <v>272</v>
      </c>
      <c r="I277" s="71" t="s">
        <v>271</v>
      </c>
      <c r="J277" s="122">
        <v>12900</v>
      </c>
      <c r="K277" s="249" t="s">
        <v>137</v>
      </c>
      <c r="L277" s="78"/>
      <c r="M277" s="78"/>
      <c r="N277" s="19"/>
      <c r="O277" s="28" t="s">
        <v>2569</v>
      </c>
      <c r="P277" s="47">
        <v>242262</v>
      </c>
      <c r="Q277" s="19" t="s">
        <v>1278</v>
      </c>
      <c r="R277" s="19" t="s">
        <v>1279</v>
      </c>
      <c r="S277" s="19" t="s">
        <v>72</v>
      </c>
      <c r="T277" s="19" t="s">
        <v>3000</v>
      </c>
      <c r="U277" s="19" t="s">
        <v>3719</v>
      </c>
      <c r="V277" s="19" t="s">
        <v>3714</v>
      </c>
      <c r="W277" s="17">
        <v>12600</v>
      </c>
      <c r="X277" s="18">
        <v>1</v>
      </c>
      <c r="Y277" s="142">
        <v>242292</v>
      </c>
      <c r="Z277" s="17">
        <v>12600</v>
      </c>
      <c r="AA277" s="19">
        <v>7014344622</v>
      </c>
      <c r="AB277" s="19"/>
      <c r="AC277" s="19"/>
      <c r="AD277" s="17">
        <f t="shared" si="9"/>
        <v>12600</v>
      </c>
      <c r="AE277" s="20" t="s">
        <v>3715</v>
      </c>
      <c r="AF277" s="54" t="s">
        <v>2769</v>
      </c>
      <c r="AG277" s="54" t="s">
        <v>3540</v>
      </c>
      <c r="AH277" s="54" t="s">
        <v>3479</v>
      </c>
      <c r="AI277" s="52" t="s">
        <v>2456</v>
      </c>
      <c r="AJ277" s="52"/>
      <c r="AK277" s="54" t="s">
        <v>1285</v>
      </c>
      <c r="AL277" s="52" t="s">
        <v>1569</v>
      </c>
      <c r="AM277" s="52" t="s">
        <v>3553</v>
      </c>
      <c r="AN277" s="119">
        <v>12600</v>
      </c>
      <c r="AO277" s="119"/>
      <c r="AP277" s="119">
        <f t="shared" si="13"/>
        <v>300</v>
      </c>
      <c r="AQ277" s="203"/>
      <c r="AR277" s="203"/>
      <c r="AS277" s="47">
        <v>242292</v>
      </c>
      <c r="AT277" s="47">
        <v>242292</v>
      </c>
      <c r="AU277" s="47">
        <v>242295</v>
      </c>
      <c r="AV277" s="17">
        <v>12900</v>
      </c>
      <c r="AW277" s="141" t="e">
        <f t="shared" si="11"/>
        <v>#VALUE!</v>
      </c>
      <c r="AX277" s="19"/>
    </row>
    <row r="278" spans="1:50" s="123" customFormat="1" ht="72" hidden="1" x14ac:dyDescent="0.2">
      <c r="A278" s="52" t="s">
        <v>42</v>
      </c>
      <c r="B278" s="52" t="s">
        <v>277</v>
      </c>
      <c r="C278" s="52" t="s">
        <v>276</v>
      </c>
      <c r="D278" s="52" t="s">
        <v>10</v>
      </c>
      <c r="E278" s="52" t="s">
        <v>311</v>
      </c>
      <c r="F278" s="121" t="s">
        <v>1850</v>
      </c>
      <c r="G278" s="52" t="s">
        <v>586</v>
      </c>
      <c r="H278" s="71" t="s">
        <v>270</v>
      </c>
      <c r="I278" s="71" t="s">
        <v>300</v>
      </c>
      <c r="J278" s="122">
        <v>400000</v>
      </c>
      <c r="K278" s="78"/>
      <c r="L278" s="78"/>
      <c r="M278" s="249" t="s">
        <v>137</v>
      </c>
      <c r="N278" s="19"/>
      <c r="O278" s="28" t="s">
        <v>2601</v>
      </c>
      <c r="P278" s="375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142">
        <v>242280</v>
      </c>
      <c r="Z278" s="17">
        <v>400000</v>
      </c>
      <c r="AA278" s="19">
        <v>7014166248</v>
      </c>
      <c r="AB278" s="19"/>
      <c r="AC278" s="19"/>
      <c r="AD278" s="17">
        <f>Z278</f>
        <v>400000</v>
      </c>
      <c r="AE278" s="20" t="s">
        <v>2773</v>
      </c>
      <c r="AF278" s="54" t="s">
        <v>2773</v>
      </c>
      <c r="AG278" s="52" t="s">
        <v>3544</v>
      </c>
      <c r="AH278" s="54" t="s">
        <v>3472</v>
      </c>
      <c r="AI278" s="54" t="s">
        <v>2456</v>
      </c>
      <c r="AJ278" s="54"/>
      <c r="AK278" s="54" t="s">
        <v>1286</v>
      </c>
      <c r="AL278" s="52" t="s">
        <v>1569</v>
      </c>
      <c r="AM278" s="52" t="s">
        <v>3553</v>
      </c>
      <c r="AN278" s="122">
        <v>400000</v>
      </c>
      <c r="AO278" s="119"/>
      <c r="AP278" s="119">
        <f t="shared" si="13"/>
        <v>0</v>
      </c>
      <c r="AQ278" s="203"/>
      <c r="AR278" s="203"/>
      <c r="AS278" s="47">
        <v>242280</v>
      </c>
      <c r="AT278" s="47">
        <v>242280</v>
      </c>
      <c r="AU278" s="47">
        <v>242282</v>
      </c>
      <c r="AV278" s="17">
        <v>400000</v>
      </c>
      <c r="AW278" s="141" t="e">
        <f t="shared" si="11"/>
        <v>#VALUE!</v>
      </c>
      <c r="AX278" s="19"/>
    </row>
    <row r="279" spans="1:50" s="123" customFormat="1" ht="72" hidden="1" x14ac:dyDescent="0.2">
      <c r="A279" s="52" t="s">
        <v>42</v>
      </c>
      <c r="B279" s="52" t="s">
        <v>277</v>
      </c>
      <c r="C279" s="52" t="s">
        <v>276</v>
      </c>
      <c r="D279" s="52" t="s">
        <v>10</v>
      </c>
      <c r="E279" s="52" t="s">
        <v>311</v>
      </c>
      <c r="F279" s="121" t="s">
        <v>1851</v>
      </c>
      <c r="G279" s="52" t="s">
        <v>587</v>
      </c>
      <c r="H279" s="71" t="s">
        <v>270</v>
      </c>
      <c r="I279" s="71" t="s">
        <v>271</v>
      </c>
      <c r="J279" s="122">
        <v>18000</v>
      </c>
      <c r="K279" s="249" t="s">
        <v>137</v>
      </c>
      <c r="L279" s="78"/>
      <c r="M279" s="78"/>
      <c r="N279" s="19"/>
      <c r="O279" s="28" t="s">
        <v>2569</v>
      </c>
      <c r="P279" s="47">
        <v>242262</v>
      </c>
      <c r="Q279" s="19" t="s">
        <v>1278</v>
      </c>
      <c r="R279" s="19" t="s">
        <v>1279</v>
      </c>
      <c r="S279" s="19" t="s">
        <v>72</v>
      </c>
      <c r="T279" s="19" t="s">
        <v>3720</v>
      </c>
      <c r="U279" s="19" t="s">
        <v>3721</v>
      </c>
      <c r="V279" s="19" t="s">
        <v>3714</v>
      </c>
      <c r="W279" s="17">
        <v>17500</v>
      </c>
      <c r="X279" s="18">
        <v>1</v>
      </c>
      <c r="Y279" s="142">
        <v>242292</v>
      </c>
      <c r="Z279" s="17">
        <v>17500</v>
      </c>
      <c r="AA279" s="19">
        <v>7014344622</v>
      </c>
      <c r="AB279" s="19"/>
      <c r="AC279" s="19"/>
      <c r="AD279" s="17">
        <f t="shared" si="9"/>
        <v>17500</v>
      </c>
      <c r="AE279" s="20" t="s">
        <v>3715</v>
      </c>
      <c r="AF279" s="54" t="s">
        <v>2769</v>
      </c>
      <c r="AG279" s="54" t="s">
        <v>3540</v>
      </c>
      <c r="AH279" s="54" t="s">
        <v>3479</v>
      </c>
      <c r="AI279" s="52" t="s">
        <v>2456</v>
      </c>
      <c r="AJ279" s="52"/>
      <c r="AK279" s="54" t="s">
        <v>1285</v>
      </c>
      <c r="AL279" s="52" t="s">
        <v>1569</v>
      </c>
      <c r="AM279" s="52" t="s">
        <v>3553</v>
      </c>
      <c r="AN279" s="119">
        <v>17500</v>
      </c>
      <c r="AO279" s="119"/>
      <c r="AP279" s="119">
        <f t="shared" si="13"/>
        <v>500</v>
      </c>
      <c r="AQ279" s="203"/>
      <c r="AR279" s="203"/>
      <c r="AS279" s="47">
        <v>242292</v>
      </c>
      <c r="AT279" s="47">
        <v>242292</v>
      </c>
      <c r="AU279" s="47">
        <v>242295</v>
      </c>
      <c r="AV279" s="17">
        <v>18000</v>
      </c>
      <c r="AW279" s="141" t="e">
        <f t="shared" si="11"/>
        <v>#VALUE!</v>
      </c>
      <c r="AX279" s="19"/>
    </row>
    <row r="280" spans="1:50" s="123" customFormat="1" ht="409.5" x14ac:dyDescent="0.2">
      <c r="A280" s="52" t="s">
        <v>42</v>
      </c>
      <c r="B280" s="52" t="s">
        <v>277</v>
      </c>
      <c r="C280" s="52" t="s">
        <v>17</v>
      </c>
      <c r="D280" s="52" t="s">
        <v>1565</v>
      </c>
      <c r="E280" s="52" t="s">
        <v>454</v>
      </c>
      <c r="F280" s="121" t="s">
        <v>1852</v>
      </c>
      <c r="G280" s="52" t="s">
        <v>1117</v>
      </c>
      <c r="H280" s="71" t="s">
        <v>270</v>
      </c>
      <c r="I280" s="71" t="s">
        <v>631</v>
      </c>
      <c r="J280" s="122">
        <v>11540000</v>
      </c>
      <c r="K280" s="249" t="s">
        <v>137</v>
      </c>
      <c r="L280" s="78"/>
      <c r="M280" s="78"/>
      <c r="N280" s="19"/>
      <c r="O280" s="19"/>
      <c r="P280" s="19"/>
      <c r="Q280" s="19"/>
      <c r="R280" s="19"/>
      <c r="S280" s="19"/>
      <c r="T280" s="19"/>
      <c r="U280" s="19"/>
      <c r="V280" s="19"/>
      <c r="W280" s="17"/>
      <c r="X280" s="18"/>
      <c r="Y280" s="46"/>
      <c r="Z280" s="19"/>
      <c r="AA280" s="19"/>
      <c r="AB280" s="19"/>
      <c r="AC280" s="19"/>
      <c r="AD280" s="17">
        <f t="shared" si="9"/>
        <v>0</v>
      </c>
      <c r="AE280" s="19" t="s">
        <v>3722</v>
      </c>
      <c r="AF280" s="54" t="s">
        <v>2774</v>
      </c>
      <c r="AG280" s="54" t="s">
        <v>3537</v>
      </c>
      <c r="AH280" s="54" t="s">
        <v>3474</v>
      </c>
      <c r="AI280" s="52" t="s">
        <v>3467</v>
      </c>
      <c r="AJ280" s="146" t="s">
        <v>3617</v>
      </c>
      <c r="AK280" s="54" t="s">
        <v>1287</v>
      </c>
      <c r="AL280" s="54" t="s">
        <v>1574</v>
      </c>
      <c r="AM280" s="52" t="s">
        <v>3553</v>
      </c>
      <c r="AN280" s="119"/>
      <c r="AO280" s="119"/>
      <c r="AP280" s="119">
        <f t="shared" si="13"/>
        <v>11540000</v>
      </c>
      <c r="AQ280" s="202" t="s">
        <v>3724</v>
      </c>
      <c r="AR280" s="203">
        <v>242305</v>
      </c>
      <c r="AS280" s="142" t="s">
        <v>3725</v>
      </c>
      <c r="AT280" s="142">
        <v>242756</v>
      </c>
      <c r="AU280" s="142">
        <v>242766</v>
      </c>
      <c r="AV280" s="17">
        <v>11540000</v>
      </c>
      <c r="AW280" s="141"/>
      <c r="AX280" s="19"/>
    </row>
    <row r="281" spans="1:50" s="123" customFormat="1" ht="409.5" x14ac:dyDescent="0.2">
      <c r="A281" s="52" t="s">
        <v>42</v>
      </c>
      <c r="B281" s="52" t="s">
        <v>277</v>
      </c>
      <c r="C281" s="52" t="s">
        <v>17</v>
      </c>
      <c r="D281" s="52" t="s">
        <v>34</v>
      </c>
      <c r="E281" s="52" t="s">
        <v>454</v>
      </c>
      <c r="F281" s="121" t="s">
        <v>1853</v>
      </c>
      <c r="G281" s="52" t="s">
        <v>1143</v>
      </c>
      <c r="H281" s="71" t="s">
        <v>270</v>
      </c>
      <c r="I281" s="71" t="s">
        <v>1122</v>
      </c>
      <c r="J281" s="122">
        <v>1800000</v>
      </c>
      <c r="K281" s="249" t="s">
        <v>137</v>
      </c>
      <c r="L281" s="78"/>
      <c r="M281" s="78"/>
      <c r="N281" s="19"/>
      <c r="O281" s="19"/>
      <c r="P281" s="19"/>
      <c r="Q281" s="19"/>
      <c r="R281" s="19"/>
      <c r="S281" s="19"/>
      <c r="T281" s="19"/>
      <c r="U281" s="19"/>
      <c r="V281" s="19"/>
      <c r="W281" s="17"/>
      <c r="X281" s="18"/>
      <c r="Y281" s="46"/>
      <c r="Z281" s="19"/>
      <c r="AA281" s="19"/>
      <c r="AB281" s="19"/>
      <c r="AC281" s="19"/>
      <c r="AD281" s="17">
        <f t="shared" si="9"/>
        <v>0</v>
      </c>
      <c r="AE281" s="19" t="s">
        <v>3723</v>
      </c>
      <c r="AF281" s="54" t="s">
        <v>2775</v>
      </c>
      <c r="AG281" s="54" t="s">
        <v>3538</v>
      </c>
      <c r="AH281" s="54" t="s">
        <v>3452</v>
      </c>
      <c r="AI281" s="52" t="s">
        <v>3467</v>
      </c>
      <c r="AJ281" s="52"/>
      <c r="AK281" s="54" t="s">
        <v>1287</v>
      </c>
      <c r="AL281" s="54" t="s">
        <v>1574</v>
      </c>
      <c r="AM281" s="52" t="s">
        <v>3553</v>
      </c>
      <c r="AN281" s="119"/>
      <c r="AO281" s="119"/>
      <c r="AP281" s="119">
        <f t="shared" si="13"/>
        <v>1800000</v>
      </c>
      <c r="AQ281" s="202" t="s">
        <v>3726</v>
      </c>
      <c r="AR281" s="203">
        <v>242290</v>
      </c>
      <c r="AS281" s="47">
        <v>242410</v>
      </c>
      <c r="AT281" s="47">
        <v>242410</v>
      </c>
      <c r="AU281" s="47">
        <v>242414</v>
      </c>
      <c r="AV281" s="17">
        <v>1800000</v>
      </c>
      <c r="AW281" s="141"/>
      <c r="AX281" s="19"/>
    </row>
    <row r="282" spans="1:50" s="123" customFormat="1" ht="72" hidden="1" x14ac:dyDescent="0.2">
      <c r="A282" s="52" t="s">
        <v>43</v>
      </c>
      <c r="B282" s="52" t="s">
        <v>277</v>
      </c>
      <c r="C282" s="52" t="s">
        <v>276</v>
      </c>
      <c r="D282" s="52" t="s">
        <v>11</v>
      </c>
      <c r="E282" s="52" t="s">
        <v>454</v>
      </c>
      <c r="F282" s="121" t="s">
        <v>1854</v>
      </c>
      <c r="G282" s="52" t="s">
        <v>588</v>
      </c>
      <c r="H282" s="71" t="s">
        <v>340</v>
      </c>
      <c r="I282" s="71" t="s">
        <v>322</v>
      </c>
      <c r="J282" s="122">
        <v>59800</v>
      </c>
      <c r="K282" s="78"/>
      <c r="L282" s="78"/>
      <c r="M282" s="249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54" t="s">
        <v>2457</v>
      </c>
      <c r="AG282" s="54" t="s">
        <v>3544</v>
      </c>
      <c r="AH282" s="52" t="s">
        <v>3475</v>
      </c>
      <c r="AI282" s="54" t="s">
        <v>2457</v>
      </c>
      <c r="AJ282" s="54"/>
      <c r="AK282" s="54" t="s">
        <v>1290</v>
      </c>
      <c r="AL282" s="54" t="s">
        <v>1570</v>
      </c>
      <c r="AM282" s="52" t="s">
        <v>3553</v>
      </c>
      <c r="AN282" s="119"/>
      <c r="AO282" s="119">
        <v>59760</v>
      </c>
      <c r="AP282" s="119">
        <f t="shared" si="13"/>
        <v>40</v>
      </c>
      <c r="AQ282" s="315">
        <v>23071</v>
      </c>
      <c r="AR282" s="315">
        <v>23071</v>
      </c>
      <c r="AS282" s="315">
        <v>23071</v>
      </c>
      <c r="AT282" s="315">
        <v>23071</v>
      </c>
      <c r="AU282" s="315">
        <v>23071</v>
      </c>
      <c r="AV282" s="316">
        <v>59760</v>
      </c>
      <c r="AW282" s="317">
        <v>40</v>
      </c>
      <c r="AX282" s="124"/>
    </row>
    <row r="283" spans="1:50" s="123" customFormat="1" ht="72" hidden="1" x14ac:dyDescent="0.2">
      <c r="A283" s="52" t="s">
        <v>43</v>
      </c>
      <c r="B283" s="52" t="s">
        <v>277</v>
      </c>
      <c r="C283" s="52" t="s">
        <v>276</v>
      </c>
      <c r="D283" s="52" t="s">
        <v>11</v>
      </c>
      <c r="E283" s="52" t="s">
        <v>454</v>
      </c>
      <c r="F283" s="121" t="s">
        <v>1855</v>
      </c>
      <c r="G283" s="52" t="s">
        <v>589</v>
      </c>
      <c r="H283" s="71" t="s">
        <v>464</v>
      </c>
      <c r="I283" s="71" t="s">
        <v>268</v>
      </c>
      <c r="J283" s="122">
        <v>78000</v>
      </c>
      <c r="K283" s="78"/>
      <c r="L283" s="78"/>
      <c r="M283" s="249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54" t="s">
        <v>2457</v>
      </c>
      <c r="AG283" s="54" t="s">
        <v>3544</v>
      </c>
      <c r="AH283" s="52" t="s">
        <v>3475</v>
      </c>
      <c r="AI283" s="54" t="s">
        <v>2457</v>
      </c>
      <c r="AJ283" s="54"/>
      <c r="AK283" s="54" t="s">
        <v>1290</v>
      </c>
      <c r="AL283" s="54" t="s">
        <v>1570</v>
      </c>
      <c r="AM283" s="52" t="s">
        <v>3553</v>
      </c>
      <c r="AN283" s="122"/>
      <c r="AO283" s="122">
        <v>78000</v>
      </c>
      <c r="AP283" s="119">
        <f t="shared" si="13"/>
        <v>0</v>
      </c>
      <c r="AQ283" s="315">
        <v>23071</v>
      </c>
      <c r="AR283" s="315">
        <v>23071</v>
      </c>
      <c r="AS283" s="315">
        <v>23071</v>
      </c>
      <c r="AT283" s="315">
        <v>23071</v>
      </c>
      <c r="AU283" s="315">
        <v>23071</v>
      </c>
      <c r="AV283" s="16">
        <v>78000</v>
      </c>
      <c r="AW283" s="125" t="s">
        <v>1289</v>
      </c>
      <c r="AX283" s="124"/>
    </row>
    <row r="284" spans="1:50" s="123" customFormat="1" ht="72" hidden="1" x14ac:dyDescent="0.2">
      <c r="A284" s="52" t="s">
        <v>43</v>
      </c>
      <c r="B284" s="52" t="s">
        <v>277</v>
      </c>
      <c r="C284" s="52" t="s">
        <v>276</v>
      </c>
      <c r="D284" s="52" t="s">
        <v>11</v>
      </c>
      <c r="E284" s="52" t="s">
        <v>454</v>
      </c>
      <c r="F284" s="121" t="s">
        <v>1856</v>
      </c>
      <c r="G284" s="52" t="s">
        <v>590</v>
      </c>
      <c r="H284" s="71" t="s">
        <v>303</v>
      </c>
      <c r="I284" s="71" t="s">
        <v>268</v>
      </c>
      <c r="J284" s="122">
        <v>40000</v>
      </c>
      <c r="K284" s="78"/>
      <c r="L284" s="78"/>
      <c r="M284" s="249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48">
        <v>23108</v>
      </c>
      <c r="AC284" s="48">
        <v>23111</v>
      </c>
      <c r="AD284" s="16">
        <v>36500</v>
      </c>
      <c r="AE284" s="307" t="s">
        <v>2876</v>
      </c>
      <c r="AF284" s="54" t="s">
        <v>2785</v>
      </c>
      <c r="AG284" s="52" t="s">
        <v>3544</v>
      </c>
      <c r="AH284" s="54" t="s">
        <v>3472</v>
      </c>
      <c r="AI284" s="54" t="s">
        <v>2457</v>
      </c>
      <c r="AJ284" s="54"/>
      <c r="AK284" s="54" t="s">
        <v>1292</v>
      </c>
      <c r="AL284" s="54" t="s">
        <v>1571</v>
      </c>
      <c r="AM284" s="52" t="s">
        <v>3553</v>
      </c>
      <c r="AN284" s="119"/>
      <c r="AO284" s="119">
        <v>36500</v>
      </c>
      <c r="AP284" s="119">
        <f t="shared" si="13"/>
        <v>3500</v>
      </c>
      <c r="AQ284" s="315">
        <v>23071</v>
      </c>
      <c r="AR284" s="315">
        <v>23071</v>
      </c>
      <c r="AS284" s="315">
        <v>23071</v>
      </c>
      <c r="AT284" s="315">
        <v>23071</v>
      </c>
      <c r="AU284" s="315">
        <v>23071</v>
      </c>
      <c r="AV284" s="16">
        <v>40000</v>
      </c>
      <c r="AW284" s="124"/>
      <c r="AX284" s="124"/>
    </row>
    <row r="285" spans="1:50" s="123" customFormat="1" ht="72" hidden="1" x14ac:dyDescent="0.2">
      <c r="A285" s="52" t="s">
        <v>43</v>
      </c>
      <c r="B285" s="52" t="s">
        <v>277</v>
      </c>
      <c r="C285" s="52" t="s">
        <v>276</v>
      </c>
      <c r="D285" s="52" t="s">
        <v>11</v>
      </c>
      <c r="E285" s="52" t="s">
        <v>454</v>
      </c>
      <c r="F285" s="121" t="s">
        <v>1857</v>
      </c>
      <c r="G285" s="52" t="s">
        <v>591</v>
      </c>
      <c r="H285" s="71" t="s">
        <v>317</v>
      </c>
      <c r="I285" s="71" t="s">
        <v>268</v>
      </c>
      <c r="J285" s="122">
        <v>100000</v>
      </c>
      <c r="K285" s="78"/>
      <c r="L285" s="78"/>
      <c r="M285" s="249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69">
        <v>242250</v>
      </c>
      <c r="AC285" s="169">
        <v>242254</v>
      </c>
      <c r="AD285" s="16">
        <v>42250</v>
      </c>
      <c r="AE285" s="20" t="s">
        <v>2457</v>
      </c>
      <c r="AF285" s="54" t="s">
        <v>2788</v>
      </c>
      <c r="AG285" s="52" t="s">
        <v>3544</v>
      </c>
      <c r="AH285" s="54" t="s">
        <v>3472</v>
      </c>
      <c r="AI285" s="54" t="s">
        <v>2457</v>
      </c>
      <c r="AJ285" s="54"/>
      <c r="AK285" s="54" t="s">
        <v>1292</v>
      </c>
      <c r="AL285" s="54" t="s">
        <v>1571</v>
      </c>
      <c r="AM285" s="52" t="s">
        <v>3553</v>
      </c>
      <c r="AN285" s="119"/>
      <c r="AO285" s="119">
        <v>42250</v>
      </c>
      <c r="AP285" s="119">
        <f t="shared" si="13"/>
        <v>57750</v>
      </c>
      <c r="AQ285" s="318">
        <v>23071</v>
      </c>
      <c r="AR285" s="318">
        <v>23071</v>
      </c>
      <c r="AS285" s="318">
        <v>23071</v>
      </c>
      <c r="AT285" s="318">
        <v>23071</v>
      </c>
      <c r="AU285" s="318">
        <v>23071</v>
      </c>
      <c r="AV285" s="319">
        <v>100000</v>
      </c>
      <c r="AW285" s="320"/>
      <c r="AX285" s="320"/>
    </row>
    <row r="286" spans="1:50" s="123" customFormat="1" ht="72" hidden="1" x14ac:dyDescent="0.2">
      <c r="A286" s="52" t="s">
        <v>43</v>
      </c>
      <c r="B286" s="52" t="s">
        <v>277</v>
      </c>
      <c r="C286" s="52" t="s">
        <v>276</v>
      </c>
      <c r="D286" s="52" t="s">
        <v>11</v>
      </c>
      <c r="E286" s="52" t="s">
        <v>454</v>
      </c>
      <c r="F286" s="121" t="s">
        <v>1858</v>
      </c>
      <c r="G286" s="52" t="s">
        <v>592</v>
      </c>
      <c r="H286" s="71" t="s">
        <v>303</v>
      </c>
      <c r="I286" s="71" t="s">
        <v>268</v>
      </c>
      <c r="J286" s="122">
        <v>39500</v>
      </c>
      <c r="K286" s="78"/>
      <c r="L286" s="78"/>
      <c r="M286" s="249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70">
        <v>23097</v>
      </c>
      <c r="AC286" s="169">
        <v>23100</v>
      </c>
      <c r="AD286" s="50">
        <v>39000</v>
      </c>
      <c r="AE286" s="20" t="s">
        <v>2457</v>
      </c>
      <c r="AF286" s="54" t="s">
        <v>2457</v>
      </c>
      <c r="AG286" s="54" t="s">
        <v>3544</v>
      </c>
      <c r="AH286" s="52" t="s">
        <v>3475</v>
      </c>
      <c r="AI286" s="54" t="s">
        <v>2457</v>
      </c>
      <c r="AJ286" s="54"/>
      <c r="AK286" s="54" t="s">
        <v>1290</v>
      </c>
      <c r="AL286" s="54" t="s">
        <v>1570</v>
      </c>
      <c r="AM286" s="52" t="s">
        <v>3553</v>
      </c>
      <c r="AN286" s="119"/>
      <c r="AO286" s="119">
        <v>39000</v>
      </c>
      <c r="AP286" s="119">
        <f t="shared" si="13"/>
        <v>500</v>
      </c>
      <c r="AQ286" s="315">
        <v>23071</v>
      </c>
      <c r="AR286" s="315">
        <v>23071</v>
      </c>
      <c r="AS286" s="315">
        <v>23071</v>
      </c>
      <c r="AT286" s="315">
        <v>23071</v>
      </c>
      <c r="AU286" s="315">
        <v>23071</v>
      </c>
      <c r="AV286" s="16">
        <v>39000</v>
      </c>
      <c r="AW286" s="16">
        <v>500</v>
      </c>
      <c r="AX286" s="124"/>
    </row>
    <row r="287" spans="1:50" s="123" customFormat="1" ht="72" hidden="1" x14ac:dyDescent="0.2">
      <c r="A287" s="52" t="s">
        <v>43</v>
      </c>
      <c r="B287" s="52" t="s">
        <v>277</v>
      </c>
      <c r="C287" s="52" t="s">
        <v>276</v>
      </c>
      <c r="D287" s="52" t="s">
        <v>11</v>
      </c>
      <c r="E287" s="52" t="s">
        <v>454</v>
      </c>
      <c r="F287" s="121" t="s">
        <v>1859</v>
      </c>
      <c r="G287" s="52" t="s">
        <v>593</v>
      </c>
      <c r="H287" s="71" t="s">
        <v>594</v>
      </c>
      <c r="I287" s="71" t="s">
        <v>268</v>
      </c>
      <c r="J287" s="122">
        <v>26000</v>
      </c>
      <c r="K287" s="78"/>
      <c r="L287" s="78"/>
      <c r="M287" s="249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70">
        <v>23097</v>
      </c>
      <c r="AC287" s="169">
        <v>23100</v>
      </c>
      <c r="AD287" s="50">
        <v>26000</v>
      </c>
      <c r="AE287" s="20" t="s">
        <v>2457</v>
      </c>
      <c r="AF287" s="54" t="s">
        <v>2457</v>
      </c>
      <c r="AG287" s="54" t="s">
        <v>3544</v>
      </c>
      <c r="AH287" s="52" t="s">
        <v>3475</v>
      </c>
      <c r="AI287" s="54" t="s">
        <v>2457</v>
      </c>
      <c r="AJ287" s="54"/>
      <c r="AK287" s="54" t="s">
        <v>1290</v>
      </c>
      <c r="AL287" s="54" t="s">
        <v>1570</v>
      </c>
      <c r="AM287" s="52" t="s">
        <v>3553</v>
      </c>
      <c r="AN287" s="122"/>
      <c r="AO287" s="122">
        <v>26000</v>
      </c>
      <c r="AP287" s="119">
        <f t="shared" si="13"/>
        <v>0</v>
      </c>
      <c r="AQ287" s="315">
        <v>23071</v>
      </c>
      <c r="AR287" s="315">
        <v>23071</v>
      </c>
      <c r="AS287" s="315">
        <v>23071</v>
      </c>
      <c r="AT287" s="315">
        <v>23071</v>
      </c>
      <c r="AU287" s="315">
        <v>23071</v>
      </c>
      <c r="AV287" s="16">
        <v>26000</v>
      </c>
      <c r="AW287" s="125" t="s">
        <v>1293</v>
      </c>
      <c r="AX287" s="124"/>
    </row>
    <row r="288" spans="1:50" s="123" customFormat="1" ht="72" hidden="1" x14ac:dyDescent="0.2">
      <c r="A288" s="52" t="s">
        <v>43</v>
      </c>
      <c r="B288" s="52" t="s">
        <v>277</v>
      </c>
      <c r="C288" s="52" t="s">
        <v>276</v>
      </c>
      <c r="D288" s="52" t="s">
        <v>11</v>
      </c>
      <c r="E288" s="52" t="s">
        <v>454</v>
      </c>
      <c r="F288" s="121" t="s">
        <v>1860</v>
      </c>
      <c r="G288" s="52" t="s">
        <v>595</v>
      </c>
      <c r="H288" s="71" t="s">
        <v>319</v>
      </c>
      <c r="I288" s="71" t="s">
        <v>596</v>
      </c>
      <c r="J288" s="122">
        <v>23200</v>
      </c>
      <c r="K288" s="78"/>
      <c r="L288" s="78"/>
      <c r="M288" s="249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69">
        <v>242249</v>
      </c>
      <c r="AC288" s="169">
        <v>242250</v>
      </c>
      <c r="AD288" s="16">
        <v>23112</v>
      </c>
      <c r="AE288" s="20" t="s">
        <v>2457</v>
      </c>
      <c r="AF288" s="54" t="s">
        <v>2791</v>
      </c>
      <c r="AG288" s="52" t="s">
        <v>3544</v>
      </c>
      <c r="AH288" s="54" t="s">
        <v>3472</v>
      </c>
      <c r="AI288" s="54" t="s">
        <v>2457</v>
      </c>
      <c r="AJ288" s="54"/>
      <c r="AK288" s="54" t="s">
        <v>1290</v>
      </c>
      <c r="AL288" s="54" t="s">
        <v>1570</v>
      </c>
      <c r="AM288" s="52" t="s">
        <v>3553</v>
      </c>
      <c r="AN288" s="119"/>
      <c r="AO288" s="119">
        <v>23112</v>
      </c>
      <c r="AP288" s="119">
        <f t="shared" si="13"/>
        <v>88</v>
      </c>
      <c r="AQ288" s="318">
        <v>23071</v>
      </c>
      <c r="AR288" s="318">
        <v>23071</v>
      </c>
      <c r="AS288" s="318">
        <v>23071</v>
      </c>
      <c r="AT288" s="318">
        <v>23071</v>
      </c>
      <c r="AU288" s="318">
        <v>23071</v>
      </c>
      <c r="AV288" s="320">
        <v>23112</v>
      </c>
      <c r="AW288" s="320"/>
      <c r="AX288" s="320"/>
    </row>
    <row r="289" spans="1:50" s="123" customFormat="1" ht="72" hidden="1" x14ac:dyDescent="0.2">
      <c r="A289" s="52" t="s">
        <v>43</v>
      </c>
      <c r="B289" s="52" t="s">
        <v>277</v>
      </c>
      <c r="C289" s="52" t="s">
        <v>276</v>
      </c>
      <c r="D289" s="52" t="s">
        <v>11</v>
      </c>
      <c r="E289" s="52" t="s">
        <v>454</v>
      </c>
      <c r="F289" s="121" t="s">
        <v>1861</v>
      </c>
      <c r="G289" s="52" t="s">
        <v>597</v>
      </c>
      <c r="H289" s="71" t="s">
        <v>319</v>
      </c>
      <c r="I289" s="71" t="s">
        <v>596</v>
      </c>
      <c r="J289" s="122">
        <v>24000</v>
      </c>
      <c r="K289" s="78"/>
      <c r="L289" s="78"/>
      <c r="M289" s="249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69">
        <v>242249</v>
      </c>
      <c r="AC289" s="169">
        <v>242250</v>
      </c>
      <c r="AD289" s="16">
        <v>23968</v>
      </c>
      <c r="AE289" s="20" t="s">
        <v>2457</v>
      </c>
      <c r="AF289" s="54" t="s">
        <v>2791</v>
      </c>
      <c r="AG289" s="52" t="s">
        <v>3544</v>
      </c>
      <c r="AH289" s="54" t="s">
        <v>3472</v>
      </c>
      <c r="AI289" s="54" t="s">
        <v>2457</v>
      </c>
      <c r="AJ289" s="54"/>
      <c r="AK289" s="54" t="s">
        <v>1290</v>
      </c>
      <c r="AL289" s="54" t="s">
        <v>1570</v>
      </c>
      <c r="AM289" s="52" t="s">
        <v>3553</v>
      </c>
      <c r="AN289" s="119"/>
      <c r="AO289" s="119">
        <v>23968</v>
      </c>
      <c r="AP289" s="119">
        <f t="shared" si="13"/>
        <v>32</v>
      </c>
      <c r="AQ289" s="318">
        <v>23071</v>
      </c>
      <c r="AR289" s="318">
        <v>23071</v>
      </c>
      <c r="AS289" s="318">
        <v>23071</v>
      </c>
      <c r="AT289" s="318">
        <v>23071</v>
      </c>
      <c r="AU289" s="318">
        <v>23071</v>
      </c>
      <c r="AV289" s="320">
        <v>23968</v>
      </c>
      <c r="AW289" s="320"/>
      <c r="AX289" s="320"/>
    </row>
    <row r="290" spans="1:50" s="123" customFormat="1" ht="72" hidden="1" x14ac:dyDescent="0.2">
      <c r="A290" s="52" t="s">
        <v>43</v>
      </c>
      <c r="B290" s="52" t="s">
        <v>277</v>
      </c>
      <c r="C290" s="52" t="s">
        <v>276</v>
      </c>
      <c r="D290" s="52" t="s">
        <v>11</v>
      </c>
      <c r="E290" s="52" t="s">
        <v>454</v>
      </c>
      <c r="F290" s="121" t="s">
        <v>1862</v>
      </c>
      <c r="G290" s="52" t="s">
        <v>598</v>
      </c>
      <c r="H290" s="71" t="s">
        <v>599</v>
      </c>
      <c r="I290" s="71" t="s">
        <v>274</v>
      </c>
      <c r="J290" s="122">
        <v>192000</v>
      </c>
      <c r="K290" s="78"/>
      <c r="L290" s="78"/>
      <c r="M290" s="249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308">
        <v>242241</v>
      </c>
      <c r="AC290" s="308">
        <v>242241</v>
      </c>
      <c r="AD290" s="309">
        <v>192000</v>
      </c>
      <c r="AE290" s="310" t="s">
        <v>2457</v>
      </c>
      <c r="AF290" s="54" t="s">
        <v>2457</v>
      </c>
      <c r="AG290" s="54" t="s">
        <v>3544</v>
      </c>
      <c r="AH290" s="52" t="s">
        <v>2457</v>
      </c>
      <c r="AI290" s="52" t="s">
        <v>2457</v>
      </c>
      <c r="AJ290" s="52"/>
      <c r="AK290" s="54" t="s">
        <v>1290</v>
      </c>
      <c r="AL290" s="54" t="s">
        <v>1570</v>
      </c>
      <c r="AM290" s="52" t="s">
        <v>3552</v>
      </c>
      <c r="AN290" s="119"/>
      <c r="AO290" s="122">
        <v>192000</v>
      </c>
      <c r="AP290" s="119">
        <f t="shared" si="13"/>
        <v>0</v>
      </c>
      <c r="AQ290" s="315">
        <v>23071</v>
      </c>
      <c r="AR290" s="315">
        <v>23071</v>
      </c>
      <c r="AS290" s="315">
        <v>23071</v>
      </c>
      <c r="AT290" s="315">
        <v>23071</v>
      </c>
      <c r="AU290" s="315">
        <v>23071</v>
      </c>
      <c r="AV290" s="16">
        <v>192000</v>
      </c>
      <c r="AW290" s="124"/>
      <c r="AX290" s="124"/>
    </row>
    <row r="291" spans="1:50" s="123" customFormat="1" ht="90" hidden="1" x14ac:dyDescent="0.2">
      <c r="A291" s="52" t="s">
        <v>43</v>
      </c>
      <c r="B291" s="52" t="s">
        <v>277</v>
      </c>
      <c r="C291" s="52" t="s">
        <v>276</v>
      </c>
      <c r="D291" s="52" t="s">
        <v>286</v>
      </c>
      <c r="E291" s="52" t="s">
        <v>454</v>
      </c>
      <c r="F291" s="121" t="s">
        <v>1863</v>
      </c>
      <c r="G291" s="52" t="s">
        <v>600</v>
      </c>
      <c r="H291" s="71" t="s">
        <v>317</v>
      </c>
      <c r="I291" s="71" t="s">
        <v>274</v>
      </c>
      <c r="J291" s="122">
        <v>142500</v>
      </c>
      <c r="K291" s="78"/>
      <c r="L291" s="78"/>
      <c r="M291" s="249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311"/>
      <c r="AC291" s="311"/>
      <c r="AD291" s="311"/>
      <c r="AE291" s="310" t="s">
        <v>2797</v>
      </c>
      <c r="AF291" s="54" t="s">
        <v>2797</v>
      </c>
      <c r="AG291" s="52" t="s">
        <v>3544</v>
      </c>
      <c r="AH291" s="54" t="s">
        <v>3472</v>
      </c>
      <c r="AI291" s="54" t="s">
        <v>2456</v>
      </c>
      <c r="AJ291" s="54"/>
      <c r="AK291" s="54" t="s">
        <v>1298</v>
      </c>
      <c r="AL291" s="54" t="s">
        <v>1571</v>
      </c>
      <c r="AM291" s="52" t="s">
        <v>3553</v>
      </c>
      <c r="AN291" s="119">
        <v>132500</v>
      </c>
      <c r="AO291" s="119"/>
      <c r="AP291" s="119">
        <f t="shared" si="13"/>
        <v>10000</v>
      </c>
      <c r="AQ291" s="315">
        <v>23071</v>
      </c>
      <c r="AR291" s="315">
        <v>23071</v>
      </c>
      <c r="AS291" s="314" t="s">
        <v>1299</v>
      </c>
      <c r="AT291" s="314" t="s">
        <v>1299</v>
      </c>
      <c r="AU291" s="314" t="s">
        <v>1299</v>
      </c>
      <c r="AV291" s="16">
        <v>132500</v>
      </c>
      <c r="AW291" s="124"/>
      <c r="AX291" s="124"/>
    </row>
    <row r="292" spans="1:50" s="123" customFormat="1" ht="90" hidden="1" x14ac:dyDescent="0.2">
      <c r="A292" s="52" t="s">
        <v>43</v>
      </c>
      <c r="B292" s="52" t="s">
        <v>277</v>
      </c>
      <c r="C292" s="52" t="s">
        <v>276</v>
      </c>
      <c r="D292" s="52" t="s">
        <v>286</v>
      </c>
      <c r="E292" s="52" t="s">
        <v>454</v>
      </c>
      <c r="F292" s="121" t="s">
        <v>1864</v>
      </c>
      <c r="G292" s="52" t="s">
        <v>601</v>
      </c>
      <c r="H292" s="71" t="s">
        <v>317</v>
      </c>
      <c r="I292" s="71" t="s">
        <v>274</v>
      </c>
      <c r="J292" s="122">
        <v>157300</v>
      </c>
      <c r="K292" s="78"/>
      <c r="L292" s="78"/>
      <c r="M292" s="249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311"/>
      <c r="AC292" s="311"/>
      <c r="AD292" s="311"/>
      <c r="AE292" s="310" t="s">
        <v>2797</v>
      </c>
      <c r="AF292" s="54" t="s">
        <v>2797</v>
      </c>
      <c r="AG292" s="52" t="s">
        <v>3544</v>
      </c>
      <c r="AH292" s="54" t="s">
        <v>3472</v>
      </c>
      <c r="AI292" s="54" t="s">
        <v>2456</v>
      </c>
      <c r="AJ292" s="54"/>
      <c r="AK292" s="54" t="s">
        <v>1298</v>
      </c>
      <c r="AL292" s="54" t="s">
        <v>1571</v>
      </c>
      <c r="AM292" s="52" t="s">
        <v>3553</v>
      </c>
      <c r="AN292" s="119">
        <v>152500</v>
      </c>
      <c r="AO292" s="119"/>
      <c r="AP292" s="119">
        <f t="shared" si="13"/>
        <v>4800</v>
      </c>
      <c r="AQ292" s="315">
        <v>23071</v>
      </c>
      <c r="AR292" s="315">
        <v>23071</v>
      </c>
      <c r="AS292" s="314" t="s">
        <v>1299</v>
      </c>
      <c r="AT292" s="314" t="s">
        <v>1299</v>
      </c>
      <c r="AU292" s="314" t="s">
        <v>1299</v>
      </c>
      <c r="AV292" s="16">
        <v>152500</v>
      </c>
      <c r="AW292" s="124"/>
      <c r="AX292" s="124"/>
    </row>
    <row r="293" spans="1:50" s="123" customFormat="1" ht="72" hidden="1" x14ac:dyDescent="0.2">
      <c r="A293" s="52" t="s">
        <v>43</v>
      </c>
      <c r="B293" s="52" t="s">
        <v>277</v>
      </c>
      <c r="C293" s="52" t="s">
        <v>276</v>
      </c>
      <c r="D293" s="52" t="s">
        <v>13</v>
      </c>
      <c r="E293" s="52" t="s">
        <v>454</v>
      </c>
      <c r="F293" s="121" t="s">
        <v>1865</v>
      </c>
      <c r="G293" s="52" t="s">
        <v>602</v>
      </c>
      <c r="H293" s="71" t="s">
        <v>317</v>
      </c>
      <c r="I293" s="71" t="s">
        <v>271</v>
      </c>
      <c r="J293" s="122">
        <v>30000</v>
      </c>
      <c r="K293" s="78"/>
      <c r="L293" s="78"/>
      <c r="M293" s="249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311"/>
      <c r="AC293" s="311"/>
      <c r="AD293" s="311"/>
      <c r="AE293" s="310" t="s">
        <v>2797</v>
      </c>
      <c r="AF293" s="54" t="s">
        <v>2797</v>
      </c>
      <c r="AG293" s="52" t="s">
        <v>3544</v>
      </c>
      <c r="AH293" s="54" t="s">
        <v>3472</v>
      </c>
      <c r="AI293" s="54" t="s">
        <v>2456</v>
      </c>
      <c r="AJ293" s="54"/>
      <c r="AK293" s="54" t="s">
        <v>1290</v>
      </c>
      <c r="AL293" s="54" t="s">
        <v>1570</v>
      </c>
      <c r="AM293" s="52" t="s">
        <v>3553</v>
      </c>
      <c r="AN293" s="119">
        <v>24500</v>
      </c>
      <c r="AO293" s="119"/>
      <c r="AP293" s="119">
        <f t="shared" si="13"/>
        <v>5500</v>
      </c>
      <c r="AQ293" s="315">
        <v>23071</v>
      </c>
      <c r="AR293" s="315">
        <v>23071</v>
      </c>
      <c r="AS293" s="314" t="s">
        <v>1299</v>
      </c>
      <c r="AT293" s="314" t="s">
        <v>1299</v>
      </c>
      <c r="AU293" s="314" t="s">
        <v>1299</v>
      </c>
      <c r="AV293" s="16">
        <v>24500</v>
      </c>
      <c r="AW293" s="124"/>
      <c r="AX293" s="124"/>
    </row>
    <row r="294" spans="1:50" s="123" customFormat="1" ht="72" hidden="1" x14ac:dyDescent="0.2">
      <c r="A294" s="52" t="s">
        <v>43</v>
      </c>
      <c r="B294" s="52" t="s">
        <v>277</v>
      </c>
      <c r="C294" s="52" t="s">
        <v>276</v>
      </c>
      <c r="D294" s="52" t="s">
        <v>13</v>
      </c>
      <c r="E294" s="52" t="s">
        <v>454</v>
      </c>
      <c r="F294" s="121" t="s">
        <v>1866</v>
      </c>
      <c r="G294" s="52" t="s">
        <v>603</v>
      </c>
      <c r="H294" s="71" t="s">
        <v>303</v>
      </c>
      <c r="I294" s="71" t="s">
        <v>271</v>
      </c>
      <c r="J294" s="122">
        <v>50000</v>
      </c>
      <c r="K294" s="78"/>
      <c r="L294" s="78"/>
      <c r="M294" s="249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311"/>
      <c r="AC294" s="311"/>
      <c r="AD294" s="311"/>
      <c r="AE294" s="310" t="s">
        <v>2797</v>
      </c>
      <c r="AF294" s="54" t="s">
        <v>2797</v>
      </c>
      <c r="AG294" s="52" t="s">
        <v>3544</v>
      </c>
      <c r="AH294" s="54" t="s">
        <v>3472</v>
      </c>
      <c r="AI294" s="54" t="s">
        <v>2456</v>
      </c>
      <c r="AJ294" s="54"/>
      <c r="AK294" s="54" t="s">
        <v>1290</v>
      </c>
      <c r="AL294" s="54" t="s">
        <v>1570</v>
      </c>
      <c r="AM294" s="52" t="s">
        <v>3553</v>
      </c>
      <c r="AN294" s="119">
        <v>24500</v>
      </c>
      <c r="AO294" s="119"/>
      <c r="AP294" s="119">
        <f t="shared" si="13"/>
        <v>25500</v>
      </c>
      <c r="AQ294" s="315">
        <v>23071</v>
      </c>
      <c r="AR294" s="315">
        <v>23071</v>
      </c>
      <c r="AS294" s="314" t="s">
        <v>1299</v>
      </c>
      <c r="AT294" s="314" t="s">
        <v>1299</v>
      </c>
      <c r="AU294" s="314" t="s">
        <v>1299</v>
      </c>
      <c r="AV294" s="16">
        <v>24500</v>
      </c>
      <c r="AW294" s="124"/>
      <c r="AX294" s="124"/>
    </row>
    <row r="295" spans="1:50" s="123" customFormat="1" ht="72" hidden="1" x14ac:dyDescent="0.2">
      <c r="A295" s="52" t="s">
        <v>43</v>
      </c>
      <c r="B295" s="52" t="s">
        <v>277</v>
      </c>
      <c r="C295" s="52" t="s">
        <v>276</v>
      </c>
      <c r="D295" s="52" t="s">
        <v>13</v>
      </c>
      <c r="E295" s="52" t="s">
        <v>454</v>
      </c>
      <c r="F295" s="121" t="s">
        <v>1867</v>
      </c>
      <c r="G295" s="52" t="s">
        <v>604</v>
      </c>
      <c r="H295" s="71" t="s">
        <v>317</v>
      </c>
      <c r="I295" s="71" t="s">
        <v>271</v>
      </c>
      <c r="J295" s="122">
        <v>15000</v>
      </c>
      <c r="K295" s="78"/>
      <c r="L295" s="78"/>
      <c r="M295" s="249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311"/>
      <c r="AC295" s="311"/>
      <c r="AD295" s="311"/>
      <c r="AE295" s="310" t="s">
        <v>2797</v>
      </c>
      <c r="AF295" s="54" t="s">
        <v>2797</v>
      </c>
      <c r="AG295" s="52" t="s">
        <v>3544</v>
      </c>
      <c r="AH295" s="54" t="s">
        <v>3472</v>
      </c>
      <c r="AI295" s="54" t="s">
        <v>2456</v>
      </c>
      <c r="AJ295" s="54"/>
      <c r="AK295" s="54" t="s">
        <v>1290</v>
      </c>
      <c r="AL295" s="54" t="s">
        <v>1570</v>
      </c>
      <c r="AM295" s="52" t="s">
        <v>3553</v>
      </c>
      <c r="AN295" s="119">
        <v>14250</v>
      </c>
      <c r="AO295" s="119"/>
      <c r="AP295" s="119">
        <f t="shared" si="13"/>
        <v>750</v>
      </c>
      <c r="AQ295" s="315">
        <v>23071</v>
      </c>
      <c r="AR295" s="315">
        <v>23071</v>
      </c>
      <c r="AS295" s="314" t="s">
        <v>1299</v>
      </c>
      <c r="AT295" s="314" t="s">
        <v>1299</v>
      </c>
      <c r="AU295" s="314" t="s">
        <v>1299</v>
      </c>
      <c r="AV295" s="16">
        <v>14250</v>
      </c>
      <c r="AW295" s="124"/>
      <c r="AX295" s="124"/>
    </row>
    <row r="296" spans="1:50" s="123" customFormat="1" ht="72" hidden="1" x14ac:dyDescent="0.2">
      <c r="A296" s="52" t="s">
        <v>43</v>
      </c>
      <c r="B296" s="52" t="s">
        <v>277</v>
      </c>
      <c r="C296" s="52" t="s">
        <v>276</v>
      </c>
      <c r="D296" s="52" t="s">
        <v>33</v>
      </c>
      <c r="E296" s="52" t="s">
        <v>454</v>
      </c>
      <c r="F296" s="121" t="s">
        <v>1868</v>
      </c>
      <c r="G296" s="52" t="s">
        <v>605</v>
      </c>
      <c r="H296" s="71" t="s">
        <v>270</v>
      </c>
      <c r="I296" s="71" t="s">
        <v>274</v>
      </c>
      <c r="J296" s="122">
        <v>80000</v>
      </c>
      <c r="K296" s="249" t="s">
        <v>137</v>
      </c>
      <c r="L296" s="78"/>
      <c r="M296" s="78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311"/>
      <c r="AC296" s="311"/>
      <c r="AD296" s="311"/>
      <c r="AE296" s="310" t="s">
        <v>2807</v>
      </c>
      <c r="AF296" s="54" t="s">
        <v>2807</v>
      </c>
      <c r="AG296" s="52" t="s">
        <v>3544</v>
      </c>
      <c r="AH296" s="54" t="s">
        <v>3472</v>
      </c>
      <c r="AI296" s="54" t="s">
        <v>2456</v>
      </c>
      <c r="AJ296" s="54"/>
      <c r="AK296" s="54" t="s">
        <v>1290</v>
      </c>
      <c r="AL296" s="54" t="s">
        <v>1570</v>
      </c>
      <c r="AM296" s="52" t="s">
        <v>3553</v>
      </c>
      <c r="AN296" s="119">
        <v>75000</v>
      </c>
      <c r="AO296" s="119"/>
      <c r="AP296" s="119">
        <f t="shared" si="13"/>
        <v>5000</v>
      </c>
      <c r="AQ296" s="315">
        <v>23071</v>
      </c>
      <c r="AR296" s="315">
        <v>23071</v>
      </c>
      <c r="AS296" s="314" t="s">
        <v>1303</v>
      </c>
      <c r="AT296" s="315">
        <v>23193</v>
      </c>
      <c r="AU296" s="315">
        <v>23193</v>
      </c>
      <c r="AV296" s="16">
        <v>75000</v>
      </c>
      <c r="AW296" s="124"/>
      <c r="AX296" s="124"/>
    </row>
    <row r="297" spans="1:50" s="123" customFormat="1" ht="72" hidden="1" x14ac:dyDescent="0.2">
      <c r="A297" s="52" t="s">
        <v>43</v>
      </c>
      <c r="B297" s="52" t="s">
        <v>277</v>
      </c>
      <c r="C297" s="52" t="s">
        <v>276</v>
      </c>
      <c r="D297" s="52" t="s">
        <v>33</v>
      </c>
      <c r="E297" s="52" t="s">
        <v>454</v>
      </c>
      <c r="F297" s="121" t="s">
        <v>1869</v>
      </c>
      <c r="G297" s="52" t="s">
        <v>606</v>
      </c>
      <c r="H297" s="71" t="s">
        <v>270</v>
      </c>
      <c r="I297" s="71" t="s">
        <v>274</v>
      </c>
      <c r="J297" s="122">
        <v>65000</v>
      </c>
      <c r="K297" s="249" t="s">
        <v>137</v>
      </c>
      <c r="L297" s="78"/>
      <c r="M297" s="78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311"/>
      <c r="AC297" s="311"/>
      <c r="AD297" s="311"/>
      <c r="AE297" s="310" t="s">
        <v>2807</v>
      </c>
      <c r="AF297" s="54" t="s">
        <v>2807</v>
      </c>
      <c r="AG297" s="52" t="s">
        <v>3544</v>
      </c>
      <c r="AH297" s="54" t="s">
        <v>3472</v>
      </c>
      <c r="AI297" s="54" t="s">
        <v>2456</v>
      </c>
      <c r="AJ297" s="54"/>
      <c r="AK297" s="54" t="s">
        <v>1290</v>
      </c>
      <c r="AL297" s="54" t="s">
        <v>1570</v>
      </c>
      <c r="AM297" s="52" t="s">
        <v>3553</v>
      </c>
      <c r="AN297" s="119">
        <v>62000</v>
      </c>
      <c r="AO297" s="119"/>
      <c r="AP297" s="119">
        <f t="shared" si="13"/>
        <v>3000</v>
      </c>
      <c r="AQ297" s="315">
        <v>23071</v>
      </c>
      <c r="AR297" s="315">
        <v>23071</v>
      </c>
      <c r="AS297" s="314" t="s">
        <v>1303</v>
      </c>
      <c r="AT297" s="315">
        <v>23193</v>
      </c>
      <c r="AU297" s="315">
        <v>23193</v>
      </c>
      <c r="AV297" s="16">
        <v>62000</v>
      </c>
      <c r="AW297" s="124"/>
      <c r="AX297" s="124"/>
    </row>
    <row r="298" spans="1:50" s="123" customFormat="1" ht="72" hidden="1" x14ac:dyDescent="0.2">
      <c r="A298" s="52" t="s">
        <v>43</v>
      </c>
      <c r="B298" s="52" t="s">
        <v>277</v>
      </c>
      <c r="C298" s="52" t="s">
        <v>276</v>
      </c>
      <c r="D298" s="52" t="s">
        <v>33</v>
      </c>
      <c r="E298" s="52" t="s">
        <v>454</v>
      </c>
      <c r="F298" s="121" t="s">
        <v>1870</v>
      </c>
      <c r="G298" s="52" t="s">
        <v>607</v>
      </c>
      <c r="H298" s="71" t="s">
        <v>267</v>
      </c>
      <c r="I298" s="71" t="s">
        <v>274</v>
      </c>
      <c r="J298" s="122">
        <v>350000</v>
      </c>
      <c r="K298" s="249" t="s">
        <v>137</v>
      </c>
      <c r="L298" s="78"/>
      <c r="M298" s="78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311"/>
      <c r="AC298" s="311"/>
      <c r="AD298" s="311"/>
      <c r="AE298" s="310" t="s">
        <v>2807</v>
      </c>
      <c r="AF298" s="54" t="s">
        <v>2807</v>
      </c>
      <c r="AG298" s="52" t="s">
        <v>3544</v>
      </c>
      <c r="AH298" s="54" t="s">
        <v>3472</v>
      </c>
      <c r="AI298" s="54" t="s">
        <v>2456</v>
      </c>
      <c r="AJ298" s="54"/>
      <c r="AK298" s="54" t="s">
        <v>1290</v>
      </c>
      <c r="AL298" s="54" t="s">
        <v>1570</v>
      </c>
      <c r="AM298" s="52" t="s">
        <v>3553</v>
      </c>
      <c r="AN298" s="119">
        <v>336000</v>
      </c>
      <c r="AO298" s="119"/>
      <c r="AP298" s="119">
        <f t="shared" si="13"/>
        <v>14000</v>
      </c>
      <c r="AQ298" s="315">
        <v>23071</v>
      </c>
      <c r="AR298" s="315">
        <v>23071</v>
      </c>
      <c r="AS298" s="314" t="s">
        <v>1303</v>
      </c>
      <c r="AT298" s="315">
        <v>23193</v>
      </c>
      <c r="AU298" s="315">
        <v>23193</v>
      </c>
      <c r="AV298" s="16">
        <v>336000</v>
      </c>
      <c r="AW298" s="124"/>
      <c r="AX298" s="124"/>
    </row>
    <row r="299" spans="1:50" s="123" customFormat="1" ht="72" hidden="1" x14ac:dyDescent="0.2">
      <c r="A299" s="52" t="s">
        <v>43</v>
      </c>
      <c r="B299" s="52" t="s">
        <v>277</v>
      </c>
      <c r="C299" s="52" t="s">
        <v>276</v>
      </c>
      <c r="D299" s="52" t="s">
        <v>33</v>
      </c>
      <c r="E299" s="52" t="s">
        <v>454</v>
      </c>
      <c r="F299" s="121" t="s">
        <v>1871</v>
      </c>
      <c r="G299" s="52" t="s">
        <v>608</v>
      </c>
      <c r="H299" s="71" t="s">
        <v>340</v>
      </c>
      <c r="I299" s="71" t="s">
        <v>274</v>
      </c>
      <c r="J299" s="122">
        <v>300000</v>
      </c>
      <c r="K299" s="249" t="s">
        <v>137</v>
      </c>
      <c r="L299" s="78"/>
      <c r="M299" s="78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311"/>
      <c r="AC299" s="311"/>
      <c r="AD299" s="311"/>
      <c r="AE299" s="310" t="s">
        <v>2807</v>
      </c>
      <c r="AF299" s="54" t="s">
        <v>2807</v>
      </c>
      <c r="AG299" s="52" t="s">
        <v>3544</v>
      </c>
      <c r="AH299" s="54" t="s">
        <v>3472</v>
      </c>
      <c r="AI299" s="54" t="s">
        <v>2456</v>
      </c>
      <c r="AJ299" s="54"/>
      <c r="AK299" s="54" t="s">
        <v>1290</v>
      </c>
      <c r="AL299" s="54" t="s">
        <v>1570</v>
      </c>
      <c r="AM299" s="52" t="s">
        <v>3553</v>
      </c>
      <c r="AN299" s="119">
        <v>264000</v>
      </c>
      <c r="AO299" s="119"/>
      <c r="AP299" s="119">
        <f t="shared" si="13"/>
        <v>36000</v>
      </c>
      <c r="AQ299" s="315">
        <v>23071</v>
      </c>
      <c r="AR299" s="315">
        <v>23071</v>
      </c>
      <c r="AS299" s="314" t="s">
        <v>1303</v>
      </c>
      <c r="AT299" s="315">
        <v>23193</v>
      </c>
      <c r="AU299" s="315">
        <v>23193</v>
      </c>
      <c r="AV299" s="16">
        <v>264000</v>
      </c>
      <c r="AW299" s="124"/>
      <c r="AX299" s="124"/>
    </row>
    <row r="300" spans="1:50" s="123" customFormat="1" ht="72" hidden="1" x14ac:dyDescent="0.2">
      <c r="A300" s="52" t="s">
        <v>43</v>
      </c>
      <c r="B300" s="52" t="s">
        <v>277</v>
      </c>
      <c r="C300" s="52" t="s">
        <v>276</v>
      </c>
      <c r="D300" s="52" t="s">
        <v>33</v>
      </c>
      <c r="E300" s="52" t="s">
        <v>454</v>
      </c>
      <c r="F300" s="121" t="s">
        <v>1872</v>
      </c>
      <c r="G300" s="52" t="s">
        <v>609</v>
      </c>
      <c r="H300" s="71" t="s">
        <v>270</v>
      </c>
      <c r="I300" s="71" t="s">
        <v>274</v>
      </c>
      <c r="J300" s="122">
        <v>80000</v>
      </c>
      <c r="K300" s="249" t="s">
        <v>137</v>
      </c>
      <c r="L300" s="78"/>
      <c r="M300" s="78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311"/>
      <c r="AC300" s="311"/>
      <c r="AD300" s="311"/>
      <c r="AE300" s="310" t="s">
        <v>2807</v>
      </c>
      <c r="AF300" s="54" t="s">
        <v>2807</v>
      </c>
      <c r="AG300" s="52" t="s">
        <v>3544</v>
      </c>
      <c r="AH300" s="54" t="s">
        <v>3472</v>
      </c>
      <c r="AI300" s="54" t="s">
        <v>2456</v>
      </c>
      <c r="AJ300" s="54"/>
      <c r="AK300" s="54" t="s">
        <v>1290</v>
      </c>
      <c r="AL300" s="54" t="s">
        <v>1570</v>
      </c>
      <c r="AM300" s="52" t="s">
        <v>3553</v>
      </c>
      <c r="AN300" s="119">
        <v>75000</v>
      </c>
      <c r="AO300" s="119"/>
      <c r="AP300" s="119">
        <f t="shared" si="13"/>
        <v>5000</v>
      </c>
      <c r="AQ300" s="315">
        <v>23071</v>
      </c>
      <c r="AR300" s="315">
        <v>23071</v>
      </c>
      <c r="AS300" s="314" t="s">
        <v>1303</v>
      </c>
      <c r="AT300" s="315">
        <v>23193</v>
      </c>
      <c r="AU300" s="315">
        <v>23193</v>
      </c>
      <c r="AV300" s="16">
        <v>75000</v>
      </c>
      <c r="AW300" s="124"/>
      <c r="AX300" s="124"/>
    </row>
    <row r="301" spans="1:50" s="123" customFormat="1" ht="72" hidden="1" x14ac:dyDescent="0.2">
      <c r="A301" s="52" t="s">
        <v>43</v>
      </c>
      <c r="B301" s="52" t="s">
        <v>277</v>
      </c>
      <c r="C301" s="52" t="s">
        <v>276</v>
      </c>
      <c r="D301" s="52" t="s">
        <v>33</v>
      </c>
      <c r="E301" s="52" t="s">
        <v>454</v>
      </c>
      <c r="F301" s="121" t="s">
        <v>1873</v>
      </c>
      <c r="G301" s="52" t="s">
        <v>610</v>
      </c>
      <c r="H301" s="71" t="s">
        <v>267</v>
      </c>
      <c r="I301" s="71" t="s">
        <v>274</v>
      </c>
      <c r="J301" s="122">
        <v>360000</v>
      </c>
      <c r="K301" s="249" t="s">
        <v>137</v>
      </c>
      <c r="L301" s="78"/>
      <c r="M301" s="78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311"/>
      <c r="AC301" s="311"/>
      <c r="AD301" s="311"/>
      <c r="AE301" s="310" t="s">
        <v>2807</v>
      </c>
      <c r="AF301" s="54" t="s">
        <v>2807</v>
      </c>
      <c r="AG301" s="52" t="s">
        <v>3544</v>
      </c>
      <c r="AH301" s="54" t="s">
        <v>3472</v>
      </c>
      <c r="AI301" s="54" t="s">
        <v>2456</v>
      </c>
      <c r="AJ301" s="54"/>
      <c r="AK301" s="54" t="s">
        <v>1290</v>
      </c>
      <c r="AL301" s="54" t="s">
        <v>1570</v>
      </c>
      <c r="AM301" s="52" t="s">
        <v>3553</v>
      </c>
      <c r="AN301" s="119">
        <v>347800</v>
      </c>
      <c r="AO301" s="119"/>
      <c r="AP301" s="119">
        <f t="shared" si="13"/>
        <v>12200</v>
      </c>
      <c r="AQ301" s="315">
        <v>23071</v>
      </c>
      <c r="AR301" s="315">
        <v>23071</v>
      </c>
      <c r="AS301" s="314" t="s">
        <v>1303</v>
      </c>
      <c r="AT301" s="315">
        <v>23193</v>
      </c>
      <c r="AU301" s="315">
        <v>23193</v>
      </c>
      <c r="AV301" s="16">
        <v>347800</v>
      </c>
      <c r="AW301" s="124"/>
      <c r="AX301" s="124"/>
    </row>
    <row r="302" spans="1:50" s="123" customFormat="1" ht="72" hidden="1" x14ac:dyDescent="0.2">
      <c r="A302" s="52" t="s">
        <v>43</v>
      </c>
      <c r="B302" s="52" t="s">
        <v>277</v>
      </c>
      <c r="C302" s="52" t="s">
        <v>276</v>
      </c>
      <c r="D302" s="52" t="s">
        <v>33</v>
      </c>
      <c r="E302" s="52" t="s">
        <v>454</v>
      </c>
      <c r="F302" s="121" t="s">
        <v>1874</v>
      </c>
      <c r="G302" s="52" t="s">
        <v>611</v>
      </c>
      <c r="H302" s="71" t="s">
        <v>270</v>
      </c>
      <c r="I302" s="71" t="s">
        <v>274</v>
      </c>
      <c r="J302" s="122">
        <v>70000</v>
      </c>
      <c r="K302" s="249" t="s">
        <v>137</v>
      </c>
      <c r="L302" s="78"/>
      <c r="M302" s="78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311"/>
      <c r="AC302" s="311"/>
      <c r="AD302" s="311"/>
      <c r="AE302" s="310" t="s">
        <v>2807</v>
      </c>
      <c r="AF302" s="54" t="s">
        <v>2807</v>
      </c>
      <c r="AG302" s="52" t="s">
        <v>3544</v>
      </c>
      <c r="AH302" s="54" t="s">
        <v>3472</v>
      </c>
      <c r="AI302" s="54" t="s">
        <v>2456</v>
      </c>
      <c r="AJ302" s="54"/>
      <c r="AK302" s="54" t="s">
        <v>1290</v>
      </c>
      <c r="AL302" s="54" t="s">
        <v>1570</v>
      </c>
      <c r="AM302" s="52" t="s">
        <v>3553</v>
      </c>
      <c r="AN302" s="119">
        <v>67000</v>
      </c>
      <c r="AO302" s="119"/>
      <c r="AP302" s="119">
        <f t="shared" si="13"/>
        <v>3000</v>
      </c>
      <c r="AQ302" s="315">
        <v>23071</v>
      </c>
      <c r="AR302" s="315">
        <v>23071</v>
      </c>
      <c r="AS302" s="314" t="s">
        <v>1303</v>
      </c>
      <c r="AT302" s="315">
        <v>23193</v>
      </c>
      <c r="AU302" s="315">
        <v>23193</v>
      </c>
      <c r="AV302" s="16">
        <v>67000</v>
      </c>
      <c r="AW302" s="124"/>
      <c r="AX302" s="124"/>
    </row>
    <row r="303" spans="1:50" s="123" customFormat="1" ht="72" hidden="1" x14ac:dyDescent="0.2">
      <c r="A303" s="52" t="s">
        <v>43</v>
      </c>
      <c r="B303" s="52" t="s">
        <v>277</v>
      </c>
      <c r="C303" s="52" t="s">
        <v>276</v>
      </c>
      <c r="D303" s="52" t="s">
        <v>33</v>
      </c>
      <c r="E303" s="52" t="s">
        <v>454</v>
      </c>
      <c r="F303" s="121" t="s">
        <v>1875</v>
      </c>
      <c r="G303" s="52" t="s">
        <v>612</v>
      </c>
      <c r="H303" s="71" t="s">
        <v>270</v>
      </c>
      <c r="I303" s="71" t="s">
        <v>274</v>
      </c>
      <c r="J303" s="122">
        <v>70000</v>
      </c>
      <c r="K303" s="249" t="s">
        <v>137</v>
      </c>
      <c r="L303" s="78"/>
      <c r="M303" s="78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311"/>
      <c r="AC303" s="311"/>
      <c r="AD303" s="311"/>
      <c r="AE303" s="310" t="s">
        <v>2807</v>
      </c>
      <c r="AF303" s="54" t="s">
        <v>2807</v>
      </c>
      <c r="AG303" s="52" t="s">
        <v>3544</v>
      </c>
      <c r="AH303" s="54" t="s">
        <v>3472</v>
      </c>
      <c r="AI303" s="54" t="s">
        <v>2456</v>
      </c>
      <c r="AJ303" s="54"/>
      <c r="AK303" s="54" t="s">
        <v>1290</v>
      </c>
      <c r="AL303" s="54" t="s">
        <v>1570</v>
      </c>
      <c r="AM303" s="52" t="s">
        <v>3553</v>
      </c>
      <c r="AN303" s="119">
        <v>67000</v>
      </c>
      <c r="AO303" s="119"/>
      <c r="AP303" s="119">
        <f t="shared" si="13"/>
        <v>3000</v>
      </c>
      <c r="AQ303" s="315">
        <v>23071</v>
      </c>
      <c r="AR303" s="315">
        <v>23071</v>
      </c>
      <c r="AS303" s="314" t="s">
        <v>1303</v>
      </c>
      <c r="AT303" s="315">
        <v>23193</v>
      </c>
      <c r="AU303" s="315">
        <v>23193</v>
      </c>
      <c r="AV303" s="16">
        <v>67000</v>
      </c>
      <c r="AW303" s="124"/>
      <c r="AX303" s="124"/>
    </row>
    <row r="304" spans="1:50" s="123" customFormat="1" ht="72" hidden="1" x14ac:dyDescent="0.2">
      <c r="A304" s="52" t="s">
        <v>43</v>
      </c>
      <c r="B304" s="52" t="s">
        <v>277</v>
      </c>
      <c r="C304" s="52" t="s">
        <v>276</v>
      </c>
      <c r="D304" s="52" t="s">
        <v>33</v>
      </c>
      <c r="E304" s="52" t="s">
        <v>454</v>
      </c>
      <c r="F304" s="121" t="s">
        <v>1876</v>
      </c>
      <c r="G304" s="52" t="s">
        <v>613</v>
      </c>
      <c r="H304" s="71" t="s">
        <v>270</v>
      </c>
      <c r="I304" s="71" t="s">
        <v>274</v>
      </c>
      <c r="J304" s="122">
        <v>80000</v>
      </c>
      <c r="K304" s="249" t="s">
        <v>137</v>
      </c>
      <c r="L304" s="78"/>
      <c r="M304" s="78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311"/>
      <c r="AC304" s="311"/>
      <c r="AD304" s="311"/>
      <c r="AE304" s="310" t="s">
        <v>2807</v>
      </c>
      <c r="AF304" s="54" t="s">
        <v>2807</v>
      </c>
      <c r="AG304" s="52" t="s">
        <v>3544</v>
      </c>
      <c r="AH304" s="54" t="s">
        <v>3472</v>
      </c>
      <c r="AI304" s="54" t="s">
        <v>2456</v>
      </c>
      <c r="AJ304" s="54"/>
      <c r="AK304" s="54" t="s">
        <v>1290</v>
      </c>
      <c r="AL304" s="54" t="s">
        <v>1570</v>
      </c>
      <c r="AM304" s="52" t="s">
        <v>3553</v>
      </c>
      <c r="AN304" s="119">
        <v>75000</v>
      </c>
      <c r="AO304" s="119"/>
      <c r="AP304" s="119">
        <f t="shared" si="13"/>
        <v>5000</v>
      </c>
      <c r="AQ304" s="315">
        <v>23071</v>
      </c>
      <c r="AR304" s="315">
        <v>23071</v>
      </c>
      <c r="AS304" s="314" t="s">
        <v>1303</v>
      </c>
      <c r="AT304" s="315">
        <v>23193</v>
      </c>
      <c r="AU304" s="315">
        <v>23193</v>
      </c>
      <c r="AV304" s="16">
        <v>75000</v>
      </c>
      <c r="AW304" s="124"/>
      <c r="AX304" s="124"/>
    </row>
    <row r="305" spans="1:50" s="123" customFormat="1" ht="72" hidden="1" x14ac:dyDescent="0.2">
      <c r="A305" s="52" t="s">
        <v>43</v>
      </c>
      <c r="B305" s="52" t="s">
        <v>277</v>
      </c>
      <c r="C305" s="52" t="s">
        <v>276</v>
      </c>
      <c r="D305" s="52" t="s">
        <v>33</v>
      </c>
      <c r="E305" s="52" t="s">
        <v>454</v>
      </c>
      <c r="F305" s="121" t="s">
        <v>1877</v>
      </c>
      <c r="G305" s="52" t="s">
        <v>614</v>
      </c>
      <c r="H305" s="71" t="s">
        <v>340</v>
      </c>
      <c r="I305" s="71" t="s">
        <v>274</v>
      </c>
      <c r="J305" s="122">
        <v>264000</v>
      </c>
      <c r="K305" s="249" t="s">
        <v>137</v>
      </c>
      <c r="L305" s="78"/>
      <c r="M305" s="78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311"/>
      <c r="AC305" s="311"/>
      <c r="AD305" s="311"/>
      <c r="AE305" s="310" t="s">
        <v>2807</v>
      </c>
      <c r="AF305" s="54" t="s">
        <v>2807</v>
      </c>
      <c r="AG305" s="52" t="s">
        <v>3544</v>
      </c>
      <c r="AH305" s="54" t="s">
        <v>3472</v>
      </c>
      <c r="AI305" s="54" t="s">
        <v>2456</v>
      </c>
      <c r="AJ305" s="54"/>
      <c r="AK305" s="54" t="s">
        <v>1290</v>
      </c>
      <c r="AL305" s="54" t="s">
        <v>1570</v>
      </c>
      <c r="AM305" s="52" t="s">
        <v>3553</v>
      </c>
      <c r="AN305" s="119">
        <v>252000</v>
      </c>
      <c r="AO305" s="119"/>
      <c r="AP305" s="119">
        <f t="shared" si="13"/>
        <v>12000</v>
      </c>
      <c r="AQ305" s="315">
        <v>23071</v>
      </c>
      <c r="AR305" s="315">
        <v>23071</v>
      </c>
      <c r="AS305" s="314" t="s">
        <v>1303</v>
      </c>
      <c r="AT305" s="315">
        <v>23193</v>
      </c>
      <c r="AU305" s="315">
        <v>23193</v>
      </c>
      <c r="AV305" s="16">
        <v>252000</v>
      </c>
      <c r="AW305" s="124"/>
      <c r="AX305" s="124"/>
    </row>
    <row r="306" spans="1:50" s="123" customFormat="1" ht="72" hidden="1" x14ac:dyDescent="0.2">
      <c r="A306" s="52" t="s">
        <v>43</v>
      </c>
      <c r="B306" s="52" t="s">
        <v>277</v>
      </c>
      <c r="C306" s="52" t="s">
        <v>276</v>
      </c>
      <c r="D306" s="52" t="s">
        <v>33</v>
      </c>
      <c r="E306" s="52" t="s">
        <v>454</v>
      </c>
      <c r="F306" s="121" t="s">
        <v>1878</v>
      </c>
      <c r="G306" s="52" t="s">
        <v>615</v>
      </c>
      <c r="H306" s="71" t="s">
        <v>340</v>
      </c>
      <c r="I306" s="71" t="s">
        <v>274</v>
      </c>
      <c r="J306" s="122">
        <v>156000</v>
      </c>
      <c r="K306" s="249" t="s">
        <v>137</v>
      </c>
      <c r="L306" s="78"/>
      <c r="M306" s="78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311"/>
      <c r="AC306" s="311"/>
      <c r="AD306" s="311"/>
      <c r="AE306" s="310" t="s">
        <v>2807</v>
      </c>
      <c r="AF306" s="54" t="s">
        <v>2807</v>
      </c>
      <c r="AG306" s="52" t="s">
        <v>3544</v>
      </c>
      <c r="AH306" s="54" t="s">
        <v>3472</v>
      </c>
      <c r="AI306" s="54" t="s">
        <v>2456</v>
      </c>
      <c r="AJ306" s="54"/>
      <c r="AK306" s="54" t="s">
        <v>1290</v>
      </c>
      <c r="AL306" s="54" t="s">
        <v>1570</v>
      </c>
      <c r="AM306" s="52" t="s">
        <v>3553</v>
      </c>
      <c r="AN306" s="119">
        <v>146400</v>
      </c>
      <c r="AO306" s="119"/>
      <c r="AP306" s="119">
        <f t="shared" si="13"/>
        <v>9600</v>
      </c>
      <c r="AQ306" s="315">
        <v>23071</v>
      </c>
      <c r="AR306" s="315">
        <v>23071</v>
      </c>
      <c r="AS306" s="314" t="s">
        <v>1303</v>
      </c>
      <c r="AT306" s="315">
        <v>23193</v>
      </c>
      <c r="AU306" s="315">
        <v>23193</v>
      </c>
      <c r="AV306" s="16">
        <v>146400</v>
      </c>
      <c r="AW306" s="124"/>
      <c r="AX306" s="124"/>
    </row>
    <row r="307" spans="1:50" s="123" customFormat="1" ht="72" hidden="1" x14ac:dyDescent="0.2">
      <c r="A307" s="52" t="s">
        <v>43</v>
      </c>
      <c r="B307" s="52" t="s">
        <v>277</v>
      </c>
      <c r="C307" s="52" t="s">
        <v>276</v>
      </c>
      <c r="D307" s="52" t="s">
        <v>33</v>
      </c>
      <c r="E307" s="52" t="s">
        <v>454</v>
      </c>
      <c r="F307" s="121" t="s">
        <v>1879</v>
      </c>
      <c r="G307" s="52" t="s">
        <v>616</v>
      </c>
      <c r="H307" s="71" t="s">
        <v>501</v>
      </c>
      <c r="I307" s="71" t="s">
        <v>274</v>
      </c>
      <c r="J307" s="122">
        <v>250000</v>
      </c>
      <c r="K307" s="249" t="s">
        <v>137</v>
      </c>
      <c r="L307" s="78"/>
      <c r="M307" s="78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311"/>
      <c r="AC307" s="311"/>
      <c r="AD307" s="311"/>
      <c r="AE307" s="310" t="s">
        <v>2807</v>
      </c>
      <c r="AF307" s="54" t="s">
        <v>2807</v>
      </c>
      <c r="AG307" s="52" t="s">
        <v>3544</v>
      </c>
      <c r="AH307" s="54" t="s">
        <v>3472</v>
      </c>
      <c r="AI307" s="54" t="s">
        <v>2456</v>
      </c>
      <c r="AJ307" s="54"/>
      <c r="AK307" s="54" t="s">
        <v>1290</v>
      </c>
      <c r="AL307" s="54" t="s">
        <v>1570</v>
      </c>
      <c r="AM307" s="52" t="s">
        <v>3553</v>
      </c>
      <c r="AN307" s="119">
        <v>235600</v>
      </c>
      <c r="AO307" s="119"/>
      <c r="AP307" s="119">
        <f t="shared" si="13"/>
        <v>14400</v>
      </c>
      <c r="AQ307" s="315">
        <v>23071</v>
      </c>
      <c r="AR307" s="315">
        <v>23071</v>
      </c>
      <c r="AS307" s="314" t="s">
        <v>1303</v>
      </c>
      <c r="AT307" s="315">
        <v>23193</v>
      </c>
      <c r="AU307" s="315">
        <v>23193</v>
      </c>
      <c r="AV307" s="16">
        <v>235600</v>
      </c>
      <c r="AW307" s="124"/>
      <c r="AX307" s="124"/>
    </row>
    <row r="308" spans="1:50" s="123" customFormat="1" ht="72" hidden="1" x14ac:dyDescent="0.2">
      <c r="A308" s="52" t="s">
        <v>43</v>
      </c>
      <c r="B308" s="52" t="s">
        <v>277</v>
      </c>
      <c r="C308" s="52" t="s">
        <v>276</v>
      </c>
      <c r="D308" s="52" t="s">
        <v>33</v>
      </c>
      <c r="E308" s="52" t="s">
        <v>454</v>
      </c>
      <c r="F308" s="121" t="s">
        <v>1880</v>
      </c>
      <c r="G308" s="52" t="s">
        <v>617</v>
      </c>
      <c r="H308" s="71" t="s">
        <v>270</v>
      </c>
      <c r="I308" s="71" t="s">
        <v>274</v>
      </c>
      <c r="J308" s="122">
        <v>60000</v>
      </c>
      <c r="K308" s="249" t="s">
        <v>137</v>
      </c>
      <c r="L308" s="78"/>
      <c r="M308" s="78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311"/>
      <c r="AC308" s="311"/>
      <c r="AD308" s="311"/>
      <c r="AE308" s="310" t="s">
        <v>2807</v>
      </c>
      <c r="AF308" s="54" t="s">
        <v>2807</v>
      </c>
      <c r="AG308" s="52" t="s">
        <v>3544</v>
      </c>
      <c r="AH308" s="54" t="s">
        <v>3472</v>
      </c>
      <c r="AI308" s="54" t="s">
        <v>2456</v>
      </c>
      <c r="AJ308" s="54"/>
      <c r="AK308" s="54" t="s">
        <v>1290</v>
      </c>
      <c r="AL308" s="54" t="s">
        <v>1570</v>
      </c>
      <c r="AM308" s="52" t="s">
        <v>3553</v>
      </c>
      <c r="AN308" s="119">
        <v>52000</v>
      </c>
      <c r="AO308" s="119"/>
      <c r="AP308" s="119">
        <f t="shared" si="13"/>
        <v>8000</v>
      </c>
      <c r="AQ308" s="315">
        <v>23071</v>
      </c>
      <c r="AR308" s="315">
        <v>23071</v>
      </c>
      <c r="AS308" s="314" t="s">
        <v>1303</v>
      </c>
      <c r="AT308" s="315">
        <v>23193</v>
      </c>
      <c r="AU308" s="315">
        <v>23193</v>
      </c>
      <c r="AV308" s="16">
        <v>52000</v>
      </c>
      <c r="AW308" s="124"/>
      <c r="AX308" s="124"/>
    </row>
    <row r="309" spans="1:50" s="123" customFormat="1" ht="72" hidden="1" x14ac:dyDescent="0.2">
      <c r="A309" s="52" t="s">
        <v>43</v>
      </c>
      <c r="B309" s="52" t="s">
        <v>277</v>
      </c>
      <c r="C309" s="52" t="s">
        <v>276</v>
      </c>
      <c r="D309" s="52" t="s">
        <v>33</v>
      </c>
      <c r="E309" s="52" t="s">
        <v>454</v>
      </c>
      <c r="F309" s="121" t="s">
        <v>1881</v>
      </c>
      <c r="G309" s="52" t="s">
        <v>618</v>
      </c>
      <c r="H309" s="71" t="s">
        <v>270</v>
      </c>
      <c r="I309" s="71" t="s">
        <v>274</v>
      </c>
      <c r="J309" s="122">
        <v>65000</v>
      </c>
      <c r="K309" s="249" t="s">
        <v>137</v>
      </c>
      <c r="L309" s="78"/>
      <c r="M309" s="78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311"/>
      <c r="AC309" s="311"/>
      <c r="AD309" s="311"/>
      <c r="AE309" s="310" t="s">
        <v>2807</v>
      </c>
      <c r="AF309" s="54" t="s">
        <v>2807</v>
      </c>
      <c r="AG309" s="52" t="s">
        <v>3544</v>
      </c>
      <c r="AH309" s="54" t="s">
        <v>3472</v>
      </c>
      <c r="AI309" s="54" t="s">
        <v>2456</v>
      </c>
      <c r="AJ309" s="54"/>
      <c r="AK309" s="54" t="s">
        <v>1290</v>
      </c>
      <c r="AL309" s="54" t="s">
        <v>1570</v>
      </c>
      <c r="AM309" s="52" t="s">
        <v>3553</v>
      </c>
      <c r="AN309" s="119">
        <v>58000</v>
      </c>
      <c r="AO309" s="119"/>
      <c r="AP309" s="119">
        <f t="shared" si="13"/>
        <v>7000</v>
      </c>
      <c r="AQ309" s="315">
        <v>23071</v>
      </c>
      <c r="AR309" s="315">
        <v>23071</v>
      </c>
      <c r="AS309" s="314" t="s">
        <v>1303</v>
      </c>
      <c r="AT309" s="315">
        <v>23193</v>
      </c>
      <c r="AU309" s="315">
        <v>23193</v>
      </c>
      <c r="AV309" s="16">
        <v>58000</v>
      </c>
      <c r="AW309" s="124"/>
      <c r="AX309" s="124"/>
    </row>
    <row r="310" spans="1:50" s="123" customFormat="1" ht="72" hidden="1" x14ac:dyDescent="0.2">
      <c r="A310" s="52" t="s">
        <v>43</v>
      </c>
      <c r="B310" s="52" t="s">
        <v>277</v>
      </c>
      <c r="C310" s="52" t="s">
        <v>276</v>
      </c>
      <c r="D310" s="52" t="s">
        <v>33</v>
      </c>
      <c r="E310" s="52" t="s">
        <v>454</v>
      </c>
      <c r="F310" s="121" t="s">
        <v>1882</v>
      </c>
      <c r="G310" s="52" t="s">
        <v>619</v>
      </c>
      <c r="H310" s="71" t="s">
        <v>270</v>
      </c>
      <c r="I310" s="71" t="s">
        <v>274</v>
      </c>
      <c r="J310" s="122">
        <v>60000</v>
      </c>
      <c r="K310" s="249" t="s">
        <v>137</v>
      </c>
      <c r="L310" s="78"/>
      <c r="M310" s="78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311"/>
      <c r="AC310" s="311"/>
      <c r="AD310" s="311"/>
      <c r="AE310" s="310" t="s">
        <v>2807</v>
      </c>
      <c r="AF310" s="54" t="s">
        <v>2807</v>
      </c>
      <c r="AG310" s="52" t="s">
        <v>3544</v>
      </c>
      <c r="AH310" s="54" t="s">
        <v>3472</v>
      </c>
      <c r="AI310" s="54" t="s">
        <v>2456</v>
      </c>
      <c r="AJ310" s="54"/>
      <c r="AK310" s="54" t="s">
        <v>1290</v>
      </c>
      <c r="AL310" s="54" t="s">
        <v>1570</v>
      </c>
      <c r="AM310" s="52" t="s">
        <v>3553</v>
      </c>
      <c r="AN310" s="119">
        <v>58000</v>
      </c>
      <c r="AO310" s="119"/>
      <c r="AP310" s="119">
        <f t="shared" si="13"/>
        <v>2000</v>
      </c>
      <c r="AQ310" s="315">
        <v>23071</v>
      </c>
      <c r="AR310" s="315">
        <v>23071</v>
      </c>
      <c r="AS310" s="314" t="s">
        <v>1303</v>
      </c>
      <c r="AT310" s="315">
        <v>23193</v>
      </c>
      <c r="AU310" s="315">
        <v>23193</v>
      </c>
      <c r="AV310" s="16">
        <v>58000</v>
      </c>
      <c r="AW310" s="124"/>
      <c r="AX310" s="124"/>
    </row>
    <row r="311" spans="1:50" s="123" customFormat="1" ht="72" hidden="1" x14ac:dyDescent="0.2">
      <c r="A311" s="52" t="s">
        <v>43</v>
      </c>
      <c r="B311" s="52" t="s">
        <v>277</v>
      </c>
      <c r="C311" s="52" t="s">
        <v>276</v>
      </c>
      <c r="D311" s="52" t="s">
        <v>33</v>
      </c>
      <c r="E311" s="52" t="s">
        <v>454</v>
      </c>
      <c r="F311" s="121" t="s">
        <v>1883</v>
      </c>
      <c r="G311" s="52" t="s">
        <v>620</v>
      </c>
      <c r="H311" s="71" t="s">
        <v>270</v>
      </c>
      <c r="I311" s="71" t="s">
        <v>274</v>
      </c>
      <c r="J311" s="122">
        <v>65000</v>
      </c>
      <c r="K311" s="249" t="s">
        <v>137</v>
      </c>
      <c r="L311" s="78"/>
      <c r="M311" s="78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311"/>
      <c r="AC311" s="311"/>
      <c r="AD311" s="311"/>
      <c r="AE311" s="310" t="s">
        <v>2807</v>
      </c>
      <c r="AF311" s="54" t="s">
        <v>2807</v>
      </c>
      <c r="AG311" s="52" t="s">
        <v>3544</v>
      </c>
      <c r="AH311" s="54" t="s">
        <v>3472</v>
      </c>
      <c r="AI311" s="54" t="s">
        <v>2456</v>
      </c>
      <c r="AJ311" s="54"/>
      <c r="AK311" s="54" t="s">
        <v>1290</v>
      </c>
      <c r="AL311" s="54" t="s">
        <v>1570</v>
      </c>
      <c r="AM311" s="52" t="s">
        <v>3553</v>
      </c>
      <c r="AN311" s="119">
        <v>58000</v>
      </c>
      <c r="AO311" s="119"/>
      <c r="AP311" s="119">
        <f t="shared" si="13"/>
        <v>7000</v>
      </c>
      <c r="AQ311" s="315">
        <v>23071</v>
      </c>
      <c r="AR311" s="315">
        <v>23071</v>
      </c>
      <c r="AS311" s="314" t="s">
        <v>1303</v>
      </c>
      <c r="AT311" s="315">
        <v>23193</v>
      </c>
      <c r="AU311" s="315">
        <v>23193</v>
      </c>
      <c r="AV311" s="16">
        <v>58000</v>
      </c>
      <c r="AW311" s="124"/>
      <c r="AX311" s="124"/>
    </row>
    <row r="312" spans="1:50" s="123" customFormat="1" ht="90" hidden="1" x14ac:dyDescent="0.2">
      <c r="A312" s="52" t="s">
        <v>43</v>
      </c>
      <c r="B312" s="52" t="s">
        <v>277</v>
      </c>
      <c r="C312" s="52" t="s">
        <v>276</v>
      </c>
      <c r="D312" s="52" t="s">
        <v>10</v>
      </c>
      <c r="E312" s="52" t="s">
        <v>311</v>
      </c>
      <c r="F312" s="121" t="s">
        <v>1884</v>
      </c>
      <c r="G312" s="52" t="s">
        <v>625</v>
      </c>
      <c r="H312" s="71" t="s">
        <v>303</v>
      </c>
      <c r="I312" s="71" t="s">
        <v>271</v>
      </c>
      <c r="J312" s="122">
        <v>300000</v>
      </c>
      <c r="K312" s="256"/>
      <c r="L312" s="78"/>
      <c r="M312" s="249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312"/>
      <c r="AC312" s="311"/>
      <c r="AD312" s="311"/>
      <c r="AE312" s="310" t="s">
        <v>2797</v>
      </c>
      <c r="AF312" s="54" t="s">
        <v>2797</v>
      </c>
      <c r="AG312" s="52" t="s">
        <v>3544</v>
      </c>
      <c r="AH312" s="54" t="s">
        <v>3472</v>
      </c>
      <c r="AI312" s="54" t="s">
        <v>2456</v>
      </c>
      <c r="AJ312" s="54"/>
      <c r="AK312" s="54" t="s">
        <v>1290</v>
      </c>
      <c r="AL312" s="54" t="s">
        <v>1570</v>
      </c>
      <c r="AM312" s="52" t="s">
        <v>3553</v>
      </c>
      <c r="AN312" s="119">
        <v>275000</v>
      </c>
      <c r="AO312" s="119"/>
      <c r="AP312" s="119">
        <f t="shared" si="13"/>
        <v>25000</v>
      </c>
      <c r="AQ312" s="315">
        <v>23071</v>
      </c>
      <c r="AR312" s="315">
        <v>23071</v>
      </c>
      <c r="AS312" s="314" t="s">
        <v>1299</v>
      </c>
      <c r="AT312" s="314" t="s">
        <v>1299</v>
      </c>
      <c r="AU312" s="314" t="s">
        <v>1299</v>
      </c>
      <c r="AV312" s="16">
        <v>275000</v>
      </c>
      <c r="AW312" s="124"/>
      <c r="AX312" s="124"/>
    </row>
    <row r="313" spans="1:50" s="123" customFormat="1" ht="72" hidden="1" x14ac:dyDescent="0.2">
      <c r="A313" s="52" t="s">
        <v>43</v>
      </c>
      <c r="B313" s="52" t="s">
        <v>277</v>
      </c>
      <c r="C313" s="52" t="s">
        <v>276</v>
      </c>
      <c r="D313" s="52" t="s">
        <v>10</v>
      </c>
      <c r="E313" s="52" t="s">
        <v>311</v>
      </c>
      <c r="F313" s="121" t="s">
        <v>1885</v>
      </c>
      <c r="G313" s="52" t="s">
        <v>624</v>
      </c>
      <c r="H313" s="71" t="s">
        <v>317</v>
      </c>
      <c r="I313" s="71" t="s">
        <v>271</v>
      </c>
      <c r="J313" s="122">
        <v>80000</v>
      </c>
      <c r="K313" s="78"/>
      <c r="L313" s="78"/>
      <c r="M313" s="249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312"/>
      <c r="AC313" s="311"/>
      <c r="AD313" s="311"/>
      <c r="AE313" s="310" t="s">
        <v>2797</v>
      </c>
      <c r="AF313" s="54" t="s">
        <v>2797</v>
      </c>
      <c r="AG313" s="52" t="s">
        <v>3544</v>
      </c>
      <c r="AH313" s="54" t="s">
        <v>3472</v>
      </c>
      <c r="AI313" s="54" t="s">
        <v>2456</v>
      </c>
      <c r="AJ313" s="54"/>
      <c r="AK313" s="54" t="s">
        <v>1290</v>
      </c>
      <c r="AL313" s="54" t="s">
        <v>1570</v>
      </c>
      <c r="AM313" s="52" t="s">
        <v>3553</v>
      </c>
      <c r="AN313" s="119">
        <v>72500</v>
      </c>
      <c r="AO313" s="119"/>
      <c r="AP313" s="119">
        <f t="shared" si="13"/>
        <v>7500</v>
      </c>
      <c r="AQ313" s="315">
        <v>23071</v>
      </c>
      <c r="AR313" s="315">
        <v>23071</v>
      </c>
      <c r="AS313" s="314" t="s">
        <v>1299</v>
      </c>
      <c r="AT313" s="314" t="s">
        <v>1299</v>
      </c>
      <c r="AU313" s="314" t="s">
        <v>1299</v>
      </c>
      <c r="AV313" s="16">
        <v>72500</v>
      </c>
      <c r="AW313" s="124"/>
      <c r="AX313" s="124"/>
    </row>
    <row r="314" spans="1:50" s="123" customFormat="1" ht="72" hidden="1" x14ac:dyDescent="0.2">
      <c r="A314" s="52" t="s">
        <v>43</v>
      </c>
      <c r="B314" s="52" t="s">
        <v>277</v>
      </c>
      <c r="C314" s="52" t="s">
        <v>276</v>
      </c>
      <c r="D314" s="52" t="s">
        <v>10</v>
      </c>
      <c r="E314" s="52" t="s">
        <v>311</v>
      </c>
      <c r="F314" s="121" t="s">
        <v>1886</v>
      </c>
      <c r="G314" s="52" t="s">
        <v>623</v>
      </c>
      <c r="H314" s="71" t="s">
        <v>270</v>
      </c>
      <c r="I314" s="71" t="s">
        <v>271</v>
      </c>
      <c r="J314" s="122">
        <v>15000</v>
      </c>
      <c r="K314" s="78"/>
      <c r="L314" s="78"/>
      <c r="M314" s="249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312"/>
      <c r="AC314" s="311"/>
      <c r="AD314" s="311"/>
      <c r="AE314" s="310" t="s">
        <v>2797</v>
      </c>
      <c r="AF314" s="54" t="s">
        <v>2797</v>
      </c>
      <c r="AG314" s="52" t="s">
        <v>3544</v>
      </c>
      <c r="AH314" s="54" t="s">
        <v>3472</v>
      </c>
      <c r="AI314" s="54" t="s">
        <v>2456</v>
      </c>
      <c r="AJ314" s="54"/>
      <c r="AK314" s="54" t="s">
        <v>1290</v>
      </c>
      <c r="AL314" s="54" t="s">
        <v>1570</v>
      </c>
      <c r="AM314" s="52" t="s">
        <v>3553</v>
      </c>
      <c r="AN314" s="119">
        <v>12500</v>
      </c>
      <c r="AO314" s="119"/>
      <c r="AP314" s="119">
        <f t="shared" si="13"/>
        <v>2500</v>
      </c>
      <c r="AQ314" s="315">
        <v>23071</v>
      </c>
      <c r="AR314" s="315">
        <v>23071</v>
      </c>
      <c r="AS314" s="314" t="s">
        <v>1299</v>
      </c>
      <c r="AT314" s="314" t="s">
        <v>1299</v>
      </c>
      <c r="AU314" s="314" t="s">
        <v>1299</v>
      </c>
      <c r="AV314" s="16">
        <v>22000</v>
      </c>
      <c r="AW314" s="124"/>
      <c r="AX314" s="124"/>
    </row>
    <row r="315" spans="1:50" s="123" customFormat="1" ht="90" hidden="1" x14ac:dyDescent="0.2">
      <c r="A315" s="52" t="s">
        <v>43</v>
      </c>
      <c r="B315" s="52" t="s">
        <v>277</v>
      </c>
      <c r="C315" s="52" t="s">
        <v>276</v>
      </c>
      <c r="D315" s="52" t="s">
        <v>10</v>
      </c>
      <c r="E315" s="52" t="s">
        <v>311</v>
      </c>
      <c r="F315" s="121" t="s">
        <v>1887</v>
      </c>
      <c r="G315" s="52" t="s">
        <v>622</v>
      </c>
      <c r="H315" s="71" t="s">
        <v>303</v>
      </c>
      <c r="I315" s="71" t="s">
        <v>271</v>
      </c>
      <c r="J315" s="122">
        <v>25000</v>
      </c>
      <c r="K315" s="78"/>
      <c r="L315" s="78"/>
      <c r="M315" s="249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312"/>
      <c r="AC315" s="311"/>
      <c r="AD315" s="311"/>
      <c r="AE315" s="310" t="s">
        <v>2797</v>
      </c>
      <c r="AF315" s="54" t="s">
        <v>2797</v>
      </c>
      <c r="AG315" s="52" t="s">
        <v>3544</v>
      </c>
      <c r="AH315" s="54" t="s">
        <v>3472</v>
      </c>
      <c r="AI315" s="54" t="s">
        <v>2456</v>
      </c>
      <c r="AJ315" s="54"/>
      <c r="AK315" s="54" t="s">
        <v>1290</v>
      </c>
      <c r="AL315" s="54" t="s">
        <v>1570</v>
      </c>
      <c r="AM315" s="52" t="s">
        <v>3553</v>
      </c>
      <c r="AN315" s="119">
        <v>22000</v>
      </c>
      <c r="AO315" s="119"/>
      <c r="AP315" s="119">
        <f t="shared" si="13"/>
        <v>3000</v>
      </c>
      <c r="AQ315" s="315">
        <v>23071</v>
      </c>
      <c r="AR315" s="315">
        <v>23071</v>
      </c>
      <c r="AS315" s="314" t="s">
        <v>1299</v>
      </c>
      <c r="AT315" s="314" t="s">
        <v>1299</v>
      </c>
      <c r="AU315" s="314" t="s">
        <v>1299</v>
      </c>
      <c r="AV315" s="16">
        <v>12500</v>
      </c>
      <c r="AW315" s="124"/>
      <c r="AX315" s="124"/>
    </row>
    <row r="316" spans="1:50" s="123" customFormat="1" ht="72" hidden="1" x14ac:dyDescent="0.2">
      <c r="A316" s="52" t="s">
        <v>43</v>
      </c>
      <c r="B316" s="52" t="s">
        <v>277</v>
      </c>
      <c r="C316" s="52" t="s">
        <v>276</v>
      </c>
      <c r="D316" s="52" t="s">
        <v>10</v>
      </c>
      <c r="E316" s="52" t="s">
        <v>311</v>
      </c>
      <c r="F316" s="121" t="s">
        <v>1888</v>
      </c>
      <c r="G316" s="52" t="s">
        <v>621</v>
      </c>
      <c r="H316" s="71" t="s">
        <v>270</v>
      </c>
      <c r="I316" s="71" t="s">
        <v>268</v>
      </c>
      <c r="J316" s="122">
        <v>5700</v>
      </c>
      <c r="K316" s="78"/>
      <c r="L316" s="78"/>
      <c r="M316" s="249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54" t="s">
        <v>2797</v>
      </c>
      <c r="AG316" s="52" t="s">
        <v>3544</v>
      </c>
      <c r="AH316" s="54" t="s">
        <v>3472</v>
      </c>
      <c r="AI316" s="54" t="s">
        <v>2456</v>
      </c>
      <c r="AJ316" s="54"/>
      <c r="AK316" s="54" t="s">
        <v>1290</v>
      </c>
      <c r="AL316" s="54" t="s">
        <v>1570</v>
      </c>
      <c r="AM316" s="52" t="s">
        <v>3553</v>
      </c>
      <c r="AN316" s="119">
        <v>5400</v>
      </c>
      <c r="AO316" s="119"/>
      <c r="AP316" s="119">
        <f t="shared" si="13"/>
        <v>300</v>
      </c>
      <c r="AQ316" s="315">
        <v>23071</v>
      </c>
      <c r="AR316" s="315">
        <v>23071</v>
      </c>
      <c r="AS316" s="314" t="s">
        <v>1299</v>
      </c>
      <c r="AT316" s="314" t="s">
        <v>1299</v>
      </c>
      <c r="AU316" s="314" t="s">
        <v>1299</v>
      </c>
      <c r="AV316" s="16">
        <v>5400</v>
      </c>
      <c r="AW316" s="124"/>
      <c r="AX316" s="124"/>
    </row>
    <row r="317" spans="1:50" s="123" customFormat="1" ht="324" hidden="1" x14ac:dyDescent="0.2">
      <c r="A317" s="52" t="s">
        <v>43</v>
      </c>
      <c r="B317" s="52" t="s">
        <v>277</v>
      </c>
      <c r="C317" s="52" t="s">
        <v>17</v>
      </c>
      <c r="D317" s="52" t="s">
        <v>1566</v>
      </c>
      <c r="E317" s="52" t="s">
        <v>454</v>
      </c>
      <c r="F317" s="121" t="s">
        <v>3558</v>
      </c>
      <c r="G317" s="52" t="s">
        <v>1114</v>
      </c>
      <c r="H317" s="71" t="s">
        <v>270</v>
      </c>
      <c r="I317" s="71" t="s">
        <v>631</v>
      </c>
      <c r="J317" s="122">
        <f>11196900+8700000</f>
        <v>19896900</v>
      </c>
      <c r="K317" s="249" t="s">
        <v>137</v>
      </c>
      <c r="L317" s="71"/>
      <c r="M317" s="71"/>
      <c r="N317" s="52" t="s">
        <v>1306</v>
      </c>
      <c r="O317" s="121" t="s">
        <v>1307</v>
      </c>
      <c r="P317" s="81">
        <v>22703</v>
      </c>
      <c r="Q317" s="52" t="s">
        <v>1308</v>
      </c>
      <c r="R317" s="52" t="s">
        <v>1309</v>
      </c>
      <c r="S317" s="52" t="s">
        <v>1191</v>
      </c>
      <c r="T317" s="52" t="s">
        <v>1289</v>
      </c>
      <c r="U317" s="119" t="s">
        <v>1289</v>
      </c>
      <c r="V317" s="52" t="s">
        <v>1310</v>
      </c>
      <c r="W317" s="119">
        <v>92627718.859999999</v>
      </c>
      <c r="X317" s="71"/>
      <c r="Y317" s="52" t="s">
        <v>3982</v>
      </c>
      <c r="Z317" s="52" t="s">
        <v>1311</v>
      </c>
      <c r="AA317" s="52">
        <v>7013046268</v>
      </c>
      <c r="AB317" s="52" t="s">
        <v>1313</v>
      </c>
      <c r="AC317" s="52" t="s">
        <v>1314</v>
      </c>
      <c r="AD317" s="52" t="s">
        <v>2440</v>
      </c>
      <c r="AE317" s="52" t="s">
        <v>3727</v>
      </c>
      <c r="AF317" s="52" t="s">
        <v>1312</v>
      </c>
      <c r="AG317" s="52" t="s">
        <v>3545</v>
      </c>
      <c r="AH317" s="52" t="s">
        <v>1312</v>
      </c>
      <c r="AI317" s="52" t="s">
        <v>2456</v>
      </c>
      <c r="AJ317" s="52"/>
      <c r="AK317" s="54" t="s">
        <v>1312</v>
      </c>
      <c r="AL317" s="54" t="s">
        <v>1572</v>
      </c>
      <c r="AM317" s="52" t="s">
        <v>3553</v>
      </c>
      <c r="AN317" s="122">
        <f>11196900+8700000</f>
        <v>19896900</v>
      </c>
      <c r="AO317" s="119"/>
      <c r="AP317" s="119">
        <f t="shared" si="13"/>
        <v>0</v>
      </c>
      <c r="AQ317" s="124"/>
      <c r="AR317" s="124"/>
      <c r="AS317" s="124"/>
      <c r="AT317" s="124"/>
      <c r="AU317" s="124"/>
      <c r="AV317" s="124"/>
      <c r="AW317" s="124"/>
      <c r="AX317" s="124"/>
    </row>
    <row r="318" spans="1:50" s="123" customFormat="1" ht="72" x14ac:dyDescent="0.2">
      <c r="A318" s="52" t="s">
        <v>43</v>
      </c>
      <c r="B318" s="52" t="s">
        <v>277</v>
      </c>
      <c r="C318" s="52" t="s">
        <v>17</v>
      </c>
      <c r="D318" s="52" t="s">
        <v>34</v>
      </c>
      <c r="E318" s="52" t="s">
        <v>454</v>
      </c>
      <c r="F318" s="121" t="s">
        <v>1889</v>
      </c>
      <c r="G318" s="52" t="s">
        <v>1126</v>
      </c>
      <c r="H318" s="71" t="s">
        <v>270</v>
      </c>
      <c r="I318" s="71" t="s">
        <v>1119</v>
      </c>
      <c r="J318" s="122">
        <v>4580500</v>
      </c>
      <c r="K318" s="249" t="s">
        <v>137</v>
      </c>
      <c r="L318" s="78"/>
      <c r="M318" s="78"/>
      <c r="N318" s="18" t="s">
        <v>3728</v>
      </c>
      <c r="O318" s="19"/>
      <c r="P318" s="19"/>
      <c r="Q318" s="19"/>
      <c r="R318" s="124"/>
      <c r="S318" s="124"/>
      <c r="T318" s="124"/>
      <c r="U318" s="124"/>
      <c r="V318" s="19"/>
      <c r="W318" s="19"/>
      <c r="X318" s="18"/>
      <c r="Y318" s="46"/>
      <c r="Z318" s="19"/>
      <c r="AA318" s="19"/>
      <c r="AB318" s="19"/>
      <c r="AC318" s="19"/>
      <c r="AD318" s="124"/>
      <c r="AE318" s="19" t="s">
        <v>3729</v>
      </c>
      <c r="AF318" s="54" t="s">
        <v>2820</v>
      </c>
      <c r="AG318" s="54" t="s">
        <v>3539</v>
      </c>
      <c r="AH318" s="52" t="s">
        <v>3477</v>
      </c>
      <c r="AI318" s="52" t="s">
        <v>3467</v>
      </c>
      <c r="AJ318" s="52"/>
      <c r="AK318" s="54" t="s">
        <v>1316</v>
      </c>
      <c r="AL318" s="52" t="s">
        <v>1571</v>
      </c>
      <c r="AM318" s="52" t="s">
        <v>3553</v>
      </c>
      <c r="AN318" s="119"/>
      <c r="AO318" s="119"/>
      <c r="AP318" s="119">
        <f t="shared" si="13"/>
        <v>4580500</v>
      </c>
      <c r="AQ318" s="315">
        <v>23071</v>
      </c>
      <c r="AR318" s="315">
        <v>23102</v>
      </c>
      <c r="AS318" s="315" t="s">
        <v>1317</v>
      </c>
      <c r="AT318" s="124" t="s">
        <v>1318</v>
      </c>
      <c r="AU318" s="124" t="s">
        <v>1318</v>
      </c>
      <c r="AV318" s="16">
        <v>4304000</v>
      </c>
      <c r="AW318" s="124"/>
      <c r="AX318" s="124"/>
    </row>
    <row r="319" spans="1:50" s="123" customFormat="1" ht="72" x14ac:dyDescent="0.2">
      <c r="A319" s="52" t="s">
        <v>43</v>
      </c>
      <c r="B319" s="52" t="s">
        <v>277</v>
      </c>
      <c r="C319" s="52" t="s">
        <v>17</v>
      </c>
      <c r="D319" s="52" t="s">
        <v>34</v>
      </c>
      <c r="E319" s="52" t="s">
        <v>454</v>
      </c>
      <c r="F319" s="121" t="s">
        <v>1890</v>
      </c>
      <c r="G319" s="52" t="s">
        <v>1127</v>
      </c>
      <c r="H319" s="71" t="s">
        <v>270</v>
      </c>
      <c r="I319" s="71" t="s">
        <v>1119</v>
      </c>
      <c r="J319" s="122">
        <v>3000000</v>
      </c>
      <c r="K319" s="249" t="s">
        <v>137</v>
      </c>
      <c r="L319" s="78"/>
      <c r="M319" s="78"/>
      <c r="N319" s="19" t="s">
        <v>2821</v>
      </c>
      <c r="O319" s="19"/>
      <c r="P319" s="19"/>
      <c r="Q319" s="19"/>
      <c r="R319" s="124"/>
      <c r="S319" s="124"/>
      <c r="T319" s="124"/>
      <c r="U319" s="124"/>
      <c r="V319" s="19"/>
      <c r="W319" s="19"/>
      <c r="X319" s="18"/>
      <c r="Y319" s="46"/>
      <c r="Z319" s="19"/>
      <c r="AA319" s="19"/>
      <c r="AB319" s="19"/>
      <c r="AC319" s="19"/>
      <c r="AD319" s="124"/>
      <c r="AE319" s="19" t="s">
        <v>3729</v>
      </c>
      <c r="AF319" s="54" t="s">
        <v>2822</v>
      </c>
      <c r="AG319" s="54" t="s">
        <v>3540</v>
      </c>
      <c r="AH319" s="54" t="s">
        <v>1571</v>
      </c>
      <c r="AI319" s="52" t="s">
        <v>3467</v>
      </c>
      <c r="AJ319" s="52"/>
      <c r="AK319" s="54" t="s">
        <v>1319</v>
      </c>
      <c r="AL319" s="54" t="s">
        <v>1568</v>
      </c>
      <c r="AM319" s="52" t="s">
        <v>3553</v>
      </c>
      <c r="AN319" s="119"/>
      <c r="AO319" s="119"/>
      <c r="AP319" s="119">
        <f t="shared" si="13"/>
        <v>3000000</v>
      </c>
      <c r="AQ319" s="315">
        <v>23071</v>
      </c>
      <c r="AR319" s="315">
        <v>23102</v>
      </c>
      <c r="AS319" s="315" t="s">
        <v>1320</v>
      </c>
      <c r="AT319" s="124" t="s">
        <v>1321</v>
      </c>
      <c r="AU319" s="124" t="s">
        <v>1321</v>
      </c>
      <c r="AV319" s="16">
        <v>3000000</v>
      </c>
      <c r="AW319" s="124"/>
      <c r="AX319" s="124"/>
    </row>
    <row r="320" spans="1:50" s="123" customFormat="1" ht="72" x14ac:dyDescent="0.2">
      <c r="A320" s="52" t="s">
        <v>43</v>
      </c>
      <c r="B320" s="52" t="s">
        <v>277</v>
      </c>
      <c r="C320" s="52" t="s">
        <v>17</v>
      </c>
      <c r="D320" s="52" t="s">
        <v>34</v>
      </c>
      <c r="E320" s="52" t="s">
        <v>454</v>
      </c>
      <c r="F320" s="121" t="s">
        <v>1891</v>
      </c>
      <c r="G320" s="52" t="s">
        <v>1128</v>
      </c>
      <c r="H320" s="71" t="s">
        <v>270</v>
      </c>
      <c r="I320" s="71" t="s">
        <v>1119</v>
      </c>
      <c r="J320" s="122">
        <v>4017900</v>
      </c>
      <c r="K320" s="249" t="s">
        <v>137</v>
      </c>
      <c r="L320" s="78"/>
      <c r="M320" s="78"/>
      <c r="N320" s="19" t="s">
        <v>1315</v>
      </c>
      <c r="O320" s="19"/>
      <c r="P320" s="19"/>
      <c r="Q320" s="19"/>
      <c r="R320" s="124"/>
      <c r="S320" s="124"/>
      <c r="T320" s="124"/>
      <c r="U320" s="124"/>
      <c r="V320" s="19"/>
      <c r="W320" s="19"/>
      <c r="X320" s="18"/>
      <c r="Y320" s="46"/>
      <c r="Z320" s="19"/>
      <c r="AA320" s="19"/>
      <c r="AB320" s="19"/>
      <c r="AC320" s="19"/>
      <c r="AD320" s="124"/>
      <c r="AE320" s="19" t="s">
        <v>3729</v>
      </c>
      <c r="AF320" s="54" t="s">
        <v>2823</v>
      </c>
      <c r="AG320" s="54" t="s">
        <v>3540</v>
      </c>
      <c r="AH320" s="52" t="s">
        <v>1571</v>
      </c>
      <c r="AI320" s="52" t="s">
        <v>3467</v>
      </c>
      <c r="AJ320" s="52"/>
      <c r="AK320" s="54" t="s">
        <v>1316</v>
      </c>
      <c r="AL320" s="52" t="s">
        <v>1571</v>
      </c>
      <c r="AM320" s="52" t="s">
        <v>3553</v>
      </c>
      <c r="AN320" s="119"/>
      <c r="AO320" s="119"/>
      <c r="AP320" s="119">
        <f t="shared" si="13"/>
        <v>4017900</v>
      </c>
      <c r="AQ320" s="315">
        <v>23071</v>
      </c>
      <c r="AR320" s="315">
        <v>23102</v>
      </c>
      <c r="AS320" s="315" t="s">
        <v>1317</v>
      </c>
      <c r="AT320" s="124" t="s">
        <v>1318</v>
      </c>
      <c r="AU320" s="124" t="s">
        <v>1318</v>
      </c>
      <c r="AV320" s="16">
        <v>3810000</v>
      </c>
      <c r="AW320" s="124"/>
      <c r="AX320" s="124"/>
    </row>
    <row r="321" spans="1:50" s="123" customFormat="1" ht="72" x14ac:dyDescent="0.2">
      <c r="A321" s="52" t="s">
        <v>43</v>
      </c>
      <c r="B321" s="52" t="s">
        <v>277</v>
      </c>
      <c r="C321" s="52" t="s">
        <v>17</v>
      </c>
      <c r="D321" s="52" t="s">
        <v>34</v>
      </c>
      <c r="E321" s="52" t="s">
        <v>454</v>
      </c>
      <c r="F321" s="121" t="s">
        <v>1892</v>
      </c>
      <c r="G321" s="52" t="s">
        <v>1129</v>
      </c>
      <c r="H321" s="71" t="s">
        <v>270</v>
      </c>
      <c r="I321" s="71" t="s">
        <v>1122</v>
      </c>
      <c r="J321" s="122">
        <v>1800000</v>
      </c>
      <c r="K321" s="249" t="s">
        <v>137</v>
      </c>
      <c r="L321" s="78"/>
      <c r="M321" s="78"/>
      <c r="N321" s="19" t="s">
        <v>2821</v>
      </c>
      <c r="O321" s="19"/>
      <c r="P321" s="19"/>
      <c r="Q321" s="19"/>
      <c r="R321" s="124"/>
      <c r="S321" s="124"/>
      <c r="T321" s="124"/>
      <c r="U321" s="124"/>
      <c r="V321" s="19"/>
      <c r="W321" s="19"/>
      <c r="X321" s="18"/>
      <c r="Y321" s="46"/>
      <c r="Z321" s="19"/>
      <c r="AA321" s="19"/>
      <c r="AB321" s="19"/>
      <c r="AC321" s="19"/>
      <c r="AD321" s="124"/>
      <c r="AE321" s="19" t="s">
        <v>3729</v>
      </c>
      <c r="AF321" s="54" t="s">
        <v>2822</v>
      </c>
      <c r="AG321" s="54" t="s">
        <v>3540</v>
      </c>
      <c r="AH321" s="54" t="s">
        <v>1571</v>
      </c>
      <c r="AI321" s="52" t="s">
        <v>3467</v>
      </c>
      <c r="AJ321" s="52"/>
      <c r="AK321" s="54" t="s">
        <v>1319</v>
      </c>
      <c r="AL321" s="54" t="s">
        <v>1568</v>
      </c>
      <c r="AM321" s="52" t="s">
        <v>3553</v>
      </c>
      <c r="AN321" s="119"/>
      <c r="AO321" s="119"/>
      <c r="AP321" s="119">
        <f t="shared" si="13"/>
        <v>1800000</v>
      </c>
      <c r="AQ321" s="315">
        <v>23071</v>
      </c>
      <c r="AR321" s="315">
        <v>23102</v>
      </c>
      <c r="AS321" s="315" t="s">
        <v>1317</v>
      </c>
      <c r="AT321" s="124" t="s">
        <v>1318</v>
      </c>
      <c r="AU321" s="124" t="s">
        <v>1318</v>
      </c>
      <c r="AV321" s="16">
        <v>1800000</v>
      </c>
      <c r="AW321" s="124"/>
      <c r="AX321" s="124"/>
    </row>
    <row r="322" spans="1:50" s="123" customFormat="1" ht="72" x14ac:dyDescent="0.2">
      <c r="A322" s="52" t="s">
        <v>43</v>
      </c>
      <c r="B322" s="52" t="s">
        <v>277</v>
      </c>
      <c r="C322" s="52" t="s">
        <v>17</v>
      </c>
      <c r="D322" s="52" t="s">
        <v>34</v>
      </c>
      <c r="E322" s="52" t="s">
        <v>454</v>
      </c>
      <c r="F322" s="121" t="s">
        <v>1893</v>
      </c>
      <c r="G322" s="52" t="s">
        <v>1130</v>
      </c>
      <c r="H322" s="71" t="s">
        <v>270</v>
      </c>
      <c r="I322" s="71" t="s">
        <v>1119</v>
      </c>
      <c r="J322" s="122">
        <v>3011600</v>
      </c>
      <c r="K322" s="249" t="s">
        <v>137</v>
      </c>
      <c r="L322" s="78"/>
      <c r="M322" s="78"/>
      <c r="N322" s="19" t="s">
        <v>2821</v>
      </c>
      <c r="O322" s="19"/>
      <c r="P322" s="19"/>
      <c r="Q322" s="19"/>
      <c r="R322" s="19"/>
      <c r="S322" s="19"/>
      <c r="T322" s="19"/>
      <c r="U322" s="19"/>
      <c r="V322" s="19"/>
      <c r="W322" s="19"/>
      <c r="X322" s="18"/>
      <c r="Y322" s="46"/>
      <c r="Z322" s="19"/>
      <c r="AA322" s="19"/>
      <c r="AB322" s="19"/>
      <c r="AC322" s="19"/>
      <c r="AD322" s="19"/>
      <c r="AE322" s="19" t="s">
        <v>3729</v>
      </c>
      <c r="AF322" s="54" t="s">
        <v>2822</v>
      </c>
      <c r="AG322" s="54" t="s">
        <v>3540</v>
      </c>
      <c r="AH322" s="54" t="s">
        <v>1571</v>
      </c>
      <c r="AI322" s="52" t="s">
        <v>3467</v>
      </c>
      <c r="AJ322" s="52"/>
      <c r="AK322" s="54" t="s">
        <v>1319</v>
      </c>
      <c r="AL322" s="54" t="s">
        <v>1568</v>
      </c>
      <c r="AM322" s="52" t="s">
        <v>3553</v>
      </c>
      <c r="AN322" s="119"/>
      <c r="AO322" s="119"/>
      <c r="AP322" s="119">
        <f t="shared" si="13"/>
        <v>3011600</v>
      </c>
      <c r="AQ322" s="49">
        <v>23071</v>
      </c>
      <c r="AR322" s="49">
        <v>23102</v>
      </c>
      <c r="AS322" s="49">
        <v>23132</v>
      </c>
      <c r="AT322" s="49">
        <v>23163</v>
      </c>
      <c r="AU322" s="49">
        <v>23163</v>
      </c>
      <c r="AV322" s="16">
        <v>3011600</v>
      </c>
      <c r="AW322" s="19"/>
      <c r="AX322" s="19"/>
    </row>
    <row r="323" spans="1:50" s="123" customFormat="1" ht="72" hidden="1" x14ac:dyDescent="0.2">
      <c r="A323" s="52" t="s">
        <v>44</v>
      </c>
      <c r="B323" s="52" t="s">
        <v>277</v>
      </c>
      <c r="C323" s="52" t="s">
        <v>276</v>
      </c>
      <c r="D323" s="52" t="s">
        <v>11</v>
      </c>
      <c r="E323" s="52" t="s">
        <v>454</v>
      </c>
      <c r="F323" s="121" t="s">
        <v>1894</v>
      </c>
      <c r="G323" s="52" t="s">
        <v>626</v>
      </c>
      <c r="H323" s="71" t="s">
        <v>270</v>
      </c>
      <c r="I323" s="71" t="s">
        <v>271</v>
      </c>
      <c r="J323" s="122">
        <v>20000</v>
      </c>
      <c r="K323" s="71"/>
      <c r="L323" s="71"/>
      <c r="M323" s="249" t="s">
        <v>137</v>
      </c>
      <c r="N323" s="124" t="s">
        <v>1322</v>
      </c>
      <c r="O323" s="124" t="s">
        <v>3730</v>
      </c>
      <c r="P323" s="321">
        <v>23110</v>
      </c>
      <c r="Q323" s="124" t="s">
        <v>3731</v>
      </c>
      <c r="R323" s="124" t="s">
        <v>1297</v>
      </c>
      <c r="S323" s="124" t="s">
        <v>128</v>
      </c>
      <c r="T323" s="124" t="s">
        <v>3732</v>
      </c>
      <c r="U323" s="124" t="s">
        <v>3733</v>
      </c>
      <c r="V323" s="124" t="s">
        <v>3734</v>
      </c>
      <c r="W323" s="322">
        <v>20000</v>
      </c>
      <c r="X323" s="125" t="s">
        <v>2828</v>
      </c>
      <c r="Y323" s="323">
        <v>23125</v>
      </c>
      <c r="Z323" s="322">
        <v>20000</v>
      </c>
      <c r="AA323" s="124">
        <v>7014300165</v>
      </c>
      <c r="AB323" s="124"/>
      <c r="AC323" s="124"/>
      <c r="AD323" s="124"/>
      <c r="AE323" s="127" t="s">
        <v>2548</v>
      </c>
      <c r="AF323" s="54" t="s">
        <v>1323</v>
      </c>
      <c r="AG323" s="54" t="s">
        <v>3539</v>
      </c>
      <c r="AH323" s="54" t="s">
        <v>1571</v>
      </c>
      <c r="AI323" s="52" t="s">
        <v>2456</v>
      </c>
      <c r="AJ323" s="52"/>
      <c r="AK323" s="54" t="s">
        <v>1323</v>
      </c>
      <c r="AL323" s="54" t="s">
        <v>1571</v>
      </c>
      <c r="AM323" s="52" t="s">
        <v>3553</v>
      </c>
      <c r="AN323" s="122">
        <v>20000</v>
      </c>
      <c r="AO323" s="119"/>
      <c r="AP323" s="119">
        <f t="shared" ref="AP323:AP386" si="14">J323-AN323-AO323</f>
        <v>0</v>
      </c>
      <c r="AQ323" s="79">
        <v>242217</v>
      </c>
      <c r="AR323" s="79">
        <v>242217</v>
      </c>
      <c r="AS323" s="52"/>
      <c r="AT323" s="52"/>
      <c r="AU323" s="52"/>
      <c r="AV323" s="254"/>
      <c r="AW323" s="254"/>
      <c r="AX323" s="52"/>
    </row>
    <row r="324" spans="1:50" s="123" customFormat="1" ht="72" hidden="1" x14ac:dyDescent="0.2">
      <c r="A324" s="52" t="s">
        <v>44</v>
      </c>
      <c r="B324" s="52" t="s">
        <v>277</v>
      </c>
      <c r="C324" s="52" t="s">
        <v>276</v>
      </c>
      <c r="D324" s="52" t="s">
        <v>11</v>
      </c>
      <c r="E324" s="52" t="s">
        <v>454</v>
      </c>
      <c r="F324" s="121" t="s">
        <v>1895</v>
      </c>
      <c r="G324" s="52" t="s">
        <v>627</v>
      </c>
      <c r="H324" s="71" t="s">
        <v>272</v>
      </c>
      <c r="I324" s="71" t="s">
        <v>271</v>
      </c>
      <c r="J324" s="122">
        <v>36000</v>
      </c>
      <c r="K324" s="71"/>
      <c r="L324" s="71"/>
      <c r="M324" s="249" t="s">
        <v>137</v>
      </c>
      <c r="N324" s="124" t="s">
        <v>1322</v>
      </c>
      <c r="O324" s="124"/>
      <c r="P324" s="124"/>
      <c r="Q324" s="124"/>
      <c r="R324" s="124"/>
      <c r="S324" s="124"/>
      <c r="T324" s="124"/>
      <c r="U324" s="124"/>
      <c r="V324" s="124"/>
      <c r="W324" s="322"/>
      <c r="X324" s="125"/>
      <c r="Y324" s="314"/>
      <c r="Z324" s="322"/>
      <c r="AA324" s="124"/>
      <c r="AB324" s="124"/>
      <c r="AC324" s="124"/>
      <c r="AD324" s="124"/>
      <c r="AE324" s="127" t="s">
        <v>3735</v>
      </c>
      <c r="AF324" s="54" t="s">
        <v>1323</v>
      </c>
      <c r="AG324" s="54" t="s">
        <v>3539</v>
      </c>
      <c r="AH324" s="54" t="s">
        <v>1571</v>
      </c>
      <c r="AI324" s="52" t="s">
        <v>3467</v>
      </c>
      <c r="AJ324" s="52"/>
      <c r="AK324" s="54" t="s">
        <v>1323</v>
      </c>
      <c r="AL324" s="54" t="s">
        <v>1571</v>
      </c>
      <c r="AM324" s="52" t="s">
        <v>3553</v>
      </c>
      <c r="AN324" s="119"/>
      <c r="AO324" s="119"/>
      <c r="AP324" s="119">
        <f t="shared" si="14"/>
        <v>36000</v>
      </c>
      <c r="AQ324" s="79">
        <v>242217</v>
      </c>
      <c r="AR324" s="79">
        <v>242217</v>
      </c>
      <c r="AS324" s="52"/>
      <c r="AT324" s="52"/>
      <c r="AU324" s="52"/>
      <c r="AV324" s="254"/>
      <c r="AW324" s="254"/>
      <c r="AX324" s="52"/>
    </row>
    <row r="325" spans="1:50" s="123" customFormat="1" ht="72" hidden="1" x14ac:dyDescent="0.2">
      <c r="A325" s="52" t="s">
        <v>44</v>
      </c>
      <c r="B325" s="52" t="s">
        <v>277</v>
      </c>
      <c r="C325" s="52" t="s">
        <v>276</v>
      </c>
      <c r="D325" s="52" t="s">
        <v>11</v>
      </c>
      <c r="E325" s="52" t="s">
        <v>454</v>
      </c>
      <c r="F325" s="121" t="s">
        <v>1896</v>
      </c>
      <c r="G325" s="52" t="s">
        <v>628</v>
      </c>
      <c r="H325" s="71" t="s">
        <v>270</v>
      </c>
      <c r="I325" s="71" t="s">
        <v>274</v>
      </c>
      <c r="J325" s="122">
        <v>55000</v>
      </c>
      <c r="K325" s="71"/>
      <c r="L325" s="71"/>
      <c r="M325" s="249" t="s">
        <v>137</v>
      </c>
      <c r="N325" s="124" t="s">
        <v>1322</v>
      </c>
      <c r="O325" s="124" t="s">
        <v>3736</v>
      </c>
      <c r="P325" s="321">
        <v>23101</v>
      </c>
      <c r="Q325" s="124" t="s">
        <v>3737</v>
      </c>
      <c r="R325" s="124" t="s">
        <v>15</v>
      </c>
      <c r="S325" s="124" t="s">
        <v>128</v>
      </c>
      <c r="T325" s="124" t="s">
        <v>2395</v>
      </c>
      <c r="U325" s="124" t="s">
        <v>2395</v>
      </c>
      <c r="V325" s="124" t="s">
        <v>3738</v>
      </c>
      <c r="W325" s="322">
        <v>55000</v>
      </c>
      <c r="X325" s="125" t="s">
        <v>2828</v>
      </c>
      <c r="Y325" s="323">
        <v>23131</v>
      </c>
      <c r="Z325" s="322">
        <v>55000</v>
      </c>
      <c r="AA325" s="124">
        <v>7014279891</v>
      </c>
      <c r="AB325" s="124"/>
      <c r="AC325" s="124"/>
      <c r="AD325" s="124"/>
      <c r="AE325" s="127" t="s">
        <v>2548</v>
      </c>
      <c r="AF325" s="54" t="s">
        <v>1323</v>
      </c>
      <c r="AG325" s="54" t="s">
        <v>3539</v>
      </c>
      <c r="AH325" s="54" t="s">
        <v>1571</v>
      </c>
      <c r="AI325" s="52" t="s">
        <v>2456</v>
      </c>
      <c r="AJ325" s="52"/>
      <c r="AK325" s="54" t="s">
        <v>1323</v>
      </c>
      <c r="AL325" s="54" t="s">
        <v>1571</v>
      </c>
      <c r="AM325" s="52" t="s">
        <v>3553</v>
      </c>
      <c r="AN325" s="119">
        <v>55000</v>
      </c>
      <c r="AO325" s="119"/>
      <c r="AP325" s="119">
        <f t="shared" si="14"/>
        <v>0</v>
      </c>
      <c r="AQ325" s="79">
        <v>242217</v>
      </c>
      <c r="AR325" s="79">
        <v>242217</v>
      </c>
      <c r="AS325" s="52"/>
      <c r="AT325" s="52"/>
      <c r="AU325" s="52"/>
      <c r="AV325" s="254"/>
      <c r="AW325" s="254"/>
      <c r="AX325" s="52"/>
    </row>
    <row r="326" spans="1:50" s="123" customFormat="1" ht="72" hidden="1" x14ac:dyDescent="0.2">
      <c r="A326" s="52" t="s">
        <v>44</v>
      </c>
      <c r="B326" s="52" t="s">
        <v>277</v>
      </c>
      <c r="C326" s="52" t="s">
        <v>276</v>
      </c>
      <c r="D326" s="52" t="s">
        <v>11</v>
      </c>
      <c r="E326" s="52" t="s">
        <v>454</v>
      </c>
      <c r="F326" s="121" t="s">
        <v>1897</v>
      </c>
      <c r="G326" s="52" t="s">
        <v>629</v>
      </c>
      <c r="H326" s="71" t="s">
        <v>270</v>
      </c>
      <c r="I326" s="71" t="s">
        <v>274</v>
      </c>
      <c r="J326" s="122">
        <v>15000</v>
      </c>
      <c r="K326" s="71"/>
      <c r="L326" s="71"/>
      <c r="M326" s="249" t="s">
        <v>137</v>
      </c>
      <c r="N326" s="124" t="s">
        <v>1322</v>
      </c>
      <c r="O326" s="124" t="s">
        <v>3739</v>
      </c>
      <c r="P326" s="321">
        <v>23110</v>
      </c>
      <c r="Q326" s="124" t="s">
        <v>3740</v>
      </c>
      <c r="R326" s="124" t="s">
        <v>1295</v>
      </c>
      <c r="S326" s="124" t="s">
        <v>128</v>
      </c>
      <c r="T326" s="124" t="s">
        <v>2395</v>
      </c>
      <c r="U326" s="124" t="s">
        <v>2395</v>
      </c>
      <c r="V326" s="124" t="s">
        <v>3741</v>
      </c>
      <c r="W326" s="322">
        <v>10400</v>
      </c>
      <c r="X326" s="125" t="s">
        <v>2828</v>
      </c>
      <c r="Y326" s="323">
        <v>23117</v>
      </c>
      <c r="Z326" s="322">
        <v>10400</v>
      </c>
      <c r="AA326" s="124">
        <v>7014307160</v>
      </c>
      <c r="AB326" s="321">
        <v>23116</v>
      </c>
      <c r="AC326" s="321">
        <v>23116</v>
      </c>
      <c r="AD326" s="322">
        <v>10400</v>
      </c>
      <c r="AE326" s="127" t="s">
        <v>2833</v>
      </c>
      <c r="AF326" s="54" t="s">
        <v>1323</v>
      </c>
      <c r="AG326" s="54" t="s">
        <v>3539</v>
      </c>
      <c r="AH326" s="54" t="s">
        <v>1571</v>
      </c>
      <c r="AI326" s="52" t="s">
        <v>2456</v>
      </c>
      <c r="AJ326" s="52"/>
      <c r="AK326" s="54" t="s">
        <v>1323</v>
      </c>
      <c r="AL326" s="54" t="s">
        <v>1571</v>
      </c>
      <c r="AM326" s="52" t="s">
        <v>3553</v>
      </c>
      <c r="AN326" s="119">
        <v>7500</v>
      </c>
      <c r="AO326" s="119"/>
      <c r="AP326" s="119">
        <f t="shared" si="14"/>
        <v>7500</v>
      </c>
      <c r="AQ326" s="79">
        <v>242217</v>
      </c>
      <c r="AR326" s="79">
        <v>242217</v>
      </c>
      <c r="AS326" s="52"/>
      <c r="AT326" s="52"/>
      <c r="AU326" s="52"/>
      <c r="AV326" s="254"/>
      <c r="AW326" s="254"/>
      <c r="AX326" s="52"/>
    </row>
    <row r="327" spans="1:50" s="123" customFormat="1" ht="72" hidden="1" x14ac:dyDescent="0.2">
      <c r="A327" s="52" t="s">
        <v>44</v>
      </c>
      <c r="B327" s="52" t="s">
        <v>277</v>
      </c>
      <c r="C327" s="52" t="s">
        <v>276</v>
      </c>
      <c r="D327" s="52" t="s">
        <v>11</v>
      </c>
      <c r="E327" s="52" t="s">
        <v>454</v>
      </c>
      <c r="F327" s="121" t="s">
        <v>1898</v>
      </c>
      <c r="G327" s="52" t="s">
        <v>630</v>
      </c>
      <c r="H327" s="71" t="s">
        <v>340</v>
      </c>
      <c r="I327" s="71" t="s">
        <v>631</v>
      </c>
      <c r="J327" s="122">
        <v>300000</v>
      </c>
      <c r="K327" s="71"/>
      <c r="L327" s="71"/>
      <c r="M327" s="249" t="s">
        <v>137</v>
      </c>
      <c r="N327" s="124" t="s">
        <v>1322</v>
      </c>
      <c r="O327" s="124" t="s">
        <v>2825</v>
      </c>
      <c r="P327" s="321">
        <v>23086</v>
      </c>
      <c r="Q327" s="124" t="s">
        <v>2826</v>
      </c>
      <c r="R327" s="124" t="s">
        <v>15</v>
      </c>
      <c r="S327" s="124" t="s">
        <v>128</v>
      </c>
      <c r="T327" s="124" t="s">
        <v>1557</v>
      </c>
      <c r="U327" s="124" t="s">
        <v>1557</v>
      </c>
      <c r="V327" s="124" t="s">
        <v>2827</v>
      </c>
      <c r="W327" s="322">
        <v>297600</v>
      </c>
      <c r="X327" s="125" t="s">
        <v>2828</v>
      </c>
      <c r="Y327" s="323">
        <v>23116</v>
      </c>
      <c r="Z327" s="322">
        <v>297600</v>
      </c>
      <c r="AA327" s="124">
        <v>7014217418</v>
      </c>
      <c r="AB327" s="314" t="s">
        <v>3742</v>
      </c>
      <c r="AC327" s="321">
        <v>23102</v>
      </c>
      <c r="AD327" s="322">
        <v>297600</v>
      </c>
      <c r="AE327" s="127" t="s">
        <v>2833</v>
      </c>
      <c r="AF327" s="54" t="s">
        <v>2548</v>
      </c>
      <c r="AG327" s="52" t="s">
        <v>3544</v>
      </c>
      <c r="AH327" s="54" t="s">
        <v>3472</v>
      </c>
      <c r="AI327" s="54" t="s">
        <v>2457</v>
      </c>
      <c r="AJ327" s="54"/>
      <c r="AK327" s="54" t="s">
        <v>1323</v>
      </c>
      <c r="AL327" s="54" t="s">
        <v>1571</v>
      </c>
      <c r="AM327" s="52" t="s">
        <v>3553</v>
      </c>
      <c r="AN327" s="119"/>
      <c r="AO327" s="119">
        <v>297600</v>
      </c>
      <c r="AP327" s="119">
        <f t="shared" si="14"/>
        <v>2400</v>
      </c>
      <c r="AQ327" s="79">
        <v>242217</v>
      </c>
      <c r="AR327" s="79">
        <v>242217</v>
      </c>
      <c r="AS327" s="81">
        <v>23116</v>
      </c>
      <c r="AT327" s="81">
        <v>23116</v>
      </c>
      <c r="AU327" s="79">
        <v>23102</v>
      </c>
      <c r="AV327" s="254">
        <v>297600</v>
      </c>
      <c r="AW327" s="254">
        <v>2400</v>
      </c>
      <c r="AX327" s="52"/>
    </row>
    <row r="328" spans="1:50" s="123" customFormat="1" ht="72" hidden="1" x14ac:dyDescent="0.2">
      <c r="A328" s="52" t="s">
        <v>44</v>
      </c>
      <c r="B328" s="52" t="s">
        <v>277</v>
      </c>
      <c r="C328" s="52" t="s">
        <v>276</v>
      </c>
      <c r="D328" s="52" t="s">
        <v>286</v>
      </c>
      <c r="E328" s="52" t="s">
        <v>454</v>
      </c>
      <c r="F328" s="121" t="s">
        <v>1899</v>
      </c>
      <c r="G328" s="52" t="s">
        <v>632</v>
      </c>
      <c r="H328" s="71" t="s">
        <v>270</v>
      </c>
      <c r="I328" s="71" t="s">
        <v>268</v>
      </c>
      <c r="J328" s="122">
        <v>120000</v>
      </c>
      <c r="K328" s="71"/>
      <c r="L328" s="71"/>
      <c r="M328" s="249" t="s">
        <v>137</v>
      </c>
      <c r="N328" s="124" t="s">
        <v>1322</v>
      </c>
      <c r="O328" s="124" t="s">
        <v>3743</v>
      </c>
      <c r="P328" s="321">
        <v>23101</v>
      </c>
      <c r="Q328" s="124" t="s">
        <v>3744</v>
      </c>
      <c r="R328" s="124" t="s">
        <v>1295</v>
      </c>
      <c r="S328" s="124" t="s">
        <v>128</v>
      </c>
      <c r="T328" s="124" t="s">
        <v>2559</v>
      </c>
      <c r="U328" s="124" t="s">
        <v>3745</v>
      </c>
      <c r="V328" s="124" t="s">
        <v>3746</v>
      </c>
      <c r="W328" s="316">
        <v>119989.8</v>
      </c>
      <c r="X328" s="125" t="s">
        <v>2828</v>
      </c>
      <c r="Y328" s="323">
        <v>23116</v>
      </c>
      <c r="Z328" s="316">
        <v>119989.8</v>
      </c>
      <c r="AA328" s="124">
        <v>7014280413</v>
      </c>
      <c r="AB328" s="321">
        <v>23109</v>
      </c>
      <c r="AC328" s="321">
        <v>23109</v>
      </c>
      <c r="AD328" s="316">
        <v>119989.8</v>
      </c>
      <c r="AE328" s="127" t="s">
        <v>2833</v>
      </c>
      <c r="AF328" s="54" t="s">
        <v>1323</v>
      </c>
      <c r="AG328" s="54" t="s">
        <v>3539</v>
      </c>
      <c r="AH328" s="54" t="s">
        <v>1571</v>
      </c>
      <c r="AI328" s="52" t="s">
        <v>2456</v>
      </c>
      <c r="AJ328" s="52"/>
      <c r="AK328" s="54" t="s">
        <v>1323</v>
      </c>
      <c r="AL328" s="54" t="s">
        <v>1571</v>
      </c>
      <c r="AM328" s="52" t="s">
        <v>3553</v>
      </c>
      <c r="AN328" s="119">
        <v>119989.8</v>
      </c>
      <c r="AO328" s="119"/>
      <c r="AP328" s="119">
        <f t="shared" si="14"/>
        <v>10.19999999999709</v>
      </c>
      <c r="AQ328" s="79">
        <v>242217</v>
      </c>
      <c r="AR328" s="79">
        <v>242217</v>
      </c>
      <c r="AS328" s="52"/>
      <c r="AT328" s="52"/>
      <c r="AU328" s="52"/>
      <c r="AV328" s="254"/>
      <c r="AW328" s="254"/>
      <c r="AX328" s="52"/>
    </row>
    <row r="329" spans="1:50" s="123" customFormat="1" ht="72" hidden="1" x14ac:dyDescent="0.2">
      <c r="A329" s="52" t="s">
        <v>44</v>
      </c>
      <c r="B329" s="52" t="s">
        <v>277</v>
      </c>
      <c r="C329" s="52" t="s">
        <v>276</v>
      </c>
      <c r="D329" s="52" t="s">
        <v>13</v>
      </c>
      <c r="E329" s="52" t="s">
        <v>454</v>
      </c>
      <c r="F329" s="121" t="s">
        <v>1900</v>
      </c>
      <c r="G329" s="52" t="s">
        <v>633</v>
      </c>
      <c r="H329" s="71" t="s">
        <v>267</v>
      </c>
      <c r="I329" s="71" t="s">
        <v>274</v>
      </c>
      <c r="J329" s="122">
        <v>80000</v>
      </c>
      <c r="K329" s="71"/>
      <c r="L329" s="71"/>
      <c r="M329" s="249" t="s">
        <v>137</v>
      </c>
      <c r="N329" s="124" t="s">
        <v>1322</v>
      </c>
      <c r="O329" s="321" t="s">
        <v>3747</v>
      </c>
      <c r="P329" s="321">
        <v>23110</v>
      </c>
      <c r="Q329" s="124" t="s">
        <v>3748</v>
      </c>
      <c r="R329" s="124" t="s">
        <v>1295</v>
      </c>
      <c r="S329" s="124" t="s">
        <v>128</v>
      </c>
      <c r="T329" s="124" t="s">
        <v>2799</v>
      </c>
      <c r="U329" s="124" t="s">
        <v>1557</v>
      </c>
      <c r="V329" s="124" t="s">
        <v>3734</v>
      </c>
      <c r="W329" s="322">
        <v>77850</v>
      </c>
      <c r="X329" s="125" t="s">
        <v>2828</v>
      </c>
      <c r="Y329" s="323">
        <v>23125</v>
      </c>
      <c r="Z329" s="322">
        <v>77850</v>
      </c>
      <c r="AA329" s="124">
        <v>7014306817</v>
      </c>
      <c r="AB329" s="321">
        <v>23116</v>
      </c>
      <c r="AC329" s="321">
        <v>23116</v>
      </c>
      <c r="AD329" s="124"/>
      <c r="AE329" s="127" t="s">
        <v>2833</v>
      </c>
      <c r="AF329" s="54" t="s">
        <v>1323</v>
      </c>
      <c r="AG329" s="54" t="s">
        <v>3539</v>
      </c>
      <c r="AH329" s="54" t="s">
        <v>1571</v>
      </c>
      <c r="AI329" s="52" t="s">
        <v>2456</v>
      </c>
      <c r="AJ329" s="52"/>
      <c r="AK329" s="54" t="s">
        <v>1323</v>
      </c>
      <c r="AL329" s="54" t="s">
        <v>1571</v>
      </c>
      <c r="AM329" s="52" t="s">
        <v>3553</v>
      </c>
      <c r="AN329" s="119">
        <v>77850</v>
      </c>
      <c r="AO329" s="119"/>
      <c r="AP329" s="119">
        <f t="shared" si="14"/>
        <v>2150</v>
      </c>
      <c r="AQ329" s="79">
        <v>242217</v>
      </c>
      <c r="AR329" s="79">
        <v>242217</v>
      </c>
      <c r="AS329" s="52"/>
      <c r="AT329" s="52"/>
      <c r="AU329" s="52"/>
      <c r="AV329" s="254"/>
      <c r="AW329" s="254"/>
      <c r="AX329" s="52"/>
    </row>
    <row r="330" spans="1:50" s="123" customFormat="1" ht="72" hidden="1" x14ac:dyDescent="0.2">
      <c r="A330" s="52" t="s">
        <v>44</v>
      </c>
      <c r="B330" s="52" t="s">
        <v>277</v>
      </c>
      <c r="C330" s="52" t="s">
        <v>276</v>
      </c>
      <c r="D330" s="52" t="s">
        <v>13</v>
      </c>
      <c r="E330" s="52" t="s">
        <v>454</v>
      </c>
      <c r="F330" s="121" t="s">
        <v>1901</v>
      </c>
      <c r="G330" s="52" t="s">
        <v>634</v>
      </c>
      <c r="H330" s="71" t="s">
        <v>267</v>
      </c>
      <c r="I330" s="71" t="s">
        <v>268</v>
      </c>
      <c r="J330" s="122">
        <v>24000</v>
      </c>
      <c r="K330" s="71"/>
      <c r="L330" s="71"/>
      <c r="M330" s="249" t="s">
        <v>137</v>
      </c>
      <c r="N330" s="124" t="s">
        <v>1322</v>
      </c>
      <c r="O330" s="321" t="s">
        <v>3749</v>
      </c>
      <c r="P330" s="321">
        <v>23110</v>
      </c>
      <c r="Q330" s="124" t="s">
        <v>3748</v>
      </c>
      <c r="R330" s="124" t="s">
        <v>1295</v>
      </c>
      <c r="S330" s="124" t="s">
        <v>128</v>
      </c>
      <c r="T330" s="124" t="s">
        <v>3750</v>
      </c>
      <c r="U330" s="124" t="s">
        <v>3751</v>
      </c>
      <c r="V330" s="124" t="s">
        <v>3734</v>
      </c>
      <c r="W330" s="322">
        <v>18600</v>
      </c>
      <c r="X330" s="125" t="s">
        <v>3752</v>
      </c>
      <c r="Y330" s="323">
        <v>23125</v>
      </c>
      <c r="Z330" s="322">
        <v>18600</v>
      </c>
      <c r="AA330" s="124">
        <v>7014308922</v>
      </c>
      <c r="AB330" s="321">
        <v>23116</v>
      </c>
      <c r="AC330" s="321">
        <v>23116</v>
      </c>
      <c r="AD330" s="124">
        <v>18600</v>
      </c>
      <c r="AE330" s="127" t="s">
        <v>2833</v>
      </c>
      <c r="AF330" s="54" t="s">
        <v>1323</v>
      </c>
      <c r="AG330" s="54" t="s">
        <v>3539</v>
      </c>
      <c r="AH330" s="54" t="s">
        <v>1571</v>
      </c>
      <c r="AI330" s="52" t="s">
        <v>2456</v>
      </c>
      <c r="AJ330" s="52"/>
      <c r="AK330" s="54" t="s">
        <v>1323</v>
      </c>
      <c r="AL330" s="54" t="s">
        <v>1571</v>
      </c>
      <c r="AM330" s="52" t="s">
        <v>3553</v>
      </c>
      <c r="AN330" s="119">
        <v>18600</v>
      </c>
      <c r="AO330" s="119"/>
      <c r="AP330" s="119">
        <f t="shared" si="14"/>
        <v>5400</v>
      </c>
      <c r="AQ330" s="79">
        <v>242217</v>
      </c>
      <c r="AR330" s="79">
        <v>242217</v>
      </c>
      <c r="AS330" s="52"/>
      <c r="AT330" s="52"/>
      <c r="AU330" s="52"/>
      <c r="AV330" s="254"/>
      <c r="AW330" s="254"/>
      <c r="AX330" s="52"/>
    </row>
    <row r="331" spans="1:50" s="123" customFormat="1" ht="72" hidden="1" x14ac:dyDescent="0.2">
      <c r="A331" s="52" t="s">
        <v>44</v>
      </c>
      <c r="B331" s="52" t="s">
        <v>277</v>
      </c>
      <c r="C331" s="52" t="s">
        <v>276</v>
      </c>
      <c r="D331" s="52" t="s">
        <v>13</v>
      </c>
      <c r="E331" s="52" t="s">
        <v>454</v>
      </c>
      <c r="F331" s="121" t="s">
        <v>1902</v>
      </c>
      <c r="G331" s="52" t="s">
        <v>635</v>
      </c>
      <c r="H331" s="71" t="s">
        <v>270</v>
      </c>
      <c r="I331" s="71" t="s">
        <v>274</v>
      </c>
      <c r="J331" s="122">
        <v>95000</v>
      </c>
      <c r="K331" s="71"/>
      <c r="L331" s="71"/>
      <c r="M331" s="249" t="s">
        <v>137</v>
      </c>
      <c r="N331" s="124" t="s">
        <v>1322</v>
      </c>
      <c r="O331" s="321" t="s">
        <v>3753</v>
      </c>
      <c r="P331" s="321">
        <v>23110</v>
      </c>
      <c r="Q331" s="124" t="s">
        <v>3740</v>
      </c>
      <c r="R331" s="124" t="s">
        <v>1295</v>
      </c>
      <c r="S331" s="124" t="s">
        <v>128</v>
      </c>
      <c r="T331" s="124" t="s">
        <v>1557</v>
      </c>
      <c r="U331" s="124" t="s">
        <v>1557</v>
      </c>
      <c r="V331" s="124" t="s">
        <v>3734</v>
      </c>
      <c r="W331" s="322">
        <v>95000</v>
      </c>
      <c r="X331" s="125" t="s">
        <v>2828</v>
      </c>
      <c r="Y331" s="323">
        <v>23125</v>
      </c>
      <c r="Z331" s="322">
        <v>95000</v>
      </c>
      <c r="AA331" s="124">
        <v>7014297390</v>
      </c>
      <c r="AB331" s="124"/>
      <c r="AC331" s="124"/>
      <c r="AD331" s="124"/>
      <c r="AE331" s="127" t="s">
        <v>2548</v>
      </c>
      <c r="AF331" s="54" t="s">
        <v>1323</v>
      </c>
      <c r="AG331" s="54" t="s">
        <v>3539</v>
      </c>
      <c r="AH331" s="54" t="s">
        <v>1571</v>
      </c>
      <c r="AI331" s="52" t="s">
        <v>3467</v>
      </c>
      <c r="AJ331" s="52"/>
      <c r="AK331" s="54" t="s">
        <v>1323</v>
      </c>
      <c r="AL331" s="54" t="s">
        <v>1571</v>
      </c>
      <c r="AM331" s="52" t="s">
        <v>3553</v>
      </c>
      <c r="AN331" s="119"/>
      <c r="AO331" s="119"/>
      <c r="AP331" s="119">
        <f t="shared" si="14"/>
        <v>95000</v>
      </c>
      <c r="AQ331" s="79">
        <v>242217</v>
      </c>
      <c r="AR331" s="79">
        <v>242217</v>
      </c>
      <c r="AS331" s="52"/>
      <c r="AT331" s="52"/>
      <c r="AU331" s="52"/>
      <c r="AV331" s="254"/>
      <c r="AW331" s="254"/>
      <c r="AX331" s="52"/>
    </row>
    <row r="332" spans="1:50" s="123" customFormat="1" ht="72" hidden="1" x14ac:dyDescent="0.2">
      <c r="A332" s="52" t="s">
        <v>44</v>
      </c>
      <c r="B332" s="52" t="s">
        <v>277</v>
      </c>
      <c r="C332" s="52" t="s">
        <v>276</v>
      </c>
      <c r="D332" s="52" t="s">
        <v>30</v>
      </c>
      <c r="E332" s="52" t="s">
        <v>454</v>
      </c>
      <c r="F332" s="121" t="s">
        <v>1903</v>
      </c>
      <c r="G332" s="52" t="s">
        <v>636</v>
      </c>
      <c r="H332" s="71" t="s">
        <v>270</v>
      </c>
      <c r="I332" s="71" t="s">
        <v>274</v>
      </c>
      <c r="J332" s="122">
        <v>9900</v>
      </c>
      <c r="K332" s="71"/>
      <c r="L332" s="71"/>
      <c r="M332" s="249" t="s">
        <v>137</v>
      </c>
      <c r="N332" s="124" t="s">
        <v>1322</v>
      </c>
      <c r="O332" s="321" t="s">
        <v>2829</v>
      </c>
      <c r="P332" s="321">
        <v>23086</v>
      </c>
      <c r="Q332" s="124" t="s">
        <v>2830</v>
      </c>
      <c r="R332" s="124" t="s">
        <v>1295</v>
      </c>
      <c r="S332" s="124" t="s">
        <v>128</v>
      </c>
      <c r="T332" s="124" t="s">
        <v>2831</v>
      </c>
      <c r="U332" s="125" t="s">
        <v>1557</v>
      </c>
      <c r="V332" s="124" t="s">
        <v>2832</v>
      </c>
      <c r="W332" s="17">
        <v>9900</v>
      </c>
      <c r="X332" s="125" t="s">
        <v>2828</v>
      </c>
      <c r="Y332" s="323">
        <v>23101</v>
      </c>
      <c r="Z332" s="17">
        <v>9900</v>
      </c>
      <c r="AA332" s="124">
        <v>7014167945</v>
      </c>
      <c r="AB332" s="321">
        <v>23089</v>
      </c>
      <c r="AC332" s="321">
        <v>23089</v>
      </c>
      <c r="AD332" s="17">
        <v>9900</v>
      </c>
      <c r="AE332" s="127" t="s">
        <v>2833</v>
      </c>
      <c r="AF332" s="54" t="s">
        <v>2833</v>
      </c>
      <c r="AG332" s="54" t="s">
        <v>3544</v>
      </c>
      <c r="AH332" s="52" t="s">
        <v>3475</v>
      </c>
      <c r="AI332" s="54" t="s">
        <v>2456</v>
      </c>
      <c r="AJ332" s="54"/>
      <c r="AK332" s="54" t="s">
        <v>1323</v>
      </c>
      <c r="AL332" s="54" t="s">
        <v>1571</v>
      </c>
      <c r="AM332" s="52" t="s">
        <v>3553</v>
      </c>
      <c r="AN332" s="122">
        <v>9900</v>
      </c>
      <c r="AO332" s="119"/>
      <c r="AP332" s="119">
        <f t="shared" si="14"/>
        <v>0</v>
      </c>
      <c r="AQ332" s="79">
        <v>242217</v>
      </c>
      <c r="AR332" s="79">
        <v>242217</v>
      </c>
      <c r="AS332" s="52"/>
      <c r="AT332" s="52"/>
      <c r="AU332" s="52"/>
      <c r="AV332" s="254"/>
      <c r="AW332" s="254"/>
      <c r="AX332" s="52"/>
    </row>
    <row r="333" spans="1:50" s="123" customFormat="1" ht="72" hidden="1" x14ac:dyDescent="0.2">
      <c r="A333" s="52" t="s">
        <v>44</v>
      </c>
      <c r="B333" s="52" t="s">
        <v>277</v>
      </c>
      <c r="C333" s="52" t="s">
        <v>276</v>
      </c>
      <c r="D333" s="52" t="s">
        <v>30</v>
      </c>
      <c r="E333" s="52" t="s">
        <v>454</v>
      </c>
      <c r="F333" s="121" t="s">
        <v>1904</v>
      </c>
      <c r="G333" s="52" t="s">
        <v>637</v>
      </c>
      <c r="H333" s="71" t="s">
        <v>270</v>
      </c>
      <c r="I333" s="71" t="s">
        <v>274</v>
      </c>
      <c r="J333" s="122">
        <v>19000</v>
      </c>
      <c r="K333" s="71"/>
      <c r="L333" s="71"/>
      <c r="M333" s="249" t="s">
        <v>137</v>
      </c>
      <c r="N333" s="124" t="s">
        <v>1322</v>
      </c>
      <c r="O333" s="321" t="s">
        <v>2829</v>
      </c>
      <c r="P333" s="321">
        <v>23086</v>
      </c>
      <c r="Q333" s="124" t="s">
        <v>2830</v>
      </c>
      <c r="R333" s="124" t="s">
        <v>1295</v>
      </c>
      <c r="S333" s="124" t="s">
        <v>128</v>
      </c>
      <c r="T333" s="124" t="s">
        <v>2831</v>
      </c>
      <c r="U333" s="125" t="s">
        <v>1557</v>
      </c>
      <c r="V333" s="124" t="s">
        <v>2832</v>
      </c>
      <c r="W333" s="17">
        <v>19000</v>
      </c>
      <c r="X333" s="125" t="s">
        <v>2828</v>
      </c>
      <c r="Y333" s="323">
        <v>23101</v>
      </c>
      <c r="Z333" s="17">
        <v>19000</v>
      </c>
      <c r="AA333" s="124">
        <v>7014167945</v>
      </c>
      <c r="AB333" s="321">
        <v>23089</v>
      </c>
      <c r="AC333" s="321">
        <v>23089</v>
      </c>
      <c r="AD333" s="17">
        <v>19000</v>
      </c>
      <c r="AE333" s="127" t="s">
        <v>2833</v>
      </c>
      <c r="AF333" s="54" t="s">
        <v>2833</v>
      </c>
      <c r="AG333" s="54" t="s">
        <v>3544</v>
      </c>
      <c r="AH333" s="52" t="s">
        <v>3475</v>
      </c>
      <c r="AI333" s="54" t="s">
        <v>2456</v>
      </c>
      <c r="AJ333" s="54"/>
      <c r="AK333" s="54" t="s">
        <v>1323</v>
      </c>
      <c r="AL333" s="54" t="s">
        <v>1571</v>
      </c>
      <c r="AM333" s="52" t="s">
        <v>3553</v>
      </c>
      <c r="AN333" s="122">
        <v>19000</v>
      </c>
      <c r="AO333" s="119"/>
      <c r="AP333" s="119">
        <f t="shared" si="14"/>
        <v>0</v>
      </c>
      <c r="AQ333" s="79">
        <v>242217</v>
      </c>
      <c r="AR333" s="79">
        <v>242217</v>
      </c>
      <c r="AS333" s="52"/>
      <c r="AT333" s="52"/>
      <c r="AU333" s="52"/>
      <c r="AV333" s="254"/>
      <c r="AW333" s="254"/>
      <c r="AX333" s="52"/>
    </row>
    <row r="334" spans="1:50" s="123" customFormat="1" ht="72" hidden="1" x14ac:dyDescent="0.2">
      <c r="A334" s="52" t="s">
        <v>44</v>
      </c>
      <c r="B334" s="52" t="s">
        <v>277</v>
      </c>
      <c r="C334" s="52" t="s">
        <v>276</v>
      </c>
      <c r="D334" s="52" t="s">
        <v>30</v>
      </c>
      <c r="E334" s="52" t="s">
        <v>454</v>
      </c>
      <c r="F334" s="121" t="s">
        <v>1905</v>
      </c>
      <c r="G334" s="52" t="s">
        <v>638</v>
      </c>
      <c r="H334" s="71" t="s">
        <v>270</v>
      </c>
      <c r="I334" s="71" t="s">
        <v>344</v>
      </c>
      <c r="J334" s="122">
        <v>38000</v>
      </c>
      <c r="K334" s="71"/>
      <c r="L334" s="71"/>
      <c r="M334" s="249" t="s">
        <v>137</v>
      </c>
      <c r="N334" s="124" t="s">
        <v>1322</v>
      </c>
      <c r="O334" s="321" t="s">
        <v>2829</v>
      </c>
      <c r="P334" s="321">
        <v>23086</v>
      </c>
      <c r="Q334" s="124" t="s">
        <v>2830</v>
      </c>
      <c r="R334" s="124" t="s">
        <v>1295</v>
      </c>
      <c r="S334" s="124" t="s">
        <v>128</v>
      </c>
      <c r="T334" s="124" t="s">
        <v>2831</v>
      </c>
      <c r="U334" s="125" t="s">
        <v>1557</v>
      </c>
      <c r="V334" s="124" t="s">
        <v>2832</v>
      </c>
      <c r="W334" s="17">
        <v>38000</v>
      </c>
      <c r="X334" s="125" t="s">
        <v>2828</v>
      </c>
      <c r="Y334" s="323">
        <v>23101</v>
      </c>
      <c r="Z334" s="17">
        <v>38000</v>
      </c>
      <c r="AA334" s="124">
        <v>7014167945</v>
      </c>
      <c r="AB334" s="321">
        <v>23089</v>
      </c>
      <c r="AC334" s="321">
        <v>23089</v>
      </c>
      <c r="AD334" s="17">
        <v>38000</v>
      </c>
      <c r="AE334" s="127" t="s">
        <v>2833</v>
      </c>
      <c r="AF334" s="54" t="s">
        <v>2833</v>
      </c>
      <c r="AG334" s="54" t="s">
        <v>3544</v>
      </c>
      <c r="AH334" s="52" t="s">
        <v>3475</v>
      </c>
      <c r="AI334" s="54" t="s">
        <v>2456</v>
      </c>
      <c r="AJ334" s="54"/>
      <c r="AK334" s="54" t="s">
        <v>1323</v>
      </c>
      <c r="AL334" s="54" t="s">
        <v>1571</v>
      </c>
      <c r="AM334" s="52" t="s">
        <v>3553</v>
      </c>
      <c r="AN334" s="122">
        <v>38000</v>
      </c>
      <c r="AO334" s="119"/>
      <c r="AP334" s="119">
        <f t="shared" si="14"/>
        <v>0</v>
      </c>
      <c r="AQ334" s="79">
        <v>242217</v>
      </c>
      <c r="AR334" s="79">
        <v>242217</v>
      </c>
      <c r="AS334" s="52"/>
      <c r="AT334" s="52"/>
      <c r="AU334" s="52"/>
      <c r="AV334" s="254"/>
      <c r="AW334" s="254"/>
      <c r="AX334" s="52"/>
    </row>
    <row r="335" spans="1:50" s="123" customFormat="1" ht="72" hidden="1" x14ac:dyDescent="0.2">
      <c r="A335" s="52" t="s">
        <v>44</v>
      </c>
      <c r="B335" s="52" t="s">
        <v>277</v>
      </c>
      <c r="C335" s="52" t="s">
        <v>276</v>
      </c>
      <c r="D335" s="52" t="s">
        <v>18</v>
      </c>
      <c r="E335" s="52" t="s">
        <v>454</v>
      </c>
      <c r="F335" s="121" t="s">
        <v>1906</v>
      </c>
      <c r="G335" s="52" t="s">
        <v>639</v>
      </c>
      <c r="H335" s="71" t="s">
        <v>270</v>
      </c>
      <c r="I335" s="71" t="s">
        <v>274</v>
      </c>
      <c r="J335" s="122">
        <v>150000</v>
      </c>
      <c r="K335" s="249" t="s">
        <v>137</v>
      </c>
      <c r="L335" s="71"/>
      <c r="M335" s="71"/>
      <c r="N335" s="321">
        <v>242214</v>
      </c>
      <c r="O335" s="124" t="s">
        <v>2834</v>
      </c>
      <c r="P335" s="321">
        <v>23090</v>
      </c>
      <c r="Q335" s="124" t="s">
        <v>2835</v>
      </c>
      <c r="R335" s="124" t="s">
        <v>12</v>
      </c>
      <c r="S335" s="124" t="s">
        <v>128</v>
      </c>
      <c r="T335" s="124" t="s">
        <v>2836</v>
      </c>
      <c r="U335" s="124" t="s">
        <v>2837</v>
      </c>
      <c r="V335" s="124" t="s">
        <v>2838</v>
      </c>
      <c r="W335" s="324">
        <v>150000</v>
      </c>
      <c r="X335" s="125" t="s">
        <v>2828</v>
      </c>
      <c r="Y335" s="323">
        <v>23150</v>
      </c>
      <c r="Z335" s="324">
        <v>150000</v>
      </c>
      <c r="AA335" s="124">
        <v>7014189271</v>
      </c>
      <c r="AB335" s="124"/>
      <c r="AC335" s="124"/>
      <c r="AD335" s="324">
        <v>150000</v>
      </c>
      <c r="AE335" s="127" t="s">
        <v>2548</v>
      </c>
      <c r="AF335" s="54" t="s">
        <v>2548</v>
      </c>
      <c r="AG335" s="52" t="s">
        <v>3544</v>
      </c>
      <c r="AH335" s="54" t="s">
        <v>3472</v>
      </c>
      <c r="AI335" s="54" t="s">
        <v>2456</v>
      </c>
      <c r="AJ335" s="54"/>
      <c r="AK335" s="54" t="s">
        <v>1324</v>
      </c>
      <c r="AL335" s="52" t="s">
        <v>1571</v>
      </c>
      <c r="AM335" s="52" t="s">
        <v>3553</v>
      </c>
      <c r="AN335" s="122">
        <v>150000</v>
      </c>
      <c r="AO335" s="119"/>
      <c r="AP335" s="119">
        <f t="shared" si="14"/>
        <v>0</v>
      </c>
      <c r="AQ335" s="79">
        <v>242217</v>
      </c>
      <c r="AR335" s="79">
        <v>242248</v>
      </c>
      <c r="AS335" s="81">
        <v>23131</v>
      </c>
      <c r="AT335" s="81">
        <v>23131</v>
      </c>
      <c r="AU335" s="79">
        <v>23132</v>
      </c>
      <c r="AV335" s="258">
        <v>150000</v>
      </c>
      <c r="AW335" s="119" t="s">
        <v>1557</v>
      </c>
      <c r="AX335" s="52"/>
    </row>
    <row r="336" spans="1:50" s="123" customFormat="1" ht="72" hidden="1" x14ac:dyDescent="0.2">
      <c r="A336" s="52" t="s">
        <v>44</v>
      </c>
      <c r="B336" s="52" t="s">
        <v>277</v>
      </c>
      <c r="C336" s="52" t="s">
        <v>276</v>
      </c>
      <c r="D336" s="52" t="s">
        <v>18</v>
      </c>
      <c r="E336" s="52" t="s">
        <v>454</v>
      </c>
      <c r="F336" s="121" t="s">
        <v>1907</v>
      </c>
      <c r="G336" s="52" t="s">
        <v>640</v>
      </c>
      <c r="H336" s="71" t="s">
        <v>303</v>
      </c>
      <c r="I336" s="71" t="s">
        <v>268</v>
      </c>
      <c r="J336" s="122">
        <v>200000</v>
      </c>
      <c r="K336" s="249" t="s">
        <v>137</v>
      </c>
      <c r="L336" s="71"/>
      <c r="M336" s="71"/>
      <c r="N336" s="321">
        <v>242214</v>
      </c>
      <c r="O336" s="124" t="s">
        <v>2834</v>
      </c>
      <c r="P336" s="321">
        <v>23090</v>
      </c>
      <c r="Q336" s="124" t="s">
        <v>2835</v>
      </c>
      <c r="R336" s="124" t="s">
        <v>12</v>
      </c>
      <c r="S336" s="124" t="s">
        <v>128</v>
      </c>
      <c r="T336" s="124" t="s">
        <v>2839</v>
      </c>
      <c r="U336" s="124" t="s">
        <v>2840</v>
      </c>
      <c r="V336" s="124" t="s">
        <v>2838</v>
      </c>
      <c r="W336" s="324">
        <v>200000</v>
      </c>
      <c r="X336" s="125" t="s">
        <v>2828</v>
      </c>
      <c r="Y336" s="323">
        <v>23150</v>
      </c>
      <c r="Z336" s="324">
        <v>200000</v>
      </c>
      <c r="AA336" s="124">
        <v>7014189271</v>
      </c>
      <c r="AB336" s="124"/>
      <c r="AC336" s="124"/>
      <c r="AD336" s="324">
        <v>200000</v>
      </c>
      <c r="AE336" s="127" t="s">
        <v>2548</v>
      </c>
      <c r="AF336" s="54" t="s">
        <v>2548</v>
      </c>
      <c r="AG336" s="52" t="s">
        <v>3544</v>
      </c>
      <c r="AH336" s="54" t="s">
        <v>3472</v>
      </c>
      <c r="AI336" s="54" t="s">
        <v>2456</v>
      </c>
      <c r="AJ336" s="54"/>
      <c r="AK336" s="54" t="s">
        <v>1324</v>
      </c>
      <c r="AL336" s="52" t="s">
        <v>1571</v>
      </c>
      <c r="AM336" s="52" t="s">
        <v>3553</v>
      </c>
      <c r="AN336" s="122">
        <v>200000</v>
      </c>
      <c r="AO336" s="119"/>
      <c r="AP336" s="119">
        <f t="shared" si="14"/>
        <v>0</v>
      </c>
      <c r="AQ336" s="79">
        <v>242217</v>
      </c>
      <c r="AR336" s="79">
        <v>242248</v>
      </c>
      <c r="AS336" s="81">
        <v>23131</v>
      </c>
      <c r="AT336" s="81">
        <v>23131</v>
      </c>
      <c r="AU336" s="79">
        <v>23132</v>
      </c>
      <c r="AV336" s="258">
        <v>200000</v>
      </c>
      <c r="AW336" s="119" t="s">
        <v>1557</v>
      </c>
      <c r="AX336" s="52"/>
    </row>
    <row r="337" spans="1:50" s="123" customFormat="1" ht="144" hidden="1" x14ac:dyDescent="0.2">
      <c r="A337" s="52" t="s">
        <v>44</v>
      </c>
      <c r="B337" s="52" t="s">
        <v>277</v>
      </c>
      <c r="C337" s="52" t="s">
        <v>276</v>
      </c>
      <c r="D337" s="52" t="s">
        <v>18</v>
      </c>
      <c r="E337" s="52" t="s">
        <v>454</v>
      </c>
      <c r="F337" s="121" t="s">
        <v>1908</v>
      </c>
      <c r="G337" s="52" t="s">
        <v>641</v>
      </c>
      <c r="H337" s="71" t="s">
        <v>269</v>
      </c>
      <c r="I337" s="71" t="s">
        <v>268</v>
      </c>
      <c r="J337" s="122">
        <v>160000</v>
      </c>
      <c r="K337" s="249" t="s">
        <v>137</v>
      </c>
      <c r="L337" s="71"/>
      <c r="M337" s="71"/>
      <c r="N337" s="321">
        <v>242214</v>
      </c>
      <c r="O337" s="124" t="s">
        <v>2834</v>
      </c>
      <c r="P337" s="321">
        <v>23090</v>
      </c>
      <c r="Q337" s="124" t="s">
        <v>2835</v>
      </c>
      <c r="R337" s="124" t="s">
        <v>12</v>
      </c>
      <c r="S337" s="124" t="s">
        <v>128</v>
      </c>
      <c r="T337" s="124" t="s">
        <v>2841</v>
      </c>
      <c r="U337" s="124" t="s">
        <v>2842</v>
      </c>
      <c r="V337" s="124" t="s">
        <v>2838</v>
      </c>
      <c r="W337" s="324">
        <v>160000</v>
      </c>
      <c r="X337" s="125" t="s">
        <v>2828</v>
      </c>
      <c r="Y337" s="323">
        <v>23150</v>
      </c>
      <c r="Z337" s="324">
        <v>160000</v>
      </c>
      <c r="AA337" s="124">
        <v>7014189271</v>
      </c>
      <c r="AB337" s="124"/>
      <c r="AC337" s="124"/>
      <c r="AD337" s="324">
        <v>160000</v>
      </c>
      <c r="AE337" s="127" t="s">
        <v>2548</v>
      </c>
      <c r="AF337" s="54" t="s">
        <v>2548</v>
      </c>
      <c r="AG337" s="52" t="s">
        <v>3544</v>
      </c>
      <c r="AH337" s="54" t="s">
        <v>3472</v>
      </c>
      <c r="AI337" s="54" t="s">
        <v>2456</v>
      </c>
      <c r="AJ337" s="54"/>
      <c r="AK337" s="54" t="s">
        <v>1324</v>
      </c>
      <c r="AL337" s="52" t="s">
        <v>1571</v>
      </c>
      <c r="AM337" s="52" t="s">
        <v>3553</v>
      </c>
      <c r="AN337" s="122">
        <v>160000</v>
      </c>
      <c r="AO337" s="119"/>
      <c r="AP337" s="119">
        <f t="shared" si="14"/>
        <v>0</v>
      </c>
      <c r="AQ337" s="79">
        <v>242217</v>
      </c>
      <c r="AR337" s="79">
        <v>242248</v>
      </c>
      <c r="AS337" s="81">
        <v>23131</v>
      </c>
      <c r="AT337" s="81">
        <v>23131</v>
      </c>
      <c r="AU337" s="79">
        <v>23132</v>
      </c>
      <c r="AV337" s="258">
        <v>160000</v>
      </c>
      <c r="AW337" s="119" t="s">
        <v>1557</v>
      </c>
      <c r="AX337" s="52"/>
    </row>
    <row r="338" spans="1:50" s="123" customFormat="1" ht="90" hidden="1" x14ac:dyDescent="0.2">
      <c r="A338" s="52" t="s">
        <v>44</v>
      </c>
      <c r="B338" s="52" t="s">
        <v>277</v>
      </c>
      <c r="C338" s="52" t="s">
        <v>276</v>
      </c>
      <c r="D338" s="52" t="s">
        <v>18</v>
      </c>
      <c r="E338" s="52" t="s">
        <v>454</v>
      </c>
      <c r="F338" s="121" t="s">
        <v>1909</v>
      </c>
      <c r="G338" s="52" t="s">
        <v>642</v>
      </c>
      <c r="H338" s="71" t="s">
        <v>269</v>
      </c>
      <c r="I338" s="71" t="s">
        <v>268</v>
      </c>
      <c r="J338" s="122">
        <v>200000</v>
      </c>
      <c r="K338" s="249" t="s">
        <v>137</v>
      </c>
      <c r="L338" s="71"/>
      <c r="M338" s="71"/>
      <c r="N338" s="321">
        <v>242214</v>
      </c>
      <c r="O338" s="124" t="s">
        <v>2834</v>
      </c>
      <c r="P338" s="321">
        <v>23090</v>
      </c>
      <c r="Q338" s="124" t="s">
        <v>2835</v>
      </c>
      <c r="R338" s="124" t="s">
        <v>12</v>
      </c>
      <c r="S338" s="124" t="s">
        <v>128</v>
      </c>
      <c r="T338" s="124" t="s">
        <v>2843</v>
      </c>
      <c r="U338" s="124" t="s">
        <v>2844</v>
      </c>
      <c r="V338" s="124" t="s">
        <v>2838</v>
      </c>
      <c r="W338" s="324">
        <v>200000</v>
      </c>
      <c r="X338" s="125" t="s">
        <v>2828</v>
      </c>
      <c r="Y338" s="323">
        <v>23150</v>
      </c>
      <c r="Z338" s="324">
        <v>200000</v>
      </c>
      <c r="AA338" s="124">
        <v>7014189271</v>
      </c>
      <c r="AB338" s="124"/>
      <c r="AC338" s="124"/>
      <c r="AD338" s="324">
        <v>200000</v>
      </c>
      <c r="AE338" s="127" t="s">
        <v>2548</v>
      </c>
      <c r="AF338" s="54" t="s">
        <v>2548</v>
      </c>
      <c r="AG338" s="52" t="s">
        <v>3544</v>
      </c>
      <c r="AH338" s="54" t="s">
        <v>3472</v>
      </c>
      <c r="AI338" s="54" t="s">
        <v>2456</v>
      </c>
      <c r="AJ338" s="54"/>
      <c r="AK338" s="54" t="s">
        <v>1324</v>
      </c>
      <c r="AL338" s="52" t="s">
        <v>1571</v>
      </c>
      <c r="AM338" s="52" t="s">
        <v>3553</v>
      </c>
      <c r="AN338" s="122">
        <v>200000</v>
      </c>
      <c r="AO338" s="119"/>
      <c r="AP338" s="119">
        <f t="shared" si="14"/>
        <v>0</v>
      </c>
      <c r="AQ338" s="79">
        <v>242217</v>
      </c>
      <c r="AR338" s="79">
        <v>242248</v>
      </c>
      <c r="AS338" s="81">
        <v>23131</v>
      </c>
      <c r="AT338" s="81">
        <v>23131</v>
      </c>
      <c r="AU338" s="79">
        <v>23132</v>
      </c>
      <c r="AV338" s="258">
        <v>200000</v>
      </c>
      <c r="AW338" s="119" t="s">
        <v>1557</v>
      </c>
      <c r="AX338" s="52"/>
    </row>
    <row r="339" spans="1:50" s="123" customFormat="1" ht="72" hidden="1" x14ac:dyDescent="0.2">
      <c r="A339" s="52" t="s">
        <v>44</v>
      </c>
      <c r="B339" s="52" t="s">
        <v>277</v>
      </c>
      <c r="C339" s="52" t="s">
        <v>276</v>
      </c>
      <c r="D339" s="52" t="s">
        <v>18</v>
      </c>
      <c r="E339" s="52" t="s">
        <v>454</v>
      </c>
      <c r="F339" s="121" t="s">
        <v>1910</v>
      </c>
      <c r="G339" s="52" t="s">
        <v>643</v>
      </c>
      <c r="H339" s="71" t="s">
        <v>269</v>
      </c>
      <c r="I339" s="71" t="s">
        <v>268</v>
      </c>
      <c r="J339" s="122">
        <v>400000</v>
      </c>
      <c r="K339" s="249" t="s">
        <v>137</v>
      </c>
      <c r="L339" s="71"/>
      <c r="M339" s="71"/>
      <c r="N339" s="321">
        <v>242214</v>
      </c>
      <c r="O339" s="124" t="s">
        <v>2834</v>
      </c>
      <c r="P339" s="321">
        <v>23090</v>
      </c>
      <c r="Q339" s="124" t="s">
        <v>2835</v>
      </c>
      <c r="R339" s="124" t="s">
        <v>12</v>
      </c>
      <c r="S339" s="124" t="s">
        <v>128</v>
      </c>
      <c r="T339" s="124" t="s">
        <v>2845</v>
      </c>
      <c r="U339" s="124" t="s">
        <v>2846</v>
      </c>
      <c r="V339" s="124" t="s">
        <v>2838</v>
      </c>
      <c r="W339" s="324">
        <v>400000</v>
      </c>
      <c r="X339" s="125" t="s">
        <v>2828</v>
      </c>
      <c r="Y339" s="323">
        <v>23150</v>
      </c>
      <c r="Z339" s="324">
        <v>400000</v>
      </c>
      <c r="AA339" s="124">
        <v>7014189271</v>
      </c>
      <c r="AB339" s="124"/>
      <c r="AC339" s="124"/>
      <c r="AD339" s="324">
        <v>400000</v>
      </c>
      <c r="AE339" s="127" t="s">
        <v>2548</v>
      </c>
      <c r="AF339" s="54" t="s">
        <v>2548</v>
      </c>
      <c r="AG339" s="52" t="s">
        <v>3544</v>
      </c>
      <c r="AH339" s="54" t="s">
        <v>3472</v>
      </c>
      <c r="AI339" s="54" t="s">
        <v>2456</v>
      </c>
      <c r="AJ339" s="54"/>
      <c r="AK339" s="54" t="s">
        <v>1324</v>
      </c>
      <c r="AL339" s="52" t="s">
        <v>1571</v>
      </c>
      <c r="AM339" s="52" t="s">
        <v>3553</v>
      </c>
      <c r="AN339" s="122">
        <v>400000</v>
      </c>
      <c r="AO339" s="119"/>
      <c r="AP339" s="119">
        <f t="shared" si="14"/>
        <v>0</v>
      </c>
      <c r="AQ339" s="79">
        <v>242217</v>
      </c>
      <c r="AR339" s="79">
        <v>242248</v>
      </c>
      <c r="AS339" s="81">
        <v>23131</v>
      </c>
      <c r="AT339" s="81">
        <v>23131</v>
      </c>
      <c r="AU339" s="79">
        <v>23132</v>
      </c>
      <c r="AV339" s="258">
        <v>400000</v>
      </c>
      <c r="AW339" s="119" t="s">
        <v>1557</v>
      </c>
      <c r="AX339" s="52"/>
    </row>
    <row r="340" spans="1:50" s="123" customFormat="1" ht="72" hidden="1" x14ac:dyDescent="0.2">
      <c r="A340" s="52" t="s">
        <v>44</v>
      </c>
      <c r="B340" s="52" t="s">
        <v>277</v>
      </c>
      <c r="C340" s="52" t="s">
        <v>276</v>
      </c>
      <c r="D340" s="52" t="s">
        <v>18</v>
      </c>
      <c r="E340" s="52" t="s">
        <v>454</v>
      </c>
      <c r="F340" s="121" t="s">
        <v>1911</v>
      </c>
      <c r="G340" s="52" t="s">
        <v>644</v>
      </c>
      <c r="H340" s="71" t="s">
        <v>269</v>
      </c>
      <c r="I340" s="71" t="s">
        <v>268</v>
      </c>
      <c r="J340" s="122">
        <v>360000</v>
      </c>
      <c r="K340" s="249" t="s">
        <v>137</v>
      </c>
      <c r="L340" s="71"/>
      <c r="M340" s="71"/>
      <c r="N340" s="321">
        <v>242214</v>
      </c>
      <c r="O340" s="124" t="s">
        <v>2834</v>
      </c>
      <c r="P340" s="321">
        <v>23090</v>
      </c>
      <c r="Q340" s="124" t="s">
        <v>2835</v>
      </c>
      <c r="R340" s="124" t="s">
        <v>12</v>
      </c>
      <c r="S340" s="124" t="s">
        <v>128</v>
      </c>
      <c r="T340" s="124" t="s">
        <v>2845</v>
      </c>
      <c r="U340" s="124" t="s">
        <v>2846</v>
      </c>
      <c r="V340" s="124" t="s">
        <v>2838</v>
      </c>
      <c r="W340" s="324">
        <v>360000</v>
      </c>
      <c r="X340" s="125" t="s">
        <v>2828</v>
      </c>
      <c r="Y340" s="323">
        <v>23150</v>
      </c>
      <c r="Z340" s="324">
        <v>360000</v>
      </c>
      <c r="AA340" s="124">
        <v>7014189271</v>
      </c>
      <c r="AB340" s="124"/>
      <c r="AC340" s="124"/>
      <c r="AD340" s="324">
        <v>360000</v>
      </c>
      <c r="AE340" s="127" t="s">
        <v>2548</v>
      </c>
      <c r="AF340" s="54" t="s">
        <v>2548</v>
      </c>
      <c r="AG340" s="52" t="s">
        <v>3544</v>
      </c>
      <c r="AH340" s="54" t="s">
        <v>3472</v>
      </c>
      <c r="AI340" s="54" t="s">
        <v>2456</v>
      </c>
      <c r="AJ340" s="54"/>
      <c r="AK340" s="54" t="s">
        <v>1324</v>
      </c>
      <c r="AL340" s="52" t="s">
        <v>1571</v>
      </c>
      <c r="AM340" s="52" t="s">
        <v>3553</v>
      </c>
      <c r="AN340" s="122">
        <v>360000</v>
      </c>
      <c r="AO340" s="119"/>
      <c r="AP340" s="119">
        <f t="shared" si="14"/>
        <v>0</v>
      </c>
      <c r="AQ340" s="79">
        <v>242217</v>
      </c>
      <c r="AR340" s="79">
        <v>242248</v>
      </c>
      <c r="AS340" s="81">
        <v>23131</v>
      </c>
      <c r="AT340" s="81">
        <v>23131</v>
      </c>
      <c r="AU340" s="79">
        <v>23132</v>
      </c>
      <c r="AV340" s="258">
        <v>360000</v>
      </c>
      <c r="AW340" s="119" t="s">
        <v>1557</v>
      </c>
      <c r="AX340" s="52"/>
    </row>
    <row r="341" spans="1:50" s="123" customFormat="1" ht="72" hidden="1" x14ac:dyDescent="0.2">
      <c r="A341" s="52" t="s">
        <v>44</v>
      </c>
      <c r="B341" s="52" t="s">
        <v>277</v>
      </c>
      <c r="C341" s="52" t="s">
        <v>276</v>
      </c>
      <c r="D341" s="52" t="s">
        <v>18</v>
      </c>
      <c r="E341" s="52" t="s">
        <v>454</v>
      </c>
      <c r="F341" s="121" t="s">
        <v>1912</v>
      </c>
      <c r="G341" s="52" t="s">
        <v>645</v>
      </c>
      <c r="H341" s="71" t="s">
        <v>269</v>
      </c>
      <c r="I341" s="71" t="s">
        <v>273</v>
      </c>
      <c r="J341" s="122">
        <v>300000</v>
      </c>
      <c r="K341" s="249" t="s">
        <v>137</v>
      </c>
      <c r="L341" s="71"/>
      <c r="M341" s="71"/>
      <c r="N341" s="321">
        <v>242214</v>
      </c>
      <c r="O341" s="124" t="s">
        <v>2834</v>
      </c>
      <c r="P341" s="321">
        <v>23090</v>
      </c>
      <c r="Q341" s="124" t="s">
        <v>2835</v>
      </c>
      <c r="R341" s="124" t="s">
        <v>12</v>
      </c>
      <c r="S341" s="124" t="s">
        <v>128</v>
      </c>
      <c r="T341" s="124" t="s">
        <v>2847</v>
      </c>
      <c r="U341" s="124" t="s">
        <v>2848</v>
      </c>
      <c r="V341" s="124" t="s">
        <v>2838</v>
      </c>
      <c r="W341" s="324">
        <v>280000</v>
      </c>
      <c r="X341" s="125" t="s">
        <v>2828</v>
      </c>
      <c r="Y341" s="323">
        <v>23150</v>
      </c>
      <c r="Z341" s="324">
        <v>280000</v>
      </c>
      <c r="AA341" s="124">
        <v>7014189271</v>
      </c>
      <c r="AB341" s="124"/>
      <c r="AC341" s="124"/>
      <c r="AD341" s="324">
        <v>280000</v>
      </c>
      <c r="AE341" s="127" t="s">
        <v>2548</v>
      </c>
      <c r="AF341" s="54" t="s">
        <v>2548</v>
      </c>
      <c r="AG341" s="52" t="s">
        <v>3544</v>
      </c>
      <c r="AH341" s="54" t="s">
        <v>3472</v>
      </c>
      <c r="AI341" s="54" t="s">
        <v>2456</v>
      </c>
      <c r="AJ341" s="54"/>
      <c r="AK341" s="54" t="s">
        <v>1324</v>
      </c>
      <c r="AL341" s="52" t="s">
        <v>1571</v>
      </c>
      <c r="AM341" s="52" t="s">
        <v>3553</v>
      </c>
      <c r="AN341" s="119">
        <v>280000</v>
      </c>
      <c r="AO341" s="119"/>
      <c r="AP341" s="119">
        <f t="shared" si="14"/>
        <v>20000</v>
      </c>
      <c r="AQ341" s="79">
        <v>242217</v>
      </c>
      <c r="AR341" s="79">
        <v>242248</v>
      </c>
      <c r="AS341" s="81">
        <v>23131</v>
      </c>
      <c r="AT341" s="81">
        <v>23131</v>
      </c>
      <c r="AU341" s="79">
        <v>23132</v>
      </c>
      <c r="AV341" s="258">
        <v>280000</v>
      </c>
      <c r="AW341" s="119">
        <v>20000</v>
      </c>
      <c r="AX341" s="52"/>
    </row>
    <row r="342" spans="1:50" s="123" customFormat="1" ht="72" hidden="1" x14ac:dyDescent="0.2">
      <c r="A342" s="52" t="s">
        <v>44</v>
      </c>
      <c r="B342" s="52" t="s">
        <v>277</v>
      </c>
      <c r="C342" s="52" t="s">
        <v>276</v>
      </c>
      <c r="D342" s="52" t="s">
        <v>18</v>
      </c>
      <c r="E342" s="52" t="s">
        <v>454</v>
      </c>
      <c r="F342" s="121" t="s">
        <v>1913</v>
      </c>
      <c r="G342" s="52" t="s">
        <v>646</v>
      </c>
      <c r="H342" s="71" t="s">
        <v>270</v>
      </c>
      <c r="I342" s="71" t="s">
        <v>273</v>
      </c>
      <c r="J342" s="122">
        <v>70000</v>
      </c>
      <c r="K342" s="249" t="s">
        <v>137</v>
      </c>
      <c r="L342" s="71"/>
      <c r="M342" s="71"/>
      <c r="N342" s="321">
        <v>242214</v>
      </c>
      <c r="O342" s="124" t="s">
        <v>2834</v>
      </c>
      <c r="P342" s="321">
        <v>23090</v>
      </c>
      <c r="Q342" s="124" t="s">
        <v>2835</v>
      </c>
      <c r="R342" s="124" t="s">
        <v>12</v>
      </c>
      <c r="S342" s="124" t="s">
        <v>128</v>
      </c>
      <c r="T342" s="124" t="s">
        <v>2849</v>
      </c>
      <c r="U342" s="124" t="s">
        <v>2850</v>
      </c>
      <c r="V342" s="124" t="s">
        <v>2838</v>
      </c>
      <c r="W342" s="324">
        <v>55000</v>
      </c>
      <c r="X342" s="125" t="s">
        <v>2828</v>
      </c>
      <c r="Y342" s="323">
        <v>23150</v>
      </c>
      <c r="Z342" s="324">
        <v>55000</v>
      </c>
      <c r="AA342" s="124">
        <v>7014189271</v>
      </c>
      <c r="AB342" s="124"/>
      <c r="AC342" s="124"/>
      <c r="AD342" s="324">
        <v>55000</v>
      </c>
      <c r="AE342" s="127" t="s">
        <v>2548</v>
      </c>
      <c r="AF342" s="54" t="s">
        <v>2548</v>
      </c>
      <c r="AG342" s="52" t="s">
        <v>3544</v>
      </c>
      <c r="AH342" s="54" t="s">
        <v>3472</v>
      </c>
      <c r="AI342" s="54" t="s">
        <v>2456</v>
      </c>
      <c r="AJ342" s="54"/>
      <c r="AK342" s="54" t="s">
        <v>1324</v>
      </c>
      <c r="AL342" s="52" t="s">
        <v>1571</v>
      </c>
      <c r="AM342" s="52" t="s">
        <v>3553</v>
      </c>
      <c r="AN342" s="119">
        <v>55000</v>
      </c>
      <c r="AO342" s="119"/>
      <c r="AP342" s="119">
        <f t="shared" si="14"/>
        <v>15000</v>
      </c>
      <c r="AQ342" s="79">
        <v>242217</v>
      </c>
      <c r="AR342" s="79">
        <v>242248</v>
      </c>
      <c r="AS342" s="81">
        <v>23131</v>
      </c>
      <c r="AT342" s="81">
        <v>23131</v>
      </c>
      <c r="AU342" s="79">
        <v>23132</v>
      </c>
      <c r="AV342" s="258">
        <v>55000</v>
      </c>
      <c r="AW342" s="119">
        <v>15000</v>
      </c>
      <c r="AX342" s="52"/>
    </row>
    <row r="343" spans="1:50" s="123" customFormat="1" ht="72" hidden="1" x14ac:dyDescent="0.2">
      <c r="A343" s="52" t="s">
        <v>44</v>
      </c>
      <c r="B343" s="52" t="s">
        <v>277</v>
      </c>
      <c r="C343" s="52" t="s">
        <v>276</v>
      </c>
      <c r="D343" s="52" t="s">
        <v>18</v>
      </c>
      <c r="E343" s="52" t="s">
        <v>454</v>
      </c>
      <c r="F343" s="121" t="s">
        <v>1914</v>
      </c>
      <c r="G343" s="52" t="s">
        <v>647</v>
      </c>
      <c r="H343" s="71" t="s">
        <v>270</v>
      </c>
      <c r="I343" s="71" t="s">
        <v>273</v>
      </c>
      <c r="J343" s="122">
        <v>150000</v>
      </c>
      <c r="K343" s="249" t="s">
        <v>137</v>
      </c>
      <c r="L343" s="71"/>
      <c r="M343" s="71"/>
      <c r="N343" s="321">
        <v>242214</v>
      </c>
      <c r="O343" s="124" t="s">
        <v>2834</v>
      </c>
      <c r="P343" s="321">
        <v>23090</v>
      </c>
      <c r="Q343" s="124" t="s">
        <v>2835</v>
      </c>
      <c r="R343" s="124" t="s">
        <v>12</v>
      </c>
      <c r="S343" s="124" t="s">
        <v>128</v>
      </c>
      <c r="T343" s="124" t="s">
        <v>2851</v>
      </c>
      <c r="U343" s="124" t="s">
        <v>2852</v>
      </c>
      <c r="V343" s="124" t="s">
        <v>2838</v>
      </c>
      <c r="W343" s="324">
        <v>135000</v>
      </c>
      <c r="X343" s="125" t="s">
        <v>2828</v>
      </c>
      <c r="Y343" s="323">
        <v>23150</v>
      </c>
      <c r="Z343" s="324">
        <v>135000</v>
      </c>
      <c r="AA343" s="124">
        <v>7014189271</v>
      </c>
      <c r="AB343" s="124"/>
      <c r="AC343" s="124"/>
      <c r="AD343" s="324">
        <v>135000</v>
      </c>
      <c r="AE343" s="127" t="s">
        <v>2548</v>
      </c>
      <c r="AF343" s="54" t="s">
        <v>2548</v>
      </c>
      <c r="AG343" s="52" t="s">
        <v>3544</v>
      </c>
      <c r="AH343" s="54" t="s">
        <v>3472</v>
      </c>
      <c r="AI343" s="54" t="s">
        <v>2456</v>
      </c>
      <c r="AJ343" s="54"/>
      <c r="AK343" s="54" t="s">
        <v>1324</v>
      </c>
      <c r="AL343" s="52" t="s">
        <v>1571</v>
      </c>
      <c r="AM343" s="52" t="s">
        <v>3553</v>
      </c>
      <c r="AN343" s="119">
        <v>135000</v>
      </c>
      <c r="AO343" s="119"/>
      <c r="AP343" s="119">
        <f t="shared" si="14"/>
        <v>15000</v>
      </c>
      <c r="AQ343" s="79">
        <v>242217</v>
      </c>
      <c r="AR343" s="79">
        <v>242248</v>
      </c>
      <c r="AS343" s="81">
        <v>23131</v>
      </c>
      <c r="AT343" s="81">
        <v>23131</v>
      </c>
      <c r="AU343" s="79">
        <v>23132</v>
      </c>
      <c r="AV343" s="258">
        <v>135000</v>
      </c>
      <c r="AW343" s="119">
        <v>15000</v>
      </c>
      <c r="AX343" s="52"/>
    </row>
    <row r="344" spans="1:50" s="123" customFormat="1" ht="72" hidden="1" x14ac:dyDescent="0.2">
      <c r="A344" s="52" t="s">
        <v>44</v>
      </c>
      <c r="B344" s="52" t="s">
        <v>277</v>
      </c>
      <c r="C344" s="52" t="s">
        <v>276</v>
      </c>
      <c r="D344" s="52" t="s">
        <v>18</v>
      </c>
      <c r="E344" s="52" t="s">
        <v>454</v>
      </c>
      <c r="F344" s="121" t="s">
        <v>1915</v>
      </c>
      <c r="G344" s="52" t="s">
        <v>648</v>
      </c>
      <c r="H344" s="71" t="s">
        <v>269</v>
      </c>
      <c r="I344" s="71" t="s">
        <v>268</v>
      </c>
      <c r="J344" s="122">
        <v>200000</v>
      </c>
      <c r="K344" s="249" t="s">
        <v>137</v>
      </c>
      <c r="L344" s="71"/>
      <c r="M344" s="71"/>
      <c r="N344" s="321">
        <v>242214</v>
      </c>
      <c r="O344" s="124" t="s">
        <v>2834</v>
      </c>
      <c r="P344" s="321">
        <v>23090</v>
      </c>
      <c r="Q344" s="124" t="s">
        <v>2835</v>
      </c>
      <c r="R344" s="124" t="s">
        <v>12</v>
      </c>
      <c r="S344" s="124" t="s">
        <v>128</v>
      </c>
      <c r="T344" s="124" t="s">
        <v>2853</v>
      </c>
      <c r="U344" s="124" t="s">
        <v>2854</v>
      </c>
      <c r="V344" s="124" t="s">
        <v>2838</v>
      </c>
      <c r="W344" s="324">
        <v>200000</v>
      </c>
      <c r="X344" s="125" t="s">
        <v>2828</v>
      </c>
      <c r="Y344" s="323">
        <v>23150</v>
      </c>
      <c r="Z344" s="324">
        <v>200000</v>
      </c>
      <c r="AA344" s="124">
        <v>7014189271</v>
      </c>
      <c r="AB344" s="124"/>
      <c r="AC344" s="124"/>
      <c r="AD344" s="324">
        <v>200000</v>
      </c>
      <c r="AE344" s="127" t="s">
        <v>2548</v>
      </c>
      <c r="AF344" s="54" t="s">
        <v>2548</v>
      </c>
      <c r="AG344" s="52" t="s">
        <v>3544</v>
      </c>
      <c r="AH344" s="54" t="s">
        <v>3472</v>
      </c>
      <c r="AI344" s="54" t="s">
        <v>2456</v>
      </c>
      <c r="AJ344" s="54"/>
      <c r="AK344" s="54" t="s">
        <v>1324</v>
      </c>
      <c r="AL344" s="52" t="s">
        <v>1571</v>
      </c>
      <c r="AM344" s="52" t="s">
        <v>3553</v>
      </c>
      <c r="AN344" s="122">
        <v>200000</v>
      </c>
      <c r="AO344" s="119"/>
      <c r="AP344" s="119">
        <f t="shared" si="14"/>
        <v>0</v>
      </c>
      <c r="AQ344" s="79">
        <v>242217</v>
      </c>
      <c r="AR344" s="79">
        <v>242248</v>
      </c>
      <c r="AS344" s="81">
        <v>23131</v>
      </c>
      <c r="AT344" s="81">
        <v>23131</v>
      </c>
      <c r="AU344" s="79">
        <v>23132</v>
      </c>
      <c r="AV344" s="258">
        <v>200000</v>
      </c>
      <c r="AW344" s="119" t="s">
        <v>1557</v>
      </c>
      <c r="AX344" s="52"/>
    </row>
    <row r="345" spans="1:50" s="123" customFormat="1" ht="72" hidden="1" x14ac:dyDescent="0.2">
      <c r="A345" s="52" t="s">
        <v>44</v>
      </c>
      <c r="B345" s="52" t="s">
        <v>277</v>
      </c>
      <c r="C345" s="52" t="s">
        <v>276</v>
      </c>
      <c r="D345" s="52" t="s">
        <v>18</v>
      </c>
      <c r="E345" s="52" t="s">
        <v>454</v>
      </c>
      <c r="F345" s="121" t="s">
        <v>1916</v>
      </c>
      <c r="G345" s="52" t="s">
        <v>649</v>
      </c>
      <c r="H345" s="71" t="s">
        <v>269</v>
      </c>
      <c r="I345" s="71" t="s">
        <v>275</v>
      </c>
      <c r="J345" s="122">
        <v>400000</v>
      </c>
      <c r="K345" s="249" t="s">
        <v>137</v>
      </c>
      <c r="L345" s="71"/>
      <c r="M345" s="71"/>
      <c r="N345" s="321">
        <v>242214</v>
      </c>
      <c r="O345" s="124" t="s">
        <v>2834</v>
      </c>
      <c r="P345" s="321">
        <v>23090</v>
      </c>
      <c r="Q345" s="124" t="s">
        <v>2835</v>
      </c>
      <c r="R345" s="124" t="s">
        <v>12</v>
      </c>
      <c r="S345" s="124" t="s">
        <v>128</v>
      </c>
      <c r="T345" s="124" t="s">
        <v>2855</v>
      </c>
      <c r="U345" s="124" t="s">
        <v>2856</v>
      </c>
      <c r="V345" s="124" t="s">
        <v>2838</v>
      </c>
      <c r="W345" s="324">
        <v>400000</v>
      </c>
      <c r="X345" s="125" t="s">
        <v>2828</v>
      </c>
      <c r="Y345" s="323">
        <v>23150</v>
      </c>
      <c r="Z345" s="324">
        <v>400000</v>
      </c>
      <c r="AA345" s="124">
        <v>7014189271</v>
      </c>
      <c r="AB345" s="124"/>
      <c r="AC345" s="124"/>
      <c r="AD345" s="324">
        <v>400000</v>
      </c>
      <c r="AE345" s="127" t="s">
        <v>2548</v>
      </c>
      <c r="AF345" s="54" t="s">
        <v>2548</v>
      </c>
      <c r="AG345" s="52" t="s">
        <v>3544</v>
      </c>
      <c r="AH345" s="54" t="s">
        <v>3472</v>
      </c>
      <c r="AI345" s="54" t="s">
        <v>2456</v>
      </c>
      <c r="AJ345" s="54"/>
      <c r="AK345" s="54" t="s">
        <v>1324</v>
      </c>
      <c r="AL345" s="52" t="s">
        <v>1571</v>
      </c>
      <c r="AM345" s="52" t="s">
        <v>3553</v>
      </c>
      <c r="AN345" s="122">
        <v>400000</v>
      </c>
      <c r="AO345" s="119"/>
      <c r="AP345" s="119">
        <f t="shared" si="14"/>
        <v>0</v>
      </c>
      <c r="AQ345" s="79">
        <v>242217</v>
      </c>
      <c r="AR345" s="79">
        <v>242248</v>
      </c>
      <c r="AS345" s="81">
        <v>23131</v>
      </c>
      <c r="AT345" s="81">
        <v>23131</v>
      </c>
      <c r="AU345" s="79">
        <v>23132</v>
      </c>
      <c r="AV345" s="258">
        <v>400000</v>
      </c>
      <c r="AW345" s="119" t="s">
        <v>1557</v>
      </c>
      <c r="AX345" s="52"/>
    </row>
    <row r="346" spans="1:50" s="123" customFormat="1" ht="72" hidden="1" x14ac:dyDescent="0.2">
      <c r="A346" s="52" t="s">
        <v>44</v>
      </c>
      <c r="B346" s="52" t="s">
        <v>277</v>
      </c>
      <c r="C346" s="52" t="s">
        <v>276</v>
      </c>
      <c r="D346" s="52" t="s">
        <v>33</v>
      </c>
      <c r="E346" s="52" t="s">
        <v>454</v>
      </c>
      <c r="F346" s="121" t="s">
        <v>1917</v>
      </c>
      <c r="G346" s="52" t="s">
        <v>650</v>
      </c>
      <c r="H346" s="71" t="s">
        <v>270</v>
      </c>
      <c r="I346" s="71" t="s">
        <v>274</v>
      </c>
      <c r="J346" s="122">
        <v>75000</v>
      </c>
      <c r="K346" s="249" t="s">
        <v>137</v>
      </c>
      <c r="L346" s="71"/>
      <c r="M346" s="71"/>
      <c r="N346" s="312">
        <v>23073</v>
      </c>
      <c r="O346" s="124" t="s">
        <v>2857</v>
      </c>
      <c r="P346" s="321">
        <v>23093</v>
      </c>
      <c r="Q346" s="124" t="s">
        <v>2858</v>
      </c>
      <c r="R346" s="124" t="s">
        <v>1297</v>
      </c>
      <c r="S346" s="124" t="s">
        <v>128</v>
      </c>
      <c r="T346" s="125" t="s">
        <v>1557</v>
      </c>
      <c r="U346" s="125" t="s">
        <v>1557</v>
      </c>
      <c r="V346" s="124" t="s">
        <v>2859</v>
      </c>
      <c r="W346" s="322">
        <v>71000</v>
      </c>
      <c r="X346" s="125" t="s">
        <v>2828</v>
      </c>
      <c r="Y346" s="323">
        <v>23183</v>
      </c>
      <c r="Z346" s="322">
        <v>71000</v>
      </c>
      <c r="AA346" s="124">
        <v>7014189312</v>
      </c>
      <c r="AB346" s="124"/>
      <c r="AC346" s="124"/>
      <c r="AD346" s="322">
        <v>71000</v>
      </c>
      <c r="AE346" s="127" t="s">
        <v>2548</v>
      </c>
      <c r="AF346" s="54" t="s">
        <v>2548</v>
      </c>
      <c r="AG346" s="52" t="s">
        <v>3544</v>
      </c>
      <c r="AH346" s="54" t="s">
        <v>3472</v>
      </c>
      <c r="AI346" s="54" t="s">
        <v>2456</v>
      </c>
      <c r="AJ346" s="54"/>
      <c r="AK346" s="54" t="s">
        <v>1325</v>
      </c>
      <c r="AL346" s="54" t="s">
        <v>1571</v>
      </c>
      <c r="AM346" s="52" t="s">
        <v>3553</v>
      </c>
      <c r="AN346" s="119">
        <v>71000</v>
      </c>
      <c r="AO346" s="119"/>
      <c r="AP346" s="119">
        <f t="shared" si="14"/>
        <v>4000</v>
      </c>
      <c r="AQ346" s="79">
        <v>242217</v>
      </c>
      <c r="AR346" s="79">
        <v>242248</v>
      </c>
      <c r="AS346" s="81">
        <v>23183</v>
      </c>
      <c r="AT346" s="81">
        <v>23183</v>
      </c>
      <c r="AU346" s="79">
        <v>23193</v>
      </c>
      <c r="AV346" s="82">
        <v>71000</v>
      </c>
      <c r="AW346" s="119">
        <v>4000</v>
      </c>
      <c r="AX346" s="52"/>
    </row>
    <row r="347" spans="1:50" s="123" customFormat="1" ht="72" hidden="1" x14ac:dyDescent="0.2">
      <c r="A347" s="52" t="s">
        <v>44</v>
      </c>
      <c r="B347" s="52" t="s">
        <v>277</v>
      </c>
      <c r="C347" s="52" t="s">
        <v>276</v>
      </c>
      <c r="D347" s="52" t="s">
        <v>33</v>
      </c>
      <c r="E347" s="52" t="s">
        <v>454</v>
      </c>
      <c r="F347" s="121" t="s">
        <v>1918</v>
      </c>
      <c r="G347" s="52" t="s">
        <v>651</v>
      </c>
      <c r="H347" s="71" t="s">
        <v>269</v>
      </c>
      <c r="I347" s="71" t="s">
        <v>274</v>
      </c>
      <c r="J347" s="122">
        <v>150000</v>
      </c>
      <c r="K347" s="249" t="s">
        <v>137</v>
      </c>
      <c r="L347" s="71"/>
      <c r="M347" s="71"/>
      <c r="N347" s="312">
        <v>23073</v>
      </c>
      <c r="O347" s="124" t="s">
        <v>2857</v>
      </c>
      <c r="P347" s="321">
        <v>23093</v>
      </c>
      <c r="Q347" s="124" t="s">
        <v>2858</v>
      </c>
      <c r="R347" s="124" t="s">
        <v>1297</v>
      </c>
      <c r="S347" s="124" t="s">
        <v>128</v>
      </c>
      <c r="T347" s="125" t="s">
        <v>1557</v>
      </c>
      <c r="U347" s="125" t="s">
        <v>1557</v>
      </c>
      <c r="V347" s="124" t="s">
        <v>2859</v>
      </c>
      <c r="W347" s="322">
        <v>147000</v>
      </c>
      <c r="X347" s="125" t="s">
        <v>2828</v>
      </c>
      <c r="Y347" s="323">
        <v>23183</v>
      </c>
      <c r="Z347" s="322">
        <v>147000</v>
      </c>
      <c r="AA347" s="124">
        <v>7014189312</v>
      </c>
      <c r="AB347" s="124"/>
      <c r="AC347" s="124"/>
      <c r="AD347" s="322">
        <v>147000</v>
      </c>
      <c r="AE347" s="127" t="s">
        <v>2548</v>
      </c>
      <c r="AF347" s="54" t="s">
        <v>2548</v>
      </c>
      <c r="AG347" s="52" t="s">
        <v>3544</v>
      </c>
      <c r="AH347" s="54" t="s">
        <v>3472</v>
      </c>
      <c r="AI347" s="54" t="s">
        <v>2456</v>
      </c>
      <c r="AJ347" s="54"/>
      <c r="AK347" s="54" t="s">
        <v>1325</v>
      </c>
      <c r="AL347" s="54" t="s">
        <v>1571</v>
      </c>
      <c r="AM347" s="52" t="s">
        <v>3553</v>
      </c>
      <c r="AN347" s="119">
        <v>147000</v>
      </c>
      <c r="AO347" s="119"/>
      <c r="AP347" s="119">
        <f t="shared" si="14"/>
        <v>3000</v>
      </c>
      <c r="AQ347" s="79">
        <v>242217</v>
      </c>
      <c r="AR347" s="79">
        <v>242248</v>
      </c>
      <c r="AS347" s="81">
        <v>23183</v>
      </c>
      <c r="AT347" s="81">
        <v>23183</v>
      </c>
      <c r="AU347" s="79">
        <v>23193</v>
      </c>
      <c r="AV347" s="82">
        <v>147000</v>
      </c>
      <c r="AW347" s="119">
        <v>3000</v>
      </c>
      <c r="AX347" s="52"/>
    </row>
    <row r="348" spans="1:50" s="123" customFormat="1" ht="72" hidden="1" x14ac:dyDescent="0.2">
      <c r="A348" s="52" t="s">
        <v>44</v>
      </c>
      <c r="B348" s="52" t="s">
        <v>277</v>
      </c>
      <c r="C348" s="52" t="s">
        <v>276</v>
      </c>
      <c r="D348" s="52" t="s">
        <v>33</v>
      </c>
      <c r="E348" s="52" t="s">
        <v>454</v>
      </c>
      <c r="F348" s="121" t="s">
        <v>1919</v>
      </c>
      <c r="G348" s="52" t="s">
        <v>652</v>
      </c>
      <c r="H348" s="71" t="s">
        <v>270</v>
      </c>
      <c r="I348" s="71" t="s">
        <v>274</v>
      </c>
      <c r="J348" s="122">
        <v>75000</v>
      </c>
      <c r="K348" s="249" t="s">
        <v>137</v>
      </c>
      <c r="L348" s="71"/>
      <c r="M348" s="71"/>
      <c r="N348" s="312">
        <v>23073</v>
      </c>
      <c r="O348" s="124" t="s">
        <v>2857</v>
      </c>
      <c r="P348" s="321">
        <v>23093</v>
      </c>
      <c r="Q348" s="124" t="s">
        <v>2858</v>
      </c>
      <c r="R348" s="124" t="s">
        <v>1297</v>
      </c>
      <c r="S348" s="124" t="s">
        <v>128</v>
      </c>
      <c r="T348" s="125" t="s">
        <v>1557</v>
      </c>
      <c r="U348" s="125" t="s">
        <v>1557</v>
      </c>
      <c r="V348" s="124" t="s">
        <v>2859</v>
      </c>
      <c r="W348" s="322">
        <v>73000</v>
      </c>
      <c r="X348" s="125" t="s">
        <v>2828</v>
      </c>
      <c r="Y348" s="323">
        <v>23183</v>
      </c>
      <c r="Z348" s="322">
        <v>73000</v>
      </c>
      <c r="AA348" s="124">
        <v>7014189312</v>
      </c>
      <c r="AB348" s="124"/>
      <c r="AC348" s="124"/>
      <c r="AD348" s="322">
        <v>73000</v>
      </c>
      <c r="AE348" s="127" t="s">
        <v>2548</v>
      </c>
      <c r="AF348" s="54" t="s">
        <v>2548</v>
      </c>
      <c r="AG348" s="52" t="s">
        <v>3544</v>
      </c>
      <c r="AH348" s="54" t="s">
        <v>3472</v>
      </c>
      <c r="AI348" s="54" t="s">
        <v>2456</v>
      </c>
      <c r="AJ348" s="54"/>
      <c r="AK348" s="54" t="s">
        <v>1325</v>
      </c>
      <c r="AL348" s="54" t="s">
        <v>1571</v>
      </c>
      <c r="AM348" s="52" t="s">
        <v>3553</v>
      </c>
      <c r="AN348" s="119">
        <v>73000</v>
      </c>
      <c r="AO348" s="119"/>
      <c r="AP348" s="119">
        <f t="shared" si="14"/>
        <v>2000</v>
      </c>
      <c r="AQ348" s="79">
        <v>242217</v>
      </c>
      <c r="AR348" s="79">
        <v>242248</v>
      </c>
      <c r="AS348" s="81">
        <v>23183</v>
      </c>
      <c r="AT348" s="81">
        <v>23183</v>
      </c>
      <c r="AU348" s="79">
        <v>23193</v>
      </c>
      <c r="AV348" s="82">
        <v>73000</v>
      </c>
      <c r="AW348" s="119">
        <v>2000</v>
      </c>
      <c r="AX348" s="52"/>
    </row>
    <row r="349" spans="1:50" s="123" customFormat="1" ht="72" hidden="1" x14ac:dyDescent="0.2">
      <c r="A349" s="52" t="s">
        <v>44</v>
      </c>
      <c r="B349" s="52" t="s">
        <v>277</v>
      </c>
      <c r="C349" s="52" t="s">
        <v>276</v>
      </c>
      <c r="D349" s="52" t="s">
        <v>33</v>
      </c>
      <c r="E349" s="52" t="s">
        <v>454</v>
      </c>
      <c r="F349" s="121" t="s">
        <v>1920</v>
      </c>
      <c r="G349" s="52" t="s">
        <v>653</v>
      </c>
      <c r="H349" s="71" t="s">
        <v>303</v>
      </c>
      <c r="I349" s="71" t="s">
        <v>274</v>
      </c>
      <c r="J349" s="122">
        <v>70000</v>
      </c>
      <c r="K349" s="249" t="s">
        <v>137</v>
      </c>
      <c r="L349" s="71"/>
      <c r="M349" s="71"/>
      <c r="N349" s="312">
        <v>23073</v>
      </c>
      <c r="O349" s="124" t="s">
        <v>2857</v>
      </c>
      <c r="P349" s="321">
        <v>23093</v>
      </c>
      <c r="Q349" s="124" t="s">
        <v>2858</v>
      </c>
      <c r="R349" s="124" t="s">
        <v>1297</v>
      </c>
      <c r="S349" s="124" t="s">
        <v>128</v>
      </c>
      <c r="T349" s="125" t="s">
        <v>1557</v>
      </c>
      <c r="U349" s="125" t="s">
        <v>1557</v>
      </c>
      <c r="V349" s="124" t="s">
        <v>2859</v>
      </c>
      <c r="W349" s="322">
        <v>60000</v>
      </c>
      <c r="X349" s="125" t="s">
        <v>2828</v>
      </c>
      <c r="Y349" s="323">
        <v>23183</v>
      </c>
      <c r="Z349" s="322">
        <v>60000</v>
      </c>
      <c r="AA349" s="124">
        <v>7014189312</v>
      </c>
      <c r="AB349" s="124"/>
      <c r="AC349" s="124"/>
      <c r="AD349" s="322">
        <v>60000</v>
      </c>
      <c r="AE349" s="127" t="s">
        <v>2548</v>
      </c>
      <c r="AF349" s="54" t="s">
        <v>2548</v>
      </c>
      <c r="AG349" s="52" t="s">
        <v>3544</v>
      </c>
      <c r="AH349" s="54" t="s">
        <v>3472</v>
      </c>
      <c r="AI349" s="54" t="s">
        <v>2456</v>
      </c>
      <c r="AJ349" s="54"/>
      <c r="AK349" s="54" t="s">
        <v>1325</v>
      </c>
      <c r="AL349" s="54" t="s">
        <v>1571</v>
      </c>
      <c r="AM349" s="52" t="s">
        <v>3553</v>
      </c>
      <c r="AN349" s="119">
        <v>60000</v>
      </c>
      <c r="AO349" s="119"/>
      <c r="AP349" s="119">
        <f t="shared" si="14"/>
        <v>10000</v>
      </c>
      <c r="AQ349" s="79">
        <v>242217</v>
      </c>
      <c r="AR349" s="79">
        <v>242248</v>
      </c>
      <c r="AS349" s="81">
        <v>23183</v>
      </c>
      <c r="AT349" s="81">
        <v>23183</v>
      </c>
      <c r="AU349" s="79">
        <v>23193</v>
      </c>
      <c r="AV349" s="82">
        <v>60000</v>
      </c>
      <c r="AW349" s="119">
        <v>10000</v>
      </c>
      <c r="AX349" s="52"/>
    </row>
    <row r="350" spans="1:50" s="123" customFormat="1" ht="72" hidden="1" x14ac:dyDescent="0.2">
      <c r="A350" s="52" t="s">
        <v>44</v>
      </c>
      <c r="B350" s="52" t="s">
        <v>277</v>
      </c>
      <c r="C350" s="52" t="s">
        <v>276</v>
      </c>
      <c r="D350" s="52" t="s">
        <v>33</v>
      </c>
      <c r="E350" s="52" t="s">
        <v>454</v>
      </c>
      <c r="F350" s="121" t="s">
        <v>1921</v>
      </c>
      <c r="G350" s="52" t="s">
        <v>654</v>
      </c>
      <c r="H350" s="71" t="s">
        <v>270</v>
      </c>
      <c r="I350" s="71" t="s">
        <v>274</v>
      </c>
      <c r="J350" s="122">
        <v>80000</v>
      </c>
      <c r="K350" s="249" t="s">
        <v>137</v>
      </c>
      <c r="L350" s="71"/>
      <c r="M350" s="71"/>
      <c r="N350" s="312">
        <v>23073</v>
      </c>
      <c r="O350" s="124" t="s">
        <v>2857</v>
      </c>
      <c r="P350" s="321">
        <v>23093</v>
      </c>
      <c r="Q350" s="124" t="s">
        <v>2858</v>
      </c>
      <c r="R350" s="124" t="s">
        <v>1297</v>
      </c>
      <c r="S350" s="124" t="s">
        <v>128</v>
      </c>
      <c r="T350" s="125" t="s">
        <v>1557</v>
      </c>
      <c r="U350" s="125" t="s">
        <v>1557</v>
      </c>
      <c r="V350" s="124" t="s">
        <v>2859</v>
      </c>
      <c r="W350" s="322">
        <v>77000</v>
      </c>
      <c r="X350" s="125" t="s">
        <v>2828</v>
      </c>
      <c r="Y350" s="323">
        <v>23183</v>
      </c>
      <c r="Z350" s="322">
        <v>77000</v>
      </c>
      <c r="AA350" s="124">
        <v>7014189312</v>
      </c>
      <c r="AB350" s="124"/>
      <c r="AC350" s="124"/>
      <c r="AD350" s="322">
        <v>77000</v>
      </c>
      <c r="AE350" s="127" t="s">
        <v>2548</v>
      </c>
      <c r="AF350" s="54" t="s">
        <v>2548</v>
      </c>
      <c r="AG350" s="52" t="s">
        <v>3544</v>
      </c>
      <c r="AH350" s="54" t="s">
        <v>3472</v>
      </c>
      <c r="AI350" s="54" t="s">
        <v>2456</v>
      </c>
      <c r="AJ350" s="54"/>
      <c r="AK350" s="54" t="s">
        <v>1325</v>
      </c>
      <c r="AL350" s="54" t="s">
        <v>1571</v>
      </c>
      <c r="AM350" s="52" t="s">
        <v>3553</v>
      </c>
      <c r="AN350" s="119">
        <v>77000</v>
      </c>
      <c r="AO350" s="119"/>
      <c r="AP350" s="119">
        <f t="shared" si="14"/>
        <v>3000</v>
      </c>
      <c r="AQ350" s="79">
        <v>242217</v>
      </c>
      <c r="AR350" s="79">
        <v>242248</v>
      </c>
      <c r="AS350" s="81">
        <v>23183</v>
      </c>
      <c r="AT350" s="81">
        <v>23183</v>
      </c>
      <c r="AU350" s="79">
        <v>23193</v>
      </c>
      <c r="AV350" s="82">
        <v>77000</v>
      </c>
      <c r="AW350" s="119">
        <v>3000</v>
      </c>
      <c r="AX350" s="52"/>
    </row>
    <row r="351" spans="1:50" s="123" customFormat="1" ht="72" hidden="1" x14ac:dyDescent="0.2">
      <c r="A351" s="52" t="s">
        <v>44</v>
      </c>
      <c r="B351" s="52" t="s">
        <v>277</v>
      </c>
      <c r="C351" s="52" t="s">
        <v>276</v>
      </c>
      <c r="D351" s="52" t="s">
        <v>33</v>
      </c>
      <c r="E351" s="52" t="s">
        <v>454</v>
      </c>
      <c r="F351" s="121" t="s">
        <v>1922</v>
      </c>
      <c r="G351" s="52" t="s">
        <v>655</v>
      </c>
      <c r="H351" s="71" t="s">
        <v>270</v>
      </c>
      <c r="I351" s="71" t="s">
        <v>274</v>
      </c>
      <c r="J351" s="122">
        <v>80000</v>
      </c>
      <c r="K351" s="249" t="s">
        <v>137</v>
      </c>
      <c r="L351" s="71"/>
      <c r="M351" s="71"/>
      <c r="N351" s="312">
        <v>23073</v>
      </c>
      <c r="O351" s="124" t="s">
        <v>2857</v>
      </c>
      <c r="P351" s="321">
        <v>23093</v>
      </c>
      <c r="Q351" s="124" t="s">
        <v>2858</v>
      </c>
      <c r="R351" s="124" t="s">
        <v>1297</v>
      </c>
      <c r="S351" s="124" t="s">
        <v>128</v>
      </c>
      <c r="T351" s="125" t="s">
        <v>1557</v>
      </c>
      <c r="U351" s="125" t="s">
        <v>1557</v>
      </c>
      <c r="V351" s="124" t="s">
        <v>2859</v>
      </c>
      <c r="W351" s="322">
        <v>77000</v>
      </c>
      <c r="X351" s="125" t="s">
        <v>2828</v>
      </c>
      <c r="Y351" s="323">
        <v>23183</v>
      </c>
      <c r="Z351" s="322">
        <v>77000</v>
      </c>
      <c r="AA351" s="124">
        <v>7014189312</v>
      </c>
      <c r="AB351" s="124"/>
      <c r="AC351" s="124"/>
      <c r="AD351" s="322">
        <v>77000</v>
      </c>
      <c r="AE351" s="127" t="s">
        <v>2548</v>
      </c>
      <c r="AF351" s="54" t="s">
        <v>2548</v>
      </c>
      <c r="AG351" s="52" t="s">
        <v>3544</v>
      </c>
      <c r="AH351" s="54" t="s">
        <v>3472</v>
      </c>
      <c r="AI351" s="54" t="s">
        <v>2456</v>
      </c>
      <c r="AJ351" s="54"/>
      <c r="AK351" s="54" t="s">
        <v>1325</v>
      </c>
      <c r="AL351" s="54" t="s">
        <v>1571</v>
      </c>
      <c r="AM351" s="52" t="s">
        <v>3553</v>
      </c>
      <c r="AN351" s="119">
        <v>77000</v>
      </c>
      <c r="AO351" s="119"/>
      <c r="AP351" s="119">
        <f t="shared" si="14"/>
        <v>3000</v>
      </c>
      <c r="AQ351" s="79">
        <v>242217</v>
      </c>
      <c r="AR351" s="79">
        <v>242248</v>
      </c>
      <c r="AS351" s="81">
        <v>23183</v>
      </c>
      <c r="AT351" s="81">
        <v>23183</v>
      </c>
      <c r="AU351" s="79">
        <v>23193</v>
      </c>
      <c r="AV351" s="82">
        <v>77000</v>
      </c>
      <c r="AW351" s="119">
        <v>3000</v>
      </c>
      <c r="AX351" s="52"/>
    </row>
    <row r="352" spans="1:50" s="123" customFormat="1" ht="72" hidden="1" x14ac:dyDescent="0.2">
      <c r="A352" s="52" t="s">
        <v>44</v>
      </c>
      <c r="B352" s="52" t="s">
        <v>277</v>
      </c>
      <c r="C352" s="52" t="s">
        <v>276</v>
      </c>
      <c r="D352" s="52" t="s">
        <v>10</v>
      </c>
      <c r="E352" s="52" t="s">
        <v>311</v>
      </c>
      <c r="F352" s="121" t="s">
        <v>1923</v>
      </c>
      <c r="G352" s="52" t="s">
        <v>656</v>
      </c>
      <c r="H352" s="71" t="s">
        <v>272</v>
      </c>
      <c r="I352" s="71" t="s">
        <v>271</v>
      </c>
      <c r="J352" s="122">
        <v>24000</v>
      </c>
      <c r="K352" s="71"/>
      <c r="L352" s="71"/>
      <c r="M352" s="249" t="s">
        <v>137</v>
      </c>
      <c r="N352" s="124" t="s">
        <v>1322</v>
      </c>
      <c r="O352" s="124" t="s">
        <v>2860</v>
      </c>
      <c r="P352" s="321">
        <v>23100</v>
      </c>
      <c r="Q352" s="124" t="s">
        <v>2861</v>
      </c>
      <c r="R352" s="124" t="s">
        <v>12</v>
      </c>
      <c r="S352" s="124" t="s">
        <v>128</v>
      </c>
      <c r="T352" s="124" t="s">
        <v>2862</v>
      </c>
      <c r="U352" s="124" t="s">
        <v>2863</v>
      </c>
      <c r="V352" s="124" t="s">
        <v>2864</v>
      </c>
      <c r="W352" s="322">
        <v>24000</v>
      </c>
      <c r="X352" s="125" t="s">
        <v>2828</v>
      </c>
      <c r="Y352" s="323">
        <v>23115</v>
      </c>
      <c r="Z352" s="322">
        <v>24000</v>
      </c>
      <c r="AA352" s="124">
        <v>7014241998</v>
      </c>
      <c r="AB352" s="321">
        <v>23103</v>
      </c>
      <c r="AC352" s="321">
        <v>23103</v>
      </c>
      <c r="AD352" s="322">
        <v>24000</v>
      </c>
      <c r="AE352" s="127" t="s">
        <v>2833</v>
      </c>
      <c r="AF352" s="54" t="s">
        <v>2548</v>
      </c>
      <c r="AG352" s="52" t="s">
        <v>3544</v>
      </c>
      <c r="AH352" s="54" t="s">
        <v>3472</v>
      </c>
      <c r="AI352" s="54" t="s">
        <v>2456</v>
      </c>
      <c r="AJ352" s="54"/>
      <c r="AK352" s="54" t="s">
        <v>1323</v>
      </c>
      <c r="AL352" s="54" t="s">
        <v>1571</v>
      </c>
      <c r="AM352" s="52" t="s">
        <v>3553</v>
      </c>
      <c r="AN352" s="122">
        <v>24000</v>
      </c>
      <c r="AO352" s="119"/>
      <c r="AP352" s="119">
        <f t="shared" si="14"/>
        <v>0</v>
      </c>
      <c r="AQ352" s="79">
        <v>242217</v>
      </c>
      <c r="AR352" s="79">
        <v>242217</v>
      </c>
      <c r="AS352" s="81">
        <v>23115</v>
      </c>
      <c r="AT352" s="81">
        <v>23115</v>
      </c>
      <c r="AU352" s="79">
        <v>23102</v>
      </c>
      <c r="AV352" s="82">
        <v>24000</v>
      </c>
      <c r="AW352" s="52">
        <v>0</v>
      </c>
      <c r="AX352" s="52"/>
    </row>
    <row r="353" spans="1:50" s="123" customFormat="1" ht="72" hidden="1" x14ac:dyDescent="0.2">
      <c r="A353" s="52" t="s">
        <v>44</v>
      </c>
      <c r="B353" s="52" t="s">
        <v>277</v>
      </c>
      <c r="C353" s="52" t="s">
        <v>276</v>
      </c>
      <c r="D353" s="52" t="s">
        <v>10</v>
      </c>
      <c r="E353" s="52" t="s">
        <v>311</v>
      </c>
      <c r="F353" s="121" t="s">
        <v>1924</v>
      </c>
      <c r="G353" s="52" t="s">
        <v>657</v>
      </c>
      <c r="H353" s="71" t="s">
        <v>269</v>
      </c>
      <c r="I353" s="71" t="s">
        <v>271</v>
      </c>
      <c r="J353" s="122">
        <v>8600</v>
      </c>
      <c r="K353" s="71"/>
      <c r="L353" s="71"/>
      <c r="M353" s="249" t="s">
        <v>137</v>
      </c>
      <c r="N353" s="124" t="s">
        <v>1322</v>
      </c>
      <c r="O353" s="124" t="s">
        <v>2860</v>
      </c>
      <c r="P353" s="321">
        <v>23100</v>
      </c>
      <c r="Q353" s="124" t="s">
        <v>2861</v>
      </c>
      <c r="R353" s="124" t="s">
        <v>12</v>
      </c>
      <c r="S353" s="124" t="s">
        <v>128</v>
      </c>
      <c r="T353" s="124" t="s">
        <v>2411</v>
      </c>
      <c r="U353" s="124" t="s">
        <v>2865</v>
      </c>
      <c r="V353" s="124" t="s">
        <v>2864</v>
      </c>
      <c r="W353" s="322">
        <v>8600</v>
      </c>
      <c r="X353" s="125" t="s">
        <v>2828</v>
      </c>
      <c r="Y353" s="323">
        <v>23115</v>
      </c>
      <c r="Z353" s="322">
        <v>8600</v>
      </c>
      <c r="AA353" s="124">
        <v>7014241998</v>
      </c>
      <c r="AB353" s="321">
        <v>23103</v>
      </c>
      <c r="AC353" s="321">
        <v>23103</v>
      </c>
      <c r="AD353" s="322">
        <v>8600</v>
      </c>
      <c r="AE353" s="127" t="s">
        <v>2833</v>
      </c>
      <c r="AF353" s="54" t="s">
        <v>2548</v>
      </c>
      <c r="AG353" s="52" t="s">
        <v>3544</v>
      </c>
      <c r="AH353" s="54" t="s">
        <v>3472</v>
      </c>
      <c r="AI353" s="54" t="s">
        <v>2456</v>
      </c>
      <c r="AJ353" s="54"/>
      <c r="AK353" s="54" t="s">
        <v>1323</v>
      </c>
      <c r="AL353" s="54" t="s">
        <v>1571</v>
      </c>
      <c r="AM353" s="52" t="s">
        <v>3553</v>
      </c>
      <c r="AN353" s="122">
        <v>8600</v>
      </c>
      <c r="AO353" s="119"/>
      <c r="AP353" s="119">
        <f t="shared" si="14"/>
        <v>0</v>
      </c>
      <c r="AQ353" s="79">
        <v>242217</v>
      </c>
      <c r="AR353" s="79">
        <v>242217</v>
      </c>
      <c r="AS353" s="81">
        <v>23115</v>
      </c>
      <c r="AT353" s="81">
        <v>23115</v>
      </c>
      <c r="AU353" s="79">
        <v>23102</v>
      </c>
      <c r="AV353" s="82">
        <v>8600</v>
      </c>
      <c r="AW353" s="52">
        <v>0</v>
      </c>
      <c r="AX353" s="52"/>
    </row>
    <row r="354" spans="1:50" s="123" customFormat="1" ht="72" hidden="1" x14ac:dyDescent="0.2">
      <c r="A354" s="52" t="s">
        <v>44</v>
      </c>
      <c r="B354" s="52" t="s">
        <v>277</v>
      </c>
      <c r="C354" s="52" t="s">
        <v>276</v>
      </c>
      <c r="D354" s="52" t="s">
        <v>10</v>
      </c>
      <c r="E354" s="52" t="s">
        <v>311</v>
      </c>
      <c r="F354" s="121" t="s">
        <v>1925</v>
      </c>
      <c r="G354" s="52" t="s">
        <v>658</v>
      </c>
      <c r="H354" s="71" t="s">
        <v>269</v>
      </c>
      <c r="I354" s="71" t="s">
        <v>271</v>
      </c>
      <c r="J354" s="122">
        <v>72000</v>
      </c>
      <c r="K354" s="71"/>
      <c r="L354" s="71"/>
      <c r="M354" s="249" t="s">
        <v>137</v>
      </c>
      <c r="N354" s="124" t="s">
        <v>1322</v>
      </c>
      <c r="O354" s="124" t="s">
        <v>2860</v>
      </c>
      <c r="P354" s="321">
        <v>23100</v>
      </c>
      <c r="Q354" s="124" t="s">
        <v>2861</v>
      </c>
      <c r="R354" s="124" t="s">
        <v>12</v>
      </c>
      <c r="S354" s="124" t="s">
        <v>128</v>
      </c>
      <c r="T354" s="124" t="s">
        <v>2866</v>
      </c>
      <c r="U354" s="124" t="s">
        <v>2867</v>
      </c>
      <c r="V354" s="124" t="s">
        <v>2864</v>
      </c>
      <c r="W354" s="322">
        <v>72000</v>
      </c>
      <c r="X354" s="125" t="s">
        <v>2828</v>
      </c>
      <c r="Y354" s="323">
        <v>23115</v>
      </c>
      <c r="Z354" s="322">
        <v>72000</v>
      </c>
      <c r="AA354" s="124">
        <v>7014241998</v>
      </c>
      <c r="AB354" s="321">
        <v>23103</v>
      </c>
      <c r="AC354" s="321">
        <v>23103</v>
      </c>
      <c r="AD354" s="322">
        <v>72000</v>
      </c>
      <c r="AE354" s="127" t="s">
        <v>2833</v>
      </c>
      <c r="AF354" s="54" t="s">
        <v>2548</v>
      </c>
      <c r="AG354" s="52" t="s">
        <v>3544</v>
      </c>
      <c r="AH354" s="54" t="s">
        <v>3472</v>
      </c>
      <c r="AI354" s="54" t="s">
        <v>2456</v>
      </c>
      <c r="AJ354" s="54"/>
      <c r="AK354" s="54" t="s">
        <v>1323</v>
      </c>
      <c r="AL354" s="54" t="s">
        <v>1571</v>
      </c>
      <c r="AM354" s="52" t="s">
        <v>3553</v>
      </c>
      <c r="AN354" s="122">
        <v>72000</v>
      </c>
      <c r="AO354" s="119"/>
      <c r="AP354" s="119">
        <f t="shared" si="14"/>
        <v>0</v>
      </c>
      <c r="AQ354" s="79">
        <v>242217</v>
      </c>
      <c r="AR354" s="79">
        <v>242217</v>
      </c>
      <c r="AS354" s="81">
        <v>23115</v>
      </c>
      <c r="AT354" s="81">
        <v>23115</v>
      </c>
      <c r="AU354" s="79">
        <v>23102</v>
      </c>
      <c r="AV354" s="82">
        <v>72000</v>
      </c>
      <c r="AW354" s="52">
        <v>0</v>
      </c>
      <c r="AX354" s="52"/>
    </row>
    <row r="355" spans="1:50" s="123" customFormat="1" ht="378" hidden="1" x14ac:dyDescent="0.2">
      <c r="A355" s="52" t="s">
        <v>44</v>
      </c>
      <c r="B355" s="52" t="s">
        <v>277</v>
      </c>
      <c r="C355" s="52" t="s">
        <v>17</v>
      </c>
      <c r="D355" s="52" t="s">
        <v>1566</v>
      </c>
      <c r="E355" s="52" t="s">
        <v>454</v>
      </c>
      <c r="F355" s="121" t="s">
        <v>2460</v>
      </c>
      <c r="G355" s="52" t="s">
        <v>1112</v>
      </c>
      <c r="H355" s="71" t="s">
        <v>270</v>
      </c>
      <c r="I355" s="71" t="s">
        <v>631</v>
      </c>
      <c r="J355" s="122">
        <v>58432000</v>
      </c>
      <c r="K355" s="249" t="s">
        <v>137</v>
      </c>
      <c r="L355" s="71"/>
      <c r="M355" s="71"/>
      <c r="N355" s="149">
        <v>21968</v>
      </c>
      <c r="O355" s="52" t="s">
        <v>1555</v>
      </c>
      <c r="P355" s="81">
        <v>22178</v>
      </c>
      <c r="Q355" s="52" t="s">
        <v>1556</v>
      </c>
      <c r="R355" s="52" t="s">
        <v>12</v>
      </c>
      <c r="S355" s="52" t="s">
        <v>128</v>
      </c>
      <c r="T355" s="71" t="s">
        <v>1557</v>
      </c>
      <c r="U355" s="71" t="s">
        <v>1557</v>
      </c>
      <c r="V355" s="71" t="s">
        <v>1558</v>
      </c>
      <c r="W355" s="52" t="s">
        <v>1560</v>
      </c>
      <c r="X355" s="71" t="s">
        <v>1559</v>
      </c>
      <c r="Y355" s="54" t="s">
        <v>3985</v>
      </c>
      <c r="Z355" s="54" t="s">
        <v>1562</v>
      </c>
      <c r="AA355" s="52" t="s">
        <v>2868</v>
      </c>
      <c r="AB355" s="54" t="s">
        <v>1563</v>
      </c>
      <c r="AC355" s="54" t="s">
        <v>1564</v>
      </c>
      <c r="AD355" s="54" t="s">
        <v>2869</v>
      </c>
      <c r="AE355" s="54" t="s">
        <v>2870</v>
      </c>
      <c r="AF355" s="54" t="s">
        <v>2870</v>
      </c>
      <c r="AG355" s="54" t="s">
        <v>3545</v>
      </c>
      <c r="AH355" s="52" t="s">
        <v>3483</v>
      </c>
      <c r="AI355" s="52" t="s">
        <v>3483</v>
      </c>
      <c r="AJ355" s="52"/>
      <c r="AK355" s="54" t="s">
        <v>1326</v>
      </c>
      <c r="AL355" s="54" t="s">
        <v>1572</v>
      </c>
      <c r="AM355" s="52" t="s">
        <v>3552</v>
      </c>
      <c r="AN355" s="119"/>
      <c r="AO355" s="119">
        <f>2011000+45797000</f>
        <v>47808000</v>
      </c>
      <c r="AP355" s="119">
        <f t="shared" si="14"/>
        <v>10624000</v>
      </c>
      <c r="AQ355" s="52"/>
      <c r="AR355" s="52"/>
      <c r="AS355" s="52"/>
      <c r="AT355" s="52"/>
      <c r="AU355" s="52"/>
      <c r="AV355" s="52"/>
      <c r="AW355" s="52"/>
      <c r="AX355" s="52"/>
    </row>
    <row r="356" spans="1:50" s="123" customFormat="1" ht="72" x14ac:dyDescent="0.2">
      <c r="A356" s="52" t="s">
        <v>44</v>
      </c>
      <c r="B356" s="52" t="s">
        <v>277</v>
      </c>
      <c r="C356" s="52" t="s">
        <v>17</v>
      </c>
      <c r="D356" s="52" t="s">
        <v>34</v>
      </c>
      <c r="E356" s="52" t="s">
        <v>454</v>
      </c>
      <c r="F356" s="121" t="s">
        <v>1926</v>
      </c>
      <c r="G356" s="52" t="s">
        <v>1124</v>
      </c>
      <c r="H356" s="71" t="s">
        <v>270</v>
      </c>
      <c r="I356" s="71" t="s">
        <v>1119</v>
      </c>
      <c r="J356" s="122">
        <v>3000000</v>
      </c>
      <c r="K356" s="249" t="s">
        <v>137</v>
      </c>
      <c r="L356" s="71"/>
      <c r="M356" s="71"/>
      <c r="N356" s="19" t="s">
        <v>2871</v>
      </c>
      <c r="O356" s="19"/>
      <c r="P356" s="19"/>
      <c r="Q356" s="19"/>
      <c r="R356" s="124"/>
      <c r="S356" s="124"/>
      <c r="T356" s="124"/>
      <c r="U356" s="124"/>
      <c r="V356" s="19"/>
      <c r="W356" s="19"/>
      <c r="X356" s="18"/>
      <c r="Y356" s="46"/>
      <c r="Z356" s="19"/>
      <c r="AA356" s="19"/>
      <c r="AB356" s="19"/>
      <c r="AC356" s="19"/>
      <c r="AD356" s="124"/>
      <c r="AE356" s="19" t="s">
        <v>3754</v>
      </c>
      <c r="AF356" s="52" t="s">
        <v>2441</v>
      </c>
      <c r="AG356" s="52" t="s">
        <v>3538</v>
      </c>
      <c r="AH356" s="52" t="s">
        <v>3452</v>
      </c>
      <c r="AI356" s="52" t="s">
        <v>3467</v>
      </c>
      <c r="AJ356" s="52"/>
      <c r="AK356" s="54" t="s">
        <v>1325</v>
      </c>
      <c r="AL356" s="54" t="s">
        <v>1571</v>
      </c>
      <c r="AM356" s="52" t="s">
        <v>3553</v>
      </c>
      <c r="AN356" s="119"/>
      <c r="AO356" s="119"/>
      <c r="AP356" s="119">
        <f t="shared" si="14"/>
        <v>3000000</v>
      </c>
      <c r="AQ356" s="79">
        <v>242217</v>
      </c>
      <c r="AR356" s="79">
        <v>242248</v>
      </c>
      <c r="AS356" s="52"/>
      <c r="AT356" s="52"/>
      <c r="AU356" s="52"/>
      <c r="AV356" s="52"/>
      <c r="AW356" s="52"/>
      <c r="AX356" s="52"/>
    </row>
    <row r="357" spans="1:50" s="123" customFormat="1" ht="72" x14ac:dyDescent="0.2">
      <c r="A357" s="52" t="s">
        <v>44</v>
      </c>
      <c r="B357" s="52" t="s">
        <v>277</v>
      </c>
      <c r="C357" s="52" t="s">
        <v>17</v>
      </c>
      <c r="D357" s="52" t="s">
        <v>34</v>
      </c>
      <c r="E357" s="52" t="s">
        <v>454</v>
      </c>
      <c r="F357" s="121" t="s">
        <v>1927</v>
      </c>
      <c r="G357" s="52" t="s">
        <v>1125</v>
      </c>
      <c r="H357" s="71" t="s">
        <v>270</v>
      </c>
      <c r="I357" s="71" t="s">
        <v>1122</v>
      </c>
      <c r="J357" s="122">
        <v>1800000</v>
      </c>
      <c r="K357" s="249" t="s">
        <v>137</v>
      </c>
      <c r="L357" s="71"/>
      <c r="M357" s="71"/>
      <c r="N357" s="19" t="s">
        <v>2871</v>
      </c>
      <c r="O357" s="19"/>
      <c r="P357" s="19"/>
      <c r="Q357" s="19"/>
      <c r="R357" s="124"/>
      <c r="S357" s="124"/>
      <c r="T357" s="124"/>
      <c r="U357" s="124"/>
      <c r="V357" s="19"/>
      <c r="W357" s="19"/>
      <c r="X357" s="18"/>
      <c r="Y357" s="46"/>
      <c r="Z357" s="19"/>
      <c r="AA357" s="19"/>
      <c r="AB357" s="19"/>
      <c r="AC357" s="19"/>
      <c r="AD357" s="124"/>
      <c r="AE357" s="19" t="s">
        <v>3755</v>
      </c>
      <c r="AF357" s="52" t="s">
        <v>2872</v>
      </c>
      <c r="AG357" s="52" t="s">
        <v>3537</v>
      </c>
      <c r="AH357" s="52" t="s">
        <v>3474</v>
      </c>
      <c r="AI357" s="52" t="s">
        <v>3467</v>
      </c>
      <c r="AJ357" s="52"/>
      <c r="AK357" s="54" t="s">
        <v>1325</v>
      </c>
      <c r="AL357" s="54" t="s">
        <v>1571</v>
      </c>
      <c r="AM357" s="52" t="s">
        <v>3553</v>
      </c>
      <c r="AN357" s="119"/>
      <c r="AO357" s="119"/>
      <c r="AP357" s="119">
        <f t="shared" si="14"/>
        <v>1800000</v>
      </c>
      <c r="AQ357" s="79">
        <v>242217</v>
      </c>
      <c r="AR357" s="79">
        <v>242248</v>
      </c>
      <c r="AS357" s="52"/>
      <c r="AT357" s="52"/>
      <c r="AU357" s="52"/>
      <c r="AV357" s="52"/>
      <c r="AW357" s="52"/>
      <c r="AX357" s="52"/>
    </row>
    <row r="358" spans="1:50" s="123" customFormat="1" ht="72" hidden="1" x14ac:dyDescent="0.2">
      <c r="A358" s="52" t="s">
        <v>45</v>
      </c>
      <c r="B358" s="52" t="s">
        <v>277</v>
      </c>
      <c r="C358" s="52" t="s">
        <v>276</v>
      </c>
      <c r="D358" s="52" t="s">
        <v>11</v>
      </c>
      <c r="E358" s="52" t="s">
        <v>454</v>
      </c>
      <c r="F358" s="121" t="s">
        <v>1928</v>
      </c>
      <c r="G358" s="52" t="s">
        <v>659</v>
      </c>
      <c r="H358" s="71" t="s">
        <v>660</v>
      </c>
      <c r="I358" s="71" t="s">
        <v>268</v>
      </c>
      <c r="J358" s="122">
        <v>280000</v>
      </c>
      <c r="K358" s="325"/>
      <c r="L358" s="114"/>
      <c r="M358" s="325" t="s">
        <v>3756</v>
      </c>
      <c r="N358" s="18"/>
      <c r="O358" s="18" t="s">
        <v>2625</v>
      </c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 t="s">
        <v>3757</v>
      </c>
      <c r="AB358" s="328"/>
      <c r="AC358" s="328"/>
      <c r="AD358" s="336"/>
      <c r="AE358" s="18" t="s">
        <v>2876</v>
      </c>
      <c r="AF358" s="71" t="s">
        <v>2876</v>
      </c>
      <c r="AG358" s="71" t="s">
        <v>3544</v>
      </c>
      <c r="AH358" s="52" t="s">
        <v>3475</v>
      </c>
      <c r="AI358" s="54" t="s">
        <v>2457</v>
      </c>
      <c r="AJ358" s="54"/>
      <c r="AK358" s="71" t="s">
        <v>1257</v>
      </c>
      <c r="AL358" s="52" t="s">
        <v>1569</v>
      </c>
      <c r="AM358" s="52" t="s">
        <v>3553</v>
      </c>
      <c r="AN358" s="122"/>
      <c r="AO358" s="122">
        <v>280000</v>
      </c>
      <c r="AP358" s="119">
        <f t="shared" si="14"/>
        <v>0</v>
      </c>
      <c r="AQ358" s="196" t="s">
        <v>2921</v>
      </c>
      <c r="AR358" s="196" t="s">
        <v>1327</v>
      </c>
      <c r="AS358" s="339" t="s">
        <v>2945</v>
      </c>
      <c r="AT358" s="18"/>
      <c r="AU358" s="18"/>
      <c r="AV358" s="18"/>
      <c r="AW358" s="18"/>
      <c r="AX358" s="18"/>
    </row>
    <row r="359" spans="1:50" s="123" customFormat="1" ht="72" hidden="1" x14ac:dyDescent="0.2">
      <c r="A359" s="52" t="s">
        <v>45</v>
      </c>
      <c r="B359" s="52" t="s">
        <v>277</v>
      </c>
      <c r="C359" s="52" t="s">
        <v>276</v>
      </c>
      <c r="D359" s="52" t="s">
        <v>11</v>
      </c>
      <c r="E359" s="52" t="s">
        <v>454</v>
      </c>
      <c r="F359" s="121" t="s">
        <v>1929</v>
      </c>
      <c r="G359" s="52" t="s">
        <v>661</v>
      </c>
      <c r="H359" s="71" t="s">
        <v>269</v>
      </c>
      <c r="I359" s="71" t="s">
        <v>662</v>
      </c>
      <c r="J359" s="122">
        <v>10000</v>
      </c>
      <c r="K359" s="325"/>
      <c r="L359" s="114"/>
      <c r="M359" s="325" t="s">
        <v>3756</v>
      </c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28"/>
      <c r="AC359" s="328"/>
      <c r="AD359" s="336"/>
      <c r="AE359" s="18" t="s">
        <v>2876</v>
      </c>
      <c r="AF359" s="71" t="s">
        <v>2876</v>
      </c>
      <c r="AG359" s="71" t="s">
        <v>3544</v>
      </c>
      <c r="AH359" s="52" t="s">
        <v>3475</v>
      </c>
      <c r="AI359" s="54" t="s">
        <v>2457</v>
      </c>
      <c r="AJ359" s="54"/>
      <c r="AK359" s="71" t="s">
        <v>1257</v>
      </c>
      <c r="AL359" s="52" t="s">
        <v>1569</v>
      </c>
      <c r="AM359" s="52" t="s">
        <v>3553</v>
      </c>
      <c r="AN359" s="122"/>
      <c r="AO359" s="122">
        <v>10000</v>
      </c>
      <c r="AP359" s="119">
        <f t="shared" si="14"/>
        <v>0</v>
      </c>
      <c r="AQ359" s="196" t="s">
        <v>2921</v>
      </c>
      <c r="AR359" s="196" t="s">
        <v>1331</v>
      </c>
      <c r="AS359" s="339" t="s">
        <v>2946</v>
      </c>
      <c r="AT359" s="18"/>
      <c r="AU359" s="18"/>
      <c r="AV359" s="18"/>
      <c r="AW359" s="18"/>
      <c r="AX359" s="18"/>
    </row>
    <row r="360" spans="1:50" s="123" customFormat="1" ht="72" hidden="1" x14ac:dyDescent="0.2">
      <c r="A360" s="52" t="s">
        <v>45</v>
      </c>
      <c r="B360" s="52" t="s">
        <v>277</v>
      </c>
      <c r="C360" s="52" t="s">
        <v>276</v>
      </c>
      <c r="D360" s="52" t="s">
        <v>11</v>
      </c>
      <c r="E360" s="52" t="s">
        <v>454</v>
      </c>
      <c r="F360" s="121" t="s">
        <v>1930</v>
      </c>
      <c r="G360" s="52" t="s">
        <v>663</v>
      </c>
      <c r="H360" s="71" t="s">
        <v>272</v>
      </c>
      <c r="I360" s="71" t="s">
        <v>662</v>
      </c>
      <c r="J360" s="122">
        <v>54000</v>
      </c>
      <c r="K360" s="325"/>
      <c r="L360" s="114"/>
      <c r="M360" s="325" t="s">
        <v>3756</v>
      </c>
      <c r="N360" s="18"/>
      <c r="O360" s="18" t="s">
        <v>2646</v>
      </c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28"/>
      <c r="AC360" s="328"/>
      <c r="AD360" s="336"/>
      <c r="AE360" s="18" t="s">
        <v>2876</v>
      </c>
      <c r="AF360" s="71" t="s">
        <v>2876</v>
      </c>
      <c r="AG360" s="71" t="s">
        <v>3544</v>
      </c>
      <c r="AH360" s="52" t="s">
        <v>3475</v>
      </c>
      <c r="AI360" s="54" t="s">
        <v>2457</v>
      </c>
      <c r="AJ360" s="54"/>
      <c r="AK360" s="71" t="s">
        <v>1257</v>
      </c>
      <c r="AL360" s="52" t="s">
        <v>1569</v>
      </c>
      <c r="AM360" s="52" t="s">
        <v>3553</v>
      </c>
      <c r="AN360" s="122"/>
      <c r="AO360" s="122">
        <v>54000</v>
      </c>
      <c r="AP360" s="119">
        <f t="shared" si="14"/>
        <v>0</v>
      </c>
      <c r="AQ360" s="196" t="s">
        <v>2947</v>
      </c>
      <c r="AR360" s="196" t="s">
        <v>1331</v>
      </c>
      <c r="AS360" s="339" t="s">
        <v>2948</v>
      </c>
      <c r="AT360" s="18"/>
      <c r="AU360" s="18"/>
      <c r="AV360" s="18"/>
      <c r="AW360" s="18"/>
      <c r="AX360" s="18"/>
    </row>
    <row r="361" spans="1:50" s="123" customFormat="1" ht="72" hidden="1" x14ac:dyDescent="0.2">
      <c r="A361" s="52" t="s">
        <v>45</v>
      </c>
      <c r="B361" s="52" t="s">
        <v>277</v>
      </c>
      <c r="C361" s="52" t="s">
        <v>276</v>
      </c>
      <c r="D361" s="52" t="s">
        <v>11</v>
      </c>
      <c r="E361" s="52" t="s">
        <v>454</v>
      </c>
      <c r="F361" s="121" t="s">
        <v>1931</v>
      </c>
      <c r="G361" s="52" t="s">
        <v>664</v>
      </c>
      <c r="H361" s="71" t="s">
        <v>319</v>
      </c>
      <c r="I361" s="71" t="s">
        <v>662</v>
      </c>
      <c r="J361" s="122">
        <v>48000</v>
      </c>
      <c r="K361" s="325"/>
      <c r="L361" s="114"/>
      <c r="M361" s="325" t="s">
        <v>3756</v>
      </c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28"/>
      <c r="AC361" s="328"/>
      <c r="AD361" s="336"/>
      <c r="AE361" s="18" t="s">
        <v>2876</v>
      </c>
      <c r="AF361" s="71" t="s">
        <v>2876</v>
      </c>
      <c r="AG361" s="71" t="s">
        <v>3544</v>
      </c>
      <c r="AH361" s="52" t="s">
        <v>2457</v>
      </c>
      <c r="AI361" s="54" t="s">
        <v>2457</v>
      </c>
      <c r="AJ361" s="54"/>
      <c r="AK361" s="71" t="s">
        <v>1257</v>
      </c>
      <c r="AL361" s="52" t="s">
        <v>1569</v>
      </c>
      <c r="AM361" s="52" t="s">
        <v>3552</v>
      </c>
      <c r="AN361" s="250"/>
      <c r="AO361" s="122">
        <v>48000</v>
      </c>
      <c r="AP361" s="119">
        <f t="shared" si="14"/>
        <v>0</v>
      </c>
      <c r="AQ361" s="196" t="s">
        <v>2949</v>
      </c>
      <c r="AR361" s="196" t="s">
        <v>1331</v>
      </c>
      <c r="AS361" s="339" t="s">
        <v>2946</v>
      </c>
      <c r="AT361" s="18"/>
      <c r="AU361" s="18"/>
      <c r="AV361" s="18"/>
      <c r="AW361" s="18"/>
      <c r="AX361" s="18"/>
    </row>
    <row r="362" spans="1:50" s="123" customFormat="1" ht="72" hidden="1" x14ac:dyDescent="0.2">
      <c r="A362" s="52" t="s">
        <v>45</v>
      </c>
      <c r="B362" s="52" t="s">
        <v>277</v>
      </c>
      <c r="C362" s="52" t="s">
        <v>276</v>
      </c>
      <c r="D362" s="52" t="s">
        <v>11</v>
      </c>
      <c r="E362" s="52" t="s">
        <v>454</v>
      </c>
      <c r="F362" s="121" t="s">
        <v>1932</v>
      </c>
      <c r="G362" s="52" t="s">
        <v>665</v>
      </c>
      <c r="H362" s="71" t="s">
        <v>459</v>
      </c>
      <c r="I362" s="71" t="s">
        <v>274</v>
      </c>
      <c r="J362" s="122">
        <v>240000</v>
      </c>
      <c r="K362" s="325"/>
      <c r="L362" s="114"/>
      <c r="M362" s="325" t="s">
        <v>3756</v>
      </c>
      <c r="N362" s="18"/>
      <c r="O362" s="18" t="s">
        <v>2592</v>
      </c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 t="s">
        <v>3758</v>
      </c>
      <c r="AB362" s="328"/>
      <c r="AC362" s="328"/>
      <c r="AD362" s="336"/>
      <c r="AE362" s="18" t="s">
        <v>2876</v>
      </c>
      <c r="AF362" s="71" t="s">
        <v>2876</v>
      </c>
      <c r="AG362" s="71" t="s">
        <v>3544</v>
      </c>
      <c r="AH362" s="52" t="s">
        <v>3475</v>
      </c>
      <c r="AI362" s="54" t="s">
        <v>2457</v>
      </c>
      <c r="AJ362" s="54"/>
      <c r="AK362" s="71" t="s">
        <v>1257</v>
      </c>
      <c r="AL362" s="52" t="s">
        <v>1569</v>
      </c>
      <c r="AM362" s="52" t="s">
        <v>3553</v>
      </c>
      <c r="AN362" s="122"/>
      <c r="AO362" s="122">
        <v>240000</v>
      </c>
      <c r="AP362" s="119">
        <f t="shared" si="14"/>
        <v>0</v>
      </c>
      <c r="AQ362" s="196" t="s">
        <v>2949</v>
      </c>
      <c r="AR362" s="196" t="s">
        <v>1331</v>
      </c>
      <c r="AS362" s="339" t="s">
        <v>2950</v>
      </c>
      <c r="AT362" s="18"/>
      <c r="AU362" s="18"/>
      <c r="AV362" s="18"/>
      <c r="AW362" s="18"/>
      <c r="AX362" s="18"/>
    </row>
    <row r="363" spans="1:50" s="123" customFormat="1" ht="72" hidden="1" x14ac:dyDescent="0.2">
      <c r="A363" s="52" t="s">
        <v>45</v>
      </c>
      <c r="B363" s="52" t="s">
        <v>277</v>
      </c>
      <c r="C363" s="52" t="s">
        <v>276</v>
      </c>
      <c r="D363" s="52" t="s">
        <v>11</v>
      </c>
      <c r="E363" s="52" t="s">
        <v>454</v>
      </c>
      <c r="F363" s="121" t="s">
        <v>1933</v>
      </c>
      <c r="G363" s="52" t="s">
        <v>666</v>
      </c>
      <c r="H363" s="71" t="s">
        <v>319</v>
      </c>
      <c r="I363" s="71" t="s">
        <v>631</v>
      </c>
      <c r="J363" s="122">
        <v>26000</v>
      </c>
      <c r="K363" s="325"/>
      <c r="L363" s="114"/>
      <c r="M363" s="325" t="s">
        <v>3756</v>
      </c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28"/>
      <c r="AC363" s="328"/>
      <c r="AD363" s="336"/>
      <c r="AE363" s="18" t="s">
        <v>2890</v>
      </c>
      <c r="AF363" s="71" t="s">
        <v>2890</v>
      </c>
      <c r="AG363" s="52" t="s">
        <v>3544</v>
      </c>
      <c r="AH363" s="52" t="s">
        <v>3472</v>
      </c>
      <c r="AI363" s="54" t="s">
        <v>2457</v>
      </c>
      <c r="AJ363" s="54"/>
      <c r="AK363" s="71" t="s">
        <v>1257</v>
      </c>
      <c r="AL363" s="52" t="s">
        <v>1569</v>
      </c>
      <c r="AM363" s="52" t="s">
        <v>3553</v>
      </c>
      <c r="AN363" s="122"/>
      <c r="AO363" s="122">
        <v>26000</v>
      </c>
      <c r="AP363" s="119">
        <f t="shared" si="14"/>
        <v>0</v>
      </c>
      <c r="AQ363" s="196" t="s">
        <v>1331</v>
      </c>
      <c r="AR363" s="196" t="s">
        <v>1331</v>
      </c>
      <c r="AS363" s="339" t="s">
        <v>1331</v>
      </c>
      <c r="AT363" s="18"/>
      <c r="AU363" s="18"/>
      <c r="AV363" s="18"/>
      <c r="AW363" s="18"/>
      <c r="AX363" s="18"/>
    </row>
    <row r="364" spans="1:50" s="123" customFormat="1" ht="72" hidden="1" x14ac:dyDescent="0.2">
      <c r="A364" s="52" t="s">
        <v>45</v>
      </c>
      <c r="B364" s="52" t="s">
        <v>277</v>
      </c>
      <c r="C364" s="52" t="s">
        <v>276</v>
      </c>
      <c r="D364" s="52" t="s">
        <v>11</v>
      </c>
      <c r="E364" s="52" t="s">
        <v>454</v>
      </c>
      <c r="F364" s="121" t="s">
        <v>1934</v>
      </c>
      <c r="G364" s="52" t="s">
        <v>667</v>
      </c>
      <c r="H364" s="71" t="s">
        <v>272</v>
      </c>
      <c r="I364" s="71" t="s">
        <v>631</v>
      </c>
      <c r="J364" s="122">
        <v>45000</v>
      </c>
      <c r="K364" s="325"/>
      <c r="L364" s="114"/>
      <c r="M364" s="325" t="s">
        <v>3756</v>
      </c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28"/>
      <c r="AC364" s="328"/>
      <c r="AD364" s="336"/>
      <c r="AE364" s="18" t="s">
        <v>2890</v>
      </c>
      <c r="AF364" s="71" t="s">
        <v>2890</v>
      </c>
      <c r="AG364" s="52" t="s">
        <v>3544</v>
      </c>
      <c r="AH364" s="52" t="s">
        <v>3472</v>
      </c>
      <c r="AI364" s="54" t="s">
        <v>2457</v>
      </c>
      <c r="AJ364" s="54"/>
      <c r="AK364" s="71" t="s">
        <v>1257</v>
      </c>
      <c r="AL364" s="52" t="s">
        <v>1569</v>
      </c>
      <c r="AM364" s="52" t="s">
        <v>3553</v>
      </c>
      <c r="AN364" s="122"/>
      <c r="AO364" s="122">
        <v>45000</v>
      </c>
      <c r="AP364" s="119">
        <f t="shared" si="14"/>
        <v>0</v>
      </c>
      <c r="AQ364" s="196" t="s">
        <v>1331</v>
      </c>
      <c r="AR364" s="196" t="s">
        <v>1331</v>
      </c>
      <c r="AS364" s="339" t="s">
        <v>1331</v>
      </c>
      <c r="AT364" s="18"/>
      <c r="AU364" s="18"/>
      <c r="AV364" s="18"/>
      <c r="AW364" s="18"/>
      <c r="AX364" s="18"/>
    </row>
    <row r="365" spans="1:50" s="123" customFormat="1" ht="72" hidden="1" x14ac:dyDescent="0.2">
      <c r="A365" s="52" t="s">
        <v>45</v>
      </c>
      <c r="B365" s="52" t="s">
        <v>277</v>
      </c>
      <c r="C365" s="52" t="s">
        <v>276</v>
      </c>
      <c r="D365" s="52" t="s">
        <v>11</v>
      </c>
      <c r="E365" s="52" t="s">
        <v>454</v>
      </c>
      <c r="F365" s="121" t="s">
        <v>1935</v>
      </c>
      <c r="G365" s="52" t="s">
        <v>668</v>
      </c>
      <c r="H365" s="71" t="s">
        <v>269</v>
      </c>
      <c r="I365" s="71" t="s">
        <v>631</v>
      </c>
      <c r="J365" s="122">
        <v>40000</v>
      </c>
      <c r="K365" s="325"/>
      <c r="L365" s="114"/>
      <c r="M365" s="325" t="s">
        <v>3756</v>
      </c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28"/>
      <c r="AC365" s="328"/>
      <c r="AD365" s="336"/>
      <c r="AE365" s="18" t="s">
        <v>2876</v>
      </c>
      <c r="AF365" s="71" t="s">
        <v>2890</v>
      </c>
      <c r="AG365" s="52" t="s">
        <v>3544</v>
      </c>
      <c r="AH365" s="52" t="s">
        <v>3472</v>
      </c>
      <c r="AI365" s="54" t="s">
        <v>2457</v>
      </c>
      <c r="AJ365" s="54"/>
      <c r="AK365" s="71" t="s">
        <v>1257</v>
      </c>
      <c r="AL365" s="52" t="s">
        <v>1569</v>
      </c>
      <c r="AM365" s="52" t="s">
        <v>3553</v>
      </c>
      <c r="AN365" s="122"/>
      <c r="AO365" s="122">
        <v>40000</v>
      </c>
      <c r="AP365" s="119">
        <f t="shared" si="14"/>
        <v>0</v>
      </c>
      <c r="AQ365" s="196" t="s">
        <v>1331</v>
      </c>
      <c r="AR365" s="196" t="s">
        <v>1331</v>
      </c>
      <c r="AS365" s="339" t="s">
        <v>1331</v>
      </c>
      <c r="AT365" s="18"/>
      <c r="AU365" s="18"/>
      <c r="AV365" s="18"/>
      <c r="AW365" s="18"/>
      <c r="AX365" s="18"/>
    </row>
    <row r="366" spans="1:50" s="123" customFormat="1" ht="72" hidden="1" x14ac:dyDescent="0.2">
      <c r="A366" s="52" t="s">
        <v>45</v>
      </c>
      <c r="B366" s="52" t="s">
        <v>277</v>
      </c>
      <c r="C366" s="52" t="s">
        <v>276</v>
      </c>
      <c r="D366" s="52" t="s">
        <v>11</v>
      </c>
      <c r="E366" s="52" t="s">
        <v>454</v>
      </c>
      <c r="F366" s="121" t="s">
        <v>1936</v>
      </c>
      <c r="G366" s="52" t="s">
        <v>669</v>
      </c>
      <c r="H366" s="71" t="s">
        <v>303</v>
      </c>
      <c r="I366" s="71" t="s">
        <v>631</v>
      </c>
      <c r="J366" s="122">
        <v>120000</v>
      </c>
      <c r="K366" s="325"/>
      <c r="L366" s="114"/>
      <c r="M366" s="325" t="s">
        <v>3756</v>
      </c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28"/>
      <c r="AC366" s="328"/>
      <c r="AD366" s="336"/>
      <c r="AE366" s="18" t="s">
        <v>2876</v>
      </c>
      <c r="AF366" s="71" t="s">
        <v>1330</v>
      </c>
      <c r="AG366" s="52" t="s">
        <v>3544</v>
      </c>
      <c r="AH366" s="52" t="s">
        <v>3470</v>
      </c>
      <c r="AI366" s="54" t="s">
        <v>2457</v>
      </c>
      <c r="AJ366" s="54"/>
      <c r="AK366" s="71" t="s">
        <v>1257</v>
      </c>
      <c r="AL366" s="52" t="s">
        <v>1569</v>
      </c>
      <c r="AM366" s="52" t="s">
        <v>3553</v>
      </c>
      <c r="AN366" s="122"/>
      <c r="AO366" s="122">
        <v>120000</v>
      </c>
      <c r="AP366" s="119">
        <f t="shared" si="14"/>
        <v>0</v>
      </c>
      <c r="AQ366" s="196" t="s">
        <v>1331</v>
      </c>
      <c r="AR366" s="196" t="s">
        <v>1331</v>
      </c>
      <c r="AS366" s="339" t="s">
        <v>1331</v>
      </c>
      <c r="AT366" s="18"/>
      <c r="AU366" s="18"/>
      <c r="AV366" s="18"/>
      <c r="AW366" s="18"/>
      <c r="AX366" s="18"/>
    </row>
    <row r="367" spans="1:50" s="123" customFormat="1" ht="72" hidden="1" x14ac:dyDescent="0.2">
      <c r="A367" s="52" t="s">
        <v>45</v>
      </c>
      <c r="B367" s="52" t="s">
        <v>277</v>
      </c>
      <c r="C367" s="52" t="s">
        <v>276</v>
      </c>
      <c r="D367" s="52" t="s">
        <v>11</v>
      </c>
      <c r="E367" s="52" t="s">
        <v>454</v>
      </c>
      <c r="F367" s="121" t="s">
        <v>1937</v>
      </c>
      <c r="G367" s="52" t="s">
        <v>670</v>
      </c>
      <c r="H367" s="71" t="s">
        <v>270</v>
      </c>
      <c r="I367" s="71" t="s">
        <v>274</v>
      </c>
      <c r="J367" s="122">
        <v>3500</v>
      </c>
      <c r="K367" s="325"/>
      <c r="L367" s="114"/>
      <c r="M367" s="325" t="s">
        <v>3756</v>
      </c>
      <c r="N367" s="18"/>
      <c r="O367" s="18" t="s">
        <v>2650</v>
      </c>
      <c r="P367" s="36" t="s">
        <v>2883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>
        <v>3500</v>
      </c>
      <c r="AA367" s="36" t="s">
        <v>3759</v>
      </c>
      <c r="AB367" s="328"/>
      <c r="AC367" s="328"/>
      <c r="AD367" s="336"/>
      <c r="AE367" s="18" t="s">
        <v>2876</v>
      </c>
      <c r="AF367" s="71" t="s">
        <v>2876</v>
      </c>
      <c r="AG367" s="71" t="s">
        <v>3544</v>
      </c>
      <c r="AH367" s="52" t="s">
        <v>2457</v>
      </c>
      <c r="AI367" s="54" t="s">
        <v>2457</v>
      </c>
      <c r="AJ367" s="54"/>
      <c r="AK367" s="71" t="s">
        <v>1257</v>
      </c>
      <c r="AL367" s="52" t="s">
        <v>1569</v>
      </c>
      <c r="AM367" s="52" t="s">
        <v>3552</v>
      </c>
      <c r="AN367" s="250"/>
      <c r="AO367" s="122">
        <v>3500</v>
      </c>
      <c r="AP367" s="119">
        <f t="shared" si="14"/>
        <v>0</v>
      </c>
      <c r="AQ367" s="196" t="s">
        <v>1331</v>
      </c>
      <c r="AR367" s="196" t="s">
        <v>1331</v>
      </c>
      <c r="AS367" s="339" t="s">
        <v>1331</v>
      </c>
      <c r="AT367" s="18"/>
      <c r="AU367" s="18"/>
      <c r="AV367" s="18"/>
      <c r="AW367" s="18"/>
      <c r="AX367" s="18"/>
    </row>
    <row r="368" spans="1:50" s="268" customFormat="1" ht="72" hidden="1" x14ac:dyDescent="0.2">
      <c r="A368" s="54" t="s">
        <v>45</v>
      </c>
      <c r="B368" s="52" t="s">
        <v>277</v>
      </c>
      <c r="C368" s="54" t="s">
        <v>276</v>
      </c>
      <c r="D368" s="52" t="s">
        <v>21</v>
      </c>
      <c r="E368" s="52" t="s">
        <v>454</v>
      </c>
      <c r="F368" s="252" t="s">
        <v>1938</v>
      </c>
      <c r="G368" s="54" t="s">
        <v>671</v>
      </c>
      <c r="H368" s="54" t="s">
        <v>270</v>
      </c>
      <c r="I368" s="54" t="s">
        <v>271</v>
      </c>
      <c r="J368" s="272">
        <v>18000</v>
      </c>
      <c r="K368" s="116"/>
      <c r="L368" s="114"/>
      <c r="M368" s="325" t="s">
        <v>3756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>
        <v>18000</v>
      </c>
      <c r="AA368" s="36" t="s">
        <v>2903</v>
      </c>
      <c r="AB368" s="328"/>
      <c r="AC368" s="328"/>
      <c r="AD368" s="336"/>
      <c r="AE368" s="18" t="s">
        <v>2876</v>
      </c>
      <c r="AF368" s="71" t="s">
        <v>2904</v>
      </c>
      <c r="AG368" s="71" t="s">
        <v>3544</v>
      </c>
      <c r="AH368" s="71" t="s">
        <v>3472</v>
      </c>
      <c r="AI368" s="54" t="s">
        <v>2457</v>
      </c>
      <c r="AJ368" s="54"/>
      <c r="AK368" s="71" t="s">
        <v>1330</v>
      </c>
      <c r="AL368" s="71" t="s">
        <v>1570</v>
      </c>
      <c r="AM368" s="52" t="s">
        <v>3553</v>
      </c>
      <c r="AN368" s="272"/>
      <c r="AO368" s="272">
        <v>18000</v>
      </c>
      <c r="AP368" s="264">
        <f t="shared" si="14"/>
        <v>0</v>
      </c>
      <c r="AQ368" s="196" t="s">
        <v>1331</v>
      </c>
      <c r="AR368" s="196" t="s">
        <v>1331</v>
      </c>
      <c r="AS368" s="339" t="s">
        <v>1331</v>
      </c>
      <c r="AT368" s="18"/>
      <c r="AU368" s="18"/>
      <c r="AV368" s="18"/>
      <c r="AW368" s="18"/>
      <c r="AX368" s="18"/>
    </row>
    <row r="369" spans="1:50" s="123" customFormat="1" ht="72" hidden="1" x14ac:dyDescent="0.2">
      <c r="A369" s="52" t="s">
        <v>45</v>
      </c>
      <c r="B369" s="52" t="s">
        <v>277</v>
      </c>
      <c r="C369" s="52" t="s">
        <v>276</v>
      </c>
      <c r="D369" s="52" t="s">
        <v>21</v>
      </c>
      <c r="E369" s="52" t="s">
        <v>454</v>
      </c>
      <c r="F369" s="121" t="s">
        <v>1939</v>
      </c>
      <c r="G369" s="52" t="s">
        <v>672</v>
      </c>
      <c r="H369" s="71" t="s">
        <v>272</v>
      </c>
      <c r="I369" s="71" t="s">
        <v>271</v>
      </c>
      <c r="J369" s="122">
        <v>25500</v>
      </c>
      <c r="K369" s="116"/>
      <c r="L369" s="114"/>
      <c r="M369" s="325" t="s">
        <v>3756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>
        <v>25500</v>
      </c>
      <c r="AA369" s="36" t="s">
        <v>2906</v>
      </c>
      <c r="AB369" s="328"/>
      <c r="AC369" s="328"/>
      <c r="AD369" s="336"/>
      <c r="AE369" s="18" t="s">
        <v>2876</v>
      </c>
      <c r="AF369" s="71" t="s">
        <v>2904</v>
      </c>
      <c r="AG369" s="71" t="s">
        <v>3544</v>
      </c>
      <c r="AH369" s="71" t="s">
        <v>3472</v>
      </c>
      <c r="AI369" s="54" t="s">
        <v>2457</v>
      </c>
      <c r="AJ369" s="54"/>
      <c r="AK369" s="71" t="s">
        <v>1330</v>
      </c>
      <c r="AL369" s="71" t="s">
        <v>1570</v>
      </c>
      <c r="AM369" s="52" t="s">
        <v>3553</v>
      </c>
      <c r="AN369" s="122"/>
      <c r="AO369" s="122">
        <v>25500</v>
      </c>
      <c r="AP369" s="119">
        <f t="shared" si="14"/>
        <v>0</v>
      </c>
      <c r="AQ369" s="196" t="s">
        <v>1331</v>
      </c>
      <c r="AR369" s="196" t="s">
        <v>1331</v>
      </c>
      <c r="AS369" s="339" t="s">
        <v>1331</v>
      </c>
      <c r="AT369" s="18"/>
      <c r="AU369" s="18"/>
      <c r="AV369" s="18"/>
      <c r="AW369" s="18"/>
      <c r="AX369" s="18"/>
    </row>
    <row r="370" spans="1:50" s="123" customFormat="1" ht="72" hidden="1" x14ac:dyDescent="0.2">
      <c r="A370" s="52" t="s">
        <v>45</v>
      </c>
      <c r="B370" s="52" t="s">
        <v>277</v>
      </c>
      <c r="C370" s="52" t="s">
        <v>276</v>
      </c>
      <c r="D370" s="52" t="s">
        <v>21</v>
      </c>
      <c r="E370" s="52" t="s">
        <v>454</v>
      </c>
      <c r="F370" s="121" t="s">
        <v>1940</v>
      </c>
      <c r="G370" s="52" t="s">
        <v>673</v>
      </c>
      <c r="H370" s="71" t="s">
        <v>269</v>
      </c>
      <c r="I370" s="71" t="s">
        <v>271</v>
      </c>
      <c r="J370" s="122">
        <v>50400</v>
      </c>
      <c r="K370" s="116"/>
      <c r="L370" s="114"/>
      <c r="M370" s="325" t="s">
        <v>3756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>
        <v>50400</v>
      </c>
      <c r="AA370" s="36" t="s">
        <v>2909</v>
      </c>
      <c r="AB370" s="328"/>
      <c r="AC370" s="328"/>
      <c r="AD370" s="336"/>
      <c r="AE370" s="18" t="s">
        <v>2876</v>
      </c>
      <c r="AF370" s="71" t="s">
        <v>2904</v>
      </c>
      <c r="AG370" s="71" t="s">
        <v>3544</v>
      </c>
      <c r="AH370" s="71" t="s">
        <v>3472</v>
      </c>
      <c r="AI370" s="54" t="s">
        <v>2457</v>
      </c>
      <c r="AJ370" s="54"/>
      <c r="AK370" s="71" t="s">
        <v>1330</v>
      </c>
      <c r="AL370" s="71" t="s">
        <v>1570</v>
      </c>
      <c r="AM370" s="52" t="s">
        <v>3553</v>
      </c>
      <c r="AN370" s="122"/>
      <c r="AO370" s="122">
        <v>50400</v>
      </c>
      <c r="AP370" s="119">
        <f t="shared" si="14"/>
        <v>0</v>
      </c>
      <c r="AQ370" s="196" t="s">
        <v>1331</v>
      </c>
      <c r="AR370" s="196" t="s">
        <v>1331</v>
      </c>
      <c r="AS370" s="339" t="s">
        <v>1331</v>
      </c>
      <c r="AT370" s="18"/>
      <c r="AU370" s="18"/>
      <c r="AV370" s="18"/>
      <c r="AW370" s="18"/>
      <c r="AX370" s="18"/>
    </row>
    <row r="371" spans="1:50" s="123" customFormat="1" ht="72" hidden="1" x14ac:dyDescent="0.2">
      <c r="A371" s="52" t="s">
        <v>45</v>
      </c>
      <c r="B371" s="52" t="s">
        <v>277</v>
      </c>
      <c r="C371" s="52" t="s">
        <v>276</v>
      </c>
      <c r="D371" s="52" t="s">
        <v>286</v>
      </c>
      <c r="E371" s="52" t="s">
        <v>454</v>
      </c>
      <c r="F371" s="121" t="s">
        <v>1941</v>
      </c>
      <c r="G371" s="52" t="s">
        <v>674</v>
      </c>
      <c r="H371" s="71" t="s">
        <v>270</v>
      </c>
      <c r="I371" s="71" t="s">
        <v>268</v>
      </c>
      <c r="J371" s="122">
        <v>95000</v>
      </c>
      <c r="K371" s="325"/>
      <c r="L371" s="114"/>
      <c r="M371" s="325" t="s">
        <v>3756</v>
      </c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28"/>
      <c r="AC371" s="328"/>
      <c r="AD371" s="336"/>
      <c r="AE371" s="18" t="s">
        <v>2876</v>
      </c>
      <c r="AF371" s="71" t="s">
        <v>2890</v>
      </c>
      <c r="AG371" s="52" t="s">
        <v>3544</v>
      </c>
      <c r="AH371" s="52" t="s">
        <v>3472</v>
      </c>
      <c r="AI371" s="54" t="s">
        <v>2457</v>
      </c>
      <c r="AJ371" s="54"/>
      <c r="AK371" s="71" t="s">
        <v>1257</v>
      </c>
      <c r="AL371" s="52" t="s">
        <v>1569</v>
      </c>
      <c r="AM371" s="52" t="s">
        <v>3553</v>
      </c>
      <c r="AN371" s="122"/>
      <c r="AO371" s="122">
        <v>95000</v>
      </c>
      <c r="AP371" s="119">
        <f t="shared" si="14"/>
        <v>0</v>
      </c>
      <c r="AQ371" s="196" t="s">
        <v>1331</v>
      </c>
      <c r="AR371" s="196" t="s">
        <v>1331</v>
      </c>
      <c r="AS371" s="339" t="s">
        <v>1331</v>
      </c>
      <c r="AT371" s="18"/>
      <c r="AU371" s="18"/>
      <c r="AV371" s="18"/>
      <c r="AW371" s="18"/>
      <c r="AX371" s="18"/>
    </row>
    <row r="372" spans="1:50" s="123" customFormat="1" ht="72" hidden="1" x14ac:dyDescent="0.2">
      <c r="A372" s="52" t="s">
        <v>45</v>
      </c>
      <c r="B372" s="52" t="s">
        <v>277</v>
      </c>
      <c r="C372" s="52" t="s">
        <v>276</v>
      </c>
      <c r="D372" s="52" t="s">
        <v>286</v>
      </c>
      <c r="E372" s="52" t="s">
        <v>454</v>
      </c>
      <c r="F372" s="121" t="s">
        <v>1942</v>
      </c>
      <c r="G372" s="52" t="s">
        <v>675</v>
      </c>
      <c r="H372" s="71" t="s">
        <v>270</v>
      </c>
      <c r="I372" s="71" t="s">
        <v>271</v>
      </c>
      <c r="J372" s="122">
        <v>42500</v>
      </c>
      <c r="K372" s="325"/>
      <c r="L372" s="114"/>
      <c r="M372" s="325" t="s">
        <v>3756</v>
      </c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28"/>
      <c r="AC372" s="328"/>
      <c r="AD372" s="336"/>
      <c r="AE372" s="18" t="s">
        <v>2876</v>
      </c>
      <c r="AF372" s="71" t="s">
        <v>2890</v>
      </c>
      <c r="AG372" s="52" t="s">
        <v>3544</v>
      </c>
      <c r="AH372" s="52" t="s">
        <v>3472</v>
      </c>
      <c r="AI372" s="54" t="s">
        <v>2457</v>
      </c>
      <c r="AJ372" s="54"/>
      <c r="AK372" s="71" t="s">
        <v>1257</v>
      </c>
      <c r="AL372" s="52" t="s">
        <v>1569</v>
      </c>
      <c r="AM372" s="52" t="s">
        <v>3553</v>
      </c>
      <c r="AN372" s="122"/>
      <c r="AO372" s="122">
        <v>42500</v>
      </c>
      <c r="AP372" s="119">
        <f t="shared" si="14"/>
        <v>0</v>
      </c>
      <c r="AQ372" s="196" t="s">
        <v>1331</v>
      </c>
      <c r="AR372" s="196" t="s">
        <v>1327</v>
      </c>
      <c r="AS372" s="339" t="s">
        <v>1327</v>
      </c>
      <c r="AT372" s="18"/>
      <c r="AU372" s="18"/>
      <c r="AV372" s="18"/>
      <c r="AW372" s="18"/>
      <c r="AX372" s="18"/>
    </row>
    <row r="373" spans="1:50" s="123" customFormat="1" ht="72" hidden="1" x14ac:dyDescent="0.2">
      <c r="A373" s="52" t="s">
        <v>45</v>
      </c>
      <c r="B373" s="52" t="s">
        <v>277</v>
      </c>
      <c r="C373" s="52" t="s">
        <v>276</v>
      </c>
      <c r="D373" s="52" t="s">
        <v>286</v>
      </c>
      <c r="E373" s="52" t="s">
        <v>454</v>
      </c>
      <c r="F373" s="121" t="s">
        <v>1943</v>
      </c>
      <c r="G373" s="52" t="s">
        <v>676</v>
      </c>
      <c r="H373" s="71" t="s">
        <v>270</v>
      </c>
      <c r="I373" s="71" t="s">
        <v>274</v>
      </c>
      <c r="J373" s="122">
        <v>15000</v>
      </c>
      <c r="K373" s="325"/>
      <c r="L373" s="114"/>
      <c r="M373" s="325" t="s">
        <v>3756</v>
      </c>
      <c r="N373" s="18"/>
      <c r="O373" s="18" t="s">
        <v>3760</v>
      </c>
      <c r="P373" s="36" t="s">
        <v>2892</v>
      </c>
      <c r="Q373" s="18" t="s">
        <v>2901</v>
      </c>
      <c r="R373" s="18"/>
      <c r="S373" s="18" t="s">
        <v>104</v>
      </c>
      <c r="T373" s="18"/>
      <c r="U373" s="18"/>
      <c r="V373" s="53">
        <v>43920</v>
      </c>
      <c r="W373" s="17">
        <v>15000</v>
      </c>
      <c r="X373" s="32"/>
      <c r="Y373" s="36" t="s">
        <v>2902</v>
      </c>
      <c r="Z373" s="17">
        <v>15000</v>
      </c>
      <c r="AA373" s="36" t="s">
        <v>3761</v>
      </c>
      <c r="AB373" s="328"/>
      <c r="AC373" s="328"/>
      <c r="AD373" s="336"/>
      <c r="AE373" s="18" t="s">
        <v>2876</v>
      </c>
      <c r="AF373" s="71" t="s">
        <v>1330</v>
      </c>
      <c r="AG373" s="52" t="s">
        <v>3544</v>
      </c>
      <c r="AH373" s="52" t="s">
        <v>3470</v>
      </c>
      <c r="AI373" s="54" t="s">
        <v>2457</v>
      </c>
      <c r="AJ373" s="54"/>
      <c r="AK373" s="71" t="s">
        <v>1257</v>
      </c>
      <c r="AL373" s="52" t="s">
        <v>1569</v>
      </c>
      <c r="AM373" s="52" t="s">
        <v>3553</v>
      </c>
      <c r="AN373" s="122"/>
      <c r="AO373" s="122">
        <v>15000</v>
      </c>
      <c r="AP373" s="119">
        <f t="shared" si="14"/>
        <v>0</v>
      </c>
      <c r="AQ373" s="196" t="s">
        <v>1327</v>
      </c>
      <c r="AR373" s="196" t="s">
        <v>1328</v>
      </c>
      <c r="AS373" s="339" t="s">
        <v>1328</v>
      </c>
      <c r="AT373" s="18"/>
      <c r="AU373" s="18"/>
      <c r="AV373" s="18"/>
      <c r="AW373" s="18"/>
      <c r="AX373" s="18"/>
    </row>
    <row r="374" spans="1:50" s="123" customFormat="1" ht="72" hidden="1" x14ac:dyDescent="0.2">
      <c r="A374" s="52" t="s">
        <v>45</v>
      </c>
      <c r="B374" s="52" t="s">
        <v>277</v>
      </c>
      <c r="C374" s="52" t="s">
        <v>276</v>
      </c>
      <c r="D374" s="52" t="s">
        <v>286</v>
      </c>
      <c r="E374" s="52" t="s">
        <v>454</v>
      </c>
      <c r="F374" s="121" t="s">
        <v>1944</v>
      </c>
      <c r="G374" s="52" t="s">
        <v>677</v>
      </c>
      <c r="H374" s="71" t="s">
        <v>303</v>
      </c>
      <c r="I374" s="71" t="s">
        <v>271</v>
      </c>
      <c r="J374" s="122">
        <v>370000</v>
      </c>
      <c r="K374" s="325"/>
      <c r="L374" s="114"/>
      <c r="M374" s="325" t="s">
        <v>3756</v>
      </c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28"/>
      <c r="AC374" s="328"/>
      <c r="AD374" s="336"/>
      <c r="AE374" s="18" t="s">
        <v>2876</v>
      </c>
      <c r="AF374" s="71" t="s">
        <v>1330</v>
      </c>
      <c r="AG374" s="52" t="s">
        <v>3544</v>
      </c>
      <c r="AH374" s="52" t="s">
        <v>3470</v>
      </c>
      <c r="AI374" s="54" t="s">
        <v>2457</v>
      </c>
      <c r="AJ374" s="54"/>
      <c r="AK374" s="71" t="s">
        <v>1257</v>
      </c>
      <c r="AL374" s="52" t="s">
        <v>1569</v>
      </c>
      <c r="AM374" s="52" t="s">
        <v>3553</v>
      </c>
      <c r="AN374" s="122"/>
      <c r="AO374" s="122">
        <v>370000</v>
      </c>
      <c r="AP374" s="119">
        <f t="shared" si="14"/>
        <v>0</v>
      </c>
      <c r="AQ374" s="196" t="s">
        <v>1327</v>
      </c>
      <c r="AR374" s="196" t="s">
        <v>1328</v>
      </c>
      <c r="AS374" s="339" t="s">
        <v>1328</v>
      </c>
      <c r="AT374" s="18"/>
      <c r="AU374" s="18"/>
      <c r="AV374" s="18"/>
      <c r="AW374" s="18"/>
      <c r="AX374" s="18"/>
    </row>
    <row r="375" spans="1:50" s="123" customFormat="1" ht="72" hidden="1" x14ac:dyDescent="0.2">
      <c r="A375" s="52" t="s">
        <v>45</v>
      </c>
      <c r="B375" s="52" t="s">
        <v>277</v>
      </c>
      <c r="C375" s="52" t="s">
        <v>276</v>
      </c>
      <c r="D375" s="52" t="s">
        <v>286</v>
      </c>
      <c r="E375" s="52" t="s">
        <v>454</v>
      </c>
      <c r="F375" s="121" t="s">
        <v>1945</v>
      </c>
      <c r="G375" s="52" t="s">
        <v>678</v>
      </c>
      <c r="H375" s="71" t="s">
        <v>270</v>
      </c>
      <c r="I375" s="71" t="s">
        <v>274</v>
      </c>
      <c r="J375" s="122">
        <v>200000</v>
      </c>
      <c r="K375" s="325"/>
      <c r="L375" s="114"/>
      <c r="M375" s="325" t="s">
        <v>3756</v>
      </c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28"/>
      <c r="AC375" s="328"/>
      <c r="AD375" s="336"/>
      <c r="AE375" s="18" t="s">
        <v>2876</v>
      </c>
      <c r="AF375" s="71" t="s">
        <v>2919</v>
      </c>
      <c r="AG375" s="54" t="s">
        <v>3544</v>
      </c>
      <c r="AH375" s="52" t="s">
        <v>3472</v>
      </c>
      <c r="AI375" s="54" t="s">
        <v>2457</v>
      </c>
      <c r="AJ375" s="54"/>
      <c r="AK375" s="71" t="s">
        <v>1257</v>
      </c>
      <c r="AL375" s="52" t="s">
        <v>1569</v>
      </c>
      <c r="AM375" s="52" t="s">
        <v>3553</v>
      </c>
      <c r="AN375" s="122"/>
      <c r="AO375" s="122">
        <v>200000</v>
      </c>
      <c r="AP375" s="119">
        <f t="shared" si="14"/>
        <v>0</v>
      </c>
      <c r="AQ375" s="196" t="s">
        <v>1331</v>
      </c>
      <c r="AR375" s="196" t="s">
        <v>1331</v>
      </c>
      <c r="AS375" s="339" t="s">
        <v>1327</v>
      </c>
      <c r="AT375" s="18"/>
      <c r="AU375" s="18"/>
      <c r="AV375" s="18"/>
      <c r="AW375" s="18"/>
      <c r="AX375" s="18"/>
    </row>
    <row r="376" spans="1:50" s="123" customFormat="1" ht="72" hidden="1" x14ac:dyDescent="0.2">
      <c r="A376" s="52" t="s">
        <v>45</v>
      </c>
      <c r="B376" s="52" t="s">
        <v>277</v>
      </c>
      <c r="C376" s="52" t="s">
        <v>276</v>
      </c>
      <c r="D376" s="52" t="s">
        <v>30</v>
      </c>
      <c r="E376" s="52" t="s">
        <v>454</v>
      </c>
      <c r="F376" s="121" t="s">
        <v>1946</v>
      </c>
      <c r="G376" s="52" t="s">
        <v>679</v>
      </c>
      <c r="H376" s="71" t="s">
        <v>270</v>
      </c>
      <c r="I376" s="71" t="s">
        <v>344</v>
      </c>
      <c r="J376" s="122">
        <v>58000</v>
      </c>
      <c r="K376" s="116"/>
      <c r="L376" s="114"/>
      <c r="M376" s="325" t="s">
        <v>3756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28" t="s">
        <v>2921</v>
      </c>
      <c r="AC376" s="328" t="s">
        <v>2921</v>
      </c>
      <c r="AD376" s="336">
        <v>58000</v>
      </c>
      <c r="AE376" s="18" t="s">
        <v>2876</v>
      </c>
      <c r="AF376" s="71" t="s">
        <v>2923</v>
      </c>
      <c r="AG376" s="71" t="s">
        <v>3544</v>
      </c>
      <c r="AH376" s="52" t="s">
        <v>2457</v>
      </c>
      <c r="AI376" s="54" t="s">
        <v>2457</v>
      </c>
      <c r="AJ376" s="54"/>
      <c r="AK376" s="71" t="s">
        <v>1330</v>
      </c>
      <c r="AL376" s="71" t="s">
        <v>1570</v>
      </c>
      <c r="AM376" s="52" t="s">
        <v>3552</v>
      </c>
      <c r="AN376" s="250"/>
      <c r="AO376" s="122">
        <v>58000</v>
      </c>
      <c r="AP376" s="119">
        <f t="shared" si="14"/>
        <v>0</v>
      </c>
      <c r="AQ376" s="196" t="s">
        <v>1331</v>
      </c>
      <c r="AR376" s="196" t="s">
        <v>1331</v>
      </c>
      <c r="AS376" s="339" t="s">
        <v>1331</v>
      </c>
      <c r="AT376" s="339" t="s">
        <v>1331</v>
      </c>
      <c r="AU376" s="339" t="s">
        <v>1331</v>
      </c>
      <c r="AV376" s="15">
        <v>58000</v>
      </c>
      <c r="AW376" s="18"/>
      <c r="AX376" s="18"/>
    </row>
    <row r="377" spans="1:50" s="123" customFormat="1" ht="72" hidden="1" x14ac:dyDescent="0.2">
      <c r="A377" s="52" t="s">
        <v>45</v>
      </c>
      <c r="B377" s="52" t="s">
        <v>277</v>
      </c>
      <c r="C377" s="52" t="s">
        <v>276</v>
      </c>
      <c r="D377" s="52" t="s">
        <v>18</v>
      </c>
      <c r="E377" s="52" t="s">
        <v>454</v>
      </c>
      <c r="F377" s="121" t="s">
        <v>1947</v>
      </c>
      <c r="G377" s="52" t="s">
        <v>680</v>
      </c>
      <c r="H377" s="71" t="s">
        <v>319</v>
      </c>
      <c r="I377" s="71" t="s">
        <v>274</v>
      </c>
      <c r="J377" s="122">
        <v>300000</v>
      </c>
      <c r="K377" s="325" t="s">
        <v>3756</v>
      </c>
      <c r="L377" s="114"/>
      <c r="M377" s="325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28"/>
      <c r="AC377" s="328"/>
      <c r="AD377" s="336"/>
      <c r="AE377" s="18" t="s">
        <v>1334</v>
      </c>
      <c r="AF377" s="71" t="s">
        <v>1334</v>
      </c>
      <c r="AG377" s="71" t="s">
        <v>3539</v>
      </c>
      <c r="AH377" s="52" t="s">
        <v>1571</v>
      </c>
      <c r="AI377" s="54" t="s">
        <v>3467</v>
      </c>
      <c r="AJ377" s="54"/>
      <c r="AK377" s="71" t="s">
        <v>1333</v>
      </c>
      <c r="AL377" s="52" t="s">
        <v>1568</v>
      </c>
      <c r="AM377" s="52" t="s">
        <v>3553</v>
      </c>
      <c r="AN377" s="250"/>
      <c r="AO377" s="250"/>
      <c r="AP377" s="119">
        <f t="shared" si="14"/>
        <v>300000</v>
      </c>
      <c r="AQ377" s="196" t="s">
        <v>1327</v>
      </c>
      <c r="AR377" s="196" t="s">
        <v>1328</v>
      </c>
      <c r="AS377" s="18"/>
      <c r="AT377" s="18"/>
      <c r="AU377" s="18"/>
      <c r="AV377" s="18"/>
      <c r="AW377" s="18"/>
      <c r="AX377" s="18"/>
    </row>
    <row r="378" spans="1:50" s="123" customFormat="1" ht="72" hidden="1" x14ac:dyDescent="0.2">
      <c r="A378" s="52" t="s">
        <v>45</v>
      </c>
      <c r="B378" s="52" t="s">
        <v>277</v>
      </c>
      <c r="C378" s="52" t="s">
        <v>276</v>
      </c>
      <c r="D378" s="52" t="s">
        <v>18</v>
      </c>
      <c r="E378" s="52" t="s">
        <v>454</v>
      </c>
      <c r="F378" s="121" t="s">
        <v>1948</v>
      </c>
      <c r="G378" s="52" t="s">
        <v>681</v>
      </c>
      <c r="H378" s="71" t="s">
        <v>270</v>
      </c>
      <c r="I378" s="71" t="s">
        <v>268</v>
      </c>
      <c r="J378" s="122">
        <v>40000</v>
      </c>
      <c r="K378" s="325" t="s">
        <v>3756</v>
      </c>
      <c r="L378" s="114"/>
      <c r="M378" s="325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28"/>
      <c r="AC378" s="328"/>
      <c r="AD378" s="336"/>
      <c r="AE378" s="18" t="s">
        <v>1334</v>
      </c>
      <c r="AF378" s="71" t="s">
        <v>1334</v>
      </c>
      <c r="AG378" s="71" t="s">
        <v>3539</v>
      </c>
      <c r="AH378" s="52" t="s">
        <v>1571</v>
      </c>
      <c r="AI378" s="54" t="s">
        <v>3467</v>
      </c>
      <c r="AJ378" s="54"/>
      <c r="AK378" s="71" t="s">
        <v>1333</v>
      </c>
      <c r="AL378" s="52" t="s">
        <v>1568</v>
      </c>
      <c r="AM378" s="52" t="s">
        <v>3553</v>
      </c>
      <c r="AN378" s="250"/>
      <c r="AO378" s="250"/>
      <c r="AP378" s="119">
        <f t="shared" si="14"/>
        <v>40000</v>
      </c>
      <c r="AQ378" s="196" t="s">
        <v>1327</v>
      </c>
      <c r="AR378" s="196" t="s">
        <v>1328</v>
      </c>
      <c r="AS378" s="18"/>
      <c r="AT378" s="18"/>
      <c r="AU378" s="18"/>
      <c r="AV378" s="18"/>
      <c r="AW378" s="18"/>
      <c r="AX378" s="18"/>
    </row>
    <row r="379" spans="1:50" s="123" customFormat="1" ht="72" hidden="1" x14ac:dyDescent="0.2">
      <c r="A379" s="52" t="s">
        <v>45</v>
      </c>
      <c r="B379" s="52" t="s">
        <v>277</v>
      </c>
      <c r="C379" s="52" t="s">
        <v>276</v>
      </c>
      <c r="D379" s="52" t="s">
        <v>18</v>
      </c>
      <c r="E379" s="52" t="s">
        <v>454</v>
      </c>
      <c r="F379" s="121" t="s">
        <v>1949</v>
      </c>
      <c r="G379" s="52" t="s">
        <v>682</v>
      </c>
      <c r="H379" s="71" t="s">
        <v>376</v>
      </c>
      <c r="I379" s="71" t="s">
        <v>268</v>
      </c>
      <c r="J379" s="122">
        <v>135000</v>
      </c>
      <c r="K379" s="325" t="s">
        <v>3756</v>
      </c>
      <c r="L379" s="114"/>
      <c r="M379" s="325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28"/>
      <c r="AC379" s="328"/>
      <c r="AD379" s="336"/>
      <c r="AE379" s="18" t="s">
        <v>1334</v>
      </c>
      <c r="AF379" s="71" t="s">
        <v>1334</v>
      </c>
      <c r="AG379" s="71" t="s">
        <v>3539</v>
      </c>
      <c r="AH379" s="52" t="s">
        <v>1571</v>
      </c>
      <c r="AI379" s="54" t="s">
        <v>3467</v>
      </c>
      <c r="AJ379" s="54"/>
      <c r="AK379" s="71" t="s">
        <v>1333</v>
      </c>
      <c r="AL379" s="52" t="s">
        <v>1568</v>
      </c>
      <c r="AM379" s="52" t="s">
        <v>3553</v>
      </c>
      <c r="AN379" s="250"/>
      <c r="AO379" s="250"/>
      <c r="AP379" s="119">
        <f t="shared" si="14"/>
        <v>135000</v>
      </c>
      <c r="AQ379" s="196" t="s">
        <v>1327</v>
      </c>
      <c r="AR379" s="196" t="s">
        <v>1328</v>
      </c>
      <c r="AS379" s="18"/>
      <c r="AT379" s="18"/>
      <c r="AU379" s="18"/>
      <c r="AV379" s="18"/>
      <c r="AW379" s="18"/>
      <c r="AX379" s="18"/>
    </row>
    <row r="380" spans="1:50" s="123" customFormat="1" ht="72" hidden="1" x14ac:dyDescent="0.2">
      <c r="A380" s="52" t="s">
        <v>45</v>
      </c>
      <c r="B380" s="52" t="s">
        <v>277</v>
      </c>
      <c r="C380" s="52" t="s">
        <v>276</v>
      </c>
      <c r="D380" s="52" t="s">
        <v>18</v>
      </c>
      <c r="E380" s="52" t="s">
        <v>454</v>
      </c>
      <c r="F380" s="121" t="s">
        <v>1950</v>
      </c>
      <c r="G380" s="52" t="s">
        <v>683</v>
      </c>
      <c r="H380" s="71" t="s">
        <v>269</v>
      </c>
      <c r="I380" s="71" t="s">
        <v>268</v>
      </c>
      <c r="J380" s="122">
        <v>70000</v>
      </c>
      <c r="K380" s="325" t="s">
        <v>3756</v>
      </c>
      <c r="L380" s="114"/>
      <c r="M380" s="325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28"/>
      <c r="AC380" s="328"/>
      <c r="AD380" s="336"/>
      <c r="AE380" s="18" t="s">
        <v>1334</v>
      </c>
      <c r="AF380" s="71" t="s">
        <v>1334</v>
      </c>
      <c r="AG380" s="71" t="s">
        <v>3539</v>
      </c>
      <c r="AH380" s="52" t="s">
        <v>1571</v>
      </c>
      <c r="AI380" s="54" t="s">
        <v>3467</v>
      </c>
      <c r="AJ380" s="54"/>
      <c r="AK380" s="71" t="s">
        <v>1333</v>
      </c>
      <c r="AL380" s="52" t="s">
        <v>1568</v>
      </c>
      <c r="AM380" s="52" t="s">
        <v>3553</v>
      </c>
      <c r="AN380" s="250"/>
      <c r="AO380" s="250"/>
      <c r="AP380" s="119">
        <f t="shared" si="14"/>
        <v>70000</v>
      </c>
      <c r="AQ380" s="196" t="s">
        <v>1327</v>
      </c>
      <c r="AR380" s="196" t="s">
        <v>1328</v>
      </c>
      <c r="AS380" s="18"/>
      <c r="AT380" s="18"/>
      <c r="AU380" s="18"/>
      <c r="AV380" s="18"/>
      <c r="AW380" s="18"/>
      <c r="AX380" s="18"/>
    </row>
    <row r="381" spans="1:50" s="123" customFormat="1" ht="72" hidden="1" x14ac:dyDescent="0.2">
      <c r="A381" s="52" t="s">
        <v>45</v>
      </c>
      <c r="B381" s="52" t="s">
        <v>277</v>
      </c>
      <c r="C381" s="52" t="s">
        <v>276</v>
      </c>
      <c r="D381" s="52" t="s">
        <v>18</v>
      </c>
      <c r="E381" s="52" t="s">
        <v>454</v>
      </c>
      <c r="F381" s="121" t="s">
        <v>1951</v>
      </c>
      <c r="G381" s="52" t="s">
        <v>684</v>
      </c>
      <c r="H381" s="71" t="s">
        <v>319</v>
      </c>
      <c r="I381" s="71" t="s">
        <v>268</v>
      </c>
      <c r="J381" s="122">
        <v>240000</v>
      </c>
      <c r="K381" s="325" t="s">
        <v>3756</v>
      </c>
      <c r="L381" s="114"/>
      <c r="M381" s="325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28"/>
      <c r="AC381" s="328"/>
      <c r="AD381" s="336"/>
      <c r="AE381" s="18" t="s">
        <v>1334</v>
      </c>
      <c r="AF381" s="71" t="s">
        <v>1334</v>
      </c>
      <c r="AG381" s="71" t="s">
        <v>3539</v>
      </c>
      <c r="AH381" s="52" t="s">
        <v>1571</v>
      </c>
      <c r="AI381" s="54" t="s">
        <v>3467</v>
      </c>
      <c r="AJ381" s="54"/>
      <c r="AK381" s="71" t="s">
        <v>1333</v>
      </c>
      <c r="AL381" s="52" t="s">
        <v>1568</v>
      </c>
      <c r="AM381" s="52" t="s">
        <v>3553</v>
      </c>
      <c r="AN381" s="250"/>
      <c r="AO381" s="250"/>
      <c r="AP381" s="119">
        <f t="shared" si="14"/>
        <v>240000</v>
      </c>
      <c r="AQ381" s="196" t="s">
        <v>1327</v>
      </c>
      <c r="AR381" s="196" t="s">
        <v>1328</v>
      </c>
      <c r="AS381" s="18"/>
      <c r="AT381" s="18"/>
      <c r="AU381" s="18"/>
      <c r="AV381" s="18"/>
      <c r="AW381" s="18"/>
      <c r="AX381" s="18"/>
    </row>
    <row r="382" spans="1:50" s="123" customFormat="1" ht="72" hidden="1" x14ac:dyDescent="0.2">
      <c r="A382" s="52" t="s">
        <v>45</v>
      </c>
      <c r="B382" s="52" t="s">
        <v>277</v>
      </c>
      <c r="C382" s="52" t="s">
        <v>276</v>
      </c>
      <c r="D382" s="52" t="s">
        <v>18</v>
      </c>
      <c r="E382" s="52" t="s">
        <v>454</v>
      </c>
      <c r="F382" s="121" t="s">
        <v>1952</v>
      </c>
      <c r="G382" s="52" t="s">
        <v>685</v>
      </c>
      <c r="H382" s="71" t="s">
        <v>319</v>
      </c>
      <c r="I382" s="71" t="s">
        <v>268</v>
      </c>
      <c r="J382" s="122">
        <v>480000</v>
      </c>
      <c r="K382" s="325" t="s">
        <v>3756</v>
      </c>
      <c r="L382" s="114"/>
      <c r="M382" s="325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28"/>
      <c r="AC382" s="328"/>
      <c r="AD382" s="336"/>
      <c r="AE382" s="18" t="s">
        <v>1334</v>
      </c>
      <c r="AF382" s="71" t="s">
        <v>1334</v>
      </c>
      <c r="AG382" s="71" t="s">
        <v>3539</v>
      </c>
      <c r="AH382" s="52" t="s">
        <v>1571</v>
      </c>
      <c r="AI382" s="54" t="s">
        <v>3467</v>
      </c>
      <c r="AJ382" s="54"/>
      <c r="AK382" s="71" t="s">
        <v>1333</v>
      </c>
      <c r="AL382" s="52" t="s">
        <v>1568</v>
      </c>
      <c r="AM382" s="52" t="s">
        <v>3553</v>
      </c>
      <c r="AN382" s="250"/>
      <c r="AO382" s="250"/>
      <c r="AP382" s="119">
        <f t="shared" si="14"/>
        <v>480000</v>
      </c>
      <c r="AQ382" s="196" t="s">
        <v>1327</v>
      </c>
      <c r="AR382" s="196" t="s">
        <v>1328</v>
      </c>
      <c r="AS382" s="18"/>
      <c r="AT382" s="18"/>
      <c r="AU382" s="18"/>
      <c r="AV382" s="18"/>
      <c r="AW382" s="18"/>
      <c r="AX382" s="18"/>
    </row>
    <row r="383" spans="1:50" s="123" customFormat="1" ht="72" hidden="1" x14ac:dyDescent="0.2">
      <c r="A383" s="52" t="s">
        <v>45</v>
      </c>
      <c r="B383" s="52" t="s">
        <v>277</v>
      </c>
      <c r="C383" s="52" t="s">
        <v>276</v>
      </c>
      <c r="D383" s="52" t="s">
        <v>18</v>
      </c>
      <c r="E383" s="52" t="s">
        <v>454</v>
      </c>
      <c r="F383" s="121" t="s">
        <v>1953</v>
      </c>
      <c r="G383" s="52" t="s">
        <v>686</v>
      </c>
      <c r="H383" s="71" t="s">
        <v>270</v>
      </c>
      <c r="I383" s="71" t="s">
        <v>268</v>
      </c>
      <c r="J383" s="122">
        <v>18500</v>
      </c>
      <c r="K383" s="325" t="s">
        <v>3756</v>
      </c>
      <c r="L383" s="114"/>
      <c r="M383" s="325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28"/>
      <c r="AC383" s="328"/>
      <c r="AD383" s="336"/>
      <c r="AE383" s="18" t="s">
        <v>1334</v>
      </c>
      <c r="AF383" s="71" t="s">
        <v>1334</v>
      </c>
      <c r="AG383" s="71" t="s">
        <v>3539</v>
      </c>
      <c r="AH383" s="52" t="s">
        <v>1571</v>
      </c>
      <c r="AI383" s="54" t="s">
        <v>3467</v>
      </c>
      <c r="AJ383" s="54"/>
      <c r="AK383" s="71" t="s">
        <v>1333</v>
      </c>
      <c r="AL383" s="52" t="s">
        <v>1568</v>
      </c>
      <c r="AM383" s="52" t="s">
        <v>3553</v>
      </c>
      <c r="AN383" s="250"/>
      <c r="AO383" s="250"/>
      <c r="AP383" s="119">
        <f t="shared" si="14"/>
        <v>18500</v>
      </c>
      <c r="AQ383" s="196" t="s">
        <v>1327</v>
      </c>
      <c r="AR383" s="196" t="s">
        <v>1328</v>
      </c>
      <c r="AS383" s="18"/>
      <c r="AT383" s="18"/>
      <c r="AU383" s="18"/>
      <c r="AV383" s="18"/>
      <c r="AW383" s="18"/>
      <c r="AX383" s="18"/>
    </row>
    <row r="384" spans="1:50" s="123" customFormat="1" ht="72" hidden="1" x14ac:dyDescent="0.2">
      <c r="A384" s="52" t="s">
        <v>45</v>
      </c>
      <c r="B384" s="52" t="s">
        <v>277</v>
      </c>
      <c r="C384" s="52" t="s">
        <v>276</v>
      </c>
      <c r="D384" s="52" t="s">
        <v>18</v>
      </c>
      <c r="E384" s="52" t="s">
        <v>454</v>
      </c>
      <c r="F384" s="121" t="s">
        <v>1954</v>
      </c>
      <c r="G384" s="52" t="s">
        <v>687</v>
      </c>
      <c r="H384" s="71" t="s">
        <v>270</v>
      </c>
      <c r="I384" s="71" t="s">
        <v>268</v>
      </c>
      <c r="J384" s="122">
        <v>35000</v>
      </c>
      <c r="K384" s="325" t="s">
        <v>3756</v>
      </c>
      <c r="L384" s="114"/>
      <c r="M384" s="325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28"/>
      <c r="AC384" s="328"/>
      <c r="AD384" s="336"/>
      <c r="AE384" s="18" t="s">
        <v>1334</v>
      </c>
      <c r="AF384" s="71" t="s">
        <v>1334</v>
      </c>
      <c r="AG384" s="71" t="s">
        <v>3539</v>
      </c>
      <c r="AH384" s="52" t="s">
        <v>1571</v>
      </c>
      <c r="AI384" s="54" t="s">
        <v>3467</v>
      </c>
      <c r="AJ384" s="54"/>
      <c r="AK384" s="71" t="s">
        <v>1333</v>
      </c>
      <c r="AL384" s="52" t="s">
        <v>1568</v>
      </c>
      <c r="AM384" s="52" t="s">
        <v>3553</v>
      </c>
      <c r="AN384" s="250"/>
      <c r="AO384" s="250"/>
      <c r="AP384" s="119">
        <f t="shared" si="14"/>
        <v>35000</v>
      </c>
      <c r="AQ384" s="196" t="s">
        <v>1327</v>
      </c>
      <c r="AR384" s="196" t="s">
        <v>1328</v>
      </c>
      <c r="AS384" s="18"/>
      <c r="AT384" s="18"/>
      <c r="AU384" s="18"/>
      <c r="AV384" s="18"/>
      <c r="AW384" s="18"/>
      <c r="AX384" s="18"/>
    </row>
    <row r="385" spans="1:50" s="123" customFormat="1" ht="72" hidden="1" x14ac:dyDescent="0.2">
      <c r="A385" s="52" t="s">
        <v>45</v>
      </c>
      <c r="B385" s="52" t="s">
        <v>277</v>
      </c>
      <c r="C385" s="52" t="s">
        <v>276</v>
      </c>
      <c r="D385" s="52" t="s">
        <v>18</v>
      </c>
      <c r="E385" s="52" t="s">
        <v>454</v>
      </c>
      <c r="F385" s="121" t="s">
        <v>1955</v>
      </c>
      <c r="G385" s="52" t="s">
        <v>688</v>
      </c>
      <c r="H385" s="71" t="s">
        <v>269</v>
      </c>
      <c r="I385" s="71" t="s">
        <v>268</v>
      </c>
      <c r="J385" s="122">
        <v>180000</v>
      </c>
      <c r="K385" s="325" t="s">
        <v>3756</v>
      </c>
      <c r="L385" s="114"/>
      <c r="M385" s="325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28"/>
      <c r="AC385" s="328"/>
      <c r="AD385" s="336"/>
      <c r="AE385" s="18" t="s">
        <v>1334</v>
      </c>
      <c r="AF385" s="71" t="s">
        <v>1334</v>
      </c>
      <c r="AG385" s="71" t="s">
        <v>3539</v>
      </c>
      <c r="AH385" s="52" t="s">
        <v>1571</v>
      </c>
      <c r="AI385" s="54" t="s">
        <v>3467</v>
      </c>
      <c r="AJ385" s="54"/>
      <c r="AK385" s="71" t="s">
        <v>1333</v>
      </c>
      <c r="AL385" s="52" t="s">
        <v>1568</v>
      </c>
      <c r="AM385" s="52" t="s">
        <v>3553</v>
      </c>
      <c r="AN385" s="250"/>
      <c r="AO385" s="250"/>
      <c r="AP385" s="119">
        <f t="shared" si="14"/>
        <v>180000</v>
      </c>
      <c r="AQ385" s="196" t="s">
        <v>1327</v>
      </c>
      <c r="AR385" s="196" t="s">
        <v>1328</v>
      </c>
      <c r="AS385" s="18"/>
      <c r="AT385" s="18"/>
      <c r="AU385" s="18"/>
      <c r="AV385" s="18"/>
      <c r="AW385" s="18"/>
      <c r="AX385" s="18"/>
    </row>
    <row r="386" spans="1:50" s="123" customFormat="1" ht="72" hidden="1" x14ac:dyDescent="0.2">
      <c r="A386" s="52" t="s">
        <v>45</v>
      </c>
      <c r="B386" s="52" t="s">
        <v>277</v>
      </c>
      <c r="C386" s="52" t="s">
        <v>276</v>
      </c>
      <c r="D386" s="52" t="s">
        <v>18</v>
      </c>
      <c r="E386" s="52" t="s">
        <v>454</v>
      </c>
      <c r="F386" s="121" t="s">
        <v>1956</v>
      </c>
      <c r="G386" s="52" t="s">
        <v>689</v>
      </c>
      <c r="H386" s="71" t="s">
        <v>270</v>
      </c>
      <c r="I386" s="71" t="s">
        <v>268</v>
      </c>
      <c r="J386" s="122">
        <v>9500</v>
      </c>
      <c r="K386" s="325" t="s">
        <v>3756</v>
      </c>
      <c r="L386" s="114"/>
      <c r="M386" s="325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28"/>
      <c r="AC386" s="328"/>
      <c r="AD386" s="336"/>
      <c r="AE386" s="18" t="s">
        <v>1334</v>
      </c>
      <c r="AF386" s="71" t="s">
        <v>1334</v>
      </c>
      <c r="AG386" s="71" t="s">
        <v>3539</v>
      </c>
      <c r="AH386" s="52" t="s">
        <v>1571</v>
      </c>
      <c r="AI386" s="54" t="s">
        <v>3467</v>
      </c>
      <c r="AJ386" s="54"/>
      <c r="AK386" s="71" t="s">
        <v>1333</v>
      </c>
      <c r="AL386" s="52" t="s">
        <v>1568</v>
      </c>
      <c r="AM386" s="52" t="s">
        <v>3553</v>
      </c>
      <c r="AN386" s="250"/>
      <c r="AO386" s="250"/>
      <c r="AP386" s="119">
        <f t="shared" si="14"/>
        <v>9500</v>
      </c>
      <c r="AQ386" s="196" t="s">
        <v>1327</v>
      </c>
      <c r="AR386" s="196" t="s">
        <v>1328</v>
      </c>
      <c r="AS386" s="18"/>
      <c r="AT386" s="18"/>
      <c r="AU386" s="18"/>
      <c r="AV386" s="18"/>
      <c r="AW386" s="18"/>
      <c r="AX386" s="18"/>
    </row>
    <row r="387" spans="1:50" s="123" customFormat="1" ht="72" hidden="1" x14ac:dyDescent="0.2">
      <c r="A387" s="52" t="s">
        <v>45</v>
      </c>
      <c r="B387" s="52" t="s">
        <v>277</v>
      </c>
      <c r="C387" s="52" t="s">
        <v>276</v>
      </c>
      <c r="D387" s="52" t="s">
        <v>31</v>
      </c>
      <c r="E387" s="52" t="s">
        <v>454</v>
      </c>
      <c r="F387" s="121" t="s">
        <v>1957</v>
      </c>
      <c r="G387" s="52" t="s">
        <v>690</v>
      </c>
      <c r="H387" s="71" t="s">
        <v>270</v>
      </c>
      <c r="I387" s="71" t="s">
        <v>271</v>
      </c>
      <c r="J387" s="122">
        <v>20000</v>
      </c>
      <c r="K387" s="116"/>
      <c r="L387" s="114"/>
      <c r="M387" s="325" t="s">
        <v>3756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28"/>
      <c r="AC387" s="328"/>
      <c r="AD387" s="336"/>
      <c r="AE387" s="18" t="s">
        <v>2876</v>
      </c>
      <c r="AF387" s="71" t="s">
        <v>2890</v>
      </c>
      <c r="AG387" s="52" t="s">
        <v>3544</v>
      </c>
      <c r="AH387" s="52" t="s">
        <v>3472</v>
      </c>
      <c r="AI387" s="54" t="s">
        <v>2457</v>
      </c>
      <c r="AJ387" s="54"/>
      <c r="AK387" s="71" t="s">
        <v>1330</v>
      </c>
      <c r="AL387" s="71" t="s">
        <v>1570</v>
      </c>
      <c r="AM387" s="52" t="s">
        <v>3553</v>
      </c>
      <c r="AN387" s="250"/>
      <c r="AO387" s="250">
        <v>20000</v>
      </c>
      <c r="AP387" s="119">
        <f t="shared" ref="AP387:AP450" si="15">J387-AN387-AO387</f>
        <v>0</v>
      </c>
      <c r="AQ387" s="196" t="s">
        <v>1331</v>
      </c>
      <c r="AR387" s="196" t="s">
        <v>1331</v>
      </c>
      <c r="AS387" s="18"/>
      <c r="AT387" s="18"/>
      <c r="AU387" s="18"/>
      <c r="AV387" s="18"/>
      <c r="AW387" s="18"/>
      <c r="AX387" s="18"/>
    </row>
    <row r="388" spans="1:50" s="123" customFormat="1" ht="72" hidden="1" x14ac:dyDescent="0.2">
      <c r="A388" s="52" t="s">
        <v>45</v>
      </c>
      <c r="B388" s="52" t="s">
        <v>277</v>
      </c>
      <c r="C388" s="52" t="s">
        <v>276</v>
      </c>
      <c r="D388" s="52" t="s">
        <v>31</v>
      </c>
      <c r="E388" s="52" t="s">
        <v>454</v>
      </c>
      <c r="F388" s="121" t="s">
        <v>1958</v>
      </c>
      <c r="G388" s="52" t="s">
        <v>691</v>
      </c>
      <c r="H388" s="71" t="s">
        <v>270</v>
      </c>
      <c r="I388" s="71" t="s">
        <v>271</v>
      </c>
      <c r="J388" s="122">
        <v>13000</v>
      </c>
      <c r="K388" s="116"/>
      <c r="L388" s="114"/>
      <c r="M388" s="325" t="s">
        <v>3756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28"/>
      <c r="AC388" s="328"/>
      <c r="AD388" s="336"/>
      <c r="AE388" s="18" t="s">
        <v>2876</v>
      </c>
      <c r="AF388" s="71" t="s">
        <v>2890</v>
      </c>
      <c r="AG388" s="52" t="s">
        <v>3544</v>
      </c>
      <c r="AH388" s="52" t="s">
        <v>3472</v>
      </c>
      <c r="AI388" s="54" t="s">
        <v>2457</v>
      </c>
      <c r="AJ388" s="54"/>
      <c r="AK388" s="71" t="s">
        <v>1330</v>
      </c>
      <c r="AL388" s="71" t="s">
        <v>1570</v>
      </c>
      <c r="AM388" s="52" t="s">
        <v>3553</v>
      </c>
      <c r="AN388" s="250"/>
      <c r="AO388" s="250">
        <v>13000</v>
      </c>
      <c r="AP388" s="119">
        <f t="shared" si="15"/>
        <v>0</v>
      </c>
      <c r="AQ388" s="196" t="s">
        <v>1331</v>
      </c>
      <c r="AR388" s="196" t="s">
        <v>1327</v>
      </c>
      <c r="AS388" s="18"/>
      <c r="AT388" s="18"/>
      <c r="AU388" s="18"/>
      <c r="AV388" s="18"/>
      <c r="AW388" s="18"/>
      <c r="AX388" s="18"/>
    </row>
    <row r="389" spans="1:50" s="123" customFormat="1" ht="72" hidden="1" x14ac:dyDescent="0.2">
      <c r="A389" s="52" t="s">
        <v>45</v>
      </c>
      <c r="B389" s="52" t="s">
        <v>277</v>
      </c>
      <c r="C389" s="52" t="s">
        <v>276</v>
      </c>
      <c r="D389" s="52" t="s">
        <v>31</v>
      </c>
      <c r="E389" s="52" t="s">
        <v>454</v>
      </c>
      <c r="F389" s="121" t="s">
        <v>1959</v>
      </c>
      <c r="G389" s="52" t="s">
        <v>692</v>
      </c>
      <c r="H389" s="71" t="s">
        <v>270</v>
      </c>
      <c r="I389" s="71" t="s">
        <v>271</v>
      </c>
      <c r="J389" s="122">
        <v>32100</v>
      </c>
      <c r="K389" s="116"/>
      <c r="L389" s="114"/>
      <c r="M389" s="325" t="s">
        <v>3756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28"/>
      <c r="AC389" s="328"/>
      <c r="AD389" s="336"/>
      <c r="AE389" s="18" t="s">
        <v>2876</v>
      </c>
      <c r="AF389" s="71" t="s">
        <v>2890</v>
      </c>
      <c r="AG389" s="52" t="s">
        <v>3544</v>
      </c>
      <c r="AH389" s="52" t="s">
        <v>3472</v>
      </c>
      <c r="AI389" s="54" t="s">
        <v>2457</v>
      </c>
      <c r="AJ389" s="54"/>
      <c r="AK389" s="71" t="s">
        <v>1330</v>
      </c>
      <c r="AL389" s="71" t="s">
        <v>1570</v>
      </c>
      <c r="AM389" s="52" t="s">
        <v>3553</v>
      </c>
      <c r="AN389" s="122"/>
      <c r="AO389" s="122">
        <v>32100</v>
      </c>
      <c r="AP389" s="119">
        <f t="shared" si="15"/>
        <v>0</v>
      </c>
      <c r="AQ389" s="196" t="s">
        <v>1331</v>
      </c>
      <c r="AR389" s="196" t="s">
        <v>1327</v>
      </c>
      <c r="AS389" s="18"/>
      <c r="AT389" s="18"/>
      <c r="AU389" s="18"/>
      <c r="AV389" s="18"/>
      <c r="AW389" s="18"/>
      <c r="AX389" s="18"/>
    </row>
    <row r="390" spans="1:50" s="123" customFormat="1" ht="72" hidden="1" x14ac:dyDescent="0.2">
      <c r="A390" s="52" t="s">
        <v>45</v>
      </c>
      <c r="B390" s="52" t="s">
        <v>277</v>
      </c>
      <c r="C390" s="52" t="s">
        <v>276</v>
      </c>
      <c r="D390" s="52" t="s">
        <v>33</v>
      </c>
      <c r="E390" s="52" t="s">
        <v>454</v>
      </c>
      <c r="F390" s="121" t="s">
        <v>1960</v>
      </c>
      <c r="G390" s="52" t="s">
        <v>693</v>
      </c>
      <c r="H390" s="71" t="s">
        <v>267</v>
      </c>
      <c r="I390" s="71" t="s">
        <v>274</v>
      </c>
      <c r="J390" s="122">
        <v>120000</v>
      </c>
      <c r="K390" s="325" t="s">
        <v>3756</v>
      </c>
      <c r="L390" s="114"/>
      <c r="M390" s="325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28"/>
      <c r="AC390" s="328"/>
      <c r="AD390" s="336"/>
      <c r="AE390" s="18" t="s">
        <v>2876</v>
      </c>
      <c r="AF390" s="71" t="s">
        <v>1330</v>
      </c>
      <c r="AG390" s="52" t="s">
        <v>3544</v>
      </c>
      <c r="AH390" s="52" t="s">
        <v>3470</v>
      </c>
      <c r="AI390" s="54" t="s">
        <v>3467</v>
      </c>
      <c r="AJ390" s="54"/>
      <c r="AK390" s="71" t="s">
        <v>1334</v>
      </c>
      <c r="AL390" s="52" t="s">
        <v>1571</v>
      </c>
      <c r="AM390" s="52" t="s">
        <v>3553</v>
      </c>
      <c r="AN390" s="250"/>
      <c r="AO390" s="250"/>
      <c r="AP390" s="119">
        <f t="shared" si="15"/>
        <v>120000</v>
      </c>
      <c r="AQ390" s="196" t="s">
        <v>1327</v>
      </c>
      <c r="AR390" s="196" t="s">
        <v>1328</v>
      </c>
      <c r="AS390" s="18"/>
      <c r="AT390" s="18"/>
      <c r="AU390" s="18"/>
      <c r="AV390" s="18"/>
      <c r="AW390" s="18"/>
      <c r="AX390" s="18"/>
    </row>
    <row r="391" spans="1:50" s="123" customFormat="1" ht="72" hidden="1" x14ac:dyDescent="0.2">
      <c r="A391" s="52" t="s">
        <v>45</v>
      </c>
      <c r="B391" s="52" t="s">
        <v>277</v>
      </c>
      <c r="C391" s="52" t="s">
        <v>276</v>
      </c>
      <c r="D391" s="52" t="s">
        <v>33</v>
      </c>
      <c r="E391" s="52" t="s">
        <v>454</v>
      </c>
      <c r="F391" s="121" t="s">
        <v>1961</v>
      </c>
      <c r="G391" s="52" t="s">
        <v>694</v>
      </c>
      <c r="H391" s="71" t="s">
        <v>267</v>
      </c>
      <c r="I391" s="71" t="s">
        <v>274</v>
      </c>
      <c r="J391" s="122">
        <v>90000</v>
      </c>
      <c r="K391" s="325" t="s">
        <v>3756</v>
      </c>
      <c r="L391" s="114"/>
      <c r="M391" s="325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28"/>
      <c r="AC391" s="328"/>
      <c r="AD391" s="336"/>
      <c r="AE391" s="18" t="s">
        <v>3762</v>
      </c>
      <c r="AF391" s="71" t="s">
        <v>1330</v>
      </c>
      <c r="AG391" s="52" t="s">
        <v>3544</v>
      </c>
      <c r="AH391" s="52" t="s">
        <v>3470</v>
      </c>
      <c r="AI391" s="54" t="s">
        <v>3467</v>
      </c>
      <c r="AJ391" s="54"/>
      <c r="AK391" s="71" t="s">
        <v>1334</v>
      </c>
      <c r="AL391" s="52" t="s">
        <v>1571</v>
      </c>
      <c r="AM391" s="52" t="s">
        <v>3553</v>
      </c>
      <c r="AN391" s="250"/>
      <c r="AO391" s="250"/>
      <c r="AP391" s="119">
        <f t="shared" si="15"/>
        <v>90000</v>
      </c>
      <c r="AQ391" s="196" t="s">
        <v>1327</v>
      </c>
      <c r="AR391" s="196" t="s">
        <v>1328</v>
      </c>
      <c r="AS391" s="18"/>
      <c r="AT391" s="18"/>
      <c r="AU391" s="18"/>
      <c r="AV391" s="18"/>
      <c r="AW391" s="18"/>
      <c r="AX391" s="18"/>
    </row>
    <row r="392" spans="1:50" s="123" customFormat="1" ht="72" hidden="1" x14ac:dyDescent="0.2">
      <c r="A392" s="52" t="s">
        <v>45</v>
      </c>
      <c r="B392" s="52" t="s">
        <v>277</v>
      </c>
      <c r="C392" s="52" t="s">
        <v>276</v>
      </c>
      <c r="D392" s="52" t="s">
        <v>33</v>
      </c>
      <c r="E392" s="52" t="s">
        <v>454</v>
      </c>
      <c r="F392" s="121" t="s">
        <v>1962</v>
      </c>
      <c r="G392" s="52" t="s">
        <v>695</v>
      </c>
      <c r="H392" s="71" t="s">
        <v>269</v>
      </c>
      <c r="I392" s="71" t="s">
        <v>274</v>
      </c>
      <c r="J392" s="122">
        <v>16000</v>
      </c>
      <c r="K392" s="325" t="s">
        <v>3756</v>
      </c>
      <c r="L392" s="114"/>
      <c r="M392" s="325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28"/>
      <c r="AC392" s="328"/>
      <c r="AD392" s="336"/>
      <c r="AE392" s="18" t="s">
        <v>3762</v>
      </c>
      <c r="AF392" s="71" t="s">
        <v>1330</v>
      </c>
      <c r="AG392" s="52" t="s">
        <v>3544</v>
      </c>
      <c r="AH392" s="52" t="s">
        <v>3470</v>
      </c>
      <c r="AI392" s="54" t="s">
        <v>3467</v>
      </c>
      <c r="AJ392" s="54"/>
      <c r="AK392" s="71" t="s">
        <v>1334</v>
      </c>
      <c r="AL392" s="52" t="s">
        <v>1571</v>
      </c>
      <c r="AM392" s="52" t="s">
        <v>3553</v>
      </c>
      <c r="AN392" s="250"/>
      <c r="AO392" s="250"/>
      <c r="AP392" s="119">
        <f t="shared" si="15"/>
        <v>16000</v>
      </c>
      <c r="AQ392" s="196" t="s">
        <v>1327</v>
      </c>
      <c r="AR392" s="196" t="s">
        <v>1328</v>
      </c>
      <c r="AS392" s="18"/>
      <c r="AT392" s="18"/>
      <c r="AU392" s="18"/>
      <c r="AV392" s="18"/>
      <c r="AW392" s="18"/>
      <c r="AX392" s="18"/>
    </row>
    <row r="393" spans="1:50" s="123" customFormat="1" ht="72" hidden="1" x14ac:dyDescent="0.2">
      <c r="A393" s="52" t="s">
        <v>45</v>
      </c>
      <c r="B393" s="52" t="s">
        <v>277</v>
      </c>
      <c r="C393" s="52" t="s">
        <v>276</v>
      </c>
      <c r="D393" s="52" t="s">
        <v>33</v>
      </c>
      <c r="E393" s="52" t="s">
        <v>454</v>
      </c>
      <c r="F393" s="121" t="s">
        <v>1963</v>
      </c>
      <c r="G393" s="52" t="s">
        <v>696</v>
      </c>
      <c r="H393" s="71" t="s">
        <v>269</v>
      </c>
      <c r="I393" s="71" t="s">
        <v>274</v>
      </c>
      <c r="J393" s="122">
        <v>16000</v>
      </c>
      <c r="K393" s="325" t="s">
        <v>3756</v>
      </c>
      <c r="L393" s="114"/>
      <c r="M393" s="325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28"/>
      <c r="AC393" s="328"/>
      <c r="AD393" s="336"/>
      <c r="AE393" s="18" t="s">
        <v>3762</v>
      </c>
      <c r="AF393" s="71" t="s">
        <v>1330</v>
      </c>
      <c r="AG393" s="52" t="s">
        <v>3544</v>
      </c>
      <c r="AH393" s="52" t="s">
        <v>3470</v>
      </c>
      <c r="AI393" s="54" t="s">
        <v>3467</v>
      </c>
      <c r="AJ393" s="54"/>
      <c r="AK393" s="71" t="s">
        <v>1334</v>
      </c>
      <c r="AL393" s="52" t="s">
        <v>1571</v>
      </c>
      <c r="AM393" s="52" t="s">
        <v>3553</v>
      </c>
      <c r="AN393" s="250"/>
      <c r="AO393" s="250"/>
      <c r="AP393" s="119">
        <f t="shared" si="15"/>
        <v>16000</v>
      </c>
      <c r="AQ393" s="196" t="s">
        <v>1327</v>
      </c>
      <c r="AR393" s="196" t="s">
        <v>1328</v>
      </c>
      <c r="AS393" s="18"/>
      <c r="AT393" s="18"/>
      <c r="AU393" s="18"/>
      <c r="AV393" s="18"/>
      <c r="AW393" s="18"/>
      <c r="AX393" s="18"/>
    </row>
    <row r="394" spans="1:50" s="123" customFormat="1" ht="72" hidden="1" x14ac:dyDescent="0.2">
      <c r="A394" s="52" t="s">
        <v>45</v>
      </c>
      <c r="B394" s="52" t="s">
        <v>277</v>
      </c>
      <c r="C394" s="52" t="s">
        <v>276</v>
      </c>
      <c r="D394" s="52" t="s">
        <v>33</v>
      </c>
      <c r="E394" s="52" t="s">
        <v>454</v>
      </c>
      <c r="F394" s="121" t="s">
        <v>1964</v>
      </c>
      <c r="G394" s="52" t="s">
        <v>697</v>
      </c>
      <c r="H394" s="71" t="s">
        <v>270</v>
      </c>
      <c r="I394" s="71" t="s">
        <v>274</v>
      </c>
      <c r="J394" s="122">
        <v>15000</v>
      </c>
      <c r="K394" s="325" t="s">
        <v>3756</v>
      </c>
      <c r="L394" s="114"/>
      <c r="M394" s="325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28"/>
      <c r="AC394" s="328"/>
      <c r="AD394" s="336"/>
      <c r="AE394" s="18" t="s">
        <v>3762</v>
      </c>
      <c r="AF394" s="71" t="s">
        <v>1330</v>
      </c>
      <c r="AG394" s="52" t="s">
        <v>3544</v>
      </c>
      <c r="AH394" s="52" t="s">
        <v>3470</v>
      </c>
      <c r="AI394" s="54" t="s">
        <v>3467</v>
      </c>
      <c r="AJ394" s="54"/>
      <c r="AK394" s="71" t="s">
        <v>1334</v>
      </c>
      <c r="AL394" s="52" t="s">
        <v>1571</v>
      </c>
      <c r="AM394" s="52" t="s">
        <v>3553</v>
      </c>
      <c r="AN394" s="250"/>
      <c r="AO394" s="250"/>
      <c r="AP394" s="119">
        <f t="shared" si="15"/>
        <v>15000</v>
      </c>
      <c r="AQ394" s="196" t="s">
        <v>1327</v>
      </c>
      <c r="AR394" s="196" t="s">
        <v>1328</v>
      </c>
      <c r="AS394" s="18"/>
      <c r="AT394" s="18"/>
      <c r="AU394" s="18"/>
      <c r="AV394" s="18"/>
      <c r="AW394" s="18"/>
      <c r="AX394" s="18"/>
    </row>
    <row r="395" spans="1:50" s="123" customFormat="1" ht="72" hidden="1" x14ac:dyDescent="0.2">
      <c r="A395" s="52" t="s">
        <v>45</v>
      </c>
      <c r="B395" s="52" t="s">
        <v>277</v>
      </c>
      <c r="C395" s="52" t="s">
        <v>276</v>
      </c>
      <c r="D395" s="52" t="s">
        <v>33</v>
      </c>
      <c r="E395" s="52" t="s">
        <v>454</v>
      </c>
      <c r="F395" s="121" t="s">
        <v>1965</v>
      </c>
      <c r="G395" s="52" t="s">
        <v>698</v>
      </c>
      <c r="H395" s="71" t="s">
        <v>387</v>
      </c>
      <c r="I395" s="71" t="s">
        <v>274</v>
      </c>
      <c r="J395" s="122">
        <v>112000</v>
      </c>
      <c r="K395" s="325" t="s">
        <v>3756</v>
      </c>
      <c r="L395" s="114"/>
      <c r="M395" s="325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28"/>
      <c r="AC395" s="328"/>
      <c r="AD395" s="336"/>
      <c r="AE395" s="18" t="s">
        <v>3762</v>
      </c>
      <c r="AF395" s="71" t="s">
        <v>1330</v>
      </c>
      <c r="AG395" s="52" t="s">
        <v>3544</v>
      </c>
      <c r="AH395" s="52" t="s">
        <v>3470</v>
      </c>
      <c r="AI395" s="54" t="s">
        <v>3467</v>
      </c>
      <c r="AJ395" s="54"/>
      <c r="AK395" s="71" t="s">
        <v>1334</v>
      </c>
      <c r="AL395" s="52" t="s">
        <v>1571</v>
      </c>
      <c r="AM395" s="52" t="s">
        <v>3553</v>
      </c>
      <c r="AN395" s="250"/>
      <c r="AO395" s="250"/>
      <c r="AP395" s="119">
        <f t="shared" si="15"/>
        <v>112000</v>
      </c>
      <c r="AQ395" s="196" t="s">
        <v>1327</v>
      </c>
      <c r="AR395" s="196" t="s">
        <v>1328</v>
      </c>
      <c r="AS395" s="18"/>
      <c r="AT395" s="18"/>
      <c r="AU395" s="18"/>
      <c r="AV395" s="18"/>
      <c r="AW395" s="18"/>
      <c r="AX395" s="18"/>
    </row>
    <row r="396" spans="1:50" s="123" customFormat="1" ht="72" hidden="1" x14ac:dyDescent="0.2">
      <c r="A396" s="52" t="s">
        <v>45</v>
      </c>
      <c r="B396" s="52" t="s">
        <v>277</v>
      </c>
      <c r="C396" s="52" t="s">
        <v>276</v>
      </c>
      <c r="D396" s="52" t="s">
        <v>33</v>
      </c>
      <c r="E396" s="52" t="s">
        <v>454</v>
      </c>
      <c r="F396" s="121" t="s">
        <v>1966</v>
      </c>
      <c r="G396" s="52" t="s">
        <v>699</v>
      </c>
      <c r="H396" s="71" t="s">
        <v>270</v>
      </c>
      <c r="I396" s="71" t="s">
        <v>274</v>
      </c>
      <c r="J396" s="122">
        <v>55000</v>
      </c>
      <c r="K396" s="325" t="s">
        <v>3756</v>
      </c>
      <c r="L396" s="114"/>
      <c r="M396" s="325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28"/>
      <c r="AC396" s="328"/>
      <c r="AD396" s="336"/>
      <c r="AE396" s="18" t="s">
        <v>3762</v>
      </c>
      <c r="AF396" s="71" t="s">
        <v>1330</v>
      </c>
      <c r="AG396" s="52" t="s">
        <v>3544</v>
      </c>
      <c r="AH396" s="52" t="s">
        <v>3470</v>
      </c>
      <c r="AI396" s="54" t="s">
        <v>3467</v>
      </c>
      <c r="AJ396" s="54"/>
      <c r="AK396" s="71" t="s">
        <v>1334</v>
      </c>
      <c r="AL396" s="52" t="s">
        <v>1571</v>
      </c>
      <c r="AM396" s="52" t="s">
        <v>3553</v>
      </c>
      <c r="AN396" s="250"/>
      <c r="AO396" s="250"/>
      <c r="AP396" s="119">
        <f t="shared" si="15"/>
        <v>55000</v>
      </c>
      <c r="AQ396" s="196" t="s">
        <v>1327</v>
      </c>
      <c r="AR396" s="196" t="s">
        <v>1328</v>
      </c>
      <c r="AS396" s="18"/>
      <c r="AT396" s="18"/>
      <c r="AU396" s="18"/>
      <c r="AV396" s="18"/>
      <c r="AW396" s="18"/>
      <c r="AX396" s="18"/>
    </row>
    <row r="397" spans="1:50" s="123" customFormat="1" ht="72" hidden="1" x14ac:dyDescent="0.2">
      <c r="A397" s="52" t="s">
        <v>45</v>
      </c>
      <c r="B397" s="52" t="s">
        <v>277</v>
      </c>
      <c r="C397" s="52" t="s">
        <v>276</v>
      </c>
      <c r="D397" s="52" t="s">
        <v>33</v>
      </c>
      <c r="E397" s="52" t="s">
        <v>454</v>
      </c>
      <c r="F397" s="121" t="s">
        <v>1967</v>
      </c>
      <c r="G397" s="52" t="s">
        <v>700</v>
      </c>
      <c r="H397" s="71" t="s">
        <v>270</v>
      </c>
      <c r="I397" s="71" t="s">
        <v>274</v>
      </c>
      <c r="J397" s="122">
        <v>50000</v>
      </c>
      <c r="K397" s="325" t="s">
        <v>3756</v>
      </c>
      <c r="L397" s="114"/>
      <c r="M397" s="325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28"/>
      <c r="AC397" s="328"/>
      <c r="AD397" s="336"/>
      <c r="AE397" s="18" t="s">
        <v>3762</v>
      </c>
      <c r="AF397" s="71" t="s">
        <v>1330</v>
      </c>
      <c r="AG397" s="52" t="s">
        <v>3544</v>
      </c>
      <c r="AH397" s="52" t="s">
        <v>3470</v>
      </c>
      <c r="AI397" s="54" t="s">
        <v>3467</v>
      </c>
      <c r="AJ397" s="54"/>
      <c r="AK397" s="71" t="s">
        <v>1334</v>
      </c>
      <c r="AL397" s="52" t="s">
        <v>1571</v>
      </c>
      <c r="AM397" s="52" t="s">
        <v>3553</v>
      </c>
      <c r="AN397" s="250"/>
      <c r="AO397" s="250"/>
      <c r="AP397" s="119">
        <f t="shared" si="15"/>
        <v>50000</v>
      </c>
      <c r="AQ397" s="196" t="s">
        <v>1327</v>
      </c>
      <c r="AR397" s="196" t="s">
        <v>1328</v>
      </c>
      <c r="AS397" s="18"/>
      <c r="AT397" s="18"/>
      <c r="AU397" s="18"/>
      <c r="AV397" s="18"/>
      <c r="AW397" s="18"/>
      <c r="AX397" s="18"/>
    </row>
    <row r="398" spans="1:50" s="123" customFormat="1" ht="72" hidden="1" x14ac:dyDescent="0.2">
      <c r="A398" s="52" t="s">
        <v>45</v>
      </c>
      <c r="B398" s="52" t="s">
        <v>277</v>
      </c>
      <c r="C398" s="52" t="s">
        <v>276</v>
      </c>
      <c r="D398" s="52" t="s">
        <v>33</v>
      </c>
      <c r="E398" s="52" t="s">
        <v>454</v>
      </c>
      <c r="F398" s="121" t="s">
        <v>1968</v>
      </c>
      <c r="G398" s="52" t="s">
        <v>701</v>
      </c>
      <c r="H398" s="71" t="s">
        <v>599</v>
      </c>
      <c r="I398" s="71" t="s">
        <v>274</v>
      </c>
      <c r="J398" s="122">
        <v>360000</v>
      </c>
      <c r="K398" s="325" t="s">
        <v>3756</v>
      </c>
      <c r="L398" s="114"/>
      <c r="M398" s="325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28"/>
      <c r="AC398" s="328"/>
      <c r="AD398" s="336"/>
      <c r="AE398" s="18" t="s">
        <v>3762</v>
      </c>
      <c r="AF398" s="71" t="s">
        <v>1330</v>
      </c>
      <c r="AG398" s="52" t="s">
        <v>3544</v>
      </c>
      <c r="AH398" s="52" t="s">
        <v>3470</v>
      </c>
      <c r="AI398" s="54" t="s">
        <v>3467</v>
      </c>
      <c r="AJ398" s="54"/>
      <c r="AK398" s="71" t="s">
        <v>1334</v>
      </c>
      <c r="AL398" s="52" t="s">
        <v>1571</v>
      </c>
      <c r="AM398" s="52" t="s">
        <v>3553</v>
      </c>
      <c r="AN398" s="250"/>
      <c r="AO398" s="250"/>
      <c r="AP398" s="119">
        <f t="shared" si="15"/>
        <v>360000</v>
      </c>
      <c r="AQ398" s="196" t="s">
        <v>1327</v>
      </c>
      <c r="AR398" s="196" t="s">
        <v>1328</v>
      </c>
      <c r="AS398" s="18"/>
      <c r="AT398" s="18"/>
      <c r="AU398" s="18"/>
      <c r="AV398" s="18"/>
      <c r="AW398" s="18"/>
      <c r="AX398" s="18"/>
    </row>
    <row r="399" spans="1:50" s="123" customFormat="1" ht="72" hidden="1" x14ac:dyDescent="0.2">
      <c r="A399" s="52" t="s">
        <v>45</v>
      </c>
      <c r="B399" s="52" t="s">
        <v>277</v>
      </c>
      <c r="C399" s="52" t="s">
        <v>276</v>
      </c>
      <c r="D399" s="52" t="s">
        <v>33</v>
      </c>
      <c r="E399" s="52" t="s">
        <v>454</v>
      </c>
      <c r="F399" s="121" t="s">
        <v>1969</v>
      </c>
      <c r="G399" s="52" t="s">
        <v>702</v>
      </c>
      <c r="H399" s="71" t="s">
        <v>270</v>
      </c>
      <c r="I399" s="71" t="s">
        <v>274</v>
      </c>
      <c r="J399" s="122">
        <v>75000</v>
      </c>
      <c r="K399" s="325" t="s">
        <v>3756</v>
      </c>
      <c r="L399" s="114"/>
      <c r="M399" s="325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28"/>
      <c r="AC399" s="328"/>
      <c r="AD399" s="336"/>
      <c r="AE399" s="18" t="s">
        <v>3762</v>
      </c>
      <c r="AF399" s="71" t="s">
        <v>1330</v>
      </c>
      <c r="AG399" s="52" t="s">
        <v>3544</v>
      </c>
      <c r="AH399" s="52" t="s">
        <v>3470</v>
      </c>
      <c r="AI399" s="54" t="s">
        <v>3467</v>
      </c>
      <c r="AJ399" s="54"/>
      <c r="AK399" s="71" t="s">
        <v>1334</v>
      </c>
      <c r="AL399" s="52" t="s">
        <v>1571</v>
      </c>
      <c r="AM399" s="52" t="s">
        <v>3553</v>
      </c>
      <c r="AN399" s="250"/>
      <c r="AO399" s="250"/>
      <c r="AP399" s="119">
        <f t="shared" si="15"/>
        <v>75000</v>
      </c>
      <c r="AQ399" s="196" t="s">
        <v>1327</v>
      </c>
      <c r="AR399" s="196" t="s">
        <v>1328</v>
      </c>
      <c r="AS399" s="18"/>
      <c r="AT399" s="18"/>
      <c r="AU399" s="18"/>
      <c r="AV399" s="18"/>
      <c r="AW399" s="18"/>
      <c r="AX399" s="18"/>
    </row>
    <row r="400" spans="1:50" s="123" customFormat="1" ht="72" hidden="1" x14ac:dyDescent="0.2">
      <c r="A400" s="52" t="s">
        <v>45</v>
      </c>
      <c r="B400" s="52" t="s">
        <v>277</v>
      </c>
      <c r="C400" s="52" t="s">
        <v>276</v>
      </c>
      <c r="D400" s="52" t="s">
        <v>33</v>
      </c>
      <c r="E400" s="52" t="s">
        <v>454</v>
      </c>
      <c r="F400" s="121" t="s">
        <v>1970</v>
      </c>
      <c r="G400" s="52" t="s">
        <v>703</v>
      </c>
      <c r="H400" s="71" t="s">
        <v>270</v>
      </c>
      <c r="I400" s="71" t="s">
        <v>274</v>
      </c>
      <c r="J400" s="122">
        <v>75000</v>
      </c>
      <c r="K400" s="325" t="s">
        <v>3756</v>
      </c>
      <c r="L400" s="114"/>
      <c r="M400" s="325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28"/>
      <c r="AC400" s="328"/>
      <c r="AD400" s="336"/>
      <c r="AE400" s="18" t="s">
        <v>3762</v>
      </c>
      <c r="AF400" s="71" t="s">
        <v>1330</v>
      </c>
      <c r="AG400" s="52" t="s">
        <v>3544</v>
      </c>
      <c r="AH400" s="52" t="s">
        <v>3470</v>
      </c>
      <c r="AI400" s="54" t="s">
        <v>3467</v>
      </c>
      <c r="AJ400" s="54"/>
      <c r="AK400" s="71" t="s">
        <v>1334</v>
      </c>
      <c r="AL400" s="52" t="s">
        <v>1571</v>
      </c>
      <c r="AM400" s="52" t="s">
        <v>3553</v>
      </c>
      <c r="AN400" s="250"/>
      <c r="AO400" s="250"/>
      <c r="AP400" s="119">
        <f t="shared" si="15"/>
        <v>75000</v>
      </c>
      <c r="AQ400" s="196" t="s">
        <v>1327</v>
      </c>
      <c r="AR400" s="196" t="s">
        <v>1328</v>
      </c>
      <c r="AS400" s="18"/>
      <c r="AT400" s="18"/>
      <c r="AU400" s="18"/>
      <c r="AV400" s="18"/>
      <c r="AW400" s="18"/>
      <c r="AX400" s="18"/>
    </row>
    <row r="401" spans="1:50" s="123" customFormat="1" ht="72" hidden="1" x14ac:dyDescent="0.2">
      <c r="A401" s="52" t="s">
        <v>45</v>
      </c>
      <c r="B401" s="52" t="s">
        <v>277</v>
      </c>
      <c r="C401" s="52" t="s">
        <v>276</v>
      </c>
      <c r="D401" s="52" t="s">
        <v>33</v>
      </c>
      <c r="E401" s="52" t="s">
        <v>454</v>
      </c>
      <c r="F401" s="121" t="s">
        <v>1971</v>
      </c>
      <c r="G401" s="52" t="s">
        <v>704</v>
      </c>
      <c r="H401" s="71" t="s">
        <v>270</v>
      </c>
      <c r="I401" s="71" t="s">
        <v>274</v>
      </c>
      <c r="J401" s="122">
        <v>75000</v>
      </c>
      <c r="K401" s="325" t="s">
        <v>3756</v>
      </c>
      <c r="L401" s="114"/>
      <c r="M401" s="325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28"/>
      <c r="AC401" s="328"/>
      <c r="AD401" s="336"/>
      <c r="AE401" s="18" t="s">
        <v>3762</v>
      </c>
      <c r="AF401" s="71" t="s">
        <v>1330</v>
      </c>
      <c r="AG401" s="52" t="s">
        <v>3544</v>
      </c>
      <c r="AH401" s="52" t="s">
        <v>3470</v>
      </c>
      <c r="AI401" s="54" t="s">
        <v>3467</v>
      </c>
      <c r="AJ401" s="54"/>
      <c r="AK401" s="71" t="s">
        <v>1334</v>
      </c>
      <c r="AL401" s="52" t="s">
        <v>1571</v>
      </c>
      <c r="AM401" s="52" t="s">
        <v>3553</v>
      </c>
      <c r="AN401" s="250"/>
      <c r="AO401" s="250"/>
      <c r="AP401" s="119">
        <f t="shared" si="15"/>
        <v>75000</v>
      </c>
      <c r="AQ401" s="196" t="s">
        <v>1327</v>
      </c>
      <c r="AR401" s="196" t="s">
        <v>1328</v>
      </c>
      <c r="AS401" s="18"/>
      <c r="AT401" s="18"/>
      <c r="AU401" s="18"/>
      <c r="AV401" s="18"/>
      <c r="AW401" s="18"/>
      <c r="AX401" s="18"/>
    </row>
    <row r="402" spans="1:50" s="123" customFormat="1" ht="72" hidden="1" x14ac:dyDescent="0.2">
      <c r="A402" s="52" t="s">
        <v>45</v>
      </c>
      <c r="B402" s="52" t="s">
        <v>277</v>
      </c>
      <c r="C402" s="52" t="s">
        <v>276</v>
      </c>
      <c r="D402" s="52" t="s">
        <v>33</v>
      </c>
      <c r="E402" s="52" t="s">
        <v>454</v>
      </c>
      <c r="F402" s="121" t="s">
        <v>1972</v>
      </c>
      <c r="G402" s="52" t="s">
        <v>705</v>
      </c>
      <c r="H402" s="71" t="s">
        <v>270</v>
      </c>
      <c r="I402" s="71" t="s">
        <v>274</v>
      </c>
      <c r="J402" s="122">
        <v>75000</v>
      </c>
      <c r="K402" s="325" t="s">
        <v>3756</v>
      </c>
      <c r="L402" s="114"/>
      <c r="M402" s="325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28"/>
      <c r="AC402" s="328"/>
      <c r="AD402" s="336"/>
      <c r="AE402" s="18" t="s">
        <v>3762</v>
      </c>
      <c r="AF402" s="71" t="s">
        <v>1330</v>
      </c>
      <c r="AG402" s="52" t="s">
        <v>3544</v>
      </c>
      <c r="AH402" s="52" t="s">
        <v>3470</v>
      </c>
      <c r="AI402" s="54" t="s">
        <v>3467</v>
      </c>
      <c r="AJ402" s="54"/>
      <c r="AK402" s="71" t="s">
        <v>1334</v>
      </c>
      <c r="AL402" s="52" t="s">
        <v>1571</v>
      </c>
      <c r="AM402" s="52" t="s">
        <v>3553</v>
      </c>
      <c r="AN402" s="250"/>
      <c r="AO402" s="250"/>
      <c r="AP402" s="119">
        <f t="shared" si="15"/>
        <v>75000</v>
      </c>
      <c r="AQ402" s="196" t="s">
        <v>1327</v>
      </c>
      <c r="AR402" s="196" t="s">
        <v>1328</v>
      </c>
      <c r="AS402" s="18"/>
      <c r="AT402" s="18"/>
      <c r="AU402" s="18"/>
      <c r="AV402" s="18"/>
      <c r="AW402" s="18"/>
      <c r="AX402" s="18"/>
    </row>
    <row r="403" spans="1:50" s="123" customFormat="1" ht="72" hidden="1" x14ac:dyDescent="0.2">
      <c r="A403" s="52" t="s">
        <v>45</v>
      </c>
      <c r="B403" s="52" t="s">
        <v>277</v>
      </c>
      <c r="C403" s="52" t="s">
        <v>276</v>
      </c>
      <c r="D403" s="52" t="s">
        <v>33</v>
      </c>
      <c r="E403" s="52" t="s">
        <v>454</v>
      </c>
      <c r="F403" s="121" t="s">
        <v>1973</v>
      </c>
      <c r="G403" s="52" t="s">
        <v>706</v>
      </c>
      <c r="H403" s="71" t="s">
        <v>270</v>
      </c>
      <c r="I403" s="71" t="s">
        <v>274</v>
      </c>
      <c r="J403" s="122">
        <v>75000</v>
      </c>
      <c r="K403" s="325" t="s">
        <v>3756</v>
      </c>
      <c r="L403" s="114"/>
      <c r="M403" s="325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28"/>
      <c r="AC403" s="328"/>
      <c r="AD403" s="336"/>
      <c r="AE403" s="18" t="s">
        <v>3762</v>
      </c>
      <c r="AF403" s="71" t="s">
        <v>1330</v>
      </c>
      <c r="AG403" s="52" t="s">
        <v>3544</v>
      </c>
      <c r="AH403" s="52" t="s">
        <v>3470</v>
      </c>
      <c r="AI403" s="54" t="s">
        <v>3467</v>
      </c>
      <c r="AJ403" s="54"/>
      <c r="AK403" s="71" t="s">
        <v>1334</v>
      </c>
      <c r="AL403" s="52" t="s">
        <v>1571</v>
      </c>
      <c r="AM403" s="52" t="s">
        <v>3553</v>
      </c>
      <c r="AN403" s="250"/>
      <c r="AO403" s="250"/>
      <c r="AP403" s="119">
        <f t="shared" si="15"/>
        <v>75000</v>
      </c>
      <c r="AQ403" s="196" t="s">
        <v>1327</v>
      </c>
      <c r="AR403" s="196" t="s">
        <v>1328</v>
      </c>
      <c r="AS403" s="18"/>
      <c r="AT403" s="18"/>
      <c r="AU403" s="18"/>
      <c r="AV403" s="18"/>
      <c r="AW403" s="18"/>
      <c r="AX403" s="18"/>
    </row>
    <row r="404" spans="1:50" s="123" customFormat="1" ht="72" hidden="1" x14ac:dyDescent="0.2">
      <c r="A404" s="52" t="s">
        <v>45</v>
      </c>
      <c r="B404" s="52" t="s">
        <v>277</v>
      </c>
      <c r="C404" s="52" t="s">
        <v>276</v>
      </c>
      <c r="D404" s="52" t="s">
        <v>33</v>
      </c>
      <c r="E404" s="52" t="s">
        <v>454</v>
      </c>
      <c r="F404" s="121" t="s">
        <v>1974</v>
      </c>
      <c r="G404" s="52" t="s">
        <v>707</v>
      </c>
      <c r="H404" s="71" t="s">
        <v>270</v>
      </c>
      <c r="I404" s="71" t="s">
        <v>274</v>
      </c>
      <c r="J404" s="122">
        <v>65000</v>
      </c>
      <c r="K404" s="325" t="s">
        <v>3756</v>
      </c>
      <c r="L404" s="114"/>
      <c r="M404" s="325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28"/>
      <c r="AC404" s="328"/>
      <c r="AD404" s="336"/>
      <c r="AE404" s="18" t="s">
        <v>3762</v>
      </c>
      <c r="AF404" s="71" t="s">
        <v>1330</v>
      </c>
      <c r="AG404" s="52" t="s">
        <v>3544</v>
      </c>
      <c r="AH404" s="52" t="s">
        <v>3470</v>
      </c>
      <c r="AI404" s="54" t="s">
        <v>3467</v>
      </c>
      <c r="AJ404" s="54"/>
      <c r="AK404" s="71" t="s">
        <v>1334</v>
      </c>
      <c r="AL404" s="52" t="s">
        <v>1571</v>
      </c>
      <c r="AM404" s="52" t="s">
        <v>3553</v>
      </c>
      <c r="AN404" s="250"/>
      <c r="AO404" s="250"/>
      <c r="AP404" s="119">
        <f t="shared" si="15"/>
        <v>65000</v>
      </c>
      <c r="AQ404" s="196" t="s">
        <v>1327</v>
      </c>
      <c r="AR404" s="196" t="s">
        <v>1328</v>
      </c>
      <c r="AS404" s="18"/>
      <c r="AT404" s="18"/>
      <c r="AU404" s="18"/>
      <c r="AV404" s="18"/>
      <c r="AW404" s="18"/>
      <c r="AX404" s="18"/>
    </row>
    <row r="405" spans="1:50" s="123" customFormat="1" ht="72" hidden="1" x14ac:dyDescent="0.2">
      <c r="A405" s="52" t="s">
        <v>45</v>
      </c>
      <c r="B405" s="52" t="s">
        <v>277</v>
      </c>
      <c r="C405" s="52" t="s">
        <v>276</v>
      </c>
      <c r="D405" s="52" t="s">
        <v>33</v>
      </c>
      <c r="E405" s="52" t="s">
        <v>454</v>
      </c>
      <c r="F405" s="121" t="s">
        <v>1975</v>
      </c>
      <c r="G405" s="52" t="s">
        <v>708</v>
      </c>
      <c r="H405" s="71" t="s">
        <v>387</v>
      </c>
      <c r="I405" s="71" t="s">
        <v>274</v>
      </c>
      <c r="J405" s="122">
        <v>48000</v>
      </c>
      <c r="K405" s="325" t="s">
        <v>3756</v>
      </c>
      <c r="L405" s="114"/>
      <c r="M405" s="325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28"/>
      <c r="AC405" s="328"/>
      <c r="AD405" s="336"/>
      <c r="AE405" s="18" t="s">
        <v>3762</v>
      </c>
      <c r="AF405" s="71" t="s">
        <v>1330</v>
      </c>
      <c r="AG405" s="52" t="s">
        <v>3544</v>
      </c>
      <c r="AH405" s="52" t="s">
        <v>3470</v>
      </c>
      <c r="AI405" s="54" t="s">
        <v>3467</v>
      </c>
      <c r="AJ405" s="54"/>
      <c r="AK405" s="71" t="s">
        <v>1334</v>
      </c>
      <c r="AL405" s="52" t="s">
        <v>1571</v>
      </c>
      <c r="AM405" s="52" t="s">
        <v>3553</v>
      </c>
      <c r="AN405" s="250"/>
      <c r="AO405" s="250"/>
      <c r="AP405" s="119">
        <f t="shared" si="15"/>
        <v>48000</v>
      </c>
      <c r="AQ405" s="196" t="s">
        <v>1327</v>
      </c>
      <c r="AR405" s="196" t="s">
        <v>1328</v>
      </c>
      <c r="AS405" s="18"/>
      <c r="AT405" s="18"/>
      <c r="AU405" s="18"/>
      <c r="AV405" s="18"/>
      <c r="AW405" s="18"/>
      <c r="AX405" s="18"/>
    </row>
    <row r="406" spans="1:50" s="123" customFormat="1" ht="72" hidden="1" x14ac:dyDescent="0.2">
      <c r="A406" s="52" t="s">
        <v>45</v>
      </c>
      <c r="B406" s="52" t="s">
        <v>277</v>
      </c>
      <c r="C406" s="52" t="s">
        <v>276</v>
      </c>
      <c r="D406" s="52" t="s">
        <v>33</v>
      </c>
      <c r="E406" s="52" t="s">
        <v>454</v>
      </c>
      <c r="F406" s="121" t="s">
        <v>1976</v>
      </c>
      <c r="G406" s="52" t="s">
        <v>709</v>
      </c>
      <c r="H406" s="71" t="s">
        <v>272</v>
      </c>
      <c r="I406" s="71" t="s">
        <v>274</v>
      </c>
      <c r="J406" s="122">
        <v>54000</v>
      </c>
      <c r="K406" s="325"/>
      <c r="L406" s="114"/>
      <c r="M406" s="325" t="s">
        <v>3756</v>
      </c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28" t="s">
        <v>2887</v>
      </c>
      <c r="AC406" s="328" t="s">
        <v>2887</v>
      </c>
      <c r="AD406" s="336"/>
      <c r="AE406" s="18" t="s">
        <v>2876</v>
      </c>
      <c r="AF406" s="71" t="s">
        <v>2876</v>
      </c>
      <c r="AG406" s="71" t="s">
        <v>3544</v>
      </c>
      <c r="AH406" s="52" t="s">
        <v>2457</v>
      </c>
      <c r="AI406" s="54" t="s">
        <v>2457</v>
      </c>
      <c r="AJ406" s="54"/>
      <c r="AK406" s="71" t="s">
        <v>1334</v>
      </c>
      <c r="AL406" s="52" t="s">
        <v>1571</v>
      </c>
      <c r="AM406" s="52" t="s">
        <v>3552</v>
      </c>
      <c r="AN406" s="250"/>
      <c r="AO406" s="122">
        <v>54000</v>
      </c>
      <c r="AP406" s="119">
        <f t="shared" si="15"/>
        <v>0</v>
      </c>
      <c r="AQ406" s="196" t="s">
        <v>1327</v>
      </c>
      <c r="AR406" s="196" t="s">
        <v>1328</v>
      </c>
      <c r="AS406" s="18"/>
      <c r="AT406" s="18"/>
      <c r="AU406" s="18"/>
      <c r="AV406" s="18"/>
      <c r="AW406" s="18"/>
      <c r="AX406" s="18"/>
    </row>
    <row r="407" spans="1:50" s="123" customFormat="1" ht="72" hidden="1" x14ac:dyDescent="0.2">
      <c r="A407" s="52" t="s">
        <v>45</v>
      </c>
      <c r="B407" s="52" t="s">
        <v>277</v>
      </c>
      <c r="C407" s="52" t="s">
        <v>276</v>
      </c>
      <c r="D407" s="52" t="s">
        <v>33</v>
      </c>
      <c r="E407" s="52" t="s">
        <v>454</v>
      </c>
      <c r="F407" s="121" t="s">
        <v>1977</v>
      </c>
      <c r="G407" s="52" t="s">
        <v>710</v>
      </c>
      <c r="H407" s="71" t="s">
        <v>319</v>
      </c>
      <c r="I407" s="71" t="s">
        <v>274</v>
      </c>
      <c r="J407" s="122">
        <v>120000</v>
      </c>
      <c r="K407" s="325" t="s">
        <v>3756</v>
      </c>
      <c r="L407" s="114"/>
      <c r="M407" s="325"/>
      <c r="N407" s="53">
        <v>43887</v>
      </c>
      <c r="O407" s="18" t="s">
        <v>3763</v>
      </c>
      <c r="P407" s="36" t="s">
        <v>2892</v>
      </c>
      <c r="Q407" s="18" t="s">
        <v>3764</v>
      </c>
      <c r="R407" s="18"/>
      <c r="S407" s="18"/>
      <c r="T407" s="18"/>
      <c r="U407" s="18"/>
      <c r="V407" s="53"/>
      <c r="W407" s="17"/>
      <c r="X407" s="32"/>
      <c r="Y407" s="36" t="s">
        <v>3765</v>
      </c>
      <c r="Z407" s="17"/>
      <c r="AA407" s="36" t="s">
        <v>3766</v>
      </c>
      <c r="AB407" s="328"/>
      <c r="AC407" s="328"/>
      <c r="AD407" s="336"/>
      <c r="AE407" s="18" t="s">
        <v>3762</v>
      </c>
      <c r="AF407" s="71" t="s">
        <v>1330</v>
      </c>
      <c r="AG407" s="52" t="s">
        <v>3544</v>
      </c>
      <c r="AH407" s="52" t="s">
        <v>3470</v>
      </c>
      <c r="AI407" s="54" t="s">
        <v>2456</v>
      </c>
      <c r="AJ407" s="54"/>
      <c r="AK407" s="71" t="s">
        <v>1334</v>
      </c>
      <c r="AL407" s="52" t="s">
        <v>1571</v>
      </c>
      <c r="AM407" s="52" t="s">
        <v>3553</v>
      </c>
      <c r="AN407" s="122">
        <v>120000</v>
      </c>
      <c r="AO407" s="250"/>
      <c r="AP407" s="119">
        <f t="shared" si="15"/>
        <v>0</v>
      </c>
      <c r="AQ407" s="196" t="s">
        <v>1327</v>
      </c>
      <c r="AR407" s="196" t="s">
        <v>1328</v>
      </c>
      <c r="AS407" s="18"/>
      <c r="AT407" s="18"/>
      <c r="AU407" s="18"/>
      <c r="AV407" s="18"/>
      <c r="AW407" s="18"/>
      <c r="AX407" s="18"/>
    </row>
    <row r="408" spans="1:50" s="123" customFormat="1" ht="72" hidden="1" x14ac:dyDescent="0.2">
      <c r="A408" s="52" t="s">
        <v>45</v>
      </c>
      <c r="B408" s="52" t="s">
        <v>277</v>
      </c>
      <c r="C408" s="52" t="s">
        <v>276</v>
      </c>
      <c r="D408" s="52" t="s">
        <v>33</v>
      </c>
      <c r="E408" s="52" t="s">
        <v>454</v>
      </c>
      <c r="F408" s="121" t="s">
        <v>1978</v>
      </c>
      <c r="G408" s="52" t="s">
        <v>711</v>
      </c>
      <c r="H408" s="71" t="s">
        <v>319</v>
      </c>
      <c r="I408" s="71" t="s">
        <v>274</v>
      </c>
      <c r="J408" s="122">
        <v>100000</v>
      </c>
      <c r="K408" s="325" t="s">
        <v>3756</v>
      </c>
      <c r="L408" s="114"/>
      <c r="M408" s="325"/>
      <c r="N408" s="53">
        <v>43887</v>
      </c>
      <c r="O408" s="18" t="s">
        <v>3763</v>
      </c>
      <c r="P408" s="36" t="s">
        <v>2892</v>
      </c>
      <c r="Q408" s="18" t="s">
        <v>3764</v>
      </c>
      <c r="R408" s="18"/>
      <c r="S408" s="18"/>
      <c r="T408" s="18"/>
      <c r="U408" s="18"/>
      <c r="V408" s="53"/>
      <c r="W408" s="17"/>
      <c r="X408" s="32"/>
      <c r="Y408" s="36" t="s">
        <v>3765</v>
      </c>
      <c r="Z408" s="17"/>
      <c r="AA408" s="36" t="s">
        <v>3766</v>
      </c>
      <c r="AB408" s="328"/>
      <c r="AC408" s="328"/>
      <c r="AD408" s="336"/>
      <c r="AE408" s="18" t="s">
        <v>3762</v>
      </c>
      <c r="AF408" s="71" t="s">
        <v>1330</v>
      </c>
      <c r="AG408" s="52" t="s">
        <v>3544</v>
      </c>
      <c r="AH408" s="52" t="s">
        <v>3470</v>
      </c>
      <c r="AI408" s="54" t="s">
        <v>2456</v>
      </c>
      <c r="AJ408" s="54"/>
      <c r="AK408" s="71" t="s">
        <v>1334</v>
      </c>
      <c r="AL408" s="52" t="s">
        <v>1571</v>
      </c>
      <c r="AM408" s="52" t="s">
        <v>3553</v>
      </c>
      <c r="AN408" s="122">
        <v>100000</v>
      </c>
      <c r="AO408" s="250"/>
      <c r="AP408" s="119">
        <f t="shared" si="15"/>
        <v>0</v>
      </c>
      <c r="AQ408" s="196" t="s">
        <v>1327</v>
      </c>
      <c r="AR408" s="196" t="s">
        <v>1328</v>
      </c>
      <c r="AS408" s="18"/>
      <c r="AT408" s="18"/>
      <c r="AU408" s="18"/>
      <c r="AV408" s="18"/>
      <c r="AW408" s="18"/>
      <c r="AX408" s="18"/>
    </row>
    <row r="409" spans="1:50" s="123" customFormat="1" ht="72" hidden="1" x14ac:dyDescent="0.2">
      <c r="A409" s="52" t="s">
        <v>45</v>
      </c>
      <c r="B409" s="52" t="s">
        <v>277</v>
      </c>
      <c r="C409" s="52" t="s">
        <v>276</v>
      </c>
      <c r="D409" s="52" t="s">
        <v>33</v>
      </c>
      <c r="E409" s="52" t="s">
        <v>454</v>
      </c>
      <c r="F409" s="121" t="s">
        <v>1979</v>
      </c>
      <c r="G409" s="52" t="s">
        <v>712</v>
      </c>
      <c r="H409" s="71" t="s">
        <v>317</v>
      </c>
      <c r="I409" s="71" t="s">
        <v>274</v>
      </c>
      <c r="J409" s="122">
        <v>250000</v>
      </c>
      <c r="K409" s="325" t="s">
        <v>3756</v>
      </c>
      <c r="L409" s="114"/>
      <c r="M409" s="325"/>
      <c r="N409" s="53">
        <v>43887</v>
      </c>
      <c r="O409" s="18" t="s">
        <v>3763</v>
      </c>
      <c r="P409" s="36" t="s">
        <v>2892</v>
      </c>
      <c r="Q409" s="18" t="s">
        <v>3764</v>
      </c>
      <c r="R409" s="18"/>
      <c r="S409" s="18"/>
      <c r="T409" s="18"/>
      <c r="U409" s="18"/>
      <c r="V409" s="53"/>
      <c r="W409" s="17"/>
      <c r="X409" s="32"/>
      <c r="Y409" s="36" t="s">
        <v>3765</v>
      </c>
      <c r="Z409" s="17"/>
      <c r="AA409" s="36" t="s">
        <v>3766</v>
      </c>
      <c r="AB409" s="328"/>
      <c r="AC409" s="328"/>
      <c r="AD409" s="336"/>
      <c r="AE409" s="18" t="s">
        <v>3762</v>
      </c>
      <c r="AF409" s="71" t="s">
        <v>1330</v>
      </c>
      <c r="AG409" s="52" t="s">
        <v>3544</v>
      </c>
      <c r="AH409" s="52" t="s">
        <v>3470</v>
      </c>
      <c r="AI409" s="54" t="s">
        <v>2456</v>
      </c>
      <c r="AJ409" s="54"/>
      <c r="AK409" s="71" t="s">
        <v>1334</v>
      </c>
      <c r="AL409" s="52" t="s">
        <v>1571</v>
      </c>
      <c r="AM409" s="52" t="s">
        <v>3553</v>
      </c>
      <c r="AN409" s="122">
        <v>250000</v>
      </c>
      <c r="AO409" s="250"/>
      <c r="AP409" s="119">
        <f t="shared" si="15"/>
        <v>0</v>
      </c>
      <c r="AQ409" s="196" t="s">
        <v>1327</v>
      </c>
      <c r="AR409" s="196" t="s">
        <v>1328</v>
      </c>
      <c r="AS409" s="18"/>
      <c r="AT409" s="18"/>
      <c r="AU409" s="18"/>
      <c r="AV409" s="18"/>
      <c r="AW409" s="18"/>
      <c r="AX409" s="18"/>
    </row>
    <row r="410" spans="1:50" s="123" customFormat="1" ht="72" hidden="1" x14ac:dyDescent="0.2">
      <c r="A410" s="52" t="s">
        <v>45</v>
      </c>
      <c r="B410" s="52" t="s">
        <v>277</v>
      </c>
      <c r="C410" s="52" t="s">
        <v>276</v>
      </c>
      <c r="D410" s="52" t="s">
        <v>33</v>
      </c>
      <c r="E410" s="52" t="s">
        <v>454</v>
      </c>
      <c r="F410" s="121" t="s">
        <v>1980</v>
      </c>
      <c r="G410" s="52" t="s">
        <v>713</v>
      </c>
      <c r="H410" s="71" t="s">
        <v>317</v>
      </c>
      <c r="I410" s="71" t="s">
        <v>274</v>
      </c>
      <c r="J410" s="122">
        <v>150000</v>
      </c>
      <c r="K410" s="325" t="s">
        <v>3756</v>
      </c>
      <c r="L410" s="114"/>
      <c r="M410" s="325"/>
      <c r="N410" s="53">
        <v>43887</v>
      </c>
      <c r="O410" s="18" t="s">
        <v>3763</v>
      </c>
      <c r="P410" s="36" t="s">
        <v>2892</v>
      </c>
      <c r="Q410" s="18" t="s">
        <v>3764</v>
      </c>
      <c r="R410" s="18"/>
      <c r="S410" s="18"/>
      <c r="T410" s="18"/>
      <c r="U410" s="18"/>
      <c r="V410" s="53"/>
      <c r="W410" s="17"/>
      <c r="X410" s="32"/>
      <c r="Y410" s="36" t="s">
        <v>3765</v>
      </c>
      <c r="Z410" s="17"/>
      <c r="AA410" s="36" t="s">
        <v>3766</v>
      </c>
      <c r="AB410" s="328"/>
      <c r="AC410" s="328"/>
      <c r="AD410" s="336"/>
      <c r="AE410" s="18" t="s">
        <v>3762</v>
      </c>
      <c r="AF410" s="71" t="s">
        <v>1330</v>
      </c>
      <c r="AG410" s="52" t="s">
        <v>3544</v>
      </c>
      <c r="AH410" s="52" t="s">
        <v>3470</v>
      </c>
      <c r="AI410" s="54" t="s">
        <v>2456</v>
      </c>
      <c r="AJ410" s="54"/>
      <c r="AK410" s="71" t="s">
        <v>1334</v>
      </c>
      <c r="AL410" s="52" t="s">
        <v>1571</v>
      </c>
      <c r="AM410" s="52" t="s">
        <v>3553</v>
      </c>
      <c r="AN410" s="250">
        <v>140955</v>
      </c>
      <c r="AO410" s="250"/>
      <c r="AP410" s="119">
        <f t="shared" si="15"/>
        <v>9045</v>
      </c>
      <c r="AQ410" s="196" t="s">
        <v>1327</v>
      </c>
      <c r="AR410" s="196" t="s">
        <v>1328</v>
      </c>
      <c r="AS410" s="18"/>
      <c r="AT410" s="18"/>
      <c r="AU410" s="18"/>
      <c r="AV410" s="18"/>
      <c r="AW410" s="18"/>
      <c r="AX410" s="18"/>
    </row>
    <row r="411" spans="1:50" s="123" customFormat="1" ht="72" hidden="1" x14ac:dyDescent="0.2">
      <c r="A411" s="52" t="s">
        <v>45</v>
      </c>
      <c r="B411" s="52" t="s">
        <v>277</v>
      </c>
      <c r="C411" s="52" t="s">
        <v>276</v>
      </c>
      <c r="D411" s="52" t="s">
        <v>33</v>
      </c>
      <c r="E411" s="52" t="s">
        <v>454</v>
      </c>
      <c r="F411" s="121" t="s">
        <v>1981</v>
      </c>
      <c r="G411" s="52" t="s">
        <v>714</v>
      </c>
      <c r="H411" s="71" t="s">
        <v>270</v>
      </c>
      <c r="I411" s="71" t="s">
        <v>274</v>
      </c>
      <c r="J411" s="122">
        <v>48000</v>
      </c>
      <c r="K411" s="325" t="s">
        <v>3756</v>
      </c>
      <c r="L411" s="114"/>
      <c r="M411" s="325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28"/>
      <c r="AC411" s="328"/>
      <c r="AD411" s="336"/>
      <c r="AE411" s="18" t="s">
        <v>3762</v>
      </c>
      <c r="AF411" s="71" t="s">
        <v>1330</v>
      </c>
      <c r="AG411" s="52" t="s">
        <v>3544</v>
      </c>
      <c r="AH411" s="52" t="s">
        <v>3470</v>
      </c>
      <c r="AI411" s="54" t="s">
        <v>3467</v>
      </c>
      <c r="AJ411" s="54"/>
      <c r="AK411" s="71" t="s">
        <v>1334</v>
      </c>
      <c r="AL411" s="52" t="s">
        <v>1571</v>
      </c>
      <c r="AM411" s="52" t="s">
        <v>3553</v>
      </c>
      <c r="AN411" s="250"/>
      <c r="AO411" s="250"/>
      <c r="AP411" s="119">
        <f t="shared" si="15"/>
        <v>48000</v>
      </c>
      <c r="AQ411" s="196" t="s">
        <v>1327</v>
      </c>
      <c r="AR411" s="196" t="s">
        <v>1328</v>
      </c>
      <c r="AS411" s="18"/>
      <c r="AT411" s="18"/>
      <c r="AU411" s="18"/>
      <c r="AV411" s="18"/>
      <c r="AW411" s="18"/>
      <c r="AX411" s="18"/>
    </row>
    <row r="412" spans="1:50" s="123" customFormat="1" ht="72" hidden="1" x14ac:dyDescent="0.2">
      <c r="A412" s="52" t="s">
        <v>45</v>
      </c>
      <c r="B412" s="52" t="s">
        <v>277</v>
      </c>
      <c r="C412" s="52" t="s">
        <v>276</v>
      </c>
      <c r="D412" s="52" t="s">
        <v>33</v>
      </c>
      <c r="E412" s="52" t="s">
        <v>454</v>
      </c>
      <c r="F412" s="121" t="s">
        <v>1982</v>
      </c>
      <c r="G412" s="52" t="s">
        <v>715</v>
      </c>
      <c r="H412" s="71" t="s">
        <v>270</v>
      </c>
      <c r="I412" s="71" t="s">
        <v>335</v>
      </c>
      <c r="J412" s="122">
        <v>27000</v>
      </c>
      <c r="K412" s="325" t="s">
        <v>3756</v>
      </c>
      <c r="L412" s="114"/>
      <c r="M412" s="325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28"/>
      <c r="AC412" s="328"/>
      <c r="AD412" s="336"/>
      <c r="AE412" s="18" t="s">
        <v>3762</v>
      </c>
      <c r="AF412" s="71" t="s">
        <v>1330</v>
      </c>
      <c r="AG412" s="52" t="s">
        <v>3544</v>
      </c>
      <c r="AH412" s="52" t="s">
        <v>3470</v>
      </c>
      <c r="AI412" s="54" t="s">
        <v>3467</v>
      </c>
      <c r="AJ412" s="54"/>
      <c r="AK412" s="71" t="s">
        <v>1334</v>
      </c>
      <c r="AL412" s="52" t="s">
        <v>1571</v>
      </c>
      <c r="AM412" s="52" t="s">
        <v>3553</v>
      </c>
      <c r="AN412" s="250"/>
      <c r="AO412" s="250"/>
      <c r="AP412" s="119">
        <f t="shared" si="15"/>
        <v>27000</v>
      </c>
      <c r="AQ412" s="196" t="s">
        <v>1327</v>
      </c>
      <c r="AR412" s="196" t="s">
        <v>1328</v>
      </c>
      <c r="AS412" s="18"/>
      <c r="AT412" s="18"/>
      <c r="AU412" s="18"/>
      <c r="AV412" s="18"/>
      <c r="AW412" s="18"/>
      <c r="AX412" s="18"/>
    </row>
    <row r="413" spans="1:50" s="123" customFormat="1" ht="72" hidden="1" x14ac:dyDescent="0.2">
      <c r="A413" s="52" t="s">
        <v>45</v>
      </c>
      <c r="B413" s="52" t="s">
        <v>277</v>
      </c>
      <c r="C413" s="52" t="s">
        <v>276</v>
      </c>
      <c r="D413" s="52" t="s">
        <v>33</v>
      </c>
      <c r="E413" s="52" t="s">
        <v>454</v>
      </c>
      <c r="F413" s="121" t="s">
        <v>1983</v>
      </c>
      <c r="G413" s="52" t="s">
        <v>716</v>
      </c>
      <c r="H413" s="71" t="s">
        <v>270</v>
      </c>
      <c r="I413" s="71" t="s">
        <v>335</v>
      </c>
      <c r="J413" s="122">
        <v>27000</v>
      </c>
      <c r="K413" s="325" t="s">
        <v>3756</v>
      </c>
      <c r="L413" s="114"/>
      <c r="M413" s="325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28"/>
      <c r="AC413" s="328"/>
      <c r="AD413" s="336"/>
      <c r="AE413" s="18" t="s">
        <v>3762</v>
      </c>
      <c r="AF413" s="71" t="s">
        <v>1330</v>
      </c>
      <c r="AG413" s="52" t="s">
        <v>3544</v>
      </c>
      <c r="AH413" s="52" t="s">
        <v>3470</v>
      </c>
      <c r="AI413" s="54" t="s">
        <v>3467</v>
      </c>
      <c r="AJ413" s="54"/>
      <c r="AK413" s="71" t="s">
        <v>1334</v>
      </c>
      <c r="AL413" s="52" t="s">
        <v>1571</v>
      </c>
      <c r="AM413" s="52" t="s">
        <v>3553</v>
      </c>
      <c r="AN413" s="250"/>
      <c r="AO413" s="250"/>
      <c r="AP413" s="119">
        <f t="shared" si="15"/>
        <v>27000</v>
      </c>
      <c r="AQ413" s="196" t="s">
        <v>1327</v>
      </c>
      <c r="AR413" s="196" t="s">
        <v>1328</v>
      </c>
      <c r="AS413" s="18"/>
      <c r="AT413" s="18"/>
      <c r="AU413" s="18"/>
      <c r="AV413" s="18"/>
      <c r="AW413" s="18"/>
      <c r="AX413" s="18"/>
    </row>
    <row r="414" spans="1:50" s="123" customFormat="1" ht="72" hidden="1" x14ac:dyDescent="0.2">
      <c r="A414" s="52" t="s">
        <v>45</v>
      </c>
      <c r="B414" s="52" t="s">
        <v>277</v>
      </c>
      <c r="C414" s="52" t="s">
        <v>276</v>
      </c>
      <c r="D414" s="52" t="s">
        <v>33</v>
      </c>
      <c r="E414" s="52" t="s">
        <v>454</v>
      </c>
      <c r="F414" s="121" t="s">
        <v>1984</v>
      </c>
      <c r="G414" s="52" t="s">
        <v>717</v>
      </c>
      <c r="H414" s="71" t="s">
        <v>270</v>
      </c>
      <c r="I414" s="71" t="s">
        <v>718</v>
      </c>
      <c r="J414" s="122">
        <v>22000</v>
      </c>
      <c r="K414" s="325" t="s">
        <v>3756</v>
      </c>
      <c r="L414" s="114"/>
      <c r="M414" s="325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28"/>
      <c r="AC414" s="328"/>
      <c r="AD414" s="336"/>
      <c r="AE414" s="18" t="s">
        <v>3762</v>
      </c>
      <c r="AF414" s="71" t="s">
        <v>1330</v>
      </c>
      <c r="AG414" s="52" t="s">
        <v>3544</v>
      </c>
      <c r="AH414" s="52" t="s">
        <v>3470</v>
      </c>
      <c r="AI414" s="54" t="s">
        <v>3467</v>
      </c>
      <c r="AJ414" s="54"/>
      <c r="AK414" s="71" t="s">
        <v>1334</v>
      </c>
      <c r="AL414" s="52" t="s">
        <v>1571</v>
      </c>
      <c r="AM414" s="52" t="s">
        <v>3553</v>
      </c>
      <c r="AN414" s="250"/>
      <c r="AO414" s="250"/>
      <c r="AP414" s="119">
        <f t="shared" si="15"/>
        <v>22000</v>
      </c>
      <c r="AQ414" s="196" t="s">
        <v>1327</v>
      </c>
      <c r="AR414" s="196" t="s">
        <v>1328</v>
      </c>
      <c r="AS414" s="18"/>
      <c r="AT414" s="18"/>
      <c r="AU414" s="18"/>
      <c r="AV414" s="18"/>
      <c r="AW414" s="18"/>
      <c r="AX414" s="18"/>
    </row>
    <row r="415" spans="1:50" s="123" customFormat="1" ht="72" hidden="1" x14ac:dyDescent="0.2">
      <c r="A415" s="52" t="s">
        <v>45</v>
      </c>
      <c r="B415" s="52" t="s">
        <v>277</v>
      </c>
      <c r="C415" s="52" t="s">
        <v>276</v>
      </c>
      <c r="D415" s="52" t="s">
        <v>33</v>
      </c>
      <c r="E415" s="52" t="s">
        <v>454</v>
      </c>
      <c r="F415" s="121" t="s">
        <v>1985</v>
      </c>
      <c r="G415" s="52" t="s">
        <v>719</v>
      </c>
      <c r="H415" s="71" t="s">
        <v>270</v>
      </c>
      <c r="I415" s="71" t="s">
        <v>718</v>
      </c>
      <c r="J415" s="122">
        <v>20000</v>
      </c>
      <c r="K415" s="325" t="s">
        <v>3756</v>
      </c>
      <c r="L415" s="114"/>
      <c r="M415" s="325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28"/>
      <c r="AC415" s="328"/>
      <c r="AD415" s="336"/>
      <c r="AE415" s="18" t="s">
        <v>3762</v>
      </c>
      <c r="AF415" s="71" t="s">
        <v>1330</v>
      </c>
      <c r="AG415" s="52" t="s">
        <v>3544</v>
      </c>
      <c r="AH415" s="52" t="s">
        <v>3470</v>
      </c>
      <c r="AI415" s="54" t="s">
        <v>3467</v>
      </c>
      <c r="AJ415" s="54"/>
      <c r="AK415" s="71" t="s">
        <v>1334</v>
      </c>
      <c r="AL415" s="52" t="s">
        <v>1571</v>
      </c>
      <c r="AM415" s="52" t="s">
        <v>3553</v>
      </c>
      <c r="AN415" s="250"/>
      <c r="AO415" s="250"/>
      <c r="AP415" s="119">
        <f t="shared" si="15"/>
        <v>20000</v>
      </c>
      <c r="AQ415" s="196" t="s">
        <v>1327</v>
      </c>
      <c r="AR415" s="196" t="s">
        <v>1328</v>
      </c>
      <c r="AS415" s="18"/>
      <c r="AT415" s="18"/>
      <c r="AU415" s="18"/>
      <c r="AV415" s="18"/>
      <c r="AW415" s="18"/>
      <c r="AX415" s="18"/>
    </row>
    <row r="416" spans="1:50" s="123" customFormat="1" ht="72" hidden="1" x14ac:dyDescent="0.2">
      <c r="A416" s="52" t="s">
        <v>45</v>
      </c>
      <c r="B416" s="52" t="s">
        <v>277</v>
      </c>
      <c r="C416" s="52" t="s">
        <v>276</v>
      </c>
      <c r="D416" s="52" t="s">
        <v>33</v>
      </c>
      <c r="E416" s="52" t="s">
        <v>454</v>
      </c>
      <c r="F416" s="121" t="s">
        <v>1986</v>
      </c>
      <c r="G416" s="52" t="s">
        <v>720</v>
      </c>
      <c r="H416" s="71" t="s">
        <v>303</v>
      </c>
      <c r="I416" s="71" t="s">
        <v>274</v>
      </c>
      <c r="J416" s="122">
        <v>70000</v>
      </c>
      <c r="K416" s="325" t="s">
        <v>3756</v>
      </c>
      <c r="L416" s="114"/>
      <c r="M416" s="325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28"/>
      <c r="AC416" s="328"/>
      <c r="AD416" s="336"/>
      <c r="AE416" s="18" t="s">
        <v>3762</v>
      </c>
      <c r="AF416" s="71" t="s">
        <v>1330</v>
      </c>
      <c r="AG416" s="52" t="s">
        <v>3544</v>
      </c>
      <c r="AH416" s="52" t="s">
        <v>3470</v>
      </c>
      <c r="AI416" s="54" t="s">
        <v>3467</v>
      </c>
      <c r="AJ416" s="54"/>
      <c r="AK416" s="71" t="s">
        <v>1334</v>
      </c>
      <c r="AL416" s="52" t="s">
        <v>1571</v>
      </c>
      <c r="AM416" s="52" t="s">
        <v>3553</v>
      </c>
      <c r="AN416" s="250"/>
      <c r="AO416" s="250"/>
      <c r="AP416" s="119">
        <f t="shared" si="15"/>
        <v>70000</v>
      </c>
      <c r="AQ416" s="196" t="s">
        <v>1327</v>
      </c>
      <c r="AR416" s="196" t="s">
        <v>1328</v>
      </c>
      <c r="AS416" s="18"/>
      <c r="AT416" s="18"/>
      <c r="AU416" s="18"/>
      <c r="AV416" s="18"/>
      <c r="AW416" s="18"/>
      <c r="AX416" s="18"/>
    </row>
    <row r="417" spans="1:50" s="123" customFormat="1" ht="72" hidden="1" x14ac:dyDescent="0.2">
      <c r="A417" s="52" t="s">
        <v>45</v>
      </c>
      <c r="B417" s="52" t="s">
        <v>277</v>
      </c>
      <c r="C417" s="52" t="s">
        <v>276</v>
      </c>
      <c r="D417" s="52" t="s">
        <v>33</v>
      </c>
      <c r="E417" s="52" t="s">
        <v>454</v>
      </c>
      <c r="F417" s="121" t="s">
        <v>1987</v>
      </c>
      <c r="G417" s="52" t="s">
        <v>721</v>
      </c>
      <c r="H417" s="71" t="s">
        <v>317</v>
      </c>
      <c r="I417" s="71" t="s">
        <v>274</v>
      </c>
      <c r="J417" s="122">
        <v>30000</v>
      </c>
      <c r="K417" s="325" t="s">
        <v>3756</v>
      </c>
      <c r="L417" s="114"/>
      <c r="M417" s="325"/>
      <c r="N417" s="53">
        <v>43887</v>
      </c>
      <c r="O417" s="18" t="s">
        <v>3763</v>
      </c>
      <c r="P417" s="36" t="s">
        <v>2892</v>
      </c>
      <c r="Q417" s="18" t="s">
        <v>3764</v>
      </c>
      <c r="R417" s="18"/>
      <c r="S417" s="18"/>
      <c r="T417" s="18"/>
      <c r="U417" s="18"/>
      <c r="V417" s="53">
        <v>43913</v>
      </c>
      <c r="W417" s="17">
        <v>30000</v>
      </c>
      <c r="X417" s="32"/>
      <c r="Y417" s="36" t="s">
        <v>3765</v>
      </c>
      <c r="Z417" s="17">
        <v>30000</v>
      </c>
      <c r="AA417" s="36" t="s">
        <v>3766</v>
      </c>
      <c r="AB417" s="328"/>
      <c r="AC417" s="328"/>
      <c r="AD417" s="336"/>
      <c r="AE417" s="18" t="s">
        <v>3762</v>
      </c>
      <c r="AF417" s="71" t="s">
        <v>1330</v>
      </c>
      <c r="AG417" s="52" t="s">
        <v>3544</v>
      </c>
      <c r="AH417" s="52" t="s">
        <v>3470</v>
      </c>
      <c r="AI417" s="54" t="s">
        <v>2456</v>
      </c>
      <c r="AJ417" s="54"/>
      <c r="AK417" s="71" t="s">
        <v>1334</v>
      </c>
      <c r="AL417" s="52" t="s">
        <v>1571</v>
      </c>
      <c r="AM417" s="52" t="s">
        <v>3553</v>
      </c>
      <c r="AN417" s="122">
        <v>30000</v>
      </c>
      <c r="AO417" s="250"/>
      <c r="AP417" s="119">
        <f t="shared" si="15"/>
        <v>0</v>
      </c>
      <c r="AQ417" s="196" t="s">
        <v>1327</v>
      </c>
      <c r="AR417" s="196" t="s">
        <v>1328</v>
      </c>
      <c r="AS417" s="18"/>
      <c r="AT417" s="18"/>
      <c r="AU417" s="18"/>
      <c r="AV417" s="18"/>
      <c r="AW417" s="18"/>
      <c r="AX417" s="18"/>
    </row>
    <row r="418" spans="1:50" s="123" customFormat="1" ht="72" hidden="1" x14ac:dyDescent="0.2">
      <c r="A418" s="52" t="s">
        <v>45</v>
      </c>
      <c r="B418" s="52" t="s">
        <v>277</v>
      </c>
      <c r="C418" s="52" t="s">
        <v>276</v>
      </c>
      <c r="D418" s="52" t="s">
        <v>11</v>
      </c>
      <c r="E418" s="52" t="s">
        <v>310</v>
      </c>
      <c r="F418" s="121" t="s">
        <v>1988</v>
      </c>
      <c r="G418" s="52" t="s">
        <v>722</v>
      </c>
      <c r="H418" s="71" t="s">
        <v>303</v>
      </c>
      <c r="I418" s="71" t="s">
        <v>268</v>
      </c>
      <c r="J418" s="122">
        <v>55000</v>
      </c>
      <c r="K418" s="325"/>
      <c r="L418" s="114"/>
      <c r="M418" s="325" t="s">
        <v>3756</v>
      </c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28"/>
      <c r="AC418" s="328"/>
      <c r="AD418" s="336"/>
      <c r="AE418" s="18" t="s">
        <v>2876</v>
      </c>
      <c r="AF418" s="71" t="s">
        <v>2890</v>
      </c>
      <c r="AG418" s="52" t="s">
        <v>3544</v>
      </c>
      <c r="AH418" s="52" t="s">
        <v>3472</v>
      </c>
      <c r="AI418" s="54" t="s">
        <v>2457</v>
      </c>
      <c r="AJ418" s="54"/>
      <c r="AK418" s="71" t="s">
        <v>1334</v>
      </c>
      <c r="AL418" s="52" t="s">
        <v>1571</v>
      </c>
      <c r="AM418" s="52" t="s">
        <v>3553</v>
      </c>
      <c r="AN418" s="122"/>
      <c r="AO418" s="122">
        <v>55000</v>
      </c>
      <c r="AP418" s="119">
        <f t="shared" si="15"/>
        <v>0</v>
      </c>
      <c r="AQ418" s="196" t="s">
        <v>1331</v>
      </c>
      <c r="AR418" s="196" t="s">
        <v>1331</v>
      </c>
      <c r="AS418" s="18"/>
      <c r="AT418" s="18"/>
      <c r="AU418" s="18"/>
      <c r="AV418" s="18"/>
      <c r="AW418" s="18"/>
      <c r="AX418" s="18"/>
    </row>
    <row r="419" spans="1:50" s="123" customFormat="1" ht="72" hidden="1" x14ac:dyDescent="0.2">
      <c r="A419" s="52" t="s">
        <v>45</v>
      </c>
      <c r="B419" s="52" t="s">
        <v>277</v>
      </c>
      <c r="C419" s="52" t="s">
        <v>276</v>
      </c>
      <c r="D419" s="52" t="s">
        <v>11</v>
      </c>
      <c r="E419" s="52" t="s">
        <v>310</v>
      </c>
      <c r="F419" s="121" t="s">
        <v>1989</v>
      </c>
      <c r="G419" s="52" t="s">
        <v>665</v>
      </c>
      <c r="H419" s="71" t="s">
        <v>319</v>
      </c>
      <c r="I419" s="71" t="s">
        <v>274</v>
      </c>
      <c r="J419" s="122">
        <v>48000</v>
      </c>
      <c r="K419" s="325"/>
      <c r="L419" s="114"/>
      <c r="M419" s="325" t="s">
        <v>3756</v>
      </c>
      <c r="N419" s="18"/>
      <c r="O419" s="18" t="s">
        <v>3243</v>
      </c>
      <c r="P419" s="36" t="s">
        <v>2898</v>
      </c>
      <c r="Q419" s="18" t="s">
        <v>2877</v>
      </c>
      <c r="R419" s="18"/>
      <c r="S419" s="18"/>
      <c r="T419" s="18"/>
      <c r="U419" s="18"/>
      <c r="V419" s="53">
        <v>43910</v>
      </c>
      <c r="W419" s="17">
        <v>48000</v>
      </c>
      <c r="X419" s="32"/>
      <c r="Y419" s="36" t="s">
        <v>3767</v>
      </c>
      <c r="Z419" s="17">
        <v>48000</v>
      </c>
      <c r="AA419" s="36" t="s">
        <v>3768</v>
      </c>
      <c r="AB419" s="328"/>
      <c r="AC419" s="328"/>
      <c r="AD419" s="336"/>
      <c r="AE419" s="18" t="s">
        <v>2876</v>
      </c>
      <c r="AF419" s="71" t="s">
        <v>1330</v>
      </c>
      <c r="AG419" s="52" t="s">
        <v>3544</v>
      </c>
      <c r="AH419" s="52" t="s">
        <v>3470</v>
      </c>
      <c r="AI419" s="54" t="s">
        <v>2457</v>
      </c>
      <c r="AJ419" s="54"/>
      <c r="AK419" s="71" t="s">
        <v>1334</v>
      </c>
      <c r="AL419" s="52" t="s">
        <v>1571</v>
      </c>
      <c r="AM419" s="52" t="s">
        <v>3553</v>
      </c>
      <c r="AN419" s="122"/>
      <c r="AO419" s="122">
        <v>48000</v>
      </c>
      <c r="AP419" s="119">
        <f t="shared" si="15"/>
        <v>0</v>
      </c>
      <c r="AQ419" s="196" t="s">
        <v>1327</v>
      </c>
      <c r="AR419" s="196" t="s">
        <v>1328</v>
      </c>
      <c r="AS419" s="18"/>
      <c r="AT419" s="18"/>
      <c r="AU419" s="18"/>
      <c r="AV419" s="18"/>
      <c r="AW419" s="18"/>
      <c r="AX419" s="18"/>
    </row>
    <row r="420" spans="1:50" s="123" customFormat="1" ht="72" hidden="1" x14ac:dyDescent="0.2">
      <c r="A420" s="52" t="s">
        <v>45</v>
      </c>
      <c r="B420" s="52" t="s">
        <v>277</v>
      </c>
      <c r="C420" s="52" t="s">
        <v>276</v>
      </c>
      <c r="D420" s="52" t="s">
        <v>11</v>
      </c>
      <c r="E420" s="52" t="s">
        <v>310</v>
      </c>
      <c r="F420" s="121" t="s">
        <v>1990</v>
      </c>
      <c r="G420" s="52" t="s">
        <v>723</v>
      </c>
      <c r="H420" s="71" t="s">
        <v>269</v>
      </c>
      <c r="I420" s="71" t="s">
        <v>631</v>
      </c>
      <c r="J420" s="122">
        <v>12000</v>
      </c>
      <c r="K420" s="325"/>
      <c r="L420" s="114"/>
      <c r="M420" s="325" t="s">
        <v>3756</v>
      </c>
      <c r="N420" s="18"/>
      <c r="O420" s="18" t="s">
        <v>3769</v>
      </c>
      <c r="P420" s="36" t="s">
        <v>2898</v>
      </c>
      <c r="Q420" s="18" t="s">
        <v>2877</v>
      </c>
      <c r="R420" s="18"/>
      <c r="S420" s="18"/>
      <c r="T420" s="18"/>
      <c r="U420" s="18"/>
      <c r="V420" s="53">
        <v>43910</v>
      </c>
      <c r="W420" s="17">
        <v>12000</v>
      </c>
      <c r="X420" s="32"/>
      <c r="Y420" s="36" t="s">
        <v>2899</v>
      </c>
      <c r="Z420" s="17">
        <v>12000</v>
      </c>
      <c r="AA420" s="36" t="s">
        <v>3770</v>
      </c>
      <c r="AB420" s="328"/>
      <c r="AC420" s="328"/>
      <c r="AD420" s="336"/>
      <c r="AE420" s="18" t="s">
        <v>2876</v>
      </c>
      <c r="AF420" s="71" t="s">
        <v>1330</v>
      </c>
      <c r="AG420" s="52" t="s">
        <v>3544</v>
      </c>
      <c r="AH420" s="52" t="s">
        <v>3470</v>
      </c>
      <c r="AI420" s="54" t="s">
        <v>2457</v>
      </c>
      <c r="AJ420" s="54"/>
      <c r="AK420" s="71" t="s">
        <v>1334</v>
      </c>
      <c r="AL420" s="52" t="s">
        <v>1571</v>
      </c>
      <c r="AM420" s="52" t="s">
        <v>3553</v>
      </c>
      <c r="AN420" s="122"/>
      <c r="AO420" s="122">
        <v>12000</v>
      </c>
      <c r="AP420" s="119">
        <f t="shared" si="15"/>
        <v>0</v>
      </c>
      <c r="AQ420" s="196" t="s">
        <v>1327</v>
      </c>
      <c r="AR420" s="196" t="s">
        <v>1328</v>
      </c>
      <c r="AS420" s="18"/>
      <c r="AT420" s="18"/>
      <c r="AU420" s="18"/>
      <c r="AV420" s="18"/>
      <c r="AW420" s="18"/>
      <c r="AX420" s="18"/>
    </row>
    <row r="421" spans="1:50" s="123" customFormat="1" ht="72" hidden="1" x14ac:dyDescent="0.2">
      <c r="A421" s="52" t="s">
        <v>45</v>
      </c>
      <c r="B421" s="52" t="s">
        <v>277</v>
      </c>
      <c r="C421" s="52" t="s">
        <v>276</v>
      </c>
      <c r="D421" s="52" t="s">
        <v>11</v>
      </c>
      <c r="E421" s="52" t="s">
        <v>310</v>
      </c>
      <c r="F421" s="121" t="s">
        <v>1991</v>
      </c>
      <c r="G421" s="52" t="s">
        <v>724</v>
      </c>
      <c r="H421" s="71" t="s">
        <v>269</v>
      </c>
      <c r="I421" s="71" t="s">
        <v>631</v>
      </c>
      <c r="J421" s="122">
        <v>40000</v>
      </c>
      <c r="K421" s="325"/>
      <c r="L421" s="114"/>
      <c r="M421" s="325" t="s">
        <v>3756</v>
      </c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28"/>
      <c r="AC421" s="328"/>
      <c r="AD421" s="336"/>
      <c r="AE421" s="18" t="s">
        <v>2876</v>
      </c>
      <c r="AF421" s="71" t="s">
        <v>2890</v>
      </c>
      <c r="AG421" s="52" t="s">
        <v>3544</v>
      </c>
      <c r="AH421" s="52" t="s">
        <v>3472</v>
      </c>
      <c r="AI421" s="54" t="s">
        <v>2457</v>
      </c>
      <c r="AJ421" s="54"/>
      <c r="AK421" s="71" t="s">
        <v>1334</v>
      </c>
      <c r="AL421" s="52" t="s">
        <v>1571</v>
      </c>
      <c r="AM421" s="52" t="s">
        <v>3553</v>
      </c>
      <c r="AN421" s="122"/>
      <c r="AO421" s="122">
        <v>40000</v>
      </c>
      <c r="AP421" s="119">
        <f t="shared" si="15"/>
        <v>0</v>
      </c>
      <c r="AQ421" s="196" t="s">
        <v>1327</v>
      </c>
      <c r="AR421" s="196" t="s">
        <v>1328</v>
      </c>
      <c r="AS421" s="18"/>
      <c r="AT421" s="18"/>
      <c r="AU421" s="18"/>
      <c r="AV421" s="18"/>
      <c r="AW421" s="18"/>
      <c r="AX421" s="18"/>
    </row>
    <row r="422" spans="1:50" s="123" customFormat="1" ht="72" hidden="1" x14ac:dyDescent="0.2">
      <c r="A422" s="52" t="s">
        <v>45</v>
      </c>
      <c r="B422" s="52" t="s">
        <v>277</v>
      </c>
      <c r="C422" s="52" t="s">
        <v>276</v>
      </c>
      <c r="D422" s="52" t="s">
        <v>11</v>
      </c>
      <c r="E422" s="52" t="s">
        <v>310</v>
      </c>
      <c r="F422" s="121" t="s">
        <v>1992</v>
      </c>
      <c r="G422" s="52" t="s">
        <v>669</v>
      </c>
      <c r="H422" s="71" t="s">
        <v>269</v>
      </c>
      <c r="I422" s="71" t="s">
        <v>631</v>
      </c>
      <c r="J422" s="122">
        <v>24000</v>
      </c>
      <c r="K422" s="325"/>
      <c r="L422" s="114"/>
      <c r="M422" s="325" t="s">
        <v>3756</v>
      </c>
      <c r="N422" s="18"/>
      <c r="O422" s="18" t="s">
        <v>3771</v>
      </c>
      <c r="P422" s="36" t="s">
        <v>2898</v>
      </c>
      <c r="Q422" s="18" t="s">
        <v>2877</v>
      </c>
      <c r="R422" s="18"/>
      <c r="S422" s="18"/>
      <c r="T422" s="18"/>
      <c r="U422" s="18"/>
      <c r="V422" s="53">
        <v>43910</v>
      </c>
      <c r="W422" s="17">
        <v>24000</v>
      </c>
      <c r="X422" s="32"/>
      <c r="Y422" s="36" t="s">
        <v>3767</v>
      </c>
      <c r="Z422" s="17">
        <v>24000</v>
      </c>
      <c r="AA422" s="36" t="s">
        <v>3772</v>
      </c>
      <c r="AB422" s="328"/>
      <c r="AC422" s="328"/>
      <c r="AD422" s="336"/>
      <c r="AE422" s="18" t="s">
        <v>2876</v>
      </c>
      <c r="AF422" s="71" t="s">
        <v>1330</v>
      </c>
      <c r="AG422" s="52" t="s">
        <v>3544</v>
      </c>
      <c r="AH422" s="52" t="s">
        <v>3470</v>
      </c>
      <c r="AI422" s="54" t="s">
        <v>2457</v>
      </c>
      <c r="AJ422" s="54"/>
      <c r="AK422" s="71" t="s">
        <v>1334</v>
      </c>
      <c r="AL422" s="52" t="s">
        <v>1571</v>
      </c>
      <c r="AM422" s="52" t="s">
        <v>3553</v>
      </c>
      <c r="AN422" s="122"/>
      <c r="AO422" s="122">
        <v>24000</v>
      </c>
      <c r="AP422" s="119">
        <f t="shared" si="15"/>
        <v>0</v>
      </c>
      <c r="AQ422" s="196" t="s">
        <v>1331</v>
      </c>
      <c r="AR422" s="196" t="s">
        <v>1331</v>
      </c>
      <c r="AS422" s="18"/>
      <c r="AT422" s="18"/>
      <c r="AU422" s="18"/>
      <c r="AV422" s="18"/>
      <c r="AW422" s="18"/>
      <c r="AX422" s="18"/>
    </row>
    <row r="423" spans="1:50" s="123" customFormat="1" ht="72" hidden="1" x14ac:dyDescent="0.2">
      <c r="A423" s="52" t="s">
        <v>45</v>
      </c>
      <c r="B423" s="52" t="s">
        <v>277</v>
      </c>
      <c r="C423" s="52" t="s">
        <v>276</v>
      </c>
      <c r="D423" s="52" t="s">
        <v>286</v>
      </c>
      <c r="E423" s="52" t="s">
        <v>310</v>
      </c>
      <c r="F423" s="121" t="s">
        <v>1993</v>
      </c>
      <c r="G423" s="52" t="s">
        <v>725</v>
      </c>
      <c r="H423" s="71" t="s">
        <v>319</v>
      </c>
      <c r="I423" s="71" t="s">
        <v>271</v>
      </c>
      <c r="J423" s="122">
        <v>80000</v>
      </c>
      <c r="K423" s="325"/>
      <c r="L423" s="114"/>
      <c r="M423" s="325" t="s">
        <v>3756</v>
      </c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28"/>
      <c r="AC423" s="328"/>
      <c r="AD423" s="336"/>
      <c r="AE423" s="18" t="s">
        <v>2876</v>
      </c>
      <c r="AF423" s="71" t="s">
        <v>2941</v>
      </c>
      <c r="AG423" s="52" t="s">
        <v>3544</v>
      </c>
      <c r="AH423" s="52" t="s">
        <v>3472</v>
      </c>
      <c r="AI423" s="54" t="s">
        <v>2457</v>
      </c>
      <c r="AJ423" s="54"/>
      <c r="AK423" s="71" t="s">
        <v>1334</v>
      </c>
      <c r="AL423" s="52" t="s">
        <v>1571</v>
      </c>
      <c r="AM423" s="52" t="s">
        <v>3553</v>
      </c>
      <c r="AN423" s="122"/>
      <c r="AO423" s="122">
        <v>80000</v>
      </c>
      <c r="AP423" s="119">
        <f t="shared" si="15"/>
        <v>0</v>
      </c>
      <c r="AQ423" s="196" t="s">
        <v>1331</v>
      </c>
      <c r="AR423" s="196" t="s">
        <v>1331</v>
      </c>
      <c r="AS423" s="18"/>
      <c r="AT423" s="18"/>
      <c r="AU423" s="18"/>
      <c r="AV423" s="18"/>
      <c r="AW423" s="18"/>
      <c r="AX423" s="18"/>
    </row>
    <row r="424" spans="1:50" s="123" customFormat="1" ht="72" hidden="1" x14ac:dyDescent="0.2">
      <c r="A424" s="52" t="s">
        <v>45</v>
      </c>
      <c r="B424" s="52" t="s">
        <v>277</v>
      </c>
      <c r="C424" s="52" t="s">
        <v>276</v>
      </c>
      <c r="D424" s="52" t="s">
        <v>286</v>
      </c>
      <c r="E424" s="52" t="s">
        <v>310</v>
      </c>
      <c r="F424" s="121" t="s">
        <v>1994</v>
      </c>
      <c r="G424" s="52" t="s">
        <v>726</v>
      </c>
      <c r="H424" s="71" t="s">
        <v>269</v>
      </c>
      <c r="I424" s="71" t="s">
        <v>271</v>
      </c>
      <c r="J424" s="122">
        <v>67400</v>
      </c>
      <c r="K424" s="325"/>
      <c r="L424" s="114"/>
      <c r="M424" s="325" t="s">
        <v>3756</v>
      </c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28"/>
      <c r="AC424" s="328"/>
      <c r="AD424" s="336"/>
      <c r="AE424" s="18" t="s">
        <v>2876</v>
      </c>
      <c r="AF424" s="71" t="s">
        <v>2890</v>
      </c>
      <c r="AG424" s="52" t="s">
        <v>3544</v>
      </c>
      <c r="AH424" s="52" t="s">
        <v>3472</v>
      </c>
      <c r="AI424" s="54" t="s">
        <v>2457</v>
      </c>
      <c r="AJ424" s="54"/>
      <c r="AK424" s="71" t="s">
        <v>1334</v>
      </c>
      <c r="AL424" s="52" t="s">
        <v>1571</v>
      </c>
      <c r="AM424" s="52" t="s">
        <v>3553</v>
      </c>
      <c r="AN424" s="122"/>
      <c r="AO424" s="122">
        <v>67400</v>
      </c>
      <c r="AP424" s="119">
        <f t="shared" si="15"/>
        <v>0</v>
      </c>
      <c r="AQ424" s="196" t="s">
        <v>1327</v>
      </c>
      <c r="AR424" s="196" t="s">
        <v>1327</v>
      </c>
      <c r="AS424" s="18"/>
      <c r="AT424" s="18"/>
      <c r="AU424" s="18"/>
      <c r="AV424" s="18"/>
      <c r="AW424" s="18"/>
      <c r="AX424" s="18"/>
    </row>
    <row r="425" spans="1:50" s="123" customFormat="1" ht="72" hidden="1" x14ac:dyDescent="0.2">
      <c r="A425" s="52" t="s">
        <v>45</v>
      </c>
      <c r="B425" s="52" t="s">
        <v>277</v>
      </c>
      <c r="C425" s="52" t="s">
        <v>276</v>
      </c>
      <c r="D425" s="52" t="s">
        <v>18</v>
      </c>
      <c r="E425" s="52" t="s">
        <v>310</v>
      </c>
      <c r="F425" s="121" t="s">
        <v>1995</v>
      </c>
      <c r="G425" s="52" t="s">
        <v>727</v>
      </c>
      <c r="H425" s="71" t="s">
        <v>270</v>
      </c>
      <c r="I425" s="71" t="s">
        <v>728</v>
      </c>
      <c r="J425" s="122">
        <v>5292500</v>
      </c>
      <c r="K425" s="325" t="s">
        <v>3756</v>
      </c>
      <c r="L425" s="114"/>
      <c r="M425" s="325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28"/>
      <c r="AC425" s="328"/>
      <c r="AD425" s="336"/>
      <c r="AE425" s="18" t="s">
        <v>3773</v>
      </c>
      <c r="AF425" s="71" t="s">
        <v>1334</v>
      </c>
      <c r="AG425" s="71" t="s">
        <v>3539</v>
      </c>
      <c r="AH425" s="52" t="s">
        <v>1571</v>
      </c>
      <c r="AI425" s="54" t="s">
        <v>3467</v>
      </c>
      <c r="AJ425" s="54"/>
      <c r="AK425" s="71" t="s">
        <v>1333</v>
      </c>
      <c r="AL425" s="52" t="s">
        <v>1568</v>
      </c>
      <c r="AM425" s="52" t="s">
        <v>3553</v>
      </c>
      <c r="AN425" s="250"/>
      <c r="AO425" s="250"/>
      <c r="AP425" s="119">
        <f t="shared" si="15"/>
        <v>5292500</v>
      </c>
      <c r="AQ425" s="196" t="s">
        <v>1327</v>
      </c>
      <c r="AR425" s="196" t="s">
        <v>1328</v>
      </c>
      <c r="AS425" s="18"/>
      <c r="AT425" s="18"/>
      <c r="AU425" s="18"/>
      <c r="AV425" s="18"/>
      <c r="AW425" s="18"/>
      <c r="AX425" s="18"/>
    </row>
    <row r="426" spans="1:50" s="123" customFormat="1" ht="72" hidden="1" x14ac:dyDescent="0.2">
      <c r="A426" s="52" t="s">
        <v>45</v>
      </c>
      <c r="B426" s="52" t="s">
        <v>277</v>
      </c>
      <c r="C426" s="52" t="s">
        <v>276</v>
      </c>
      <c r="D426" s="52" t="s">
        <v>33</v>
      </c>
      <c r="E426" s="52" t="s">
        <v>310</v>
      </c>
      <c r="F426" s="121" t="s">
        <v>1996</v>
      </c>
      <c r="G426" s="52" t="s">
        <v>729</v>
      </c>
      <c r="H426" s="71" t="s">
        <v>270</v>
      </c>
      <c r="I426" s="71" t="s">
        <v>274</v>
      </c>
      <c r="J426" s="122">
        <v>35000</v>
      </c>
      <c r="K426" s="325" t="s">
        <v>3756</v>
      </c>
      <c r="L426" s="114"/>
      <c r="M426" s="325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28"/>
      <c r="AC426" s="328"/>
      <c r="AD426" s="336"/>
      <c r="AE426" s="18" t="s">
        <v>3762</v>
      </c>
      <c r="AF426" s="71" t="s">
        <v>1334</v>
      </c>
      <c r="AG426" s="71" t="s">
        <v>3539</v>
      </c>
      <c r="AH426" s="52" t="s">
        <v>1571</v>
      </c>
      <c r="AI426" s="54" t="s">
        <v>3467</v>
      </c>
      <c r="AJ426" s="54"/>
      <c r="AK426" s="71" t="s">
        <v>1334</v>
      </c>
      <c r="AL426" s="52" t="s">
        <v>1571</v>
      </c>
      <c r="AM426" s="52" t="s">
        <v>3553</v>
      </c>
      <c r="AN426" s="250"/>
      <c r="AO426" s="250"/>
      <c r="AP426" s="119">
        <f t="shared" si="15"/>
        <v>35000</v>
      </c>
      <c r="AQ426" s="196" t="s">
        <v>1327</v>
      </c>
      <c r="AR426" s="196" t="s">
        <v>1328</v>
      </c>
      <c r="AS426" s="18"/>
      <c r="AT426" s="18"/>
      <c r="AU426" s="18"/>
      <c r="AV426" s="18"/>
      <c r="AW426" s="18"/>
      <c r="AX426" s="18"/>
    </row>
    <row r="427" spans="1:50" s="123" customFormat="1" ht="72" hidden="1" x14ac:dyDescent="0.2">
      <c r="A427" s="52" t="s">
        <v>45</v>
      </c>
      <c r="B427" s="52" t="s">
        <v>277</v>
      </c>
      <c r="C427" s="52" t="s">
        <v>276</v>
      </c>
      <c r="D427" s="52" t="s">
        <v>33</v>
      </c>
      <c r="E427" s="52" t="s">
        <v>310</v>
      </c>
      <c r="F427" s="121" t="s">
        <v>1997</v>
      </c>
      <c r="G427" s="52" t="s">
        <v>730</v>
      </c>
      <c r="H427" s="71" t="s">
        <v>270</v>
      </c>
      <c r="I427" s="71" t="s">
        <v>274</v>
      </c>
      <c r="J427" s="122">
        <v>15000</v>
      </c>
      <c r="K427" s="325" t="s">
        <v>3756</v>
      </c>
      <c r="L427" s="114"/>
      <c r="M427" s="325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28"/>
      <c r="AC427" s="328"/>
      <c r="AD427" s="336"/>
      <c r="AE427" s="18" t="s">
        <v>3762</v>
      </c>
      <c r="AF427" s="71" t="s">
        <v>1334</v>
      </c>
      <c r="AG427" s="71" t="s">
        <v>3539</v>
      </c>
      <c r="AH427" s="52" t="s">
        <v>1571</v>
      </c>
      <c r="AI427" s="54" t="s">
        <v>3467</v>
      </c>
      <c r="AJ427" s="54"/>
      <c r="AK427" s="71" t="s">
        <v>1334</v>
      </c>
      <c r="AL427" s="52" t="s">
        <v>1571</v>
      </c>
      <c r="AM427" s="52" t="s">
        <v>3553</v>
      </c>
      <c r="AN427" s="250"/>
      <c r="AO427" s="250"/>
      <c r="AP427" s="119">
        <f t="shared" si="15"/>
        <v>15000</v>
      </c>
      <c r="AQ427" s="196" t="s">
        <v>1327</v>
      </c>
      <c r="AR427" s="196" t="s">
        <v>1328</v>
      </c>
      <c r="AS427" s="18"/>
      <c r="AT427" s="18"/>
      <c r="AU427" s="18"/>
      <c r="AV427" s="18"/>
      <c r="AW427" s="18"/>
      <c r="AX427" s="18"/>
    </row>
    <row r="428" spans="1:50" s="123" customFormat="1" ht="72" hidden="1" x14ac:dyDescent="0.2">
      <c r="A428" s="52" t="s">
        <v>45</v>
      </c>
      <c r="B428" s="52" t="s">
        <v>277</v>
      </c>
      <c r="C428" s="52" t="s">
        <v>276</v>
      </c>
      <c r="D428" s="52" t="s">
        <v>33</v>
      </c>
      <c r="E428" s="52" t="s">
        <v>310</v>
      </c>
      <c r="F428" s="121" t="s">
        <v>1998</v>
      </c>
      <c r="G428" s="52" t="s">
        <v>731</v>
      </c>
      <c r="H428" s="71" t="s">
        <v>270</v>
      </c>
      <c r="I428" s="71" t="s">
        <v>274</v>
      </c>
      <c r="J428" s="122">
        <v>35000</v>
      </c>
      <c r="K428" s="325" t="s">
        <v>3756</v>
      </c>
      <c r="L428" s="114"/>
      <c r="M428" s="325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28"/>
      <c r="AC428" s="328"/>
      <c r="AD428" s="336"/>
      <c r="AE428" s="18" t="s">
        <v>3762</v>
      </c>
      <c r="AF428" s="71" t="s">
        <v>1334</v>
      </c>
      <c r="AG428" s="71" t="s">
        <v>3539</v>
      </c>
      <c r="AH428" s="52" t="s">
        <v>1571</v>
      </c>
      <c r="AI428" s="54" t="s">
        <v>3467</v>
      </c>
      <c r="AJ428" s="54"/>
      <c r="AK428" s="71" t="s">
        <v>1334</v>
      </c>
      <c r="AL428" s="52" t="s">
        <v>1571</v>
      </c>
      <c r="AM428" s="52" t="s">
        <v>3553</v>
      </c>
      <c r="AN428" s="250"/>
      <c r="AO428" s="250"/>
      <c r="AP428" s="119">
        <f t="shared" si="15"/>
        <v>35000</v>
      </c>
      <c r="AQ428" s="196" t="s">
        <v>1327</v>
      </c>
      <c r="AR428" s="196" t="s">
        <v>1328</v>
      </c>
      <c r="AS428" s="18"/>
      <c r="AT428" s="18"/>
      <c r="AU428" s="18"/>
      <c r="AV428" s="18"/>
      <c r="AW428" s="18"/>
      <c r="AX428" s="18"/>
    </row>
    <row r="429" spans="1:50" s="123" customFormat="1" ht="72" hidden="1" x14ac:dyDescent="0.2">
      <c r="A429" s="52" t="s">
        <v>45</v>
      </c>
      <c r="B429" s="52" t="s">
        <v>277</v>
      </c>
      <c r="C429" s="52" t="s">
        <v>276</v>
      </c>
      <c r="D429" s="52" t="s">
        <v>33</v>
      </c>
      <c r="E429" s="52" t="s">
        <v>310</v>
      </c>
      <c r="F429" s="121" t="s">
        <v>1999</v>
      </c>
      <c r="G429" s="52" t="s">
        <v>732</v>
      </c>
      <c r="H429" s="71" t="s">
        <v>270</v>
      </c>
      <c r="I429" s="71" t="s">
        <v>733</v>
      </c>
      <c r="J429" s="122">
        <v>180000</v>
      </c>
      <c r="K429" s="325" t="s">
        <v>3756</v>
      </c>
      <c r="L429" s="114"/>
      <c r="M429" s="325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28"/>
      <c r="AC429" s="328"/>
      <c r="AD429" s="336"/>
      <c r="AE429" s="18" t="s">
        <v>3762</v>
      </c>
      <c r="AF429" s="71" t="s">
        <v>1334</v>
      </c>
      <c r="AG429" s="71" t="s">
        <v>3539</v>
      </c>
      <c r="AH429" s="52" t="s">
        <v>1571</v>
      </c>
      <c r="AI429" s="54" t="s">
        <v>3467</v>
      </c>
      <c r="AJ429" s="54"/>
      <c r="AK429" s="71" t="s">
        <v>1334</v>
      </c>
      <c r="AL429" s="52" t="s">
        <v>1571</v>
      </c>
      <c r="AM429" s="52" t="s">
        <v>3553</v>
      </c>
      <c r="AN429" s="250"/>
      <c r="AO429" s="250"/>
      <c r="AP429" s="119">
        <f t="shared" si="15"/>
        <v>180000</v>
      </c>
      <c r="AQ429" s="196" t="s">
        <v>1327</v>
      </c>
      <c r="AR429" s="196" t="s">
        <v>1328</v>
      </c>
      <c r="AS429" s="18"/>
      <c r="AT429" s="18"/>
      <c r="AU429" s="18"/>
      <c r="AV429" s="18"/>
      <c r="AW429" s="18"/>
      <c r="AX429" s="18"/>
    </row>
    <row r="430" spans="1:50" s="123" customFormat="1" ht="72" hidden="1" x14ac:dyDescent="0.2">
      <c r="A430" s="52" t="s">
        <v>45</v>
      </c>
      <c r="B430" s="52" t="s">
        <v>277</v>
      </c>
      <c r="C430" s="52" t="s">
        <v>276</v>
      </c>
      <c r="D430" s="52" t="s">
        <v>33</v>
      </c>
      <c r="E430" s="52" t="s">
        <v>310</v>
      </c>
      <c r="F430" s="121" t="s">
        <v>2000</v>
      </c>
      <c r="G430" s="52" t="s">
        <v>734</v>
      </c>
      <c r="H430" s="71" t="s">
        <v>270</v>
      </c>
      <c r="I430" s="71" t="s">
        <v>274</v>
      </c>
      <c r="J430" s="122">
        <v>130000</v>
      </c>
      <c r="K430" s="325" t="s">
        <v>3756</v>
      </c>
      <c r="L430" s="114"/>
      <c r="M430" s="325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28"/>
      <c r="AC430" s="328"/>
      <c r="AD430" s="336"/>
      <c r="AE430" s="18" t="s">
        <v>3762</v>
      </c>
      <c r="AF430" s="71" t="s">
        <v>1334</v>
      </c>
      <c r="AG430" s="71" t="s">
        <v>3539</v>
      </c>
      <c r="AH430" s="52" t="s">
        <v>1571</v>
      </c>
      <c r="AI430" s="54" t="s">
        <v>3467</v>
      </c>
      <c r="AJ430" s="54"/>
      <c r="AK430" s="71" t="s">
        <v>1334</v>
      </c>
      <c r="AL430" s="52" t="s">
        <v>1571</v>
      </c>
      <c r="AM430" s="52" t="s">
        <v>3553</v>
      </c>
      <c r="AN430" s="250"/>
      <c r="AO430" s="250"/>
      <c r="AP430" s="119">
        <f t="shared" si="15"/>
        <v>130000</v>
      </c>
      <c r="AQ430" s="196" t="s">
        <v>1327</v>
      </c>
      <c r="AR430" s="196" t="s">
        <v>1328</v>
      </c>
      <c r="AS430" s="18"/>
      <c r="AT430" s="18"/>
      <c r="AU430" s="18"/>
      <c r="AV430" s="18"/>
      <c r="AW430" s="18"/>
      <c r="AX430" s="18"/>
    </row>
    <row r="431" spans="1:50" s="123" customFormat="1" ht="72" hidden="1" x14ac:dyDescent="0.2">
      <c r="A431" s="52" t="s">
        <v>45</v>
      </c>
      <c r="B431" s="52" t="s">
        <v>277</v>
      </c>
      <c r="C431" s="52" t="s">
        <v>276</v>
      </c>
      <c r="D431" s="52" t="s">
        <v>33</v>
      </c>
      <c r="E431" s="52" t="s">
        <v>310</v>
      </c>
      <c r="F431" s="121" t="s">
        <v>2001</v>
      </c>
      <c r="G431" s="52" t="s">
        <v>735</v>
      </c>
      <c r="H431" s="71" t="s">
        <v>270</v>
      </c>
      <c r="I431" s="71" t="s">
        <v>274</v>
      </c>
      <c r="J431" s="122">
        <v>36000</v>
      </c>
      <c r="K431" s="325" t="s">
        <v>3756</v>
      </c>
      <c r="L431" s="114"/>
      <c r="M431" s="325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28"/>
      <c r="AC431" s="328"/>
      <c r="AD431" s="336"/>
      <c r="AE431" s="18" t="s">
        <v>3762</v>
      </c>
      <c r="AF431" s="71" t="s">
        <v>1334</v>
      </c>
      <c r="AG431" s="71" t="s">
        <v>3539</v>
      </c>
      <c r="AH431" s="52" t="s">
        <v>1571</v>
      </c>
      <c r="AI431" s="54" t="s">
        <v>3467</v>
      </c>
      <c r="AJ431" s="54"/>
      <c r="AK431" s="71" t="s">
        <v>1334</v>
      </c>
      <c r="AL431" s="52" t="s">
        <v>1571</v>
      </c>
      <c r="AM431" s="52" t="s">
        <v>3553</v>
      </c>
      <c r="AN431" s="250"/>
      <c r="AO431" s="250"/>
      <c r="AP431" s="119">
        <f t="shared" si="15"/>
        <v>36000</v>
      </c>
      <c r="AQ431" s="196" t="s">
        <v>1327</v>
      </c>
      <c r="AR431" s="196" t="s">
        <v>1328</v>
      </c>
      <c r="AS431" s="18"/>
      <c r="AT431" s="18"/>
      <c r="AU431" s="18"/>
      <c r="AV431" s="18"/>
      <c r="AW431" s="18"/>
      <c r="AX431" s="18"/>
    </row>
    <row r="432" spans="1:50" s="123" customFormat="1" ht="72" hidden="1" x14ac:dyDescent="0.2">
      <c r="A432" s="52" t="s">
        <v>45</v>
      </c>
      <c r="B432" s="52" t="s">
        <v>277</v>
      </c>
      <c r="C432" s="52" t="s">
        <v>276</v>
      </c>
      <c r="D432" s="52" t="s">
        <v>33</v>
      </c>
      <c r="E432" s="52" t="s">
        <v>310</v>
      </c>
      <c r="F432" s="121" t="s">
        <v>2002</v>
      </c>
      <c r="G432" s="52" t="s">
        <v>736</v>
      </c>
      <c r="H432" s="71" t="s">
        <v>270</v>
      </c>
      <c r="I432" s="71" t="s">
        <v>275</v>
      </c>
      <c r="J432" s="122">
        <v>350000</v>
      </c>
      <c r="K432" s="325" t="s">
        <v>3756</v>
      </c>
      <c r="L432" s="114"/>
      <c r="M432" s="325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28"/>
      <c r="AC432" s="328"/>
      <c r="AD432" s="336"/>
      <c r="AE432" s="18" t="s">
        <v>3762</v>
      </c>
      <c r="AF432" s="71" t="s">
        <v>1334</v>
      </c>
      <c r="AG432" s="71" t="s">
        <v>3539</v>
      </c>
      <c r="AH432" s="52" t="s">
        <v>1571</v>
      </c>
      <c r="AI432" s="54" t="s">
        <v>3467</v>
      </c>
      <c r="AJ432" s="54"/>
      <c r="AK432" s="71" t="s">
        <v>1334</v>
      </c>
      <c r="AL432" s="52" t="s">
        <v>1571</v>
      </c>
      <c r="AM432" s="52" t="s">
        <v>3553</v>
      </c>
      <c r="AN432" s="250"/>
      <c r="AO432" s="250"/>
      <c r="AP432" s="119">
        <f t="shared" si="15"/>
        <v>350000</v>
      </c>
      <c r="AQ432" s="196" t="s">
        <v>1327</v>
      </c>
      <c r="AR432" s="196" t="s">
        <v>1328</v>
      </c>
      <c r="AS432" s="18"/>
      <c r="AT432" s="18"/>
      <c r="AU432" s="18"/>
      <c r="AV432" s="18"/>
      <c r="AW432" s="18"/>
      <c r="AX432" s="18"/>
    </row>
    <row r="433" spans="1:50" s="123" customFormat="1" ht="72" hidden="1" x14ac:dyDescent="0.2">
      <c r="A433" s="52" t="s">
        <v>45</v>
      </c>
      <c r="B433" s="52" t="s">
        <v>277</v>
      </c>
      <c r="C433" s="52" t="s">
        <v>276</v>
      </c>
      <c r="D433" s="52" t="s">
        <v>33</v>
      </c>
      <c r="E433" s="52" t="s">
        <v>310</v>
      </c>
      <c r="F433" s="121" t="s">
        <v>2003</v>
      </c>
      <c r="G433" s="52" t="s">
        <v>737</v>
      </c>
      <c r="H433" s="71" t="s">
        <v>270</v>
      </c>
      <c r="I433" s="71" t="s">
        <v>274</v>
      </c>
      <c r="J433" s="122">
        <v>35000</v>
      </c>
      <c r="K433" s="325" t="s">
        <v>3756</v>
      </c>
      <c r="L433" s="114"/>
      <c r="M433" s="325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28"/>
      <c r="AC433" s="328"/>
      <c r="AD433" s="336"/>
      <c r="AE433" s="18" t="s">
        <v>3762</v>
      </c>
      <c r="AF433" s="71" t="s">
        <v>1334</v>
      </c>
      <c r="AG433" s="71" t="s">
        <v>3539</v>
      </c>
      <c r="AH433" s="52" t="s">
        <v>1571</v>
      </c>
      <c r="AI433" s="54" t="s">
        <v>3467</v>
      </c>
      <c r="AJ433" s="54"/>
      <c r="AK433" s="71" t="s">
        <v>1334</v>
      </c>
      <c r="AL433" s="52" t="s">
        <v>1571</v>
      </c>
      <c r="AM433" s="52" t="s">
        <v>3553</v>
      </c>
      <c r="AN433" s="250"/>
      <c r="AO433" s="250"/>
      <c r="AP433" s="119">
        <f t="shared" si="15"/>
        <v>35000</v>
      </c>
      <c r="AQ433" s="196" t="s">
        <v>1327</v>
      </c>
      <c r="AR433" s="196" t="s">
        <v>1328</v>
      </c>
      <c r="AS433" s="18"/>
      <c r="AT433" s="18"/>
      <c r="AU433" s="18"/>
      <c r="AV433" s="18"/>
      <c r="AW433" s="18"/>
      <c r="AX433" s="18"/>
    </row>
    <row r="434" spans="1:50" s="123" customFormat="1" ht="72" hidden="1" x14ac:dyDescent="0.2">
      <c r="A434" s="52" t="s">
        <v>45</v>
      </c>
      <c r="B434" s="52" t="s">
        <v>277</v>
      </c>
      <c r="C434" s="52" t="s">
        <v>276</v>
      </c>
      <c r="D434" s="52" t="s">
        <v>33</v>
      </c>
      <c r="E434" s="52" t="s">
        <v>310</v>
      </c>
      <c r="F434" s="121" t="s">
        <v>2004</v>
      </c>
      <c r="G434" s="52" t="s">
        <v>738</v>
      </c>
      <c r="H434" s="71" t="s">
        <v>270</v>
      </c>
      <c r="I434" s="71" t="s">
        <v>274</v>
      </c>
      <c r="J434" s="122">
        <v>35000</v>
      </c>
      <c r="K434" s="325" t="s">
        <v>3756</v>
      </c>
      <c r="L434" s="114"/>
      <c r="M434" s="325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28"/>
      <c r="AC434" s="328"/>
      <c r="AD434" s="336"/>
      <c r="AE434" s="18" t="s">
        <v>3762</v>
      </c>
      <c r="AF434" s="71" t="s">
        <v>1334</v>
      </c>
      <c r="AG434" s="71" t="s">
        <v>3539</v>
      </c>
      <c r="AH434" s="52" t="s">
        <v>1571</v>
      </c>
      <c r="AI434" s="54" t="s">
        <v>3467</v>
      </c>
      <c r="AJ434" s="54"/>
      <c r="AK434" s="71" t="s">
        <v>1334</v>
      </c>
      <c r="AL434" s="52" t="s">
        <v>1571</v>
      </c>
      <c r="AM434" s="52" t="s">
        <v>3553</v>
      </c>
      <c r="AN434" s="250"/>
      <c r="AO434" s="250"/>
      <c r="AP434" s="119">
        <f t="shared" si="15"/>
        <v>35000</v>
      </c>
      <c r="AQ434" s="196" t="s">
        <v>1327</v>
      </c>
      <c r="AR434" s="196" t="s">
        <v>1328</v>
      </c>
      <c r="AS434" s="18"/>
      <c r="AT434" s="18"/>
      <c r="AU434" s="18"/>
      <c r="AV434" s="18"/>
      <c r="AW434" s="18"/>
      <c r="AX434" s="18"/>
    </row>
    <row r="435" spans="1:50" s="123" customFormat="1" ht="72" hidden="1" x14ac:dyDescent="0.2">
      <c r="A435" s="52" t="s">
        <v>45</v>
      </c>
      <c r="B435" s="52" t="s">
        <v>277</v>
      </c>
      <c r="C435" s="52" t="s">
        <v>276</v>
      </c>
      <c r="D435" s="52" t="s">
        <v>33</v>
      </c>
      <c r="E435" s="52" t="s">
        <v>310</v>
      </c>
      <c r="F435" s="121" t="s">
        <v>2005</v>
      </c>
      <c r="G435" s="52" t="s">
        <v>739</v>
      </c>
      <c r="H435" s="71" t="s">
        <v>270</v>
      </c>
      <c r="I435" s="71" t="s">
        <v>274</v>
      </c>
      <c r="J435" s="122">
        <v>35000</v>
      </c>
      <c r="K435" s="325" t="s">
        <v>3756</v>
      </c>
      <c r="L435" s="114"/>
      <c r="M435" s="325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28"/>
      <c r="AC435" s="328"/>
      <c r="AD435" s="336"/>
      <c r="AE435" s="18" t="s">
        <v>3762</v>
      </c>
      <c r="AF435" s="71" t="s">
        <v>1334</v>
      </c>
      <c r="AG435" s="71" t="s">
        <v>3539</v>
      </c>
      <c r="AH435" s="52" t="s">
        <v>1571</v>
      </c>
      <c r="AI435" s="54" t="s">
        <v>3467</v>
      </c>
      <c r="AJ435" s="54"/>
      <c r="AK435" s="71" t="s">
        <v>1334</v>
      </c>
      <c r="AL435" s="52" t="s">
        <v>1571</v>
      </c>
      <c r="AM435" s="52" t="s">
        <v>3553</v>
      </c>
      <c r="AN435" s="250"/>
      <c r="AO435" s="250"/>
      <c r="AP435" s="119">
        <f t="shared" si="15"/>
        <v>35000</v>
      </c>
      <c r="AQ435" s="196" t="s">
        <v>1327</v>
      </c>
      <c r="AR435" s="196" t="s">
        <v>1328</v>
      </c>
      <c r="AS435" s="18"/>
      <c r="AT435" s="18"/>
      <c r="AU435" s="18"/>
      <c r="AV435" s="18"/>
      <c r="AW435" s="18"/>
      <c r="AX435" s="18"/>
    </row>
    <row r="436" spans="1:50" s="123" customFormat="1" ht="72" hidden="1" x14ac:dyDescent="0.2">
      <c r="A436" s="52" t="s">
        <v>45</v>
      </c>
      <c r="B436" s="52" t="s">
        <v>277</v>
      </c>
      <c r="C436" s="52" t="s">
        <v>276</v>
      </c>
      <c r="D436" s="52" t="s">
        <v>33</v>
      </c>
      <c r="E436" s="52" t="s">
        <v>310</v>
      </c>
      <c r="F436" s="121" t="s">
        <v>2006</v>
      </c>
      <c r="G436" s="52" t="s">
        <v>740</v>
      </c>
      <c r="H436" s="71" t="s">
        <v>270</v>
      </c>
      <c r="I436" s="71" t="s">
        <v>274</v>
      </c>
      <c r="J436" s="122">
        <v>35000</v>
      </c>
      <c r="K436" s="325" t="s">
        <v>3756</v>
      </c>
      <c r="L436" s="114"/>
      <c r="M436" s="325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28"/>
      <c r="AC436" s="328"/>
      <c r="AD436" s="336"/>
      <c r="AE436" s="18" t="s">
        <v>3762</v>
      </c>
      <c r="AF436" s="71" t="s">
        <v>1334</v>
      </c>
      <c r="AG436" s="71" t="s">
        <v>3539</v>
      </c>
      <c r="AH436" s="52" t="s">
        <v>1571</v>
      </c>
      <c r="AI436" s="54" t="s">
        <v>3467</v>
      </c>
      <c r="AJ436" s="54"/>
      <c r="AK436" s="71" t="s">
        <v>1334</v>
      </c>
      <c r="AL436" s="52" t="s">
        <v>1571</v>
      </c>
      <c r="AM436" s="52" t="s">
        <v>3553</v>
      </c>
      <c r="AN436" s="250"/>
      <c r="AO436" s="250"/>
      <c r="AP436" s="119">
        <f t="shared" si="15"/>
        <v>35000</v>
      </c>
      <c r="AQ436" s="196" t="s">
        <v>1327</v>
      </c>
      <c r="AR436" s="196" t="s">
        <v>1328</v>
      </c>
      <c r="AS436" s="18"/>
      <c r="AT436" s="18"/>
      <c r="AU436" s="18"/>
      <c r="AV436" s="18"/>
      <c r="AW436" s="18"/>
      <c r="AX436" s="18"/>
    </row>
    <row r="437" spans="1:50" s="123" customFormat="1" ht="72" hidden="1" x14ac:dyDescent="0.2">
      <c r="A437" s="52" t="s">
        <v>45</v>
      </c>
      <c r="B437" s="52" t="s">
        <v>277</v>
      </c>
      <c r="C437" s="52" t="s">
        <v>276</v>
      </c>
      <c r="D437" s="52" t="s">
        <v>33</v>
      </c>
      <c r="E437" s="52" t="s">
        <v>310</v>
      </c>
      <c r="F437" s="121" t="s">
        <v>2007</v>
      </c>
      <c r="G437" s="52" t="s">
        <v>741</v>
      </c>
      <c r="H437" s="71" t="s">
        <v>270</v>
      </c>
      <c r="I437" s="71" t="s">
        <v>274</v>
      </c>
      <c r="J437" s="122">
        <v>30000</v>
      </c>
      <c r="K437" s="325" t="s">
        <v>3756</v>
      </c>
      <c r="L437" s="114"/>
      <c r="M437" s="325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28"/>
      <c r="AC437" s="328"/>
      <c r="AD437" s="336"/>
      <c r="AE437" s="18" t="s">
        <v>3762</v>
      </c>
      <c r="AF437" s="71" t="s">
        <v>1334</v>
      </c>
      <c r="AG437" s="71" t="s">
        <v>3539</v>
      </c>
      <c r="AH437" s="52" t="s">
        <v>1571</v>
      </c>
      <c r="AI437" s="54" t="s">
        <v>3467</v>
      </c>
      <c r="AJ437" s="54"/>
      <c r="AK437" s="71" t="s">
        <v>1334</v>
      </c>
      <c r="AL437" s="52" t="s">
        <v>1571</v>
      </c>
      <c r="AM437" s="52" t="s">
        <v>3553</v>
      </c>
      <c r="AN437" s="250"/>
      <c r="AO437" s="250"/>
      <c r="AP437" s="119">
        <f t="shared" si="15"/>
        <v>30000</v>
      </c>
      <c r="AQ437" s="196" t="s">
        <v>1327</v>
      </c>
      <c r="AR437" s="196" t="s">
        <v>1328</v>
      </c>
      <c r="AS437" s="18"/>
      <c r="AT437" s="18"/>
      <c r="AU437" s="18"/>
      <c r="AV437" s="18"/>
      <c r="AW437" s="18"/>
      <c r="AX437" s="18"/>
    </row>
    <row r="438" spans="1:50" s="123" customFormat="1" ht="72" hidden="1" x14ac:dyDescent="0.2">
      <c r="A438" s="52" t="s">
        <v>45</v>
      </c>
      <c r="B438" s="52" t="s">
        <v>277</v>
      </c>
      <c r="C438" s="52" t="s">
        <v>276</v>
      </c>
      <c r="D438" s="52" t="s">
        <v>33</v>
      </c>
      <c r="E438" s="52" t="s">
        <v>310</v>
      </c>
      <c r="F438" s="121" t="s">
        <v>2008</v>
      </c>
      <c r="G438" s="52" t="s">
        <v>742</v>
      </c>
      <c r="H438" s="71" t="s">
        <v>270</v>
      </c>
      <c r="I438" s="71" t="s">
        <v>274</v>
      </c>
      <c r="J438" s="122">
        <v>70000</v>
      </c>
      <c r="K438" s="325" t="s">
        <v>3756</v>
      </c>
      <c r="L438" s="114"/>
      <c r="M438" s="325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28"/>
      <c r="AC438" s="328"/>
      <c r="AD438" s="336"/>
      <c r="AE438" s="18" t="s">
        <v>3762</v>
      </c>
      <c r="AF438" s="71" t="s">
        <v>1334</v>
      </c>
      <c r="AG438" s="71" t="s">
        <v>3539</v>
      </c>
      <c r="AH438" s="52" t="s">
        <v>1571</v>
      </c>
      <c r="AI438" s="54" t="s">
        <v>3467</v>
      </c>
      <c r="AJ438" s="54"/>
      <c r="AK438" s="71" t="s">
        <v>1334</v>
      </c>
      <c r="AL438" s="52" t="s">
        <v>1571</v>
      </c>
      <c r="AM438" s="52" t="s">
        <v>3553</v>
      </c>
      <c r="AN438" s="250"/>
      <c r="AO438" s="250"/>
      <c r="AP438" s="119">
        <f t="shared" si="15"/>
        <v>70000</v>
      </c>
      <c r="AQ438" s="196" t="s">
        <v>1327</v>
      </c>
      <c r="AR438" s="196" t="s">
        <v>1328</v>
      </c>
      <c r="AS438" s="18"/>
      <c r="AT438" s="18"/>
      <c r="AU438" s="18"/>
      <c r="AV438" s="18"/>
      <c r="AW438" s="18"/>
      <c r="AX438" s="18"/>
    </row>
    <row r="439" spans="1:50" s="123" customFormat="1" ht="72" hidden="1" x14ac:dyDescent="0.2">
      <c r="A439" s="52" t="s">
        <v>45</v>
      </c>
      <c r="B439" s="52" t="s">
        <v>277</v>
      </c>
      <c r="C439" s="52" t="s">
        <v>276</v>
      </c>
      <c r="D439" s="52" t="s">
        <v>33</v>
      </c>
      <c r="E439" s="52" t="s">
        <v>310</v>
      </c>
      <c r="F439" s="121" t="s">
        <v>2009</v>
      </c>
      <c r="G439" s="52" t="s">
        <v>743</v>
      </c>
      <c r="H439" s="71" t="s">
        <v>270</v>
      </c>
      <c r="I439" s="71" t="s">
        <v>553</v>
      </c>
      <c r="J439" s="122">
        <v>5000</v>
      </c>
      <c r="K439" s="325" t="s">
        <v>3756</v>
      </c>
      <c r="L439" s="114"/>
      <c r="M439" s="325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28"/>
      <c r="AC439" s="328"/>
      <c r="AD439" s="336"/>
      <c r="AE439" s="18" t="s">
        <v>3762</v>
      </c>
      <c r="AF439" s="71" t="s">
        <v>1334</v>
      </c>
      <c r="AG439" s="71" t="s">
        <v>3539</v>
      </c>
      <c r="AH439" s="52" t="s">
        <v>1571</v>
      </c>
      <c r="AI439" s="54" t="s">
        <v>3467</v>
      </c>
      <c r="AJ439" s="54"/>
      <c r="AK439" s="71" t="s">
        <v>1334</v>
      </c>
      <c r="AL439" s="52" t="s">
        <v>1571</v>
      </c>
      <c r="AM439" s="52" t="s">
        <v>3553</v>
      </c>
      <c r="AN439" s="250"/>
      <c r="AO439" s="250"/>
      <c r="AP439" s="119">
        <f t="shared" si="15"/>
        <v>5000</v>
      </c>
      <c r="AQ439" s="196" t="s">
        <v>1327</v>
      </c>
      <c r="AR439" s="196" t="s">
        <v>1328</v>
      </c>
      <c r="AS439" s="18"/>
      <c r="AT439" s="18"/>
      <c r="AU439" s="18"/>
      <c r="AV439" s="18"/>
      <c r="AW439" s="18"/>
      <c r="AX439" s="18"/>
    </row>
    <row r="440" spans="1:50" s="123" customFormat="1" ht="72" hidden="1" x14ac:dyDescent="0.2">
      <c r="A440" s="52" t="s">
        <v>45</v>
      </c>
      <c r="B440" s="52" t="s">
        <v>277</v>
      </c>
      <c r="C440" s="52" t="s">
        <v>276</v>
      </c>
      <c r="D440" s="52" t="s">
        <v>33</v>
      </c>
      <c r="E440" s="52" t="s">
        <v>310</v>
      </c>
      <c r="F440" s="121" t="s">
        <v>2010</v>
      </c>
      <c r="G440" s="52" t="s">
        <v>744</v>
      </c>
      <c r="H440" s="71" t="s">
        <v>270</v>
      </c>
      <c r="I440" s="71" t="s">
        <v>268</v>
      </c>
      <c r="J440" s="122">
        <v>80000</v>
      </c>
      <c r="K440" s="325" t="s">
        <v>3756</v>
      </c>
      <c r="L440" s="114"/>
      <c r="M440" s="325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28"/>
      <c r="AC440" s="328"/>
      <c r="AD440" s="336"/>
      <c r="AE440" s="18" t="s">
        <v>3762</v>
      </c>
      <c r="AF440" s="71" t="s">
        <v>1334</v>
      </c>
      <c r="AG440" s="71" t="s">
        <v>3539</v>
      </c>
      <c r="AH440" s="52" t="s">
        <v>1571</v>
      </c>
      <c r="AI440" s="54" t="s">
        <v>3467</v>
      </c>
      <c r="AJ440" s="54"/>
      <c r="AK440" s="71" t="s">
        <v>1334</v>
      </c>
      <c r="AL440" s="52" t="s">
        <v>1571</v>
      </c>
      <c r="AM440" s="52" t="s">
        <v>3553</v>
      </c>
      <c r="AN440" s="250"/>
      <c r="AO440" s="250"/>
      <c r="AP440" s="119">
        <f t="shared" si="15"/>
        <v>80000</v>
      </c>
      <c r="AQ440" s="196" t="s">
        <v>1327</v>
      </c>
      <c r="AR440" s="196" t="s">
        <v>1328</v>
      </c>
      <c r="AS440" s="18"/>
      <c r="AT440" s="18"/>
      <c r="AU440" s="18"/>
      <c r="AV440" s="18"/>
      <c r="AW440" s="18"/>
      <c r="AX440" s="18"/>
    </row>
    <row r="441" spans="1:50" s="123" customFormat="1" ht="72" hidden="1" x14ac:dyDescent="0.2">
      <c r="A441" s="52" t="s">
        <v>45</v>
      </c>
      <c r="B441" s="52" t="s">
        <v>277</v>
      </c>
      <c r="C441" s="52" t="s">
        <v>276</v>
      </c>
      <c r="D441" s="52" t="s">
        <v>33</v>
      </c>
      <c r="E441" s="52" t="s">
        <v>310</v>
      </c>
      <c r="F441" s="121" t="s">
        <v>2011</v>
      </c>
      <c r="G441" s="52" t="s">
        <v>745</v>
      </c>
      <c r="H441" s="71" t="s">
        <v>270</v>
      </c>
      <c r="I441" s="71" t="s">
        <v>268</v>
      </c>
      <c r="J441" s="122">
        <v>80000</v>
      </c>
      <c r="K441" s="325" t="s">
        <v>3756</v>
      </c>
      <c r="L441" s="114"/>
      <c r="M441" s="325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28"/>
      <c r="AC441" s="328"/>
      <c r="AD441" s="336"/>
      <c r="AE441" s="18" t="s">
        <v>3762</v>
      </c>
      <c r="AF441" s="71" t="s">
        <v>1334</v>
      </c>
      <c r="AG441" s="71" t="s">
        <v>3539</v>
      </c>
      <c r="AH441" s="52" t="s">
        <v>1571</v>
      </c>
      <c r="AI441" s="54" t="s">
        <v>3467</v>
      </c>
      <c r="AJ441" s="54"/>
      <c r="AK441" s="71" t="s">
        <v>1334</v>
      </c>
      <c r="AL441" s="52" t="s">
        <v>1571</v>
      </c>
      <c r="AM441" s="52" t="s">
        <v>3553</v>
      </c>
      <c r="AN441" s="250"/>
      <c r="AO441" s="250"/>
      <c r="AP441" s="119">
        <f t="shared" si="15"/>
        <v>80000</v>
      </c>
      <c r="AQ441" s="196" t="s">
        <v>1327</v>
      </c>
      <c r="AR441" s="196" t="s">
        <v>1328</v>
      </c>
      <c r="AS441" s="18"/>
      <c r="AT441" s="18"/>
      <c r="AU441" s="18"/>
      <c r="AV441" s="18"/>
      <c r="AW441" s="18"/>
      <c r="AX441" s="18"/>
    </row>
    <row r="442" spans="1:50" s="123" customFormat="1" ht="72" hidden="1" x14ac:dyDescent="0.2">
      <c r="A442" s="52" t="s">
        <v>45</v>
      </c>
      <c r="B442" s="52" t="s">
        <v>277</v>
      </c>
      <c r="C442" s="52" t="s">
        <v>276</v>
      </c>
      <c r="D442" s="52" t="s">
        <v>33</v>
      </c>
      <c r="E442" s="52" t="s">
        <v>310</v>
      </c>
      <c r="F442" s="121" t="s">
        <v>2012</v>
      </c>
      <c r="G442" s="52" t="s">
        <v>746</v>
      </c>
      <c r="H442" s="71" t="s">
        <v>270</v>
      </c>
      <c r="I442" s="71" t="s">
        <v>268</v>
      </c>
      <c r="J442" s="122">
        <v>80000</v>
      </c>
      <c r="K442" s="325" t="s">
        <v>3756</v>
      </c>
      <c r="L442" s="114"/>
      <c r="M442" s="325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28"/>
      <c r="AC442" s="328"/>
      <c r="AD442" s="336"/>
      <c r="AE442" s="18" t="s">
        <v>3762</v>
      </c>
      <c r="AF442" s="71" t="s">
        <v>1334</v>
      </c>
      <c r="AG442" s="71" t="s">
        <v>3539</v>
      </c>
      <c r="AH442" s="52" t="s">
        <v>1571</v>
      </c>
      <c r="AI442" s="54" t="s">
        <v>3467</v>
      </c>
      <c r="AJ442" s="54"/>
      <c r="AK442" s="71" t="s">
        <v>1334</v>
      </c>
      <c r="AL442" s="52" t="s">
        <v>1571</v>
      </c>
      <c r="AM442" s="52" t="s">
        <v>3553</v>
      </c>
      <c r="AN442" s="250"/>
      <c r="AO442" s="250"/>
      <c r="AP442" s="119">
        <f t="shared" si="15"/>
        <v>80000</v>
      </c>
      <c r="AQ442" s="196" t="s">
        <v>1327</v>
      </c>
      <c r="AR442" s="196" t="s">
        <v>1328</v>
      </c>
      <c r="AS442" s="18"/>
      <c r="AT442" s="18"/>
      <c r="AU442" s="18"/>
      <c r="AV442" s="18"/>
      <c r="AW442" s="18"/>
      <c r="AX442" s="18"/>
    </row>
    <row r="443" spans="1:50" s="123" customFormat="1" ht="72" hidden="1" x14ac:dyDescent="0.2">
      <c r="A443" s="52" t="s">
        <v>45</v>
      </c>
      <c r="B443" s="52" t="s">
        <v>277</v>
      </c>
      <c r="C443" s="52" t="s">
        <v>276</v>
      </c>
      <c r="D443" s="52" t="s">
        <v>33</v>
      </c>
      <c r="E443" s="52" t="s">
        <v>310</v>
      </c>
      <c r="F443" s="121" t="s">
        <v>2013</v>
      </c>
      <c r="G443" s="52" t="s">
        <v>747</v>
      </c>
      <c r="H443" s="71" t="s">
        <v>270</v>
      </c>
      <c r="I443" s="71" t="s">
        <v>268</v>
      </c>
      <c r="J443" s="122">
        <v>80000</v>
      </c>
      <c r="K443" s="325" t="s">
        <v>3756</v>
      </c>
      <c r="L443" s="114"/>
      <c r="M443" s="325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28"/>
      <c r="AC443" s="328"/>
      <c r="AD443" s="336"/>
      <c r="AE443" s="18" t="s">
        <v>3762</v>
      </c>
      <c r="AF443" s="71" t="s">
        <v>1334</v>
      </c>
      <c r="AG443" s="71" t="s">
        <v>3539</v>
      </c>
      <c r="AH443" s="52" t="s">
        <v>1571</v>
      </c>
      <c r="AI443" s="54" t="s">
        <v>3467</v>
      </c>
      <c r="AJ443" s="54"/>
      <c r="AK443" s="71" t="s">
        <v>1334</v>
      </c>
      <c r="AL443" s="52" t="s">
        <v>1571</v>
      </c>
      <c r="AM443" s="52" t="s">
        <v>3553</v>
      </c>
      <c r="AN443" s="250"/>
      <c r="AO443" s="250"/>
      <c r="AP443" s="119">
        <f t="shared" si="15"/>
        <v>80000</v>
      </c>
      <c r="AQ443" s="196" t="s">
        <v>1327</v>
      </c>
      <c r="AR443" s="196" t="s">
        <v>1328</v>
      </c>
      <c r="AS443" s="18"/>
      <c r="AT443" s="18"/>
      <c r="AU443" s="18"/>
      <c r="AV443" s="18"/>
      <c r="AW443" s="18"/>
      <c r="AX443" s="18"/>
    </row>
    <row r="444" spans="1:50" s="123" customFormat="1" ht="72" hidden="1" x14ac:dyDescent="0.2">
      <c r="A444" s="52" t="s">
        <v>45</v>
      </c>
      <c r="B444" s="52" t="s">
        <v>277</v>
      </c>
      <c r="C444" s="52" t="s">
        <v>276</v>
      </c>
      <c r="D444" s="52" t="s">
        <v>33</v>
      </c>
      <c r="E444" s="52" t="s">
        <v>310</v>
      </c>
      <c r="F444" s="121" t="s">
        <v>2014</v>
      </c>
      <c r="G444" s="52" t="s">
        <v>748</v>
      </c>
      <c r="H444" s="71" t="s">
        <v>270</v>
      </c>
      <c r="I444" s="71" t="s">
        <v>268</v>
      </c>
      <c r="J444" s="122">
        <v>80000</v>
      </c>
      <c r="K444" s="325" t="s">
        <v>3756</v>
      </c>
      <c r="L444" s="114"/>
      <c r="M444" s="325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28"/>
      <c r="AC444" s="328"/>
      <c r="AD444" s="336"/>
      <c r="AE444" s="18" t="s">
        <v>3762</v>
      </c>
      <c r="AF444" s="71" t="s">
        <v>1334</v>
      </c>
      <c r="AG444" s="71" t="s">
        <v>3539</v>
      </c>
      <c r="AH444" s="52" t="s">
        <v>1571</v>
      </c>
      <c r="AI444" s="54" t="s">
        <v>3467</v>
      </c>
      <c r="AJ444" s="54"/>
      <c r="AK444" s="71" t="s">
        <v>1334</v>
      </c>
      <c r="AL444" s="52" t="s">
        <v>1571</v>
      </c>
      <c r="AM444" s="52" t="s">
        <v>3553</v>
      </c>
      <c r="AN444" s="250"/>
      <c r="AO444" s="250"/>
      <c r="AP444" s="119">
        <f t="shared" si="15"/>
        <v>80000</v>
      </c>
      <c r="AQ444" s="196" t="s">
        <v>1327</v>
      </c>
      <c r="AR444" s="196" t="s">
        <v>1328</v>
      </c>
      <c r="AS444" s="18"/>
      <c r="AT444" s="18"/>
      <c r="AU444" s="18"/>
      <c r="AV444" s="18"/>
      <c r="AW444" s="18"/>
      <c r="AX444" s="18"/>
    </row>
    <row r="445" spans="1:50" s="123" customFormat="1" ht="72" hidden="1" x14ac:dyDescent="0.2">
      <c r="A445" s="52" t="s">
        <v>45</v>
      </c>
      <c r="B445" s="52" t="s">
        <v>277</v>
      </c>
      <c r="C445" s="52" t="s">
        <v>276</v>
      </c>
      <c r="D445" s="52" t="s">
        <v>33</v>
      </c>
      <c r="E445" s="52" t="s">
        <v>310</v>
      </c>
      <c r="F445" s="121" t="s">
        <v>2015</v>
      </c>
      <c r="G445" s="52" t="s">
        <v>749</v>
      </c>
      <c r="H445" s="71" t="s">
        <v>270</v>
      </c>
      <c r="I445" s="71" t="s">
        <v>268</v>
      </c>
      <c r="J445" s="122">
        <v>80000</v>
      </c>
      <c r="K445" s="325" t="s">
        <v>3756</v>
      </c>
      <c r="L445" s="114"/>
      <c r="M445" s="325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28"/>
      <c r="AC445" s="328"/>
      <c r="AD445" s="336"/>
      <c r="AE445" s="18" t="s">
        <v>3762</v>
      </c>
      <c r="AF445" s="71" t="s">
        <v>1334</v>
      </c>
      <c r="AG445" s="71" t="s">
        <v>3539</v>
      </c>
      <c r="AH445" s="52" t="s">
        <v>1571</v>
      </c>
      <c r="AI445" s="54" t="s">
        <v>3467</v>
      </c>
      <c r="AJ445" s="54"/>
      <c r="AK445" s="71" t="s">
        <v>1334</v>
      </c>
      <c r="AL445" s="52" t="s">
        <v>1571</v>
      </c>
      <c r="AM445" s="52" t="s">
        <v>3553</v>
      </c>
      <c r="AN445" s="250"/>
      <c r="AO445" s="250"/>
      <c r="AP445" s="119">
        <f t="shared" si="15"/>
        <v>80000</v>
      </c>
      <c r="AQ445" s="196" t="s">
        <v>1327</v>
      </c>
      <c r="AR445" s="196" t="s">
        <v>1328</v>
      </c>
      <c r="AS445" s="18"/>
      <c r="AT445" s="18"/>
      <c r="AU445" s="18"/>
      <c r="AV445" s="18"/>
      <c r="AW445" s="18"/>
      <c r="AX445" s="18"/>
    </row>
    <row r="446" spans="1:50" s="123" customFormat="1" ht="72" x14ac:dyDescent="0.2">
      <c r="A446" s="52" t="s">
        <v>45</v>
      </c>
      <c r="B446" s="52" t="s">
        <v>277</v>
      </c>
      <c r="C446" s="52" t="s">
        <v>17</v>
      </c>
      <c r="D446" s="52" t="s">
        <v>34</v>
      </c>
      <c r="E446" s="52" t="s">
        <v>454</v>
      </c>
      <c r="F446" s="121" t="s">
        <v>2016</v>
      </c>
      <c r="G446" s="52" t="s">
        <v>1141</v>
      </c>
      <c r="H446" s="71" t="s">
        <v>270</v>
      </c>
      <c r="I446" s="71" t="s">
        <v>1119</v>
      </c>
      <c r="J446" s="122">
        <v>3527000</v>
      </c>
      <c r="K446" s="325" t="s">
        <v>3756</v>
      </c>
      <c r="L446" s="114"/>
      <c r="M446" s="325"/>
      <c r="N446" s="53">
        <v>43886</v>
      </c>
      <c r="O446" s="18" t="s">
        <v>3774</v>
      </c>
      <c r="P446" s="36" t="s">
        <v>3775</v>
      </c>
      <c r="Q446" s="19" t="s">
        <v>3776</v>
      </c>
      <c r="R446" s="18"/>
      <c r="S446" s="18"/>
      <c r="T446" s="18"/>
      <c r="U446" s="18"/>
      <c r="V446" s="53"/>
      <c r="W446" s="17">
        <v>2844444</v>
      </c>
      <c r="X446" s="32">
        <v>4</v>
      </c>
      <c r="Y446" s="36"/>
      <c r="Z446" s="17"/>
      <c r="AA446" s="36" t="s">
        <v>3777</v>
      </c>
      <c r="AB446" s="36"/>
      <c r="AC446" s="36"/>
      <c r="AD446" s="336"/>
      <c r="AE446" s="19" t="s">
        <v>3762</v>
      </c>
      <c r="AF446" s="54" t="s">
        <v>1330</v>
      </c>
      <c r="AG446" s="54" t="s">
        <v>3541</v>
      </c>
      <c r="AH446" s="52" t="s">
        <v>3470</v>
      </c>
      <c r="AI446" s="54" t="s">
        <v>3467</v>
      </c>
      <c r="AJ446" s="54"/>
      <c r="AK446" s="71" t="s">
        <v>1334</v>
      </c>
      <c r="AL446" s="52" t="s">
        <v>1571</v>
      </c>
      <c r="AM446" s="52" t="s">
        <v>3553</v>
      </c>
      <c r="AN446" s="250"/>
      <c r="AO446" s="250"/>
      <c r="AP446" s="119">
        <f t="shared" si="15"/>
        <v>3527000</v>
      </c>
      <c r="AQ446" s="196" t="s">
        <v>1327</v>
      </c>
      <c r="AR446" s="196" t="s">
        <v>1328</v>
      </c>
      <c r="AS446" s="18"/>
      <c r="AT446" s="18"/>
      <c r="AU446" s="18"/>
      <c r="AV446" s="18"/>
      <c r="AW446" s="18"/>
      <c r="AX446" s="18"/>
    </row>
    <row r="447" spans="1:50" s="123" customFormat="1" ht="72" x14ac:dyDescent="0.2">
      <c r="A447" s="52" t="s">
        <v>45</v>
      </c>
      <c r="B447" s="52" t="s">
        <v>277</v>
      </c>
      <c r="C447" s="52" t="s">
        <v>17</v>
      </c>
      <c r="D447" s="52" t="s">
        <v>34</v>
      </c>
      <c r="E447" s="52" t="s">
        <v>454</v>
      </c>
      <c r="F447" s="121" t="s">
        <v>2017</v>
      </c>
      <c r="G447" s="52" t="s">
        <v>1142</v>
      </c>
      <c r="H447" s="71" t="s">
        <v>270</v>
      </c>
      <c r="I447" s="71" t="s">
        <v>1122</v>
      </c>
      <c r="J447" s="122">
        <v>1800000</v>
      </c>
      <c r="K447" s="325" t="s">
        <v>3756</v>
      </c>
      <c r="L447" s="114"/>
      <c r="M447" s="325"/>
      <c r="N447" s="53">
        <v>43918</v>
      </c>
      <c r="O447" s="18" t="s">
        <v>3778</v>
      </c>
      <c r="P447" s="36" t="s">
        <v>3779</v>
      </c>
      <c r="Q447" s="19"/>
      <c r="R447" s="18"/>
      <c r="S447" s="18"/>
      <c r="T447" s="18"/>
      <c r="U447" s="18"/>
      <c r="V447" s="53"/>
      <c r="W447" s="17"/>
      <c r="X447" s="32">
        <v>4</v>
      </c>
      <c r="Y447" s="36"/>
      <c r="Z447" s="17"/>
      <c r="AA447" s="36"/>
      <c r="AB447" s="36"/>
      <c r="AC447" s="36"/>
      <c r="AD447" s="336"/>
      <c r="AE447" s="19" t="s">
        <v>1330</v>
      </c>
      <c r="AF447" s="52" t="s">
        <v>2944</v>
      </c>
      <c r="AG447" s="52" t="s">
        <v>3539</v>
      </c>
      <c r="AH447" s="52" t="s">
        <v>1571</v>
      </c>
      <c r="AI447" s="54" t="s">
        <v>3467</v>
      </c>
      <c r="AJ447" s="54"/>
      <c r="AK447" s="52" t="s">
        <v>1335</v>
      </c>
      <c r="AL447" s="52" t="s">
        <v>1569</v>
      </c>
      <c r="AM447" s="52" t="s">
        <v>3553</v>
      </c>
      <c r="AN447" s="250"/>
      <c r="AO447" s="250"/>
      <c r="AP447" s="119">
        <f t="shared" si="15"/>
        <v>1800000</v>
      </c>
      <c r="AQ447" s="196" t="s">
        <v>1327</v>
      </c>
      <c r="AR447" s="196" t="s">
        <v>1328</v>
      </c>
      <c r="AS447" s="18"/>
      <c r="AT447" s="18"/>
      <c r="AU447" s="18"/>
      <c r="AV447" s="18"/>
      <c r="AW447" s="18"/>
      <c r="AX447" s="18"/>
    </row>
    <row r="448" spans="1:50" s="123" customFormat="1" ht="72" hidden="1" x14ac:dyDescent="0.2">
      <c r="A448" s="52" t="s">
        <v>46</v>
      </c>
      <c r="B448" s="52" t="s">
        <v>277</v>
      </c>
      <c r="C448" s="52" t="s">
        <v>276</v>
      </c>
      <c r="D448" s="52" t="s">
        <v>11</v>
      </c>
      <c r="E448" s="52" t="s">
        <v>454</v>
      </c>
      <c r="F448" s="121" t="s">
        <v>2018</v>
      </c>
      <c r="G448" s="52" t="s">
        <v>750</v>
      </c>
      <c r="H448" s="71" t="s">
        <v>303</v>
      </c>
      <c r="I448" s="71" t="s">
        <v>274</v>
      </c>
      <c r="J448" s="122">
        <v>80000</v>
      </c>
      <c r="K448" s="78" t="s">
        <v>2442</v>
      </c>
      <c r="L448" s="78"/>
      <c r="M448" s="249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 t="s">
        <v>3780</v>
      </c>
      <c r="AF448" s="54"/>
      <c r="AG448" s="54" t="s">
        <v>3544</v>
      </c>
      <c r="AH448" s="52" t="s">
        <v>2457</v>
      </c>
      <c r="AI448" s="52" t="s">
        <v>2457</v>
      </c>
      <c r="AJ448" s="52"/>
      <c r="AK448" s="54" t="s">
        <v>1336</v>
      </c>
      <c r="AL448" s="52" t="s">
        <v>1569</v>
      </c>
      <c r="AM448" s="52" t="s">
        <v>3552</v>
      </c>
      <c r="AN448" s="119"/>
      <c r="AO448" s="119">
        <v>69000</v>
      </c>
      <c r="AP448" s="119">
        <f t="shared" si="15"/>
        <v>11000</v>
      </c>
      <c r="AQ448" s="71"/>
      <c r="AR448" s="71"/>
      <c r="AS448" s="71"/>
      <c r="AT448" s="71"/>
      <c r="AU448" s="71"/>
      <c r="AV448" s="71"/>
      <c r="AW448" s="71"/>
      <c r="AX448" s="52"/>
    </row>
    <row r="449" spans="1:50" s="123" customFormat="1" ht="72" hidden="1" x14ac:dyDescent="0.2">
      <c r="A449" s="52" t="s">
        <v>46</v>
      </c>
      <c r="B449" s="52" t="s">
        <v>277</v>
      </c>
      <c r="C449" s="52" t="s">
        <v>276</v>
      </c>
      <c r="D449" s="52" t="s">
        <v>11</v>
      </c>
      <c r="E449" s="52" t="s">
        <v>454</v>
      </c>
      <c r="F449" s="121" t="s">
        <v>2019</v>
      </c>
      <c r="G449" s="52" t="s">
        <v>751</v>
      </c>
      <c r="H449" s="71" t="s">
        <v>270</v>
      </c>
      <c r="I449" s="71" t="s">
        <v>300</v>
      </c>
      <c r="J449" s="122">
        <v>30200</v>
      </c>
      <c r="K449" s="78"/>
      <c r="L449" s="78"/>
      <c r="M449" s="249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 t="s">
        <v>3780</v>
      </c>
      <c r="AF449" s="54"/>
      <c r="AG449" s="54" t="s">
        <v>3544</v>
      </c>
      <c r="AH449" s="52" t="s">
        <v>2457</v>
      </c>
      <c r="AI449" s="52" t="s">
        <v>2457</v>
      </c>
      <c r="AJ449" s="52"/>
      <c r="AK449" s="54" t="s">
        <v>1336</v>
      </c>
      <c r="AL449" s="52" t="s">
        <v>1569</v>
      </c>
      <c r="AM449" s="52" t="s">
        <v>3552</v>
      </c>
      <c r="AN449" s="119"/>
      <c r="AO449" s="119">
        <v>30000</v>
      </c>
      <c r="AP449" s="119">
        <f t="shared" si="15"/>
        <v>200</v>
      </c>
      <c r="AQ449" s="71"/>
      <c r="AR449" s="71"/>
      <c r="AS449" s="71"/>
      <c r="AT449" s="71"/>
      <c r="AU449" s="71"/>
      <c r="AV449" s="71"/>
      <c r="AW449" s="71"/>
      <c r="AX449" s="52"/>
    </row>
    <row r="450" spans="1:50" s="123" customFormat="1" ht="72" hidden="1" x14ac:dyDescent="0.2">
      <c r="A450" s="52" t="s">
        <v>46</v>
      </c>
      <c r="B450" s="52" t="s">
        <v>277</v>
      </c>
      <c r="C450" s="52" t="s">
        <v>276</v>
      </c>
      <c r="D450" s="52" t="s">
        <v>21</v>
      </c>
      <c r="E450" s="52" t="s">
        <v>454</v>
      </c>
      <c r="F450" s="121" t="s">
        <v>2020</v>
      </c>
      <c r="G450" s="52" t="s">
        <v>752</v>
      </c>
      <c r="H450" s="71" t="s">
        <v>269</v>
      </c>
      <c r="I450" s="71" t="s">
        <v>271</v>
      </c>
      <c r="J450" s="122">
        <v>50000</v>
      </c>
      <c r="K450" s="78"/>
      <c r="L450" s="78"/>
      <c r="M450" s="249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 t="s">
        <v>3780</v>
      </c>
      <c r="AF450" s="54"/>
      <c r="AG450" s="54" t="s">
        <v>3544</v>
      </c>
      <c r="AH450" s="52" t="s">
        <v>2457</v>
      </c>
      <c r="AI450" s="52" t="s">
        <v>2457</v>
      </c>
      <c r="AJ450" s="52"/>
      <c r="AK450" s="54" t="s">
        <v>1336</v>
      </c>
      <c r="AL450" s="52" t="s">
        <v>1569</v>
      </c>
      <c r="AM450" s="52" t="s">
        <v>3552</v>
      </c>
      <c r="AN450" s="119"/>
      <c r="AO450" s="119">
        <v>48860</v>
      </c>
      <c r="AP450" s="119">
        <f t="shared" si="15"/>
        <v>1140</v>
      </c>
      <c r="AQ450" s="71"/>
      <c r="AR450" s="71"/>
      <c r="AS450" s="71"/>
      <c r="AT450" s="71"/>
      <c r="AU450" s="71"/>
      <c r="AV450" s="71"/>
      <c r="AW450" s="71"/>
      <c r="AX450" s="52"/>
    </row>
    <row r="451" spans="1:50" s="123" customFormat="1" ht="90" hidden="1" x14ac:dyDescent="0.2">
      <c r="A451" s="52" t="s">
        <v>46</v>
      </c>
      <c r="B451" s="52" t="s">
        <v>277</v>
      </c>
      <c r="C451" s="52" t="s">
        <v>276</v>
      </c>
      <c r="D451" s="52" t="s">
        <v>286</v>
      </c>
      <c r="E451" s="52" t="s">
        <v>454</v>
      </c>
      <c r="F451" s="121" t="s">
        <v>2021</v>
      </c>
      <c r="G451" s="52" t="s">
        <v>753</v>
      </c>
      <c r="H451" s="71" t="s">
        <v>317</v>
      </c>
      <c r="I451" s="71" t="s">
        <v>271</v>
      </c>
      <c r="J451" s="122">
        <v>132500</v>
      </c>
      <c r="K451" s="78"/>
      <c r="L451" s="78"/>
      <c r="M451" s="249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 t="s">
        <v>3780</v>
      </c>
      <c r="AF451" s="54"/>
      <c r="AG451" s="54" t="s">
        <v>3544</v>
      </c>
      <c r="AH451" s="52" t="s">
        <v>2457</v>
      </c>
      <c r="AI451" s="52" t="s">
        <v>2457</v>
      </c>
      <c r="AJ451" s="52"/>
      <c r="AK451" s="54" t="s">
        <v>1336</v>
      </c>
      <c r="AL451" s="52" t="s">
        <v>1569</v>
      </c>
      <c r="AM451" s="52" t="s">
        <v>3552</v>
      </c>
      <c r="AN451" s="119"/>
      <c r="AO451" s="119">
        <v>127950</v>
      </c>
      <c r="AP451" s="119">
        <f t="shared" ref="AP451:AP514" si="16">J451-AN451-AO451</f>
        <v>4550</v>
      </c>
      <c r="AQ451" s="71"/>
      <c r="AR451" s="71"/>
      <c r="AS451" s="71"/>
      <c r="AT451" s="71"/>
      <c r="AU451" s="71"/>
      <c r="AV451" s="71"/>
      <c r="AW451" s="71"/>
      <c r="AX451" s="52"/>
    </row>
    <row r="452" spans="1:50" s="123" customFormat="1" ht="72" hidden="1" x14ac:dyDescent="0.2">
      <c r="A452" s="52" t="s">
        <v>46</v>
      </c>
      <c r="B452" s="52" t="s">
        <v>277</v>
      </c>
      <c r="C452" s="52" t="s">
        <v>276</v>
      </c>
      <c r="D452" s="52" t="s">
        <v>18</v>
      </c>
      <c r="E452" s="52" t="s">
        <v>454</v>
      </c>
      <c r="F452" s="121" t="s">
        <v>2022</v>
      </c>
      <c r="G452" s="52" t="s">
        <v>754</v>
      </c>
      <c r="H452" s="71" t="s">
        <v>269</v>
      </c>
      <c r="I452" s="71" t="s">
        <v>275</v>
      </c>
      <c r="J452" s="122">
        <v>100000</v>
      </c>
      <c r="K452" s="249" t="s">
        <v>137</v>
      </c>
      <c r="L452" s="78"/>
      <c r="M452" s="78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3781</v>
      </c>
      <c r="AD452" s="15">
        <v>60000</v>
      </c>
      <c r="AE452" s="54" t="s">
        <v>3780</v>
      </c>
      <c r="AF452" s="54" t="s">
        <v>2975</v>
      </c>
      <c r="AG452" s="54" t="s">
        <v>3544</v>
      </c>
      <c r="AH452" s="54" t="s">
        <v>3472</v>
      </c>
      <c r="AI452" s="54" t="s">
        <v>2457</v>
      </c>
      <c r="AJ452" s="54"/>
      <c r="AK452" s="54" t="s">
        <v>1337</v>
      </c>
      <c r="AL452" s="54" t="s">
        <v>1570</v>
      </c>
      <c r="AM452" s="52" t="s">
        <v>3553</v>
      </c>
      <c r="AN452" s="119"/>
      <c r="AO452" s="119">
        <v>60000</v>
      </c>
      <c r="AP452" s="119">
        <f t="shared" si="16"/>
        <v>40000</v>
      </c>
      <c r="AQ452" s="71"/>
      <c r="AR452" s="71"/>
      <c r="AS452" s="71"/>
      <c r="AT452" s="52"/>
      <c r="AU452" s="52"/>
      <c r="AV452" s="119"/>
      <c r="AW452" s="146"/>
      <c r="AX452" s="52"/>
    </row>
    <row r="453" spans="1:50" s="123" customFormat="1" ht="72" hidden="1" x14ac:dyDescent="0.2">
      <c r="A453" s="52" t="s">
        <v>46</v>
      </c>
      <c r="B453" s="52" t="s">
        <v>277</v>
      </c>
      <c r="C453" s="52" t="s">
        <v>276</v>
      </c>
      <c r="D453" s="52" t="s">
        <v>18</v>
      </c>
      <c r="E453" s="52" t="s">
        <v>454</v>
      </c>
      <c r="F453" s="121" t="s">
        <v>2023</v>
      </c>
      <c r="G453" s="52" t="s">
        <v>755</v>
      </c>
      <c r="H453" s="71" t="s">
        <v>269</v>
      </c>
      <c r="I453" s="71" t="s">
        <v>268</v>
      </c>
      <c r="J453" s="122">
        <v>240000</v>
      </c>
      <c r="K453" s="249" t="s">
        <v>137</v>
      </c>
      <c r="L453" s="78"/>
      <c r="M453" s="78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3781</v>
      </c>
      <c r="AD453" s="15">
        <v>140000</v>
      </c>
      <c r="AE453" s="54" t="s">
        <v>3780</v>
      </c>
      <c r="AF453" s="54" t="s">
        <v>2975</v>
      </c>
      <c r="AG453" s="54" t="s">
        <v>3544</v>
      </c>
      <c r="AH453" s="54" t="s">
        <v>3472</v>
      </c>
      <c r="AI453" s="54" t="s">
        <v>2457</v>
      </c>
      <c r="AJ453" s="54"/>
      <c r="AK453" s="54" t="s">
        <v>1337</v>
      </c>
      <c r="AL453" s="54" t="s">
        <v>1570</v>
      </c>
      <c r="AM453" s="52" t="s">
        <v>3553</v>
      </c>
      <c r="AN453" s="119"/>
      <c r="AO453" s="119">
        <v>140000</v>
      </c>
      <c r="AP453" s="119">
        <f t="shared" si="16"/>
        <v>100000</v>
      </c>
      <c r="AQ453" s="71"/>
      <c r="AR453" s="71"/>
      <c r="AS453" s="71"/>
      <c r="AT453" s="52"/>
      <c r="AU453" s="52"/>
      <c r="AV453" s="119"/>
      <c r="AW453" s="146"/>
      <c r="AX453" s="52"/>
    </row>
    <row r="454" spans="1:50" s="123" customFormat="1" ht="72" hidden="1" x14ac:dyDescent="0.2">
      <c r="A454" s="52" t="s">
        <v>46</v>
      </c>
      <c r="B454" s="52" t="s">
        <v>277</v>
      </c>
      <c r="C454" s="52" t="s">
        <v>276</v>
      </c>
      <c r="D454" s="52" t="s">
        <v>18</v>
      </c>
      <c r="E454" s="52" t="s">
        <v>454</v>
      </c>
      <c r="F454" s="121" t="s">
        <v>2024</v>
      </c>
      <c r="G454" s="52" t="s">
        <v>756</v>
      </c>
      <c r="H454" s="71" t="s">
        <v>269</v>
      </c>
      <c r="I454" s="71" t="s">
        <v>268</v>
      </c>
      <c r="J454" s="122">
        <v>180000</v>
      </c>
      <c r="K454" s="249" t="s">
        <v>137</v>
      </c>
      <c r="L454" s="78"/>
      <c r="M454" s="78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3781</v>
      </c>
      <c r="AD454" s="15">
        <v>110000</v>
      </c>
      <c r="AE454" s="54" t="s">
        <v>3780</v>
      </c>
      <c r="AF454" s="54" t="s">
        <v>2975</v>
      </c>
      <c r="AG454" s="54" t="s">
        <v>3544</v>
      </c>
      <c r="AH454" s="54" t="s">
        <v>3472</v>
      </c>
      <c r="AI454" s="54" t="s">
        <v>2457</v>
      </c>
      <c r="AJ454" s="54"/>
      <c r="AK454" s="54" t="s">
        <v>1337</v>
      </c>
      <c r="AL454" s="54" t="s">
        <v>1570</v>
      </c>
      <c r="AM454" s="52" t="s">
        <v>3553</v>
      </c>
      <c r="AN454" s="119"/>
      <c r="AO454" s="119">
        <v>110000</v>
      </c>
      <c r="AP454" s="119">
        <f t="shared" si="16"/>
        <v>70000</v>
      </c>
      <c r="AQ454" s="71"/>
      <c r="AR454" s="71"/>
      <c r="AS454" s="71"/>
      <c r="AT454" s="52"/>
      <c r="AU454" s="52"/>
      <c r="AV454" s="119"/>
      <c r="AW454" s="146"/>
      <c r="AX454" s="52"/>
    </row>
    <row r="455" spans="1:50" s="123" customFormat="1" ht="72" hidden="1" x14ac:dyDescent="0.2">
      <c r="A455" s="52" t="s">
        <v>46</v>
      </c>
      <c r="B455" s="52" t="s">
        <v>277</v>
      </c>
      <c r="C455" s="52" t="s">
        <v>276</v>
      </c>
      <c r="D455" s="52" t="s">
        <v>18</v>
      </c>
      <c r="E455" s="52" t="s">
        <v>454</v>
      </c>
      <c r="F455" s="121" t="s">
        <v>2025</v>
      </c>
      <c r="G455" s="52" t="s">
        <v>757</v>
      </c>
      <c r="H455" s="71" t="s">
        <v>269</v>
      </c>
      <c r="I455" s="71" t="s">
        <v>275</v>
      </c>
      <c r="J455" s="122">
        <v>120000</v>
      </c>
      <c r="K455" s="249" t="s">
        <v>137</v>
      </c>
      <c r="L455" s="78"/>
      <c r="M455" s="78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3781</v>
      </c>
      <c r="AD455" s="15">
        <v>70000</v>
      </c>
      <c r="AE455" s="54" t="s">
        <v>3780</v>
      </c>
      <c r="AF455" s="54" t="s">
        <v>2975</v>
      </c>
      <c r="AG455" s="54" t="s">
        <v>3544</v>
      </c>
      <c r="AH455" s="54" t="s">
        <v>3472</v>
      </c>
      <c r="AI455" s="54" t="s">
        <v>2457</v>
      </c>
      <c r="AJ455" s="54"/>
      <c r="AK455" s="54" t="s">
        <v>1337</v>
      </c>
      <c r="AL455" s="54" t="s">
        <v>1570</v>
      </c>
      <c r="AM455" s="52" t="s">
        <v>3553</v>
      </c>
      <c r="AN455" s="119"/>
      <c r="AO455" s="119">
        <v>70000</v>
      </c>
      <c r="AP455" s="119">
        <f t="shared" si="16"/>
        <v>50000</v>
      </c>
      <c r="AQ455" s="71"/>
      <c r="AR455" s="71"/>
      <c r="AS455" s="71"/>
      <c r="AT455" s="52"/>
      <c r="AU455" s="52"/>
      <c r="AV455" s="119"/>
      <c r="AW455" s="146"/>
      <c r="AX455" s="52"/>
    </row>
    <row r="456" spans="1:50" s="123" customFormat="1" ht="72" hidden="1" x14ac:dyDescent="0.2">
      <c r="A456" s="52" t="s">
        <v>46</v>
      </c>
      <c r="B456" s="52" t="s">
        <v>277</v>
      </c>
      <c r="C456" s="52" t="s">
        <v>276</v>
      </c>
      <c r="D456" s="52" t="s">
        <v>18</v>
      </c>
      <c r="E456" s="52" t="s">
        <v>454</v>
      </c>
      <c r="F456" s="121" t="s">
        <v>2026</v>
      </c>
      <c r="G456" s="52" t="s">
        <v>758</v>
      </c>
      <c r="H456" s="71" t="s">
        <v>269</v>
      </c>
      <c r="I456" s="71" t="s">
        <v>275</v>
      </c>
      <c r="J456" s="122">
        <v>100000</v>
      </c>
      <c r="K456" s="249" t="s">
        <v>137</v>
      </c>
      <c r="L456" s="78"/>
      <c r="M456" s="78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3781</v>
      </c>
      <c r="AD456" s="15">
        <v>60000</v>
      </c>
      <c r="AE456" s="54" t="s">
        <v>3780</v>
      </c>
      <c r="AF456" s="54" t="s">
        <v>2975</v>
      </c>
      <c r="AG456" s="54" t="s">
        <v>3544</v>
      </c>
      <c r="AH456" s="54" t="s">
        <v>3472</v>
      </c>
      <c r="AI456" s="54" t="s">
        <v>2457</v>
      </c>
      <c r="AJ456" s="54"/>
      <c r="AK456" s="54" t="s">
        <v>1337</v>
      </c>
      <c r="AL456" s="54" t="s">
        <v>1570</v>
      </c>
      <c r="AM456" s="52" t="s">
        <v>3553</v>
      </c>
      <c r="AN456" s="119"/>
      <c r="AO456" s="119">
        <v>60000</v>
      </c>
      <c r="AP456" s="119">
        <f t="shared" si="16"/>
        <v>40000</v>
      </c>
      <c r="AQ456" s="71"/>
      <c r="AR456" s="71"/>
      <c r="AS456" s="71"/>
      <c r="AT456" s="52"/>
      <c r="AU456" s="52"/>
      <c r="AV456" s="119"/>
      <c r="AW456" s="146"/>
      <c r="AX456" s="52"/>
    </row>
    <row r="457" spans="1:50" s="123" customFormat="1" ht="72" hidden="1" x14ac:dyDescent="0.2">
      <c r="A457" s="52" t="s">
        <v>46</v>
      </c>
      <c r="B457" s="52" t="s">
        <v>277</v>
      </c>
      <c r="C457" s="52" t="s">
        <v>276</v>
      </c>
      <c r="D457" s="52" t="s">
        <v>18</v>
      </c>
      <c r="E457" s="52" t="s">
        <v>454</v>
      </c>
      <c r="F457" s="121" t="s">
        <v>2027</v>
      </c>
      <c r="G457" s="52" t="s">
        <v>759</v>
      </c>
      <c r="H457" s="71" t="s">
        <v>269</v>
      </c>
      <c r="I457" s="71" t="s">
        <v>275</v>
      </c>
      <c r="J457" s="122">
        <v>300000</v>
      </c>
      <c r="K457" s="249" t="s">
        <v>137</v>
      </c>
      <c r="L457" s="78"/>
      <c r="M457" s="78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3781</v>
      </c>
      <c r="AD457" s="15">
        <v>180000</v>
      </c>
      <c r="AE457" s="54" t="s">
        <v>3780</v>
      </c>
      <c r="AF457" s="54" t="s">
        <v>2975</v>
      </c>
      <c r="AG457" s="54" t="s">
        <v>3544</v>
      </c>
      <c r="AH457" s="54" t="s">
        <v>3472</v>
      </c>
      <c r="AI457" s="54" t="s">
        <v>2457</v>
      </c>
      <c r="AJ457" s="54"/>
      <c r="AK457" s="54" t="s">
        <v>1337</v>
      </c>
      <c r="AL457" s="54" t="s">
        <v>1570</v>
      </c>
      <c r="AM457" s="52" t="s">
        <v>3553</v>
      </c>
      <c r="AN457" s="119"/>
      <c r="AO457" s="119">
        <v>180000</v>
      </c>
      <c r="AP457" s="119">
        <f t="shared" si="16"/>
        <v>120000</v>
      </c>
      <c r="AQ457" s="71"/>
      <c r="AR457" s="71"/>
      <c r="AS457" s="71"/>
      <c r="AT457" s="52"/>
      <c r="AU457" s="52"/>
      <c r="AV457" s="119"/>
      <c r="AW457" s="146"/>
      <c r="AX457" s="52"/>
    </row>
    <row r="458" spans="1:50" s="123" customFormat="1" ht="72" hidden="1" x14ac:dyDescent="0.2">
      <c r="A458" s="52" t="s">
        <v>46</v>
      </c>
      <c r="B458" s="52" t="s">
        <v>277</v>
      </c>
      <c r="C458" s="52" t="s">
        <v>276</v>
      </c>
      <c r="D458" s="52" t="s">
        <v>18</v>
      </c>
      <c r="E458" s="52" t="s">
        <v>454</v>
      </c>
      <c r="F458" s="121" t="s">
        <v>2028</v>
      </c>
      <c r="G458" s="52" t="s">
        <v>760</v>
      </c>
      <c r="H458" s="71" t="s">
        <v>269</v>
      </c>
      <c r="I458" s="71" t="s">
        <v>275</v>
      </c>
      <c r="J458" s="122">
        <v>300000</v>
      </c>
      <c r="K458" s="249" t="s">
        <v>137</v>
      </c>
      <c r="L458" s="78"/>
      <c r="M458" s="78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3781</v>
      </c>
      <c r="AD458" s="15">
        <v>165000</v>
      </c>
      <c r="AE458" s="54" t="s">
        <v>3780</v>
      </c>
      <c r="AF458" s="54" t="s">
        <v>2975</v>
      </c>
      <c r="AG458" s="54" t="s">
        <v>3544</v>
      </c>
      <c r="AH458" s="54" t="s">
        <v>3472</v>
      </c>
      <c r="AI458" s="54" t="s">
        <v>2457</v>
      </c>
      <c r="AJ458" s="54"/>
      <c r="AK458" s="54" t="s">
        <v>1337</v>
      </c>
      <c r="AL458" s="54" t="s">
        <v>1570</v>
      </c>
      <c r="AM458" s="52" t="s">
        <v>3553</v>
      </c>
      <c r="AN458" s="119"/>
      <c r="AO458" s="119">
        <v>165000</v>
      </c>
      <c r="AP458" s="119">
        <f t="shared" si="16"/>
        <v>135000</v>
      </c>
      <c r="AQ458" s="71"/>
      <c r="AR458" s="71"/>
      <c r="AS458" s="71"/>
      <c r="AT458" s="52"/>
      <c r="AU458" s="52"/>
      <c r="AV458" s="119"/>
      <c r="AW458" s="146"/>
      <c r="AX458" s="52"/>
    </row>
    <row r="459" spans="1:50" s="123" customFormat="1" ht="72" hidden="1" x14ac:dyDescent="0.2">
      <c r="A459" s="52" t="s">
        <v>46</v>
      </c>
      <c r="B459" s="52" t="s">
        <v>277</v>
      </c>
      <c r="C459" s="52" t="s">
        <v>276</v>
      </c>
      <c r="D459" s="52" t="s">
        <v>18</v>
      </c>
      <c r="E459" s="52" t="s">
        <v>454</v>
      </c>
      <c r="F459" s="121" t="s">
        <v>2029</v>
      </c>
      <c r="G459" s="52" t="s">
        <v>761</v>
      </c>
      <c r="H459" s="71" t="s">
        <v>270</v>
      </c>
      <c r="I459" s="71" t="s">
        <v>275</v>
      </c>
      <c r="J459" s="122">
        <v>150000</v>
      </c>
      <c r="K459" s="249" t="s">
        <v>137</v>
      </c>
      <c r="L459" s="78"/>
      <c r="M459" s="78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3781</v>
      </c>
      <c r="AD459" s="15">
        <v>85000</v>
      </c>
      <c r="AE459" s="54" t="s">
        <v>3780</v>
      </c>
      <c r="AF459" s="54" t="s">
        <v>2975</v>
      </c>
      <c r="AG459" s="54" t="s">
        <v>3544</v>
      </c>
      <c r="AH459" s="54" t="s">
        <v>3472</v>
      </c>
      <c r="AI459" s="54" t="s">
        <v>2457</v>
      </c>
      <c r="AJ459" s="54"/>
      <c r="AK459" s="54" t="s">
        <v>1337</v>
      </c>
      <c r="AL459" s="54" t="s">
        <v>1570</v>
      </c>
      <c r="AM459" s="52" t="s">
        <v>3553</v>
      </c>
      <c r="AN459" s="119"/>
      <c r="AO459" s="119">
        <v>85000</v>
      </c>
      <c r="AP459" s="119">
        <f t="shared" si="16"/>
        <v>65000</v>
      </c>
      <c r="AQ459" s="71"/>
      <c r="AR459" s="71"/>
      <c r="AS459" s="71"/>
      <c r="AT459" s="52"/>
      <c r="AU459" s="52"/>
      <c r="AV459" s="119"/>
      <c r="AW459" s="146"/>
      <c r="AX459" s="52"/>
    </row>
    <row r="460" spans="1:50" s="123" customFormat="1" ht="72" hidden="1" x14ac:dyDescent="0.2">
      <c r="A460" s="52" t="s">
        <v>46</v>
      </c>
      <c r="B460" s="52" t="s">
        <v>277</v>
      </c>
      <c r="C460" s="52" t="s">
        <v>276</v>
      </c>
      <c r="D460" s="52" t="s">
        <v>18</v>
      </c>
      <c r="E460" s="52" t="s">
        <v>454</v>
      </c>
      <c r="F460" s="121" t="s">
        <v>2030</v>
      </c>
      <c r="G460" s="52" t="s">
        <v>762</v>
      </c>
      <c r="H460" s="71" t="s">
        <v>270</v>
      </c>
      <c r="I460" s="71" t="s">
        <v>275</v>
      </c>
      <c r="J460" s="122">
        <v>300000</v>
      </c>
      <c r="K460" s="249" t="s">
        <v>137</v>
      </c>
      <c r="L460" s="78"/>
      <c r="M460" s="78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3781</v>
      </c>
      <c r="AD460" s="15">
        <v>200000</v>
      </c>
      <c r="AE460" s="54" t="s">
        <v>3780</v>
      </c>
      <c r="AF460" s="54" t="s">
        <v>2975</v>
      </c>
      <c r="AG460" s="54" t="s">
        <v>3544</v>
      </c>
      <c r="AH460" s="54" t="s">
        <v>3472</v>
      </c>
      <c r="AI460" s="54" t="s">
        <v>2457</v>
      </c>
      <c r="AJ460" s="54"/>
      <c r="AK460" s="54" t="s">
        <v>1337</v>
      </c>
      <c r="AL460" s="54" t="s">
        <v>1570</v>
      </c>
      <c r="AM460" s="52" t="s">
        <v>3553</v>
      </c>
      <c r="AN460" s="119"/>
      <c r="AO460" s="119">
        <v>200000</v>
      </c>
      <c r="AP460" s="119">
        <f t="shared" si="16"/>
        <v>100000</v>
      </c>
      <c r="AQ460" s="71"/>
      <c r="AR460" s="71"/>
      <c r="AS460" s="71"/>
      <c r="AT460" s="52"/>
      <c r="AU460" s="52"/>
      <c r="AV460" s="119"/>
      <c r="AW460" s="146"/>
      <c r="AX460" s="52"/>
    </row>
    <row r="461" spans="1:50" s="123" customFormat="1" ht="126" hidden="1" x14ac:dyDescent="0.2">
      <c r="A461" s="52" t="s">
        <v>46</v>
      </c>
      <c r="B461" s="52" t="s">
        <v>277</v>
      </c>
      <c r="C461" s="52" t="s">
        <v>276</v>
      </c>
      <c r="D461" s="52" t="s">
        <v>30</v>
      </c>
      <c r="E461" s="52" t="s">
        <v>454</v>
      </c>
      <c r="F461" s="121" t="s">
        <v>2031</v>
      </c>
      <c r="G461" s="52" t="s">
        <v>763</v>
      </c>
      <c r="H461" s="71" t="s">
        <v>270</v>
      </c>
      <c r="I461" s="71" t="s">
        <v>344</v>
      </c>
      <c r="J461" s="122">
        <v>24500</v>
      </c>
      <c r="K461" s="78"/>
      <c r="L461" s="78"/>
      <c r="M461" s="249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 t="s">
        <v>3780</v>
      </c>
      <c r="AF461" s="54"/>
      <c r="AG461" s="54" t="s">
        <v>3544</v>
      </c>
      <c r="AH461" s="52" t="s">
        <v>2457</v>
      </c>
      <c r="AI461" s="52" t="s">
        <v>2457</v>
      </c>
      <c r="AJ461" s="52"/>
      <c r="AK461" s="54" t="s">
        <v>1336</v>
      </c>
      <c r="AL461" s="52" t="s">
        <v>1569</v>
      </c>
      <c r="AM461" s="52" t="s">
        <v>3552</v>
      </c>
      <c r="AN461" s="119"/>
      <c r="AO461" s="119">
        <v>24500</v>
      </c>
      <c r="AP461" s="119">
        <f t="shared" si="16"/>
        <v>0</v>
      </c>
      <c r="AQ461" s="71"/>
      <c r="AR461" s="71"/>
      <c r="AS461" s="71"/>
      <c r="AT461" s="71"/>
      <c r="AU461" s="71"/>
      <c r="AV461" s="71"/>
      <c r="AW461" s="71"/>
      <c r="AX461" s="52"/>
    </row>
    <row r="462" spans="1:50" s="123" customFormat="1" ht="72" hidden="1" x14ac:dyDescent="0.2">
      <c r="A462" s="52" t="s">
        <v>46</v>
      </c>
      <c r="B462" s="52" t="s">
        <v>277</v>
      </c>
      <c r="C462" s="52" t="s">
        <v>276</v>
      </c>
      <c r="D462" s="52" t="s">
        <v>30</v>
      </c>
      <c r="E462" s="52" t="s">
        <v>454</v>
      </c>
      <c r="F462" s="121" t="s">
        <v>2032</v>
      </c>
      <c r="G462" s="52" t="s">
        <v>764</v>
      </c>
      <c r="H462" s="71" t="s">
        <v>270</v>
      </c>
      <c r="I462" s="71" t="s">
        <v>344</v>
      </c>
      <c r="J462" s="122">
        <v>12800</v>
      </c>
      <c r="K462" s="78"/>
      <c r="L462" s="78"/>
      <c r="M462" s="249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 t="s">
        <v>3780</v>
      </c>
      <c r="AF462" s="54"/>
      <c r="AG462" s="54" t="s">
        <v>3544</v>
      </c>
      <c r="AH462" s="52" t="s">
        <v>2457</v>
      </c>
      <c r="AI462" s="52" t="s">
        <v>2457</v>
      </c>
      <c r="AJ462" s="52"/>
      <c r="AK462" s="54" t="s">
        <v>1336</v>
      </c>
      <c r="AL462" s="52" t="s">
        <v>1569</v>
      </c>
      <c r="AM462" s="52" t="s">
        <v>3552</v>
      </c>
      <c r="AN462" s="119"/>
      <c r="AO462" s="119">
        <v>12500</v>
      </c>
      <c r="AP462" s="119">
        <f t="shared" si="16"/>
        <v>300</v>
      </c>
      <c r="AQ462" s="71"/>
      <c r="AR462" s="71"/>
      <c r="AS462" s="71"/>
      <c r="AT462" s="71"/>
      <c r="AU462" s="71"/>
      <c r="AV462" s="71"/>
      <c r="AW462" s="71"/>
      <c r="AX462" s="52"/>
    </row>
    <row r="463" spans="1:50" s="123" customFormat="1" ht="126" hidden="1" x14ac:dyDescent="0.2">
      <c r="A463" s="52" t="s">
        <v>46</v>
      </c>
      <c r="B463" s="52" t="s">
        <v>277</v>
      </c>
      <c r="C463" s="52" t="s">
        <v>276</v>
      </c>
      <c r="D463" s="52" t="s">
        <v>30</v>
      </c>
      <c r="E463" s="52" t="s">
        <v>454</v>
      </c>
      <c r="F463" s="121" t="s">
        <v>2033</v>
      </c>
      <c r="G463" s="52" t="s">
        <v>765</v>
      </c>
      <c r="H463" s="71" t="s">
        <v>270</v>
      </c>
      <c r="I463" s="71" t="s">
        <v>344</v>
      </c>
      <c r="J463" s="122">
        <v>24500</v>
      </c>
      <c r="K463" s="78"/>
      <c r="L463" s="78"/>
      <c r="M463" s="249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 t="s">
        <v>3780</v>
      </c>
      <c r="AF463" s="54"/>
      <c r="AG463" s="54" t="s">
        <v>3544</v>
      </c>
      <c r="AH463" s="52" t="s">
        <v>2457</v>
      </c>
      <c r="AI463" s="52" t="s">
        <v>2457</v>
      </c>
      <c r="AJ463" s="52"/>
      <c r="AK463" s="54" t="s">
        <v>1336</v>
      </c>
      <c r="AL463" s="52" t="s">
        <v>1569</v>
      </c>
      <c r="AM463" s="52" t="s">
        <v>3552</v>
      </c>
      <c r="AN463" s="119"/>
      <c r="AO463" s="122">
        <v>24500</v>
      </c>
      <c r="AP463" s="119">
        <f t="shared" si="16"/>
        <v>0</v>
      </c>
      <c r="AQ463" s="71"/>
      <c r="AR463" s="71"/>
      <c r="AS463" s="71"/>
      <c r="AT463" s="71"/>
      <c r="AU463" s="71"/>
      <c r="AV463" s="71"/>
      <c r="AW463" s="71"/>
      <c r="AX463" s="52"/>
    </row>
    <row r="464" spans="1:50" s="123" customFormat="1" ht="72" hidden="1" x14ac:dyDescent="0.2">
      <c r="A464" s="52" t="s">
        <v>46</v>
      </c>
      <c r="B464" s="52" t="s">
        <v>277</v>
      </c>
      <c r="C464" s="52" t="s">
        <v>276</v>
      </c>
      <c r="D464" s="52" t="s">
        <v>30</v>
      </c>
      <c r="E464" s="52" t="s">
        <v>454</v>
      </c>
      <c r="F464" s="121" t="s">
        <v>2034</v>
      </c>
      <c r="G464" s="52" t="s">
        <v>766</v>
      </c>
      <c r="H464" s="71" t="s">
        <v>270</v>
      </c>
      <c r="I464" s="71" t="s">
        <v>344</v>
      </c>
      <c r="J464" s="122">
        <v>18500</v>
      </c>
      <c r="K464" s="78"/>
      <c r="L464" s="78"/>
      <c r="M464" s="249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 t="s">
        <v>3780</v>
      </c>
      <c r="AF464" s="54"/>
      <c r="AG464" s="54" t="s">
        <v>3544</v>
      </c>
      <c r="AH464" s="52" t="s">
        <v>2457</v>
      </c>
      <c r="AI464" s="52" t="s">
        <v>2457</v>
      </c>
      <c r="AJ464" s="52"/>
      <c r="AK464" s="54" t="s">
        <v>1336</v>
      </c>
      <c r="AL464" s="52" t="s">
        <v>1569</v>
      </c>
      <c r="AM464" s="52" t="s">
        <v>3552</v>
      </c>
      <c r="AN464" s="119"/>
      <c r="AO464" s="122">
        <v>18500</v>
      </c>
      <c r="AP464" s="119">
        <f t="shared" si="16"/>
        <v>0</v>
      </c>
      <c r="AQ464" s="71"/>
      <c r="AR464" s="71"/>
      <c r="AS464" s="71"/>
      <c r="AT464" s="71"/>
      <c r="AU464" s="71"/>
      <c r="AV464" s="71"/>
      <c r="AW464" s="71"/>
      <c r="AX464" s="52"/>
    </row>
    <row r="465" spans="1:50" s="123" customFormat="1" ht="72" hidden="1" x14ac:dyDescent="0.2">
      <c r="A465" s="52" t="s">
        <v>46</v>
      </c>
      <c r="B465" s="52" t="s">
        <v>277</v>
      </c>
      <c r="C465" s="52" t="s">
        <v>276</v>
      </c>
      <c r="D465" s="52" t="s">
        <v>33</v>
      </c>
      <c r="E465" s="52" t="s">
        <v>454</v>
      </c>
      <c r="F465" s="121" t="s">
        <v>2035</v>
      </c>
      <c r="G465" s="52" t="s">
        <v>767</v>
      </c>
      <c r="H465" s="71" t="s">
        <v>270</v>
      </c>
      <c r="I465" s="71" t="s">
        <v>274</v>
      </c>
      <c r="J465" s="122">
        <v>35000</v>
      </c>
      <c r="K465" s="249" t="s">
        <v>137</v>
      </c>
      <c r="L465" s="78"/>
      <c r="M465" s="78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5">
        <v>25705</v>
      </c>
      <c r="AE465" s="54" t="s">
        <v>3780</v>
      </c>
      <c r="AF465" s="54" t="s">
        <v>2986</v>
      </c>
      <c r="AG465" s="52" t="s">
        <v>3544</v>
      </c>
      <c r="AH465" s="52" t="s">
        <v>3475</v>
      </c>
      <c r="AI465" s="54" t="s">
        <v>2457</v>
      </c>
      <c r="AJ465" s="54"/>
      <c r="AK465" s="54" t="s">
        <v>1338</v>
      </c>
      <c r="AL465" s="54" t="s">
        <v>1570</v>
      </c>
      <c r="AM465" s="52" t="s">
        <v>3553</v>
      </c>
      <c r="AN465" s="119"/>
      <c r="AO465" s="119">
        <v>25705</v>
      </c>
      <c r="AP465" s="119">
        <f t="shared" si="16"/>
        <v>9295</v>
      </c>
      <c r="AQ465" s="71"/>
      <c r="AR465" s="71"/>
      <c r="AS465" s="71"/>
      <c r="AT465" s="71"/>
      <c r="AU465" s="52"/>
      <c r="AV465" s="119"/>
      <c r="AW465" s="119"/>
      <c r="AX465" s="52"/>
    </row>
    <row r="466" spans="1:50" s="123" customFormat="1" ht="72" hidden="1" x14ac:dyDescent="0.2">
      <c r="A466" s="52" t="s">
        <v>46</v>
      </c>
      <c r="B466" s="52" t="s">
        <v>277</v>
      </c>
      <c r="C466" s="52" t="s">
        <v>276</v>
      </c>
      <c r="D466" s="52" t="s">
        <v>33</v>
      </c>
      <c r="E466" s="52" t="s">
        <v>454</v>
      </c>
      <c r="F466" s="121" t="s">
        <v>2036</v>
      </c>
      <c r="G466" s="52" t="s">
        <v>768</v>
      </c>
      <c r="H466" s="71" t="s">
        <v>340</v>
      </c>
      <c r="I466" s="71" t="s">
        <v>274</v>
      </c>
      <c r="J466" s="122">
        <v>96000</v>
      </c>
      <c r="K466" s="249" t="s">
        <v>137</v>
      </c>
      <c r="L466" s="78"/>
      <c r="M466" s="78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5">
        <v>96000</v>
      </c>
      <c r="AE466" s="54" t="s">
        <v>3780</v>
      </c>
      <c r="AF466" s="54" t="s">
        <v>2986</v>
      </c>
      <c r="AG466" s="52" t="s">
        <v>3544</v>
      </c>
      <c r="AH466" s="52" t="s">
        <v>3475</v>
      </c>
      <c r="AI466" s="54" t="s">
        <v>2457</v>
      </c>
      <c r="AJ466" s="54"/>
      <c r="AK466" s="54" t="s">
        <v>1338</v>
      </c>
      <c r="AL466" s="54" t="s">
        <v>1570</v>
      </c>
      <c r="AM466" s="52" t="s">
        <v>3553</v>
      </c>
      <c r="AN466" s="122"/>
      <c r="AO466" s="122">
        <v>96000</v>
      </c>
      <c r="AP466" s="119">
        <f t="shared" si="16"/>
        <v>0</v>
      </c>
      <c r="AQ466" s="71"/>
      <c r="AR466" s="71"/>
      <c r="AS466" s="71"/>
      <c r="AT466" s="71"/>
      <c r="AU466" s="52"/>
      <c r="AV466" s="119"/>
      <c r="AW466" s="147"/>
      <c r="AX466" s="52"/>
    </row>
    <row r="467" spans="1:50" s="123" customFormat="1" ht="72" hidden="1" x14ac:dyDescent="0.2">
      <c r="A467" s="52" t="s">
        <v>46</v>
      </c>
      <c r="B467" s="52" t="s">
        <v>277</v>
      </c>
      <c r="C467" s="52" t="s">
        <v>276</v>
      </c>
      <c r="D467" s="52" t="s">
        <v>33</v>
      </c>
      <c r="E467" s="52" t="s">
        <v>454</v>
      </c>
      <c r="F467" s="121" t="s">
        <v>2037</v>
      </c>
      <c r="G467" s="52" t="s">
        <v>769</v>
      </c>
      <c r="H467" s="71" t="s">
        <v>340</v>
      </c>
      <c r="I467" s="71" t="s">
        <v>274</v>
      </c>
      <c r="J467" s="122">
        <v>151200</v>
      </c>
      <c r="K467" s="249" t="s">
        <v>137</v>
      </c>
      <c r="L467" s="78"/>
      <c r="M467" s="78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5">
        <v>151200</v>
      </c>
      <c r="AE467" s="54" t="s">
        <v>3780</v>
      </c>
      <c r="AF467" s="54" t="s">
        <v>2986</v>
      </c>
      <c r="AG467" s="52" t="s">
        <v>3544</v>
      </c>
      <c r="AH467" s="52" t="s">
        <v>3475</v>
      </c>
      <c r="AI467" s="54" t="s">
        <v>2457</v>
      </c>
      <c r="AJ467" s="54"/>
      <c r="AK467" s="54" t="s">
        <v>1338</v>
      </c>
      <c r="AL467" s="54" t="s">
        <v>1570</v>
      </c>
      <c r="AM467" s="52" t="s">
        <v>3553</v>
      </c>
      <c r="AN467" s="122"/>
      <c r="AO467" s="122">
        <v>151200</v>
      </c>
      <c r="AP467" s="119">
        <f t="shared" si="16"/>
        <v>0</v>
      </c>
      <c r="AQ467" s="71"/>
      <c r="AR467" s="71"/>
      <c r="AS467" s="71"/>
      <c r="AT467" s="71"/>
      <c r="AU467" s="52"/>
      <c r="AV467" s="119"/>
      <c r="AW467" s="147"/>
      <c r="AX467" s="52"/>
    </row>
    <row r="468" spans="1:50" s="123" customFormat="1" ht="72" hidden="1" x14ac:dyDescent="0.2">
      <c r="A468" s="52" t="s">
        <v>46</v>
      </c>
      <c r="B468" s="52" t="s">
        <v>277</v>
      </c>
      <c r="C468" s="52" t="s">
        <v>276</v>
      </c>
      <c r="D468" s="52" t="s">
        <v>33</v>
      </c>
      <c r="E468" s="52" t="s">
        <v>454</v>
      </c>
      <c r="F468" s="121" t="s">
        <v>2038</v>
      </c>
      <c r="G468" s="52" t="s">
        <v>770</v>
      </c>
      <c r="H468" s="71" t="s">
        <v>340</v>
      </c>
      <c r="I468" s="71" t="s">
        <v>274</v>
      </c>
      <c r="J468" s="122">
        <v>93000</v>
      </c>
      <c r="K468" s="249" t="s">
        <v>137</v>
      </c>
      <c r="L468" s="78"/>
      <c r="M468" s="78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5">
        <v>93000</v>
      </c>
      <c r="AE468" s="54" t="s">
        <v>3780</v>
      </c>
      <c r="AF468" s="54" t="s">
        <v>2986</v>
      </c>
      <c r="AG468" s="52" t="s">
        <v>3544</v>
      </c>
      <c r="AH468" s="52" t="s">
        <v>3475</v>
      </c>
      <c r="AI468" s="54" t="s">
        <v>2457</v>
      </c>
      <c r="AJ468" s="54"/>
      <c r="AK468" s="54" t="s">
        <v>1338</v>
      </c>
      <c r="AL468" s="54" t="s">
        <v>1570</v>
      </c>
      <c r="AM468" s="52" t="s">
        <v>3553</v>
      </c>
      <c r="AN468" s="122"/>
      <c r="AO468" s="122">
        <v>93000</v>
      </c>
      <c r="AP468" s="119">
        <f t="shared" si="16"/>
        <v>0</v>
      </c>
      <c r="AQ468" s="71"/>
      <c r="AR468" s="71"/>
      <c r="AS468" s="71"/>
      <c r="AT468" s="71"/>
      <c r="AU468" s="52"/>
      <c r="AV468" s="119"/>
      <c r="AW468" s="147"/>
      <c r="AX468" s="52"/>
    </row>
    <row r="469" spans="1:50" s="123" customFormat="1" ht="72" hidden="1" x14ac:dyDescent="0.2">
      <c r="A469" s="52" t="s">
        <v>46</v>
      </c>
      <c r="B469" s="52" t="s">
        <v>277</v>
      </c>
      <c r="C469" s="52" t="s">
        <v>276</v>
      </c>
      <c r="D469" s="52" t="s">
        <v>33</v>
      </c>
      <c r="E469" s="52" t="s">
        <v>454</v>
      </c>
      <c r="F469" s="121" t="s">
        <v>2039</v>
      </c>
      <c r="G469" s="52" t="s">
        <v>771</v>
      </c>
      <c r="H469" s="71" t="s">
        <v>387</v>
      </c>
      <c r="I469" s="71" t="s">
        <v>274</v>
      </c>
      <c r="J469" s="122">
        <v>120000</v>
      </c>
      <c r="K469" s="249" t="s">
        <v>137</v>
      </c>
      <c r="L469" s="78"/>
      <c r="M469" s="78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5">
        <v>120000</v>
      </c>
      <c r="AE469" s="54" t="s">
        <v>3780</v>
      </c>
      <c r="AF469" s="54" t="s">
        <v>2986</v>
      </c>
      <c r="AG469" s="52" t="s">
        <v>3544</v>
      </c>
      <c r="AH469" s="52" t="s">
        <v>3475</v>
      </c>
      <c r="AI469" s="54" t="s">
        <v>2457</v>
      </c>
      <c r="AJ469" s="54"/>
      <c r="AK469" s="54" t="s">
        <v>1338</v>
      </c>
      <c r="AL469" s="54" t="s">
        <v>1570</v>
      </c>
      <c r="AM469" s="52" t="s">
        <v>3553</v>
      </c>
      <c r="AN469" s="122"/>
      <c r="AO469" s="122">
        <v>120000</v>
      </c>
      <c r="AP469" s="119">
        <f t="shared" si="16"/>
        <v>0</v>
      </c>
      <c r="AQ469" s="71"/>
      <c r="AR469" s="71"/>
      <c r="AS469" s="71"/>
      <c r="AT469" s="71"/>
      <c r="AU469" s="52"/>
      <c r="AV469" s="119"/>
      <c r="AW469" s="147"/>
      <c r="AX469" s="52"/>
    </row>
    <row r="470" spans="1:50" s="123" customFormat="1" ht="72" hidden="1" x14ac:dyDescent="0.2">
      <c r="A470" s="52" t="s">
        <v>46</v>
      </c>
      <c r="B470" s="52" t="s">
        <v>277</v>
      </c>
      <c r="C470" s="52" t="s">
        <v>276</v>
      </c>
      <c r="D470" s="52" t="s">
        <v>33</v>
      </c>
      <c r="E470" s="52" t="s">
        <v>454</v>
      </c>
      <c r="F470" s="121" t="s">
        <v>2040</v>
      </c>
      <c r="G470" s="52" t="s">
        <v>772</v>
      </c>
      <c r="H470" s="71" t="s">
        <v>340</v>
      </c>
      <c r="I470" s="71" t="s">
        <v>274</v>
      </c>
      <c r="J470" s="122">
        <v>156000</v>
      </c>
      <c r="K470" s="249" t="s">
        <v>137</v>
      </c>
      <c r="L470" s="78"/>
      <c r="M470" s="78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5">
        <v>156000</v>
      </c>
      <c r="AE470" s="54" t="s">
        <v>3780</v>
      </c>
      <c r="AF470" s="54" t="s">
        <v>2986</v>
      </c>
      <c r="AG470" s="52" t="s">
        <v>3544</v>
      </c>
      <c r="AH470" s="52" t="s">
        <v>3475</v>
      </c>
      <c r="AI470" s="54" t="s">
        <v>2457</v>
      </c>
      <c r="AJ470" s="54"/>
      <c r="AK470" s="54" t="s">
        <v>1338</v>
      </c>
      <c r="AL470" s="54" t="s">
        <v>1570</v>
      </c>
      <c r="AM470" s="52" t="s">
        <v>3553</v>
      </c>
      <c r="AN470" s="122"/>
      <c r="AO470" s="122">
        <v>156000</v>
      </c>
      <c r="AP470" s="119">
        <f t="shared" si="16"/>
        <v>0</v>
      </c>
      <c r="AQ470" s="71"/>
      <c r="AR470" s="71"/>
      <c r="AS470" s="71"/>
      <c r="AT470" s="71"/>
      <c r="AU470" s="52"/>
      <c r="AV470" s="119"/>
      <c r="AW470" s="147"/>
      <c r="AX470" s="52"/>
    </row>
    <row r="471" spans="1:50" s="123" customFormat="1" ht="72" hidden="1" x14ac:dyDescent="0.2">
      <c r="A471" s="52" t="s">
        <v>46</v>
      </c>
      <c r="B471" s="52" t="s">
        <v>277</v>
      </c>
      <c r="C471" s="52" t="s">
        <v>276</v>
      </c>
      <c r="D471" s="52" t="s">
        <v>33</v>
      </c>
      <c r="E471" s="52" t="s">
        <v>454</v>
      </c>
      <c r="F471" s="121" t="s">
        <v>2041</v>
      </c>
      <c r="G471" s="52" t="s">
        <v>773</v>
      </c>
      <c r="H471" s="71" t="s">
        <v>340</v>
      </c>
      <c r="I471" s="71" t="s">
        <v>274</v>
      </c>
      <c r="J471" s="122">
        <v>72000</v>
      </c>
      <c r="K471" s="249" t="s">
        <v>137</v>
      </c>
      <c r="L471" s="78"/>
      <c r="M471" s="78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5">
        <v>72000</v>
      </c>
      <c r="AE471" s="54" t="s">
        <v>3780</v>
      </c>
      <c r="AF471" s="54" t="s">
        <v>2986</v>
      </c>
      <c r="AG471" s="52" t="s">
        <v>3544</v>
      </c>
      <c r="AH471" s="52" t="s">
        <v>3475</v>
      </c>
      <c r="AI471" s="54" t="s">
        <v>2457</v>
      </c>
      <c r="AJ471" s="54"/>
      <c r="AK471" s="54" t="s">
        <v>1338</v>
      </c>
      <c r="AL471" s="54" t="s">
        <v>1570</v>
      </c>
      <c r="AM471" s="52" t="s">
        <v>3553</v>
      </c>
      <c r="AN471" s="122"/>
      <c r="AO471" s="122">
        <v>72000</v>
      </c>
      <c r="AP471" s="119">
        <f t="shared" si="16"/>
        <v>0</v>
      </c>
      <c r="AQ471" s="71"/>
      <c r="AR471" s="71"/>
      <c r="AS471" s="71"/>
      <c r="AT471" s="71"/>
      <c r="AU471" s="52"/>
      <c r="AV471" s="119"/>
      <c r="AW471" s="147"/>
      <c r="AX471" s="52"/>
    </row>
    <row r="472" spans="1:50" s="123" customFormat="1" ht="72" hidden="1" x14ac:dyDescent="0.2">
      <c r="A472" s="52" t="s">
        <v>46</v>
      </c>
      <c r="B472" s="52" t="s">
        <v>277</v>
      </c>
      <c r="C472" s="52" t="s">
        <v>276</v>
      </c>
      <c r="D472" s="52" t="s">
        <v>33</v>
      </c>
      <c r="E472" s="52" t="s">
        <v>454</v>
      </c>
      <c r="F472" s="121" t="s">
        <v>2042</v>
      </c>
      <c r="G472" s="52" t="s">
        <v>774</v>
      </c>
      <c r="H472" s="71" t="s">
        <v>267</v>
      </c>
      <c r="I472" s="71" t="s">
        <v>274</v>
      </c>
      <c r="J472" s="122">
        <v>123000</v>
      </c>
      <c r="K472" s="249" t="s">
        <v>137</v>
      </c>
      <c r="L472" s="78"/>
      <c r="M472" s="78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5">
        <v>123000</v>
      </c>
      <c r="AE472" s="54" t="s">
        <v>3780</v>
      </c>
      <c r="AF472" s="54" t="s">
        <v>2986</v>
      </c>
      <c r="AG472" s="52" t="s">
        <v>3544</v>
      </c>
      <c r="AH472" s="52" t="s">
        <v>3475</v>
      </c>
      <c r="AI472" s="54" t="s">
        <v>2457</v>
      </c>
      <c r="AJ472" s="54"/>
      <c r="AK472" s="54" t="s">
        <v>1338</v>
      </c>
      <c r="AL472" s="54" t="s">
        <v>1570</v>
      </c>
      <c r="AM472" s="52" t="s">
        <v>3553</v>
      </c>
      <c r="AN472" s="122"/>
      <c r="AO472" s="122">
        <v>123000</v>
      </c>
      <c r="AP472" s="119">
        <f t="shared" si="16"/>
        <v>0</v>
      </c>
      <c r="AQ472" s="71"/>
      <c r="AR472" s="71"/>
      <c r="AS472" s="71"/>
      <c r="AT472" s="71"/>
      <c r="AU472" s="52"/>
      <c r="AV472" s="119"/>
      <c r="AW472" s="147"/>
      <c r="AX472" s="52"/>
    </row>
    <row r="473" spans="1:50" s="123" customFormat="1" ht="72" hidden="1" x14ac:dyDescent="0.2">
      <c r="A473" s="52" t="s">
        <v>46</v>
      </c>
      <c r="B473" s="52" t="s">
        <v>277</v>
      </c>
      <c r="C473" s="52" t="s">
        <v>276</v>
      </c>
      <c r="D473" s="52" t="s">
        <v>33</v>
      </c>
      <c r="E473" s="52" t="s">
        <v>454</v>
      </c>
      <c r="F473" s="121" t="s">
        <v>2043</v>
      </c>
      <c r="G473" s="52" t="s">
        <v>775</v>
      </c>
      <c r="H473" s="71" t="s">
        <v>340</v>
      </c>
      <c r="I473" s="71" t="s">
        <v>274</v>
      </c>
      <c r="J473" s="122">
        <v>108000</v>
      </c>
      <c r="K473" s="249" t="s">
        <v>137</v>
      </c>
      <c r="L473" s="78"/>
      <c r="M473" s="78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5">
        <v>108000</v>
      </c>
      <c r="AE473" s="54" t="s">
        <v>3780</v>
      </c>
      <c r="AF473" s="54" t="s">
        <v>2986</v>
      </c>
      <c r="AG473" s="52" t="s">
        <v>3544</v>
      </c>
      <c r="AH473" s="52" t="s">
        <v>3475</v>
      </c>
      <c r="AI473" s="54" t="s">
        <v>2457</v>
      </c>
      <c r="AJ473" s="54"/>
      <c r="AK473" s="54" t="s">
        <v>1338</v>
      </c>
      <c r="AL473" s="54" t="s">
        <v>1570</v>
      </c>
      <c r="AM473" s="52" t="s">
        <v>3553</v>
      </c>
      <c r="AN473" s="122"/>
      <c r="AO473" s="122">
        <v>108000</v>
      </c>
      <c r="AP473" s="119">
        <f t="shared" si="16"/>
        <v>0</v>
      </c>
      <c r="AQ473" s="71"/>
      <c r="AR473" s="71"/>
      <c r="AS473" s="71"/>
      <c r="AT473" s="71"/>
      <c r="AU473" s="52"/>
      <c r="AV473" s="119"/>
      <c r="AW473" s="147"/>
      <c r="AX473" s="52"/>
    </row>
    <row r="474" spans="1:50" s="123" customFormat="1" ht="72" hidden="1" x14ac:dyDescent="0.2">
      <c r="A474" s="52" t="s">
        <v>46</v>
      </c>
      <c r="B474" s="52" t="s">
        <v>277</v>
      </c>
      <c r="C474" s="52" t="s">
        <v>276</v>
      </c>
      <c r="D474" s="52" t="s">
        <v>33</v>
      </c>
      <c r="E474" s="52" t="s">
        <v>454</v>
      </c>
      <c r="F474" s="121" t="s">
        <v>2044</v>
      </c>
      <c r="G474" s="52" t="s">
        <v>776</v>
      </c>
      <c r="H474" s="71" t="s">
        <v>501</v>
      </c>
      <c r="I474" s="71" t="s">
        <v>274</v>
      </c>
      <c r="J474" s="122">
        <v>188000</v>
      </c>
      <c r="K474" s="249" t="s">
        <v>137</v>
      </c>
      <c r="L474" s="78"/>
      <c r="M474" s="78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5">
        <v>188000</v>
      </c>
      <c r="AE474" s="54" t="s">
        <v>3780</v>
      </c>
      <c r="AF474" s="54" t="s">
        <v>2986</v>
      </c>
      <c r="AG474" s="52" t="s">
        <v>3544</v>
      </c>
      <c r="AH474" s="52" t="s">
        <v>3475</v>
      </c>
      <c r="AI474" s="54" t="s">
        <v>2457</v>
      </c>
      <c r="AJ474" s="54"/>
      <c r="AK474" s="54" t="s">
        <v>1338</v>
      </c>
      <c r="AL474" s="54" t="s">
        <v>1570</v>
      </c>
      <c r="AM474" s="52" t="s">
        <v>3553</v>
      </c>
      <c r="AN474" s="122"/>
      <c r="AO474" s="122">
        <v>188000</v>
      </c>
      <c r="AP474" s="119">
        <f t="shared" si="16"/>
        <v>0</v>
      </c>
      <c r="AQ474" s="71"/>
      <c r="AR474" s="71"/>
      <c r="AS474" s="71"/>
      <c r="AT474" s="71"/>
      <c r="AU474" s="52"/>
      <c r="AV474" s="119"/>
      <c r="AW474" s="147"/>
      <c r="AX474" s="52"/>
    </row>
    <row r="475" spans="1:50" s="123" customFormat="1" ht="72" hidden="1" x14ac:dyDescent="0.2">
      <c r="A475" s="52" t="s">
        <v>46</v>
      </c>
      <c r="B475" s="52" t="s">
        <v>277</v>
      </c>
      <c r="C475" s="52" t="s">
        <v>276</v>
      </c>
      <c r="D475" s="52" t="s">
        <v>33</v>
      </c>
      <c r="E475" s="52" t="s">
        <v>454</v>
      </c>
      <c r="F475" s="121" t="s">
        <v>2045</v>
      </c>
      <c r="G475" s="52" t="s">
        <v>777</v>
      </c>
      <c r="H475" s="71" t="s">
        <v>340</v>
      </c>
      <c r="I475" s="71" t="s">
        <v>274</v>
      </c>
      <c r="J475" s="122">
        <v>96000</v>
      </c>
      <c r="K475" s="249" t="s">
        <v>137</v>
      </c>
      <c r="L475" s="78"/>
      <c r="M475" s="78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5">
        <v>96000</v>
      </c>
      <c r="AE475" s="54" t="s">
        <v>3780</v>
      </c>
      <c r="AF475" s="54" t="s">
        <v>2986</v>
      </c>
      <c r="AG475" s="52" t="s">
        <v>3544</v>
      </c>
      <c r="AH475" s="52" t="s">
        <v>3475</v>
      </c>
      <c r="AI475" s="54" t="s">
        <v>2457</v>
      </c>
      <c r="AJ475" s="54"/>
      <c r="AK475" s="54" t="s">
        <v>1338</v>
      </c>
      <c r="AL475" s="54" t="s">
        <v>1570</v>
      </c>
      <c r="AM475" s="52" t="s">
        <v>3553</v>
      </c>
      <c r="AN475" s="122"/>
      <c r="AO475" s="122">
        <v>96000</v>
      </c>
      <c r="AP475" s="119">
        <f t="shared" si="16"/>
        <v>0</v>
      </c>
      <c r="AQ475" s="71"/>
      <c r="AR475" s="71"/>
      <c r="AS475" s="71"/>
      <c r="AT475" s="71"/>
      <c r="AU475" s="52"/>
      <c r="AV475" s="119"/>
      <c r="AW475" s="147"/>
      <c r="AX475" s="52"/>
    </row>
    <row r="476" spans="1:50" s="123" customFormat="1" ht="90" hidden="1" x14ac:dyDescent="0.2">
      <c r="A476" s="52" t="s">
        <v>46</v>
      </c>
      <c r="B476" s="52" t="s">
        <v>277</v>
      </c>
      <c r="C476" s="52" t="s">
        <v>276</v>
      </c>
      <c r="D476" s="52" t="s">
        <v>22</v>
      </c>
      <c r="E476" s="52" t="s">
        <v>349</v>
      </c>
      <c r="F476" s="121" t="s">
        <v>2046</v>
      </c>
      <c r="G476" s="52" t="s">
        <v>778</v>
      </c>
      <c r="H476" s="71" t="s">
        <v>270</v>
      </c>
      <c r="I476" s="71" t="s">
        <v>275</v>
      </c>
      <c r="J476" s="122">
        <v>1920000</v>
      </c>
      <c r="K476" s="249" t="s">
        <v>137</v>
      </c>
      <c r="L476" s="78"/>
      <c r="M476" s="78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54" t="s">
        <v>2992</v>
      </c>
      <c r="AG476" s="52" t="s">
        <v>3544</v>
      </c>
      <c r="AH476" s="54" t="s">
        <v>3472</v>
      </c>
      <c r="AI476" s="54" t="s">
        <v>2456</v>
      </c>
      <c r="AJ476" s="54"/>
      <c r="AK476" s="54" t="s">
        <v>1339</v>
      </c>
      <c r="AL476" s="54" t="s">
        <v>1570</v>
      </c>
      <c r="AM476" s="52" t="s">
        <v>3553</v>
      </c>
      <c r="AN476" s="119">
        <v>1915300</v>
      </c>
      <c r="AO476" s="119"/>
      <c r="AP476" s="119">
        <f t="shared" si="16"/>
        <v>4700</v>
      </c>
      <c r="AQ476" s="71"/>
      <c r="AR476" s="71"/>
      <c r="AS476" s="52"/>
      <c r="AT476" s="52"/>
      <c r="AU476" s="52"/>
      <c r="AV476" s="119"/>
      <c r="AW476" s="119"/>
      <c r="AX476" s="52"/>
    </row>
    <row r="477" spans="1:50" s="123" customFormat="1" ht="72" hidden="1" x14ac:dyDescent="0.2">
      <c r="A477" s="52" t="s">
        <v>46</v>
      </c>
      <c r="B477" s="52" t="s">
        <v>277</v>
      </c>
      <c r="C477" s="52" t="s">
        <v>276</v>
      </c>
      <c r="D477" s="52" t="s">
        <v>10</v>
      </c>
      <c r="E477" s="52" t="s">
        <v>311</v>
      </c>
      <c r="F477" s="121" t="s">
        <v>2047</v>
      </c>
      <c r="G477" s="52" t="s">
        <v>779</v>
      </c>
      <c r="H477" s="71" t="s">
        <v>303</v>
      </c>
      <c r="I477" s="71" t="s">
        <v>271</v>
      </c>
      <c r="J477" s="122">
        <v>43000</v>
      </c>
      <c r="K477" s="78"/>
      <c r="L477" s="78"/>
      <c r="M477" s="249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6">
        <v>42900</v>
      </c>
      <c r="AE477" s="54" t="s">
        <v>3780</v>
      </c>
      <c r="AF477" s="54"/>
      <c r="AG477" s="54" t="s">
        <v>3544</v>
      </c>
      <c r="AH477" s="52" t="s">
        <v>2457</v>
      </c>
      <c r="AI477" s="52" t="s">
        <v>2457</v>
      </c>
      <c r="AJ477" s="52"/>
      <c r="AK477" s="54" t="s">
        <v>1336</v>
      </c>
      <c r="AL477" s="52" t="s">
        <v>1569</v>
      </c>
      <c r="AM477" s="52" t="s">
        <v>3552</v>
      </c>
      <c r="AN477" s="119"/>
      <c r="AO477" s="119">
        <v>42900</v>
      </c>
      <c r="AP477" s="119">
        <f t="shared" si="16"/>
        <v>100</v>
      </c>
      <c r="AQ477" s="71"/>
      <c r="AR477" s="71"/>
      <c r="AS477" s="71"/>
      <c r="AT477" s="71"/>
      <c r="AU477" s="71"/>
      <c r="AV477" s="71"/>
      <c r="AW477" s="71"/>
      <c r="AX477" s="52"/>
    </row>
    <row r="478" spans="1:50" s="123" customFormat="1" ht="72" hidden="1" x14ac:dyDescent="0.2">
      <c r="A478" s="52" t="s">
        <v>46</v>
      </c>
      <c r="B478" s="52" t="s">
        <v>277</v>
      </c>
      <c r="C478" s="52" t="s">
        <v>276</v>
      </c>
      <c r="D478" s="52" t="s">
        <v>10</v>
      </c>
      <c r="E478" s="52" t="s">
        <v>311</v>
      </c>
      <c r="F478" s="121" t="s">
        <v>2048</v>
      </c>
      <c r="G478" s="52" t="s">
        <v>780</v>
      </c>
      <c r="H478" s="71" t="s">
        <v>269</v>
      </c>
      <c r="I478" s="71" t="s">
        <v>271</v>
      </c>
      <c r="J478" s="122">
        <v>15000</v>
      </c>
      <c r="K478" s="78"/>
      <c r="L478" s="78"/>
      <c r="M478" s="249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5">
        <v>15000</v>
      </c>
      <c r="AE478" s="54" t="s">
        <v>3780</v>
      </c>
      <c r="AF478" s="54"/>
      <c r="AG478" s="54" t="s">
        <v>3544</v>
      </c>
      <c r="AH478" s="52" t="s">
        <v>2457</v>
      </c>
      <c r="AI478" s="52" t="s">
        <v>2457</v>
      </c>
      <c r="AJ478" s="52"/>
      <c r="AK478" s="54" t="s">
        <v>1336</v>
      </c>
      <c r="AL478" s="52" t="s">
        <v>1569</v>
      </c>
      <c r="AM478" s="52" t="s">
        <v>3552</v>
      </c>
      <c r="AN478" s="119"/>
      <c r="AO478" s="122">
        <v>15000</v>
      </c>
      <c r="AP478" s="119">
        <f t="shared" si="16"/>
        <v>0</v>
      </c>
      <c r="AQ478" s="149"/>
      <c r="AR478" s="71"/>
      <c r="AS478" s="71"/>
      <c r="AT478" s="71"/>
      <c r="AU478" s="71"/>
      <c r="AV478" s="71"/>
      <c r="AW478" s="71"/>
      <c r="AX478" s="52"/>
    </row>
    <row r="479" spans="1:50" s="123" customFormat="1" ht="126" hidden="1" x14ac:dyDescent="0.2">
      <c r="A479" s="52" t="s">
        <v>46</v>
      </c>
      <c r="B479" s="52" t="s">
        <v>277</v>
      </c>
      <c r="C479" s="52" t="s">
        <v>17</v>
      </c>
      <c r="D479" s="52" t="s">
        <v>34</v>
      </c>
      <c r="E479" s="52" t="s">
        <v>454</v>
      </c>
      <c r="F479" s="121" t="s">
        <v>2049</v>
      </c>
      <c r="G479" s="52" t="s">
        <v>1144</v>
      </c>
      <c r="H479" s="71" t="s">
        <v>270</v>
      </c>
      <c r="I479" s="71" t="s">
        <v>1122</v>
      </c>
      <c r="J479" s="122">
        <v>1800000</v>
      </c>
      <c r="K479" s="249" t="s">
        <v>137</v>
      </c>
      <c r="L479" s="78"/>
      <c r="M479" s="78"/>
      <c r="N479" s="168" t="s">
        <v>3002</v>
      </c>
      <c r="O479" s="168" t="s">
        <v>3782</v>
      </c>
      <c r="P479" s="168" t="s">
        <v>3783</v>
      </c>
      <c r="Q479" s="168" t="s">
        <v>3784</v>
      </c>
      <c r="R479" s="168" t="s">
        <v>3785</v>
      </c>
      <c r="S479" s="168" t="s">
        <v>122</v>
      </c>
      <c r="T479" s="168" t="s">
        <v>1289</v>
      </c>
      <c r="U479" s="168" t="s">
        <v>1289</v>
      </c>
      <c r="V479" s="168" t="s">
        <v>3786</v>
      </c>
      <c r="W479" s="378">
        <v>1518491</v>
      </c>
      <c r="X479" s="379">
        <v>3</v>
      </c>
      <c r="Y479" s="380" t="s">
        <v>3968</v>
      </c>
      <c r="Z479" s="380" t="s">
        <v>3789</v>
      </c>
      <c r="AA479" s="379">
        <v>7014329801</v>
      </c>
      <c r="AB479" s="52" t="s">
        <v>1289</v>
      </c>
      <c r="AC479" s="52" t="s">
        <v>1289</v>
      </c>
      <c r="AD479" s="71" t="s">
        <v>1289</v>
      </c>
      <c r="AE479" s="381" t="s">
        <v>3788</v>
      </c>
      <c r="AF479" s="54" t="s">
        <v>3004</v>
      </c>
      <c r="AG479" s="54" t="s">
        <v>3540</v>
      </c>
      <c r="AH479" s="54" t="s">
        <v>1571</v>
      </c>
      <c r="AI479" s="52" t="s">
        <v>2456</v>
      </c>
      <c r="AJ479" s="52"/>
      <c r="AK479" s="54" t="s">
        <v>1340</v>
      </c>
      <c r="AL479" s="54" t="s">
        <v>1568</v>
      </c>
      <c r="AM479" s="52" t="s">
        <v>3553</v>
      </c>
      <c r="AN479" s="119">
        <v>1518491</v>
      </c>
      <c r="AO479" s="119"/>
      <c r="AP479" s="119">
        <f t="shared" si="16"/>
        <v>281509</v>
      </c>
      <c r="AQ479" s="150"/>
      <c r="AR479" s="150"/>
      <c r="AS479" s="52"/>
      <c r="AT479" s="52"/>
      <c r="AU479" s="52"/>
      <c r="AV479" s="52"/>
      <c r="AW479" s="52"/>
      <c r="AX479" s="52"/>
    </row>
    <row r="480" spans="1:50" s="123" customFormat="1" ht="180" hidden="1" customHeight="1" x14ac:dyDescent="0.2">
      <c r="A480" s="52" t="s">
        <v>46</v>
      </c>
      <c r="B480" s="52" t="s">
        <v>277</v>
      </c>
      <c r="C480" s="52" t="s">
        <v>17</v>
      </c>
      <c r="D480" s="52" t="s">
        <v>34</v>
      </c>
      <c r="E480" s="52" t="s">
        <v>454</v>
      </c>
      <c r="F480" s="121" t="s">
        <v>2050</v>
      </c>
      <c r="G480" s="52" t="s">
        <v>1145</v>
      </c>
      <c r="H480" s="71" t="s">
        <v>270</v>
      </c>
      <c r="I480" s="71" t="s">
        <v>631</v>
      </c>
      <c r="J480" s="122">
        <v>15000000</v>
      </c>
      <c r="K480" s="249" t="s">
        <v>137</v>
      </c>
      <c r="L480" s="78"/>
      <c r="M480" s="78"/>
      <c r="N480" s="168" t="s">
        <v>1289</v>
      </c>
      <c r="O480" s="168" t="s">
        <v>3005</v>
      </c>
      <c r="P480" s="168" t="s">
        <v>2957</v>
      </c>
      <c r="Q480" s="168" t="s">
        <v>3006</v>
      </c>
      <c r="R480" s="168" t="s">
        <v>29</v>
      </c>
      <c r="S480" s="168" t="s">
        <v>122</v>
      </c>
      <c r="T480" s="168" t="s">
        <v>1289</v>
      </c>
      <c r="U480" s="168" t="s">
        <v>1289</v>
      </c>
      <c r="V480" s="168" t="s">
        <v>3007</v>
      </c>
      <c r="W480" s="378">
        <v>12498000</v>
      </c>
      <c r="X480" s="379">
        <v>8</v>
      </c>
      <c r="Y480" s="382" t="s">
        <v>3983</v>
      </c>
      <c r="Z480" s="52" t="s">
        <v>3787</v>
      </c>
      <c r="AA480" s="379">
        <v>7014314588</v>
      </c>
      <c r="AB480" s="52" t="s">
        <v>1289</v>
      </c>
      <c r="AC480" s="52" t="s">
        <v>1289</v>
      </c>
      <c r="AD480" s="71" t="s">
        <v>1289</v>
      </c>
      <c r="AE480" s="381" t="s">
        <v>3788</v>
      </c>
      <c r="AF480" s="54" t="s">
        <v>3008</v>
      </c>
      <c r="AG480" s="54" t="s">
        <v>3541</v>
      </c>
      <c r="AH480" s="54" t="s">
        <v>3470</v>
      </c>
      <c r="AI480" s="52" t="s">
        <v>2456</v>
      </c>
      <c r="AJ480" s="52"/>
      <c r="AK480" s="54" t="s">
        <v>1341</v>
      </c>
      <c r="AL480" s="54" t="s">
        <v>1570</v>
      </c>
      <c r="AM480" s="52" t="s">
        <v>3553</v>
      </c>
      <c r="AN480" s="119">
        <v>12498000</v>
      </c>
      <c r="AO480" s="119"/>
      <c r="AP480" s="119">
        <f t="shared" si="16"/>
        <v>2502000</v>
      </c>
      <c r="AQ480" s="150"/>
      <c r="AR480" s="150"/>
      <c r="AS480" s="52"/>
      <c r="AT480" s="52"/>
      <c r="AU480" s="52"/>
      <c r="AV480" s="119"/>
      <c r="AW480" s="146"/>
      <c r="AX480" s="52"/>
    </row>
    <row r="481" spans="1:50" s="123" customFormat="1" ht="72" hidden="1" x14ac:dyDescent="0.2">
      <c r="A481" s="52" t="s">
        <v>47</v>
      </c>
      <c r="B481" s="52" t="s">
        <v>277</v>
      </c>
      <c r="C481" s="52" t="s">
        <v>276</v>
      </c>
      <c r="D481" s="52" t="s">
        <v>11</v>
      </c>
      <c r="E481" s="52" t="s">
        <v>454</v>
      </c>
      <c r="F481" s="121" t="s">
        <v>2051</v>
      </c>
      <c r="G481" s="52" t="s">
        <v>781</v>
      </c>
      <c r="H481" s="71" t="s">
        <v>269</v>
      </c>
      <c r="I481" s="71" t="s">
        <v>268</v>
      </c>
      <c r="J481" s="122">
        <v>8000</v>
      </c>
      <c r="K481" s="249" t="s">
        <v>137</v>
      </c>
      <c r="L481" s="78"/>
      <c r="M481" s="78"/>
      <c r="N481" s="19" t="s">
        <v>3790</v>
      </c>
      <c r="O481" s="48">
        <v>23096</v>
      </c>
      <c r="P481" s="19" t="s">
        <v>3791</v>
      </c>
      <c r="Q481" s="19" t="s">
        <v>29</v>
      </c>
      <c r="R481" s="19" t="s">
        <v>3792</v>
      </c>
      <c r="S481" s="19"/>
      <c r="T481" s="19"/>
      <c r="U481" s="19" t="s">
        <v>3793</v>
      </c>
      <c r="V481" s="17">
        <v>7600</v>
      </c>
      <c r="W481" s="332" t="s">
        <v>1182</v>
      </c>
      <c r="X481" s="128">
        <v>23124</v>
      </c>
      <c r="Y481" s="17">
        <v>7600</v>
      </c>
      <c r="Z481" s="19">
        <v>7014210599</v>
      </c>
      <c r="AA481" s="48">
        <v>23111</v>
      </c>
      <c r="AB481" s="48">
        <v>23111</v>
      </c>
      <c r="AC481" s="17">
        <v>7600</v>
      </c>
      <c r="AD481" s="310" t="s">
        <v>3794</v>
      </c>
      <c r="AE481" s="52"/>
      <c r="AF481" s="54" t="s">
        <v>3023</v>
      </c>
      <c r="AG481" s="54" t="s">
        <v>3544</v>
      </c>
      <c r="AH481" s="54" t="s">
        <v>3472</v>
      </c>
      <c r="AI481" s="54" t="s">
        <v>2456</v>
      </c>
      <c r="AJ481" s="54"/>
      <c r="AK481" s="54" t="s">
        <v>1342</v>
      </c>
      <c r="AL481" s="52" t="s">
        <v>1571</v>
      </c>
      <c r="AM481" s="52" t="s">
        <v>3553</v>
      </c>
      <c r="AN481" s="119">
        <v>7600</v>
      </c>
      <c r="AO481" s="119"/>
      <c r="AP481" s="119">
        <f t="shared" si="16"/>
        <v>400</v>
      </c>
      <c r="AQ481" s="311" t="s">
        <v>1343</v>
      </c>
      <c r="AR481" s="311" t="s">
        <v>1344</v>
      </c>
      <c r="AS481" s="311" t="s">
        <v>3036</v>
      </c>
      <c r="AT481" s="311" t="s">
        <v>3036</v>
      </c>
      <c r="AU481" s="311" t="s">
        <v>1368</v>
      </c>
      <c r="AV481" s="17">
        <v>8000</v>
      </c>
      <c r="AW481" s="19">
        <v>400</v>
      </c>
      <c r="AX481" s="19"/>
    </row>
    <row r="482" spans="1:50" s="123" customFormat="1" ht="72" hidden="1" x14ac:dyDescent="0.2">
      <c r="A482" s="52" t="s">
        <v>47</v>
      </c>
      <c r="B482" s="52" t="s">
        <v>277</v>
      </c>
      <c r="C482" s="52" t="s">
        <v>276</v>
      </c>
      <c r="D482" s="52" t="s">
        <v>11</v>
      </c>
      <c r="E482" s="52" t="s">
        <v>454</v>
      </c>
      <c r="F482" s="121" t="s">
        <v>2052</v>
      </c>
      <c r="G482" s="52" t="s">
        <v>782</v>
      </c>
      <c r="H482" s="71" t="s">
        <v>270</v>
      </c>
      <c r="I482" s="71" t="s">
        <v>268</v>
      </c>
      <c r="J482" s="122">
        <v>9500</v>
      </c>
      <c r="K482" s="249" t="s">
        <v>137</v>
      </c>
      <c r="L482" s="78"/>
      <c r="M482" s="78"/>
      <c r="N482" s="19" t="s">
        <v>3795</v>
      </c>
      <c r="O482" s="48">
        <v>23096</v>
      </c>
      <c r="P482" s="19" t="s">
        <v>3791</v>
      </c>
      <c r="Q482" s="19" t="s">
        <v>29</v>
      </c>
      <c r="R482" s="19" t="s">
        <v>3792</v>
      </c>
      <c r="S482" s="19"/>
      <c r="T482" s="19"/>
      <c r="U482" s="19" t="s">
        <v>3793</v>
      </c>
      <c r="V482" s="17">
        <v>9100</v>
      </c>
      <c r="W482" s="332" t="s">
        <v>1182</v>
      </c>
      <c r="X482" s="128">
        <v>23124</v>
      </c>
      <c r="Y482" s="17">
        <v>9100</v>
      </c>
      <c r="Z482" s="19">
        <v>7014210599</v>
      </c>
      <c r="AA482" s="48">
        <v>23111</v>
      </c>
      <c r="AB482" s="48">
        <v>23111</v>
      </c>
      <c r="AC482" s="17">
        <v>9100</v>
      </c>
      <c r="AD482" s="310" t="s">
        <v>3794</v>
      </c>
      <c r="AE482" s="52"/>
      <c r="AF482" s="54" t="s">
        <v>3023</v>
      </c>
      <c r="AG482" s="54" t="s">
        <v>3544</v>
      </c>
      <c r="AH482" s="54" t="s">
        <v>3472</v>
      </c>
      <c r="AI482" s="54" t="s">
        <v>2456</v>
      </c>
      <c r="AJ482" s="54"/>
      <c r="AK482" s="54" t="s">
        <v>1342</v>
      </c>
      <c r="AL482" s="52" t="s">
        <v>1571</v>
      </c>
      <c r="AM482" s="52" t="s">
        <v>3553</v>
      </c>
      <c r="AN482" s="119">
        <v>9100</v>
      </c>
      <c r="AO482" s="119"/>
      <c r="AP482" s="119">
        <f t="shared" si="16"/>
        <v>400</v>
      </c>
      <c r="AQ482" s="311" t="s">
        <v>1343</v>
      </c>
      <c r="AR482" s="311" t="s">
        <v>1344</v>
      </c>
      <c r="AS482" s="311" t="s">
        <v>3036</v>
      </c>
      <c r="AT482" s="311" t="s">
        <v>3036</v>
      </c>
      <c r="AU482" s="311" t="s">
        <v>1368</v>
      </c>
      <c r="AV482" s="17">
        <v>9500</v>
      </c>
      <c r="AW482" s="19">
        <v>400</v>
      </c>
      <c r="AX482" s="19"/>
    </row>
    <row r="483" spans="1:50" s="123" customFormat="1" ht="72" hidden="1" x14ac:dyDescent="0.2">
      <c r="A483" s="52" t="s">
        <v>47</v>
      </c>
      <c r="B483" s="52" t="s">
        <v>277</v>
      </c>
      <c r="C483" s="52" t="s">
        <v>276</v>
      </c>
      <c r="D483" s="52" t="s">
        <v>11</v>
      </c>
      <c r="E483" s="52" t="s">
        <v>454</v>
      </c>
      <c r="F483" s="121" t="s">
        <v>2053</v>
      </c>
      <c r="G483" s="52" t="s">
        <v>783</v>
      </c>
      <c r="H483" s="71" t="s">
        <v>402</v>
      </c>
      <c r="I483" s="71" t="s">
        <v>268</v>
      </c>
      <c r="J483" s="122">
        <v>12000</v>
      </c>
      <c r="K483" s="249" t="s">
        <v>137</v>
      </c>
      <c r="L483" s="78"/>
      <c r="M483" s="78"/>
      <c r="N483" s="19" t="s">
        <v>3796</v>
      </c>
      <c r="O483" s="48">
        <v>23096</v>
      </c>
      <c r="P483" s="19" t="s">
        <v>3791</v>
      </c>
      <c r="Q483" s="19" t="s">
        <v>29</v>
      </c>
      <c r="R483" s="19" t="s">
        <v>3792</v>
      </c>
      <c r="S483" s="19"/>
      <c r="T483" s="19"/>
      <c r="U483" s="19" t="s">
        <v>3793</v>
      </c>
      <c r="V483" s="17">
        <v>12000</v>
      </c>
      <c r="W483" s="332" t="s">
        <v>1182</v>
      </c>
      <c r="X483" s="128">
        <v>23124</v>
      </c>
      <c r="Y483" s="17">
        <v>12000</v>
      </c>
      <c r="Z483" s="19">
        <v>7014210599</v>
      </c>
      <c r="AA483" s="48">
        <v>23111</v>
      </c>
      <c r="AB483" s="48">
        <v>23111</v>
      </c>
      <c r="AC483" s="17">
        <v>12000</v>
      </c>
      <c r="AD483" s="310" t="s">
        <v>3794</v>
      </c>
      <c r="AE483" s="52"/>
      <c r="AF483" s="54" t="s">
        <v>3023</v>
      </c>
      <c r="AG483" s="54" t="s">
        <v>3544</v>
      </c>
      <c r="AH483" s="54" t="s">
        <v>3472</v>
      </c>
      <c r="AI483" s="54" t="s">
        <v>2456</v>
      </c>
      <c r="AJ483" s="54"/>
      <c r="AK483" s="54" t="s">
        <v>1342</v>
      </c>
      <c r="AL483" s="52" t="s">
        <v>1571</v>
      </c>
      <c r="AM483" s="52" t="s">
        <v>3553</v>
      </c>
      <c r="AN483" s="119">
        <v>12000</v>
      </c>
      <c r="AO483" s="119"/>
      <c r="AP483" s="119">
        <f t="shared" si="16"/>
        <v>0</v>
      </c>
      <c r="AQ483" s="311" t="s">
        <v>1343</v>
      </c>
      <c r="AR483" s="311" t="s">
        <v>1344</v>
      </c>
      <c r="AS483" s="311" t="s">
        <v>3036</v>
      </c>
      <c r="AT483" s="311" t="s">
        <v>3036</v>
      </c>
      <c r="AU483" s="311" t="s">
        <v>1368</v>
      </c>
      <c r="AV483" s="17">
        <v>12000</v>
      </c>
      <c r="AW483" s="19"/>
      <c r="AX483" s="19"/>
    </row>
    <row r="484" spans="1:50" s="123" customFormat="1" ht="72" hidden="1" x14ac:dyDescent="0.2">
      <c r="A484" s="52" t="s">
        <v>47</v>
      </c>
      <c r="B484" s="52" t="s">
        <v>277</v>
      </c>
      <c r="C484" s="52" t="s">
        <v>276</v>
      </c>
      <c r="D484" s="52" t="s">
        <v>11</v>
      </c>
      <c r="E484" s="52" t="s">
        <v>454</v>
      </c>
      <c r="F484" s="121" t="s">
        <v>2054</v>
      </c>
      <c r="G484" s="52" t="s">
        <v>784</v>
      </c>
      <c r="H484" s="71" t="s">
        <v>360</v>
      </c>
      <c r="I484" s="71" t="s">
        <v>268</v>
      </c>
      <c r="J484" s="122">
        <v>105000</v>
      </c>
      <c r="K484" s="249" t="s">
        <v>137</v>
      </c>
      <c r="L484" s="78"/>
      <c r="M484" s="78"/>
      <c r="N484" s="19" t="s">
        <v>3797</v>
      </c>
      <c r="O484" s="48">
        <v>23096</v>
      </c>
      <c r="P484" s="19" t="s">
        <v>3791</v>
      </c>
      <c r="Q484" s="19" t="s">
        <v>29</v>
      </c>
      <c r="R484" s="19" t="s">
        <v>3792</v>
      </c>
      <c r="S484" s="19"/>
      <c r="T484" s="19"/>
      <c r="U484" s="19" t="s">
        <v>3793</v>
      </c>
      <c r="V484" s="17">
        <v>103500</v>
      </c>
      <c r="W484" s="332" t="s">
        <v>1182</v>
      </c>
      <c r="X484" s="128">
        <v>23124</v>
      </c>
      <c r="Y484" s="17">
        <v>103500</v>
      </c>
      <c r="Z484" s="19">
        <v>7014210599</v>
      </c>
      <c r="AA484" s="48">
        <v>23111</v>
      </c>
      <c r="AB484" s="48">
        <v>23111</v>
      </c>
      <c r="AC484" s="17">
        <v>103500</v>
      </c>
      <c r="AD484" s="310" t="s">
        <v>3794</v>
      </c>
      <c r="AE484" s="52"/>
      <c r="AF484" s="54" t="s">
        <v>3023</v>
      </c>
      <c r="AG484" s="54" t="s">
        <v>3544</v>
      </c>
      <c r="AH484" s="54" t="s">
        <v>3472</v>
      </c>
      <c r="AI484" s="54" t="s">
        <v>2456</v>
      </c>
      <c r="AJ484" s="54"/>
      <c r="AK484" s="54" t="s">
        <v>1342</v>
      </c>
      <c r="AL484" s="52" t="s">
        <v>1571</v>
      </c>
      <c r="AM484" s="52" t="s">
        <v>3553</v>
      </c>
      <c r="AN484" s="119">
        <v>103500</v>
      </c>
      <c r="AO484" s="119"/>
      <c r="AP484" s="119">
        <f t="shared" si="16"/>
        <v>1500</v>
      </c>
      <c r="AQ484" s="311" t="s">
        <v>1343</v>
      </c>
      <c r="AR484" s="311" t="s">
        <v>1344</v>
      </c>
      <c r="AS484" s="311" t="s">
        <v>3036</v>
      </c>
      <c r="AT484" s="311" t="s">
        <v>3036</v>
      </c>
      <c r="AU484" s="311" t="s">
        <v>1368</v>
      </c>
      <c r="AV484" s="17">
        <v>105000</v>
      </c>
      <c r="AW484" s="134">
        <v>1500</v>
      </c>
      <c r="AX484" s="19"/>
    </row>
    <row r="485" spans="1:50" s="123" customFormat="1" ht="72" hidden="1" x14ac:dyDescent="0.2">
      <c r="A485" s="52" t="s">
        <v>47</v>
      </c>
      <c r="B485" s="52" t="s">
        <v>277</v>
      </c>
      <c r="C485" s="52" t="s">
        <v>276</v>
      </c>
      <c r="D485" s="52" t="s">
        <v>11</v>
      </c>
      <c r="E485" s="52" t="s">
        <v>454</v>
      </c>
      <c r="F485" s="121" t="s">
        <v>2055</v>
      </c>
      <c r="G485" s="52" t="s">
        <v>785</v>
      </c>
      <c r="H485" s="71" t="s">
        <v>272</v>
      </c>
      <c r="I485" s="71" t="s">
        <v>268</v>
      </c>
      <c r="J485" s="122">
        <v>10500</v>
      </c>
      <c r="K485" s="249" t="s">
        <v>137</v>
      </c>
      <c r="L485" s="78"/>
      <c r="M485" s="78"/>
      <c r="N485" s="19" t="s">
        <v>3798</v>
      </c>
      <c r="O485" s="48">
        <v>23096</v>
      </c>
      <c r="P485" s="19" t="s">
        <v>3791</v>
      </c>
      <c r="Q485" s="19" t="s">
        <v>29</v>
      </c>
      <c r="R485" s="19" t="s">
        <v>3792</v>
      </c>
      <c r="S485" s="19"/>
      <c r="T485" s="19"/>
      <c r="U485" s="19" t="s">
        <v>3793</v>
      </c>
      <c r="V485" s="17">
        <v>9600</v>
      </c>
      <c r="W485" s="332" t="s">
        <v>1182</v>
      </c>
      <c r="X485" s="128">
        <v>23124</v>
      </c>
      <c r="Y485" s="17">
        <v>9600</v>
      </c>
      <c r="Z485" s="19">
        <v>7014210599</v>
      </c>
      <c r="AA485" s="48">
        <v>23111</v>
      </c>
      <c r="AB485" s="48">
        <v>23111</v>
      </c>
      <c r="AC485" s="17">
        <v>9600</v>
      </c>
      <c r="AD485" s="310" t="s">
        <v>3794</v>
      </c>
      <c r="AE485" s="52"/>
      <c r="AF485" s="54" t="s">
        <v>3023</v>
      </c>
      <c r="AG485" s="54" t="s">
        <v>3544</v>
      </c>
      <c r="AH485" s="54" t="s">
        <v>3472</v>
      </c>
      <c r="AI485" s="54" t="s">
        <v>2456</v>
      </c>
      <c r="AJ485" s="54"/>
      <c r="AK485" s="54" t="s">
        <v>1342</v>
      </c>
      <c r="AL485" s="52" t="s">
        <v>1571</v>
      </c>
      <c r="AM485" s="52" t="s">
        <v>3553</v>
      </c>
      <c r="AN485" s="119">
        <v>9600</v>
      </c>
      <c r="AO485" s="119"/>
      <c r="AP485" s="119">
        <f t="shared" si="16"/>
        <v>900</v>
      </c>
      <c r="AQ485" s="311" t="s">
        <v>1343</v>
      </c>
      <c r="AR485" s="311" t="s">
        <v>1344</v>
      </c>
      <c r="AS485" s="311" t="s">
        <v>3036</v>
      </c>
      <c r="AT485" s="311" t="s">
        <v>3036</v>
      </c>
      <c r="AU485" s="311" t="s">
        <v>1368</v>
      </c>
      <c r="AV485" s="17">
        <v>10500</v>
      </c>
      <c r="AW485" s="19">
        <v>900</v>
      </c>
      <c r="AX485" s="19"/>
    </row>
    <row r="486" spans="1:50" s="123" customFormat="1" ht="72" hidden="1" x14ac:dyDescent="0.2">
      <c r="A486" s="52" t="s">
        <v>47</v>
      </c>
      <c r="B486" s="52" t="s">
        <v>277</v>
      </c>
      <c r="C486" s="52" t="s">
        <v>276</v>
      </c>
      <c r="D486" s="52" t="s">
        <v>11</v>
      </c>
      <c r="E486" s="52" t="s">
        <v>454</v>
      </c>
      <c r="F486" s="121" t="s">
        <v>2056</v>
      </c>
      <c r="G486" s="52" t="s">
        <v>786</v>
      </c>
      <c r="H486" s="71" t="s">
        <v>270</v>
      </c>
      <c r="I486" s="71" t="s">
        <v>271</v>
      </c>
      <c r="J486" s="122">
        <v>28000</v>
      </c>
      <c r="K486" s="249" t="s">
        <v>137</v>
      </c>
      <c r="L486" s="78"/>
      <c r="M486" s="78"/>
      <c r="N486" s="19" t="s">
        <v>3799</v>
      </c>
      <c r="O486" s="48">
        <v>23111</v>
      </c>
      <c r="P486" s="19" t="s">
        <v>3800</v>
      </c>
      <c r="Q486" s="19" t="s">
        <v>29</v>
      </c>
      <c r="R486" s="19" t="s">
        <v>1363</v>
      </c>
      <c r="S486" s="19"/>
      <c r="T486" s="19"/>
      <c r="U486" s="19" t="s">
        <v>3801</v>
      </c>
      <c r="V486" s="17">
        <v>28000</v>
      </c>
      <c r="W486" s="332" t="s">
        <v>1182</v>
      </c>
      <c r="X486" s="128">
        <v>23141</v>
      </c>
      <c r="Y486" s="17">
        <v>28000</v>
      </c>
      <c r="Z486" s="19">
        <v>7014310000</v>
      </c>
      <c r="AA486" s="48"/>
      <c r="AB486" s="48"/>
      <c r="AC486" s="17">
        <v>28000</v>
      </c>
      <c r="AD486" s="310" t="s">
        <v>3802</v>
      </c>
      <c r="AE486" s="52"/>
      <c r="AF486" s="54" t="s">
        <v>3023</v>
      </c>
      <c r="AG486" s="54" t="s">
        <v>3544</v>
      </c>
      <c r="AH486" s="54" t="s">
        <v>3472</v>
      </c>
      <c r="AI486" s="52" t="s">
        <v>2456</v>
      </c>
      <c r="AJ486" s="52"/>
      <c r="AK486" s="54" t="s">
        <v>1342</v>
      </c>
      <c r="AL486" s="52" t="s">
        <v>1571</v>
      </c>
      <c r="AM486" s="52" t="s">
        <v>3553</v>
      </c>
      <c r="AN486" s="119">
        <v>28000</v>
      </c>
      <c r="AO486" s="119"/>
      <c r="AP486" s="119">
        <f t="shared" si="16"/>
        <v>0</v>
      </c>
      <c r="AQ486" s="311" t="s">
        <v>1343</v>
      </c>
      <c r="AR486" s="311" t="s">
        <v>1344</v>
      </c>
      <c r="AS486" s="311" t="s">
        <v>3036</v>
      </c>
      <c r="AT486" s="311" t="s">
        <v>3036</v>
      </c>
      <c r="AU486" s="311" t="s">
        <v>1368</v>
      </c>
      <c r="AV486" s="17">
        <v>28000</v>
      </c>
      <c r="AW486" s="19"/>
      <c r="AX486" s="19"/>
    </row>
    <row r="487" spans="1:50" s="123" customFormat="1" ht="72" hidden="1" x14ac:dyDescent="0.2">
      <c r="A487" s="52" t="s">
        <v>47</v>
      </c>
      <c r="B487" s="52" t="s">
        <v>277</v>
      </c>
      <c r="C487" s="52" t="s">
        <v>276</v>
      </c>
      <c r="D487" s="52" t="s">
        <v>11</v>
      </c>
      <c r="E487" s="52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249" t="s">
        <v>137</v>
      </c>
      <c r="L487" s="78"/>
      <c r="M487" s="78"/>
      <c r="N487" s="19" t="s">
        <v>3803</v>
      </c>
      <c r="O487" s="48">
        <v>23096</v>
      </c>
      <c r="P487" s="19" t="s">
        <v>3791</v>
      </c>
      <c r="Q487" s="19" t="s">
        <v>29</v>
      </c>
      <c r="R487" s="19" t="s">
        <v>3792</v>
      </c>
      <c r="S487" s="19"/>
      <c r="T487" s="19"/>
      <c r="U487" s="19" t="s">
        <v>3793</v>
      </c>
      <c r="V487" s="17">
        <v>52000</v>
      </c>
      <c r="W487" s="332" t="s">
        <v>1182</v>
      </c>
      <c r="X487" s="128">
        <v>23124</v>
      </c>
      <c r="Y487" s="17">
        <v>52000</v>
      </c>
      <c r="Z487" s="19">
        <v>7014210599</v>
      </c>
      <c r="AA487" s="48">
        <v>23111</v>
      </c>
      <c r="AB487" s="48">
        <v>23111</v>
      </c>
      <c r="AC487" s="17">
        <v>52000</v>
      </c>
      <c r="AD487" s="310" t="s">
        <v>3794</v>
      </c>
      <c r="AE487" s="52"/>
      <c r="AF487" s="54" t="s">
        <v>3023</v>
      </c>
      <c r="AG487" s="54" t="s">
        <v>3544</v>
      </c>
      <c r="AH487" s="54" t="s">
        <v>3472</v>
      </c>
      <c r="AI487" s="54" t="s">
        <v>2456</v>
      </c>
      <c r="AJ487" s="54"/>
      <c r="AK487" s="54" t="s">
        <v>1342</v>
      </c>
      <c r="AL487" s="52" t="s">
        <v>1571</v>
      </c>
      <c r="AM487" s="52" t="s">
        <v>3553</v>
      </c>
      <c r="AN487" s="119">
        <v>52000</v>
      </c>
      <c r="AO487" s="119"/>
      <c r="AP487" s="119">
        <f t="shared" si="16"/>
        <v>8000</v>
      </c>
      <c r="AQ487" s="311" t="s">
        <v>1343</v>
      </c>
      <c r="AR487" s="311" t="s">
        <v>1344</v>
      </c>
      <c r="AS487" s="311" t="s">
        <v>3036</v>
      </c>
      <c r="AT487" s="311" t="s">
        <v>3036</v>
      </c>
      <c r="AU487" s="311" t="s">
        <v>1368</v>
      </c>
      <c r="AV487" s="17">
        <v>60000</v>
      </c>
      <c r="AW487" s="134">
        <v>8000</v>
      </c>
      <c r="AX487" s="19"/>
    </row>
    <row r="488" spans="1:50" s="123" customFormat="1" ht="72" hidden="1" x14ac:dyDescent="0.2">
      <c r="A488" s="52" t="s">
        <v>47</v>
      </c>
      <c r="B488" s="52" t="s">
        <v>277</v>
      </c>
      <c r="C488" s="52" t="s">
        <v>276</v>
      </c>
      <c r="D488" s="52" t="s">
        <v>11</v>
      </c>
      <c r="E488" s="52" t="s">
        <v>454</v>
      </c>
      <c r="F488" s="121" t="s">
        <v>2058</v>
      </c>
      <c r="G488" s="52" t="s">
        <v>788</v>
      </c>
      <c r="H488" s="71" t="s">
        <v>340</v>
      </c>
      <c r="I488" s="71" t="s">
        <v>273</v>
      </c>
      <c r="J488" s="122">
        <v>108000</v>
      </c>
      <c r="K488" s="249" t="s">
        <v>137</v>
      </c>
      <c r="L488" s="78"/>
      <c r="M488" s="78"/>
      <c r="N488" s="19" t="s">
        <v>3804</v>
      </c>
      <c r="O488" s="48">
        <v>23096</v>
      </c>
      <c r="P488" s="19" t="s">
        <v>3791</v>
      </c>
      <c r="Q488" s="19" t="s">
        <v>29</v>
      </c>
      <c r="R488" s="19" t="s">
        <v>3792</v>
      </c>
      <c r="S488" s="19"/>
      <c r="T488" s="19"/>
      <c r="U488" s="19" t="s">
        <v>3793</v>
      </c>
      <c r="V488" s="17">
        <v>96000</v>
      </c>
      <c r="W488" s="332" t="s">
        <v>1182</v>
      </c>
      <c r="X488" s="128">
        <v>23124</v>
      </c>
      <c r="Y488" s="17">
        <v>96000</v>
      </c>
      <c r="Z488" s="19">
        <v>7014210599</v>
      </c>
      <c r="AA488" s="48">
        <v>23111</v>
      </c>
      <c r="AB488" s="48">
        <v>23111</v>
      </c>
      <c r="AC488" s="17">
        <v>96000</v>
      </c>
      <c r="AD488" s="310" t="s">
        <v>3794</v>
      </c>
      <c r="AE488" s="52"/>
      <c r="AF488" s="54" t="s">
        <v>3023</v>
      </c>
      <c r="AG488" s="54" t="s">
        <v>3544</v>
      </c>
      <c r="AH488" s="54" t="s">
        <v>3472</v>
      </c>
      <c r="AI488" s="54" t="s">
        <v>2456</v>
      </c>
      <c r="AJ488" s="54"/>
      <c r="AK488" s="54" t="s">
        <v>1342</v>
      </c>
      <c r="AL488" s="52" t="s">
        <v>1571</v>
      </c>
      <c r="AM488" s="52" t="s">
        <v>3553</v>
      </c>
      <c r="AN488" s="119">
        <v>96000</v>
      </c>
      <c r="AO488" s="119"/>
      <c r="AP488" s="119">
        <f t="shared" si="16"/>
        <v>12000</v>
      </c>
      <c r="AQ488" s="311" t="s">
        <v>1343</v>
      </c>
      <c r="AR488" s="311" t="s">
        <v>1344</v>
      </c>
      <c r="AS488" s="311" t="s">
        <v>3036</v>
      </c>
      <c r="AT488" s="311" t="s">
        <v>3036</v>
      </c>
      <c r="AU488" s="311" t="s">
        <v>1368</v>
      </c>
      <c r="AV488" s="17">
        <v>108000</v>
      </c>
      <c r="AW488" s="134">
        <v>12000</v>
      </c>
      <c r="AX488" s="19"/>
    </row>
    <row r="489" spans="1:50" s="123" customFormat="1" ht="72" hidden="1" x14ac:dyDescent="0.2">
      <c r="A489" s="52" t="s">
        <v>47</v>
      </c>
      <c r="B489" s="52" t="s">
        <v>277</v>
      </c>
      <c r="C489" s="52" t="s">
        <v>276</v>
      </c>
      <c r="D489" s="52" t="s">
        <v>11</v>
      </c>
      <c r="E489" s="52" t="s">
        <v>454</v>
      </c>
      <c r="F489" s="121" t="s">
        <v>2059</v>
      </c>
      <c r="G489" s="52" t="s">
        <v>789</v>
      </c>
      <c r="H489" s="71" t="s">
        <v>303</v>
      </c>
      <c r="I489" s="71" t="s">
        <v>274</v>
      </c>
      <c r="J489" s="122">
        <v>70000</v>
      </c>
      <c r="K489" s="249" t="s">
        <v>137</v>
      </c>
      <c r="L489" s="78"/>
      <c r="M489" s="78"/>
      <c r="N489" s="19" t="s">
        <v>3805</v>
      </c>
      <c r="O489" s="48">
        <v>23096</v>
      </c>
      <c r="P489" s="19" t="s">
        <v>3791</v>
      </c>
      <c r="Q489" s="19" t="s">
        <v>29</v>
      </c>
      <c r="R489" s="19" t="s">
        <v>3792</v>
      </c>
      <c r="S489" s="19"/>
      <c r="T489" s="19"/>
      <c r="U489" s="19" t="s">
        <v>3793</v>
      </c>
      <c r="V489" s="17">
        <v>55000</v>
      </c>
      <c r="W489" s="332" t="s">
        <v>1182</v>
      </c>
      <c r="X489" s="128">
        <v>23124</v>
      </c>
      <c r="Y489" s="17">
        <v>55000</v>
      </c>
      <c r="Z489" s="19">
        <v>7014210599</v>
      </c>
      <c r="AA489" s="48">
        <v>23111</v>
      </c>
      <c r="AB489" s="48">
        <v>23111</v>
      </c>
      <c r="AC489" s="17">
        <v>55000</v>
      </c>
      <c r="AD489" s="310" t="s">
        <v>3794</v>
      </c>
      <c r="AE489" s="52"/>
      <c r="AF489" s="54" t="s">
        <v>3023</v>
      </c>
      <c r="AG489" s="54" t="s">
        <v>3544</v>
      </c>
      <c r="AH489" s="54" t="s">
        <v>3472</v>
      </c>
      <c r="AI489" s="54" t="s">
        <v>2456</v>
      </c>
      <c r="AJ489" s="54"/>
      <c r="AK489" s="54" t="s">
        <v>1342</v>
      </c>
      <c r="AL489" s="52" t="s">
        <v>1571</v>
      </c>
      <c r="AM489" s="52" t="s">
        <v>3553</v>
      </c>
      <c r="AN489" s="119">
        <v>55000</v>
      </c>
      <c r="AO489" s="119"/>
      <c r="AP489" s="119">
        <f t="shared" si="16"/>
        <v>15000</v>
      </c>
      <c r="AQ489" s="311" t="s">
        <v>1343</v>
      </c>
      <c r="AR489" s="311" t="s">
        <v>1344</v>
      </c>
      <c r="AS489" s="311" t="s">
        <v>3036</v>
      </c>
      <c r="AT489" s="311" t="s">
        <v>3036</v>
      </c>
      <c r="AU489" s="311" t="s">
        <v>1368</v>
      </c>
      <c r="AV489" s="17">
        <v>70000</v>
      </c>
      <c r="AW489" s="134">
        <v>15000</v>
      </c>
      <c r="AX489" s="19"/>
    </row>
    <row r="490" spans="1:50" s="123" customFormat="1" ht="72" hidden="1" x14ac:dyDescent="0.2">
      <c r="A490" s="52" t="s">
        <v>47</v>
      </c>
      <c r="B490" s="52" t="s">
        <v>277</v>
      </c>
      <c r="C490" s="52" t="s">
        <v>276</v>
      </c>
      <c r="D490" s="52" t="s">
        <v>11</v>
      </c>
      <c r="E490" s="52" t="s">
        <v>454</v>
      </c>
      <c r="F490" s="121" t="s">
        <v>2060</v>
      </c>
      <c r="G490" s="52" t="s">
        <v>790</v>
      </c>
      <c r="H490" s="71" t="s">
        <v>297</v>
      </c>
      <c r="I490" s="71" t="s">
        <v>268</v>
      </c>
      <c r="J490" s="122">
        <v>64000</v>
      </c>
      <c r="K490" s="249" t="s">
        <v>137</v>
      </c>
      <c r="L490" s="78"/>
      <c r="M490" s="78"/>
      <c r="N490" s="19" t="s">
        <v>3806</v>
      </c>
      <c r="O490" s="68">
        <v>23096</v>
      </c>
      <c r="P490" s="19" t="s">
        <v>3791</v>
      </c>
      <c r="Q490" s="19" t="s">
        <v>29</v>
      </c>
      <c r="R490" s="19" t="s">
        <v>3792</v>
      </c>
      <c r="S490" s="19"/>
      <c r="T490" s="19"/>
      <c r="U490" s="19" t="s">
        <v>3793</v>
      </c>
      <c r="V490" s="17">
        <v>60800</v>
      </c>
      <c r="W490" s="332" t="s">
        <v>1182</v>
      </c>
      <c r="X490" s="128">
        <v>23124</v>
      </c>
      <c r="Y490" s="17">
        <v>60800</v>
      </c>
      <c r="Z490" s="19">
        <v>7014210599</v>
      </c>
      <c r="AA490" s="48">
        <v>23111</v>
      </c>
      <c r="AB490" s="48">
        <v>23111</v>
      </c>
      <c r="AC490" s="17">
        <v>60800</v>
      </c>
      <c r="AD490" s="310" t="s">
        <v>3794</v>
      </c>
      <c r="AE490" s="52"/>
      <c r="AF490" s="54" t="s">
        <v>3023</v>
      </c>
      <c r="AG490" s="54" t="s">
        <v>3544</v>
      </c>
      <c r="AH490" s="54" t="s">
        <v>3472</v>
      </c>
      <c r="AI490" s="54" t="s">
        <v>2456</v>
      </c>
      <c r="AJ490" s="54"/>
      <c r="AK490" s="54" t="s">
        <v>1342</v>
      </c>
      <c r="AL490" s="52" t="s">
        <v>1571</v>
      </c>
      <c r="AM490" s="52" t="s">
        <v>3553</v>
      </c>
      <c r="AN490" s="119">
        <v>60800</v>
      </c>
      <c r="AO490" s="119"/>
      <c r="AP490" s="119">
        <f t="shared" si="16"/>
        <v>3200</v>
      </c>
      <c r="AQ490" s="311" t="s">
        <v>1343</v>
      </c>
      <c r="AR490" s="311" t="s">
        <v>1344</v>
      </c>
      <c r="AS490" s="311" t="s">
        <v>3036</v>
      </c>
      <c r="AT490" s="311" t="s">
        <v>3036</v>
      </c>
      <c r="AU490" s="311" t="s">
        <v>1368</v>
      </c>
      <c r="AV490" s="17">
        <v>64000</v>
      </c>
      <c r="AW490" s="134">
        <v>3200</v>
      </c>
      <c r="AX490" s="19"/>
    </row>
    <row r="491" spans="1:50" s="123" customFormat="1" ht="72" hidden="1" x14ac:dyDescent="0.2">
      <c r="A491" s="52" t="s">
        <v>47</v>
      </c>
      <c r="B491" s="52" t="s">
        <v>277</v>
      </c>
      <c r="C491" s="52" t="s">
        <v>276</v>
      </c>
      <c r="D491" s="52" t="s">
        <v>11</v>
      </c>
      <c r="E491" s="52" t="s">
        <v>454</v>
      </c>
      <c r="F491" s="121" t="s">
        <v>2061</v>
      </c>
      <c r="G491" s="52" t="s">
        <v>791</v>
      </c>
      <c r="H491" s="71" t="s">
        <v>459</v>
      </c>
      <c r="I491" s="71" t="s">
        <v>268</v>
      </c>
      <c r="J491" s="122">
        <v>60000</v>
      </c>
      <c r="K491" s="249" t="s">
        <v>137</v>
      </c>
      <c r="L491" s="78"/>
      <c r="M491" s="78"/>
      <c r="N491" s="19" t="s">
        <v>3807</v>
      </c>
      <c r="O491" s="68">
        <v>23096</v>
      </c>
      <c r="P491" s="19" t="s">
        <v>3791</v>
      </c>
      <c r="Q491" s="19" t="s">
        <v>29</v>
      </c>
      <c r="R491" s="19" t="s">
        <v>3792</v>
      </c>
      <c r="S491" s="19"/>
      <c r="T491" s="19"/>
      <c r="U491" s="19" t="s">
        <v>3793</v>
      </c>
      <c r="V491" s="17">
        <v>51400</v>
      </c>
      <c r="W491" s="332" t="s">
        <v>1182</v>
      </c>
      <c r="X491" s="128">
        <v>23124</v>
      </c>
      <c r="Y491" s="17">
        <v>51400</v>
      </c>
      <c r="Z491" s="19">
        <v>7014210599</v>
      </c>
      <c r="AA491" s="48">
        <v>23111</v>
      </c>
      <c r="AB491" s="48">
        <v>23111</v>
      </c>
      <c r="AC491" s="17">
        <v>51400</v>
      </c>
      <c r="AD491" s="310" t="s">
        <v>3794</v>
      </c>
      <c r="AE491" s="52"/>
      <c r="AF491" s="54" t="s">
        <v>3023</v>
      </c>
      <c r="AG491" s="54" t="s">
        <v>3544</v>
      </c>
      <c r="AH491" s="54" t="s">
        <v>3472</v>
      </c>
      <c r="AI491" s="54" t="s">
        <v>2456</v>
      </c>
      <c r="AJ491" s="54"/>
      <c r="AK491" s="54" t="s">
        <v>1342</v>
      </c>
      <c r="AL491" s="52" t="s">
        <v>1571</v>
      </c>
      <c r="AM491" s="52" t="s">
        <v>3553</v>
      </c>
      <c r="AN491" s="119">
        <v>51400</v>
      </c>
      <c r="AO491" s="119"/>
      <c r="AP491" s="119">
        <f t="shared" si="16"/>
        <v>8600</v>
      </c>
      <c r="AQ491" s="311" t="s">
        <v>1343</v>
      </c>
      <c r="AR491" s="311" t="s">
        <v>1344</v>
      </c>
      <c r="AS491" s="311" t="s">
        <v>3036</v>
      </c>
      <c r="AT491" s="311" t="s">
        <v>3036</v>
      </c>
      <c r="AU491" s="311" t="s">
        <v>1368</v>
      </c>
      <c r="AV491" s="17">
        <v>60000</v>
      </c>
      <c r="AW491" s="134">
        <v>8600</v>
      </c>
      <c r="AX491" s="19"/>
    </row>
    <row r="492" spans="1:50" s="123" customFormat="1" ht="72" hidden="1" x14ac:dyDescent="0.2">
      <c r="A492" s="52" t="s">
        <v>47</v>
      </c>
      <c r="B492" s="52" t="s">
        <v>277</v>
      </c>
      <c r="C492" s="52" t="s">
        <v>276</v>
      </c>
      <c r="D492" s="52" t="s">
        <v>21</v>
      </c>
      <c r="E492" s="52" t="s">
        <v>454</v>
      </c>
      <c r="F492" s="121" t="s">
        <v>2062</v>
      </c>
      <c r="G492" s="52" t="s">
        <v>792</v>
      </c>
      <c r="H492" s="71" t="s">
        <v>269</v>
      </c>
      <c r="I492" s="71" t="s">
        <v>271</v>
      </c>
      <c r="J492" s="122">
        <v>25200</v>
      </c>
      <c r="K492" s="78"/>
      <c r="L492" s="78"/>
      <c r="M492" s="249" t="s">
        <v>137</v>
      </c>
      <c r="N492" s="311" t="s">
        <v>1345</v>
      </c>
      <c r="O492" s="383">
        <v>242212</v>
      </c>
      <c r="P492" s="311" t="s">
        <v>1346</v>
      </c>
      <c r="Q492" s="311" t="s">
        <v>1347</v>
      </c>
      <c r="R492" s="311" t="s">
        <v>1348</v>
      </c>
      <c r="S492" s="311" t="s">
        <v>1349</v>
      </c>
      <c r="T492" s="311"/>
      <c r="U492" s="311" t="s">
        <v>3024</v>
      </c>
      <c r="V492" s="336">
        <v>25200</v>
      </c>
      <c r="W492" s="332" t="s">
        <v>1182</v>
      </c>
      <c r="X492" s="369">
        <v>23117</v>
      </c>
      <c r="Y492" s="336">
        <v>25200</v>
      </c>
      <c r="Z492" s="311">
        <v>7014149325</v>
      </c>
      <c r="AA492" s="312">
        <v>23097</v>
      </c>
      <c r="AB492" s="312">
        <v>23097</v>
      </c>
      <c r="AC492" s="336">
        <v>25200</v>
      </c>
      <c r="AD492" s="310" t="s">
        <v>2457</v>
      </c>
      <c r="AE492" s="122"/>
      <c r="AF492" s="54" t="s">
        <v>3025</v>
      </c>
      <c r="AG492" s="52" t="s">
        <v>3544</v>
      </c>
      <c r="AH492" s="52" t="s">
        <v>3475</v>
      </c>
      <c r="AI492" s="54" t="s">
        <v>2457</v>
      </c>
      <c r="AJ492" s="54"/>
      <c r="AK492" s="54" t="s">
        <v>1350</v>
      </c>
      <c r="AL492" s="54" t="s">
        <v>1570</v>
      </c>
      <c r="AM492" s="52" t="s">
        <v>3553</v>
      </c>
      <c r="AN492" s="119"/>
      <c r="AO492" s="119">
        <v>25200</v>
      </c>
      <c r="AP492" s="119">
        <f t="shared" si="16"/>
        <v>0</v>
      </c>
      <c r="AQ492" s="311" t="s">
        <v>1343</v>
      </c>
      <c r="AR492" s="311" t="s">
        <v>1344</v>
      </c>
      <c r="AS492" s="311" t="s">
        <v>3037</v>
      </c>
      <c r="AT492" s="311" t="s">
        <v>3037</v>
      </c>
      <c r="AU492" s="311" t="s">
        <v>3036</v>
      </c>
      <c r="AV492" s="336">
        <v>25200</v>
      </c>
      <c r="AW492" s="311"/>
      <c r="AX492" s="311"/>
    </row>
    <row r="493" spans="1:50" s="123" customFormat="1" ht="72" hidden="1" x14ac:dyDescent="0.2">
      <c r="A493" s="52" t="s">
        <v>47</v>
      </c>
      <c r="B493" s="52" t="s">
        <v>277</v>
      </c>
      <c r="C493" s="52" t="s">
        <v>276</v>
      </c>
      <c r="D493" s="52" t="s">
        <v>21</v>
      </c>
      <c r="E493" s="52" t="s">
        <v>454</v>
      </c>
      <c r="F493" s="121" t="s">
        <v>2063</v>
      </c>
      <c r="G493" s="52" t="s">
        <v>793</v>
      </c>
      <c r="H493" s="71" t="s">
        <v>272</v>
      </c>
      <c r="I493" s="71" t="s">
        <v>275</v>
      </c>
      <c r="J493" s="122">
        <v>39000</v>
      </c>
      <c r="K493" s="78"/>
      <c r="L493" s="78"/>
      <c r="M493" s="249" t="s">
        <v>137</v>
      </c>
      <c r="N493" s="311" t="s">
        <v>1345</v>
      </c>
      <c r="O493" s="383">
        <v>242212</v>
      </c>
      <c r="P493" s="311" t="s">
        <v>1346</v>
      </c>
      <c r="Q493" s="311" t="s">
        <v>1347</v>
      </c>
      <c r="R493" s="311" t="s">
        <v>1348</v>
      </c>
      <c r="S493" s="311" t="s">
        <v>1349</v>
      </c>
      <c r="T493" s="311"/>
      <c r="U493" s="311" t="s">
        <v>3024</v>
      </c>
      <c r="V493" s="336">
        <v>39000</v>
      </c>
      <c r="W493" s="332" t="s">
        <v>1182</v>
      </c>
      <c r="X493" s="369">
        <v>23117</v>
      </c>
      <c r="Y493" s="336">
        <v>39000</v>
      </c>
      <c r="Z493" s="311">
        <v>7014149325</v>
      </c>
      <c r="AA493" s="312">
        <v>23097</v>
      </c>
      <c r="AB493" s="312">
        <v>23097</v>
      </c>
      <c r="AC493" s="336">
        <v>39000</v>
      </c>
      <c r="AD493" s="310" t="s">
        <v>2457</v>
      </c>
      <c r="AE493" s="122"/>
      <c r="AF493" s="54" t="s">
        <v>3025</v>
      </c>
      <c r="AG493" s="52" t="s">
        <v>3544</v>
      </c>
      <c r="AH493" s="52" t="s">
        <v>3475</v>
      </c>
      <c r="AI493" s="54" t="s">
        <v>2457</v>
      </c>
      <c r="AJ493" s="54"/>
      <c r="AK493" s="54" t="s">
        <v>1350</v>
      </c>
      <c r="AL493" s="54" t="s">
        <v>1570</v>
      </c>
      <c r="AM493" s="52" t="s">
        <v>3553</v>
      </c>
      <c r="AN493" s="122"/>
      <c r="AO493" s="122">
        <v>39000</v>
      </c>
      <c r="AP493" s="119">
        <f t="shared" si="16"/>
        <v>0</v>
      </c>
      <c r="AQ493" s="311" t="s">
        <v>1343</v>
      </c>
      <c r="AR493" s="311" t="s">
        <v>1344</v>
      </c>
      <c r="AS493" s="311" t="s">
        <v>3038</v>
      </c>
      <c r="AT493" s="311" t="s">
        <v>3038</v>
      </c>
      <c r="AU493" s="311" t="s">
        <v>3036</v>
      </c>
      <c r="AV493" s="336">
        <v>39000</v>
      </c>
      <c r="AW493" s="311"/>
      <c r="AX493" s="311"/>
    </row>
    <row r="494" spans="1:50" s="123" customFormat="1" ht="72" hidden="1" x14ac:dyDescent="0.2">
      <c r="A494" s="52" t="s">
        <v>47</v>
      </c>
      <c r="B494" s="52" t="s">
        <v>277</v>
      </c>
      <c r="C494" s="52" t="s">
        <v>276</v>
      </c>
      <c r="D494" s="52" t="s">
        <v>286</v>
      </c>
      <c r="E494" s="52" t="s">
        <v>454</v>
      </c>
      <c r="F494" s="121" t="s">
        <v>2064</v>
      </c>
      <c r="G494" s="52" t="s">
        <v>794</v>
      </c>
      <c r="H494" s="71" t="s">
        <v>795</v>
      </c>
      <c r="I494" s="71" t="s">
        <v>274</v>
      </c>
      <c r="J494" s="122">
        <v>250000</v>
      </c>
      <c r="K494" s="78"/>
      <c r="L494" s="78"/>
      <c r="M494" s="249" t="s">
        <v>137</v>
      </c>
      <c r="N494" s="311" t="s">
        <v>1351</v>
      </c>
      <c r="O494" s="383">
        <v>242212</v>
      </c>
      <c r="P494" s="311" t="s">
        <v>1346</v>
      </c>
      <c r="Q494" s="311" t="s">
        <v>1347</v>
      </c>
      <c r="R494" s="311" t="s">
        <v>1348</v>
      </c>
      <c r="S494" s="311"/>
      <c r="T494" s="311"/>
      <c r="U494" s="311" t="s">
        <v>3024</v>
      </c>
      <c r="V494" s="336">
        <v>250000</v>
      </c>
      <c r="W494" s="332" t="s">
        <v>1182</v>
      </c>
      <c r="X494" s="369">
        <v>242263</v>
      </c>
      <c r="Y494" s="336">
        <v>250000</v>
      </c>
      <c r="Z494" s="311">
        <v>7014182086</v>
      </c>
      <c r="AA494" s="312">
        <v>23097</v>
      </c>
      <c r="AB494" s="312">
        <v>23097</v>
      </c>
      <c r="AC494" s="336">
        <v>250000</v>
      </c>
      <c r="AD494" s="310" t="s">
        <v>2457</v>
      </c>
      <c r="AE494" s="122"/>
      <c r="AF494" s="54" t="s">
        <v>3025</v>
      </c>
      <c r="AG494" s="52" t="s">
        <v>3544</v>
      </c>
      <c r="AH494" s="52" t="s">
        <v>3475</v>
      </c>
      <c r="AI494" s="54" t="s">
        <v>2457</v>
      </c>
      <c r="AJ494" s="54"/>
      <c r="AK494" s="54" t="s">
        <v>1350</v>
      </c>
      <c r="AL494" s="54" t="s">
        <v>1570</v>
      </c>
      <c r="AM494" s="52" t="s">
        <v>3553</v>
      </c>
      <c r="AN494" s="122"/>
      <c r="AO494" s="122">
        <v>250000</v>
      </c>
      <c r="AP494" s="119">
        <f t="shared" si="16"/>
        <v>0</v>
      </c>
      <c r="AQ494" s="311" t="s">
        <v>1343</v>
      </c>
      <c r="AR494" s="311" t="s">
        <v>1344</v>
      </c>
      <c r="AS494" s="311" t="s">
        <v>3039</v>
      </c>
      <c r="AT494" s="311" t="s">
        <v>3039</v>
      </c>
      <c r="AU494" s="311" t="s">
        <v>3036</v>
      </c>
      <c r="AV494" s="336">
        <v>250000</v>
      </c>
      <c r="AW494" s="311"/>
      <c r="AX494" s="311"/>
    </row>
    <row r="495" spans="1:50" s="123" customFormat="1" ht="72" hidden="1" x14ac:dyDescent="0.2">
      <c r="A495" s="52" t="s">
        <v>47</v>
      </c>
      <c r="B495" s="52" t="s">
        <v>277</v>
      </c>
      <c r="C495" s="52" t="s">
        <v>276</v>
      </c>
      <c r="D495" s="52" t="s">
        <v>286</v>
      </c>
      <c r="E495" s="52" t="s">
        <v>454</v>
      </c>
      <c r="F495" s="121" t="s">
        <v>2065</v>
      </c>
      <c r="G495" s="52" t="s">
        <v>796</v>
      </c>
      <c r="H495" s="71" t="s">
        <v>270</v>
      </c>
      <c r="I495" s="71" t="s">
        <v>271</v>
      </c>
      <c r="J495" s="122">
        <v>20000</v>
      </c>
      <c r="K495" s="78"/>
      <c r="L495" s="78"/>
      <c r="M495" s="249" t="s">
        <v>137</v>
      </c>
      <c r="N495" s="311" t="s">
        <v>1351</v>
      </c>
      <c r="O495" s="383">
        <v>242212</v>
      </c>
      <c r="P495" s="311" t="s">
        <v>1346</v>
      </c>
      <c r="Q495" s="311" t="s">
        <v>1347</v>
      </c>
      <c r="R495" s="311" t="s">
        <v>1348</v>
      </c>
      <c r="S495" s="311"/>
      <c r="T495" s="311"/>
      <c r="U495" s="311" t="s">
        <v>3024</v>
      </c>
      <c r="V495" s="336">
        <v>20000</v>
      </c>
      <c r="W495" s="332" t="s">
        <v>1182</v>
      </c>
      <c r="X495" s="369">
        <v>242263</v>
      </c>
      <c r="Y495" s="336">
        <v>20000</v>
      </c>
      <c r="Z495" s="311">
        <v>7014182086</v>
      </c>
      <c r="AA495" s="312">
        <v>23097</v>
      </c>
      <c r="AB495" s="312">
        <v>23097</v>
      </c>
      <c r="AC495" s="336">
        <v>20000</v>
      </c>
      <c r="AD495" s="310" t="s">
        <v>2457</v>
      </c>
      <c r="AE495" s="122"/>
      <c r="AF495" s="54" t="s">
        <v>3025</v>
      </c>
      <c r="AG495" s="52" t="s">
        <v>3544</v>
      </c>
      <c r="AH495" s="52" t="s">
        <v>3475</v>
      </c>
      <c r="AI495" s="54" t="s">
        <v>2457</v>
      </c>
      <c r="AJ495" s="54"/>
      <c r="AK495" s="54" t="s">
        <v>1350</v>
      </c>
      <c r="AL495" s="54" t="s">
        <v>1570</v>
      </c>
      <c r="AM495" s="52" t="s">
        <v>3553</v>
      </c>
      <c r="AN495" s="122"/>
      <c r="AO495" s="122">
        <v>20000</v>
      </c>
      <c r="AP495" s="119">
        <f t="shared" si="16"/>
        <v>0</v>
      </c>
      <c r="AQ495" s="311" t="s">
        <v>1343</v>
      </c>
      <c r="AR495" s="311" t="s">
        <v>1344</v>
      </c>
      <c r="AS495" s="311" t="s">
        <v>3040</v>
      </c>
      <c r="AT495" s="311" t="s">
        <v>3040</v>
      </c>
      <c r="AU495" s="311" t="s">
        <v>3036</v>
      </c>
      <c r="AV495" s="336">
        <v>20000</v>
      </c>
      <c r="AW495" s="311"/>
      <c r="AX495" s="311"/>
    </row>
    <row r="496" spans="1:50" s="123" customFormat="1" ht="72" hidden="1" x14ac:dyDescent="0.2">
      <c r="A496" s="52" t="s">
        <v>47</v>
      </c>
      <c r="B496" s="52" t="s">
        <v>277</v>
      </c>
      <c r="C496" s="52" t="s">
        <v>276</v>
      </c>
      <c r="D496" s="52" t="s">
        <v>13</v>
      </c>
      <c r="E496" s="52" t="s">
        <v>454</v>
      </c>
      <c r="F496" s="121" t="s">
        <v>2066</v>
      </c>
      <c r="G496" s="52" t="s">
        <v>797</v>
      </c>
      <c r="H496" s="71" t="s">
        <v>319</v>
      </c>
      <c r="I496" s="71" t="s">
        <v>268</v>
      </c>
      <c r="J496" s="122">
        <v>60000</v>
      </c>
      <c r="K496" s="78"/>
      <c r="L496" s="78"/>
      <c r="M496" s="249" t="s">
        <v>137</v>
      </c>
      <c r="N496" s="311" t="s">
        <v>1352</v>
      </c>
      <c r="O496" s="383">
        <v>242212</v>
      </c>
      <c r="P496" s="311" t="s">
        <v>1346</v>
      </c>
      <c r="Q496" s="311" t="s">
        <v>1347</v>
      </c>
      <c r="R496" s="311" t="s">
        <v>1348</v>
      </c>
      <c r="S496" s="311"/>
      <c r="T496" s="311"/>
      <c r="U496" s="311" t="s">
        <v>3024</v>
      </c>
      <c r="V496" s="336">
        <v>60000</v>
      </c>
      <c r="W496" s="332" t="s">
        <v>1182</v>
      </c>
      <c r="X496" s="369">
        <v>242263</v>
      </c>
      <c r="Y496" s="336">
        <v>60000</v>
      </c>
      <c r="Z496" s="311">
        <v>7014182069</v>
      </c>
      <c r="AA496" s="312">
        <v>23097</v>
      </c>
      <c r="AB496" s="312">
        <v>23097</v>
      </c>
      <c r="AC496" s="336">
        <v>60000</v>
      </c>
      <c r="AD496" s="310" t="s">
        <v>2457</v>
      </c>
      <c r="AE496" s="122"/>
      <c r="AF496" s="54" t="s">
        <v>3025</v>
      </c>
      <c r="AG496" s="52" t="s">
        <v>3544</v>
      </c>
      <c r="AH496" s="52" t="s">
        <v>3475</v>
      </c>
      <c r="AI496" s="54" t="s">
        <v>2457</v>
      </c>
      <c r="AJ496" s="54"/>
      <c r="AK496" s="54" t="s">
        <v>1350</v>
      </c>
      <c r="AL496" s="54" t="s">
        <v>1570</v>
      </c>
      <c r="AM496" s="52" t="s">
        <v>3553</v>
      </c>
      <c r="AN496" s="122"/>
      <c r="AO496" s="122">
        <v>60000</v>
      </c>
      <c r="AP496" s="119">
        <f t="shared" si="16"/>
        <v>0</v>
      </c>
      <c r="AQ496" s="311" t="s">
        <v>1343</v>
      </c>
      <c r="AR496" s="311" t="s">
        <v>1344</v>
      </c>
      <c r="AS496" s="311" t="s">
        <v>3041</v>
      </c>
      <c r="AT496" s="311" t="s">
        <v>3041</v>
      </c>
      <c r="AU496" s="311" t="s">
        <v>3036</v>
      </c>
      <c r="AV496" s="336">
        <v>60000</v>
      </c>
      <c r="AW496" s="311"/>
      <c r="AX496" s="311"/>
    </row>
    <row r="497" spans="1:50" s="123" customFormat="1" ht="72" hidden="1" x14ac:dyDescent="0.2">
      <c r="A497" s="52" t="s">
        <v>47</v>
      </c>
      <c r="B497" s="52" t="s">
        <v>277</v>
      </c>
      <c r="C497" s="52" t="s">
        <v>276</v>
      </c>
      <c r="D497" s="52" t="s">
        <v>13</v>
      </c>
      <c r="E497" s="52" t="s">
        <v>454</v>
      </c>
      <c r="F497" s="121" t="s">
        <v>2067</v>
      </c>
      <c r="G497" s="52" t="s">
        <v>798</v>
      </c>
      <c r="H497" s="71" t="s">
        <v>501</v>
      </c>
      <c r="I497" s="71" t="s">
        <v>274</v>
      </c>
      <c r="J497" s="122">
        <v>70000</v>
      </c>
      <c r="K497" s="78"/>
      <c r="L497" s="78"/>
      <c r="M497" s="249" t="s">
        <v>137</v>
      </c>
      <c r="N497" s="311" t="s">
        <v>1352</v>
      </c>
      <c r="O497" s="383">
        <v>242212</v>
      </c>
      <c r="P497" s="311" t="s">
        <v>1346</v>
      </c>
      <c r="Q497" s="311" t="s">
        <v>1347</v>
      </c>
      <c r="R497" s="311" t="s">
        <v>1348</v>
      </c>
      <c r="S497" s="311"/>
      <c r="T497" s="311"/>
      <c r="U497" s="311" t="s">
        <v>3024</v>
      </c>
      <c r="V497" s="336">
        <v>70000</v>
      </c>
      <c r="W497" s="332" t="s">
        <v>1182</v>
      </c>
      <c r="X497" s="369">
        <v>242263</v>
      </c>
      <c r="Y497" s="336">
        <v>70000</v>
      </c>
      <c r="Z497" s="311">
        <v>7014182069</v>
      </c>
      <c r="AA497" s="312">
        <v>23097</v>
      </c>
      <c r="AB497" s="312">
        <v>23097</v>
      </c>
      <c r="AC497" s="336">
        <v>70000</v>
      </c>
      <c r="AD497" s="310" t="s">
        <v>2457</v>
      </c>
      <c r="AE497" s="122"/>
      <c r="AF497" s="54" t="s">
        <v>3025</v>
      </c>
      <c r="AG497" s="52" t="s">
        <v>3544</v>
      </c>
      <c r="AH497" s="52" t="s">
        <v>3475</v>
      </c>
      <c r="AI497" s="54" t="s">
        <v>2457</v>
      </c>
      <c r="AJ497" s="54"/>
      <c r="AK497" s="54" t="s">
        <v>1350</v>
      </c>
      <c r="AL497" s="54" t="s">
        <v>1570</v>
      </c>
      <c r="AM497" s="52" t="s">
        <v>3553</v>
      </c>
      <c r="AN497" s="122"/>
      <c r="AO497" s="122">
        <v>70000</v>
      </c>
      <c r="AP497" s="119">
        <f t="shared" si="16"/>
        <v>0</v>
      </c>
      <c r="AQ497" s="311" t="s">
        <v>1343</v>
      </c>
      <c r="AR497" s="311" t="s">
        <v>1344</v>
      </c>
      <c r="AS497" s="311" t="s">
        <v>3042</v>
      </c>
      <c r="AT497" s="311" t="s">
        <v>3042</v>
      </c>
      <c r="AU497" s="311" t="s">
        <v>3036</v>
      </c>
      <c r="AV497" s="336">
        <v>70000</v>
      </c>
      <c r="AW497" s="311"/>
      <c r="AX497" s="311"/>
    </row>
    <row r="498" spans="1:50" s="123" customFormat="1" ht="72" hidden="1" x14ac:dyDescent="0.2">
      <c r="A498" s="52" t="s">
        <v>47</v>
      </c>
      <c r="B498" s="52" t="s">
        <v>277</v>
      </c>
      <c r="C498" s="52" t="s">
        <v>276</v>
      </c>
      <c r="D498" s="52" t="s">
        <v>30</v>
      </c>
      <c r="E498" s="52" t="s">
        <v>454</v>
      </c>
      <c r="F498" s="121" t="s">
        <v>2068</v>
      </c>
      <c r="G498" s="52" t="s">
        <v>799</v>
      </c>
      <c r="H498" s="71" t="s">
        <v>319</v>
      </c>
      <c r="I498" s="71" t="s">
        <v>268</v>
      </c>
      <c r="J498" s="122">
        <v>22400</v>
      </c>
      <c r="K498" s="78"/>
      <c r="L498" s="78"/>
      <c r="M498" s="249" t="s">
        <v>137</v>
      </c>
      <c r="N498" s="311" t="s">
        <v>1353</v>
      </c>
      <c r="O498" s="383">
        <v>242208</v>
      </c>
      <c r="P498" s="311" t="s">
        <v>1354</v>
      </c>
      <c r="Q498" s="311" t="s">
        <v>1347</v>
      </c>
      <c r="R498" s="311" t="s">
        <v>1348</v>
      </c>
      <c r="S498" s="311" t="s">
        <v>1355</v>
      </c>
      <c r="T498" s="311"/>
      <c r="U498" s="311" t="s">
        <v>3026</v>
      </c>
      <c r="V498" s="336">
        <v>22400</v>
      </c>
      <c r="W498" s="332" t="s">
        <v>1182</v>
      </c>
      <c r="X498" s="369">
        <v>242248</v>
      </c>
      <c r="Y498" s="336">
        <v>22400</v>
      </c>
      <c r="Z498" s="311">
        <v>7014183444</v>
      </c>
      <c r="AA498" s="312">
        <v>23097</v>
      </c>
      <c r="AB498" s="312">
        <v>23097</v>
      </c>
      <c r="AC498" s="336">
        <v>22400</v>
      </c>
      <c r="AD498" s="310" t="s">
        <v>2457</v>
      </c>
      <c r="AE498" s="122"/>
      <c r="AF498" s="54" t="s">
        <v>3025</v>
      </c>
      <c r="AG498" s="52" t="s">
        <v>3544</v>
      </c>
      <c r="AH498" s="52" t="s">
        <v>3475</v>
      </c>
      <c r="AI498" s="54" t="s">
        <v>2457</v>
      </c>
      <c r="AJ498" s="54"/>
      <c r="AK498" s="54" t="s">
        <v>1350</v>
      </c>
      <c r="AL498" s="54" t="s">
        <v>1570</v>
      </c>
      <c r="AM498" s="52" t="s">
        <v>3553</v>
      </c>
      <c r="AN498" s="122"/>
      <c r="AO498" s="122">
        <v>22400</v>
      </c>
      <c r="AP498" s="119">
        <f t="shared" si="16"/>
        <v>0</v>
      </c>
      <c r="AQ498" s="311" t="s">
        <v>1343</v>
      </c>
      <c r="AR498" s="311" t="s">
        <v>1344</v>
      </c>
      <c r="AS498" s="311" t="s">
        <v>3043</v>
      </c>
      <c r="AT498" s="311" t="s">
        <v>3043</v>
      </c>
      <c r="AU498" s="311" t="s">
        <v>3036</v>
      </c>
      <c r="AV498" s="336">
        <v>22400</v>
      </c>
      <c r="AW498" s="311"/>
      <c r="AX498" s="311"/>
    </row>
    <row r="499" spans="1:50" s="123" customFormat="1" ht="72" hidden="1" x14ac:dyDescent="0.2">
      <c r="A499" s="52" t="s">
        <v>47</v>
      </c>
      <c r="B499" s="52" t="s">
        <v>277</v>
      </c>
      <c r="C499" s="52" t="s">
        <v>276</v>
      </c>
      <c r="D499" s="52" t="s">
        <v>30</v>
      </c>
      <c r="E499" s="52" t="s">
        <v>454</v>
      </c>
      <c r="F499" s="121" t="s">
        <v>2069</v>
      </c>
      <c r="G499" s="52" t="s">
        <v>800</v>
      </c>
      <c r="H499" s="71" t="s">
        <v>270</v>
      </c>
      <c r="I499" s="71" t="s">
        <v>801</v>
      </c>
      <c r="J499" s="122">
        <v>5400</v>
      </c>
      <c r="K499" s="78"/>
      <c r="L499" s="78"/>
      <c r="M499" s="249" t="s">
        <v>137</v>
      </c>
      <c r="N499" s="311" t="s">
        <v>1353</v>
      </c>
      <c r="O499" s="383">
        <v>242208</v>
      </c>
      <c r="P499" s="311" t="s">
        <v>1354</v>
      </c>
      <c r="Q499" s="311" t="s">
        <v>1347</v>
      </c>
      <c r="R499" s="311" t="s">
        <v>1348</v>
      </c>
      <c r="S499" s="311" t="s">
        <v>1356</v>
      </c>
      <c r="T499" s="311"/>
      <c r="U499" s="311" t="s">
        <v>3026</v>
      </c>
      <c r="V499" s="336">
        <v>5200</v>
      </c>
      <c r="W499" s="332" t="s">
        <v>1182</v>
      </c>
      <c r="X499" s="369">
        <v>242248</v>
      </c>
      <c r="Y499" s="336">
        <v>5200</v>
      </c>
      <c r="Z499" s="311">
        <v>7014183444</v>
      </c>
      <c r="AA499" s="312">
        <v>23097</v>
      </c>
      <c r="AB499" s="312">
        <v>23097</v>
      </c>
      <c r="AC499" s="336">
        <v>5200</v>
      </c>
      <c r="AD499" s="310" t="s">
        <v>2457</v>
      </c>
      <c r="AE499" s="122"/>
      <c r="AF499" s="54" t="s">
        <v>3025</v>
      </c>
      <c r="AG499" s="52" t="s">
        <v>3544</v>
      </c>
      <c r="AH499" s="52" t="s">
        <v>3475</v>
      </c>
      <c r="AI499" s="54" t="s">
        <v>2457</v>
      </c>
      <c r="AJ499" s="54"/>
      <c r="AK499" s="54" t="s">
        <v>1350</v>
      </c>
      <c r="AL499" s="54" t="s">
        <v>1570</v>
      </c>
      <c r="AM499" s="52" t="s">
        <v>3553</v>
      </c>
      <c r="AN499" s="119"/>
      <c r="AO499" s="119">
        <v>5200</v>
      </c>
      <c r="AP499" s="119">
        <f t="shared" si="16"/>
        <v>200</v>
      </c>
      <c r="AQ499" s="311" t="s">
        <v>1343</v>
      </c>
      <c r="AR499" s="311" t="s">
        <v>1344</v>
      </c>
      <c r="AS499" s="311" t="s">
        <v>3044</v>
      </c>
      <c r="AT499" s="311" t="s">
        <v>3044</v>
      </c>
      <c r="AU499" s="311" t="s">
        <v>3036</v>
      </c>
      <c r="AV499" s="336">
        <v>5200</v>
      </c>
      <c r="AW499" s="384">
        <v>200</v>
      </c>
      <c r="AX499" s="311"/>
    </row>
    <row r="500" spans="1:50" s="123" customFormat="1" ht="72" hidden="1" x14ac:dyDescent="0.2">
      <c r="A500" s="52" t="s">
        <v>47</v>
      </c>
      <c r="B500" s="52" t="s">
        <v>277</v>
      </c>
      <c r="C500" s="52" t="s">
        <v>276</v>
      </c>
      <c r="D500" s="52" t="s">
        <v>30</v>
      </c>
      <c r="E500" s="52" t="s">
        <v>454</v>
      </c>
      <c r="F500" s="121" t="s">
        <v>2070</v>
      </c>
      <c r="G500" s="52" t="s">
        <v>802</v>
      </c>
      <c r="H500" s="71" t="s">
        <v>269</v>
      </c>
      <c r="I500" s="71" t="s">
        <v>803</v>
      </c>
      <c r="J500" s="122">
        <v>25400</v>
      </c>
      <c r="K500" s="78"/>
      <c r="L500" s="78"/>
      <c r="M500" s="249" t="s">
        <v>137</v>
      </c>
      <c r="N500" s="311" t="s">
        <v>1353</v>
      </c>
      <c r="O500" s="383">
        <v>242208</v>
      </c>
      <c r="P500" s="311" t="s">
        <v>1354</v>
      </c>
      <c r="Q500" s="311" t="s">
        <v>1347</v>
      </c>
      <c r="R500" s="311" t="s">
        <v>1348</v>
      </c>
      <c r="S500" s="311" t="s">
        <v>1357</v>
      </c>
      <c r="T500" s="311"/>
      <c r="U500" s="311" t="s">
        <v>3026</v>
      </c>
      <c r="V500" s="336">
        <v>17600</v>
      </c>
      <c r="W500" s="332" t="s">
        <v>1182</v>
      </c>
      <c r="X500" s="369">
        <v>242248</v>
      </c>
      <c r="Y500" s="336">
        <v>17600</v>
      </c>
      <c r="Z500" s="311">
        <v>7014183444</v>
      </c>
      <c r="AA500" s="312">
        <v>23097</v>
      </c>
      <c r="AB500" s="312">
        <v>23097</v>
      </c>
      <c r="AC500" s="336">
        <v>17600</v>
      </c>
      <c r="AD500" s="310" t="s">
        <v>2457</v>
      </c>
      <c r="AE500" s="122"/>
      <c r="AF500" s="54" t="s">
        <v>3025</v>
      </c>
      <c r="AG500" s="52" t="s">
        <v>3544</v>
      </c>
      <c r="AH500" s="52" t="s">
        <v>3475</v>
      </c>
      <c r="AI500" s="54" t="s">
        <v>2457</v>
      </c>
      <c r="AJ500" s="54"/>
      <c r="AK500" s="54" t="s">
        <v>1350</v>
      </c>
      <c r="AL500" s="54" t="s">
        <v>1570</v>
      </c>
      <c r="AM500" s="52" t="s">
        <v>3553</v>
      </c>
      <c r="AN500" s="119"/>
      <c r="AO500" s="119">
        <v>17600</v>
      </c>
      <c r="AP500" s="119">
        <f t="shared" si="16"/>
        <v>7800</v>
      </c>
      <c r="AQ500" s="311" t="s">
        <v>1343</v>
      </c>
      <c r="AR500" s="311" t="s">
        <v>1344</v>
      </c>
      <c r="AS500" s="311" t="s">
        <v>3045</v>
      </c>
      <c r="AT500" s="311" t="s">
        <v>3045</v>
      </c>
      <c r="AU500" s="311" t="s">
        <v>3036</v>
      </c>
      <c r="AV500" s="336">
        <v>17600</v>
      </c>
      <c r="AW500" s="384">
        <v>7800</v>
      </c>
      <c r="AX500" s="311"/>
    </row>
    <row r="501" spans="1:50" s="123" customFormat="1" ht="72" hidden="1" x14ac:dyDescent="0.2">
      <c r="A501" s="52" t="s">
        <v>47</v>
      </c>
      <c r="B501" s="52" t="s">
        <v>277</v>
      </c>
      <c r="C501" s="52" t="s">
        <v>276</v>
      </c>
      <c r="D501" s="52" t="s">
        <v>30</v>
      </c>
      <c r="E501" s="52" t="s">
        <v>454</v>
      </c>
      <c r="F501" s="121" t="s">
        <v>2071</v>
      </c>
      <c r="G501" s="52" t="s">
        <v>804</v>
      </c>
      <c r="H501" s="71" t="s">
        <v>269</v>
      </c>
      <c r="I501" s="71" t="s">
        <v>803</v>
      </c>
      <c r="J501" s="122">
        <v>21800</v>
      </c>
      <c r="K501" s="78"/>
      <c r="L501" s="78"/>
      <c r="M501" s="249" t="s">
        <v>137</v>
      </c>
      <c r="N501" s="311" t="s">
        <v>1353</v>
      </c>
      <c r="O501" s="383">
        <v>242208</v>
      </c>
      <c r="P501" s="311" t="s">
        <v>1354</v>
      </c>
      <c r="Q501" s="311" t="s">
        <v>1347</v>
      </c>
      <c r="R501" s="311" t="s">
        <v>1348</v>
      </c>
      <c r="S501" s="311" t="s">
        <v>1357</v>
      </c>
      <c r="T501" s="311"/>
      <c r="U501" s="311" t="s">
        <v>3026</v>
      </c>
      <c r="V501" s="336">
        <v>17600</v>
      </c>
      <c r="W501" s="332" t="s">
        <v>1182</v>
      </c>
      <c r="X501" s="369">
        <v>242248</v>
      </c>
      <c r="Y501" s="336">
        <v>17600</v>
      </c>
      <c r="Z501" s="311">
        <v>7014183444</v>
      </c>
      <c r="AA501" s="312">
        <v>23097</v>
      </c>
      <c r="AB501" s="312">
        <v>23097</v>
      </c>
      <c r="AC501" s="336">
        <v>17600</v>
      </c>
      <c r="AD501" s="310" t="s">
        <v>2457</v>
      </c>
      <c r="AE501" s="122"/>
      <c r="AF501" s="54" t="s">
        <v>3025</v>
      </c>
      <c r="AG501" s="52" t="s">
        <v>3544</v>
      </c>
      <c r="AH501" s="52" t="s">
        <v>3475</v>
      </c>
      <c r="AI501" s="54" t="s">
        <v>2457</v>
      </c>
      <c r="AJ501" s="54"/>
      <c r="AK501" s="54" t="s">
        <v>1350</v>
      </c>
      <c r="AL501" s="54" t="s">
        <v>1570</v>
      </c>
      <c r="AM501" s="52" t="s">
        <v>3553</v>
      </c>
      <c r="AN501" s="119"/>
      <c r="AO501" s="119">
        <v>17600</v>
      </c>
      <c r="AP501" s="119">
        <f t="shared" si="16"/>
        <v>4200</v>
      </c>
      <c r="AQ501" s="311" t="s">
        <v>1343</v>
      </c>
      <c r="AR501" s="311" t="s">
        <v>1344</v>
      </c>
      <c r="AS501" s="311" t="s">
        <v>3046</v>
      </c>
      <c r="AT501" s="311" t="s">
        <v>3046</v>
      </c>
      <c r="AU501" s="311" t="s">
        <v>3036</v>
      </c>
      <c r="AV501" s="336">
        <v>17600</v>
      </c>
      <c r="AW501" s="384">
        <v>4200</v>
      </c>
      <c r="AX501" s="311"/>
    </row>
    <row r="502" spans="1:50" s="123" customFormat="1" ht="72" hidden="1" x14ac:dyDescent="0.2">
      <c r="A502" s="52" t="s">
        <v>47</v>
      </c>
      <c r="B502" s="52" t="s">
        <v>277</v>
      </c>
      <c r="C502" s="52" t="s">
        <v>276</v>
      </c>
      <c r="D502" s="52" t="s">
        <v>18</v>
      </c>
      <c r="E502" s="52" t="s">
        <v>454</v>
      </c>
      <c r="F502" s="121" t="s">
        <v>2072</v>
      </c>
      <c r="G502" s="52" t="s">
        <v>805</v>
      </c>
      <c r="H502" s="71" t="s">
        <v>270</v>
      </c>
      <c r="I502" s="71" t="s">
        <v>274</v>
      </c>
      <c r="J502" s="122">
        <v>100000</v>
      </c>
      <c r="K502" s="249" t="s">
        <v>137</v>
      </c>
      <c r="L502" s="78"/>
      <c r="M502" s="78"/>
      <c r="N502" s="311" t="s">
        <v>3808</v>
      </c>
      <c r="O502" s="383">
        <v>23108</v>
      </c>
      <c r="P502" s="311" t="s">
        <v>3809</v>
      </c>
      <c r="Q502" s="311" t="s">
        <v>29</v>
      </c>
      <c r="R502" s="311" t="s">
        <v>60</v>
      </c>
      <c r="S502" s="311"/>
      <c r="T502" s="311"/>
      <c r="U502" s="311" t="s">
        <v>3810</v>
      </c>
      <c r="V502" s="336">
        <v>100000</v>
      </c>
      <c r="W502" s="332" t="s">
        <v>1182</v>
      </c>
      <c r="X502" s="369">
        <v>23138</v>
      </c>
      <c r="Y502" s="336">
        <v>100000</v>
      </c>
      <c r="Z502" s="311">
        <v>7014284074</v>
      </c>
      <c r="AA502" s="311"/>
      <c r="AB502" s="311"/>
      <c r="AC502" s="336">
        <v>100000</v>
      </c>
      <c r="AD502" s="310" t="s">
        <v>3023</v>
      </c>
      <c r="AE502" s="52"/>
      <c r="AF502" s="54" t="s">
        <v>3027</v>
      </c>
      <c r="AG502" s="54" t="s">
        <v>3541</v>
      </c>
      <c r="AH502" s="54" t="s">
        <v>3470</v>
      </c>
      <c r="AI502" s="52" t="s">
        <v>2456</v>
      </c>
      <c r="AJ502" s="52"/>
      <c r="AK502" s="54" t="s">
        <v>1358</v>
      </c>
      <c r="AL502" s="52" t="s">
        <v>1568</v>
      </c>
      <c r="AM502" s="52" t="s">
        <v>3553</v>
      </c>
      <c r="AN502" s="122">
        <v>100000</v>
      </c>
      <c r="AO502" s="119"/>
      <c r="AP502" s="119">
        <f t="shared" si="16"/>
        <v>0</v>
      </c>
      <c r="AQ502" s="311" t="s">
        <v>1343</v>
      </c>
      <c r="AR502" s="311" t="s">
        <v>1344</v>
      </c>
      <c r="AS502" s="311" t="s">
        <v>3047</v>
      </c>
      <c r="AT502" s="311" t="s">
        <v>3047</v>
      </c>
      <c r="AU502" s="311" t="s">
        <v>3048</v>
      </c>
      <c r="AV502" s="336">
        <v>100000</v>
      </c>
      <c r="AW502" s="311"/>
      <c r="AX502" s="311"/>
    </row>
    <row r="503" spans="1:50" s="123" customFormat="1" ht="72" hidden="1" x14ac:dyDescent="0.2">
      <c r="A503" s="52" t="s">
        <v>47</v>
      </c>
      <c r="B503" s="52" t="s">
        <v>277</v>
      </c>
      <c r="C503" s="52" t="s">
        <v>276</v>
      </c>
      <c r="D503" s="52" t="s">
        <v>18</v>
      </c>
      <c r="E503" s="52" t="s">
        <v>454</v>
      </c>
      <c r="F503" s="121" t="s">
        <v>2073</v>
      </c>
      <c r="G503" s="52" t="s">
        <v>806</v>
      </c>
      <c r="H503" s="71" t="s">
        <v>270</v>
      </c>
      <c r="I503" s="71" t="s">
        <v>268</v>
      </c>
      <c r="J503" s="122">
        <v>100000</v>
      </c>
      <c r="K503" s="249" t="s">
        <v>137</v>
      </c>
      <c r="L503" s="78"/>
      <c r="M503" s="78"/>
      <c r="N503" s="311" t="s">
        <v>3808</v>
      </c>
      <c r="O503" s="383">
        <v>23108</v>
      </c>
      <c r="P503" s="311" t="s">
        <v>3809</v>
      </c>
      <c r="Q503" s="311" t="s">
        <v>29</v>
      </c>
      <c r="R503" s="311" t="s">
        <v>60</v>
      </c>
      <c r="S503" s="311"/>
      <c r="T503" s="311"/>
      <c r="U503" s="311" t="s">
        <v>3810</v>
      </c>
      <c r="V503" s="336">
        <v>99900</v>
      </c>
      <c r="W503" s="332" t="s">
        <v>1182</v>
      </c>
      <c r="X503" s="369">
        <v>23138</v>
      </c>
      <c r="Y503" s="336">
        <v>99900</v>
      </c>
      <c r="Z503" s="311">
        <v>7014284074</v>
      </c>
      <c r="AA503" s="311"/>
      <c r="AB503" s="311"/>
      <c r="AC503" s="336">
        <v>99900</v>
      </c>
      <c r="AD503" s="310" t="s">
        <v>3023</v>
      </c>
      <c r="AE503" s="52"/>
      <c r="AF503" s="54" t="s">
        <v>3027</v>
      </c>
      <c r="AG503" s="54" t="s">
        <v>3541</v>
      </c>
      <c r="AH503" s="54" t="s">
        <v>3470</v>
      </c>
      <c r="AI503" s="52" t="s">
        <v>2456</v>
      </c>
      <c r="AJ503" s="52"/>
      <c r="AK503" s="54" t="s">
        <v>1358</v>
      </c>
      <c r="AL503" s="52" t="s">
        <v>1568</v>
      </c>
      <c r="AM503" s="52" t="s">
        <v>3553</v>
      </c>
      <c r="AN503" s="119">
        <v>99900</v>
      </c>
      <c r="AO503" s="119"/>
      <c r="AP503" s="119">
        <f t="shared" si="16"/>
        <v>100</v>
      </c>
      <c r="AQ503" s="311" t="s">
        <v>1343</v>
      </c>
      <c r="AR503" s="311" t="s">
        <v>1344</v>
      </c>
      <c r="AS503" s="311" t="s">
        <v>3047</v>
      </c>
      <c r="AT503" s="311" t="s">
        <v>3047</v>
      </c>
      <c r="AU503" s="311" t="s">
        <v>3048</v>
      </c>
      <c r="AV503" s="336">
        <v>100000</v>
      </c>
      <c r="AW503" s="311"/>
      <c r="AX503" s="311"/>
    </row>
    <row r="504" spans="1:50" s="123" customFormat="1" ht="72" hidden="1" x14ac:dyDescent="0.2">
      <c r="A504" s="52" t="s">
        <v>47</v>
      </c>
      <c r="B504" s="52" t="s">
        <v>277</v>
      </c>
      <c r="C504" s="52" t="s">
        <v>276</v>
      </c>
      <c r="D504" s="52" t="s">
        <v>18</v>
      </c>
      <c r="E504" s="52" t="s">
        <v>454</v>
      </c>
      <c r="F504" s="121" t="s">
        <v>2074</v>
      </c>
      <c r="G504" s="52" t="s">
        <v>807</v>
      </c>
      <c r="H504" s="71" t="s">
        <v>270</v>
      </c>
      <c r="I504" s="71" t="s">
        <v>268</v>
      </c>
      <c r="J504" s="122">
        <v>200000</v>
      </c>
      <c r="K504" s="249" t="s">
        <v>137</v>
      </c>
      <c r="L504" s="78"/>
      <c r="M504" s="78"/>
      <c r="N504" s="311" t="s">
        <v>3808</v>
      </c>
      <c r="O504" s="383">
        <v>23108</v>
      </c>
      <c r="P504" s="311" t="s">
        <v>3809</v>
      </c>
      <c r="Q504" s="311" t="s">
        <v>29</v>
      </c>
      <c r="R504" s="311" t="s">
        <v>60</v>
      </c>
      <c r="S504" s="311"/>
      <c r="T504" s="311"/>
      <c r="U504" s="311" t="s">
        <v>3810</v>
      </c>
      <c r="V504" s="336">
        <v>200000</v>
      </c>
      <c r="W504" s="332" t="s">
        <v>1182</v>
      </c>
      <c r="X504" s="369">
        <v>23138</v>
      </c>
      <c r="Y504" s="336">
        <v>200000</v>
      </c>
      <c r="Z504" s="311">
        <v>7014284074</v>
      </c>
      <c r="AA504" s="311"/>
      <c r="AB504" s="311"/>
      <c r="AC504" s="336">
        <v>200000</v>
      </c>
      <c r="AD504" s="310" t="s">
        <v>3023</v>
      </c>
      <c r="AE504" s="52"/>
      <c r="AF504" s="54" t="s">
        <v>3027</v>
      </c>
      <c r="AG504" s="54" t="s">
        <v>3541</v>
      </c>
      <c r="AH504" s="54" t="s">
        <v>3470</v>
      </c>
      <c r="AI504" s="52" t="s">
        <v>2456</v>
      </c>
      <c r="AJ504" s="52"/>
      <c r="AK504" s="54" t="s">
        <v>1358</v>
      </c>
      <c r="AL504" s="52" t="s">
        <v>1568</v>
      </c>
      <c r="AM504" s="52" t="s">
        <v>3553</v>
      </c>
      <c r="AN504" s="122">
        <v>200000</v>
      </c>
      <c r="AO504" s="119"/>
      <c r="AP504" s="119">
        <f t="shared" si="16"/>
        <v>0</v>
      </c>
      <c r="AQ504" s="311" t="s">
        <v>1343</v>
      </c>
      <c r="AR504" s="311" t="s">
        <v>1344</v>
      </c>
      <c r="AS504" s="311" t="s">
        <v>3047</v>
      </c>
      <c r="AT504" s="311" t="s">
        <v>3047</v>
      </c>
      <c r="AU504" s="311" t="s">
        <v>3048</v>
      </c>
      <c r="AV504" s="336">
        <v>200000</v>
      </c>
      <c r="AW504" s="311"/>
      <c r="AX504" s="311"/>
    </row>
    <row r="505" spans="1:50" s="123" customFormat="1" ht="72" hidden="1" x14ac:dyDescent="0.2">
      <c r="A505" s="52" t="s">
        <v>47</v>
      </c>
      <c r="B505" s="52" t="s">
        <v>277</v>
      </c>
      <c r="C505" s="52" t="s">
        <v>276</v>
      </c>
      <c r="D505" s="52" t="s">
        <v>18</v>
      </c>
      <c r="E505" s="52" t="s">
        <v>454</v>
      </c>
      <c r="F505" s="121" t="s">
        <v>2075</v>
      </c>
      <c r="G505" s="52" t="s">
        <v>808</v>
      </c>
      <c r="H505" s="71" t="s">
        <v>269</v>
      </c>
      <c r="I505" s="71" t="s">
        <v>271</v>
      </c>
      <c r="J505" s="122">
        <v>78000</v>
      </c>
      <c r="K505" s="78"/>
      <c r="L505" s="78"/>
      <c r="M505" s="249" t="s">
        <v>137</v>
      </c>
      <c r="N505" s="311" t="s">
        <v>1359</v>
      </c>
      <c r="O505" s="383">
        <v>242212</v>
      </c>
      <c r="P505" s="311" t="s">
        <v>1360</v>
      </c>
      <c r="Q505" s="311" t="s">
        <v>1347</v>
      </c>
      <c r="R505" s="311" t="s">
        <v>1361</v>
      </c>
      <c r="S505" s="311"/>
      <c r="T505" s="311"/>
      <c r="U505" s="311" t="s">
        <v>3028</v>
      </c>
      <c r="V505" s="336">
        <v>78000</v>
      </c>
      <c r="W505" s="332" t="s">
        <v>1182</v>
      </c>
      <c r="X505" s="369">
        <v>242262</v>
      </c>
      <c r="Y505" s="336">
        <v>78000</v>
      </c>
      <c r="Z505" s="311">
        <v>7014141430</v>
      </c>
      <c r="AA505" s="369">
        <v>242233</v>
      </c>
      <c r="AB505" s="369">
        <v>242233</v>
      </c>
      <c r="AC505" s="336">
        <v>78000</v>
      </c>
      <c r="AD505" s="310" t="s">
        <v>2457</v>
      </c>
      <c r="AE505" s="122"/>
      <c r="AF505" s="54" t="s">
        <v>2457</v>
      </c>
      <c r="AG505" s="54" t="s">
        <v>3544</v>
      </c>
      <c r="AH505" s="52" t="s">
        <v>2457</v>
      </c>
      <c r="AI505" s="52" t="s">
        <v>2457</v>
      </c>
      <c r="AJ505" s="52"/>
      <c r="AK505" s="54" t="s">
        <v>1350</v>
      </c>
      <c r="AL505" s="54" t="s">
        <v>1570</v>
      </c>
      <c r="AM505" s="52" t="s">
        <v>3552</v>
      </c>
      <c r="AN505" s="119"/>
      <c r="AO505" s="122">
        <v>78000</v>
      </c>
      <c r="AP505" s="119">
        <f t="shared" si="16"/>
        <v>0</v>
      </c>
      <c r="AQ505" s="311" t="s">
        <v>1343</v>
      </c>
      <c r="AR505" s="311" t="s">
        <v>1344</v>
      </c>
      <c r="AS505" s="311" t="s">
        <v>3044</v>
      </c>
      <c r="AT505" s="311" t="s">
        <v>3046</v>
      </c>
      <c r="AU505" s="311" t="s">
        <v>3036</v>
      </c>
      <c r="AV505" s="336">
        <v>78000</v>
      </c>
      <c r="AW505" s="311"/>
      <c r="AX505" s="311"/>
    </row>
    <row r="506" spans="1:50" s="123" customFormat="1" ht="72" hidden="1" x14ac:dyDescent="0.2">
      <c r="A506" s="52" t="s">
        <v>47</v>
      </c>
      <c r="B506" s="52" t="s">
        <v>277</v>
      </c>
      <c r="C506" s="52" t="s">
        <v>276</v>
      </c>
      <c r="D506" s="52" t="s">
        <v>18</v>
      </c>
      <c r="E506" s="52" t="s">
        <v>454</v>
      </c>
      <c r="F506" s="121" t="s">
        <v>2076</v>
      </c>
      <c r="G506" s="52" t="s">
        <v>809</v>
      </c>
      <c r="H506" s="71" t="s">
        <v>270</v>
      </c>
      <c r="I506" s="71" t="s">
        <v>271</v>
      </c>
      <c r="J506" s="122">
        <v>70000</v>
      </c>
      <c r="K506" s="78"/>
      <c r="L506" s="78"/>
      <c r="M506" s="249" t="s">
        <v>137</v>
      </c>
      <c r="N506" s="311" t="s">
        <v>1359</v>
      </c>
      <c r="O506" s="383">
        <v>242212</v>
      </c>
      <c r="P506" s="311" t="s">
        <v>1360</v>
      </c>
      <c r="Q506" s="311" t="s">
        <v>1347</v>
      </c>
      <c r="R506" s="311" t="s">
        <v>1361</v>
      </c>
      <c r="S506" s="311"/>
      <c r="T506" s="311"/>
      <c r="U506" s="311" t="s">
        <v>3028</v>
      </c>
      <c r="V506" s="336">
        <v>70000</v>
      </c>
      <c r="W506" s="332" t="s">
        <v>1182</v>
      </c>
      <c r="X506" s="369">
        <v>242262</v>
      </c>
      <c r="Y506" s="336">
        <v>70000</v>
      </c>
      <c r="Z506" s="311">
        <v>7014141430</v>
      </c>
      <c r="AA506" s="369">
        <v>242233</v>
      </c>
      <c r="AB506" s="369">
        <v>242233</v>
      </c>
      <c r="AC506" s="336">
        <v>70000</v>
      </c>
      <c r="AD506" s="310" t="s">
        <v>2457</v>
      </c>
      <c r="AE506" s="122"/>
      <c r="AF506" s="54" t="s">
        <v>2457</v>
      </c>
      <c r="AG506" s="54" t="s">
        <v>3544</v>
      </c>
      <c r="AH506" s="52" t="s">
        <v>2457</v>
      </c>
      <c r="AI506" s="52" t="s">
        <v>2457</v>
      </c>
      <c r="AJ506" s="52"/>
      <c r="AK506" s="54" t="s">
        <v>1350</v>
      </c>
      <c r="AL506" s="54" t="s">
        <v>1570</v>
      </c>
      <c r="AM506" s="52" t="s">
        <v>3552</v>
      </c>
      <c r="AN506" s="119"/>
      <c r="AO506" s="122">
        <v>70000</v>
      </c>
      <c r="AP506" s="119">
        <f t="shared" si="16"/>
        <v>0</v>
      </c>
      <c r="AQ506" s="311" t="s">
        <v>1343</v>
      </c>
      <c r="AR506" s="311" t="s">
        <v>1344</v>
      </c>
      <c r="AS506" s="311" t="s">
        <v>3045</v>
      </c>
      <c r="AT506" s="311" t="s">
        <v>3046</v>
      </c>
      <c r="AU506" s="311" t="s">
        <v>3036</v>
      </c>
      <c r="AV506" s="336">
        <v>70000</v>
      </c>
      <c r="AW506" s="311"/>
      <c r="AX506" s="311"/>
    </row>
    <row r="507" spans="1:50" s="123" customFormat="1" ht="72" hidden="1" x14ac:dyDescent="0.2">
      <c r="A507" s="52" t="s">
        <v>47</v>
      </c>
      <c r="B507" s="52" t="s">
        <v>277</v>
      </c>
      <c r="C507" s="52" t="s">
        <v>276</v>
      </c>
      <c r="D507" s="52" t="s">
        <v>18</v>
      </c>
      <c r="E507" s="52" t="s">
        <v>454</v>
      </c>
      <c r="F507" s="121" t="s">
        <v>2077</v>
      </c>
      <c r="G507" s="52" t="s">
        <v>810</v>
      </c>
      <c r="H507" s="71" t="s">
        <v>269</v>
      </c>
      <c r="I507" s="71" t="s">
        <v>271</v>
      </c>
      <c r="J507" s="122">
        <v>98000</v>
      </c>
      <c r="K507" s="78"/>
      <c r="L507" s="78"/>
      <c r="M507" s="249" t="s">
        <v>137</v>
      </c>
      <c r="N507" s="311" t="s">
        <v>1359</v>
      </c>
      <c r="O507" s="383">
        <v>242212</v>
      </c>
      <c r="P507" s="311" t="s">
        <v>1360</v>
      </c>
      <c r="Q507" s="311" t="s">
        <v>1347</v>
      </c>
      <c r="R507" s="311" t="s">
        <v>1361</v>
      </c>
      <c r="S507" s="311"/>
      <c r="T507" s="311"/>
      <c r="U507" s="311" t="s">
        <v>3028</v>
      </c>
      <c r="V507" s="336">
        <v>98000</v>
      </c>
      <c r="W507" s="332" t="s">
        <v>1182</v>
      </c>
      <c r="X507" s="369">
        <v>242262</v>
      </c>
      <c r="Y507" s="336">
        <v>98000</v>
      </c>
      <c r="Z507" s="311">
        <v>7014141430</v>
      </c>
      <c r="AA507" s="369">
        <v>242233</v>
      </c>
      <c r="AB507" s="369">
        <v>242233</v>
      </c>
      <c r="AC507" s="336">
        <v>98000</v>
      </c>
      <c r="AD507" s="310" t="s">
        <v>2457</v>
      </c>
      <c r="AE507" s="122"/>
      <c r="AF507" s="54" t="s">
        <v>2457</v>
      </c>
      <c r="AG507" s="54" t="s">
        <v>3544</v>
      </c>
      <c r="AH507" s="52" t="s">
        <v>2457</v>
      </c>
      <c r="AI507" s="52" t="s">
        <v>2457</v>
      </c>
      <c r="AJ507" s="52"/>
      <c r="AK507" s="54" t="s">
        <v>1350</v>
      </c>
      <c r="AL507" s="54" t="s">
        <v>1570</v>
      </c>
      <c r="AM507" s="52" t="s">
        <v>3552</v>
      </c>
      <c r="AN507" s="119"/>
      <c r="AO507" s="122">
        <v>98000</v>
      </c>
      <c r="AP507" s="119">
        <f t="shared" si="16"/>
        <v>0</v>
      </c>
      <c r="AQ507" s="311" t="s">
        <v>1343</v>
      </c>
      <c r="AR507" s="311" t="s">
        <v>1344</v>
      </c>
      <c r="AS507" s="311" t="s">
        <v>3046</v>
      </c>
      <c r="AT507" s="311" t="s">
        <v>3046</v>
      </c>
      <c r="AU507" s="311" t="s">
        <v>3036</v>
      </c>
      <c r="AV507" s="336">
        <v>98000</v>
      </c>
      <c r="AW507" s="311"/>
      <c r="AX507" s="311"/>
    </row>
    <row r="508" spans="1:50" s="123" customFormat="1" ht="72" hidden="1" x14ac:dyDescent="0.2">
      <c r="A508" s="52" t="s">
        <v>47</v>
      </c>
      <c r="B508" s="52" t="s">
        <v>277</v>
      </c>
      <c r="C508" s="52" t="s">
        <v>276</v>
      </c>
      <c r="D508" s="52" t="s">
        <v>18</v>
      </c>
      <c r="E508" s="52" t="s">
        <v>454</v>
      </c>
      <c r="F508" s="121" t="s">
        <v>2078</v>
      </c>
      <c r="G508" s="52" t="s">
        <v>811</v>
      </c>
      <c r="H508" s="71" t="s">
        <v>270</v>
      </c>
      <c r="I508" s="71" t="s">
        <v>275</v>
      </c>
      <c r="J508" s="122">
        <v>100000</v>
      </c>
      <c r="K508" s="249" t="s">
        <v>137</v>
      </c>
      <c r="L508" s="78"/>
      <c r="M508" s="78"/>
      <c r="N508" s="311" t="s">
        <v>3808</v>
      </c>
      <c r="O508" s="383">
        <v>23108</v>
      </c>
      <c r="P508" s="311" t="s">
        <v>3809</v>
      </c>
      <c r="Q508" s="311" t="s">
        <v>29</v>
      </c>
      <c r="R508" s="311" t="s">
        <v>60</v>
      </c>
      <c r="S508" s="311"/>
      <c r="T508" s="311"/>
      <c r="U508" s="311" t="s">
        <v>3810</v>
      </c>
      <c r="V508" s="336">
        <v>100000</v>
      </c>
      <c r="W508" s="332" t="s">
        <v>1182</v>
      </c>
      <c r="X508" s="369">
        <v>23138</v>
      </c>
      <c r="Y508" s="336">
        <v>100000</v>
      </c>
      <c r="Z508" s="311">
        <v>7014284074</v>
      </c>
      <c r="AA508" s="311"/>
      <c r="AB508" s="311"/>
      <c r="AC508" s="336">
        <v>100000</v>
      </c>
      <c r="AD508" s="310" t="s">
        <v>3023</v>
      </c>
      <c r="AE508" s="52"/>
      <c r="AF508" s="54" t="s">
        <v>3027</v>
      </c>
      <c r="AG508" s="54" t="s">
        <v>3541</v>
      </c>
      <c r="AH508" s="54" t="s">
        <v>3470</v>
      </c>
      <c r="AI508" s="52" t="s">
        <v>2456</v>
      </c>
      <c r="AJ508" s="52"/>
      <c r="AK508" s="54" t="s">
        <v>1358</v>
      </c>
      <c r="AL508" s="52" t="s">
        <v>1568</v>
      </c>
      <c r="AM508" s="52" t="s">
        <v>3553</v>
      </c>
      <c r="AN508" s="122">
        <v>100000</v>
      </c>
      <c r="AO508" s="119"/>
      <c r="AP508" s="119">
        <f t="shared" si="16"/>
        <v>0</v>
      </c>
      <c r="AQ508" s="311" t="s">
        <v>1343</v>
      </c>
      <c r="AR508" s="311" t="s">
        <v>1344</v>
      </c>
      <c r="AS508" s="311" t="s">
        <v>3047</v>
      </c>
      <c r="AT508" s="311" t="s">
        <v>3047</v>
      </c>
      <c r="AU508" s="311" t="s">
        <v>3048</v>
      </c>
      <c r="AV508" s="336">
        <v>100000</v>
      </c>
      <c r="AW508" s="311"/>
      <c r="AX508" s="311"/>
    </row>
    <row r="509" spans="1:50" s="123" customFormat="1" ht="72" hidden="1" x14ac:dyDescent="0.2">
      <c r="A509" s="52" t="s">
        <v>47</v>
      </c>
      <c r="B509" s="52" t="s">
        <v>277</v>
      </c>
      <c r="C509" s="52" t="s">
        <v>276</v>
      </c>
      <c r="D509" s="52" t="s">
        <v>18</v>
      </c>
      <c r="E509" s="52" t="s">
        <v>454</v>
      </c>
      <c r="F509" s="121" t="s">
        <v>2079</v>
      </c>
      <c r="G509" s="52" t="s">
        <v>812</v>
      </c>
      <c r="H509" s="71" t="s">
        <v>319</v>
      </c>
      <c r="I509" s="71" t="s">
        <v>631</v>
      </c>
      <c r="J509" s="122">
        <v>120000</v>
      </c>
      <c r="K509" s="249" t="s">
        <v>137</v>
      </c>
      <c r="L509" s="78"/>
      <c r="M509" s="78"/>
      <c r="N509" s="311" t="s">
        <v>3808</v>
      </c>
      <c r="O509" s="383">
        <v>23108</v>
      </c>
      <c r="P509" s="311" t="s">
        <v>3809</v>
      </c>
      <c r="Q509" s="311" t="s">
        <v>29</v>
      </c>
      <c r="R509" s="311" t="s">
        <v>60</v>
      </c>
      <c r="S509" s="311"/>
      <c r="T509" s="311"/>
      <c r="U509" s="311" t="s">
        <v>3810</v>
      </c>
      <c r="V509" s="336">
        <v>120000</v>
      </c>
      <c r="W509" s="332" t="s">
        <v>1182</v>
      </c>
      <c r="X509" s="369">
        <v>23138</v>
      </c>
      <c r="Y509" s="336">
        <v>120000</v>
      </c>
      <c r="Z509" s="311">
        <v>7014284074</v>
      </c>
      <c r="AA509" s="311"/>
      <c r="AB509" s="311"/>
      <c r="AC509" s="336">
        <v>120000</v>
      </c>
      <c r="AD509" s="310" t="s">
        <v>3023</v>
      </c>
      <c r="AE509" s="52"/>
      <c r="AF509" s="54" t="s">
        <v>3027</v>
      </c>
      <c r="AG509" s="54" t="s">
        <v>3541</v>
      </c>
      <c r="AH509" s="54" t="s">
        <v>3470</v>
      </c>
      <c r="AI509" s="52" t="s">
        <v>2456</v>
      </c>
      <c r="AJ509" s="52"/>
      <c r="AK509" s="54" t="s">
        <v>1358</v>
      </c>
      <c r="AL509" s="52" t="s">
        <v>1568</v>
      </c>
      <c r="AM509" s="52" t="s">
        <v>3553</v>
      </c>
      <c r="AN509" s="122">
        <v>120000</v>
      </c>
      <c r="AO509" s="119"/>
      <c r="AP509" s="119">
        <f t="shared" si="16"/>
        <v>0</v>
      </c>
      <c r="AQ509" s="311" t="s">
        <v>1343</v>
      </c>
      <c r="AR509" s="311" t="s">
        <v>1344</v>
      </c>
      <c r="AS509" s="311" t="s">
        <v>3047</v>
      </c>
      <c r="AT509" s="311" t="s">
        <v>3047</v>
      </c>
      <c r="AU509" s="311" t="s">
        <v>3048</v>
      </c>
      <c r="AV509" s="336">
        <v>120000</v>
      </c>
      <c r="AW509" s="311"/>
      <c r="AX509" s="311"/>
    </row>
    <row r="510" spans="1:50" s="123" customFormat="1" ht="72" hidden="1" x14ac:dyDescent="0.2">
      <c r="A510" s="52" t="s">
        <v>47</v>
      </c>
      <c r="B510" s="52" t="s">
        <v>277</v>
      </c>
      <c r="C510" s="52" t="s">
        <v>276</v>
      </c>
      <c r="D510" s="52" t="s">
        <v>18</v>
      </c>
      <c r="E510" s="52" t="s">
        <v>454</v>
      </c>
      <c r="F510" s="121" t="s">
        <v>2080</v>
      </c>
      <c r="G510" s="52" t="s">
        <v>813</v>
      </c>
      <c r="H510" s="71" t="s">
        <v>270</v>
      </c>
      <c r="I510" s="71" t="s">
        <v>275</v>
      </c>
      <c r="J510" s="122">
        <v>100000</v>
      </c>
      <c r="K510" s="249" t="s">
        <v>137</v>
      </c>
      <c r="L510" s="78"/>
      <c r="M510" s="78"/>
      <c r="N510" s="311" t="s">
        <v>3808</v>
      </c>
      <c r="O510" s="383">
        <v>23108</v>
      </c>
      <c r="P510" s="311" t="s">
        <v>3809</v>
      </c>
      <c r="Q510" s="311" t="s">
        <v>29</v>
      </c>
      <c r="R510" s="311" t="s">
        <v>60</v>
      </c>
      <c r="S510" s="311"/>
      <c r="T510" s="311"/>
      <c r="U510" s="311" t="s">
        <v>3810</v>
      </c>
      <c r="V510" s="336">
        <v>98435</v>
      </c>
      <c r="W510" s="332" t="s">
        <v>1182</v>
      </c>
      <c r="X510" s="369">
        <v>23138</v>
      </c>
      <c r="Y510" s="336">
        <v>98435</v>
      </c>
      <c r="Z510" s="311">
        <v>7014284074</v>
      </c>
      <c r="AA510" s="311"/>
      <c r="AB510" s="311"/>
      <c r="AC510" s="336">
        <v>98435</v>
      </c>
      <c r="AD510" s="310" t="s">
        <v>3023</v>
      </c>
      <c r="AE510" s="52"/>
      <c r="AF510" s="54" t="s">
        <v>3027</v>
      </c>
      <c r="AG510" s="54" t="s">
        <v>3541</v>
      </c>
      <c r="AH510" s="54" t="s">
        <v>3470</v>
      </c>
      <c r="AI510" s="52" t="s">
        <v>2456</v>
      </c>
      <c r="AJ510" s="52"/>
      <c r="AK510" s="54" t="s">
        <v>1358</v>
      </c>
      <c r="AL510" s="52" t="s">
        <v>1568</v>
      </c>
      <c r="AM510" s="52" t="s">
        <v>3553</v>
      </c>
      <c r="AN510" s="119">
        <v>98435</v>
      </c>
      <c r="AO510" s="119"/>
      <c r="AP510" s="119">
        <f t="shared" si="16"/>
        <v>1565</v>
      </c>
      <c r="AQ510" s="311" t="s">
        <v>1343</v>
      </c>
      <c r="AR510" s="311" t="s">
        <v>1344</v>
      </c>
      <c r="AS510" s="311" t="s">
        <v>3047</v>
      </c>
      <c r="AT510" s="311" t="s">
        <v>3047</v>
      </c>
      <c r="AU510" s="311" t="s">
        <v>3048</v>
      </c>
      <c r="AV510" s="336">
        <v>100000</v>
      </c>
      <c r="AW510" s="311"/>
      <c r="AX510" s="311"/>
    </row>
    <row r="511" spans="1:50" s="123" customFormat="1" ht="72" hidden="1" x14ac:dyDescent="0.2">
      <c r="A511" s="52" t="s">
        <v>47</v>
      </c>
      <c r="B511" s="52" t="s">
        <v>277</v>
      </c>
      <c r="C511" s="52" t="s">
        <v>276</v>
      </c>
      <c r="D511" s="52" t="s">
        <v>18</v>
      </c>
      <c r="E511" s="52" t="s">
        <v>454</v>
      </c>
      <c r="F511" s="121" t="s">
        <v>2081</v>
      </c>
      <c r="G511" s="52" t="s">
        <v>814</v>
      </c>
      <c r="H511" s="71" t="s">
        <v>270</v>
      </c>
      <c r="I511" s="71" t="s">
        <v>553</v>
      </c>
      <c r="J511" s="122">
        <v>80000</v>
      </c>
      <c r="K511" s="249" t="s">
        <v>137</v>
      </c>
      <c r="L511" s="78"/>
      <c r="M511" s="78"/>
      <c r="N511" s="311" t="s">
        <v>3808</v>
      </c>
      <c r="O511" s="383">
        <v>23108</v>
      </c>
      <c r="P511" s="311" t="s">
        <v>3809</v>
      </c>
      <c r="Q511" s="311" t="s">
        <v>29</v>
      </c>
      <c r="R511" s="311" t="s">
        <v>60</v>
      </c>
      <c r="S511" s="311"/>
      <c r="T511" s="311"/>
      <c r="U511" s="311" t="s">
        <v>3810</v>
      </c>
      <c r="V511" s="336">
        <v>79000</v>
      </c>
      <c r="W511" s="332" t="s">
        <v>1182</v>
      </c>
      <c r="X511" s="369">
        <v>23138</v>
      </c>
      <c r="Y511" s="336">
        <v>79000</v>
      </c>
      <c r="Z511" s="311">
        <v>7014284074</v>
      </c>
      <c r="AA511" s="311"/>
      <c r="AB511" s="311"/>
      <c r="AC511" s="336">
        <v>79000</v>
      </c>
      <c r="AD511" s="310" t="s">
        <v>3023</v>
      </c>
      <c r="AE511" s="52"/>
      <c r="AF511" s="54" t="s">
        <v>3027</v>
      </c>
      <c r="AG511" s="54" t="s">
        <v>3541</v>
      </c>
      <c r="AH511" s="54" t="s">
        <v>3470</v>
      </c>
      <c r="AI511" s="52" t="s">
        <v>2456</v>
      </c>
      <c r="AJ511" s="52"/>
      <c r="AK511" s="54" t="s">
        <v>1358</v>
      </c>
      <c r="AL511" s="52" t="s">
        <v>1568</v>
      </c>
      <c r="AM511" s="52" t="s">
        <v>3553</v>
      </c>
      <c r="AN511" s="119">
        <v>79000</v>
      </c>
      <c r="AO511" s="119"/>
      <c r="AP511" s="119">
        <f t="shared" si="16"/>
        <v>1000</v>
      </c>
      <c r="AQ511" s="311" t="s">
        <v>1343</v>
      </c>
      <c r="AR511" s="311" t="s">
        <v>1344</v>
      </c>
      <c r="AS511" s="311" t="s">
        <v>3047</v>
      </c>
      <c r="AT511" s="311" t="s">
        <v>3047</v>
      </c>
      <c r="AU511" s="311" t="s">
        <v>3048</v>
      </c>
      <c r="AV511" s="336">
        <v>80000</v>
      </c>
      <c r="AW511" s="311"/>
      <c r="AX511" s="311"/>
    </row>
    <row r="512" spans="1:50" s="123" customFormat="1" ht="72" hidden="1" x14ac:dyDescent="0.2">
      <c r="A512" s="52" t="s">
        <v>47</v>
      </c>
      <c r="B512" s="52" t="s">
        <v>277</v>
      </c>
      <c r="C512" s="52" t="s">
        <v>276</v>
      </c>
      <c r="D512" s="52" t="s">
        <v>18</v>
      </c>
      <c r="E512" s="52" t="s">
        <v>454</v>
      </c>
      <c r="F512" s="121" t="s">
        <v>2082</v>
      </c>
      <c r="G512" s="52" t="s">
        <v>815</v>
      </c>
      <c r="H512" s="71" t="s">
        <v>269</v>
      </c>
      <c r="I512" s="71" t="s">
        <v>268</v>
      </c>
      <c r="J512" s="122">
        <v>100000</v>
      </c>
      <c r="K512" s="249" t="s">
        <v>137</v>
      </c>
      <c r="L512" s="78"/>
      <c r="M512" s="78"/>
      <c r="N512" s="311" t="s">
        <v>3808</v>
      </c>
      <c r="O512" s="383">
        <v>23108</v>
      </c>
      <c r="P512" s="311" t="s">
        <v>3809</v>
      </c>
      <c r="Q512" s="311" t="s">
        <v>29</v>
      </c>
      <c r="R512" s="311" t="s">
        <v>60</v>
      </c>
      <c r="S512" s="311"/>
      <c r="T512" s="311"/>
      <c r="U512" s="311" t="s">
        <v>3810</v>
      </c>
      <c r="V512" s="336">
        <v>100000</v>
      </c>
      <c r="W512" s="332" t="s">
        <v>1182</v>
      </c>
      <c r="X512" s="369">
        <v>23138</v>
      </c>
      <c r="Y512" s="336">
        <v>100000</v>
      </c>
      <c r="Z512" s="311">
        <v>7014284074</v>
      </c>
      <c r="AA512" s="311"/>
      <c r="AB512" s="311"/>
      <c r="AC512" s="336">
        <v>100000</v>
      </c>
      <c r="AD512" s="310" t="s">
        <v>3023</v>
      </c>
      <c r="AE512" s="52"/>
      <c r="AF512" s="54" t="s">
        <v>3027</v>
      </c>
      <c r="AG512" s="54" t="s">
        <v>3541</v>
      </c>
      <c r="AH512" s="54" t="s">
        <v>3470</v>
      </c>
      <c r="AI512" s="52" t="s">
        <v>2456</v>
      </c>
      <c r="AJ512" s="52"/>
      <c r="AK512" s="54" t="s">
        <v>1358</v>
      </c>
      <c r="AL512" s="52" t="s">
        <v>1568</v>
      </c>
      <c r="AM512" s="52" t="s">
        <v>3553</v>
      </c>
      <c r="AN512" s="122">
        <v>100000</v>
      </c>
      <c r="AO512" s="119"/>
      <c r="AP512" s="119">
        <f t="shared" si="16"/>
        <v>0</v>
      </c>
      <c r="AQ512" s="311" t="s">
        <v>1343</v>
      </c>
      <c r="AR512" s="311" t="s">
        <v>1344</v>
      </c>
      <c r="AS512" s="311" t="s">
        <v>3047</v>
      </c>
      <c r="AT512" s="311" t="s">
        <v>3047</v>
      </c>
      <c r="AU512" s="311" t="s">
        <v>3048</v>
      </c>
      <c r="AV512" s="336">
        <v>100000</v>
      </c>
      <c r="AW512" s="311"/>
      <c r="AX512" s="311"/>
    </row>
    <row r="513" spans="1:50" s="123" customFormat="1" ht="72" hidden="1" x14ac:dyDescent="0.2">
      <c r="A513" s="52" t="s">
        <v>47</v>
      </c>
      <c r="B513" s="52" t="s">
        <v>277</v>
      </c>
      <c r="C513" s="52" t="s">
        <v>276</v>
      </c>
      <c r="D513" s="52" t="s">
        <v>28</v>
      </c>
      <c r="E513" s="52" t="s">
        <v>454</v>
      </c>
      <c r="F513" s="121" t="s">
        <v>2083</v>
      </c>
      <c r="G513" s="52" t="s">
        <v>816</v>
      </c>
      <c r="H513" s="71" t="s">
        <v>270</v>
      </c>
      <c r="I513" s="71" t="s">
        <v>271</v>
      </c>
      <c r="J513" s="122">
        <v>30000</v>
      </c>
      <c r="K513" s="78"/>
      <c r="L513" s="78"/>
      <c r="M513" s="249" t="s">
        <v>137</v>
      </c>
      <c r="N513" s="311" t="s">
        <v>3029</v>
      </c>
      <c r="O513" s="383">
        <v>242212</v>
      </c>
      <c r="P513" s="311" t="s">
        <v>1362</v>
      </c>
      <c r="Q513" s="311" t="s">
        <v>1347</v>
      </c>
      <c r="R513" s="311" t="s">
        <v>1363</v>
      </c>
      <c r="S513" s="311"/>
      <c r="T513" s="311"/>
      <c r="U513" s="311" t="s">
        <v>3024</v>
      </c>
      <c r="V513" s="336">
        <v>30000</v>
      </c>
      <c r="W513" s="332" t="s">
        <v>1182</v>
      </c>
      <c r="X513" s="369">
        <v>23117</v>
      </c>
      <c r="Y513" s="336">
        <v>30000</v>
      </c>
      <c r="Z513" s="311">
        <v>7014182514</v>
      </c>
      <c r="AA513" s="312">
        <v>23097</v>
      </c>
      <c r="AB513" s="312">
        <v>23097</v>
      </c>
      <c r="AC513" s="336">
        <v>30000</v>
      </c>
      <c r="AD513" s="310" t="s">
        <v>2457</v>
      </c>
      <c r="AE513" s="122"/>
      <c r="AF513" s="54" t="s">
        <v>3025</v>
      </c>
      <c r="AG513" s="52" t="s">
        <v>3544</v>
      </c>
      <c r="AH513" s="52" t="s">
        <v>3475</v>
      </c>
      <c r="AI513" s="54" t="s">
        <v>2457</v>
      </c>
      <c r="AJ513" s="54"/>
      <c r="AK513" s="54" t="s">
        <v>1350</v>
      </c>
      <c r="AL513" s="54" t="s">
        <v>1570</v>
      </c>
      <c r="AM513" s="52" t="s">
        <v>3553</v>
      </c>
      <c r="AN513" s="122"/>
      <c r="AO513" s="122">
        <v>30000</v>
      </c>
      <c r="AP513" s="119">
        <f t="shared" si="16"/>
        <v>0</v>
      </c>
      <c r="AQ513" s="311" t="s">
        <v>1343</v>
      </c>
      <c r="AR513" s="311" t="s">
        <v>1344</v>
      </c>
      <c r="AS513" s="311" t="s">
        <v>3037</v>
      </c>
      <c r="AT513" s="311" t="s">
        <v>3037</v>
      </c>
      <c r="AU513" s="311" t="s">
        <v>3036</v>
      </c>
      <c r="AV513" s="336">
        <v>30000</v>
      </c>
      <c r="AW513" s="311"/>
      <c r="AX513" s="311"/>
    </row>
    <row r="514" spans="1:50" s="123" customFormat="1" ht="72" hidden="1" x14ac:dyDescent="0.2">
      <c r="A514" s="52" t="s">
        <v>47</v>
      </c>
      <c r="B514" s="52" t="s">
        <v>277</v>
      </c>
      <c r="C514" s="52" t="s">
        <v>276</v>
      </c>
      <c r="D514" s="52" t="s">
        <v>28</v>
      </c>
      <c r="E514" s="52" t="s">
        <v>454</v>
      </c>
      <c r="F514" s="121" t="s">
        <v>2084</v>
      </c>
      <c r="G514" s="52" t="s">
        <v>817</v>
      </c>
      <c r="H514" s="71" t="s">
        <v>270</v>
      </c>
      <c r="I514" s="71" t="s">
        <v>271</v>
      </c>
      <c r="J514" s="122">
        <v>5000</v>
      </c>
      <c r="K514" s="78"/>
      <c r="L514" s="78"/>
      <c r="M514" s="249" t="s">
        <v>137</v>
      </c>
      <c r="N514" s="311" t="s">
        <v>3029</v>
      </c>
      <c r="O514" s="383">
        <v>242212</v>
      </c>
      <c r="P514" s="311" t="s">
        <v>1362</v>
      </c>
      <c r="Q514" s="311" t="s">
        <v>1347</v>
      </c>
      <c r="R514" s="311" t="s">
        <v>1363</v>
      </c>
      <c r="S514" s="311"/>
      <c r="T514" s="311"/>
      <c r="U514" s="311" t="s">
        <v>3024</v>
      </c>
      <c r="V514" s="336">
        <v>5000</v>
      </c>
      <c r="W514" s="332" t="s">
        <v>1182</v>
      </c>
      <c r="X514" s="369">
        <v>23117</v>
      </c>
      <c r="Y514" s="336">
        <v>5000</v>
      </c>
      <c r="Z514" s="311">
        <v>7014182514</v>
      </c>
      <c r="AA514" s="312">
        <v>23097</v>
      </c>
      <c r="AB514" s="312">
        <v>23097</v>
      </c>
      <c r="AC514" s="336">
        <v>5000</v>
      </c>
      <c r="AD514" s="310" t="s">
        <v>2457</v>
      </c>
      <c r="AE514" s="122"/>
      <c r="AF514" s="54" t="s">
        <v>3025</v>
      </c>
      <c r="AG514" s="52" t="s">
        <v>3544</v>
      </c>
      <c r="AH514" s="52" t="s">
        <v>3475</v>
      </c>
      <c r="AI514" s="54" t="s">
        <v>2457</v>
      </c>
      <c r="AJ514" s="54"/>
      <c r="AK514" s="54" t="s">
        <v>1350</v>
      </c>
      <c r="AL514" s="54" t="s">
        <v>1570</v>
      </c>
      <c r="AM514" s="52" t="s">
        <v>3553</v>
      </c>
      <c r="AN514" s="119"/>
      <c r="AO514" s="119">
        <v>5000</v>
      </c>
      <c r="AP514" s="119">
        <f t="shared" si="16"/>
        <v>0</v>
      </c>
      <c r="AQ514" s="311" t="s">
        <v>1343</v>
      </c>
      <c r="AR514" s="311" t="s">
        <v>1344</v>
      </c>
      <c r="AS514" s="311" t="s">
        <v>3045</v>
      </c>
      <c r="AT514" s="311" t="s">
        <v>3037</v>
      </c>
      <c r="AU514" s="311" t="s">
        <v>3036</v>
      </c>
      <c r="AV514" s="336">
        <v>5000</v>
      </c>
      <c r="AW514" s="311"/>
      <c r="AX514" s="311"/>
    </row>
    <row r="515" spans="1:50" s="123" customFormat="1" ht="72" hidden="1" x14ac:dyDescent="0.2">
      <c r="A515" s="52" t="s">
        <v>47</v>
      </c>
      <c r="B515" s="52" t="s">
        <v>277</v>
      </c>
      <c r="C515" s="52" t="s">
        <v>276</v>
      </c>
      <c r="D515" s="52" t="s">
        <v>28</v>
      </c>
      <c r="E515" s="52" t="s">
        <v>454</v>
      </c>
      <c r="F515" s="121" t="s">
        <v>2085</v>
      </c>
      <c r="G515" s="52" t="s">
        <v>818</v>
      </c>
      <c r="H515" s="71" t="s">
        <v>270</v>
      </c>
      <c r="I515" s="71" t="s">
        <v>271</v>
      </c>
      <c r="J515" s="122">
        <v>2800</v>
      </c>
      <c r="K515" s="259"/>
      <c r="L515" s="78"/>
      <c r="M515" s="249" t="s">
        <v>137</v>
      </c>
      <c r="N515" s="311" t="s">
        <v>3029</v>
      </c>
      <c r="O515" s="383">
        <v>242212</v>
      </c>
      <c r="P515" s="311" t="s">
        <v>1362</v>
      </c>
      <c r="Q515" s="311" t="s">
        <v>1347</v>
      </c>
      <c r="R515" s="311" t="s">
        <v>1363</v>
      </c>
      <c r="S515" s="311"/>
      <c r="T515" s="311"/>
      <c r="U515" s="311" t="s">
        <v>3024</v>
      </c>
      <c r="V515" s="336">
        <v>2800</v>
      </c>
      <c r="W515" s="332" t="s">
        <v>1182</v>
      </c>
      <c r="X515" s="369">
        <v>23117</v>
      </c>
      <c r="Y515" s="336">
        <v>2800</v>
      </c>
      <c r="Z515" s="311">
        <v>7014182514</v>
      </c>
      <c r="AA515" s="312">
        <v>23097</v>
      </c>
      <c r="AB515" s="312">
        <v>23097</v>
      </c>
      <c r="AC515" s="336">
        <v>2800</v>
      </c>
      <c r="AD515" s="310" t="s">
        <v>2457</v>
      </c>
      <c r="AE515" s="122"/>
      <c r="AF515" s="54" t="s">
        <v>3025</v>
      </c>
      <c r="AG515" s="52" t="s">
        <v>3544</v>
      </c>
      <c r="AH515" s="52" t="s">
        <v>3475</v>
      </c>
      <c r="AI515" s="54" t="s">
        <v>2457</v>
      </c>
      <c r="AJ515" s="54"/>
      <c r="AK515" s="54" t="s">
        <v>1350</v>
      </c>
      <c r="AL515" s="54" t="s">
        <v>1570</v>
      </c>
      <c r="AM515" s="52" t="s">
        <v>3553</v>
      </c>
      <c r="AN515" s="119"/>
      <c r="AO515" s="119">
        <v>2800</v>
      </c>
      <c r="AP515" s="119">
        <f t="shared" ref="AP515:AP578" si="17">J515-AN515-AO515</f>
        <v>0</v>
      </c>
      <c r="AQ515" s="311" t="s">
        <v>1343</v>
      </c>
      <c r="AR515" s="311" t="s">
        <v>1344</v>
      </c>
      <c r="AS515" s="311" t="s">
        <v>3037</v>
      </c>
      <c r="AT515" s="311" t="s">
        <v>3037</v>
      </c>
      <c r="AU515" s="311" t="s">
        <v>3036</v>
      </c>
      <c r="AV515" s="336">
        <v>2800</v>
      </c>
      <c r="AW515" s="311"/>
      <c r="AX515" s="311"/>
    </row>
    <row r="516" spans="1:50" s="123" customFormat="1" ht="72" hidden="1" x14ac:dyDescent="0.2">
      <c r="A516" s="52" t="s">
        <v>47</v>
      </c>
      <c r="B516" s="52" t="s">
        <v>277</v>
      </c>
      <c r="C516" s="52" t="s">
        <v>276</v>
      </c>
      <c r="D516" s="52" t="s">
        <v>33</v>
      </c>
      <c r="E516" s="52" t="s">
        <v>454</v>
      </c>
      <c r="F516" s="121" t="s">
        <v>2086</v>
      </c>
      <c r="G516" s="52" t="s">
        <v>819</v>
      </c>
      <c r="H516" s="71" t="s">
        <v>270</v>
      </c>
      <c r="I516" s="71" t="s">
        <v>274</v>
      </c>
      <c r="J516" s="122">
        <v>80000</v>
      </c>
      <c r="K516" s="249" t="s">
        <v>137</v>
      </c>
      <c r="L516" s="78"/>
      <c r="M516" s="78"/>
      <c r="N516" s="311"/>
      <c r="O516" s="311"/>
      <c r="P516" s="311"/>
      <c r="Q516" s="311"/>
      <c r="R516" s="311"/>
      <c r="S516" s="311"/>
      <c r="T516" s="311"/>
      <c r="U516" s="311"/>
      <c r="V516" s="311"/>
      <c r="W516" s="332"/>
      <c r="X516" s="385"/>
      <c r="Y516" s="311"/>
      <c r="Z516" s="311"/>
      <c r="AA516" s="311"/>
      <c r="AB516" s="311"/>
      <c r="AC516" s="311"/>
      <c r="AD516" s="310" t="s">
        <v>3811</v>
      </c>
      <c r="AE516" s="52"/>
      <c r="AF516" s="54" t="s">
        <v>3030</v>
      </c>
      <c r="AG516" s="54" t="s">
        <v>3537</v>
      </c>
      <c r="AH516" s="54" t="s">
        <v>3451</v>
      </c>
      <c r="AI516" s="52" t="s">
        <v>3467</v>
      </c>
      <c r="AJ516" s="52"/>
      <c r="AK516" s="54" t="s">
        <v>1358</v>
      </c>
      <c r="AL516" s="52" t="s">
        <v>1568</v>
      </c>
      <c r="AM516" s="52" t="s">
        <v>3553</v>
      </c>
      <c r="AN516" s="122"/>
      <c r="AO516" s="119"/>
      <c r="AP516" s="119">
        <f t="shared" si="17"/>
        <v>80000</v>
      </c>
      <c r="AQ516" s="311" t="s">
        <v>1343</v>
      </c>
      <c r="AR516" s="311" t="s">
        <v>1344</v>
      </c>
      <c r="AS516" s="311" t="s">
        <v>3049</v>
      </c>
      <c r="AT516" s="311" t="s">
        <v>3049</v>
      </c>
      <c r="AU516" s="311" t="s">
        <v>3050</v>
      </c>
      <c r="AV516" s="336">
        <v>80000</v>
      </c>
      <c r="AW516" s="311"/>
      <c r="AX516" s="311"/>
    </row>
    <row r="517" spans="1:50" s="123" customFormat="1" ht="72" hidden="1" x14ac:dyDescent="0.2">
      <c r="A517" s="52" t="s">
        <v>47</v>
      </c>
      <c r="B517" s="52" t="s">
        <v>277</v>
      </c>
      <c r="C517" s="52" t="s">
        <v>276</v>
      </c>
      <c r="D517" s="52" t="s">
        <v>33</v>
      </c>
      <c r="E517" s="52" t="s">
        <v>454</v>
      </c>
      <c r="F517" s="121" t="s">
        <v>2087</v>
      </c>
      <c r="G517" s="52" t="s">
        <v>820</v>
      </c>
      <c r="H517" s="71" t="s">
        <v>414</v>
      </c>
      <c r="I517" s="71" t="s">
        <v>274</v>
      </c>
      <c r="J517" s="122">
        <v>350000</v>
      </c>
      <c r="K517" s="249" t="s">
        <v>137</v>
      </c>
      <c r="L517" s="78"/>
      <c r="M517" s="78"/>
      <c r="N517" s="311"/>
      <c r="O517" s="311"/>
      <c r="P517" s="311"/>
      <c r="Q517" s="311"/>
      <c r="R517" s="311"/>
      <c r="S517" s="311"/>
      <c r="T517" s="311"/>
      <c r="U517" s="311"/>
      <c r="V517" s="311"/>
      <c r="W517" s="332"/>
      <c r="X517" s="385"/>
      <c r="Y517" s="311"/>
      <c r="Z517" s="311"/>
      <c r="AA517" s="311"/>
      <c r="AB517" s="311"/>
      <c r="AC517" s="311"/>
      <c r="AD517" s="310" t="s">
        <v>3811</v>
      </c>
      <c r="AE517" s="52"/>
      <c r="AF517" s="54" t="s">
        <v>3030</v>
      </c>
      <c r="AG517" s="54" t="s">
        <v>3537</v>
      </c>
      <c r="AH517" s="54" t="s">
        <v>3451</v>
      </c>
      <c r="AI517" s="52" t="s">
        <v>3467</v>
      </c>
      <c r="AJ517" s="52"/>
      <c r="AK517" s="54" t="s">
        <v>1358</v>
      </c>
      <c r="AL517" s="52" t="s">
        <v>1568</v>
      </c>
      <c r="AM517" s="52" t="s">
        <v>3553</v>
      </c>
      <c r="AN517" s="119"/>
      <c r="AO517" s="119"/>
      <c r="AP517" s="119">
        <f t="shared" si="17"/>
        <v>350000</v>
      </c>
      <c r="AQ517" s="311" t="s">
        <v>1343</v>
      </c>
      <c r="AR517" s="311" t="s">
        <v>1344</v>
      </c>
      <c r="AS517" s="311" t="s">
        <v>3049</v>
      </c>
      <c r="AT517" s="311" t="s">
        <v>3049</v>
      </c>
      <c r="AU517" s="311" t="s">
        <v>3050</v>
      </c>
      <c r="AV517" s="336">
        <v>350000</v>
      </c>
      <c r="AW517" s="311"/>
      <c r="AX517" s="311"/>
    </row>
    <row r="518" spans="1:50" s="123" customFormat="1" ht="72" hidden="1" x14ac:dyDescent="0.2">
      <c r="A518" s="52" t="s">
        <v>47</v>
      </c>
      <c r="B518" s="52" t="s">
        <v>277</v>
      </c>
      <c r="C518" s="52" t="s">
        <v>276</v>
      </c>
      <c r="D518" s="52" t="s">
        <v>33</v>
      </c>
      <c r="E518" s="52" t="s">
        <v>454</v>
      </c>
      <c r="F518" s="121" t="s">
        <v>2088</v>
      </c>
      <c r="G518" s="52" t="s">
        <v>821</v>
      </c>
      <c r="H518" s="71" t="s">
        <v>387</v>
      </c>
      <c r="I518" s="71" t="s">
        <v>274</v>
      </c>
      <c r="J518" s="122">
        <v>56000</v>
      </c>
      <c r="K518" s="249" t="s">
        <v>137</v>
      </c>
      <c r="L518" s="78"/>
      <c r="M518" s="78"/>
      <c r="N518" s="311"/>
      <c r="O518" s="311"/>
      <c r="P518" s="311"/>
      <c r="Q518" s="311"/>
      <c r="R518" s="311"/>
      <c r="S518" s="311"/>
      <c r="T518" s="311"/>
      <c r="U518" s="311"/>
      <c r="V518" s="311"/>
      <c r="W518" s="332"/>
      <c r="X518" s="385"/>
      <c r="Y518" s="311"/>
      <c r="Z518" s="311"/>
      <c r="AA518" s="311"/>
      <c r="AB518" s="311"/>
      <c r="AC518" s="311"/>
      <c r="AD518" s="310" t="s">
        <v>3811</v>
      </c>
      <c r="AE518" s="52"/>
      <c r="AF518" s="54" t="s">
        <v>3030</v>
      </c>
      <c r="AG518" s="54" t="s">
        <v>3537</v>
      </c>
      <c r="AH518" s="54" t="s">
        <v>3451</v>
      </c>
      <c r="AI518" s="52" t="s">
        <v>3467</v>
      </c>
      <c r="AJ518" s="52"/>
      <c r="AK518" s="54" t="s">
        <v>1358</v>
      </c>
      <c r="AL518" s="52" t="s">
        <v>1568</v>
      </c>
      <c r="AM518" s="52" t="s">
        <v>3553</v>
      </c>
      <c r="AN518" s="119"/>
      <c r="AO518" s="119"/>
      <c r="AP518" s="119">
        <f t="shared" si="17"/>
        <v>56000</v>
      </c>
      <c r="AQ518" s="311" t="s">
        <v>1343</v>
      </c>
      <c r="AR518" s="311" t="s">
        <v>1344</v>
      </c>
      <c r="AS518" s="311" t="s">
        <v>3049</v>
      </c>
      <c r="AT518" s="311" t="s">
        <v>3049</v>
      </c>
      <c r="AU518" s="311" t="s">
        <v>3050</v>
      </c>
      <c r="AV518" s="336">
        <v>56000</v>
      </c>
      <c r="AW518" s="311"/>
      <c r="AX518" s="311"/>
    </row>
    <row r="519" spans="1:50" s="123" customFormat="1" ht="72" hidden="1" x14ac:dyDescent="0.2">
      <c r="A519" s="52" t="s">
        <v>47</v>
      </c>
      <c r="B519" s="52" t="s">
        <v>277</v>
      </c>
      <c r="C519" s="52" t="s">
        <v>276</v>
      </c>
      <c r="D519" s="52" t="s">
        <v>33</v>
      </c>
      <c r="E519" s="52" t="s">
        <v>454</v>
      </c>
      <c r="F519" s="121" t="s">
        <v>2089</v>
      </c>
      <c r="G519" s="52" t="s">
        <v>822</v>
      </c>
      <c r="H519" s="71" t="s">
        <v>319</v>
      </c>
      <c r="I519" s="71" t="s">
        <v>274</v>
      </c>
      <c r="J519" s="122">
        <v>200000</v>
      </c>
      <c r="K519" s="249" t="s">
        <v>137</v>
      </c>
      <c r="L519" s="78"/>
      <c r="M519" s="78"/>
      <c r="N519" s="311"/>
      <c r="O519" s="311"/>
      <c r="P519" s="311"/>
      <c r="Q519" s="311"/>
      <c r="R519" s="311"/>
      <c r="S519" s="311"/>
      <c r="T519" s="311"/>
      <c r="U519" s="311"/>
      <c r="V519" s="311"/>
      <c r="W519" s="332"/>
      <c r="X519" s="385"/>
      <c r="Y519" s="311"/>
      <c r="Z519" s="311"/>
      <c r="AA519" s="311"/>
      <c r="AB519" s="311"/>
      <c r="AC519" s="311"/>
      <c r="AD519" s="310" t="s">
        <v>3811</v>
      </c>
      <c r="AE519" s="52"/>
      <c r="AF519" s="54" t="s">
        <v>3030</v>
      </c>
      <c r="AG519" s="54" t="s">
        <v>3537</v>
      </c>
      <c r="AH519" s="54" t="s">
        <v>3451</v>
      </c>
      <c r="AI519" s="52" t="s">
        <v>3467</v>
      </c>
      <c r="AJ519" s="52"/>
      <c r="AK519" s="54" t="s">
        <v>1358</v>
      </c>
      <c r="AL519" s="52" t="s">
        <v>1568</v>
      </c>
      <c r="AM519" s="52" t="s">
        <v>3553</v>
      </c>
      <c r="AN519" s="119"/>
      <c r="AO519" s="119"/>
      <c r="AP519" s="119">
        <f t="shared" si="17"/>
        <v>200000</v>
      </c>
      <c r="AQ519" s="311" t="s">
        <v>1343</v>
      </c>
      <c r="AR519" s="311" t="s">
        <v>1344</v>
      </c>
      <c r="AS519" s="311" t="s">
        <v>3049</v>
      </c>
      <c r="AT519" s="311" t="s">
        <v>3049</v>
      </c>
      <c r="AU519" s="311" t="s">
        <v>3050</v>
      </c>
      <c r="AV519" s="336">
        <v>200000</v>
      </c>
      <c r="AW519" s="311"/>
      <c r="AX519" s="311"/>
    </row>
    <row r="520" spans="1:50" s="123" customFormat="1" ht="72" hidden="1" x14ac:dyDescent="0.2">
      <c r="A520" s="52" t="s">
        <v>47</v>
      </c>
      <c r="B520" s="52" t="s">
        <v>277</v>
      </c>
      <c r="C520" s="52" t="s">
        <v>276</v>
      </c>
      <c r="D520" s="52" t="s">
        <v>33</v>
      </c>
      <c r="E520" s="52" t="s">
        <v>454</v>
      </c>
      <c r="F520" s="121" t="s">
        <v>2090</v>
      </c>
      <c r="G520" s="52" t="s">
        <v>823</v>
      </c>
      <c r="H520" s="71" t="s">
        <v>319</v>
      </c>
      <c r="I520" s="71" t="s">
        <v>274</v>
      </c>
      <c r="J520" s="122">
        <v>220000</v>
      </c>
      <c r="K520" s="249" t="s">
        <v>137</v>
      </c>
      <c r="L520" s="78"/>
      <c r="M520" s="78"/>
      <c r="N520" s="311"/>
      <c r="O520" s="311"/>
      <c r="P520" s="311"/>
      <c r="Q520" s="311"/>
      <c r="R520" s="311"/>
      <c r="S520" s="311"/>
      <c r="T520" s="311"/>
      <c r="U520" s="311"/>
      <c r="V520" s="311"/>
      <c r="W520" s="332"/>
      <c r="X520" s="385"/>
      <c r="Y520" s="311"/>
      <c r="Z520" s="311"/>
      <c r="AA520" s="311"/>
      <c r="AB520" s="311"/>
      <c r="AC520" s="311"/>
      <c r="AD520" s="310" t="s">
        <v>3811</v>
      </c>
      <c r="AE520" s="52"/>
      <c r="AF520" s="54" t="s">
        <v>3030</v>
      </c>
      <c r="AG520" s="54" t="s">
        <v>3537</v>
      </c>
      <c r="AH520" s="54" t="s">
        <v>3451</v>
      </c>
      <c r="AI520" s="52" t="s">
        <v>3467</v>
      </c>
      <c r="AJ520" s="52"/>
      <c r="AK520" s="54" t="s">
        <v>1358</v>
      </c>
      <c r="AL520" s="52" t="s">
        <v>1568</v>
      </c>
      <c r="AM520" s="52" t="s">
        <v>3553</v>
      </c>
      <c r="AN520" s="119"/>
      <c r="AO520" s="119"/>
      <c r="AP520" s="119">
        <f t="shared" si="17"/>
        <v>220000</v>
      </c>
      <c r="AQ520" s="311" t="s">
        <v>1343</v>
      </c>
      <c r="AR520" s="311" t="s">
        <v>1344</v>
      </c>
      <c r="AS520" s="311" t="s">
        <v>3049</v>
      </c>
      <c r="AT520" s="311" t="s">
        <v>3049</v>
      </c>
      <c r="AU520" s="311" t="s">
        <v>3050</v>
      </c>
      <c r="AV520" s="336">
        <v>220000</v>
      </c>
      <c r="AW520" s="311"/>
      <c r="AX520" s="311"/>
    </row>
    <row r="521" spans="1:50" s="123" customFormat="1" ht="72" hidden="1" x14ac:dyDescent="0.2">
      <c r="A521" s="52" t="s">
        <v>47</v>
      </c>
      <c r="B521" s="52" t="s">
        <v>277</v>
      </c>
      <c r="C521" s="52" t="s">
        <v>276</v>
      </c>
      <c r="D521" s="52" t="s">
        <v>33</v>
      </c>
      <c r="E521" s="52" t="s">
        <v>454</v>
      </c>
      <c r="F521" s="121" t="s">
        <v>2091</v>
      </c>
      <c r="G521" s="52" t="s">
        <v>824</v>
      </c>
      <c r="H521" s="71" t="s">
        <v>340</v>
      </c>
      <c r="I521" s="71" t="s">
        <v>274</v>
      </c>
      <c r="J521" s="122">
        <v>360000</v>
      </c>
      <c r="K521" s="249" t="s">
        <v>137</v>
      </c>
      <c r="L521" s="78"/>
      <c r="M521" s="78"/>
      <c r="N521" s="311"/>
      <c r="O521" s="311"/>
      <c r="P521" s="311"/>
      <c r="Q521" s="311"/>
      <c r="R521" s="311"/>
      <c r="S521" s="311"/>
      <c r="T521" s="311"/>
      <c r="U521" s="311"/>
      <c r="V521" s="311"/>
      <c r="W521" s="332"/>
      <c r="X521" s="385"/>
      <c r="Y521" s="311"/>
      <c r="Z521" s="311"/>
      <c r="AA521" s="311"/>
      <c r="AB521" s="311"/>
      <c r="AC521" s="311"/>
      <c r="AD521" s="310" t="s">
        <v>3811</v>
      </c>
      <c r="AE521" s="52"/>
      <c r="AF521" s="54" t="s">
        <v>3030</v>
      </c>
      <c r="AG521" s="54" t="s">
        <v>3537</v>
      </c>
      <c r="AH521" s="54" t="s">
        <v>3451</v>
      </c>
      <c r="AI521" s="52" t="s">
        <v>3467</v>
      </c>
      <c r="AJ521" s="52"/>
      <c r="AK521" s="54" t="s">
        <v>1358</v>
      </c>
      <c r="AL521" s="52" t="s">
        <v>1568</v>
      </c>
      <c r="AM521" s="52" t="s">
        <v>3553</v>
      </c>
      <c r="AN521" s="119"/>
      <c r="AO521" s="119"/>
      <c r="AP521" s="119">
        <f t="shared" si="17"/>
        <v>360000</v>
      </c>
      <c r="AQ521" s="311" t="s">
        <v>1343</v>
      </c>
      <c r="AR521" s="311" t="s">
        <v>1344</v>
      </c>
      <c r="AS521" s="311" t="s">
        <v>3049</v>
      </c>
      <c r="AT521" s="311" t="s">
        <v>3049</v>
      </c>
      <c r="AU521" s="311" t="s">
        <v>3050</v>
      </c>
      <c r="AV521" s="336">
        <v>360000</v>
      </c>
      <c r="AW521" s="311"/>
      <c r="AX521" s="311"/>
    </row>
    <row r="522" spans="1:50" s="123" customFormat="1" ht="72" hidden="1" x14ac:dyDescent="0.2">
      <c r="A522" s="52" t="s">
        <v>47</v>
      </c>
      <c r="B522" s="52" t="s">
        <v>277</v>
      </c>
      <c r="C522" s="52" t="s">
        <v>276</v>
      </c>
      <c r="D522" s="52" t="s">
        <v>33</v>
      </c>
      <c r="E522" s="52" t="s">
        <v>454</v>
      </c>
      <c r="F522" s="121" t="s">
        <v>2092</v>
      </c>
      <c r="G522" s="52" t="s">
        <v>825</v>
      </c>
      <c r="H522" s="71" t="s">
        <v>340</v>
      </c>
      <c r="I522" s="71" t="s">
        <v>274</v>
      </c>
      <c r="J522" s="122">
        <v>300000</v>
      </c>
      <c r="K522" s="249" t="s">
        <v>137</v>
      </c>
      <c r="L522" s="78"/>
      <c r="M522" s="78"/>
      <c r="N522" s="311"/>
      <c r="O522" s="311"/>
      <c r="P522" s="311"/>
      <c r="Q522" s="311"/>
      <c r="R522" s="311"/>
      <c r="S522" s="311"/>
      <c r="T522" s="311"/>
      <c r="U522" s="311"/>
      <c r="V522" s="311"/>
      <c r="W522" s="332"/>
      <c r="X522" s="385"/>
      <c r="Y522" s="311"/>
      <c r="Z522" s="311"/>
      <c r="AA522" s="311"/>
      <c r="AB522" s="311"/>
      <c r="AC522" s="311"/>
      <c r="AD522" s="310" t="s">
        <v>3811</v>
      </c>
      <c r="AE522" s="52"/>
      <c r="AF522" s="54" t="s">
        <v>3030</v>
      </c>
      <c r="AG522" s="54" t="s">
        <v>3537</v>
      </c>
      <c r="AH522" s="54" t="s">
        <v>3451</v>
      </c>
      <c r="AI522" s="52" t="s">
        <v>3467</v>
      </c>
      <c r="AJ522" s="52"/>
      <c r="AK522" s="54" t="s">
        <v>1358</v>
      </c>
      <c r="AL522" s="52" t="s">
        <v>1568</v>
      </c>
      <c r="AM522" s="52" t="s">
        <v>3553</v>
      </c>
      <c r="AN522" s="119"/>
      <c r="AO522" s="119"/>
      <c r="AP522" s="119">
        <f t="shared" si="17"/>
        <v>300000</v>
      </c>
      <c r="AQ522" s="311" t="s">
        <v>1343</v>
      </c>
      <c r="AR522" s="311" t="s">
        <v>1344</v>
      </c>
      <c r="AS522" s="311" t="s">
        <v>3049</v>
      </c>
      <c r="AT522" s="311" t="s">
        <v>3049</v>
      </c>
      <c r="AU522" s="311" t="s">
        <v>3050</v>
      </c>
      <c r="AV522" s="336">
        <v>300000</v>
      </c>
      <c r="AW522" s="311"/>
      <c r="AX522" s="311"/>
    </row>
    <row r="523" spans="1:50" s="123" customFormat="1" ht="90" hidden="1" x14ac:dyDescent="0.2">
      <c r="A523" s="52" t="s">
        <v>47</v>
      </c>
      <c r="B523" s="52" t="s">
        <v>277</v>
      </c>
      <c r="C523" s="52" t="s">
        <v>276</v>
      </c>
      <c r="D523" s="52" t="s">
        <v>22</v>
      </c>
      <c r="E523" s="52" t="s">
        <v>349</v>
      </c>
      <c r="F523" s="121" t="s">
        <v>2093</v>
      </c>
      <c r="G523" s="52" t="s">
        <v>826</v>
      </c>
      <c r="H523" s="71" t="s">
        <v>270</v>
      </c>
      <c r="I523" s="71" t="s">
        <v>275</v>
      </c>
      <c r="J523" s="122">
        <v>1288000</v>
      </c>
      <c r="K523" s="249" t="s">
        <v>137</v>
      </c>
      <c r="L523" s="78"/>
      <c r="M523" s="78"/>
      <c r="N523" s="311"/>
      <c r="O523" s="311"/>
      <c r="P523" s="311"/>
      <c r="Q523" s="311"/>
      <c r="R523" s="311"/>
      <c r="S523" s="311"/>
      <c r="T523" s="311"/>
      <c r="U523" s="311"/>
      <c r="V523" s="336"/>
      <c r="W523" s="332"/>
      <c r="X523" s="385"/>
      <c r="Y523" s="311"/>
      <c r="Z523" s="311"/>
      <c r="AA523" s="311"/>
      <c r="AB523" s="311"/>
      <c r="AC523" s="311"/>
      <c r="AD523" s="310" t="s">
        <v>3812</v>
      </c>
      <c r="AE523" s="52"/>
      <c r="AF523" s="54" t="s">
        <v>3031</v>
      </c>
      <c r="AG523" s="54" t="s">
        <v>3539</v>
      </c>
      <c r="AH523" s="54" t="s">
        <v>1571</v>
      </c>
      <c r="AI523" s="52" t="s">
        <v>3467</v>
      </c>
      <c r="AJ523" s="52"/>
      <c r="AK523" s="54" t="s">
        <v>1342</v>
      </c>
      <c r="AL523" s="52" t="s">
        <v>1571</v>
      </c>
      <c r="AM523" s="52" t="s">
        <v>3553</v>
      </c>
      <c r="AN523" s="119"/>
      <c r="AO523" s="119"/>
      <c r="AP523" s="119">
        <f t="shared" si="17"/>
        <v>1288000</v>
      </c>
      <c r="AQ523" s="311" t="s">
        <v>1343</v>
      </c>
      <c r="AR523" s="311" t="s">
        <v>1344</v>
      </c>
      <c r="AS523" s="311" t="s">
        <v>3051</v>
      </c>
      <c r="AT523" s="311" t="s">
        <v>3052</v>
      </c>
      <c r="AU523" s="311" t="s">
        <v>3053</v>
      </c>
      <c r="AV523" s="336">
        <v>1288000</v>
      </c>
      <c r="AW523" s="311"/>
      <c r="AX523" s="311"/>
    </row>
    <row r="524" spans="1:50" s="123" customFormat="1" ht="90" hidden="1" x14ac:dyDescent="0.2">
      <c r="A524" s="52" t="s">
        <v>47</v>
      </c>
      <c r="B524" s="52" t="s">
        <v>277</v>
      </c>
      <c r="C524" s="52" t="s">
        <v>276</v>
      </c>
      <c r="D524" s="52" t="s">
        <v>22</v>
      </c>
      <c r="E524" s="52" t="s">
        <v>349</v>
      </c>
      <c r="F524" s="121" t="s">
        <v>2094</v>
      </c>
      <c r="G524" s="52" t="s">
        <v>827</v>
      </c>
      <c r="H524" s="71" t="s">
        <v>270</v>
      </c>
      <c r="I524" s="71" t="s">
        <v>275</v>
      </c>
      <c r="J524" s="122">
        <v>1980000</v>
      </c>
      <c r="K524" s="249" t="s">
        <v>137</v>
      </c>
      <c r="L524" s="78"/>
      <c r="M524" s="78"/>
      <c r="N524" s="311" t="s">
        <v>3813</v>
      </c>
      <c r="O524" s="383">
        <v>23096</v>
      </c>
      <c r="P524" s="311" t="s">
        <v>3814</v>
      </c>
      <c r="Q524" s="311" t="s">
        <v>29</v>
      </c>
      <c r="R524" s="311" t="s">
        <v>78</v>
      </c>
      <c r="S524" s="311"/>
      <c r="T524" s="311"/>
      <c r="U524" s="311" t="s">
        <v>3815</v>
      </c>
      <c r="V524" s="336">
        <v>1787000</v>
      </c>
      <c r="W524" s="332"/>
      <c r="X524" s="369">
        <v>23186</v>
      </c>
      <c r="Y524" s="336">
        <v>1787000</v>
      </c>
      <c r="Z524" s="311">
        <v>7014209557</v>
      </c>
      <c r="AA524" s="311"/>
      <c r="AB524" s="311"/>
      <c r="AC524" s="336">
        <v>1787000</v>
      </c>
      <c r="AD524" s="310" t="s">
        <v>3032</v>
      </c>
      <c r="AE524" s="52"/>
      <c r="AF524" s="54" t="s">
        <v>3032</v>
      </c>
      <c r="AG524" s="54" t="s">
        <v>3544</v>
      </c>
      <c r="AH524" s="52" t="s">
        <v>3476</v>
      </c>
      <c r="AI524" s="54" t="s">
        <v>2456</v>
      </c>
      <c r="AJ524" s="54"/>
      <c r="AK524" s="54" t="s">
        <v>1342</v>
      </c>
      <c r="AL524" s="52" t="s">
        <v>1571</v>
      </c>
      <c r="AM524" s="52" t="s">
        <v>3553</v>
      </c>
      <c r="AN524" s="119">
        <v>1787000</v>
      </c>
      <c r="AO524" s="119"/>
      <c r="AP524" s="119">
        <f t="shared" si="17"/>
        <v>193000</v>
      </c>
      <c r="AQ524" s="311" t="s">
        <v>1343</v>
      </c>
      <c r="AR524" s="311" t="s">
        <v>1344</v>
      </c>
      <c r="AS524" s="311" t="s">
        <v>3051</v>
      </c>
      <c r="AT524" s="311" t="s">
        <v>3052</v>
      </c>
      <c r="AU524" s="311" t="s">
        <v>3053</v>
      </c>
      <c r="AV524" s="336">
        <v>1980000</v>
      </c>
      <c r="AW524" s="336">
        <v>193000</v>
      </c>
      <c r="AX524" s="311"/>
    </row>
    <row r="525" spans="1:50" s="123" customFormat="1" ht="72" hidden="1" x14ac:dyDescent="0.2">
      <c r="A525" s="52" t="s">
        <v>47</v>
      </c>
      <c r="B525" s="52" t="s">
        <v>277</v>
      </c>
      <c r="C525" s="52" t="s">
        <v>276</v>
      </c>
      <c r="D525" s="52" t="s">
        <v>11</v>
      </c>
      <c r="E525" s="52" t="s">
        <v>310</v>
      </c>
      <c r="F525" s="121" t="s">
        <v>2095</v>
      </c>
      <c r="G525" s="52" t="s">
        <v>828</v>
      </c>
      <c r="H525" s="71" t="s">
        <v>269</v>
      </c>
      <c r="I525" s="71" t="s">
        <v>268</v>
      </c>
      <c r="J525" s="122">
        <v>4000</v>
      </c>
      <c r="K525" s="249" t="s">
        <v>137</v>
      </c>
      <c r="L525" s="78"/>
      <c r="M525" s="78"/>
      <c r="N525" s="19" t="s">
        <v>3798</v>
      </c>
      <c r="O525" s="68">
        <v>23096</v>
      </c>
      <c r="P525" s="19" t="s">
        <v>3791</v>
      </c>
      <c r="Q525" s="19" t="s">
        <v>29</v>
      </c>
      <c r="R525" s="19" t="s">
        <v>3792</v>
      </c>
      <c r="S525" s="19"/>
      <c r="T525" s="19"/>
      <c r="U525" s="19" t="s">
        <v>3793</v>
      </c>
      <c r="V525" s="336">
        <v>4000</v>
      </c>
      <c r="W525" s="332" t="s">
        <v>1182</v>
      </c>
      <c r="X525" s="128">
        <v>23124</v>
      </c>
      <c r="Y525" s="336">
        <v>4000</v>
      </c>
      <c r="Z525" s="19">
        <v>7014210599</v>
      </c>
      <c r="AA525" s="312">
        <v>23111</v>
      </c>
      <c r="AB525" s="312">
        <v>23111</v>
      </c>
      <c r="AC525" s="336">
        <v>4000</v>
      </c>
      <c r="AD525" s="310" t="s">
        <v>3023</v>
      </c>
      <c r="AE525" s="52"/>
      <c r="AF525" s="54" t="s">
        <v>3023</v>
      </c>
      <c r="AG525" s="54" t="s">
        <v>3544</v>
      </c>
      <c r="AH525" s="54" t="s">
        <v>3472</v>
      </c>
      <c r="AI525" s="54" t="s">
        <v>2456</v>
      </c>
      <c r="AJ525" s="54"/>
      <c r="AK525" s="54" t="s">
        <v>1342</v>
      </c>
      <c r="AL525" s="52" t="s">
        <v>1571</v>
      </c>
      <c r="AM525" s="52" t="s">
        <v>3553</v>
      </c>
      <c r="AN525" s="122">
        <v>4000</v>
      </c>
      <c r="AO525" s="119"/>
      <c r="AP525" s="119">
        <f t="shared" si="17"/>
        <v>0</v>
      </c>
      <c r="AQ525" s="311" t="s">
        <v>1343</v>
      </c>
      <c r="AR525" s="311" t="s">
        <v>1344</v>
      </c>
      <c r="AS525" s="311" t="s">
        <v>3036</v>
      </c>
      <c r="AT525" s="311" t="s">
        <v>3036</v>
      </c>
      <c r="AU525" s="311" t="s">
        <v>1368</v>
      </c>
      <c r="AV525" s="336">
        <v>4000</v>
      </c>
      <c r="AW525" s="311"/>
      <c r="AX525" s="311"/>
    </row>
    <row r="526" spans="1:50" s="123" customFormat="1" ht="72" hidden="1" x14ac:dyDescent="0.2">
      <c r="A526" s="52" t="s">
        <v>47</v>
      </c>
      <c r="B526" s="52" t="s">
        <v>277</v>
      </c>
      <c r="C526" s="52" t="s">
        <v>276</v>
      </c>
      <c r="D526" s="52" t="s">
        <v>11</v>
      </c>
      <c r="E526" s="52" t="s">
        <v>310</v>
      </c>
      <c r="F526" s="121" t="s">
        <v>2096</v>
      </c>
      <c r="G526" s="52" t="s">
        <v>785</v>
      </c>
      <c r="H526" s="71" t="s">
        <v>303</v>
      </c>
      <c r="I526" s="71" t="s">
        <v>268</v>
      </c>
      <c r="J526" s="122">
        <v>20000</v>
      </c>
      <c r="K526" s="249" t="s">
        <v>137</v>
      </c>
      <c r="L526" s="78"/>
      <c r="M526" s="78"/>
      <c r="N526" s="19" t="s">
        <v>3798</v>
      </c>
      <c r="O526" s="68">
        <v>23096</v>
      </c>
      <c r="P526" s="19" t="s">
        <v>3791</v>
      </c>
      <c r="Q526" s="19" t="s">
        <v>29</v>
      </c>
      <c r="R526" s="19" t="s">
        <v>3792</v>
      </c>
      <c r="S526" s="19"/>
      <c r="T526" s="19"/>
      <c r="U526" s="19" t="s">
        <v>3793</v>
      </c>
      <c r="V526" s="336">
        <v>19000</v>
      </c>
      <c r="W526" s="332" t="s">
        <v>1182</v>
      </c>
      <c r="X526" s="128">
        <v>23124</v>
      </c>
      <c r="Y526" s="336">
        <v>19000</v>
      </c>
      <c r="Z526" s="19">
        <v>7014210599</v>
      </c>
      <c r="AA526" s="312">
        <v>23111</v>
      </c>
      <c r="AB526" s="312">
        <v>23111</v>
      </c>
      <c r="AC526" s="336">
        <v>19000</v>
      </c>
      <c r="AD526" s="310" t="s">
        <v>3023</v>
      </c>
      <c r="AE526" s="52"/>
      <c r="AF526" s="54" t="s">
        <v>3023</v>
      </c>
      <c r="AG526" s="54" t="s">
        <v>3544</v>
      </c>
      <c r="AH526" s="54" t="s">
        <v>3472</v>
      </c>
      <c r="AI526" s="54" t="s">
        <v>2456</v>
      </c>
      <c r="AJ526" s="54"/>
      <c r="AK526" s="54" t="s">
        <v>1342</v>
      </c>
      <c r="AL526" s="52" t="s">
        <v>1571</v>
      </c>
      <c r="AM526" s="52" t="s">
        <v>3553</v>
      </c>
      <c r="AN526" s="119">
        <v>19000</v>
      </c>
      <c r="AO526" s="119"/>
      <c r="AP526" s="119">
        <f t="shared" si="17"/>
        <v>1000</v>
      </c>
      <c r="AQ526" s="311" t="s">
        <v>1343</v>
      </c>
      <c r="AR526" s="311" t="s">
        <v>1344</v>
      </c>
      <c r="AS526" s="311" t="s">
        <v>3036</v>
      </c>
      <c r="AT526" s="311" t="s">
        <v>3036</v>
      </c>
      <c r="AU526" s="311" t="s">
        <v>1368</v>
      </c>
      <c r="AV526" s="336">
        <v>20000</v>
      </c>
      <c r="AW526" s="384">
        <v>1000</v>
      </c>
      <c r="AX526" s="311"/>
    </row>
    <row r="527" spans="1:50" s="123" customFormat="1" ht="72" hidden="1" x14ac:dyDescent="0.2">
      <c r="A527" s="52" t="s">
        <v>47</v>
      </c>
      <c r="B527" s="52" t="s">
        <v>277</v>
      </c>
      <c r="C527" s="52" t="s">
        <v>276</v>
      </c>
      <c r="D527" s="52" t="s">
        <v>11</v>
      </c>
      <c r="E527" s="52" t="s">
        <v>310</v>
      </c>
      <c r="F527" s="121" t="s">
        <v>2097</v>
      </c>
      <c r="G527" s="52" t="s">
        <v>829</v>
      </c>
      <c r="H527" s="71" t="s">
        <v>317</v>
      </c>
      <c r="I527" s="71" t="s">
        <v>631</v>
      </c>
      <c r="J527" s="122">
        <v>35000</v>
      </c>
      <c r="K527" s="249" t="s">
        <v>137</v>
      </c>
      <c r="L527" s="78"/>
      <c r="M527" s="78"/>
      <c r="N527" s="19" t="s">
        <v>3798</v>
      </c>
      <c r="O527" s="68">
        <v>23096</v>
      </c>
      <c r="P527" s="19" t="s">
        <v>3791</v>
      </c>
      <c r="Q527" s="19" t="s">
        <v>29</v>
      </c>
      <c r="R527" s="19" t="s">
        <v>3792</v>
      </c>
      <c r="S527" s="19"/>
      <c r="T527" s="19"/>
      <c r="U527" s="19" t="s">
        <v>3793</v>
      </c>
      <c r="V527" s="336">
        <v>27500</v>
      </c>
      <c r="W527" s="332" t="s">
        <v>1182</v>
      </c>
      <c r="X527" s="128">
        <v>23124</v>
      </c>
      <c r="Y527" s="336">
        <v>27500</v>
      </c>
      <c r="Z527" s="19">
        <v>7014210599</v>
      </c>
      <c r="AA527" s="312">
        <v>23111</v>
      </c>
      <c r="AB527" s="312">
        <v>23111</v>
      </c>
      <c r="AC527" s="336">
        <v>27500</v>
      </c>
      <c r="AD527" s="310" t="s">
        <v>3023</v>
      </c>
      <c r="AE527" s="52"/>
      <c r="AF527" s="54" t="s">
        <v>3023</v>
      </c>
      <c r="AG527" s="54" t="s">
        <v>3544</v>
      </c>
      <c r="AH527" s="54" t="s">
        <v>3472</v>
      </c>
      <c r="AI527" s="54" t="s">
        <v>2456</v>
      </c>
      <c r="AJ527" s="54"/>
      <c r="AK527" s="54" t="s">
        <v>1342</v>
      </c>
      <c r="AL527" s="52" t="s">
        <v>1571</v>
      </c>
      <c r="AM527" s="52" t="s">
        <v>3553</v>
      </c>
      <c r="AN527" s="119">
        <v>27500</v>
      </c>
      <c r="AO527" s="119"/>
      <c r="AP527" s="119">
        <f t="shared" si="17"/>
        <v>7500</v>
      </c>
      <c r="AQ527" s="311" t="s">
        <v>1343</v>
      </c>
      <c r="AR527" s="311" t="s">
        <v>1344</v>
      </c>
      <c r="AS527" s="311" t="s">
        <v>3036</v>
      </c>
      <c r="AT527" s="311" t="s">
        <v>3036</v>
      </c>
      <c r="AU527" s="311" t="s">
        <v>1368</v>
      </c>
      <c r="AV527" s="336">
        <v>35000</v>
      </c>
      <c r="AW527" s="384">
        <v>7500</v>
      </c>
      <c r="AX527" s="311"/>
    </row>
    <row r="528" spans="1:50" s="123" customFormat="1" ht="72" hidden="1" x14ac:dyDescent="0.2">
      <c r="A528" s="52" t="s">
        <v>47</v>
      </c>
      <c r="B528" s="52" t="s">
        <v>277</v>
      </c>
      <c r="C528" s="52" t="s">
        <v>276</v>
      </c>
      <c r="D528" s="52" t="s">
        <v>11</v>
      </c>
      <c r="E528" s="52" t="s">
        <v>310</v>
      </c>
      <c r="F528" s="121" t="s">
        <v>2098</v>
      </c>
      <c r="G528" s="52" t="s">
        <v>830</v>
      </c>
      <c r="H528" s="71" t="s">
        <v>319</v>
      </c>
      <c r="I528" s="71" t="s">
        <v>273</v>
      </c>
      <c r="J528" s="122">
        <v>28000</v>
      </c>
      <c r="K528" s="249" t="s">
        <v>137</v>
      </c>
      <c r="L528" s="78"/>
      <c r="M528" s="78"/>
      <c r="N528" s="19" t="s">
        <v>3798</v>
      </c>
      <c r="O528" s="68">
        <v>23096</v>
      </c>
      <c r="P528" s="19" t="s">
        <v>3791</v>
      </c>
      <c r="Q528" s="19" t="s">
        <v>29</v>
      </c>
      <c r="R528" s="19" t="s">
        <v>3792</v>
      </c>
      <c r="S528" s="19"/>
      <c r="T528" s="19"/>
      <c r="U528" s="19" t="s">
        <v>3793</v>
      </c>
      <c r="V528" s="336">
        <v>24000</v>
      </c>
      <c r="W528" s="332" t="s">
        <v>1182</v>
      </c>
      <c r="X528" s="128">
        <v>23124</v>
      </c>
      <c r="Y528" s="336">
        <v>24000</v>
      </c>
      <c r="Z528" s="19">
        <v>7014210599</v>
      </c>
      <c r="AA528" s="312">
        <v>23111</v>
      </c>
      <c r="AB528" s="312">
        <v>23111</v>
      </c>
      <c r="AC528" s="336">
        <v>24000</v>
      </c>
      <c r="AD528" s="310" t="s">
        <v>3023</v>
      </c>
      <c r="AE528" s="52"/>
      <c r="AF528" s="54" t="s">
        <v>3023</v>
      </c>
      <c r="AG528" s="54" t="s">
        <v>3544</v>
      </c>
      <c r="AH528" s="54" t="s">
        <v>3472</v>
      </c>
      <c r="AI528" s="54" t="s">
        <v>2456</v>
      </c>
      <c r="AJ528" s="54"/>
      <c r="AK528" s="54" t="s">
        <v>1342</v>
      </c>
      <c r="AL528" s="52" t="s">
        <v>1571</v>
      </c>
      <c r="AM528" s="52" t="s">
        <v>3553</v>
      </c>
      <c r="AN528" s="119">
        <v>24000</v>
      </c>
      <c r="AO528" s="119"/>
      <c r="AP528" s="119">
        <f t="shared" si="17"/>
        <v>4000</v>
      </c>
      <c r="AQ528" s="311" t="s">
        <v>1343</v>
      </c>
      <c r="AR528" s="311" t="s">
        <v>1344</v>
      </c>
      <c r="AS528" s="311" t="s">
        <v>3036</v>
      </c>
      <c r="AT528" s="311" t="s">
        <v>3036</v>
      </c>
      <c r="AU528" s="311" t="s">
        <v>1368</v>
      </c>
      <c r="AV528" s="336">
        <v>28000</v>
      </c>
      <c r="AW528" s="384">
        <v>4000</v>
      </c>
      <c r="AX528" s="311"/>
    </row>
    <row r="529" spans="1:50" s="123" customFormat="1" ht="72" hidden="1" x14ac:dyDescent="0.2">
      <c r="A529" s="52" t="s">
        <v>47</v>
      </c>
      <c r="B529" s="52" t="s">
        <v>277</v>
      </c>
      <c r="C529" s="52" t="s">
        <v>276</v>
      </c>
      <c r="D529" s="52" t="s">
        <v>11</v>
      </c>
      <c r="E529" s="52" t="s">
        <v>310</v>
      </c>
      <c r="F529" s="121" t="s">
        <v>2099</v>
      </c>
      <c r="G529" s="52" t="s">
        <v>831</v>
      </c>
      <c r="H529" s="71" t="s">
        <v>319</v>
      </c>
      <c r="I529" s="71" t="s">
        <v>268</v>
      </c>
      <c r="J529" s="122">
        <v>32000</v>
      </c>
      <c r="K529" s="249" t="s">
        <v>137</v>
      </c>
      <c r="L529" s="78"/>
      <c r="M529" s="78"/>
      <c r="N529" s="19" t="s">
        <v>3798</v>
      </c>
      <c r="O529" s="68">
        <v>23096</v>
      </c>
      <c r="P529" s="19" t="s">
        <v>3791</v>
      </c>
      <c r="Q529" s="19" t="s">
        <v>29</v>
      </c>
      <c r="R529" s="19" t="s">
        <v>3792</v>
      </c>
      <c r="S529" s="19"/>
      <c r="T529" s="19"/>
      <c r="U529" s="19" t="s">
        <v>3793</v>
      </c>
      <c r="V529" s="336">
        <v>26000</v>
      </c>
      <c r="W529" s="332" t="s">
        <v>1182</v>
      </c>
      <c r="X529" s="128">
        <v>23124</v>
      </c>
      <c r="Y529" s="336">
        <v>26000</v>
      </c>
      <c r="Z529" s="19">
        <v>7014210599</v>
      </c>
      <c r="AA529" s="312">
        <v>23111</v>
      </c>
      <c r="AB529" s="312">
        <v>23111</v>
      </c>
      <c r="AC529" s="336">
        <v>26000</v>
      </c>
      <c r="AD529" s="310" t="s">
        <v>3023</v>
      </c>
      <c r="AE529" s="52"/>
      <c r="AF529" s="54" t="s">
        <v>3023</v>
      </c>
      <c r="AG529" s="54" t="s">
        <v>3544</v>
      </c>
      <c r="AH529" s="54" t="s">
        <v>3472</v>
      </c>
      <c r="AI529" s="54" t="s">
        <v>2456</v>
      </c>
      <c r="AJ529" s="54"/>
      <c r="AK529" s="54" t="s">
        <v>1342</v>
      </c>
      <c r="AL529" s="52" t="s">
        <v>1571</v>
      </c>
      <c r="AM529" s="52" t="s">
        <v>3553</v>
      </c>
      <c r="AN529" s="119">
        <v>26000</v>
      </c>
      <c r="AO529" s="119"/>
      <c r="AP529" s="119">
        <f t="shared" si="17"/>
        <v>6000</v>
      </c>
      <c r="AQ529" s="311" t="s">
        <v>1343</v>
      </c>
      <c r="AR529" s="311" t="s">
        <v>1344</v>
      </c>
      <c r="AS529" s="311" t="s">
        <v>3036</v>
      </c>
      <c r="AT529" s="311" t="s">
        <v>3036</v>
      </c>
      <c r="AU529" s="311" t="s">
        <v>1368</v>
      </c>
      <c r="AV529" s="336">
        <v>32000</v>
      </c>
      <c r="AW529" s="384">
        <v>6000</v>
      </c>
      <c r="AX529" s="311"/>
    </row>
    <row r="530" spans="1:50" s="123" customFormat="1" ht="72" hidden="1" x14ac:dyDescent="0.2">
      <c r="A530" s="52" t="s">
        <v>47</v>
      </c>
      <c r="B530" s="52" t="s">
        <v>277</v>
      </c>
      <c r="C530" s="52" t="s">
        <v>276</v>
      </c>
      <c r="D530" s="52" t="s">
        <v>11</v>
      </c>
      <c r="E530" s="52" t="s">
        <v>310</v>
      </c>
      <c r="F530" s="121" t="s">
        <v>2100</v>
      </c>
      <c r="G530" s="52" t="s">
        <v>832</v>
      </c>
      <c r="H530" s="71" t="s">
        <v>464</v>
      </c>
      <c r="I530" s="71" t="s">
        <v>268</v>
      </c>
      <c r="J530" s="122">
        <v>45000</v>
      </c>
      <c r="K530" s="249" t="s">
        <v>137</v>
      </c>
      <c r="L530" s="78"/>
      <c r="M530" s="78"/>
      <c r="N530" s="19" t="s">
        <v>3798</v>
      </c>
      <c r="O530" s="68">
        <v>23096</v>
      </c>
      <c r="P530" s="19" t="s">
        <v>3791</v>
      </c>
      <c r="Q530" s="19" t="s">
        <v>29</v>
      </c>
      <c r="R530" s="19" t="s">
        <v>3792</v>
      </c>
      <c r="S530" s="19"/>
      <c r="T530" s="19"/>
      <c r="U530" s="19" t="s">
        <v>3793</v>
      </c>
      <c r="V530" s="336">
        <v>42000</v>
      </c>
      <c r="W530" s="332" t="s">
        <v>1182</v>
      </c>
      <c r="X530" s="128">
        <v>23124</v>
      </c>
      <c r="Y530" s="336">
        <v>42000</v>
      </c>
      <c r="Z530" s="19">
        <v>7014210599</v>
      </c>
      <c r="AA530" s="312">
        <v>23111</v>
      </c>
      <c r="AB530" s="312">
        <v>23111</v>
      </c>
      <c r="AC530" s="336">
        <v>42000</v>
      </c>
      <c r="AD530" s="310" t="s">
        <v>3023</v>
      </c>
      <c r="AE530" s="52"/>
      <c r="AF530" s="54" t="s">
        <v>3023</v>
      </c>
      <c r="AG530" s="54" t="s">
        <v>3544</v>
      </c>
      <c r="AH530" s="54" t="s">
        <v>3472</v>
      </c>
      <c r="AI530" s="54" t="s">
        <v>2456</v>
      </c>
      <c r="AJ530" s="54"/>
      <c r="AK530" s="54" t="s">
        <v>1342</v>
      </c>
      <c r="AL530" s="52" t="s">
        <v>1571</v>
      </c>
      <c r="AM530" s="52" t="s">
        <v>3553</v>
      </c>
      <c r="AN530" s="119">
        <v>42000</v>
      </c>
      <c r="AO530" s="119"/>
      <c r="AP530" s="119">
        <f t="shared" si="17"/>
        <v>3000</v>
      </c>
      <c r="AQ530" s="311" t="s">
        <v>1343</v>
      </c>
      <c r="AR530" s="311" t="s">
        <v>1344</v>
      </c>
      <c r="AS530" s="311" t="s">
        <v>3036</v>
      </c>
      <c r="AT530" s="311" t="s">
        <v>3036</v>
      </c>
      <c r="AU530" s="311" t="s">
        <v>1368</v>
      </c>
      <c r="AV530" s="336">
        <v>45000</v>
      </c>
      <c r="AW530" s="384">
        <v>3000</v>
      </c>
      <c r="AX530" s="311"/>
    </row>
    <row r="531" spans="1:50" s="123" customFormat="1" ht="90" hidden="1" x14ac:dyDescent="0.2">
      <c r="A531" s="52" t="s">
        <v>47</v>
      </c>
      <c r="B531" s="52" t="s">
        <v>277</v>
      </c>
      <c r="C531" s="52" t="s">
        <v>276</v>
      </c>
      <c r="D531" s="52" t="s">
        <v>286</v>
      </c>
      <c r="E531" s="52" t="s">
        <v>310</v>
      </c>
      <c r="F531" s="121" t="s">
        <v>2101</v>
      </c>
      <c r="G531" s="52" t="s">
        <v>833</v>
      </c>
      <c r="H531" s="71" t="s">
        <v>267</v>
      </c>
      <c r="I531" s="71" t="s">
        <v>271</v>
      </c>
      <c r="J531" s="122">
        <v>162000</v>
      </c>
      <c r="K531" s="260"/>
      <c r="L531" s="78"/>
      <c r="M531" s="249" t="s">
        <v>137</v>
      </c>
      <c r="N531" s="311" t="s">
        <v>1364</v>
      </c>
      <c r="O531" s="383">
        <v>242212</v>
      </c>
      <c r="P531" s="311" t="s">
        <v>1346</v>
      </c>
      <c r="Q531" s="311" t="s">
        <v>1347</v>
      </c>
      <c r="R531" s="311" t="s">
        <v>1348</v>
      </c>
      <c r="S531" s="311"/>
      <c r="T531" s="311"/>
      <c r="U531" s="311" t="s">
        <v>3033</v>
      </c>
      <c r="V531" s="336">
        <v>162000</v>
      </c>
      <c r="W531" s="332" t="s">
        <v>1182</v>
      </c>
      <c r="X531" s="369">
        <v>242263</v>
      </c>
      <c r="Y531" s="336">
        <v>162000</v>
      </c>
      <c r="Z531" s="311">
        <v>7014182086</v>
      </c>
      <c r="AA531" s="312">
        <v>23097</v>
      </c>
      <c r="AB531" s="312">
        <v>23097</v>
      </c>
      <c r="AC531" s="336">
        <v>162000</v>
      </c>
      <c r="AD531" s="310" t="s">
        <v>2457</v>
      </c>
      <c r="AE531" s="122"/>
      <c r="AF531" s="54" t="s">
        <v>3025</v>
      </c>
      <c r="AG531" s="52" t="s">
        <v>3544</v>
      </c>
      <c r="AH531" s="52" t="s">
        <v>3475</v>
      </c>
      <c r="AI531" s="54" t="s">
        <v>2457</v>
      </c>
      <c r="AJ531" s="54"/>
      <c r="AK531" s="54" t="s">
        <v>1350</v>
      </c>
      <c r="AL531" s="54" t="s">
        <v>1570</v>
      </c>
      <c r="AM531" s="52" t="s">
        <v>3553</v>
      </c>
      <c r="AN531" s="122"/>
      <c r="AO531" s="122">
        <v>162000</v>
      </c>
      <c r="AP531" s="119">
        <f t="shared" si="17"/>
        <v>0</v>
      </c>
      <c r="AQ531" s="311" t="s">
        <v>1343</v>
      </c>
      <c r="AR531" s="311" t="s">
        <v>1344</v>
      </c>
      <c r="AS531" s="311" t="s">
        <v>3044</v>
      </c>
      <c r="AT531" s="311" t="s">
        <v>3044</v>
      </c>
      <c r="AU531" s="311" t="s">
        <v>3036</v>
      </c>
      <c r="AV531" s="336">
        <v>162000</v>
      </c>
      <c r="AW531" s="311"/>
      <c r="AX531" s="311"/>
    </row>
    <row r="532" spans="1:50" s="123" customFormat="1" ht="90" hidden="1" x14ac:dyDescent="0.2">
      <c r="A532" s="52" t="s">
        <v>47</v>
      </c>
      <c r="B532" s="52" t="s">
        <v>277</v>
      </c>
      <c r="C532" s="52" t="s">
        <v>276</v>
      </c>
      <c r="D532" s="52" t="s">
        <v>13</v>
      </c>
      <c r="E532" s="52" t="s">
        <v>310</v>
      </c>
      <c r="F532" s="121" t="s">
        <v>2102</v>
      </c>
      <c r="G532" s="52" t="s">
        <v>834</v>
      </c>
      <c r="H532" s="71" t="s">
        <v>317</v>
      </c>
      <c r="I532" s="71" t="s">
        <v>271</v>
      </c>
      <c r="J532" s="122">
        <v>60000</v>
      </c>
      <c r="K532" s="259"/>
      <c r="L532" s="78"/>
      <c r="M532" s="249" t="s">
        <v>137</v>
      </c>
      <c r="N532" s="311" t="s">
        <v>1352</v>
      </c>
      <c r="O532" s="383">
        <v>242212</v>
      </c>
      <c r="P532" s="311" t="s">
        <v>1346</v>
      </c>
      <c r="Q532" s="311" t="s">
        <v>1347</v>
      </c>
      <c r="R532" s="311" t="s">
        <v>1348</v>
      </c>
      <c r="S532" s="311"/>
      <c r="T532" s="311"/>
      <c r="U532" s="311" t="s">
        <v>3033</v>
      </c>
      <c r="V532" s="336">
        <v>60000</v>
      </c>
      <c r="W532" s="332" t="s">
        <v>1182</v>
      </c>
      <c r="X532" s="369">
        <v>242263</v>
      </c>
      <c r="Y532" s="336">
        <v>60000</v>
      </c>
      <c r="Z532" s="311">
        <v>7014182069</v>
      </c>
      <c r="AA532" s="312">
        <v>23097</v>
      </c>
      <c r="AB532" s="312">
        <v>23097</v>
      </c>
      <c r="AC532" s="336">
        <v>60000</v>
      </c>
      <c r="AD532" s="310" t="s">
        <v>2457</v>
      </c>
      <c r="AE532" s="122"/>
      <c r="AF532" s="54" t="s">
        <v>3025</v>
      </c>
      <c r="AG532" s="52" t="s">
        <v>3544</v>
      </c>
      <c r="AH532" s="52" t="s">
        <v>3475</v>
      </c>
      <c r="AI532" s="54" t="s">
        <v>2457</v>
      </c>
      <c r="AJ532" s="54"/>
      <c r="AK532" s="54" t="s">
        <v>1350</v>
      </c>
      <c r="AL532" s="54" t="s">
        <v>1570</v>
      </c>
      <c r="AM532" s="52" t="s">
        <v>3553</v>
      </c>
      <c r="AN532" s="122"/>
      <c r="AO532" s="122">
        <v>60000</v>
      </c>
      <c r="AP532" s="119">
        <f t="shared" si="17"/>
        <v>0</v>
      </c>
      <c r="AQ532" s="311" t="s">
        <v>1343</v>
      </c>
      <c r="AR532" s="311" t="s">
        <v>1344</v>
      </c>
      <c r="AS532" s="311" t="s">
        <v>3045</v>
      </c>
      <c r="AT532" s="311" t="s">
        <v>3045</v>
      </c>
      <c r="AU532" s="311" t="s">
        <v>3036</v>
      </c>
      <c r="AV532" s="336">
        <v>60000</v>
      </c>
      <c r="AW532" s="311"/>
      <c r="AX532" s="311"/>
    </row>
    <row r="533" spans="1:50" s="123" customFormat="1" ht="72" hidden="1" x14ac:dyDescent="0.2">
      <c r="A533" s="52" t="s">
        <v>47</v>
      </c>
      <c r="B533" s="52" t="s">
        <v>277</v>
      </c>
      <c r="C533" s="52" t="s">
        <v>276</v>
      </c>
      <c r="D533" s="52" t="s">
        <v>33</v>
      </c>
      <c r="E533" s="52" t="s">
        <v>310</v>
      </c>
      <c r="F533" s="121" t="s">
        <v>2103</v>
      </c>
      <c r="G533" s="52" t="s">
        <v>835</v>
      </c>
      <c r="H533" s="71" t="s">
        <v>270</v>
      </c>
      <c r="I533" s="71" t="s">
        <v>274</v>
      </c>
      <c r="J533" s="122">
        <v>35000</v>
      </c>
      <c r="K533" s="249" t="s">
        <v>137</v>
      </c>
      <c r="L533" s="78"/>
      <c r="M533" s="78"/>
      <c r="N533" s="311"/>
      <c r="O533" s="311"/>
      <c r="P533" s="311"/>
      <c r="Q533" s="311"/>
      <c r="R533" s="311"/>
      <c r="S533" s="311"/>
      <c r="T533" s="311"/>
      <c r="U533" s="311"/>
      <c r="V533" s="311"/>
      <c r="W533" s="332"/>
      <c r="X533" s="385"/>
      <c r="Y533" s="311"/>
      <c r="Z533" s="311"/>
      <c r="AA533" s="311"/>
      <c r="AB533" s="311"/>
      <c r="AC533" s="311"/>
      <c r="AD533" s="310" t="s">
        <v>3811</v>
      </c>
      <c r="AE533" s="52"/>
      <c r="AF533" s="54" t="s">
        <v>3030</v>
      </c>
      <c r="AG533" s="54" t="s">
        <v>3537</v>
      </c>
      <c r="AH533" s="54" t="s">
        <v>3451</v>
      </c>
      <c r="AI533" s="52" t="s">
        <v>3467</v>
      </c>
      <c r="AJ533" s="52"/>
      <c r="AK533" s="54" t="s">
        <v>1358</v>
      </c>
      <c r="AL533" s="52" t="s">
        <v>1568</v>
      </c>
      <c r="AM533" s="52" t="s">
        <v>3553</v>
      </c>
      <c r="AN533" s="119"/>
      <c r="AO533" s="119"/>
      <c r="AP533" s="119">
        <f t="shared" si="17"/>
        <v>35000</v>
      </c>
      <c r="AQ533" s="311" t="s">
        <v>1343</v>
      </c>
      <c r="AR533" s="311" t="s">
        <v>1344</v>
      </c>
      <c r="AS533" s="311" t="s">
        <v>3049</v>
      </c>
      <c r="AT533" s="311" t="s">
        <v>3049</v>
      </c>
      <c r="AU533" s="311" t="s">
        <v>3050</v>
      </c>
      <c r="AV533" s="336">
        <v>35000</v>
      </c>
      <c r="AW533" s="311"/>
      <c r="AX533" s="311"/>
    </row>
    <row r="534" spans="1:50" s="123" customFormat="1" ht="72" hidden="1" x14ac:dyDescent="0.2">
      <c r="A534" s="52" t="s">
        <v>47</v>
      </c>
      <c r="B534" s="52" t="s">
        <v>277</v>
      </c>
      <c r="C534" s="52" t="s">
        <v>276</v>
      </c>
      <c r="D534" s="52" t="s">
        <v>33</v>
      </c>
      <c r="E534" s="52" t="s">
        <v>310</v>
      </c>
      <c r="F534" s="121" t="s">
        <v>2104</v>
      </c>
      <c r="G534" s="52" t="s">
        <v>836</v>
      </c>
      <c r="H534" s="71" t="s">
        <v>267</v>
      </c>
      <c r="I534" s="71" t="s">
        <v>274</v>
      </c>
      <c r="J534" s="122">
        <v>300000</v>
      </c>
      <c r="K534" s="249" t="s">
        <v>137</v>
      </c>
      <c r="L534" s="78"/>
      <c r="M534" s="78"/>
      <c r="N534" s="311"/>
      <c r="O534" s="311"/>
      <c r="P534" s="311"/>
      <c r="Q534" s="311"/>
      <c r="R534" s="311"/>
      <c r="S534" s="311"/>
      <c r="T534" s="311"/>
      <c r="U534" s="311"/>
      <c r="V534" s="311"/>
      <c r="W534" s="332"/>
      <c r="X534" s="385"/>
      <c r="Y534" s="311"/>
      <c r="Z534" s="311"/>
      <c r="AA534" s="311"/>
      <c r="AB534" s="311"/>
      <c r="AC534" s="311"/>
      <c r="AD534" s="310" t="s">
        <v>3811</v>
      </c>
      <c r="AE534" s="52"/>
      <c r="AF534" s="54" t="s">
        <v>3030</v>
      </c>
      <c r="AG534" s="54" t="s">
        <v>3537</v>
      </c>
      <c r="AH534" s="54" t="s">
        <v>3451</v>
      </c>
      <c r="AI534" s="52" t="s">
        <v>3467</v>
      </c>
      <c r="AJ534" s="52"/>
      <c r="AK534" s="54" t="s">
        <v>1358</v>
      </c>
      <c r="AL534" s="52" t="s">
        <v>1568</v>
      </c>
      <c r="AM534" s="52" t="s">
        <v>3553</v>
      </c>
      <c r="AN534" s="119"/>
      <c r="AO534" s="119"/>
      <c r="AP534" s="119">
        <f t="shared" si="17"/>
        <v>300000</v>
      </c>
      <c r="AQ534" s="311" t="s">
        <v>1343</v>
      </c>
      <c r="AR534" s="311" t="s">
        <v>1344</v>
      </c>
      <c r="AS534" s="311" t="s">
        <v>3049</v>
      </c>
      <c r="AT534" s="311" t="s">
        <v>3049</v>
      </c>
      <c r="AU534" s="311" t="s">
        <v>3050</v>
      </c>
      <c r="AV534" s="336">
        <v>300000</v>
      </c>
      <c r="AW534" s="311"/>
      <c r="AX534" s="311"/>
    </row>
    <row r="535" spans="1:50" s="123" customFormat="1" ht="72" hidden="1" x14ac:dyDescent="0.2">
      <c r="A535" s="52" t="s">
        <v>47</v>
      </c>
      <c r="B535" s="52" t="s">
        <v>277</v>
      </c>
      <c r="C535" s="52" t="s">
        <v>276</v>
      </c>
      <c r="D535" s="52" t="s">
        <v>33</v>
      </c>
      <c r="E535" s="52" t="s">
        <v>310</v>
      </c>
      <c r="F535" s="121" t="s">
        <v>2105</v>
      </c>
      <c r="G535" s="52" t="s">
        <v>837</v>
      </c>
      <c r="H535" s="71" t="s">
        <v>387</v>
      </c>
      <c r="I535" s="71" t="s">
        <v>274</v>
      </c>
      <c r="J535" s="122">
        <v>600000</v>
      </c>
      <c r="K535" s="249" t="s">
        <v>137</v>
      </c>
      <c r="L535" s="78"/>
      <c r="M535" s="78"/>
      <c r="N535" s="311"/>
      <c r="O535" s="311"/>
      <c r="P535" s="311"/>
      <c r="Q535" s="311"/>
      <c r="R535" s="311"/>
      <c r="S535" s="311"/>
      <c r="T535" s="311"/>
      <c r="U535" s="311"/>
      <c r="V535" s="311"/>
      <c r="W535" s="332"/>
      <c r="X535" s="385"/>
      <c r="Y535" s="311"/>
      <c r="Z535" s="311"/>
      <c r="AA535" s="311"/>
      <c r="AB535" s="311"/>
      <c r="AC535" s="311"/>
      <c r="AD535" s="310" t="s">
        <v>3811</v>
      </c>
      <c r="AE535" s="52"/>
      <c r="AF535" s="54" t="s">
        <v>3030</v>
      </c>
      <c r="AG535" s="54" t="s">
        <v>3537</v>
      </c>
      <c r="AH535" s="54" t="s">
        <v>3451</v>
      </c>
      <c r="AI535" s="52" t="s">
        <v>3467</v>
      </c>
      <c r="AJ535" s="52"/>
      <c r="AK535" s="54" t="s">
        <v>1358</v>
      </c>
      <c r="AL535" s="52" t="s">
        <v>1568</v>
      </c>
      <c r="AM535" s="52" t="s">
        <v>3553</v>
      </c>
      <c r="AN535" s="119"/>
      <c r="AO535" s="119"/>
      <c r="AP535" s="119">
        <f t="shared" si="17"/>
        <v>600000</v>
      </c>
      <c r="AQ535" s="311" t="s">
        <v>1343</v>
      </c>
      <c r="AR535" s="311" t="s">
        <v>1344</v>
      </c>
      <c r="AS535" s="311" t="s">
        <v>3049</v>
      </c>
      <c r="AT535" s="311" t="s">
        <v>3049</v>
      </c>
      <c r="AU535" s="311" t="s">
        <v>3050</v>
      </c>
      <c r="AV535" s="336">
        <v>600000</v>
      </c>
      <c r="AW535" s="311"/>
      <c r="AX535" s="311"/>
    </row>
    <row r="536" spans="1:50" s="123" customFormat="1" ht="72" hidden="1" x14ac:dyDescent="0.2">
      <c r="A536" s="52" t="s">
        <v>47</v>
      </c>
      <c r="B536" s="52" t="s">
        <v>277</v>
      </c>
      <c r="C536" s="52" t="s">
        <v>276</v>
      </c>
      <c r="D536" s="52" t="s">
        <v>33</v>
      </c>
      <c r="E536" s="52" t="s">
        <v>310</v>
      </c>
      <c r="F536" s="121" t="s">
        <v>2106</v>
      </c>
      <c r="G536" s="52" t="s">
        <v>838</v>
      </c>
      <c r="H536" s="71" t="s">
        <v>270</v>
      </c>
      <c r="I536" s="71" t="s">
        <v>274</v>
      </c>
      <c r="J536" s="122">
        <v>65000</v>
      </c>
      <c r="K536" s="249" t="s">
        <v>137</v>
      </c>
      <c r="L536" s="78"/>
      <c r="M536" s="78"/>
      <c r="N536" s="311"/>
      <c r="O536" s="311"/>
      <c r="P536" s="311"/>
      <c r="Q536" s="311"/>
      <c r="R536" s="311"/>
      <c r="S536" s="311"/>
      <c r="T536" s="311"/>
      <c r="U536" s="311"/>
      <c r="V536" s="311"/>
      <c r="W536" s="332"/>
      <c r="X536" s="385"/>
      <c r="Y536" s="311"/>
      <c r="Z536" s="311"/>
      <c r="AA536" s="311"/>
      <c r="AB536" s="311"/>
      <c r="AC536" s="311"/>
      <c r="AD536" s="310" t="s">
        <v>3811</v>
      </c>
      <c r="AE536" s="52"/>
      <c r="AF536" s="54" t="s">
        <v>3030</v>
      </c>
      <c r="AG536" s="54" t="s">
        <v>3537</v>
      </c>
      <c r="AH536" s="54" t="s">
        <v>3451</v>
      </c>
      <c r="AI536" s="52" t="s">
        <v>3467</v>
      </c>
      <c r="AJ536" s="52"/>
      <c r="AK536" s="54" t="s">
        <v>1358</v>
      </c>
      <c r="AL536" s="52" t="s">
        <v>1568</v>
      </c>
      <c r="AM536" s="52" t="s">
        <v>3553</v>
      </c>
      <c r="AN536" s="119"/>
      <c r="AO536" s="119"/>
      <c r="AP536" s="119">
        <f t="shared" si="17"/>
        <v>65000</v>
      </c>
      <c r="AQ536" s="311" t="s">
        <v>1343</v>
      </c>
      <c r="AR536" s="311" t="s">
        <v>1344</v>
      </c>
      <c r="AS536" s="311" t="s">
        <v>3049</v>
      </c>
      <c r="AT536" s="311" t="s">
        <v>3049</v>
      </c>
      <c r="AU536" s="311" t="s">
        <v>3050</v>
      </c>
      <c r="AV536" s="336">
        <v>65000</v>
      </c>
      <c r="AW536" s="311"/>
      <c r="AX536" s="311"/>
    </row>
    <row r="537" spans="1:50" s="123" customFormat="1" ht="72" hidden="1" x14ac:dyDescent="0.2">
      <c r="A537" s="52" t="s">
        <v>47</v>
      </c>
      <c r="B537" s="52" t="s">
        <v>277</v>
      </c>
      <c r="C537" s="52" t="s">
        <v>276</v>
      </c>
      <c r="D537" s="52" t="s">
        <v>33</v>
      </c>
      <c r="E537" s="52" t="s">
        <v>310</v>
      </c>
      <c r="F537" s="121" t="s">
        <v>2107</v>
      </c>
      <c r="G537" s="52" t="s">
        <v>839</v>
      </c>
      <c r="H537" s="71" t="s">
        <v>269</v>
      </c>
      <c r="I537" s="71" t="s">
        <v>840</v>
      </c>
      <c r="J537" s="122">
        <v>40000</v>
      </c>
      <c r="K537" s="249" t="s">
        <v>137</v>
      </c>
      <c r="L537" s="78"/>
      <c r="M537" s="78"/>
      <c r="N537" s="311"/>
      <c r="O537" s="311"/>
      <c r="P537" s="311"/>
      <c r="Q537" s="311"/>
      <c r="R537" s="311"/>
      <c r="S537" s="311"/>
      <c r="T537" s="311"/>
      <c r="U537" s="311"/>
      <c r="V537" s="311"/>
      <c r="W537" s="332"/>
      <c r="X537" s="385"/>
      <c r="Y537" s="311"/>
      <c r="Z537" s="311"/>
      <c r="AA537" s="311"/>
      <c r="AB537" s="311"/>
      <c r="AC537" s="311"/>
      <c r="AD537" s="310" t="s">
        <v>3811</v>
      </c>
      <c r="AE537" s="52"/>
      <c r="AF537" s="54" t="s">
        <v>3030</v>
      </c>
      <c r="AG537" s="54" t="s">
        <v>3537</v>
      </c>
      <c r="AH537" s="54" t="s">
        <v>3451</v>
      </c>
      <c r="AI537" s="52" t="s">
        <v>3467</v>
      </c>
      <c r="AJ537" s="52"/>
      <c r="AK537" s="54" t="s">
        <v>1358</v>
      </c>
      <c r="AL537" s="52" t="s">
        <v>1568</v>
      </c>
      <c r="AM537" s="52" t="s">
        <v>3553</v>
      </c>
      <c r="AN537" s="119"/>
      <c r="AO537" s="119"/>
      <c r="AP537" s="119">
        <f t="shared" si="17"/>
        <v>40000</v>
      </c>
      <c r="AQ537" s="311" t="s">
        <v>1343</v>
      </c>
      <c r="AR537" s="311" t="s">
        <v>1344</v>
      </c>
      <c r="AS537" s="311" t="s">
        <v>3049</v>
      </c>
      <c r="AT537" s="311" t="s">
        <v>3049</v>
      </c>
      <c r="AU537" s="311" t="s">
        <v>3050</v>
      </c>
      <c r="AV537" s="336">
        <v>40000</v>
      </c>
      <c r="AW537" s="311"/>
      <c r="AX537" s="311"/>
    </row>
    <row r="538" spans="1:50" s="123" customFormat="1" ht="72" hidden="1" x14ac:dyDescent="0.2">
      <c r="A538" s="52" t="s">
        <v>47</v>
      </c>
      <c r="B538" s="52" t="s">
        <v>277</v>
      </c>
      <c r="C538" s="52" t="s">
        <v>276</v>
      </c>
      <c r="D538" s="52" t="s">
        <v>33</v>
      </c>
      <c r="E538" s="52" t="s">
        <v>310</v>
      </c>
      <c r="F538" s="121" t="s">
        <v>2108</v>
      </c>
      <c r="G538" s="52" t="s">
        <v>841</v>
      </c>
      <c r="H538" s="71" t="s">
        <v>267</v>
      </c>
      <c r="I538" s="71" t="s">
        <v>511</v>
      </c>
      <c r="J538" s="122">
        <v>18000</v>
      </c>
      <c r="K538" s="249" t="s">
        <v>137</v>
      </c>
      <c r="L538" s="78"/>
      <c r="M538" s="78"/>
      <c r="N538" s="311"/>
      <c r="O538" s="311"/>
      <c r="P538" s="311"/>
      <c r="Q538" s="311"/>
      <c r="R538" s="311"/>
      <c r="S538" s="311"/>
      <c r="T538" s="311"/>
      <c r="U538" s="311"/>
      <c r="V538" s="311"/>
      <c r="W538" s="332"/>
      <c r="X538" s="385"/>
      <c r="Y538" s="311"/>
      <c r="Z538" s="311"/>
      <c r="AA538" s="311"/>
      <c r="AB538" s="311"/>
      <c r="AC538" s="311"/>
      <c r="AD538" s="310" t="s">
        <v>3811</v>
      </c>
      <c r="AE538" s="52"/>
      <c r="AF538" s="54" t="s">
        <v>3030</v>
      </c>
      <c r="AG538" s="54" t="s">
        <v>3537</v>
      </c>
      <c r="AH538" s="54" t="s">
        <v>3451</v>
      </c>
      <c r="AI538" s="52" t="s">
        <v>3467</v>
      </c>
      <c r="AJ538" s="52"/>
      <c r="AK538" s="54" t="s">
        <v>1358</v>
      </c>
      <c r="AL538" s="52" t="s">
        <v>1568</v>
      </c>
      <c r="AM538" s="52" t="s">
        <v>3553</v>
      </c>
      <c r="AN538" s="119"/>
      <c r="AO538" s="119"/>
      <c r="AP538" s="119">
        <f t="shared" si="17"/>
        <v>18000</v>
      </c>
      <c r="AQ538" s="311" t="s">
        <v>1343</v>
      </c>
      <c r="AR538" s="311" t="s">
        <v>1344</v>
      </c>
      <c r="AS538" s="311" t="s">
        <v>3049</v>
      </c>
      <c r="AT538" s="311" t="s">
        <v>3049</v>
      </c>
      <c r="AU538" s="311" t="s">
        <v>3050</v>
      </c>
      <c r="AV538" s="336">
        <v>18000</v>
      </c>
      <c r="AW538" s="311"/>
      <c r="AX538" s="311"/>
    </row>
    <row r="539" spans="1:50" s="123" customFormat="1" ht="72" hidden="1" x14ac:dyDescent="0.2">
      <c r="A539" s="52" t="s">
        <v>47</v>
      </c>
      <c r="B539" s="52" t="s">
        <v>277</v>
      </c>
      <c r="C539" s="52" t="s">
        <v>276</v>
      </c>
      <c r="D539" s="52" t="s">
        <v>33</v>
      </c>
      <c r="E539" s="52" t="s">
        <v>310</v>
      </c>
      <c r="F539" s="121" t="s">
        <v>2109</v>
      </c>
      <c r="G539" s="52" t="s">
        <v>842</v>
      </c>
      <c r="H539" s="71" t="s">
        <v>340</v>
      </c>
      <c r="I539" s="71" t="s">
        <v>840</v>
      </c>
      <c r="J539" s="122">
        <v>36000</v>
      </c>
      <c r="K539" s="249" t="s">
        <v>137</v>
      </c>
      <c r="L539" s="78"/>
      <c r="M539" s="78"/>
      <c r="N539" s="311"/>
      <c r="O539" s="311"/>
      <c r="P539" s="311"/>
      <c r="Q539" s="311"/>
      <c r="R539" s="311"/>
      <c r="S539" s="311"/>
      <c r="T539" s="311"/>
      <c r="U539" s="311"/>
      <c r="V539" s="311"/>
      <c r="W539" s="332"/>
      <c r="X539" s="385"/>
      <c r="Y539" s="311"/>
      <c r="Z539" s="311"/>
      <c r="AA539" s="311"/>
      <c r="AB539" s="311"/>
      <c r="AC539" s="311"/>
      <c r="AD539" s="310" t="s">
        <v>3811</v>
      </c>
      <c r="AE539" s="52"/>
      <c r="AF539" s="54" t="s">
        <v>3030</v>
      </c>
      <c r="AG539" s="54" t="s">
        <v>3537</v>
      </c>
      <c r="AH539" s="54" t="s">
        <v>3451</v>
      </c>
      <c r="AI539" s="52" t="s">
        <v>3467</v>
      </c>
      <c r="AJ539" s="52"/>
      <c r="AK539" s="54" t="s">
        <v>1358</v>
      </c>
      <c r="AL539" s="52" t="s">
        <v>1568</v>
      </c>
      <c r="AM539" s="52" t="s">
        <v>3553</v>
      </c>
      <c r="AN539" s="119"/>
      <c r="AO539" s="119"/>
      <c r="AP539" s="119">
        <f t="shared" si="17"/>
        <v>36000</v>
      </c>
      <c r="AQ539" s="311" t="s">
        <v>1343</v>
      </c>
      <c r="AR539" s="311" t="s">
        <v>1344</v>
      </c>
      <c r="AS539" s="311" t="s">
        <v>3049</v>
      </c>
      <c r="AT539" s="311" t="s">
        <v>3049</v>
      </c>
      <c r="AU539" s="311" t="s">
        <v>3050</v>
      </c>
      <c r="AV539" s="336">
        <v>36000</v>
      </c>
      <c r="AW539" s="311"/>
      <c r="AX539" s="311"/>
    </row>
    <row r="540" spans="1:50" s="123" customFormat="1" ht="72" hidden="1" x14ac:dyDescent="0.2">
      <c r="A540" s="52" t="s">
        <v>47</v>
      </c>
      <c r="B540" s="52" t="s">
        <v>277</v>
      </c>
      <c r="C540" s="52" t="s">
        <v>276</v>
      </c>
      <c r="D540" s="52" t="s">
        <v>33</v>
      </c>
      <c r="E540" s="52" t="s">
        <v>310</v>
      </c>
      <c r="F540" s="121" t="s">
        <v>2110</v>
      </c>
      <c r="G540" s="52" t="s">
        <v>843</v>
      </c>
      <c r="H540" s="71" t="s">
        <v>387</v>
      </c>
      <c r="I540" s="71" t="s">
        <v>274</v>
      </c>
      <c r="J540" s="122">
        <v>176000</v>
      </c>
      <c r="K540" s="249" t="s">
        <v>137</v>
      </c>
      <c r="L540" s="78"/>
      <c r="M540" s="78"/>
      <c r="N540" s="311"/>
      <c r="O540" s="311"/>
      <c r="P540" s="311"/>
      <c r="Q540" s="311"/>
      <c r="R540" s="311"/>
      <c r="S540" s="311"/>
      <c r="T540" s="311"/>
      <c r="U540" s="311"/>
      <c r="V540" s="311"/>
      <c r="W540" s="332"/>
      <c r="X540" s="385"/>
      <c r="Y540" s="311"/>
      <c r="Z540" s="311"/>
      <c r="AA540" s="311"/>
      <c r="AB540" s="311"/>
      <c r="AC540" s="311"/>
      <c r="AD540" s="310" t="s">
        <v>3811</v>
      </c>
      <c r="AE540" s="52"/>
      <c r="AF540" s="54" t="s">
        <v>3030</v>
      </c>
      <c r="AG540" s="54" t="s">
        <v>3537</v>
      </c>
      <c r="AH540" s="54" t="s">
        <v>3451</v>
      </c>
      <c r="AI540" s="52" t="s">
        <v>3467</v>
      </c>
      <c r="AJ540" s="52"/>
      <c r="AK540" s="54" t="s">
        <v>1358</v>
      </c>
      <c r="AL540" s="52" t="s">
        <v>1568</v>
      </c>
      <c r="AM540" s="52" t="s">
        <v>3553</v>
      </c>
      <c r="AN540" s="119"/>
      <c r="AO540" s="119"/>
      <c r="AP540" s="119">
        <f t="shared" si="17"/>
        <v>176000</v>
      </c>
      <c r="AQ540" s="311" t="s">
        <v>1343</v>
      </c>
      <c r="AR540" s="311" t="s">
        <v>1344</v>
      </c>
      <c r="AS540" s="311" t="s">
        <v>3049</v>
      </c>
      <c r="AT540" s="311" t="s">
        <v>3049</v>
      </c>
      <c r="AU540" s="311" t="s">
        <v>3050</v>
      </c>
      <c r="AV540" s="336">
        <v>176000</v>
      </c>
      <c r="AW540" s="311"/>
      <c r="AX540" s="311"/>
    </row>
    <row r="541" spans="1:50" s="123" customFormat="1" ht="72" hidden="1" x14ac:dyDescent="0.2">
      <c r="A541" s="52" t="s">
        <v>47</v>
      </c>
      <c r="B541" s="52" t="s">
        <v>277</v>
      </c>
      <c r="C541" s="52" t="s">
        <v>276</v>
      </c>
      <c r="D541" s="52" t="s">
        <v>33</v>
      </c>
      <c r="E541" s="52" t="s">
        <v>310</v>
      </c>
      <c r="F541" s="121" t="s">
        <v>2111</v>
      </c>
      <c r="G541" s="52" t="s">
        <v>844</v>
      </c>
      <c r="H541" s="71" t="s">
        <v>464</v>
      </c>
      <c r="I541" s="71" t="s">
        <v>511</v>
      </c>
      <c r="J541" s="122">
        <v>45000</v>
      </c>
      <c r="K541" s="249" t="s">
        <v>137</v>
      </c>
      <c r="L541" s="78"/>
      <c r="M541" s="78"/>
      <c r="N541" s="311"/>
      <c r="O541" s="311"/>
      <c r="P541" s="311"/>
      <c r="Q541" s="311"/>
      <c r="R541" s="311"/>
      <c r="S541" s="311"/>
      <c r="T541" s="311"/>
      <c r="U541" s="311"/>
      <c r="V541" s="311"/>
      <c r="W541" s="332"/>
      <c r="X541" s="385"/>
      <c r="Y541" s="311"/>
      <c r="Z541" s="311"/>
      <c r="AA541" s="311"/>
      <c r="AB541" s="311"/>
      <c r="AC541" s="311"/>
      <c r="AD541" s="310" t="s">
        <v>3811</v>
      </c>
      <c r="AE541" s="52"/>
      <c r="AF541" s="54" t="s">
        <v>3030</v>
      </c>
      <c r="AG541" s="54" t="s">
        <v>3537</v>
      </c>
      <c r="AH541" s="54" t="s">
        <v>3451</v>
      </c>
      <c r="AI541" s="52" t="s">
        <v>3467</v>
      </c>
      <c r="AJ541" s="52"/>
      <c r="AK541" s="54" t="s">
        <v>1358</v>
      </c>
      <c r="AL541" s="52" t="s">
        <v>1568</v>
      </c>
      <c r="AM541" s="52" t="s">
        <v>3553</v>
      </c>
      <c r="AN541" s="119"/>
      <c r="AO541" s="119"/>
      <c r="AP541" s="119">
        <f t="shared" si="17"/>
        <v>45000</v>
      </c>
      <c r="AQ541" s="311" t="s">
        <v>1343</v>
      </c>
      <c r="AR541" s="311" t="s">
        <v>1344</v>
      </c>
      <c r="AS541" s="311" t="s">
        <v>3049</v>
      </c>
      <c r="AT541" s="311" t="s">
        <v>3049</v>
      </c>
      <c r="AU541" s="311" t="s">
        <v>3050</v>
      </c>
      <c r="AV541" s="336">
        <v>45000</v>
      </c>
      <c r="AW541" s="311"/>
      <c r="AX541" s="311"/>
    </row>
    <row r="542" spans="1:50" s="123" customFormat="1" ht="72" hidden="1" x14ac:dyDescent="0.2">
      <c r="A542" s="52" t="s">
        <v>47</v>
      </c>
      <c r="B542" s="52" t="s">
        <v>277</v>
      </c>
      <c r="C542" s="52" t="s">
        <v>276</v>
      </c>
      <c r="D542" s="52" t="s">
        <v>10</v>
      </c>
      <c r="E542" s="52" t="s">
        <v>311</v>
      </c>
      <c r="F542" s="121" t="s">
        <v>2112</v>
      </c>
      <c r="G542" s="52" t="s">
        <v>845</v>
      </c>
      <c r="H542" s="71" t="s">
        <v>303</v>
      </c>
      <c r="I542" s="71" t="s">
        <v>271</v>
      </c>
      <c r="J542" s="122">
        <v>170000</v>
      </c>
      <c r="K542" s="249" t="s">
        <v>137</v>
      </c>
      <c r="L542" s="78"/>
      <c r="M542" s="78"/>
      <c r="N542" s="19"/>
      <c r="O542" s="19"/>
      <c r="P542" s="19"/>
      <c r="Q542" s="19"/>
      <c r="R542" s="19"/>
      <c r="S542" s="19"/>
      <c r="T542" s="19"/>
      <c r="U542" s="19"/>
      <c r="V542" s="19"/>
      <c r="W542" s="18"/>
      <c r="X542" s="46"/>
      <c r="Y542" s="19"/>
      <c r="Z542" s="19"/>
      <c r="AA542" s="19"/>
      <c r="AB542" s="19"/>
      <c r="AC542" s="19"/>
      <c r="AD542" s="310" t="s">
        <v>3816</v>
      </c>
      <c r="AE542" s="52"/>
      <c r="AF542" s="54" t="s">
        <v>3034</v>
      </c>
      <c r="AG542" s="54"/>
      <c r="AH542" s="54" t="s">
        <v>3481</v>
      </c>
      <c r="AI542" s="52" t="s">
        <v>3467</v>
      </c>
      <c r="AJ542" s="52"/>
      <c r="AK542" s="54" t="s">
        <v>1365</v>
      </c>
      <c r="AL542" s="54" t="s">
        <v>1573</v>
      </c>
      <c r="AM542" s="52" t="s">
        <v>3553</v>
      </c>
      <c r="AN542" s="119"/>
      <c r="AO542" s="119"/>
      <c r="AP542" s="119">
        <f t="shared" si="17"/>
        <v>170000</v>
      </c>
      <c r="AQ542" s="311" t="s">
        <v>1343</v>
      </c>
      <c r="AR542" s="311" t="s">
        <v>1344</v>
      </c>
      <c r="AS542" s="311" t="s">
        <v>3054</v>
      </c>
      <c r="AT542" s="311" t="s">
        <v>3054</v>
      </c>
      <c r="AU542" s="311" t="s">
        <v>3055</v>
      </c>
      <c r="AV542" s="17">
        <v>170000</v>
      </c>
      <c r="AW542" s="19"/>
      <c r="AX542" s="19"/>
    </row>
    <row r="543" spans="1:50" s="123" customFormat="1" ht="90" hidden="1" x14ac:dyDescent="0.2">
      <c r="A543" s="52" t="s">
        <v>47</v>
      </c>
      <c r="B543" s="52" t="s">
        <v>277</v>
      </c>
      <c r="C543" s="52" t="s">
        <v>276</v>
      </c>
      <c r="D543" s="52" t="s">
        <v>10</v>
      </c>
      <c r="E543" s="52" t="s">
        <v>311</v>
      </c>
      <c r="F543" s="121" t="s">
        <v>2113</v>
      </c>
      <c r="G543" s="52" t="s">
        <v>846</v>
      </c>
      <c r="H543" s="71" t="s">
        <v>270</v>
      </c>
      <c r="I543" s="71" t="s">
        <v>271</v>
      </c>
      <c r="J543" s="122">
        <v>120000</v>
      </c>
      <c r="K543" s="249" t="s">
        <v>137</v>
      </c>
      <c r="L543" s="78"/>
      <c r="M543" s="78"/>
      <c r="N543" s="19"/>
      <c r="O543" s="19"/>
      <c r="P543" s="19"/>
      <c r="Q543" s="19"/>
      <c r="R543" s="19"/>
      <c r="S543" s="19"/>
      <c r="T543" s="19"/>
      <c r="U543" s="19"/>
      <c r="V543" s="19"/>
      <c r="W543" s="18"/>
      <c r="X543" s="46"/>
      <c r="Y543" s="19"/>
      <c r="Z543" s="19"/>
      <c r="AA543" s="19"/>
      <c r="AB543" s="19"/>
      <c r="AC543" s="19"/>
      <c r="AD543" s="310" t="s">
        <v>3816</v>
      </c>
      <c r="AE543" s="52"/>
      <c r="AF543" s="54" t="s">
        <v>3034</v>
      </c>
      <c r="AG543" s="54"/>
      <c r="AH543" s="54" t="s">
        <v>3481</v>
      </c>
      <c r="AI543" s="52" t="s">
        <v>3467</v>
      </c>
      <c r="AJ543" s="52"/>
      <c r="AK543" s="54" t="s">
        <v>1365</v>
      </c>
      <c r="AL543" s="54" t="s">
        <v>1573</v>
      </c>
      <c r="AM543" s="52" t="s">
        <v>3553</v>
      </c>
      <c r="AN543" s="119"/>
      <c r="AO543" s="119"/>
      <c r="AP543" s="119">
        <f t="shared" si="17"/>
        <v>120000</v>
      </c>
      <c r="AQ543" s="311" t="s">
        <v>1343</v>
      </c>
      <c r="AR543" s="311" t="s">
        <v>1344</v>
      </c>
      <c r="AS543" s="311" t="s">
        <v>3054</v>
      </c>
      <c r="AT543" s="311" t="s">
        <v>3054</v>
      </c>
      <c r="AU543" s="311" t="s">
        <v>3055</v>
      </c>
      <c r="AV543" s="17">
        <v>120000</v>
      </c>
      <c r="AW543" s="19"/>
      <c r="AX543" s="19"/>
    </row>
    <row r="544" spans="1:50" s="123" customFormat="1" ht="72" hidden="1" x14ac:dyDescent="0.2">
      <c r="A544" s="52" t="s">
        <v>47</v>
      </c>
      <c r="B544" s="52" t="s">
        <v>277</v>
      </c>
      <c r="C544" s="52" t="s">
        <v>276</v>
      </c>
      <c r="D544" s="52" t="s">
        <v>10</v>
      </c>
      <c r="E544" s="52" t="s">
        <v>311</v>
      </c>
      <c r="F544" s="121" t="s">
        <v>2114</v>
      </c>
      <c r="G544" s="52" t="s">
        <v>847</v>
      </c>
      <c r="H544" s="71" t="s">
        <v>501</v>
      </c>
      <c r="I544" s="71" t="s">
        <v>271</v>
      </c>
      <c r="J544" s="122">
        <v>368000</v>
      </c>
      <c r="K544" s="249" t="s">
        <v>137</v>
      </c>
      <c r="L544" s="78"/>
      <c r="M544" s="78"/>
      <c r="N544" s="19"/>
      <c r="O544" s="19"/>
      <c r="P544" s="19"/>
      <c r="Q544" s="19"/>
      <c r="R544" s="19"/>
      <c r="S544" s="19"/>
      <c r="T544" s="19"/>
      <c r="U544" s="19"/>
      <c r="V544" s="19"/>
      <c r="W544" s="18"/>
      <c r="X544" s="46"/>
      <c r="Y544" s="19"/>
      <c r="Z544" s="19"/>
      <c r="AA544" s="19"/>
      <c r="AB544" s="19"/>
      <c r="AC544" s="19"/>
      <c r="AD544" s="310" t="s">
        <v>3816</v>
      </c>
      <c r="AE544" s="52"/>
      <c r="AF544" s="54" t="s">
        <v>3034</v>
      </c>
      <c r="AG544" s="54"/>
      <c r="AH544" s="54" t="s">
        <v>3481</v>
      </c>
      <c r="AI544" s="52" t="s">
        <v>3467</v>
      </c>
      <c r="AJ544" s="52"/>
      <c r="AK544" s="54" t="s">
        <v>1365</v>
      </c>
      <c r="AL544" s="54" t="s">
        <v>1573</v>
      </c>
      <c r="AM544" s="52" t="s">
        <v>3553</v>
      </c>
      <c r="AN544" s="119"/>
      <c r="AO544" s="119"/>
      <c r="AP544" s="119">
        <f t="shared" si="17"/>
        <v>368000</v>
      </c>
      <c r="AQ544" s="311" t="s">
        <v>1343</v>
      </c>
      <c r="AR544" s="311" t="s">
        <v>1344</v>
      </c>
      <c r="AS544" s="311" t="s">
        <v>3054</v>
      </c>
      <c r="AT544" s="311" t="s">
        <v>3054</v>
      </c>
      <c r="AU544" s="311" t="s">
        <v>3055</v>
      </c>
      <c r="AV544" s="17">
        <v>368000</v>
      </c>
      <c r="AW544" s="19"/>
      <c r="AX544" s="19"/>
    </row>
    <row r="545" spans="1:50" s="123" customFormat="1" ht="72" hidden="1" x14ac:dyDescent="0.2">
      <c r="A545" s="52" t="s">
        <v>47</v>
      </c>
      <c r="B545" s="52" t="s">
        <v>277</v>
      </c>
      <c r="C545" s="52" t="s">
        <v>276</v>
      </c>
      <c r="D545" s="52" t="s">
        <v>10</v>
      </c>
      <c r="E545" s="52" t="s">
        <v>311</v>
      </c>
      <c r="F545" s="121" t="s">
        <v>2115</v>
      </c>
      <c r="G545" s="52" t="s">
        <v>848</v>
      </c>
      <c r="H545" s="71" t="s">
        <v>317</v>
      </c>
      <c r="I545" s="71" t="s">
        <v>271</v>
      </c>
      <c r="J545" s="122">
        <v>110000</v>
      </c>
      <c r="K545" s="249" t="s">
        <v>137</v>
      </c>
      <c r="L545" s="78"/>
      <c r="M545" s="78"/>
      <c r="N545" s="19"/>
      <c r="O545" s="19"/>
      <c r="P545" s="19"/>
      <c r="Q545" s="19"/>
      <c r="R545" s="19"/>
      <c r="S545" s="19"/>
      <c r="T545" s="19"/>
      <c r="U545" s="19"/>
      <c r="V545" s="19"/>
      <c r="W545" s="18"/>
      <c r="X545" s="46"/>
      <c r="Y545" s="19"/>
      <c r="Z545" s="19"/>
      <c r="AA545" s="19"/>
      <c r="AB545" s="19"/>
      <c r="AC545" s="19"/>
      <c r="AD545" s="310" t="s">
        <v>3816</v>
      </c>
      <c r="AE545" s="52"/>
      <c r="AF545" s="54" t="s">
        <v>3034</v>
      </c>
      <c r="AG545" s="54"/>
      <c r="AH545" s="54" t="s">
        <v>3481</v>
      </c>
      <c r="AI545" s="52" t="s">
        <v>3467</v>
      </c>
      <c r="AJ545" s="52"/>
      <c r="AK545" s="54" t="s">
        <v>1365</v>
      </c>
      <c r="AL545" s="54" t="s">
        <v>1573</v>
      </c>
      <c r="AM545" s="52" t="s">
        <v>3553</v>
      </c>
      <c r="AN545" s="119"/>
      <c r="AO545" s="119"/>
      <c r="AP545" s="119">
        <f t="shared" si="17"/>
        <v>110000</v>
      </c>
      <c r="AQ545" s="311" t="s">
        <v>1343</v>
      </c>
      <c r="AR545" s="311" t="s">
        <v>1344</v>
      </c>
      <c r="AS545" s="311" t="s">
        <v>3054</v>
      </c>
      <c r="AT545" s="311" t="s">
        <v>3054</v>
      </c>
      <c r="AU545" s="311" t="s">
        <v>3055</v>
      </c>
      <c r="AV545" s="17">
        <v>110000</v>
      </c>
      <c r="AW545" s="19"/>
      <c r="AX545" s="19"/>
    </row>
    <row r="546" spans="1:50" s="123" customFormat="1" ht="72" hidden="1" x14ac:dyDescent="0.2">
      <c r="A546" s="52" t="s">
        <v>47</v>
      </c>
      <c r="B546" s="52" t="s">
        <v>277</v>
      </c>
      <c r="C546" s="52" t="s">
        <v>276</v>
      </c>
      <c r="D546" s="52" t="s">
        <v>10</v>
      </c>
      <c r="E546" s="52" t="s">
        <v>311</v>
      </c>
      <c r="F546" s="121" t="s">
        <v>2116</v>
      </c>
      <c r="G546" s="52" t="s">
        <v>849</v>
      </c>
      <c r="H546" s="71" t="s">
        <v>270</v>
      </c>
      <c r="I546" s="71" t="s">
        <v>271</v>
      </c>
      <c r="J546" s="122">
        <v>100000</v>
      </c>
      <c r="K546" s="249" t="s">
        <v>137</v>
      </c>
      <c r="L546" s="78"/>
      <c r="M546" s="78"/>
      <c r="N546" s="19" t="s">
        <v>3799</v>
      </c>
      <c r="O546" s="48">
        <v>23111</v>
      </c>
      <c r="P546" s="19" t="s">
        <v>3800</v>
      </c>
      <c r="Q546" s="19" t="s">
        <v>29</v>
      </c>
      <c r="R546" s="19" t="s">
        <v>1363</v>
      </c>
      <c r="S546" s="19"/>
      <c r="T546" s="19"/>
      <c r="U546" s="19" t="s">
        <v>3801</v>
      </c>
      <c r="V546" s="17">
        <v>100000</v>
      </c>
      <c r="W546" s="332" t="s">
        <v>1182</v>
      </c>
      <c r="X546" s="128">
        <v>23141</v>
      </c>
      <c r="Y546" s="17">
        <v>100000</v>
      </c>
      <c r="Z546" s="19">
        <v>7014310000</v>
      </c>
      <c r="AA546" s="19"/>
      <c r="AB546" s="19"/>
      <c r="AC546" s="17">
        <v>100000</v>
      </c>
      <c r="AD546" s="310" t="s">
        <v>3802</v>
      </c>
      <c r="AE546" s="52"/>
      <c r="AF546" s="54" t="s">
        <v>3034</v>
      </c>
      <c r="AG546" s="54"/>
      <c r="AH546" s="54" t="s">
        <v>3481</v>
      </c>
      <c r="AI546" s="52" t="s">
        <v>2456</v>
      </c>
      <c r="AJ546" s="52"/>
      <c r="AK546" s="54" t="s">
        <v>1365</v>
      </c>
      <c r="AL546" s="54" t="s">
        <v>1573</v>
      </c>
      <c r="AM546" s="52" t="s">
        <v>3553</v>
      </c>
      <c r="AN546" s="122">
        <v>100000</v>
      </c>
      <c r="AO546" s="119"/>
      <c r="AP546" s="119">
        <f t="shared" si="17"/>
        <v>0</v>
      </c>
      <c r="AQ546" s="311" t="s">
        <v>1343</v>
      </c>
      <c r="AR546" s="311" t="s">
        <v>1344</v>
      </c>
      <c r="AS546" s="311" t="s">
        <v>3054</v>
      </c>
      <c r="AT546" s="311" t="s">
        <v>3054</v>
      </c>
      <c r="AU546" s="311" t="s">
        <v>3055</v>
      </c>
      <c r="AV546" s="17">
        <v>100000</v>
      </c>
      <c r="AW546" s="19"/>
      <c r="AX546" s="19"/>
    </row>
    <row r="547" spans="1:50" s="123" customFormat="1" ht="72" hidden="1" x14ac:dyDescent="0.2">
      <c r="A547" s="52" t="s">
        <v>47</v>
      </c>
      <c r="B547" s="52" t="s">
        <v>277</v>
      </c>
      <c r="C547" s="52" t="s">
        <v>276</v>
      </c>
      <c r="D547" s="52" t="s">
        <v>10</v>
      </c>
      <c r="E547" s="52" t="s">
        <v>311</v>
      </c>
      <c r="F547" s="121" t="s">
        <v>2117</v>
      </c>
      <c r="G547" s="52" t="s">
        <v>850</v>
      </c>
      <c r="H547" s="71" t="s">
        <v>270</v>
      </c>
      <c r="I547" s="71" t="s">
        <v>631</v>
      </c>
      <c r="J547" s="122">
        <v>95000</v>
      </c>
      <c r="K547" s="249" t="s">
        <v>137</v>
      </c>
      <c r="L547" s="78"/>
      <c r="M547" s="78"/>
      <c r="N547" s="19" t="s">
        <v>3799</v>
      </c>
      <c r="O547" s="48">
        <v>23111</v>
      </c>
      <c r="P547" s="19" t="s">
        <v>3800</v>
      </c>
      <c r="Q547" s="19" t="s">
        <v>29</v>
      </c>
      <c r="R547" s="19" t="s">
        <v>1363</v>
      </c>
      <c r="S547" s="19"/>
      <c r="T547" s="19"/>
      <c r="U547" s="19" t="s">
        <v>3801</v>
      </c>
      <c r="V547" s="17">
        <v>95000</v>
      </c>
      <c r="W547" s="332" t="s">
        <v>1182</v>
      </c>
      <c r="X547" s="128">
        <v>23141</v>
      </c>
      <c r="Y547" s="17">
        <v>95000</v>
      </c>
      <c r="Z547" s="19">
        <v>7014310000</v>
      </c>
      <c r="AA547" s="19"/>
      <c r="AB547" s="19"/>
      <c r="AC547" s="17">
        <v>95000</v>
      </c>
      <c r="AD547" s="310" t="s">
        <v>3802</v>
      </c>
      <c r="AE547" s="52"/>
      <c r="AF547" s="54" t="s">
        <v>3034</v>
      </c>
      <c r="AG547" s="54"/>
      <c r="AH547" s="54" t="s">
        <v>3481</v>
      </c>
      <c r="AI547" s="52" t="s">
        <v>2456</v>
      </c>
      <c r="AJ547" s="52"/>
      <c r="AK547" s="54" t="s">
        <v>1365</v>
      </c>
      <c r="AL547" s="54" t="s">
        <v>1573</v>
      </c>
      <c r="AM547" s="52" t="s">
        <v>3553</v>
      </c>
      <c r="AN547" s="122">
        <v>95000</v>
      </c>
      <c r="AO547" s="119"/>
      <c r="AP547" s="119">
        <f t="shared" si="17"/>
        <v>0</v>
      </c>
      <c r="AQ547" s="311" t="s">
        <v>1343</v>
      </c>
      <c r="AR547" s="311" t="s">
        <v>1344</v>
      </c>
      <c r="AS547" s="311" t="s">
        <v>3054</v>
      </c>
      <c r="AT547" s="311" t="s">
        <v>3054</v>
      </c>
      <c r="AU547" s="311" t="s">
        <v>3055</v>
      </c>
      <c r="AV547" s="17">
        <v>95000</v>
      </c>
      <c r="AW547" s="19"/>
      <c r="AX547" s="19"/>
    </row>
    <row r="548" spans="1:50" s="123" customFormat="1" ht="72" hidden="1" x14ac:dyDescent="0.2">
      <c r="A548" s="52" t="s">
        <v>47</v>
      </c>
      <c r="B548" s="52" t="s">
        <v>277</v>
      </c>
      <c r="C548" s="52" t="s">
        <v>276</v>
      </c>
      <c r="D548" s="52" t="s">
        <v>10</v>
      </c>
      <c r="E548" s="52" t="s">
        <v>311</v>
      </c>
      <c r="F548" s="121" t="s">
        <v>2118</v>
      </c>
      <c r="G548" s="52" t="s">
        <v>851</v>
      </c>
      <c r="H548" s="71" t="s">
        <v>303</v>
      </c>
      <c r="I548" s="71" t="s">
        <v>271</v>
      </c>
      <c r="J548" s="122">
        <v>80000</v>
      </c>
      <c r="K548" s="249" t="s">
        <v>137</v>
      </c>
      <c r="L548" s="78"/>
      <c r="M548" s="78"/>
      <c r="N548" s="19"/>
      <c r="O548" s="19"/>
      <c r="P548" s="19"/>
      <c r="Q548" s="19"/>
      <c r="R548" s="19"/>
      <c r="S548" s="19"/>
      <c r="T548" s="19"/>
      <c r="U548" s="19"/>
      <c r="V548" s="19"/>
      <c r="W548" s="18"/>
      <c r="X548" s="46"/>
      <c r="Y548" s="19"/>
      <c r="Z548" s="19"/>
      <c r="AA548" s="19"/>
      <c r="AB548" s="19"/>
      <c r="AC548" s="19"/>
      <c r="AD548" s="310" t="s">
        <v>3816</v>
      </c>
      <c r="AE548" s="52"/>
      <c r="AF548" s="54" t="s">
        <v>3034</v>
      </c>
      <c r="AG548" s="54"/>
      <c r="AH548" s="54" t="s">
        <v>3481</v>
      </c>
      <c r="AI548" s="52" t="s">
        <v>3467</v>
      </c>
      <c r="AJ548" s="52"/>
      <c r="AK548" s="54" t="s">
        <v>1365</v>
      </c>
      <c r="AL548" s="54" t="s">
        <v>1573</v>
      </c>
      <c r="AM548" s="52" t="s">
        <v>3553</v>
      </c>
      <c r="AN548" s="119"/>
      <c r="AO548" s="119"/>
      <c r="AP548" s="119">
        <f t="shared" si="17"/>
        <v>80000</v>
      </c>
      <c r="AQ548" s="311" t="s">
        <v>1343</v>
      </c>
      <c r="AR548" s="311" t="s">
        <v>1344</v>
      </c>
      <c r="AS548" s="311" t="s">
        <v>3054</v>
      </c>
      <c r="AT548" s="311" t="s">
        <v>3054</v>
      </c>
      <c r="AU548" s="311" t="s">
        <v>3055</v>
      </c>
      <c r="AV548" s="17">
        <v>80000</v>
      </c>
      <c r="AW548" s="19"/>
      <c r="AX548" s="19"/>
    </row>
    <row r="549" spans="1:50" s="123" customFormat="1" ht="72" hidden="1" x14ac:dyDescent="0.2">
      <c r="A549" s="52" t="s">
        <v>47</v>
      </c>
      <c r="B549" s="52" t="s">
        <v>277</v>
      </c>
      <c r="C549" s="52" t="s">
        <v>276</v>
      </c>
      <c r="D549" s="52" t="s">
        <v>10</v>
      </c>
      <c r="E549" s="52" t="s">
        <v>311</v>
      </c>
      <c r="F549" s="121" t="s">
        <v>2119</v>
      </c>
      <c r="G549" s="52" t="s">
        <v>852</v>
      </c>
      <c r="H549" s="71" t="s">
        <v>317</v>
      </c>
      <c r="I549" s="71" t="s">
        <v>271</v>
      </c>
      <c r="J549" s="122">
        <v>75000</v>
      </c>
      <c r="K549" s="249" t="s">
        <v>137</v>
      </c>
      <c r="L549" s="78"/>
      <c r="M549" s="78"/>
      <c r="N549" s="19"/>
      <c r="O549" s="19"/>
      <c r="P549" s="19"/>
      <c r="Q549" s="19"/>
      <c r="R549" s="19"/>
      <c r="S549" s="19"/>
      <c r="T549" s="19"/>
      <c r="U549" s="19"/>
      <c r="V549" s="19"/>
      <c r="W549" s="18"/>
      <c r="X549" s="46"/>
      <c r="Y549" s="19"/>
      <c r="Z549" s="19"/>
      <c r="AA549" s="19"/>
      <c r="AB549" s="19"/>
      <c r="AC549" s="19"/>
      <c r="AD549" s="310" t="s">
        <v>3816</v>
      </c>
      <c r="AE549" s="52"/>
      <c r="AF549" s="54" t="s">
        <v>3034</v>
      </c>
      <c r="AG549" s="54"/>
      <c r="AH549" s="54" t="s">
        <v>3481</v>
      </c>
      <c r="AI549" s="52" t="s">
        <v>3467</v>
      </c>
      <c r="AJ549" s="52"/>
      <c r="AK549" s="54" t="s">
        <v>1365</v>
      </c>
      <c r="AL549" s="54" t="s">
        <v>1573</v>
      </c>
      <c r="AM549" s="52" t="s">
        <v>3553</v>
      </c>
      <c r="AN549" s="119"/>
      <c r="AO549" s="119"/>
      <c r="AP549" s="119">
        <f t="shared" si="17"/>
        <v>75000</v>
      </c>
      <c r="AQ549" s="311" t="s">
        <v>1343</v>
      </c>
      <c r="AR549" s="311" t="s">
        <v>1344</v>
      </c>
      <c r="AS549" s="311" t="s">
        <v>3054</v>
      </c>
      <c r="AT549" s="311" t="s">
        <v>3054</v>
      </c>
      <c r="AU549" s="311" t="s">
        <v>3055</v>
      </c>
      <c r="AV549" s="17">
        <v>75000</v>
      </c>
      <c r="AW549" s="19"/>
      <c r="AX549" s="19"/>
    </row>
    <row r="550" spans="1:50" s="123" customFormat="1" ht="72" hidden="1" x14ac:dyDescent="0.2">
      <c r="A550" s="52" t="s">
        <v>47</v>
      </c>
      <c r="B550" s="52" t="s">
        <v>277</v>
      </c>
      <c r="C550" s="52" t="s">
        <v>276</v>
      </c>
      <c r="D550" s="52" t="s">
        <v>10</v>
      </c>
      <c r="E550" s="52" t="s">
        <v>311</v>
      </c>
      <c r="F550" s="121" t="s">
        <v>2120</v>
      </c>
      <c r="G550" s="52" t="s">
        <v>853</v>
      </c>
      <c r="H550" s="71" t="s">
        <v>269</v>
      </c>
      <c r="I550" s="71" t="s">
        <v>271</v>
      </c>
      <c r="J550" s="122">
        <v>30000</v>
      </c>
      <c r="K550" s="249" t="s">
        <v>137</v>
      </c>
      <c r="L550" s="78"/>
      <c r="M550" s="78"/>
      <c r="N550" s="19"/>
      <c r="O550" s="19"/>
      <c r="P550" s="19"/>
      <c r="Q550" s="19"/>
      <c r="R550" s="19"/>
      <c r="S550" s="19"/>
      <c r="T550" s="19"/>
      <c r="U550" s="19"/>
      <c r="V550" s="19"/>
      <c r="W550" s="18"/>
      <c r="X550" s="46"/>
      <c r="Y550" s="19"/>
      <c r="Z550" s="19"/>
      <c r="AA550" s="19"/>
      <c r="AB550" s="19"/>
      <c r="AC550" s="19"/>
      <c r="AD550" s="310" t="s">
        <v>3816</v>
      </c>
      <c r="AE550" s="52"/>
      <c r="AF550" s="54" t="s">
        <v>3034</v>
      </c>
      <c r="AG550" s="54"/>
      <c r="AH550" s="54" t="s">
        <v>3481</v>
      </c>
      <c r="AI550" s="52" t="s">
        <v>3467</v>
      </c>
      <c r="AJ550" s="52"/>
      <c r="AK550" s="54" t="s">
        <v>1365</v>
      </c>
      <c r="AL550" s="54" t="s">
        <v>1573</v>
      </c>
      <c r="AM550" s="52" t="s">
        <v>3553</v>
      </c>
      <c r="AN550" s="119"/>
      <c r="AO550" s="119"/>
      <c r="AP550" s="119">
        <f t="shared" si="17"/>
        <v>30000</v>
      </c>
      <c r="AQ550" s="311" t="s">
        <v>1343</v>
      </c>
      <c r="AR550" s="311" t="s">
        <v>1344</v>
      </c>
      <c r="AS550" s="311" t="s">
        <v>3054</v>
      </c>
      <c r="AT550" s="311" t="s">
        <v>3054</v>
      </c>
      <c r="AU550" s="311" t="s">
        <v>3055</v>
      </c>
      <c r="AV550" s="17">
        <v>30000</v>
      </c>
      <c r="AW550" s="19"/>
      <c r="AX550" s="19"/>
    </row>
    <row r="551" spans="1:50" s="123" customFormat="1" ht="72" hidden="1" x14ac:dyDescent="0.2">
      <c r="A551" s="52" t="s">
        <v>47</v>
      </c>
      <c r="B551" s="52" t="s">
        <v>277</v>
      </c>
      <c r="C551" s="52" t="s">
        <v>276</v>
      </c>
      <c r="D551" s="52" t="s">
        <v>10</v>
      </c>
      <c r="E551" s="52" t="s">
        <v>311</v>
      </c>
      <c r="F551" s="121" t="s">
        <v>2121</v>
      </c>
      <c r="G551" s="52" t="s">
        <v>854</v>
      </c>
      <c r="H551" s="71" t="s">
        <v>269</v>
      </c>
      <c r="I551" s="71" t="s">
        <v>271</v>
      </c>
      <c r="J551" s="122">
        <v>17800</v>
      </c>
      <c r="K551" s="249" t="s">
        <v>137</v>
      </c>
      <c r="L551" s="78"/>
      <c r="M551" s="78"/>
      <c r="N551" s="19"/>
      <c r="O551" s="19"/>
      <c r="P551" s="19"/>
      <c r="Q551" s="19"/>
      <c r="R551" s="19"/>
      <c r="S551" s="19"/>
      <c r="T551" s="19"/>
      <c r="U551" s="19"/>
      <c r="V551" s="19"/>
      <c r="W551" s="18"/>
      <c r="X551" s="46"/>
      <c r="Y551" s="19"/>
      <c r="Z551" s="19"/>
      <c r="AA551" s="19"/>
      <c r="AB551" s="19"/>
      <c r="AC551" s="19"/>
      <c r="AD551" s="310" t="s">
        <v>3816</v>
      </c>
      <c r="AE551" s="52"/>
      <c r="AF551" s="54" t="s">
        <v>3034</v>
      </c>
      <c r="AG551" s="54"/>
      <c r="AH551" s="54" t="s">
        <v>3481</v>
      </c>
      <c r="AI551" s="52" t="s">
        <v>3467</v>
      </c>
      <c r="AJ551" s="52"/>
      <c r="AK551" s="54" t="s">
        <v>1365</v>
      </c>
      <c r="AL551" s="54" t="s">
        <v>1573</v>
      </c>
      <c r="AM551" s="52" t="s">
        <v>3553</v>
      </c>
      <c r="AN551" s="119"/>
      <c r="AO551" s="119"/>
      <c r="AP551" s="119">
        <f t="shared" si="17"/>
        <v>17800</v>
      </c>
      <c r="AQ551" s="311" t="s">
        <v>1343</v>
      </c>
      <c r="AR551" s="311" t="s">
        <v>1344</v>
      </c>
      <c r="AS551" s="311" t="s">
        <v>3054</v>
      </c>
      <c r="AT551" s="311" t="s">
        <v>3054</v>
      </c>
      <c r="AU551" s="311" t="s">
        <v>3055</v>
      </c>
      <c r="AV551" s="17">
        <v>17800</v>
      </c>
      <c r="AW551" s="19"/>
      <c r="AX551" s="19"/>
    </row>
    <row r="552" spans="1:50" s="123" customFormat="1" ht="72" hidden="1" x14ac:dyDescent="0.2">
      <c r="A552" s="52" t="s">
        <v>47</v>
      </c>
      <c r="B552" s="52" t="s">
        <v>277</v>
      </c>
      <c r="C552" s="52" t="s">
        <v>276</v>
      </c>
      <c r="D552" s="52" t="s">
        <v>10</v>
      </c>
      <c r="E552" s="52" t="s">
        <v>311</v>
      </c>
      <c r="F552" s="121" t="s">
        <v>2122</v>
      </c>
      <c r="G552" s="52" t="s">
        <v>855</v>
      </c>
      <c r="H552" s="71" t="s">
        <v>269</v>
      </c>
      <c r="I552" s="71" t="s">
        <v>271</v>
      </c>
      <c r="J552" s="122">
        <v>48000</v>
      </c>
      <c r="K552" s="249" t="s">
        <v>137</v>
      </c>
      <c r="L552" s="78"/>
      <c r="M552" s="78"/>
      <c r="N552" s="19"/>
      <c r="O552" s="19"/>
      <c r="P552" s="19"/>
      <c r="Q552" s="19"/>
      <c r="R552" s="19"/>
      <c r="S552" s="19"/>
      <c r="T552" s="19"/>
      <c r="U552" s="19"/>
      <c r="V552" s="19"/>
      <c r="W552" s="18"/>
      <c r="X552" s="46"/>
      <c r="Y552" s="19"/>
      <c r="Z552" s="19"/>
      <c r="AA552" s="19"/>
      <c r="AB552" s="19"/>
      <c r="AC552" s="19"/>
      <c r="AD552" s="310" t="s">
        <v>3816</v>
      </c>
      <c r="AE552" s="52"/>
      <c r="AF552" s="54" t="s">
        <v>3034</v>
      </c>
      <c r="AG552" s="54"/>
      <c r="AH552" s="54" t="s">
        <v>3481</v>
      </c>
      <c r="AI552" s="52" t="s">
        <v>3467</v>
      </c>
      <c r="AJ552" s="52"/>
      <c r="AK552" s="54" t="s">
        <v>1365</v>
      </c>
      <c r="AL552" s="54" t="s">
        <v>1573</v>
      </c>
      <c r="AM552" s="52" t="s">
        <v>3553</v>
      </c>
      <c r="AN552" s="119"/>
      <c r="AO552" s="119"/>
      <c r="AP552" s="119">
        <f t="shared" si="17"/>
        <v>48000</v>
      </c>
      <c r="AQ552" s="311" t="s">
        <v>1343</v>
      </c>
      <c r="AR552" s="311" t="s">
        <v>1344</v>
      </c>
      <c r="AS552" s="311" t="s">
        <v>3054</v>
      </c>
      <c r="AT552" s="311" t="s">
        <v>3054</v>
      </c>
      <c r="AU552" s="311" t="s">
        <v>3055</v>
      </c>
      <c r="AV552" s="17">
        <v>48000</v>
      </c>
      <c r="AW552" s="19"/>
      <c r="AX552" s="19"/>
    </row>
    <row r="553" spans="1:50" s="123" customFormat="1" ht="72" hidden="1" x14ac:dyDescent="0.2">
      <c r="A553" s="52" t="s">
        <v>47</v>
      </c>
      <c r="B553" s="52" t="s">
        <v>277</v>
      </c>
      <c r="C553" s="52" t="s">
        <v>276</v>
      </c>
      <c r="D553" s="52" t="s">
        <v>10</v>
      </c>
      <c r="E553" s="52" t="s">
        <v>311</v>
      </c>
      <c r="F553" s="121" t="s">
        <v>2123</v>
      </c>
      <c r="G553" s="52" t="s">
        <v>856</v>
      </c>
      <c r="H553" s="71" t="s">
        <v>269</v>
      </c>
      <c r="I553" s="71" t="s">
        <v>271</v>
      </c>
      <c r="J553" s="122">
        <v>20000</v>
      </c>
      <c r="K553" s="249" t="s">
        <v>137</v>
      </c>
      <c r="L553" s="78"/>
      <c r="M553" s="78"/>
      <c r="N553" s="19"/>
      <c r="O553" s="19"/>
      <c r="P553" s="19"/>
      <c r="Q553" s="19"/>
      <c r="R553" s="19"/>
      <c r="S553" s="19"/>
      <c r="T553" s="19"/>
      <c r="U553" s="19"/>
      <c r="V553" s="19"/>
      <c r="W553" s="18"/>
      <c r="X553" s="46"/>
      <c r="Y553" s="19"/>
      <c r="Z553" s="19"/>
      <c r="AA553" s="19"/>
      <c r="AB553" s="19"/>
      <c r="AC553" s="19"/>
      <c r="AD553" s="310" t="s">
        <v>3816</v>
      </c>
      <c r="AE553" s="52"/>
      <c r="AF553" s="54" t="s">
        <v>3034</v>
      </c>
      <c r="AG553" s="54"/>
      <c r="AH553" s="54" t="s">
        <v>3481</v>
      </c>
      <c r="AI553" s="52" t="s">
        <v>3467</v>
      </c>
      <c r="AJ553" s="52"/>
      <c r="AK553" s="54" t="s">
        <v>1365</v>
      </c>
      <c r="AL553" s="54" t="s">
        <v>1573</v>
      </c>
      <c r="AM553" s="52" t="s">
        <v>3553</v>
      </c>
      <c r="AN553" s="119"/>
      <c r="AO553" s="119"/>
      <c r="AP553" s="119">
        <f t="shared" si="17"/>
        <v>20000</v>
      </c>
      <c r="AQ553" s="311" t="s">
        <v>1343</v>
      </c>
      <c r="AR553" s="311" t="s">
        <v>1344</v>
      </c>
      <c r="AS553" s="311" t="s">
        <v>3054</v>
      </c>
      <c r="AT553" s="311" t="s">
        <v>3054</v>
      </c>
      <c r="AU553" s="311" t="s">
        <v>3055</v>
      </c>
      <c r="AV553" s="17">
        <v>20000</v>
      </c>
      <c r="AW553" s="19"/>
      <c r="AX553" s="19"/>
    </row>
    <row r="554" spans="1:50" s="123" customFormat="1" ht="72" hidden="1" x14ac:dyDescent="0.2">
      <c r="A554" s="52" t="s">
        <v>47</v>
      </c>
      <c r="B554" s="52" t="s">
        <v>277</v>
      </c>
      <c r="C554" s="52" t="s">
        <v>276</v>
      </c>
      <c r="D554" s="52" t="s">
        <v>10</v>
      </c>
      <c r="E554" s="52" t="s">
        <v>311</v>
      </c>
      <c r="F554" s="121" t="s">
        <v>2124</v>
      </c>
      <c r="G554" s="52" t="s">
        <v>857</v>
      </c>
      <c r="H554" s="71" t="s">
        <v>270</v>
      </c>
      <c r="I554" s="71" t="s">
        <v>273</v>
      </c>
      <c r="J554" s="122">
        <v>13000</v>
      </c>
      <c r="K554" s="249" t="s">
        <v>137</v>
      </c>
      <c r="L554" s="78"/>
      <c r="M554" s="78"/>
      <c r="N554" s="19"/>
      <c r="O554" s="19"/>
      <c r="P554" s="19"/>
      <c r="Q554" s="19"/>
      <c r="R554" s="19"/>
      <c r="S554" s="19"/>
      <c r="T554" s="19"/>
      <c r="U554" s="19"/>
      <c r="V554" s="19"/>
      <c r="W554" s="18"/>
      <c r="X554" s="46"/>
      <c r="Y554" s="19"/>
      <c r="Z554" s="19"/>
      <c r="AA554" s="19"/>
      <c r="AB554" s="19"/>
      <c r="AC554" s="19"/>
      <c r="AD554" s="310" t="s">
        <v>3816</v>
      </c>
      <c r="AE554" s="52"/>
      <c r="AF554" s="54" t="s">
        <v>3034</v>
      </c>
      <c r="AG554" s="54"/>
      <c r="AH554" s="54" t="s">
        <v>3481</v>
      </c>
      <c r="AI554" s="52" t="s">
        <v>3467</v>
      </c>
      <c r="AJ554" s="52"/>
      <c r="AK554" s="54" t="s">
        <v>1365</v>
      </c>
      <c r="AL554" s="54" t="s">
        <v>1573</v>
      </c>
      <c r="AM554" s="52" t="s">
        <v>3553</v>
      </c>
      <c r="AN554" s="119"/>
      <c r="AO554" s="119"/>
      <c r="AP554" s="119">
        <f t="shared" si="17"/>
        <v>13000</v>
      </c>
      <c r="AQ554" s="311" t="s">
        <v>1343</v>
      </c>
      <c r="AR554" s="311" t="s">
        <v>1344</v>
      </c>
      <c r="AS554" s="311" t="s">
        <v>3054</v>
      </c>
      <c r="AT554" s="311" t="s">
        <v>3054</v>
      </c>
      <c r="AU554" s="311" t="s">
        <v>3055</v>
      </c>
      <c r="AV554" s="17">
        <v>13000</v>
      </c>
      <c r="AW554" s="19"/>
      <c r="AX554" s="19"/>
    </row>
    <row r="555" spans="1:50" s="123" customFormat="1" ht="72" x14ac:dyDescent="0.2">
      <c r="A555" s="52" t="s">
        <v>47</v>
      </c>
      <c r="B555" s="52" t="s">
        <v>277</v>
      </c>
      <c r="C555" s="52" t="s">
        <v>17</v>
      </c>
      <c r="D555" s="52" t="s">
        <v>34</v>
      </c>
      <c r="E555" s="52" t="s">
        <v>454</v>
      </c>
      <c r="F555" s="121" t="s">
        <v>2125</v>
      </c>
      <c r="G555" s="52" t="s">
        <v>1134</v>
      </c>
      <c r="H555" s="71" t="s">
        <v>270</v>
      </c>
      <c r="I555" s="71" t="s">
        <v>1119</v>
      </c>
      <c r="J555" s="122">
        <v>18257600</v>
      </c>
      <c r="K555" s="249" t="s">
        <v>137</v>
      </c>
      <c r="L555" s="78"/>
      <c r="M555" s="78"/>
      <c r="N555" s="19"/>
      <c r="O555" s="19"/>
      <c r="P555" s="19"/>
      <c r="Q555" s="19"/>
      <c r="R555" s="311"/>
      <c r="S555" s="311"/>
      <c r="T555" s="311"/>
      <c r="U555" s="311"/>
      <c r="V555" s="19"/>
      <c r="W555" s="18"/>
      <c r="X555" s="46"/>
      <c r="Y555" s="19"/>
      <c r="Z555" s="19"/>
      <c r="AA555" s="19"/>
      <c r="AB555" s="19"/>
      <c r="AC555" s="19"/>
      <c r="AD555" s="310" t="s">
        <v>3817</v>
      </c>
      <c r="AE555" s="19" t="s">
        <v>3817</v>
      </c>
      <c r="AF555" s="54" t="s">
        <v>3035</v>
      </c>
      <c r="AG555" s="54" t="s">
        <v>3538</v>
      </c>
      <c r="AH555" s="54" t="s">
        <v>3452</v>
      </c>
      <c r="AI555" s="52" t="s">
        <v>3467</v>
      </c>
      <c r="AJ555" s="52"/>
      <c r="AK555" s="54" t="s">
        <v>1366</v>
      </c>
      <c r="AL555" s="52" t="s">
        <v>1568</v>
      </c>
      <c r="AM555" s="52" t="s">
        <v>3553</v>
      </c>
      <c r="AN555" s="119"/>
      <c r="AO555" s="119"/>
      <c r="AP555" s="119">
        <f t="shared" si="17"/>
        <v>18257600</v>
      </c>
      <c r="AQ555" s="311" t="s">
        <v>1367</v>
      </c>
      <c r="AR555" s="311" t="s">
        <v>1368</v>
      </c>
      <c r="AS555" s="311" t="s">
        <v>3056</v>
      </c>
      <c r="AT555" s="311" t="s">
        <v>3057</v>
      </c>
      <c r="AU555" s="311" t="s">
        <v>3058</v>
      </c>
      <c r="AV555" s="336">
        <v>18257600</v>
      </c>
      <c r="AW555" s="311"/>
      <c r="AX555" s="311"/>
    </row>
    <row r="556" spans="1:50" s="123" customFormat="1" ht="72" x14ac:dyDescent="0.2">
      <c r="A556" s="52" t="s">
        <v>47</v>
      </c>
      <c r="B556" s="52" t="s">
        <v>277</v>
      </c>
      <c r="C556" s="52" t="s">
        <v>17</v>
      </c>
      <c r="D556" s="52" t="s">
        <v>34</v>
      </c>
      <c r="E556" s="52" t="s">
        <v>454</v>
      </c>
      <c r="F556" s="121" t="s">
        <v>2126</v>
      </c>
      <c r="G556" s="52" t="s">
        <v>1135</v>
      </c>
      <c r="H556" s="71" t="s">
        <v>269</v>
      </c>
      <c r="I556" s="71" t="s">
        <v>1119</v>
      </c>
      <c r="J556" s="122">
        <v>2998000</v>
      </c>
      <c r="K556" s="249" t="s">
        <v>137</v>
      </c>
      <c r="L556" s="78"/>
      <c r="M556" s="78"/>
      <c r="N556" s="19"/>
      <c r="O556" s="19"/>
      <c r="P556" s="19"/>
      <c r="Q556" s="19"/>
      <c r="R556" s="311"/>
      <c r="S556" s="311"/>
      <c r="T556" s="311"/>
      <c r="U556" s="311"/>
      <c r="V556" s="19"/>
      <c r="W556" s="18"/>
      <c r="X556" s="46"/>
      <c r="Y556" s="19"/>
      <c r="Z556" s="19"/>
      <c r="AA556" s="19"/>
      <c r="AB556" s="19"/>
      <c r="AC556" s="19"/>
      <c r="AD556" s="310" t="s">
        <v>3818</v>
      </c>
      <c r="AE556" s="19" t="s">
        <v>3818</v>
      </c>
      <c r="AF556" s="54" t="s">
        <v>3035</v>
      </c>
      <c r="AG556" s="54" t="s">
        <v>3538</v>
      </c>
      <c r="AH556" s="54" t="s">
        <v>3452</v>
      </c>
      <c r="AI556" s="52" t="s">
        <v>3467</v>
      </c>
      <c r="AJ556" s="52" t="s">
        <v>3616</v>
      </c>
      <c r="AK556" s="54" t="s">
        <v>1366</v>
      </c>
      <c r="AL556" s="52" t="s">
        <v>1568</v>
      </c>
      <c r="AM556" s="52" t="s">
        <v>3553</v>
      </c>
      <c r="AN556" s="119"/>
      <c r="AO556" s="119"/>
      <c r="AP556" s="119">
        <f t="shared" si="17"/>
        <v>2998000</v>
      </c>
      <c r="AQ556" s="311" t="s">
        <v>1369</v>
      </c>
      <c r="AR556" s="311" t="s">
        <v>1370</v>
      </c>
      <c r="AS556" s="311" t="s">
        <v>3056</v>
      </c>
      <c r="AT556" s="311" t="s">
        <v>3057</v>
      </c>
      <c r="AU556" s="311" t="s">
        <v>3058</v>
      </c>
      <c r="AV556" s="336">
        <v>2998000</v>
      </c>
      <c r="AW556" s="311"/>
      <c r="AX556" s="311"/>
    </row>
    <row r="557" spans="1:50" s="123" customFormat="1" ht="72" x14ac:dyDescent="0.2">
      <c r="A557" s="52" t="s">
        <v>47</v>
      </c>
      <c r="B557" s="52" t="s">
        <v>277</v>
      </c>
      <c r="C557" s="52" t="s">
        <v>17</v>
      </c>
      <c r="D557" s="52" t="s">
        <v>34</v>
      </c>
      <c r="E557" s="52" t="s">
        <v>454</v>
      </c>
      <c r="F557" s="121" t="s">
        <v>2127</v>
      </c>
      <c r="G557" s="52" t="s">
        <v>1136</v>
      </c>
      <c r="H557" s="71" t="s">
        <v>270</v>
      </c>
      <c r="I557" s="71" t="s">
        <v>1119</v>
      </c>
      <c r="J557" s="122">
        <v>6500000</v>
      </c>
      <c r="K557" s="249" t="s">
        <v>137</v>
      </c>
      <c r="L557" s="78"/>
      <c r="M557" s="78"/>
      <c r="N557" s="19"/>
      <c r="O557" s="19"/>
      <c r="P557" s="19"/>
      <c r="Q557" s="19"/>
      <c r="R557" s="311"/>
      <c r="S557" s="311"/>
      <c r="T557" s="311"/>
      <c r="U557" s="311"/>
      <c r="V557" s="19"/>
      <c r="W557" s="18"/>
      <c r="X557" s="46"/>
      <c r="Y557" s="19"/>
      <c r="Z557" s="19"/>
      <c r="AA557" s="19"/>
      <c r="AB557" s="19"/>
      <c r="AC557" s="19"/>
      <c r="AD557" s="310" t="s">
        <v>3816</v>
      </c>
      <c r="AE557" s="19" t="s">
        <v>3816</v>
      </c>
      <c r="AF557" s="54" t="s">
        <v>3035</v>
      </c>
      <c r="AG557" s="54" t="s">
        <v>3538</v>
      </c>
      <c r="AH557" s="54" t="s">
        <v>3452</v>
      </c>
      <c r="AI557" s="52" t="s">
        <v>3467</v>
      </c>
      <c r="AJ557" s="52"/>
      <c r="AK557" s="54" t="s">
        <v>1366</v>
      </c>
      <c r="AL557" s="52" t="s">
        <v>1568</v>
      </c>
      <c r="AM557" s="52" t="s">
        <v>3553</v>
      </c>
      <c r="AN557" s="119"/>
      <c r="AO557" s="119"/>
      <c r="AP557" s="119">
        <f t="shared" si="17"/>
        <v>6500000</v>
      </c>
      <c r="AQ557" s="311" t="s">
        <v>1371</v>
      </c>
      <c r="AR557" s="311" t="s">
        <v>1372</v>
      </c>
      <c r="AS557" s="311" t="s">
        <v>3056</v>
      </c>
      <c r="AT557" s="311" t="s">
        <v>3057</v>
      </c>
      <c r="AU557" s="311" t="s">
        <v>3058</v>
      </c>
      <c r="AV557" s="336">
        <v>6500000</v>
      </c>
      <c r="AW557" s="311"/>
      <c r="AX557" s="311"/>
    </row>
    <row r="558" spans="1:50" s="123" customFormat="1" ht="72" x14ac:dyDescent="0.2">
      <c r="A558" s="52" t="s">
        <v>47</v>
      </c>
      <c r="B558" s="52" t="s">
        <v>277</v>
      </c>
      <c r="C558" s="52" t="s">
        <v>17</v>
      </c>
      <c r="D558" s="52" t="s">
        <v>34</v>
      </c>
      <c r="E558" s="52" t="s">
        <v>454</v>
      </c>
      <c r="F558" s="121" t="s">
        <v>2128</v>
      </c>
      <c r="G558" s="52" t="s">
        <v>1137</v>
      </c>
      <c r="H558" s="71" t="s">
        <v>270</v>
      </c>
      <c r="I558" s="71" t="s">
        <v>1122</v>
      </c>
      <c r="J558" s="122">
        <v>1800000</v>
      </c>
      <c r="K558" s="249" t="s">
        <v>137</v>
      </c>
      <c r="L558" s="78"/>
      <c r="M558" s="78"/>
      <c r="N558" s="19"/>
      <c r="O558" s="19"/>
      <c r="P558" s="19"/>
      <c r="Q558" s="19"/>
      <c r="R558" s="311"/>
      <c r="S558" s="311"/>
      <c r="T558" s="311"/>
      <c r="U558" s="311"/>
      <c r="V558" s="19"/>
      <c r="W558" s="18"/>
      <c r="X558" s="46"/>
      <c r="Y558" s="19"/>
      <c r="Z558" s="19"/>
      <c r="AA558" s="19"/>
      <c r="AB558" s="19"/>
      <c r="AC558" s="19"/>
      <c r="AD558" s="310" t="s">
        <v>3819</v>
      </c>
      <c r="AE558" s="19" t="s">
        <v>3819</v>
      </c>
      <c r="AF558" s="54" t="s">
        <v>3035</v>
      </c>
      <c r="AG558" s="54" t="s">
        <v>3538</v>
      </c>
      <c r="AH558" s="54" t="s">
        <v>3452</v>
      </c>
      <c r="AI558" s="52" t="s">
        <v>3467</v>
      </c>
      <c r="AJ558" s="52"/>
      <c r="AK558" s="54" t="s">
        <v>1366</v>
      </c>
      <c r="AL558" s="52" t="s">
        <v>1568</v>
      </c>
      <c r="AM558" s="52" t="s">
        <v>3553</v>
      </c>
      <c r="AN558" s="119"/>
      <c r="AO558" s="119"/>
      <c r="AP558" s="119">
        <f t="shared" si="17"/>
        <v>1800000</v>
      </c>
      <c r="AQ558" s="311" t="s">
        <v>1373</v>
      </c>
      <c r="AR558" s="311" t="s">
        <v>1374</v>
      </c>
      <c r="AS558" s="311" t="s">
        <v>3056</v>
      </c>
      <c r="AT558" s="311" t="s">
        <v>3057</v>
      </c>
      <c r="AU558" s="311" t="s">
        <v>3058</v>
      </c>
      <c r="AV558" s="336">
        <v>1800000</v>
      </c>
      <c r="AW558" s="311"/>
      <c r="AX558" s="311"/>
    </row>
    <row r="559" spans="1:50" s="123" customFormat="1" ht="72" hidden="1" x14ac:dyDescent="0.2">
      <c r="A559" s="52" t="s">
        <v>48</v>
      </c>
      <c r="B559" s="52" t="s">
        <v>277</v>
      </c>
      <c r="C559" s="52" t="s">
        <v>276</v>
      </c>
      <c r="D559" s="52" t="s">
        <v>11</v>
      </c>
      <c r="E559" s="52" t="s">
        <v>454</v>
      </c>
      <c r="F559" s="121" t="s">
        <v>2129</v>
      </c>
      <c r="G559" s="52" t="s">
        <v>858</v>
      </c>
      <c r="H559" s="71">
        <v>3</v>
      </c>
      <c r="I559" s="71" t="s">
        <v>273</v>
      </c>
      <c r="J559" s="122">
        <v>28000</v>
      </c>
      <c r="K559" s="78"/>
      <c r="L559" s="260"/>
      <c r="M559" s="249" t="s">
        <v>137</v>
      </c>
      <c r="N559" s="19"/>
      <c r="O559" s="19" t="s">
        <v>2586</v>
      </c>
      <c r="P559" s="19" t="s">
        <v>3308</v>
      </c>
      <c r="Q559" s="19" t="s">
        <v>1375</v>
      </c>
      <c r="R559" s="19" t="s">
        <v>24</v>
      </c>
      <c r="S559" s="18" t="s">
        <v>108</v>
      </c>
      <c r="T559" s="19"/>
      <c r="U559" s="19"/>
      <c r="V559" s="19" t="s">
        <v>3820</v>
      </c>
      <c r="W559" s="16">
        <v>27600</v>
      </c>
      <c r="X559" s="18" t="s">
        <v>1376</v>
      </c>
      <c r="Y559" s="46" t="s">
        <v>3312</v>
      </c>
      <c r="Z559" s="16">
        <v>27600</v>
      </c>
      <c r="AA559" s="19">
        <v>7014284100</v>
      </c>
      <c r="AB559" s="19" t="s">
        <v>3657</v>
      </c>
      <c r="AC559" s="19" t="s">
        <v>3657</v>
      </c>
      <c r="AD559" s="16">
        <v>27600</v>
      </c>
      <c r="AE559" s="20" t="s">
        <v>2729</v>
      </c>
      <c r="AF559" s="54" t="s">
        <v>1377</v>
      </c>
      <c r="AG559" s="54" t="s">
        <v>3540</v>
      </c>
      <c r="AH559" s="54" t="s">
        <v>3470</v>
      </c>
      <c r="AI559" s="52" t="s">
        <v>2457</v>
      </c>
      <c r="AJ559" s="52"/>
      <c r="AK559" s="54" t="s">
        <v>1377</v>
      </c>
      <c r="AL559" s="54" t="s">
        <v>1570</v>
      </c>
      <c r="AM559" s="52" t="s">
        <v>3553</v>
      </c>
      <c r="AN559" s="119"/>
      <c r="AO559" s="119">
        <v>27600</v>
      </c>
      <c r="AP559" s="119">
        <f t="shared" si="17"/>
        <v>400</v>
      </c>
      <c r="AQ559" s="19"/>
      <c r="AR559" s="19"/>
      <c r="AS559" s="19"/>
      <c r="AT559" s="19"/>
      <c r="AU559" s="19"/>
      <c r="AV559" s="19"/>
      <c r="AW559" s="19"/>
      <c r="AX559" s="19"/>
    </row>
    <row r="560" spans="1:50" s="123" customFormat="1" ht="72" hidden="1" x14ac:dyDescent="0.2">
      <c r="A560" s="52" t="s">
        <v>48</v>
      </c>
      <c r="B560" s="52" t="s">
        <v>277</v>
      </c>
      <c r="C560" s="52" t="s">
        <v>276</v>
      </c>
      <c r="D560" s="52" t="s">
        <v>11</v>
      </c>
      <c r="E560" s="52" t="s">
        <v>454</v>
      </c>
      <c r="F560" s="121" t="s">
        <v>2130</v>
      </c>
      <c r="G560" s="52" t="s">
        <v>859</v>
      </c>
      <c r="H560" s="71" t="s">
        <v>270</v>
      </c>
      <c r="I560" s="71" t="s">
        <v>274</v>
      </c>
      <c r="J560" s="122">
        <v>8500</v>
      </c>
      <c r="K560" s="78"/>
      <c r="L560" s="78"/>
      <c r="M560" s="249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 t="s">
        <v>2729</v>
      </c>
      <c r="AF560" s="54"/>
      <c r="AG560" s="54" t="s">
        <v>3544</v>
      </c>
      <c r="AH560" s="52" t="s">
        <v>2457</v>
      </c>
      <c r="AI560" s="52" t="s">
        <v>2457</v>
      </c>
      <c r="AJ560" s="52"/>
      <c r="AK560" s="54" t="s">
        <v>1377</v>
      </c>
      <c r="AL560" s="54" t="s">
        <v>1570</v>
      </c>
      <c r="AM560" s="52" t="s">
        <v>3552</v>
      </c>
      <c r="AN560" s="119"/>
      <c r="AO560" s="122">
        <v>8500</v>
      </c>
      <c r="AP560" s="119">
        <f>J560-AN560-AO560</f>
        <v>0</v>
      </c>
      <c r="AQ560" s="19"/>
      <c r="AR560" s="19"/>
      <c r="AS560" s="19"/>
      <c r="AT560" s="19"/>
      <c r="AU560" s="19"/>
      <c r="AV560" s="19"/>
      <c r="AW560" s="19"/>
      <c r="AX560" s="19"/>
    </row>
    <row r="561" spans="1:50" s="123" customFormat="1" ht="72" hidden="1" x14ac:dyDescent="0.2">
      <c r="A561" s="52" t="s">
        <v>48</v>
      </c>
      <c r="B561" s="52" t="s">
        <v>277</v>
      </c>
      <c r="C561" s="52" t="s">
        <v>276</v>
      </c>
      <c r="D561" s="52" t="s">
        <v>21</v>
      </c>
      <c r="E561" s="52" t="s">
        <v>454</v>
      </c>
      <c r="F561" s="121" t="s">
        <v>2131</v>
      </c>
      <c r="G561" s="52" t="s">
        <v>860</v>
      </c>
      <c r="H561" s="71" t="s">
        <v>272</v>
      </c>
      <c r="I561" s="71" t="s">
        <v>274</v>
      </c>
      <c r="J561" s="122">
        <v>83500</v>
      </c>
      <c r="K561" s="78"/>
      <c r="L561" s="78"/>
      <c r="M561" s="249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 t="s">
        <v>2729</v>
      </c>
      <c r="AF561" s="54"/>
      <c r="AG561" s="54" t="s">
        <v>3544</v>
      </c>
      <c r="AH561" s="52" t="s">
        <v>2457</v>
      </c>
      <c r="AI561" s="52" t="s">
        <v>2457</v>
      </c>
      <c r="AJ561" s="52"/>
      <c r="AK561" s="54" t="s">
        <v>1377</v>
      </c>
      <c r="AL561" s="54" t="s">
        <v>1570</v>
      </c>
      <c r="AM561" s="52" t="s">
        <v>3552</v>
      </c>
      <c r="AN561" s="119"/>
      <c r="AO561" s="119">
        <v>80700</v>
      </c>
      <c r="AP561" s="119">
        <f t="shared" ref="AP561:AP577" si="18">J561-AN561-AO561</f>
        <v>2800</v>
      </c>
      <c r="AQ561" s="19"/>
      <c r="AR561" s="19"/>
      <c r="AS561" s="19"/>
      <c r="AT561" s="19"/>
      <c r="AU561" s="19"/>
      <c r="AV561" s="19"/>
      <c r="AW561" s="19"/>
      <c r="AX561" s="19"/>
    </row>
    <row r="562" spans="1:50" s="123" customFormat="1" ht="90" hidden="1" x14ac:dyDescent="0.2">
      <c r="A562" s="52" t="s">
        <v>48</v>
      </c>
      <c r="B562" s="52" t="s">
        <v>277</v>
      </c>
      <c r="C562" s="52" t="s">
        <v>276</v>
      </c>
      <c r="D562" s="52" t="s">
        <v>286</v>
      </c>
      <c r="E562" s="52" t="s">
        <v>454</v>
      </c>
      <c r="F562" s="121" t="s">
        <v>2132</v>
      </c>
      <c r="G562" s="52" t="s">
        <v>861</v>
      </c>
      <c r="H562" s="71" t="s">
        <v>303</v>
      </c>
      <c r="I562" s="71" t="s">
        <v>271</v>
      </c>
      <c r="J562" s="122">
        <v>265000</v>
      </c>
      <c r="K562" s="78"/>
      <c r="L562" s="78"/>
      <c r="M562" s="249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 t="s">
        <v>2729</v>
      </c>
      <c r="AF562" s="54"/>
      <c r="AG562" s="54" t="s">
        <v>3544</v>
      </c>
      <c r="AH562" s="52" t="s">
        <v>2457</v>
      </c>
      <c r="AI562" s="52" t="s">
        <v>2457</v>
      </c>
      <c r="AJ562" s="52"/>
      <c r="AK562" s="54" t="s">
        <v>1377</v>
      </c>
      <c r="AL562" s="54" t="s">
        <v>1570</v>
      </c>
      <c r="AM562" s="52" t="s">
        <v>3552</v>
      </c>
      <c r="AN562" s="119"/>
      <c r="AO562" s="119">
        <v>255000</v>
      </c>
      <c r="AP562" s="119">
        <f t="shared" si="18"/>
        <v>10000</v>
      </c>
      <c r="AQ562" s="19"/>
      <c r="AR562" s="19"/>
      <c r="AS562" s="19"/>
      <c r="AT562" s="19"/>
      <c r="AU562" s="19"/>
      <c r="AV562" s="19"/>
      <c r="AW562" s="19"/>
      <c r="AX562" s="19"/>
    </row>
    <row r="563" spans="1:50" s="123" customFormat="1" ht="72" hidden="1" x14ac:dyDescent="0.2">
      <c r="A563" s="52" t="s">
        <v>48</v>
      </c>
      <c r="B563" s="52" t="s">
        <v>277</v>
      </c>
      <c r="C563" s="52" t="s">
        <v>276</v>
      </c>
      <c r="D563" s="52" t="s">
        <v>18</v>
      </c>
      <c r="E563" s="52" t="s">
        <v>454</v>
      </c>
      <c r="F563" s="121" t="s">
        <v>2133</v>
      </c>
      <c r="G563" s="52" t="s">
        <v>862</v>
      </c>
      <c r="H563" s="71" t="s">
        <v>270</v>
      </c>
      <c r="I563" s="71" t="s">
        <v>274</v>
      </c>
      <c r="J563" s="122">
        <v>630000</v>
      </c>
      <c r="K563" s="78"/>
      <c r="L563" s="249" t="s">
        <v>137</v>
      </c>
      <c r="M563" s="78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 t="s">
        <v>2729</v>
      </c>
      <c r="AF563" s="54"/>
      <c r="AG563" s="54" t="s">
        <v>3544</v>
      </c>
      <c r="AH563" s="52" t="s">
        <v>2457</v>
      </c>
      <c r="AI563" s="52" t="s">
        <v>2457</v>
      </c>
      <c r="AJ563" s="52"/>
      <c r="AK563" s="54" t="s">
        <v>1385</v>
      </c>
      <c r="AL563" s="54" t="s">
        <v>1570</v>
      </c>
      <c r="AM563" s="52" t="s">
        <v>3552</v>
      </c>
      <c r="AN563" s="119"/>
      <c r="AO563" s="119">
        <v>625000</v>
      </c>
      <c r="AP563" s="119">
        <f t="shared" si="18"/>
        <v>5000</v>
      </c>
      <c r="AQ563" s="19"/>
      <c r="AR563" s="19"/>
      <c r="AS563" s="19"/>
      <c r="AT563" s="19"/>
      <c r="AU563" s="19"/>
      <c r="AV563" s="19"/>
      <c r="AW563" s="19"/>
      <c r="AX563" s="19"/>
    </row>
    <row r="564" spans="1:50" s="123" customFormat="1" ht="72" hidden="1" x14ac:dyDescent="0.2">
      <c r="A564" s="52" t="s">
        <v>48</v>
      </c>
      <c r="B564" s="52" t="s">
        <v>277</v>
      </c>
      <c r="C564" s="52" t="s">
        <v>276</v>
      </c>
      <c r="D564" s="52" t="s">
        <v>18</v>
      </c>
      <c r="E564" s="52" t="s">
        <v>454</v>
      </c>
      <c r="F564" s="121" t="s">
        <v>2134</v>
      </c>
      <c r="G564" s="52" t="s">
        <v>863</v>
      </c>
      <c r="H564" s="71" t="s">
        <v>269</v>
      </c>
      <c r="I564" s="71" t="s">
        <v>553</v>
      </c>
      <c r="J564" s="122">
        <v>160000</v>
      </c>
      <c r="K564" s="78"/>
      <c r="L564" s="249" t="s">
        <v>137</v>
      </c>
      <c r="M564" s="78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3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 t="s">
        <v>2729</v>
      </c>
      <c r="AF564" s="54"/>
      <c r="AG564" s="54" t="s">
        <v>3544</v>
      </c>
      <c r="AH564" s="52" t="s">
        <v>2457</v>
      </c>
      <c r="AI564" s="52" t="s">
        <v>2457</v>
      </c>
      <c r="AJ564" s="52"/>
      <c r="AK564" s="54" t="s">
        <v>1385</v>
      </c>
      <c r="AL564" s="54" t="s">
        <v>1570</v>
      </c>
      <c r="AM564" s="52" t="s">
        <v>3552</v>
      </c>
      <c r="AN564" s="119"/>
      <c r="AO564" s="122">
        <v>160000</v>
      </c>
      <c r="AP564" s="119">
        <f t="shared" si="18"/>
        <v>0</v>
      </c>
      <c r="AQ564" s="19"/>
      <c r="AR564" s="19"/>
      <c r="AS564" s="19"/>
      <c r="AT564" s="19"/>
      <c r="AU564" s="19"/>
      <c r="AV564" s="19"/>
      <c r="AW564" s="19"/>
      <c r="AX564" s="19"/>
    </row>
    <row r="565" spans="1:50" s="123" customFormat="1" ht="72" hidden="1" x14ac:dyDescent="0.2">
      <c r="A565" s="52" t="s">
        <v>48</v>
      </c>
      <c r="B565" s="52" t="s">
        <v>277</v>
      </c>
      <c r="C565" s="52" t="s">
        <v>276</v>
      </c>
      <c r="D565" s="52" t="s">
        <v>18</v>
      </c>
      <c r="E565" s="52" t="s">
        <v>454</v>
      </c>
      <c r="F565" s="121" t="s">
        <v>2135</v>
      </c>
      <c r="G565" s="52" t="s">
        <v>864</v>
      </c>
      <c r="H565" s="71" t="s">
        <v>270</v>
      </c>
      <c r="I565" s="71" t="s">
        <v>553</v>
      </c>
      <c r="J565" s="122">
        <v>75000</v>
      </c>
      <c r="K565" s="78"/>
      <c r="L565" s="249" t="s">
        <v>137</v>
      </c>
      <c r="M565" s="78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 t="s">
        <v>2729</v>
      </c>
      <c r="AF565" s="54"/>
      <c r="AG565" s="54" t="s">
        <v>3544</v>
      </c>
      <c r="AH565" s="52" t="s">
        <v>2457</v>
      </c>
      <c r="AI565" s="52" t="s">
        <v>2457</v>
      </c>
      <c r="AJ565" s="52"/>
      <c r="AK565" s="54" t="s">
        <v>1385</v>
      </c>
      <c r="AL565" s="54" t="s">
        <v>1570</v>
      </c>
      <c r="AM565" s="52" t="s">
        <v>3552</v>
      </c>
      <c r="AN565" s="119"/>
      <c r="AO565" s="122">
        <v>75000</v>
      </c>
      <c r="AP565" s="119">
        <f t="shared" si="18"/>
        <v>0</v>
      </c>
      <c r="AQ565" s="19"/>
      <c r="AR565" s="19"/>
      <c r="AS565" s="19"/>
      <c r="AT565" s="19"/>
      <c r="AU565" s="19"/>
      <c r="AV565" s="19"/>
      <c r="AW565" s="19"/>
      <c r="AX565" s="19"/>
    </row>
    <row r="566" spans="1:50" s="123" customFormat="1" ht="72" hidden="1" x14ac:dyDescent="0.2">
      <c r="A566" s="52" t="s">
        <v>48</v>
      </c>
      <c r="B566" s="52" t="s">
        <v>277</v>
      </c>
      <c r="C566" s="52" t="s">
        <v>276</v>
      </c>
      <c r="D566" s="52" t="s">
        <v>18</v>
      </c>
      <c r="E566" s="52" t="s">
        <v>454</v>
      </c>
      <c r="F566" s="121" t="s">
        <v>2136</v>
      </c>
      <c r="G566" s="52" t="s">
        <v>865</v>
      </c>
      <c r="H566" s="71" t="s">
        <v>270</v>
      </c>
      <c r="I566" s="71" t="s">
        <v>553</v>
      </c>
      <c r="J566" s="122">
        <v>70000</v>
      </c>
      <c r="K566" s="78"/>
      <c r="L566" s="249" t="s">
        <v>137</v>
      </c>
      <c r="M566" s="78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 t="s">
        <v>2729</v>
      </c>
      <c r="AF566" s="54"/>
      <c r="AG566" s="54" t="s">
        <v>3544</v>
      </c>
      <c r="AH566" s="52" t="s">
        <v>2457</v>
      </c>
      <c r="AI566" s="52" t="s">
        <v>2457</v>
      </c>
      <c r="AJ566" s="52"/>
      <c r="AK566" s="54" t="s">
        <v>1385</v>
      </c>
      <c r="AL566" s="54" t="s">
        <v>1570</v>
      </c>
      <c r="AM566" s="52" t="s">
        <v>3552</v>
      </c>
      <c r="AN566" s="119"/>
      <c r="AO566" s="122">
        <v>70000</v>
      </c>
      <c r="AP566" s="119">
        <f t="shared" si="18"/>
        <v>0</v>
      </c>
      <c r="AQ566" s="19"/>
      <c r="AR566" s="19"/>
      <c r="AS566" s="19"/>
      <c r="AT566" s="19"/>
      <c r="AU566" s="19"/>
      <c r="AV566" s="19"/>
      <c r="AW566" s="19"/>
      <c r="AX566" s="19"/>
    </row>
    <row r="567" spans="1:50" s="123" customFormat="1" ht="72" hidden="1" x14ac:dyDescent="0.2">
      <c r="A567" s="52" t="s">
        <v>48</v>
      </c>
      <c r="B567" s="52" t="s">
        <v>277</v>
      </c>
      <c r="C567" s="52" t="s">
        <v>276</v>
      </c>
      <c r="D567" s="52" t="s">
        <v>18</v>
      </c>
      <c r="E567" s="52" t="s">
        <v>454</v>
      </c>
      <c r="F567" s="121" t="s">
        <v>2137</v>
      </c>
      <c r="G567" s="52" t="s">
        <v>866</v>
      </c>
      <c r="H567" s="71" t="s">
        <v>272</v>
      </c>
      <c r="I567" s="71" t="s">
        <v>268</v>
      </c>
      <c r="J567" s="122">
        <v>15000</v>
      </c>
      <c r="K567" s="78"/>
      <c r="L567" s="249" t="s">
        <v>137</v>
      </c>
      <c r="M567" s="78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 t="s">
        <v>2729</v>
      </c>
      <c r="AF567" s="54"/>
      <c r="AG567" s="54" t="s">
        <v>3544</v>
      </c>
      <c r="AH567" s="52" t="s">
        <v>2457</v>
      </c>
      <c r="AI567" s="52" t="s">
        <v>2457</v>
      </c>
      <c r="AJ567" s="52"/>
      <c r="AK567" s="54" t="s">
        <v>1385</v>
      </c>
      <c r="AL567" s="54" t="s">
        <v>1570</v>
      </c>
      <c r="AM567" s="52" t="s">
        <v>3552</v>
      </c>
      <c r="AN567" s="119"/>
      <c r="AO567" s="122">
        <v>15000</v>
      </c>
      <c r="AP567" s="119">
        <f t="shared" si="18"/>
        <v>0</v>
      </c>
      <c r="AQ567" s="19"/>
      <c r="AR567" s="19"/>
      <c r="AS567" s="19"/>
      <c r="AT567" s="19"/>
      <c r="AU567" s="19"/>
      <c r="AV567" s="19"/>
      <c r="AW567" s="19"/>
      <c r="AX567" s="19"/>
    </row>
    <row r="568" spans="1:50" s="123" customFormat="1" ht="72" hidden="1" x14ac:dyDescent="0.2">
      <c r="A568" s="52" t="s">
        <v>48</v>
      </c>
      <c r="B568" s="52" t="s">
        <v>277</v>
      </c>
      <c r="C568" s="52" t="s">
        <v>276</v>
      </c>
      <c r="D568" s="52" t="s">
        <v>18</v>
      </c>
      <c r="E568" s="52" t="s">
        <v>454</v>
      </c>
      <c r="F568" s="121" t="s">
        <v>2138</v>
      </c>
      <c r="G568" s="52" t="s">
        <v>867</v>
      </c>
      <c r="H568" s="71" t="s">
        <v>270</v>
      </c>
      <c r="I568" s="71" t="s">
        <v>274</v>
      </c>
      <c r="J568" s="122">
        <v>100000</v>
      </c>
      <c r="K568" s="78"/>
      <c r="L568" s="249" t="s">
        <v>137</v>
      </c>
      <c r="M568" s="78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 t="s">
        <v>2729</v>
      </c>
      <c r="AF568" s="54"/>
      <c r="AG568" s="54" t="s">
        <v>3544</v>
      </c>
      <c r="AH568" s="52" t="s">
        <v>2457</v>
      </c>
      <c r="AI568" s="52" t="s">
        <v>2457</v>
      </c>
      <c r="AJ568" s="52"/>
      <c r="AK568" s="54" t="s">
        <v>1385</v>
      </c>
      <c r="AL568" s="54" t="s">
        <v>1570</v>
      </c>
      <c r="AM568" s="52" t="s">
        <v>3552</v>
      </c>
      <c r="AN568" s="119"/>
      <c r="AO568" s="122">
        <v>100000</v>
      </c>
      <c r="AP568" s="119">
        <f t="shared" si="18"/>
        <v>0</v>
      </c>
      <c r="AQ568" s="19"/>
      <c r="AR568" s="19"/>
      <c r="AS568" s="19"/>
      <c r="AT568" s="19"/>
      <c r="AU568" s="19"/>
      <c r="AV568" s="19"/>
      <c r="AW568" s="19"/>
      <c r="AX568" s="19"/>
    </row>
    <row r="569" spans="1:50" s="123" customFormat="1" ht="144" hidden="1" x14ac:dyDescent="0.2">
      <c r="A569" s="52" t="s">
        <v>48</v>
      </c>
      <c r="B569" s="52" t="s">
        <v>277</v>
      </c>
      <c r="C569" s="52" t="s">
        <v>276</v>
      </c>
      <c r="D569" s="52" t="s">
        <v>18</v>
      </c>
      <c r="E569" s="52" t="s">
        <v>454</v>
      </c>
      <c r="F569" s="121" t="s">
        <v>2139</v>
      </c>
      <c r="G569" s="52" t="s">
        <v>868</v>
      </c>
      <c r="H569" s="71" t="s">
        <v>269</v>
      </c>
      <c r="I569" s="71" t="s">
        <v>274</v>
      </c>
      <c r="J569" s="122">
        <v>50000</v>
      </c>
      <c r="K569" s="78"/>
      <c r="L569" s="249" t="s">
        <v>137</v>
      </c>
      <c r="M569" s="78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 t="s">
        <v>2729</v>
      </c>
      <c r="AF569" s="54"/>
      <c r="AG569" s="54" t="s">
        <v>3544</v>
      </c>
      <c r="AH569" s="52" t="s">
        <v>2457</v>
      </c>
      <c r="AI569" s="52" t="s">
        <v>2457</v>
      </c>
      <c r="AJ569" s="52"/>
      <c r="AK569" s="54" t="s">
        <v>1385</v>
      </c>
      <c r="AL569" s="54" t="s">
        <v>1570</v>
      </c>
      <c r="AM569" s="52" t="s">
        <v>3552</v>
      </c>
      <c r="AN569" s="119"/>
      <c r="AO569" s="122">
        <v>50000</v>
      </c>
      <c r="AP569" s="119">
        <f t="shared" si="18"/>
        <v>0</v>
      </c>
      <c r="AQ569" s="19"/>
      <c r="AR569" s="19"/>
      <c r="AS569" s="19"/>
      <c r="AT569" s="19"/>
      <c r="AU569" s="19"/>
      <c r="AV569" s="19"/>
      <c r="AW569" s="19"/>
      <c r="AX569" s="19"/>
    </row>
    <row r="570" spans="1:50" s="123" customFormat="1" ht="72" hidden="1" x14ac:dyDescent="0.2">
      <c r="A570" s="52" t="s">
        <v>48</v>
      </c>
      <c r="B570" s="52" t="s">
        <v>277</v>
      </c>
      <c r="C570" s="52" t="s">
        <v>276</v>
      </c>
      <c r="D570" s="52" t="s">
        <v>18</v>
      </c>
      <c r="E570" s="52" t="s">
        <v>454</v>
      </c>
      <c r="F570" s="121" t="s">
        <v>2140</v>
      </c>
      <c r="G570" s="52" t="s">
        <v>869</v>
      </c>
      <c r="H570" s="71" t="s">
        <v>272</v>
      </c>
      <c r="I570" s="71" t="s">
        <v>275</v>
      </c>
      <c r="J570" s="122">
        <v>375000</v>
      </c>
      <c r="K570" s="78"/>
      <c r="L570" s="249" t="s">
        <v>137</v>
      </c>
      <c r="M570" s="78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 t="s">
        <v>2729</v>
      </c>
      <c r="AF570" s="54"/>
      <c r="AG570" s="54" t="s">
        <v>3544</v>
      </c>
      <c r="AH570" s="52" t="s">
        <v>2457</v>
      </c>
      <c r="AI570" s="52" t="s">
        <v>2457</v>
      </c>
      <c r="AJ570" s="52"/>
      <c r="AK570" s="54" t="s">
        <v>1385</v>
      </c>
      <c r="AL570" s="54" t="s">
        <v>1570</v>
      </c>
      <c r="AM570" s="52" t="s">
        <v>3552</v>
      </c>
      <c r="AN570" s="119"/>
      <c r="AO570" s="122">
        <v>375000</v>
      </c>
      <c r="AP570" s="119">
        <f t="shared" si="18"/>
        <v>0</v>
      </c>
      <c r="AQ570" s="19"/>
      <c r="AR570" s="19"/>
      <c r="AS570" s="19"/>
      <c r="AT570" s="19"/>
      <c r="AU570" s="19"/>
      <c r="AV570" s="19"/>
      <c r="AW570" s="19"/>
      <c r="AX570" s="19"/>
    </row>
    <row r="571" spans="1:50" s="123" customFormat="1" ht="72" hidden="1" x14ac:dyDescent="0.2">
      <c r="A571" s="52" t="s">
        <v>48</v>
      </c>
      <c r="B571" s="52" t="s">
        <v>277</v>
      </c>
      <c r="C571" s="52" t="s">
        <v>276</v>
      </c>
      <c r="D571" s="52" t="s">
        <v>18</v>
      </c>
      <c r="E571" s="52" t="s">
        <v>454</v>
      </c>
      <c r="F571" s="121" t="s">
        <v>2141</v>
      </c>
      <c r="G571" s="52" t="s">
        <v>870</v>
      </c>
      <c r="H571" s="71" t="s">
        <v>270</v>
      </c>
      <c r="I571" s="71" t="s">
        <v>268</v>
      </c>
      <c r="J571" s="122">
        <v>200000</v>
      </c>
      <c r="K571" s="78"/>
      <c r="L571" s="249" t="s">
        <v>137</v>
      </c>
      <c r="M571" s="78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 t="s">
        <v>2729</v>
      </c>
      <c r="AF571" s="54"/>
      <c r="AG571" s="54" t="s">
        <v>3544</v>
      </c>
      <c r="AH571" s="52" t="s">
        <v>2457</v>
      </c>
      <c r="AI571" s="52" t="s">
        <v>2457</v>
      </c>
      <c r="AJ571" s="52"/>
      <c r="AK571" s="54" t="s">
        <v>1385</v>
      </c>
      <c r="AL571" s="54" t="s">
        <v>1570</v>
      </c>
      <c r="AM571" s="52" t="s">
        <v>3552</v>
      </c>
      <c r="AN571" s="119"/>
      <c r="AO571" s="122">
        <v>200000</v>
      </c>
      <c r="AP571" s="119">
        <f t="shared" si="18"/>
        <v>0</v>
      </c>
      <c r="AQ571" s="19"/>
      <c r="AR571" s="19"/>
      <c r="AS571" s="19"/>
      <c r="AT571" s="19"/>
      <c r="AU571" s="19"/>
      <c r="AV571" s="19"/>
      <c r="AW571" s="19"/>
      <c r="AX571" s="19"/>
    </row>
    <row r="572" spans="1:50" s="123" customFormat="1" ht="72" hidden="1" x14ac:dyDescent="0.2">
      <c r="A572" s="52" t="s">
        <v>48</v>
      </c>
      <c r="B572" s="52" t="s">
        <v>277</v>
      </c>
      <c r="C572" s="52" t="s">
        <v>276</v>
      </c>
      <c r="D572" s="52" t="s">
        <v>18</v>
      </c>
      <c r="E572" s="52" t="s">
        <v>454</v>
      </c>
      <c r="F572" s="121" t="s">
        <v>2142</v>
      </c>
      <c r="G572" s="52" t="s">
        <v>871</v>
      </c>
      <c r="H572" s="71" t="s">
        <v>270</v>
      </c>
      <c r="I572" s="71" t="s">
        <v>268</v>
      </c>
      <c r="J572" s="122">
        <v>350000</v>
      </c>
      <c r="K572" s="78"/>
      <c r="L572" s="249" t="s">
        <v>137</v>
      </c>
      <c r="M572" s="78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 t="s">
        <v>2729</v>
      </c>
      <c r="AF572" s="54"/>
      <c r="AG572" s="54" t="s">
        <v>3544</v>
      </c>
      <c r="AH572" s="52" t="s">
        <v>2457</v>
      </c>
      <c r="AI572" s="52" t="s">
        <v>2457</v>
      </c>
      <c r="AJ572" s="52"/>
      <c r="AK572" s="54" t="s">
        <v>1385</v>
      </c>
      <c r="AL572" s="54" t="s">
        <v>1570</v>
      </c>
      <c r="AM572" s="52" t="s">
        <v>3552</v>
      </c>
      <c r="AN572" s="119"/>
      <c r="AO572" s="122">
        <v>350000</v>
      </c>
      <c r="AP572" s="119">
        <f t="shared" si="18"/>
        <v>0</v>
      </c>
      <c r="AQ572" s="19"/>
      <c r="AR572" s="19"/>
      <c r="AS572" s="19"/>
      <c r="AT572" s="19"/>
      <c r="AU572" s="19"/>
      <c r="AV572" s="19"/>
      <c r="AW572" s="19"/>
      <c r="AX572" s="19"/>
    </row>
    <row r="573" spans="1:50" s="123" customFormat="1" ht="72" hidden="1" x14ac:dyDescent="0.2">
      <c r="A573" s="52" t="s">
        <v>48</v>
      </c>
      <c r="B573" s="52" t="s">
        <v>277</v>
      </c>
      <c r="C573" s="52" t="s">
        <v>276</v>
      </c>
      <c r="D573" s="52" t="s">
        <v>18</v>
      </c>
      <c r="E573" s="52" t="s">
        <v>454</v>
      </c>
      <c r="F573" s="121" t="s">
        <v>2143</v>
      </c>
      <c r="G573" s="52" t="s">
        <v>872</v>
      </c>
      <c r="H573" s="71" t="s">
        <v>269</v>
      </c>
      <c r="I573" s="71" t="s">
        <v>275</v>
      </c>
      <c r="J573" s="122">
        <v>400000</v>
      </c>
      <c r="K573" s="78"/>
      <c r="L573" s="249" t="s">
        <v>137</v>
      </c>
      <c r="M573" s="78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 t="s">
        <v>2729</v>
      </c>
      <c r="AF573" s="54"/>
      <c r="AG573" s="54" t="s">
        <v>3544</v>
      </c>
      <c r="AH573" s="52" t="s">
        <v>2457</v>
      </c>
      <c r="AI573" s="52" t="s">
        <v>2457</v>
      </c>
      <c r="AJ573" s="52"/>
      <c r="AK573" s="54" t="s">
        <v>1385</v>
      </c>
      <c r="AL573" s="54" t="s">
        <v>1570</v>
      </c>
      <c r="AM573" s="52" t="s">
        <v>3552</v>
      </c>
      <c r="AN573" s="119"/>
      <c r="AO573" s="122">
        <v>400000</v>
      </c>
      <c r="AP573" s="119">
        <f t="shared" si="18"/>
        <v>0</v>
      </c>
      <c r="AQ573" s="19"/>
      <c r="AR573" s="19"/>
      <c r="AS573" s="19"/>
      <c r="AT573" s="19"/>
      <c r="AU573" s="19"/>
      <c r="AV573" s="19"/>
      <c r="AW573" s="19"/>
      <c r="AX573" s="19"/>
    </row>
    <row r="574" spans="1:50" s="123" customFormat="1" ht="72" hidden="1" x14ac:dyDescent="0.2">
      <c r="A574" s="52" t="s">
        <v>48</v>
      </c>
      <c r="B574" s="52" t="s">
        <v>277</v>
      </c>
      <c r="C574" s="52" t="s">
        <v>276</v>
      </c>
      <c r="D574" s="52" t="s">
        <v>18</v>
      </c>
      <c r="E574" s="52" t="s">
        <v>454</v>
      </c>
      <c r="F574" s="121" t="s">
        <v>2144</v>
      </c>
      <c r="G574" s="52" t="s">
        <v>873</v>
      </c>
      <c r="H574" s="71" t="s">
        <v>269</v>
      </c>
      <c r="I574" s="71" t="s">
        <v>275</v>
      </c>
      <c r="J574" s="122">
        <v>120000</v>
      </c>
      <c r="K574" s="78"/>
      <c r="L574" s="249" t="s">
        <v>137</v>
      </c>
      <c r="M574" s="78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 t="s">
        <v>2729</v>
      </c>
      <c r="AF574" s="54"/>
      <c r="AG574" s="54" t="s">
        <v>3544</v>
      </c>
      <c r="AH574" s="52" t="s">
        <v>2457</v>
      </c>
      <c r="AI574" s="52" t="s">
        <v>2457</v>
      </c>
      <c r="AJ574" s="52"/>
      <c r="AK574" s="54" t="s">
        <v>1385</v>
      </c>
      <c r="AL574" s="54" t="s">
        <v>1570</v>
      </c>
      <c r="AM574" s="52" t="s">
        <v>3552</v>
      </c>
      <c r="AN574" s="119"/>
      <c r="AO574" s="122">
        <v>120000</v>
      </c>
      <c r="AP574" s="119">
        <f t="shared" si="18"/>
        <v>0</v>
      </c>
      <c r="AQ574" s="19"/>
      <c r="AR574" s="19"/>
      <c r="AS574" s="19"/>
      <c r="AT574" s="19"/>
      <c r="AU574" s="19"/>
      <c r="AV574" s="19"/>
      <c r="AW574" s="19"/>
      <c r="AX574" s="19"/>
    </row>
    <row r="575" spans="1:50" s="123" customFormat="1" ht="72" hidden="1" x14ac:dyDescent="0.2">
      <c r="A575" s="52" t="s">
        <v>48</v>
      </c>
      <c r="B575" s="52" t="s">
        <v>277</v>
      </c>
      <c r="C575" s="52" t="s">
        <v>276</v>
      </c>
      <c r="D575" s="52" t="s">
        <v>18</v>
      </c>
      <c r="E575" s="52" t="s">
        <v>454</v>
      </c>
      <c r="F575" s="121" t="s">
        <v>2145</v>
      </c>
      <c r="G575" s="52" t="s">
        <v>874</v>
      </c>
      <c r="H575" s="71" t="s">
        <v>317</v>
      </c>
      <c r="I575" s="71" t="s">
        <v>275</v>
      </c>
      <c r="J575" s="122">
        <v>375000</v>
      </c>
      <c r="K575" s="78"/>
      <c r="L575" s="249" t="s">
        <v>137</v>
      </c>
      <c r="M575" s="78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 t="s">
        <v>2729</v>
      </c>
      <c r="AF575" s="54"/>
      <c r="AG575" s="54" t="s">
        <v>3544</v>
      </c>
      <c r="AH575" s="52" t="s">
        <v>2457</v>
      </c>
      <c r="AI575" s="52" t="s">
        <v>2457</v>
      </c>
      <c r="AJ575" s="52"/>
      <c r="AK575" s="54" t="s">
        <v>1385</v>
      </c>
      <c r="AL575" s="54" t="s">
        <v>1570</v>
      </c>
      <c r="AM575" s="52" t="s">
        <v>3552</v>
      </c>
      <c r="AN575" s="119"/>
      <c r="AO575" s="122">
        <v>375000</v>
      </c>
      <c r="AP575" s="119">
        <f t="shared" si="18"/>
        <v>0</v>
      </c>
      <c r="AQ575" s="19"/>
      <c r="AR575" s="19"/>
      <c r="AS575" s="19"/>
      <c r="AT575" s="19"/>
      <c r="AU575" s="19"/>
      <c r="AV575" s="19"/>
      <c r="AW575" s="19"/>
      <c r="AX575" s="19"/>
    </row>
    <row r="576" spans="1:50" s="123" customFormat="1" ht="72" hidden="1" x14ac:dyDescent="0.2">
      <c r="A576" s="52" t="s">
        <v>48</v>
      </c>
      <c r="B576" s="52" t="s">
        <v>277</v>
      </c>
      <c r="C576" s="52" t="s">
        <v>276</v>
      </c>
      <c r="D576" s="52" t="s">
        <v>18</v>
      </c>
      <c r="E576" s="52" t="s">
        <v>454</v>
      </c>
      <c r="F576" s="121" t="s">
        <v>2146</v>
      </c>
      <c r="G576" s="52" t="s">
        <v>875</v>
      </c>
      <c r="H576" s="71" t="s">
        <v>317</v>
      </c>
      <c r="I576" s="71" t="s">
        <v>275</v>
      </c>
      <c r="J576" s="122">
        <v>300000</v>
      </c>
      <c r="K576" s="78"/>
      <c r="L576" s="249" t="s">
        <v>137</v>
      </c>
      <c r="M576" s="78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 t="s">
        <v>2729</v>
      </c>
      <c r="AF576" s="54"/>
      <c r="AG576" s="54" t="s">
        <v>3544</v>
      </c>
      <c r="AH576" s="52" t="s">
        <v>2457</v>
      </c>
      <c r="AI576" s="52" t="s">
        <v>2457</v>
      </c>
      <c r="AJ576" s="52"/>
      <c r="AK576" s="54" t="s">
        <v>1385</v>
      </c>
      <c r="AL576" s="54" t="s">
        <v>1570</v>
      </c>
      <c r="AM576" s="52" t="s">
        <v>3552</v>
      </c>
      <c r="AN576" s="119"/>
      <c r="AO576" s="122">
        <v>300000</v>
      </c>
      <c r="AP576" s="119">
        <f t="shared" si="18"/>
        <v>0</v>
      </c>
      <c r="AQ576" s="19"/>
      <c r="AR576" s="19"/>
      <c r="AS576" s="19"/>
      <c r="AT576" s="19"/>
      <c r="AU576" s="19"/>
      <c r="AV576" s="19"/>
      <c r="AW576" s="19"/>
      <c r="AX576" s="19"/>
    </row>
    <row r="577" spans="1:50" s="123" customFormat="1" ht="72" hidden="1" x14ac:dyDescent="0.2">
      <c r="A577" s="52" t="s">
        <v>48</v>
      </c>
      <c r="B577" s="52" t="s">
        <v>277</v>
      </c>
      <c r="C577" s="52" t="s">
        <v>276</v>
      </c>
      <c r="D577" s="52" t="s">
        <v>18</v>
      </c>
      <c r="E577" s="52" t="s">
        <v>454</v>
      </c>
      <c r="F577" s="121" t="s">
        <v>2147</v>
      </c>
      <c r="G577" s="52" t="s">
        <v>876</v>
      </c>
      <c r="H577" s="71" t="s">
        <v>269</v>
      </c>
      <c r="I577" s="71" t="s">
        <v>268</v>
      </c>
      <c r="J577" s="122">
        <v>120000</v>
      </c>
      <c r="K577" s="78"/>
      <c r="L577" s="249" t="s">
        <v>137</v>
      </c>
      <c r="M577" s="78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 t="s">
        <v>2729</v>
      </c>
      <c r="AF577" s="54"/>
      <c r="AG577" s="54" t="s">
        <v>3544</v>
      </c>
      <c r="AH577" s="52" t="s">
        <v>2457</v>
      </c>
      <c r="AI577" s="52" t="s">
        <v>2457</v>
      </c>
      <c r="AJ577" s="52"/>
      <c r="AK577" s="54" t="s">
        <v>1385</v>
      </c>
      <c r="AL577" s="54" t="s">
        <v>1570</v>
      </c>
      <c r="AM577" s="52" t="s">
        <v>3552</v>
      </c>
      <c r="AN577" s="119"/>
      <c r="AO577" s="122">
        <v>120000</v>
      </c>
      <c r="AP577" s="119">
        <f t="shared" si="18"/>
        <v>0</v>
      </c>
      <c r="AQ577" s="19"/>
      <c r="AR577" s="19"/>
      <c r="AS577" s="19"/>
      <c r="AT577" s="19"/>
      <c r="AU577" s="19"/>
      <c r="AV577" s="19"/>
      <c r="AW577" s="19"/>
      <c r="AX577" s="19"/>
    </row>
    <row r="578" spans="1:50" s="123" customFormat="1" ht="72" hidden="1" x14ac:dyDescent="0.2">
      <c r="A578" s="52" t="s">
        <v>48</v>
      </c>
      <c r="B578" s="52" t="s">
        <v>277</v>
      </c>
      <c r="C578" s="52" t="s">
        <v>276</v>
      </c>
      <c r="D578" s="52" t="s">
        <v>33</v>
      </c>
      <c r="E578" s="52" t="s">
        <v>454</v>
      </c>
      <c r="F578" s="121" t="s">
        <v>2148</v>
      </c>
      <c r="G578" s="52" t="s">
        <v>877</v>
      </c>
      <c r="H578" s="71" t="s">
        <v>459</v>
      </c>
      <c r="I578" s="71" t="s">
        <v>274</v>
      </c>
      <c r="J578" s="122">
        <v>100000</v>
      </c>
      <c r="K578" s="78"/>
      <c r="L578" s="249" t="s">
        <v>137</v>
      </c>
      <c r="M578" s="78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 t="s">
        <v>3821</v>
      </c>
      <c r="Z578" s="16">
        <f t="shared" si="19"/>
        <v>98000</v>
      </c>
      <c r="AA578" s="19">
        <v>7014287635</v>
      </c>
      <c r="AB578" s="19"/>
      <c r="AC578" s="19"/>
      <c r="AD578" s="19"/>
      <c r="AE578" s="20" t="s">
        <v>3295</v>
      </c>
      <c r="AF578" s="54" t="s">
        <v>3472</v>
      </c>
      <c r="AG578" s="52" t="s">
        <v>3544</v>
      </c>
      <c r="AH578" s="54" t="s">
        <v>3472</v>
      </c>
      <c r="AI578" s="52" t="s">
        <v>2456</v>
      </c>
      <c r="AJ578" s="52"/>
      <c r="AK578" s="54" t="s">
        <v>1385</v>
      </c>
      <c r="AL578" s="54" t="s">
        <v>1570</v>
      </c>
      <c r="AM578" s="52" t="s">
        <v>3553</v>
      </c>
      <c r="AN578" s="119">
        <v>98000</v>
      </c>
      <c r="AO578" s="119"/>
      <c r="AP578" s="119">
        <f t="shared" si="17"/>
        <v>2000</v>
      </c>
      <c r="AQ578" s="19"/>
      <c r="AR578" s="19"/>
      <c r="AS578" s="19"/>
      <c r="AT578" s="19"/>
      <c r="AU578" s="19"/>
      <c r="AV578" s="19"/>
      <c r="AW578" s="19"/>
      <c r="AX578" s="19"/>
    </row>
    <row r="579" spans="1:50" s="123" customFormat="1" ht="72" hidden="1" x14ac:dyDescent="0.2">
      <c r="A579" s="52" t="s">
        <v>48</v>
      </c>
      <c r="B579" s="52" t="s">
        <v>277</v>
      </c>
      <c r="C579" s="52" t="s">
        <v>276</v>
      </c>
      <c r="D579" s="52" t="s">
        <v>33</v>
      </c>
      <c r="E579" s="52" t="s">
        <v>454</v>
      </c>
      <c r="F579" s="121" t="s">
        <v>2149</v>
      </c>
      <c r="G579" s="52" t="s">
        <v>878</v>
      </c>
      <c r="H579" s="71" t="s">
        <v>270</v>
      </c>
      <c r="I579" s="71" t="s">
        <v>274</v>
      </c>
      <c r="J579" s="122">
        <v>65000</v>
      </c>
      <c r="K579" s="78"/>
      <c r="L579" s="249" t="s">
        <v>137</v>
      </c>
      <c r="M579" s="78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 t="s">
        <v>3821</v>
      </c>
      <c r="Z579" s="16">
        <f t="shared" si="19"/>
        <v>58000</v>
      </c>
      <c r="AA579" s="19">
        <v>7014287635</v>
      </c>
      <c r="AB579" s="19"/>
      <c r="AC579" s="19"/>
      <c r="AD579" s="19"/>
      <c r="AE579" s="20" t="s">
        <v>3295</v>
      </c>
      <c r="AF579" s="54" t="s">
        <v>3472</v>
      </c>
      <c r="AG579" s="52" t="s">
        <v>3544</v>
      </c>
      <c r="AH579" s="54" t="s">
        <v>3472</v>
      </c>
      <c r="AI579" s="52" t="s">
        <v>2456</v>
      </c>
      <c r="AJ579" s="52"/>
      <c r="AK579" s="54" t="s">
        <v>1385</v>
      </c>
      <c r="AL579" s="54" t="s">
        <v>1570</v>
      </c>
      <c r="AM579" s="52" t="s">
        <v>3553</v>
      </c>
      <c r="AN579" s="119">
        <v>58000</v>
      </c>
      <c r="AO579" s="119"/>
      <c r="AP579" s="119">
        <f t="shared" ref="AP579:AP642" si="21">J579-AN579-AO579</f>
        <v>7000</v>
      </c>
      <c r="AQ579" s="19"/>
      <c r="AR579" s="19"/>
      <c r="AS579" s="19"/>
      <c r="AT579" s="19"/>
      <c r="AU579" s="19"/>
      <c r="AV579" s="19"/>
      <c r="AW579" s="19"/>
      <c r="AX579" s="19"/>
    </row>
    <row r="580" spans="1:50" s="123" customFormat="1" ht="72" hidden="1" x14ac:dyDescent="0.2">
      <c r="A580" s="52" t="s">
        <v>48</v>
      </c>
      <c r="B580" s="52" t="s">
        <v>277</v>
      </c>
      <c r="C580" s="52" t="s">
        <v>276</v>
      </c>
      <c r="D580" s="52" t="s">
        <v>33</v>
      </c>
      <c r="E580" s="52" t="s">
        <v>454</v>
      </c>
      <c r="F580" s="121" t="s">
        <v>2150</v>
      </c>
      <c r="G580" s="52" t="s">
        <v>879</v>
      </c>
      <c r="H580" s="71" t="s">
        <v>267</v>
      </c>
      <c r="I580" s="71" t="s">
        <v>274</v>
      </c>
      <c r="J580" s="122">
        <v>48000</v>
      </c>
      <c r="K580" s="78"/>
      <c r="L580" s="249" t="s">
        <v>137</v>
      </c>
      <c r="M580" s="78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 t="s">
        <v>3821</v>
      </c>
      <c r="Z580" s="16">
        <f t="shared" si="19"/>
        <v>45000</v>
      </c>
      <c r="AA580" s="19">
        <v>7014287635</v>
      </c>
      <c r="AB580" s="19"/>
      <c r="AC580" s="19"/>
      <c r="AD580" s="19"/>
      <c r="AE580" s="20" t="s">
        <v>3295</v>
      </c>
      <c r="AF580" s="54" t="s">
        <v>3472</v>
      </c>
      <c r="AG580" s="52" t="s">
        <v>3544</v>
      </c>
      <c r="AH580" s="54" t="s">
        <v>3472</v>
      </c>
      <c r="AI580" s="52" t="s">
        <v>2456</v>
      </c>
      <c r="AJ580" s="52"/>
      <c r="AK580" s="54" t="s">
        <v>1385</v>
      </c>
      <c r="AL580" s="54" t="s">
        <v>1570</v>
      </c>
      <c r="AM580" s="52" t="s">
        <v>3553</v>
      </c>
      <c r="AN580" s="119">
        <v>45000</v>
      </c>
      <c r="AO580" s="119"/>
      <c r="AP580" s="119">
        <f t="shared" si="21"/>
        <v>3000</v>
      </c>
      <c r="AQ580" s="19"/>
      <c r="AR580" s="19"/>
      <c r="AS580" s="19"/>
      <c r="AT580" s="19"/>
      <c r="AU580" s="19"/>
      <c r="AV580" s="19"/>
      <c r="AW580" s="19"/>
      <c r="AX580" s="19"/>
    </row>
    <row r="581" spans="1:50" s="123" customFormat="1" ht="72" hidden="1" x14ac:dyDescent="0.2">
      <c r="A581" s="52" t="s">
        <v>48</v>
      </c>
      <c r="B581" s="52" t="s">
        <v>277</v>
      </c>
      <c r="C581" s="52" t="s">
        <v>276</v>
      </c>
      <c r="D581" s="52" t="s">
        <v>33</v>
      </c>
      <c r="E581" s="52" t="s">
        <v>454</v>
      </c>
      <c r="F581" s="121" t="s">
        <v>2151</v>
      </c>
      <c r="G581" s="52" t="s">
        <v>880</v>
      </c>
      <c r="H581" s="71" t="s">
        <v>270</v>
      </c>
      <c r="I581" s="71" t="s">
        <v>274</v>
      </c>
      <c r="J581" s="122">
        <v>75000</v>
      </c>
      <c r="K581" s="78"/>
      <c r="L581" s="249" t="s">
        <v>137</v>
      </c>
      <c r="M581" s="78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 t="s">
        <v>3821</v>
      </c>
      <c r="Z581" s="16">
        <f t="shared" si="19"/>
        <v>70000</v>
      </c>
      <c r="AA581" s="19">
        <v>7014287635</v>
      </c>
      <c r="AB581" s="19"/>
      <c r="AC581" s="19"/>
      <c r="AD581" s="19"/>
      <c r="AE581" s="20" t="s">
        <v>3295</v>
      </c>
      <c r="AF581" s="54" t="s">
        <v>3472</v>
      </c>
      <c r="AG581" s="52" t="s">
        <v>3544</v>
      </c>
      <c r="AH581" s="54" t="s">
        <v>3472</v>
      </c>
      <c r="AI581" s="52" t="s">
        <v>2456</v>
      </c>
      <c r="AJ581" s="52"/>
      <c r="AK581" s="54" t="s">
        <v>1385</v>
      </c>
      <c r="AL581" s="54" t="s">
        <v>1570</v>
      </c>
      <c r="AM581" s="52" t="s">
        <v>3553</v>
      </c>
      <c r="AN581" s="119">
        <v>70000</v>
      </c>
      <c r="AO581" s="119"/>
      <c r="AP581" s="119">
        <f t="shared" si="21"/>
        <v>5000</v>
      </c>
      <c r="AQ581" s="19"/>
      <c r="AR581" s="19"/>
      <c r="AS581" s="19"/>
      <c r="AT581" s="19"/>
      <c r="AU581" s="19"/>
      <c r="AV581" s="19"/>
      <c r="AW581" s="19"/>
      <c r="AX581" s="19"/>
    </row>
    <row r="582" spans="1:50" s="123" customFormat="1" ht="72" hidden="1" x14ac:dyDescent="0.2">
      <c r="A582" s="52" t="s">
        <v>48</v>
      </c>
      <c r="B582" s="52" t="s">
        <v>277</v>
      </c>
      <c r="C582" s="52" t="s">
        <v>276</v>
      </c>
      <c r="D582" s="52" t="s">
        <v>33</v>
      </c>
      <c r="E582" s="52" t="s">
        <v>454</v>
      </c>
      <c r="F582" s="121" t="s">
        <v>2152</v>
      </c>
      <c r="G582" s="52" t="s">
        <v>881</v>
      </c>
      <c r="H582" s="71" t="s">
        <v>270</v>
      </c>
      <c r="I582" s="71" t="s">
        <v>274</v>
      </c>
      <c r="J582" s="122">
        <v>75000</v>
      </c>
      <c r="K582" s="78"/>
      <c r="L582" s="249" t="s">
        <v>137</v>
      </c>
      <c r="M582" s="78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 t="s">
        <v>3821</v>
      </c>
      <c r="Z582" s="16">
        <f t="shared" si="19"/>
        <v>70000</v>
      </c>
      <c r="AA582" s="19">
        <v>7014287635</v>
      </c>
      <c r="AB582" s="19"/>
      <c r="AC582" s="19"/>
      <c r="AD582" s="19"/>
      <c r="AE582" s="20" t="s">
        <v>3295</v>
      </c>
      <c r="AF582" s="54" t="s">
        <v>3472</v>
      </c>
      <c r="AG582" s="52" t="s">
        <v>3544</v>
      </c>
      <c r="AH582" s="54" t="s">
        <v>3472</v>
      </c>
      <c r="AI582" s="52" t="s">
        <v>2456</v>
      </c>
      <c r="AJ582" s="52"/>
      <c r="AK582" s="54" t="s">
        <v>1385</v>
      </c>
      <c r="AL582" s="54" t="s">
        <v>1570</v>
      </c>
      <c r="AM582" s="52" t="s">
        <v>3553</v>
      </c>
      <c r="AN582" s="119">
        <v>70000</v>
      </c>
      <c r="AO582" s="119"/>
      <c r="AP582" s="119">
        <f t="shared" si="21"/>
        <v>5000</v>
      </c>
      <c r="AQ582" s="19"/>
      <c r="AR582" s="19"/>
      <c r="AS582" s="19"/>
      <c r="AT582" s="19"/>
      <c r="AU582" s="19"/>
      <c r="AV582" s="19"/>
      <c r="AW582" s="19"/>
      <c r="AX582" s="19"/>
    </row>
    <row r="583" spans="1:50" s="123" customFormat="1" ht="72" hidden="1" x14ac:dyDescent="0.2">
      <c r="A583" s="52" t="s">
        <v>48</v>
      </c>
      <c r="B583" s="52" t="s">
        <v>277</v>
      </c>
      <c r="C583" s="52" t="s">
        <v>276</v>
      </c>
      <c r="D583" s="52" t="s">
        <v>33</v>
      </c>
      <c r="E583" s="52" t="s">
        <v>454</v>
      </c>
      <c r="F583" s="121" t="s">
        <v>2153</v>
      </c>
      <c r="G583" s="52" t="s">
        <v>882</v>
      </c>
      <c r="H583" s="71" t="s">
        <v>340</v>
      </c>
      <c r="I583" s="71" t="s">
        <v>274</v>
      </c>
      <c r="J583" s="122">
        <v>144000</v>
      </c>
      <c r="K583" s="78"/>
      <c r="L583" s="249" t="s">
        <v>137</v>
      </c>
      <c r="M583" s="78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 t="s">
        <v>3821</v>
      </c>
      <c r="Z583" s="16">
        <f t="shared" si="19"/>
        <v>132000</v>
      </c>
      <c r="AA583" s="19">
        <v>7014287635</v>
      </c>
      <c r="AB583" s="19"/>
      <c r="AC583" s="19"/>
      <c r="AD583" s="19"/>
      <c r="AE583" s="20" t="s">
        <v>3295</v>
      </c>
      <c r="AF583" s="54" t="s">
        <v>3472</v>
      </c>
      <c r="AG583" s="52" t="s">
        <v>3544</v>
      </c>
      <c r="AH583" s="54" t="s">
        <v>3472</v>
      </c>
      <c r="AI583" s="52" t="s">
        <v>2456</v>
      </c>
      <c r="AJ583" s="52"/>
      <c r="AK583" s="54" t="s">
        <v>1385</v>
      </c>
      <c r="AL583" s="54" t="s">
        <v>1570</v>
      </c>
      <c r="AM583" s="52" t="s">
        <v>3553</v>
      </c>
      <c r="AN583" s="119">
        <v>132000</v>
      </c>
      <c r="AO583" s="119"/>
      <c r="AP583" s="119">
        <f t="shared" si="21"/>
        <v>12000</v>
      </c>
      <c r="AQ583" s="19"/>
      <c r="AR583" s="19"/>
      <c r="AS583" s="19"/>
      <c r="AT583" s="19"/>
      <c r="AU583" s="19"/>
      <c r="AV583" s="19"/>
      <c r="AW583" s="19"/>
      <c r="AX583" s="19"/>
    </row>
    <row r="584" spans="1:50" s="123" customFormat="1" ht="72" hidden="1" x14ac:dyDescent="0.2">
      <c r="A584" s="52" t="s">
        <v>48</v>
      </c>
      <c r="B584" s="52" t="s">
        <v>277</v>
      </c>
      <c r="C584" s="52" t="s">
        <v>276</v>
      </c>
      <c r="D584" s="52" t="s">
        <v>33</v>
      </c>
      <c r="E584" s="52" t="s">
        <v>454</v>
      </c>
      <c r="F584" s="121" t="s">
        <v>2154</v>
      </c>
      <c r="G584" s="52" t="s">
        <v>883</v>
      </c>
      <c r="H584" s="71" t="s">
        <v>387</v>
      </c>
      <c r="I584" s="71" t="s">
        <v>274</v>
      </c>
      <c r="J584" s="122">
        <v>80000</v>
      </c>
      <c r="K584" s="78"/>
      <c r="L584" s="249" t="s">
        <v>137</v>
      </c>
      <c r="M584" s="78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 t="s">
        <v>3821</v>
      </c>
      <c r="Z584" s="16">
        <f t="shared" si="19"/>
        <v>75000</v>
      </c>
      <c r="AA584" s="19">
        <v>7014287635</v>
      </c>
      <c r="AB584" s="19"/>
      <c r="AC584" s="19"/>
      <c r="AD584" s="19"/>
      <c r="AE584" s="20" t="s">
        <v>3295</v>
      </c>
      <c r="AF584" s="54" t="s">
        <v>3472</v>
      </c>
      <c r="AG584" s="52" t="s">
        <v>3544</v>
      </c>
      <c r="AH584" s="54" t="s">
        <v>3472</v>
      </c>
      <c r="AI584" s="52" t="s">
        <v>2456</v>
      </c>
      <c r="AJ584" s="52"/>
      <c r="AK584" s="54" t="s">
        <v>1385</v>
      </c>
      <c r="AL584" s="54" t="s">
        <v>1570</v>
      </c>
      <c r="AM584" s="52" t="s">
        <v>3553</v>
      </c>
      <c r="AN584" s="119">
        <v>75000</v>
      </c>
      <c r="AO584" s="119"/>
      <c r="AP584" s="119">
        <f t="shared" si="21"/>
        <v>5000</v>
      </c>
      <c r="AQ584" s="19"/>
      <c r="AR584" s="19"/>
      <c r="AS584" s="19"/>
      <c r="AT584" s="19"/>
      <c r="AU584" s="19"/>
      <c r="AV584" s="19"/>
      <c r="AW584" s="19"/>
      <c r="AX584" s="19"/>
    </row>
    <row r="585" spans="1:50" s="123" customFormat="1" ht="72" hidden="1" x14ac:dyDescent="0.2">
      <c r="A585" s="52" t="s">
        <v>48</v>
      </c>
      <c r="B585" s="52" t="s">
        <v>277</v>
      </c>
      <c r="C585" s="52" t="s">
        <v>276</v>
      </c>
      <c r="D585" s="52" t="s">
        <v>10</v>
      </c>
      <c r="E585" s="52" t="s">
        <v>311</v>
      </c>
      <c r="F585" s="121" t="s">
        <v>2155</v>
      </c>
      <c r="G585" s="52" t="s">
        <v>884</v>
      </c>
      <c r="H585" s="71" t="s">
        <v>414</v>
      </c>
      <c r="I585" s="71" t="s">
        <v>271</v>
      </c>
      <c r="J585" s="122">
        <v>154000</v>
      </c>
      <c r="K585" s="78"/>
      <c r="L585" s="249" t="s">
        <v>137</v>
      </c>
      <c r="M585" s="78"/>
      <c r="N585" s="19" t="s">
        <v>1390</v>
      </c>
      <c r="O585" s="19" t="s">
        <v>2638</v>
      </c>
      <c r="P585" s="19" t="s">
        <v>3284</v>
      </c>
      <c r="Q585" s="19" t="s">
        <v>2443</v>
      </c>
      <c r="R585" s="19" t="s">
        <v>1295</v>
      </c>
      <c r="S585" s="18" t="s">
        <v>108</v>
      </c>
      <c r="T585" s="19" t="s">
        <v>3822</v>
      </c>
      <c r="U585" s="19" t="s">
        <v>3823</v>
      </c>
      <c r="V585" s="19" t="s">
        <v>3824</v>
      </c>
      <c r="W585" s="16">
        <v>76650</v>
      </c>
      <c r="X585" s="18" t="s">
        <v>1376</v>
      </c>
      <c r="Y585" s="46"/>
      <c r="Z585" s="16">
        <f t="shared" si="19"/>
        <v>76650</v>
      </c>
      <c r="AA585" s="19">
        <v>7014298769</v>
      </c>
      <c r="AB585" s="19"/>
      <c r="AC585" s="19"/>
      <c r="AD585" s="19"/>
      <c r="AE585" s="20" t="s">
        <v>3295</v>
      </c>
      <c r="AF585" s="54" t="s">
        <v>1385</v>
      </c>
      <c r="AG585" s="54" t="s">
        <v>3541</v>
      </c>
      <c r="AH585" s="54" t="s">
        <v>3470</v>
      </c>
      <c r="AI585" s="52" t="s">
        <v>2456</v>
      </c>
      <c r="AJ585" s="52"/>
      <c r="AK585" s="54" t="s">
        <v>1391</v>
      </c>
      <c r="AL585" s="54" t="s">
        <v>1571</v>
      </c>
      <c r="AM585" s="52" t="s">
        <v>3553</v>
      </c>
      <c r="AN585" s="119">
        <v>76650</v>
      </c>
      <c r="AO585" s="119"/>
      <c r="AP585" s="119">
        <f t="shared" si="21"/>
        <v>77350</v>
      </c>
      <c r="AQ585" s="187" t="s">
        <v>1379</v>
      </c>
      <c r="AR585" s="187" t="s">
        <v>1379</v>
      </c>
      <c r="AS585" s="19"/>
      <c r="AT585" s="19"/>
      <c r="AU585" s="19"/>
      <c r="AV585" s="19"/>
      <c r="AW585" s="19"/>
      <c r="AX585" s="19"/>
    </row>
    <row r="586" spans="1:50" s="123" customFormat="1" ht="72" hidden="1" x14ac:dyDescent="0.2">
      <c r="A586" s="52" t="s">
        <v>48</v>
      </c>
      <c r="B586" s="52" t="s">
        <v>277</v>
      </c>
      <c r="C586" s="52" t="s">
        <v>276</v>
      </c>
      <c r="D586" s="52" t="s">
        <v>10</v>
      </c>
      <c r="E586" s="52" t="s">
        <v>311</v>
      </c>
      <c r="F586" s="121" t="s">
        <v>2156</v>
      </c>
      <c r="G586" s="52" t="s">
        <v>885</v>
      </c>
      <c r="H586" s="71" t="s">
        <v>305</v>
      </c>
      <c r="I586" s="71" t="s">
        <v>271</v>
      </c>
      <c r="J586" s="122">
        <v>1230000</v>
      </c>
      <c r="K586" s="78"/>
      <c r="L586" s="249" t="s">
        <v>137</v>
      </c>
      <c r="M586" s="78"/>
      <c r="N586" s="19" t="s">
        <v>1390</v>
      </c>
      <c r="O586" s="19" t="s">
        <v>2638</v>
      </c>
      <c r="P586" s="19" t="s">
        <v>3284</v>
      </c>
      <c r="Q586" s="19" t="s">
        <v>2443</v>
      </c>
      <c r="R586" s="19" t="s">
        <v>1295</v>
      </c>
      <c r="S586" s="18" t="s">
        <v>108</v>
      </c>
      <c r="T586" s="19" t="s">
        <v>3822</v>
      </c>
      <c r="U586" s="19" t="s">
        <v>3823</v>
      </c>
      <c r="V586" s="19" t="s">
        <v>3824</v>
      </c>
      <c r="W586" s="16">
        <v>561700</v>
      </c>
      <c r="X586" s="18" t="s">
        <v>1376</v>
      </c>
      <c r="Y586" s="46"/>
      <c r="Z586" s="16">
        <f t="shared" si="19"/>
        <v>561700</v>
      </c>
      <c r="AA586" s="19">
        <v>7014298769</v>
      </c>
      <c r="AB586" s="19"/>
      <c r="AC586" s="19"/>
      <c r="AD586" s="19"/>
      <c r="AE586" s="20" t="s">
        <v>3295</v>
      </c>
      <c r="AF586" s="54" t="s">
        <v>1385</v>
      </c>
      <c r="AG586" s="54" t="s">
        <v>3541</v>
      </c>
      <c r="AH586" s="54" t="s">
        <v>3470</v>
      </c>
      <c r="AI586" s="52" t="s">
        <v>2456</v>
      </c>
      <c r="AJ586" s="52"/>
      <c r="AK586" s="54" t="s">
        <v>1391</v>
      </c>
      <c r="AL586" s="54" t="s">
        <v>1571</v>
      </c>
      <c r="AM586" s="52" t="s">
        <v>3553</v>
      </c>
      <c r="AN586" s="119">
        <v>561700</v>
      </c>
      <c r="AO586" s="119"/>
      <c r="AP586" s="119">
        <f t="shared" si="21"/>
        <v>668300</v>
      </c>
      <c r="AQ586" s="187" t="s">
        <v>1379</v>
      </c>
      <c r="AR586" s="187" t="s">
        <v>1379</v>
      </c>
      <c r="AS586" s="19"/>
      <c r="AT586" s="19"/>
      <c r="AU586" s="19"/>
      <c r="AV586" s="19"/>
      <c r="AW586" s="19"/>
      <c r="AX586" s="19"/>
    </row>
    <row r="587" spans="1:50" s="123" customFormat="1" ht="72" hidden="1" x14ac:dyDescent="0.2">
      <c r="A587" s="52" t="s">
        <v>48</v>
      </c>
      <c r="B587" s="52" t="s">
        <v>277</v>
      </c>
      <c r="C587" s="52" t="s">
        <v>276</v>
      </c>
      <c r="D587" s="52" t="s">
        <v>10</v>
      </c>
      <c r="E587" s="52" t="s">
        <v>311</v>
      </c>
      <c r="F587" s="121" t="s">
        <v>2157</v>
      </c>
      <c r="G587" s="52" t="s">
        <v>886</v>
      </c>
      <c r="H587" s="71" t="s">
        <v>319</v>
      </c>
      <c r="I587" s="71" t="s">
        <v>271</v>
      </c>
      <c r="J587" s="122">
        <v>88000</v>
      </c>
      <c r="K587" s="78"/>
      <c r="L587" s="249" t="s">
        <v>137</v>
      </c>
      <c r="M587" s="78"/>
      <c r="N587" s="19" t="s">
        <v>1390</v>
      </c>
      <c r="O587" s="19" t="s">
        <v>2638</v>
      </c>
      <c r="P587" s="19" t="s">
        <v>3284</v>
      </c>
      <c r="Q587" s="19" t="s">
        <v>2443</v>
      </c>
      <c r="R587" s="19" t="s">
        <v>1295</v>
      </c>
      <c r="S587" s="18" t="s">
        <v>108</v>
      </c>
      <c r="T587" s="19" t="s">
        <v>3170</v>
      </c>
      <c r="U587" s="19" t="s">
        <v>3825</v>
      </c>
      <c r="V587" s="19" t="s">
        <v>3824</v>
      </c>
      <c r="W587" s="16">
        <v>62000</v>
      </c>
      <c r="X587" s="18" t="s">
        <v>1376</v>
      </c>
      <c r="Y587" s="46"/>
      <c r="Z587" s="16">
        <f t="shared" si="19"/>
        <v>62000</v>
      </c>
      <c r="AA587" s="19">
        <v>7014298769</v>
      </c>
      <c r="AB587" s="19"/>
      <c r="AC587" s="19"/>
      <c r="AD587" s="19"/>
      <c r="AE587" s="20" t="s">
        <v>3295</v>
      </c>
      <c r="AF587" s="54" t="s">
        <v>1385</v>
      </c>
      <c r="AG587" s="54" t="s">
        <v>3541</v>
      </c>
      <c r="AH587" s="54" t="s">
        <v>3470</v>
      </c>
      <c r="AI587" s="52" t="s">
        <v>2456</v>
      </c>
      <c r="AJ587" s="52"/>
      <c r="AK587" s="54" t="s">
        <v>1391</v>
      </c>
      <c r="AL587" s="54" t="s">
        <v>1571</v>
      </c>
      <c r="AM587" s="52" t="s">
        <v>3553</v>
      </c>
      <c r="AN587" s="119">
        <v>62000</v>
      </c>
      <c r="AO587" s="119"/>
      <c r="AP587" s="119">
        <f t="shared" si="21"/>
        <v>26000</v>
      </c>
      <c r="AQ587" s="187" t="s">
        <v>1379</v>
      </c>
      <c r="AR587" s="187" t="s">
        <v>1379</v>
      </c>
      <c r="AS587" s="19"/>
      <c r="AT587" s="19"/>
      <c r="AU587" s="19"/>
      <c r="AV587" s="19"/>
      <c r="AW587" s="19"/>
      <c r="AX587" s="19"/>
    </row>
    <row r="588" spans="1:50" s="123" customFormat="1" ht="108" hidden="1" x14ac:dyDescent="0.2">
      <c r="A588" s="52" t="s">
        <v>48</v>
      </c>
      <c r="B588" s="52" t="s">
        <v>277</v>
      </c>
      <c r="C588" s="52" t="s">
        <v>276</v>
      </c>
      <c r="D588" s="52" t="s">
        <v>10</v>
      </c>
      <c r="E588" s="52" t="s">
        <v>311</v>
      </c>
      <c r="F588" s="121" t="s">
        <v>2158</v>
      </c>
      <c r="G588" s="52" t="s">
        <v>887</v>
      </c>
      <c r="H588" s="71" t="s">
        <v>888</v>
      </c>
      <c r="I588" s="71" t="s">
        <v>889</v>
      </c>
      <c r="J588" s="122">
        <v>197600</v>
      </c>
      <c r="K588" s="78"/>
      <c r="L588" s="249" t="s">
        <v>137</v>
      </c>
      <c r="M588" s="78"/>
      <c r="N588" s="19" t="s">
        <v>1390</v>
      </c>
      <c r="O588" s="19" t="s">
        <v>2638</v>
      </c>
      <c r="P588" s="19" t="s">
        <v>3284</v>
      </c>
      <c r="Q588" s="19" t="s">
        <v>2443</v>
      </c>
      <c r="R588" s="19" t="s">
        <v>1295</v>
      </c>
      <c r="S588" s="18" t="s">
        <v>108</v>
      </c>
      <c r="T588" s="19"/>
      <c r="U588" s="19"/>
      <c r="V588" s="19" t="s">
        <v>3824</v>
      </c>
      <c r="W588" s="16">
        <v>130000</v>
      </c>
      <c r="X588" s="18" t="s">
        <v>1376</v>
      </c>
      <c r="Y588" s="46"/>
      <c r="Z588" s="16">
        <f t="shared" si="19"/>
        <v>130000</v>
      </c>
      <c r="AA588" s="19">
        <v>7014298769</v>
      </c>
      <c r="AB588" s="19"/>
      <c r="AC588" s="19"/>
      <c r="AD588" s="19"/>
      <c r="AE588" s="20" t="s">
        <v>3295</v>
      </c>
      <c r="AF588" s="54" t="s">
        <v>1385</v>
      </c>
      <c r="AG588" s="54" t="s">
        <v>3541</v>
      </c>
      <c r="AH588" s="54" t="s">
        <v>3470</v>
      </c>
      <c r="AI588" s="52" t="s">
        <v>2456</v>
      </c>
      <c r="AJ588" s="52"/>
      <c r="AK588" s="54" t="s">
        <v>1391</v>
      </c>
      <c r="AL588" s="54" t="s">
        <v>1571</v>
      </c>
      <c r="AM588" s="52" t="s">
        <v>3553</v>
      </c>
      <c r="AN588" s="119">
        <v>130000</v>
      </c>
      <c r="AO588" s="119"/>
      <c r="AP588" s="119">
        <f t="shared" si="21"/>
        <v>67600</v>
      </c>
      <c r="AQ588" s="187" t="s">
        <v>1379</v>
      </c>
      <c r="AR588" s="187" t="s">
        <v>1379</v>
      </c>
      <c r="AS588" s="19"/>
      <c r="AT588" s="19"/>
      <c r="AU588" s="19"/>
      <c r="AV588" s="19"/>
      <c r="AW588" s="19"/>
      <c r="AX588" s="19"/>
    </row>
    <row r="589" spans="1:50" s="123" customFormat="1" ht="72" hidden="1" x14ac:dyDescent="0.2">
      <c r="A589" s="52" t="s">
        <v>48</v>
      </c>
      <c r="B589" s="52" t="s">
        <v>277</v>
      </c>
      <c r="C589" s="52" t="s">
        <v>276</v>
      </c>
      <c r="D589" s="52" t="s">
        <v>10</v>
      </c>
      <c r="E589" s="52" t="s">
        <v>311</v>
      </c>
      <c r="F589" s="121" t="s">
        <v>2159</v>
      </c>
      <c r="G589" s="52" t="s">
        <v>890</v>
      </c>
      <c r="H589" s="71" t="s">
        <v>270</v>
      </c>
      <c r="I589" s="71" t="s">
        <v>274</v>
      </c>
      <c r="J589" s="122">
        <v>466000</v>
      </c>
      <c r="K589" s="78"/>
      <c r="L589" s="249" t="s">
        <v>137</v>
      </c>
      <c r="M589" s="78"/>
      <c r="N589" s="19" t="s">
        <v>1390</v>
      </c>
      <c r="O589" s="19" t="s">
        <v>2638</v>
      </c>
      <c r="P589" s="19" t="s">
        <v>3284</v>
      </c>
      <c r="Q589" s="19" t="s">
        <v>2443</v>
      </c>
      <c r="R589" s="19" t="s">
        <v>1295</v>
      </c>
      <c r="S589" s="18" t="s">
        <v>108</v>
      </c>
      <c r="T589" s="19"/>
      <c r="U589" s="19"/>
      <c r="V589" s="19" t="s">
        <v>3824</v>
      </c>
      <c r="W589" s="16">
        <v>207950</v>
      </c>
      <c r="X589" s="18" t="s">
        <v>1376</v>
      </c>
      <c r="Y589" s="46"/>
      <c r="Z589" s="16">
        <f t="shared" si="19"/>
        <v>207950</v>
      </c>
      <c r="AA589" s="19">
        <v>7014298769</v>
      </c>
      <c r="AB589" s="19"/>
      <c r="AC589" s="19"/>
      <c r="AD589" s="19"/>
      <c r="AE589" s="20" t="s">
        <v>3295</v>
      </c>
      <c r="AF589" s="54" t="s">
        <v>1385</v>
      </c>
      <c r="AG589" s="54" t="s">
        <v>3541</v>
      </c>
      <c r="AH589" s="54" t="s">
        <v>3470</v>
      </c>
      <c r="AI589" s="52" t="s">
        <v>2456</v>
      </c>
      <c r="AJ589" s="52"/>
      <c r="AK589" s="54" t="s">
        <v>1391</v>
      </c>
      <c r="AL589" s="54" t="s">
        <v>1571</v>
      </c>
      <c r="AM589" s="52" t="s">
        <v>3553</v>
      </c>
      <c r="AN589" s="119">
        <v>207950</v>
      </c>
      <c r="AO589" s="119"/>
      <c r="AP589" s="119">
        <f t="shared" si="21"/>
        <v>258050</v>
      </c>
      <c r="AQ589" s="187" t="s">
        <v>1379</v>
      </c>
      <c r="AR589" s="187" t="s">
        <v>1379</v>
      </c>
      <c r="AS589" s="19"/>
      <c r="AT589" s="19"/>
      <c r="AU589" s="19"/>
      <c r="AV589" s="19"/>
      <c r="AW589" s="19"/>
      <c r="AX589" s="19"/>
    </row>
    <row r="590" spans="1:50" s="123" customFormat="1" ht="72" hidden="1" x14ac:dyDescent="0.2">
      <c r="A590" s="52" t="s">
        <v>48</v>
      </c>
      <c r="B590" s="52" t="s">
        <v>277</v>
      </c>
      <c r="C590" s="52" t="s">
        <v>276</v>
      </c>
      <c r="D590" s="52" t="s">
        <v>10</v>
      </c>
      <c r="E590" s="52" t="s">
        <v>311</v>
      </c>
      <c r="F590" s="121" t="s">
        <v>2160</v>
      </c>
      <c r="G590" s="52" t="s">
        <v>891</v>
      </c>
      <c r="H590" s="71" t="s">
        <v>270</v>
      </c>
      <c r="I590" s="71" t="s">
        <v>271</v>
      </c>
      <c r="J590" s="122">
        <v>18000</v>
      </c>
      <c r="K590" s="78"/>
      <c r="L590" s="249" t="s">
        <v>137</v>
      </c>
      <c r="M590" s="78"/>
      <c r="N590" s="19" t="s">
        <v>1390</v>
      </c>
      <c r="O590" s="19" t="s">
        <v>2638</v>
      </c>
      <c r="P590" s="19" t="s">
        <v>3284</v>
      </c>
      <c r="Q590" s="19" t="s">
        <v>2443</v>
      </c>
      <c r="R590" s="19" t="s">
        <v>1295</v>
      </c>
      <c r="S590" s="18" t="s">
        <v>108</v>
      </c>
      <c r="T590" s="19" t="s">
        <v>3000</v>
      </c>
      <c r="U590" s="19" t="s">
        <v>3826</v>
      </c>
      <c r="V590" s="19" t="s">
        <v>3824</v>
      </c>
      <c r="W590" s="16">
        <v>12200</v>
      </c>
      <c r="X590" s="18" t="s">
        <v>1376</v>
      </c>
      <c r="Y590" s="46"/>
      <c r="Z590" s="16">
        <f t="shared" si="19"/>
        <v>12200</v>
      </c>
      <c r="AA590" s="19">
        <v>7014298769</v>
      </c>
      <c r="AB590" s="19"/>
      <c r="AC590" s="19"/>
      <c r="AD590" s="19"/>
      <c r="AE590" s="20" t="s">
        <v>3295</v>
      </c>
      <c r="AF590" s="54" t="s">
        <v>1385</v>
      </c>
      <c r="AG590" s="54" t="s">
        <v>3541</v>
      </c>
      <c r="AH590" s="54" t="s">
        <v>3470</v>
      </c>
      <c r="AI590" s="52" t="s">
        <v>2456</v>
      </c>
      <c r="AJ590" s="52"/>
      <c r="AK590" s="54" t="s">
        <v>1391</v>
      </c>
      <c r="AL590" s="54" t="s">
        <v>1571</v>
      </c>
      <c r="AM590" s="52" t="s">
        <v>3553</v>
      </c>
      <c r="AN590" s="119">
        <v>12200</v>
      </c>
      <c r="AO590" s="119"/>
      <c r="AP590" s="119">
        <f t="shared" si="21"/>
        <v>5800</v>
      </c>
      <c r="AQ590" s="187" t="s">
        <v>1379</v>
      </c>
      <c r="AR590" s="187" t="s">
        <v>1379</v>
      </c>
      <c r="AS590" s="19"/>
      <c r="AT590" s="19"/>
      <c r="AU590" s="19"/>
      <c r="AV590" s="19"/>
      <c r="AW590" s="19"/>
      <c r="AX590" s="19"/>
    </row>
    <row r="591" spans="1:50" s="123" customFormat="1" ht="144" x14ac:dyDescent="0.2">
      <c r="A591" s="52" t="s">
        <v>48</v>
      </c>
      <c r="B591" s="52" t="s">
        <v>277</v>
      </c>
      <c r="C591" s="52" t="s">
        <v>17</v>
      </c>
      <c r="D591" s="52" t="s">
        <v>1565</v>
      </c>
      <c r="E591" s="52" t="s">
        <v>454</v>
      </c>
      <c r="F591" s="121" t="s">
        <v>2161</v>
      </c>
      <c r="G591" s="52" t="s">
        <v>1116</v>
      </c>
      <c r="H591" s="71" t="s">
        <v>270</v>
      </c>
      <c r="I591" s="71" t="s">
        <v>631</v>
      </c>
      <c r="J591" s="122">
        <v>11600000</v>
      </c>
      <c r="K591" s="78"/>
      <c r="L591" s="249" t="s">
        <v>137</v>
      </c>
      <c r="M591" s="78"/>
      <c r="N591" s="19"/>
      <c r="O591" s="19"/>
      <c r="P591" s="19"/>
      <c r="Q591" s="19"/>
      <c r="R591" s="19"/>
      <c r="S591" s="18" t="s">
        <v>108</v>
      </c>
      <c r="T591" s="19"/>
      <c r="U591" s="19"/>
      <c r="V591" s="19"/>
      <c r="W591" s="19"/>
      <c r="X591" s="18" t="s">
        <v>1376</v>
      </c>
      <c r="Y591" s="46"/>
      <c r="Z591" s="16">
        <f t="shared" si="19"/>
        <v>0</v>
      </c>
      <c r="AA591" s="19"/>
      <c r="AB591" s="19"/>
      <c r="AC591" s="19"/>
      <c r="AD591" s="19"/>
      <c r="AE591" s="19" t="s">
        <v>1392</v>
      </c>
      <c r="AF591" s="54" t="s">
        <v>1392</v>
      </c>
      <c r="AG591" s="54" t="s">
        <v>3537</v>
      </c>
      <c r="AH591" s="54" t="s">
        <v>3474</v>
      </c>
      <c r="AI591" s="52" t="s">
        <v>3467</v>
      </c>
      <c r="AJ591" s="52" t="s">
        <v>3615</v>
      </c>
      <c r="AK591" s="54" t="s">
        <v>1392</v>
      </c>
      <c r="AL591" s="54" t="s">
        <v>1568</v>
      </c>
      <c r="AM591" s="52" t="s">
        <v>3553</v>
      </c>
      <c r="AN591" s="119"/>
      <c r="AO591" s="119"/>
      <c r="AP591" s="119">
        <f t="shared" si="21"/>
        <v>11600000</v>
      </c>
      <c r="AQ591" s="187" t="s">
        <v>3089</v>
      </c>
      <c r="AR591" s="187" t="s">
        <v>3090</v>
      </c>
      <c r="AS591" s="19"/>
      <c r="AT591" s="19"/>
      <c r="AU591" s="19"/>
      <c r="AV591" s="19"/>
      <c r="AW591" s="19"/>
      <c r="AX591" s="187" t="s">
        <v>3091</v>
      </c>
    </row>
    <row r="592" spans="1:50" s="123" customFormat="1" ht="74.25" hidden="1" customHeight="1" x14ac:dyDescent="0.2">
      <c r="A592" s="52" t="s">
        <v>48</v>
      </c>
      <c r="B592" s="52" t="s">
        <v>277</v>
      </c>
      <c r="C592" s="52" t="s">
        <v>17</v>
      </c>
      <c r="D592" s="52" t="s">
        <v>34</v>
      </c>
      <c r="E592" s="52" t="s">
        <v>454</v>
      </c>
      <c r="F592" s="121" t="s">
        <v>2162</v>
      </c>
      <c r="G592" s="52" t="s">
        <v>1118</v>
      </c>
      <c r="H592" s="71" t="s">
        <v>270</v>
      </c>
      <c r="I592" s="71" t="s">
        <v>1119</v>
      </c>
      <c r="J592" s="122">
        <v>3900000</v>
      </c>
      <c r="K592" s="78"/>
      <c r="L592" s="249" t="s">
        <v>137</v>
      </c>
      <c r="M592" s="78"/>
      <c r="N592" s="19" t="s">
        <v>1393</v>
      </c>
      <c r="O592" s="19" t="s">
        <v>2625</v>
      </c>
      <c r="P592" s="19" t="s">
        <v>3827</v>
      </c>
      <c r="Q592" s="19" t="s">
        <v>1394</v>
      </c>
      <c r="R592" s="19" t="s">
        <v>12</v>
      </c>
      <c r="S592" s="18" t="s">
        <v>108</v>
      </c>
      <c r="T592" s="19"/>
      <c r="U592" s="19"/>
      <c r="V592" s="19" t="s">
        <v>3828</v>
      </c>
      <c r="W592" s="19" t="s">
        <v>3829</v>
      </c>
      <c r="X592" s="18" t="s">
        <v>1261</v>
      </c>
      <c r="Y592" s="19" t="s">
        <v>3830</v>
      </c>
      <c r="Z592" s="16" t="str">
        <f t="shared" si="19"/>
        <v>งวดที่ 1 : 484,750   
งวดที่ 2 : 775,600
งวดที่ 3 : 678,650</v>
      </c>
      <c r="AA592" s="19">
        <v>7014287810</v>
      </c>
      <c r="AB592" s="19"/>
      <c r="AC592" s="19"/>
      <c r="AD592" s="19"/>
      <c r="AE592" s="20" t="s">
        <v>3295</v>
      </c>
      <c r="AF592" s="54" t="s">
        <v>1385</v>
      </c>
      <c r="AG592" s="54" t="s">
        <v>3541</v>
      </c>
      <c r="AH592" s="54" t="s">
        <v>3470</v>
      </c>
      <c r="AI592" s="52" t="s">
        <v>2456</v>
      </c>
      <c r="AJ592" s="52"/>
      <c r="AK592" s="54" t="s">
        <v>1385</v>
      </c>
      <c r="AL592" s="54" t="s">
        <v>1570</v>
      </c>
      <c r="AM592" s="52" t="s">
        <v>3553</v>
      </c>
      <c r="AN592" s="119">
        <v>1939000</v>
      </c>
      <c r="AO592" s="119"/>
      <c r="AP592" s="119">
        <f t="shared" si="21"/>
        <v>1961000</v>
      </c>
      <c r="AQ592" s="19"/>
      <c r="AR592" s="19"/>
      <c r="AS592" s="19"/>
      <c r="AT592" s="19"/>
      <c r="AU592" s="19"/>
      <c r="AV592" s="19"/>
      <c r="AW592" s="19"/>
      <c r="AX592" s="19"/>
    </row>
    <row r="593" spans="1:50" s="123" customFormat="1" ht="74.25" hidden="1" customHeight="1" x14ac:dyDescent="0.2">
      <c r="A593" s="52" t="s">
        <v>48</v>
      </c>
      <c r="B593" s="52" t="s">
        <v>277</v>
      </c>
      <c r="C593" s="52" t="s">
        <v>17</v>
      </c>
      <c r="D593" s="52" t="s">
        <v>34</v>
      </c>
      <c r="E593" s="52" t="s">
        <v>454</v>
      </c>
      <c r="F593" s="121" t="s">
        <v>2163</v>
      </c>
      <c r="G593" s="52" t="s">
        <v>1120</v>
      </c>
      <c r="H593" s="71" t="s">
        <v>270</v>
      </c>
      <c r="I593" s="71" t="s">
        <v>1119</v>
      </c>
      <c r="J593" s="122">
        <v>1600000</v>
      </c>
      <c r="K593" s="78"/>
      <c r="L593" s="249" t="s">
        <v>137</v>
      </c>
      <c r="M593" s="78"/>
      <c r="N593" s="19" t="s">
        <v>1396</v>
      </c>
      <c r="O593" s="19" t="s">
        <v>2636</v>
      </c>
      <c r="P593" s="19" t="s">
        <v>3827</v>
      </c>
      <c r="Q593" s="19" t="s">
        <v>1394</v>
      </c>
      <c r="R593" s="19" t="s">
        <v>12</v>
      </c>
      <c r="S593" s="18" t="s">
        <v>108</v>
      </c>
      <c r="T593" s="19"/>
      <c r="U593" s="19"/>
      <c r="V593" s="19" t="s">
        <v>3828</v>
      </c>
      <c r="W593" s="19" t="s">
        <v>3831</v>
      </c>
      <c r="X593" s="18" t="s">
        <v>1261</v>
      </c>
      <c r="Y593" s="19" t="s">
        <v>3830</v>
      </c>
      <c r="Z593" s="163" t="str">
        <f t="shared" si="19"/>
        <v>งวดที่ 1 : 277,750   
งวดที่ 2 : 499,950
งวดที่ 3 :333,300</v>
      </c>
      <c r="AA593" s="19">
        <v>7014289039</v>
      </c>
      <c r="AB593" s="19"/>
      <c r="AC593" s="19"/>
      <c r="AD593" s="19"/>
      <c r="AE593" s="20" t="s">
        <v>3295</v>
      </c>
      <c r="AF593" s="54" t="s">
        <v>1385</v>
      </c>
      <c r="AG593" s="54" t="s">
        <v>3541</v>
      </c>
      <c r="AH593" s="54" t="s">
        <v>3470</v>
      </c>
      <c r="AI593" s="52" t="s">
        <v>2456</v>
      </c>
      <c r="AJ593" s="52"/>
      <c r="AK593" s="54" t="s">
        <v>1391</v>
      </c>
      <c r="AL593" s="54" t="s">
        <v>1571</v>
      </c>
      <c r="AM593" s="52" t="s">
        <v>3553</v>
      </c>
      <c r="AN593" s="119">
        <v>1111000</v>
      </c>
      <c r="AO593" s="119"/>
      <c r="AP593" s="119">
        <f t="shared" si="21"/>
        <v>489000</v>
      </c>
      <c r="AQ593" s="19"/>
      <c r="AR593" s="19"/>
      <c r="AS593" s="19"/>
      <c r="AT593" s="19"/>
      <c r="AU593" s="19"/>
      <c r="AV593" s="19"/>
      <c r="AW593" s="19"/>
      <c r="AX593" s="19"/>
    </row>
    <row r="594" spans="1:50" s="123" customFormat="1" ht="74.25" customHeight="1" x14ac:dyDescent="0.2">
      <c r="A594" s="52" t="s">
        <v>48</v>
      </c>
      <c r="B594" s="52" t="s">
        <v>277</v>
      </c>
      <c r="C594" s="52" t="s">
        <v>17</v>
      </c>
      <c r="D594" s="52" t="s">
        <v>34</v>
      </c>
      <c r="E594" s="52" t="s">
        <v>454</v>
      </c>
      <c r="F594" s="121" t="s">
        <v>2164</v>
      </c>
      <c r="G594" s="52" t="s">
        <v>1121</v>
      </c>
      <c r="H594" s="71" t="s">
        <v>270</v>
      </c>
      <c r="I594" s="71" t="s">
        <v>1122</v>
      </c>
      <c r="J594" s="122">
        <v>1800000</v>
      </c>
      <c r="K594" s="78"/>
      <c r="L594" s="249" t="s">
        <v>137</v>
      </c>
      <c r="M594" s="78"/>
      <c r="N594" s="19" t="s">
        <v>3832</v>
      </c>
      <c r="O594" s="19"/>
      <c r="P594" s="19"/>
      <c r="Q594" s="19"/>
      <c r="R594" s="19"/>
      <c r="S594" s="18" t="s">
        <v>108</v>
      </c>
      <c r="T594" s="19"/>
      <c r="U594" s="19"/>
      <c r="V594" s="19"/>
      <c r="W594" s="19"/>
      <c r="X594" s="18"/>
      <c r="Y594" s="46"/>
      <c r="Z594" s="16"/>
      <c r="AA594" s="19"/>
      <c r="AB594" s="19"/>
      <c r="AC594" s="19"/>
      <c r="AD594" s="19"/>
      <c r="AE594" s="19" t="s">
        <v>3833</v>
      </c>
      <c r="AF594" s="54" t="s">
        <v>3088</v>
      </c>
      <c r="AG594" s="54" t="s">
        <v>3539</v>
      </c>
      <c r="AH594" s="54" t="s">
        <v>3477</v>
      </c>
      <c r="AI594" s="52" t="s">
        <v>3467</v>
      </c>
      <c r="AJ594" s="52"/>
      <c r="AK594" s="54" t="s">
        <v>1392</v>
      </c>
      <c r="AL594" s="54" t="s">
        <v>1568</v>
      </c>
      <c r="AM594" s="52" t="s">
        <v>3553</v>
      </c>
      <c r="AN594" s="119"/>
      <c r="AO594" s="119"/>
      <c r="AP594" s="119">
        <f t="shared" si="21"/>
        <v>1800000</v>
      </c>
      <c r="AQ594" s="187" t="s">
        <v>3092</v>
      </c>
      <c r="AR594" s="187" t="s">
        <v>3093</v>
      </c>
      <c r="AS594" s="19"/>
      <c r="AT594" s="19"/>
      <c r="AU594" s="19"/>
      <c r="AV594" s="19"/>
      <c r="AW594" s="19"/>
      <c r="AX594" s="187" t="s">
        <v>3094</v>
      </c>
    </row>
    <row r="595" spans="1:50" s="123" customFormat="1" ht="72" hidden="1" x14ac:dyDescent="0.25">
      <c r="A595" s="52" t="s">
        <v>49</v>
      </c>
      <c r="B595" s="52" t="s">
        <v>277</v>
      </c>
      <c r="C595" s="52" t="s">
        <v>276</v>
      </c>
      <c r="D595" s="52" t="s">
        <v>11</v>
      </c>
      <c r="E595" s="52" t="s">
        <v>454</v>
      </c>
      <c r="F595" s="121" t="s">
        <v>2165</v>
      </c>
      <c r="G595" s="52" t="s">
        <v>892</v>
      </c>
      <c r="H595" s="71" t="s">
        <v>267</v>
      </c>
      <c r="I595" s="71" t="s">
        <v>274</v>
      </c>
      <c r="J595" s="122">
        <v>51000</v>
      </c>
      <c r="K595" s="78"/>
      <c r="L595" s="78"/>
      <c r="M595" s="249" t="s">
        <v>137</v>
      </c>
      <c r="N595" s="19"/>
      <c r="O595" s="19" t="s">
        <v>3095</v>
      </c>
      <c r="P595" s="48">
        <v>242236</v>
      </c>
      <c r="Q595" s="386" t="s">
        <v>3096</v>
      </c>
      <c r="R595" s="48" t="s">
        <v>1295</v>
      </c>
      <c r="S595" s="48" t="s">
        <v>65</v>
      </c>
      <c r="T595" s="48"/>
      <c r="U595" s="19"/>
      <c r="V595" s="71" t="s">
        <v>3099</v>
      </c>
      <c r="W595" s="74">
        <v>50040</v>
      </c>
      <c r="X595" s="140">
        <v>1</v>
      </c>
      <c r="Y595" s="128">
        <v>23120</v>
      </c>
      <c r="Z595" s="74">
        <v>50040</v>
      </c>
      <c r="AA595" s="19">
        <v>7014276545</v>
      </c>
      <c r="AB595" s="128">
        <v>23115</v>
      </c>
      <c r="AC595" s="128">
        <v>23115</v>
      </c>
      <c r="AD595" s="74">
        <v>50040</v>
      </c>
      <c r="AE595" s="126" t="s">
        <v>3836</v>
      </c>
      <c r="AF595" s="52" t="s">
        <v>3098</v>
      </c>
      <c r="AG595" s="52" t="s">
        <v>3544</v>
      </c>
      <c r="AH595" s="54" t="s">
        <v>3472</v>
      </c>
      <c r="AI595" s="52" t="s">
        <v>2456</v>
      </c>
      <c r="AJ595" s="52"/>
      <c r="AK595" s="52" t="s">
        <v>1399</v>
      </c>
      <c r="AL595" s="52" t="s">
        <v>1570</v>
      </c>
      <c r="AM595" s="52" t="s">
        <v>3553</v>
      </c>
      <c r="AN595" s="119">
        <v>50040</v>
      </c>
      <c r="AO595" s="119"/>
      <c r="AP595" s="119">
        <f t="shared" si="21"/>
        <v>960</v>
      </c>
      <c r="AQ595" s="48">
        <v>23079</v>
      </c>
      <c r="AR595" s="48">
        <v>23082</v>
      </c>
      <c r="AS595" s="48">
        <v>23086</v>
      </c>
      <c r="AT595" s="48">
        <v>23087</v>
      </c>
      <c r="AU595" s="48">
        <v>23090</v>
      </c>
      <c r="AV595" s="17">
        <v>51000</v>
      </c>
      <c r="AW595" s="19"/>
      <c r="AX595" s="126"/>
    </row>
    <row r="596" spans="1:50" s="123" customFormat="1" ht="72" hidden="1" x14ac:dyDescent="0.25">
      <c r="A596" s="52" t="s">
        <v>49</v>
      </c>
      <c r="B596" s="52" t="s">
        <v>277</v>
      </c>
      <c r="C596" s="52" t="s">
        <v>276</v>
      </c>
      <c r="D596" s="52" t="s">
        <v>11</v>
      </c>
      <c r="E596" s="52" t="s">
        <v>454</v>
      </c>
      <c r="F596" s="121" t="s">
        <v>2166</v>
      </c>
      <c r="G596" s="52" t="s">
        <v>893</v>
      </c>
      <c r="H596" s="71" t="s">
        <v>894</v>
      </c>
      <c r="I596" s="71" t="s">
        <v>268</v>
      </c>
      <c r="J596" s="122">
        <v>160000</v>
      </c>
      <c r="K596" s="78"/>
      <c r="L596" s="78"/>
      <c r="M596" s="249" t="s">
        <v>137</v>
      </c>
      <c r="N596" s="19"/>
      <c r="O596" s="19" t="s">
        <v>3095</v>
      </c>
      <c r="P596" s="48">
        <v>242236</v>
      </c>
      <c r="Q596" s="387" t="s">
        <v>3096</v>
      </c>
      <c r="R596" s="48" t="s">
        <v>1295</v>
      </c>
      <c r="S596" s="48" t="s">
        <v>65</v>
      </c>
      <c r="T596" s="48"/>
      <c r="U596" s="19"/>
      <c r="V596" s="71" t="s">
        <v>3099</v>
      </c>
      <c r="W596" s="74">
        <v>160000</v>
      </c>
      <c r="X596" s="140">
        <v>1</v>
      </c>
      <c r="Y596" s="128">
        <v>23120</v>
      </c>
      <c r="Z596" s="74">
        <v>160000</v>
      </c>
      <c r="AA596" s="19">
        <v>7014276545</v>
      </c>
      <c r="AB596" s="128">
        <v>23115</v>
      </c>
      <c r="AC596" s="128">
        <v>23115</v>
      </c>
      <c r="AD596" s="74">
        <v>160000</v>
      </c>
      <c r="AE596" s="126" t="s">
        <v>3836</v>
      </c>
      <c r="AF596" s="52" t="s">
        <v>3098</v>
      </c>
      <c r="AG596" s="52" t="s">
        <v>3544</v>
      </c>
      <c r="AH596" s="52" t="s">
        <v>2457</v>
      </c>
      <c r="AI596" s="52" t="s">
        <v>2457</v>
      </c>
      <c r="AJ596" s="52"/>
      <c r="AK596" s="52" t="s">
        <v>1399</v>
      </c>
      <c r="AL596" s="52" t="s">
        <v>1570</v>
      </c>
      <c r="AM596" s="52" t="s">
        <v>3552</v>
      </c>
      <c r="AN596" s="119"/>
      <c r="AO596" s="122">
        <v>160000</v>
      </c>
      <c r="AP596" s="119">
        <f t="shared" si="21"/>
        <v>0</v>
      </c>
      <c r="AQ596" s="48">
        <v>23079</v>
      </c>
      <c r="AR596" s="48">
        <v>23082</v>
      </c>
      <c r="AS596" s="48">
        <v>23086</v>
      </c>
      <c r="AT596" s="48">
        <v>23087</v>
      </c>
      <c r="AU596" s="48">
        <v>23090</v>
      </c>
      <c r="AV596" s="17">
        <v>160000</v>
      </c>
      <c r="AW596" s="19"/>
      <c r="AX596" s="126"/>
    </row>
    <row r="597" spans="1:50" s="123" customFormat="1" ht="72" hidden="1" x14ac:dyDescent="0.25">
      <c r="A597" s="52" t="s">
        <v>49</v>
      </c>
      <c r="B597" s="52" t="s">
        <v>277</v>
      </c>
      <c r="C597" s="52" t="s">
        <v>276</v>
      </c>
      <c r="D597" s="52" t="s">
        <v>11</v>
      </c>
      <c r="E597" s="52" t="s">
        <v>454</v>
      </c>
      <c r="F597" s="121" t="s">
        <v>2167</v>
      </c>
      <c r="G597" s="52" t="s">
        <v>895</v>
      </c>
      <c r="H597" s="71" t="s">
        <v>896</v>
      </c>
      <c r="I597" s="71" t="s">
        <v>268</v>
      </c>
      <c r="J597" s="122">
        <v>300000</v>
      </c>
      <c r="K597" s="78"/>
      <c r="L597" s="78"/>
      <c r="M597" s="249" t="s">
        <v>137</v>
      </c>
      <c r="N597" s="19"/>
      <c r="O597" s="19" t="s">
        <v>1398</v>
      </c>
      <c r="P597" s="48">
        <v>242236</v>
      </c>
      <c r="Q597" s="386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>
        <v>7014276509</v>
      </c>
      <c r="AB597" s="19"/>
      <c r="AC597" s="19"/>
      <c r="AD597" s="19"/>
      <c r="AE597" s="126" t="s">
        <v>3837</v>
      </c>
      <c r="AF597" s="52" t="s">
        <v>1399</v>
      </c>
      <c r="AG597" s="54" t="s">
        <v>3541</v>
      </c>
      <c r="AH597" s="54" t="s">
        <v>3470</v>
      </c>
      <c r="AI597" s="52" t="s">
        <v>2456</v>
      </c>
      <c r="AJ597" s="52"/>
      <c r="AK597" s="52" t="s">
        <v>1399</v>
      </c>
      <c r="AL597" s="52" t="s">
        <v>1570</v>
      </c>
      <c r="AM597" s="52" t="s">
        <v>3553</v>
      </c>
      <c r="AN597" s="119">
        <v>297000</v>
      </c>
      <c r="AO597" s="119"/>
      <c r="AP597" s="119">
        <f t="shared" si="21"/>
        <v>3000</v>
      </c>
      <c r="AQ597" s="48">
        <v>23079</v>
      </c>
      <c r="AR597" s="48">
        <v>23082</v>
      </c>
      <c r="AS597" s="48">
        <v>23086</v>
      </c>
      <c r="AT597" s="48">
        <v>23087</v>
      </c>
      <c r="AU597" s="48">
        <v>23090</v>
      </c>
      <c r="AV597" s="17">
        <v>300000</v>
      </c>
      <c r="AW597" s="19"/>
      <c r="AX597" s="126"/>
    </row>
    <row r="598" spans="1:50" s="123" customFormat="1" ht="72" hidden="1" x14ac:dyDescent="0.25">
      <c r="A598" s="52" t="s">
        <v>49</v>
      </c>
      <c r="B598" s="52" t="s">
        <v>277</v>
      </c>
      <c r="C598" s="52" t="s">
        <v>276</v>
      </c>
      <c r="D598" s="52" t="s">
        <v>11</v>
      </c>
      <c r="E598" s="52" t="s">
        <v>454</v>
      </c>
      <c r="F598" s="121" t="s">
        <v>2168</v>
      </c>
      <c r="G598" s="52" t="s">
        <v>897</v>
      </c>
      <c r="H598" s="71" t="s">
        <v>270</v>
      </c>
      <c r="I598" s="71" t="s">
        <v>271</v>
      </c>
      <c r="J598" s="122">
        <v>180000</v>
      </c>
      <c r="K598" s="78"/>
      <c r="L598" s="78"/>
      <c r="M598" s="249" t="s">
        <v>137</v>
      </c>
      <c r="N598" s="19"/>
      <c r="O598" s="19" t="s">
        <v>1400</v>
      </c>
      <c r="P598" s="48">
        <v>242233</v>
      </c>
      <c r="Q598" s="387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126" t="s">
        <v>3102</v>
      </c>
      <c r="AF598" s="52" t="s">
        <v>3102</v>
      </c>
      <c r="AG598" s="52" t="s">
        <v>3544</v>
      </c>
      <c r="AH598" s="52" t="s">
        <v>2457</v>
      </c>
      <c r="AI598" s="52" t="s">
        <v>2457</v>
      </c>
      <c r="AJ598" s="52"/>
      <c r="AK598" s="52" t="s">
        <v>1401</v>
      </c>
      <c r="AL598" s="52" t="s">
        <v>1570</v>
      </c>
      <c r="AM598" s="52" t="s">
        <v>3552</v>
      </c>
      <c r="AN598" s="119"/>
      <c r="AO598" s="122">
        <v>180000</v>
      </c>
      <c r="AP598" s="119">
        <f t="shared" si="21"/>
        <v>0</v>
      </c>
      <c r="AQ598" s="48">
        <v>23079</v>
      </c>
      <c r="AR598" s="48">
        <v>23082</v>
      </c>
      <c r="AS598" s="48">
        <v>23086</v>
      </c>
      <c r="AT598" s="48">
        <v>23087</v>
      </c>
      <c r="AU598" s="48">
        <v>23090</v>
      </c>
      <c r="AV598" s="17">
        <v>180000</v>
      </c>
      <c r="AW598" s="19"/>
      <c r="AX598" s="126"/>
    </row>
    <row r="599" spans="1:50" s="123" customFormat="1" ht="72" hidden="1" x14ac:dyDescent="0.2">
      <c r="A599" s="52" t="s">
        <v>49</v>
      </c>
      <c r="B599" s="52" t="s">
        <v>277</v>
      </c>
      <c r="C599" s="52" t="s">
        <v>276</v>
      </c>
      <c r="D599" s="52" t="s">
        <v>11</v>
      </c>
      <c r="E599" s="52" t="s">
        <v>454</v>
      </c>
      <c r="F599" s="121" t="s">
        <v>2169</v>
      </c>
      <c r="G599" s="52" t="s">
        <v>898</v>
      </c>
      <c r="H599" s="71" t="s">
        <v>319</v>
      </c>
      <c r="I599" s="71" t="s">
        <v>271</v>
      </c>
      <c r="J599" s="122">
        <v>88000</v>
      </c>
      <c r="K599" s="78"/>
      <c r="L599" s="78"/>
      <c r="M599" s="249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>
        <v>7014276588</v>
      </c>
      <c r="AB599" s="128">
        <v>23104</v>
      </c>
      <c r="AC599" s="128">
        <v>23108</v>
      </c>
      <c r="AD599" s="74">
        <v>88000</v>
      </c>
      <c r="AE599" s="126" t="s">
        <v>3102</v>
      </c>
      <c r="AF599" s="52" t="s">
        <v>3105</v>
      </c>
      <c r="AG599" s="52" t="s">
        <v>3544</v>
      </c>
      <c r="AH599" s="54" t="s">
        <v>3472</v>
      </c>
      <c r="AI599" s="52" t="s">
        <v>2457</v>
      </c>
      <c r="AJ599" s="52"/>
      <c r="AK599" s="52" t="s">
        <v>1402</v>
      </c>
      <c r="AL599" s="52" t="s">
        <v>1570</v>
      </c>
      <c r="AM599" s="52" t="s">
        <v>3553</v>
      </c>
      <c r="AN599" s="119"/>
      <c r="AO599" s="119">
        <v>88000</v>
      </c>
      <c r="AP599" s="119">
        <f t="shared" si="21"/>
        <v>0</v>
      </c>
      <c r="AQ599" s="48">
        <v>23079</v>
      </c>
      <c r="AR599" s="48">
        <v>23082</v>
      </c>
      <c r="AS599" s="48">
        <v>23090</v>
      </c>
      <c r="AT599" s="48">
        <v>23093</v>
      </c>
      <c r="AU599" s="48">
        <v>23096</v>
      </c>
      <c r="AV599" s="17">
        <v>88000</v>
      </c>
      <c r="AW599" s="19"/>
      <c r="AX599" s="126"/>
    </row>
    <row r="600" spans="1:50" s="123" customFormat="1" ht="90" hidden="1" x14ac:dyDescent="0.2">
      <c r="A600" s="52" t="s">
        <v>49</v>
      </c>
      <c r="B600" s="52" t="s">
        <v>277</v>
      </c>
      <c r="C600" s="52" t="s">
        <v>276</v>
      </c>
      <c r="D600" s="52" t="s">
        <v>11</v>
      </c>
      <c r="E600" s="52" t="s">
        <v>454</v>
      </c>
      <c r="F600" s="121" t="s">
        <v>2170</v>
      </c>
      <c r="G600" s="52" t="s">
        <v>899</v>
      </c>
      <c r="H600" s="71" t="s">
        <v>900</v>
      </c>
      <c r="I600" s="71" t="s">
        <v>271</v>
      </c>
      <c r="J600" s="122">
        <v>775600</v>
      </c>
      <c r="K600" s="249" t="s">
        <v>137</v>
      </c>
      <c r="L600" s="78"/>
      <c r="M600" s="78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>
        <v>7014275976</v>
      </c>
      <c r="AB600" s="19"/>
      <c r="AC600" s="19"/>
      <c r="AD600" s="19"/>
      <c r="AE600" s="126" t="s">
        <v>3838</v>
      </c>
      <c r="AF600" s="52" t="s">
        <v>3110</v>
      </c>
      <c r="AG600" s="52" t="s">
        <v>3544</v>
      </c>
      <c r="AH600" s="52" t="s">
        <v>3472</v>
      </c>
      <c r="AI600" s="52" t="s">
        <v>2456</v>
      </c>
      <c r="AJ600" s="52"/>
      <c r="AK600" s="52" t="s">
        <v>1404</v>
      </c>
      <c r="AL600" s="52" t="s">
        <v>1571</v>
      </c>
      <c r="AM600" s="52" t="s">
        <v>3553</v>
      </c>
      <c r="AN600" s="119">
        <v>511000</v>
      </c>
      <c r="AO600" s="119"/>
      <c r="AP600" s="119">
        <f t="shared" si="21"/>
        <v>264600</v>
      </c>
      <c r="AQ600" s="48">
        <v>23079</v>
      </c>
      <c r="AR600" s="48">
        <v>23082</v>
      </c>
      <c r="AS600" s="48">
        <v>23110</v>
      </c>
      <c r="AT600" s="48">
        <v>23111</v>
      </c>
      <c r="AU600" s="48">
        <v>23118</v>
      </c>
      <c r="AV600" s="17">
        <v>775600</v>
      </c>
      <c r="AW600" s="19"/>
      <c r="AX600" s="126"/>
    </row>
    <row r="601" spans="1:50" s="123" customFormat="1" ht="72" hidden="1" x14ac:dyDescent="0.2">
      <c r="A601" s="52" t="s">
        <v>49</v>
      </c>
      <c r="B601" s="52" t="s">
        <v>277</v>
      </c>
      <c r="C601" s="52" t="s">
        <v>276</v>
      </c>
      <c r="D601" s="52" t="s">
        <v>11</v>
      </c>
      <c r="E601" s="52" t="s">
        <v>454</v>
      </c>
      <c r="F601" s="121" t="s">
        <v>2171</v>
      </c>
      <c r="G601" s="52" t="s">
        <v>901</v>
      </c>
      <c r="H601" s="71" t="s">
        <v>269</v>
      </c>
      <c r="I601" s="71" t="s">
        <v>271</v>
      </c>
      <c r="J601" s="122">
        <v>15000</v>
      </c>
      <c r="K601" s="78"/>
      <c r="L601" s="78"/>
      <c r="M601" s="249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>
        <v>7014276956</v>
      </c>
      <c r="AB601" s="19"/>
      <c r="AC601" s="19"/>
      <c r="AD601" s="19"/>
      <c r="AE601" s="126" t="s">
        <v>3839</v>
      </c>
      <c r="AF601" s="52" t="s">
        <v>3114</v>
      </c>
      <c r="AG601" s="52" t="s">
        <v>3544</v>
      </c>
      <c r="AH601" s="54" t="s">
        <v>3472</v>
      </c>
      <c r="AI601" s="52" t="s">
        <v>2456</v>
      </c>
      <c r="AJ601" s="52"/>
      <c r="AK601" s="52" t="s">
        <v>1406</v>
      </c>
      <c r="AL601" s="52" t="s">
        <v>1570</v>
      </c>
      <c r="AM601" s="52" t="s">
        <v>3553</v>
      </c>
      <c r="AN601" s="119">
        <v>15000</v>
      </c>
      <c r="AO601" s="119"/>
      <c r="AP601" s="119">
        <f t="shared" si="21"/>
        <v>0</v>
      </c>
      <c r="AQ601" s="48">
        <v>23079</v>
      </c>
      <c r="AR601" s="48">
        <v>23082</v>
      </c>
      <c r="AS601" s="48">
        <v>23090</v>
      </c>
      <c r="AT601" s="48">
        <v>23093</v>
      </c>
      <c r="AU601" s="48">
        <v>23096</v>
      </c>
      <c r="AV601" s="17">
        <v>15000</v>
      </c>
      <c r="AW601" s="19"/>
      <c r="AX601" s="126"/>
    </row>
    <row r="602" spans="1:50" s="123" customFormat="1" ht="72" hidden="1" x14ac:dyDescent="0.2">
      <c r="A602" s="52" t="s">
        <v>49</v>
      </c>
      <c r="B602" s="52" t="s">
        <v>277</v>
      </c>
      <c r="C602" s="52" t="s">
        <v>276</v>
      </c>
      <c r="D602" s="52" t="s">
        <v>11</v>
      </c>
      <c r="E602" s="52" t="s">
        <v>454</v>
      </c>
      <c r="F602" s="121" t="s">
        <v>2172</v>
      </c>
      <c r="G602" s="52" t="s">
        <v>902</v>
      </c>
      <c r="H602" s="71" t="s">
        <v>267</v>
      </c>
      <c r="I602" s="71" t="s">
        <v>273</v>
      </c>
      <c r="J602" s="122">
        <v>60000</v>
      </c>
      <c r="K602" s="78"/>
      <c r="L602" s="78"/>
      <c r="M602" s="249" t="s">
        <v>137</v>
      </c>
      <c r="N602" s="19"/>
      <c r="O602" s="19" t="s">
        <v>3840</v>
      </c>
      <c r="P602" s="48">
        <v>242247</v>
      </c>
      <c r="Q602" s="48" t="s">
        <v>3186</v>
      </c>
      <c r="R602" s="48" t="s">
        <v>12</v>
      </c>
      <c r="S602" s="48" t="s">
        <v>65</v>
      </c>
      <c r="T602" s="48"/>
      <c r="U602" s="19"/>
      <c r="V602" s="71" t="s">
        <v>3841</v>
      </c>
      <c r="W602" s="74">
        <v>60000</v>
      </c>
      <c r="X602" s="18">
        <v>5</v>
      </c>
      <c r="Y602" s="128">
        <v>23116</v>
      </c>
      <c r="Z602" s="74">
        <v>60000</v>
      </c>
      <c r="AA602" s="19">
        <v>7014285625</v>
      </c>
      <c r="AB602" s="19"/>
      <c r="AC602" s="19"/>
      <c r="AD602" s="19"/>
      <c r="AE602" s="126" t="s">
        <v>3842</v>
      </c>
      <c r="AF602" s="52" t="s">
        <v>3118</v>
      </c>
      <c r="AG602" s="52" t="s">
        <v>3544</v>
      </c>
      <c r="AH602" s="54" t="s">
        <v>3472</v>
      </c>
      <c r="AI602" s="52" t="s">
        <v>2456</v>
      </c>
      <c r="AJ602" s="52"/>
      <c r="AK602" s="52" t="s">
        <v>1399</v>
      </c>
      <c r="AL602" s="52" t="s">
        <v>1570</v>
      </c>
      <c r="AM602" s="52" t="s">
        <v>3553</v>
      </c>
      <c r="AN602" s="122">
        <v>60000</v>
      </c>
      <c r="AO602" s="119"/>
      <c r="AP602" s="119">
        <f t="shared" si="21"/>
        <v>0</v>
      </c>
      <c r="AQ602" s="48">
        <v>23079</v>
      </c>
      <c r="AR602" s="48">
        <v>23082</v>
      </c>
      <c r="AS602" s="48">
        <v>23086</v>
      </c>
      <c r="AT602" s="48">
        <v>23087</v>
      </c>
      <c r="AU602" s="48">
        <v>23090</v>
      </c>
      <c r="AV602" s="17">
        <v>60000</v>
      </c>
      <c r="AW602" s="19"/>
      <c r="AX602" s="126"/>
    </row>
    <row r="603" spans="1:50" s="123" customFormat="1" ht="72" hidden="1" x14ac:dyDescent="0.25">
      <c r="A603" s="52" t="s">
        <v>49</v>
      </c>
      <c r="B603" s="52" t="s">
        <v>277</v>
      </c>
      <c r="C603" s="52" t="s">
        <v>276</v>
      </c>
      <c r="D603" s="52" t="s">
        <v>11</v>
      </c>
      <c r="E603" s="52" t="s">
        <v>454</v>
      </c>
      <c r="F603" s="121" t="s">
        <v>2173</v>
      </c>
      <c r="G603" s="52" t="s">
        <v>903</v>
      </c>
      <c r="H603" s="71" t="s">
        <v>319</v>
      </c>
      <c r="I603" s="71" t="s">
        <v>273</v>
      </c>
      <c r="J603" s="122">
        <v>60000</v>
      </c>
      <c r="K603" s="78"/>
      <c r="L603" s="78"/>
      <c r="M603" s="249" t="s">
        <v>137</v>
      </c>
      <c r="N603" s="19"/>
      <c r="O603" s="19" t="s">
        <v>1398</v>
      </c>
      <c r="P603" s="48">
        <v>242236</v>
      </c>
      <c r="Q603" s="386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>
        <v>7014276509</v>
      </c>
      <c r="AB603" s="19"/>
      <c r="AC603" s="19"/>
      <c r="AD603" s="19"/>
      <c r="AE603" s="126" t="s">
        <v>3842</v>
      </c>
      <c r="AF603" s="52" t="s">
        <v>3098</v>
      </c>
      <c r="AG603" s="52" t="s">
        <v>3544</v>
      </c>
      <c r="AH603" s="54" t="s">
        <v>3472</v>
      </c>
      <c r="AI603" s="52" t="s">
        <v>2456</v>
      </c>
      <c r="AJ603" s="52"/>
      <c r="AK603" s="52" t="s">
        <v>1399</v>
      </c>
      <c r="AL603" s="52" t="s">
        <v>1570</v>
      </c>
      <c r="AM603" s="52" t="s">
        <v>3553</v>
      </c>
      <c r="AN603" s="122">
        <v>60000</v>
      </c>
      <c r="AO603" s="119"/>
      <c r="AP603" s="119">
        <f t="shared" si="21"/>
        <v>0</v>
      </c>
      <c r="AQ603" s="48">
        <v>23079</v>
      </c>
      <c r="AR603" s="48">
        <v>23082</v>
      </c>
      <c r="AS603" s="48">
        <v>23086</v>
      </c>
      <c r="AT603" s="48">
        <v>23087</v>
      </c>
      <c r="AU603" s="48">
        <v>23090</v>
      </c>
      <c r="AV603" s="17">
        <v>60000</v>
      </c>
      <c r="AW603" s="19"/>
      <c r="AX603" s="126"/>
    </row>
    <row r="604" spans="1:50" s="123" customFormat="1" ht="72" hidden="1" x14ac:dyDescent="0.25">
      <c r="A604" s="52" t="s">
        <v>49</v>
      </c>
      <c r="B604" s="52" t="s">
        <v>277</v>
      </c>
      <c r="C604" s="52" t="s">
        <v>276</v>
      </c>
      <c r="D604" s="52" t="s">
        <v>11</v>
      </c>
      <c r="E604" s="52" t="s">
        <v>454</v>
      </c>
      <c r="F604" s="121" t="s">
        <v>2174</v>
      </c>
      <c r="G604" s="52" t="s">
        <v>904</v>
      </c>
      <c r="H604" s="71" t="s">
        <v>267</v>
      </c>
      <c r="I604" s="71" t="s">
        <v>274</v>
      </c>
      <c r="J604" s="122">
        <v>48000</v>
      </c>
      <c r="K604" s="78"/>
      <c r="L604" s="78"/>
      <c r="M604" s="249" t="s">
        <v>137</v>
      </c>
      <c r="N604" s="19"/>
      <c r="O604" s="19" t="s">
        <v>1398</v>
      </c>
      <c r="P604" s="48">
        <v>242236</v>
      </c>
      <c r="Q604" s="387" t="s">
        <v>3096</v>
      </c>
      <c r="R604" s="48" t="s">
        <v>1295</v>
      </c>
      <c r="S604" s="48" t="s">
        <v>65</v>
      </c>
      <c r="T604" s="48"/>
      <c r="U604" s="19"/>
      <c r="V604" s="71" t="s">
        <v>3099</v>
      </c>
      <c r="W604" s="74">
        <v>48000</v>
      </c>
      <c r="X604" s="140">
        <v>1</v>
      </c>
      <c r="Y604" s="128">
        <v>23120</v>
      </c>
      <c r="Z604" s="74">
        <v>48000</v>
      </c>
      <c r="AA604" s="19">
        <v>7014276545</v>
      </c>
      <c r="AB604" s="128">
        <v>23115</v>
      </c>
      <c r="AC604" s="128">
        <v>23115</v>
      </c>
      <c r="AD604" s="74">
        <v>48000</v>
      </c>
      <c r="AE604" s="126" t="s">
        <v>3836</v>
      </c>
      <c r="AF604" s="52" t="s">
        <v>3098</v>
      </c>
      <c r="AG604" s="52" t="s">
        <v>3544</v>
      </c>
      <c r="AH604" s="54" t="s">
        <v>3472</v>
      </c>
      <c r="AI604" s="52" t="s">
        <v>2456</v>
      </c>
      <c r="AJ604" s="52"/>
      <c r="AK604" s="52" t="s">
        <v>1399</v>
      </c>
      <c r="AL604" s="52" t="s">
        <v>1570</v>
      </c>
      <c r="AM604" s="52" t="s">
        <v>3553</v>
      </c>
      <c r="AN604" s="122">
        <v>48000</v>
      </c>
      <c r="AO604" s="119"/>
      <c r="AP604" s="119">
        <f t="shared" si="21"/>
        <v>0</v>
      </c>
      <c r="AQ604" s="48">
        <v>23079</v>
      </c>
      <c r="AR604" s="48">
        <v>23082</v>
      </c>
      <c r="AS604" s="48">
        <v>23086</v>
      </c>
      <c r="AT604" s="48">
        <v>23087</v>
      </c>
      <c r="AU604" s="48">
        <v>23090</v>
      </c>
      <c r="AV604" s="17">
        <v>48000</v>
      </c>
      <c r="AW604" s="19"/>
      <c r="AX604" s="126"/>
    </row>
    <row r="605" spans="1:50" s="123" customFormat="1" ht="72" hidden="1" x14ac:dyDescent="0.25">
      <c r="A605" s="52" t="s">
        <v>49</v>
      </c>
      <c r="B605" s="52" t="s">
        <v>277</v>
      </c>
      <c r="C605" s="52" t="s">
        <v>276</v>
      </c>
      <c r="D605" s="52" t="s">
        <v>11</v>
      </c>
      <c r="E605" s="52" t="s">
        <v>454</v>
      </c>
      <c r="F605" s="121" t="s">
        <v>2175</v>
      </c>
      <c r="G605" s="52" t="s">
        <v>905</v>
      </c>
      <c r="H605" s="71" t="s">
        <v>464</v>
      </c>
      <c r="I605" s="71" t="s">
        <v>268</v>
      </c>
      <c r="J605" s="122">
        <v>97500</v>
      </c>
      <c r="K605" s="78"/>
      <c r="L605" s="78"/>
      <c r="M605" s="249" t="s">
        <v>137</v>
      </c>
      <c r="N605" s="19"/>
      <c r="O605" s="19" t="s">
        <v>1398</v>
      </c>
      <c r="P605" s="48">
        <v>242236</v>
      </c>
      <c r="Q605" s="386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>
        <v>7014276509</v>
      </c>
      <c r="AB605" s="19"/>
      <c r="AC605" s="19"/>
      <c r="AD605" s="19"/>
      <c r="AE605" s="126" t="s">
        <v>3842</v>
      </c>
      <c r="AF605" s="52" t="s">
        <v>3098</v>
      </c>
      <c r="AG605" s="52" t="s">
        <v>3544</v>
      </c>
      <c r="AH605" s="54" t="s">
        <v>3472</v>
      </c>
      <c r="AI605" s="52" t="s">
        <v>2456</v>
      </c>
      <c r="AJ605" s="52"/>
      <c r="AK605" s="52" t="s">
        <v>1399</v>
      </c>
      <c r="AL605" s="52" t="s">
        <v>1570</v>
      </c>
      <c r="AM605" s="52" t="s">
        <v>3553</v>
      </c>
      <c r="AN605" s="122">
        <v>97500</v>
      </c>
      <c r="AO605" s="119"/>
      <c r="AP605" s="119">
        <f t="shared" si="21"/>
        <v>0</v>
      </c>
      <c r="AQ605" s="48">
        <v>23079</v>
      </c>
      <c r="AR605" s="48">
        <v>23082</v>
      </c>
      <c r="AS605" s="48">
        <v>23086</v>
      </c>
      <c r="AT605" s="48">
        <v>23087</v>
      </c>
      <c r="AU605" s="48">
        <v>23090</v>
      </c>
      <c r="AV605" s="17">
        <v>97500</v>
      </c>
      <c r="AW605" s="19"/>
      <c r="AX605" s="126"/>
    </row>
    <row r="606" spans="1:50" s="123" customFormat="1" ht="72" hidden="1" x14ac:dyDescent="0.2">
      <c r="A606" s="52" t="s">
        <v>49</v>
      </c>
      <c r="B606" s="52" t="s">
        <v>277</v>
      </c>
      <c r="C606" s="52" t="s">
        <v>276</v>
      </c>
      <c r="D606" s="52" t="s">
        <v>11</v>
      </c>
      <c r="E606" s="52" t="s">
        <v>454</v>
      </c>
      <c r="F606" s="121" t="s">
        <v>2176</v>
      </c>
      <c r="G606" s="52" t="s">
        <v>906</v>
      </c>
      <c r="H606" s="71" t="s">
        <v>459</v>
      </c>
      <c r="I606" s="71" t="s">
        <v>268</v>
      </c>
      <c r="J606" s="122">
        <v>34000</v>
      </c>
      <c r="K606" s="78"/>
      <c r="L606" s="78"/>
      <c r="M606" s="249" t="s">
        <v>137</v>
      </c>
      <c r="N606" s="19"/>
      <c r="O606" s="19" t="s">
        <v>1407</v>
      </c>
      <c r="P606" s="48">
        <v>242250</v>
      </c>
      <c r="Q606" s="48" t="s">
        <v>3119</v>
      </c>
      <c r="R606" s="48" t="s">
        <v>1297</v>
      </c>
      <c r="S606" s="48" t="s">
        <v>65</v>
      </c>
      <c r="T606" s="81" t="s">
        <v>2691</v>
      </c>
      <c r="U606" s="19"/>
      <c r="V606" s="71" t="s">
        <v>3843</v>
      </c>
      <c r="W606" s="74">
        <v>30000</v>
      </c>
      <c r="X606" s="18">
        <v>4</v>
      </c>
      <c r="Y606" s="128">
        <v>23109</v>
      </c>
      <c r="Z606" s="74">
        <v>30000</v>
      </c>
      <c r="AA606" s="19">
        <v>7014283407</v>
      </c>
      <c r="AB606" s="128">
        <v>23108</v>
      </c>
      <c r="AC606" s="128">
        <v>23108</v>
      </c>
      <c r="AD606" s="74">
        <v>30000</v>
      </c>
      <c r="AE606" s="126" t="s">
        <v>3102</v>
      </c>
      <c r="AF606" s="52" t="s">
        <v>3121</v>
      </c>
      <c r="AG606" s="52" t="s">
        <v>3544</v>
      </c>
      <c r="AH606" s="54" t="s">
        <v>3472</v>
      </c>
      <c r="AI606" s="52" t="s">
        <v>2457</v>
      </c>
      <c r="AJ606" s="52"/>
      <c r="AK606" s="52" t="s">
        <v>1408</v>
      </c>
      <c r="AL606" s="52" t="s">
        <v>1570</v>
      </c>
      <c r="AM606" s="52" t="s">
        <v>3553</v>
      </c>
      <c r="AN606" s="119"/>
      <c r="AO606" s="119">
        <v>30000</v>
      </c>
      <c r="AP606" s="119">
        <f t="shared" si="21"/>
        <v>4000</v>
      </c>
      <c r="AQ606" s="48">
        <v>23079</v>
      </c>
      <c r="AR606" s="48">
        <v>23082</v>
      </c>
      <c r="AS606" s="48">
        <v>23086</v>
      </c>
      <c r="AT606" s="48">
        <v>23087</v>
      </c>
      <c r="AU606" s="48">
        <v>23090</v>
      </c>
      <c r="AV606" s="17">
        <v>34000</v>
      </c>
      <c r="AW606" s="19"/>
      <c r="AX606" s="126"/>
    </row>
    <row r="607" spans="1:50" s="123" customFormat="1" ht="72" hidden="1" x14ac:dyDescent="0.2">
      <c r="A607" s="52" t="s">
        <v>49</v>
      </c>
      <c r="B607" s="52" t="s">
        <v>277</v>
      </c>
      <c r="C607" s="52" t="s">
        <v>276</v>
      </c>
      <c r="D607" s="52" t="s">
        <v>11</v>
      </c>
      <c r="E607" s="52" t="s">
        <v>454</v>
      </c>
      <c r="F607" s="121" t="s">
        <v>2177</v>
      </c>
      <c r="G607" s="52" t="s">
        <v>907</v>
      </c>
      <c r="H607" s="71" t="s">
        <v>908</v>
      </c>
      <c r="I607" s="71" t="s">
        <v>268</v>
      </c>
      <c r="J607" s="122">
        <v>50000</v>
      </c>
      <c r="K607" s="78"/>
      <c r="L607" s="78"/>
      <c r="M607" s="249" t="s">
        <v>137</v>
      </c>
      <c r="N607" s="19"/>
      <c r="O607" s="19" t="s">
        <v>1407</v>
      </c>
      <c r="P607" s="48">
        <v>242250</v>
      </c>
      <c r="Q607" s="48" t="s">
        <v>3119</v>
      </c>
      <c r="R607" s="48" t="s">
        <v>1297</v>
      </c>
      <c r="S607" s="48" t="s">
        <v>65</v>
      </c>
      <c r="T607" s="81" t="s">
        <v>2691</v>
      </c>
      <c r="U607" s="19"/>
      <c r="V607" s="71" t="s">
        <v>3843</v>
      </c>
      <c r="W607" s="74">
        <v>43750</v>
      </c>
      <c r="X607" s="18">
        <v>4</v>
      </c>
      <c r="Y607" s="128">
        <v>23109</v>
      </c>
      <c r="Z607" s="74">
        <v>43750</v>
      </c>
      <c r="AA607" s="19">
        <v>7014283407</v>
      </c>
      <c r="AB607" s="128">
        <v>23108</v>
      </c>
      <c r="AC607" s="128">
        <v>23108</v>
      </c>
      <c r="AD607" s="74">
        <v>43750</v>
      </c>
      <c r="AE607" s="126" t="s">
        <v>3102</v>
      </c>
      <c r="AF607" s="52" t="s">
        <v>3121</v>
      </c>
      <c r="AG607" s="52" t="s">
        <v>3544</v>
      </c>
      <c r="AH607" s="54" t="s">
        <v>3472</v>
      </c>
      <c r="AI607" s="52" t="s">
        <v>2457</v>
      </c>
      <c r="AJ607" s="52"/>
      <c r="AK607" s="52" t="s">
        <v>1408</v>
      </c>
      <c r="AL607" s="52" t="s">
        <v>1570</v>
      </c>
      <c r="AM607" s="52" t="s">
        <v>3553</v>
      </c>
      <c r="AN607" s="119"/>
      <c r="AO607" s="119">
        <v>43750</v>
      </c>
      <c r="AP607" s="119">
        <f t="shared" si="21"/>
        <v>6250</v>
      </c>
      <c r="AQ607" s="48">
        <v>23079</v>
      </c>
      <c r="AR607" s="48">
        <v>23082</v>
      </c>
      <c r="AS607" s="48">
        <v>23086</v>
      </c>
      <c r="AT607" s="48">
        <v>23087</v>
      </c>
      <c r="AU607" s="48">
        <v>23090</v>
      </c>
      <c r="AV607" s="17">
        <v>50000</v>
      </c>
      <c r="AW607" s="19"/>
      <c r="AX607" s="126"/>
    </row>
    <row r="608" spans="1:50" s="123" customFormat="1" ht="72" hidden="1" x14ac:dyDescent="0.2">
      <c r="A608" s="52" t="s">
        <v>49</v>
      </c>
      <c r="B608" s="52" t="s">
        <v>277</v>
      </c>
      <c r="C608" s="52" t="s">
        <v>276</v>
      </c>
      <c r="D608" s="52" t="s">
        <v>11</v>
      </c>
      <c r="E608" s="52" t="s">
        <v>454</v>
      </c>
      <c r="F608" s="121" t="s">
        <v>2178</v>
      </c>
      <c r="G608" s="52" t="s">
        <v>909</v>
      </c>
      <c r="H608" s="71" t="s">
        <v>459</v>
      </c>
      <c r="I608" s="71" t="s">
        <v>274</v>
      </c>
      <c r="J608" s="122">
        <v>160000</v>
      </c>
      <c r="K608" s="78"/>
      <c r="L608" s="78"/>
      <c r="M608" s="249" t="s">
        <v>137</v>
      </c>
      <c r="N608" s="19"/>
      <c r="O608" s="19" t="s">
        <v>1409</v>
      </c>
      <c r="P608" s="48">
        <v>242233</v>
      </c>
      <c r="Q608" s="388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126" t="s">
        <v>3102</v>
      </c>
      <c r="AF608" s="52" t="s">
        <v>3102</v>
      </c>
      <c r="AG608" s="52" t="s">
        <v>3544</v>
      </c>
      <c r="AH608" s="52" t="s">
        <v>3475</v>
      </c>
      <c r="AI608" s="52" t="s">
        <v>2456</v>
      </c>
      <c r="AJ608" s="52"/>
      <c r="AK608" s="52" t="s">
        <v>1410</v>
      </c>
      <c r="AL608" s="52" t="s">
        <v>1570</v>
      </c>
      <c r="AM608" s="52" t="s">
        <v>3553</v>
      </c>
      <c r="AN608" s="122">
        <v>160000</v>
      </c>
      <c r="AO608" s="119"/>
      <c r="AP608" s="119">
        <f t="shared" si="21"/>
        <v>0</v>
      </c>
      <c r="AQ608" s="48">
        <v>23079</v>
      </c>
      <c r="AR608" s="48">
        <v>23082</v>
      </c>
      <c r="AS608" s="48">
        <v>23090</v>
      </c>
      <c r="AT608" s="48">
        <v>23093</v>
      </c>
      <c r="AU608" s="48">
        <v>23096</v>
      </c>
      <c r="AV608" s="17">
        <v>160000</v>
      </c>
      <c r="AW608" s="19"/>
      <c r="AX608" s="126"/>
    </row>
    <row r="609" spans="1:50" s="123" customFormat="1" ht="72" hidden="1" x14ac:dyDescent="0.25">
      <c r="A609" s="52" t="s">
        <v>49</v>
      </c>
      <c r="B609" s="52" t="s">
        <v>277</v>
      </c>
      <c r="C609" s="52" t="s">
        <v>276</v>
      </c>
      <c r="D609" s="52" t="s">
        <v>21</v>
      </c>
      <c r="E609" s="52" t="s">
        <v>454</v>
      </c>
      <c r="F609" s="121" t="s">
        <v>2179</v>
      </c>
      <c r="G609" s="52" t="s">
        <v>910</v>
      </c>
      <c r="H609" s="71" t="s">
        <v>269</v>
      </c>
      <c r="I609" s="71" t="s">
        <v>271</v>
      </c>
      <c r="J609" s="122">
        <v>27000</v>
      </c>
      <c r="K609" s="78"/>
      <c r="L609" s="78"/>
      <c r="M609" s="249" t="s">
        <v>137</v>
      </c>
      <c r="N609" s="19"/>
      <c r="O609" s="19" t="s">
        <v>3123</v>
      </c>
      <c r="P609" s="48">
        <v>242239</v>
      </c>
      <c r="Q609" s="387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126" t="s">
        <v>3102</v>
      </c>
      <c r="AF609" s="52" t="s">
        <v>3102</v>
      </c>
      <c r="AG609" s="52" t="s">
        <v>3544</v>
      </c>
      <c r="AH609" s="52" t="s">
        <v>2457</v>
      </c>
      <c r="AI609" s="52" t="s">
        <v>2457</v>
      </c>
      <c r="AJ609" s="52"/>
      <c r="AK609" s="52" t="s">
        <v>1412</v>
      </c>
      <c r="AL609" s="52" t="s">
        <v>1570</v>
      </c>
      <c r="AM609" s="52" t="s">
        <v>3552</v>
      </c>
      <c r="AN609" s="119"/>
      <c r="AO609" s="119">
        <v>23980</v>
      </c>
      <c r="AP609" s="119">
        <f t="shared" si="21"/>
        <v>3020</v>
      </c>
      <c r="AQ609" s="48">
        <v>23079</v>
      </c>
      <c r="AR609" s="48">
        <v>23082</v>
      </c>
      <c r="AS609" s="48">
        <v>23086</v>
      </c>
      <c r="AT609" s="48">
        <v>23087</v>
      </c>
      <c r="AU609" s="48">
        <v>23090</v>
      </c>
      <c r="AV609" s="17">
        <v>27000</v>
      </c>
      <c r="AW609" s="19"/>
      <c r="AX609" s="126"/>
    </row>
    <row r="610" spans="1:50" s="123" customFormat="1" ht="72" hidden="1" x14ac:dyDescent="0.2">
      <c r="A610" s="52" t="s">
        <v>49</v>
      </c>
      <c r="B610" s="52" t="s">
        <v>277</v>
      </c>
      <c r="C610" s="52" t="s">
        <v>276</v>
      </c>
      <c r="D610" s="52" t="s">
        <v>21</v>
      </c>
      <c r="E610" s="52" t="s">
        <v>454</v>
      </c>
      <c r="F610" s="121" t="s">
        <v>2180</v>
      </c>
      <c r="G610" s="52" t="s">
        <v>911</v>
      </c>
      <c r="H610" s="71" t="s">
        <v>319</v>
      </c>
      <c r="I610" s="71" t="s">
        <v>274</v>
      </c>
      <c r="J610" s="122">
        <v>28800</v>
      </c>
      <c r="K610" s="78"/>
      <c r="L610" s="78"/>
      <c r="M610" s="249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3844</v>
      </c>
      <c r="W610" s="74">
        <v>28800</v>
      </c>
      <c r="X610" s="18">
        <v>4</v>
      </c>
      <c r="Y610" s="128">
        <v>23108</v>
      </c>
      <c r="Z610" s="74">
        <v>28800</v>
      </c>
      <c r="AA610" s="19">
        <v>7014275989</v>
      </c>
      <c r="AB610" s="128">
        <v>23108</v>
      </c>
      <c r="AC610" s="128">
        <v>23108</v>
      </c>
      <c r="AD610" s="74">
        <v>28800</v>
      </c>
      <c r="AE610" s="126" t="s">
        <v>3836</v>
      </c>
      <c r="AF610" s="52" t="s">
        <v>3129</v>
      </c>
      <c r="AG610" s="52" t="s">
        <v>3544</v>
      </c>
      <c r="AH610" s="54" t="s">
        <v>3472</v>
      </c>
      <c r="AI610" s="52" t="s">
        <v>2456</v>
      </c>
      <c r="AJ610" s="52"/>
      <c r="AK610" s="52" t="s">
        <v>1414</v>
      </c>
      <c r="AL610" s="52" t="s">
        <v>1570</v>
      </c>
      <c r="AM610" s="52" t="s">
        <v>3553</v>
      </c>
      <c r="AN610" s="119">
        <v>28800</v>
      </c>
      <c r="AO610" s="119"/>
      <c r="AP610" s="119">
        <f t="shared" si="21"/>
        <v>0</v>
      </c>
      <c r="AQ610" s="48">
        <v>23079</v>
      </c>
      <c r="AR610" s="48">
        <v>23082</v>
      </c>
      <c r="AS610" s="48">
        <v>23086</v>
      </c>
      <c r="AT610" s="48">
        <v>23087</v>
      </c>
      <c r="AU610" s="48">
        <v>23090</v>
      </c>
      <c r="AV610" s="17">
        <v>28800</v>
      </c>
      <c r="AW610" s="19"/>
      <c r="AX610" s="126"/>
    </row>
    <row r="611" spans="1:50" s="123" customFormat="1" ht="90" hidden="1" x14ac:dyDescent="0.2">
      <c r="A611" s="52" t="s">
        <v>49</v>
      </c>
      <c r="B611" s="52" t="s">
        <v>277</v>
      </c>
      <c r="C611" s="52" t="s">
        <v>276</v>
      </c>
      <c r="D611" s="52" t="s">
        <v>286</v>
      </c>
      <c r="E611" s="52" t="s">
        <v>454</v>
      </c>
      <c r="F611" s="121" t="s">
        <v>2181</v>
      </c>
      <c r="G611" s="52" t="s">
        <v>912</v>
      </c>
      <c r="H611" s="71" t="s">
        <v>269</v>
      </c>
      <c r="I611" s="71" t="s">
        <v>271</v>
      </c>
      <c r="J611" s="122">
        <v>80000</v>
      </c>
      <c r="K611" s="78"/>
      <c r="L611" s="78"/>
      <c r="M611" s="249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>
        <v>7014275973</v>
      </c>
      <c r="AB611" s="19"/>
      <c r="AC611" s="19"/>
      <c r="AD611" s="19"/>
      <c r="AE611" s="126" t="s">
        <v>3845</v>
      </c>
      <c r="AF611" s="52" t="s">
        <v>3132</v>
      </c>
      <c r="AG611" s="52" t="s">
        <v>3544</v>
      </c>
      <c r="AH611" s="54" t="s">
        <v>3472</v>
      </c>
      <c r="AI611" s="52" t="s">
        <v>2456</v>
      </c>
      <c r="AJ611" s="52"/>
      <c r="AK611" s="52" t="s">
        <v>1416</v>
      </c>
      <c r="AL611" s="52" t="s">
        <v>1570</v>
      </c>
      <c r="AM611" s="52" t="s">
        <v>3553</v>
      </c>
      <c r="AN611" s="122">
        <v>80000</v>
      </c>
      <c r="AO611" s="119"/>
      <c r="AP611" s="119">
        <f t="shared" si="21"/>
        <v>0</v>
      </c>
      <c r="AQ611" s="48">
        <v>23079</v>
      </c>
      <c r="AR611" s="48">
        <v>23082</v>
      </c>
      <c r="AS611" s="48">
        <v>23097</v>
      </c>
      <c r="AT611" s="48">
        <v>23100</v>
      </c>
      <c r="AU611" s="48">
        <v>23104</v>
      </c>
      <c r="AV611" s="17">
        <v>80000</v>
      </c>
      <c r="AW611" s="19"/>
      <c r="AX611" s="126"/>
    </row>
    <row r="612" spans="1:50" s="123" customFormat="1" ht="90" hidden="1" x14ac:dyDescent="0.2">
      <c r="A612" s="52" t="s">
        <v>49</v>
      </c>
      <c r="B612" s="52" t="s">
        <v>277</v>
      </c>
      <c r="C612" s="52" t="s">
        <v>276</v>
      </c>
      <c r="D612" s="52" t="s">
        <v>286</v>
      </c>
      <c r="E612" s="52" t="s">
        <v>454</v>
      </c>
      <c r="F612" s="121" t="s">
        <v>2182</v>
      </c>
      <c r="G612" s="52" t="s">
        <v>913</v>
      </c>
      <c r="H612" s="71" t="s">
        <v>303</v>
      </c>
      <c r="I612" s="71" t="s">
        <v>271</v>
      </c>
      <c r="J612" s="122">
        <v>277000</v>
      </c>
      <c r="K612" s="78"/>
      <c r="L612" s="78"/>
      <c r="M612" s="249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>
        <v>7017245973</v>
      </c>
      <c r="AB612" s="19"/>
      <c r="AC612" s="19"/>
      <c r="AD612" s="19"/>
      <c r="AE612" s="126" t="s">
        <v>3845</v>
      </c>
      <c r="AF612" s="52" t="s">
        <v>3135</v>
      </c>
      <c r="AG612" s="52" t="s">
        <v>3544</v>
      </c>
      <c r="AH612" s="54" t="s">
        <v>3472</v>
      </c>
      <c r="AI612" s="52" t="s">
        <v>2456</v>
      </c>
      <c r="AJ612" s="52"/>
      <c r="AK612" s="52" t="s">
        <v>1417</v>
      </c>
      <c r="AL612" s="52" t="s">
        <v>1570</v>
      </c>
      <c r="AM612" s="52" t="s">
        <v>3553</v>
      </c>
      <c r="AN612" s="122">
        <v>277000</v>
      </c>
      <c r="AO612" s="119"/>
      <c r="AP612" s="119">
        <f t="shared" si="21"/>
        <v>0</v>
      </c>
      <c r="AQ612" s="48">
        <v>23079</v>
      </c>
      <c r="AR612" s="48">
        <v>23082</v>
      </c>
      <c r="AS612" s="48">
        <v>23097</v>
      </c>
      <c r="AT612" s="48">
        <v>23100</v>
      </c>
      <c r="AU612" s="48">
        <v>23104</v>
      </c>
      <c r="AV612" s="17">
        <v>277000</v>
      </c>
      <c r="AW612" s="19"/>
      <c r="AX612" s="126"/>
    </row>
    <row r="613" spans="1:50" s="123" customFormat="1" ht="72" hidden="1" x14ac:dyDescent="0.25">
      <c r="A613" s="52" t="s">
        <v>49</v>
      </c>
      <c r="B613" s="52" t="s">
        <v>277</v>
      </c>
      <c r="C613" s="52" t="s">
        <v>276</v>
      </c>
      <c r="D613" s="52" t="s">
        <v>286</v>
      </c>
      <c r="E613" s="52" t="s">
        <v>454</v>
      </c>
      <c r="F613" s="121" t="s">
        <v>2183</v>
      </c>
      <c r="G613" s="52" t="s">
        <v>914</v>
      </c>
      <c r="H613" s="71" t="s">
        <v>272</v>
      </c>
      <c r="I613" s="71" t="s">
        <v>271</v>
      </c>
      <c r="J613" s="122">
        <v>111000</v>
      </c>
      <c r="K613" s="78"/>
      <c r="L613" s="78"/>
      <c r="M613" s="249" t="s">
        <v>137</v>
      </c>
      <c r="N613" s="19"/>
      <c r="O613" s="19" t="s">
        <v>1411</v>
      </c>
      <c r="P613" s="48">
        <v>242239</v>
      </c>
      <c r="Q613" s="387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126" t="s">
        <v>3102</v>
      </c>
      <c r="AF613" s="52" t="s">
        <v>3102</v>
      </c>
      <c r="AG613" s="52" t="s">
        <v>3544</v>
      </c>
      <c r="AH613" s="52" t="s">
        <v>2457</v>
      </c>
      <c r="AI613" s="52" t="s">
        <v>2457</v>
      </c>
      <c r="AJ613" s="52"/>
      <c r="AK613" s="52" t="s">
        <v>1418</v>
      </c>
      <c r="AL613" s="52" t="s">
        <v>1570</v>
      </c>
      <c r="AM613" s="52" t="s">
        <v>3552</v>
      </c>
      <c r="AN613" s="119"/>
      <c r="AO613" s="119">
        <v>110895</v>
      </c>
      <c r="AP613" s="119">
        <f t="shared" si="21"/>
        <v>105</v>
      </c>
      <c r="AQ613" s="48">
        <v>23079</v>
      </c>
      <c r="AR613" s="48">
        <v>23082</v>
      </c>
      <c r="AS613" s="48">
        <v>23086</v>
      </c>
      <c r="AT613" s="48">
        <v>23087</v>
      </c>
      <c r="AU613" s="48">
        <v>23090</v>
      </c>
      <c r="AV613" s="17">
        <v>111000</v>
      </c>
      <c r="AW613" s="19"/>
      <c r="AX613" s="126"/>
    </row>
    <row r="614" spans="1:50" s="123" customFormat="1" ht="72" hidden="1" x14ac:dyDescent="0.2">
      <c r="A614" s="52" t="s">
        <v>49</v>
      </c>
      <c r="B614" s="52" t="s">
        <v>277</v>
      </c>
      <c r="C614" s="52" t="s">
        <v>276</v>
      </c>
      <c r="D614" s="52" t="s">
        <v>13</v>
      </c>
      <c r="E614" s="52" t="s">
        <v>454</v>
      </c>
      <c r="F614" s="121" t="s">
        <v>2184</v>
      </c>
      <c r="G614" s="52" t="s">
        <v>915</v>
      </c>
      <c r="H614" s="71" t="s">
        <v>303</v>
      </c>
      <c r="I614" s="71" t="s">
        <v>271</v>
      </c>
      <c r="J614" s="122">
        <v>100000</v>
      </c>
      <c r="K614" s="78"/>
      <c r="L614" s="78"/>
      <c r="M614" s="249" t="s">
        <v>137</v>
      </c>
      <c r="N614" s="19"/>
      <c r="O614" s="19" t="s">
        <v>1419</v>
      </c>
      <c r="P614" s="48">
        <v>242233</v>
      </c>
      <c r="Q614" s="389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126" t="s">
        <v>3102</v>
      </c>
      <c r="AF614" s="52" t="s">
        <v>3102</v>
      </c>
      <c r="AG614" s="52" t="s">
        <v>3544</v>
      </c>
      <c r="AH614" s="52" t="s">
        <v>2457</v>
      </c>
      <c r="AI614" s="52" t="s">
        <v>2457</v>
      </c>
      <c r="AJ614" s="52"/>
      <c r="AK614" s="52" t="s">
        <v>1410</v>
      </c>
      <c r="AL614" s="52" t="s">
        <v>1570</v>
      </c>
      <c r="AM614" s="52" t="s">
        <v>3552</v>
      </c>
      <c r="AN614" s="119"/>
      <c r="AO614" s="122">
        <v>100000</v>
      </c>
      <c r="AP614" s="119">
        <f t="shared" si="21"/>
        <v>0</v>
      </c>
      <c r="AQ614" s="48">
        <v>23079</v>
      </c>
      <c r="AR614" s="48">
        <v>23082</v>
      </c>
      <c r="AS614" s="48">
        <v>23090</v>
      </c>
      <c r="AT614" s="48">
        <v>23093</v>
      </c>
      <c r="AU614" s="48">
        <v>23096</v>
      </c>
      <c r="AV614" s="17">
        <v>100000</v>
      </c>
      <c r="AW614" s="19"/>
      <c r="AX614" s="126"/>
    </row>
    <row r="615" spans="1:50" s="123" customFormat="1" ht="90" hidden="1" x14ac:dyDescent="0.2">
      <c r="A615" s="52" t="s">
        <v>49</v>
      </c>
      <c r="B615" s="52" t="s">
        <v>277</v>
      </c>
      <c r="C615" s="52" t="s">
        <v>276</v>
      </c>
      <c r="D615" s="52" t="s">
        <v>13</v>
      </c>
      <c r="E615" s="52" t="s">
        <v>454</v>
      </c>
      <c r="F615" s="121" t="s">
        <v>2185</v>
      </c>
      <c r="G615" s="52" t="s">
        <v>916</v>
      </c>
      <c r="H615" s="71" t="s">
        <v>317</v>
      </c>
      <c r="I615" s="71" t="s">
        <v>271</v>
      </c>
      <c r="J615" s="122">
        <v>45000</v>
      </c>
      <c r="K615" s="78"/>
      <c r="L615" s="78"/>
      <c r="M615" s="249" t="s">
        <v>137</v>
      </c>
      <c r="N615" s="19"/>
      <c r="O615" s="19" t="s">
        <v>1419</v>
      </c>
      <c r="P615" s="48">
        <v>242233</v>
      </c>
      <c r="Q615" s="388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126" t="s">
        <v>3102</v>
      </c>
      <c r="AF615" s="52" t="s">
        <v>3102</v>
      </c>
      <c r="AG615" s="52" t="s">
        <v>3544</v>
      </c>
      <c r="AH615" s="52" t="s">
        <v>2457</v>
      </c>
      <c r="AI615" s="52" t="s">
        <v>2457</v>
      </c>
      <c r="AJ615" s="52"/>
      <c r="AK615" s="52" t="s">
        <v>1410</v>
      </c>
      <c r="AL615" s="52" t="s">
        <v>1570</v>
      </c>
      <c r="AM615" s="52" t="s">
        <v>3552</v>
      </c>
      <c r="AN615" s="119"/>
      <c r="AO615" s="122">
        <v>45000</v>
      </c>
      <c r="AP615" s="119">
        <f t="shared" si="21"/>
        <v>0</v>
      </c>
      <c r="AQ615" s="48">
        <v>23079</v>
      </c>
      <c r="AR615" s="48">
        <v>23082</v>
      </c>
      <c r="AS615" s="48">
        <v>23090</v>
      </c>
      <c r="AT615" s="48">
        <v>23093</v>
      </c>
      <c r="AU615" s="48">
        <v>23096</v>
      </c>
      <c r="AV615" s="17">
        <v>45000</v>
      </c>
      <c r="AW615" s="19"/>
      <c r="AX615" s="126"/>
    </row>
    <row r="616" spans="1:50" s="123" customFormat="1" ht="90" hidden="1" x14ac:dyDescent="0.2">
      <c r="A616" s="52" t="s">
        <v>49</v>
      </c>
      <c r="B616" s="52" t="s">
        <v>277</v>
      </c>
      <c r="C616" s="52" t="s">
        <v>276</v>
      </c>
      <c r="D616" s="52" t="s">
        <v>13</v>
      </c>
      <c r="E616" s="52" t="s">
        <v>454</v>
      </c>
      <c r="F616" s="121" t="s">
        <v>2186</v>
      </c>
      <c r="G616" s="52" t="s">
        <v>917</v>
      </c>
      <c r="H616" s="71" t="s">
        <v>303</v>
      </c>
      <c r="I616" s="71" t="s">
        <v>281</v>
      </c>
      <c r="J616" s="122">
        <v>200000</v>
      </c>
      <c r="K616" s="78"/>
      <c r="L616" s="78"/>
      <c r="M616" s="249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>
        <v>7014275969</v>
      </c>
      <c r="AB616" s="19"/>
      <c r="AC616" s="19"/>
      <c r="AD616" s="19"/>
      <c r="AE616" s="126" t="s">
        <v>3845</v>
      </c>
      <c r="AF616" s="52" t="s">
        <v>3139</v>
      </c>
      <c r="AG616" s="52" t="s">
        <v>3544</v>
      </c>
      <c r="AH616" s="54" t="s">
        <v>3472</v>
      </c>
      <c r="AI616" s="52" t="s">
        <v>2456</v>
      </c>
      <c r="AJ616" s="52"/>
      <c r="AK616" s="52" t="s">
        <v>1416</v>
      </c>
      <c r="AL616" s="52" t="s">
        <v>1570</v>
      </c>
      <c r="AM616" s="52" t="s">
        <v>3553</v>
      </c>
      <c r="AN616" s="122">
        <v>200000</v>
      </c>
      <c r="AO616" s="119"/>
      <c r="AP616" s="119">
        <f t="shared" si="21"/>
        <v>0</v>
      </c>
      <c r="AQ616" s="48">
        <v>23079</v>
      </c>
      <c r="AR616" s="48">
        <v>23082</v>
      </c>
      <c r="AS616" s="48">
        <v>23097</v>
      </c>
      <c r="AT616" s="48">
        <v>23100</v>
      </c>
      <c r="AU616" s="48">
        <v>23104</v>
      </c>
      <c r="AV616" s="17">
        <v>200000</v>
      </c>
      <c r="AW616" s="19"/>
      <c r="AX616" s="126"/>
    </row>
    <row r="617" spans="1:50" s="123" customFormat="1" ht="72" hidden="1" x14ac:dyDescent="0.2">
      <c r="A617" s="52" t="s">
        <v>49</v>
      </c>
      <c r="B617" s="52" t="s">
        <v>277</v>
      </c>
      <c r="C617" s="52" t="s">
        <v>276</v>
      </c>
      <c r="D617" s="52" t="s">
        <v>18</v>
      </c>
      <c r="E617" s="52" t="s">
        <v>454</v>
      </c>
      <c r="F617" s="121" t="s">
        <v>2187</v>
      </c>
      <c r="G617" s="52" t="s">
        <v>918</v>
      </c>
      <c r="H617" s="71" t="s">
        <v>272</v>
      </c>
      <c r="I617" s="71" t="s">
        <v>268</v>
      </c>
      <c r="J617" s="122">
        <v>180000</v>
      </c>
      <c r="K617" s="249" t="s">
        <v>137</v>
      </c>
      <c r="L617" s="78"/>
      <c r="M617" s="78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>
        <v>7014275941</v>
      </c>
      <c r="AB617" s="19"/>
      <c r="AC617" s="19"/>
      <c r="AD617" s="19"/>
      <c r="AE617" s="126" t="s">
        <v>3846</v>
      </c>
      <c r="AF617" s="52" t="s">
        <v>3143</v>
      </c>
      <c r="AG617" s="52" t="s">
        <v>3544</v>
      </c>
      <c r="AH617" s="54" t="s">
        <v>3472</v>
      </c>
      <c r="AI617" s="52" t="s">
        <v>2456</v>
      </c>
      <c r="AJ617" s="52"/>
      <c r="AK617" s="52" t="s">
        <v>1421</v>
      </c>
      <c r="AL617" s="52" t="s">
        <v>1570</v>
      </c>
      <c r="AM617" s="52" t="s">
        <v>3553</v>
      </c>
      <c r="AN617" s="122">
        <v>180000</v>
      </c>
      <c r="AO617" s="119"/>
      <c r="AP617" s="119">
        <f t="shared" si="21"/>
        <v>0</v>
      </c>
      <c r="AQ617" s="48">
        <v>23079</v>
      </c>
      <c r="AR617" s="48">
        <v>23082</v>
      </c>
      <c r="AS617" s="48">
        <v>23110</v>
      </c>
      <c r="AT617" s="48">
        <v>23111</v>
      </c>
      <c r="AU617" s="48">
        <v>23118</v>
      </c>
      <c r="AV617" s="17">
        <v>180000</v>
      </c>
      <c r="AW617" s="19"/>
      <c r="AX617" s="126"/>
    </row>
    <row r="618" spans="1:50" s="123" customFormat="1" ht="72" hidden="1" x14ac:dyDescent="0.2">
      <c r="A618" s="52" t="s">
        <v>49</v>
      </c>
      <c r="B618" s="52" t="s">
        <v>277</v>
      </c>
      <c r="C618" s="52" t="s">
        <v>276</v>
      </c>
      <c r="D618" s="52" t="s">
        <v>18</v>
      </c>
      <c r="E618" s="52" t="s">
        <v>454</v>
      </c>
      <c r="F618" s="121" t="s">
        <v>2188</v>
      </c>
      <c r="G618" s="52" t="s">
        <v>919</v>
      </c>
      <c r="H618" s="71" t="s">
        <v>270</v>
      </c>
      <c r="I618" s="71" t="s">
        <v>268</v>
      </c>
      <c r="J618" s="122">
        <v>150000</v>
      </c>
      <c r="K618" s="249" t="s">
        <v>137</v>
      </c>
      <c r="L618" s="78"/>
      <c r="M618" s="78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>
        <v>7014275941</v>
      </c>
      <c r="AB618" s="19"/>
      <c r="AC618" s="19"/>
      <c r="AD618" s="19"/>
      <c r="AE618" s="126" t="s">
        <v>3846</v>
      </c>
      <c r="AF618" s="52" t="s">
        <v>3143</v>
      </c>
      <c r="AG618" s="52" t="s">
        <v>3544</v>
      </c>
      <c r="AH618" s="54" t="s">
        <v>3472</v>
      </c>
      <c r="AI618" s="52" t="s">
        <v>2456</v>
      </c>
      <c r="AJ618" s="52"/>
      <c r="AK618" s="52" t="s">
        <v>1421</v>
      </c>
      <c r="AL618" s="52" t="s">
        <v>1570</v>
      </c>
      <c r="AM618" s="52" t="s">
        <v>3553</v>
      </c>
      <c r="AN618" s="122">
        <v>150000</v>
      </c>
      <c r="AO618" s="119"/>
      <c r="AP618" s="119">
        <f t="shared" si="21"/>
        <v>0</v>
      </c>
      <c r="AQ618" s="48">
        <v>23079</v>
      </c>
      <c r="AR618" s="48">
        <v>23082</v>
      </c>
      <c r="AS618" s="48">
        <v>23110</v>
      </c>
      <c r="AT618" s="48">
        <v>23111</v>
      </c>
      <c r="AU618" s="48">
        <v>23118</v>
      </c>
      <c r="AV618" s="17">
        <v>150000</v>
      </c>
      <c r="AW618" s="19"/>
      <c r="AX618" s="126"/>
    </row>
    <row r="619" spans="1:50" s="123" customFormat="1" ht="72" hidden="1" x14ac:dyDescent="0.2">
      <c r="A619" s="52" t="s">
        <v>49</v>
      </c>
      <c r="B619" s="52" t="s">
        <v>277</v>
      </c>
      <c r="C619" s="52" t="s">
        <v>276</v>
      </c>
      <c r="D619" s="52" t="s">
        <v>18</v>
      </c>
      <c r="E619" s="52" t="s">
        <v>454</v>
      </c>
      <c r="F619" s="121" t="s">
        <v>2189</v>
      </c>
      <c r="G619" s="52" t="s">
        <v>920</v>
      </c>
      <c r="H619" s="71" t="s">
        <v>270</v>
      </c>
      <c r="I619" s="71" t="s">
        <v>268</v>
      </c>
      <c r="J619" s="122">
        <v>50000</v>
      </c>
      <c r="K619" s="249" t="s">
        <v>137</v>
      </c>
      <c r="L619" s="78"/>
      <c r="M619" s="78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>
        <v>7014275941</v>
      </c>
      <c r="AB619" s="19"/>
      <c r="AC619" s="19"/>
      <c r="AD619" s="19"/>
      <c r="AE619" s="126" t="s">
        <v>3846</v>
      </c>
      <c r="AF619" s="52" t="s">
        <v>3143</v>
      </c>
      <c r="AG619" s="52" t="s">
        <v>3544</v>
      </c>
      <c r="AH619" s="54" t="s">
        <v>3472</v>
      </c>
      <c r="AI619" s="52" t="s">
        <v>2456</v>
      </c>
      <c r="AJ619" s="52"/>
      <c r="AK619" s="52" t="s">
        <v>1421</v>
      </c>
      <c r="AL619" s="52" t="s">
        <v>1570</v>
      </c>
      <c r="AM619" s="52" t="s">
        <v>3553</v>
      </c>
      <c r="AN619" s="122">
        <v>50000</v>
      </c>
      <c r="AO619" s="119"/>
      <c r="AP619" s="119">
        <f t="shared" si="21"/>
        <v>0</v>
      </c>
      <c r="AQ619" s="48">
        <v>23079</v>
      </c>
      <c r="AR619" s="48">
        <v>23082</v>
      </c>
      <c r="AS619" s="48">
        <v>23110</v>
      </c>
      <c r="AT619" s="48">
        <v>23111</v>
      </c>
      <c r="AU619" s="48">
        <v>23118</v>
      </c>
      <c r="AV619" s="17">
        <v>50000</v>
      </c>
      <c r="AW619" s="19"/>
      <c r="AX619" s="126"/>
    </row>
    <row r="620" spans="1:50" s="123" customFormat="1" ht="72" hidden="1" x14ac:dyDescent="0.2">
      <c r="A620" s="52" t="s">
        <v>49</v>
      </c>
      <c r="B620" s="52" t="s">
        <v>277</v>
      </c>
      <c r="C620" s="52" t="s">
        <v>276</v>
      </c>
      <c r="D620" s="52" t="s">
        <v>18</v>
      </c>
      <c r="E620" s="52" t="s">
        <v>454</v>
      </c>
      <c r="F620" s="121" t="s">
        <v>2190</v>
      </c>
      <c r="G620" s="52" t="s">
        <v>921</v>
      </c>
      <c r="H620" s="71" t="s">
        <v>267</v>
      </c>
      <c r="I620" s="71" t="s">
        <v>268</v>
      </c>
      <c r="J620" s="122">
        <v>720000</v>
      </c>
      <c r="K620" s="249" t="s">
        <v>137</v>
      </c>
      <c r="L620" s="78"/>
      <c r="M620" s="78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>
        <v>7014275941</v>
      </c>
      <c r="AB620" s="19"/>
      <c r="AC620" s="19"/>
      <c r="AD620" s="19"/>
      <c r="AE620" s="126" t="s">
        <v>3846</v>
      </c>
      <c r="AF620" s="52" t="s">
        <v>3143</v>
      </c>
      <c r="AG620" s="52" t="s">
        <v>3544</v>
      </c>
      <c r="AH620" s="54" t="s">
        <v>3472</v>
      </c>
      <c r="AI620" s="52" t="s">
        <v>2456</v>
      </c>
      <c r="AJ620" s="52"/>
      <c r="AK620" s="52" t="s">
        <v>1421</v>
      </c>
      <c r="AL620" s="52" t="s">
        <v>1570</v>
      </c>
      <c r="AM620" s="52" t="s">
        <v>3553</v>
      </c>
      <c r="AN620" s="119">
        <v>717000</v>
      </c>
      <c r="AO620" s="119"/>
      <c r="AP620" s="119">
        <f t="shared" si="21"/>
        <v>3000</v>
      </c>
      <c r="AQ620" s="48">
        <v>23079</v>
      </c>
      <c r="AR620" s="48">
        <v>23082</v>
      </c>
      <c r="AS620" s="48">
        <v>23110</v>
      </c>
      <c r="AT620" s="48">
        <v>23111</v>
      </c>
      <c r="AU620" s="48">
        <v>23118</v>
      </c>
      <c r="AV620" s="17">
        <v>720000</v>
      </c>
      <c r="AW620" s="19"/>
      <c r="AX620" s="126"/>
    </row>
    <row r="621" spans="1:50" s="123" customFormat="1" ht="72" hidden="1" x14ac:dyDescent="0.2">
      <c r="A621" s="52" t="s">
        <v>49</v>
      </c>
      <c r="B621" s="52" t="s">
        <v>277</v>
      </c>
      <c r="C621" s="52" t="s">
        <v>276</v>
      </c>
      <c r="D621" s="52" t="s">
        <v>18</v>
      </c>
      <c r="E621" s="52" t="s">
        <v>454</v>
      </c>
      <c r="F621" s="121" t="s">
        <v>2191</v>
      </c>
      <c r="G621" s="52" t="s">
        <v>922</v>
      </c>
      <c r="H621" s="71" t="s">
        <v>267</v>
      </c>
      <c r="I621" s="71" t="s">
        <v>268</v>
      </c>
      <c r="J621" s="122">
        <v>540000</v>
      </c>
      <c r="K621" s="249" t="s">
        <v>137</v>
      </c>
      <c r="L621" s="78"/>
      <c r="M621" s="78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>
        <v>7014275941</v>
      </c>
      <c r="AB621" s="19"/>
      <c r="AC621" s="19"/>
      <c r="AD621" s="19"/>
      <c r="AE621" s="126" t="s">
        <v>3846</v>
      </c>
      <c r="AF621" s="52" t="s">
        <v>3143</v>
      </c>
      <c r="AG621" s="52" t="s">
        <v>3544</v>
      </c>
      <c r="AH621" s="54" t="s">
        <v>3472</v>
      </c>
      <c r="AI621" s="52" t="s">
        <v>2456</v>
      </c>
      <c r="AJ621" s="52"/>
      <c r="AK621" s="52" t="s">
        <v>1421</v>
      </c>
      <c r="AL621" s="52" t="s">
        <v>1570</v>
      </c>
      <c r="AM621" s="52" t="s">
        <v>3553</v>
      </c>
      <c r="AN621" s="122">
        <v>540000</v>
      </c>
      <c r="AO621" s="119"/>
      <c r="AP621" s="119">
        <f t="shared" si="21"/>
        <v>0</v>
      </c>
      <c r="AQ621" s="48">
        <v>23079</v>
      </c>
      <c r="AR621" s="48">
        <v>23082</v>
      </c>
      <c r="AS621" s="48">
        <v>23110</v>
      </c>
      <c r="AT621" s="48">
        <v>23111</v>
      </c>
      <c r="AU621" s="48">
        <v>23118</v>
      </c>
      <c r="AV621" s="17">
        <v>540000</v>
      </c>
      <c r="AW621" s="19"/>
      <c r="AX621" s="126"/>
    </row>
    <row r="622" spans="1:50" s="123" customFormat="1" ht="72" hidden="1" x14ac:dyDescent="0.2">
      <c r="A622" s="52" t="s">
        <v>49</v>
      </c>
      <c r="B622" s="52" t="s">
        <v>277</v>
      </c>
      <c r="C622" s="52" t="s">
        <v>276</v>
      </c>
      <c r="D622" s="52" t="s">
        <v>18</v>
      </c>
      <c r="E622" s="52" t="s">
        <v>454</v>
      </c>
      <c r="F622" s="121" t="s">
        <v>2192</v>
      </c>
      <c r="G622" s="52" t="s">
        <v>923</v>
      </c>
      <c r="H622" s="71" t="s">
        <v>267</v>
      </c>
      <c r="I622" s="71" t="s">
        <v>268</v>
      </c>
      <c r="J622" s="122">
        <v>480000</v>
      </c>
      <c r="K622" s="249" t="s">
        <v>137</v>
      </c>
      <c r="L622" s="78"/>
      <c r="M622" s="78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>
        <v>7014275941</v>
      </c>
      <c r="AB622" s="19"/>
      <c r="AC622" s="19"/>
      <c r="AD622" s="19"/>
      <c r="AE622" s="126" t="s">
        <v>3846</v>
      </c>
      <c r="AF622" s="52" t="s">
        <v>3143</v>
      </c>
      <c r="AG622" s="52" t="s">
        <v>3544</v>
      </c>
      <c r="AH622" s="54" t="s">
        <v>3472</v>
      </c>
      <c r="AI622" s="52" t="s">
        <v>2456</v>
      </c>
      <c r="AJ622" s="52"/>
      <c r="AK622" s="52" t="s">
        <v>1421</v>
      </c>
      <c r="AL622" s="52" t="s">
        <v>1570</v>
      </c>
      <c r="AM622" s="52" t="s">
        <v>3553</v>
      </c>
      <c r="AN622" s="122">
        <v>480000</v>
      </c>
      <c r="AO622" s="119"/>
      <c r="AP622" s="119">
        <f t="shared" si="21"/>
        <v>0</v>
      </c>
      <c r="AQ622" s="48">
        <v>23079</v>
      </c>
      <c r="AR622" s="48">
        <v>23082</v>
      </c>
      <c r="AS622" s="48">
        <v>23110</v>
      </c>
      <c r="AT622" s="48">
        <v>23111</v>
      </c>
      <c r="AU622" s="48">
        <v>23118</v>
      </c>
      <c r="AV622" s="17">
        <v>480000</v>
      </c>
      <c r="AW622" s="19"/>
      <c r="AX622" s="126"/>
    </row>
    <row r="623" spans="1:50" s="123" customFormat="1" ht="72" hidden="1" x14ac:dyDescent="0.2">
      <c r="A623" s="52" t="s">
        <v>49</v>
      </c>
      <c r="B623" s="52" t="s">
        <v>277</v>
      </c>
      <c r="C623" s="52" t="s">
        <v>276</v>
      </c>
      <c r="D623" s="52" t="s">
        <v>18</v>
      </c>
      <c r="E623" s="52" t="s">
        <v>454</v>
      </c>
      <c r="F623" s="121" t="s">
        <v>2193</v>
      </c>
      <c r="G623" s="52" t="s">
        <v>924</v>
      </c>
      <c r="H623" s="71" t="s">
        <v>269</v>
      </c>
      <c r="I623" s="71" t="s">
        <v>268</v>
      </c>
      <c r="J623" s="122">
        <v>140000</v>
      </c>
      <c r="K623" s="249" t="s">
        <v>137</v>
      </c>
      <c r="L623" s="78"/>
      <c r="M623" s="78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>
        <v>7014275941</v>
      </c>
      <c r="AB623" s="19"/>
      <c r="AC623" s="19"/>
      <c r="AD623" s="19"/>
      <c r="AE623" s="126" t="s">
        <v>3846</v>
      </c>
      <c r="AF623" s="52" t="s">
        <v>3143</v>
      </c>
      <c r="AG623" s="52" t="s">
        <v>3544</v>
      </c>
      <c r="AH623" s="54" t="s">
        <v>3472</v>
      </c>
      <c r="AI623" s="52" t="s">
        <v>2456</v>
      </c>
      <c r="AJ623" s="52"/>
      <c r="AK623" s="52" t="s">
        <v>1421</v>
      </c>
      <c r="AL623" s="52" t="s">
        <v>1570</v>
      </c>
      <c r="AM623" s="52" t="s">
        <v>3553</v>
      </c>
      <c r="AN623" s="122">
        <v>140000</v>
      </c>
      <c r="AO623" s="119"/>
      <c r="AP623" s="119">
        <f t="shared" si="21"/>
        <v>0</v>
      </c>
      <c r="AQ623" s="48">
        <v>23079</v>
      </c>
      <c r="AR623" s="48">
        <v>23082</v>
      </c>
      <c r="AS623" s="48">
        <v>23110</v>
      </c>
      <c r="AT623" s="48">
        <v>23111</v>
      </c>
      <c r="AU623" s="48">
        <v>23118</v>
      </c>
      <c r="AV623" s="17">
        <v>140000</v>
      </c>
      <c r="AW623" s="19"/>
      <c r="AX623" s="126"/>
    </row>
    <row r="624" spans="1:50" s="123" customFormat="1" ht="72" hidden="1" x14ac:dyDescent="0.2">
      <c r="A624" s="52" t="s">
        <v>49</v>
      </c>
      <c r="B624" s="52" t="s">
        <v>277</v>
      </c>
      <c r="C624" s="52" t="s">
        <v>276</v>
      </c>
      <c r="D624" s="52" t="s">
        <v>18</v>
      </c>
      <c r="E624" s="52" t="s">
        <v>454</v>
      </c>
      <c r="F624" s="121" t="s">
        <v>2194</v>
      </c>
      <c r="G624" s="52" t="s">
        <v>925</v>
      </c>
      <c r="H624" s="71" t="s">
        <v>270</v>
      </c>
      <c r="I624" s="71" t="s">
        <v>274</v>
      </c>
      <c r="J624" s="122">
        <v>20000</v>
      </c>
      <c r="K624" s="249" t="s">
        <v>137</v>
      </c>
      <c r="L624" s="78"/>
      <c r="M624" s="78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>
        <v>7014275941</v>
      </c>
      <c r="AB624" s="19"/>
      <c r="AC624" s="19"/>
      <c r="AD624" s="19"/>
      <c r="AE624" s="126" t="s">
        <v>3846</v>
      </c>
      <c r="AF624" s="52" t="s">
        <v>3143</v>
      </c>
      <c r="AG624" s="52" t="s">
        <v>3544</v>
      </c>
      <c r="AH624" s="54" t="s">
        <v>3472</v>
      </c>
      <c r="AI624" s="52" t="s">
        <v>2456</v>
      </c>
      <c r="AJ624" s="52"/>
      <c r="AK624" s="52" t="s">
        <v>1421</v>
      </c>
      <c r="AL624" s="52" t="s">
        <v>1570</v>
      </c>
      <c r="AM624" s="52" t="s">
        <v>3553</v>
      </c>
      <c r="AN624" s="119">
        <v>20000</v>
      </c>
      <c r="AO624" s="119"/>
      <c r="AP624" s="119">
        <f t="shared" si="21"/>
        <v>0</v>
      </c>
      <c r="AQ624" s="48">
        <v>23079</v>
      </c>
      <c r="AR624" s="48">
        <v>23082</v>
      </c>
      <c r="AS624" s="48">
        <v>23110</v>
      </c>
      <c r="AT624" s="48">
        <v>23111</v>
      </c>
      <c r="AU624" s="48">
        <v>23118</v>
      </c>
      <c r="AV624" s="17">
        <v>20000</v>
      </c>
      <c r="AW624" s="19"/>
      <c r="AX624" s="126"/>
    </row>
    <row r="625" spans="1:50" s="123" customFormat="1" ht="72" hidden="1" x14ac:dyDescent="0.2">
      <c r="A625" s="52" t="s">
        <v>49</v>
      </c>
      <c r="B625" s="52" t="s">
        <v>277</v>
      </c>
      <c r="C625" s="52" t="s">
        <v>276</v>
      </c>
      <c r="D625" s="52" t="s">
        <v>18</v>
      </c>
      <c r="E625" s="52" t="s">
        <v>454</v>
      </c>
      <c r="F625" s="121" t="s">
        <v>2195</v>
      </c>
      <c r="G625" s="52" t="s">
        <v>926</v>
      </c>
      <c r="H625" s="71" t="s">
        <v>270</v>
      </c>
      <c r="I625" s="71" t="s">
        <v>268</v>
      </c>
      <c r="J625" s="122">
        <v>100000</v>
      </c>
      <c r="K625" s="249" t="s">
        <v>137</v>
      </c>
      <c r="L625" s="78"/>
      <c r="M625" s="78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>
        <v>7014275941</v>
      </c>
      <c r="AB625" s="19"/>
      <c r="AC625" s="19"/>
      <c r="AD625" s="19"/>
      <c r="AE625" s="126" t="s">
        <v>3846</v>
      </c>
      <c r="AF625" s="52" t="s">
        <v>3143</v>
      </c>
      <c r="AG625" s="52" t="s">
        <v>3544</v>
      </c>
      <c r="AH625" s="54" t="s">
        <v>3472</v>
      </c>
      <c r="AI625" s="52" t="s">
        <v>2456</v>
      </c>
      <c r="AJ625" s="52"/>
      <c r="AK625" s="52" t="s">
        <v>1421</v>
      </c>
      <c r="AL625" s="52" t="s">
        <v>1570</v>
      </c>
      <c r="AM625" s="52" t="s">
        <v>3553</v>
      </c>
      <c r="AN625" s="119">
        <v>99000</v>
      </c>
      <c r="AO625" s="119"/>
      <c r="AP625" s="119">
        <f t="shared" si="21"/>
        <v>1000</v>
      </c>
      <c r="AQ625" s="48">
        <v>23079</v>
      </c>
      <c r="AR625" s="48">
        <v>23082</v>
      </c>
      <c r="AS625" s="48">
        <v>23110</v>
      </c>
      <c r="AT625" s="48">
        <v>23111</v>
      </c>
      <c r="AU625" s="48">
        <v>23118</v>
      </c>
      <c r="AV625" s="17">
        <v>100000</v>
      </c>
      <c r="AW625" s="19"/>
      <c r="AX625" s="126"/>
    </row>
    <row r="626" spans="1:50" s="123" customFormat="1" ht="72" hidden="1" x14ac:dyDescent="0.2">
      <c r="A626" s="52" t="s">
        <v>49</v>
      </c>
      <c r="B626" s="52" t="s">
        <v>277</v>
      </c>
      <c r="C626" s="52" t="s">
        <v>276</v>
      </c>
      <c r="D626" s="52" t="s">
        <v>18</v>
      </c>
      <c r="E626" s="52" t="s">
        <v>454</v>
      </c>
      <c r="F626" s="121" t="s">
        <v>2196</v>
      </c>
      <c r="G626" s="52" t="s">
        <v>927</v>
      </c>
      <c r="H626" s="71" t="s">
        <v>270</v>
      </c>
      <c r="I626" s="71" t="s">
        <v>553</v>
      </c>
      <c r="J626" s="122">
        <v>80000</v>
      </c>
      <c r="K626" s="249" t="s">
        <v>137</v>
      </c>
      <c r="L626" s="78"/>
      <c r="M626" s="78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>
        <v>7014275941</v>
      </c>
      <c r="AB626" s="19"/>
      <c r="AC626" s="19"/>
      <c r="AD626" s="19"/>
      <c r="AE626" s="126" t="s">
        <v>3846</v>
      </c>
      <c r="AF626" s="52" t="s">
        <v>3143</v>
      </c>
      <c r="AG626" s="52" t="s">
        <v>3544</v>
      </c>
      <c r="AH626" s="54" t="s">
        <v>3472</v>
      </c>
      <c r="AI626" s="52" t="s">
        <v>2456</v>
      </c>
      <c r="AJ626" s="52"/>
      <c r="AK626" s="52" t="s">
        <v>1421</v>
      </c>
      <c r="AL626" s="52" t="s">
        <v>1570</v>
      </c>
      <c r="AM626" s="52" t="s">
        <v>3553</v>
      </c>
      <c r="AN626" s="122">
        <v>80000</v>
      </c>
      <c r="AO626" s="119"/>
      <c r="AP626" s="119">
        <f t="shared" si="21"/>
        <v>0</v>
      </c>
      <c r="AQ626" s="48">
        <v>23079</v>
      </c>
      <c r="AR626" s="48">
        <v>23082</v>
      </c>
      <c r="AS626" s="48">
        <v>23110</v>
      </c>
      <c r="AT626" s="48">
        <v>23111</v>
      </c>
      <c r="AU626" s="48">
        <v>23118</v>
      </c>
      <c r="AV626" s="17">
        <v>80000</v>
      </c>
      <c r="AW626" s="19"/>
      <c r="AX626" s="126"/>
    </row>
    <row r="627" spans="1:50" s="123" customFormat="1" ht="72" hidden="1" x14ac:dyDescent="0.2">
      <c r="A627" s="52" t="s">
        <v>49</v>
      </c>
      <c r="B627" s="52" t="s">
        <v>277</v>
      </c>
      <c r="C627" s="52" t="s">
        <v>276</v>
      </c>
      <c r="D627" s="52" t="s">
        <v>18</v>
      </c>
      <c r="E627" s="52" t="s">
        <v>454</v>
      </c>
      <c r="F627" s="121" t="s">
        <v>2197</v>
      </c>
      <c r="G627" s="52" t="s">
        <v>928</v>
      </c>
      <c r="H627" s="71" t="s">
        <v>269</v>
      </c>
      <c r="I627" s="71" t="s">
        <v>553</v>
      </c>
      <c r="J627" s="122">
        <v>300000</v>
      </c>
      <c r="K627" s="249" t="s">
        <v>137</v>
      </c>
      <c r="L627" s="78"/>
      <c r="M627" s="78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>
        <v>7014275941</v>
      </c>
      <c r="AB627" s="19"/>
      <c r="AC627" s="19"/>
      <c r="AD627" s="19"/>
      <c r="AE627" s="126" t="s">
        <v>3846</v>
      </c>
      <c r="AF627" s="52" t="s">
        <v>3143</v>
      </c>
      <c r="AG627" s="52" t="s">
        <v>3544</v>
      </c>
      <c r="AH627" s="54" t="s">
        <v>3472</v>
      </c>
      <c r="AI627" s="52" t="s">
        <v>2456</v>
      </c>
      <c r="AJ627" s="52"/>
      <c r="AK627" s="52" t="s">
        <v>1421</v>
      </c>
      <c r="AL627" s="52" t="s">
        <v>1570</v>
      </c>
      <c r="AM627" s="52" t="s">
        <v>3553</v>
      </c>
      <c r="AN627" s="119">
        <v>299000</v>
      </c>
      <c r="AO627" s="119"/>
      <c r="AP627" s="119">
        <f t="shared" si="21"/>
        <v>1000</v>
      </c>
      <c r="AQ627" s="48">
        <v>23079</v>
      </c>
      <c r="AR627" s="48">
        <v>23082</v>
      </c>
      <c r="AS627" s="48">
        <v>23110</v>
      </c>
      <c r="AT627" s="48">
        <v>23111</v>
      </c>
      <c r="AU627" s="48">
        <v>23118</v>
      </c>
      <c r="AV627" s="17">
        <v>300000</v>
      </c>
      <c r="AW627" s="19"/>
      <c r="AX627" s="126"/>
    </row>
    <row r="628" spans="1:50" s="123" customFormat="1" ht="72" hidden="1" x14ac:dyDescent="0.2">
      <c r="A628" s="52" t="s">
        <v>49</v>
      </c>
      <c r="B628" s="52" t="s">
        <v>277</v>
      </c>
      <c r="C628" s="52" t="s">
        <v>276</v>
      </c>
      <c r="D628" s="52" t="s">
        <v>18</v>
      </c>
      <c r="E628" s="52" t="s">
        <v>454</v>
      </c>
      <c r="F628" s="121" t="s">
        <v>2198</v>
      </c>
      <c r="G628" s="52" t="s">
        <v>929</v>
      </c>
      <c r="H628" s="71" t="s">
        <v>269</v>
      </c>
      <c r="I628" s="71" t="s">
        <v>553</v>
      </c>
      <c r="J628" s="122">
        <v>120000</v>
      </c>
      <c r="K628" s="249" t="s">
        <v>137</v>
      </c>
      <c r="L628" s="78"/>
      <c r="M628" s="78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>
        <v>7014275941</v>
      </c>
      <c r="AB628" s="19"/>
      <c r="AC628" s="19"/>
      <c r="AD628" s="19"/>
      <c r="AE628" s="126" t="s">
        <v>3846</v>
      </c>
      <c r="AF628" s="52" t="s">
        <v>3143</v>
      </c>
      <c r="AG628" s="52" t="s">
        <v>3544</v>
      </c>
      <c r="AH628" s="54" t="s">
        <v>3472</v>
      </c>
      <c r="AI628" s="52" t="s">
        <v>2456</v>
      </c>
      <c r="AJ628" s="52"/>
      <c r="AK628" s="52" t="s">
        <v>1421</v>
      </c>
      <c r="AL628" s="52" t="s">
        <v>1570</v>
      </c>
      <c r="AM628" s="52" t="s">
        <v>3553</v>
      </c>
      <c r="AN628" s="122">
        <v>120000</v>
      </c>
      <c r="AO628" s="119"/>
      <c r="AP628" s="119">
        <f t="shared" si="21"/>
        <v>0</v>
      </c>
      <c r="AQ628" s="48">
        <v>23079</v>
      </c>
      <c r="AR628" s="48">
        <v>23082</v>
      </c>
      <c r="AS628" s="48">
        <v>23110</v>
      </c>
      <c r="AT628" s="48">
        <v>23111</v>
      </c>
      <c r="AU628" s="48">
        <v>23118</v>
      </c>
      <c r="AV628" s="17">
        <v>120000</v>
      </c>
      <c r="AW628" s="19"/>
      <c r="AX628" s="126"/>
    </row>
    <row r="629" spans="1:50" s="123" customFormat="1" ht="72" hidden="1" x14ac:dyDescent="0.2">
      <c r="A629" s="52" t="s">
        <v>49</v>
      </c>
      <c r="B629" s="52" t="s">
        <v>277</v>
      </c>
      <c r="C629" s="52" t="s">
        <v>276</v>
      </c>
      <c r="D629" s="52" t="s">
        <v>30</v>
      </c>
      <c r="E629" s="52" t="s">
        <v>454</v>
      </c>
      <c r="F629" s="121" t="s">
        <v>2199</v>
      </c>
      <c r="G629" s="52" t="s">
        <v>930</v>
      </c>
      <c r="H629" s="71" t="s">
        <v>269</v>
      </c>
      <c r="I629" s="71" t="s">
        <v>803</v>
      </c>
      <c r="J629" s="122">
        <v>24000</v>
      </c>
      <c r="K629" s="78"/>
      <c r="L629" s="78"/>
      <c r="M629" s="249" t="s">
        <v>137</v>
      </c>
      <c r="N629" s="19"/>
      <c r="O629" s="19" t="s">
        <v>1422</v>
      </c>
      <c r="P629" s="48">
        <v>242246</v>
      </c>
      <c r="Q629" s="389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>
        <v>7014275983</v>
      </c>
      <c r="AB629" s="128"/>
      <c r="AC629" s="128"/>
      <c r="AD629" s="74"/>
      <c r="AE629" s="126" t="s">
        <v>3102</v>
      </c>
      <c r="AF629" s="52" t="s">
        <v>3158</v>
      </c>
      <c r="AG629" s="52" t="s">
        <v>3544</v>
      </c>
      <c r="AH629" s="54" t="s">
        <v>3472</v>
      </c>
      <c r="AI629" s="52" t="s">
        <v>2456</v>
      </c>
      <c r="AJ629" s="52"/>
      <c r="AK629" s="52" t="s">
        <v>1423</v>
      </c>
      <c r="AL629" s="52" t="s">
        <v>1570</v>
      </c>
      <c r="AM629" s="52" t="s">
        <v>3553</v>
      </c>
      <c r="AN629" s="122">
        <v>24000</v>
      </c>
      <c r="AO629" s="119"/>
      <c r="AP629" s="119">
        <f t="shared" si="21"/>
        <v>0</v>
      </c>
      <c r="AQ629" s="48">
        <v>23079</v>
      </c>
      <c r="AR629" s="48">
        <v>23082</v>
      </c>
      <c r="AS629" s="48">
        <v>23090</v>
      </c>
      <c r="AT629" s="48">
        <v>23093</v>
      </c>
      <c r="AU629" s="48">
        <v>23096</v>
      </c>
      <c r="AV629" s="17">
        <v>24000</v>
      </c>
      <c r="AW629" s="19"/>
      <c r="AX629" s="126"/>
    </row>
    <row r="630" spans="1:50" s="123" customFormat="1" ht="72" hidden="1" x14ac:dyDescent="0.2">
      <c r="A630" s="52" t="s">
        <v>49</v>
      </c>
      <c r="B630" s="52" t="s">
        <v>277</v>
      </c>
      <c r="C630" s="52" t="s">
        <v>276</v>
      </c>
      <c r="D630" s="52" t="s">
        <v>26</v>
      </c>
      <c r="E630" s="52" t="s">
        <v>454</v>
      </c>
      <c r="F630" s="121" t="s">
        <v>2200</v>
      </c>
      <c r="G630" s="52" t="s">
        <v>931</v>
      </c>
      <c r="H630" s="71" t="s">
        <v>272</v>
      </c>
      <c r="I630" s="71" t="s">
        <v>274</v>
      </c>
      <c r="J630" s="122">
        <v>10500</v>
      </c>
      <c r="K630" s="78"/>
      <c r="L630" s="78"/>
      <c r="M630" s="249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126" t="s">
        <v>3102</v>
      </c>
      <c r="AF630" s="52" t="s">
        <v>3102</v>
      </c>
      <c r="AG630" s="52" t="s">
        <v>3544</v>
      </c>
      <c r="AH630" s="52" t="s">
        <v>2457</v>
      </c>
      <c r="AI630" s="52" t="s">
        <v>2457</v>
      </c>
      <c r="AJ630" s="52"/>
      <c r="AK630" s="52" t="s">
        <v>1414</v>
      </c>
      <c r="AL630" s="52" t="s">
        <v>1570</v>
      </c>
      <c r="AM630" s="52" t="s">
        <v>3552</v>
      </c>
      <c r="AN630" s="119"/>
      <c r="AO630" s="122">
        <v>10500</v>
      </c>
      <c r="AP630" s="119">
        <f t="shared" si="21"/>
        <v>0</v>
      </c>
      <c r="AQ630" s="48">
        <v>23079</v>
      </c>
      <c r="AR630" s="48">
        <v>23082</v>
      </c>
      <c r="AS630" s="48">
        <v>23090</v>
      </c>
      <c r="AT630" s="48">
        <v>23093</v>
      </c>
      <c r="AU630" s="48">
        <v>23096</v>
      </c>
      <c r="AV630" s="17">
        <v>10500</v>
      </c>
      <c r="AW630" s="19"/>
      <c r="AX630" s="126"/>
    </row>
    <row r="631" spans="1:50" s="123" customFormat="1" ht="72" hidden="1" x14ac:dyDescent="0.2">
      <c r="A631" s="52" t="s">
        <v>49</v>
      </c>
      <c r="B631" s="52" t="s">
        <v>277</v>
      </c>
      <c r="C631" s="52" t="s">
        <v>276</v>
      </c>
      <c r="D631" s="52" t="s">
        <v>26</v>
      </c>
      <c r="E631" s="52" t="s">
        <v>454</v>
      </c>
      <c r="F631" s="121" t="s">
        <v>2201</v>
      </c>
      <c r="G631" s="52" t="s">
        <v>932</v>
      </c>
      <c r="H631" s="71" t="s">
        <v>269</v>
      </c>
      <c r="I631" s="71" t="s">
        <v>271</v>
      </c>
      <c r="J631" s="122">
        <v>30000</v>
      </c>
      <c r="K631" s="78"/>
      <c r="L631" s="78"/>
      <c r="M631" s="249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126" t="s">
        <v>3102</v>
      </c>
      <c r="AF631" s="52" t="s">
        <v>3102</v>
      </c>
      <c r="AG631" s="52" t="s">
        <v>3544</v>
      </c>
      <c r="AH631" s="52" t="s">
        <v>2457</v>
      </c>
      <c r="AI631" s="52" t="s">
        <v>2457</v>
      </c>
      <c r="AJ631" s="52"/>
      <c r="AK631" s="52" t="s">
        <v>1414</v>
      </c>
      <c r="AL631" s="52" t="s">
        <v>1570</v>
      </c>
      <c r="AM631" s="52" t="s">
        <v>3552</v>
      </c>
      <c r="AN631" s="119"/>
      <c r="AO631" s="122">
        <v>30000</v>
      </c>
      <c r="AP631" s="119">
        <f t="shared" si="21"/>
        <v>0</v>
      </c>
      <c r="AQ631" s="48">
        <v>23079</v>
      </c>
      <c r="AR631" s="48">
        <v>23082</v>
      </c>
      <c r="AS631" s="48">
        <v>23090</v>
      </c>
      <c r="AT631" s="48">
        <v>23093</v>
      </c>
      <c r="AU631" s="48">
        <v>23096</v>
      </c>
      <c r="AV631" s="17">
        <v>30000</v>
      </c>
      <c r="AW631" s="19"/>
      <c r="AX631" s="126"/>
    </row>
    <row r="632" spans="1:50" s="123" customFormat="1" ht="72" hidden="1" x14ac:dyDescent="0.2">
      <c r="A632" s="52" t="s">
        <v>49</v>
      </c>
      <c r="B632" s="52" t="s">
        <v>277</v>
      </c>
      <c r="C632" s="52" t="s">
        <v>276</v>
      </c>
      <c r="D632" s="52" t="s">
        <v>26</v>
      </c>
      <c r="E632" s="52" t="s">
        <v>454</v>
      </c>
      <c r="F632" s="121" t="s">
        <v>2202</v>
      </c>
      <c r="G632" s="52" t="s">
        <v>933</v>
      </c>
      <c r="H632" s="71" t="s">
        <v>269</v>
      </c>
      <c r="I632" s="71" t="s">
        <v>274</v>
      </c>
      <c r="J632" s="122">
        <v>10000</v>
      </c>
      <c r="K632" s="78"/>
      <c r="L632" s="78"/>
      <c r="M632" s="249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126" t="s">
        <v>3102</v>
      </c>
      <c r="AF632" s="52" t="s">
        <v>3102</v>
      </c>
      <c r="AG632" s="52" t="s">
        <v>3544</v>
      </c>
      <c r="AH632" s="52" t="s">
        <v>2457</v>
      </c>
      <c r="AI632" s="52" t="s">
        <v>2457</v>
      </c>
      <c r="AJ632" s="52"/>
      <c r="AK632" s="52" t="s">
        <v>1414</v>
      </c>
      <c r="AL632" s="52" t="s">
        <v>1570</v>
      </c>
      <c r="AM632" s="52" t="s">
        <v>3552</v>
      </c>
      <c r="AN632" s="119"/>
      <c r="AO632" s="122">
        <v>10000</v>
      </c>
      <c r="AP632" s="119">
        <f t="shared" si="21"/>
        <v>0</v>
      </c>
      <c r="AQ632" s="48">
        <v>23079</v>
      </c>
      <c r="AR632" s="48">
        <v>23082</v>
      </c>
      <c r="AS632" s="48">
        <v>23090</v>
      </c>
      <c r="AT632" s="48">
        <v>23093</v>
      </c>
      <c r="AU632" s="48">
        <v>23096</v>
      </c>
      <c r="AV632" s="17">
        <v>10000</v>
      </c>
      <c r="AW632" s="19"/>
      <c r="AX632" s="126"/>
    </row>
    <row r="633" spans="1:50" s="123" customFormat="1" ht="72" hidden="1" x14ac:dyDescent="0.2">
      <c r="A633" s="52" t="s">
        <v>49</v>
      </c>
      <c r="B633" s="52" t="s">
        <v>277</v>
      </c>
      <c r="C633" s="52" t="s">
        <v>276</v>
      </c>
      <c r="D633" s="52" t="s">
        <v>16</v>
      </c>
      <c r="E633" s="52" t="s">
        <v>454</v>
      </c>
      <c r="F633" s="121" t="s">
        <v>2203</v>
      </c>
      <c r="G633" s="52" t="s">
        <v>934</v>
      </c>
      <c r="H633" s="71" t="s">
        <v>269</v>
      </c>
      <c r="I633" s="71" t="s">
        <v>268</v>
      </c>
      <c r="J633" s="122">
        <v>23600</v>
      </c>
      <c r="K633" s="78"/>
      <c r="L633" s="78"/>
      <c r="M633" s="249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126" t="s">
        <v>3102</v>
      </c>
      <c r="AF633" s="52" t="s">
        <v>3102</v>
      </c>
      <c r="AG633" s="52" t="s">
        <v>3544</v>
      </c>
      <c r="AH633" s="52" t="s">
        <v>2457</v>
      </c>
      <c r="AI633" s="52" t="s">
        <v>2457</v>
      </c>
      <c r="AJ633" s="52"/>
      <c r="AK633" s="52" t="s">
        <v>1414</v>
      </c>
      <c r="AL633" s="52" t="s">
        <v>1570</v>
      </c>
      <c r="AM633" s="52" t="s">
        <v>3552</v>
      </c>
      <c r="AN633" s="119"/>
      <c r="AO633" s="122">
        <v>23600</v>
      </c>
      <c r="AP633" s="119">
        <f t="shared" si="21"/>
        <v>0</v>
      </c>
      <c r="AQ633" s="48">
        <v>23079</v>
      </c>
      <c r="AR633" s="48">
        <v>23082</v>
      </c>
      <c r="AS633" s="48">
        <v>23090</v>
      </c>
      <c r="AT633" s="48">
        <v>23093</v>
      </c>
      <c r="AU633" s="48">
        <v>23096</v>
      </c>
      <c r="AV633" s="17">
        <v>23600</v>
      </c>
      <c r="AW633" s="19"/>
      <c r="AX633" s="126"/>
    </row>
    <row r="634" spans="1:50" s="123" customFormat="1" ht="72" hidden="1" x14ac:dyDescent="0.2">
      <c r="A634" s="52" t="s">
        <v>49</v>
      </c>
      <c r="B634" s="52" t="s">
        <v>277</v>
      </c>
      <c r="C634" s="52" t="s">
        <v>276</v>
      </c>
      <c r="D634" s="52" t="s">
        <v>16</v>
      </c>
      <c r="E634" s="52" t="s">
        <v>454</v>
      </c>
      <c r="F634" s="121" t="s">
        <v>2204</v>
      </c>
      <c r="G634" s="52" t="s">
        <v>935</v>
      </c>
      <c r="H634" s="71" t="s">
        <v>267</v>
      </c>
      <c r="I634" s="71" t="s">
        <v>274</v>
      </c>
      <c r="J634" s="122">
        <v>11400</v>
      </c>
      <c r="K634" s="78"/>
      <c r="L634" s="78"/>
      <c r="M634" s="249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126" t="s">
        <v>3102</v>
      </c>
      <c r="AF634" s="52" t="s">
        <v>3102</v>
      </c>
      <c r="AG634" s="52" t="s">
        <v>3544</v>
      </c>
      <c r="AH634" s="52" t="s">
        <v>2457</v>
      </c>
      <c r="AI634" s="52" t="s">
        <v>2457</v>
      </c>
      <c r="AJ634" s="52"/>
      <c r="AK634" s="52" t="s">
        <v>1414</v>
      </c>
      <c r="AL634" s="52" t="s">
        <v>1570</v>
      </c>
      <c r="AM634" s="52" t="s">
        <v>3552</v>
      </c>
      <c r="AN634" s="119"/>
      <c r="AO634" s="122">
        <v>11400</v>
      </c>
      <c r="AP634" s="119">
        <f t="shared" si="21"/>
        <v>0</v>
      </c>
      <c r="AQ634" s="48">
        <v>23079</v>
      </c>
      <c r="AR634" s="48">
        <v>23082</v>
      </c>
      <c r="AS634" s="48">
        <v>23090</v>
      </c>
      <c r="AT634" s="48">
        <v>23093</v>
      </c>
      <c r="AU634" s="48">
        <v>23096</v>
      </c>
      <c r="AV634" s="17">
        <v>11400</v>
      </c>
      <c r="AW634" s="19"/>
      <c r="AX634" s="126"/>
    </row>
    <row r="635" spans="1:50" s="123" customFormat="1" ht="72" hidden="1" x14ac:dyDescent="0.2">
      <c r="A635" s="52" t="s">
        <v>49</v>
      </c>
      <c r="B635" s="52" t="s">
        <v>277</v>
      </c>
      <c r="C635" s="52" t="s">
        <v>276</v>
      </c>
      <c r="D635" s="52" t="s">
        <v>16</v>
      </c>
      <c r="E635" s="52" t="s">
        <v>454</v>
      </c>
      <c r="F635" s="121" t="s">
        <v>2205</v>
      </c>
      <c r="G635" s="52" t="s">
        <v>936</v>
      </c>
      <c r="H635" s="71" t="s">
        <v>267</v>
      </c>
      <c r="I635" s="71" t="s">
        <v>274</v>
      </c>
      <c r="J635" s="122">
        <v>11400</v>
      </c>
      <c r="K635" s="78"/>
      <c r="L635" s="78"/>
      <c r="M635" s="249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126" t="s">
        <v>3102</v>
      </c>
      <c r="AF635" s="52" t="s">
        <v>3102</v>
      </c>
      <c r="AG635" s="52" t="s">
        <v>3544</v>
      </c>
      <c r="AH635" s="52" t="s">
        <v>2457</v>
      </c>
      <c r="AI635" s="52" t="s">
        <v>2457</v>
      </c>
      <c r="AJ635" s="52"/>
      <c r="AK635" s="52" t="s">
        <v>1414</v>
      </c>
      <c r="AL635" s="52" t="s">
        <v>1570</v>
      </c>
      <c r="AM635" s="52" t="s">
        <v>3552</v>
      </c>
      <c r="AN635" s="119"/>
      <c r="AO635" s="122">
        <v>11400</v>
      </c>
      <c r="AP635" s="119">
        <f t="shared" si="21"/>
        <v>0</v>
      </c>
      <c r="AQ635" s="48">
        <v>23079</v>
      </c>
      <c r="AR635" s="48">
        <v>23082</v>
      </c>
      <c r="AS635" s="48">
        <v>23090</v>
      </c>
      <c r="AT635" s="48">
        <v>23093</v>
      </c>
      <c r="AU635" s="48">
        <v>23096</v>
      </c>
      <c r="AV635" s="17">
        <v>11400</v>
      </c>
      <c r="AW635" s="19"/>
      <c r="AX635" s="126"/>
    </row>
    <row r="636" spans="1:50" s="123" customFormat="1" ht="72" hidden="1" x14ac:dyDescent="0.2">
      <c r="A636" s="52" t="s">
        <v>49</v>
      </c>
      <c r="B636" s="52" t="s">
        <v>277</v>
      </c>
      <c r="C636" s="52" t="s">
        <v>276</v>
      </c>
      <c r="D636" s="52" t="s">
        <v>25</v>
      </c>
      <c r="E636" s="52" t="s">
        <v>454</v>
      </c>
      <c r="F636" s="121" t="s">
        <v>2206</v>
      </c>
      <c r="G636" s="52" t="s">
        <v>937</v>
      </c>
      <c r="H636" s="71" t="s">
        <v>269</v>
      </c>
      <c r="I636" s="71" t="s">
        <v>271</v>
      </c>
      <c r="J636" s="122">
        <v>40000</v>
      </c>
      <c r="K636" s="78"/>
      <c r="L636" s="78"/>
      <c r="M636" s="249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126" t="s">
        <v>3102</v>
      </c>
      <c r="AF636" s="52" t="s">
        <v>3102</v>
      </c>
      <c r="AG636" s="52" t="s">
        <v>3544</v>
      </c>
      <c r="AH636" s="52" t="s">
        <v>2457</v>
      </c>
      <c r="AI636" s="52" t="s">
        <v>2457</v>
      </c>
      <c r="AJ636" s="52"/>
      <c r="AK636" s="52" t="s">
        <v>1414</v>
      </c>
      <c r="AL636" s="52" t="s">
        <v>1570</v>
      </c>
      <c r="AM636" s="52" t="s">
        <v>3552</v>
      </c>
      <c r="AN636" s="119"/>
      <c r="AO636" s="122">
        <v>40000</v>
      </c>
      <c r="AP636" s="119">
        <f t="shared" si="21"/>
        <v>0</v>
      </c>
      <c r="AQ636" s="48">
        <v>23079</v>
      </c>
      <c r="AR636" s="48">
        <v>23082</v>
      </c>
      <c r="AS636" s="48">
        <v>23090</v>
      </c>
      <c r="AT636" s="48">
        <v>23093</v>
      </c>
      <c r="AU636" s="48">
        <v>23096</v>
      </c>
      <c r="AV636" s="17">
        <v>40000</v>
      </c>
      <c r="AW636" s="19"/>
      <c r="AX636" s="126"/>
    </row>
    <row r="637" spans="1:50" s="123" customFormat="1" ht="72" hidden="1" x14ac:dyDescent="0.2">
      <c r="A637" s="52" t="s">
        <v>49</v>
      </c>
      <c r="B637" s="52" t="s">
        <v>277</v>
      </c>
      <c r="C637" s="52" t="s">
        <v>276</v>
      </c>
      <c r="D637" s="52" t="s">
        <v>28</v>
      </c>
      <c r="E637" s="52" t="s">
        <v>454</v>
      </c>
      <c r="F637" s="121" t="s">
        <v>2207</v>
      </c>
      <c r="G637" s="52" t="s">
        <v>938</v>
      </c>
      <c r="H637" s="71" t="s">
        <v>270</v>
      </c>
      <c r="I637" s="71" t="s">
        <v>271</v>
      </c>
      <c r="J637" s="122">
        <v>37000</v>
      </c>
      <c r="K637" s="78"/>
      <c r="L637" s="78"/>
      <c r="M637" s="249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126" t="s">
        <v>3102</v>
      </c>
      <c r="AF637" s="52" t="s">
        <v>3102</v>
      </c>
      <c r="AG637" s="52" t="s">
        <v>3544</v>
      </c>
      <c r="AH637" s="52" t="s">
        <v>2457</v>
      </c>
      <c r="AI637" s="52" t="s">
        <v>2457</v>
      </c>
      <c r="AJ637" s="52"/>
      <c r="AK637" s="52" t="s">
        <v>1402</v>
      </c>
      <c r="AL637" s="52" t="s">
        <v>1570</v>
      </c>
      <c r="AM637" s="52" t="s">
        <v>3552</v>
      </c>
      <c r="AN637" s="119"/>
      <c r="AO637" s="122">
        <v>37000</v>
      </c>
      <c r="AP637" s="119">
        <f t="shared" si="21"/>
        <v>0</v>
      </c>
      <c r="AQ637" s="48">
        <v>23079</v>
      </c>
      <c r="AR637" s="48">
        <v>23082</v>
      </c>
      <c r="AS637" s="48">
        <v>23083</v>
      </c>
      <c r="AT637" s="48">
        <v>23086</v>
      </c>
      <c r="AU637" s="48">
        <v>23089</v>
      </c>
      <c r="AV637" s="17">
        <v>37000</v>
      </c>
      <c r="AW637" s="19"/>
      <c r="AX637" s="126"/>
    </row>
    <row r="638" spans="1:50" s="123" customFormat="1" ht="72" hidden="1" x14ac:dyDescent="0.2">
      <c r="A638" s="52" t="s">
        <v>49</v>
      </c>
      <c r="B638" s="52" t="s">
        <v>277</v>
      </c>
      <c r="C638" s="52" t="s">
        <v>276</v>
      </c>
      <c r="D638" s="52" t="s">
        <v>28</v>
      </c>
      <c r="E638" s="52" t="s">
        <v>454</v>
      </c>
      <c r="F638" s="121" t="s">
        <v>2208</v>
      </c>
      <c r="G638" s="52" t="s">
        <v>939</v>
      </c>
      <c r="H638" s="71" t="s">
        <v>272</v>
      </c>
      <c r="I638" s="71" t="s">
        <v>275</v>
      </c>
      <c r="J638" s="122">
        <v>15000</v>
      </c>
      <c r="K638" s="78"/>
      <c r="L638" s="78"/>
      <c r="M638" s="249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126" t="s">
        <v>3102</v>
      </c>
      <c r="AF638" s="52" t="s">
        <v>3102</v>
      </c>
      <c r="AG638" s="52" t="s">
        <v>3544</v>
      </c>
      <c r="AH638" s="52" t="s">
        <v>2457</v>
      </c>
      <c r="AI638" s="52" t="s">
        <v>2457</v>
      </c>
      <c r="AJ638" s="52"/>
      <c r="AK638" s="52" t="s">
        <v>1428</v>
      </c>
      <c r="AL638" s="52" t="s">
        <v>1570</v>
      </c>
      <c r="AM638" s="52" t="s">
        <v>3552</v>
      </c>
      <c r="AN638" s="119"/>
      <c r="AO638" s="122">
        <v>15000</v>
      </c>
      <c r="AP638" s="119">
        <f t="shared" si="21"/>
        <v>0</v>
      </c>
      <c r="AQ638" s="48">
        <v>23079</v>
      </c>
      <c r="AR638" s="48">
        <v>23082</v>
      </c>
      <c r="AS638" s="48">
        <v>23083</v>
      </c>
      <c r="AT638" s="48">
        <v>23086</v>
      </c>
      <c r="AU638" s="48">
        <v>23089</v>
      </c>
      <c r="AV638" s="17">
        <v>15000</v>
      </c>
      <c r="AW638" s="19"/>
      <c r="AX638" s="126"/>
    </row>
    <row r="639" spans="1:50" s="123" customFormat="1" ht="72" hidden="1" x14ac:dyDescent="0.2">
      <c r="A639" s="52" t="s">
        <v>49</v>
      </c>
      <c r="B639" s="52" t="s">
        <v>277</v>
      </c>
      <c r="C639" s="52" t="s">
        <v>276</v>
      </c>
      <c r="D639" s="52" t="s">
        <v>33</v>
      </c>
      <c r="E639" s="52" t="s">
        <v>454</v>
      </c>
      <c r="F639" s="121" t="s">
        <v>2209</v>
      </c>
      <c r="G639" s="52" t="s">
        <v>940</v>
      </c>
      <c r="H639" s="71" t="s">
        <v>270</v>
      </c>
      <c r="I639" s="71" t="s">
        <v>941</v>
      </c>
      <c r="J639" s="122">
        <v>307000</v>
      </c>
      <c r="K639" s="78"/>
      <c r="L639" s="78"/>
      <c r="M639" s="249" t="s">
        <v>137</v>
      </c>
      <c r="N639" s="19"/>
      <c r="O639" s="19" t="s">
        <v>1429</v>
      </c>
      <c r="P639" s="48">
        <v>242256</v>
      </c>
      <c r="Q639" s="48" t="s">
        <v>3163</v>
      </c>
      <c r="R639" s="48" t="s">
        <v>1297</v>
      </c>
      <c r="S639" s="48" t="s">
        <v>74</v>
      </c>
      <c r="T639" s="48"/>
      <c r="U639" s="19"/>
      <c r="V639" s="71" t="s">
        <v>3847</v>
      </c>
      <c r="W639" s="17">
        <v>307000</v>
      </c>
      <c r="X639" s="18">
        <v>4</v>
      </c>
      <c r="Y639" s="128">
        <v>23170</v>
      </c>
      <c r="Z639" s="17">
        <v>307000</v>
      </c>
      <c r="AA639" s="19">
        <v>7014287121</v>
      </c>
      <c r="AB639" s="19"/>
      <c r="AC639" s="19"/>
      <c r="AD639" s="19"/>
      <c r="AE639" s="126" t="s">
        <v>3848</v>
      </c>
      <c r="AF639" s="52" t="s">
        <v>3164</v>
      </c>
      <c r="AG639" s="52" t="s">
        <v>3541</v>
      </c>
      <c r="AH639" s="54" t="s">
        <v>3470</v>
      </c>
      <c r="AI639" s="52" t="s">
        <v>2456</v>
      </c>
      <c r="AJ639" s="52"/>
      <c r="AK639" s="52" t="s">
        <v>1430</v>
      </c>
      <c r="AL639" s="52" t="s">
        <v>1570</v>
      </c>
      <c r="AM639" s="52" t="s">
        <v>3553</v>
      </c>
      <c r="AN639" s="122">
        <v>307000</v>
      </c>
      <c r="AO639" s="119"/>
      <c r="AP639" s="119">
        <f t="shared" si="21"/>
        <v>0</v>
      </c>
      <c r="AQ639" s="48">
        <v>23079</v>
      </c>
      <c r="AR639" s="48">
        <v>23082</v>
      </c>
      <c r="AS639" s="48">
        <v>23110</v>
      </c>
      <c r="AT639" s="48">
        <v>23111</v>
      </c>
      <c r="AU639" s="48">
        <v>23118</v>
      </c>
      <c r="AV639" s="17">
        <v>307000</v>
      </c>
      <c r="AW639" s="19"/>
      <c r="AX639" s="126"/>
    </row>
    <row r="640" spans="1:50" s="123" customFormat="1" ht="72" hidden="1" x14ac:dyDescent="0.2">
      <c r="A640" s="52" t="s">
        <v>49</v>
      </c>
      <c r="B640" s="52" t="s">
        <v>277</v>
      </c>
      <c r="C640" s="52" t="s">
        <v>276</v>
      </c>
      <c r="D640" s="52" t="s">
        <v>33</v>
      </c>
      <c r="E640" s="52" t="s">
        <v>454</v>
      </c>
      <c r="F640" s="121" t="s">
        <v>2210</v>
      </c>
      <c r="G640" s="52" t="s">
        <v>942</v>
      </c>
      <c r="H640" s="71" t="s">
        <v>270</v>
      </c>
      <c r="I640" s="71" t="s">
        <v>274</v>
      </c>
      <c r="J640" s="122">
        <v>100000</v>
      </c>
      <c r="K640" s="78"/>
      <c r="L640" s="78"/>
      <c r="M640" s="249" t="s">
        <v>137</v>
      </c>
      <c r="N640" s="19"/>
      <c r="O640" s="19" t="s">
        <v>1431</v>
      </c>
      <c r="P640" s="48">
        <v>242241</v>
      </c>
      <c r="Q640" s="389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126" t="s">
        <v>3102</v>
      </c>
      <c r="AF640" s="52" t="s">
        <v>3102</v>
      </c>
      <c r="AG640" s="52" t="s">
        <v>3544</v>
      </c>
      <c r="AH640" s="52" t="s">
        <v>2457</v>
      </c>
      <c r="AI640" s="52" t="s">
        <v>2457</v>
      </c>
      <c r="AJ640" s="52"/>
      <c r="AK640" s="52" t="s">
        <v>1432</v>
      </c>
      <c r="AL640" s="52" t="s">
        <v>1570</v>
      </c>
      <c r="AM640" s="52" t="s">
        <v>3552</v>
      </c>
      <c r="AN640" s="119"/>
      <c r="AO640" s="119">
        <v>98950</v>
      </c>
      <c r="AP640" s="119">
        <f t="shared" si="21"/>
        <v>1050</v>
      </c>
      <c r="AQ640" s="48">
        <v>23079</v>
      </c>
      <c r="AR640" s="48">
        <v>23082</v>
      </c>
      <c r="AS640" s="48">
        <v>23090</v>
      </c>
      <c r="AT640" s="48">
        <v>23093</v>
      </c>
      <c r="AU640" s="48">
        <v>23096</v>
      </c>
      <c r="AV640" s="17">
        <v>100000</v>
      </c>
      <c r="AW640" s="19"/>
      <c r="AX640" s="126"/>
    </row>
    <row r="641" spans="1:50" s="123" customFormat="1" ht="72" hidden="1" x14ac:dyDescent="0.2">
      <c r="A641" s="52" t="s">
        <v>49</v>
      </c>
      <c r="B641" s="52" t="s">
        <v>277</v>
      </c>
      <c r="C641" s="52" t="s">
        <v>276</v>
      </c>
      <c r="D641" s="52" t="s">
        <v>33</v>
      </c>
      <c r="E641" s="52" t="s">
        <v>454</v>
      </c>
      <c r="F641" s="121" t="s">
        <v>2211</v>
      </c>
      <c r="G641" s="52" t="s">
        <v>943</v>
      </c>
      <c r="H641" s="71" t="s">
        <v>270</v>
      </c>
      <c r="I641" s="71" t="s">
        <v>941</v>
      </c>
      <c r="J641" s="122">
        <v>164000</v>
      </c>
      <c r="K641" s="78"/>
      <c r="L641" s="78"/>
      <c r="M641" s="249" t="s">
        <v>137</v>
      </c>
      <c r="N641" s="19"/>
      <c r="O641" s="19" t="s">
        <v>1429</v>
      </c>
      <c r="P641" s="48">
        <v>242256</v>
      </c>
      <c r="Q641" s="48" t="s">
        <v>3163</v>
      </c>
      <c r="R641" s="48" t="s">
        <v>1297</v>
      </c>
      <c r="S641" s="48" t="s">
        <v>74</v>
      </c>
      <c r="T641" s="48"/>
      <c r="U641" s="19"/>
      <c r="V641" s="71" t="s">
        <v>3847</v>
      </c>
      <c r="W641" s="17">
        <v>164000</v>
      </c>
      <c r="X641" s="18">
        <v>4</v>
      </c>
      <c r="Y641" s="128">
        <v>23170</v>
      </c>
      <c r="Z641" s="17">
        <v>164000</v>
      </c>
      <c r="AA641" s="19">
        <v>7014287121</v>
      </c>
      <c r="AB641" s="19"/>
      <c r="AC641" s="19"/>
      <c r="AD641" s="19"/>
      <c r="AE641" s="126" t="s">
        <v>3848</v>
      </c>
      <c r="AF641" s="52" t="s">
        <v>3164</v>
      </c>
      <c r="AG641" s="52" t="s">
        <v>3541</v>
      </c>
      <c r="AH641" s="54" t="s">
        <v>3470</v>
      </c>
      <c r="AI641" s="52" t="s">
        <v>2456</v>
      </c>
      <c r="AJ641" s="52"/>
      <c r="AK641" s="52" t="s">
        <v>1430</v>
      </c>
      <c r="AL641" s="52" t="s">
        <v>1570</v>
      </c>
      <c r="AM641" s="52" t="s">
        <v>3553</v>
      </c>
      <c r="AN641" s="122">
        <v>164000</v>
      </c>
      <c r="AO641" s="119"/>
      <c r="AP641" s="119">
        <f t="shared" si="21"/>
        <v>0</v>
      </c>
      <c r="AQ641" s="48">
        <v>23079</v>
      </c>
      <c r="AR641" s="48">
        <v>23082</v>
      </c>
      <c r="AS641" s="48">
        <v>23110</v>
      </c>
      <c r="AT641" s="48">
        <v>23111</v>
      </c>
      <c r="AU641" s="48">
        <v>23118</v>
      </c>
      <c r="AV641" s="17">
        <v>164000</v>
      </c>
      <c r="AW641" s="19"/>
      <c r="AX641" s="126"/>
    </row>
    <row r="642" spans="1:50" s="123" customFormat="1" ht="72" hidden="1" x14ac:dyDescent="0.2">
      <c r="A642" s="52" t="s">
        <v>49</v>
      </c>
      <c r="B642" s="52" t="s">
        <v>277</v>
      </c>
      <c r="C642" s="52" t="s">
        <v>276</v>
      </c>
      <c r="D642" s="52" t="s">
        <v>10</v>
      </c>
      <c r="E642" s="52" t="s">
        <v>311</v>
      </c>
      <c r="F642" s="121" t="s">
        <v>2212</v>
      </c>
      <c r="G642" s="52" t="s">
        <v>944</v>
      </c>
      <c r="H642" s="71" t="s">
        <v>272</v>
      </c>
      <c r="I642" s="71" t="s">
        <v>271</v>
      </c>
      <c r="J642" s="122">
        <v>9000</v>
      </c>
      <c r="K642" s="78"/>
      <c r="L642" s="78"/>
      <c r="M642" s="249" t="s">
        <v>137</v>
      </c>
      <c r="N642" s="19"/>
      <c r="O642" s="19" t="s">
        <v>1433</v>
      </c>
      <c r="P642" s="48">
        <v>242250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3849</v>
      </c>
      <c r="W642" s="74">
        <v>9000</v>
      </c>
      <c r="X642" s="18">
        <v>1</v>
      </c>
      <c r="Y642" s="128">
        <v>23119</v>
      </c>
      <c r="Z642" s="74">
        <v>9000</v>
      </c>
      <c r="AA642" s="19">
        <v>7014285653</v>
      </c>
      <c r="AB642" s="19"/>
      <c r="AC642" s="19"/>
      <c r="AD642" s="19"/>
      <c r="AE642" s="126" t="s">
        <v>3168</v>
      </c>
      <c r="AF642" s="52" t="s">
        <v>3168</v>
      </c>
      <c r="AG642" s="52" t="s">
        <v>3544</v>
      </c>
      <c r="AH642" s="54" t="s">
        <v>3472</v>
      </c>
      <c r="AI642" s="52" t="s">
        <v>2456</v>
      </c>
      <c r="AJ642" s="52"/>
      <c r="AK642" s="52" t="s">
        <v>1416</v>
      </c>
      <c r="AL642" s="52" t="s">
        <v>1570</v>
      </c>
      <c r="AM642" s="52" t="s">
        <v>3553</v>
      </c>
      <c r="AN642" s="122">
        <v>9000</v>
      </c>
      <c r="AO642" s="119"/>
      <c r="AP642" s="119">
        <f t="shared" si="21"/>
        <v>0</v>
      </c>
      <c r="AQ642" s="48">
        <v>23079</v>
      </c>
      <c r="AR642" s="48">
        <v>23082</v>
      </c>
      <c r="AS642" s="48">
        <v>23086</v>
      </c>
      <c r="AT642" s="48">
        <v>23087</v>
      </c>
      <c r="AU642" s="48">
        <v>23090</v>
      </c>
      <c r="AV642" s="17">
        <v>9000</v>
      </c>
      <c r="AW642" s="19"/>
      <c r="AX642" s="126"/>
    </row>
    <row r="643" spans="1:50" s="123" customFormat="1" ht="72" hidden="1" x14ac:dyDescent="0.2">
      <c r="A643" s="52" t="s">
        <v>49</v>
      </c>
      <c r="B643" s="52" t="s">
        <v>277</v>
      </c>
      <c r="C643" s="52" t="s">
        <v>276</v>
      </c>
      <c r="D643" s="52" t="s">
        <v>10</v>
      </c>
      <c r="E643" s="52" t="s">
        <v>311</v>
      </c>
      <c r="F643" s="121" t="s">
        <v>2213</v>
      </c>
      <c r="G643" s="52" t="s">
        <v>945</v>
      </c>
      <c r="H643" s="71" t="s">
        <v>269</v>
      </c>
      <c r="I643" s="71" t="s">
        <v>271</v>
      </c>
      <c r="J643" s="122">
        <v>2000</v>
      </c>
      <c r="K643" s="78"/>
      <c r="L643" s="78"/>
      <c r="M643" s="249" t="s">
        <v>137</v>
      </c>
      <c r="N643" s="19"/>
      <c r="O643" s="19" t="s">
        <v>1433</v>
      </c>
      <c r="P643" s="48">
        <v>242250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3849</v>
      </c>
      <c r="W643" s="74">
        <v>2000</v>
      </c>
      <c r="X643" s="18">
        <v>1</v>
      </c>
      <c r="Y643" s="128">
        <v>23119</v>
      </c>
      <c r="Z643" s="74">
        <v>2000</v>
      </c>
      <c r="AA643" s="19">
        <v>7014285653</v>
      </c>
      <c r="AB643" s="19"/>
      <c r="AC643" s="19"/>
      <c r="AD643" s="19"/>
      <c r="AE643" s="126" t="s">
        <v>3168</v>
      </c>
      <c r="AF643" s="52" t="s">
        <v>3168</v>
      </c>
      <c r="AG643" s="52" t="s">
        <v>3544</v>
      </c>
      <c r="AH643" s="54" t="s">
        <v>3472</v>
      </c>
      <c r="AI643" s="52" t="s">
        <v>2456</v>
      </c>
      <c r="AJ643" s="52"/>
      <c r="AK643" s="52" t="s">
        <v>1416</v>
      </c>
      <c r="AL643" s="52" t="s">
        <v>1570</v>
      </c>
      <c r="AM643" s="52" t="s">
        <v>3553</v>
      </c>
      <c r="AN643" s="122">
        <v>2000</v>
      </c>
      <c r="AO643" s="119"/>
      <c r="AP643" s="119">
        <f t="shared" ref="AP643:AP706" si="22">J643-AN643-AO643</f>
        <v>0</v>
      </c>
      <c r="AQ643" s="48">
        <v>23079</v>
      </c>
      <c r="AR643" s="48">
        <v>23082</v>
      </c>
      <c r="AS643" s="48">
        <v>23086</v>
      </c>
      <c r="AT643" s="48">
        <v>23087</v>
      </c>
      <c r="AU643" s="48">
        <v>23090</v>
      </c>
      <c r="AV643" s="17">
        <v>2000</v>
      </c>
      <c r="AW643" s="19"/>
      <c r="AX643" s="126"/>
    </row>
    <row r="644" spans="1:50" s="123" customFormat="1" ht="72" hidden="1" x14ac:dyDescent="0.2">
      <c r="A644" s="52" t="s">
        <v>49</v>
      </c>
      <c r="B644" s="52" t="s">
        <v>277</v>
      </c>
      <c r="C644" s="52" t="s">
        <v>276</v>
      </c>
      <c r="D644" s="52" t="s">
        <v>10</v>
      </c>
      <c r="E644" s="52" t="s">
        <v>311</v>
      </c>
      <c r="F644" s="121" t="s">
        <v>2214</v>
      </c>
      <c r="G644" s="52" t="s">
        <v>946</v>
      </c>
      <c r="H644" s="71" t="s">
        <v>270</v>
      </c>
      <c r="I644" s="71" t="s">
        <v>271</v>
      </c>
      <c r="J644" s="122">
        <v>4500</v>
      </c>
      <c r="K644" s="78"/>
      <c r="L644" s="78"/>
      <c r="M644" s="249" t="s">
        <v>137</v>
      </c>
      <c r="N644" s="19"/>
      <c r="O644" s="19" t="s">
        <v>1433</v>
      </c>
      <c r="P644" s="48">
        <v>242250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3849</v>
      </c>
      <c r="W644" s="74">
        <v>4500</v>
      </c>
      <c r="X644" s="18">
        <v>1</v>
      </c>
      <c r="Y644" s="128">
        <v>23119</v>
      </c>
      <c r="Z644" s="74">
        <v>4500</v>
      </c>
      <c r="AA644" s="19">
        <v>7014285653</v>
      </c>
      <c r="AB644" s="19"/>
      <c r="AC644" s="19"/>
      <c r="AD644" s="19"/>
      <c r="AE644" s="126" t="s">
        <v>3168</v>
      </c>
      <c r="AF644" s="52" t="s">
        <v>3168</v>
      </c>
      <c r="AG644" s="52" t="s">
        <v>3544</v>
      </c>
      <c r="AH644" s="54" t="s">
        <v>3472</v>
      </c>
      <c r="AI644" s="52" t="s">
        <v>2456</v>
      </c>
      <c r="AJ644" s="52"/>
      <c r="AK644" s="52" t="s">
        <v>1416</v>
      </c>
      <c r="AL644" s="52" t="s">
        <v>1570</v>
      </c>
      <c r="AM644" s="52" t="s">
        <v>3553</v>
      </c>
      <c r="AN644" s="122">
        <v>4500</v>
      </c>
      <c r="AO644" s="119"/>
      <c r="AP644" s="119">
        <f t="shared" si="22"/>
        <v>0</v>
      </c>
      <c r="AQ644" s="48">
        <v>23079</v>
      </c>
      <c r="AR644" s="48">
        <v>23082</v>
      </c>
      <c r="AS644" s="48">
        <v>23086</v>
      </c>
      <c r="AT644" s="48">
        <v>23087</v>
      </c>
      <c r="AU644" s="48">
        <v>23090</v>
      </c>
      <c r="AV644" s="17">
        <v>4500</v>
      </c>
      <c r="AW644" s="19"/>
      <c r="AX644" s="126"/>
    </row>
    <row r="645" spans="1:50" s="123" customFormat="1" ht="72" hidden="1" x14ac:dyDescent="0.2">
      <c r="A645" s="52" t="s">
        <v>49</v>
      </c>
      <c r="B645" s="52" t="s">
        <v>277</v>
      </c>
      <c r="C645" s="52" t="s">
        <v>276</v>
      </c>
      <c r="D645" s="52" t="s">
        <v>10</v>
      </c>
      <c r="E645" s="52" t="s">
        <v>311</v>
      </c>
      <c r="F645" s="121" t="s">
        <v>2215</v>
      </c>
      <c r="G645" s="52" t="s">
        <v>947</v>
      </c>
      <c r="H645" s="71" t="s">
        <v>948</v>
      </c>
      <c r="I645" s="71" t="s">
        <v>271</v>
      </c>
      <c r="J645" s="122">
        <v>506000</v>
      </c>
      <c r="K645" s="249" t="s">
        <v>137</v>
      </c>
      <c r="L645" s="78"/>
      <c r="M645" s="78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>
        <v>7014275952</v>
      </c>
      <c r="AB645" s="19"/>
      <c r="AC645" s="19"/>
      <c r="AD645" s="19"/>
      <c r="AE645" s="126" t="s">
        <v>3850</v>
      </c>
      <c r="AF645" s="52" t="s">
        <v>3173</v>
      </c>
      <c r="AG645" s="52" t="s">
        <v>3544</v>
      </c>
      <c r="AH645" s="52" t="s">
        <v>3472</v>
      </c>
      <c r="AI645" s="52" t="s">
        <v>2456</v>
      </c>
      <c r="AJ645" s="52"/>
      <c r="AK645" s="52" t="s">
        <v>1435</v>
      </c>
      <c r="AL645" s="52" t="s">
        <v>1571</v>
      </c>
      <c r="AM645" s="52" t="s">
        <v>3553</v>
      </c>
      <c r="AN645" s="122">
        <v>506000</v>
      </c>
      <c r="AO645" s="119"/>
      <c r="AP645" s="119">
        <f t="shared" si="22"/>
        <v>0</v>
      </c>
      <c r="AQ645" s="48">
        <v>23079</v>
      </c>
      <c r="AR645" s="48">
        <v>23082</v>
      </c>
      <c r="AS645" s="48">
        <v>23110</v>
      </c>
      <c r="AT645" s="48">
        <v>23111</v>
      </c>
      <c r="AU645" s="48">
        <v>23118</v>
      </c>
      <c r="AV645" s="17">
        <v>506000</v>
      </c>
      <c r="AW645" s="19"/>
      <c r="AX645" s="126"/>
    </row>
    <row r="646" spans="1:50" s="123" customFormat="1" ht="72" hidden="1" x14ac:dyDescent="0.2">
      <c r="A646" s="52" t="s">
        <v>49</v>
      </c>
      <c r="B646" s="52" t="s">
        <v>277</v>
      </c>
      <c r="C646" s="52" t="s">
        <v>276</v>
      </c>
      <c r="D646" s="52" t="s">
        <v>10</v>
      </c>
      <c r="E646" s="52" t="s">
        <v>311</v>
      </c>
      <c r="F646" s="121" t="s">
        <v>2216</v>
      </c>
      <c r="G646" s="52" t="s">
        <v>949</v>
      </c>
      <c r="H646" s="71" t="s">
        <v>414</v>
      </c>
      <c r="I646" s="71" t="s">
        <v>271</v>
      </c>
      <c r="J646" s="122">
        <v>154000</v>
      </c>
      <c r="K646" s="249" t="s">
        <v>137</v>
      </c>
      <c r="L646" s="78"/>
      <c r="M646" s="78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>
        <v>7014275952</v>
      </c>
      <c r="AB646" s="19"/>
      <c r="AC646" s="19"/>
      <c r="AD646" s="19"/>
      <c r="AE646" s="126" t="s">
        <v>3850</v>
      </c>
      <c r="AF646" s="52" t="s">
        <v>3173</v>
      </c>
      <c r="AG646" s="52" t="s">
        <v>3544</v>
      </c>
      <c r="AH646" s="52" t="s">
        <v>3472</v>
      </c>
      <c r="AI646" s="52" t="s">
        <v>2456</v>
      </c>
      <c r="AJ646" s="52"/>
      <c r="AK646" s="52" t="s">
        <v>1435</v>
      </c>
      <c r="AL646" s="52" t="s">
        <v>1571</v>
      </c>
      <c r="AM646" s="52" t="s">
        <v>3553</v>
      </c>
      <c r="AN646" s="119">
        <v>154000</v>
      </c>
      <c r="AO646" s="119"/>
      <c r="AP646" s="119">
        <f t="shared" si="22"/>
        <v>0</v>
      </c>
      <c r="AQ646" s="48">
        <v>23079</v>
      </c>
      <c r="AR646" s="48">
        <v>23082</v>
      </c>
      <c r="AS646" s="48">
        <v>23110</v>
      </c>
      <c r="AT646" s="48">
        <v>23111</v>
      </c>
      <c r="AU646" s="48">
        <v>23118</v>
      </c>
      <c r="AV646" s="17">
        <v>154000</v>
      </c>
      <c r="AW646" s="19"/>
      <c r="AX646" s="126"/>
    </row>
    <row r="647" spans="1:50" s="123" customFormat="1" ht="72" hidden="1" x14ac:dyDescent="0.2">
      <c r="A647" s="52" t="s">
        <v>49</v>
      </c>
      <c r="B647" s="52" t="s">
        <v>277</v>
      </c>
      <c r="C647" s="52" t="s">
        <v>276</v>
      </c>
      <c r="D647" s="52" t="s">
        <v>10</v>
      </c>
      <c r="E647" s="52" t="s">
        <v>311</v>
      </c>
      <c r="F647" s="121" t="s">
        <v>2217</v>
      </c>
      <c r="G647" s="52" t="s">
        <v>950</v>
      </c>
      <c r="H647" s="71" t="s">
        <v>303</v>
      </c>
      <c r="I647" s="71" t="s">
        <v>271</v>
      </c>
      <c r="J647" s="122">
        <v>80000</v>
      </c>
      <c r="K647" s="249" t="s">
        <v>137</v>
      </c>
      <c r="L647" s="78"/>
      <c r="M647" s="78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>
        <v>7014275952</v>
      </c>
      <c r="AB647" s="19"/>
      <c r="AC647" s="19"/>
      <c r="AD647" s="19"/>
      <c r="AE647" s="126" t="s">
        <v>3850</v>
      </c>
      <c r="AF647" s="52" t="s">
        <v>3173</v>
      </c>
      <c r="AG647" s="52" t="s">
        <v>3544</v>
      </c>
      <c r="AH647" s="52" t="s">
        <v>3472</v>
      </c>
      <c r="AI647" s="52" t="s">
        <v>2456</v>
      </c>
      <c r="AJ647" s="52"/>
      <c r="AK647" s="52" t="s">
        <v>1435</v>
      </c>
      <c r="AL647" s="52" t="s">
        <v>1571</v>
      </c>
      <c r="AM647" s="52" t="s">
        <v>3553</v>
      </c>
      <c r="AN647" s="119">
        <v>78000</v>
      </c>
      <c r="AO647" s="119"/>
      <c r="AP647" s="119">
        <f t="shared" si="22"/>
        <v>2000</v>
      </c>
      <c r="AQ647" s="48">
        <v>23079</v>
      </c>
      <c r="AR647" s="48">
        <v>23082</v>
      </c>
      <c r="AS647" s="48">
        <v>23110</v>
      </c>
      <c r="AT647" s="48">
        <v>23111</v>
      </c>
      <c r="AU647" s="48">
        <v>23118</v>
      </c>
      <c r="AV647" s="17">
        <v>80000</v>
      </c>
      <c r="AW647" s="19"/>
      <c r="AX647" s="126"/>
    </row>
    <row r="648" spans="1:50" s="123" customFormat="1" ht="72" hidden="1" x14ac:dyDescent="0.2">
      <c r="A648" s="52" t="s">
        <v>49</v>
      </c>
      <c r="B648" s="52" t="s">
        <v>277</v>
      </c>
      <c r="C648" s="52" t="s">
        <v>276</v>
      </c>
      <c r="D648" s="52" t="s">
        <v>10</v>
      </c>
      <c r="E648" s="52" t="s">
        <v>311</v>
      </c>
      <c r="F648" s="121" t="s">
        <v>2218</v>
      </c>
      <c r="G648" s="52" t="s">
        <v>951</v>
      </c>
      <c r="H648" s="71" t="s">
        <v>303</v>
      </c>
      <c r="I648" s="71" t="s">
        <v>271</v>
      </c>
      <c r="J648" s="122">
        <v>89000</v>
      </c>
      <c r="K648" s="249" t="s">
        <v>137</v>
      </c>
      <c r="L648" s="78"/>
      <c r="M648" s="78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>
        <v>7014275952</v>
      </c>
      <c r="AB648" s="19"/>
      <c r="AC648" s="19"/>
      <c r="AD648" s="19"/>
      <c r="AE648" s="126" t="s">
        <v>3850</v>
      </c>
      <c r="AF648" s="52" t="s">
        <v>3173</v>
      </c>
      <c r="AG648" s="52" t="s">
        <v>3544</v>
      </c>
      <c r="AH648" s="52" t="s">
        <v>3472</v>
      </c>
      <c r="AI648" s="52" t="s">
        <v>2456</v>
      </c>
      <c r="AJ648" s="52"/>
      <c r="AK648" s="52" t="s">
        <v>1435</v>
      </c>
      <c r="AL648" s="52" t="s">
        <v>1571</v>
      </c>
      <c r="AM648" s="52" t="s">
        <v>3553</v>
      </c>
      <c r="AN648" s="122">
        <v>89000</v>
      </c>
      <c r="AO648" s="119"/>
      <c r="AP648" s="119">
        <f t="shared" si="22"/>
        <v>0</v>
      </c>
      <c r="AQ648" s="48">
        <v>23079</v>
      </c>
      <c r="AR648" s="48">
        <v>23082</v>
      </c>
      <c r="AS648" s="48">
        <v>23110</v>
      </c>
      <c r="AT648" s="48">
        <v>23111</v>
      </c>
      <c r="AU648" s="48">
        <v>23118</v>
      </c>
      <c r="AV648" s="17">
        <v>89000</v>
      </c>
      <c r="AW648" s="19"/>
      <c r="AX648" s="126"/>
    </row>
    <row r="649" spans="1:50" s="123" customFormat="1" ht="72" hidden="1" x14ac:dyDescent="0.2">
      <c r="A649" s="52" t="s">
        <v>49</v>
      </c>
      <c r="B649" s="52" t="s">
        <v>277</v>
      </c>
      <c r="C649" s="52" t="s">
        <v>276</v>
      </c>
      <c r="D649" s="52" t="s">
        <v>10</v>
      </c>
      <c r="E649" s="52" t="s">
        <v>311</v>
      </c>
      <c r="F649" s="121" t="s">
        <v>2219</v>
      </c>
      <c r="G649" s="52" t="s">
        <v>952</v>
      </c>
      <c r="H649" s="71" t="s">
        <v>459</v>
      </c>
      <c r="I649" s="71" t="s">
        <v>271</v>
      </c>
      <c r="J649" s="122">
        <v>50000</v>
      </c>
      <c r="K649" s="249" t="s">
        <v>137</v>
      </c>
      <c r="L649" s="78"/>
      <c r="M649" s="78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>
        <v>7014275952</v>
      </c>
      <c r="AB649" s="19"/>
      <c r="AC649" s="19"/>
      <c r="AD649" s="19"/>
      <c r="AE649" s="126" t="s">
        <v>3850</v>
      </c>
      <c r="AF649" s="52" t="s">
        <v>3173</v>
      </c>
      <c r="AG649" s="52" t="s">
        <v>3544</v>
      </c>
      <c r="AH649" s="52" t="s">
        <v>3472</v>
      </c>
      <c r="AI649" s="52" t="s">
        <v>2456</v>
      </c>
      <c r="AJ649" s="52"/>
      <c r="AK649" s="52" t="s">
        <v>1435</v>
      </c>
      <c r="AL649" s="52" t="s">
        <v>1571</v>
      </c>
      <c r="AM649" s="52" t="s">
        <v>3553</v>
      </c>
      <c r="AN649" s="119">
        <v>50000</v>
      </c>
      <c r="AO649" s="119"/>
      <c r="AP649" s="119">
        <f t="shared" si="22"/>
        <v>0</v>
      </c>
      <c r="AQ649" s="48">
        <v>23079</v>
      </c>
      <c r="AR649" s="48">
        <v>23082</v>
      </c>
      <c r="AS649" s="48">
        <v>23110</v>
      </c>
      <c r="AT649" s="48">
        <v>23111</v>
      </c>
      <c r="AU649" s="48">
        <v>23118</v>
      </c>
      <c r="AV649" s="17">
        <v>50000</v>
      </c>
      <c r="AW649" s="19"/>
      <c r="AX649" s="126"/>
    </row>
    <row r="650" spans="1:50" s="123" customFormat="1" ht="396" hidden="1" x14ac:dyDescent="0.2">
      <c r="A650" s="52" t="s">
        <v>49</v>
      </c>
      <c r="B650" s="52" t="s">
        <v>277</v>
      </c>
      <c r="C650" s="52" t="s">
        <v>17</v>
      </c>
      <c r="D650" s="52" t="s">
        <v>1566</v>
      </c>
      <c r="E650" s="52" t="s">
        <v>454</v>
      </c>
      <c r="F650" s="121" t="s">
        <v>2462</v>
      </c>
      <c r="G650" s="52" t="s">
        <v>1113</v>
      </c>
      <c r="H650" s="71" t="s">
        <v>270</v>
      </c>
      <c r="I650" s="71" t="s">
        <v>631</v>
      </c>
      <c r="J650" s="122">
        <v>45827400</v>
      </c>
      <c r="K650" s="249" t="s">
        <v>137</v>
      </c>
      <c r="L650" s="78"/>
      <c r="M650" s="78"/>
      <c r="N650" s="52"/>
      <c r="O650" s="71" t="s">
        <v>1436</v>
      </c>
      <c r="P650" s="149">
        <v>241569</v>
      </c>
      <c r="Q650" s="54" t="s">
        <v>1437</v>
      </c>
      <c r="R650" s="71">
        <v>3</v>
      </c>
      <c r="S650" s="52" t="s">
        <v>116</v>
      </c>
      <c r="T650" s="52"/>
      <c r="U650" s="52"/>
      <c r="V650" s="72" t="s">
        <v>1438</v>
      </c>
      <c r="W650" s="21">
        <v>101895000</v>
      </c>
      <c r="X650" s="71">
        <v>22</v>
      </c>
      <c r="Y650" s="52" t="s">
        <v>3984</v>
      </c>
      <c r="Z650" s="52" t="s">
        <v>3181</v>
      </c>
      <c r="AA650" s="71">
        <v>7011385495</v>
      </c>
      <c r="AB650" s="52" t="s">
        <v>3851</v>
      </c>
      <c r="AC650" s="52" t="s">
        <v>3183</v>
      </c>
      <c r="AD650" s="52" t="s">
        <v>3184</v>
      </c>
      <c r="AE650" s="56" t="s">
        <v>3852</v>
      </c>
      <c r="AF650" s="54" t="s">
        <v>3185</v>
      </c>
      <c r="AG650" s="54" t="s">
        <v>3545</v>
      </c>
      <c r="AH650" s="54" t="s">
        <v>3484</v>
      </c>
      <c r="AI650" s="54" t="s">
        <v>3484</v>
      </c>
      <c r="AJ650" s="54"/>
      <c r="AK650" s="54" t="s">
        <v>1440</v>
      </c>
      <c r="AL650" s="54" t="s">
        <v>1572</v>
      </c>
      <c r="AM650" s="52" t="s">
        <v>3552</v>
      </c>
      <c r="AN650" s="119"/>
      <c r="AO650" s="119">
        <f>10189500+17322150</f>
        <v>27511650</v>
      </c>
      <c r="AP650" s="119">
        <f t="shared" si="22"/>
        <v>18315750</v>
      </c>
      <c r="AQ650" s="391">
        <v>241569</v>
      </c>
      <c r="AR650" s="48">
        <v>23082</v>
      </c>
      <c r="AS650" s="19" t="s">
        <v>1441</v>
      </c>
      <c r="AT650" s="19" t="s">
        <v>1439</v>
      </c>
      <c r="AU650" s="19" t="s">
        <v>1442</v>
      </c>
      <c r="AV650" s="392" t="s">
        <v>3191</v>
      </c>
      <c r="AW650" s="19"/>
      <c r="AX650" s="390"/>
    </row>
    <row r="651" spans="1:50" s="123" customFormat="1" ht="108" hidden="1" x14ac:dyDescent="0.2">
      <c r="A651" s="52" t="s">
        <v>49</v>
      </c>
      <c r="B651" s="52" t="s">
        <v>277</v>
      </c>
      <c r="C651" s="52" t="s">
        <v>17</v>
      </c>
      <c r="D651" s="52" t="s">
        <v>34</v>
      </c>
      <c r="E651" s="52" t="s">
        <v>454</v>
      </c>
      <c r="F651" s="121" t="s">
        <v>2220</v>
      </c>
      <c r="G651" s="52" t="s">
        <v>1133</v>
      </c>
      <c r="H651" s="71" t="s">
        <v>270</v>
      </c>
      <c r="I651" s="71" t="s">
        <v>1122</v>
      </c>
      <c r="J651" s="122">
        <v>1800000</v>
      </c>
      <c r="K651" s="249" t="s">
        <v>137</v>
      </c>
      <c r="L651" s="78"/>
      <c r="M651" s="78"/>
      <c r="N651" s="52"/>
      <c r="O651" s="52" t="s">
        <v>1443</v>
      </c>
      <c r="P651" s="81">
        <v>242250</v>
      </c>
      <c r="Q651" s="81" t="s">
        <v>3186</v>
      </c>
      <c r="R651" s="71">
        <v>2</v>
      </c>
      <c r="S651" s="52" t="s">
        <v>65</v>
      </c>
      <c r="T651" s="52"/>
      <c r="U651" s="52"/>
      <c r="V651" s="72" t="s">
        <v>3187</v>
      </c>
      <c r="W651" s="122">
        <v>1800000</v>
      </c>
      <c r="X651" s="71">
        <v>3</v>
      </c>
      <c r="Y651" s="326" t="s">
        <v>3834</v>
      </c>
      <c r="Z651" s="327" t="s">
        <v>3835</v>
      </c>
      <c r="AA651" s="71">
        <v>7014275763</v>
      </c>
      <c r="AB651" s="52"/>
      <c r="AC651" s="52"/>
      <c r="AD651" s="82"/>
      <c r="AE651" s="52" t="s">
        <v>3853</v>
      </c>
      <c r="AF651" s="54" t="s">
        <v>3482</v>
      </c>
      <c r="AG651" s="54" t="s">
        <v>3541</v>
      </c>
      <c r="AH651" s="52" t="s">
        <v>3470</v>
      </c>
      <c r="AI651" s="52" t="s">
        <v>2456</v>
      </c>
      <c r="AJ651" s="52"/>
      <c r="AK651" s="52" t="s">
        <v>1435</v>
      </c>
      <c r="AL651" s="52" t="s">
        <v>1571</v>
      </c>
      <c r="AM651" s="52" t="s">
        <v>3553</v>
      </c>
      <c r="AN651" s="122">
        <v>1800000</v>
      </c>
      <c r="AO651" s="119"/>
      <c r="AP651" s="119">
        <f t="shared" si="22"/>
        <v>0</v>
      </c>
      <c r="AQ651" s="48">
        <v>23079</v>
      </c>
      <c r="AR651" s="48">
        <v>23082</v>
      </c>
      <c r="AS651" s="390" t="s">
        <v>1444</v>
      </c>
      <c r="AT651" s="390" t="s">
        <v>1445</v>
      </c>
      <c r="AU651" s="390" t="s">
        <v>3192</v>
      </c>
      <c r="AV651" s="390" t="s">
        <v>3193</v>
      </c>
      <c r="AW651" s="19"/>
      <c r="AX651" s="126"/>
    </row>
    <row r="652" spans="1:50" s="123" customFormat="1" ht="72" hidden="1" x14ac:dyDescent="0.2">
      <c r="A652" s="52" t="s">
        <v>50</v>
      </c>
      <c r="B652" s="52" t="s">
        <v>277</v>
      </c>
      <c r="C652" s="52" t="s">
        <v>276</v>
      </c>
      <c r="D652" s="52" t="s">
        <v>11</v>
      </c>
      <c r="E652" s="52" t="s">
        <v>454</v>
      </c>
      <c r="F652" s="121" t="s">
        <v>2221</v>
      </c>
      <c r="G652" s="52" t="s">
        <v>953</v>
      </c>
      <c r="H652" s="71" t="s">
        <v>270</v>
      </c>
      <c r="I652" s="71" t="s">
        <v>273</v>
      </c>
      <c r="J652" s="122">
        <v>11000</v>
      </c>
      <c r="K652" s="78"/>
      <c r="L652" s="78"/>
      <c r="M652" s="249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54" t="s">
        <v>3194</v>
      </c>
      <c r="AG652" s="54" t="s">
        <v>3541</v>
      </c>
      <c r="AH652" s="54" t="s">
        <v>3470</v>
      </c>
      <c r="AI652" s="52" t="s">
        <v>3467</v>
      </c>
      <c r="AJ652" s="52"/>
      <c r="AK652" s="54" t="s">
        <v>1446</v>
      </c>
      <c r="AL652" s="54" t="s">
        <v>1571</v>
      </c>
      <c r="AM652" s="52" t="s">
        <v>3553</v>
      </c>
      <c r="AN652" s="119"/>
      <c r="AO652" s="119"/>
      <c r="AP652" s="119">
        <f t="shared" si="22"/>
        <v>11000</v>
      </c>
      <c r="AQ652" s="198">
        <v>23131</v>
      </c>
      <c r="AR652" s="198">
        <v>23131</v>
      </c>
      <c r="AS652" s="18" t="s">
        <v>3864</v>
      </c>
      <c r="AT652" s="18" t="s">
        <v>3864</v>
      </c>
      <c r="AU652" s="18" t="s">
        <v>3865</v>
      </c>
      <c r="AV652" s="19"/>
      <c r="AW652" s="19"/>
      <c r="AX652" s="19"/>
    </row>
    <row r="653" spans="1:50" s="123" customFormat="1" ht="72" hidden="1" x14ac:dyDescent="0.2">
      <c r="A653" s="52" t="s">
        <v>50</v>
      </c>
      <c r="B653" s="52" t="s">
        <v>277</v>
      </c>
      <c r="C653" s="52" t="s">
        <v>276</v>
      </c>
      <c r="D653" s="52" t="s">
        <v>11</v>
      </c>
      <c r="E653" s="52" t="s">
        <v>454</v>
      </c>
      <c r="F653" s="121" t="s">
        <v>2222</v>
      </c>
      <c r="G653" s="52" t="s">
        <v>954</v>
      </c>
      <c r="H653" s="71" t="s">
        <v>269</v>
      </c>
      <c r="I653" s="71" t="s">
        <v>273</v>
      </c>
      <c r="J653" s="122">
        <v>26000</v>
      </c>
      <c r="K653" s="78"/>
      <c r="L653" s="78"/>
      <c r="M653" s="249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54" t="s">
        <v>3194</v>
      </c>
      <c r="AG653" s="54" t="s">
        <v>3541</v>
      </c>
      <c r="AH653" s="54" t="s">
        <v>3470</v>
      </c>
      <c r="AI653" s="52" t="s">
        <v>3467</v>
      </c>
      <c r="AJ653" s="52"/>
      <c r="AK653" s="54" t="s">
        <v>1446</v>
      </c>
      <c r="AL653" s="54" t="s">
        <v>1571</v>
      </c>
      <c r="AM653" s="52" t="s">
        <v>3553</v>
      </c>
      <c r="AN653" s="119"/>
      <c r="AO653" s="119"/>
      <c r="AP653" s="119">
        <f t="shared" si="22"/>
        <v>26000</v>
      </c>
      <c r="AQ653" s="198">
        <v>23131</v>
      </c>
      <c r="AR653" s="198">
        <v>23131</v>
      </c>
      <c r="AS653" s="18" t="s">
        <v>3864</v>
      </c>
      <c r="AT653" s="18" t="s">
        <v>3864</v>
      </c>
      <c r="AU653" s="18" t="s">
        <v>3865</v>
      </c>
      <c r="AV653" s="19"/>
      <c r="AW653" s="19"/>
      <c r="AX653" s="19"/>
    </row>
    <row r="654" spans="1:50" s="123" customFormat="1" ht="72" hidden="1" x14ac:dyDescent="0.2">
      <c r="A654" s="52" t="s">
        <v>50</v>
      </c>
      <c r="B654" s="52" t="s">
        <v>277</v>
      </c>
      <c r="C654" s="52" t="s">
        <v>276</v>
      </c>
      <c r="D654" s="52" t="s">
        <v>11</v>
      </c>
      <c r="E654" s="52" t="s">
        <v>454</v>
      </c>
      <c r="F654" s="121" t="s">
        <v>2223</v>
      </c>
      <c r="G654" s="52" t="s">
        <v>955</v>
      </c>
      <c r="H654" s="71" t="s">
        <v>270</v>
      </c>
      <c r="I654" s="71" t="s">
        <v>273</v>
      </c>
      <c r="J654" s="122">
        <v>14300</v>
      </c>
      <c r="K654" s="78"/>
      <c r="L654" s="78"/>
      <c r="M654" s="249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54" t="s">
        <v>3194</v>
      </c>
      <c r="AG654" s="54" t="s">
        <v>3541</v>
      </c>
      <c r="AH654" s="54" t="s">
        <v>3470</v>
      </c>
      <c r="AI654" s="52" t="s">
        <v>3467</v>
      </c>
      <c r="AJ654" s="52"/>
      <c r="AK654" s="54" t="s">
        <v>1446</v>
      </c>
      <c r="AL654" s="54" t="s">
        <v>1571</v>
      </c>
      <c r="AM654" s="52" t="s">
        <v>3553</v>
      </c>
      <c r="AN654" s="119"/>
      <c r="AO654" s="119"/>
      <c r="AP654" s="119">
        <f t="shared" si="22"/>
        <v>14300</v>
      </c>
      <c r="AQ654" s="198">
        <v>23131</v>
      </c>
      <c r="AR654" s="198">
        <v>23131</v>
      </c>
      <c r="AS654" s="18" t="s">
        <v>3864</v>
      </c>
      <c r="AT654" s="18" t="s">
        <v>3864</v>
      </c>
      <c r="AU654" s="18" t="s">
        <v>3865</v>
      </c>
      <c r="AV654" s="19"/>
      <c r="AW654" s="19"/>
      <c r="AX654" s="19"/>
    </row>
    <row r="655" spans="1:50" s="123" customFormat="1" ht="72" hidden="1" x14ac:dyDescent="0.2">
      <c r="A655" s="52" t="s">
        <v>50</v>
      </c>
      <c r="B655" s="52" t="s">
        <v>277</v>
      </c>
      <c r="C655" s="52" t="s">
        <v>276</v>
      </c>
      <c r="D655" s="52" t="s">
        <v>11</v>
      </c>
      <c r="E655" s="52" t="s">
        <v>454</v>
      </c>
      <c r="F655" s="121" t="s">
        <v>2224</v>
      </c>
      <c r="G655" s="52" t="s">
        <v>956</v>
      </c>
      <c r="H655" s="71" t="s">
        <v>270</v>
      </c>
      <c r="I655" s="71" t="s">
        <v>273</v>
      </c>
      <c r="J655" s="122">
        <v>24700</v>
      </c>
      <c r="K655" s="78"/>
      <c r="L655" s="78"/>
      <c r="M655" s="249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54" t="s">
        <v>3194</v>
      </c>
      <c r="AG655" s="54" t="s">
        <v>3541</v>
      </c>
      <c r="AH655" s="54" t="s">
        <v>3470</v>
      </c>
      <c r="AI655" s="52" t="s">
        <v>3467</v>
      </c>
      <c r="AJ655" s="52"/>
      <c r="AK655" s="54" t="s">
        <v>1446</v>
      </c>
      <c r="AL655" s="54" t="s">
        <v>1571</v>
      </c>
      <c r="AM655" s="52" t="s">
        <v>3553</v>
      </c>
      <c r="AN655" s="119"/>
      <c r="AO655" s="119"/>
      <c r="AP655" s="119">
        <f t="shared" si="22"/>
        <v>24700</v>
      </c>
      <c r="AQ655" s="198">
        <v>23131</v>
      </c>
      <c r="AR655" s="198">
        <v>23131</v>
      </c>
      <c r="AS655" s="18" t="s">
        <v>3864</v>
      </c>
      <c r="AT655" s="18" t="s">
        <v>3864</v>
      </c>
      <c r="AU655" s="18" t="s">
        <v>3865</v>
      </c>
      <c r="AV655" s="19"/>
      <c r="AW655" s="19"/>
      <c r="AX655" s="19"/>
    </row>
    <row r="656" spans="1:50" s="123" customFormat="1" ht="72" hidden="1" x14ac:dyDescent="0.2">
      <c r="A656" s="52" t="s">
        <v>50</v>
      </c>
      <c r="B656" s="52" t="s">
        <v>277</v>
      </c>
      <c r="C656" s="52" t="s">
        <v>276</v>
      </c>
      <c r="D656" s="52" t="s">
        <v>11</v>
      </c>
      <c r="E656" s="52" t="s">
        <v>454</v>
      </c>
      <c r="F656" s="121" t="s">
        <v>2225</v>
      </c>
      <c r="G656" s="52" t="s">
        <v>957</v>
      </c>
      <c r="H656" s="71" t="s">
        <v>270</v>
      </c>
      <c r="I656" s="71" t="s">
        <v>273</v>
      </c>
      <c r="J656" s="122">
        <v>28600</v>
      </c>
      <c r="K656" s="78"/>
      <c r="L656" s="78"/>
      <c r="M656" s="249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54" t="s">
        <v>3194</v>
      </c>
      <c r="AG656" s="54" t="s">
        <v>3541</v>
      </c>
      <c r="AH656" s="54" t="s">
        <v>3470</v>
      </c>
      <c r="AI656" s="52" t="s">
        <v>3467</v>
      </c>
      <c r="AJ656" s="52"/>
      <c r="AK656" s="54" t="s">
        <v>1446</v>
      </c>
      <c r="AL656" s="54" t="s">
        <v>1571</v>
      </c>
      <c r="AM656" s="52" t="s">
        <v>3553</v>
      </c>
      <c r="AN656" s="119"/>
      <c r="AO656" s="119"/>
      <c r="AP656" s="119">
        <f t="shared" si="22"/>
        <v>28600</v>
      </c>
      <c r="AQ656" s="198">
        <v>23131</v>
      </c>
      <c r="AR656" s="198">
        <v>23131</v>
      </c>
      <c r="AS656" s="18" t="s">
        <v>3864</v>
      </c>
      <c r="AT656" s="18" t="s">
        <v>3864</v>
      </c>
      <c r="AU656" s="18" t="s">
        <v>3865</v>
      </c>
      <c r="AV656" s="19"/>
      <c r="AW656" s="19"/>
      <c r="AX656" s="19"/>
    </row>
    <row r="657" spans="1:50" s="123" customFormat="1" ht="72" hidden="1" x14ac:dyDescent="0.2">
      <c r="A657" s="52" t="s">
        <v>50</v>
      </c>
      <c r="B657" s="52" t="s">
        <v>277</v>
      </c>
      <c r="C657" s="52" t="s">
        <v>276</v>
      </c>
      <c r="D657" s="52" t="s">
        <v>11</v>
      </c>
      <c r="E657" s="52" t="s">
        <v>454</v>
      </c>
      <c r="F657" s="121" t="s">
        <v>2226</v>
      </c>
      <c r="G657" s="52" t="s">
        <v>958</v>
      </c>
      <c r="H657" s="71" t="s">
        <v>269</v>
      </c>
      <c r="I657" s="71" t="s">
        <v>273</v>
      </c>
      <c r="J657" s="122">
        <v>62400</v>
      </c>
      <c r="K657" s="78"/>
      <c r="L657" s="78"/>
      <c r="M657" s="249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54" t="s">
        <v>3194</v>
      </c>
      <c r="AG657" s="54" t="s">
        <v>3541</v>
      </c>
      <c r="AH657" s="54" t="s">
        <v>3470</v>
      </c>
      <c r="AI657" s="52" t="s">
        <v>3467</v>
      </c>
      <c r="AJ657" s="52"/>
      <c r="AK657" s="54" t="s">
        <v>1446</v>
      </c>
      <c r="AL657" s="54" t="s">
        <v>1571</v>
      </c>
      <c r="AM657" s="52" t="s">
        <v>3553</v>
      </c>
      <c r="AN657" s="119"/>
      <c r="AO657" s="119"/>
      <c r="AP657" s="119">
        <f t="shared" si="22"/>
        <v>62400</v>
      </c>
      <c r="AQ657" s="198">
        <v>23131</v>
      </c>
      <c r="AR657" s="198">
        <v>23131</v>
      </c>
      <c r="AS657" s="18" t="s">
        <v>3864</v>
      </c>
      <c r="AT657" s="18" t="s">
        <v>3864</v>
      </c>
      <c r="AU657" s="18" t="s">
        <v>3865</v>
      </c>
      <c r="AV657" s="19"/>
      <c r="AW657" s="19"/>
      <c r="AX657" s="19"/>
    </row>
    <row r="658" spans="1:50" s="123" customFormat="1" ht="72" hidden="1" x14ac:dyDescent="0.2">
      <c r="A658" s="52" t="s">
        <v>50</v>
      </c>
      <c r="B658" s="52" t="s">
        <v>277</v>
      </c>
      <c r="C658" s="52" t="s">
        <v>276</v>
      </c>
      <c r="D658" s="52" t="s">
        <v>11</v>
      </c>
      <c r="E658" s="52" t="s">
        <v>454</v>
      </c>
      <c r="F658" s="121" t="s">
        <v>2227</v>
      </c>
      <c r="G658" s="52" t="s">
        <v>959</v>
      </c>
      <c r="H658" s="71" t="s">
        <v>317</v>
      </c>
      <c r="I658" s="71" t="s">
        <v>322</v>
      </c>
      <c r="J658" s="122">
        <v>25000</v>
      </c>
      <c r="K658" s="78"/>
      <c r="L658" s="78"/>
      <c r="M658" s="249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71" t="s">
        <v>3200</v>
      </c>
      <c r="AG658" s="54" t="s">
        <v>3544</v>
      </c>
      <c r="AH658" s="52" t="s">
        <v>2457</v>
      </c>
      <c r="AI658" s="52" t="s">
        <v>2457</v>
      </c>
      <c r="AJ658" s="52"/>
      <c r="AK658" s="54" t="s">
        <v>1450</v>
      </c>
      <c r="AL658" s="54" t="s">
        <v>1570</v>
      </c>
      <c r="AM658" s="52" t="s">
        <v>3552</v>
      </c>
      <c r="AN658" s="119"/>
      <c r="AO658" s="119">
        <v>23500</v>
      </c>
      <c r="AP658" s="119">
        <f t="shared" si="22"/>
        <v>1500</v>
      </c>
      <c r="AQ658" s="189"/>
      <c r="AR658" s="189"/>
      <c r="AS658" s="18"/>
      <c r="AT658" s="18"/>
      <c r="AU658" s="18"/>
      <c r="AV658" s="74">
        <v>23500</v>
      </c>
      <c r="AW658" s="17">
        <v>1500</v>
      </c>
      <c r="AX658" s="19"/>
    </row>
    <row r="659" spans="1:50" s="123" customFormat="1" ht="72" hidden="1" x14ac:dyDescent="0.2">
      <c r="A659" s="52" t="s">
        <v>50</v>
      </c>
      <c r="B659" s="52" t="s">
        <v>277</v>
      </c>
      <c r="C659" s="52" t="s">
        <v>276</v>
      </c>
      <c r="D659" s="52" t="s">
        <v>11</v>
      </c>
      <c r="E659" s="52" t="s">
        <v>454</v>
      </c>
      <c r="F659" s="121" t="s">
        <v>2228</v>
      </c>
      <c r="G659" s="52" t="s">
        <v>960</v>
      </c>
      <c r="H659" s="71" t="s">
        <v>896</v>
      </c>
      <c r="I659" s="71" t="s">
        <v>268</v>
      </c>
      <c r="J659" s="122">
        <v>120000</v>
      </c>
      <c r="K659" s="78"/>
      <c r="L659" s="78"/>
      <c r="M659" s="249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 t="s">
        <v>3854</v>
      </c>
      <c r="AC659" s="42">
        <v>23108</v>
      </c>
      <c r="AD659" s="19"/>
      <c r="AE659" s="18" t="s">
        <v>3242</v>
      </c>
      <c r="AF659" s="71" t="s">
        <v>3208</v>
      </c>
      <c r="AG659" s="52" t="s">
        <v>3544</v>
      </c>
      <c r="AH659" s="54" t="s">
        <v>3472</v>
      </c>
      <c r="AI659" s="54" t="s">
        <v>2456</v>
      </c>
      <c r="AJ659" s="54"/>
      <c r="AK659" s="54" t="s">
        <v>1446</v>
      </c>
      <c r="AL659" s="54" t="s">
        <v>1571</v>
      </c>
      <c r="AM659" s="52" t="s">
        <v>3553</v>
      </c>
      <c r="AN659" s="119">
        <v>114000</v>
      </c>
      <c r="AO659" s="119"/>
      <c r="AP659" s="119">
        <f t="shared" si="22"/>
        <v>6000</v>
      </c>
      <c r="AQ659" s="189"/>
      <c r="AR659" s="189"/>
      <c r="AS659" s="18" t="s">
        <v>3207</v>
      </c>
      <c r="AT659" s="18" t="s">
        <v>3207</v>
      </c>
      <c r="AU659" s="18" t="s">
        <v>3241</v>
      </c>
      <c r="AV659" s="19"/>
      <c r="AW659" s="19"/>
      <c r="AX659" s="19"/>
    </row>
    <row r="660" spans="1:50" s="123" customFormat="1" ht="72" hidden="1" x14ac:dyDescent="0.2">
      <c r="A660" s="52" t="s">
        <v>50</v>
      </c>
      <c r="B660" s="52" t="s">
        <v>277</v>
      </c>
      <c r="C660" s="52" t="s">
        <v>276</v>
      </c>
      <c r="D660" s="52" t="s">
        <v>11</v>
      </c>
      <c r="E660" s="52" t="s">
        <v>454</v>
      </c>
      <c r="F660" s="121" t="s">
        <v>2229</v>
      </c>
      <c r="G660" s="52" t="s">
        <v>961</v>
      </c>
      <c r="H660" s="71" t="s">
        <v>459</v>
      </c>
      <c r="I660" s="71" t="s">
        <v>268</v>
      </c>
      <c r="J660" s="122">
        <v>24000</v>
      </c>
      <c r="K660" s="78"/>
      <c r="L660" s="78"/>
      <c r="M660" s="249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 t="s">
        <v>3854</v>
      </c>
      <c r="AC660" s="42">
        <v>23108</v>
      </c>
      <c r="AD660" s="19"/>
      <c r="AE660" s="18" t="s">
        <v>3242</v>
      </c>
      <c r="AF660" s="71" t="s">
        <v>3208</v>
      </c>
      <c r="AG660" s="52" t="s">
        <v>3544</v>
      </c>
      <c r="AH660" s="54" t="s">
        <v>3472</v>
      </c>
      <c r="AI660" s="54" t="s">
        <v>2456</v>
      </c>
      <c r="AJ660" s="54"/>
      <c r="AK660" s="54" t="s">
        <v>1446</v>
      </c>
      <c r="AL660" s="54" t="s">
        <v>1571</v>
      </c>
      <c r="AM660" s="52" t="s">
        <v>3553</v>
      </c>
      <c r="AN660" s="122">
        <v>24000</v>
      </c>
      <c r="AO660" s="119"/>
      <c r="AP660" s="119">
        <f t="shared" si="22"/>
        <v>0</v>
      </c>
      <c r="AQ660" s="189"/>
      <c r="AR660" s="189"/>
      <c r="AS660" s="18" t="s">
        <v>3207</v>
      </c>
      <c r="AT660" s="18" t="s">
        <v>3207</v>
      </c>
      <c r="AU660" s="18" t="s">
        <v>3241</v>
      </c>
      <c r="AV660" s="19"/>
      <c r="AW660" s="19"/>
      <c r="AX660" s="19"/>
    </row>
    <row r="661" spans="1:50" s="123" customFormat="1" ht="72" hidden="1" x14ac:dyDescent="0.2">
      <c r="A661" s="52" t="s">
        <v>50</v>
      </c>
      <c r="B661" s="52" t="s">
        <v>277</v>
      </c>
      <c r="C661" s="52" t="s">
        <v>276</v>
      </c>
      <c r="D661" s="52" t="s">
        <v>11</v>
      </c>
      <c r="E661" s="52" t="s">
        <v>454</v>
      </c>
      <c r="F661" s="121" t="s">
        <v>2230</v>
      </c>
      <c r="G661" s="52" t="s">
        <v>962</v>
      </c>
      <c r="H661" s="71" t="s">
        <v>270</v>
      </c>
      <c r="I661" s="71" t="s">
        <v>271</v>
      </c>
      <c r="J661" s="122">
        <v>28000</v>
      </c>
      <c r="K661" s="78"/>
      <c r="L661" s="78"/>
      <c r="M661" s="249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71" t="s">
        <v>3200</v>
      </c>
      <c r="AG661" s="54" t="s">
        <v>3544</v>
      </c>
      <c r="AH661" s="52" t="s">
        <v>2457</v>
      </c>
      <c r="AI661" s="52" t="s">
        <v>2457</v>
      </c>
      <c r="AJ661" s="52"/>
      <c r="AK661" s="54" t="s">
        <v>1450</v>
      </c>
      <c r="AL661" s="54" t="s">
        <v>1570</v>
      </c>
      <c r="AM661" s="52" t="s">
        <v>3552</v>
      </c>
      <c r="AN661" s="119"/>
      <c r="AO661" s="119">
        <v>25700</v>
      </c>
      <c r="AP661" s="119">
        <f t="shared" si="22"/>
        <v>2300</v>
      </c>
      <c r="AQ661" s="189"/>
      <c r="AR661" s="189"/>
      <c r="AS661" s="18"/>
      <c r="AT661" s="18"/>
      <c r="AU661" s="18"/>
      <c r="AV661" s="17">
        <v>25700</v>
      </c>
      <c r="AW661" s="17">
        <v>2300</v>
      </c>
      <c r="AX661" s="19"/>
    </row>
    <row r="662" spans="1:50" s="123" customFormat="1" ht="72" hidden="1" x14ac:dyDescent="0.2">
      <c r="A662" s="52" t="s">
        <v>50</v>
      </c>
      <c r="B662" s="52" t="s">
        <v>277</v>
      </c>
      <c r="C662" s="52" t="s">
        <v>276</v>
      </c>
      <c r="D662" s="52" t="s">
        <v>11</v>
      </c>
      <c r="E662" s="52" t="s">
        <v>454</v>
      </c>
      <c r="F662" s="121" t="s">
        <v>2231</v>
      </c>
      <c r="G662" s="52" t="s">
        <v>963</v>
      </c>
      <c r="H662" s="71" t="s">
        <v>270</v>
      </c>
      <c r="I662" s="71" t="s">
        <v>273</v>
      </c>
      <c r="J662" s="122">
        <v>12000</v>
      </c>
      <c r="K662" s="78"/>
      <c r="L662" s="78"/>
      <c r="M662" s="249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71" t="s">
        <v>3208</v>
      </c>
      <c r="AG662" s="52" t="s">
        <v>3544</v>
      </c>
      <c r="AH662" s="54" t="s">
        <v>3472</v>
      </c>
      <c r="AI662" s="54" t="s">
        <v>2456</v>
      </c>
      <c r="AJ662" s="54"/>
      <c r="AK662" s="54" t="s">
        <v>1446</v>
      </c>
      <c r="AL662" s="54" t="s">
        <v>1571</v>
      </c>
      <c r="AM662" s="52" t="s">
        <v>3553</v>
      </c>
      <c r="AN662" s="119">
        <v>11900</v>
      </c>
      <c r="AO662" s="119"/>
      <c r="AP662" s="119">
        <f t="shared" si="22"/>
        <v>100</v>
      </c>
      <c r="AQ662" s="189"/>
      <c r="AR662" s="189"/>
      <c r="AS662" s="18" t="s">
        <v>3216</v>
      </c>
      <c r="AT662" s="18" t="s">
        <v>3216</v>
      </c>
      <c r="AU662" s="18" t="s">
        <v>3272</v>
      </c>
      <c r="AV662" s="19"/>
      <c r="AW662" s="19"/>
      <c r="AX662" s="19"/>
    </row>
    <row r="663" spans="1:50" s="123" customFormat="1" ht="72" hidden="1" x14ac:dyDescent="0.2">
      <c r="A663" s="52" t="s">
        <v>50</v>
      </c>
      <c r="B663" s="52" t="s">
        <v>277</v>
      </c>
      <c r="C663" s="52" t="s">
        <v>276</v>
      </c>
      <c r="D663" s="52" t="s">
        <v>11</v>
      </c>
      <c r="E663" s="52" t="s">
        <v>454</v>
      </c>
      <c r="F663" s="121" t="s">
        <v>2232</v>
      </c>
      <c r="G663" s="52" t="s">
        <v>964</v>
      </c>
      <c r="H663" s="71" t="s">
        <v>270</v>
      </c>
      <c r="I663" s="71" t="s">
        <v>273</v>
      </c>
      <c r="J663" s="122">
        <v>20000</v>
      </c>
      <c r="K663" s="78"/>
      <c r="L663" s="78"/>
      <c r="M663" s="249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71" t="s">
        <v>3208</v>
      </c>
      <c r="AG663" s="52" t="s">
        <v>3544</v>
      </c>
      <c r="AH663" s="54" t="s">
        <v>3472</v>
      </c>
      <c r="AI663" s="54" t="s">
        <v>2456</v>
      </c>
      <c r="AJ663" s="54"/>
      <c r="AK663" s="54" t="s">
        <v>1446</v>
      </c>
      <c r="AL663" s="54" t="s">
        <v>1571</v>
      </c>
      <c r="AM663" s="52" t="s">
        <v>3553</v>
      </c>
      <c r="AN663" s="119">
        <v>19900</v>
      </c>
      <c r="AO663" s="119"/>
      <c r="AP663" s="119">
        <f t="shared" si="22"/>
        <v>100</v>
      </c>
      <c r="AQ663" s="189"/>
      <c r="AR663" s="189"/>
      <c r="AS663" s="18" t="s">
        <v>3216</v>
      </c>
      <c r="AT663" s="18" t="s">
        <v>3216</v>
      </c>
      <c r="AU663" s="18" t="s">
        <v>3272</v>
      </c>
      <c r="AV663" s="19"/>
      <c r="AW663" s="19"/>
      <c r="AX663" s="19"/>
    </row>
    <row r="664" spans="1:50" s="123" customFormat="1" ht="72" hidden="1" x14ac:dyDescent="0.2">
      <c r="A664" s="52" t="s">
        <v>50</v>
      </c>
      <c r="B664" s="52" t="s">
        <v>277</v>
      </c>
      <c r="C664" s="52" t="s">
        <v>276</v>
      </c>
      <c r="D664" s="52" t="s">
        <v>11</v>
      </c>
      <c r="E664" s="52" t="s">
        <v>454</v>
      </c>
      <c r="F664" s="121" t="s">
        <v>2233</v>
      </c>
      <c r="G664" s="52" t="s">
        <v>965</v>
      </c>
      <c r="H664" s="71" t="s">
        <v>269</v>
      </c>
      <c r="I664" s="71" t="s">
        <v>273</v>
      </c>
      <c r="J664" s="122">
        <v>12000</v>
      </c>
      <c r="K664" s="78"/>
      <c r="L664" s="78"/>
      <c r="M664" s="249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8" t="s">
        <v>3854</v>
      </c>
      <c r="AC664" s="42">
        <v>23108</v>
      </c>
      <c r="AD664" s="19"/>
      <c r="AE664" s="18" t="s">
        <v>3242</v>
      </c>
      <c r="AF664" s="71" t="s">
        <v>3208</v>
      </c>
      <c r="AG664" s="52" t="s">
        <v>3544</v>
      </c>
      <c r="AH664" s="54" t="s">
        <v>3472</v>
      </c>
      <c r="AI664" s="54" t="s">
        <v>2456</v>
      </c>
      <c r="AJ664" s="54"/>
      <c r="AK664" s="54" t="s">
        <v>1446</v>
      </c>
      <c r="AL664" s="54" t="s">
        <v>1571</v>
      </c>
      <c r="AM664" s="52" t="s">
        <v>3553</v>
      </c>
      <c r="AN664" s="119">
        <v>11800</v>
      </c>
      <c r="AO664" s="119"/>
      <c r="AP664" s="119">
        <f t="shared" si="22"/>
        <v>200</v>
      </c>
      <c r="AQ664" s="189"/>
      <c r="AR664" s="189"/>
      <c r="AS664" s="18" t="s">
        <v>3207</v>
      </c>
      <c r="AT664" s="18" t="s">
        <v>3207</v>
      </c>
      <c r="AU664" s="18" t="s">
        <v>3241</v>
      </c>
      <c r="AV664" s="19"/>
      <c r="AW664" s="19"/>
      <c r="AX664" s="19"/>
    </row>
    <row r="665" spans="1:50" s="123" customFormat="1" ht="72" hidden="1" x14ac:dyDescent="0.2">
      <c r="A665" s="52" t="s">
        <v>50</v>
      </c>
      <c r="B665" s="52" t="s">
        <v>277</v>
      </c>
      <c r="C665" s="52" t="s">
        <v>276</v>
      </c>
      <c r="D665" s="52" t="s">
        <v>11</v>
      </c>
      <c r="E665" s="52" t="s">
        <v>454</v>
      </c>
      <c r="F665" s="121" t="s">
        <v>2234</v>
      </c>
      <c r="G665" s="52" t="s">
        <v>966</v>
      </c>
      <c r="H665" s="71" t="s">
        <v>270</v>
      </c>
      <c r="I665" s="71" t="s">
        <v>274</v>
      </c>
      <c r="J665" s="122">
        <v>25000</v>
      </c>
      <c r="K665" s="78"/>
      <c r="L665" s="78"/>
      <c r="M665" s="249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71" t="s">
        <v>3200</v>
      </c>
      <c r="AG665" s="54" t="s">
        <v>3544</v>
      </c>
      <c r="AH665" s="52" t="s">
        <v>2457</v>
      </c>
      <c r="AI665" s="52" t="s">
        <v>2457</v>
      </c>
      <c r="AJ665" s="52"/>
      <c r="AK665" s="54" t="s">
        <v>1450</v>
      </c>
      <c r="AL665" s="54" t="s">
        <v>1570</v>
      </c>
      <c r="AM665" s="52" t="s">
        <v>3552</v>
      </c>
      <c r="AN665" s="119"/>
      <c r="AO665" s="122">
        <v>25000</v>
      </c>
      <c r="AP665" s="119">
        <f t="shared" si="22"/>
        <v>0</v>
      </c>
      <c r="AQ665" s="189"/>
      <c r="AR665" s="189"/>
      <c r="AS665" s="18"/>
      <c r="AT665" s="18"/>
      <c r="AU665" s="18"/>
      <c r="AV665" s="74">
        <v>25000</v>
      </c>
      <c r="AW665" s="18" t="s">
        <v>1289</v>
      </c>
      <c r="AX665" s="19"/>
    </row>
    <row r="666" spans="1:50" s="123" customFormat="1" ht="72" hidden="1" x14ac:dyDescent="0.2">
      <c r="A666" s="52" t="s">
        <v>50</v>
      </c>
      <c r="B666" s="52" t="s">
        <v>277</v>
      </c>
      <c r="C666" s="52" t="s">
        <v>276</v>
      </c>
      <c r="D666" s="52" t="s">
        <v>11</v>
      </c>
      <c r="E666" s="52" t="s">
        <v>454</v>
      </c>
      <c r="F666" s="121" t="s">
        <v>2235</v>
      </c>
      <c r="G666" s="52" t="s">
        <v>967</v>
      </c>
      <c r="H666" s="71" t="s">
        <v>459</v>
      </c>
      <c r="I666" s="71" t="s">
        <v>268</v>
      </c>
      <c r="J666" s="122">
        <v>20000</v>
      </c>
      <c r="K666" s="78"/>
      <c r="L666" s="78"/>
      <c r="M666" s="249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8" t="s">
        <v>3854</v>
      </c>
      <c r="AC666" s="42">
        <v>23108</v>
      </c>
      <c r="AD666" s="19"/>
      <c r="AE666" s="18" t="s">
        <v>3242</v>
      </c>
      <c r="AF666" s="71" t="s">
        <v>3208</v>
      </c>
      <c r="AG666" s="52" t="s">
        <v>3544</v>
      </c>
      <c r="AH666" s="54" t="s">
        <v>3472</v>
      </c>
      <c r="AI666" s="54" t="s">
        <v>2456</v>
      </c>
      <c r="AJ666" s="54"/>
      <c r="AK666" s="54" t="s">
        <v>1446</v>
      </c>
      <c r="AL666" s="54" t="s">
        <v>1571</v>
      </c>
      <c r="AM666" s="52" t="s">
        <v>3553</v>
      </c>
      <c r="AN666" s="122">
        <v>20000</v>
      </c>
      <c r="AO666" s="119"/>
      <c r="AP666" s="119">
        <f t="shared" si="22"/>
        <v>0</v>
      </c>
      <c r="AQ666" s="189"/>
      <c r="AR666" s="189"/>
      <c r="AS666" s="18" t="s">
        <v>3207</v>
      </c>
      <c r="AT666" s="18" t="s">
        <v>3207</v>
      </c>
      <c r="AU666" s="18" t="s">
        <v>3241</v>
      </c>
      <c r="AV666" s="19"/>
      <c r="AW666" s="19"/>
      <c r="AX666" s="19"/>
    </row>
    <row r="667" spans="1:50" s="123" customFormat="1" ht="72" hidden="1" x14ac:dyDescent="0.2">
      <c r="A667" s="52" t="s">
        <v>50</v>
      </c>
      <c r="B667" s="52" t="s">
        <v>277</v>
      </c>
      <c r="C667" s="52" t="s">
        <v>276</v>
      </c>
      <c r="D667" s="52" t="s">
        <v>286</v>
      </c>
      <c r="E667" s="52" t="s">
        <v>454</v>
      </c>
      <c r="F667" s="121" t="s">
        <v>2236</v>
      </c>
      <c r="G667" s="52" t="s">
        <v>968</v>
      </c>
      <c r="H667" s="71" t="s">
        <v>317</v>
      </c>
      <c r="I667" s="71" t="s">
        <v>274</v>
      </c>
      <c r="J667" s="122">
        <v>237500</v>
      </c>
      <c r="K667" s="78"/>
      <c r="L667" s="78"/>
      <c r="M667" s="249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71" t="s">
        <v>3200</v>
      </c>
      <c r="AG667" s="54" t="s">
        <v>3544</v>
      </c>
      <c r="AH667" s="52" t="s">
        <v>2457</v>
      </c>
      <c r="AI667" s="52" t="s">
        <v>2457</v>
      </c>
      <c r="AJ667" s="52"/>
      <c r="AK667" s="54" t="s">
        <v>1450</v>
      </c>
      <c r="AL667" s="54" t="s">
        <v>1570</v>
      </c>
      <c r="AM667" s="52" t="s">
        <v>3552</v>
      </c>
      <c r="AN667" s="119"/>
      <c r="AO667" s="122">
        <v>237500</v>
      </c>
      <c r="AP667" s="119">
        <f t="shared" si="22"/>
        <v>0</v>
      </c>
      <c r="AQ667" s="189"/>
      <c r="AR667" s="189"/>
      <c r="AS667" s="18"/>
      <c r="AT667" s="18"/>
      <c r="AU667" s="18"/>
      <c r="AV667" s="17">
        <v>237500</v>
      </c>
      <c r="AW667" s="18" t="s">
        <v>1289</v>
      </c>
      <c r="AX667" s="19"/>
    </row>
    <row r="668" spans="1:50" s="123" customFormat="1" ht="72" hidden="1" x14ac:dyDescent="0.2">
      <c r="A668" s="52" t="s">
        <v>50</v>
      </c>
      <c r="B668" s="52" t="s">
        <v>277</v>
      </c>
      <c r="C668" s="52" t="s">
        <v>276</v>
      </c>
      <c r="D668" s="52" t="s">
        <v>13</v>
      </c>
      <c r="E668" s="52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249" t="s">
        <v>137</v>
      </c>
      <c r="L668" s="78"/>
      <c r="M668" s="78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71" t="s">
        <v>3200</v>
      </c>
      <c r="AG668" s="54" t="s">
        <v>3544</v>
      </c>
      <c r="AH668" s="52" t="s">
        <v>2457</v>
      </c>
      <c r="AI668" s="52" t="s">
        <v>2457</v>
      </c>
      <c r="AJ668" s="52"/>
      <c r="AK668" s="54" t="s">
        <v>1450</v>
      </c>
      <c r="AL668" s="54" t="s">
        <v>1570</v>
      </c>
      <c r="AM668" s="52" t="s">
        <v>3552</v>
      </c>
      <c r="AN668" s="119"/>
      <c r="AO668" s="119">
        <v>320000</v>
      </c>
      <c r="AP668" s="119">
        <f t="shared" si="22"/>
        <v>20000</v>
      </c>
      <c r="AQ668" s="189"/>
      <c r="AR668" s="189"/>
      <c r="AS668" s="18"/>
      <c r="AT668" s="18"/>
      <c r="AU668" s="18"/>
      <c r="AV668" s="74">
        <v>320000</v>
      </c>
      <c r="AW668" s="74">
        <v>20000</v>
      </c>
      <c r="AX668" s="19"/>
    </row>
    <row r="669" spans="1:50" s="123" customFormat="1" ht="72" hidden="1" x14ac:dyDescent="0.2">
      <c r="A669" s="52" t="s">
        <v>50</v>
      </c>
      <c r="B669" s="52" t="s">
        <v>277</v>
      </c>
      <c r="C669" s="52" t="s">
        <v>276</v>
      </c>
      <c r="D669" s="52" t="s">
        <v>13</v>
      </c>
      <c r="E669" s="52" t="s">
        <v>454</v>
      </c>
      <c r="F669" s="121" t="s">
        <v>2238</v>
      </c>
      <c r="G669" s="52" t="s">
        <v>970</v>
      </c>
      <c r="H669" s="71" t="s">
        <v>269</v>
      </c>
      <c r="I669" s="71" t="s">
        <v>271</v>
      </c>
      <c r="J669" s="122">
        <v>98000</v>
      </c>
      <c r="K669" s="249" t="s">
        <v>137</v>
      </c>
      <c r="L669" s="78"/>
      <c r="M669" s="78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71" t="s">
        <v>3200</v>
      </c>
      <c r="AG669" s="54" t="s">
        <v>3544</v>
      </c>
      <c r="AH669" s="52" t="s">
        <v>2457</v>
      </c>
      <c r="AI669" s="52" t="s">
        <v>2457</v>
      </c>
      <c r="AJ669" s="52"/>
      <c r="AK669" s="54" t="s">
        <v>1450</v>
      </c>
      <c r="AL669" s="54" t="s">
        <v>1570</v>
      </c>
      <c r="AM669" s="52" t="s">
        <v>3552</v>
      </c>
      <c r="AN669" s="119"/>
      <c r="AO669" s="122">
        <v>98000</v>
      </c>
      <c r="AP669" s="119">
        <f t="shared" si="22"/>
        <v>0</v>
      </c>
      <c r="AQ669" s="189"/>
      <c r="AR669" s="189"/>
      <c r="AS669" s="18"/>
      <c r="AT669" s="18"/>
      <c r="AU669" s="18"/>
      <c r="AV669" s="74">
        <v>98000</v>
      </c>
      <c r="AW669" s="18" t="s">
        <v>1289</v>
      </c>
      <c r="AX669" s="19"/>
    </row>
    <row r="670" spans="1:50" s="123" customFormat="1" ht="72" hidden="1" x14ac:dyDescent="0.2">
      <c r="A670" s="52" t="s">
        <v>50</v>
      </c>
      <c r="B670" s="52" t="s">
        <v>277</v>
      </c>
      <c r="C670" s="52" t="s">
        <v>276</v>
      </c>
      <c r="D670" s="52" t="s">
        <v>13</v>
      </c>
      <c r="E670" s="52" t="s">
        <v>454</v>
      </c>
      <c r="F670" s="121" t="s">
        <v>2239</v>
      </c>
      <c r="G670" s="52" t="s">
        <v>971</v>
      </c>
      <c r="H670" s="71" t="s">
        <v>269</v>
      </c>
      <c r="I670" s="71" t="s">
        <v>274</v>
      </c>
      <c r="J670" s="122">
        <v>120000</v>
      </c>
      <c r="K670" s="249" t="s">
        <v>137</v>
      </c>
      <c r="L670" s="78"/>
      <c r="M670" s="78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71" t="s">
        <v>3200</v>
      </c>
      <c r="AG670" s="54" t="s">
        <v>3544</v>
      </c>
      <c r="AH670" s="52" t="s">
        <v>2457</v>
      </c>
      <c r="AI670" s="52" t="s">
        <v>2457</v>
      </c>
      <c r="AJ670" s="52"/>
      <c r="AK670" s="54" t="s">
        <v>1450</v>
      </c>
      <c r="AL670" s="54" t="s">
        <v>1570</v>
      </c>
      <c r="AM670" s="52" t="s">
        <v>3552</v>
      </c>
      <c r="AN670" s="119"/>
      <c r="AO670" s="122">
        <v>120000</v>
      </c>
      <c r="AP670" s="119">
        <f t="shared" si="22"/>
        <v>0</v>
      </c>
      <c r="AQ670" s="189"/>
      <c r="AR670" s="189"/>
      <c r="AS670" s="18"/>
      <c r="AT670" s="18"/>
      <c r="AU670" s="18"/>
      <c r="AV670" s="74">
        <v>120000</v>
      </c>
      <c r="AW670" s="18" t="s">
        <v>1289</v>
      </c>
      <c r="AX670" s="19"/>
    </row>
    <row r="671" spans="1:50" s="123" customFormat="1" ht="72" hidden="1" x14ac:dyDescent="0.2">
      <c r="A671" s="52" t="s">
        <v>50</v>
      </c>
      <c r="B671" s="52" t="s">
        <v>277</v>
      </c>
      <c r="C671" s="52" t="s">
        <v>276</v>
      </c>
      <c r="D671" s="52" t="s">
        <v>13</v>
      </c>
      <c r="E671" s="52" t="s">
        <v>454</v>
      </c>
      <c r="F671" s="121" t="s">
        <v>2240</v>
      </c>
      <c r="G671" s="52" t="s">
        <v>972</v>
      </c>
      <c r="H671" s="71" t="s">
        <v>387</v>
      </c>
      <c r="I671" s="71" t="s">
        <v>273</v>
      </c>
      <c r="J671" s="122">
        <v>360000</v>
      </c>
      <c r="K671" s="249" t="s">
        <v>137</v>
      </c>
      <c r="L671" s="78"/>
      <c r="M671" s="78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71" t="s">
        <v>3200</v>
      </c>
      <c r="AG671" s="54" t="s">
        <v>3544</v>
      </c>
      <c r="AH671" s="52" t="s">
        <v>2457</v>
      </c>
      <c r="AI671" s="52" t="s">
        <v>2457</v>
      </c>
      <c r="AJ671" s="52"/>
      <c r="AK671" s="54" t="s">
        <v>1450</v>
      </c>
      <c r="AL671" s="54" t="s">
        <v>1570</v>
      </c>
      <c r="AM671" s="52" t="s">
        <v>3552</v>
      </c>
      <c r="AN671" s="119"/>
      <c r="AO671" s="122">
        <v>360000</v>
      </c>
      <c r="AP671" s="119">
        <f t="shared" si="22"/>
        <v>0</v>
      </c>
      <c r="AQ671" s="189"/>
      <c r="AR671" s="189"/>
      <c r="AS671" s="18"/>
      <c r="AT671" s="18"/>
      <c r="AU671" s="18"/>
      <c r="AV671" s="74">
        <v>360000</v>
      </c>
      <c r="AW671" s="18" t="s">
        <v>1289</v>
      </c>
      <c r="AX671" s="19"/>
    </row>
    <row r="672" spans="1:50" s="123" customFormat="1" ht="72" hidden="1" x14ac:dyDescent="0.2">
      <c r="A672" s="52" t="s">
        <v>50</v>
      </c>
      <c r="B672" s="52" t="s">
        <v>277</v>
      </c>
      <c r="C672" s="52" t="s">
        <v>276</v>
      </c>
      <c r="D672" s="52" t="s">
        <v>13</v>
      </c>
      <c r="E672" s="52" t="s">
        <v>454</v>
      </c>
      <c r="F672" s="121" t="s">
        <v>2241</v>
      </c>
      <c r="G672" s="52" t="s">
        <v>973</v>
      </c>
      <c r="H672" s="71" t="s">
        <v>319</v>
      </c>
      <c r="I672" s="71" t="s">
        <v>273</v>
      </c>
      <c r="J672" s="122">
        <v>320000</v>
      </c>
      <c r="K672" s="249" t="s">
        <v>137</v>
      </c>
      <c r="L672" s="78"/>
      <c r="M672" s="78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71" t="s">
        <v>3200</v>
      </c>
      <c r="AG672" s="54" t="s">
        <v>3544</v>
      </c>
      <c r="AH672" s="52" t="s">
        <v>2457</v>
      </c>
      <c r="AI672" s="52" t="s">
        <v>2457</v>
      </c>
      <c r="AJ672" s="52"/>
      <c r="AK672" s="54" t="s">
        <v>1450</v>
      </c>
      <c r="AL672" s="54" t="s">
        <v>1570</v>
      </c>
      <c r="AM672" s="52" t="s">
        <v>3552</v>
      </c>
      <c r="AN672" s="119"/>
      <c r="AO672" s="119">
        <v>282000</v>
      </c>
      <c r="AP672" s="119">
        <f t="shared" si="22"/>
        <v>38000</v>
      </c>
      <c r="AQ672" s="189"/>
      <c r="AR672" s="189"/>
      <c r="AS672" s="18"/>
      <c r="AT672" s="18"/>
      <c r="AU672" s="18"/>
      <c r="AV672" s="74">
        <v>282000</v>
      </c>
      <c r="AW672" s="74">
        <v>38000</v>
      </c>
      <c r="AX672" s="19"/>
    </row>
    <row r="673" spans="1:50" s="123" customFormat="1" ht="72" hidden="1" x14ac:dyDescent="0.2">
      <c r="A673" s="52" t="s">
        <v>50</v>
      </c>
      <c r="B673" s="52" t="s">
        <v>277</v>
      </c>
      <c r="C673" s="52" t="s">
        <v>276</v>
      </c>
      <c r="D673" s="52" t="s">
        <v>13</v>
      </c>
      <c r="E673" s="52" t="s">
        <v>454</v>
      </c>
      <c r="F673" s="121" t="s">
        <v>2242</v>
      </c>
      <c r="G673" s="52" t="s">
        <v>974</v>
      </c>
      <c r="H673" s="71" t="s">
        <v>319</v>
      </c>
      <c r="I673" s="71" t="s">
        <v>273</v>
      </c>
      <c r="J673" s="122">
        <v>120000</v>
      </c>
      <c r="K673" s="249" t="s">
        <v>137</v>
      </c>
      <c r="L673" s="78"/>
      <c r="M673" s="78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71" t="s">
        <v>3200</v>
      </c>
      <c r="AG673" s="54" t="s">
        <v>3544</v>
      </c>
      <c r="AH673" s="52" t="s">
        <v>2457</v>
      </c>
      <c r="AI673" s="52" t="s">
        <v>2457</v>
      </c>
      <c r="AJ673" s="52"/>
      <c r="AK673" s="54" t="s">
        <v>1450</v>
      </c>
      <c r="AL673" s="54" t="s">
        <v>1570</v>
      </c>
      <c r="AM673" s="52" t="s">
        <v>3552</v>
      </c>
      <c r="AN673" s="119"/>
      <c r="AO673" s="122">
        <v>120000</v>
      </c>
      <c r="AP673" s="119">
        <f t="shared" si="22"/>
        <v>0</v>
      </c>
      <c r="AQ673" s="189"/>
      <c r="AR673" s="189"/>
      <c r="AS673" s="18"/>
      <c r="AT673" s="18"/>
      <c r="AU673" s="18"/>
      <c r="AV673" s="74">
        <v>120000</v>
      </c>
      <c r="AW673" s="18" t="s">
        <v>1289</v>
      </c>
      <c r="AX673" s="19"/>
    </row>
    <row r="674" spans="1:50" s="123" customFormat="1" ht="72" hidden="1" x14ac:dyDescent="0.2">
      <c r="A674" s="52" t="s">
        <v>50</v>
      </c>
      <c r="B674" s="52" t="s">
        <v>277</v>
      </c>
      <c r="C674" s="52" t="s">
        <v>276</v>
      </c>
      <c r="D674" s="52" t="s">
        <v>18</v>
      </c>
      <c r="E674" s="52" t="s">
        <v>454</v>
      </c>
      <c r="F674" s="121" t="s">
        <v>2243</v>
      </c>
      <c r="G674" s="52" t="s">
        <v>975</v>
      </c>
      <c r="H674" s="71" t="s">
        <v>317</v>
      </c>
      <c r="I674" s="71" t="s">
        <v>274</v>
      </c>
      <c r="J674" s="122">
        <v>375000</v>
      </c>
      <c r="K674" s="249" t="s">
        <v>137</v>
      </c>
      <c r="L674" s="78"/>
      <c r="M674" s="78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71" t="s">
        <v>3200</v>
      </c>
      <c r="AG674" s="54" t="s">
        <v>3544</v>
      </c>
      <c r="AH674" s="52" t="s">
        <v>2457</v>
      </c>
      <c r="AI674" s="52" t="s">
        <v>2457</v>
      </c>
      <c r="AJ674" s="52"/>
      <c r="AK674" s="54" t="s">
        <v>1450</v>
      </c>
      <c r="AL674" s="54" t="s">
        <v>1570</v>
      </c>
      <c r="AM674" s="52" t="s">
        <v>3552</v>
      </c>
      <c r="AN674" s="119"/>
      <c r="AO674" s="119">
        <v>362250</v>
      </c>
      <c r="AP674" s="119">
        <f t="shared" si="22"/>
        <v>12750</v>
      </c>
      <c r="AQ674" s="189"/>
      <c r="AR674" s="189"/>
      <c r="AS674" s="18"/>
      <c r="AT674" s="18"/>
      <c r="AU674" s="18"/>
      <c r="AV674" s="74">
        <v>362250</v>
      </c>
      <c r="AW674" s="74">
        <v>12750</v>
      </c>
      <c r="AX674" s="19"/>
    </row>
    <row r="675" spans="1:50" s="123" customFormat="1" ht="72" hidden="1" x14ac:dyDescent="0.2">
      <c r="A675" s="52" t="s">
        <v>50</v>
      </c>
      <c r="B675" s="52" t="s">
        <v>277</v>
      </c>
      <c r="C675" s="52" t="s">
        <v>276</v>
      </c>
      <c r="D675" s="52" t="s">
        <v>18</v>
      </c>
      <c r="E675" s="52" t="s">
        <v>454</v>
      </c>
      <c r="F675" s="121" t="s">
        <v>2244</v>
      </c>
      <c r="G675" s="52" t="s">
        <v>976</v>
      </c>
      <c r="H675" s="71" t="s">
        <v>269</v>
      </c>
      <c r="I675" s="71" t="s">
        <v>271</v>
      </c>
      <c r="J675" s="122">
        <v>120000</v>
      </c>
      <c r="K675" s="249" t="s">
        <v>137</v>
      </c>
      <c r="L675" s="78"/>
      <c r="M675" s="78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71" t="s">
        <v>3200</v>
      </c>
      <c r="AG675" s="54" t="s">
        <v>3544</v>
      </c>
      <c r="AH675" s="52" t="s">
        <v>2457</v>
      </c>
      <c r="AI675" s="52" t="s">
        <v>2457</v>
      </c>
      <c r="AJ675" s="52"/>
      <c r="AK675" s="54" t="s">
        <v>1450</v>
      </c>
      <c r="AL675" s="54" t="s">
        <v>1570</v>
      </c>
      <c r="AM675" s="52" t="s">
        <v>3552</v>
      </c>
      <c r="AN675" s="119"/>
      <c r="AO675" s="119">
        <v>107283</v>
      </c>
      <c r="AP675" s="119">
        <f t="shared" si="22"/>
        <v>12717</v>
      </c>
      <c r="AQ675" s="189"/>
      <c r="AR675" s="189"/>
      <c r="AS675" s="18"/>
      <c r="AT675" s="18"/>
      <c r="AU675" s="18"/>
      <c r="AV675" s="74">
        <v>107283</v>
      </c>
      <c r="AW675" s="74">
        <v>12717</v>
      </c>
      <c r="AX675" s="19"/>
    </row>
    <row r="676" spans="1:50" s="123" customFormat="1" ht="72" hidden="1" x14ac:dyDescent="0.2">
      <c r="A676" s="52" t="s">
        <v>50</v>
      </c>
      <c r="B676" s="52" t="s">
        <v>277</v>
      </c>
      <c r="C676" s="52" t="s">
        <v>276</v>
      </c>
      <c r="D676" s="52" t="s">
        <v>18</v>
      </c>
      <c r="E676" s="52" t="s">
        <v>454</v>
      </c>
      <c r="F676" s="121" t="s">
        <v>2245</v>
      </c>
      <c r="G676" s="52" t="s">
        <v>977</v>
      </c>
      <c r="H676" s="71" t="s">
        <v>269</v>
      </c>
      <c r="I676" s="71" t="s">
        <v>273</v>
      </c>
      <c r="J676" s="122">
        <v>300000</v>
      </c>
      <c r="K676" s="249" t="s">
        <v>137</v>
      </c>
      <c r="L676" s="78"/>
      <c r="M676" s="78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71" t="s">
        <v>3200</v>
      </c>
      <c r="AG676" s="54" t="s">
        <v>3544</v>
      </c>
      <c r="AH676" s="52" t="s">
        <v>2457</v>
      </c>
      <c r="AI676" s="52" t="s">
        <v>2457</v>
      </c>
      <c r="AJ676" s="52"/>
      <c r="AK676" s="54" t="s">
        <v>1450</v>
      </c>
      <c r="AL676" s="54" t="s">
        <v>1570</v>
      </c>
      <c r="AM676" s="52" t="s">
        <v>3552</v>
      </c>
      <c r="AN676" s="119"/>
      <c r="AO676" s="119">
        <v>298801.5</v>
      </c>
      <c r="AP676" s="119">
        <f t="shared" si="22"/>
        <v>1198.5</v>
      </c>
      <c r="AQ676" s="189"/>
      <c r="AR676" s="189"/>
      <c r="AS676" s="18"/>
      <c r="AT676" s="18"/>
      <c r="AU676" s="18"/>
      <c r="AV676" s="50">
        <v>298801.5</v>
      </c>
      <c r="AW676" s="50">
        <v>1198.5</v>
      </c>
      <c r="AX676" s="19"/>
    </row>
    <row r="677" spans="1:50" s="123" customFormat="1" ht="90" hidden="1" x14ac:dyDescent="0.2">
      <c r="A677" s="52" t="s">
        <v>50</v>
      </c>
      <c r="B677" s="52" t="s">
        <v>277</v>
      </c>
      <c r="C677" s="52" t="s">
        <v>276</v>
      </c>
      <c r="D677" s="52" t="s">
        <v>18</v>
      </c>
      <c r="E677" s="52" t="s">
        <v>454</v>
      </c>
      <c r="F677" s="121" t="s">
        <v>2246</v>
      </c>
      <c r="G677" s="52" t="s">
        <v>978</v>
      </c>
      <c r="H677" s="71" t="s">
        <v>303</v>
      </c>
      <c r="I677" s="71" t="s">
        <v>273</v>
      </c>
      <c r="J677" s="122">
        <v>500000</v>
      </c>
      <c r="K677" s="249" t="s">
        <v>137</v>
      </c>
      <c r="L677" s="78"/>
      <c r="M677" s="78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71" t="s">
        <v>3200</v>
      </c>
      <c r="AG677" s="54" t="s">
        <v>3544</v>
      </c>
      <c r="AH677" s="52" t="s">
        <v>2457</v>
      </c>
      <c r="AI677" s="52" t="s">
        <v>2457</v>
      </c>
      <c r="AJ677" s="52"/>
      <c r="AK677" s="54" t="s">
        <v>1450</v>
      </c>
      <c r="AL677" s="54" t="s">
        <v>1570</v>
      </c>
      <c r="AM677" s="52" t="s">
        <v>3552</v>
      </c>
      <c r="AN677" s="119"/>
      <c r="AO677" s="122">
        <v>500000</v>
      </c>
      <c r="AP677" s="119">
        <f t="shared" si="22"/>
        <v>0</v>
      </c>
      <c r="AQ677" s="189"/>
      <c r="AR677" s="189"/>
      <c r="AS677" s="18"/>
      <c r="AT677" s="18"/>
      <c r="AU677" s="18"/>
      <c r="AV677" s="74">
        <v>500000</v>
      </c>
      <c r="AW677" s="18" t="s">
        <v>1289</v>
      </c>
      <c r="AX677" s="19"/>
    </row>
    <row r="678" spans="1:50" s="123" customFormat="1" ht="72" hidden="1" x14ac:dyDescent="0.2">
      <c r="A678" s="52" t="s">
        <v>50</v>
      </c>
      <c r="B678" s="52" t="s">
        <v>277</v>
      </c>
      <c r="C678" s="52" t="s">
        <v>276</v>
      </c>
      <c r="D678" s="52" t="s">
        <v>18</v>
      </c>
      <c r="E678" s="52" t="s">
        <v>454</v>
      </c>
      <c r="F678" s="121" t="s">
        <v>2247</v>
      </c>
      <c r="G678" s="52" t="s">
        <v>979</v>
      </c>
      <c r="H678" s="71" t="s">
        <v>272</v>
      </c>
      <c r="I678" s="71" t="s">
        <v>273</v>
      </c>
      <c r="J678" s="122">
        <v>144000</v>
      </c>
      <c r="K678" s="249" t="s">
        <v>137</v>
      </c>
      <c r="L678" s="78"/>
      <c r="M678" s="78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71" t="s">
        <v>3200</v>
      </c>
      <c r="AG678" s="54" t="s">
        <v>3544</v>
      </c>
      <c r="AH678" s="52" t="s">
        <v>2457</v>
      </c>
      <c r="AI678" s="52" t="s">
        <v>2457</v>
      </c>
      <c r="AJ678" s="52"/>
      <c r="AK678" s="54" t="s">
        <v>1450</v>
      </c>
      <c r="AL678" s="54" t="s">
        <v>1570</v>
      </c>
      <c r="AM678" s="52" t="s">
        <v>3552</v>
      </c>
      <c r="AN678" s="119"/>
      <c r="AO678" s="119">
        <v>131665.5</v>
      </c>
      <c r="AP678" s="119">
        <f t="shared" si="22"/>
        <v>12334.5</v>
      </c>
      <c r="AQ678" s="189"/>
      <c r="AR678" s="189"/>
      <c r="AS678" s="18"/>
      <c r="AT678" s="18"/>
      <c r="AU678" s="18"/>
      <c r="AV678" s="50">
        <v>131665.5</v>
      </c>
      <c r="AW678" s="50">
        <v>12334.5</v>
      </c>
      <c r="AX678" s="19"/>
    </row>
    <row r="679" spans="1:50" s="123" customFormat="1" ht="72" hidden="1" x14ac:dyDescent="0.2">
      <c r="A679" s="52" t="s">
        <v>50</v>
      </c>
      <c r="B679" s="52" t="s">
        <v>277</v>
      </c>
      <c r="C679" s="52" t="s">
        <v>276</v>
      </c>
      <c r="D679" s="52" t="s">
        <v>33</v>
      </c>
      <c r="E679" s="52" t="s">
        <v>454</v>
      </c>
      <c r="F679" s="121" t="s">
        <v>2248</v>
      </c>
      <c r="G679" s="52" t="s">
        <v>980</v>
      </c>
      <c r="H679" s="71" t="s">
        <v>501</v>
      </c>
      <c r="I679" s="71" t="s">
        <v>344</v>
      </c>
      <c r="J679" s="122">
        <v>128000</v>
      </c>
      <c r="K679" s="249" t="s">
        <v>137</v>
      </c>
      <c r="L679" s="78"/>
      <c r="M679" s="78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71" t="s">
        <v>3208</v>
      </c>
      <c r="AG679" s="52" t="s">
        <v>3544</v>
      </c>
      <c r="AH679" s="54" t="s">
        <v>3472</v>
      </c>
      <c r="AI679" s="54" t="s">
        <v>2456</v>
      </c>
      <c r="AJ679" s="54"/>
      <c r="AK679" s="54" t="s">
        <v>1450</v>
      </c>
      <c r="AL679" s="54" t="s">
        <v>1570</v>
      </c>
      <c r="AM679" s="52" t="s">
        <v>3553</v>
      </c>
      <c r="AN679" s="119">
        <v>120000</v>
      </c>
      <c r="AO679" s="119"/>
      <c r="AP679" s="119">
        <f t="shared" si="22"/>
        <v>8000</v>
      </c>
      <c r="AQ679" s="189"/>
      <c r="AR679" s="189"/>
      <c r="AS679" s="18" t="s">
        <v>3232</v>
      </c>
      <c r="AT679" s="18" t="s">
        <v>3232</v>
      </c>
      <c r="AU679" s="18" t="s">
        <v>3273</v>
      </c>
      <c r="AV679" s="19"/>
      <c r="AW679" s="19"/>
      <c r="AX679" s="19"/>
    </row>
    <row r="680" spans="1:50" s="123" customFormat="1" ht="72" hidden="1" x14ac:dyDescent="0.2">
      <c r="A680" s="52" t="s">
        <v>50</v>
      </c>
      <c r="B680" s="52" t="s">
        <v>277</v>
      </c>
      <c r="C680" s="52" t="s">
        <v>276</v>
      </c>
      <c r="D680" s="52" t="s">
        <v>33</v>
      </c>
      <c r="E680" s="52" t="s">
        <v>454</v>
      </c>
      <c r="F680" s="121" t="s">
        <v>2249</v>
      </c>
      <c r="G680" s="52" t="s">
        <v>981</v>
      </c>
      <c r="H680" s="71" t="s">
        <v>376</v>
      </c>
      <c r="I680" s="71" t="s">
        <v>274</v>
      </c>
      <c r="J680" s="122">
        <v>250000</v>
      </c>
      <c r="K680" s="249" t="s">
        <v>137</v>
      </c>
      <c r="L680" s="78"/>
      <c r="M680" s="78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71" t="s">
        <v>3208</v>
      </c>
      <c r="AG680" s="52" t="s">
        <v>3544</v>
      </c>
      <c r="AH680" s="54" t="s">
        <v>3472</v>
      </c>
      <c r="AI680" s="54" t="s">
        <v>2456</v>
      </c>
      <c r="AJ680" s="54"/>
      <c r="AK680" s="54" t="s">
        <v>1450</v>
      </c>
      <c r="AL680" s="54" t="s">
        <v>1570</v>
      </c>
      <c r="AM680" s="52" t="s">
        <v>3553</v>
      </c>
      <c r="AN680" s="119">
        <v>225000</v>
      </c>
      <c r="AO680" s="119"/>
      <c r="AP680" s="119">
        <f t="shared" si="22"/>
        <v>25000</v>
      </c>
      <c r="AQ680" s="189"/>
      <c r="AR680" s="189"/>
      <c r="AS680" s="18" t="s">
        <v>3232</v>
      </c>
      <c r="AT680" s="18" t="s">
        <v>3232</v>
      </c>
      <c r="AU680" s="18" t="s">
        <v>3273</v>
      </c>
      <c r="AV680" s="19"/>
      <c r="AW680" s="19"/>
      <c r="AX680" s="19"/>
    </row>
    <row r="681" spans="1:50" s="123" customFormat="1" ht="72" hidden="1" x14ac:dyDescent="0.2">
      <c r="A681" s="52" t="s">
        <v>50</v>
      </c>
      <c r="B681" s="52" t="s">
        <v>277</v>
      </c>
      <c r="C681" s="52" t="s">
        <v>276</v>
      </c>
      <c r="D681" s="52" t="s">
        <v>33</v>
      </c>
      <c r="E681" s="52" t="s">
        <v>454</v>
      </c>
      <c r="F681" s="121" t="s">
        <v>2250</v>
      </c>
      <c r="G681" s="52" t="s">
        <v>982</v>
      </c>
      <c r="H681" s="71" t="s">
        <v>387</v>
      </c>
      <c r="I681" s="71" t="s">
        <v>274</v>
      </c>
      <c r="J681" s="122">
        <v>156000</v>
      </c>
      <c r="K681" s="249" t="s">
        <v>137</v>
      </c>
      <c r="L681" s="78"/>
      <c r="M681" s="78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71" t="s">
        <v>3208</v>
      </c>
      <c r="AG681" s="52" t="s">
        <v>3544</v>
      </c>
      <c r="AH681" s="54" t="s">
        <v>3472</v>
      </c>
      <c r="AI681" s="54" t="s">
        <v>2456</v>
      </c>
      <c r="AJ681" s="54"/>
      <c r="AK681" s="54" t="s">
        <v>1450</v>
      </c>
      <c r="AL681" s="54" t="s">
        <v>1570</v>
      </c>
      <c r="AM681" s="52" t="s">
        <v>3553</v>
      </c>
      <c r="AN681" s="122">
        <v>156000</v>
      </c>
      <c r="AO681" s="119"/>
      <c r="AP681" s="119">
        <f t="shared" si="22"/>
        <v>0</v>
      </c>
      <c r="AQ681" s="189"/>
      <c r="AR681" s="189"/>
      <c r="AS681" s="18" t="s">
        <v>3232</v>
      </c>
      <c r="AT681" s="18" t="s">
        <v>3232</v>
      </c>
      <c r="AU681" s="18" t="s">
        <v>3273</v>
      </c>
      <c r="AV681" s="19"/>
      <c r="AW681" s="19"/>
      <c r="AX681" s="19"/>
    </row>
    <row r="682" spans="1:50" s="123" customFormat="1" ht="72" hidden="1" x14ac:dyDescent="0.2">
      <c r="A682" s="52" t="s">
        <v>50</v>
      </c>
      <c r="B682" s="52" t="s">
        <v>277</v>
      </c>
      <c r="C682" s="52" t="s">
        <v>276</v>
      </c>
      <c r="D682" s="52" t="s">
        <v>33</v>
      </c>
      <c r="E682" s="52" t="s">
        <v>454</v>
      </c>
      <c r="F682" s="121" t="s">
        <v>2251</v>
      </c>
      <c r="G682" s="52" t="s">
        <v>983</v>
      </c>
      <c r="H682" s="71" t="s">
        <v>387</v>
      </c>
      <c r="I682" s="71" t="s">
        <v>344</v>
      </c>
      <c r="J682" s="122">
        <v>208000</v>
      </c>
      <c r="K682" s="249" t="s">
        <v>137</v>
      </c>
      <c r="L682" s="78"/>
      <c r="M682" s="78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71" t="s">
        <v>3208</v>
      </c>
      <c r="AG682" s="52" t="s">
        <v>3544</v>
      </c>
      <c r="AH682" s="54" t="s">
        <v>3472</v>
      </c>
      <c r="AI682" s="54" t="s">
        <v>2456</v>
      </c>
      <c r="AJ682" s="54"/>
      <c r="AK682" s="54" t="s">
        <v>1450</v>
      </c>
      <c r="AL682" s="54" t="s">
        <v>1570</v>
      </c>
      <c r="AM682" s="52" t="s">
        <v>3553</v>
      </c>
      <c r="AN682" s="122">
        <v>208000</v>
      </c>
      <c r="AO682" s="119"/>
      <c r="AP682" s="119">
        <f t="shared" si="22"/>
        <v>0</v>
      </c>
      <c r="AQ682" s="189"/>
      <c r="AR682" s="189"/>
      <c r="AS682" s="18" t="s">
        <v>3232</v>
      </c>
      <c r="AT682" s="18" t="s">
        <v>3232</v>
      </c>
      <c r="AU682" s="18" t="s">
        <v>3273</v>
      </c>
      <c r="AV682" s="19"/>
      <c r="AW682" s="19"/>
      <c r="AX682" s="19"/>
    </row>
    <row r="683" spans="1:50" s="123" customFormat="1" ht="72" hidden="1" x14ac:dyDescent="0.2">
      <c r="A683" s="52" t="s">
        <v>50</v>
      </c>
      <c r="B683" s="52" t="s">
        <v>277</v>
      </c>
      <c r="C683" s="52" t="s">
        <v>276</v>
      </c>
      <c r="D683" s="52" t="s">
        <v>33</v>
      </c>
      <c r="E683" s="52" t="s">
        <v>454</v>
      </c>
      <c r="F683" s="121" t="s">
        <v>2252</v>
      </c>
      <c r="G683" s="52" t="s">
        <v>984</v>
      </c>
      <c r="H683" s="71" t="s">
        <v>269</v>
      </c>
      <c r="I683" s="71" t="s">
        <v>344</v>
      </c>
      <c r="J683" s="122">
        <v>80000</v>
      </c>
      <c r="K683" s="249" t="s">
        <v>137</v>
      </c>
      <c r="L683" s="78"/>
      <c r="M683" s="78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71" t="s">
        <v>3208</v>
      </c>
      <c r="AG683" s="52" t="s">
        <v>3544</v>
      </c>
      <c r="AH683" s="54" t="s">
        <v>3472</v>
      </c>
      <c r="AI683" s="54" t="s">
        <v>2456</v>
      </c>
      <c r="AJ683" s="54"/>
      <c r="AK683" s="54" t="s">
        <v>1450</v>
      </c>
      <c r="AL683" s="54" t="s">
        <v>1570</v>
      </c>
      <c r="AM683" s="52" t="s">
        <v>3553</v>
      </c>
      <c r="AN683" s="122">
        <v>80000</v>
      </c>
      <c r="AO683" s="119"/>
      <c r="AP683" s="119">
        <f t="shared" si="22"/>
        <v>0</v>
      </c>
      <c r="AQ683" s="189"/>
      <c r="AR683" s="189"/>
      <c r="AS683" s="18" t="s">
        <v>3232</v>
      </c>
      <c r="AT683" s="18" t="s">
        <v>3232</v>
      </c>
      <c r="AU683" s="18" t="s">
        <v>3273</v>
      </c>
      <c r="AV683" s="19"/>
      <c r="AW683" s="19"/>
      <c r="AX683" s="19"/>
    </row>
    <row r="684" spans="1:50" s="123" customFormat="1" ht="72" hidden="1" x14ac:dyDescent="0.2">
      <c r="A684" s="52" t="s">
        <v>50</v>
      </c>
      <c r="B684" s="52" t="s">
        <v>277</v>
      </c>
      <c r="C684" s="52" t="s">
        <v>276</v>
      </c>
      <c r="D684" s="52" t="s">
        <v>33</v>
      </c>
      <c r="E684" s="52" t="s">
        <v>454</v>
      </c>
      <c r="F684" s="121" t="s">
        <v>2253</v>
      </c>
      <c r="G684" s="52" t="s">
        <v>985</v>
      </c>
      <c r="H684" s="71" t="s">
        <v>387</v>
      </c>
      <c r="I684" s="71" t="s">
        <v>274</v>
      </c>
      <c r="J684" s="122">
        <v>168000</v>
      </c>
      <c r="K684" s="249" t="s">
        <v>137</v>
      </c>
      <c r="L684" s="78"/>
      <c r="M684" s="78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71" t="s">
        <v>3208</v>
      </c>
      <c r="AG684" s="52" t="s">
        <v>3544</v>
      </c>
      <c r="AH684" s="54" t="s">
        <v>3472</v>
      </c>
      <c r="AI684" s="54" t="s">
        <v>2456</v>
      </c>
      <c r="AJ684" s="54"/>
      <c r="AK684" s="54" t="s">
        <v>1450</v>
      </c>
      <c r="AL684" s="54" t="s">
        <v>1570</v>
      </c>
      <c r="AM684" s="52" t="s">
        <v>3553</v>
      </c>
      <c r="AN684" s="119">
        <v>158000</v>
      </c>
      <c r="AO684" s="119"/>
      <c r="AP684" s="119">
        <f t="shared" si="22"/>
        <v>10000</v>
      </c>
      <c r="AQ684" s="189"/>
      <c r="AR684" s="189"/>
      <c r="AS684" s="18" t="s">
        <v>3232</v>
      </c>
      <c r="AT684" s="18" t="s">
        <v>3232</v>
      </c>
      <c r="AU684" s="18" t="s">
        <v>3273</v>
      </c>
      <c r="AV684" s="19"/>
      <c r="AW684" s="19"/>
      <c r="AX684" s="19"/>
    </row>
    <row r="685" spans="1:50" s="123" customFormat="1" ht="72" hidden="1" x14ac:dyDescent="0.2">
      <c r="A685" s="52" t="s">
        <v>50</v>
      </c>
      <c r="B685" s="52" t="s">
        <v>277</v>
      </c>
      <c r="C685" s="52" t="s">
        <v>276</v>
      </c>
      <c r="D685" s="52" t="s">
        <v>33</v>
      </c>
      <c r="E685" s="52" t="s">
        <v>454</v>
      </c>
      <c r="F685" s="121" t="s">
        <v>2254</v>
      </c>
      <c r="G685" s="52" t="s">
        <v>986</v>
      </c>
      <c r="H685" s="71" t="s">
        <v>414</v>
      </c>
      <c r="I685" s="71" t="s">
        <v>274</v>
      </c>
      <c r="J685" s="122">
        <v>140000</v>
      </c>
      <c r="K685" s="249" t="s">
        <v>137</v>
      </c>
      <c r="L685" s="78"/>
      <c r="M685" s="78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71" t="s">
        <v>3208</v>
      </c>
      <c r="AG685" s="52" t="s">
        <v>3544</v>
      </c>
      <c r="AH685" s="54" t="s">
        <v>3472</v>
      </c>
      <c r="AI685" s="54" t="s">
        <v>2456</v>
      </c>
      <c r="AJ685" s="54"/>
      <c r="AK685" s="54" t="s">
        <v>1450</v>
      </c>
      <c r="AL685" s="54" t="s">
        <v>1570</v>
      </c>
      <c r="AM685" s="52" t="s">
        <v>3553</v>
      </c>
      <c r="AN685" s="122">
        <v>140000</v>
      </c>
      <c r="AO685" s="119"/>
      <c r="AP685" s="119">
        <f t="shared" si="22"/>
        <v>0</v>
      </c>
      <c r="AQ685" s="189"/>
      <c r="AR685" s="189"/>
      <c r="AS685" s="18" t="s">
        <v>3232</v>
      </c>
      <c r="AT685" s="18" t="s">
        <v>3232</v>
      </c>
      <c r="AU685" s="18" t="s">
        <v>3273</v>
      </c>
      <c r="AV685" s="19"/>
      <c r="AW685" s="19"/>
      <c r="AX685" s="19"/>
    </row>
    <row r="686" spans="1:50" s="123" customFormat="1" ht="72" hidden="1" x14ac:dyDescent="0.2">
      <c r="A686" s="52" t="s">
        <v>50</v>
      </c>
      <c r="B686" s="52" t="s">
        <v>277</v>
      </c>
      <c r="C686" s="52" t="s">
        <v>276</v>
      </c>
      <c r="D686" s="52" t="s">
        <v>33</v>
      </c>
      <c r="E686" s="52" t="s">
        <v>454</v>
      </c>
      <c r="F686" s="121" t="s">
        <v>2255</v>
      </c>
      <c r="G686" s="52" t="s">
        <v>987</v>
      </c>
      <c r="H686" s="71" t="s">
        <v>376</v>
      </c>
      <c r="I686" s="71" t="s">
        <v>274</v>
      </c>
      <c r="J686" s="122">
        <v>460000</v>
      </c>
      <c r="K686" s="249" t="s">
        <v>137</v>
      </c>
      <c r="L686" s="78"/>
      <c r="M686" s="78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71" t="s">
        <v>3208</v>
      </c>
      <c r="AG686" s="52" t="s">
        <v>3544</v>
      </c>
      <c r="AH686" s="54" t="s">
        <v>3472</v>
      </c>
      <c r="AI686" s="54" t="s">
        <v>2456</v>
      </c>
      <c r="AJ686" s="54"/>
      <c r="AK686" s="54" t="s">
        <v>1450</v>
      </c>
      <c r="AL686" s="54" t="s">
        <v>1570</v>
      </c>
      <c r="AM686" s="52" t="s">
        <v>3553</v>
      </c>
      <c r="AN686" s="119">
        <v>450000</v>
      </c>
      <c r="AO686" s="119"/>
      <c r="AP686" s="119">
        <f t="shared" si="22"/>
        <v>10000</v>
      </c>
      <c r="AQ686" s="189"/>
      <c r="AR686" s="189"/>
      <c r="AS686" s="18" t="s">
        <v>3232</v>
      </c>
      <c r="AT686" s="18" t="s">
        <v>3232</v>
      </c>
      <c r="AU686" s="18" t="s">
        <v>3273</v>
      </c>
      <c r="AV686" s="19"/>
      <c r="AW686" s="19"/>
      <c r="AX686" s="19"/>
    </row>
    <row r="687" spans="1:50" s="123" customFormat="1" ht="72" hidden="1" x14ac:dyDescent="0.2">
      <c r="A687" s="52" t="s">
        <v>50</v>
      </c>
      <c r="B687" s="52" t="s">
        <v>277</v>
      </c>
      <c r="C687" s="52" t="s">
        <v>276</v>
      </c>
      <c r="D687" s="52" t="s">
        <v>33</v>
      </c>
      <c r="E687" s="52" t="s">
        <v>454</v>
      </c>
      <c r="F687" s="121" t="s">
        <v>2256</v>
      </c>
      <c r="G687" s="52" t="s">
        <v>988</v>
      </c>
      <c r="H687" s="71" t="s">
        <v>599</v>
      </c>
      <c r="I687" s="71" t="s">
        <v>274</v>
      </c>
      <c r="J687" s="122">
        <v>120000</v>
      </c>
      <c r="K687" s="249" t="s">
        <v>137</v>
      </c>
      <c r="L687" s="78"/>
      <c r="M687" s="78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71" t="s">
        <v>3208</v>
      </c>
      <c r="AG687" s="52" t="s">
        <v>3544</v>
      </c>
      <c r="AH687" s="54" t="s">
        <v>3472</v>
      </c>
      <c r="AI687" s="54" t="s">
        <v>2456</v>
      </c>
      <c r="AJ687" s="54"/>
      <c r="AK687" s="54" t="s">
        <v>1450</v>
      </c>
      <c r="AL687" s="54" t="s">
        <v>1570</v>
      </c>
      <c r="AM687" s="52" t="s">
        <v>3553</v>
      </c>
      <c r="AN687" s="122">
        <v>120000</v>
      </c>
      <c r="AO687" s="119"/>
      <c r="AP687" s="119">
        <f t="shared" si="22"/>
        <v>0</v>
      </c>
      <c r="AQ687" s="189"/>
      <c r="AR687" s="189"/>
      <c r="AS687" s="18" t="s">
        <v>3232</v>
      </c>
      <c r="AT687" s="18" t="s">
        <v>3232</v>
      </c>
      <c r="AU687" s="18" t="s">
        <v>3273</v>
      </c>
      <c r="AV687" s="19"/>
      <c r="AW687" s="19"/>
      <c r="AX687" s="19"/>
    </row>
    <row r="688" spans="1:50" s="123" customFormat="1" ht="72" hidden="1" x14ac:dyDescent="0.2">
      <c r="A688" s="52" t="s">
        <v>50</v>
      </c>
      <c r="B688" s="52" t="s">
        <v>277</v>
      </c>
      <c r="C688" s="52" t="s">
        <v>276</v>
      </c>
      <c r="D688" s="52" t="s">
        <v>33</v>
      </c>
      <c r="E688" s="52" t="s">
        <v>454</v>
      </c>
      <c r="F688" s="121" t="s">
        <v>2257</v>
      </c>
      <c r="G688" s="52" t="s">
        <v>989</v>
      </c>
      <c r="H688" s="71" t="s">
        <v>340</v>
      </c>
      <c r="I688" s="71" t="s">
        <v>274</v>
      </c>
      <c r="J688" s="122">
        <v>900000</v>
      </c>
      <c r="K688" s="249" t="s">
        <v>137</v>
      </c>
      <c r="L688" s="78"/>
      <c r="M688" s="78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71" t="s">
        <v>3208</v>
      </c>
      <c r="AG688" s="52" t="s">
        <v>3544</v>
      </c>
      <c r="AH688" s="54" t="s">
        <v>3472</v>
      </c>
      <c r="AI688" s="54" t="s">
        <v>2456</v>
      </c>
      <c r="AJ688" s="54"/>
      <c r="AK688" s="54" t="s">
        <v>1450</v>
      </c>
      <c r="AL688" s="54" t="s">
        <v>1570</v>
      </c>
      <c r="AM688" s="52" t="s">
        <v>3553</v>
      </c>
      <c r="AN688" s="119">
        <v>876000</v>
      </c>
      <c r="AO688" s="119"/>
      <c r="AP688" s="119">
        <f t="shared" si="22"/>
        <v>24000</v>
      </c>
      <c r="AQ688" s="189"/>
      <c r="AR688" s="189"/>
      <c r="AS688" s="18" t="s">
        <v>3232</v>
      </c>
      <c r="AT688" s="18" t="s">
        <v>3232</v>
      </c>
      <c r="AU688" s="18" t="s">
        <v>3273</v>
      </c>
      <c r="AV688" s="19"/>
      <c r="AW688" s="19"/>
      <c r="AX688" s="19"/>
    </row>
    <row r="689" spans="1:50" s="123" customFormat="1" ht="72" hidden="1" x14ac:dyDescent="0.2">
      <c r="A689" s="52" t="s">
        <v>50</v>
      </c>
      <c r="B689" s="52" t="s">
        <v>277</v>
      </c>
      <c r="C689" s="52" t="s">
        <v>276</v>
      </c>
      <c r="D689" s="52" t="s">
        <v>33</v>
      </c>
      <c r="E689" s="52" t="s">
        <v>454</v>
      </c>
      <c r="F689" s="121" t="s">
        <v>2258</v>
      </c>
      <c r="G689" s="52" t="s">
        <v>990</v>
      </c>
      <c r="H689" s="71" t="s">
        <v>269</v>
      </c>
      <c r="I689" s="71" t="s">
        <v>275</v>
      </c>
      <c r="J689" s="122">
        <v>812000</v>
      </c>
      <c r="K689" s="249" t="s">
        <v>137</v>
      </c>
      <c r="L689" s="78"/>
      <c r="M689" s="78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71" t="s">
        <v>3208</v>
      </c>
      <c r="AG689" s="52" t="s">
        <v>3544</v>
      </c>
      <c r="AH689" s="54" t="s">
        <v>3472</v>
      </c>
      <c r="AI689" s="54" t="s">
        <v>2456</v>
      </c>
      <c r="AJ689" s="54"/>
      <c r="AK689" s="54" t="s">
        <v>1450</v>
      </c>
      <c r="AL689" s="54" t="s">
        <v>1570</v>
      </c>
      <c r="AM689" s="52" t="s">
        <v>3553</v>
      </c>
      <c r="AN689" s="119">
        <v>800000</v>
      </c>
      <c r="AO689" s="119"/>
      <c r="AP689" s="119">
        <f t="shared" si="22"/>
        <v>12000</v>
      </c>
      <c r="AQ689" s="189"/>
      <c r="AR689" s="189"/>
      <c r="AS689" s="18" t="s">
        <v>3232</v>
      </c>
      <c r="AT689" s="18" t="s">
        <v>3232</v>
      </c>
      <c r="AU689" s="18" t="s">
        <v>3273</v>
      </c>
      <c r="AV689" s="19"/>
      <c r="AW689" s="19"/>
      <c r="AX689" s="19"/>
    </row>
    <row r="690" spans="1:50" s="123" customFormat="1" ht="72" hidden="1" x14ac:dyDescent="0.2">
      <c r="A690" s="52" t="s">
        <v>50</v>
      </c>
      <c r="B690" s="52" t="s">
        <v>277</v>
      </c>
      <c r="C690" s="52" t="s">
        <v>276</v>
      </c>
      <c r="D690" s="52" t="s">
        <v>11</v>
      </c>
      <c r="E690" s="52" t="s">
        <v>310</v>
      </c>
      <c r="F690" s="121" t="s">
        <v>2259</v>
      </c>
      <c r="G690" s="52" t="s">
        <v>991</v>
      </c>
      <c r="H690" s="71" t="s">
        <v>270</v>
      </c>
      <c r="I690" s="71" t="s">
        <v>273</v>
      </c>
      <c r="J690" s="122">
        <v>7000</v>
      </c>
      <c r="K690" s="78"/>
      <c r="L690" s="78"/>
      <c r="M690" s="249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71" t="s">
        <v>3208</v>
      </c>
      <c r="AG690" s="52" t="s">
        <v>3544</v>
      </c>
      <c r="AH690" s="54" t="s">
        <v>3472</v>
      </c>
      <c r="AI690" s="54" t="s">
        <v>2456</v>
      </c>
      <c r="AJ690" s="54"/>
      <c r="AK690" s="54" t="s">
        <v>1446</v>
      </c>
      <c r="AL690" s="54" t="s">
        <v>1571</v>
      </c>
      <c r="AM690" s="52" t="s">
        <v>3553</v>
      </c>
      <c r="AN690" s="122">
        <v>7000</v>
      </c>
      <c r="AO690" s="119"/>
      <c r="AP690" s="119">
        <f t="shared" si="22"/>
        <v>0</v>
      </c>
      <c r="AQ690" s="189"/>
      <c r="AR690" s="189"/>
      <c r="AS690" s="18" t="s">
        <v>3207</v>
      </c>
      <c r="AT690" s="18" t="s">
        <v>3207</v>
      </c>
      <c r="AU690" s="18" t="s">
        <v>3241</v>
      </c>
      <c r="AV690" s="19"/>
      <c r="AW690" s="19"/>
      <c r="AX690" s="19"/>
    </row>
    <row r="691" spans="1:50" s="123" customFormat="1" ht="72" hidden="1" x14ac:dyDescent="0.2">
      <c r="A691" s="52" t="s">
        <v>50</v>
      </c>
      <c r="B691" s="52" t="s">
        <v>277</v>
      </c>
      <c r="C691" s="52" t="s">
        <v>276</v>
      </c>
      <c r="D691" s="52" t="s">
        <v>11</v>
      </c>
      <c r="E691" s="52" t="s">
        <v>310</v>
      </c>
      <c r="F691" s="121" t="s">
        <v>2260</v>
      </c>
      <c r="G691" s="52" t="s">
        <v>992</v>
      </c>
      <c r="H691" s="71" t="s">
        <v>272</v>
      </c>
      <c r="I691" s="71" t="s">
        <v>273</v>
      </c>
      <c r="J691" s="122">
        <v>24000</v>
      </c>
      <c r="K691" s="78"/>
      <c r="L691" s="78"/>
      <c r="M691" s="249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71" t="s">
        <v>3208</v>
      </c>
      <c r="AG691" s="52" t="s">
        <v>3544</v>
      </c>
      <c r="AH691" s="54" t="s">
        <v>3472</v>
      </c>
      <c r="AI691" s="54" t="s">
        <v>2456</v>
      </c>
      <c r="AJ691" s="54"/>
      <c r="AK691" s="54" t="s">
        <v>1446</v>
      </c>
      <c r="AL691" s="54" t="s">
        <v>1571</v>
      </c>
      <c r="AM691" s="52" t="s">
        <v>3553</v>
      </c>
      <c r="AN691" s="119">
        <v>22200</v>
      </c>
      <c r="AO691" s="119"/>
      <c r="AP691" s="119">
        <f t="shared" si="22"/>
        <v>1800</v>
      </c>
      <c r="AQ691" s="189"/>
      <c r="AR691" s="189"/>
      <c r="AS691" s="18" t="s">
        <v>3207</v>
      </c>
      <c r="AT691" s="18" t="s">
        <v>3207</v>
      </c>
      <c r="AU691" s="18" t="s">
        <v>3241</v>
      </c>
      <c r="AV691" s="19"/>
      <c r="AW691" s="19"/>
      <c r="AX691" s="19"/>
    </row>
    <row r="692" spans="1:50" s="123" customFormat="1" ht="72" hidden="1" x14ac:dyDescent="0.2">
      <c r="A692" s="52" t="s">
        <v>50</v>
      </c>
      <c r="B692" s="52" t="s">
        <v>277</v>
      </c>
      <c r="C692" s="52" t="s">
        <v>276</v>
      </c>
      <c r="D692" s="52" t="s">
        <v>286</v>
      </c>
      <c r="E692" s="52" t="s">
        <v>310</v>
      </c>
      <c r="F692" s="121" t="s">
        <v>2261</v>
      </c>
      <c r="G692" s="52" t="s">
        <v>993</v>
      </c>
      <c r="H692" s="71" t="s">
        <v>269</v>
      </c>
      <c r="I692" s="71" t="s">
        <v>271</v>
      </c>
      <c r="J692" s="122">
        <v>40000</v>
      </c>
      <c r="K692" s="78"/>
      <c r="L692" s="78"/>
      <c r="M692" s="249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3200</v>
      </c>
      <c r="AF692" s="71" t="s">
        <v>3242</v>
      </c>
      <c r="AG692" s="52" t="s">
        <v>3544</v>
      </c>
      <c r="AH692" s="52" t="s">
        <v>3475</v>
      </c>
      <c r="AI692" s="54" t="s">
        <v>2457</v>
      </c>
      <c r="AJ692" s="54"/>
      <c r="AK692" s="54" t="s">
        <v>1446</v>
      </c>
      <c r="AL692" s="54" t="s">
        <v>1571</v>
      </c>
      <c r="AM692" s="52" t="s">
        <v>3553</v>
      </c>
      <c r="AN692" s="119"/>
      <c r="AO692" s="119">
        <v>35800</v>
      </c>
      <c r="AP692" s="119">
        <f t="shared" si="22"/>
        <v>4200</v>
      </c>
      <c r="AQ692" s="189"/>
      <c r="AR692" s="189"/>
      <c r="AS692" s="18"/>
      <c r="AT692" s="18"/>
      <c r="AU692" s="18" t="s">
        <v>3241</v>
      </c>
      <c r="AV692" s="19"/>
      <c r="AW692" s="19"/>
      <c r="AX692" s="19"/>
    </row>
    <row r="693" spans="1:50" s="123" customFormat="1" ht="72" hidden="1" x14ac:dyDescent="0.2">
      <c r="A693" s="52" t="s">
        <v>50</v>
      </c>
      <c r="B693" s="52" t="s">
        <v>277</v>
      </c>
      <c r="C693" s="52" t="s">
        <v>276</v>
      </c>
      <c r="D693" s="52" t="s">
        <v>286</v>
      </c>
      <c r="E693" s="52" t="s">
        <v>310</v>
      </c>
      <c r="F693" s="121" t="s">
        <v>2262</v>
      </c>
      <c r="G693" s="52" t="s">
        <v>994</v>
      </c>
      <c r="H693" s="71" t="s">
        <v>387</v>
      </c>
      <c r="I693" s="71" t="s">
        <v>271</v>
      </c>
      <c r="J693" s="122">
        <v>56000</v>
      </c>
      <c r="K693" s="78"/>
      <c r="L693" s="78"/>
      <c r="M693" s="249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71" t="s">
        <v>3200</v>
      </c>
      <c r="AG693" s="54" t="s">
        <v>3544</v>
      </c>
      <c r="AH693" s="52" t="s">
        <v>2457</v>
      </c>
      <c r="AI693" s="52" t="s">
        <v>2457</v>
      </c>
      <c r="AJ693" s="52"/>
      <c r="AK693" s="54" t="s">
        <v>1446</v>
      </c>
      <c r="AL693" s="54" t="s">
        <v>1571</v>
      </c>
      <c r="AM693" s="52" t="s">
        <v>3552</v>
      </c>
      <c r="AN693" s="119"/>
      <c r="AO693" s="122">
        <v>56000</v>
      </c>
      <c r="AP693" s="119">
        <f t="shared" si="22"/>
        <v>0</v>
      </c>
      <c r="AQ693" s="189"/>
      <c r="AR693" s="189"/>
      <c r="AS693" s="18"/>
      <c r="AT693" s="18"/>
      <c r="AU693" s="18"/>
      <c r="AV693" s="17">
        <v>56000</v>
      </c>
      <c r="AW693" s="18" t="s">
        <v>1289</v>
      </c>
      <c r="AX693" s="19"/>
    </row>
    <row r="694" spans="1:50" s="123" customFormat="1" ht="90" hidden="1" x14ac:dyDescent="0.2">
      <c r="A694" s="52" t="s">
        <v>50</v>
      </c>
      <c r="B694" s="52" t="s">
        <v>277</v>
      </c>
      <c r="C694" s="52" t="s">
        <v>276</v>
      </c>
      <c r="D694" s="52" t="s">
        <v>286</v>
      </c>
      <c r="E694" s="52" t="s">
        <v>310</v>
      </c>
      <c r="F694" s="121" t="s">
        <v>2263</v>
      </c>
      <c r="G694" s="52" t="s">
        <v>995</v>
      </c>
      <c r="H694" s="71" t="s">
        <v>270</v>
      </c>
      <c r="I694" s="71" t="s">
        <v>271</v>
      </c>
      <c r="J694" s="122">
        <v>19600</v>
      </c>
      <c r="K694" s="78"/>
      <c r="L694" s="78"/>
      <c r="M694" s="249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3200</v>
      </c>
      <c r="AF694" s="71" t="s">
        <v>3242</v>
      </c>
      <c r="AG694" s="52" t="s">
        <v>3544</v>
      </c>
      <c r="AH694" s="52" t="s">
        <v>3475</v>
      </c>
      <c r="AI694" s="54" t="s">
        <v>2457</v>
      </c>
      <c r="AJ694" s="54"/>
      <c r="AK694" s="54" t="s">
        <v>1446</v>
      </c>
      <c r="AL694" s="54" t="s">
        <v>1571</v>
      </c>
      <c r="AM694" s="52" t="s">
        <v>3553</v>
      </c>
      <c r="AN694" s="119"/>
      <c r="AO694" s="119">
        <v>14990</v>
      </c>
      <c r="AP694" s="119">
        <f t="shared" si="22"/>
        <v>4610</v>
      </c>
      <c r="AQ694" s="189"/>
      <c r="AR694" s="189"/>
      <c r="AS694" s="18"/>
      <c r="AT694" s="18"/>
      <c r="AU694" s="18" t="s">
        <v>3207</v>
      </c>
      <c r="AV694" s="74">
        <v>14990</v>
      </c>
      <c r="AW694" s="17">
        <v>4610</v>
      </c>
      <c r="AX694" s="19"/>
    </row>
    <row r="695" spans="1:50" s="123" customFormat="1" ht="72" hidden="1" x14ac:dyDescent="0.2">
      <c r="A695" s="52" t="s">
        <v>50</v>
      </c>
      <c r="B695" s="52" t="s">
        <v>277</v>
      </c>
      <c r="C695" s="52" t="s">
        <v>276</v>
      </c>
      <c r="D695" s="52" t="s">
        <v>10</v>
      </c>
      <c r="E695" s="52" t="s">
        <v>311</v>
      </c>
      <c r="F695" s="121" t="s">
        <v>2264</v>
      </c>
      <c r="G695" s="52" t="s">
        <v>996</v>
      </c>
      <c r="H695" s="71" t="s">
        <v>317</v>
      </c>
      <c r="I695" s="71" t="s">
        <v>271</v>
      </c>
      <c r="J695" s="122">
        <v>150000</v>
      </c>
      <c r="K695" s="78"/>
      <c r="L695" s="78"/>
      <c r="M695" s="249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3200</v>
      </c>
      <c r="AF695" s="71" t="s">
        <v>3242</v>
      </c>
      <c r="AG695" s="52" t="s">
        <v>3544</v>
      </c>
      <c r="AH695" s="52" t="s">
        <v>3475</v>
      </c>
      <c r="AI695" s="54" t="s">
        <v>2457</v>
      </c>
      <c r="AJ695" s="54"/>
      <c r="AK695" s="54" t="s">
        <v>1446</v>
      </c>
      <c r="AL695" s="54" t="s">
        <v>1571</v>
      </c>
      <c r="AM695" s="52" t="s">
        <v>3553</v>
      </c>
      <c r="AN695" s="119"/>
      <c r="AO695" s="119">
        <v>147500</v>
      </c>
      <c r="AP695" s="119">
        <f t="shared" si="22"/>
        <v>2500</v>
      </c>
      <c r="AQ695" s="189"/>
      <c r="AR695" s="189"/>
      <c r="AS695" s="18"/>
      <c r="AT695" s="18"/>
      <c r="AU695" s="18" t="s">
        <v>3207</v>
      </c>
      <c r="AV695" s="17">
        <v>147500</v>
      </c>
      <c r="AW695" s="17">
        <v>2500</v>
      </c>
      <c r="AX695" s="19"/>
    </row>
    <row r="696" spans="1:50" s="123" customFormat="1" ht="72" hidden="1" x14ac:dyDescent="0.2">
      <c r="A696" s="52" t="s">
        <v>50</v>
      </c>
      <c r="B696" s="52" t="s">
        <v>277</v>
      </c>
      <c r="C696" s="52" t="s">
        <v>276</v>
      </c>
      <c r="D696" s="52" t="s">
        <v>10</v>
      </c>
      <c r="E696" s="52" t="s">
        <v>311</v>
      </c>
      <c r="F696" s="121" t="s">
        <v>2265</v>
      </c>
      <c r="G696" s="52" t="s">
        <v>997</v>
      </c>
      <c r="H696" s="71" t="s">
        <v>269</v>
      </c>
      <c r="I696" s="71" t="s">
        <v>271</v>
      </c>
      <c r="J696" s="122">
        <v>30000</v>
      </c>
      <c r="K696" s="78"/>
      <c r="L696" s="78"/>
      <c r="M696" s="249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3200</v>
      </c>
      <c r="AF696" s="71" t="s">
        <v>3242</v>
      </c>
      <c r="AG696" s="52" t="s">
        <v>3544</v>
      </c>
      <c r="AH696" s="52" t="s">
        <v>3475</v>
      </c>
      <c r="AI696" s="54" t="s">
        <v>2457</v>
      </c>
      <c r="AJ696" s="54"/>
      <c r="AK696" s="54" t="s">
        <v>1446</v>
      </c>
      <c r="AL696" s="54" t="s">
        <v>1571</v>
      </c>
      <c r="AM696" s="52" t="s">
        <v>3553</v>
      </c>
      <c r="AN696" s="119"/>
      <c r="AO696" s="119">
        <v>29000</v>
      </c>
      <c r="AP696" s="119">
        <f t="shared" si="22"/>
        <v>1000</v>
      </c>
      <c r="AQ696" s="189"/>
      <c r="AR696" s="189"/>
      <c r="AS696" s="18"/>
      <c r="AT696" s="18"/>
      <c r="AU696" s="18" t="s">
        <v>3207</v>
      </c>
      <c r="AV696" s="17">
        <v>29000</v>
      </c>
      <c r="AW696" s="17">
        <v>1000</v>
      </c>
      <c r="AX696" s="19"/>
    </row>
    <row r="697" spans="1:50" s="123" customFormat="1" ht="108" hidden="1" x14ac:dyDescent="0.2">
      <c r="A697" s="52" t="s">
        <v>50</v>
      </c>
      <c r="B697" s="52" t="s">
        <v>277</v>
      </c>
      <c r="C697" s="52" t="s">
        <v>276</v>
      </c>
      <c r="D697" s="52" t="s">
        <v>10</v>
      </c>
      <c r="E697" s="52" t="s">
        <v>311</v>
      </c>
      <c r="F697" s="121" t="s">
        <v>2266</v>
      </c>
      <c r="G697" s="52" t="s">
        <v>998</v>
      </c>
      <c r="H697" s="71" t="s">
        <v>317</v>
      </c>
      <c r="I697" s="71" t="s">
        <v>271</v>
      </c>
      <c r="J697" s="122">
        <v>12500</v>
      </c>
      <c r="K697" s="78"/>
      <c r="L697" s="78"/>
      <c r="M697" s="249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3200</v>
      </c>
      <c r="AF697" s="71" t="s">
        <v>3242</v>
      </c>
      <c r="AG697" s="52" t="s">
        <v>3544</v>
      </c>
      <c r="AH697" s="52" t="s">
        <v>3475</v>
      </c>
      <c r="AI697" s="54" t="s">
        <v>2457</v>
      </c>
      <c r="AJ697" s="54"/>
      <c r="AK697" s="54" t="s">
        <v>1446</v>
      </c>
      <c r="AL697" s="54" t="s">
        <v>1571</v>
      </c>
      <c r="AM697" s="52" t="s">
        <v>3553</v>
      </c>
      <c r="AN697" s="119"/>
      <c r="AO697" s="119">
        <v>11000</v>
      </c>
      <c r="AP697" s="119">
        <f t="shared" si="22"/>
        <v>1500</v>
      </c>
      <c r="AQ697" s="189"/>
      <c r="AR697" s="189"/>
      <c r="AS697" s="18"/>
      <c r="AT697" s="18"/>
      <c r="AU697" s="18" t="s">
        <v>3207</v>
      </c>
      <c r="AV697" s="17">
        <v>11000</v>
      </c>
      <c r="AW697" s="17">
        <v>1500</v>
      </c>
      <c r="AX697" s="19"/>
    </row>
    <row r="698" spans="1:50" s="123" customFormat="1" ht="72" hidden="1" x14ac:dyDescent="0.2">
      <c r="A698" s="52" t="s">
        <v>50</v>
      </c>
      <c r="B698" s="52" t="s">
        <v>277</v>
      </c>
      <c r="C698" s="52" t="s">
        <v>276</v>
      </c>
      <c r="D698" s="52" t="s">
        <v>10</v>
      </c>
      <c r="E698" s="52" t="s">
        <v>311</v>
      </c>
      <c r="F698" s="121" t="s">
        <v>2267</v>
      </c>
      <c r="G698" s="52" t="s">
        <v>999</v>
      </c>
      <c r="H698" s="71" t="s">
        <v>270</v>
      </c>
      <c r="I698" s="71" t="s">
        <v>268</v>
      </c>
      <c r="J698" s="122">
        <v>5400</v>
      </c>
      <c r="K698" s="78"/>
      <c r="L698" s="78"/>
      <c r="M698" s="249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3200</v>
      </c>
      <c r="AF698" s="71" t="s">
        <v>3242</v>
      </c>
      <c r="AG698" s="52" t="s">
        <v>3544</v>
      </c>
      <c r="AH698" s="52" t="s">
        <v>3475</v>
      </c>
      <c r="AI698" s="54" t="s">
        <v>2457</v>
      </c>
      <c r="AJ698" s="54"/>
      <c r="AK698" s="54" t="s">
        <v>1446</v>
      </c>
      <c r="AL698" s="54" t="s">
        <v>1571</v>
      </c>
      <c r="AM698" s="52" t="s">
        <v>3553</v>
      </c>
      <c r="AN698" s="119"/>
      <c r="AO698" s="119">
        <v>4000</v>
      </c>
      <c r="AP698" s="119">
        <f t="shared" si="22"/>
        <v>1400</v>
      </c>
      <c r="AQ698" s="189"/>
      <c r="AR698" s="189"/>
      <c r="AS698" s="18"/>
      <c r="AT698" s="18"/>
      <c r="AU698" s="18" t="s">
        <v>3207</v>
      </c>
      <c r="AV698" s="17">
        <v>4000</v>
      </c>
      <c r="AW698" s="17">
        <v>1400</v>
      </c>
      <c r="AX698" s="19"/>
    </row>
    <row r="699" spans="1:50" s="123" customFormat="1" ht="409.5" hidden="1" x14ac:dyDescent="0.2">
      <c r="A699" s="52" t="s">
        <v>50</v>
      </c>
      <c r="B699" s="52" t="s">
        <v>277</v>
      </c>
      <c r="C699" s="52" t="s">
        <v>17</v>
      </c>
      <c r="D699" s="52" t="s">
        <v>1566</v>
      </c>
      <c r="E699" s="52" t="s">
        <v>454</v>
      </c>
      <c r="F699" s="121" t="s">
        <v>2268</v>
      </c>
      <c r="G699" s="52" t="s">
        <v>1483</v>
      </c>
      <c r="H699" s="71" t="s">
        <v>270</v>
      </c>
      <c r="I699" s="71" t="s">
        <v>631</v>
      </c>
      <c r="J699" s="122">
        <v>16879500</v>
      </c>
      <c r="K699" s="249" t="s">
        <v>137</v>
      </c>
      <c r="L699" s="71"/>
      <c r="M699" s="71"/>
      <c r="N699" s="261"/>
      <c r="O699" s="262" t="s">
        <v>1478</v>
      </c>
      <c r="P699" s="262" t="s">
        <v>1479</v>
      </c>
      <c r="Q699" s="262" t="s">
        <v>1480</v>
      </c>
      <c r="R699" s="262" t="s">
        <v>1481</v>
      </c>
      <c r="S699" s="262" t="s">
        <v>124</v>
      </c>
      <c r="T699" s="262" t="s">
        <v>1289</v>
      </c>
      <c r="U699" s="262" t="s">
        <v>1289</v>
      </c>
      <c r="V699" s="262" t="s">
        <v>1482</v>
      </c>
      <c r="W699" s="263" t="s">
        <v>3259</v>
      </c>
      <c r="X699" s="262" t="s">
        <v>3260</v>
      </c>
      <c r="Y699" s="52" t="s">
        <v>3261</v>
      </c>
      <c r="Z699" s="52" t="s">
        <v>3855</v>
      </c>
      <c r="AA699" s="262" t="s">
        <v>3263</v>
      </c>
      <c r="AB699" s="52" t="s">
        <v>3264</v>
      </c>
      <c r="AC699" s="52" t="s">
        <v>3265</v>
      </c>
      <c r="AD699" s="264" t="s">
        <v>3856</v>
      </c>
      <c r="AE699" s="20" t="s">
        <v>3267</v>
      </c>
      <c r="AF699" s="54" t="s">
        <v>3267</v>
      </c>
      <c r="AG699" s="54" t="s">
        <v>3545</v>
      </c>
      <c r="AH699" s="54" t="s">
        <v>3514</v>
      </c>
      <c r="AI699" s="54" t="s">
        <v>2456</v>
      </c>
      <c r="AJ699" s="54"/>
      <c r="AK699" s="54" t="s">
        <v>1572</v>
      </c>
      <c r="AL699" s="54" t="s">
        <v>1572</v>
      </c>
      <c r="AM699" s="52" t="s">
        <v>3553</v>
      </c>
      <c r="AN699" s="257">
        <v>16879500</v>
      </c>
      <c r="AO699" s="119"/>
      <c r="AP699" s="119">
        <f t="shared" si="22"/>
        <v>0</v>
      </c>
      <c r="AQ699" s="187"/>
      <c r="AR699" s="189"/>
      <c r="AS699" s="19"/>
      <c r="AT699" s="19"/>
      <c r="AU699" s="19"/>
      <c r="AV699" s="19"/>
      <c r="AW699" s="19"/>
      <c r="AX699" s="19"/>
    </row>
    <row r="700" spans="1:50" s="123" customFormat="1" ht="72" x14ac:dyDescent="0.2">
      <c r="A700" s="52" t="s">
        <v>50</v>
      </c>
      <c r="B700" s="52" t="s">
        <v>277</v>
      </c>
      <c r="C700" s="52" t="s">
        <v>17</v>
      </c>
      <c r="D700" s="52" t="s">
        <v>34</v>
      </c>
      <c r="E700" s="52" t="s">
        <v>454</v>
      </c>
      <c r="F700" s="121" t="s">
        <v>2269</v>
      </c>
      <c r="G700" s="52" t="s">
        <v>1131</v>
      </c>
      <c r="H700" s="71" t="s">
        <v>270</v>
      </c>
      <c r="I700" s="71" t="s">
        <v>1119</v>
      </c>
      <c r="J700" s="122">
        <v>2759000</v>
      </c>
      <c r="K700" s="249" t="s">
        <v>137</v>
      </c>
      <c r="L700" s="78"/>
      <c r="M700" s="78"/>
      <c r="N700" s="19" t="s">
        <v>3857</v>
      </c>
      <c r="O700" s="19"/>
      <c r="P700" s="19"/>
      <c r="Q700" s="19"/>
      <c r="R700" s="19"/>
      <c r="S700" s="19"/>
      <c r="T700" s="19"/>
      <c r="U700" s="19"/>
      <c r="V700" s="19"/>
      <c r="W700" s="19"/>
      <c r="X700" s="18"/>
      <c r="Y700" s="46"/>
      <c r="Z700" s="19"/>
      <c r="AA700" s="19"/>
      <c r="AB700" s="52"/>
      <c r="AC700" s="52"/>
      <c r="AD700" s="52"/>
      <c r="AE700" s="19" t="s">
        <v>3268</v>
      </c>
      <c r="AF700" s="54" t="s">
        <v>3268</v>
      </c>
      <c r="AG700" s="54" t="s">
        <v>3541</v>
      </c>
      <c r="AH700" s="54" t="s">
        <v>3470</v>
      </c>
      <c r="AI700" s="52" t="s">
        <v>3467</v>
      </c>
      <c r="AJ700" s="52"/>
      <c r="AK700" s="54" t="s">
        <v>1484</v>
      </c>
      <c r="AL700" s="54" t="s">
        <v>1571</v>
      </c>
      <c r="AM700" s="52" t="s">
        <v>3553</v>
      </c>
      <c r="AN700" s="119"/>
      <c r="AO700" s="119"/>
      <c r="AP700" s="119">
        <f t="shared" si="22"/>
        <v>2759000</v>
      </c>
      <c r="AQ700" s="189" t="s">
        <v>3226</v>
      </c>
      <c r="AR700" s="189" t="s">
        <v>3274</v>
      </c>
      <c r="AS700" s="19"/>
      <c r="AT700" s="19"/>
      <c r="AU700" s="19"/>
      <c r="AV700" s="19"/>
      <c r="AW700" s="19"/>
      <c r="AX700" s="19"/>
    </row>
    <row r="701" spans="1:50" s="123" customFormat="1" ht="72" hidden="1" x14ac:dyDescent="0.2">
      <c r="A701" s="52" t="s">
        <v>50</v>
      </c>
      <c r="B701" s="52" t="s">
        <v>277</v>
      </c>
      <c r="C701" s="52" t="s">
        <v>17</v>
      </c>
      <c r="D701" s="52" t="s">
        <v>34</v>
      </c>
      <c r="E701" s="52" t="s">
        <v>454</v>
      </c>
      <c r="F701" s="121" t="s">
        <v>2270</v>
      </c>
      <c r="G701" s="52" t="s">
        <v>1132</v>
      </c>
      <c r="H701" s="71" t="s">
        <v>270</v>
      </c>
      <c r="I701" s="71" t="s">
        <v>1122</v>
      </c>
      <c r="J701" s="122">
        <v>1800000</v>
      </c>
      <c r="K701" s="249" t="s">
        <v>137</v>
      </c>
      <c r="L701" s="78"/>
      <c r="M701" s="78"/>
      <c r="N701" s="19" t="s">
        <v>3858</v>
      </c>
      <c r="O701" s="18" t="s">
        <v>3859</v>
      </c>
      <c r="P701" s="18" t="s">
        <v>3207</v>
      </c>
      <c r="Q701" s="19" t="s">
        <v>3860</v>
      </c>
      <c r="R701" s="18" t="s">
        <v>1279</v>
      </c>
      <c r="S701" s="18" t="s">
        <v>92</v>
      </c>
      <c r="T701" s="18" t="s">
        <v>1289</v>
      </c>
      <c r="U701" s="18" t="s">
        <v>1289</v>
      </c>
      <c r="V701" s="18" t="s">
        <v>3861</v>
      </c>
      <c r="W701" s="17">
        <v>1650000</v>
      </c>
      <c r="X701" s="18">
        <v>2</v>
      </c>
      <c r="Y701" s="20" t="s">
        <v>3862</v>
      </c>
      <c r="Z701" s="20" t="s">
        <v>3863</v>
      </c>
      <c r="AA701" s="18">
        <v>7014240244</v>
      </c>
      <c r="AB701" s="52"/>
      <c r="AC701" s="52"/>
      <c r="AD701" s="52"/>
      <c r="AE701" s="20"/>
      <c r="AF701" s="54" t="s">
        <v>3269</v>
      </c>
      <c r="AG701" s="54" t="s">
        <v>3541</v>
      </c>
      <c r="AH701" s="54" t="s">
        <v>3470</v>
      </c>
      <c r="AI701" s="52" t="s">
        <v>2456</v>
      </c>
      <c r="AJ701" s="52"/>
      <c r="AK701" s="54" t="s">
        <v>1485</v>
      </c>
      <c r="AL701" s="54" t="s">
        <v>1568</v>
      </c>
      <c r="AM701" s="52" t="s">
        <v>3553</v>
      </c>
      <c r="AN701" s="119">
        <v>1650000</v>
      </c>
      <c r="AO701" s="119"/>
      <c r="AP701" s="119">
        <f t="shared" si="22"/>
        <v>150000</v>
      </c>
      <c r="AQ701" s="189"/>
      <c r="AR701" s="198"/>
      <c r="AS701" s="19"/>
      <c r="AT701" s="19"/>
      <c r="AU701" s="19"/>
      <c r="AV701" s="19"/>
      <c r="AW701" s="19"/>
      <c r="AX701" s="19"/>
    </row>
    <row r="702" spans="1:50" s="123" customFormat="1" ht="72" hidden="1" x14ac:dyDescent="0.2">
      <c r="A702" s="52" t="s">
        <v>51</v>
      </c>
      <c r="B702" s="52" t="s">
        <v>277</v>
      </c>
      <c r="C702" s="52" t="s">
        <v>276</v>
      </c>
      <c r="D702" s="52" t="s">
        <v>11</v>
      </c>
      <c r="E702" s="52" t="s">
        <v>454</v>
      </c>
      <c r="F702" s="121" t="s">
        <v>2271</v>
      </c>
      <c r="G702" s="52" t="s">
        <v>1000</v>
      </c>
      <c r="H702" s="71" t="s">
        <v>360</v>
      </c>
      <c r="I702" s="71" t="s">
        <v>268</v>
      </c>
      <c r="J702" s="122">
        <v>150000</v>
      </c>
      <c r="K702" s="249" t="s">
        <v>137</v>
      </c>
      <c r="L702" s="78"/>
      <c r="M702" s="265"/>
      <c r="N702" s="19" t="s">
        <v>3866</v>
      </c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3867</v>
      </c>
      <c r="AF702" s="52" t="s">
        <v>2444</v>
      </c>
      <c r="AG702" s="52" t="s">
        <v>3537</v>
      </c>
      <c r="AH702" s="52" t="s">
        <v>3451</v>
      </c>
      <c r="AI702" s="52" t="s">
        <v>3467</v>
      </c>
      <c r="AJ702" s="52"/>
      <c r="AK702" s="52" t="s">
        <v>1486</v>
      </c>
      <c r="AL702" s="52" t="s">
        <v>1571</v>
      </c>
      <c r="AM702" s="52" t="s">
        <v>3553</v>
      </c>
      <c r="AN702" s="119"/>
      <c r="AO702" s="119"/>
      <c r="AP702" s="119">
        <f t="shared" si="22"/>
        <v>150000</v>
      </c>
      <c r="AQ702" s="189" t="s">
        <v>2445</v>
      </c>
      <c r="AR702" s="189" t="s">
        <v>2445</v>
      </c>
      <c r="AS702" s="332" t="s">
        <v>2445</v>
      </c>
      <c r="AT702" s="332" t="s">
        <v>2445</v>
      </c>
      <c r="AU702" s="332" t="s">
        <v>2445</v>
      </c>
      <c r="AV702" s="19"/>
      <c r="AW702" s="19"/>
      <c r="AX702" s="19"/>
    </row>
    <row r="703" spans="1:50" s="123" customFormat="1" ht="72" hidden="1" x14ac:dyDescent="0.2">
      <c r="A703" s="52" t="s">
        <v>51</v>
      </c>
      <c r="B703" s="52" t="s">
        <v>277</v>
      </c>
      <c r="C703" s="52" t="s">
        <v>276</v>
      </c>
      <c r="D703" s="52" t="s">
        <v>11</v>
      </c>
      <c r="E703" s="52" t="s">
        <v>454</v>
      </c>
      <c r="F703" s="121" t="s">
        <v>2272</v>
      </c>
      <c r="G703" s="52" t="s">
        <v>1001</v>
      </c>
      <c r="H703" s="71" t="s">
        <v>319</v>
      </c>
      <c r="I703" s="71" t="s">
        <v>274</v>
      </c>
      <c r="J703" s="122">
        <v>34000</v>
      </c>
      <c r="K703" s="249" t="s">
        <v>137</v>
      </c>
      <c r="L703" s="78"/>
      <c r="M703" s="265"/>
      <c r="N703" s="19" t="s">
        <v>3866</v>
      </c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3867</v>
      </c>
      <c r="AF703" s="52" t="s">
        <v>2444</v>
      </c>
      <c r="AG703" s="52" t="s">
        <v>3537</v>
      </c>
      <c r="AH703" s="52" t="s">
        <v>3451</v>
      </c>
      <c r="AI703" s="52" t="s">
        <v>3467</v>
      </c>
      <c r="AJ703" s="52"/>
      <c r="AK703" s="52" t="s">
        <v>1486</v>
      </c>
      <c r="AL703" s="52" t="s">
        <v>1571</v>
      </c>
      <c r="AM703" s="52" t="s">
        <v>3553</v>
      </c>
      <c r="AN703" s="119"/>
      <c r="AO703" s="119"/>
      <c r="AP703" s="119">
        <f t="shared" si="22"/>
        <v>34000</v>
      </c>
      <c r="AQ703" s="189" t="s">
        <v>2445</v>
      </c>
      <c r="AR703" s="189" t="s">
        <v>2445</v>
      </c>
      <c r="AS703" s="332" t="s">
        <v>2445</v>
      </c>
      <c r="AT703" s="332" t="s">
        <v>2445</v>
      </c>
      <c r="AU703" s="332" t="s">
        <v>2445</v>
      </c>
      <c r="AV703" s="19"/>
      <c r="AW703" s="19"/>
      <c r="AX703" s="19"/>
    </row>
    <row r="704" spans="1:50" s="123" customFormat="1" ht="72" hidden="1" x14ac:dyDescent="0.2">
      <c r="A704" s="52" t="s">
        <v>51</v>
      </c>
      <c r="B704" s="52" t="s">
        <v>277</v>
      </c>
      <c r="C704" s="52" t="s">
        <v>276</v>
      </c>
      <c r="D704" s="52" t="s">
        <v>11</v>
      </c>
      <c r="E704" s="52" t="s">
        <v>454</v>
      </c>
      <c r="F704" s="121" t="s">
        <v>2273</v>
      </c>
      <c r="G704" s="52" t="s">
        <v>1002</v>
      </c>
      <c r="H704" s="71" t="s">
        <v>269</v>
      </c>
      <c r="I704" s="71" t="s">
        <v>273</v>
      </c>
      <c r="J704" s="122">
        <v>12000</v>
      </c>
      <c r="K704" s="249" t="s">
        <v>137</v>
      </c>
      <c r="L704" s="78"/>
      <c r="M704" s="265"/>
      <c r="N704" s="19" t="s">
        <v>3866</v>
      </c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3867</v>
      </c>
      <c r="AF704" s="52" t="s">
        <v>2444</v>
      </c>
      <c r="AG704" s="52" t="s">
        <v>3537</v>
      </c>
      <c r="AH704" s="52" t="s">
        <v>3451</v>
      </c>
      <c r="AI704" s="52" t="s">
        <v>3467</v>
      </c>
      <c r="AJ704" s="52"/>
      <c r="AK704" s="52" t="s">
        <v>1486</v>
      </c>
      <c r="AL704" s="52" t="s">
        <v>1571</v>
      </c>
      <c r="AM704" s="52" t="s">
        <v>3553</v>
      </c>
      <c r="AN704" s="119"/>
      <c r="AO704" s="119"/>
      <c r="AP704" s="119">
        <f t="shared" si="22"/>
        <v>12000</v>
      </c>
      <c r="AQ704" s="189" t="s">
        <v>2445</v>
      </c>
      <c r="AR704" s="189" t="s">
        <v>2445</v>
      </c>
      <c r="AS704" s="332" t="s">
        <v>2445</v>
      </c>
      <c r="AT704" s="332" t="s">
        <v>2445</v>
      </c>
      <c r="AU704" s="332" t="s">
        <v>2445</v>
      </c>
      <c r="AV704" s="19"/>
      <c r="AW704" s="19"/>
      <c r="AX704" s="19"/>
    </row>
    <row r="705" spans="1:50" s="123" customFormat="1" ht="72" hidden="1" x14ac:dyDescent="0.2">
      <c r="A705" s="52" t="s">
        <v>51</v>
      </c>
      <c r="B705" s="52" t="s">
        <v>277</v>
      </c>
      <c r="C705" s="52" t="s">
        <v>276</v>
      </c>
      <c r="D705" s="52" t="s">
        <v>11</v>
      </c>
      <c r="E705" s="52" t="s">
        <v>454</v>
      </c>
      <c r="F705" s="121" t="s">
        <v>2274</v>
      </c>
      <c r="G705" s="52" t="s">
        <v>1003</v>
      </c>
      <c r="H705" s="71" t="s">
        <v>270</v>
      </c>
      <c r="I705" s="71" t="s">
        <v>803</v>
      </c>
      <c r="J705" s="122">
        <v>6000</v>
      </c>
      <c r="K705" s="249" t="s">
        <v>137</v>
      </c>
      <c r="L705" s="78"/>
      <c r="M705" s="265"/>
      <c r="N705" s="19" t="s">
        <v>3866</v>
      </c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3867</v>
      </c>
      <c r="AF705" s="52" t="s">
        <v>2444</v>
      </c>
      <c r="AG705" s="52" t="s">
        <v>3537</v>
      </c>
      <c r="AH705" s="52" t="s">
        <v>3451</v>
      </c>
      <c r="AI705" s="52" t="s">
        <v>3467</v>
      </c>
      <c r="AJ705" s="52"/>
      <c r="AK705" s="52" t="s">
        <v>1486</v>
      </c>
      <c r="AL705" s="52" t="s">
        <v>1571</v>
      </c>
      <c r="AM705" s="52" t="s">
        <v>3553</v>
      </c>
      <c r="AN705" s="119"/>
      <c r="AO705" s="119"/>
      <c r="AP705" s="119">
        <f t="shared" si="22"/>
        <v>6000</v>
      </c>
      <c r="AQ705" s="189" t="s">
        <v>2445</v>
      </c>
      <c r="AR705" s="189" t="s">
        <v>2445</v>
      </c>
      <c r="AS705" s="332" t="s">
        <v>2445</v>
      </c>
      <c r="AT705" s="332" t="s">
        <v>2445</v>
      </c>
      <c r="AU705" s="332" t="s">
        <v>2445</v>
      </c>
      <c r="AV705" s="19"/>
      <c r="AW705" s="19"/>
      <c r="AX705" s="19"/>
    </row>
    <row r="706" spans="1:50" s="123" customFormat="1" ht="72" hidden="1" x14ac:dyDescent="0.2">
      <c r="A706" s="52" t="s">
        <v>51</v>
      </c>
      <c r="B706" s="52" t="s">
        <v>277</v>
      </c>
      <c r="C706" s="52" t="s">
        <v>276</v>
      </c>
      <c r="D706" s="52" t="s">
        <v>11</v>
      </c>
      <c r="E706" s="52" t="s">
        <v>454</v>
      </c>
      <c r="F706" s="121" t="s">
        <v>2275</v>
      </c>
      <c r="G706" s="52" t="s">
        <v>1004</v>
      </c>
      <c r="H706" s="71" t="s">
        <v>269</v>
      </c>
      <c r="I706" s="71" t="s">
        <v>275</v>
      </c>
      <c r="J706" s="122">
        <v>10000</v>
      </c>
      <c r="K706" s="249" t="s">
        <v>137</v>
      </c>
      <c r="L706" s="78"/>
      <c r="M706" s="78"/>
      <c r="N706" s="19" t="s">
        <v>3866</v>
      </c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3867</v>
      </c>
      <c r="AF706" s="52" t="s">
        <v>2444</v>
      </c>
      <c r="AG706" s="52" t="s">
        <v>3537</v>
      </c>
      <c r="AH706" s="52" t="s">
        <v>3451</v>
      </c>
      <c r="AI706" s="52" t="s">
        <v>3467</v>
      </c>
      <c r="AJ706" s="52"/>
      <c r="AK706" s="52" t="s">
        <v>1486</v>
      </c>
      <c r="AL706" s="52" t="s">
        <v>1571</v>
      </c>
      <c r="AM706" s="52" t="s">
        <v>3553</v>
      </c>
      <c r="AN706" s="119"/>
      <c r="AO706" s="119"/>
      <c r="AP706" s="119">
        <f t="shared" si="22"/>
        <v>10000</v>
      </c>
      <c r="AQ706" s="189" t="s">
        <v>2445</v>
      </c>
      <c r="AR706" s="189" t="s">
        <v>2445</v>
      </c>
      <c r="AS706" s="332" t="s">
        <v>2445</v>
      </c>
      <c r="AT706" s="332" t="s">
        <v>2445</v>
      </c>
      <c r="AU706" s="332" t="s">
        <v>2445</v>
      </c>
      <c r="AV706" s="19"/>
      <c r="AW706" s="19"/>
      <c r="AX706" s="19"/>
    </row>
    <row r="707" spans="1:50" s="123" customFormat="1" ht="72" hidden="1" x14ac:dyDescent="0.2">
      <c r="A707" s="52" t="s">
        <v>51</v>
      </c>
      <c r="B707" s="52" t="s">
        <v>277</v>
      </c>
      <c r="C707" s="52" t="s">
        <v>276</v>
      </c>
      <c r="D707" s="52" t="s">
        <v>286</v>
      </c>
      <c r="E707" s="52" t="s">
        <v>454</v>
      </c>
      <c r="F707" s="121" t="s">
        <v>2276</v>
      </c>
      <c r="G707" s="52" t="s">
        <v>1005</v>
      </c>
      <c r="H707" s="71" t="s">
        <v>317</v>
      </c>
      <c r="I707" s="71" t="s">
        <v>271</v>
      </c>
      <c r="J707" s="122">
        <v>104000</v>
      </c>
      <c r="K707" s="249" t="s">
        <v>137</v>
      </c>
      <c r="L707" s="78"/>
      <c r="M707" s="265"/>
      <c r="N707" s="19" t="s">
        <v>3868</v>
      </c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3869</v>
      </c>
      <c r="AF707" s="52" t="s">
        <v>2444</v>
      </c>
      <c r="AG707" s="52" t="s">
        <v>3537</v>
      </c>
      <c r="AH707" s="52" t="s">
        <v>3451</v>
      </c>
      <c r="AI707" s="52" t="s">
        <v>3467</v>
      </c>
      <c r="AJ707" s="52"/>
      <c r="AK707" s="52" t="s">
        <v>1486</v>
      </c>
      <c r="AL707" s="52" t="s">
        <v>1571</v>
      </c>
      <c r="AM707" s="52" t="s">
        <v>3553</v>
      </c>
      <c r="AN707" s="119"/>
      <c r="AO707" s="119"/>
      <c r="AP707" s="119">
        <f t="shared" ref="AP707:AP770" si="23">J707-AN707-AO707</f>
        <v>104000</v>
      </c>
      <c r="AQ707" s="189" t="s">
        <v>2445</v>
      </c>
      <c r="AR707" s="189" t="s">
        <v>2445</v>
      </c>
      <c r="AS707" s="332" t="s">
        <v>2445</v>
      </c>
      <c r="AT707" s="332" t="s">
        <v>2445</v>
      </c>
      <c r="AU707" s="332" t="s">
        <v>2445</v>
      </c>
      <c r="AV707" s="19"/>
      <c r="AW707" s="19"/>
      <c r="AX707" s="19"/>
    </row>
    <row r="708" spans="1:50" s="123" customFormat="1" ht="72" hidden="1" x14ac:dyDescent="0.2">
      <c r="A708" s="52" t="s">
        <v>51</v>
      </c>
      <c r="B708" s="52" t="s">
        <v>277</v>
      </c>
      <c r="C708" s="52" t="s">
        <v>276</v>
      </c>
      <c r="D708" s="52" t="s">
        <v>286</v>
      </c>
      <c r="E708" s="52" t="s">
        <v>454</v>
      </c>
      <c r="F708" s="121" t="s">
        <v>2300</v>
      </c>
      <c r="G708" s="52" t="s">
        <v>1006</v>
      </c>
      <c r="H708" s="71" t="s">
        <v>317</v>
      </c>
      <c r="I708" s="71" t="s">
        <v>271</v>
      </c>
      <c r="J708" s="122">
        <v>163500</v>
      </c>
      <c r="K708" s="249" t="s">
        <v>137</v>
      </c>
      <c r="L708" s="78"/>
      <c r="M708" s="265"/>
      <c r="N708" s="19" t="s">
        <v>3868</v>
      </c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3869</v>
      </c>
      <c r="AF708" s="52" t="s">
        <v>2444</v>
      </c>
      <c r="AG708" s="52" t="s">
        <v>3537</v>
      </c>
      <c r="AH708" s="52" t="s">
        <v>3451</v>
      </c>
      <c r="AI708" s="52" t="s">
        <v>3467</v>
      </c>
      <c r="AJ708" s="52"/>
      <c r="AK708" s="52" t="s">
        <v>1486</v>
      </c>
      <c r="AL708" s="52" t="s">
        <v>1571</v>
      </c>
      <c r="AM708" s="52" t="s">
        <v>3553</v>
      </c>
      <c r="AN708" s="119"/>
      <c r="AO708" s="119"/>
      <c r="AP708" s="119">
        <f t="shared" si="23"/>
        <v>163500</v>
      </c>
      <c r="AQ708" s="189" t="s">
        <v>2445</v>
      </c>
      <c r="AR708" s="189" t="s">
        <v>2445</v>
      </c>
      <c r="AS708" s="332" t="s">
        <v>2445</v>
      </c>
      <c r="AT708" s="332" t="s">
        <v>2445</v>
      </c>
      <c r="AU708" s="332" t="s">
        <v>2445</v>
      </c>
      <c r="AV708" s="19"/>
      <c r="AW708" s="19"/>
      <c r="AX708" s="19"/>
    </row>
    <row r="709" spans="1:50" s="123" customFormat="1" ht="72" hidden="1" x14ac:dyDescent="0.2">
      <c r="A709" s="52" t="s">
        <v>51</v>
      </c>
      <c r="B709" s="52" t="s">
        <v>277</v>
      </c>
      <c r="C709" s="52" t="s">
        <v>276</v>
      </c>
      <c r="D709" s="52" t="s">
        <v>286</v>
      </c>
      <c r="E709" s="52" t="s">
        <v>454</v>
      </c>
      <c r="F709" s="121" t="s">
        <v>2278</v>
      </c>
      <c r="G709" s="52" t="s">
        <v>1007</v>
      </c>
      <c r="H709" s="71" t="s">
        <v>317</v>
      </c>
      <c r="I709" s="71" t="s">
        <v>281</v>
      </c>
      <c r="J709" s="122">
        <v>65500</v>
      </c>
      <c r="K709" s="249" t="s">
        <v>137</v>
      </c>
      <c r="L709" s="78"/>
      <c r="M709" s="265"/>
      <c r="N709" s="19" t="s">
        <v>3868</v>
      </c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3869</v>
      </c>
      <c r="AF709" s="52" t="s">
        <v>2444</v>
      </c>
      <c r="AG709" s="52" t="s">
        <v>3537</v>
      </c>
      <c r="AH709" s="52" t="s">
        <v>3451</v>
      </c>
      <c r="AI709" s="52" t="s">
        <v>3467</v>
      </c>
      <c r="AJ709" s="52"/>
      <c r="AK709" s="52" t="s">
        <v>1486</v>
      </c>
      <c r="AL709" s="52" t="s">
        <v>1571</v>
      </c>
      <c r="AM709" s="52" t="s">
        <v>3553</v>
      </c>
      <c r="AN709" s="119"/>
      <c r="AO709" s="119"/>
      <c r="AP709" s="119">
        <f t="shared" si="23"/>
        <v>65500</v>
      </c>
      <c r="AQ709" s="189" t="s">
        <v>2445</v>
      </c>
      <c r="AR709" s="189" t="s">
        <v>2445</v>
      </c>
      <c r="AS709" s="332" t="s">
        <v>2445</v>
      </c>
      <c r="AT709" s="332" t="s">
        <v>2445</v>
      </c>
      <c r="AU709" s="332" t="s">
        <v>2445</v>
      </c>
      <c r="AV709" s="19"/>
      <c r="AW709" s="19"/>
      <c r="AX709" s="19"/>
    </row>
    <row r="710" spans="1:50" s="123" customFormat="1" ht="72" hidden="1" x14ac:dyDescent="0.2">
      <c r="A710" s="52" t="s">
        <v>51</v>
      </c>
      <c r="B710" s="52" t="s">
        <v>277</v>
      </c>
      <c r="C710" s="52" t="s">
        <v>276</v>
      </c>
      <c r="D710" s="52" t="s">
        <v>13</v>
      </c>
      <c r="E710" s="52" t="s">
        <v>454</v>
      </c>
      <c r="F710" s="121" t="s">
        <v>2279</v>
      </c>
      <c r="G710" s="52" t="s">
        <v>1008</v>
      </c>
      <c r="H710" s="71" t="s">
        <v>272</v>
      </c>
      <c r="I710" s="71" t="s">
        <v>271</v>
      </c>
      <c r="J710" s="122">
        <v>15000</v>
      </c>
      <c r="K710" s="78"/>
      <c r="L710" s="78"/>
      <c r="M710" s="249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3870</v>
      </c>
      <c r="AF710" s="52" t="s">
        <v>3275</v>
      </c>
      <c r="AG710" s="52" t="s">
        <v>3540</v>
      </c>
      <c r="AH710" s="52" t="s">
        <v>1571</v>
      </c>
      <c r="AI710" s="52" t="s">
        <v>3467</v>
      </c>
      <c r="AJ710" s="52"/>
      <c r="AK710" s="52" t="s">
        <v>1486</v>
      </c>
      <c r="AL710" s="52" t="s">
        <v>1571</v>
      </c>
      <c r="AM710" s="52" t="s">
        <v>3553</v>
      </c>
      <c r="AN710" s="119"/>
      <c r="AO710" s="119"/>
      <c r="AP710" s="119">
        <f t="shared" si="23"/>
        <v>15000</v>
      </c>
      <c r="AQ710" s="189" t="s">
        <v>2445</v>
      </c>
      <c r="AR710" s="189" t="s">
        <v>2445</v>
      </c>
      <c r="AS710" s="332" t="s">
        <v>2445</v>
      </c>
      <c r="AT710" s="332" t="s">
        <v>2445</v>
      </c>
      <c r="AU710" s="332" t="s">
        <v>2445</v>
      </c>
      <c r="AV710" s="19"/>
      <c r="AW710" s="19"/>
      <c r="AX710" s="19"/>
    </row>
    <row r="711" spans="1:50" s="123" customFormat="1" ht="144" hidden="1" x14ac:dyDescent="0.2">
      <c r="A711" s="52" t="s">
        <v>51</v>
      </c>
      <c r="B711" s="52" t="s">
        <v>277</v>
      </c>
      <c r="C711" s="52" t="s">
        <v>276</v>
      </c>
      <c r="D711" s="52" t="s">
        <v>33</v>
      </c>
      <c r="E711" s="52" t="s">
        <v>454</v>
      </c>
      <c r="F711" s="121" t="s">
        <v>2280</v>
      </c>
      <c r="G711" s="52" t="s">
        <v>1009</v>
      </c>
      <c r="H711" s="71" t="s">
        <v>270</v>
      </c>
      <c r="I711" s="71" t="s">
        <v>274</v>
      </c>
      <c r="J711" s="122">
        <v>60000</v>
      </c>
      <c r="K711" s="249" t="s">
        <v>137</v>
      </c>
      <c r="L711" s="78"/>
      <c r="M711" s="78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52" t="s">
        <v>3278</v>
      </c>
      <c r="AG711" s="52" t="s">
        <v>3544</v>
      </c>
      <c r="AH711" s="52" t="s">
        <v>3476</v>
      </c>
      <c r="AI711" s="54" t="s">
        <v>2456</v>
      </c>
      <c r="AJ711" s="54"/>
      <c r="AK711" s="52" t="s">
        <v>1489</v>
      </c>
      <c r="AL711" s="54" t="s">
        <v>1570</v>
      </c>
      <c r="AM711" s="52" t="s">
        <v>3553</v>
      </c>
      <c r="AN711" s="119">
        <v>59000</v>
      </c>
      <c r="AO711" s="119"/>
      <c r="AP711" s="119">
        <f t="shared" si="23"/>
        <v>1000</v>
      </c>
      <c r="AQ711" s="189" t="s">
        <v>2514</v>
      </c>
      <c r="AR711" s="189" t="s">
        <v>2514</v>
      </c>
      <c r="AS711" s="18" t="s">
        <v>3287</v>
      </c>
      <c r="AT711" s="18" t="s">
        <v>3287</v>
      </c>
      <c r="AU711" s="18" t="s">
        <v>2448</v>
      </c>
      <c r="AV711" s="16">
        <v>59000</v>
      </c>
      <c r="AW711" s="15">
        <v>1000</v>
      </c>
      <c r="AX711" s="19"/>
    </row>
    <row r="712" spans="1:50" s="123" customFormat="1" ht="144" hidden="1" x14ac:dyDescent="0.2">
      <c r="A712" s="52" t="s">
        <v>51</v>
      </c>
      <c r="B712" s="52" t="s">
        <v>277</v>
      </c>
      <c r="C712" s="52" t="s">
        <v>276</v>
      </c>
      <c r="D712" s="52" t="s">
        <v>33</v>
      </c>
      <c r="E712" s="52" t="s">
        <v>454</v>
      </c>
      <c r="F712" s="121" t="s">
        <v>2281</v>
      </c>
      <c r="G712" s="52" t="s">
        <v>1010</v>
      </c>
      <c r="H712" s="71" t="s">
        <v>272</v>
      </c>
      <c r="I712" s="71" t="s">
        <v>274</v>
      </c>
      <c r="J712" s="122">
        <v>240000</v>
      </c>
      <c r="K712" s="249" t="s">
        <v>137</v>
      </c>
      <c r="L712" s="78"/>
      <c r="M712" s="78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52" t="s">
        <v>3278</v>
      </c>
      <c r="AG712" s="52" t="s">
        <v>3544</v>
      </c>
      <c r="AH712" s="52" t="s">
        <v>3476</v>
      </c>
      <c r="AI712" s="54" t="s">
        <v>2456</v>
      </c>
      <c r="AJ712" s="54"/>
      <c r="AK712" s="52" t="s">
        <v>1489</v>
      </c>
      <c r="AL712" s="54" t="s">
        <v>1570</v>
      </c>
      <c r="AM712" s="52" t="s">
        <v>3553</v>
      </c>
      <c r="AN712" s="119">
        <v>237000</v>
      </c>
      <c r="AO712" s="119"/>
      <c r="AP712" s="119">
        <f t="shared" si="23"/>
        <v>3000</v>
      </c>
      <c r="AQ712" s="189" t="s">
        <v>2514</v>
      </c>
      <c r="AR712" s="189" t="s">
        <v>2514</v>
      </c>
      <c r="AS712" s="18" t="s">
        <v>3287</v>
      </c>
      <c r="AT712" s="18" t="s">
        <v>3287</v>
      </c>
      <c r="AU712" s="18" t="s">
        <v>2448</v>
      </c>
      <c r="AV712" s="16">
        <v>237000</v>
      </c>
      <c r="AW712" s="15">
        <v>3000</v>
      </c>
      <c r="AX712" s="19"/>
    </row>
    <row r="713" spans="1:50" s="123" customFormat="1" ht="144" hidden="1" x14ac:dyDescent="0.2">
      <c r="A713" s="52" t="s">
        <v>51</v>
      </c>
      <c r="B713" s="52" t="s">
        <v>277</v>
      </c>
      <c r="C713" s="52" t="s">
        <v>276</v>
      </c>
      <c r="D713" s="52" t="s">
        <v>33</v>
      </c>
      <c r="E713" s="52" t="s">
        <v>454</v>
      </c>
      <c r="F713" s="121" t="s">
        <v>2282</v>
      </c>
      <c r="G713" s="52" t="s">
        <v>1011</v>
      </c>
      <c r="H713" s="71" t="s">
        <v>267</v>
      </c>
      <c r="I713" s="71" t="s">
        <v>274</v>
      </c>
      <c r="J713" s="122">
        <v>72000</v>
      </c>
      <c r="K713" s="249" t="s">
        <v>137</v>
      </c>
      <c r="L713" s="78"/>
      <c r="M713" s="78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52" t="s">
        <v>3278</v>
      </c>
      <c r="AG713" s="52" t="s">
        <v>3544</v>
      </c>
      <c r="AH713" s="52" t="s">
        <v>3476</v>
      </c>
      <c r="AI713" s="54" t="s">
        <v>2456</v>
      </c>
      <c r="AJ713" s="54"/>
      <c r="AK713" s="52" t="s">
        <v>1489</v>
      </c>
      <c r="AL713" s="54" t="s">
        <v>1570</v>
      </c>
      <c r="AM713" s="52" t="s">
        <v>3553</v>
      </c>
      <c r="AN713" s="122">
        <v>72000</v>
      </c>
      <c r="AO713" s="119"/>
      <c r="AP713" s="119">
        <f t="shared" si="23"/>
        <v>0</v>
      </c>
      <c r="AQ713" s="189" t="s">
        <v>2514</v>
      </c>
      <c r="AR713" s="189" t="s">
        <v>2514</v>
      </c>
      <c r="AS713" s="18" t="s">
        <v>3287</v>
      </c>
      <c r="AT713" s="18" t="s">
        <v>3287</v>
      </c>
      <c r="AU713" s="18" t="s">
        <v>2448</v>
      </c>
      <c r="AV713" s="16">
        <v>72000</v>
      </c>
      <c r="AW713" s="15" t="s">
        <v>2395</v>
      </c>
      <c r="AX713" s="19"/>
    </row>
    <row r="714" spans="1:50" s="123" customFormat="1" ht="144" hidden="1" x14ac:dyDescent="0.2">
      <c r="A714" s="52" t="s">
        <v>51</v>
      </c>
      <c r="B714" s="52" t="s">
        <v>277</v>
      </c>
      <c r="C714" s="52" t="s">
        <v>276</v>
      </c>
      <c r="D714" s="52" t="s">
        <v>33</v>
      </c>
      <c r="E714" s="52" t="s">
        <v>454</v>
      </c>
      <c r="F714" s="121" t="s">
        <v>2283</v>
      </c>
      <c r="G714" s="52" t="s">
        <v>1012</v>
      </c>
      <c r="H714" s="71" t="s">
        <v>270</v>
      </c>
      <c r="I714" s="71" t="s">
        <v>274</v>
      </c>
      <c r="J714" s="122">
        <v>15000</v>
      </c>
      <c r="K714" s="249" t="s">
        <v>137</v>
      </c>
      <c r="L714" s="78"/>
      <c r="M714" s="78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52" t="s">
        <v>3278</v>
      </c>
      <c r="AG714" s="52" t="s">
        <v>3544</v>
      </c>
      <c r="AH714" s="52" t="s">
        <v>3476</v>
      </c>
      <c r="AI714" s="54" t="s">
        <v>2456</v>
      </c>
      <c r="AJ714" s="54"/>
      <c r="AK714" s="52" t="s">
        <v>1489</v>
      </c>
      <c r="AL714" s="54" t="s">
        <v>1570</v>
      </c>
      <c r="AM714" s="52" t="s">
        <v>3553</v>
      </c>
      <c r="AN714" s="122">
        <v>15000</v>
      </c>
      <c r="AO714" s="119"/>
      <c r="AP714" s="119">
        <f t="shared" si="23"/>
        <v>0</v>
      </c>
      <c r="AQ714" s="189" t="s">
        <v>2514</v>
      </c>
      <c r="AR714" s="189" t="s">
        <v>2514</v>
      </c>
      <c r="AS714" s="18" t="s">
        <v>3287</v>
      </c>
      <c r="AT714" s="18" t="s">
        <v>3287</v>
      </c>
      <c r="AU714" s="18" t="s">
        <v>2448</v>
      </c>
      <c r="AV714" s="16">
        <v>15000</v>
      </c>
      <c r="AW714" s="15" t="s">
        <v>2395</v>
      </c>
      <c r="AX714" s="19"/>
    </row>
    <row r="715" spans="1:50" s="123" customFormat="1" ht="144" hidden="1" x14ac:dyDescent="0.2">
      <c r="A715" s="52" t="s">
        <v>51</v>
      </c>
      <c r="B715" s="52" t="s">
        <v>277</v>
      </c>
      <c r="C715" s="52" t="s">
        <v>276</v>
      </c>
      <c r="D715" s="52" t="s">
        <v>33</v>
      </c>
      <c r="E715" s="52" t="s">
        <v>454</v>
      </c>
      <c r="F715" s="121" t="s">
        <v>2284</v>
      </c>
      <c r="G715" s="52" t="s">
        <v>1013</v>
      </c>
      <c r="H715" s="71" t="s">
        <v>387</v>
      </c>
      <c r="I715" s="71" t="s">
        <v>718</v>
      </c>
      <c r="J715" s="122">
        <v>72000</v>
      </c>
      <c r="K715" s="249" t="s">
        <v>137</v>
      </c>
      <c r="L715" s="78"/>
      <c r="M715" s="78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52" t="s">
        <v>3278</v>
      </c>
      <c r="AG715" s="52" t="s">
        <v>3544</v>
      </c>
      <c r="AH715" s="52" t="s">
        <v>3476</v>
      </c>
      <c r="AI715" s="54" t="s">
        <v>2456</v>
      </c>
      <c r="AJ715" s="54"/>
      <c r="AK715" s="52" t="s">
        <v>1489</v>
      </c>
      <c r="AL715" s="54" t="s">
        <v>1570</v>
      </c>
      <c r="AM715" s="52" t="s">
        <v>3553</v>
      </c>
      <c r="AN715" s="119">
        <v>69000</v>
      </c>
      <c r="AO715" s="119"/>
      <c r="AP715" s="119">
        <f t="shared" si="23"/>
        <v>3000</v>
      </c>
      <c r="AQ715" s="189" t="s">
        <v>2514</v>
      </c>
      <c r="AR715" s="189" t="s">
        <v>2514</v>
      </c>
      <c r="AS715" s="18" t="s">
        <v>3287</v>
      </c>
      <c r="AT715" s="18" t="s">
        <v>3287</v>
      </c>
      <c r="AU715" s="18" t="s">
        <v>2448</v>
      </c>
      <c r="AV715" s="16">
        <v>69000</v>
      </c>
      <c r="AW715" s="15">
        <v>3000</v>
      </c>
      <c r="AX715" s="19"/>
    </row>
    <row r="716" spans="1:50" s="123" customFormat="1" ht="144" hidden="1" x14ac:dyDescent="0.2">
      <c r="A716" s="52" t="s">
        <v>51</v>
      </c>
      <c r="B716" s="52" t="s">
        <v>277</v>
      </c>
      <c r="C716" s="52" t="s">
        <v>276</v>
      </c>
      <c r="D716" s="52" t="s">
        <v>33</v>
      </c>
      <c r="E716" s="52" t="s">
        <v>454</v>
      </c>
      <c r="F716" s="121" t="s">
        <v>2285</v>
      </c>
      <c r="G716" s="52" t="s">
        <v>1014</v>
      </c>
      <c r="H716" s="71" t="s">
        <v>270</v>
      </c>
      <c r="I716" s="71" t="s">
        <v>274</v>
      </c>
      <c r="J716" s="122">
        <v>50000</v>
      </c>
      <c r="K716" s="249" t="s">
        <v>137</v>
      </c>
      <c r="L716" s="78"/>
      <c r="M716" s="78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52" t="s">
        <v>3278</v>
      </c>
      <c r="AG716" s="52" t="s">
        <v>3544</v>
      </c>
      <c r="AH716" s="52" t="s">
        <v>3476</v>
      </c>
      <c r="AI716" s="54" t="s">
        <v>2456</v>
      </c>
      <c r="AJ716" s="54"/>
      <c r="AK716" s="52" t="s">
        <v>1489</v>
      </c>
      <c r="AL716" s="54" t="s">
        <v>1570</v>
      </c>
      <c r="AM716" s="52" t="s">
        <v>3553</v>
      </c>
      <c r="AN716" s="119">
        <v>49000</v>
      </c>
      <c r="AO716" s="119"/>
      <c r="AP716" s="119">
        <f t="shared" si="23"/>
        <v>1000</v>
      </c>
      <c r="AQ716" s="189" t="s">
        <v>2514</v>
      </c>
      <c r="AR716" s="189" t="s">
        <v>2514</v>
      </c>
      <c r="AS716" s="18" t="s">
        <v>3287</v>
      </c>
      <c r="AT716" s="18" t="s">
        <v>3287</v>
      </c>
      <c r="AU716" s="18" t="s">
        <v>2448</v>
      </c>
      <c r="AV716" s="16">
        <v>49000</v>
      </c>
      <c r="AW716" s="15">
        <v>1000</v>
      </c>
      <c r="AX716" s="19"/>
    </row>
    <row r="717" spans="1:50" s="123" customFormat="1" ht="144" hidden="1" x14ac:dyDescent="0.2">
      <c r="A717" s="52" t="s">
        <v>51</v>
      </c>
      <c r="B717" s="52" t="s">
        <v>277</v>
      </c>
      <c r="C717" s="52" t="s">
        <v>276</v>
      </c>
      <c r="D717" s="52" t="s">
        <v>33</v>
      </c>
      <c r="E717" s="52" t="s">
        <v>454</v>
      </c>
      <c r="F717" s="121" t="s">
        <v>2286</v>
      </c>
      <c r="G717" s="52" t="s">
        <v>1015</v>
      </c>
      <c r="H717" s="71" t="s">
        <v>387</v>
      </c>
      <c r="I717" s="71" t="s">
        <v>274</v>
      </c>
      <c r="J717" s="122">
        <v>120000</v>
      </c>
      <c r="K717" s="249" t="s">
        <v>137</v>
      </c>
      <c r="L717" s="78"/>
      <c r="M717" s="78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52" t="s">
        <v>3278</v>
      </c>
      <c r="AG717" s="52" t="s">
        <v>3544</v>
      </c>
      <c r="AH717" s="52" t="s">
        <v>3476</v>
      </c>
      <c r="AI717" s="54" t="s">
        <v>2456</v>
      </c>
      <c r="AJ717" s="54"/>
      <c r="AK717" s="52" t="s">
        <v>1489</v>
      </c>
      <c r="AL717" s="54" t="s">
        <v>1570</v>
      </c>
      <c r="AM717" s="52" t="s">
        <v>3553</v>
      </c>
      <c r="AN717" s="119">
        <v>116000</v>
      </c>
      <c r="AO717" s="119"/>
      <c r="AP717" s="119">
        <f t="shared" si="23"/>
        <v>4000</v>
      </c>
      <c r="AQ717" s="189" t="s">
        <v>2514</v>
      </c>
      <c r="AR717" s="189" t="s">
        <v>2514</v>
      </c>
      <c r="AS717" s="18" t="s">
        <v>3287</v>
      </c>
      <c r="AT717" s="18" t="s">
        <v>3287</v>
      </c>
      <c r="AU717" s="18" t="s">
        <v>2448</v>
      </c>
      <c r="AV717" s="16">
        <v>116000</v>
      </c>
      <c r="AW717" s="16">
        <v>4000</v>
      </c>
      <c r="AX717" s="19"/>
    </row>
    <row r="718" spans="1:50" s="123" customFormat="1" ht="126" hidden="1" x14ac:dyDescent="0.2">
      <c r="A718" s="52" t="s">
        <v>51</v>
      </c>
      <c r="B718" s="52" t="s">
        <v>277</v>
      </c>
      <c r="C718" s="52" t="s">
        <v>276</v>
      </c>
      <c r="D718" s="52" t="s">
        <v>22</v>
      </c>
      <c r="E718" s="52" t="s">
        <v>349</v>
      </c>
      <c r="F718" s="121" t="s">
        <v>2287</v>
      </c>
      <c r="G718" s="52" t="s">
        <v>1016</v>
      </c>
      <c r="H718" s="71" t="s">
        <v>270</v>
      </c>
      <c r="I718" s="71" t="s">
        <v>275</v>
      </c>
      <c r="J718" s="122">
        <v>991000</v>
      </c>
      <c r="K718" s="249" t="s">
        <v>137</v>
      </c>
      <c r="L718" s="78"/>
      <c r="M718" s="78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52" t="s">
        <v>3280</v>
      </c>
      <c r="AG718" s="54" t="s">
        <v>3539</v>
      </c>
      <c r="AH718" s="52" t="s">
        <v>1571</v>
      </c>
      <c r="AI718" s="52" t="s">
        <v>3467</v>
      </c>
      <c r="AJ718" s="52"/>
      <c r="AK718" s="52" t="s">
        <v>1490</v>
      </c>
      <c r="AL718" s="52" t="s">
        <v>1568</v>
      </c>
      <c r="AM718" s="52" t="s">
        <v>3553</v>
      </c>
      <c r="AN718" s="119"/>
      <c r="AO718" s="119"/>
      <c r="AP718" s="119">
        <f t="shared" si="23"/>
        <v>991000</v>
      </c>
      <c r="AQ718" s="189" t="s">
        <v>2445</v>
      </c>
      <c r="AR718" s="189" t="s">
        <v>2445</v>
      </c>
      <c r="AS718" s="18" t="s">
        <v>2447</v>
      </c>
      <c r="AT718" s="18" t="s">
        <v>2447</v>
      </c>
      <c r="AU718" s="18" t="s">
        <v>2447</v>
      </c>
      <c r="AV718" s="19"/>
      <c r="AW718" s="19"/>
      <c r="AX718" s="19"/>
    </row>
    <row r="719" spans="1:50" s="123" customFormat="1" ht="72" hidden="1" x14ac:dyDescent="0.2">
      <c r="A719" s="52" t="s">
        <v>51</v>
      </c>
      <c r="B719" s="52" t="s">
        <v>277</v>
      </c>
      <c r="C719" s="52" t="s">
        <v>276</v>
      </c>
      <c r="D719" s="52" t="s">
        <v>11</v>
      </c>
      <c r="E719" s="52" t="s">
        <v>310</v>
      </c>
      <c r="F719" s="121" t="s">
        <v>2288</v>
      </c>
      <c r="G719" s="52" t="s">
        <v>1017</v>
      </c>
      <c r="H719" s="71" t="s">
        <v>267</v>
      </c>
      <c r="I719" s="71" t="s">
        <v>271</v>
      </c>
      <c r="J719" s="122">
        <v>282000</v>
      </c>
      <c r="K719" s="249" t="s">
        <v>137</v>
      </c>
      <c r="L719" s="78"/>
      <c r="M719" s="78"/>
      <c r="N719" s="19" t="s">
        <v>3866</v>
      </c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3867</v>
      </c>
      <c r="AF719" s="52" t="s">
        <v>2444</v>
      </c>
      <c r="AG719" s="52" t="s">
        <v>3537</v>
      </c>
      <c r="AH719" s="52" t="s">
        <v>3451</v>
      </c>
      <c r="AI719" s="52" t="s">
        <v>3467</v>
      </c>
      <c r="AJ719" s="52"/>
      <c r="AK719" s="52" t="s">
        <v>1490</v>
      </c>
      <c r="AL719" s="52" t="s">
        <v>1568</v>
      </c>
      <c r="AM719" s="52" t="s">
        <v>3553</v>
      </c>
      <c r="AN719" s="119"/>
      <c r="AO719" s="119"/>
      <c r="AP719" s="119">
        <f t="shared" si="23"/>
        <v>282000</v>
      </c>
      <c r="AQ719" s="189" t="s">
        <v>2445</v>
      </c>
      <c r="AR719" s="189" t="s">
        <v>2445</v>
      </c>
      <c r="AS719" s="332" t="s">
        <v>2445</v>
      </c>
      <c r="AT719" s="332" t="s">
        <v>2445</v>
      </c>
      <c r="AU719" s="332" t="s">
        <v>2445</v>
      </c>
      <c r="AV719" s="19"/>
      <c r="AW719" s="19"/>
      <c r="AX719" s="19"/>
    </row>
    <row r="720" spans="1:50" s="123" customFormat="1" ht="72" hidden="1" x14ac:dyDescent="0.2">
      <c r="A720" s="52" t="s">
        <v>51</v>
      </c>
      <c r="B720" s="52" t="s">
        <v>277</v>
      </c>
      <c r="C720" s="52" t="s">
        <v>276</v>
      </c>
      <c r="D720" s="52" t="s">
        <v>11</v>
      </c>
      <c r="E720" s="52" t="s">
        <v>310</v>
      </c>
      <c r="F720" s="121" t="s">
        <v>2289</v>
      </c>
      <c r="G720" s="52" t="s">
        <v>1018</v>
      </c>
      <c r="H720" s="71" t="s">
        <v>459</v>
      </c>
      <c r="I720" s="71" t="s">
        <v>274</v>
      </c>
      <c r="J720" s="122">
        <v>40000</v>
      </c>
      <c r="K720" s="249" t="s">
        <v>137</v>
      </c>
      <c r="L720" s="78"/>
      <c r="M720" s="78"/>
      <c r="N720" s="19" t="s">
        <v>3866</v>
      </c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3867</v>
      </c>
      <c r="AF720" s="52" t="s">
        <v>2444</v>
      </c>
      <c r="AG720" s="52" t="s">
        <v>3537</v>
      </c>
      <c r="AH720" s="52" t="s">
        <v>3451</v>
      </c>
      <c r="AI720" s="52" t="s">
        <v>3467</v>
      </c>
      <c r="AJ720" s="52"/>
      <c r="AK720" s="52" t="s">
        <v>1490</v>
      </c>
      <c r="AL720" s="52" t="s">
        <v>1568</v>
      </c>
      <c r="AM720" s="52" t="s">
        <v>3553</v>
      </c>
      <c r="AN720" s="119"/>
      <c r="AO720" s="119"/>
      <c r="AP720" s="119">
        <f t="shared" si="23"/>
        <v>40000</v>
      </c>
      <c r="AQ720" s="189" t="s">
        <v>2445</v>
      </c>
      <c r="AR720" s="189" t="s">
        <v>2445</v>
      </c>
      <c r="AS720" s="332" t="s">
        <v>2445</v>
      </c>
      <c r="AT720" s="332" t="s">
        <v>2445</v>
      </c>
      <c r="AU720" s="332" t="s">
        <v>2445</v>
      </c>
      <c r="AV720" s="19"/>
      <c r="AW720" s="19"/>
      <c r="AX720" s="19"/>
    </row>
    <row r="721" spans="1:50" s="123" customFormat="1" ht="72" hidden="1" x14ac:dyDescent="0.2">
      <c r="A721" s="52" t="s">
        <v>51</v>
      </c>
      <c r="B721" s="52" t="s">
        <v>277</v>
      </c>
      <c r="C721" s="52" t="s">
        <v>276</v>
      </c>
      <c r="D721" s="52" t="s">
        <v>11</v>
      </c>
      <c r="E721" s="52" t="s">
        <v>310</v>
      </c>
      <c r="F721" s="121" t="s">
        <v>2290</v>
      </c>
      <c r="G721" s="52" t="s">
        <v>1019</v>
      </c>
      <c r="H721" s="71" t="s">
        <v>303</v>
      </c>
      <c r="I721" s="71" t="s">
        <v>274</v>
      </c>
      <c r="J721" s="122">
        <v>45000</v>
      </c>
      <c r="K721" s="249" t="s">
        <v>137</v>
      </c>
      <c r="L721" s="78"/>
      <c r="M721" s="78"/>
      <c r="N721" s="19" t="s">
        <v>3866</v>
      </c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3867</v>
      </c>
      <c r="AF721" s="52" t="s">
        <v>2444</v>
      </c>
      <c r="AG721" s="52" t="s">
        <v>3537</v>
      </c>
      <c r="AH721" s="52" t="s">
        <v>3451</v>
      </c>
      <c r="AI721" s="52" t="s">
        <v>3467</v>
      </c>
      <c r="AJ721" s="52"/>
      <c r="AK721" s="52" t="s">
        <v>1490</v>
      </c>
      <c r="AL721" s="52" t="s">
        <v>1568</v>
      </c>
      <c r="AM721" s="52" t="s">
        <v>3553</v>
      </c>
      <c r="AN721" s="119"/>
      <c r="AO721" s="119"/>
      <c r="AP721" s="119">
        <f t="shared" si="23"/>
        <v>45000</v>
      </c>
      <c r="AQ721" s="189" t="s">
        <v>2445</v>
      </c>
      <c r="AR721" s="189" t="s">
        <v>2445</v>
      </c>
      <c r="AS721" s="332" t="s">
        <v>2445</v>
      </c>
      <c r="AT721" s="332" t="s">
        <v>2445</v>
      </c>
      <c r="AU721" s="332" t="s">
        <v>2445</v>
      </c>
      <c r="AV721" s="19"/>
      <c r="AW721" s="19"/>
      <c r="AX721" s="19"/>
    </row>
    <row r="722" spans="1:50" s="123" customFormat="1" ht="72" hidden="1" x14ac:dyDescent="0.2">
      <c r="A722" s="52" t="s">
        <v>51</v>
      </c>
      <c r="B722" s="52" t="s">
        <v>277</v>
      </c>
      <c r="C722" s="52" t="s">
        <v>276</v>
      </c>
      <c r="D722" s="52" t="s">
        <v>11</v>
      </c>
      <c r="E722" s="52" t="s">
        <v>310</v>
      </c>
      <c r="F722" s="121" t="s">
        <v>2291</v>
      </c>
      <c r="G722" s="52" t="s">
        <v>1020</v>
      </c>
      <c r="H722" s="71" t="s">
        <v>270</v>
      </c>
      <c r="I722" s="71" t="s">
        <v>1021</v>
      </c>
      <c r="J722" s="122">
        <v>26000</v>
      </c>
      <c r="K722" s="249" t="s">
        <v>137</v>
      </c>
      <c r="L722" s="78"/>
      <c r="M722" s="78"/>
      <c r="N722" s="19" t="s">
        <v>3866</v>
      </c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3867</v>
      </c>
      <c r="AF722" s="52" t="s">
        <v>2444</v>
      </c>
      <c r="AG722" s="52" t="s">
        <v>3537</v>
      </c>
      <c r="AH722" s="52" t="s">
        <v>3451</v>
      </c>
      <c r="AI722" s="52" t="s">
        <v>3467</v>
      </c>
      <c r="AJ722" s="52"/>
      <c r="AK722" s="52" t="s">
        <v>1490</v>
      </c>
      <c r="AL722" s="52" t="s">
        <v>1568</v>
      </c>
      <c r="AM722" s="52" t="s">
        <v>3553</v>
      </c>
      <c r="AN722" s="119"/>
      <c r="AO722" s="119"/>
      <c r="AP722" s="119">
        <f t="shared" si="23"/>
        <v>26000</v>
      </c>
      <c r="AQ722" s="189" t="s">
        <v>2445</v>
      </c>
      <c r="AR722" s="189" t="s">
        <v>2445</v>
      </c>
      <c r="AS722" s="332" t="s">
        <v>2445</v>
      </c>
      <c r="AT722" s="332" t="s">
        <v>2445</v>
      </c>
      <c r="AU722" s="332" t="s">
        <v>2445</v>
      </c>
      <c r="AV722" s="19"/>
      <c r="AW722" s="19"/>
      <c r="AX722" s="19"/>
    </row>
    <row r="723" spans="1:50" s="123" customFormat="1" ht="72" hidden="1" x14ac:dyDescent="0.2">
      <c r="A723" s="52" t="s">
        <v>51</v>
      </c>
      <c r="B723" s="52" t="s">
        <v>277</v>
      </c>
      <c r="C723" s="52" t="s">
        <v>276</v>
      </c>
      <c r="D723" s="52" t="s">
        <v>21</v>
      </c>
      <c r="E723" s="52" t="s">
        <v>310</v>
      </c>
      <c r="F723" s="121" t="s">
        <v>2292</v>
      </c>
      <c r="G723" s="52" t="s">
        <v>1022</v>
      </c>
      <c r="H723" s="71" t="s">
        <v>269</v>
      </c>
      <c r="I723" s="71" t="s">
        <v>271</v>
      </c>
      <c r="J723" s="122">
        <v>18000</v>
      </c>
      <c r="K723" s="78"/>
      <c r="L723" s="78"/>
      <c r="M723" s="249" t="s">
        <v>137</v>
      </c>
      <c r="N723" s="19"/>
      <c r="O723" s="19" t="s">
        <v>2602</v>
      </c>
      <c r="P723" s="19" t="s">
        <v>3871</v>
      </c>
      <c r="Q723" s="19" t="s">
        <v>3872</v>
      </c>
      <c r="R723" s="18" t="s">
        <v>1279</v>
      </c>
      <c r="S723" s="18" t="s">
        <v>123</v>
      </c>
      <c r="T723" s="19"/>
      <c r="U723" s="19"/>
      <c r="V723" s="19"/>
      <c r="W723" s="17">
        <v>18000</v>
      </c>
      <c r="X723" s="18">
        <v>1</v>
      </c>
      <c r="Y723" s="46" t="s">
        <v>3873</v>
      </c>
      <c r="Z723" s="17">
        <v>18000</v>
      </c>
      <c r="AA723" s="28" t="s">
        <v>3874</v>
      </c>
      <c r="AB723" s="19"/>
      <c r="AC723" s="19"/>
      <c r="AD723" s="17"/>
      <c r="AE723" s="19" t="s">
        <v>3875</v>
      </c>
      <c r="AF723" s="52" t="s">
        <v>3285</v>
      </c>
      <c r="AG723" s="52" t="s">
        <v>3544</v>
      </c>
      <c r="AH723" s="52" t="s">
        <v>3472</v>
      </c>
      <c r="AI723" s="52" t="s">
        <v>2456</v>
      </c>
      <c r="AJ723" s="52"/>
      <c r="AK723" s="52" t="s">
        <v>1486</v>
      </c>
      <c r="AL723" s="52" t="s">
        <v>1571</v>
      </c>
      <c r="AM723" s="52" t="s">
        <v>3553</v>
      </c>
      <c r="AN723" s="119">
        <v>18000</v>
      </c>
      <c r="AO723" s="119"/>
      <c r="AP723" s="119">
        <f t="shared" si="23"/>
        <v>0</v>
      </c>
      <c r="AQ723" s="189" t="s">
        <v>1495</v>
      </c>
      <c r="AR723" s="189" t="s">
        <v>1495</v>
      </c>
      <c r="AS723" s="332" t="s">
        <v>3873</v>
      </c>
      <c r="AT723" s="332" t="s">
        <v>3873</v>
      </c>
      <c r="AU723" s="332" t="s">
        <v>2445</v>
      </c>
      <c r="AV723" s="19"/>
      <c r="AW723" s="19"/>
      <c r="AX723" s="19"/>
    </row>
    <row r="724" spans="1:50" s="123" customFormat="1" ht="72" hidden="1" x14ac:dyDescent="0.2">
      <c r="A724" s="52" t="s">
        <v>51</v>
      </c>
      <c r="B724" s="52" t="s">
        <v>277</v>
      </c>
      <c r="C724" s="52" t="s">
        <v>276</v>
      </c>
      <c r="D724" s="52" t="s">
        <v>21</v>
      </c>
      <c r="E724" s="52" t="s">
        <v>310</v>
      </c>
      <c r="F724" s="121" t="s">
        <v>2293</v>
      </c>
      <c r="G724" s="52" t="s">
        <v>1023</v>
      </c>
      <c r="H724" s="71" t="s">
        <v>269</v>
      </c>
      <c r="I724" s="71" t="s">
        <v>271</v>
      </c>
      <c r="J724" s="122">
        <v>28000</v>
      </c>
      <c r="K724" s="249" t="s">
        <v>137</v>
      </c>
      <c r="L724" s="78"/>
      <c r="M724" s="249"/>
      <c r="N724" s="393" t="s">
        <v>3866</v>
      </c>
      <c r="O724" s="394"/>
      <c r="P724" s="394"/>
      <c r="Q724" s="394"/>
      <c r="R724" s="395"/>
      <c r="S724" s="395"/>
      <c r="T724" s="394"/>
      <c r="U724" s="394"/>
      <c r="V724" s="394"/>
      <c r="W724" s="396"/>
      <c r="X724" s="395"/>
      <c r="Y724" s="397"/>
      <c r="Z724" s="396"/>
      <c r="AA724" s="398"/>
      <c r="AB724" s="394"/>
      <c r="AC724" s="394"/>
      <c r="AD724" s="396"/>
      <c r="AE724" s="19" t="s">
        <v>3867</v>
      </c>
      <c r="AF724" s="52" t="s">
        <v>3285</v>
      </c>
      <c r="AG724" s="52" t="s">
        <v>3544</v>
      </c>
      <c r="AH724" s="52" t="s">
        <v>3472</v>
      </c>
      <c r="AI724" s="52" t="s">
        <v>3467</v>
      </c>
      <c r="AJ724" s="52"/>
      <c r="AK724" s="52" t="s">
        <v>1486</v>
      </c>
      <c r="AL724" s="52" t="s">
        <v>1571</v>
      </c>
      <c r="AM724" s="52" t="s">
        <v>3553</v>
      </c>
      <c r="AN724" s="119"/>
      <c r="AO724" s="119"/>
      <c r="AP724" s="119">
        <f t="shared" si="23"/>
        <v>28000</v>
      </c>
      <c r="AQ724" s="399" t="s">
        <v>1495</v>
      </c>
      <c r="AR724" s="399" t="s">
        <v>1495</v>
      </c>
      <c r="AS724" s="400" t="s">
        <v>2445</v>
      </c>
      <c r="AT724" s="400" t="s">
        <v>2445</v>
      </c>
      <c r="AU724" s="400" t="s">
        <v>2445</v>
      </c>
      <c r="AV724" s="394"/>
      <c r="AW724" s="394"/>
      <c r="AX724" s="401" t="s">
        <v>3881</v>
      </c>
    </row>
    <row r="725" spans="1:50" s="123" customFormat="1" ht="72" hidden="1" x14ac:dyDescent="0.2">
      <c r="A725" s="52" t="s">
        <v>51</v>
      </c>
      <c r="B725" s="52" t="s">
        <v>277</v>
      </c>
      <c r="C725" s="52" t="s">
        <v>276</v>
      </c>
      <c r="D725" s="52" t="s">
        <v>21</v>
      </c>
      <c r="E725" s="52" t="s">
        <v>310</v>
      </c>
      <c r="F725" s="121" t="s">
        <v>2294</v>
      </c>
      <c r="G725" s="52" t="s">
        <v>1024</v>
      </c>
      <c r="H725" s="71" t="s">
        <v>270</v>
      </c>
      <c r="I725" s="71" t="s">
        <v>271</v>
      </c>
      <c r="J725" s="122">
        <v>11000</v>
      </c>
      <c r="K725" s="78"/>
      <c r="L725" s="78"/>
      <c r="M725" s="249" t="s">
        <v>137</v>
      </c>
      <c r="N725" s="19"/>
      <c r="O725" s="19" t="s">
        <v>2602</v>
      </c>
      <c r="P725" s="19" t="s">
        <v>3871</v>
      </c>
      <c r="Q725" s="19" t="s">
        <v>3872</v>
      </c>
      <c r="R725" s="18" t="s">
        <v>1279</v>
      </c>
      <c r="S725" s="18" t="s">
        <v>123</v>
      </c>
      <c r="T725" s="19"/>
      <c r="U725" s="19"/>
      <c r="V725" s="19"/>
      <c r="W725" s="17">
        <v>11000</v>
      </c>
      <c r="X725" s="18">
        <v>1</v>
      </c>
      <c r="Y725" s="46" t="s">
        <v>3873</v>
      </c>
      <c r="Z725" s="17">
        <v>11000</v>
      </c>
      <c r="AA725" s="28" t="s">
        <v>3874</v>
      </c>
      <c r="AB725" s="19"/>
      <c r="AC725" s="19"/>
      <c r="AD725" s="17"/>
      <c r="AE725" s="19" t="s">
        <v>3875</v>
      </c>
      <c r="AF725" s="52" t="s">
        <v>3285</v>
      </c>
      <c r="AG725" s="52" t="s">
        <v>3544</v>
      </c>
      <c r="AH725" s="52" t="s">
        <v>3472</v>
      </c>
      <c r="AI725" s="52" t="s">
        <v>2456</v>
      </c>
      <c r="AJ725" s="52"/>
      <c r="AK725" s="52" t="s">
        <v>1486</v>
      </c>
      <c r="AL725" s="52" t="s">
        <v>1571</v>
      </c>
      <c r="AM725" s="52" t="s">
        <v>3553</v>
      </c>
      <c r="AN725" s="119">
        <v>11000</v>
      </c>
      <c r="AO725" s="119"/>
      <c r="AP725" s="119">
        <f t="shared" si="23"/>
        <v>0</v>
      </c>
      <c r="AQ725" s="189" t="s">
        <v>1495</v>
      </c>
      <c r="AR725" s="189" t="s">
        <v>1495</v>
      </c>
      <c r="AS725" s="332" t="s">
        <v>3873</v>
      </c>
      <c r="AT725" s="332" t="s">
        <v>3873</v>
      </c>
      <c r="AU725" s="332" t="s">
        <v>2445</v>
      </c>
      <c r="AV725" s="19"/>
      <c r="AW725" s="19"/>
      <c r="AX725" s="19"/>
    </row>
    <row r="726" spans="1:50" s="123" customFormat="1" ht="72" hidden="1" x14ac:dyDescent="0.2">
      <c r="A726" s="52" t="s">
        <v>51</v>
      </c>
      <c r="B726" s="52" t="s">
        <v>277</v>
      </c>
      <c r="C726" s="52" t="s">
        <v>276</v>
      </c>
      <c r="D726" s="52" t="s">
        <v>21</v>
      </c>
      <c r="E726" s="52" t="s">
        <v>310</v>
      </c>
      <c r="F726" s="121" t="s">
        <v>2295</v>
      </c>
      <c r="G726" s="52" t="s">
        <v>1025</v>
      </c>
      <c r="H726" s="71" t="s">
        <v>270</v>
      </c>
      <c r="I726" s="71" t="s">
        <v>271</v>
      </c>
      <c r="J726" s="122">
        <v>9500</v>
      </c>
      <c r="K726" s="78"/>
      <c r="L726" s="78"/>
      <c r="M726" s="249" t="s">
        <v>137</v>
      </c>
      <c r="N726" s="19"/>
      <c r="O726" s="19" t="s">
        <v>2602</v>
      </c>
      <c r="P726" s="19" t="s">
        <v>3871</v>
      </c>
      <c r="Q726" s="19" t="s">
        <v>3872</v>
      </c>
      <c r="R726" s="18" t="s">
        <v>1279</v>
      </c>
      <c r="S726" s="18" t="s">
        <v>123</v>
      </c>
      <c r="T726" s="19"/>
      <c r="U726" s="19"/>
      <c r="V726" s="19"/>
      <c r="W726" s="17">
        <v>9500</v>
      </c>
      <c r="X726" s="18">
        <v>1</v>
      </c>
      <c r="Y726" s="46" t="s">
        <v>3873</v>
      </c>
      <c r="Z726" s="17">
        <v>9500</v>
      </c>
      <c r="AA726" s="28" t="s">
        <v>3874</v>
      </c>
      <c r="AB726" s="19"/>
      <c r="AC726" s="19"/>
      <c r="AD726" s="17"/>
      <c r="AE726" s="19" t="s">
        <v>3875</v>
      </c>
      <c r="AF726" s="52" t="s">
        <v>3285</v>
      </c>
      <c r="AG726" s="52" t="s">
        <v>3544</v>
      </c>
      <c r="AH726" s="52" t="s">
        <v>3472</v>
      </c>
      <c r="AI726" s="52" t="s">
        <v>2456</v>
      </c>
      <c r="AJ726" s="52"/>
      <c r="AK726" s="52" t="s">
        <v>1486</v>
      </c>
      <c r="AL726" s="52" t="s">
        <v>1571</v>
      </c>
      <c r="AM726" s="52" t="s">
        <v>3553</v>
      </c>
      <c r="AN726" s="119">
        <v>9500</v>
      </c>
      <c r="AO726" s="119"/>
      <c r="AP726" s="119">
        <f t="shared" si="23"/>
        <v>0</v>
      </c>
      <c r="AQ726" s="189" t="s">
        <v>1495</v>
      </c>
      <c r="AR726" s="189" t="s">
        <v>1495</v>
      </c>
      <c r="AS726" s="332" t="s">
        <v>3873</v>
      </c>
      <c r="AT726" s="332" t="s">
        <v>3873</v>
      </c>
      <c r="AU726" s="332" t="s">
        <v>2445</v>
      </c>
      <c r="AV726" s="19"/>
      <c r="AW726" s="19"/>
      <c r="AX726" s="19"/>
    </row>
    <row r="727" spans="1:50" s="123" customFormat="1" ht="72" hidden="1" x14ac:dyDescent="0.2">
      <c r="A727" s="52" t="s">
        <v>51</v>
      </c>
      <c r="B727" s="52" t="s">
        <v>277</v>
      </c>
      <c r="C727" s="52" t="s">
        <v>276</v>
      </c>
      <c r="D727" s="52" t="s">
        <v>21</v>
      </c>
      <c r="E727" s="52" t="s">
        <v>310</v>
      </c>
      <c r="F727" s="121" t="s">
        <v>2296</v>
      </c>
      <c r="G727" s="52" t="s">
        <v>1026</v>
      </c>
      <c r="H727" s="71" t="s">
        <v>303</v>
      </c>
      <c r="I727" s="71" t="s">
        <v>274</v>
      </c>
      <c r="J727" s="122">
        <v>72000</v>
      </c>
      <c r="K727" s="78"/>
      <c r="L727" s="78"/>
      <c r="M727" s="249" t="s">
        <v>137</v>
      </c>
      <c r="N727" s="19"/>
      <c r="O727" s="19" t="s">
        <v>2602</v>
      </c>
      <c r="P727" s="19" t="s">
        <v>3871</v>
      </c>
      <c r="Q727" s="19" t="s">
        <v>3872</v>
      </c>
      <c r="R727" s="18" t="s">
        <v>1279</v>
      </c>
      <c r="S727" s="18" t="s">
        <v>123</v>
      </c>
      <c r="T727" s="19"/>
      <c r="U727" s="19"/>
      <c r="V727" s="19"/>
      <c r="W727" s="17">
        <v>72000</v>
      </c>
      <c r="X727" s="18">
        <v>1</v>
      </c>
      <c r="Y727" s="46" t="s">
        <v>3873</v>
      </c>
      <c r="Z727" s="17">
        <v>72000</v>
      </c>
      <c r="AA727" s="28" t="s">
        <v>3874</v>
      </c>
      <c r="AB727" s="19"/>
      <c r="AC727" s="19"/>
      <c r="AD727" s="17"/>
      <c r="AE727" s="19" t="s">
        <v>3875</v>
      </c>
      <c r="AF727" s="52" t="s">
        <v>3285</v>
      </c>
      <c r="AG727" s="52" t="s">
        <v>3544</v>
      </c>
      <c r="AH727" s="52" t="s">
        <v>3472</v>
      </c>
      <c r="AI727" s="52" t="s">
        <v>2456</v>
      </c>
      <c r="AJ727" s="52"/>
      <c r="AK727" s="52" t="s">
        <v>1486</v>
      </c>
      <c r="AL727" s="52" t="s">
        <v>1571</v>
      </c>
      <c r="AM727" s="52" t="s">
        <v>3553</v>
      </c>
      <c r="AN727" s="119">
        <v>72000</v>
      </c>
      <c r="AO727" s="119"/>
      <c r="AP727" s="119">
        <f t="shared" si="23"/>
        <v>0</v>
      </c>
      <c r="AQ727" s="189" t="s">
        <v>1495</v>
      </c>
      <c r="AR727" s="189" t="s">
        <v>1495</v>
      </c>
      <c r="AS727" s="332" t="s">
        <v>3873</v>
      </c>
      <c r="AT727" s="332" t="s">
        <v>3873</v>
      </c>
      <c r="AU727" s="332" t="s">
        <v>2445</v>
      </c>
      <c r="AV727" s="19"/>
      <c r="AW727" s="19"/>
      <c r="AX727" s="19"/>
    </row>
    <row r="728" spans="1:50" s="123" customFormat="1" ht="72" hidden="1" x14ac:dyDescent="0.2">
      <c r="A728" s="52" t="s">
        <v>51</v>
      </c>
      <c r="B728" s="52" t="s">
        <v>277</v>
      </c>
      <c r="C728" s="52" t="s">
        <v>276</v>
      </c>
      <c r="D728" s="52" t="s">
        <v>21</v>
      </c>
      <c r="E728" s="52" t="s">
        <v>310</v>
      </c>
      <c r="F728" s="121" t="s">
        <v>2297</v>
      </c>
      <c r="G728" s="52" t="s">
        <v>1027</v>
      </c>
      <c r="H728" s="71" t="s">
        <v>270</v>
      </c>
      <c r="I728" s="71" t="s">
        <v>275</v>
      </c>
      <c r="J728" s="122">
        <v>18000</v>
      </c>
      <c r="K728" s="78"/>
      <c r="L728" s="78"/>
      <c r="M728" s="249" t="s">
        <v>137</v>
      </c>
      <c r="N728" s="19"/>
      <c r="O728" s="19" t="s">
        <v>2602</v>
      </c>
      <c r="P728" s="19" t="s">
        <v>3871</v>
      </c>
      <c r="Q728" s="19" t="s">
        <v>3872</v>
      </c>
      <c r="R728" s="18" t="s">
        <v>1279</v>
      </c>
      <c r="S728" s="18" t="s">
        <v>123</v>
      </c>
      <c r="T728" s="19"/>
      <c r="U728" s="19"/>
      <c r="V728" s="19"/>
      <c r="W728" s="17">
        <v>18000</v>
      </c>
      <c r="X728" s="18">
        <v>1</v>
      </c>
      <c r="Y728" s="46" t="s">
        <v>3873</v>
      </c>
      <c r="Z728" s="17">
        <v>18000</v>
      </c>
      <c r="AA728" s="28" t="s">
        <v>3874</v>
      </c>
      <c r="AB728" s="19"/>
      <c r="AC728" s="19"/>
      <c r="AD728" s="17"/>
      <c r="AE728" s="19" t="s">
        <v>3875</v>
      </c>
      <c r="AF728" s="52" t="s">
        <v>3285</v>
      </c>
      <c r="AG728" s="52" t="s">
        <v>3544</v>
      </c>
      <c r="AH728" s="52" t="s">
        <v>3472</v>
      </c>
      <c r="AI728" s="52" t="s">
        <v>2456</v>
      </c>
      <c r="AJ728" s="52"/>
      <c r="AK728" s="52" t="s">
        <v>1486</v>
      </c>
      <c r="AL728" s="52" t="s">
        <v>1571</v>
      </c>
      <c r="AM728" s="52" t="s">
        <v>3553</v>
      </c>
      <c r="AN728" s="119">
        <v>18000</v>
      </c>
      <c r="AO728" s="119"/>
      <c r="AP728" s="119">
        <f t="shared" si="23"/>
        <v>0</v>
      </c>
      <c r="AQ728" s="189" t="s">
        <v>1495</v>
      </c>
      <c r="AR728" s="189" t="s">
        <v>1495</v>
      </c>
      <c r="AS728" s="332" t="s">
        <v>3873</v>
      </c>
      <c r="AT728" s="332" t="s">
        <v>3873</v>
      </c>
      <c r="AU728" s="332" t="s">
        <v>2445</v>
      </c>
      <c r="AV728" s="19"/>
      <c r="AW728" s="19"/>
      <c r="AX728" s="19"/>
    </row>
    <row r="729" spans="1:50" s="123" customFormat="1" ht="72" hidden="1" x14ac:dyDescent="0.2">
      <c r="A729" s="52" t="s">
        <v>51</v>
      </c>
      <c r="B729" s="52" t="s">
        <v>277</v>
      </c>
      <c r="C729" s="52" t="s">
        <v>276</v>
      </c>
      <c r="D729" s="52" t="s">
        <v>286</v>
      </c>
      <c r="E729" s="52" t="s">
        <v>310</v>
      </c>
      <c r="F729" s="121" t="s">
        <v>2298</v>
      </c>
      <c r="G729" s="52" t="s">
        <v>1028</v>
      </c>
      <c r="H729" s="71" t="s">
        <v>269</v>
      </c>
      <c r="I729" s="71" t="s">
        <v>271</v>
      </c>
      <c r="J729" s="122">
        <v>210000</v>
      </c>
      <c r="K729" s="249" t="s">
        <v>137</v>
      </c>
      <c r="L729" s="78"/>
      <c r="M729" s="78"/>
      <c r="N729" s="19" t="s">
        <v>3876</v>
      </c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3869</v>
      </c>
      <c r="AF729" s="52" t="s">
        <v>2444</v>
      </c>
      <c r="AG729" s="52" t="s">
        <v>3537</v>
      </c>
      <c r="AH729" s="52" t="s">
        <v>3451</v>
      </c>
      <c r="AI729" s="52" t="s">
        <v>3467</v>
      </c>
      <c r="AJ729" s="52"/>
      <c r="AK729" s="52" t="s">
        <v>1486</v>
      </c>
      <c r="AL729" s="52" t="s">
        <v>1571</v>
      </c>
      <c r="AM729" s="52" t="s">
        <v>3553</v>
      </c>
      <c r="AN729" s="119"/>
      <c r="AO729" s="119"/>
      <c r="AP729" s="119">
        <f t="shared" si="23"/>
        <v>210000</v>
      </c>
      <c r="AQ729" s="189" t="s">
        <v>2445</v>
      </c>
      <c r="AR729" s="189" t="s">
        <v>2445</v>
      </c>
      <c r="AS729" s="332" t="s">
        <v>2445</v>
      </c>
      <c r="AT729" s="332" t="s">
        <v>2445</v>
      </c>
      <c r="AU729" s="332" t="s">
        <v>2445</v>
      </c>
      <c r="AV729" s="19"/>
      <c r="AW729" s="19"/>
      <c r="AX729" s="19"/>
    </row>
    <row r="730" spans="1:50" s="123" customFormat="1" ht="72" hidden="1" x14ac:dyDescent="0.2">
      <c r="A730" s="52" t="s">
        <v>51</v>
      </c>
      <c r="B730" s="52" t="s">
        <v>277</v>
      </c>
      <c r="C730" s="52" t="s">
        <v>276</v>
      </c>
      <c r="D730" s="52" t="s">
        <v>286</v>
      </c>
      <c r="E730" s="52" t="s">
        <v>310</v>
      </c>
      <c r="F730" s="121" t="s">
        <v>2299</v>
      </c>
      <c r="G730" s="52" t="s">
        <v>1029</v>
      </c>
      <c r="H730" s="71" t="s">
        <v>269</v>
      </c>
      <c r="I730" s="71" t="s">
        <v>271</v>
      </c>
      <c r="J730" s="122">
        <v>41600</v>
      </c>
      <c r="K730" s="249" t="s">
        <v>137</v>
      </c>
      <c r="L730" s="78"/>
      <c r="M730" s="78"/>
      <c r="N730" s="19" t="s">
        <v>3876</v>
      </c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46"/>
      <c r="Z730" s="19"/>
      <c r="AA730" s="19"/>
      <c r="AB730" s="19"/>
      <c r="AC730" s="19"/>
      <c r="AD730" s="19"/>
      <c r="AE730" s="19" t="s">
        <v>3869</v>
      </c>
      <c r="AF730" s="52" t="s">
        <v>2444</v>
      </c>
      <c r="AG730" s="52" t="s">
        <v>3537</v>
      </c>
      <c r="AH730" s="52" t="s">
        <v>3451</v>
      </c>
      <c r="AI730" s="52" t="s">
        <v>3467</v>
      </c>
      <c r="AJ730" s="52"/>
      <c r="AK730" s="52" t="s">
        <v>1486</v>
      </c>
      <c r="AL730" s="52" t="s">
        <v>1571</v>
      </c>
      <c r="AM730" s="52" t="s">
        <v>3553</v>
      </c>
      <c r="AN730" s="119"/>
      <c r="AO730" s="119"/>
      <c r="AP730" s="119">
        <f t="shared" si="23"/>
        <v>41600</v>
      </c>
      <c r="AQ730" s="189" t="s">
        <v>2445</v>
      </c>
      <c r="AR730" s="189" t="s">
        <v>2445</v>
      </c>
      <c r="AS730" s="332" t="s">
        <v>2445</v>
      </c>
      <c r="AT730" s="332" t="s">
        <v>2445</v>
      </c>
      <c r="AU730" s="332" t="s">
        <v>2445</v>
      </c>
      <c r="AV730" s="19"/>
      <c r="AW730" s="19"/>
      <c r="AX730" s="19"/>
    </row>
    <row r="731" spans="1:50" s="123" customFormat="1" ht="72" hidden="1" x14ac:dyDescent="0.2">
      <c r="A731" s="52" t="s">
        <v>51</v>
      </c>
      <c r="B731" s="52" t="s">
        <v>277</v>
      </c>
      <c r="C731" s="52" t="s">
        <v>276</v>
      </c>
      <c r="D731" s="52" t="s">
        <v>286</v>
      </c>
      <c r="E731" s="52" t="s">
        <v>310</v>
      </c>
      <c r="F731" s="121" t="s">
        <v>2277</v>
      </c>
      <c r="G731" s="52" t="s">
        <v>1030</v>
      </c>
      <c r="H731" s="71" t="s">
        <v>269</v>
      </c>
      <c r="I731" s="71" t="s">
        <v>271</v>
      </c>
      <c r="J731" s="122">
        <v>65400</v>
      </c>
      <c r="K731" s="249" t="s">
        <v>137</v>
      </c>
      <c r="L731" s="78"/>
      <c r="M731" s="78"/>
      <c r="N731" s="19" t="s">
        <v>3876</v>
      </c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3869</v>
      </c>
      <c r="AF731" s="52" t="s">
        <v>2444</v>
      </c>
      <c r="AG731" s="52" t="s">
        <v>3537</v>
      </c>
      <c r="AH731" s="52" t="s">
        <v>3451</v>
      </c>
      <c r="AI731" s="52" t="s">
        <v>3467</v>
      </c>
      <c r="AJ731" s="52"/>
      <c r="AK731" s="52" t="s">
        <v>1486</v>
      </c>
      <c r="AL731" s="52" t="s">
        <v>1571</v>
      </c>
      <c r="AM731" s="52" t="s">
        <v>3553</v>
      </c>
      <c r="AN731" s="119"/>
      <c r="AO731" s="119"/>
      <c r="AP731" s="119">
        <f t="shared" si="23"/>
        <v>65400</v>
      </c>
      <c r="AQ731" s="189" t="s">
        <v>2445</v>
      </c>
      <c r="AR731" s="189" t="s">
        <v>2445</v>
      </c>
      <c r="AS731" s="332" t="s">
        <v>2445</v>
      </c>
      <c r="AT731" s="332" t="s">
        <v>2445</v>
      </c>
      <c r="AU731" s="332" t="s">
        <v>2445</v>
      </c>
      <c r="AV731" s="19"/>
      <c r="AW731" s="19"/>
      <c r="AX731" s="19"/>
    </row>
    <row r="732" spans="1:50" s="123" customFormat="1" ht="72" hidden="1" x14ac:dyDescent="0.2">
      <c r="A732" s="52" t="s">
        <v>51</v>
      </c>
      <c r="B732" s="52" t="s">
        <v>277</v>
      </c>
      <c r="C732" s="52" t="s">
        <v>276</v>
      </c>
      <c r="D732" s="52" t="s">
        <v>286</v>
      </c>
      <c r="E732" s="52" t="s">
        <v>310</v>
      </c>
      <c r="F732" s="121" t="s">
        <v>2301</v>
      </c>
      <c r="G732" s="52" t="s">
        <v>1031</v>
      </c>
      <c r="H732" s="71" t="s">
        <v>269</v>
      </c>
      <c r="I732" s="71" t="s">
        <v>281</v>
      </c>
      <c r="J732" s="122">
        <v>30600</v>
      </c>
      <c r="K732" s="249" t="s">
        <v>137</v>
      </c>
      <c r="L732" s="78"/>
      <c r="M732" s="78"/>
      <c r="N732" s="19" t="s">
        <v>3876</v>
      </c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3869</v>
      </c>
      <c r="AF732" s="52" t="s">
        <v>2444</v>
      </c>
      <c r="AG732" s="52" t="s">
        <v>3537</v>
      </c>
      <c r="AH732" s="52" t="s">
        <v>3451</v>
      </c>
      <c r="AI732" s="52" t="s">
        <v>3467</v>
      </c>
      <c r="AJ732" s="52"/>
      <c r="AK732" s="52" t="s">
        <v>1486</v>
      </c>
      <c r="AL732" s="52" t="s">
        <v>1571</v>
      </c>
      <c r="AM732" s="52" t="s">
        <v>3553</v>
      </c>
      <c r="AN732" s="119"/>
      <c r="AO732" s="119"/>
      <c r="AP732" s="119">
        <f t="shared" si="23"/>
        <v>30600</v>
      </c>
      <c r="AQ732" s="189" t="s">
        <v>2445</v>
      </c>
      <c r="AR732" s="189" t="s">
        <v>2445</v>
      </c>
      <c r="AS732" s="332" t="s">
        <v>2445</v>
      </c>
      <c r="AT732" s="332" t="s">
        <v>2445</v>
      </c>
      <c r="AU732" s="332" t="s">
        <v>2445</v>
      </c>
      <c r="AV732" s="19"/>
      <c r="AW732" s="19"/>
      <c r="AX732" s="19"/>
    </row>
    <row r="733" spans="1:50" s="123" customFormat="1" ht="90" hidden="1" x14ac:dyDescent="0.2">
      <c r="A733" s="52" t="s">
        <v>51</v>
      </c>
      <c r="B733" s="52" t="s">
        <v>277</v>
      </c>
      <c r="C733" s="52" t="s">
        <v>276</v>
      </c>
      <c r="D733" s="52" t="s">
        <v>10</v>
      </c>
      <c r="E733" s="52" t="s">
        <v>311</v>
      </c>
      <c r="F733" s="121" t="s">
        <v>2302</v>
      </c>
      <c r="G733" s="52" t="s">
        <v>1032</v>
      </c>
      <c r="H733" s="71" t="s">
        <v>270</v>
      </c>
      <c r="I733" s="71" t="s">
        <v>274</v>
      </c>
      <c r="J733" s="122">
        <v>60000</v>
      </c>
      <c r="K733" s="249" t="s">
        <v>137</v>
      </c>
      <c r="L733" s="78"/>
      <c r="M733" s="78"/>
      <c r="N733" s="19" t="s">
        <v>3877</v>
      </c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3878</v>
      </c>
      <c r="AF733" s="52" t="s">
        <v>2444</v>
      </c>
      <c r="AG733" s="52" t="s">
        <v>3537</v>
      </c>
      <c r="AH733" s="52" t="s">
        <v>3451</v>
      </c>
      <c r="AI733" s="52" t="s">
        <v>3467</v>
      </c>
      <c r="AJ733" s="52"/>
      <c r="AK733" s="52" t="s">
        <v>1491</v>
      </c>
      <c r="AL733" s="52" t="s">
        <v>1568</v>
      </c>
      <c r="AM733" s="52" t="s">
        <v>3553</v>
      </c>
      <c r="AN733" s="119"/>
      <c r="AO733" s="119"/>
      <c r="AP733" s="119">
        <f t="shared" si="23"/>
        <v>60000</v>
      </c>
      <c r="AQ733" s="189" t="s">
        <v>2445</v>
      </c>
      <c r="AR733" s="189" t="s">
        <v>2445</v>
      </c>
      <c r="AS733" s="332" t="s">
        <v>2445</v>
      </c>
      <c r="AT733" s="332" t="s">
        <v>2445</v>
      </c>
      <c r="AU733" s="332" t="s">
        <v>2445</v>
      </c>
      <c r="AV733" s="19"/>
      <c r="AW733" s="19"/>
      <c r="AX733" s="19"/>
    </row>
    <row r="734" spans="1:50" s="123" customFormat="1" ht="90" hidden="1" x14ac:dyDescent="0.2">
      <c r="A734" s="52" t="s">
        <v>51</v>
      </c>
      <c r="B734" s="52" t="s">
        <v>277</v>
      </c>
      <c r="C734" s="52" t="s">
        <v>276</v>
      </c>
      <c r="D734" s="52" t="s">
        <v>10</v>
      </c>
      <c r="E734" s="52" t="s">
        <v>311</v>
      </c>
      <c r="F734" s="121" t="s">
        <v>2303</v>
      </c>
      <c r="G734" s="52" t="s">
        <v>1033</v>
      </c>
      <c r="H734" s="71" t="s">
        <v>270</v>
      </c>
      <c r="I734" s="71" t="s">
        <v>274</v>
      </c>
      <c r="J734" s="122">
        <v>75000</v>
      </c>
      <c r="K734" s="249" t="s">
        <v>137</v>
      </c>
      <c r="L734" s="78"/>
      <c r="M734" s="78"/>
      <c r="N734" s="19" t="s">
        <v>3877</v>
      </c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3878</v>
      </c>
      <c r="AF734" s="52" t="s">
        <v>2444</v>
      </c>
      <c r="AG734" s="52" t="s">
        <v>3537</v>
      </c>
      <c r="AH734" s="52" t="s">
        <v>3451</v>
      </c>
      <c r="AI734" s="52" t="s">
        <v>3467</v>
      </c>
      <c r="AJ734" s="52"/>
      <c r="AK734" s="52" t="s">
        <v>1491</v>
      </c>
      <c r="AL734" s="52" t="s">
        <v>1568</v>
      </c>
      <c r="AM734" s="52" t="s">
        <v>3553</v>
      </c>
      <c r="AN734" s="119"/>
      <c r="AO734" s="119"/>
      <c r="AP734" s="119">
        <f t="shared" si="23"/>
        <v>75000</v>
      </c>
      <c r="AQ734" s="189" t="s">
        <v>2445</v>
      </c>
      <c r="AR734" s="189" t="s">
        <v>2445</v>
      </c>
      <c r="AS734" s="332" t="s">
        <v>2445</v>
      </c>
      <c r="AT734" s="332" t="s">
        <v>2445</v>
      </c>
      <c r="AU734" s="332" t="s">
        <v>2445</v>
      </c>
      <c r="AV734" s="19"/>
      <c r="AW734" s="19"/>
      <c r="AX734" s="19"/>
    </row>
    <row r="735" spans="1:50" s="123" customFormat="1" ht="90" hidden="1" x14ac:dyDescent="0.2">
      <c r="A735" s="52" t="s">
        <v>51</v>
      </c>
      <c r="B735" s="52" t="s">
        <v>277</v>
      </c>
      <c r="C735" s="52" t="s">
        <v>276</v>
      </c>
      <c r="D735" s="52" t="s">
        <v>10</v>
      </c>
      <c r="E735" s="52" t="s">
        <v>311</v>
      </c>
      <c r="F735" s="121" t="s">
        <v>2304</v>
      </c>
      <c r="G735" s="52" t="s">
        <v>1034</v>
      </c>
      <c r="H735" s="71" t="s">
        <v>459</v>
      </c>
      <c r="I735" s="71" t="s">
        <v>271</v>
      </c>
      <c r="J735" s="122">
        <v>440000</v>
      </c>
      <c r="K735" s="249" t="s">
        <v>137</v>
      </c>
      <c r="L735" s="78"/>
      <c r="M735" s="78"/>
      <c r="N735" s="19" t="s">
        <v>3877</v>
      </c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3878</v>
      </c>
      <c r="AF735" s="52" t="s">
        <v>2444</v>
      </c>
      <c r="AG735" s="52" t="s">
        <v>3537</v>
      </c>
      <c r="AH735" s="52" t="s">
        <v>3451</v>
      </c>
      <c r="AI735" s="52" t="s">
        <v>3467</v>
      </c>
      <c r="AJ735" s="52"/>
      <c r="AK735" s="52" t="s">
        <v>1491</v>
      </c>
      <c r="AL735" s="52" t="s">
        <v>1568</v>
      </c>
      <c r="AM735" s="52" t="s">
        <v>3553</v>
      </c>
      <c r="AN735" s="119"/>
      <c r="AO735" s="119"/>
      <c r="AP735" s="119">
        <f t="shared" si="23"/>
        <v>440000</v>
      </c>
      <c r="AQ735" s="189" t="s">
        <v>2445</v>
      </c>
      <c r="AR735" s="189" t="s">
        <v>2445</v>
      </c>
      <c r="AS735" s="332" t="s">
        <v>2445</v>
      </c>
      <c r="AT735" s="332" t="s">
        <v>2445</v>
      </c>
      <c r="AU735" s="332" t="s">
        <v>2445</v>
      </c>
      <c r="AV735" s="19"/>
      <c r="AW735" s="19"/>
      <c r="AX735" s="19"/>
    </row>
    <row r="736" spans="1:50" s="123" customFormat="1" ht="72" hidden="1" x14ac:dyDescent="0.2">
      <c r="A736" s="52" t="s">
        <v>51</v>
      </c>
      <c r="B736" s="52" t="s">
        <v>277</v>
      </c>
      <c r="C736" s="52" t="s">
        <v>276</v>
      </c>
      <c r="D736" s="52" t="s">
        <v>10</v>
      </c>
      <c r="E736" s="52" t="s">
        <v>311</v>
      </c>
      <c r="F736" s="121" t="s">
        <v>2305</v>
      </c>
      <c r="G736" s="52" t="s">
        <v>1035</v>
      </c>
      <c r="H736" s="71" t="s">
        <v>303</v>
      </c>
      <c r="I736" s="71" t="s">
        <v>271</v>
      </c>
      <c r="J736" s="122">
        <v>300000</v>
      </c>
      <c r="K736" s="249" t="s">
        <v>137</v>
      </c>
      <c r="L736" s="78"/>
      <c r="M736" s="78"/>
      <c r="N736" s="19" t="s">
        <v>3877</v>
      </c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3878</v>
      </c>
      <c r="AF736" s="52" t="s">
        <v>2444</v>
      </c>
      <c r="AG736" s="52" t="s">
        <v>3537</v>
      </c>
      <c r="AH736" s="52" t="s">
        <v>3451</v>
      </c>
      <c r="AI736" s="52" t="s">
        <v>3467</v>
      </c>
      <c r="AJ736" s="52"/>
      <c r="AK736" s="52" t="s">
        <v>1491</v>
      </c>
      <c r="AL736" s="52" t="s">
        <v>1568</v>
      </c>
      <c r="AM736" s="52" t="s">
        <v>3553</v>
      </c>
      <c r="AN736" s="119"/>
      <c r="AO736" s="119"/>
      <c r="AP736" s="119">
        <f t="shared" si="23"/>
        <v>300000</v>
      </c>
      <c r="AQ736" s="189" t="s">
        <v>2445</v>
      </c>
      <c r="AR736" s="189" t="s">
        <v>2445</v>
      </c>
      <c r="AS736" s="332" t="s">
        <v>2445</v>
      </c>
      <c r="AT736" s="332" t="s">
        <v>2445</v>
      </c>
      <c r="AU736" s="332" t="s">
        <v>2445</v>
      </c>
      <c r="AV736" s="19"/>
      <c r="AW736" s="19"/>
      <c r="AX736" s="19"/>
    </row>
    <row r="737" spans="1:50" s="123" customFormat="1" ht="72" hidden="1" x14ac:dyDescent="0.2">
      <c r="A737" s="52" t="s">
        <v>51</v>
      </c>
      <c r="B737" s="52" t="s">
        <v>277</v>
      </c>
      <c r="C737" s="52" t="s">
        <v>276</v>
      </c>
      <c r="D737" s="52" t="s">
        <v>10</v>
      </c>
      <c r="E737" s="52" t="s">
        <v>311</v>
      </c>
      <c r="F737" s="121" t="s">
        <v>2306</v>
      </c>
      <c r="G737" s="52" t="s">
        <v>1036</v>
      </c>
      <c r="H737" s="71" t="s">
        <v>319</v>
      </c>
      <c r="I737" s="71" t="s">
        <v>271</v>
      </c>
      <c r="J737" s="122">
        <v>88000</v>
      </c>
      <c r="K737" s="249" t="s">
        <v>137</v>
      </c>
      <c r="L737" s="78"/>
      <c r="M737" s="78"/>
      <c r="N737" s="19" t="s">
        <v>3877</v>
      </c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3878</v>
      </c>
      <c r="AF737" s="52" t="s">
        <v>2444</v>
      </c>
      <c r="AG737" s="52" t="s">
        <v>3537</v>
      </c>
      <c r="AH737" s="52" t="s">
        <v>3451</v>
      </c>
      <c r="AI737" s="52" t="s">
        <v>3467</v>
      </c>
      <c r="AJ737" s="52"/>
      <c r="AK737" s="52" t="s">
        <v>1491</v>
      </c>
      <c r="AL737" s="52" t="s">
        <v>1568</v>
      </c>
      <c r="AM737" s="52" t="s">
        <v>3553</v>
      </c>
      <c r="AN737" s="119"/>
      <c r="AO737" s="119"/>
      <c r="AP737" s="119">
        <f t="shared" si="23"/>
        <v>88000</v>
      </c>
      <c r="AQ737" s="189" t="s">
        <v>2445</v>
      </c>
      <c r="AR737" s="189" t="s">
        <v>2445</v>
      </c>
      <c r="AS737" s="332" t="s">
        <v>2445</v>
      </c>
      <c r="AT737" s="332" t="s">
        <v>2445</v>
      </c>
      <c r="AU737" s="332" t="s">
        <v>2445</v>
      </c>
      <c r="AV737" s="19"/>
      <c r="AW737" s="19"/>
      <c r="AX737" s="19"/>
    </row>
    <row r="738" spans="1:50" s="123" customFormat="1" ht="72" hidden="1" x14ac:dyDescent="0.2">
      <c r="A738" s="52" t="s">
        <v>51</v>
      </c>
      <c r="B738" s="52" t="s">
        <v>277</v>
      </c>
      <c r="C738" s="52" t="s">
        <v>276</v>
      </c>
      <c r="D738" s="52" t="s">
        <v>10</v>
      </c>
      <c r="E738" s="52" t="s">
        <v>311</v>
      </c>
      <c r="F738" s="121" t="s">
        <v>2307</v>
      </c>
      <c r="G738" s="52" t="s">
        <v>1037</v>
      </c>
      <c r="H738" s="71" t="s">
        <v>303</v>
      </c>
      <c r="I738" s="71" t="s">
        <v>271</v>
      </c>
      <c r="J738" s="122">
        <v>80000</v>
      </c>
      <c r="K738" s="249" t="s">
        <v>137</v>
      </c>
      <c r="L738" s="78"/>
      <c r="M738" s="78"/>
      <c r="N738" s="19" t="s">
        <v>3877</v>
      </c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3878</v>
      </c>
      <c r="AF738" s="52" t="s">
        <v>2444</v>
      </c>
      <c r="AG738" s="52" t="s">
        <v>3537</v>
      </c>
      <c r="AH738" s="52" t="s">
        <v>3451</v>
      </c>
      <c r="AI738" s="52" t="s">
        <v>3467</v>
      </c>
      <c r="AJ738" s="52"/>
      <c r="AK738" s="52" t="s">
        <v>1491</v>
      </c>
      <c r="AL738" s="52" t="s">
        <v>1568</v>
      </c>
      <c r="AM738" s="52" t="s">
        <v>3553</v>
      </c>
      <c r="AN738" s="119"/>
      <c r="AO738" s="119"/>
      <c r="AP738" s="119">
        <f t="shared" si="23"/>
        <v>80000</v>
      </c>
      <c r="AQ738" s="189" t="s">
        <v>2445</v>
      </c>
      <c r="AR738" s="189" t="s">
        <v>2445</v>
      </c>
      <c r="AS738" s="332" t="s">
        <v>2445</v>
      </c>
      <c r="AT738" s="332" t="s">
        <v>2445</v>
      </c>
      <c r="AU738" s="332" t="s">
        <v>2445</v>
      </c>
      <c r="AV738" s="19"/>
      <c r="AW738" s="19"/>
      <c r="AX738" s="19"/>
    </row>
    <row r="739" spans="1:50" s="123" customFormat="1" ht="72" hidden="1" x14ac:dyDescent="0.2">
      <c r="A739" s="52" t="s">
        <v>51</v>
      </c>
      <c r="B739" s="52" t="s">
        <v>277</v>
      </c>
      <c r="C739" s="52" t="s">
        <v>276</v>
      </c>
      <c r="D739" s="52" t="s">
        <v>10</v>
      </c>
      <c r="E739" s="52" t="s">
        <v>311</v>
      </c>
      <c r="F739" s="121" t="s">
        <v>2308</v>
      </c>
      <c r="G739" s="52" t="s">
        <v>1038</v>
      </c>
      <c r="H739" s="71" t="s">
        <v>303</v>
      </c>
      <c r="I739" s="71" t="s">
        <v>271</v>
      </c>
      <c r="J739" s="122">
        <v>89000</v>
      </c>
      <c r="K739" s="249" t="s">
        <v>137</v>
      </c>
      <c r="L739" s="78"/>
      <c r="M739" s="78"/>
      <c r="N739" s="19" t="s">
        <v>3877</v>
      </c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3878</v>
      </c>
      <c r="AF739" s="52" t="s">
        <v>2444</v>
      </c>
      <c r="AG739" s="52" t="s">
        <v>3537</v>
      </c>
      <c r="AH739" s="52" t="s">
        <v>3451</v>
      </c>
      <c r="AI739" s="52" t="s">
        <v>3467</v>
      </c>
      <c r="AJ739" s="52"/>
      <c r="AK739" s="52" t="s">
        <v>1491</v>
      </c>
      <c r="AL739" s="52" t="s">
        <v>1568</v>
      </c>
      <c r="AM739" s="52" t="s">
        <v>3553</v>
      </c>
      <c r="AN739" s="119"/>
      <c r="AO739" s="119"/>
      <c r="AP739" s="119">
        <f t="shared" si="23"/>
        <v>89000</v>
      </c>
      <c r="AQ739" s="189" t="s">
        <v>2445</v>
      </c>
      <c r="AR739" s="189" t="s">
        <v>2445</v>
      </c>
      <c r="AS739" s="332" t="s">
        <v>2445</v>
      </c>
      <c r="AT739" s="332" t="s">
        <v>2445</v>
      </c>
      <c r="AU739" s="332" t="s">
        <v>2445</v>
      </c>
      <c r="AV739" s="19"/>
      <c r="AW739" s="19"/>
      <c r="AX739" s="19"/>
    </row>
    <row r="740" spans="1:50" s="123" customFormat="1" ht="72" hidden="1" x14ac:dyDescent="0.2">
      <c r="A740" s="52" t="s">
        <v>51</v>
      </c>
      <c r="B740" s="52" t="s">
        <v>277</v>
      </c>
      <c r="C740" s="52" t="s">
        <v>276</v>
      </c>
      <c r="D740" s="52" t="s">
        <v>10</v>
      </c>
      <c r="E740" s="52" t="s">
        <v>311</v>
      </c>
      <c r="F740" s="121" t="s">
        <v>2309</v>
      </c>
      <c r="G740" s="52" t="s">
        <v>1039</v>
      </c>
      <c r="H740" s="71" t="s">
        <v>303</v>
      </c>
      <c r="I740" s="71" t="s">
        <v>271</v>
      </c>
      <c r="J740" s="122">
        <v>89000</v>
      </c>
      <c r="K740" s="249" t="s">
        <v>137</v>
      </c>
      <c r="L740" s="78"/>
      <c r="M740" s="78"/>
      <c r="N740" s="19" t="s">
        <v>3877</v>
      </c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3878</v>
      </c>
      <c r="AF740" s="52" t="s">
        <v>2444</v>
      </c>
      <c r="AG740" s="52" t="s">
        <v>3537</v>
      </c>
      <c r="AH740" s="52" t="s">
        <v>3451</v>
      </c>
      <c r="AI740" s="52" t="s">
        <v>3467</v>
      </c>
      <c r="AJ740" s="52"/>
      <c r="AK740" s="52" t="s">
        <v>1491</v>
      </c>
      <c r="AL740" s="52" t="s">
        <v>1568</v>
      </c>
      <c r="AM740" s="52" t="s">
        <v>3553</v>
      </c>
      <c r="AN740" s="119"/>
      <c r="AO740" s="119"/>
      <c r="AP740" s="119">
        <f t="shared" si="23"/>
        <v>89000</v>
      </c>
      <c r="AQ740" s="189" t="s">
        <v>2445</v>
      </c>
      <c r="AR740" s="189" t="s">
        <v>2445</v>
      </c>
      <c r="AS740" s="332" t="s">
        <v>2445</v>
      </c>
      <c r="AT740" s="332" t="s">
        <v>2445</v>
      </c>
      <c r="AU740" s="332" t="s">
        <v>2445</v>
      </c>
      <c r="AV740" s="19"/>
      <c r="AW740" s="19"/>
      <c r="AX740" s="19"/>
    </row>
    <row r="741" spans="1:50" s="123" customFormat="1" ht="72" hidden="1" x14ac:dyDescent="0.2">
      <c r="A741" s="52" t="s">
        <v>51</v>
      </c>
      <c r="B741" s="52" t="s">
        <v>277</v>
      </c>
      <c r="C741" s="52" t="s">
        <v>276</v>
      </c>
      <c r="D741" s="52" t="s">
        <v>10</v>
      </c>
      <c r="E741" s="52" t="s">
        <v>311</v>
      </c>
      <c r="F741" s="121" t="s">
        <v>2310</v>
      </c>
      <c r="G741" s="52" t="s">
        <v>1040</v>
      </c>
      <c r="H741" s="71" t="s">
        <v>459</v>
      </c>
      <c r="I741" s="71" t="s">
        <v>271</v>
      </c>
      <c r="J741" s="122">
        <v>50000</v>
      </c>
      <c r="K741" s="249" t="s">
        <v>137</v>
      </c>
      <c r="L741" s="78"/>
      <c r="M741" s="78"/>
      <c r="N741" s="19" t="s">
        <v>3877</v>
      </c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3878</v>
      </c>
      <c r="AF741" s="52" t="s">
        <v>2444</v>
      </c>
      <c r="AG741" s="52" t="s">
        <v>3537</v>
      </c>
      <c r="AH741" s="52" t="s">
        <v>3451</v>
      </c>
      <c r="AI741" s="52" t="s">
        <v>3467</v>
      </c>
      <c r="AJ741" s="52"/>
      <c r="AK741" s="52" t="s">
        <v>1491</v>
      </c>
      <c r="AL741" s="52" t="s">
        <v>1568</v>
      </c>
      <c r="AM741" s="52" t="s">
        <v>3553</v>
      </c>
      <c r="AN741" s="119"/>
      <c r="AO741" s="119"/>
      <c r="AP741" s="119">
        <f t="shared" si="23"/>
        <v>50000</v>
      </c>
      <c r="AQ741" s="189" t="s">
        <v>2445</v>
      </c>
      <c r="AR741" s="189" t="s">
        <v>2445</v>
      </c>
      <c r="AS741" s="332" t="s">
        <v>2445</v>
      </c>
      <c r="AT741" s="332" t="s">
        <v>2445</v>
      </c>
      <c r="AU741" s="332" t="s">
        <v>2445</v>
      </c>
      <c r="AV741" s="19"/>
      <c r="AW741" s="19"/>
      <c r="AX741" s="19"/>
    </row>
    <row r="742" spans="1:50" s="123" customFormat="1" ht="72" hidden="1" x14ac:dyDescent="0.2">
      <c r="A742" s="52" t="s">
        <v>51</v>
      </c>
      <c r="B742" s="52" t="s">
        <v>277</v>
      </c>
      <c r="C742" s="52" t="s">
        <v>276</v>
      </c>
      <c r="D742" s="52" t="s">
        <v>10</v>
      </c>
      <c r="E742" s="52" t="s">
        <v>311</v>
      </c>
      <c r="F742" s="121" t="s">
        <v>2311</v>
      </c>
      <c r="G742" s="52" t="s">
        <v>1041</v>
      </c>
      <c r="H742" s="71" t="s">
        <v>303</v>
      </c>
      <c r="I742" s="71" t="s">
        <v>1042</v>
      </c>
      <c r="J742" s="122">
        <v>25000</v>
      </c>
      <c r="K742" s="249" t="s">
        <v>137</v>
      </c>
      <c r="L742" s="78"/>
      <c r="M742" s="78"/>
      <c r="N742" s="19" t="s">
        <v>3877</v>
      </c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3878</v>
      </c>
      <c r="AF742" s="52" t="s">
        <v>2444</v>
      </c>
      <c r="AG742" s="52" t="s">
        <v>3537</v>
      </c>
      <c r="AH742" s="52" t="s">
        <v>3451</v>
      </c>
      <c r="AI742" s="52" t="s">
        <v>3467</v>
      </c>
      <c r="AJ742" s="52"/>
      <c r="AK742" s="52" t="s">
        <v>1491</v>
      </c>
      <c r="AL742" s="52" t="s">
        <v>1568</v>
      </c>
      <c r="AM742" s="52" t="s">
        <v>3553</v>
      </c>
      <c r="AN742" s="119"/>
      <c r="AO742" s="119"/>
      <c r="AP742" s="119">
        <f t="shared" si="23"/>
        <v>25000</v>
      </c>
      <c r="AQ742" s="189" t="s">
        <v>2445</v>
      </c>
      <c r="AR742" s="189" t="s">
        <v>2445</v>
      </c>
      <c r="AS742" s="332" t="s">
        <v>2445</v>
      </c>
      <c r="AT742" s="332" t="s">
        <v>2445</v>
      </c>
      <c r="AU742" s="332" t="s">
        <v>2445</v>
      </c>
      <c r="AV742" s="19"/>
      <c r="AW742" s="19"/>
      <c r="AX742" s="19"/>
    </row>
    <row r="743" spans="1:50" s="123" customFormat="1" ht="72" hidden="1" x14ac:dyDescent="0.2">
      <c r="A743" s="52" t="s">
        <v>51</v>
      </c>
      <c r="B743" s="52" t="s">
        <v>277</v>
      </c>
      <c r="C743" s="52" t="s">
        <v>276</v>
      </c>
      <c r="D743" s="52" t="s">
        <v>10</v>
      </c>
      <c r="E743" s="52" t="s">
        <v>311</v>
      </c>
      <c r="F743" s="121" t="s">
        <v>2312</v>
      </c>
      <c r="G743" s="52" t="s">
        <v>1043</v>
      </c>
      <c r="H743" s="71" t="s">
        <v>303</v>
      </c>
      <c r="I743" s="71" t="s">
        <v>268</v>
      </c>
      <c r="J743" s="122">
        <v>54000</v>
      </c>
      <c r="K743" s="249" t="s">
        <v>137</v>
      </c>
      <c r="L743" s="78"/>
      <c r="M743" s="78"/>
      <c r="N743" s="19" t="s">
        <v>3877</v>
      </c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3878</v>
      </c>
      <c r="AF743" s="52" t="s">
        <v>2444</v>
      </c>
      <c r="AG743" s="52" t="s">
        <v>3537</v>
      </c>
      <c r="AH743" s="52" t="s">
        <v>3451</v>
      </c>
      <c r="AI743" s="52" t="s">
        <v>3467</v>
      </c>
      <c r="AJ743" s="52"/>
      <c r="AK743" s="52" t="s">
        <v>1486</v>
      </c>
      <c r="AL743" s="52" t="s">
        <v>1571</v>
      </c>
      <c r="AM743" s="52" t="s">
        <v>3553</v>
      </c>
      <c r="AN743" s="119"/>
      <c r="AO743" s="119"/>
      <c r="AP743" s="119">
        <f t="shared" si="23"/>
        <v>54000</v>
      </c>
      <c r="AQ743" s="189" t="s">
        <v>2445</v>
      </c>
      <c r="AR743" s="189" t="s">
        <v>2445</v>
      </c>
      <c r="AS743" s="332" t="s">
        <v>2445</v>
      </c>
      <c r="AT743" s="332" t="s">
        <v>2445</v>
      </c>
      <c r="AU743" s="332" t="s">
        <v>2445</v>
      </c>
      <c r="AV743" s="19"/>
      <c r="AW743" s="19"/>
      <c r="AX743" s="19"/>
    </row>
    <row r="744" spans="1:50" s="123" customFormat="1" ht="108" x14ac:dyDescent="0.2">
      <c r="A744" s="52" t="s">
        <v>51</v>
      </c>
      <c r="B744" s="52" t="s">
        <v>277</v>
      </c>
      <c r="C744" s="52" t="s">
        <v>17</v>
      </c>
      <c r="D744" s="52" t="s">
        <v>34</v>
      </c>
      <c r="E744" s="52" t="s">
        <v>454</v>
      </c>
      <c r="F744" s="121" t="s">
        <v>2313</v>
      </c>
      <c r="G744" s="52" t="s">
        <v>1123</v>
      </c>
      <c r="H744" s="71" t="s">
        <v>270</v>
      </c>
      <c r="I744" s="71" t="s">
        <v>1122</v>
      </c>
      <c r="J744" s="122">
        <v>1800000</v>
      </c>
      <c r="K744" s="249" t="s">
        <v>137</v>
      </c>
      <c r="L744" s="78"/>
      <c r="M744" s="78"/>
      <c r="N744" s="18" t="s">
        <v>3879</v>
      </c>
      <c r="O744" s="19"/>
      <c r="P744" s="19"/>
      <c r="Q744" s="19"/>
      <c r="R744" s="19"/>
      <c r="S744" s="19"/>
      <c r="T744" s="19"/>
      <c r="U744" s="19"/>
      <c r="V744" s="19"/>
      <c r="W744" s="19"/>
      <c r="X744" s="18"/>
      <c r="Y744" s="46"/>
      <c r="Z744" s="19"/>
      <c r="AA744" s="19"/>
      <c r="AB744" s="19"/>
      <c r="AC744" s="19"/>
      <c r="AD744" s="19"/>
      <c r="AE744" s="19" t="s">
        <v>3880</v>
      </c>
      <c r="AF744" s="52" t="s">
        <v>3280</v>
      </c>
      <c r="AG744" s="52" t="s">
        <v>3539</v>
      </c>
      <c r="AH744" s="52" t="s">
        <v>1571</v>
      </c>
      <c r="AI744" s="52" t="s">
        <v>3467</v>
      </c>
      <c r="AJ744" s="52"/>
      <c r="AK744" s="52" t="s">
        <v>1492</v>
      </c>
      <c r="AL744" s="52" t="s">
        <v>1568</v>
      </c>
      <c r="AM744" s="52" t="s">
        <v>3553</v>
      </c>
      <c r="AN744" s="119"/>
      <c r="AO744" s="119"/>
      <c r="AP744" s="119">
        <f t="shared" si="23"/>
        <v>1800000</v>
      </c>
      <c r="AQ744" s="189" t="s">
        <v>3882</v>
      </c>
      <c r="AR744" s="189" t="s">
        <v>3882</v>
      </c>
      <c r="AS744" s="18" t="s">
        <v>3883</v>
      </c>
      <c r="AT744" s="18" t="s">
        <v>3883</v>
      </c>
      <c r="AU744" s="18" t="s">
        <v>3883</v>
      </c>
      <c r="AV744" s="19"/>
      <c r="AW744" s="19"/>
      <c r="AX744" s="19" t="s">
        <v>3884</v>
      </c>
    </row>
    <row r="745" spans="1:50" s="123" customFormat="1" ht="144" hidden="1" x14ac:dyDescent="0.2">
      <c r="A745" s="52" t="s">
        <v>52</v>
      </c>
      <c r="B745" s="52" t="s">
        <v>277</v>
      </c>
      <c r="C745" s="52" t="s">
        <v>276</v>
      </c>
      <c r="D745" s="52" t="s">
        <v>11</v>
      </c>
      <c r="E745" s="52" t="s">
        <v>454</v>
      </c>
      <c r="F745" s="121" t="s">
        <v>2314</v>
      </c>
      <c r="G745" s="52" t="s">
        <v>1044</v>
      </c>
      <c r="H745" s="71" t="s">
        <v>317</v>
      </c>
      <c r="I745" s="71" t="s">
        <v>271</v>
      </c>
      <c r="J745" s="122">
        <v>139500</v>
      </c>
      <c r="K745" s="249" t="s">
        <v>137</v>
      </c>
      <c r="L745" s="78"/>
      <c r="M745" s="78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210" t="s">
        <v>3295</v>
      </c>
      <c r="AF745" s="54" t="s">
        <v>3295</v>
      </c>
      <c r="AG745" s="52" t="s">
        <v>3544</v>
      </c>
      <c r="AH745" s="54" t="s">
        <v>3472</v>
      </c>
      <c r="AI745" s="52" t="s">
        <v>2456</v>
      </c>
      <c r="AJ745" s="52"/>
      <c r="AK745" s="54" t="s">
        <v>1494</v>
      </c>
      <c r="AL745" s="54" t="s">
        <v>1571</v>
      </c>
      <c r="AM745" s="52" t="s">
        <v>3553</v>
      </c>
      <c r="AN745" s="119">
        <v>128000</v>
      </c>
      <c r="AO745" s="119"/>
      <c r="AP745" s="119">
        <f t="shared" si="23"/>
        <v>11500</v>
      </c>
      <c r="AQ745" s="189" t="s">
        <v>1495</v>
      </c>
      <c r="AR745" s="189" t="s">
        <v>1495</v>
      </c>
      <c r="AS745" s="18" t="s">
        <v>3288</v>
      </c>
      <c r="AT745" s="18" t="s">
        <v>3288</v>
      </c>
      <c r="AU745" s="18" t="s">
        <v>3288</v>
      </c>
      <c r="AV745" s="16">
        <v>128000</v>
      </c>
      <c r="AW745" s="16">
        <v>11500</v>
      </c>
      <c r="AX745" s="17"/>
    </row>
    <row r="746" spans="1:50" s="123" customFormat="1" ht="144" hidden="1" x14ac:dyDescent="0.2">
      <c r="A746" s="52" t="s">
        <v>52</v>
      </c>
      <c r="B746" s="52" t="s">
        <v>277</v>
      </c>
      <c r="C746" s="52" t="s">
        <v>276</v>
      </c>
      <c r="D746" s="52" t="s">
        <v>11</v>
      </c>
      <c r="E746" s="52" t="s">
        <v>454</v>
      </c>
      <c r="F746" s="121" t="s">
        <v>2315</v>
      </c>
      <c r="G746" s="52" t="s">
        <v>1045</v>
      </c>
      <c r="H746" s="71" t="s">
        <v>317</v>
      </c>
      <c r="I746" s="71" t="s">
        <v>271</v>
      </c>
      <c r="J746" s="122">
        <v>251000</v>
      </c>
      <c r="K746" s="249" t="s">
        <v>137</v>
      </c>
      <c r="L746" s="78"/>
      <c r="M746" s="78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210" t="s">
        <v>3295</v>
      </c>
      <c r="AF746" s="54" t="s">
        <v>3295</v>
      </c>
      <c r="AG746" s="52" t="s">
        <v>3544</v>
      </c>
      <c r="AH746" s="54" t="s">
        <v>3472</v>
      </c>
      <c r="AI746" s="52" t="s">
        <v>2456</v>
      </c>
      <c r="AJ746" s="52"/>
      <c r="AK746" s="54" t="s">
        <v>1494</v>
      </c>
      <c r="AL746" s="54" t="s">
        <v>1571</v>
      </c>
      <c r="AM746" s="52" t="s">
        <v>3553</v>
      </c>
      <c r="AN746" s="119">
        <v>211000</v>
      </c>
      <c r="AO746" s="119"/>
      <c r="AP746" s="119">
        <f t="shared" si="23"/>
        <v>40000</v>
      </c>
      <c r="AQ746" s="189" t="s">
        <v>1495</v>
      </c>
      <c r="AR746" s="189" t="s">
        <v>1495</v>
      </c>
      <c r="AS746" s="18" t="s">
        <v>3288</v>
      </c>
      <c r="AT746" s="18" t="s">
        <v>3288</v>
      </c>
      <c r="AU746" s="18" t="s">
        <v>3288</v>
      </c>
      <c r="AV746" s="16">
        <v>211000</v>
      </c>
      <c r="AW746" s="16">
        <v>40000</v>
      </c>
      <c r="AX746" s="17"/>
    </row>
    <row r="747" spans="1:50" s="123" customFormat="1" ht="144" hidden="1" x14ac:dyDescent="0.2">
      <c r="A747" s="52" t="s">
        <v>52</v>
      </c>
      <c r="B747" s="52" t="s">
        <v>277</v>
      </c>
      <c r="C747" s="52" t="s">
        <v>276</v>
      </c>
      <c r="D747" s="52" t="s">
        <v>11</v>
      </c>
      <c r="E747" s="52" t="s">
        <v>454</v>
      </c>
      <c r="F747" s="121" t="s">
        <v>2316</v>
      </c>
      <c r="G747" s="52" t="s">
        <v>1046</v>
      </c>
      <c r="H747" s="71" t="s">
        <v>303</v>
      </c>
      <c r="I747" s="71" t="s">
        <v>271</v>
      </c>
      <c r="J747" s="122">
        <v>616000</v>
      </c>
      <c r="K747" s="249" t="s">
        <v>137</v>
      </c>
      <c r="L747" s="78"/>
      <c r="M747" s="78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210" t="s">
        <v>3295</v>
      </c>
      <c r="AF747" s="54" t="s">
        <v>3295</v>
      </c>
      <c r="AG747" s="52" t="s">
        <v>3544</v>
      </c>
      <c r="AH747" s="54" t="s">
        <v>3472</v>
      </c>
      <c r="AI747" s="52" t="s">
        <v>2456</v>
      </c>
      <c r="AJ747" s="52"/>
      <c r="AK747" s="54" t="s">
        <v>1494</v>
      </c>
      <c r="AL747" s="54" t="s">
        <v>1571</v>
      </c>
      <c r="AM747" s="52" t="s">
        <v>3553</v>
      </c>
      <c r="AN747" s="119">
        <v>452000</v>
      </c>
      <c r="AO747" s="119"/>
      <c r="AP747" s="119">
        <f t="shared" si="23"/>
        <v>164000</v>
      </c>
      <c r="AQ747" s="189" t="s">
        <v>1495</v>
      </c>
      <c r="AR747" s="189" t="s">
        <v>1495</v>
      </c>
      <c r="AS747" s="18" t="s">
        <v>3288</v>
      </c>
      <c r="AT747" s="18" t="s">
        <v>3288</v>
      </c>
      <c r="AU747" s="18" t="s">
        <v>3288</v>
      </c>
      <c r="AV747" s="16">
        <v>452000</v>
      </c>
      <c r="AW747" s="16">
        <v>164000</v>
      </c>
      <c r="AX747" s="17"/>
    </row>
    <row r="748" spans="1:50" s="123" customFormat="1" ht="72" hidden="1" x14ac:dyDescent="0.2">
      <c r="A748" s="52" t="s">
        <v>52</v>
      </c>
      <c r="B748" s="52" t="s">
        <v>277</v>
      </c>
      <c r="C748" s="52" t="s">
        <v>276</v>
      </c>
      <c r="D748" s="52" t="s">
        <v>11</v>
      </c>
      <c r="E748" s="52" t="s">
        <v>454</v>
      </c>
      <c r="F748" s="121" t="s">
        <v>2317</v>
      </c>
      <c r="G748" s="52" t="s">
        <v>1047</v>
      </c>
      <c r="H748" s="71" t="s">
        <v>319</v>
      </c>
      <c r="I748" s="71" t="s">
        <v>553</v>
      </c>
      <c r="J748" s="122">
        <v>200000</v>
      </c>
      <c r="K748" s="249" t="s">
        <v>137</v>
      </c>
      <c r="L748" s="78"/>
      <c r="M748" s="78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8" t="s">
        <v>3284</v>
      </c>
      <c r="AC748" s="18" t="s">
        <v>3339</v>
      </c>
      <c r="AD748" s="16">
        <v>188000</v>
      </c>
      <c r="AE748" s="195" t="s">
        <v>3885</v>
      </c>
      <c r="AF748" s="54" t="s">
        <v>3295</v>
      </c>
      <c r="AG748" s="52" t="s">
        <v>3544</v>
      </c>
      <c r="AH748" s="54" t="s">
        <v>3472</v>
      </c>
      <c r="AI748" s="54" t="s">
        <v>2456</v>
      </c>
      <c r="AJ748" s="54"/>
      <c r="AK748" s="54" t="s">
        <v>1494</v>
      </c>
      <c r="AL748" s="54" t="s">
        <v>1571</v>
      </c>
      <c r="AM748" s="52" t="s">
        <v>3553</v>
      </c>
      <c r="AN748" s="119">
        <v>188000</v>
      </c>
      <c r="AO748" s="119"/>
      <c r="AP748" s="119">
        <f t="shared" si="23"/>
        <v>12000</v>
      </c>
      <c r="AQ748" s="189"/>
      <c r="AR748" s="189"/>
      <c r="AS748" s="18"/>
      <c r="AT748" s="18"/>
      <c r="AU748" s="18"/>
      <c r="AV748" s="16">
        <v>188000</v>
      </c>
      <c r="AW748" s="16">
        <v>12000</v>
      </c>
      <c r="AX748" s="402"/>
    </row>
    <row r="749" spans="1:50" s="123" customFormat="1" ht="72" hidden="1" x14ac:dyDescent="0.2">
      <c r="A749" s="52" t="s">
        <v>52</v>
      </c>
      <c r="B749" s="52" t="s">
        <v>277</v>
      </c>
      <c r="C749" s="52" t="s">
        <v>276</v>
      </c>
      <c r="D749" s="52" t="s">
        <v>11</v>
      </c>
      <c r="E749" s="52" t="s">
        <v>454</v>
      </c>
      <c r="F749" s="121" t="s">
        <v>2318</v>
      </c>
      <c r="G749" s="52" t="s">
        <v>1048</v>
      </c>
      <c r="H749" s="71" t="s">
        <v>319</v>
      </c>
      <c r="I749" s="71" t="s">
        <v>273</v>
      </c>
      <c r="J749" s="122">
        <v>36000</v>
      </c>
      <c r="K749" s="249" t="s">
        <v>137</v>
      </c>
      <c r="L749" s="78"/>
      <c r="M749" s="78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8" t="s">
        <v>3284</v>
      </c>
      <c r="AC749" s="18" t="s">
        <v>3339</v>
      </c>
      <c r="AD749" s="16">
        <v>32000</v>
      </c>
      <c r="AE749" s="195" t="s">
        <v>3885</v>
      </c>
      <c r="AF749" s="54" t="s">
        <v>3295</v>
      </c>
      <c r="AG749" s="52" t="s">
        <v>3544</v>
      </c>
      <c r="AH749" s="54" t="s">
        <v>3472</v>
      </c>
      <c r="AI749" s="54" t="s">
        <v>2456</v>
      </c>
      <c r="AJ749" s="54"/>
      <c r="AK749" s="54" t="s">
        <v>1494</v>
      </c>
      <c r="AL749" s="54" t="s">
        <v>1571</v>
      </c>
      <c r="AM749" s="52" t="s">
        <v>3553</v>
      </c>
      <c r="AN749" s="119">
        <v>32000</v>
      </c>
      <c r="AO749" s="119"/>
      <c r="AP749" s="119">
        <f t="shared" si="23"/>
        <v>4000</v>
      </c>
      <c r="AQ749" s="189"/>
      <c r="AR749" s="189"/>
      <c r="AS749" s="18"/>
      <c r="AT749" s="18"/>
      <c r="AU749" s="18"/>
      <c r="AV749" s="16">
        <v>32000</v>
      </c>
      <c r="AW749" s="16">
        <v>4000</v>
      </c>
      <c r="AX749" s="402"/>
    </row>
    <row r="750" spans="1:50" s="123" customFormat="1" ht="72" hidden="1" x14ac:dyDescent="0.2">
      <c r="A750" s="52" t="s">
        <v>52</v>
      </c>
      <c r="B750" s="52" t="s">
        <v>277</v>
      </c>
      <c r="C750" s="52" t="s">
        <v>276</v>
      </c>
      <c r="D750" s="52" t="s">
        <v>11</v>
      </c>
      <c r="E750" s="52" t="s">
        <v>454</v>
      </c>
      <c r="F750" s="121" t="s">
        <v>2319</v>
      </c>
      <c r="G750" s="52" t="s">
        <v>1049</v>
      </c>
      <c r="H750" s="71" t="s">
        <v>303</v>
      </c>
      <c r="I750" s="71" t="s">
        <v>273</v>
      </c>
      <c r="J750" s="122">
        <v>150000</v>
      </c>
      <c r="K750" s="249" t="s">
        <v>137</v>
      </c>
      <c r="L750" s="78"/>
      <c r="M750" s="78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8" t="s">
        <v>3284</v>
      </c>
      <c r="AC750" s="18" t="s">
        <v>3339</v>
      </c>
      <c r="AD750" s="16">
        <v>140000</v>
      </c>
      <c r="AE750" s="195" t="s">
        <v>3885</v>
      </c>
      <c r="AF750" s="54" t="s">
        <v>3295</v>
      </c>
      <c r="AG750" s="52" t="s">
        <v>3544</v>
      </c>
      <c r="AH750" s="54" t="s">
        <v>3472</v>
      </c>
      <c r="AI750" s="54" t="s">
        <v>2456</v>
      </c>
      <c r="AJ750" s="54"/>
      <c r="AK750" s="54" t="s">
        <v>1494</v>
      </c>
      <c r="AL750" s="54" t="s">
        <v>1571</v>
      </c>
      <c r="AM750" s="52" t="s">
        <v>3553</v>
      </c>
      <c r="AN750" s="119">
        <v>140000</v>
      </c>
      <c r="AO750" s="119"/>
      <c r="AP750" s="119">
        <f t="shared" si="23"/>
        <v>10000</v>
      </c>
      <c r="AQ750" s="189"/>
      <c r="AR750" s="189"/>
      <c r="AS750" s="18"/>
      <c r="AT750" s="18"/>
      <c r="AU750" s="18"/>
      <c r="AV750" s="16">
        <v>140000</v>
      </c>
      <c r="AW750" s="16">
        <v>10000</v>
      </c>
      <c r="AX750" s="402"/>
    </row>
    <row r="751" spans="1:50" s="123" customFormat="1" ht="72" hidden="1" x14ac:dyDescent="0.2">
      <c r="A751" s="52" t="s">
        <v>52</v>
      </c>
      <c r="B751" s="52" t="s">
        <v>277</v>
      </c>
      <c r="C751" s="52" t="s">
        <v>276</v>
      </c>
      <c r="D751" s="52" t="s">
        <v>11</v>
      </c>
      <c r="E751" s="52" t="s">
        <v>454</v>
      </c>
      <c r="F751" s="121" t="s">
        <v>2320</v>
      </c>
      <c r="G751" s="52" t="s">
        <v>1050</v>
      </c>
      <c r="H751" s="71" t="s">
        <v>459</v>
      </c>
      <c r="I751" s="71" t="s">
        <v>268</v>
      </c>
      <c r="J751" s="122">
        <v>120000</v>
      </c>
      <c r="K751" s="249" t="s">
        <v>137</v>
      </c>
      <c r="L751" s="78"/>
      <c r="M751" s="78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8" t="s">
        <v>3284</v>
      </c>
      <c r="AC751" s="18" t="s">
        <v>3339</v>
      </c>
      <c r="AD751" s="16">
        <v>100000</v>
      </c>
      <c r="AE751" s="195" t="s">
        <v>3885</v>
      </c>
      <c r="AF751" s="54" t="s">
        <v>3295</v>
      </c>
      <c r="AG751" s="52" t="s">
        <v>3544</v>
      </c>
      <c r="AH751" s="54" t="s">
        <v>3472</v>
      </c>
      <c r="AI751" s="54" t="s">
        <v>2456</v>
      </c>
      <c r="AJ751" s="54"/>
      <c r="AK751" s="54" t="s">
        <v>1494</v>
      </c>
      <c r="AL751" s="54" t="s">
        <v>1571</v>
      </c>
      <c r="AM751" s="52" t="s">
        <v>3553</v>
      </c>
      <c r="AN751" s="119">
        <v>100000</v>
      </c>
      <c r="AO751" s="119"/>
      <c r="AP751" s="119">
        <f t="shared" si="23"/>
        <v>20000</v>
      </c>
      <c r="AQ751" s="189"/>
      <c r="AR751" s="189"/>
      <c r="AS751" s="18"/>
      <c r="AT751" s="18"/>
      <c r="AU751" s="18"/>
      <c r="AV751" s="16">
        <v>100000</v>
      </c>
      <c r="AW751" s="16">
        <v>20000</v>
      </c>
      <c r="AX751" s="402"/>
    </row>
    <row r="752" spans="1:50" s="123" customFormat="1" ht="72" hidden="1" x14ac:dyDescent="0.2">
      <c r="A752" s="52" t="s">
        <v>52</v>
      </c>
      <c r="B752" s="52" t="s">
        <v>277</v>
      </c>
      <c r="C752" s="52" t="s">
        <v>276</v>
      </c>
      <c r="D752" s="52" t="s">
        <v>286</v>
      </c>
      <c r="E752" s="52" t="s">
        <v>454</v>
      </c>
      <c r="F752" s="121" t="s">
        <v>2321</v>
      </c>
      <c r="G752" s="52" t="s">
        <v>1051</v>
      </c>
      <c r="H752" s="71" t="s">
        <v>414</v>
      </c>
      <c r="I752" s="71" t="s">
        <v>271</v>
      </c>
      <c r="J752" s="122">
        <v>560000</v>
      </c>
      <c r="K752" s="249" t="s">
        <v>137</v>
      </c>
      <c r="L752" s="78"/>
      <c r="M752" s="78"/>
      <c r="N752" s="311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195" t="s">
        <v>3886</v>
      </c>
      <c r="AF752" s="54" t="s">
        <v>3314</v>
      </c>
      <c r="AG752" s="54" t="s">
        <v>3544</v>
      </c>
      <c r="AH752" s="52" t="s">
        <v>3475</v>
      </c>
      <c r="AI752" s="52" t="s">
        <v>2457</v>
      </c>
      <c r="AJ752" s="52"/>
      <c r="AK752" s="54" t="s">
        <v>1496</v>
      </c>
      <c r="AL752" s="52" t="s">
        <v>1568</v>
      </c>
      <c r="AM752" s="52" t="s">
        <v>3553</v>
      </c>
      <c r="AN752" s="119"/>
      <c r="AO752" s="119">
        <v>327440</v>
      </c>
      <c r="AP752" s="119">
        <f t="shared" si="23"/>
        <v>232560</v>
      </c>
      <c r="AQ752" s="189"/>
      <c r="AR752" s="189"/>
      <c r="AS752" s="18"/>
      <c r="AT752" s="18"/>
      <c r="AU752" s="18"/>
      <c r="AV752" s="16">
        <v>327440</v>
      </c>
      <c r="AW752" s="16">
        <v>232560</v>
      </c>
      <c r="AX752" s="310"/>
    </row>
    <row r="753" spans="1:50" s="123" customFormat="1" ht="90" hidden="1" x14ac:dyDescent="0.2">
      <c r="A753" s="52" t="s">
        <v>52</v>
      </c>
      <c r="B753" s="52" t="s">
        <v>277</v>
      </c>
      <c r="C753" s="52" t="s">
        <v>276</v>
      </c>
      <c r="D753" s="52" t="s">
        <v>286</v>
      </c>
      <c r="E753" s="52" t="s">
        <v>454</v>
      </c>
      <c r="F753" s="121" t="s">
        <v>2322</v>
      </c>
      <c r="G753" s="52" t="s">
        <v>1052</v>
      </c>
      <c r="H753" s="71" t="s">
        <v>387</v>
      </c>
      <c r="I753" s="71" t="s">
        <v>271</v>
      </c>
      <c r="J753" s="122">
        <v>149600</v>
      </c>
      <c r="K753" s="249" t="s">
        <v>137</v>
      </c>
      <c r="L753" s="78"/>
      <c r="M753" s="78"/>
      <c r="N753" s="311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100560</v>
      </c>
      <c r="X753" s="18" t="s">
        <v>1182</v>
      </c>
      <c r="Y753" s="18" t="s">
        <v>3312</v>
      </c>
      <c r="Z753" s="16">
        <v>100560</v>
      </c>
      <c r="AA753" s="19">
        <v>7014232091</v>
      </c>
      <c r="AB753" s="18" t="s">
        <v>3313</v>
      </c>
      <c r="AC753" s="18" t="s">
        <v>3313</v>
      </c>
      <c r="AD753" s="16">
        <v>100560</v>
      </c>
      <c r="AE753" s="195" t="s">
        <v>3886</v>
      </c>
      <c r="AF753" s="54" t="s">
        <v>3314</v>
      </c>
      <c r="AG753" s="54" t="s">
        <v>3544</v>
      </c>
      <c r="AH753" s="52" t="s">
        <v>3475</v>
      </c>
      <c r="AI753" s="52" t="s">
        <v>2457</v>
      </c>
      <c r="AJ753" s="52"/>
      <c r="AK753" s="54" t="s">
        <v>1496</v>
      </c>
      <c r="AL753" s="52" t="s">
        <v>1568</v>
      </c>
      <c r="AM753" s="52" t="s">
        <v>3553</v>
      </c>
      <c r="AN753" s="119"/>
      <c r="AO753" s="119">
        <v>100560</v>
      </c>
      <c r="AP753" s="119">
        <f t="shared" si="23"/>
        <v>49040</v>
      </c>
      <c r="AQ753" s="189"/>
      <c r="AR753" s="189"/>
      <c r="AS753" s="18"/>
      <c r="AT753" s="18"/>
      <c r="AU753" s="18"/>
      <c r="AV753" s="16">
        <v>100560</v>
      </c>
      <c r="AW753" s="16">
        <v>49040</v>
      </c>
      <c r="AX753" s="310"/>
    </row>
    <row r="754" spans="1:50" s="123" customFormat="1" ht="90" hidden="1" x14ac:dyDescent="0.2">
      <c r="A754" s="52" t="s">
        <v>52</v>
      </c>
      <c r="B754" s="52" t="s">
        <v>277</v>
      </c>
      <c r="C754" s="52" t="s">
        <v>276</v>
      </c>
      <c r="D754" s="52" t="s">
        <v>286</v>
      </c>
      <c r="E754" s="52" t="s">
        <v>454</v>
      </c>
      <c r="F754" s="121" t="s">
        <v>2323</v>
      </c>
      <c r="G754" s="52" t="s">
        <v>1053</v>
      </c>
      <c r="H754" s="71" t="s">
        <v>269</v>
      </c>
      <c r="I754" s="71" t="s">
        <v>271</v>
      </c>
      <c r="J754" s="122">
        <v>39200</v>
      </c>
      <c r="K754" s="249" t="s">
        <v>137</v>
      </c>
      <c r="L754" s="78"/>
      <c r="M754" s="78"/>
      <c r="N754" s="311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36000</v>
      </c>
      <c r="X754" s="18" t="s">
        <v>1182</v>
      </c>
      <c r="Y754" s="18" t="s">
        <v>3312</v>
      </c>
      <c r="Z754" s="16">
        <v>36000</v>
      </c>
      <c r="AA754" s="19">
        <v>7014232091</v>
      </c>
      <c r="AB754" s="18" t="s">
        <v>3313</v>
      </c>
      <c r="AC754" s="18" t="s">
        <v>3313</v>
      </c>
      <c r="AD754" s="16">
        <v>36000</v>
      </c>
      <c r="AE754" s="195" t="s">
        <v>3886</v>
      </c>
      <c r="AF754" s="54" t="s">
        <v>3314</v>
      </c>
      <c r="AG754" s="54" t="s">
        <v>3544</v>
      </c>
      <c r="AH754" s="52" t="s">
        <v>3475</v>
      </c>
      <c r="AI754" s="52" t="s">
        <v>2457</v>
      </c>
      <c r="AJ754" s="52"/>
      <c r="AK754" s="54" t="s">
        <v>1496</v>
      </c>
      <c r="AL754" s="52" t="s">
        <v>1568</v>
      </c>
      <c r="AM754" s="52" t="s">
        <v>3553</v>
      </c>
      <c r="AN754" s="119"/>
      <c r="AO754" s="119">
        <v>36000</v>
      </c>
      <c r="AP754" s="119">
        <f t="shared" si="23"/>
        <v>3200</v>
      </c>
      <c r="AQ754" s="189"/>
      <c r="AR754" s="189"/>
      <c r="AS754" s="18"/>
      <c r="AT754" s="18"/>
      <c r="AU754" s="18"/>
      <c r="AV754" s="16">
        <v>36000</v>
      </c>
      <c r="AW754" s="16">
        <v>3200</v>
      </c>
      <c r="AX754" s="310"/>
    </row>
    <row r="755" spans="1:50" s="123" customFormat="1" ht="72" hidden="1" x14ac:dyDescent="0.2">
      <c r="A755" s="52" t="s">
        <v>52</v>
      </c>
      <c r="B755" s="52" t="s">
        <v>277</v>
      </c>
      <c r="C755" s="52" t="s">
        <v>276</v>
      </c>
      <c r="D755" s="52" t="s">
        <v>13</v>
      </c>
      <c r="E755" s="52" t="s">
        <v>454</v>
      </c>
      <c r="F755" s="121" t="s">
        <v>2324</v>
      </c>
      <c r="G755" s="52" t="s">
        <v>1054</v>
      </c>
      <c r="H755" s="71" t="s">
        <v>414</v>
      </c>
      <c r="I755" s="71" t="s">
        <v>274</v>
      </c>
      <c r="J755" s="122">
        <v>105000</v>
      </c>
      <c r="K755" s="78"/>
      <c r="L755" s="78"/>
      <c r="M755" s="249" t="s">
        <v>137</v>
      </c>
      <c r="N755" s="311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>
        <v>7014299968</v>
      </c>
      <c r="AB755" s="18" t="s">
        <v>3827</v>
      </c>
      <c r="AC755" s="18" t="s">
        <v>3284</v>
      </c>
      <c r="AD755" s="16">
        <v>104930</v>
      </c>
      <c r="AE755" s="195" t="s">
        <v>3885</v>
      </c>
      <c r="AF755" s="54" t="s">
        <v>3295</v>
      </c>
      <c r="AG755" s="52" t="s">
        <v>3544</v>
      </c>
      <c r="AH755" s="54" t="s">
        <v>3472</v>
      </c>
      <c r="AI755" s="52" t="s">
        <v>2457</v>
      </c>
      <c r="AJ755" s="52"/>
      <c r="AK755" s="54" t="s">
        <v>1496</v>
      </c>
      <c r="AL755" s="52" t="s">
        <v>1568</v>
      </c>
      <c r="AM755" s="52" t="s">
        <v>3553</v>
      </c>
      <c r="AN755" s="119"/>
      <c r="AO755" s="119">
        <v>104930</v>
      </c>
      <c r="AP755" s="119">
        <f t="shared" si="23"/>
        <v>70</v>
      </c>
      <c r="AQ755" s="189"/>
      <c r="AR755" s="189"/>
      <c r="AS755" s="18"/>
      <c r="AT755" s="18"/>
      <c r="AU755" s="18"/>
      <c r="AV755" s="16">
        <v>104930</v>
      </c>
      <c r="AW755" s="19">
        <v>70</v>
      </c>
      <c r="AX755" s="19"/>
    </row>
    <row r="756" spans="1:50" s="123" customFormat="1" ht="72" hidden="1" x14ac:dyDescent="0.2">
      <c r="A756" s="52" t="s">
        <v>52</v>
      </c>
      <c r="B756" s="52" t="s">
        <v>277</v>
      </c>
      <c r="C756" s="52" t="s">
        <v>276</v>
      </c>
      <c r="D756" s="52" t="s">
        <v>13</v>
      </c>
      <c r="E756" s="52" t="s">
        <v>454</v>
      </c>
      <c r="F756" s="121" t="s">
        <v>2325</v>
      </c>
      <c r="G756" s="52" t="s">
        <v>1055</v>
      </c>
      <c r="H756" s="71" t="s">
        <v>317</v>
      </c>
      <c r="I756" s="71" t="s">
        <v>271</v>
      </c>
      <c r="J756" s="122">
        <v>40000</v>
      </c>
      <c r="K756" s="78"/>
      <c r="L756" s="78"/>
      <c r="M756" s="249" t="s">
        <v>137</v>
      </c>
      <c r="N756" s="311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>
        <v>7014299968</v>
      </c>
      <c r="AB756" s="18" t="s">
        <v>3827</v>
      </c>
      <c r="AC756" s="18" t="s">
        <v>3284</v>
      </c>
      <c r="AD756" s="16">
        <v>39500</v>
      </c>
      <c r="AE756" s="195" t="s">
        <v>3885</v>
      </c>
      <c r="AF756" s="54" t="s">
        <v>3295</v>
      </c>
      <c r="AG756" s="52" t="s">
        <v>3544</v>
      </c>
      <c r="AH756" s="54" t="s">
        <v>3472</v>
      </c>
      <c r="AI756" s="52" t="s">
        <v>2457</v>
      </c>
      <c r="AJ756" s="52"/>
      <c r="AK756" s="54" t="s">
        <v>1496</v>
      </c>
      <c r="AL756" s="52" t="s">
        <v>1568</v>
      </c>
      <c r="AM756" s="52" t="s">
        <v>3553</v>
      </c>
      <c r="AN756" s="119"/>
      <c r="AO756" s="119">
        <v>39500</v>
      </c>
      <c r="AP756" s="119">
        <f t="shared" si="23"/>
        <v>500</v>
      </c>
      <c r="AQ756" s="189"/>
      <c r="AR756" s="189"/>
      <c r="AS756" s="18"/>
      <c r="AT756" s="18"/>
      <c r="AU756" s="18"/>
      <c r="AV756" s="16">
        <v>39500</v>
      </c>
      <c r="AW756" s="19">
        <v>500</v>
      </c>
      <c r="AX756" s="19"/>
    </row>
    <row r="757" spans="1:50" s="123" customFormat="1" ht="72" hidden="1" x14ac:dyDescent="0.2">
      <c r="A757" s="52" t="s">
        <v>52</v>
      </c>
      <c r="B757" s="52" t="s">
        <v>277</v>
      </c>
      <c r="C757" s="52" t="s">
        <v>276</v>
      </c>
      <c r="D757" s="52" t="s">
        <v>13</v>
      </c>
      <c r="E757" s="52" t="s">
        <v>454</v>
      </c>
      <c r="F757" s="121" t="s">
        <v>2326</v>
      </c>
      <c r="G757" s="52" t="s">
        <v>1056</v>
      </c>
      <c r="H757" s="71" t="s">
        <v>269</v>
      </c>
      <c r="I757" s="71" t="s">
        <v>274</v>
      </c>
      <c r="J757" s="122">
        <v>50000</v>
      </c>
      <c r="K757" s="78"/>
      <c r="L757" s="78"/>
      <c r="M757" s="249" t="s">
        <v>137</v>
      </c>
      <c r="N757" s="311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>
        <v>7014299968</v>
      </c>
      <c r="AB757" s="18" t="s">
        <v>3827</v>
      </c>
      <c r="AC757" s="18" t="s">
        <v>3284</v>
      </c>
      <c r="AD757" s="16">
        <v>49980</v>
      </c>
      <c r="AE757" s="195" t="s">
        <v>3885</v>
      </c>
      <c r="AF757" s="54" t="s">
        <v>3295</v>
      </c>
      <c r="AG757" s="52" t="s">
        <v>3544</v>
      </c>
      <c r="AH757" s="54" t="s">
        <v>3472</v>
      </c>
      <c r="AI757" s="52" t="s">
        <v>2457</v>
      </c>
      <c r="AJ757" s="52"/>
      <c r="AK757" s="54" t="s">
        <v>1496</v>
      </c>
      <c r="AL757" s="52" t="s">
        <v>1568</v>
      </c>
      <c r="AM757" s="52" t="s">
        <v>3553</v>
      </c>
      <c r="AN757" s="119"/>
      <c r="AO757" s="119">
        <v>49980</v>
      </c>
      <c r="AP757" s="119">
        <f t="shared" si="23"/>
        <v>20</v>
      </c>
      <c r="AQ757" s="189"/>
      <c r="AR757" s="189"/>
      <c r="AS757" s="18"/>
      <c r="AT757" s="18"/>
      <c r="AU757" s="18"/>
      <c r="AV757" s="16">
        <v>49980</v>
      </c>
      <c r="AW757" s="19">
        <v>20</v>
      </c>
      <c r="AX757" s="19"/>
    </row>
    <row r="758" spans="1:50" s="123" customFormat="1" ht="72" hidden="1" x14ac:dyDescent="0.2">
      <c r="A758" s="52" t="s">
        <v>52</v>
      </c>
      <c r="B758" s="52" t="s">
        <v>277</v>
      </c>
      <c r="C758" s="52" t="s">
        <v>276</v>
      </c>
      <c r="D758" s="52" t="s">
        <v>28</v>
      </c>
      <c r="E758" s="52" t="s">
        <v>454</v>
      </c>
      <c r="F758" s="121" t="s">
        <v>2327</v>
      </c>
      <c r="G758" s="52" t="s">
        <v>1057</v>
      </c>
      <c r="H758" s="71" t="s">
        <v>270</v>
      </c>
      <c r="I758" s="71" t="s">
        <v>271</v>
      </c>
      <c r="J758" s="122">
        <v>7000</v>
      </c>
      <c r="K758" s="78"/>
      <c r="L758" s="78"/>
      <c r="M758" s="249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195" t="s">
        <v>3332</v>
      </c>
      <c r="AF758" s="54" t="s">
        <v>3332</v>
      </c>
      <c r="AG758" s="54" t="s">
        <v>3544</v>
      </c>
      <c r="AH758" s="52" t="s">
        <v>2457</v>
      </c>
      <c r="AI758" s="52" t="s">
        <v>2457</v>
      </c>
      <c r="AJ758" s="52"/>
      <c r="AK758" s="54" t="s">
        <v>1498</v>
      </c>
      <c r="AL758" s="52" t="s">
        <v>1571</v>
      </c>
      <c r="AM758" s="52" t="s">
        <v>3552</v>
      </c>
      <c r="AN758" s="119"/>
      <c r="AO758" s="119">
        <v>7000</v>
      </c>
      <c r="AP758" s="119">
        <f t="shared" si="23"/>
        <v>0</v>
      </c>
      <c r="AQ758" s="189"/>
      <c r="AR758" s="189"/>
      <c r="AS758" s="332"/>
      <c r="AT758" s="332"/>
      <c r="AU758" s="332"/>
      <c r="AV758" s="15">
        <v>7000</v>
      </c>
      <c r="AW758" s="19">
        <v>0</v>
      </c>
      <c r="AX758" s="19"/>
    </row>
    <row r="759" spans="1:50" s="123" customFormat="1" ht="72" hidden="1" x14ac:dyDescent="0.2">
      <c r="A759" s="52" t="s">
        <v>52</v>
      </c>
      <c r="B759" s="52" t="s">
        <v>277</v>
      </c>
      <c r="C759" s="52" t="s">
        <v>276</v>
      </c>
      <c r="D759" s="52" t="s">
        <v>28</v>
      </c>
      <c r="E759" s="52" t="s">
        <v>454</v>
      </c>
      <c r="F759" s="121" t="s">
        <v>2328</v>
      </c>
      <c r="G759" s="52" t="s">
        <v>1058</v>
      </c>
      <c r="H759" s="71" t="s">
        <v>270</v>
      </c>
      <c r="I759" s="71" t="s">
        <v>271</v>
      </c>
      <c r="J759" s="122">
        <v>8500</v>
      </c>
      <c r="K759" s="78"/>
      <c r="L759" s="78"/>
      <c r="M759" s="249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195" t="s">
        <v>3332</v>
      </c>
      <c r="AF759" s="54" t="s">
        <v>3332</v>
      </c>
      <c r="AG759" s="54" t="s">
        <v>3544</v>
      </c>
      <c r="AH759" s="52" t="s">
        <v>2457</v>
      </c>
      <c r="AI759" s="52" t="s">
        <v>2457</v>
      </c>
      <c r="AJ759" s="52"/>
      <c r="AK759" s="54" t="s">
        <v>1498</v>
      </c>
      <c r="AL759" s="52" t="s">
        <v>1571</v>
      </c>
      <c r="AM759" s="52" t="s">
        <v>3552</v>
      </c>
      <c r="AN759" s="119"/>
      <c r="AO759" s="119">
        <v>8500</v>
      </c>
      <c r="AP759" s="119">
        <f t="shared" si="23"/>
        <v>0</v>
      </c>
      <c r="AQ759" s="189"/>
      <c r="AR759" s="189"/>
      <c r="AS759" s="332"/>
      <c r="AT759" s="332"/>
      <c r="AU759" s="332"/>
      <c r="AV759" s="15">
        <v>8500</v>
      </c>
      <c r="AW759" s="19">
        <v>0</v>
      </c>
      <c r="AX759" s="19"/>
    </row>
    <row r="760" spans="1:50" s="123" customFormat="1" ht="72" hidden="1" x14ac:dyDescent="0.2">
      <c r="A760" s="52" t="s">
        <v>52</v>
      </c>
      <c r="B760" s="52" t="s">
        <v>277</v>
      </c>
      <c r="C760" s="52" t="s">
        <v>276</v>
      </c>
      <c r="D760" s="52" t="s">
        <v>33</v>
      </c>
      <c r="E760" s="52" t="s">
        <v>454</v>
      </c>
      <c r="F760" s="121" t="s">
        <v>2329</v>
      </c>
      <c r="G760" s="52" t="s">
        <v>1059</v>
      </c>
      <c r="H760" s="71" t="s">
        <v>402</v>
      </c>
      <c r="I760" s="71" t="s">
        <v>274</v>
      </c>
      <c r="J760" s="122">
        <v>250000</v>
      </c>
      <c r="K760" s="78"/>
      <c r="L760" s="78"/>
      <c r="M760" s="249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195" t="s">
        <v>3886</v>
      </c>
      <c r="AF760" s="54" t="s">
        <v>3314</v>
      </c>
      <c r="AG760" s="54" t="s">
        <v>3544</v>
      </c>
      <c r="AH760" s="52" t="s">
        <v>3475</v>
      </c>
      <c r="AI760" s="52" t="s">
        <v>2457</v>
      </c>
      <c r="AJ760" s="52"/>
      <c r="AK760" s="54" t="s">
        <v>1498</v>
      </c>
      <c r="AL760" s="52" t="s">
        <v>1571</v>
      </c>
      <c r="AM760" s="52" t="s">
        <v>3553</v>
      </c>
      <c r="AN760" s="122"/>
      <c r="AO760" s="122">
        <v>250000</v>
      </c>
      <c r="AP760" s="119">
        <f t="shared" si="23"/>
        <v>0</v>
      </c>
      <c r="AQ760" s="189"/>
      <c r="AR760" s="189"/>
      <c r="AS760" s="18"/>
      <c r="AT760" s="18"/>
      <c r="AU760" s="18"/>
      <c r="AV760" s="15">
        <v>250000</v>
      </c>
      <c r="AW760" s="19">
        <v>0</v>
      </c>
      <c r="AX760" s="19"/>
    </row>
    <row r="761" spans="1:50" s="123" customFormat="1" ht="72" x14ac:dyDescent="0.2">
      <c r="A761" s="52" t="s">
        <v>52</v>
      </c>
      <c r="B761" s="52" t="s">
        <v>277</v>
      </c>
      <c r="C761" s="52" t="s">
        <v>17</v>
      </c>
      <c r="D761" s="52" t="s">
        <v>34</v>
      </c>
      <c r="E761" s="52" t="s">
        <v>454</v>
      </c>
      <c r="F761" s="121" t="s">
        <v>2330</v>
      </c>
      <c r="G761" s="52" t="s">
        <v>1138</v>
      </c>
      <c r="H761" s="71" t="s">
        <v>270</v>
      </c>
      <c r="I761" s="71" t="s">
        <v>1119</v>
      </c>
      <c r="J761" s="122">
        <v>16000000</v>
      </c>
      <c r="K761" s="249" t="s">
        <v>137</v>
      </c>
      <c r="L761" s="78"/>
      <c r="M761" s="78"/>
      <c r="N761" s="19" t="s">
        <v>3340</v>
      </c>
      <c r="O761" s="19"/>
      <c r="P761" s="19"/>
      <c r="Q761" s="19"/>
      <c r="R761" s="19"/>
      <c r="S761" s="19" t="s">
        <v>78</v>
      </c>
      <c r="T761" s="19"/>
      <c r="U761" s="19"/>
      <c r="V761" s="19"/>
      <c r="W761" s="19"/>
      <c r="X761" s="18" t="s">
        <v>3341</v>
      </c>
      <c r="Y761" s="46"/>
      <c r="Z761" s="19"/>
      <c r="AA761" s="19"/>
      <c r="AB761" s="19"/>
      <c r="AC761" s="19"/>
      <c r="AD761" s="19"/>
      <c r="AE761" s="19" t="s">
        <v>3887</v>
      </c>
      <c r="AF761" s="54" t="s">
        <v>3342</v>
      </c>
      <c r="AG761" s="54" t="s">
        <v>3539</v>
      </c>
      <c r="AH761" s="54" t="s">
        <v>1571</v>
      </c>
      <c r="AI761" s="52" t="s">
        <v>3467</v>
      </c>
      <c r="AJ761" s="52"/>
      <c r="AK761" s="54" t="s">
        <v>1499</v>
      </c>
      <c r="AL761" s="54" t="s">
        <v>1568</v>
      </c>
      <c r="AM761" s="52" t="s">
        <v>3553</v>
      </c>
      <c r="AN761" s="119"/>
      <c r="AO761" s="119"/>
      <c r="AP761" s="119">
        <f t="shared" si="23"/>
        <v>16000000</v>
      </c>
      <c r="AQ761" s="189" t="s">
        <v>3288</v>
      </c>
      <c r="AR761" s="189" t="s">
        <v>3288</v>
      </c>
      <c r="AS761" s="18" t="s">
        <v>3288</v>
      </c>
      <c r="AT761" s="18" t="s">
        <v>3288</v>
      </c>
      <c r="AU761" s="18" t="s">
        <v>3288</v>
      </c>
      <c r="AV761" s="19"/>
      <c r="AW761" s="19"/>
      <c r="AX761" s="19"/>
    </row>
    <row r="762" spans="1:50" s="123" customFormat="1" ht="72" hidden="1" x14ac:dyDescent="0.2">
      <c r="A762" s="52" t="s">
        <v>52</v>
      </c>
      <c r="B762" s="52" t="s">
        <v>277</v>
      </c>
      <c r="C762" s="52" t="s">
        <v>17</v>
      </c>
      <c r="D762" s="52" t="s">
        <v>34</v>
      </c>
      <c r="E762" s="52" t="s">
        <v>454</v>
      </c>
      <c r="F762" s="121" t="s">
        <v>2331</v>
      </c>
      <c r="G762" s="52" t="s">
        <v>1139</v>
      </c>
      <c r="H762" s="71" t="s">
        <v>270</v>
      </c>
      <c r="I762" s="71" t="s">
        <v>1122</v>
      </c>
      <c r="J762" s="122">
        <v>1800000</v>
      </c>
      <c r="K762" s="249" t="s">
        <v>137</v>
      </c>
      <c r="L762" s="78"/>
      <c r="M762" s="78"/>
      <c r="N762" s="19" t="s">
        <v>3343</v>
      </c>
      <c r="O762" s="19" t="s">
        <v>3888</v>
      </c>
      <c r="P762" s="19" t="s">
        <v>3889</v>
      </c>
      <c r="Q762" s="19" t="s">
        <v>3890</v>
      </c>
      <c r="R762" s="19" t="s">
        <v>12</v>
      </c>
      <c r="S762" s="19" t="s">
        <v>78</v>
      </c>
      <c r="T762" s="19"/>
      <c r="U762" s="19"/>
      <c r="V762" s="19" t="s">
        <v>3891</v>
      </c>
      <c r="W762" s="19" t="s">
        <v>3892</v>
      </c>
      <c r="X762" s="18" t="s">
        <v>1261</v>
      </c>
      <c r="Y762" s="19" t="s">
        <v>3895</v>
      </c>
      <c r="Z762" s="19" t="s">
        <v>3894</v>
      </c>
      <c r="AA762" s="19">
        <v>7014338828</v>
      </c>
      <c r="AB762" s="19"/>
      <c r="AC762" s="19"/>
      <c r="AD762" s="19"/>
      <c r="AE762" s="20" t="s">
        <v>3295</v>
      </c>
      <c r="AF762" s="54" t="s">
        <v>3344</v>
      </c>
      <c r="AG762" s="54" t="s">
        <v>3540</v>
      </c>
      <c r="AH762" s="54" t="s">
        <v>3479</v>
      </c>
      <c r="AI762" s="52" t="s">
        <v>2456</v>
      </c>
      <c r="AJ762" s="52"/>
      <c r="AK762" s="54" t="s">
        <v>1500</v>
      </c>
      <c r="AL762" s="54" t="s">
        <v>1568</v>
      </c>
      <c r="AM762" s="52" t="s">
        <v>3553</v>
      </c>
      <c r="AN762" s="119">
        <v>1578000</v>
      </c>
      <c r="AO762" s="119"/>
      <c r="AP762" s="119">
        <f t="shared" si="23"/>
        <v>222000</v>
      </c>
      <c r="AQ762" s="189"/>
      <c r="AR762" s="189"/>
      <c r="AS762" s="18"/>
      <c r="AT762" s="18"/>
      <c r="AU762" s="18"/>
      <c r="AV762" s="16">
        <v>1578000</v>
      </c>
      <c r="AW762" s="16">
        <v>222000</v>
      </c>
      <c r="AX762" s="19"/>
    </row>
    <row r="763" spans="1:50" s="123" customFormat="1" ht="72" x14ac:dyDescent="0.2">
      <c r="A763" s="52" t="s">
        <v>52</v>
      </c>
      <c r="B763" s="52" t="s">
        <v>277</v>
      </c>
      <c r="C763" s="52" t="s">
        <v>17</v>
      </c>
      <c r="D763" s="52" t="s">
        <v>34</v>
      </c>
      <c r="E763" s="52" t="s">
        <v>454</v>
      </c>
      <c r="F763" s="121" t="s">
        <v>2332</v>
      </c>
      <c r="G763" s="52" t="s">
        <v>1140</v>
      </c>
      <c r="H763" s="71" t="s">
        <v>270</v>
      </c>
      <c r="I763" s="71" t="s">
        <v>1119</v>
      </c>
      <c r="J763" s="122">
        <v>9000000</v>
      </c>
      <c r="K763" s="249" t="s">
        <v>137</v>
      </c>
      <c r="L763" s="78"/>
      <c r="M763" s="78"/>
      <c r="N763" s="19" t="s">
        <v>3345</v>
      </c>
      <c r="O763" s="19"/>
      <c r="P763" s="19"/>
      <c r="Q763" s="19"/>
      <c r="R763" s="19"/>
      <c r="S763" s="19" t="s">
        <v>78</v>
      </c>
      <c r="T763" s="19"/>
      <c r="U763" s="19"/>
      <c r="V763" s="19"/>
      <c r="W763" s="19"/>
      <c r="X763" s="18" t="s">
        <v>3346</v>
      </c>
      <c r="Y763" s="46"/>
      <c r="Z763" s="19"/>
      <c r="AA763" s="19"/>
      <c r="AB763" s="19"/>
      <c r="AC763" s="19"/>
      <c r="AD763" s="19"/>
      <c r="AE763" s="19" t="s">
        <v>3893</v>
      </c>
      <c r="AF763" s="54" t="s">
        <v>3347</v>
      </c>
      <c r="AG763" s="54" t="s">
        <v>3538</v>
      </c>
      <c r="AH763" s="54" t="s">
        <v>3480</v>
      </c>
      <c r="AI763" s="52" t="s">
        <v>3467</v>
      </c>
      <c r="AJ763" s="52"/>
      <c r="AK763" s="54" t="s">
        <v>1500</v>
      </c>
      <c r="AL763" s="54" t="s">
        <v>1568</v>
      </c>
      <c r="AM763" s="52" t="s">
        <v>3553</v>
      </c>
      <c r="AN763" s="119"/>
      <c r="AO763" s="119"/>
      <c r="AP763" s="119">
        <f t="shared" si="23"/>
        <v>9000000</v>
      </c>
      <c r="AQ763" s="189" t="s">
        <v>3288</v>
      </c>
      <c r="AR763" s="189" t="s">
        <v>3288</v>
      </c>
      <c r="AS763" s="18" t="s">
        <v>3288</v>
      </c>
      <c r="AT763" s="18" t="s">
        <v>3288</v>
      </c>
      <c r="AU763" s="18" t="s">
        <v>3288</v>
      </c>
      <c r="AV763" s="19"/>
      <c r="AW763" s="19"/>
      <c r="AX763" s="19"/>
    </row>
    <row r="764" spans="1:50" s="123" customFormat="1" ht="72" hidden="1" x14ac:dyDescent="0.2">
      <c r="A764" s="52" t="s">
        <v>53</v>
      </c>
      <c r="B764" s="52" t="s">
        <v>277</v>
      </c>
      <c r="C764" s="52" t="s">
        <v>276</v>
      </c>
      <c r="D764" s="52" t="s">
        <v>11</v>
      </c>
      <c r="E764" s="52" t="s">
        <v>454</v>
      </c>
      <c r="F764" s="121" t="s">
        <v>2333</v>
      </c>
      <c r="G764" s="52" t="s">
        <v>1060</v>
      </c>
      <c r="H764" s="71" t="s">
        <v>270</v>
      </c>
      <c r="I764" s="71" t="s">
        <v>271</v>
      </c>
      <c r="J764" s="122">
        <v>20600</v>
      </c>
      <c r="K764" s="78"/>
      <c r="L764" s="78"/>
      <c r="M764" s="249" t="s">
        <v>137</v>
      </c>
      <c r="N764" s="311"/>
      <c r="O764" s="403" t="s">
        <v>2601</v>
      </c>
      <c r="P764" s="311" t="s">
        <v>3896</v>
      </c>
      <c r="Q764" s="311" t="s">
        <v>1504</v>
      </c>
      <c r="R764" s="311" t="s">
        <v>1502</v>
      </c>
      <c r="S764" s="311" t="s">
        <v>1191</v>
      </c>
      <c r="T764" s="311" t="s">
        <v>3897</v>
      </c>
      <c r="U764" s="311"/>
      <c r="V764" s="311" t="s">
        <v>3898</v>
      </c>
      <c r="W764" s="347">
        <v>16500</v>
      </c>
      <c r="X764" s="332">
        <v>1</v>
      </c>
      <c r="Y764" s="385" t="s">
        <v>3899</v>
      </c>
      <c r="Z764" s="347">
        <v>16500</v>
      </c>
      <c r="AA764" s="311">
        <v>7014301538</v>
      </c>
      <c r="AB764" s="311"/>
      <c r="AC764" s="311"/>
      <c r="AD764" s="311"/>
      <c r="AE764" s="404" t="s">
        <v>3900</v>
      </c>
      <c r="AF764" s="266" t="s">
        <v>1503</v>
      </c>
      <c r="AG764" s="266" t="s">
        <v>3539</v>
      </c>
      <c r="AH764" s="266" t="s">
        <v>3453</v>
      </c>
      <c r="AI764" s="52" t="s">
        <v>2456</v>
      </c>
      <c r="AJ764" s="52"/>
      <c r="AK764" s="266" t="s">
        <v>1503</v>
      </c>
      <c r="AL764" s="52" t="s">
        <v>1569</v>
      </c>
      <c r="AM764" s="52" t="s">
        <v>3553</v>
      </c>
      <c r="AN764" s="119">
        <v>16500</v>
      </c>
      <c r="AO764" s="119"/>
      <c r="AP764" s="119">
        <f t="shared" si="23"/>
        <v>4100</v>
      </c>
      <c r="AQ764" s="341" t="s">
        <v>2449</v>
      </c>
      <c r="AR764" s="341" t="s">
        <v>3924</v>
      </c>
      <c r="AS764" s="332" t="s">
        <v>3925</v>
      </c>
      <c r="AT764" s="332" t="s">
        <v>3925</v>
      </c>
      <c r="AU764" s="311"/>
      <c r="AV764" s="311"/>
      <c r="AW764" s="311"/>
      <c r="AX764" s="311"/>
    </row>
    <row r="765" spans="1:50" s="123" customFormat="1" ht="72" hidden="1" x14ac:dyDescent="0.2">
      <c r="A765" s="52" t="s">
        <v>53</v>
      </c>
      <c r="B765" s="52" t="s">
        <v>277</v>
      </c>
      <c r="C765" s="52" t="s">
        <v>276</v>
      </c>
      <c r="D765" s="52" t="s">
        <v>11</v>
      </c>
      <c r="E765" s="52" t="s">
        <v>454</v>
      </c>
      <c r="F765" s="121" t="s">
        <v>2334</v>
      </c>
      <c r="G765" s="52" t="s">
        <v>1061</v>
      </c>
      <c r="H765" s="71" t="s">
        <v>269</v>
      </c>
      <c r="I765" s="71" t="s">
        <v>271</v>
      </c>
      <c r="J765" s="122">
        <v>56000</v>
      </c>
      <c r="K765" s="78"/>
      <c r="L765" s="78"/>
      <c r="M765" s="249" t="s">
        <v>137</v>
      </c>
      <c r="N765" s="311"/>
      <c r="O765" s="403" t="s">
        <v>2601</v>
      </c>
      <c r="P765" s="311" t="s">
        <v>3896</v>
      </c>
      <c r="Q765" s="311" t="s">
        <v>1504</v>
      </c>
      <c r="R765" s="311" t="s">
        <v>1502</v>
      </c>
      <c r="S765" s="311" t="s">
        <v>1191</v>
      </c>
      <c r="T765" s="311" t="s">
        <v>3901</v>
      </c>
      <c r="U765" s="311"/>
      <c r="V765" s="311" t="s">
        <v>3898</v>
      </c>
      <c r="W765" s="347">
        <v>42000</v>
      </c>
      <c r="X765" s="332">
        <v>1</v>
      </c>
      <c r="Y765" s="385" t="s">
        <v>3899</v>
      </c>
      <c r="Z765" s="347">
        <v>42000</v>
      </c>
      <c r="AA765" s="311">
        <v>7014301538</v>
      </c>
      <c r="AB765" s="311"/>
      <c r="AC765" s="311"/>
      <c r="AD765" s="311"/>
      <c r="AE765" s="404" t="s">
        <v>3900</v>
      </c>
      <c r="AF765" s="266" t="s">
        <v>1503</v>
      </c>
      <c r="AG765" s="266" t="s">
        <v>3539</v>
      </c>
      <c r="AH765" s="266" t="s">
        <v>3453</v>
      </c>
      <c r="AI765" s="52" t="s">
        <v>2456</v>
      </c>
      <c r="AJ765" s="52"/>
      <c r="AK765" s="266" t="s">
        <v>1503</v>
      </c>
      <c r="AL765" s="52" t="s">
        <v>1569</v>
      </c>
      <c r="AM765" s="52" t="s">
        <v>3553</v>
      </c>
      <c r="AN765" s="119">
        <v>42000</v>
      </c>
      <c r="AO765" s="119"/>
      <c r="AP765" s="119">
        <f t="shared" si="23"/>
        <v>14000</v>
      </c>
      <c r="AQ765" s="341" t="s">
        <v>2449</v>
      </c>
      <c r="AR765" s="341" t="s">
        <v>2449</v>
      </c>
      <c r="AS765" s="332" t="s">
        <v>2450</v>
      </c>
      <c r="AT765" s="332" t="s">
        <v>2450</v>
      </c>
      <c r="AU765" s="311"/>
      <c r="AV765" s="311"/>
      <c r="AW765" s="311"/>
      <c r="AX765" s="311"/>
    </row>
    <row r="766" spans="1:50" s="123" customFormat="1" ht="72" hidden="1" x14ac:dyDescent="0.2">
      <c r="A766" s="52" t="s">
        <v>53</v>
      </c>
      <c r="B766" s="52" t="s">
        <v>277</v>
      </c>
      <c r="C766" s="52" t="s">
        <v>276</v>
      </c>
      <c r="D766" s="52" t="s">
        <v>11</v>
      </c>
      <c r="E766" s="52" t="s">
        <v>454</v>
      </c>
      <c r="F766" s="121" t="s">
        <v>2335</v>
      </c>
      <c r="G766" s="52" t="s">
        <v>1062</v>
      </c>
      <c r="H766" s="71" t="s">
        <v>270</v>
      </c>
      <c r="I766" s="71" t="s">
        <v>271</v>
      </c>
      <c r="J766" s="122">
        <v>25000</v>
      </c>
      <c r="K766" s="78"/>
      <c r="L766" s="78"/>
      <c r="M766" s="249" t="s">
        <v>137</v>
      </c>
      <c r="N766" s="311"/>
      <c r="O766" s="311"/>
      <c r="P766" s="311"/>
      <c r="Q766" s="311" t="s">
        <v>1504</v>
      </c>
      <c r="R766" s="311" t="s">
        <v>1502</v>
      </c>
      <c r="S766" s="311"/>
      <c r="T766" s="311"/>
      <c r="U766" s="311"/>
      <c r="V766" s="311"/>
      <c r="W766" s="311"/>
      <c r="X766" s="332"/>
      <c r="Y766" s="385"/>
      <c r="Z766" s="311"/>
      <c r="AA766" s="311"/>
      <c r="AB766" s="311"/>
      <c r="AC766" s="311"/>
      <c r="AD766" s="311"/>
      <c r="AE766" s="404" t="s">
        <v>1503</v>
      </c>
      <c r="AF766" s="266" t="s">
        <v>1503</v>
      </c>
      <c r="AG766" s="266" t="s">
        <v>3539</v>
      </c>
      <c r="AH766" s="266" t="s">
        <v>3453</v>
      </c>
      <c r="AI766" s="52" t="s">
        <v>3467</v>
      </c>
      <c r="AJ766" s="52"/>
      <c r="AK766" s="266" t="s">
        <v>1503</v>
      </c>
      <c r="AL766" s="52" t="s">
        <v>1569</v>
      </c>
      <c r="AM766" s="52" t="s">
        <v>3553</v>
      </c>
      <c r="AN766" s="119"/>
      <c r="AO766" s="119"/>
      <c r="AP766" s="119">
        <f t="shared" si="23"/>
        <v>25000</v>
      </c>
      <c r="AQ766" s="341" t="s">
        <v>2449</v>
      </c>
      <c r="AR766" s="341" t="s">
        <v>2449</v>
      </c>
      <c r="AS766" s="332" t="s">
        <v>2450</v>
      </c>
      <c r="AT766" s="332" t="s">
        <v>2450</v>
      </c>
      <c r="AU766" s="311"/>
      <c r="AV766" s="311"/>
      <c r="AW766" s="311"/>
      <c r="AX766" s="311"/>
    </row>
    <row r="767" spans="1:50" s="123" customFormat="1" ht="72" hidden="1" x14ac:dyDescent="0.2">
      <c r="A767" s="52" t="s">
        <v>53</v>
      </c>
      <c r="B767" s="52" t="s">
        <v>277</v>
      </c>
      <c r="C767" s="52" t="s">
        <v>276</v>
      </c>
      <c r="D767" s="52" t="s">
        <v>11</v>
      </c>
      <c r="E767" s="52" t="s">
        <v>454</v>
      </c>
      <c r="F767" s="121" t="s">
        <v>2336</v>
      </c>
      <c r="G767" s="52" t="s">
        <v>1063</v>
      </c>
      <c r="H767" s="71" t="s">
        <v>270</v>
      </c>
      <c r="I767" s="71" t="s">
        <v>273</v>
      </c>
      <c r="J767" s="122">
        <v>4000</v>
      </c>
      <c r="K767" s="78"/>
      <c r="L767" s="78"/>
      <c r="M767" s="249" t="s">
        <v>137</v>
      </c>
      <c r="N767" s="311"/>
      <c r="O767" s="403" t="s">
        <v>2601</v>
      </c>
      <c r="P767" s="311" t="s">
        <v>3896</v>
      </c>
      <c r="Q767" s="311" t="s">
        <v>1504</v>
      </c>
      <c r="R767" s="311" t="s">
        <v>1502</v>
      </c>
      <c r="S767" s="311" t="s">
        <v>1191</v>
      </c>
      <c r="T767" s="311" t="s">
        <v>3902</v>
      </c>
      <c r="U767" s="311" t="s">
        <v>3903</v>
      </c>
      <c r="V767" s="311" t="s">
        <v>3898</v>
      </c>
      <c r="W767" s="347">
        <v>3699.99</v>
      </c>
      <c r="X767" s="332">
        <v>1</v>
      </c>
      <c r="Y767" s="385" t="s">
        <v>3899</v>
      </c>
      <c r="Z767" s="347">
        <v>3699.99</v>
      </c>
      <c r="AA767" s="311">
        <v>7014301538</v>
      </c>
      <c r="AB767" s="311"/>
      <c r="AC767" s="311"/>
      <c r="AD767" s="311"/>
      <c r="AE767" s="404" t="s">
        <v>3900</v>
      </c>
      <c r="AF767" s="266" t="s">
        <v>1503</v>
      </c>
      <c r="AG767" s="266" t="s">
        <v>3539</v>
      </c>
      <c r="AH767" s="266" t="s">
        <v>3453</v>
      </c>
      <c r="AI767" s="52" t="s">
        <v>2456</v>
      </c>
      <c r="AJ767" s="52"/>
      <c r="AK767" s="266" t="s">
        <v>1503</v>
      </c>
      <c r="AL767" s="52" t="s">
        <v>1569</v>
      </c>
      <c r="AM767" s="52" t="s">
        <v>3553</v>
      </c>
      <c r="AN767" s="119">
        <v>3699.99</v>
      </c>
      <c r="AO767" s="119"/>
      <c r="AP767" s="119">
        <f t="shared" si="23"/>
        <v>300.01000000000022</v>
      </c>
      <c r="AQ767" s="341" t="s">
        <v>2449</v>
      </c>
      <c r="AR767" s="341" t="s">
        <v>2449</v>
      </c>
      <c r="AS767" s="332" t="s">
        <v>2450</v>
      </c>
      <c r="AT767" s="332" t="s">
        <v>2450</v>
      </c>
      <c r="AU767" s="311"/>
      <c r="AV767" s="311"/>
      <c r="AW767" s="311"/>
      <c r="AX767" s="311"/>
    </row>
    <row r="768" spans="1:50" s="123" customFormat="1" ht="72" hidden="1" x14ac:dyDescent="0.2">
      <c r="A768" s="52" t="s">
        <v>53</v>
      </c>
      <c r="B768" s="52" t="s">
        <v>277</v>
      </c>
      <c r="C768" s="52" t="s">
        <v>276</v>
      </c>
      <c r="D768" s="52" t="s">
        <v>11</v>
      </c>
      <c r="E768" s="52" t="s">
        <v>454</v>
      </c>
      <c r="F768" s="121" t="s">
        <v>2337</v>
      </c>
      <c r="G768" s="52" t="s">
        <v>1064</v>
      </c>
      <c r="H768" s="71" t="s">
        <v>317</v>
      </c>
      <c r="I768" s="71" t="s">
        <v>273</v>
      </c>
      <c r="J768" s="122">
        <v>35000</v>
      </c>
      <c r="K768" s="78"/>
      <c r="L768" s="78"/>
      <c r="M768" s="249" t="s">
        <v>137</v>
      </c>
      <c r="N768" s="311"/>
      <c r="O768" s="403" t="s">
        <v>2601</v>
      </c>
      <c r="P768" s="311" t="s">
        <v>3896</v>
      </c>
      <c r="Q768" s="311" t="s">
        <v>1504</v>
      </c>
      <c r="R768" s="311" t="s">
        <v>1502</v>
      </c>
      <c r="S768" s="311" t="s">
        <v>1191</v>
      </c>
      <c r="T768" s="311" t="s">
        <v>3904</v>
      </c>
      <c r="U768" s="311"/>
      <c r="V768" s="311" t="s">
        <v>3898</v>
      </c>
      <c r="W768" s="347">
        <v>26500</v>
      </c>
      <c r="X768" s="332">
        <v>1</v>
      </c>
      <c r="Y768" s="385" t="s">
        <v>3899</v>
      </c>
      <c r="Z768" s="347">
        <v>26500</v>
      </c>
      <c r="AA768" s="311">
        <v>7014301538</v>
      </c>
      <c r="AB768" s="311"/>
      <c r="AC768" s="311"/>
      <c r="AD768" s="311"/>
      <c r="AE768" s="404" t="s">
        <v>3900</v>
      </c>
      <c r="AF768" s="266" t="s">
        <v>1503</v>
      </c>
      <c r="AG768" s="266" t="s">
        <v>3539</v>
      </c>
      <c r="AH768" s="266" t="s">
        <v>3453</v>
      </c>
      <c r="AI768" s="52" t="s">
        <v>2456</v>
      </c>
      <c r="AJ768" s="52"/>
      <c r="AK768" s="266" t="s">
        <v>1503</v>
      </c>
      <c r="AL768" s="52" t="s">
        <v>1569</v>
      </c>
      <c r="AM768" s="52" t="s">
        <v>3553</v>
      </c>
      <c r="AN768" s="119">
        <v>26500</v>
      </c>
      <c r="AO768" s="119"/>
      <c r="AP768" s="119">
        <f t="shared" si="23"/>
        <v>8500</v>
      </c>
      <c r="AQ768" s="341" t="s">
        <v>2449</v>
      </c>
      <c r="AR768" s="341" t="s">
        <v>2449</v>
      </c>
      <c r="AS768" s="332" t="s">
        <v>2450</v>
      </c>
      <c r="AT768" s="332" t="s">
        <v>2450</v>
      </c>
      <c r="AU768" s="311"/>
      <c r="AV768" s="311"/>
      <c r="AW768" s="311"/>
      <c r="AX768" s="311"/>
    </row>
    <row r="769" spans="1:50" s="123" customFormat="1" ht="72" hidden="1" x14ac:dyDescent="0.2">
      <c r="A769" s="52" t="s">
        <v>53</v>
      </c>
      <c r="B769" s="52" t="s">
        <v>277</v>
      </c>
      <c r="C769" s="52" t="s">
        <v>276</v>
      </c>
      <c r="D769" s="52" t="s">
        <v>11</v>
      </c>
      <c r="E769" s="52" t="s">
        <v>454</v>
      </c>
      <c r="F769" s="121" t="s">
        <v>2338</v>
      </c>
      <c r="G769" s="52" t="s">
        <v>1065</v>
      </c>
      <c r="H769" s="71" t="s">
        <v>1066</v>
      </c>
      <c r="I769" s="71" t="s">
        <v>268</v>
      </c>
      <c r="J769" s="122">
        <v>497500</v>
      </c>
      <c r="K769" s="78"/>
      <c r="L769" s="78"/>
      <c r="M769" s="249" t="s">
        <v>137</v>
      </c>
      <c r="N769" s="311"/>
      <c r="O769" s="403" t="s">
        <v>2620</v>
      </c>
      <c r="P769" s="311" t="s">
        <v>3905</v>
      </c>
      <c r="Q769" s="311" t="s">
        <v>3906</v>
      </c>
      <c r="R769" s="311" t="s">
        <v>1502</v>
      </c>
      <c r="S769" s="311" t="s">
        <v>1191</v>
      </c>
      <c r="T769" s="311"/>
      <c r="U769" s="311"/>
      <c r="V769" s="311" t="s">
        <v>3907</v>
      </c>
      <c r="W769" s="347">
        <v>488675.35</v>
      </c>
      <c r="X769" s="332">
        <v>1</v>
      </c>
      <c r="Y769" s="385" t="s">
        <v>3908</v>
      </c>
      <c r="Z769" s="347">
        <v>488675.35</v>
      </c>
      <c r="AA769" s="311">
        <v>7014303046</v>
      </c>
      <c r="AB769" s="311"/>
      <c r="AC769" s="311"/>
      <c r="AD769" s="311"/>
      <c r="AE769" s="404" t="s">
        <v>3909</v>
      </c>
      <c r="AF769" s="266" t="s">
        <v>1503</v>
      </c>
      <c r="AG769" s="266" t="s">
        <v>3539</v>
      </c>
      <c r="AH769" s="266" t="s">
        <v>3453</v>
      </c>
      <c r="AI769" s="52" t="s">
        <v>2456</v>
      </c>
      <c r="AJ769" s="52"/>
      <c r="AK769" s="266" t="s">
        <v>1503</v>
      </c>
      <c r="AL769" s="52" t="s">
        <v>1569</v>
      </c>
      <c r="AM769" s="52" t="s">
        <v>3553</v>
      </c>
      <c r="AN769" s="119">
        <v>488674.35</v>
      </c>
      <c r="AO769" s="119"/>
      <c r="AP769" s="119">
        <f t="shared" si="23"/>
        <v>8825.6500000000233</v>
      </c>
      <c r="AQ769" s="341" t="s">
        <v>2449</v>
      </c>
      <c r="AR769" s="341" t="s">
        <v>2449</v>
      </c>
      <c r="AS769" s="332" t="s">
        <v>2450</v>
      </c>
      <c r="AT769" s="332" t="s">
        <v>2450</v>
      </c>
      <c r="AU769" s="311"/>
      <c r="AV769" s="311"/>
      <c r="AW769" s="311"/>
      <c r="AX769" s="311"/>
    </row>
    <row r="770" spans="1:50" s="123" customFormat="1" ht="72" hidden="1" x14ac:dyDescent="0.2">
      <c r="A770" s="52" t="s">
        <v>53</v>
      </c>
      <c r="B770" s="52" t="s">
        <v>277</v>
      </c>
      <c r="C770" s="52" t="s">
        <v>276</v>
      </c>
      <c r="D770" s="52" t="s">
        <v>21</v>
      </c>
      <c r="E770" s="52" t="s">
        <v>454</v>
      </c>
      <c r="F770" s="121" t="s">
        <v>2339</v>
      </c>
      <c r="G770" s="52" t="s">
        <v>1067</v>
      </c>
      <c r="H770" s="71" t="s">
        <v>1068</v>
      </c>
      <c r="I770" s="71" t="s">
        <v>274</v>
      </c>
      <c r="J770" s="122">
        <v>403000</v>
      </c>
      <c r="K770" s="78"/>
      <c r="L770" s="78"/>
      <c r="M770" s="249" t="s">
        <v>137</v>
      </c>
      <c r="N770" s="311"/>
      <c r="O770" s="405" t="s">
        <v>2652</v>
      </c>
      <c r="P770" s="311" t="s">
        <v>3896</v>
      </c>
      <c r="Q770" s="406" t="s">
        <v>3910</v>
      </c>
      <c r="R770" s="407" t="s">
        <v>1502</v>
      </c>
      <c r="S770" s="311" t="s">
        <v>1191</v>
      </c>
      <c r="T770" s="311"/>
      <c r="U770" s="311"/>
      <c r="V770" s="311" t="s">
        <v>3898</v>
      </c>
      <c r="W770" s="347">
        <v>396435</v>
      </c>
      <c r="X770" s="332">
        <v>1</v>
      </c>
      <c r="Y770" s="385" t="s">
        <v>3899</v>
      </c>
      <c r="Z770" s="347">
        <v>396435</v>
      </c>
      <c r="AA770" s="311"/>
      <c r="AB770" s="311"/>
      <c r="AC770" s="311"/>
      <c r="AD770" s="311"/>
      <c r="AE770" s="404" t="s">
        <v>3911</v>
      </c>
      <c r="AF770" s="266" t="s">
        <v>1503</v>
      </c>
      <c r="AG770" s="266" t="s">
        <v>3539</v>
      </c>
      <c r="AH770" s="266" t="s">
        <v>3453</v>
      </c>
      <c r="AI770" s="52" t="s">
        <v>3467</v>
      </c>
      <c r="AJ770" s="52"/>
      <c r="AK770" s="266" t="s">
        <v>1503</v>
      </c>
      <c r="AL770" s="52" t="s">
        <v>1569</v>
      </c>
      <c r="AM770" s="52" t="s">
        <v>3553</v>
      </c>
      <c r="AN770" s="119"/>
      <c r="AO770" s="119"/>
      <c r="AP770" s="119">
        <f t="shared" si="23"/>
        <v>403000</v>
      </c>
      <c r="AQ770" s="341" t="s">
        <v>2449</v>
      </c>
      <c r="AR770" s="341" t="s">
        <v>2449</v>
      </c>
      <c r="AS770" s="332" t="s">
        <v>2450</v>
      </c>
      <c r="AT770" s="332" t="s">
        <v>2450</v>
      </c>
      <c r="AU770" s="311"/>
      <c r="AV770" s="311"/>
      <c r="AW770" s="311"/>
      <c r="AX770" s="311"/>
    </row>
    <row r="771" spans="1:50" s="123" customFormat="1" ht="72" hidden="1" x14ac:dyDescent="0.2">
      <c r="A771" s="52" t="s">
        <v>53</v>
      </c>
      <c r="B771" s="52" t="s">
        <v>277</v>
      </c>
      <c r="C771" s="52" t="s">
        <v>276</v>
      </c>
      <c r="D771" s="52" t="s">
        <v>13</v>
      </c>
      <c r="E771" s="52" t="s">
        <v>454</v>
      </c>
      <c r="F771" s="121" t="s">
        <v>2340</v>
      </c>
      <c r="G771" s="52" t="s">
        <v>1069</v>
      </c>
      <c r="H771" s="71" t="s">
        <v>270</v>
      </c>
      <c r="I771" s="71" t="s">
        <v>274</v>
      </c>
      <c r="J771" s="122">
        <v>190000</v>
      </c>
      <c r="K771" s="78"/>
      <c r="L771" s="78"/>
      <c r="M771" s="249" t="s">
        <v>137</v>
      </c>
      <c r="N771" s="311"/>
      <c r="O771" s="403" t="s">
        <v>2597</v>
      </c>
      <c r="P771" s="311" t="s">
        <v>3896</v>
      </c>
      <c r="Q771" s="311" t="s">
        <v>1508</v>
      </c>
      <c r="R771" s="311" t="s">
        <v>1502</v>
      </c>
      <c r="S771" s="311" t="s">
        <v>1191</v>
      </c>
      <c r="T771" s="311"/>
      <c r="U771" s="311"/>
      <c r="V771" s="311" t="s">
        <v>3912</v>
      </c>
      <c r="W771" s="347">
        <v>189631</v>
      </c>
      <c r="X771" s="332">
        <v>1</v>
      </c>
      <c r="Y771" s="385" t="s">
        <v>3913</v>
      </c>
      <c r="Z771" s="347">
        <v>189631</v>
      </c>
      <c r="AA771" s="311">
        <v>7014303037</v>
      </c>
      <c r="AB771" s="311"/>
      <c r="AC771" s="311"/>
      <c r="AD771" s="311"/>
      <c r="AE771" s="404" t="s">
        <v>3914</v>
      </c>
      <c r="AF771" s="266" t="s">
        <v>1503</v>
      </c>
      <c r="AG771" s="266" t="s">
        <v>3539</v>
      </c>
      <c r="AH771" s="266" t="s">
        <v>3453</v>
      </c>
      <c r="AI771" s="52" t="s">
        <v>2456</v>
      </c>
      <c r="AJ771" s="52"/>
      <c r="AK771" s="266" t="s">
        <v>1503</v>
      </c>
      <c r="AL771" s="52" t="s">
        <v>1569</v>
      </c>
      <c r="AM771" s="52" t="s">
        <v>3553</v>
      </c>
      <c r="AN771" s="119">
        <v>189631</v>
      </c>
      <c r="AO771" s="119"/>
      <c r="AP771" s="119">
        <f t="shared" ref="AP771:AP822" si="24">J771-AN771-AO771</f>
        <v>369</v>
      </c>
      <c r="AQ771" s="341" t="s">
        <v>2449</v>
      </c>
      <c r="AR771" s="341" t="s">
        <v>2449</v>
      </c>
      <c r="AS771" s="332" t="s">
        <v>2450</v>
      </c>
      <c r="AT771" s="332" t="s">
        <v>2450</v>
      </c>
      <c r="AU771" s="311"/>
      <c r="AV771" s="311"/>
      <c r="AW771" s="311"/>
      <c r="AX771" s="311"/>
    </row>
    <row r="772" spans="1:50" s="123" customFormat="1" ht="72" hidden="1" x14ac:dyDescent="0.2">
      <c r="A772" s="52" t="s">
        <v>53</v>
      </c>
      <c r="B772" s="52" t="s">
        <v>277</v>
      </c>
      <c r="C772" s="52" t="s">
        <v>276</v>
      </c>
      <c r="D772" s="52" t="s">
        <v>16</v>
      </c>
      <c r="E772" s="52" t="s">
        <v>454</v>
      </c>
      <c r="F772" s="121" t="s">
        <v>2341</v>
      </c>
      <c r="G772" s="52" t="s">
        <v>1070</v>
      </c>
      <c r="H772" s="71" t="s">
        <v>387</v>
      </c>
      <c r="I772" s="71" t="s">
        <v>1071</v>
      </c>
      <c r="J772" s="122">
        <v>560000</v>
      </c>
      <c r="K772" s="249" t="s">
        <v>137</v>
      </c>
      <c r="L772" s="78"/>
      <c r="M772" s="78"/>
      <c r="N772" s="311" t="s">
        <v>3915</v>
      </c>
      <c r="O772" s="403" t="s">
        <v>2552</v>
      </c>
      <c r="P772" s="311"/>
      <c r="Q772" s="311" t="s">
        <v>3916</v>
      </c>
      <c r="R772" s="311" t="s">
        <v>1502</v>
      </c>
      <c r="S772" s="311" t="s">
        <v>1191</v>
      </c>
      <c r="T772" s="311"/>
      <c r="U772" s="311"/>
      <c r="V772" s="311"/>
      <c r="W772" s="347">
        <v>336966</v>
      </c>
      <c r="X772" s="332">
        <v>1</v>
      </c>
      <c r="Y772" s="385"/>
      <c r="Z772" s="347">
        <v>336966</v>
      </c>
      <c r="AA772" s="311"/>
      <c r="AB772" s="311"/>
      <c r="AC772" s="311"/>
      <c r="AD772" s="311"/>
      <c r="AE772" s="404" t="s">
        <v>3917</v>
      </c>
      <c r="AF772" s="266" t="s">
        <v>1509</v>
      </c>
      <c r="AG772" s="266"/>
      <c r="AH772" s="54" t="s">
        <v>3473</v>
      </c>
      <c r="AI772" s="52" t="s">
        <v>3467</v>
      </c>
      <c r="AJ772" s="52"/>
      <c r="AK772" s="266" t="s">
        <v>1509</v>
      </c>
      <c r="AL772" s="266" t="s">
        <v>1571</v>
      </c>
      <c r="AM772" s="52" t="s">
        <v>3553</v>
      </c>
      <c r="AN772" s="119"/>
      <c r="AO772" s="119"/>
      <c r="AP772" s="119">
        <f t="shared" si="24"/>
        <v>560000</v>
      </c>
      <c r="AQ772" s="341" t="s">
        <v>2449</v>
      </c>
      <c r="AR772" s="341" t="s">
        <v>2449</v>
      </c>
      <c r="AS772" s="332" t="s">
        <v>2450</v>
      </c>
      <c r="AT772" s="332" t="s">
        <v>2450</v>
      </c>
      <c r="AU772" s="311"/>
      <c r="AV772" s="311"/>
      <c r="AW772" s="311"/>
      <c r="AX772" s="311"/>
    </row>
    <row r="773" spans="1:50" s="123" customFormat="1" ht="72" hidden="1" x14ac:dyDescent="0.2">
      <c r="A773" s="52" t="s">
        <v>53</v>
      </c>
      <c r="B773" s="52" t="s">
        <v>277</v>
      </c>
      <c r="C773" s="52" t="s">
        <v>276</v>
      </c>
      <c r="D773" s="52" t="s">
        <v>10</v>
      </c>
      <c r="E773" s="52" t="s">
        <v>311</v>
      </c>
      <c r="F773" s="121" t="s">
        <v>2342</v>
      </c>
      <c r="G773" s="52" t="s">
        <v>1072</v>
      </c>
      <c r="H773" s="71" t="s">
        <v>270</v>
      </c>
      <c r="I773" s="71" t="s">
        <v>271</v>
      </c>
      <c r="J773" s="122">
        <v>40000</v>
      </c>
      <c r="K773" s="78"/>
      <c r="L773" s="78"/>
      <c r="M773" s="249" t="s">
        <v>137</v>
      </c>
      <c r="N773" s="311"/>
      <c r="O773" s="311"/>
      <c r="P773" s="311"/>
      <c r="Q773" s="311" t="s">
        <v>1501</v>
      </c>
      <c r="R773" s="311" t="s">
        <v>1502</v>
      </c>
      <c r="S773" s="311"/>
      <c r="T773" s="311"/>
      <c r="U773" s="311"/>
      <c r="V773" s="311"/>
      <c r="W773" s="311"/>
      <c r="X773" s="332"/>
      <c r="Y773" s="385"/>
      <c r="Z773" s="311"/>
      <c r="AA773" s="311"/>
      <c r="AB773" s="311"/>
      <c r="AC773" s="311"/>
      <c r="AD773" s="311"/>
      <c r="AE773" s="404" t="s">
        <v>1503</v>
      </c>
      <c r="AF773" s="266" t="s">
        <v>1503</v>
      </c>
      <c r="AG773" s="266" t="s">
        <v>3539</v>
      </c>
      <c r="AH773" s="266" t="s">
        <v>3453</v>
      </c>
      <c r="AI773" s="52" t="s">
        <v>3467</v>
      </c>
      <c r="AJ773" s="52"/>
      <c r="AK773" s="266" t="s">
        <v>1503</v>
      </c>
      <c r="AL773" s="52" t="s">
        <v>1569</v>
      </c>
      <c r="AM773" s="52" t="s">
        <v>3553</v>
      </c>
      <c r="AN773" s="119"/>
      <c r="AO773" s="119"/>
      <c r="AP773" s="119">
        <f t="shared" si="24"/>
        <v>40000</v>
      </c>
      <c r="AQ773" s="341" t="s">
        <v>2449</v>
      </c>
      <c r="AR773" s="341" t="s">
        <v>2449</v>
      </c>
      <c r="AS773" s="332" t="s">
        <v>2450</v>
      </c>
      <c r="AT773" s="332" t="s">
        <v>2450</v>
      </c>
      <c r="AU773" s="311"/>
      <c r="AV773" s="311"/>
      <c r="AW773" s="311"/>
      <c r="AX773" s="311"/>
    </row>
    <row r="774" spans="1:50" s="123" customFormat="1" ht="72" x14ac:dyDescent="0.2">
      <c r="A774" s="52" t="s">
        <v>53</v>
      </c>
      <c r="B774" s="52" t="s">
        <v>277</v>
      </c>
      <c r="C774" s="52" t="s">
        <v>17</v>
      </c>
      <c r="D774" s="52" t="s">
        <v>34</v>
      </c>
      <c r="E774" s="52" t="s">
        <v>454</v>
      </c>
      <c r="F774" s="121" t="s">
        <v>2343</v>
      </c>
      <c r="G774" s="52" t="s">
        <v>1146</v>
      </c>
      <c r="H774" s="71" t="s">
        <v>270</v>
      </c>
      <c r="I774" s="71" t="s">
        <v>1119</v>
      </c>
      <c r="J774" s="122">
        <v>1387300</v>
      </c>
      <c r="K774" s="249" t="s">
        <v>137</v>
      </c>
      <c r="L774" s="78"/>
      <c r="M774" s="78"/>
      <c r="N774" s="19" t="s">
        <v>3348</v>
      </c>
      <c r="O774" s="166" t="s">
        <v>2601</v>
      </c>
      <c r="P774" s="19"/>
      <c r="Q774" s="19" t="s">
        <v>3349</v>
      </c>
      <c r="R774" s="311" t="s">
        <v>3350</v>
      </c>
      <c r="S774" s="311"/>
      <c r="T774" s="311"/>
      <c r="U774" s="311"/>
      <c r="V774" s="19"/>
      <c r="W774" s="19"/>
      <c r="X774" s="18"/>
      <c r="Y774" s="46"/>
      <c r="Z774" s="19"/>
      <c r="AA774" s="19"/>
      <c r="AB774" s="19"/>
      <c r="AC774" s="19"/>
      <c r="AD774" s="311"/>
      <c r="AE774" s="437" t="s">
        <v>3918</v>
      </c>
      <c r="AF774" s="266" t="s">
        <v>3351</v>
      </c>
      <c r="AG774" s="266" t="s">
        <v>3541</v>
      </c>
      <c r="AH774" s="54" t="s">
        <v>3470</v>
      </c>
      <c r="AI774" s="52" t="s">
        <v>3467</v>
      </c>
      <c r="AJ774" s="52"/>
      <c r="AK774" s="266" t="s">
        <v>1509</v>
      </c>
      <c r="AL774" s="266" t="s">
        <v>1571</v>
      </c>
      <c r="AM774" s="52" t="s">
        <v>3553</v>
      </c>
      <c r="AN774" s="119"/>
      <c r="AO774" s="119"/>
      <c r="AP774" s="119">
        <f t="shared" si="24"/>
        <v>1387300</v>
      </c>
      <c r="AQ774" s="341" t="s">
        <v>2449</v>
      </c>
      <c r="AR774" s="341" t="s">
        <v>2449</v>
      </c>
      <c r="AS774" s="332" t="s">
        <v>2450</v>
      </c>
      <c r="AT774" s="332" t="s">
        <v>2450</v>
      </c>
      <c r="AU774" s="311"/>
      <c r="AV774" s="311"/>
      <c r="AW774" s="311"/>
      <c r="AX774" s="311"/>
    </row>
    <row r="775" spans="1:50" s="123" customFormat="1" ht="72" x14ac:dyDescent="0.2">
      <c r="A775" s="52" t="s">
        <v>53</v>
      </c>
      <c r="B775" s="52" t="s">
        <v>277</v>
      </c>
      <c r="C775" s="52" t="s">
        <v>17</v>
      </c>
      <c r="D775" s="52" t="s">
        <v>34</v>
      </c>
      <c r="E775" s="52" t="s">
        <v>454</v>
      </c>
      <c r="F775" s="121" t="s">
        <v>2344</v>
      </c>
      <c r="G775" s="52" t="s">
        <v>1147</v>
      </c>
      <c r="H775" s="71" t="s">
        <v>270</v>
      </c>
      <c r="I775" s="71" t="s">
        <v>1119</v>
      </c>
      <c r="J775" s="122">
        <v>1145800</v>
      </c>
      <c r="K775" s="249" t="s">
        <v>137</v>
      </c>
      <c r="L775" s="78"/>
      <c r="M775" s="78"/>
      <c r="N775" s="19" t="s">
        <v>3348</v>
      </c>
      <c r="O775" s="166" t="s">
        <v>2620</v>
      </c>
      <c r="P775" s="19"/>
      <c r="Q775" s="19" t="s">
        <v>3349</v>
      </c>
      <c r="R775" s="311" t="s">
        <v>3350</v>
      </c>
      <c r="S775" s="311"/>
      <c r="T775" s="311"/>
      <c r="U775" s="311"/>
      <c r="V775" s="19"/>
      <c r="W775" s="19"/>
      <c r="X775" s="18"/>
      <c r="Y775" s="46"/>
      <c r="Z775" s="19"/>
      <c r="AA775" s="19"/>
      <c r="AB775" s="19"/>
      <c r="AC775" s="19"/>
      <c r="AD775" s="311"/>
      <c r="AE775" s="437" t="s">
        <v>3918</v>
      </c>
      <c r="AF775" s="266" t="s">
        <v>3351</v>
      </c>
      <c r="AG775" s="266" t="s">
        <v>3541</v>
      </c>
      <c r="AH775" s="54" t="s">
        <v>3470</v>
      </c>
      <c r="AI775" s="52" t="s">
        <v>3467</v>
      </c>
      <c r="AJ775" s="52"/>
      <c r="AK775" s="266" t="s">
        <v>1509</v>
      </c>
      <c r="AL775" s="266" t="s">
        <v>1571</v>
      </c>
      <c r="AM775" s="52" t="s">
        <v>3553</v>
      </c>
      <c r="AN775" s="119"/>
      <c r="AO775" s="119"/>
      <c r="AP775" s="119">
        <f t="shared" si="24"/>
        <v>1145800</v>
      </c>
      <c r="AQ775" s="341" t="s">
        <v>2449</v>
      </c>
      <c r="AR775" s="341" t="s">
        <v>2449</v>
      </c>
      <c r="AS775" s="332" t="s">
        <v>2450</v>
      </c>
      <c r="AT775" s="332" t="s">
        <v>2450</v>
      </c>
      <c r="AU775" s="311"/>
      <c r="AV775" s="311"/>
      <c r="AW775" s="311"/>
      <c r="AX775" s="311"/>
    </row>
    <row r="776" spans="1:50" s="123" customFormat="1" ht="72" hidden="1" x14ac:dyDescent="0.2">
      <c r="A776" s="52" t="s">
        <v>53</v>
      </c>
      <c r="B776" s="52" t="s">
        <v>277</v>
      </c>
      <c r="C776" s="52" t="s">
        <v>17</v>
      </c>
      <c r="D776" s="52" t="s">
        <v>34</v>
      </c>
      <c r="E776" s="52" t="s">
        <v>454</v>
      </c>
      <c r="F776" s="121" t="s">
        <v>2345</v>
      </c>
      <c r="G776" s="52" t="s">
        <v>1148</v>
      </c>
      <c r="H776" s="71" t="s">
        <v>270</v>
      </c>
      <c r="I776" s="71" t="s">
        <v>1119</v>
      </c>
      <c r="J776" s="122">
        <v>1062000</v>
      </c>
      <c r="K776" s="249" t="s">
        <v>137</v>
      </c>
      <c r="L776" s="78"/>
      <c r="M776" s="78"/>
      <c r="N776" s="19" t="s">
        <v>3348</v>
      </c>
      <c r="O776" s="166" t="s">
        <v>2597</v>
      </c>
      <c r="P776" s="19" t="s">
        <v>3919</v>
      </c>
      <c r="Q776" s="19" t="s">
        <v>3352</v>
      </c>
      <c r="R776" s="311" t="s">
        <v>3350</v>
      </c>
      <c r="S776" s="311" t="s">
        <v>1191</v>
      </c>
      <c r="T776" s="311"/>
      <c r="U776" s="311"/>
      <c r="V776" s="19" t="s">
        <v>3920</v>
      </c>
      <c r="W776" s="16">
        <v>923000</v>
      </c>
      <c r="X776" s="18">
        <v>2</v>
      </c>
      <c r="Y776" s="20" t="s">
        <v>3921</v>
      </c>
      <c r="Z776" s="16" t="s">
        <v>3922</v>
      </c>
      <c r="AA776" s="19">
        <v>7014307913</v>
      </c>
      <c r="AB776" s="19"/>
      <c r="AC776" s="19"/>
      <c r="AD776" s="19"/>
      <c r="AE776" s="438" t="s">
        <v>3923</v>
      </c>
      <c r="AF776" s="266" t="s">
        <v>3351</v>
      </c>
      <c r="AG776" s="266" t="s">
        <v>3541</v>
      </c>
      <c r="AH776" s="54" t="s">
        <v>3470</v>
      </c>
      <c r="AI776" s="52" t="s">
        <v>2456</v>
      </c>
      <c r="AJ776" s="52"/>
      <c r="AK776" s="266" t="s">
        <v>1509</v>
      </c>
      <c r="AL776" s="266" t="s">
        <v>1571</v>
      </c>
      <c r="AM776" s="52" t="s">
        <v>3553</v>
      </c>
      <c r="AN776" s="119">
        <v>923000</v>
      </c>
      <c r="AO776" s="119"/>
      <c r="AP776" s="119">
        <f t="shared" si="24"/>
        <v>139000</v>
      </c>
      <c r="AQ776" s="341" t="s">
        <v>2449</v>
      </c>
      <c r="AR776" s="341" t="s">
        <v>2449</v>
      </c>
      <c r="AS776" s="332" t="s">
        <v>2450</v>
      </c>
      <c r="AT776" s="332" t="s">
        <v>2450</v>
      </c>
      <c r="AU776" s="311"/>
      <c r="AV776" s="311"/>
      <c r="AW776" s="311"/>
      <c r="AX776" s="311"/>
    </row>
    <row r="777" spans="1:50" s="123" customFormat="1" ht="72" hidden="1" x14ac:dyDescent="0.2">
      <c r="A777" s="52" t="s">
        <v>54</v>
      </c>
      <c r="B777" s="52" t="s">
        <v>277</v>
      </c>
      <c r="C777" s="52" t="s">
        <v>276</v>
      </c>
      <c r="D777" s="52" t="s">
        <v>11</v>
      </c>
      <c r="E777" s="52" t="s">
        <v>454</v>
      </c>
      <c r="F777" s="121" t="s">
        <v>2346</v>
      </c>
      <c r="G777" s="52" t="s">
        <v>1073</v>
      </c>
      <c r="H777" s="71" t="s">
        <v>303</v>
      </c>
      <c r="I777" s="71" t="s">
        <v>273</v>
      </c>
      <c r="J777" s="122">
        <v>45000</v>
      </c>
      <c r="K777" s="78"/>
      <c r="L777" s="78"/>
      <c r="M777" s="249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18" t="s">
        <v>3926</v>
      </c>
      <c r="Z777" s="17">
        <v>45000</v>
      </c>
      <c r="AA777" s="18">
        <v>7014199907</v>
      </c>
      <c r="AB777" s="18" t="s">
        <v>3927</v>
      </c>
      <c r="AC777" s="18" t="s">
        <v>3928</v>
      </c>
      <c r="AD777" s="17">
        <v>45000</v>
      </c>
      <c r="AE777" s="18" t="s">
        <v>2457</v>
      </c>
      <c r="AF777" s="71" t="s">
        <v>3357</v>
      </c>
      <c r="AG777" s="71" t="s">
        <v>3544</v>
      </c>
      <c r="AH777" s="54" t="s">
        <v>3472</v>
      </c>
      <c r="AI777" s="54" t="s">
        <v>2457</v>
      </c>
      <c r="AJ777" s="54"/>
      <c r="AK777" s="54" t="s">
        <v>1511</v>
      </c>
      <c r="AL777" s="52" t="s">
        <v>1570</v>
      </c>
      <c r="AM777" s="52" t="s">
        <v>3553</v>
      </c>
      <c r="AN777" s="122"/>
      <c r="AO777" s="122">
        <v>45000</v>
      </c>
      <c r="AP777" s="119">
        <f t="shared" si="24"/>
        <v>0</v>
      </c>
      <c r="AQ777" s="18" t="s">
        <v>1512</v>
      </c>
      <c r="AR777" s="18" t="s">
        <v>1512</v>
      </c>
      <c r="AS777" s="18" t="s">
        <v>3393</v>
      </c>
      <c r="AT777" s="18" t="s">
        <v>3394</v>
      </c>
      <c r="AU777" s="18" t="s">
        <v>3395</v>
      </c>
      <c r="AV777" s="17">
        <v>45000</v>
      </c>
      <c r="AW777" s="19">
        <v>0</v>
      </c>
      <c r="AX777" s="19"/>
    </row>
    <row r="778" spans="1:50" s="123" customFormat="1" ht="72" hidden="1" x14ac:dyDescent="0.2">
      <c r="A778" s="52" t="s">
        <v>54</v>
      </c>
      <c r="B778" s="52" t="s">
        <v>277</v>
      </c>
      <c r="C778" s="52" t="s">
        <v>276</v>
      </c>
      <c r="D778" s="52" t="s">
        <v>11</v>
      </c>
      <c r="E778" s="52" t="s">
        <v>454</v>
      </c>
      <c r="F778" s="121" t="s">
        <v>2347</v>
      </c>
      <c r="G778" s="52" t="s">
        <v>1074</v>
      </c>
      <c r="H778" s="71" t="s">
        <v>270</v>
      </c>
      <c r="I778" s="71" t="s">
        <v>273</v>
      </c>
      <c r="J778" s="122">
        <v>4800</v>
      </c>
      <c r="K778" s="78"/>
      <c r="L778" s="78"/>
      <c r="M778" s="249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18" t="s">
        <v>3926</v>
      </c>
      <c r="Z778" s="17">
        <v>4400</v>
      </c>
      <c r="AA778" s="18">
        <v>7014199907</v>
      </c>
      <c r="AB778" s="18" t="s">
        <v>3927</v>
      </c>
      <c r="AC778" s="18" t="s">
        <v>3928</v>
      </c>
      <c r="AD778" s="17">
        <v>4400</v>
      </c>
      <c r="AE778" s="18" t="s">
        <v>2457</v>
      </c>
      <c r="AF778" s="71" t="s">
        <v>3357</v>
      </c>
      <c r="AG778" s="71" t="s">
        <v>3544</v>
      </c>
      <c r="AH778" s="54" t="s">
        <v>3472</v>
      </c>
      <c r="AI778" s="54" t="s">
        <v>2457</v>
      </c>
      <c r="AJ778" s="54"/>
      <c r="AK778" s="54" t="s">
        <v>1511</v>
      </c>
      <c r="AL778" s="52" t="s">
        <v>1570</v>
      </c>
      <c r="AM778" s="52" t="s">
        <v>3553</v>
      </c>
      <c r="AN778" s="119"/>
      <c r="AO778" s="119">
        <v>4400</v>
      </c>
      <c r="AP778" s="119">
        <f t="shared" si="24"/>
        <v>400</v>
      </c>
      <c r="AQ778" s="18" t="s">
        <v>1512</v>
      </c>
      <c r="AR778" s="18" t="s">
        <v>1512</v>
      </c>
      <c r="AS778" s="18" t="s">
        <v>3393</v>
      </c>
      <c r="AT778" s="18" t="s">
        <v>3394</v>
      </c>
      <c r="AU778" s="18" t="s">
        <v>3395</v>
      </c>
      <c r="AV778" s="17">
        <v>4400</v>
      </c>
      <c r="AW778" s="45" t="e">
        <f>SUM(R778-AV778)</f>
        <v>#VALUE!</v>
      </c>
      <c r="AX778" s="19"/>
    </row>
    <row r="779" spans="1:50" s="123" customFormat="1" ht="72" hidden="1" x14ac:dyDescent="0.2">
      <c r="A779" s="52" t="s">
        <v>54</v>
      </c>
      <c r="B779" s="52" t="s">
        <v>277</v>
      </c>
      <c r="C779" s="52" t="s">
        <v>276</v>
      </c>
      <c r="D779" s="52" t="s">
        <v>11</v>
      </c>
      <c r="E779" s="52" t="s">
        <v>454</v>
      </c>
      <c r="F779" s="121" t="s">
        <v>2348</v>
      </c>
      <c r="G779" s="52" t="s">
        <v>1075</v>
      </c>
      <c r="H779" s="71" t="s">
        <v>272</v>
      </c>
      <c r="I779" s="71" t="s">
        <v>268</v>
      </c>
      <c r="J779" s="122">
        <v>9600</v>
      </c>
      <c r="K779" s="78"/>
      <c r="L779" s="78"/>
      <c r="M779" s="249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18" t="s">
        <v>3926</v>
      </c>
      <c r="Z779" s="17">
        <v>9600</v>
      </c>
      <c r="AA779" s="18">
        <v>7014199907</v>
      </c>
      <c r="AB779" s="18" t="s">
        <v>3927</v>
      </c>
      <c r="AC779" s="18" t="s">
        <v>3928</v>
      </c>
      <c r="AD779" s="17">
        <v>9600</v>
      </c>
      <c r="AE779" s="18" t="s">
        <v>2457</v>
      </c>
      <c r="AF779" s="71" t="s">
        <v>3357</v>
      </c>
      <c r="AG779" s="71" t="s">
        <v>3544</v>
      </c>
      <c r="AH779" s="54" t="s">
        <v>3472</v>
      </c>
      <c r="AI779" s="54" t="s">
        <v>2457</v>
      </c>
      <c r="AJ779" s="54"/>
      <c r="AK779" s="54" t="s">
        <v>1511</v>
      </c>
      <c r="AL779" s="52" t="s">
        <v>1570</v>
      </c>
      <c r="AM779" s="52" t="s">
        <v>3553</v>
      </c>
      <c r="AN779" s="119"/>
      <c r="AO779" s="119">
        <v>9600</v>
      </c>
      <c r="AP779" s="119">
        <f t="shared" si="24"/>
        <v>0</v>
      </c>
      <c r="AQ779" s="18" t="s">
        <v>1512</v>
      </c>
      <c r="AR779" s="18" t="s">
        <v>1512</v>
      </c>
      <c r="AS779" s="18" t="s">
        <v>3393</v>
      </c>
      <c r="AT779" s="18" t="s">
        <v>3394</v>
      </c>
      <c r="AU779" s="18" t="s">
        <v>3395</v>
      </c>
      <c r="AV779" s="17">
        <v>9600</v>
      </c>
      <c r="AW779" s="19">
        <v>0</v>
      </c>
      <c r="AX779" s="19"/>
    </row>
    <row r="780" spans="1:50" s="123" customFormat="1" ht="72" hidden="1" x14ac:dyDescent="0.2">
      <c r="A780" s="52" t="s">
        <v>54</v>
      </c>
      <c r="B780" s="52" t="s">
        <v>277</v>
      </c>
      <c r="C780" s="52" t="s">
        <v>276</v>
      </c>
      <c r="D780" s="52" t="s">
        <v>11</v>
      </c>
      <c r="E780" s="52" t="s">
        <v>454</v>
      </c>
      <c r="F780" s="121" t="s">
        <v>2349</v>
      </c>
      <c r="G780" s="52" t="s">
        <v>1076</v>
      </c>
      <c r="H780" s="71" t="s">
        <v>270</v>
      </c>
      <c r="I780" s="71" t="s">
        <v>274</v>
      </c>
      <c r="J780" s="122">
        <v>36000</v>
      </c>
      <c r="K780" s="78"/>
      <c r="L780" s="78"/>
      <c r="M780" s="249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18" t="s">
        <v>3926</v>
      </c>
      <c r="Z780" s="17">
        <v>36000</v>
      </c>
      <c r="AA780" s="18">
        <v>7014199907</v>
      </c>
      <c r="AB780" s="18" t="s">
        <v>3927</v>
      </c>
      <c r="AC780" s="18" t="s">
        <v>3928</v>
      </c>
      <c r="AD780" s="17">
        <v>36000</v>
      </c>
      <c r="AE780" s="18" t="s">
        <v>2457</v>
      </c>
      <c r="AF780" s="71" t="s">
        <v>3357</v>
      </c>
      <c r="AG780" s="71" t="s">
        <v>3544</v>
      </c>
      <c r="AH780" s="54" t="s">
        <v>3472</v>
      </c>
      <c r="AI780" s="54" t="s">
        <v>2457</v>
      </c>
      <c r="AJ780" s="54"/>
      <c r="AK780" s="54" t="s">
        <v>1511</v>
      </c>
      <c r="AL780" s="52" t="s">
        <v>1570</v>
      </c>
      <c r="AM780" s="52" t="s">
        <v>3553</v>
      </c>
      <c r="AN780" s="122"/>
      <c r="AO780" s="122">
        <v>36000</v>
      </c>
      <c r="AP780" s="119">
        <f t="shared" si="24"/>
        <v>0</v>
      </c>
      <c r="AQ780" s="18" t="s">
        <v>1512</v>
      </c>
      <c r="AR780" s="18" t="s">
        <v>1512</v>
      </c>
      <c r="AS780" s="18" t="s">
        <v>3393</v>
      </c>
      <c r="AT780" s="18" t="s">
        <v>3394</v>
      </c>
      <c r="AU780" s="18" t="s">
        <v>3395</v>
      </c>
      <c r="AV780" s="17">
        <v>36000</v>
      </c>
      <c r="AW780" s="19">
        <v>0</v>
      </c>
      <c r="AX780" s="19"/>
    </row>
    <row r="781" spans="1:50" s="123" customFormat="1" ht="90" hidden="1" x14ac:dyDescent="0.2">
      <c r="A781" s="52" t="s">
        <v>54</v>
      </c>
      <c r="B781" s="52" t="s">
        <v>277</v>
      </c>
      <c r="C781" s="52" t="s">
        <v>276</v>
      </c>
      <c r="D781" s="52" t="s">
        <v>286</v>
      </c>
      <c r="E781" s="52" t="s">
        <v>454</v>
      </c>
      <c r="F781" s="121" t="s">
        <v>2350</v>
      </c>
      <c r="G781" s="52" t="s">
        <v>1077</v>
      </c>
      <c r="H781" s="71" t="s">
        <v>269</v>
      </c>
      <c r="I781" s="71" t="s">
        <v>271</v>
      </c>
      <c r="J781" s="122">
        <v>37400</v>
      </c>
      <c r="K781" s="78"/>
      <c r="L781" s="78"/>
      <c r="M781" s="249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18" t="s">
        <v>3929</v>
      </c>
      <c r="Z781" s="17">
        <v>37400</v>
      </c>
      <c r="AA781" s="18">
        <v>7014199761</v>
      </c>
      <c r="AB781" s="18" t="s">
        <v>3927</v>
      </c>
      <c r="AC781" s="18" t="s">
        <v>3930</v>
      </c>
      <c r="AD781" s="17">
        <v>37400</v>
      </c>
      <c r="AE781" s="18" t="s">
        <v>2457</v>
      </c>
      <c r="AF781" s="71" t="s">
        <v>3357</v>
      </c>
      <c r="AG781" s="71" t="s">
        <v>3544</v>
      </c>
      <c r="AH781" s="54" t="s">
        <v>3472</v>
      </c>
      <c r="AI781" s="54" t="s">
        <v>2457</v>
      </c>
      <c r="AJ781" s="54"/>
      <c r="AK781" s="54" t="s">
        <v>1511</v>
      </c>
      <c r="AL781" s="52" t="s">
        <v>1570</v>
      </c>
      <c r="AM781" s="52" t="s">
        <v>3553</v>
      </c>
      <c r="AN781" s="122"/>
      <c r="AO781" s="122">
        <v>37400</v>
      </c>
      <c r="AP781" s="119">
        <f t="shared" si="24"/>
        <v>0</v>
      </c>
      <c r="AQ781" s="18" t="s">
        <v>1512</v>
      </c>
      <c r="AR781" s="18" t="s">
        <v>1512</v>
      </c>
      <c r="AS781" s="18" t="s">
        <v>3089</v>
      </c>
      <c r="AT781" s="18" t="s">
        <v>3396</v>
      </c>
      <c r="AU781" s="18" t="s">
        <v>1515</v>
      </c>
      <c r="AV781" s="17">
        <v>37400</v>
      </c>
      <c r="AW781" s="19">
        <v>0</v>
      </c>
      <c r="AX781" s="19"/>
    </row>
    <row r="782" spans="1:50" s="123" customFormat="1" ht="72" hidden="1" x14ac:dyDescent="0.2">
      <c r="A782" s="52" t="s">
        <v>54</v>
      </c>
      <c r="B782" s="52" t="s">
        <v>277</v>
      </c>
      <c r="C782" s="52" t="s">
        <v>276</v>
      </c>
      <c r="D782" s="52" t="s">
        <v>16</v>
      </c>
      <c r="E782" s="52" t="s">
        <v>454</v>
      </c>
      <c r="F782" s="121" t="s">
        <v>2351</v>
      </c>
      <c r="G782" s="52" t="s">
        <v>1078</v>
      </c>
      <c r="H782" s="71" t="s">
        <v>269</v>
      </c>
      <c r="I782" s="71" t="s">
        <v>662</v>
      </c>
      <c r="J782" s="122">
        <v>15000</v>
      </c>
      <c r="K782" s="78"/>
      <c r="L782" s="78"/>
      <c r="M782" s="249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18" t="s">
        <v>3926</v>
      </c>
      <c r="Z782" s="17">
        <v>14000</v>
      </c>
      <c r="AA782" s="18">
        <v>7014201441</v>
      </c>
      <c r="AB782" s="18" t="s">
        <v>3931</v>
      </c>
      <c r="AC782" s="18" t="s">
        <v>3932</v>
      </c>
      <c r="AD782" s="408">
        <v>14000</v>
      </c>
      <c r="AE782" s="18" t="s">
        <v>2457</v>
      </c>
      <c r="AF782" s="71" t="s">
        <v>3357</v>
      </c>
      <c r="AG782" s="71" t="s">
        <v>3544</v>
      </c>
      <c r="AH782" s="54" t="s">
        <v>3472</v>
      </c>
      <c r="AI782" s="54" t="s">
        <v>2457</v>
      </c>
      <c r="AJ782" s="54"/>
      <c r="AK782" s="54" t="s">
        <v>1511</v>
      </c>
      <c r="AL782" s="52" t="s">
        <v>1570</v>
      </c>
      <c r="AM782" s="52" t="s">
        <v>3553</v>
      </c>
      <c r="AN782" s="119"/>
      <c r="AO782" s="119">
        <v>14000</v>
      </c>
      <c r="AP782" s="119">
        <f t="shared" si="24"/>
        <v>1000</v>
      </c>
      <c r="AQ782" s="18" t="s">
        <v>1512</v>
      </c>
      <c r="AR782" s="18" t="s">
        <v>1512</v>
      </c>
      <c r="AS782" s="18" t="s">
        <v>3393</v>
      </c>
      <c r="AT782" s="18" t="s">
        <v>3394</v>
      </c>
      <c r="AU782" s="18" t="s">
        <v>3395</v>
      </c>
      <c r="AV782" s="17">
        <v>15000</v>
      </c>
      <c r="AW782" s="19">
        <v>0</v>
      </c>
      <c r="AX782" s="19"/>
    </row>
    <row r="783" spans="1:50" s="123" customFormat="1" ht="72" hidden="1" x14ac:dyDescent="0.2">
      <c r="A783" s="52" t="s">
        <v>54</v>
      </c>
      <c r="B783" s="52" t="s">
        <v>277</v>
      </c>
      <c r="C783" s="52" t="s">
        <v>276</v>
      </c>
      <c r="D783" s="52" t="s">
        <v>16</v>
      </c>
      <c r="E783" s="52" t="s">
        <v>454</v>
      </c>
      <c r="F783" s="121" t="s">
        <v>2352</v>
      </c>
      <c r="G783" s="52" t="s">
        <v>1079</v>
      </c>
      <c r="H783" s="71" t="s">
        <v>270</v>
      </c>
      <c r="I783" s="71" t="s">
        <v>274</v>
      </c>
      <c r="J783" s="122">
        <v>3600</v>
      </c>
      <c r="K783" s="78"/>
      <c r="L783" s="78"/>
      <c r="M783" s="249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18" t="s">
        <v>3929</v>
      </c>
      <c r="Z783" s="17">
        <v>3600</v>
      </c>
      <c r="AA783" s="18">
        <v>701419883</v>
      </c>
      <c r="AB783" s="15" t="s">
        <v>3933</v>
      </c>
      <c r="AC783" s="15" t="s">
        <v>3933</v>
      </c>
      <c r="AD783" s="17">
        <v>3600</v>
      </c>
      <c r="AE783" s="18" t="s">
        <v>2457</v>
      </c>
      <c r="AF783" s="71" t="s">
        <v>3357</v>
      </c>
      <c r="AG783" s="71" t="s">
        <v>3544</v>
      </c>
      <c r="AH783" s="54" t="s">
        <v>3472</v>
      </c>
      <c r="AI783" s="54" t="s">
        <v>2457</v>
      </c>
      <c r="AJ783" s="54"/>
      <c r="AK783" s="54" t="s">
        <v>1511</v>
      </c>
      <c r="AL783" s="52" t="s">
        <v>1570</v>
      </c>
      <c r="AM783" s="52" t="s">
        <v>3553</v>
      </c>
      <c r="AN783" s="119"/>
      <c r="AO783" s="119">
        <v>3600</v>
      </c>
      <c r="AP783" s="119">
        <f t="shared" si="24"/>
        <v>0</v>
      </c>
      <c r="AQ783" s="18" t="s">
        <v>1512</v>
      </c>
      <c r="AR783" s="18" t="s">
        <v>1512</v>
      </c>
      <c r="AS783" s="18" t="s">
        <v>3089</v>
      </c>
      <c r="AT783" s="18" t="s">
        <v>3396</v>
      </c>
      <c r="AU783" s="18" t="s">
        <v>1515</v>
      </c>
      <c r="AV783" s="17">
        <v>3600</v>
      </c>
      <c r="AW783" s="19">
        <v>0</v>
      </c>
      <c r="AX783" s="19"/>
    </row>
    <row r="784" spans="1:50" s="123" customFormat="1" ht="72" hidden="1" x14ac:dyDescent="0.2">
      <c r="A784" s="52" t="s">
        <v>54</v>
      </c>
      <c r="B784" s="52" t="s">
        <v>277</v>
      </c>
      <c r="C784" s="52" t="s">
        <v>276</v>
      </c>
      <c r="D784" s="52" t="s">
        <v>16</v>
      </c>
      <c r="E784" s="52" t="s">
        <v>454</v>
      </c>
      <c r="F784" s="121" t="s">
        <v>2353</v>
      </c>
      <c r="G784" s="52" t="s">
        <v>1080</v>
      </c>
      <c r="H784" s="71" t="s">
        <v>270</v>
      </c>
      <c r="I784" s="71" t="s">
        <v>274</v>
      </c>
      <c r="J784" s="122">
        <v>4000</v>
      </c>
      <c r="K784" s="78"/>
      <c r="L784" s="78"/>
      <c r="M784" s="249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18" t="s">
        <v>3929</v>
      </c>
      <c r="Z784" s="17">
        <v>4000</v>
      </c>
      <c r="AA784" s="18">
        <v>701419883</v>
      </c>
      <c r="AB784" s="15" t="s">
        <v>3933</v>
      </c>
      <c r="AC784" s="15" t="s">
        <v>3933</v>
      </c>
      <c r="AD784" s="17">
        <v>4000</v>
      </c>
      <c r="AE784" s="18" t="s">
        <v>2457</v>
      </c>
      <c r="AF784" s="71" t="s">
        <v>3357</v>
      </c>
      <c r="AG784" s="71" t="s">
        <v>3544</v>
      </c>
      <c r="AH784" s="54" t="s">
        <v>3472</v>
      </c>
      <c r="AI784" s="54" t="s">
        <v>2457</v>
      </c>
      <c r="AJ784" s="54"/>
      <c r="AK784" s="54" t="s">
        <v>1511</v>
      </c>
      <c r="AL784" s="52" t="s">
        <v>1570</v>
      </c>
      <c r="AM784" s="52" t="s">
        <v>3553</v>
      </c>
      <c r="AN784" s="119"/>
      <c r="AO784" s="119">
        <v>4000</v>
      </c>
      <c r="AP784" s="119">
        <f t="shared" si="24"/>
        <v>0</v>
      </c>
      <c r="AQ784" s="18" t="s">
        <v>1512</v>
      </c>
      <c r="AR784" s="18" t="s">
        <v>1512</v>
      </c>
      <c r="AS784" s="18" t="s">
        <v>3089</v>
      </c>
      <c r="AT784" s="18" t="s">
        <v>3396</v>
      </c>
      <c r="AU784" s="18" t="s">
        <v>1515</v>
      </c>
      <c r="AV784" s="17">
        <v>4000</v>
      </c>
      <c r="AW784" s="19">
        <v>0</v>
      </c>
      <c r="AX784" s="19"/>
    </row>
    <row r="785" spans="1:50" s="123" customFormat="1" ht="72" hidden="1" x14ac:dyDescent="0.2">
      <c r="A785" s="52" t="s">
        <v>54</v>
      </c>
      <c r="B785" s="52" t="s">
        <v>277</v>
      </c>
      <c r="C785" s="52" t="s">
        <v>276</v>
      </c>
      <c r="D785" s="52" t="s">
        <v>16</v>
      </c>
      <c r="E785" s="52" t="s">
        <v>454</v>
      </c>
      <c r="F785" s="121" t="s">
        <v>2354</v>
      </c>
      <c r="G785" s="52" t="s">
        <v>1081</v>
      </c>
      <c r="H785" s="71" t="s">
        <v>269</v>
      </c>
      <c r="I785" s="71" t="s">
        <v>273</v>
      </c>
      <c r="J785" s="122">
        <v>20000</v>
      </c>
      <c r="K785" s="78"/>
      <c r="L785" s="78"/>
      <c r="M785" s="249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18" t="s">
        <v>3929</v>
      </c>
      <c r="Z785" s="17">
        <v>19800</v>
      </c>
      <c r="AA785" s="18">
        <v>701419883</v>
      </c>
      <c r="AB785" s="15" t="s">
        <v>3933</v>
      </c>
      <c r="AC785" s="15" t="s">
        <v>3933</v>
      </c>
      <c r="AD785" s="17">
        <v>19800</v>
      </c>
      <c r="AE785" s="18" t="s">
        <v>2457</v>
      </c>
      <c r="AF785" s="71" t="s">
        <v>3357</v>
      </c>
      <c r="AG785" s="71" t="s">
        <v>3544</v>
      </c>
      <c r="AH785" s="54" t="s">
        <v>3472</v>
      </c>
      <c r="AI785" s="54" t="s">
        <v>2457</v>
      </c>
      <c r="AJ785" s="54"/>
      <c r="AK785" s="54" t="s">
        <v>1511</v>
      </c>
      <c r="AL785" s="52" t="s">
        <v>1570</v>
      </c>
      <c r="AM785" s="52" t="s">
        <v>3553</v>
      </c>
      <c r="AN785" s="119"/>
      <c r="AO785" s="119">
        <v>19800</v>
      </c>
      <c r="AP785" s="119">
        <f t="shared" si="24"/>
        <v>200</v>
      </c>
      <c r="AQ785" s="18" t="s">
        <v>1512</v>
      </c>
      <c r="AR785" s="18" t="s">
        <v>1512</v>
      </c>
      <c r="AS785" s="18" t="s">
        <v>3089</v>
      </c>
      <c r="AT785" s="18" t="s">
        <v>3396</v>
      </c>
      <c r="AU785" s="18" t="s">
        <v>1515</v>
      </c>
      <c r="AV785" s="17">
        <v>19800</v>
      </c>
      <c r="AW785" s="19">
        <v>200</v>
      </c>
      <c r="AX785" s="19"/>
    </row>
    <row r="786" spans="1:50" s="123" customFormat="1" ht="72" hidden="1" x14ac:dyDescent="0.2">
      <c r="A786" s="52" t="s">
        <v>54</v>
      </c>
      <c r="B786" s="52" t="s">
        <v>277</v>
      </c>
      <c r="C786" s="52" t="s">
        <v>276</v>
      </c>
      <c r="D786" s="52" t="s">
        <v>16</v>
      </c>
      <c r="E786" s="52" t="s">
        <v>454</v>
      </c>
      <c r="F786" s="121" t="s">
        <v>2355</v>
      </c>
      <c r="G786" s="52" t="s">
        <v>1082</v>
      </c>
      <c r="H786" s="71" t="s">
        <v>270</v>
      </c>
      <c r="I786" s="71" t="s">
        <v>273</v>
      </c>
      <c r="J786" s="122">
        <v>30000</v>
      </c>
      <c r="K786" s="78"/>
      <c r="L786" s="78"/>
      <c r="M786" s="249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18" t="s">
        <v>3926</v>
      </c>
      <c r="Z786" s="17">
        <v>30000</v>
      </c>
      <c r="AA786" s="18">
        <v>7014201441</v>
      </c>
      <c r="AB786" s="18" t="s">
        <v>3931</v>
      </c>
      <c r="AC786" s="18" t="s">
        <v>3932</v>
      </c>
      <c r="AD786" s="45">
        <f>SUM(W786)</f>
        <v>30000</v>
      </c>
      <c r="AE786" s="18" t="s">
        <v>2457</v>
      </c>
      <c r="AF786" s="71" t="s">
        <v>3357</v>
      </c>
      <c r="AG786" s="71" t="s">
        <v>3544</v>
      </c>
      <c r="AH786" s="54" t="s">
        <v>3472</v>
      </c>
      <c r="AI786" s="54" t="s">
        <v>2457</v>
      </c>
      <c r="AJ786" s="54"/>
      <c r="AK786" s="54" t="s">
        <v>1511</v>
      </c>
      <c r="AL786" s="52" t="s">
        <v>1570</v>
      </c>
      <c r="AM786" s="52" t="s">
        <v>3553</v>
      </c>
      <c r="AN786" s="122"/>
      <c r="AO786" s="122">
        <v>30000</v>
      </c>
      <c r="AP786" s="119">
        <f t="shared" si="24"/>
        <v>0</v>
      </c>
      <c r="AQ786" s="18" t="s">
        <v>1512</v>
      </c>
      <c r="AR786" s="18" t="s">
        <v>1512</v>
      </c>
      <c r="AS786" s="18" t="s">
        <v>3393</v>
      </c>
      <c r="AT786" s="18" t="s">
        <v>3394</v>
      </c>
      <c r="AU786" s="18" t="s">
        <v>3395</v>
      </c>
      <c r="AV786" s="17">
        <v>30000</v>
      </c>
      <c r="AW786" s="19">
        <v>0</v>
      </c>
      <c r="AX786" s="19"/>
    </row>
    <row r="787" spans="1:50" s="123" customFormat="1" ht="72" hidden="1" x14ac:dyDescent="0.2">
      <c r="A787" s="52" t="s">
        <v>54</v>
      </c>
      <c r="B787" s="52" t="s">
        <v>277</v>
      </c>
      <c r="C787" s="52" t="s">
        <v>276</v>
      </c>
      <c r="D787" s="52" t="s">
        <v>16</v>
      </c>
      <c r="E787" s="52" t="s">
        <v>454</v>
      </c>
      <c r="F787" s="121" t="s">
        <v>2356</v>
      </c>
      <c r="G787" s="52" t="s">
        <v>1083</v>
      </c>
      <c r="H787" s="71" t="s">
        <v>270</v>
      </c>
      <c r="I787" s="71" t="s">
        <v>273</v>
      </c>
      <c r="J787" s="122">
        <v>30000</v>
      </c>
      <c r="K787" s="78"/>
      <c r="L787" s="78"/>
      <c r="M787" s="249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18" t="s">
        <v>3926</v>
      </c>
      <c r="Z787" s="17">
        <v>30000</v>
      </c>
      <c r="AA787" s="18">
        <v>7014201441</v>
      </c>
      <c r="AB787" s="18" t="s">
        <v>3931</v>
      </c>
      <c r="AC787" s="18" t="s">
        <v>3932</v>
      </c>
      <c r="AD787" s="45">
        <f t="shared" ref="AD787:AD788" si="25">SUM(W787)</f>
        <v>30000</v>
      </c>
      <c r="AE787" s="18" t="s">
        <v>2457</v>
      </c>
      <c r="AF787" s="71" t="s">
        <v>3357</v>
      </c>
      <c r="AG787" s="71" t="s">
        <v>3544</v>
      </c>
      <c r="AH787" s="54" t="s">
        <v>3472</v>
      </c>
      <c r="AI787" s="54" t="s">
        <v>2457</v>
      </c>
      <c r="AJ787" s="54"/>
      <c r="AK787" s="54" t="s">
        <v>1511</v>
      </c>
      <c r="AL787" s="52" t="s">
        <v>1570</v>
      </c>
      <c r="AM787" s="52" t="s">
        <v>3553</v>
      </c>
      <c r="AN787" s="122"/>
      <c r="AO787" s="122">
        <v>30000</v>
      </c>
      <c r="AP787" s="119">
        <f t="shared" si="24"/>
        <v>0</v>
      </c>
      <c r="AQ787" s="18" t="s">
        <v>1512</v>
      </c>
      <c r="AR787" s="18" t="s">
        <v>1512</v>
      </c>
      <c r="AS787" s="18" t="s">
        <v>3393</v>
      </c>
      <c r="AT787" s="18" t="s">
        <v>3394</v>
      </c>
      <c r="AU787" s="18" t="s">
        <v>3395</v>
      </c>
      <c r="AV787" s="17">
        <v>30000</v>
      </c>
      <c r="AW787" s="19">
        <v>0</v>
      </c>
      <c r="AX787" s="19"/>
    </row>
    <row r="788" spans="1:50" s="123" customFormat="1" ht="72" hidden="1" x14ac:dyDescent="0.2">
      <c r="A788" s="52" t="s">
        <v>54</v>
      </c>
      <c r="B788" s="52" t="s">
        <v>277</v>
      </c>
      <c r="C788" s="52" t="s">
        <v>276</v>
      </c>
      <c r="D788" s="52" t="s">
        <v>16</v>
      </c>
      <c r="E788" s="52" t="s">
        <v>454</v>
      </c>
      <c r="F788" s="121" t="s">
        <v>2357</v>
      </c>
      <c r="G788" s="52" t="s">
        <v>1084</v>
      </c>
      <c r="H788" s="71" t="s">
        <v>319</v>
      </c>
      <c r="I788" s="71" t="s">
        <v>435</v>
      </c>
      <c r="J788" s="122">
        <v>26000</v>
      </c>
      <c r="K788" s="78"/>
      <c r="L788" s="78"/>
      <c r="M788" s="249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18" t="s">
        <v>3926</v>
      </c>
      <c r="Z788" s="17">
        <v>26000</v>
      </c>
      <c r="AA788" s="18">
        <v>7014201441</v>
      </c>
      <c r="AB788" s="18" t="s">
        <v>3931</v>
      </c>
      <c r="AC788" s="18" t="s">
        <v>3932</v>
      </c>
      <c r="AD788" s="45">
        <f t="shared" si="25"/>
        <v>26000</v>
      </c>
      <c r="AE788" s="18" t="s">
        <v>2457</v>
      </c>
      <c r="AF788" s="71" t="s">
        <v>3357</v>
      </c>
      <c r="AG788" s="71" t="s">
        <v>3544</v>
      </c>
      <c r="AH788" s="54" t="s">
        <v>3472</v>
      </c>
      <c r="AI788" s="54" t="s">
        <v>2457</v>
      </c>
      <c r="AJ788" s="54"/>
      <c r="AK788" s="54" t="s">
        <v>1511</v>
      </c>
      <c r="AL788" s="52" t="s">
        <v>1570</v>
      </c>
      <c r="AM788" s="52" t="s">
        <v>3553</v>
      </c>
      <c r="AN788" s="122"/>
      <c r="AO788" s="122">
        <v>26000</v>
      </c>
      <c r="AP788" s="119">
        <f t="shared" si="24"/>
        <v>0</v>
      </c>
      <c r="AQ788" s="18" t="s">
        <v>1512</v>
      </c>
      <c r="AR788" s="18" t="s">
        <v>1512</v>
      </c>
      <c r="AS788" s="18" t="s">
        <v>3393</v>
      </c>
      <c r="AT788" s="18" t="s">
        <v>3394</v>
      </c>
      <c r="AU788" s="18" t="s">
        <v>3395</v>
      </c>
      <c r="AV788" s="17">
        <v>26000</v>
      </c>
      <c r="AW788" s="19">
        <v>0</v>
      </c>
      <c r="AX788" s="19"/>
    </row>
    <row r="789" spans="1:50" s="123" customFormat="1" ht="72" hidden="1" x14ac:dyDescent="0.2">
      <c r="A789" s="52" t="s">
        <v>54</v>
      </c>
      <c r="B789" s="52" t="s">
        <v>277</v>
      </c>
      <c r="C789" s="52" t="s">
        <v>276</v>
      </c>
      <c r="D789" s="52" t="s">
        <v>16</v>
      </c>
      <c r="E789" s="52" t="s">
        <v>454</v>
      </c>
      <c r="F789" s="121" t="s">
        <v>2358</v>
      </c>
      <c r="G789" s="52" t="s">
        <v>1085</v>
      </c>
      <c r="H789" s="71" t="s">
        <v>270</v>
      </c>
      <c r="I789" s="71" t="s">
        <v>274</v>
      </c>
      <c r="J789" s="122">
        <v>150000</v>
      </c>
      <c r="K789" s="78"/>
      <c r="L789" s="78"/>
      <c r="M789" s="249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18" t="s">
        <v>3926</v>
      </c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71" t="s">
        <v>3357</v>
      </c>
      <c r="AG789" s="71" t="s">
        <v>3544</v>
      </c>
      <c r="AH789" s="54" t="s">
        <v>3472</v>
      </c>
      <c r="AI789" s="54" t="s">
        <v>2456</v>
      </c>
      <c r="AJ789" s="54"/>
      <c r="AK789" s="54" t="s">
        <v>1511</v>
      </c>
      <c r="AL789" s="52" t="s">
        <v>1570</v>
      </c>
      <c r="AM789" s="52" t="s">
        <v>3553</v>
      </c>
      <c r="AN789" s="119">
        <v>114704</v>
      </c>
      <c r="AO789" s="119"/>
      <c r="AP789" s="119">
        <f t="shared" si="24"/>
        <v>35296</v>
      </c>
      <c r="AQ789" s="18" t="s">
        <v>1512</v>
      </c>
      <c r="AR789" s="18" t="s">
        <v>1512</v>
      </c>
      <c r="AS789" s="18" t="s">
        <v>3393</v>
      </c>
      <c r="AT789" s="18" t="s">
        <v>3394</v>
      </c>
      <c r="AU789" s="18" t="s">
        <v>3395</v>
      </c>
      <c r="AV789" s="17">
        <v>150000</v>
      </c>
      <c r="AW789" s="17">
        <v>35296</v>
      </c>
      <c r="AX789" s="19"/>
    </row>
    <row r="790" spans="1:50" s="123" customFormat="1" ht="108" hidden="1" x14ac:dyDescent="0.2">
      <c r="A790" s="52" t="s">
        <v>54</v>
      </c>
      <c r="B790" s="52" t="s">
        <v>277</v>
      </c>
      <c r="C790" s="52" t="s">
        <v>276</v>
      </c>
      <c r="D790" s="52" t="s">
        <v>10</v>
      </c>
      <c r="E790" s="52" t="s">
        <v>311</v>
      </c>
      <c r="F790" s="121" t="s">
        <v>2359</v>
      </c>
      <c r="G790" s="52" t="s">
        <v>1086</v>
      </c>
      <c r="H790" s="71" t="s">
        <v>270</v>
      </c>
      <c r="I790" s="71" t="s">
        <v>274</v>
      </c>
      <c r="J790" s="122">
        <v>180000</v>
      </c>
      <c r="K790" s="78"/>
      <c r="L790" s="78"/>
      <c r="M790" s="249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18" t="s">
        <v>3926</v>
      </c>
      <c r="Z790" s="17">
        <v>179000</v>
      </c>
      <c r="AA790" s="18">
        <v>7014194314</v>
      </c>
      <c r="AB790" s="18"/>
      <c r="AC790" s="19"/>
      <c r="AD790" s="19"/>
      <c r="AE790" s="18" t="s">
        <v>3357</v>
      </c>
      <c r="AF790" s="71" t="s">
        <v>3357</v>
      </c>
      <c r="AG790" s="71" t="s">
        <v>3544</v>
      </c>
      <c r="AH790" s="54" t="s">
        <v>3472</v>
      </c>
      <c r="AI790" s="54" t="s">
        <v>2456</v>
      </c>
      <c r="AJ790" s="54"/>
      <c r="AK790" s="54" t="s">
        <v>1511</v>
      </c>
      <c r="AL790" s="52" t="s">
        <v>1570</v>
      </c>
      <c r="AM790" s="52" t="s">
        <v>3553</v>
      </c>
      <c r="AN790" s="119">
        <v>179000</v>
      </c>
      <c r="AO790" s="119"/>
      <c r="AP790" s="119">
        <f t="shared" si="24"/>
        <v>1000</v>
      </c>
      <c r="AQ790" s="18" t="s">
        <v>1512</v>
      </c>
      <c r="AR790" s="18" t="s">
        <v>1513</v>
      </c>
      <c r="AS790" s="18" t="s">
        <v>3393</v>
      </c>
      <c r="AT790" s="18" t="s">
        <v>3394</v>
      </c>
      <c r="AU790" s="18" t="s">
        <v>3395</v>
      </c>
      <c r="AV790" s="17">
        <v>179000</v>
      </c>
      <c r="AW790" s="45" t="e">
        <f>SUM(R790-AV790)</f>
        <v>#VALUE!</v>
      </c>
      <c r="AX790" s="19"/>
    </row>
    <row r="791" spans="1:50" s="123" customFormat="1" ht="72" hidden="1" x14ac:dyDescent="0.2">
      <c r="A791" s="52" t="s">
        <v>54</v>
      </c>
      <c r="B791" s="52" t="s">
        <v>277</v>
      </c>
      <c r="C791" s="52" t="s">
        <v>276</v>
      </c>
      <c r="D791" s="52" t="s">
        <v>10</v>
      </c>
      <c r="E791" s="52" t="s">
        <v>311</v>
      </c>
      <c r="F791" s="121" t="s">
        <v>2360</v>
      </c>
      <c r="G791" s="52" t="s">
        <v>1087</v>
      </c>
      <c r="H791" s="71" t="s">
        <v>272</v>
      </c>
      <c r="I791" s="71" t="s">
        <v>271</v>
      </c>
      <c r="J791" s="122">
        <v>66000</v>
      </c>
      <c r="K791" s="78"/>
      <c r="L791" s="78"/>
      <c r="M791" s="249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18" t="s">
        <v>3926</v>
      </c>
      <c r="Z791" s="17">
        <v>66000</v>
      </c>
      <c r="AA791" s="18">
        <v>7014194111</v>
      </c>
      <c r="AB791" s="18" t="s">
        <v>3934</v>
      </c>
      <c r="AC791" s="18" t="s">
        <v>3934</v>
      </c>
      <c r="AD791" s="17">
        <v>66000</v>
      </c>
      <c r="AE791" s="18" t="s">
        <v>2457</v>
      </c>
      <c r="AF791" s="71" t="s">
        <v>3357</v>
      </c>
      <c r="AG791" s="71" t="s">
        <v>3544</v>
      </c>
      <c r="AH791" s="54" t="s">
        <v>3472</v>
      </c>
      <c r="AI791" s="54" t="s">
        <v>2457</v>
      </c>
      <c r="AJ791" s="54"/>
      <c r="AK791" s="54" t="s">
        <v>1511</v>
      </c>
      <c r="AL791" s="52" t="s">
        <v>1570</v>
      </c>
      <c r="AM791" s="52" t="s">
        <v>3553</v>
      </c>
      <c r="AN791" s="122"/>
      <c r="AO791" s="122">
        <v>66000</v>
      </c>
      <c r="AP791" s="119">
        <f t="shared" si="24"/>
        <v>0</v>
      </c>
      <c r="AQ791" s="18" t="s">
        <v>1512</v>
      </c>
      <c r="AR791" s="18" t="s">
        <v>1513</v>
      </c>
      <c r="AS791" s="18" t="s">
        <v>3393</v>
      </c>
      <c r="AT791" s="18" t="s">
        <v>3394</v>
      </c>
      <c r="AU791" s="18" t="s">
        <v>3395</v>
      </c>
      <c r="AV791" s="17">
        <v>66000</v>
      </c>
      <c r="AW791" s="19">
        <v>0</v>
      </c>
      <c r="AX791" s="19"/>
    </row>
    <row r="792" spans="1:50" s="123" customFormat="1" ht="72" hidden="1" x14ac:dyDescent="0.2">
      <c r="A792" s="52" t="s">
        <v>54</v>
      </c>
      <c r="B792" s="52" t="s">
        <v>277</v>
      </c>
      <c r="C792" s="52" t="s">
        <v>276</v>
      </c>
      <c r="D792" s="52" t="s">
        <v>10</v>
      </c>
      <c r="E792" s="52" t="s">
        <v>311</v>
      </c>
      <c r="F792" s="121" t="s">
        <v>2361</v>
      </c>
      <c r="G792" s="52" t="s">
        <v>1088</v>
      </c>
      <c r="H792" s="71" t="s">
        <v>303</v>
      </c>
      <c r="I792" s="71" t="s">
        <v>271</v>
      </c>
      <c r="J792" s="122">
        <v>300000</v>
      </c>
      <c r="K792" s="78"/>
      <c r="L792" s="78"/>
      <c r="M792" s="249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18" t="s">
        <v>3926</v>
      </c>
      <c r="Z792" s="17">
        <v>300000</v>
      </c>
      <c r="AA792" s="18">
        <v>7014194111</v>
      </c>
      <c r="AB792" s="18" t="s">
        <v>3934</v>
      </c>
      <c r="AC792" s="18" t="s">
        <v>3934</v>
      </c>
      <c r="AD792" s="17">
        <v>300000</v>
      </c>
      <c r="AE792" s="18" t="s">
        <v>2457</v>
      </c>
      <c r="AF792" s="71" t="s">
        <v>3357</v>
      </c>
      <c r="AG792" s="71" t="s">
        <v>3544</v>
      </c>
      <c r="AH792" s="54" t="s">
        <v>3472</v>
      </c>
      <c r="AI792" s="54" t="s">
        <v>2457</v>
      </c>
      <c r="AJ792" s="54"/>
      <c r="AK792" s="54" t="s">
        <v>1511</v>
      </c>
      <c r="AL792" s="52" t="s">
        <v>1570</v>
      </c>
      <c r="AM792" s="52" t="s">
        <v>3553</v>
      </c>
      <c r="AN792" s="122"/>
      <c r="AO792" s="122">
        <v>300000</v>
      </c>
      <c r="AP792" s="119">
        <f t="shared" si="24"/>
        <v>0</v>
      </c>
      <c r="AQ792" s="18" t="s">
        <v>1512</v>
      </c>
      <c r="AR792" s="18" t="s">
        <v>1513</v>
      </c>
      <c r="AS792" s="18" t="s">
        <v>3393</v>
      </c>
      <c r="AT792" s="18" t="s">
        <v>3394</v>
      </c>
      <c r="AU792" s="18" t="s">
        <v>3395</v>
      </c>
      <c r="AV792" s="17">
        <v>300000</v>
      </c>
      <c r="AW792" s="19">
        <v>0</v>
      </c>
      <c r="AX792" s="19"/>
    </row>
    <row r="793" spans="1:50" s="123" customFormat="1" ht="72" hidden="1" x14ac:dyDescent="0.2">
      <c r="A793" s="52" t="s">
        <v>54</v>
      </c>
      <c r="B793" s="52" t="s">
        <v>277</v>
      </c>
      <c r="C793" s="52" t="s">
        <v>276</v>
      </c>
      <c r="D793" s="52" t="s">
        <v>10</v>
      </c>
      <c r="E793" s="52" t="s">
        <v>311</v>
      </c>
      <c r="F793" s="121" t="s">
        <v>2362</v>
      </c>
      <c r="G793" s="52" t="s">
        <v>1089</v>
      </c>
      <c r="H793" s="71" t="s">
        <v>269</v>
      </c>
      <c r="I793" s="71" t="s">
        <v>271</v>
      </c>
      <c r="J793" s="122">
        <v>44000</v>
      </c>
      <c r="K793" s="78"/>
      <c r="L793" s="78"/>
      <c r="M793" s="249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18" t="s">
        <v>3926</v>
      </c>
      <c r="Z793" s="17">
        <v>44000</v>
      </c>
      <c r="AA793" s="18">
        <v>7014194111</v>
      </c>
      <c r="AB793" s="18" t="s">
        <v>3934</v>
      </c>
      <c r="AC793" s="18" t="s">
        <v>3934</v>
      </c>
      <c r="AD793" s="17">
        <v>44000</v>
      </c>
      <c r="AE793" s="18" t="s">
        <v>2457</v>
      </c>
      <c r="AF793" s="71" t="s">
        <v>3357</v>
      </c>
      <c r="AG793" s="71" t="s">
        <v>3544</v>
      </c>
      <c r="AH793" s="54" t="s">
        <v>3472</v>
      </c>
      <c r="AI793" s="54" t="s">
        <v>2457</v>
      </c>
      <c r="AJ793" s="54"/>
      <c r="AK793" s="54" t="s">
        <v>1511</v>
      </c>
      <c r="AL793" s="52" t="s">
        <v>1570</v>
      </c>
      <c r="AM793" s="52" t="s">
        <v>3553</v>
      </c>
      <c r="AN793" s="122"/>
      <c r="AO793" s="122">
        <v>44000</v>
      </c>
      <c r="AP793" s="119">
        <f t="shared" si="24"/>
        <v>0</v>
      </c>
      <c r="AQ793" s="18" t="s">
        <v>1512</v>
      </c>
      <c r="AR793" s="18" t="s">
        <v>1513</v>
      </c>
      <c r="AS793" s="18" t="s">
        <v>3393</v>
      </c>
      <c r="AT793" s="18" t="s">
        <v>3394</v>
      </c>
      <c r="AU793" s="18" t="s">
        <v>3395</v>
      </c>
      <c r="AV793" s="17">
        <v>44000</v>
      </c>
      <c r="AW793" s="19">
        <v>0</v>
      </c>
      <c r="AX793" s="19"/>
    </row>
    <row r="794" spans="1:50" s="123" customFormat="1" ht="72" hidden="1" x14ac:dyDescent="0.2">
      <c r="A794" s="52" t="s">
        <v>54</v>
      </c>
      <c r="B794" s="52" t="s">
        <v>277</v>
      </c>
      <c r="C794" s="52" t="s">
        <v>276</v>
      </c>
      <c r="D794" s="52" t="s">
        <v>10</v>
      </c>
      <c r="E794" s="52" t="s">
        <v>311</v>
      </c>
      <c r="F794" s="121" t="s">
        <v>2363</v>
      </c>
      <c r="G794" s="52" t="s">
        <v>1090</v>
      </c>
      <c r="H794" s="71" t="s">
        <v>269</v>
      </c>
      <c r="I794" s="71" t="s">
        <v>271</v>
      </c>
      <c r="J794" s="122">
        <v>8600</v>
      </c>
      <c r="K794" s="78"/>
      <c r="L794" s="78"/>
      <c r="M794" s="249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18" t="s">
        <v>3926</v>
      </c>
      <c r="Z794" s="17">
        <v>8600</v>
      </c>
      <c r="AA794" s="18">
        <v>7014194111</v>
      </c>
      <c r="AB794" s="18" t="s">
        <v>3934</v>
      </c>
      <c r="AC794" s="18" t="s">
        <v>3934</v>
      </c>
      <c r="AD794" s="17">
        <v>8600</v>
      </c>
      <c r="AE794" s="18" t="s">
        <v>2457</v>
      </c>
      <c r="AF794" s="71" t="s">
        <v>3357</v>
      </c>
      <c r="AG794" s="71" t="s">
        <v>3544</v>
      </c>
      <c r="AH794" s="54" t="s">
        <v>3472</v>
      </c>
      <c r="AI794" s="54" t="s">
        <v>2457</v>
      </c>
      <c r="AJ794" s="54"/>
      <c r="AK794" s="54" t="s">
        <v>1511</v>
      </c>
      <c r="AL794" s="52" t="s">
        <v>1570</v>
      </c>
      <c r="AM794" s="52" t="s">
        <v>3553</v>
      </c>
      <c r="AN794" s="122"/>
      <c r="AO794" s="122">
        <v>8600</v>
      </c>
      <c r="AP794" s="119">
        <f t="shared" si="24"/>
        <v>0</v>
      </c>
      <c r="AQ794" s="18" t="s">
        <v>1512</v>
      </c>
      <c r="AR794" s="18" t="s">
        <v>1513</v>
      </c>
      <c r="AS794" s="18" t="s">
        <v>3393</v>
      </c>
      <c r="AT794" s="18" t="s">
        <v>3394</v>
      </c>
      <c r="AU794" s="18" t="s">
        <v>3395</v>
      </c>
      <c r="AV794" s="17">
        <v>8600</v>
      </c>
      <c r="AW794" s="19">
        <v>0</v>
      </c>
      <c r="AX794" s="19"/>
    </row>
    <row r="795" spans="1:50" s="123" customFormat="1" ht="72" hidden="1" x14ac:dyDescent="0.2">
      <c r="A795" s="52" t="s">
        <v>54</v>
      </c>
      <c r="B795" s="52" t="s">
        <v>277</v>
      </c>
      <c r="C795" s="52" t="s">
        <v>276</v>
      </c>
      <c r="D795" s="52" t="s">
        <v>10</v>
      </c>
      <c r="E795" s="52" t="s">
        <v>311</v>
      </c>
      <c r="F795" s="121" t="s">
        <v>2364</v>
      </c>
      <c r="G795" s="52" t="s">
        <v>1091</v>
      </c>
      <c r="H795" s="71" t="s">
        <v>269</v>
      </c>
      <c r="I795" s="71" t="s">
        <v>271</v>
      </c>
      <c r="J795" s="122">
        <v>17800</v>
      </c>
      <c r="K795" s="78"/>
      <c r="L795" s="78"/>
      <c r="M795" s="249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18" t="s">
        <v>3926</v>
      </c>
      <c r="Z795" s="17">
        <v>17800</v>
      </c>
      <c r="AA795" s="18">
        <v>7014194111</v>
      </c>
      <c r="AB795" s="18" t="s">
        <v>3934</v>
      </c>
      <c r="AC795" s="18" t="s">
        <v>3934</v>
      </c>
      <c r="AD795" s="17">
        <v>17800</v>
      </c>
      <c r="AE795" s="18" t="s">
        <v>2457</v>
      </c>
      <c r="AF795" s="71" t="s">
        <v>3357</v>
      </c>
      <c r="AG795" s="71" t="s">
        <v>3544</v>
      </c>
      <c r="AH795" s="54" t="s">
        <v>3472</v>
      </c>
      <c r="AI795" s="54" t="s">
        <v>2457</v>
      </c>
      <c r="AJ795" s="54"/>
      <c r="AK795" s="54" t="s">
        <v>1511</v>
      </c>
      <c r="AL795" s="52" t="s">
        <v>1570</v>
      </c>
      <c r="AM795" s="52" t="s">
        <v>3553</v>
      </c>
      <c r="AN795" s="122"/>
      <c r="AO795" s="122">
        <v>17800</v>
      </c>
      <c r="AP795" s="119">
        <f t="shared" si="24"/>
        <v>0</v>
      </c>
      <c r="AQ795" s="18" t="s">
        <v>1512</v>
      </c>
      <c r="AR795" s="18" t="s">
        <v>1513</v>
      </c>
      <c r="AS795" s="18" t="s">
        <v>3393</v>
      </c>
      <c r="AT795" s="18" t="s">
        <v>3394</v>
      </c>
      <c r="AU795" s="18" t="s">
        <v>3395</v>
      </c>
      <c r="AV795" s="17">
        <v>17800</v>
      </c>
      <c r="AW795" s="19">
        <v>0</v>
      </c>
      <c r="AX795" s="19"/>
    </row>
    <row r="796" spans="1:50" s="123" customFormat="1" ht="216" x14ac:dyDescent="0.2">
      <c r="A796" s="52" t="s">
        <v>54</v>
      </c>
      <c r="B796" s="52" t="s">
        <v>277</v>
      </c>
      <c r="C796" s="52" t="s">
        <v>17</v>
      </c>
      <c r="D796" s="52" t="s">
        <v>1565</v>
      </c>
      <c r="E796" s="52" t="s">
        <v>454</v>
      </c>
      <c r="F796" s="121" t="s">
        <v>2365</v>
      </c>
      <c r="G796" s="52" t="s">
        <v>1115</v>
      </c>
      <c r="H796" s="71" t="s">
        <v>270</v>
      </c>
      <c r="I796" s="71" t="s">
        <v>631</v>
      </c>
      <c r="J796" s="122">
        <v>8600000</v>
      </c>
      <c r="K796" s="249" t="s">
        <v>137</v>
      </c>
      <c r="L796" s="78"/>
      <c r="M796" s="78"/>
      <c r="N796" s="19"/>
      <c r="O796" s="19"/>
      <c r="P796" s="19"/>
      <c r="Q796" s="19"/>
      <c r="R796" s="19"/>
      <c r="S796" s="18"/>
      <c r="T796" s="19"/>
      <c r="U796" s="19"/>
      <c r="V796" s="19"/>
      <c r="W796" s="17"/>
      <c r="X796" s="18"/>
      <c r="Y796" s="46"/>
      <c r="Z796" s="19"/>
      <c r="AA796" s="19"/>
      <c r="AB796" s="19"/>
      <c r="AC796" s="18" t="s">
        <v>3934</v>
      </c>
      <c r="AD796" s="19"/>
      <c r="AE796" s="19" t="s">
        <v>3935</v>
      </c>
      <c r="AF796" s="54" t="s">
        <v>3387</v>
      </c>
      <c r="AG796" s="54" t="s">
        <v>3538</v>
      </c>
      <c r="AH796" s="54" t="s">
        <v>3452</v>
      </c>
      <c r="AI796" s="52" t="s">
        <v>3467</v>
      </c>
      <c r="AJ796" s="52" t="s">
        <v>3614</v>
      </c>
      <c r="AK796" s="54" t="s">
        <v>1514</v>
      </c>
      <c r="AL796" s="54" t="s">
        <v>1568</v>
      </c>
      <c r="AM796" s="52" t="s">
        <v>3553</v>
      </c>
      <c r="AN796" s="119"/>
      <c r="AO796" s="119"/>
      <c r="AP796" s="119">
        <f t="shared" si="24"/>
        <v>8600000</v>
      </c>
      <c r="AQ796" s="18" t="s">
        <v>3937</v>
      </c>
      <c r="AR796" s="18" t="s">
        <v>3938</v>
      </c>
      <c r="AS796" s="18"/>
      <c r="AT796" s="18"/>
      <c r="AU796" s="18"/>
      <c r="AV796" s="17"/>
      <c r="AW796" s="19"/>
      <c r="AX796" s="19"/>
    </row>
    <row r="797" spans="1:50" s="123" customFormat="1" ht="90" hidden="1" x14ac:dyDescent="0.2">
      <c r="A797" s="52" t="s">
        <v>54</v>
      </c>
      <c r="B797" s="52" t="s">
        <v>277</v>
      </c>
      <c r="C797" s="52" t="s">
        <v>17</v>
      </c>
      <c r="D797" s="52" t="s">
        <v>34</v>
      </c>
      <c r="E797" s="52" t="s">
        <v>454</v>
      </c>
      <c r="F797" s="121" t="s">
        <v>2366</v>
      </c>
      <c r="G797" s="52" t="s">
        <v>1155</v>
      </c>
      <c r="H797" s="71" t="s">
        <v>270</v>
      </c>
      <c r="I797" s="71" t="s">
        <v>1119</v>
      </c>
      <c r="J797" s="122">
        <v>900000</v>
      </c>
      <c r="K797" s="249" t="s">
        <v>137</v>
      </c>
      <c r="L797" s="78"/>
      <c r="M797" s="78"/>
      <c r="N797" s="18" t="s">
        <v>1516</v>
      </c>
      <c r="O797" s="19" t="s">
        <v>3388</v>
      </c>
      <c r="P797" s="19" t="s">
        <v>2523</v>
      </c>
      <c r="Q797" s="18" t="s">
        <v>3971</v>
      </c>
      <c r="R797" s="18" t="s">
        <v>1449</v>
      </c>
      <c r="S797" s="18" t="s">
        <v>123</v>
      </c>
      <c r="T797" s="19"/>
      <c r="U797" s="19"/>
      <c r="V797" s="18" t="s">
        <v>3972</v>
      </c>
      <c r="W797" s="17">
        <v>750000</v>
      </c>
      <c r="X797" s="18">
        <v>4</v>
      </c>
      <c r="Y797" s="19" t="s">
        <v>3973</v>
      </c>
      <c r="Z797" s="19" t="s">
        <v>3936</v>
      </c>
      <c r="AA797" s="18">
        <v>7014239321</v>
      </c>
      <c r="AB797" s="19"/>
      <c r="AC797" s="18" t="s">
        <v>3934</v>
      </c>
      <c r="AD797" s="19"/>
      <c r="AE797" s="18" t="s">
        <v>3392</v>
      </c>
      <c r="AF797" s="71" t="s">
        <v>3392</v>
      </c>
      <c r="AG797" s="71" t="s">
        <v>3545</v>
      </c>
      <c r="AH797" s="54" t="s">
        <v>3472</v>
      </c>
      <c r="AI797" s="54" t="s">
        <v>2456</v>
      </c>
      <c r="AJ797" s="54"/>
      <c r="AK797" s="54" t="s">
        <v>1517</v>
      </c>
      <c r="AL797" s="52" t="s">
        <v>1570</v>
      </c>
      <c r="AM797" s="52" t="s">
        <v>3553</v>
      </c>
      <c r="AN797" s="119">
        <v>750000</v>
      </c>
      <c r="AO797" s="119"/>
      <c r="AP797" s="119">
        <f t="shared" si="24"/>
        <v>150000</v>
      </c>
      <c r="AQ797" s="18" t="s">
        <v>1512</v>
      </c>
      <c r="AR797" s="18" t="s">
        <v>1513</v>
      </c>
      <c r="AS797" s="18" t="s">
        <v>2543</v>
      </c>
      <c r="AT797" s="18" t="s">
        <v>3399</v>
      </c>
      <c r="AU797" s="18" t="s">
        <v>3400</v>
      </c>
      <c r="AV797" s="17">
        <v>750000</v>
      </c>
      <c r="AW797" s="45" t="e">
        <f>SUM(R797-AV797)</f>
        <v>#VALUE!</v>
      </c>
      <c r="AX797" s="19"/>
    </row>
    <row r="798" spans="1:50" s="123" customFormat="1" ht="72" hidden="1" x14ac:dyDescent="0.2">
      <c r="A798" s="52" t="s">
        <v>55</v>
      </c>
      <c r="B798" s="52" t="s">
        <v>277</v>
      </c>
      <c r="C798" s="52" t="s">
        <v>276</v>
      </c>
      <c r="D798" s="52" t="s">
        <v>11</v>
      </c>
      <c r="E798" s="52" t="s">
        <v>454</v>
      </c>
      <c r="F798" s="121" t="s">
        <v>2367</v>
      </c>
      <c r="G798" s="52" t="s">
        <v>1092</v>
      </c>
      <c r="H798" s="71" t="s">
        <v>317</v>
      </c>
      <c r="I798" s="71" t="s">
        <v>268</v>
      </c>
      <c r="J798" s="122">
        <v>215000</v>
      </c>
      <c r="K798" s="78"/>
      <c r="L798" s="78"/>
      <c r="M798" s="249" t="s">
        <v>137</v>
      </c>
      <c r="N798" s="409">
        <v>23074</v>
      </c>
      <c r="O798" s="342" t="s">
        <v>3401</v>
      </c>
      <c r="P798" s="410">
        <v>23096</v>
      </c>
      <c r="Q798" s="390" t="s">
        <v>3402</v>
      </c>
      <c r="R798" s="390" t="s">
        <v>15</v>
      </c>
      <c r="S798" s="411" t="s">
        <v>79</v>
      </c>
      <c r="T798" s="342" t="s">
        <v>3939</v>
      </c>
      <c r="U798" s="342" t="s">
        <v>3940</v>
      </c>
      <c r="V798" s="342" t="s">
        <v>3403</v>
      </c>
      <c r="W798" s="345">
        <v>215000</v>
      </c>
      <c r="X798" s="344" t="s">
        <v>1182</v>
      </c>
      <c r="Y798" s="412" t="s">
        <v>3404</v>
      </c>
      <c r="Z798" s="385" t="s">
        <v>3405</v>
      </c>
      <c r="AA798" s="342">
        <v>7014248601</v>
      </c>
      <c r="AB798" s="409">
        <v>23103</v>
      </c>
      <c r="AC798" s="409">
        <v>23104</v>
      </c>
      <c r="AD798" s="345">
        <v>215000</v>
      </c>
      <c r="AE798" s="310" t="s">
        <v>2729</v>
      </c>
      <c r="AF798" s="54" t="s">
        <v>3406</v>
      </c>
      <c r="AG798" s="52" t="s">
        <v>3544</v>
      </c>
      <c r="AH798" s="54" t="s">
        <v>3472</v>
      </c>
      <c r="AI798" s="52" t="s">
        <v>2457</v>
      </c>
      <c r="AJ798" s="52"/>
      <c r="AK798" s="54" t="s">
        <v>1257</v>
      </c>
      <c r="AL798" s="52" t="s">
        <v>1569</v>
      </c>
      <c r="AM798" s="52" t="s">
        <v>3553</v>
      </c>
      <c r="AN798" s="119"/>
      <c r="AO798" s="119">
        <v>215000</v>
      </c>
      <c r="AP798" s="119">
        <f t="shared" si="24"/>
        <v>0</v>
      </c>
      <c r="AQ798" s="413">
        <v>23071</v>
      </c>
      <c r="AR798" s="413">
        <v>23071</v>
      </c>
      <c r="AS798" s="413">
        <v>23071</v>
      </c>
      <c r="AT798" s="413">
        <v>23071</v>
      </c>
      <c r="AU798" s="409">
        <v>23100</v>
      </c>
      <c r="AV798" s="414">
        <v>215000</v>
      </c>
      <c r="AW798" s="342">
        <v>0</v>
      </c>
      <c r="AX798" s="342"/>
    </row>
    <row r="799" spans="1:50" s="123" customFormat="1" ht="72" hidden="1" x14ac:dyDescent="0.2">
      <c r="A799" s="52" t="s">
        <v>55</v>
      </c>
      <c r="B799" s="52" t="s">
        <v>277</v>
      </c>
      <c r="C799" s="52" t="s">
        <v>276</v>
      </c>
      <c r="D799" s="52" t="s">
        <v>11</v>
      </c>
      <c r="E799" s="52" t="s">
        <v>454</v>
      </c>
      <c r="F799" s="121" t="s">
        <v>2368</v>
      </c>
      <c r="G799" s="52" t="s">
        <v>1093</v>
      </c>
      <c r="H799" s="71" t="s">
        <v>269</v>
      </c>
      <c r="I799" s="71" t="s">
        <v>273</v>
      </c>
      <c r="J799" s="122">
        <v>44000</v>
      </c>
      <c r="K799" s="78"/>
      <c r="L799" s="78"/>
      <c r="M799" s="249" t="s">
        <v>137</v>
      </c>
      <c r="N799" s="312">
        <v>23072</v>
      </c>
      <c r="O799" s="311" t="s">
        <v>3407</v>
      </c>
      <c r="P799" s="308">
        <v>23082</v>
      </c>
      <c r="Q799" s="411" t="s">
        <v>3408</v>
      </c>
      <c r="R799" s="411" t="s">
        <v>15</v>
      </c>
      <c r="S799" s="411" t="s">
        <v>79</v>
      </c>
      <c r="T799" s="311"/>
      <c r="U799" s="311"/>
      <c r="V799" s="311" t="s">
        <v>3409</v>
      </c>
      <c r="W799" s="367">
        <v>44000</v>
      </c>
      <c r="X799" s="332" t="s">
        <v>1182</v>
      </c>
      <c r="Y799" s="385" t="s">
        <v>3410</v>
      </c>
      <c r="Z799" s="385" t="s">
        <v>3941</v>
      </c>
      <c r="AA799" s="311">
        <v>7014280956</v>
      </c>
      <c r="AB799" s="205">
        <v>23114</v>
      </c>
      <c r="AC799" s="311"/>
      <c r="AD799" s="311"/>
      <c r="AE799" s="195" t="s">
        <v>3942</v>
      </c>
      <c r="AF799" s="54" t="s">
        <v>3406</v>
      </c>
      <c r="AG799" s="52" t="s">
        <v>3544</v>
      </c>
      <c r="AH799" s="54" t="s">
        <v>3472</v>
      </c>
      <c r="AI799" s="52" t="s">
        <v>2456</v>
      </c>
      <c r="AJ799" s="52"/>
      <c r="AK799" s="54" t="s">
        <v>1257</v>
      </c>
      <c r="AL799" s="52" t="s">
        <v>1569</v>
      </c>
      <c r="AM799" s="52" t="s">
        <v>3553</v>
      </c>
      <c r="AN799" s="122">
        <v>44000</v>
      </c>
      <c r="AO799" s="119"/>
      <c r="AP799" s="119">
        <f t="shared" si="24"/>
        <v>0</v>
      </c>
      <c r="AQ799" s="413">
        <v>23071</v>
      </c>
      <c r="AR799" s="413">
        <v>23071</v>
      </c>
      <c r="AS799" s="413">
        <v>23071</v>
      </c>
      <c r="AT799" s="413">
        <v>23071</v>
      </c>
      <c r="AU799" s="409">
        <v>23100</v>
      </c>
      <c r="AV799" s="367">
        <v>44000</v>
      </c>
      <c r="AW799" s="311">
        <v>0</v>
      </c>
      <c r="AX799" s="311"/>
    </row>
    <row r="800" spans="1:50" s="123" customFormat="1" ht="72" hidden="1" x14ac:dyDescent="0.2">
      <c r="A800" s="52" t="s">
        <v>55</v>
      </c>
      <c r="B800" s="52" t="s">
        <v>277</v>
      </c>
      <c r="C800" s="52" t="s">
        <v>276</v>
      </c>
      <c r="D800" s="52" t="s">
        <v>11</v>
      </c>
      <c r="E800" s="52" t="s">
        <v>454</v>
      </c>
      <c r="F800" s="121" t="s">
        <v>2369</v>
      </c>
      <c r="G800" s="52" t="s">
        <v>1094</v>
      </c>
      <c r="H800" s="71" t="s">
        <v>269</v>
      </c>
      <c r="I800" s="71" t="s">
        <v>273</v>
      </c>
      <c r="J800" s="122">
        <v>70000</v>
      </c>
      <c r="K800" s="78"/>
      <c r="L800" s="78"/>
      <c r="M800" s="249" t="s">
        <v>137</v>
      </c>
      <c r="N800" s="312">
        <v>23072</v>
      </c>
      <c r="O800" s="311" t="s">
        <v>3407</v>
      </c>
      <c r="P800" s="308">
        <v>23082</v>
      </c>
      <c r="Q800" s="411" t="s">
        <v>3408</v>
      </c>
      <c r="R800" s="411" t="s">
        <v>15</v>
      </c>
      <c r="S800" s="411" t="s">
        <v>79</v>
      </c>
      <c r="T800" s="311"/>
      <c r="U800" s="311"/>
      <c r="V800" s="311" t="s">
        <v>3409</v>
      </c>
      <c r="W800" s="367">
        <v>70000</v>
      </c>
      <c r="X800" s="332" t="s">
        <v>1182</v>
      </c>
      <c r="Y800" s="385" t="s">
        <v>3410</v>
      </c>
      <c r="Z800" s="385" t="s">
        <v>3943</v>
      </c>
      <c r="AA800" s="311">
        <v>7014280956</v>
      </c>
      <c r="AB800" s="205">
        <v>23114</v>
      </c>
      <c r="AC800" s="311"/>
      <c r="AD800" s="311"/>
      <c r="AE800" s="195" t="s">
        <v>3942</v>
      </c>
      <c r="AF800" s="54" t="s">
        <v>3406</v>
      </c>
      <c r="AG800" s="52" t="s">
        <v>3544</v>
      </c>
      <c r="AH800" s="54" t="s">
        <v>3472</v>
      </c>
      <c r="AI800" s="52" t="s">
        <v>2456</v>
      </c>
      <c r="AJ800" s="52"/>
      <c r="AK800" s="54" t="s">
        <v>1257</v>
      </c>
      <c r="AL800" s="52" t="s">
        <v>1569</v>
      </c>
      <c r="AM800" s="52" t="s">
        <v>3553</v>
      </c>
      <c r="AN800" s="119">
        <v>70000</v>
      </c>
      <c r="AO800" s="119"/>
      <c r="AP800" s="119">
        <f t="shared" si="24"/>
        <v>0</v>
      </c>
      <c r="AQ800" s="413">
        <v>23071</v>
      </c>
      <c r="AR800" s="413">
        <v>23071</v>
      </c>
      <c r="AS800" s="413">
        <v>23071</v>
      </c>
      <c r="AT800" s="413">
        <v>23071</v>
      </c>
      <c r="AU800" s="409">
        <v>23100</v>
      </c>
      <c r="AV800" s="367">
        <v>70000</v>
      </c>
      <c r="AW800" s="311">
        <v>0</v>
      </c>
      <c r="AX800" s="311"/>
    </row>
    <row r="801" spans="1:50" s="123" customFormat="1" ht="72" hidden="1" x14ac:dyDescent="0.2">
      <c r="A801" s="52" t="s">
        <v>55</v>
      </c>
      <c r="B801" s="52" t="s">
        <v>277</v>
      </c>
      <c r="C801" s="52" t="s">
        <v>276</v>
      </c>
      <c r="D801" s="52" t="s">
        <v>11</v>
      </c>
      <c r="E801" s="52" t="s">
        <v>454</v>
      </c>
      <c r="F801" s="121" t="s">
        <v>2370</v>
      </c>
      <c r="G801" s="52" t="s">
        <v>1095</v>
      </c>
      <c r="H801" s="71" t="s">
        <v>270</v>
      </c>
      <c r="I801" s="71" t="s">
        <v>273</v>
      </c>
      <c r="J801" s="122">
        <v>8000</v>
      </c>
      <c r="K801" s="78"/>
      <c r="L801" s="78"/>
      <c r="M801" s="249" t="s">
        <v>137</v>
      </c>
      <c r="N801" s="312">
        <v>23073</v>
      </c>
      <c r="O801" s="311" t="s">
        <v>3412</v>
      </c>
      <c r="P801" s="308">
        <v>23093</v>
      </c>
      <c r="Q801" s="411" t="s">
        <v>3413</v>
      </c>
      <c r="R801" s="411" t="s">
        <v>1190</v>
      </c>
      <c r="S801" s="411" t="s">
        <v>79</v>
      </c>
      <c r="T801" s="311" t="s">
        <v>3944</v>
      </c>
      <c r="U801" s="311" t="s">
        <v>3945</v>
      </c>
      <c r="V801" s="311" t="s">
        <v>3414</v>
      </c>
      <c r="W801" s="415">
        <v>7890</v>
      </c>
      <c r="X801" s="332" t="s">
        <v>1182</v>
      </c>
      <c r="Y801" s="385" t="s">
        <v>3415</v>
      </c>
      <c r="Z801" s="385" t="s">
        <v>3416</v>
      </c>
      <c r="AA801" s="311">
        <v>7014243967</v>
      </c>
      <c r="AB801" s="312">
        <v>23096</v>
      </c>
      <c r="AC801" s="385" t="s">
        <v>3417</v>
      </c>
      <c r="AD801" s="415">
        <v>7890</v>
      </c>
      <c r="AE801" s="310" t="s">
        <v>2729</v>
      </c>
      <c r="AF801" s="54" t="s">
        <v>2729</v>
      </c>
      <c r="AG801" s="54" t="s">
        <v>3544</v>
      </c>
      <c r="AH801" s="52" t="s">
        <v>3475</v>
      </c>
      <c r="AI801" s="54" t="s">
        <v>2457</v>
      </c>
      <c r="AJ801" s="54"/>
      <c r="AK801" s="54" t="s">
        <v>1518</v>
      </c>
      <c r="AL801" s="54" t="s">
        <v>1571</v>
      </c>
      <c r="AM801" s="52" t="s">
        <v>3553</v>
      </c>
      <c r="AN801" s="119"/>
      <c r="AO801" s="119">
        <v>7890</v>
      </c>
      <c r="AP801" s="119">
        <f t="shared" si="24"/>
        <v>110</v>
      </c>
      <c r="AQ801" s="413">
        <v>23071</v>
      </c>
      <c r="AR801" s="413">
        <v>23071</v>
      </c>
      <c r="AS801" s="413">
        <v>23071</v>
      </c>
      <c r="AT801" s="413">
        <v>23071</v>
      </c>
      <c r="AU801" s="409">
        <v>23100</v>
      </c>
      <c r="AV801" s="367">
        <v>8000</v>
      </c>
      <c r="AW801" s="311">
        <v>0</v>
      </c>
      <c r="AX801" s="311"/>
    </row>
    <row r="802" spans="1:50" s="123" customFormat="1" ht="72" hidden="1" x14ac:dyDescent="0.2">
      <c r="A802" s="52" t="s">
        <v>55</v>
      </c>
      <c r="B802" s="52" t="s">
        <v>277</v>
      </c>
      <c r="C802" s="52" t="s">
        <v>276</v>
      </c>
      <c r="D802" s="52" t="s">
        <v>11</v>
      </c>
      <c r="E802" s="52" t="s">
        <v>454</v>
      </c>
      <c r="F802" s="121" t="s">
        <v>2371</v>
      </c>
      <c r="G802" s="52" t="s">
        <v>1096</v>
      </c>
      <c r="H802" s="71" t="s">
        <v>270</v>
      </c>
      <c r="I802" s="71" t="s">
        <v>273</v>
      </c>
      <c r="J802" s="122">
        <v>6400</v>
      </c>
      <c r="K802" s="78"/>
      <c r="L802" s="78"/>
      <c r="M802" s="249" t="s">
        <v>137</v>
      </c>
      <c r="N802" s="312">
        <v>23073</v>
      </c>
      <c r="O802" s="311" t="s">
        <v>3412</v>
      </c>
      <c r="P802" s="308">
        <v>23093</v>
      </c>
      <c r="Q802" s="411" t="s">
        <v>3413</v>
      </c>
      <c r="R802" s="411" t="s">
        <v>1190</v>
      </c>
      <c r="S802" s="411" t="s">
        <v>79</v>
      </c>
      <c r="T802" s="311" t="s">
        <v>3944</v>
      </c>
      <c r="U802" s="311" t="s">
        <v>3946</v>
      </c>
      <c r="V802" s="311" t="s">
        <v>3414</v>
      </c>
      <c r="W802" s="415">
        <v>6390</v>
      </c>
      <c r="X802" s="332" t="s">
        <v>1182</v>
      </c>
      <c r="Y802" s="385" t="s">
        <v>3415</v>
      </c>
      <c r="Z802" s="385" t="s">
        <v>3418</v>
      </c>
      <c r="AA802" s="311">
        <v>7014243967</v>
      </c>
      <c r="AB802" s="312">
        <v>23096</v>
      </c>
      <c r="AC802" s="385" t="s">
        <v>3417</v>
      </c>
      <c r="AD802" s="415">
        <v>6390</v>
      </c>
      <c r="AE802" s="310" t="s">
        <v>2729</v>
      </c>
      <c r="AF802" s="54" t="s">
        <v>2729</v>
      </c>
      <c r="AG802" s="54" t="s">
        <v>3544</v>
      </c>
      <c r="AH802" s="52" t="s">
        <v>3475</v>
      </c>
      <c r="AI802" s="54" t="s">
        <v>2457</v>
      </c>
      <c r="AJ802" s="54"/>
      <c r="AK802" s="54" t="s">
        <v>1518</v>
      </c>
      <c r="AL802" s="54" t="s">
        <v>1571</v>
      </c>
      <c r="AM802" s="52" t="s">
        <v>3553</v>
      </c>
      <c r="AN802" s="119"/>
      <c r="AO802" s="119">
        <v>6390</v>
      </c>
      <c r="AP802" s="119">
        <f t="shared" si="24"/>
        <v>10</v>
      </c>
      <c r="AQ802" s="413">
        <v>23071</v>
      </c>
      <c r="AR802" s="413">
        <v>23071</v>
      </c>
      <c r="AS802" s="413">
        <v>23071</v>
      </c>
      <c r="AT802" s="413">
        <v>23071</v>
      </c>
      <c r="AU802" s="409">
        <v>23100</v>
      </c>
      <c r="AV802" s="367">
        <v>6400</v>
      </c>
      <c r="AW802" s="311">
        <v>0</v>
      </c>
      <c r="AX802" s="311"/>
    </row>
    <row r="803" spans="1:50" s="123" customFormat="1" ht="72" hidden="1" x14ac:dyDescent="0.2">
      <c r="A803" s="52" t="s">
        <v>55</v>
      </c>
      <c r="B803" s="52" t="s">
        <v>277</v>
      </c>
      <c r="C803" s="52" t="s">
        <v>276</v>
      </c>
      <c r="D803" s="52" t="s">
        <v>11</v>
      </c>
      <c r="E803" s="52" t="s">
        <v>454</v>
      </c>
      <c r="F803" s="121" t="s">
        <v>2372</v>
      </c>
      <c r="G803" s="52" t="s">
        <v>1097</v>
      </c>
      <c r="H803" s="71" t="s">
        <v>317</v>
      </c>
      <c r="I803" s="71" t="s">
        <v>268</v>
      </c>
      <c r="J803" s="122">
        <v>9500</v>
      </c>
      <c r="K803" s="78"/>
      <c r="L803" s="78"/>
      <c r="M803" s="249" t="s">
        <v>137</v>
      </c>
      <c r="N803" s="312">
        <v>23073</v>
      </c>
      <c r="O803" s="311" t="s">
        <v>3412</v>
      </c>
      <c r="P803" s="308">
        <v>23093</v>
      </c>
      <c r="Q803" s="411" t="s">
        <v>3413</v>
      </c>
      <c r="R803" s="411" t="s">
        <v>1190</v>
      </c>
      <c r="S803" s="411" t="s">
        <v>79</v>
      </c>
      <c r="T803" s="311" t="s">
        <v>3947</v>
      </c>
      <c r="U803" s="311" t="s">
        <v>3948</v>
      </c>
      <c r="V803" s="311" t="s">
        <v>3414</v>
      </c>
      <c r="W803" s="415">
        <v>9100</v>
      </c>
      <c r="X803" s="332" t="s">
        <v>1182</v>
      </c>
      <c r="Y803" s="385" t="s">
        <v>3415</v>
      </c>
      <c r="Z803" s="385" t="s">
        <v>3419</v>
      </c>
      <c r="AA803" s="311">
        <v>7014243967</v>
      </c>
      <c r="AB803" s="312">
        <v>23096</v>
      </c>
      <c r="AC803" s="385" t="s">
        <v>3417</v>
      </c>
      <c r="AD803" s="415">
        <v>9100</v>
      </c>
      <c r="AE803" s="310" t="s">
        <v>2729</v>
      </c>
      <c r="AF803" s="54" t="s">
        <v>2729</v>
      </c>
      <c r="AG803" s="54" t="s">
        <v>3544</v>
      </c>
      <c r="AH803" s="52" t="s">
        <v>3475</v>
      </c>
      <c r="AI803" s="54" t="s">
        <v>2457</v>
      </c>
      <c r="AJ803" s="54"/>
      <c r="AK803" s="54" t="s">
        <v>1518</v>
      </c>
      <c r="AL803" s="54" t="s">
        <v>1571</v>
      </c>
      <c r="AM803" s="52" t="s">
        <v>3553</v>
      </c>
      <c r="AN803" s="119"/>
      <c r="AO803" s="119">
        <v>9100</v>
      </c>
      <c r="AP803" s="119">
        <f t="shared" si="24"/>
        <v>400</v>
      </c>
      <c r="AQ803" s="413">
        <v>23071</v>
      </c>
      <c r="AR803" s="413">
        <v>23071</v>
      </c>
      <c r="AS803" s="413">
        <v>23071</v>
      </c>
      <c r="AT803" s="413">
        <v>23071</v>
      </c>
      <c r="AU803" s="409">
        <v>23100</v>
      </c>
      <c r="AV803" s="367">
        <v>95000</v>
      </c>
      <c r="AW803" s="311">
        <v>0</v>
      </c>
      <c r="AX803" s="311"/>
    </row>
    <row r="804" spans="1:50" s="123" customFormat="1" ht="72" hidden="1" x14ac:dyDescent="0.2">
      <c r="A804" s="52" t="s">
        <v>55</v>
      </c>
      <c r="B804" s="52" t="s">
        <v>277</v>
      </c>
      <c r="C804" s="52" t="s">
        <v>276</v>
      </c>
      <c r="D804" s="52" t="s">
        <v>11</v>
      </c>
      <c r="E804" s="52" t="s">
        <v>454</v>
      </c>
      <c r="F804" s="121" t="s">
        <v>2373</v>
      </c>
      <c r="G804" s="52" t="s">
        <v>1098</v>
      </c>
      <c r="H804" s="71" t="s">
        <v>459</v>
      </c>
      <c r="I804" s="71" t="s">
        <v>268</v>
      </c>
      <c r="J804" s="122">
        <v>38000</v>
      </c>
      <c r="K804" s="78"/>
      <c r="L804" s="78"/>
      <c r="M804" s="249" t="s">
        <v>137</v>
      </c>
      <c r="N804" s="312">
        <v>23073</v>
      </c>
      <c r="O804" s="311" t="s">
        <v>3412</v>
      </c>
      <c r="P804" s="308">
        <v>23093</v>
      </c>
      <c r="Q804" s="411" t="s">
        <v>3413</v>
      </c>
      <c r="R804" s="411" t="s">
        <v>1190</v>
      </c>
      <c r="S804" s="411" t="s">
        <v>79</v>
      </c>
      <c r="T804" s="311" t="s">
        <v>3947</v>
      </c>
      <c r="U804" s="311" t="s">
        <v>3949</v>
      </c>
      <c r="V804" s="311" t="s">
        <v>3414</v>
      </c>
      <c r="W804" s="415">
        <v>36400</v>
      </c>
      <c r="X804" s="332" t="s">
        <v>1182</v>
      </c>
      <c r="Y804" s="385" t="s">
        <v>3415</v>
      </c>
      <c r="Z804" s="385" t="s">
        <v>3420</v>
      </c>
      <c r="AA804" s="311">
        <v>7014243967</v>
      </c>
      <c r="AB804" s="312">
        <v>23096</v>
      </c>
      <c r="AC804" s="385" t="s">
        <v>3417</v>
      </c>
      <c r="AD804" s="415">
        <v>36400</v>
      </c>
      <c r="AE804" s="310" t="s">
        <v>2729</v>
      </c>
      <c r="AF804" s="54" t="s">
        <v>2729</v>
      </c>
      <c r="AG804" s="54" t="s">
        <v>3544</v>
      </c>
      <c r="AH804" s="52" t="s">
        <v>3475</v>
      </c>
      <c r="AI804" s="54" t="s">
        <v>2457</v>
      </c>
      <c r="AJ804" s="54"/>
      <c r="AK804" s="54" t="s">
        <v>1518</v>
      </c>
      <c r="AL804" s="54" t="s">
        <v>1571</v>
      </c>
      <c r="AM804" s="52" t="s">
        <v>3553</v>
      </c>
      <c r="AN804" s="119"/>
      <c r="AO804" s="119">
        <v>36400</v>
      </c>
      <c r="AP804" s="119">
        <f t="shared" si="24"/>
        <v>1600</v>
      </c>
      <c r="AQ804" s="413">
        <v>23071</v>
      </c>
      <c r="AR804" s="413">
        <v>23071</v>
      </c>
      <c r="AS804" s="413">
        <v>23071</v>
      </c>
      <c r="AT804" s="413">
        <v>23071</v>
      </c>
      <c r="AU804" s="409">
        <v>23100</v>
      </c>
      <c r="AV804" s="367">
        <v>38000</v>
      </c>
      <c r="AW804" s="311">
        <v>0</v>
      </c>
      <c r="AX804" s="311"/>
    </row>
    <row r="805" spans="1:50" s="123" customFormat="1" ht="72" hidden="1" x14ac:dyDescent="0.2">
      <c r="A805" s="52" t="s">
        <v>55</v>
      </c>
      <c r="B805" s="52" t="s">
        <v>277</v>
      </c>
      <c r="C805" s="52" t="s">
        <v>276</v>
      </c>
      <c r="D805" s="52" t="s">
        <v>11</v>
      </c>
      <c r="E805" s="52" t="s">
        <v>454</v>
      </c>
      <c r="F805" s="121" t="s">
        <v>2374</v>
      </c>
      <c r="G805" s="52" t="s">
        <v>1099</v>
      </c>
      <c r="H805" s="71" t="s">
        <v>317</v>
      </c>
      <c r="I805" s="71" t="s">
        <v>268</v>
      </c>
      <c r="J805" s="122">
        <v>7000</v>
      </c>
      <c r="K805" s="78"/>
      <c r="L805" s="78"/>
      <c r="M805" s="249" t="s">
        <v>137</v>
      </c>
      <c r="N805" s="312">
        <v>23073</v>
      </c>
      <c r="O805" s="311" t="s">
        <v>3412</v>
      </c>
      <c r="P805" s="308">
        <v>23093</v>
      </c>
      <c r="Q805" s="411" t="s">
        <v>3413</v>
      </c>
      <c r="R805" s="411" t="s">
        <v>1190</v>
      </c>
      <c r="S805" s="411" t="s">
        <v>79</v>
      </c>
      <c r="T805" s="311" t="s">
        <v>3950</v>
      </c>
      <c r="U805" s="311" t="s">
        <v>3951</v>
      </c>
      <c r="V805" s="311" t="s">
        <v>3414</v>
      </c>
      <c r="W805" s="415">
        <v>6750</v>
      </c>
      <c r="X805" s="332" t="s">
        <v>1182</v>
      </c>
      <c r="Y805" s="385" t="s">
        <v>3415</v>
      </c>
      <c r="Z805" s="385" t="s">
        <v>3421</v>
      </c>
      <c r="AA805" s="311">
        <v>7014243967</v>
      </c>
      <c r="AB805" s="312">
        <v>23096</v>
      </c>
      <c r="AC805" s="385" t="s">
        <v>3417</v>
      </c>
      <c r="AD805" s="415">
        <v>6750</v>
      </c>
      <c r="AE805" s="310" t="s">
        <v>2729</v>
      </c>
      <c r="AF805" s="54" t="s">
        <v>2729</v>
      </c>
      <c r="AG805" s="54" t="s">
        <v>3544</v>
      </c>
      <c r="AH805" s="52" t="s">
        <v>3475</v>
      </c>
      <c r="AI805" s="54" t="s">
        <v>2457</v>
      </c>
      <c r="AJ805" s="54"/>
      <c r="AK805" s="54" t="s">
        <v>1518</v>
      </c>
      <c r="AL805" s="54" t="s">
        <v>1571</v>
      </c>
      <c r="AM805" s="52" t="s">
        <v>3553</v>
      </c>
      <c r="AN805" s="119"/>
      <c r="AO805" s="119">
        <v>6750</v>
      </c>
      <c r="AP805" s="119">
        <f t="shared" si="24"/>
        <v>250</v>
      </c>
      <c r="AQ805" s="413">
        <v>23071</v>
      </c>
      <c r="AR805" s="413">
        <v>23071</v>
      </c>
      <c r="AS805" s="413">
        <v>23071</v>
      </c>
      <c r="AT805" s="413">
        <v>23071</v>
      </c>
      <c r="AU805" s="409">
        <v>23100</v>
      </c>
      <c r="AV805" s="367">
        <v>7000</v>
      </c>
      <c r="AW805" s="311">
        <v>0</v>
      </c>
      <c r="AX805" s="311"/>
    </row>
    <row r="806" spans="1:50" s="123" customFormat="1" ht="72" hidden="1" x14ac:dyDescent="0.2">
      <c r="A806" s="52" t="s">
        <v>55</v>
      </c>
      <c r="B806" s="52" t="s">
        <v>277</v>
      </c>
      <c r="C806" s="52" t="s">
        <v>276</v>
      </c>
      <c r="D806" s="52" t="s">
        <v>11</v>
      </c>
      <c r="E806" s="52" t="s">
        <v>454</v>
      </c>
      <c r="F806" s="121" t="s">
        <v>2375</v>
      </c>
      <c r="G806" s="52" t="s">
        <v>1100</v>
      </c>
      <c r="H806" s="71" t="s">
        <v>303</v>
      </c>
      <c r="I806" s="71" t="s">
        <v>268</v>
      </c>
      <c r="J806" s="122">
        <v>48000</v>
      </c>
      <c r="K806" s="78"/>
      <c r="L806" s="78"/>
      <c r="M806" s="249" t="s">
        <v>137</v>
      </c>
      <c r="N806" s="312">
        <v>23073</v>
      </c>
      <c r="O806" s="311" t="s">
        <v>3412</v>
      </c>
      <c r="P806" s="308">
        <v>23093</v>
      </c>
      <c r="Q806" s="411" t="s">
        <v>3413</v>
      </c>
      <c r="R806" s="411" t="s">
        <v>1190</v>
      </c>
      <c r="S806" s="411" t="s">
        <v>79</v>
      </c>
      <c r="T806" s="311" t="s">
        <v>3952</v>
      </c>
      <c r="U806" s="311" t="s">
        <v>3953</v>
      </c>
      <c r="V806" s="311" t="s">
        <v>3414</v>
      </c>
      <c r="W806" s="415">
        <v>47000</v>
      </c>
      <c r="X806" s="332" t="s">
        <v>1182</v>
      </c>
      <c r="Y806" s="385" t="s">
        <v>3415</v>
      </c>
      <c r="Z806" s="385" t="s">
        <v>3422</v>
      </c>
      <c r="AA806" s="311">
        <v>7014243967</v>
      </c>
      <c r="AB806" s="312">
        <v>23096</v>
      </c>
      <c r="AC806" s="385" t="s">
        <v>3417</v>
      </c>
      <c r="AD806" s="415">
        <v>47000</v>
      </c>
      <c r="AE806" s="310" t="s">
        <v>2729</v>
      </c>
      <c r="AF806" s="54" t="s">
        <v>2729</v>
      </c>
      <c r="AG806" s="54" t="s">
        <v>3544</v>
      </c>
      <c r="AH806" s="52" t="s">
        <v>3475</v>
      </c>
      <c r="AI806" s="54" t="s">
        <v>2457</v>
      </c>
      <c r="AJ806" s="54"/>
      <c r="AK806" s="54" t="s">
        <v>1518</v>
      </c>
      <c r="AL806" s="54" t="s">
        <v>1571</v>
      </c>
      <c r="AM806" s="52" t="s">
        <v>3553</v>
      </c>
      <c r="AN806" s="119"/>
      <c r="AO806" s="119">
        <v>47000</v>
      </c>
      <c r="AP806" s="119">
        <f t="shared" si="24"/>
        <v>1000</v>
      </c>
      <c r="AQ806" s="413">
        <v>23071</v>
      </c>
      <c r="AR806" s="413">
        <v>23071</v>
      </c>
      <c r="AS806" s="413">
        <v>23071</v>
      </c>
      <c r="AT806" s="413">
        <v>23071</v>
      </c>
      <c r="AU806" s="409">
        <v>23100</v>
      </c>
      <c r="AV806" s="367">
        <v>48000</v>
      </c>
      <c r="AW806" s="311">
        <v>0</v>
      </c>
      <c r="AX806" s="311"/>
    </row>
    <row r="807" spans="1:50" s="123" customFormat="1" ht="72" hidden="1" x14ac:dyDescent="0.2">
      <c r="A807" s="52" t="s">
        <v>55</v>
      </c>
      <c r="B807" s="52" t="s">
        <v>277</v>
      </c>
      <c r="C807" s="52" t="s">
        <v>276</v>
      </c>
      <c r="D807" s="52" t="s">
        <v>21</v>
      </c>
      <c r="E807" s="52" t="s">
        <v>454</v>
      </c>
      <c r="F807" s="121" t="s">
        <v>2376</v>
      </c>
      <c r="G807" s="52" t="s">
        <v>1101</v>
      </c>
      <c r="H807" s="71" t="s">
        <v>269</v>
      </c>
      <c r="I807" s="71" t="s">
        <v>268</v>
      </c>
      <c r="J807" s="122">
        <v>14000</v>
      </c>
      <c r="K807" s="78"/>
      <c r="L807" s="78"/>
      <c r="M807" s="249" t="s">
        <v>137</v>
      </c>
      <c r="N807" s="312">
        <v>23072</v>
      </c>
      <c r="O807" s="311" t="s">
        <v>3423</v>
      </c>
      <c r="P807" s="308">
        <v>23083</v>
      </c>
      <c r="Q807" s="411" t="s">
        <v>3424</v>
      </c>
      <c r="R807" s="411" t="s">
        <v>12</v>
      </c>
      <c r="S807" s="411" t="s">
        <v>79</v>
      </c>
      <c r="T807" s="311" t="s">
        <v>3954</v>
      </c>
      <c r="U807" s="311" t="s">
        <v>3955</v>
      </c>
      <c r="V807" s="311" t="s">
        <v>3425</v>
      </c>
      <c r="W807" s="367">
        <v>14000</v>
      </c>
      <c r="X807" s="332" t="s">
        <v>1182</v>
      </c>
      <c r="Y807" s="369" t="s">
        <v>3426</v>
      </c>
      <c r="Z807" s="385" t="s">
        <v>3427</v>
      </c>
      <c r="AA807" s="311">
        <v>7014244340</v>
      </c>
      <c r="AB807" s="312">
        <v>23094</v>
      </c>
      <c r="AC807" s="385" t="s">
        <v>3417</v>
      </c>
      <c r="AD807" s="367">
        <v>14000</v>
      </c>
      <c r="AE807" s="310" t="s">
        <v>2729</v>
      </c>
      <c r="AF807" s="54" t="s">
        <v>2729</v>
      </c>
      <c r="AG807" s="54" t="s">
        <v>3544</v>
      </c>
      <c r="AH807" s="52" t="s">
        <v>3475</v>
      </c>
      <c r="AI807" s="54" t="s">
        <v>2457</v>
      </c>
      <c r="AJ807" s="54"/>
      <c r="AK807" s="54" t="s">
        <v>1257</v>
      </c>
      <c r="AL807" s="52" t="s">
        <v>1569</v>
      </c>
      <c r="AM807" s="52" t="s">
        <v>3553</v>
      </c>
      <c r="AN807" s="122"/>
      <c r="AO807" s="122">
        <v>14000</v>
      </c>
      <c r="AP807" s="119">
        <f t="shared" si="24"/>
        <v>0</v>
      </c>
      <c r="AQ807" s="413">
        <v>23071</v>
      </c>
      <c r="AR807" s="413">
        <v>23071</v>
      </c>
      <c r="AS807" s="413">
        <v>23071</v>
      </c>
      <c r="AT807" s="413">
        <v>23071</v>
      </c>
      <c r="AU807" s="409">
        <v>23100</v>
      </c>
      <c r="AV807" s="367">
        <v>14000</v>
      </c>
      <c r="AW807" s="311">
        <v>0</v>
      </c>
      <c r="AX807" s="311"/>
    </row>
    <row r="808" spans="1:50" s="123" customFormat="1" ht="72" hidden="1" x14ac:dyDescent="0.2">
      <c r="A808" s="52" t="s">
        <v>55</v>
      </c>
      <c r="B808" s="52" t="s">
        <v>277</v>
      </c>
      <c r="C808" s="52" t="s">
        <v>276</v>
      </c>
      <c r="D808" s="52" t="s">
        <v>286</v>
      </c>
      <c r="E808" s="52" t="s">
        <v>454</v>
      </c>
      <c r="F808" s="121" t="s">
        <v>2377</v>
      </c>
      <c r="G808" s="52" t="s">
        <v>1102</v>
      </c>
      <c r="H808" s="71" t="s">
        <v>269</v>
      </c>
      <c r="I808" s="71" t="s">
        <v>274</v>
      </c>
      <c r="J808" s="122">
        <v>23800</v>
      </c>
      <c r="K808" s="78"/>
      <c r="L808" s="78"/>
      <c r="M808" s="249" t="s">
        <v>137</v>
      </c>
      <c r="N808" s="312">
        <v>23073</v>
      </c>
      <c r="O808" s="311" t="s">
        <v>3428</v>
      </c>
      <c r="P808" s="308">
        <v>23083</v>
      </c>
      <c r="Q808" s="411" t="s">
        <v>3429</v>
      </c>
      <c r="R808" s="411" t="s">
        <v>1190</v>
      </c>
      <c r="S808" s="411" t="s">
        <v>79</v>
      </c>
      <c r="T808" s="311" t="s">
        <v>3430</v>
      </c>
      <c r="U808" s="311" t="s">
        <v>3431</v>
      </c>
      <c r="V808" s="311" t="s">
        <v>3425</v>
      </c>
      <c r="W808" s="367">
        <v>23800</v>
      </c>
      <c r="X808" s="332" t="s">
        <v>1182</v>
      </c>
      <c r="Y808" s="369" t="s">
        <v>3426</v>
      </c>
      <c r="Z808" s="385" t="s">
        <v>3432</v>
      </c>
      <c r="AA808" s="311">
        <v>7014217444</v>
      </c>
      <c r="AB808" s="312">
        <v>23094</v>
      </c>
      <c r="AC808" s="385" t="s">
        <v>3417</v>
      </c>
      <c r="AD808" s="367">
        <v>23800</v>
      </c>
      <c r="AE808" s="310" t="s">
        <v>2729</v>
      </c>
      <c r="AF808" s="54" t="s">
        <v>2729</v>
      </c>
      <c r="AG808" s="54" t="s">
        <v>3544</v>
      </c>
      <c r="AH808" s="52" t="s">
        <v>3475</v>
      </c>
      <c r="AI808" s="54" t="s">
        <v>2457</v>
      </c>
      <c r="AJ808" s="54"/>
      <c r="AK808" s="54" t="s">
        <v>1519</v>
      </c>
      <c r="AL808" s="52" t="s">
        <v>1571</v>
      </c>
      <c r="AM808" s="52" t="s">
        <v>3553</v>
      </c>
      <c r="AN808" s="122"/>
      <c r="AO808" s="122">
        <v>23800</v>
      </c>
      <c r="AP808" s="119">
        <f t="shared" si="24"/>
        <v>0</v>
      </c>
      <c r="AQ808" s="413">
        <v>23071</v>
      </c>
      <c r="AR808" s="413">
        <v>23071</v>
      </c>
      <c r="AS808" s="413">
        <v>23071</v>
      </c>
      <c r="AT808" s="413">
        <v>23071</v>
      </c>
      <c r="AU808" s="409">
        <v>23100</v>
      </c>
      <c r="AV808" s="367">
        <v>23800</v>
      </c>
      <c r="AW808" s="311">
        <v>0</v>
      </c>
      <c r="AX808" s="311"/>
    </row>
    <row r="809" spans="1:50" s="123" customFormat="1" ht="90" hidden="1" x14ac:dyDescent="0.2">
      <c r="A809" s="52" t="s">
        <v>55</v>
      </c>
      <c r="B809" s="52" t="s">
        <v>277</v>
      </c>
      <c r="C809" s="52" t="s">
        <v>276</v>
      </c>
      <c r="D809" s="52" t="s">
        <v>286</v>
      </c>
      <c r="E809" s="52" t="s">
        <v>454</v>
      </c>
      <c r="F809" s="121" t="s">
        <v>2378</v>
      </c>
      <c r="G809" s="52" t="s">
        <v>1103</v>
      </c>
      <c r="H809" s="71" t="s">
        <v>269</v>
      </c>
      <c r="I809" s="71" t="s">
        <v>274</v>
      </c>
      <c r="J809" s="122">
        <v>75400</v>
      </c>
      <c r="K809" s="78"/>
      <c r="L809" s="78"/>
      <c r="M809" s="249" t="s">
        <v>137</v>
      </c>
      <c r="N809" s="312">
        <v>23073</v>
      </c>
      <c r="O809" s="311" t="s">
        <v>3428</v>
      </c>
      <c r="P809" s="308">
        <v>23083</v>
      </c>
      <c r="Q809" s="411" t="s">
        <v>3429</v>
      </c>
      <c r="R809" s="411" t="s">
        <v>1190</v>
      </c>
      <c r="S809" s="411" t="s">
        <v>79</v>
      </c>
      <c r="T809" s="311" t="s">
        <v>2862</v>
      </c>
      <c r="U809" s="311" t="s">
        <v>3956</v>
      </c>
      <c r="V809" s="311" t="s">
        <v>3425</v>
      </c>
      <c r="W809" s="367">
        <v>75400</v>
      </c>
      <c r="X809" s="332" t="s">
        <v>1182</v>
      </c>
      <c r="Y809" s="369" t="s">
        <v>3426</v>
      </c>
      <c r="Z809" s="385" t="s">
        <v>3433</v>
      </c>
      <c r="AA809" s="311">
        <v>7014217444</v>
      </c>
      <c r="AB809" s="312">
        <v>23094</v>
      </c>
      <c r="AC809" s="385" t="s">
        <v>3417</v>
      </c>
      <c r="AD809" s="367">
        <v>75400</v>
      </c>
      <c r="AE809" s="310" t="s">
        <v>2729</v>
      </c>
      <c r="AF809" s="54" t="s">
        <v>2729</v>
      </c>
      <c r="AG809" s="54" t="s">
        <v>3544</v>
      </c>
      <c r="AH809" s="52" t="s">
        <v>3475</v>
      </c>
      <c r="AI809" s="54" t="s">
        <v>2457</v>
      </c>
      <c r="AJ809" s="54"/>
      <c r="AK809" s="54" t="s">
        <v>1519</v>
      </c>
      <c r="AL809" s="52" t="s">
        <v>1571</v>
      </c>
      <c r="AM809" s="52" t="s">
        <v>3553</v>
      </c>
      <c r="AN809" s="122"/>
      <c r="AO809" s="122">
        <v>75400</v>
      </c>
      <c r="AP809" s="119">
        <f t="shared" si="24"/>
        <v>0</v>
      </c>
      <c r="AQ809" s="413">
        <v>23071</v>
      </c>
      <c r="AR809" s="413">
        <v>23071</v>
      </c>
      <c r="AS809" s="413">
        <v>23071</v>
      </c>
      <c r="AT809" s="413">
        <v>23071</v>
      </c>
      <c r="AU809" s="409">
        <v>23100</v>
      </c>
      <c r="AV809" s="367">
        <v>75400</v>
      </c>
      <c r="AW809" s="311">
        <v>0</v>
      </c>
      <c r="AX809" s="311"/>
    </row>
    <row r="810" spans="1:50" s="123" customFormat="1" ht="72" hidden="1" x14ac:dyDescent="0.2">
      <c r="A810" s="52" t="s">
        <v>55</v>
      </c>
      <c r="B810" s="52" t="s">
        <v>277</v>
      </c>
      <c r="C810" s="52" t="s">
        <v>276</v>
      </c>
      <c r="D810" s="52" t="s">
        <v>286</v>
      </c>
      <c r="E810" s="52" t="s">
        <v>454</v>
      </c>
      <c r="F810" s="121" t="s">
        <v>2379</v>
      </c>
      <c r="G810" s="52" t="s">
        <v>1104</v>
      </c>
      <c r="H810" s="71" t="s">
        <v>270</v>
      </c>
      <c r="I810" s="71" t="s">
        <v>274</v>
      </c>
      <c r="J810" s="122">
        <v>26000</v>
      </c>
      <c r="K810" s="78"/>
      <c r="L810" s="78"/>
      <c r="M810" s="249" t="s">
        <v>137</v>
      </c>
      <c r="N810" s="312">
        <v>23073</v>
      </c>
      <c r="O810" s="311" t="s">
        <v>3428</v>
      </c>
      <c r="P810" s="308">
        <v>23083</v>
      </c>
      <c r="Q810" s="411" t="s">
        <v>3429</v>
      </c>
      <c r="R810" s="411" t="s">
        <v>1190</v>
      </c>
      <c r="S810" s="411" t="s">
        <v>79</v>
      </c>
      <c r="T810" s="311" t="s">
        <v>2968</v>
      </c>
      <c r="U810" s="311" t="s">
        <v>3957</v>
      </c>
      <c r="V810" s="311" t="s">
        <v>3425</v>
      </c>
      <c r="W810" s="367">
        <v>26000</v>
      </c>
      <c r="X810" s="332" t="s">
        <v>1182</v>
      </c>
      <c r="Y810" s="369" t="s">
        <v>3426</v>
      </c>
      <c r="Z810" s="385" t="s">
        <v>3434</v>
      </c>
      <c r="AA810" s="311">
        <v>7014217444</v>
      </c>
      <c r="AB810" s="312">
        <v>23094</v>
      </c>
      <c r="AC810" s="385" t="s">
        <v>3417</v>
      </c>
      <c r="AD810" s="367">
        <v>26000</v>
      </c>
      <c r="AE810" s="310" t="s">
        <v>2729</v>
      </c>
      <c r="AF810" s="54" t="s">
        <v>2729</v>
      </c>
      <c r="AG810" s="54" t="s">
        <v>3544</v>
      </c>
      <c r="AH810" s="52" t="s">
        <v>3475</v>
      </c>
      <c r="AI810" s="54" t="s">
        <v>2457</v>
      </c>
      <c r="AJ810" s="54"/>
      <c r="AK810" s="54" t="s">
        <v>1519</v>
      </c>
      <c r="AL810" s="52" t="s">
        <v>1571</v>
      </c>
      <c r="AM810" s="52" t="s">
        <v>3553</v>
      </c>
      <c r="AN810" s="122"/>
      <c r="AO810" s="122">
        <v>26000</v>
      </c>
      <c r="AP810" s="119">
        <f t="shared" si="24"/>
        <v>0</v>
      </c>
      <c r="AQ810" s="413">
        <v>23071</v>
      </c>
      <c r="AR810" s="413">
        <v>23071</v>
      </c>
      <c r="AS810" s="413">
        <v>23071</v>
      </c>
      <c r="AT810" s="413">
        <v>23071</v>
      </c>
      <c r="AU810" s="409">
        <v>23100</v>
      </c>
      <c r="AV810" s="367">
        <v>26000</v>
      </c>
      <c r="AW810" s="311">
        <v>0</v>
      </c>
      <c r="AX810" s="311"/>
    </row>
    <row r="811" spans="1:50" s="123" customFormat="1" ht="72" hidden="1" x14ac:dyDescent="0.2">
      <c r="A811" s="52" t="s">
        <v>55</v>
      </c>
      <c r="B811" s="52" t="s">
        <v>277</v>
      </c>
      <c r="C811" s="52" t="s">
        <v>276</v>
      </c>
      <c r="D811" s="52" t="s">
        <v>13</v>
      </c>
      <c r="E811" s="52" t="s">
        <v>454</v>
      </c>
      <c r="F811" s="121" t="s">
        <v>2380</v>
      </c>
      <c r="G811" s="52" t="s">
        <v>1105</v>
      </c>
      <c r="H811" s="71" t="s">
        <v>269</v>
      </c>
      <c r="I811" s="71" t="s">
        <v>274</v>
      </c>
      <c r="J811" s="122">
        <v>24000</v>
      </c>
      <c r="K811" s="78"/>
      <c r="L811" s="78"/>
      <c r="M811" s="249" t="s">
        <v>137</v>
      </c>
      <c r="N811" s="312">
        <v>23073</v>
      </c>
      <c r="O811" s="311" t="s">
        <v>3435</v>
      </c>
      <c r="P811" s="308">
        <v>23083</v>
      </c>
      <c r="Q811" s="411" t="s">
        <v>3424</v>
      </c>
      <c r="R811" s="411" t="s">
        <v>12</v>
      </c>
      <c r="S811" s="411" t="s">
        <v>79</v>
      </c>
      <c r="T811" s="311" t="s">
        <v>3958</v>
      </c>
      <c r="U811" s="311" t="s">
        <v>3959</v>
      </c>
      <c r="V811" s="311" t="s">
        <v>3425</v>
      </c>
      <c r="W811" s="367">
        <v>24000</v>
      </c>
      <c r="X811" s="332" t="s">
        <v>1182</v>
      </c>
      <c r="Y811" s="369" t="s">
        <v>3426</v>
      </c>
      <c r="Z811" s="385" t="s">
        <v>3436</v>
      </c>
      <c r="AA811" s="311">
        <v>7014242520</v>
      </c>
      <c r="AB811" s="312">
        <v>23094</v>
      </c>
      <c r="AC811" s="385" t="s">
        <v>3417</v>
      </c>
      <c r="AD811" s="336">
        <v>24000</v>
      </c>
      <c r="AE811" s="310" t="s">
        <v>2729</v>
      </c>
      <c r="AF811" s="54" t="s">
        <v>2729</v>
      </c>
      <c r="AG811" s="54" t="s">
        <v>3544</v>
      </c>
      <c r="AH811" s="52" t="s">
        <v>3475</v>
      </c>
      <c r="AI811" s="54" t="s">
        <v>2457</v>
      </c>
      <c r="AJ811" s="54"/>
      <c r="AK811" s="54" t="s">
        <v>1518</v>
      </c>
      <c r="AL811" s="54" t="s">
        <v>1571</v>
      </c>
      <c r="AM811" s="52" t="s">
        <v>3553</v>
      </c>
      <c r="AN811" s="122"/>
      <c r="AO811" s="122">
        <v>24000</v>
      </c>
      <c r="AP811" s="119">
        <f t="shared" si="24"/>
        <v>0</v>
      </c>
      <c r="AQ811" s="413">
        <v>23071</v>
      </c>
      <c r="AR811" s="413">
        <v>23071</v>
      </c>
      <c r="AS811" s="413">
        <v>23071</v>
      </c>
      <c r="AT811" s="413">
        <v>23071</v>
      </c>
      <c r="AU811" s="409">
        <v>23100</v>
      </c>
      <c r="AV811" s="367">
        <v>24000</v>
      </c>
      <c r="AW811" s="311">
        <v>0</v>
      </c>
      <c r="AX811" s="311"/>
    </row>
    <row r="812" spans="1:50" s="123" customFormat="1" ht="72" hidden="1" x14ac:dyDescent="0.2">
      <c r="A812" s="52" t="s">
        <v>55</v>
      </c>
      <c r="B812" s="52" t="s">
        <v>277</v>
      </c>
      <c r="C812" s="52" t="s">
        <v>276</v>
      </c>
      <c r="D812" s="52" t="s">
        <v>13</v>
      </c>
      <c r="E812" s="52" t="s">
        <v>454</v>
      </c>
      <c r="F812" s="121" t="s">
        <v>2381</v>
      </c>
      <c r="G812" s="52" t="s">
        <v>1106</v>
      </c>
      <c r="H812" s="71" t="s">
        <v>270</v>
      </c>
      <c r="I812" s="71" t="s">
        <v>274</v>
      </c>
      <c r="J812" s="122">
        <v>6500</v>
      </c>
      <c r="K812" s="78"/>
      <c r="L812" s="78"/>
      <c r="M812" s="249" t="s">
        <v>137</v>
      </c>
      <c r="N812" s="312">
        <v>23072</v>
      </c>
      <c r="O812" s="310" t="s">
        <v>3437</v>
      </c>
      <c r="P812" s="416">
        <v>23089</v>
      </c>
      <c r="Q812" s="411" t="s">
        <v>3413</v>
      </c>
      <c r="R812" s="411" t="s">
        <v>1190</v>
      </c>
      <c r="S812" s="411" t="s">
        <v>79</v>
      </c>
      <c r="T812" s="311" t="s">
        <v>3960</v>
      </c>
      <c r="U812" s="311" t="s">
        <v>3961</v>
      </c>
      <c r="V812" s="310" t="s">
        <v>3438</v>
      </c>
      <c r="W812" s="415">
        <v>6500</v>
      </c>
      <c r="X812" s="332" t="s">
        <v>1182</v>
      </c>
      <c r="Y812" s="369" t="s">
        <v>3439</v>
      </c>
      <c r="Z812" s="385" t="s">
        <v>3440</v>
      </c>
      <c r="AA812" s="311">
        <v>7014217463</v>
      </c>
      <c r="AB812" s="312">
        <v>23096</v>
      </c>
      <c r="AC812" s="385" t="s">
        <v>3417</v>
      </c>
      <c r="AD812" s="336">
        <v>6500</v>
      </c>
      <c r="AE812" s="310" t="s">
        <v>2729</v>
      </c>
      <c r="AF812" s="54" t="s">
        <v>2729</v>
      </c>
      <c r="AG812" s="54" t="s">
        <v>3544</v>
      </c>
      <c r="AH812" s="52" t="s">
        <v>3475</v>
      </c>
      <c r="AI812" s="54" t="s">
        <v>2457</v>
      </c>
      <c r="AJ812" s="54"/>
      <c r="AK812" s="54" t="s">
        <v>1257</v>
      </c>
      <c r="AL812" s="52" t="s">
        <v>1569</v>
      </c>
      <c r="AM812" s="52" t="s">
        <v>3553</v>
      </c>
      <c r="AN812" s="122"/>
      <c r="AO812" s="122">
        <v>6500</v>
      </c>
      <c r="AP812" s="119">
        <f t="shared" si="24"/>
        <v>0</v>
      </c>
      <c r="AQ812" s="413">
        <v>23071</v>
      </c>
      <c r="AR812" s="413">
        <v>23071</v>
      </c>
      <c r="AS812" s="413">
        <v>23071</v>
      </c>
      <c r="AT812" s="413">
        <v>23071</v>
      </c>
      <c r="AU812" s="409">
        <v>23100</v>
      </c>
      <c r="AV812" s="367">
        <v>65000</v>
      </c>
      <c r="AW812" s="311">
        <v>0</v>
      </c>
      <c r="AX812" s="311"/>
    </row>
    <row r="813" spans="1:50" s="123" customFormat="1" ht="72" hidden="1" x14ac:dyDescent="0.2">
      <c r="A813" s="52" t="s">
        <v>55</v>
      </c>
      <c r="B813" s="52" t="s">
        <v>277</v>
      </c>
      <c r="C813" s="52" t="s">
        <v>276</v>
      </c>
      <c r="D813" s="52" t="s">
        <v>16</v>
      </c>
      <c r="E813" s="52" t="s">
        <v>454</v>
      </c>
      <c r="F813" s="121" t="s">
        <v>2382</v>
      </c>
      <c r="G813" s="52" t="s">
        <v>1107</v>
      </c>
      <c r="H813" s="71" t="s">
        <v>387</v>
      </c>
      <c r="I813" s="71" t="s">
        <v>274</v>
      </c>
      <c r="J813" s="122">
        <v>36000</v>
      </c>
      <c r="K813" s="78"/>
      <c r="L813" s="78"/>
      <c r="M813" s="249" t="s">
        <v>137</v>
      </c>
      <c r="N813" s="312">
        <v>23072</v>
      </c>
      <c r="O813" s="311" t="s">
        <v>3441</v>
      </c>
      <c r="P813" s="308">
        <v>23093</v>
      </c>
      <c r="Q813" s="411" t="s">
        <v>3413</v>
      </c>
      <c r="R813" s="411" t="s">
        <v>1190</v>
      </c>
      <c r="S813" s="411" t="s">
        <v>79</v>
      </c>
      <c r="T813" s="311"/>
      <c r="U813" s="311"/>
      <c r="V813" s="311" t="s">
        <v>3414</v>
      </c>
      <c r="W813" s="415">
        <v>36000</v>
      </c>
      <c r="X813" s="332" t="s">
        <v>1182</v>
      </c>
      <c r="Y813" s="385" t="s">
        <v>3415</v>
      </c>
      <c r="Z813" s="385" t="s">
        <v>3442</v>
      </c>
      <c r="AA813" s="311">
        <v>7014216724</v>
      </c>
      <c r="AB813" s="312">
        <v>23096</v>
      </c>
      <c r="AC813" s="385" t="s">
        <v>3417</v>
      </c>
      <c r="AD813" s="415">
        <v>36000</v>
      </c>
      <c r="AE813" s="310" t="s">
        <v>2729</v>
      </c>
      <c r="AF813" s="54" t="s">
        <v>2729</v>
      </c>
      <c r="AG813" s="54" t="s">
        <v>3544</v>
      </c>
      <c r="AH813" s="52" t="s">
        <v>3475</v>
      </c>
      <c r="AI813" s="54" t="s">
        <v>2457</v>
      </c>
      <c r="AJ813" s="54"/>
      <c r="AK813" s="54" t="s">
        <v>1257</v>
      </c>
      <c r="AL813" s="52" t="s">
        <v>1569</v>
      </c>
      <c r="AM813" s="52" t="s">
        <v>3553</v>
      </c>
      <c r="AN813" s="119"/>
      <c r="AO813" s="119">
        <v>35120</v>
      </c>
      <c r="AP813" s="119">
        <f t="shared" si="24"/>
        <v>880</v>
      </c>
      <c r="AQ813" s="413">
        <v>23071</v>
      </c>
      <c r="AR813" s="413">
        <v>23071</v>
      </c>
      <c r="AS813" s="413">
        <v>23071</v>
      </c>
      <c r="AT813" s="413">
        <v>23071</v>
      </c>
      <c r="AU813" s="409">
        <v>23100</v>
      </c>
      <c r="AV813" s="367">
        <v>35120</v>
      </c>
      <c r="AW813" s="311">
        <v>880</v>
      </c>
      <c r="AX813" s="311"/>
    </row>
    <row r="814" spans="1:50" s="123" customFormat="1" ht="72" hidden="1" x14ac:dyDescent="0.2">
      <c r="A814" s="52" t="s">
        <v>55</v>
      </c>
      <c r="B814" s="52" t="s">
        <v>277</v>
      </c>
      <c r="C814" s="52" t="s">
        <v>276</v>
      </c>
      <c r="D814" s="52" t="s">
        <v>16</v>
      </c>
      <c r="E814" s="52" t="s">
        <v>454</v>
      </c>
      <c r="F814" s="121" t="s">
        <v>2383</v>
      </c>
      <c r="G814" s="52" t="s">
        <v>1108</v>
      </c>
      <c r="H814" s="71" t="s">
        <v>269</v>
      </c>
      <c r="I814" s="71" t="s">
        <v>274</v>
      </c>
      <c r="J814" s="122">
        <v>20000</v>
      </c>
      <c r="K814" s="78"/>
      <c r="L814" s="78"/>
      <c r="M814" s="249" t="s">
        <v>137</v>
      </c>
      <c r="N814" s="417">
        <v>23071</v>
      </c>
      <c r="O814" s="311" t="s">
        <v>3423</v>
      </c>
      <c r="P814" s="308">
        <v>23082</v>
      </c>
      <c r="Q814" s="411" t="s">
        <v>3408</v>
      </c>
      <c r="R814" s="411" t="s">
        <v>15</v>
      </c>
      <c r="S814" s="411" t="s">
        <v>79</v>
      </c>
      <c r="T814" s="311"/>
      <c r="U814" s="311"/>
      <c r="V814" s="311" t="s">
        <v>3409</v>
      </c>
      <c r="W814" s="367">
        <v>20000</v>
      </c>
      <c r="X814" s="332" t="s">
        <v>1182</v>
      </c>
      <c r="Y814" s="385" t="s">
        <v>3410</v>
      </c>
      <c r="Z814" s="385" t="s">
        <v>3443</v>
      </c>
      <c r="AA814" s="311">
        <v>7014281937</v>
      </c>
      <c r="AB814" s="205">
        <v>23114</v>
      </c>
      <c r="AC814" s="311"/>
      <c r="AD814" s="311"/>
      <c r="AE814" s="195" t="s">
        <v>3942</v>
      </c>
      <c r="AF814" s="54" t="s">
        <v>3406</v>
      </c>
      <c r="AG814" s="52" t="s">
        <v>3544</v>
      </c>
      <c r="AH814" s="54" t="s">
        <v>3472</v>
      </c>
      <c r="AI814" s="52" t="s">
        <v>2456</v>
      </c>
      <c r="AJ814" s="52"/>
      <c r="AK814" s="54" t="s">
        <v>1257</v>
      </c>
      <c r="AL814" s="52" t="s">
        <v>1569</v>
      </c>
      <c r="AM814" s="52" t="s">
        <v>3553</v>
      </c>
      <c r="AN814" s="122">
        <v>20000</v>
      </c>
      <c r="AO814" s="119"/>
      <c r="AP814" s="119">
        <f t="shared" si="24"/>
        <v>0</v>
      </c>
      <c r="AQ814" s="413">
        <v>23071</v>
      </c>
      <c r="AR814" s="413">
        <v>23071</v>
      </c>
      <c r="AS814" s="413">
        <v>23071</v>
      </c>
      <c r="AT814" s="413">
        <v>23071</v>
      </c>
      <c r="AU814" s="409">
        <v>23100</v>
      </c>
      <c r="AV814" s="367">
        <v>20000</v>
      </c>
      <c r="AW814" s="311">
        <v>0</v>
      </c>
      <c r="AX814" s="311"/>
    </row>
    <row r="815" spans="1:50" s="123" customFormat="1" ht="144" hidden="1" x14ac:dyDescent="0.2">
      <c r="A815" s="52" t="s">
        <v>55</v>
      </c>
      <c r="B815" s="52" t="s">
        <v>277</v>
      </c>
      <c r="C815" s="52" t="s">
        <v>276</v>
      </c>
      <c r="D815" s="52" t="s">
        <v>16</v>
      </c>
      <c r="E815" s="52" t="s">
        <v>454</v>
      </c>
      <c r="F815" s="121" t="s">
        <v>2384</v>
      </c>
      <c r="G815" s="52" t="s">
        <v>1109</v>
      </c>
      <c r="H815" s="71" t="s">
        <v>270</v>
      </c>
      <c r="I815" s="71" t="s">
        <v>268</v>
      </c>
      <c r="J815" s="122">
        <v>21000</v>
      </c>
      <c r="K815" s="78"/>
      <c r="L815" s="78"/>
      <c r="M815" s="249" t="s">
        <v>137</v>
      </c>
      <c r="N815" s="417">
        <v>23071</v>
      </c>
      <c r="O815" s="311"/>
      <c r="P815" s="308"/>
      <c r="Q815" s="187" t="s">
        <v>3962</v>
      </c>
      <c r="R815" s="187" t="s">
        <v>29</v>
      </c>
      <c r="S815" s="187" t="s">
        <v>81</v>
      </c>
      <c r="T815" s="311"/>
      <c r="U815" s="311"/>
      <c r="V815" s="311"/>
      <c r="W815" s="311"/>
      <c r="X815" s="332"/>
      <c r="Y815" s="385"/>
      <c r="Z815" s="311"/>
      <c r="AA815" s="311"/>
      <c r="AB815" s="311"/>
      <c r="AC815" s="311"/>
      <c r="AD815" s="311"/>
      <c r="AE815" s="210" t="s">
        <v>3963</v>
      </c>
      <c r="AF815" s="54" t="s">
        <v>1520</v>
      </c>
      <c r="AG815" s="54"/>
      <c r="AH815" s="54" t="s">
        <v>3459</v>
      </c>
      <c r="AI815" s="52" t="s">
        <v>3467</v>
      </c>
      <c r="AJ815" s="52"/>
      <c r="AK815" s="54" t="s">
        <v>1520</v>
      </c>
      <c r="AL815" s="54" t="s">
        <v>1571</v>
      </c>
      <c r="AM815" s="52" t="s">
        <v>3553</v>
      </c>
      <c r="AN815" s="119"/>
      <c r="AO815" s="119"/>
      <c r="AP815" s="119">
        <f t="shared" si="24"/>
        <v>21000</v>
      </c>
      <c r="AQ815" s="413"/>
      <c r="AR815" s="413"/>
      <c r="AS815" s="413"/>
      <c r="AT815" s="413"/>
      <c r="AU815" s="311"/>
      <c r="AV815" s="367"/>
      <c r="AW815" s="311"/>
      <c r="AX815" s="310" t="s">
        <v>1520</v>
      </c>
    </row>
    <row r="816" spans="1:50" s="123" customFormat="1" ht="72" hidden="1" x14ac:dyDescent="0.2">
      <c r="A816" s="52" t="s">
        <v>55</v>
      </c>
      <c r="B816" s="52" t="s">
        <v>277</v>
      </c>
      <c r="C816" s="52" t="s">
        <v>276</v>
      </c>
      <c r="D816" s="52" t="s">
        <v>10</v>
      </c>
      <c r="E816" s="52" t="s">
        <v>311</v>
      </c>
      <c r="F816" s="121" t="s">
        <v>2385</v>
      </c>
      <c r="G816" s="52" t="s">
        <v>1110</v>
      </c>
      <c r="H816" s="71" t="s">
        <v>1111</v>
      </c>
      <c r="I816" s="71" t="s">
        <v>274</v>
      </c>
      <c r="J816" s="122">
        <v>151200</v>
      </c>
      <c r="K816" s="78"/>
      <c r="L816" s="78"/>
      <c r="M816" s="249" t="s">
        <v>137</v>
      </c>
      <c r="N816" s="312">
        <v>23073</v>
      </c>
      <c r="O816" s="311" t="s">
        <v>3444</v>
      </c>
      <c r="P816" s="308">
        <v>23088</v>
      </c>
      <c r="Q816" s="411" t="s">
        <v>3429</v>
      </c>
      <c r="R816" s="411" t="s">
        <v>1190</v>
      </c>
      <c r="S816" s="411" t="s">
        <v>79</v>
      </c>
      <c r="T816" s="311" t="s">
        <v>3964</v>
      </c>
      <c r="U816" s="311" t="s">
        <v>3965</v>
      </c>
      <c r="V816" s="418" t="s">
        <v>3445</v>
      </c>
      <c r="W816" s="367">
        <v>151200</v>
      </c>
      <c r="X816" s="332" t="s">
        <v>1182</v>
      </c>
      <c r="Y816" s="369" t="s">
        <v>3446</v>
      </c>
      <c r="Z816" s="385" t="s">
        <v>3447</v>
      </c>
      <c r="AA816" s="311">
        <v>7014246272</v>
      </c>
      <c r="AB816" s="312">
        <v>23096</v>
      </c>
      <c r="AC816" s="312">
        <v>23101</v>
      </c>
      <c r="AD816" s="336">
        <v>151200</v>
      </c>
      <c r="AE816" s="310" t="s">
        <v>2729</v>
      </c>
      <c r="AF816" s="54" t="s">
        <v>2729</v>
      </c>
      <c r="AG816" s="54" t="s">
        <v>3544</v>
      </c>
      <c r="AH816" s="52" t="s">
        <v>3475</v>
      </c>
      <c r="AI816" s="52" t="s">
        <v>2457</v>
      </c>
      <c r="AJ816" s="52"/>
      <c r="AK816" s="54" t="s">
        <v>1518</v>
      </c>
      <c r="AL816" s="54" t="s">
        <v>1571</v>
      </c>
      <c r="AM816" s="52" t="s">
        <v>3553</v>
      </c>
      <c r="AN816" s="119"/>
      <c r="AO816" s="119">
        <v>151200</v>
      </c>
      <c r="AP816" s="119">
        <f t="shared" si="24"/>
        <v>0</v>
      </c>
      <c r="AQ816" s="413">
        <v>23071</v>
      </c>
      <c r="AR816" s="413">
        <v>23071</v>
      </c>
      <c r="AS816" s="413">
        <v>23071</v>
      </c>
      <c r="AT816" s="413">
        <v>23071</v>
      </c>
      <c r="AU816" s="409">
        <v>23100</v>
      </c>
      <c r="AV816" s="367">
        <v>151200</v>
      </c>
      <c r="AW816" s="311">
        <v>0</v>
      </c>
      <c r="AX816" s="311"/>
    </row>
    <row r="817" spans="1:50" ht="72" x14ac:dyDescent="0.2">
      <c r="A817" s="52" t="s">
        <v>55</v>
      </c>
      <c r="B817" s="52" t="s">
        <v>277</v>
      </c>
      <c r="C817" s="52" t="s">
        <v>17</v>
      </c>
      <c r="D817" s="52" t="s">
        <v>34</v>
      </c>
      <c r="E817" s="52" t="s">
        <v>454</v>
      </c>
      <c r="F817" s="121" t="s">
        <v>2386</v>
      </c>
      <c r="G817" s="52" t="s">
        <v>1149</v>
      </c>
      <c r="H817" s="71" t="s">
        <v>270</v>
      </c>
      <c r="I817" s="71" t="s">
        <v>1119</v>
      </c>
      <c r="J817" s="122">
        <v>600000</v>
      </c>
      <c r="K817" s="249" t="s">
        <v>137</v>
      </c>
      <c r="L817" s="78"/>
      <c r="M817" s="78"/>
      <c r="N817" s="48">
        <v>23075</v>
      </c>
      <c r="O817" s="52"/>
      <c r="P817" s="167"/>
      <c r="Q817" s="52"/>
      <c r="R817" s="342"/>
      <c r="S817" s="342"/>
      <c r="T817" s="342"/>
      <c r="U817" s="342"/>
      <c r="V817" s="52"/>
      <c r="W817" s="52"/>
      <c r="X817" s="71"/>
      <c r="Y817" s="80"/>
      <c r="Z817" s="52"/>
      <c r="AA817" s="52"/>
      <c r="AB817" s="52"/>
      <c r="AC817" s="52"/>
      <c r="AD817" s="342"/>
      <c r="AE817" s="19" t="s">
        <v>3966</v>
      </c>
      <c r="AF817" s="54" t="s">
        <v>2451</v>
      </c>
      <c r="AG817" s="54" t="s">
        <v>3539</v>
      </c>
      <c r="AH817" s="54" t="s">
        <v>1571</v>
      </c>
      <c r="AI817" s="52" t="s">
        <v>3467</v>
      </c>
      <c r="AJ817" s="52"/>
      <c r="AK817" s="54" t="s">
        <v>1257</v>
      </c>
      <c r="AL817" s="52" t="s">
        <v>1569</v>
      </c>
      <c r="AM817" s="52" t="s">
        <v>3553</v>
      </c>
      <c r="AN817" s="119"/>
      <c r="AO817" s="119"/>
      <c r="AP817" s="119">
        <f t="shared" si="24"/>
        <v>600000</v>
      </c>
      <c r="AQ817" s="413">
        <v>23102</v>
      </c>
      <c r="AR817" s="413">
        <v>23102</v>
      </c>
      <c r="AS817" s="342"/>
      <c r="AT817" s="342"/>
      <c r="AU817" s="342"/>
      <c r="AV817" s="414"/>
      <c r="AW817" s="311"/>
      <c r="AX817" s="342"/>
    </row>
    <row r="818" spans="1:50" ht="72" x14ac:dyDescent="0.2">
      <c r="A818" s="52" t="s">
        <v>55</v>
      </c>
      <c r="B818" s="52" t="s">
        <v>277</v>
      </c>
      <c r="C818" s="52" t="s">
        <v>17</v>
      </c>
      <c r="D818" s="52" t="s">
        <v>34</v>
      </c>
      <c r="E818" s="52" t="s">
        <v>454</v>
      </c>
      <c r="F818" s="121" t="s">
        <v>2387</v>
      </c>
      <c r="G818" s="52" t="s">
        <v>1150</v>
      </c>
      <c r="H818" s="71" t="s">
        <v>270</v>
      </c>
      <c r="I818" s="71" t="s">
        <v>1119</v>
      </c>
      <c r="J818" s="122">
        <v>900000</v>
      </c>
      <c r="K818" s="249" t="s">
        <v>137</v>
      </c>
      <c r="L818" s="78"/>
      <c r="M818" s="78"/>
      <c r="N818" s="48">
        <v>23074</v>
      </c>
      <c r="O818" s="19"/>
      <c r="P818" s="169"/>
      <c r="Q818" s="19"/>
      <c r="R818" s="311"/>
      <c r="S818" s="311"/>
      <c r="T818" s="311"/>
      <c r="U818" s="311"/>
      <c r="V818" s="19"/>
      <c r="W818" s="19"/>
      <c r="X818" s="18"/>
      <c r="Y818" s="46"/>
      <c r="Z818" s="19"/>
      <c r="AA818" s="19"/>
      <c r="AB818" s="19"/>
      <c r="AC818" s="19"/>
      <c r="AD818" s="311"/>
      <c r="AE818" s="52" t="s">
        <v>3966</v>
      </c>
      <c r="AF818" s="54" t="s">
        <v>2451</v>
      </c>
      <c r="AG818" s="54" t="s">
        <v>3539</v>
      </c>
      <c r="AH818" s="54" t="s">
        <v>1571</v>
      </c>
      <c r="AI818" s="52" t="s">
        <v>3467</v>
      </c>
      <c r="AJ818" s="52"/>
      <c r="AK818" s="54" t="s">
        <v>1257</v>
      </c>
      <c r="AL818" s="52" t="s">
        <v>1569</v>
      </c>
      <c r="AM818" s="52" t="s">
        <v>3553</v>
      </c>
      <c r="AN818" s="119"/>
      <c r="AO818" s="119"/>
      <c r="AP818" s="119">
        <f t="shared" si="24"/>
        <v>900000</v>
      </c>
      <c r="AQ818" s="413">
        <v>23102</v>
      </c>
      <c r="AR818" s="413">
        <v>23102</v>
      </c>
      <c r="AS818" s="311"/>
      <c r="AT818" s="311"/>
      <c r="AU818" s="311"/>
      <c r="AV818" s="367"/>
      <c r="AW818" s="311"/>
      <c r="AX818" s="311"/>
    </row>
    <row r="819" spans="1:50" ht="72" x14ac:dyDescent="0.2">
      <c r="A819" s="52" t="s">
        <v>55</v>
      </c>
      <c r="B819" s="52" t="s">
        <v>277</v>
      </c>
      <c r="C819" s="52" t="s">
        <v>17</v>
      </c>
      <c r="D819" s="52" t="s">
        <v>34</v>
      </c>
      <c r="E819" s="52" t="s">
        <v>454</v>
      </c>
      <c r="F819" s="121" t="s">
        <v>2388</v>
      </c>
      <c r="G819" s="52" t="s">
        <v>1151</v>
      </c>
      <c r="H819" s="71" t="s">
        <v>270</v>
      </c>
      <c r="I819" s="71" t="s">
        <v>1119</v>
      </c>
      <c r="J819" s="122">
        <v>1600000</v>
      </c>
      <c r="K819" s="249" t="s">
        <v>137</v>
      </c>
      <c r="L819" s="78"/>
      <c r="M819" s="78"/>
      <c r="N819" s="48">
        <v>23070</v>
      </c>
      <c r="O819" s="19"/>
      <c r="P819" s="169"/>
      <c r="Q819" s="19"/>
      <c r="R819" s="311"/>
      <c r="S819" s="311"/>
      <c r="T819" s="311"/>
      <c r="U819" s="311"/>
      <c r="V819" s="19"/>
      <c r="W819" s="19"/>
      <c r="X819" s="18"/>
      <c r="Y819" s="46"/>
      <c r="Z819" s="19"/>
      <c r="AA819" s="19"/>
      <c r="AB819" s="19"/>
      <c r="AC819" s="19"/>
      <c r="AD819" s="311"/>
      <c r="AE819" s="19" t="s">
        <v>3967</v>
      </c>
      <c r="AF819" s="54" t="s">
        <v>3448</v>
      </c>
      <c r="AG819" s="54" t="s">
        <v>3539</v>
      </c>
      <c r="AH819" s="52" t="s">
        <v>1571</v>
      </c>
      <c r="AI819" s="52" t="s">
        <v>3467</v>
      </c>
      <c r="AJ819" s="52"/>
      <c r="AK819" s="54" t="s">
        <v>1519</v>
      </c>
      <c r="AL819" s="52" t="s">
        <v>1571</v>
      </c>
      <c r="AM819" s="52" t="s">
        <v>3553</v>
      </c>
      <c r="AN819" s="119"/>
      <c r="AO819" s="119"/>
      <c r="AP819" s="119">
        <f t="shared" si="24"/>
        <v>1600000</v>
      </c>
      <c r="AQ819" s="413">
        <v>23071</v>
      </c>
      <c r="AR819" s="413">
        <v>23071</v>
      </c>
      <c r="AS819" s="311"/>
      <c r="AT819" s="311"/>
      <c r="AU819" s="311"/>
      <c r="AV819" s="367"/>
      <c r="AW819" s="311"/>
      <c r="AX819" s="311"/>
    </row>
    <row r="820" spans="1:50" ht="72" x14ac:dyDescent="0.2">
      <c r="A820" s="52" t="s">
        <v>55</v>
      </c>
      <c r="B820" s="52" t="s">
        <v>277</v>
      </c>
      <c r="C820" s="52" t="s">
        <v>17</v>
      </c>
      <c r="D820" s="52" t="s">
        <v>34</v>
      </c>
      <c r="E820" s="52" t="s">
        <v>454</v>
      </c>
      <c r="F820" s="121" t="s">
        <v>2389</v>
      </c>
      <c r="G820" s="52" t="s">
        <v>1152</v>
      </c>
      <c r="H820" s="71" t="s">
        <v>270</v>
      </c>
      <c r="I820" s="71" t="s">
        <v>1119</v>
      </c>
      <c r="J820" s="122">
        <v>993600</v>
      </c>
      <c r="K820" s="249" t="s">
        <v>137</v>
      </c>
      <c r="L820" s="78"/>
      <c r="M820" s="78"/>
      <c r="N820" s="48">
        <v>23073</v>
      </c>
      <c r="O820" s="19"/>
      <c r="P820" s="169"/>
      <c r="Q820" s="19"/>
      <c r="R820" s="311"/>
      <c r="S820" s="311"/>
      <c r="T820" s="311"/>
      <c r="U820" s="311"/>
      <c r="V820" s="19"/>
      <c r="W820" s="19"/>
      <c r="X820" s="18"/>
      <c r="Y820" s="46"/>
      <c r="Z820" s="19"/>
      <c r="AA820" s="19"/>
      <c r="AB820" s="19"/>
      <c r="AC820" s="19"/>
      <c r="AD820" s="311"/>
      <c r="AE820" s="19" t="s">
        <v>3967</v>
      </c>
      <c r="AF820" s="54" t="s">
        <v>3448</v>
      </c>
      <c r="AG820" s="54" t="s">
        <v>3539</v>
      </c>
      <c r="AH820" s="52" t="s">
        <v>1571</v>
      </c>
      <c r="AI820" s="52" t="s">
        <v>3467</v>
      </c>
      <c r="AJ820" s="52"/>
      <c r="AK820" s="54" t="s">
        <v>1257</v>
      </c>
      <c r="AL820" s="52" t="s">
        <v>1569</v>
      </c>
      <c r="AM820" s="52" t="s">
        <v>3553</v>
      </c>
      <c r="AN820" s="119"/>
      <c r="AO820" s="119"/>
      <c r="AP820" s="119">
        <f t="shared" si="24"/>
        <v>993600</v>
      </c>
      <c r="AQ820" s="413">
        <v>23102</v>
      </c>
      <c r="AR820" s="413">
        <v>23102</v>
      </c>
      <c r="AS820" s="311"/>
      <c r="AT820" s="311"/>
      <c r="AU820" s="311"/>
      <c r="AV820" s="367"/>
      <c r="AW820" s="311"/>
      <c r="AX820" s="311"/>
    </row>
    <row r="821" spans="1:50" ht="72" x14ac:dyDescent="0.2">
      <c r="A821" s="52" t="s">
        <v>55</v>
      </c>
      <c r="B821" s="52" t="s">
        <v>277</v>
      </c>
      <c r="C821" s="52" t="s">
        <v>17</v>
      </c>
      <c r="D821" s="52" t="s">
        <v>34</v>
      </c>
      <c r="E821" s="52" t="s">
        <v>454</v>
      </c>
      <c r="F821" s="121" t="s">
        <v>2390</v>
      </c>
      <c r="G821" s="52" t="s">
        <v>1153</v>
      </c>
      <c r="H821" s="71" t="s">
        <v>270</v>
      </c>
      <c r="I821" s="71" t="s">
        <v>1119</v>
      </c>
      <c r="J821" s="122">
        <v>7755000</v>
      </c>
      <c r="K821" s="249" t="s">
        <v>137</v>
      </c>
      <c r="L821" s="78"/>
      <c r="M821" s="78"/>
      <c r="N821" s="49">
        <v>23071</v>
      </c>
      <c r="O821" s="19"/>
      <c r="P821" s="169"/>
      <c r="Q821" s="19"/>
      <c r="R821" s="311"/>
      <c r="S821" s="311"/>
      <c r="T821" s="311"/>
      <c r="U821" s="311"/>
      <c r="V821" s="19"/>
      <c r="W821" s="19"/>
      <c r="X821" s="18"/>
      <c r="Y821" s="46"/>
      <c r="Z821" s="19"/>
      <c r="AA821" s="19"/>
      <c r="AB821" s="19"/>
      <c r="AC821" s="19"/>
      <c r="AD821" s="311"/>
      <c r="AE821" s="52" t="s">
        <v>3966</v>
      </c>
      <c r="AF821" s="54" t="s">
        <v>3449</v>
      </c>
      <c r="AG821" s="54" t="s">
        <v>3539</v>
      </c>
      <c r="AH821" s="54" t="s">
        <v>1571</v>
      </c>
      <c r="AI821" s="52" t="s">
        <v>3467</v>
      </c>
      <c r="AJ821" s="52"/>
      <c r="AK821" s="54" t="s">
        <v>1519</v>
      </c>
      <c r="AL821" s="52" t="s">
        <v>1571</v>
      </c>
      <c r="AM821" s="52" t="s">
        <v>3553</v>
      </c>
      <c r="AN821" s="119"/>
      <c r="AO821" s="119"/>
      <c r="AP821" s="119">
        <f t="shared" si="24"/>
        <v>7755000</v>
      </c>
      <c r="AQ821" s="413">
        <v>23102</v>
      </c>
      <c r="AR821" s="413">
        <v>23102</v>
      </c>
      <c r="AS821" s="311"/>
      <c r="AT821" s="311"/>
      <c r="AU821" s="311"/>
      <c r="AV821" s="367"/>
      <c r="AW821" s="311"/>
      <c r="AX821" s="311"/>
    </row>
    <row r="822" spans="1:50" ht="72" x14ac:dyDescent="0.2">
      <c r="A822" s="52" t="s">
        <v>55</v>
      </c>
      <c r="B822" s="52" t="s">
        <v>277</v>
      </c>
      <c r="C822" s="52" t="s">
        <v>17</v>
      </c>
      <c r="D822" s="52" t="s">
        <v>34</v>
      </c>
      <c r="E822" s="52" t="s">
        <v>454</v>
      </c>
      <c r="F822" s="121" t="s">
        <v>2391</v>
      </c>
      <c r="G822" s="52" t="s">
        <v>1154</v>
      </c>
      <c r="H822" s="71" t="s">
        <v>270</v>
      </c>
      <c r="I822" s="71" t="s">
        <v>1119</v>
      </c>
      <c r="J822" s="122">
        <v>750000</v>
      </c>
      <c r="K822" s="249" t="s">
        <v>137</v>
      </c>
      <c r="L822" s="78"/>
      <c r="M822" s="78"/>
      <c r="N822" s="48">
        <v>23076</v>
      </c>
      <c r="O822" s="19"/>
      <c r="P822" s="169"/>
      <c r="Q822" s="19"/>
      <c r="R822" s="311"/>
      <c r="S822" s="311"/>
      <c r="T822" s="311"/>
      <c r="U822" s="311"/>
      <c r="V822" s="19"/>
      <c r="W822" s="19"/>
      <c r="X822" s="18"/>
      <c r="Y822" s="46"/>
      <c r="Z822" s="19"/>
      <c r="AA822" s="19"/>
      <c r="AB822" s="19"/>
      <c r="AC822" s="19"/>
      <c r="AD822" s="311"/>
      <c r="AE822" s="52" t="s">
        <v>3966</v>
      </c>
      <c r="AF822" s="54" t="s">
        <v>2451</v>
      </c>
      <c r="AG822" s="54" t="s">
        <v>3539</v>
      </c>
      <c r="AH822" s="54" t="s">
        <v>1571</v>
      </c>
      <c r="AI822" s="52" t="s">
        <v>3467</v>
      </c>
      <c r="AJ822" s="52"/>
      <c r="AK822" s="54" t="s">
        <v>1257</v>
      </c>
      <c r="AL822" s="52" t="s">
        <v>1569</v>
      </c>
      <c r="AM822" s="52" t="s">
        <v>3553</v>
      </c>
      <c r="AN822" s="119"/>
      <c r="AO822" s="119"/>
      <c r="AP822" s="119">
        <f t="shared" si="24"/>
        <v>750000</v>
      </c>
      <c r="AQ822" s="413">
        <v>23071</v>
      </c>
      <c r="AR822" s="413">
        <v>23071</v>
      </c>
      <c r="AS822" s="311"/>
      <c r="AT822" s="311"/>
      <c r="AU822" s="311"/>
      <c r="AV822" s="367"/>
      <c r="AW822" s="311"/>
      <c r="AX822" s="311"/>
    </row>
  </sheetData>
  <autoFilter ref="A1:AX822" xr:uid="{00000000-0009-0000-0000-000009000000}">
    <filterColumn colId="2">
      <filters>
        <filter val="ที่ดินและสิ่งก่อสร้าง"/>
      </filters>
    </filterColumn>
    <filterColumn colId="34">
      <filters>
        <filter val="ยังไม่จองเงินในระบบ GFMIS"/>
      </filters>
    </filterColumn>
  </autoFilter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0900-000000000000}"/>
  </dataValidations>
  <pageMargins left="0.70866141732283472" right="0.70866141732283472" top="0.74803149606299213" bottom="0.74803149606299213" header="0.31496062992125984" footer="0.31496062992125984"/>
  <pageSetup paperSize="8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900-000001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R153:S155 X153:X155</xm:sqref>
        </x14:dataValidation>
        <x14:dataValidation type="list" allowBlank="1" showInputMessage="1" showErrorMessage="1" xr:uid="{00000000-0002-0000-0900-000002000000}">
          <x14:formula1>
            <xm:f>Sheet2!$C$19:$C$29</xm:f>
          </x14:formula1>
          <xm:sqref>E1:E1048576</xm:sqref>
        </x14:dataValidation>
        <x14:dataValidation type="list" allowBlank="1" showInputMessage="1" showErrorMessage="1" xr:uid="{00000000-0002-0000-0900-000003000000}">
          <x14:formula1>
            <xm:f>Sheet2!$E$4:$E$5</xm:f>
          </x14:formula1>
          <xm:sqref>C1:C1048576</xm:sqref>
        </x14:dataValidation>
        <x14:dataValidation type="list" allowBlank="1" showInputMessage="1" showErrorMessage="1" xr:uid="{00000000-0002-0000-0900-000004000000}">
          <x14:formula1>
            <xm:f>Sheet2!$H$4:$H$22</xm:f>
          </x14:formula1>
          <xm:sqref>A1:A1048576</xm:sqref>
        </x14:dataValidation>
        <x14:dataValidation type="list" allowBlank="1" showInputMessage="1" showErrorMessage="1" xr:uid="{00000000-0002-0000-0900-000005000000}">
          <x14:formula1>
            <xm:f>Sheet2!$C$4:$C$5</xm:f>
          </x14:formula1>
          <xm:sqref>B1:B1048576</xm:sqref>
        </x14:dataValidation>
        <x14:dataValidation type="list" allowBlank="1" showInputMessage="1" showErrorMessage="1" xr:uid="{00000000-0002-0000-0900-000006000000}">
          <x14:formula1>
            <xm:f>Sheet2!$F$4:$F$20</xm:f>
          </x14:formula1>
          <xm:sqref>D355 D650 D699</xm:sqref>
        </x14:dataValidation>
        <x14:dataValidation type="list" allowBlank="1" showInputMessage="1" showErrorMessage="1" xr:uid="{00000000-0002-0000-0900-000007000000}">
          <x14:formula1>
            <xm:f>Sheet2!$F$4:$F$19</xm:f>
          </x14:formula1>
          <xm:sqref>D356:D649 D651:D698 D700:D1048576 D1:D354</xm:sqref>
        </x14:dataValidation>
        <x14:dataValidation type="list" allowBlank="1" showInputMessage="1" showErrorMessage="1" xr:uid="{00000000-0002-0000-0900-000008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R702:R709 R711:R722 R729:R744 S702:S744 X702:X744 R358:S447 X358:X447 R243:S281 X243:X281 R193:R211 R213:R242 R156:R185 S156:S211 X187:X211 X156:X184 R98:S152 X98:X152 R2:S79 X2:X79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16"/>
  <sheetViews>
    <sheetView workbookViewId="0">
      <selection activeCell="B14" sqref="B14"/>
    </sheetView>
  </sheetViews>
  <sheetFormatPr defaultColWidth="23" defaultRowHeight="43.5" customHeight="1" x14ac:dyDescent="0.2"/>
  <cols>
    <col min="1" max="16384" width="23" style="236"/>
  </cols>
  <sheetData>
    <row r="1" spans="1:1" ht="43.5" customHeight="1" x14ac:dyDescent="0.2">
      <c r="A1" s="236" t="s">
        <v>3536</v>
      </c>
    </row>
    <row r="2" spans="1:1" ht="43.5" customHeight="1" x14ac:dyDescent="0.2">
      <c r="A2" s="236" t="s">
        <v>3537</v>
      </c>
    </row>
    <row r="3" spans="1:1" ht="43.5" customHeight="1" x14ac:dyDescent="0.2">
      <c r="A3" s="236" t="s">
        <v>3538</v>
      </c>
    </row>
    <row r="4" spans="1:1" ht="43.5" customHeight="1" x14ac:dyDescent="0.2">
      <c r="A4" s="236" t="s">
        <v>3539</v>
      </c>
    </row>
    <row r="5" spans="1:1" ht="43.5" customHeight="1" x14ac:dyDescent="0.2">
      <c r="A5" s="236" t="s">
        <v>3540</v>
      </c>
    </row>
    <row r="6" spans="1:1" ht="43.5" customHeight="1" x14ac:dyDescent="0.2">
      <c r="A6" s="236" t="s">
        <v>3541</v>
      </c>
    </row>
    <row r="7" spans="1:1" ht="43.5" customHeight="1" x14ac:dyDescent="0.2">
      <c r="A7" s="236" t="s">
        <v>3544</v>
      </c>
    </row>
    <row r="8" spans="1:1" ht="43.5" customHeight="1" x14ac:dyDescent="0.2">
      <c r="A8" s="236" t="s">
        <v>3542</v>
      </c>
    </row>
    <row r="9" spans="1:1" ht="43.5" customHeight="1" x14ac:dyDescent="0.2">
      <c r="A9" s="236" t="s">
        <v>3543</v>
      </c>
    </row>
    <row r="10" spans="1:1" ht="43.5" customHeight="1" x14ac:dyDescent="0.2">
      <c r="A10" s="236" t="s">
        <v>3545</v>
      </c>
    </row>
    <row r="11" spans="1:1" ht="43.5" customHeight="1" x14ac:dyDescent="0.2">
      <c r="A11" s="236" t="s">
        <v>3546</v>
      </c>
    </row>
    <row r="12" spans="1:1" ht="43.5" customHeight="1" x14ac:dyDescent="0.2">
      <c r="A12" s="236" t="s">
        <v>3547</v>
      </c>
    </row>
    <row r="13" spans="1:1" ht="43.5" customHeight="1" x14ac:dyDescent="0.2">
      <c r="A13" s="236" t="s">
        <v>3548</v>
      </c>
    </row>
    <row r="14" spans="1:1" ht="43.5" customHeight="1" x14ac:dyDescent="0.2">
      <c r="A14" s="236" t="s">
        <v>3549</v>
      </c>
    </row>
    <row r="15" spans="1:1" ht="43.5" customHeight="1" x14ac:dyDescent="0.2">
      <c r="A15" s="236" t="s">
        <v>3550</v>
      </c>
    </row>
    <row r="16" spans="1:1" ht="43.5" customHeight="1" x14ac:dyDescent="0.2">
      <c r="A16" s="236" t="s">
        <v>3551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O25"/>
  <sheetViews>
    <sheetView view="pageBreakPreview" topLeftCell="A2" zoomScale="80" zoomScaleNormal="100" zoomScaleSheetLayoutView="80" workbookViewId="0">
      <pane xSplit="1" ySplit="4" topLeftCell="B15" activePane="bottomRight" state="frozen"/>
      <selection activeCell="A2" sqref="A2"/>
      <selection pane="topRight" activeCell="B2" sqref="B2"/>
      <selection pane="bottomLeft" activeCell="A6" sqref="A6"/>
      <selection pane="bottomRight" activeCell="B36" sqref="B36"/>
    </sheetView>
  </sheetViews>
  <sheetFormatPr defaultRowHeight="24" x14ac:dyDescent="0.55000000000000004"/>
  <cols>
    <col min="1" max="1" width="7" style="93" customWidth="1"/>
    <col min="2" max="2" width="31.75" style="93" customWidth="1"/>
    <col min="3" max="4" width="17.25" style="93" customWidth="1"/>
    <col min="5" max="5" width="21.375" style="93" customWidth="1"/>
    <col min="6" max="6" width="12.25" style="93" hidden="1" customWidth="1"/>
    <col min="7" max="7" width="12.25" style="93" customWidth="1"/>
    <col min="8" max="9" width="12.625" style="93" customWidth="1"/>
    <col min="10" max="10" width="12.25" style="93" customWidth="1"/>
    <col min="11" max="11" width="15" style="93" customWidth="1"/>
    <col min="12" max="12" width="13.375" style="93" customWidth="1"/>
    <col min="13" max="13" width="22" style="93" customWidth="1"/>
    <col min="14" max="14" width="27.375" style="93" customWidth="1"/>
    <col min="15" max="15" width="0.75" style="93" customWidth="1"/>
    <col min="16" max="256" width="9" style="93"/>
    <col min="257" max="257" width="7" style="93" customWidth="1"/>
    <col min="258" max="258" width="31.75" style="93" customWidth="1"/>
    <col min="259" max="260" width="17.25" style="93" customWidth="1"/>
    <col min="261" max="261" width="21.375" style="93" customWidth="1"/>
    <col min="262" max="262" width="0" style="93" hidden="1" customWidth="1"/>
    <col min="263" max="263" width="12.25" style="93" customWidth="1"/>
    <col min="264" max="265" width="12.625" style="93" customWidth="1"/>
    <col min="266" max="266" width="12.25" style="93" customWidth="1"/>
    <col min="267" max="267" width="15" style="93" customWidth="1"/>
    <col min="268" max="268" width="13.375" style="93" customWidth="1"/>
    <col min="269" max="269" width="22" style="93" customWidth="1"/>
    <col min="270" max="270" width="27.375" style="93" customWidth="1"/>
    <col min="271" max="271" width="0.75" style="93" customWidth="1"/>
    <col min="272" max="512" width="9" style="93"/>
    <col min="513" max="513" width="7" style="93" customWidth="1"/>
    <col min="514" max="514" width="31.75" style="93" customWidth="1"/>
    <col min="515" max="516" width="17.25" style="93" customWidth="1"/>
    <col min="517" max="517" width="21.375" style="93" customWidth="1"/>
    <col min="518" max="518" width="0" style="93" hidden="1" customWidth="1"/>
    <col min="519" max="519" width="12.25" style="93" customWidth="1"/>
    <col min="520" max="521" width="12.625" style="93" customWidth="1"/>
    <col min="522" max="522" width="12.25" style="93" customWidth="1"/>
    <col min="523" max="523" width="15" style="93" customWidth="1"/>
    <col min="524" max="524" width="13.375" style="93" customWidth="1"/>
    <col min="525" max="525" width="22" style="93" customWidth="1"/>
    <col min="526" max="526" width="27.375" style="93" customWidth="1"/>
    <col min="527" max="527" width="0.75" style="93" customWidth="1"/>
    <col min="528" max="768" width="9" style="93"/>
    <col min="769" max="769" width="7" style="93" customWidth="1"/>
    <col min="770" max="770" width="31.75" style="93" customWidth="1"/>
    <col min="771" max="772" width="17.25" style="93" customWidth="1"/>
    <col min="773" max="773" width="21.375" style="93" customWidth="1"/>
    <col min="774" max="774" width="0" style="93" hidden="1" customWidth="1"/>
    <col min="775" max="775" width="12.25" style="93" customWidth="1"/>
    <col min="776" max="777" width="12.625" style="93" customWidth="1"/>
    <col min="778" max="778" width="12.25" style="93" customWidth="1"/>
    <col min="779" max="779" width="15" style="93" customWidth="1"/>
    <col min="780" max="780" width="13.375" style="93" customWidth="1"/>
    <col min="781" max="781" width="22" style="93" customWidth="1"/>
    <col min="782" max="782" width="27.375" style="93" customWidth="1"/>
    <col min="783" max="783" width="0.75" style="93" customWidth="1"/>
    <col min="784" max="1024" width="9" style="93"/>
    <col min="1025" max="1025" width="7" style="93" customWidth="1"/>
    <col min="1026" max="1026" width="31.75" style="93" customWidth="1"/>
    <col min="1027" max="1028" width="17.25" style="93" customWidth="1"/>
    <col min="1029" max="1029" width="21.375" style="93" customWidth="1"/>
    <col min="1030" max="1030" width="0" style="93" hidden="1" customWidth="1"/>
    <col min="1031" max="1031" width="12.25" style="93" customWidth="1"/>
    <col min="1032" max="1033" width="12.625" style="93" customWidth="1"/>
    <col min="1034" max="1034" width="12.25" style="93" customWidth="1"/>
    <col min="1035" max="1035" width="15" style="93" customWidth="1"/>
    <col min="1036" max="1036" width="13.375" style="93" customWidth="1"/>
    <col min="1037" max="1037" width="22" style="93" customWidth="1"/>
    <col min="1038" max="1038" width="27.375" style="93" customWidth="1"/>
    <col min="1039" max="1039" width="0.75" style="93" customWidth="1"/>
    <col min="1040" max="1280" width="9" style="93"/>
    <col min="1281" max="1281" width="7" style="93" customWidth="1"/>
    <col min="1282" max="1282" width="31.75" style="93" customWidth="1"/>
    <col min="1283" max="1284" width="17.25" style="93" customWidth="1"/>
    <col min="1285" max="1285" width="21.375" style="93" customWidth="1"/>
    <col min="1286" max="1286" width="0" style="93" hidden="1" customWidth="1"/>
    <col min="1287" max="1287" width="12.25" style="93" customWidth="1"/>
    <col min="1288" max="1289" width="12.625" style="93" customWidth="1"/>
    <col min="1290" max="1290" width="12.25" style="93" customWidth="1"/>
    <col min="1291" max="1291" width="15" style="93" customWidth="1"/>
    <col min="1292" max="1292" width="13.375" style="93" customWidth="1"/>
    <col min="1293" max="1293" width="22" style="93" customWidth="1"/>
    <col min="1294" max="1294" width="27.375" style="93" customWidth="1"/>
    <col min="1295" max="1295" width="0.75" style="93" customWidth="1"/>
    <col min="1296" max="1536" width="9" style="93"/>
    <col min="1537" max="1537" width="7" style="93" customWidth="1"/>
    <col min="1538" max="1538" width="31.75" style="93" customWidth="1"/>
    <col min="1539" max="1540" width="17.25" style="93" customWidth="1"/>
    <col min="1541" max="1541" width="21.375" style="93" customWidth="1"/>
    <col min="1542" max="1542" width="0" style="93" hidden="1" customWidth="1"/>
    <col min="1543" max="1543" width="12.25" style="93" customWidth="1"/>
    <col min="1544" max="1545" width="12.625" style="93" customWidth="1"/>
    <col min="1546" max="1546" width="12.25" style="93" customWidth="1"/>
    <col min="1547" max="1547" width="15" style="93" customWidth="1"/>
    <col min="1548" max="1548" width="13.375" style="93" customWidth="1"/>
    <col min="1549" max="1549" width="22" style="93" customWidth="1"/>
    <col min="1550" max="1550" width="27.375" style="93" customWidth="1"/>
    <col min="1551" max="1551" width="0.75" style="93" customWidth="1"/>
    <col min="1552" max="1792" width="9" style="93"/>
    <col min="1793" max="1793" width="7" style="93" customWidth="1"/>
    <col min="1794" max="1794" width="31.75" style="93" customWidth="1"/>
    <col min="1795" max="1796" width="17.25" style="93" customWidth="1"/>
    <col min="1797" max="1797" width="21.375" style="93" customWidth="1"/>
    <col min="1798" max="1798" width="0" style="93" hidden="1" customWidth="1"/>
    <col min="1799" max="1799" width="12.25" style="93" customWidth="1"/>
    <col min="1800" max="1801" width="12.625" style="93" customWidth="1"/>
    <col min="1802" max="1802" width="12.25" style="93" customWidth="1"/>
    <col min="1803" max="1803" width="15" style="93" customWidth="1"/>
    <col min="1804" max="1804" width="13.375" style="93" customWidth="1"/>
    <col min="1805" max="1805" width="22" style="93" customWidth="1"/>
    <col min="1806" max="1806" width="27.375" style="93" customWidth="1"/>
    <col min="1807" max="1807" width="0.75" style="93" customWidth="1"/>
    <col min="1808" max="2048" width="9" style="93"/>
    <col min="2049" max="2049" width="7" style="93" customWidth="1"/>
    <col min="2050" max="2050" width="31.75" style="93" customWidth="1"/>
    <col min="2051" max="2052" width="17.25" style="93" customWidth="1"/>
    <col min="2053" max="2053" width="21.375" style="93" customWidth="1"/>
    <col min="2054" max="2054" width="0" style="93" hidden="1" customWidth="1"/>
    <col min="2055" max="2055" width="12.25" style="93" customWidth="1"/>
    <col min="2056" max="2057" width="12.625" style="93" customWidth="1"/>
    <col min="2058" max="2058" width="12.25" style="93" customWidth="1"/>
    <col min="2059" max="2059" width="15" style="93" customWidth="1"/>
    <col min="2060" max="2060" width="13.375" style="93" customWidth="1"/>
    <col min="2061" max="2061" width="22" style="93" customWidth="1"/>
    <col min="2062" max="2062" width="27.375" style="93" customWidth="1"/>
    <col min="2063" max="2063" width="0.75" style="93" customWidth="1"/>
    <col min="2064" max="2304" width="9" style="93"/>
    <col min="2305" max="2305" width="7" style="93" customWidth="1"/>
    <col min="2306" max="2306" width="31.75" style="93" customWidth="1"/>
    <col min="2307" max="2308" width="17.25" style="93" customWidth="1"/>
    <col min="2309" max="2309" width="21.375" style="93" customWidth="1"/>
    <col min="2310" max="2310" width="0" style="93" hidden="1" customWidth="1"/>
    <col min="2311" max="2311" width="12.25" style="93" customWidth="1"/>
    <col min="2312" max="2313" width="12.625" style="93" customWidth="1"/>
    <col min="2314" max="2314" width="12.25" style="93" customWidth="1"/>
    <col min="2315" max="2315" width="15" style="93" customWidth="1"/>
    <col min="2316" max="2316" width="13.375" style="93" customWidth="1"/>
    <col min="2317" max="2317" width="22" style="93" customWidth="1"/>
    <col min="2318" max="2318" width="27.375" style="93" customWidth="1"/>
    <col min="2319" max="2319" width="0.75" style="93" customWidth="1"/>
    <col min="2320" max="2560" width="9" style="93"/>
    <col min="2561" max="2561" width="7" style="93" customWidth="1"/>
    <col min="2562" max="2562" width="31.75" style="93" customWidth="1"/>
    <col min="2563" max="2564" width="17.25" style="93" customWidth="1"/>
    <col min="2565" max="2565" width="21.375" style="93" customWidth="1"/>
    <col min="2566" max="2566" width="0" style="93" hidden="1" customWidth="1"/>
    <col min="2567" max="2567" width="12.25" style="93" customWidth="1"/>
    <col min="2568" max="2569" width="12.625" style="93" customWidth="1"/>
    <col min="2570" max="2570" width="12.25" style="93" customWidth="1"/>
    <col min="2571" max="2571" width="15" style="93" customWidth="1"/>
    <col min="2572" max="2572" width="13.375" style="93" customWidth="1"/>
    <col min="2573" max="2573" width="22" style="93" customWidth="1"/>
    <col min="2574" max="2574" width="27.375" style="93" customWidth="1"/>
    <col min="2575" max="2575" width="0.75" style="93" customWidth="1"/>
    <col min="2576" max="2816" width="9" style="93"/>
    <col min="2817" max="2817" width="7" style="93" customWidth="1"/>
    <col min="2818" max="2818" width="31.75" style="93" customWidth="1"/>
    <col min="2819" max="2820" width="17.25" style="93" customWidth="1"/>
    <col min="2821" max="2821" width="21.375" style="93" customWidth="1"/>
    <col min="2822" max="2822" width="0" style="93" hidden="1" customWidth="1"/>
    <col min="2823" max="2823" width="12.25" style="93" customWidth="1"/>
    <col min="2824" max="2825" width="12.625" style="93" customWidth="1"/>
    <col min="2826" max="2826" width="12.25" style="93" customWidth="1"/>
    <col min="2827" max="2827" width="15" style="93" customWidth="1"/>
    <col min="2828" max="2828" width="13.375" style="93" customWidth="1"/>
    <col min="2829" max="2829" width="22" style="93" customWidth="1"/>
    <col min="2830" max="2830" width="27.375" style="93" customWidth="1"/>
    <col min="2831" max="2831" width="0.75" style="93" customWidth="1"/>
    <col min="2832" max="3072" width="9" style="93"/>
    <col min="3073" max="3073" width="7" style="93" customWidth="1"/>
    <col min="3074" max="3074" width="31.75" style="93" customWidth="1"/>
    <col min="3075" max="3076" width="17.25" style="93" customWidth="1"/>
    <col min="3077" max="3077" width="21.375" style="93" customWidth="1"/>
    <col min="3078" max="3078" width="0" style="93" hidden="1" customWidth="1"/>
    <col min="3079" max="3079" width="12.25" style="93" customWidth="1"/>
    <col min="3080" max="3081" width="12.625" style="93" customWidth="1"/>
    <col min="3082" max="3082" width="12.25" style="93" customWidth="1"/>
    <col min="3083" max="3083" width="15" style="93" customWidth="1"/>
    <col min="3084" max="3084" width="13.375" style="93" customWidth="1"/>
    <col min="3085" max="3085" width="22" style="93" customWidth="1"/>
    <col min="3086" max="3086" width="27.375" style="93" customWidth="1"/>
    <col min="3087" max="3087" width="0.75" style="93" customWidth="1"/>
    <col min="3088" max="3328" width="9" style="93"/>
    <col min="3329" max="3329" width="7" style="93" customWidth="1"/>
    <col min="3330" max="3330" width="31.75" style="93" customWidth="1"/>
    <col min="3331" max="3332" width="17.25" style="93" customWidth="1"/>
    <col min="3333" max="3333" width="21.375" style="93" customWidth="1"/>
    <col min="3334" max="3334" width="0" style="93" hidden="1" customWidth="1"/>
    <col min="3335" max="3335" width="12.25" style="93" customWidth="1"/>
    <col min="3336" max="3337" width="12.625" style="93" customWidth="1"/>
    <col min="3338" max="3338" width="12.25" style="93" customWidth="1"/>
    <col min="3339" max="3339" width="15" style="93" customWidth="1"/>
    <col min="3340" max="3340" width="13.375" style="93" customWidth="1"/>
    <col min="3341" max="3341" width="22" style="93" customWidth="1"/>
    <col min="3342" max="3342" width="27.375" style="93" customWidth="1"/>
    <col min="3343" max="3343" width="0.75" style="93" customWidth="1"/>
    <col min="3344" max="3584" width="9" style="93"/>
    <col min="3585" max="3585" width="7" style="93" customWidth="1"/>
    <col min="3586" max="3586" width="31.75" style="93" customWidth="1"/>
    <col min="3587" max="3588" width="17.25" style="93" customWidth="1"/>
    <col min="3589" max="3589" width="21.375" style="93" customWidth="1"/>
    <col min="3590" max="3590" width="0" style="93" hidden="1" customWidth="1"/>
    <col min="3591" max="3591" width="12.25" style="93" customWidth="1"/>
    <col min="3592" max="3593" width="12.625" style="93" customWidth="1"/>
    <col min="3594" max="3594" width="12.25" style="93" customWidth="1"/>
    <col min="3595" max="3595" width="15" style="93" customWidth="1"/>
    <col min="3596" max="3596" width="13.375" style="93" customWidth="1"/>
    <col min="3597" max="3597" width="22" style="93" customWidth="1"/>
    <col min="3598" max="3598" width="27.375" style="93" customWidth="1"/>
    <col min="3599" max="3599" width="0.75" style="93" customWidth="1"/>
    <col min="3600" max="3840" width="9" style="93"/>
    <col min="3841" max="3841" width="7" style="93" customWidth="1"/>
    <col min="3842" max="3842" width="31.75" style="93" customWidth="1"/>
    <col min="3843" max="3844" width="17.25" style="93" customWidth="1"/>
    <col min="3845" max="3845" width="21.375" style="93" customWidth="1"/>
    <col min="3846" max="3846" width="0" style="93" hidden="1" customWidth="1"/>
    <col min="3847" max="3847" width="12.25" style="93" customWidth="1"/>
    <col min="3848" max="3849" width="12.625" style="93" customWidth="1"/>
    <col min="3850" max="3850" width="12.25" style="93" customWidth="1"/>
    <col min="3851" max="3851" width="15" style="93" customWidth="1"/>
    <col min="3852" max="3852" width="13.375" style="93" customWidth="1"/>
    <col min="3853" max="3853" width="22" style="93" customWidth="1"/>
    <col min="3854" max="3854" width="27.375" style="93" customWidth="1"/>
    <col min="3855" max="3855" width="0.75" style="93" customWidth="1"/>
    <col min="3856" max="4096" width="9" style="93"/>
    <col min="4097" max="4097" width="7" style="93" customWidth="1"/>
    <col min="4098" max="4098" width="31.75" style="93" customWidth="1"/>
    <col min="4099" max="4100" width="17.25" style="93" customWidth="1"/>
    <col min="4101" max="4101" width="21.375" style="93" customWidth="1"/>
    <col min="4102" max="4102" width="0" style="93" hidden="1" customWidth="1"/>
    <col min="4103" max="4103" width="12.25" style="93" customWidth="1"/>
    <col min="4104" max="4105" width="12.625" style="93" customWidth="1"/>
    <col min="4106" max="4106" width="12.25" style="93" customWidth="1"/>
    <col min="4107" max="4107" width="15" style="93" customWidth="1"/>
    <col min="4108" max="4108" width="13.375" style="93" customWidth="1"/>
    <col min="4109" max="4109" width="22" style="93" customWidth="1"/>
    <col min="4110" max="4110" width="27.375" style="93" customWidth="1"/>
    <col min="4111" max="4111" width="0.75" style="93" customWidth="1"/>
    <col min="4112" max="4352" width="9" style="93"/>
    <col min="4353" max="4353" width="7" style="93" customWidth="1"/>
    <col min="4354" max="4354" width="31.75" style="93" customWidth="1"/>
    <col min="4355" max="4356" width="17.25" style="93" customWidth="1"/>
    <col min="4357" max="4357" width="21.375" style="93" customWidth="1"/>
    <col min="4358" max="4358" width="0" style="93" hidden="1" customWidth="1"/>
    <col min="4359" max="4359" width="12.25" style="93" customWidth="1"/>
    <col min="4360" max="4361" width="12.625" style="93" customWidth="1"/>
    <col min="4362" max="4362" width="12.25" style="93" customWidth="1"/>
    <col min="4363" max="4363" width="15" style="93" customWidth="1"/>
    <col min="4364" max="4364" width="13.375" style="93" customWidth="1"/>
    <col min="4365" max="4365" width="22" style="93" customWidth="1"/>
    <col min="4366" max="4366" width="27.375" style="93" customWidth="1"/>
    <col min="4367" max="4367" width="0.75" style="93" customWidth="1"/>
    <col min="4368" max="4608" width="9" style="93"/>
    <col min="4609" max="4609" width="7" style="93" customWidth="1"/>
    <col min="4610" max="4610" width="31.75" style="93" customWidth="1"/>
    <col min="4611" max="4612" width="17.25" style="93" customWidth="1"/>
    <col min="4613" max="4613" width="21.375" style="93" customWidth="1"/>
    <col min="4614" max="4614" width="0" style="93" hidden="1" customWidth="1"/>
    <col min="4615" max="4615" width="12.25" style="93" customWidth="1"/>
    <col min="4616" max="4617" width="12.625" style="93" customWidth="1"/>
    <col min="4618" max="4618" width="12.25" style="93" customWidth="1"/>
    <col min="4619" max="4619" width="15" style="93" customWidth="1"/>
    <col min="4620" max="4620" width="13.375" style="93" customWidth="1"/>
    <col min="4621" max="4621" width="22" style="93" customWidth="1"/>
    <col min="4622" max="4622" width="27.375" style="93" customWidth="1"/>
    <col min="4623" max="4623" width="0.75" style="93" customWidth="1"/>
    <col min="4624" max="4864" width="9" style="93"/>
    <col min="4865" max="4865" width="7" style="93" customWidth="1"/>
    <col min="4866" max="4866" width="31.75" style="93" customWidth="1"/>
    <col min="4867" max="4868" width="17.25" style="93" customWidth="1"/>
    <col min="4869" max="4869" width="21.375" style="93" customWidth="1"/>
    <col min="4870" max="4870" width="0" style="93" hidden="1" customWidth="1"/>
    <col min="4871" max="4871" width="12.25" style="93" customWidth="1"/>
    <col min="4872" max="4873" width="12.625" style="93" customWidth="1"/>
    <col min="4874" max="4874" width="12.25" style="93" customWidth="1"/>
    <col min="4875" max="4875" width="15" style="93" customWidth="1"/>
    <col min="4876" max="4876" width="13.375" style="93" customWidth="1"/>
    <col min="4877" max="4877" width="22" style="93" customWidth="1"/>
    <col min="4878" max="4878" width="27.375" style="93" customWidth="1"/>
    <col min="4879" max="4879" width="0.75" style="93" customWidth="1"/>
    <col min="4880" max="5120" width="9" style="93"/>
    <col min="5121" max="5121" width="7" style="93" customWidth="1"/>
    <col min="5122" max="5122" width="31.75" style="93" customWidth="1"/>
    <col min="5123" max="5124" width="17.25" style="93" customWidth="1"/>
    <col min="5125" max="5125" width="21.375" style="93" customWidth="1"/>
    <col min="5126" max="5126" width="0" style="93" hidden="1" customWidth="1"/>
    <col min="5127" max="5127" width="12.25" style="93" customWidth="1"/>
    <col min="5128" max="5129" width="12.625" style="93" customWidth="1"/>
    <col min="5130" max="5130" width="12.25" style="93" customWidth="1"/>
    <col min="5131" max="5131" width="15" style="93" customWidth="1"/>
    <col min="5132" max="5132" width="13.375" style="93" customWidth="1"/>
    <col min="5133" max="5133" width="22" style="93" customWidth="1"/>
    <col min="5134" max="5134" width="27.375" style="93" customWidth="1"/>
    <col min="5135" max="5135" width="0.75" style="93" customWidth="1"/>
    <col min="5136" max="5376" width="9" style="93"/>
    <col min="5377" max="5377" width="7" style="93" customWidth="1"/>
    <col min="5378" max="5378" width="31.75" style="93" customWidth="1"/>
    <col min="5379" max="5380" width="17.25" style="93" customWidth="1"/>
    <col min="5381" max="5381" width="21.375" style="93" customWidth="1"/>
    <col min="5382" max="5382" width="0" style="93" hidden="1" customWidth="1"/>
    <col min="5383" max="5383" width="12.25" style="93" customWidth="1"/>
    <col min="5384" max="5385" width="12.625" style="93" customWidth="1"/>
    <col min="5386" max="5386" width="12.25" style="93" customWidth="1"/>
    <col min="5387" max="5387" width="15" style="93" customWidth="1"/>
    <col min="5388" max="5388" width="13.375" style="93" customWidth="1"/>
    <col min="5389" max="5389" width="22" style="93" customWidth="1"/>
    <col min="5390" max="5390" width="27.375" style="93" customWidth="1"/>
    <col min="5391" max="5391" width="0.75" style="93" customWidth="1"/>
    <col min="5392" max="5632" width="9" style="93"/>
    <col min="5633" max="5633" width="7" style="93" customWidth="1"/>
    <col min="5634" max="5634" width="31.75" style="93" customWidth="1"/>
    <col min="5635" max="5636" width="17.25" style="93" customWidth="1"/>
    <col min="5637" max="5637" width="21.375" style="93" customWidth="1"/>
    <col min="5638" max="5638" width="0" style="93" hidden="1" customWidth="1"/>
    <col min="5639" max="5639" width="12.25" style="93" customWidth="1"/>
    <col min="5640" max="5641" width="12.625" style="93" customWidth="1"/>
    <col min="5642" max="5642" width="12.25" style="93" customWidth="1"/>
    <col min="5643" max="5643" width="15" style="93" customWidth="1"/>
    <col min="5644" max="5644" width="13.375" style="93" customWidth="1"/>
    <col min="5645" max="5645" width="22" style="93" customWidth="1"/>
    <col min="5646" max="5646" width="27.375" style="93" customWidth="1"/>
    <col min="5647" max="5647" width="0.75" style="93" customWidth="1"/>
    <col min="5648" max="5888" width="9" style="93"/>
    <col min="5889" max="5889" width="7" style="93" customWidth="1"/>
    <col min="5890" max="5890" width="31.75" style="93" customWidth="1"/>
    <col min="5891" max="5892" width="17.25" style="93" customWidth="1"/>
    <col min="5893" max="5893" width="21.375" style="93" customWidth="1"/>
    <col min="5894" max="5894" width="0" style="93" hidden="1" customWidth="1"/>
    <col min="5895" max="5895" width="12.25" style="93" customWidth="1"/>
    <col min="5896" max="5897" width="12.625" style="93" customWidth="1"/>
    <col min="5898" max="5898" width="12.25" style="93" customWidth="1"/>
    <col min="5899" max="5899" width="15" style="93" customWidth="1"/>
    <col min="5900" max="5900" width="13.375" style="93" customWidth="1"/>
    <col min="5901" max="5901" width="22" style="93" customWidth="1"/>
    <col min="5902" max="5902" width="27.375" style="93" customWidth="1"/>
    <col min="5903" max="5903" width="0.75" style="93" customWidth="1"/>
    <col min="5904" max="6144" width="9" style="93"/>
    <col min="6145" max="6145" width="7" style="93" customWidth="1"/>
    <col min="6146" max="6146" width="31.75" style="93" customWidth="1"/>
    <col min="6147" max="6148" width="17.25" style="93" customWidth="1"/>
    <col min="6149" max="6149" width="21.375" style="93" customWidth="1"/>
    <col min="6150" max="6150" width="0" style="93" hidden="1" customWidth="1"/>
    <col min="6151" max="6151" width="12.25" style="93" customWidth="1"/>
    <col min="6152" max="6153" width="12.625" style="93" customWidth="1"/>
    <col min="6154" max="6154" width="12.25" style="93" customWidth="1"/>
    <col min="6155" max="6155" width="15" style="93" customWidth="1"/>
    <col min="6156" max="6156" width="13.375" style="93" customWidth="1"/>
    <col min="6157" max="6157" width="22" style="93" customWidth="1"/>
    <col min="6158" max="6158" width="27.375" style="93" customWidth="1"/>
    <col min="6159" max="6159" width="0.75" style="93" customWidth="1"/>
    <col min="6160" max="6400" width="9" style="93"/>
    <col min="6401" max="6401" width="7" style="93" customWidth="1"/>
    <col min="6402" max="6402" width="31.75" style="93" customWidth="1"/>
    <col min="6403" max="6404" width="17.25" style="93" customWidth="1"/>
    <col min="6405" max="6405" width="21.375" style="93" customWidth="1"/>
    <col min="6406" max="6406" width="0" style="93" hidden="1" customWidth="1"/>
    <col min="6407" max="6407" width="12.25" style="93" customWidth="1"/>
    <col min="6408" max="6409" width="12.625" style="93" customWidth="1"/>
    <col min="6410" max="6410" width="12.25" style="93" customWidth="1"/>
    <col min="6411" max="6411" width="15" style="93" customWidth="1"/>
    <col min="6412" max="6412" width="13.375" style="93" customWidth="1"/>
    <col min="6413" max="6413" width="22" style="93" customWidth="1"/>
    <col min="6414" max="6414" width="27.375" style="93" customWidth="1"/>
    <col min="6415" max="6415" width="0.75" style="93" customWidth="1"/>
    <col min="6416" max="6656" width="9" style="93"/>
    <col min="6657" max="6657" width="7" style="93" customWidth="1"/>
    <col min="6658" max="6658" width="31.75" style="93" customWidth="1"/>
    <col min="6659" max="6660" width="17.25" style="93" customWidth="1"/>
    <col min="6661" max="6661" width="21.375" style="93" customWidth="1"/>
    <col min="6662" max="6662" width="0" style="93" hidden="1" customWidth="1"/>
    <col min="6663" max="6663" width="12.25" style="93" customWidth="1"/>
    <col min="6664" max="6665" width="12.625" style="93" customWidth="1"/>
    <col min="6666" max="6666" width="12.25" style="93" customWidth="1"/>
    <col min="6667" max="6667" width="15" style="93" customWidth="1"/>
    <col min="6668" max="6668" width="13.375" style="93" customWidth="1"/>
    <col min="6669" max="6669" width="22" style="93" customWidth="1"/>
    <col min="6670" max="6670" width="27.375" style="93" customWidth="1"/>
    <col min="6671" max="6671" width="0.75" style="93" customWidth="1"/>
    <col min="6672" max="6912" width="9" style="93"/>
    <col min="6913" max="6913" width="7" style="93" customWidth="1"/>
    <col min="6914" max="6914" width="31.75" style="93" customWidth="1"/>
    <col min="6915" max="6916" width="17.25" style="93" customWidth="1"/>
    <col min="6917" max="6917" width="21.375" style="93" customWidth="1"/>
    <col min="6918" max="6918" width="0" style="93" hidden="1" customWidth="1"/>
    <col min="6919" max="6919" width="12.25" style="93" customWidth="1"/>
    <col min="6920" max="6921" width="12.625" style="93" customWidth="1"/>
    <col min="6922" max="6922" width="12.25" style="93" customWidth="1"/>
    <col min="6923" max="6923" width="15" style="93" customWidth="1"/>
    <col min="6924" max="6924" width="13.375" style="93" customWidth="1"/>
    <col min="6925" max="6925" width="22" style="93" customWidth="1"/>
    <col min="6926" max="6926" width="27.375" style="93" customWidth="1"/>
    <col min="6927" max="6927" width="0.75" style="93" customWidth="1"/>
    <col min="6928" max="7168" width="9" style="93"/>
    <col min="7169" max="7169" width="7" style="93" customWidth="1"/>
    <col min="7170" max="7170" width="31.75" style="93" customWidth="1"/>
    <col min="7171" max="7172" width="17.25" style="93" customWidth="1"/>
    <col min="7173" max="7173" width="21.375" style="93" customWidth="1"/>
    <col min="7174" max="7174" width="0" style="93" hidden="1" customWidth="1"/>
    <col min="7175" max="7175" width="12.25" style="93" customWidth="1"/>
    <col min="7176" max="7177" width="12.625" style="93" customWidth="1"/>
    <col min="7178" max="7178" width="12.25" style="93" customWidth="1"/>
    <col min="7179" max="7179" width="15" style="93" customWidth="1"/>
    <col min="7180" max="7180" width="13.375" style="93" customWidth="1"/>
    <col min="7181" max="7181" width="22" style="93" customWidth="1"/>
    <col min="7182" max="7182" width="27.375" style="93" customWidth="1"/>
    <col min="7183" max="7183" width="0.75" style="93" customWidth="1"/>
    <col min="7184" max="7424" width="9" style="93"/>
    <col min="7425" max="7425" width="7" style="93" customWidth="1"/>
    <col min="7426" max="7426" width="31.75" style="93" customWidth="1"/>
    <col min="7427" max="7428" width="17.25" style="93" customWidth="1"/>
    <col min="7429" max="7429" width="21.375" style="93" customWidth="1"/>
    <col min="7430" max="7430" width="0" style="93" hidden="1" customWidth="1"/>
    <col min="7431" max="7431" width="12.25" style="93" customWidth="1"/>
    <col min="7432" max="7433" width="12.625" style="93" customWidth="1"/>
    <col min="7434" max="7434" width="12.25" style="93" customWidth="1"/>
    <col min="7435" max="7435" width="15" style="93" customWidth="1"/>
    <col min="7436" max="7436" width="13.375" style="93" customWidth="1"/>
    <col min="7437" max="7437" width="22" style="93" customWidth="1"/>
    <col min="7438" max="7438" width="27.375" style="93" customWidth="1"/>
    <col min="7439" max="7439" width="0.75" style="93" customWidth="1"/>
    <col min="7440" max="7680" width="9" style="93"/>
    <col min="7681" max="7681" width="7" style="93" customWidth="1"/>
    <col min="7682" max="7682" width="31.75" style="93" customWidth="1"/>
    <col min="7683" max="7684" width="17.25" style="93" customWidth="1"/>
    <col min="7685" max="7685" width="21.375" style="93" customWidth="1"/>
    <col min="7686" max="7686" width="0" style="93" hidden="1" customWidth="1"/>
    <col min="7687" max="7687" width="12.25" style="93" customWidth="1"/>
    <col min="7688" max="7689" width="12.625" style="93" customWidth="1"/>
    <col min="7690" max="7690" width="12.25" style="93" customWidth="1"/>
    <col min="7691" max="7691" width="15" style="93" customWidth="1"/>
    <col min="7692" max="7692" width="13.375" style="93" customWidth="1"/>
    <col min="7693" max="7693" width="22" style="93" customWidth="1"/>
    <col min="7694" max="7694" width="27.375" style="93" customWidth="1"/>
    <col min="7695" max="7695" width="0.75" style="93" customWidth="1"/>
    <col min="7696" max="7936" width="9" style="93"/>
    <col min="7937" max="7937" width="7" style="93" customWidth="1"/>
    <col min="7938" max="7938" width="31.75" style="93" customWidth="1"/>
    <col min="7939" max="7940" width="17.25" style="93" customWidth="1"/>
    <col min="7941" max="7941" width="21.375" style="93" customWidth="1"/>
    <col min="7942" max="7942" width="0" style="93" hidden="1" customWidth="1"/>
    <col min="7943" max="7943" width="12.25" style="93" customWidth="1"/>
    <col min="7944" max="7945" width="12.625" style="93" customWidth="1"/>
    <col min="7946" max="7946" width="12.25" style="93" customWidth="1"/>
    <col min="7947" max="7947" width="15" style="93" customWidth="1"/>
    <col min="7948" max="7948" width="13.375" style="93" customWidth="1"/>
    <col min="7949" max="7949" width="22" style="93" customWidth="1"/>
    <col min="7950" max="7950" width="27.375" style="93" customWidth="1"/>
    <col min="7951" max="7951" width="0.75" style="93" customWidth="1"/>
    <col min="7952" max="8192" width="9" style="93"/>
    <col min="8193" max="8193" width="7" style="93" customWidth="1"/>
    <col min="8194" max="8194" width="31.75" style="93" customWidth="1"/>
    <col min="8195" max="8196" width="17.25" style="93" customWidth="1"/>
    <col min="8197" max="8197" width="21.375" style="93" customWidth="1"/>
    <col min="8198" max="8198" width="0" style="93" hidden="1" customWidth="1"/>
    <col min="8199" max="8199" width="12.25" style="93" customWidth="1"/>
    <col min="8200" max="8201" width="12.625" style="93" customWidth="1"/>
    <col min="8202" max="8202" width="12.25" style="93" customWidth="1"/>
    <col min="8203" max="8203" width="15" style="93" customWidth="1"/>
    <col min="8204" max="8204" width="13.375" style="93" customWidth="1"/>
    <col min="8205" max="8205" width="22" style="93" customWidth="1"/>
    <col min="8206" max="8206" width="27.375" style="93" customWidth="1"/>
    <col min="8207" max="8207" width="0.75" style="93" customWidth="1"/>
    <col min="8208" max="8448" width="9" style="93"/>
    <col min="8449" max="8449" width="7" style="93" customWidth="1"/>
    <col min="8450" max="8450" width="31.75" style="93" customWidth="1"/>
    <col min="8451" max="8452" width="17.25" style="93" customWidth="1"/>
    <col min="8453" max="8453" width="21.375" style="93" customWidth="1"/>
    <col min="8454" max="8454" width="0" style="93" hidden="1" customWidth="1"/>
    <col min="8455" max="8455" width="12.25" style="93" customWidth="1"/>
    <col min="8456" max="8457" width="12.625" style="93" customWidth="1"/>
    <col min="8458" max="8458" width="12.25" style="93" customWidth="1"/>
    <col min="8459" max="8459" width="15" style="93" customWidth="1"/>
    <col min="8460" max="8460" width="13.375" style="93" customWidth="1"/>
    <col min="8461" max="8461" width="22" style="93" customWidth="1"/>
    <col min="8462" max="8462" width="27.375" style="93" customWidth="1"/>
    <col min="8463" max="8463" width="0.75" style="93" customWidth="1"/>
    <col min="8464" max="8704" width="9" style="93"/>
    <col min="8705" max="8705" width="7" style="93" customWidth="1"/>
    <col min="8706" max="8706" width="31.75" style="93" customWidth="1"/>
    <col min="8707" max="8708" width="17.25" style="93" customWidth="1"/>
    <col min="8709" max="8709" width="21.375" style="93" customWidth="1"/>
    <col min="8710" max="8710" width="0" style="93" hidden="1" customWidth="1"/>
    <col min="8711" max="8711" width="12.25" style="93" customWidth="1"/>
    <col min="8712" max="8713" width="12.625" style="93" customWidth="1"/>
    <col min="8714" max="8714" width="12.25" style="93" customWidth="1"/>
    <col min="8715" max="8715" width="15" style="93" customWidth="1"/>
    <col min="8716" max="8716" width="13.375" style="93" customWidth="1"/>
    <col min="8717" max="8717" width="22" style="93" customWidth="1"/>
    <col min="8718" max="8718" width="27.375" style="93" customWidth="1"/>
    <col min="8719" max="8719" width="0.75" style="93" customWidth="1"/>
    <col min="8720" max="8960" width="9" style="93"/>
    <col min="8961" max="8961" width="7" style="93" customWidth="1"/>
    <col min="8962" max="8962" width="31.75" style="93" customWidth="1"/>
    <col min="8963" max="8964" width="17.25" style="93" customWidth="1"/>
    <col min="8965" max="8965" width="21.375" style="93" customWidth="1"/>
    <col min="8966" max="8966" width="0" style="93" hidden="1" customWidth="1"/>
    <col min="8967" max="8967" width="12.25" style="93" customWidth="1"/>
    <col min="8968" max="8969" width="12.625" style="93" customWidth="1"/>
    <col min="8970" max="8970" width="12.25" style="93" customWidth="1"/>
    <col min="8971" max="8971" width="15" style="93" customWidth="1"/>
    <col min="8972" max="8972" width="13.375" style="93" customWidth="1"/>
    <col min="8973" max="8973" width="22" style="93" customWidth="1"/>
    <col min="8974" max="8974" width="27.375" style="93" customWidth="1"/>
    <col min="8975" max="8975" width="0.75" style="93" customWidth="1"/>
    <col min="8976" max="9216" width="9" style="93"/>
    <col min="9217" max="9217" width="7" style="93" customWidth="1"/>
    <col min="9218" max="9218" width="31.75" style="93" customWidth="1"/>
    <col min="9219" max="9220" width="17.25" style="93" customWidth="1"/>
    <col min="9221" max="9221" width="21.375" style="93" customWidth="1"/>
    <col min="9222" max="9222" width="0" style="93" hidden="1" customWidth="1"/>
    <col min="9223" max="9223" width="12.25" style="93" customWidth="1"/>
    <col min="9224" max="9225" width="12.625" style="93" customWidth="1"/>
    <col min="9226" max="9226" width="12.25" style="93" customWidth="1"/>
    <col min="9227" max="9227" width="15" style="93" customWidth="1"/>
    <col min="9228" max="9228" width="13.375" style="93" customWidth="1"/>
    <col min="9229" max="9229" width="22" style="93" customWidth="1"/>
    <col min="9230" max="9230" width="27.375" style="93" customWidth="1"/>
    <col min="9231" max="9231" width="0.75" style="93" customWidth="1"/>
    <col min="9232" max="9472" width="9" style="93"/>
    <col min="9473" max="9473" width="7" style="93" customWidth="1"/>
    <col min="9474" max="9474" width="31.75" style="93" customWidth="1"/>
    <col min="9475" max="9476" width="17.25" style="93" customWidth="1"/>
    <col min="9477" max="9477" width="21.375" style="93" customWidth="1"/>
    <col min="9478" max="9478" width="0" style="93" hidden="1" customWidth="1"/>
    <col min="9479" max="9479" width="12.25" style="93" customWidth="1"/>
    <col min="9480" max="9481" width="12.625" style="93" customWidth="1"/>
    <col min="9482" max="9482" width="12.25" style="93" customWidth="1"/>
    <col min="9483" max="9483" width="15" style="93" customWidth="1"/>
    <col min="9484" max="9484" width="13.375" style="93" customWidth="1"/>
    <col min="9485" max="9485" width="22" style="93" customWidth="1"/>
    <col min="9486" max="9486" width="27.375" style="93" customWidth="1"/>
    <col min="9487" max="9487" width="0.75" style="93" customWidth="1"/>
    <col min="9488" max="9728" width="9" style="93"/>
    <col min="9729" max="9729" width="7" style="93" customWidth="1"/>
    <col min="9730" max="9730" width="31.75" style="93" customWidth="1"/>
    <col min="9731" max="9732" width="17.25" style="93" customWidth="1"/>
    <col min="9733" max="9733" width="21.375" style="93" customWidth="1"/>
    <col min="9734" max="9734" width="0" style="93" hidden="1" customWidth="1"/>
    <col min="9735" max="9735" width="12.25" style="93" customWidth="1"/>
    <col min="9736" max="9737" width="12.625" style="93" customWidth="1"/>
    <col min="9738" max="9738" width="12.25" style="93" customWidth="1"/>
    <col min="9739" max="9739" width="15" style="93" customWidth="1"/>
    <col min="9740" max="9740" width="13.375" style="93" customWidth="1"/>
    <col min="9741" max="9741" width="22" style="93" customWidth="1"/>
    <col min="9742" max="9742" width="27.375" style="93" customWidth="1"/>
    <col min="9743" max="9743" width="0.75" style="93" customWidth="1"/>
    <col min="9744" max="9984" width="9" style="93"/>
    <col min="9985" max="9985" width="7" style="93" customWidth="1"/>
    <col min="9986" max="9986" width="31.75" style="93" customWidth="1"/>
    <col min="9987" max="9988" width="17.25" style="93" customWidth="1"/>
    <col min="9989" max="9989" width="21.375" style="93" customWidth="1"/>
    <col min="9990" max="9990" width="0" style="93" hidden="1" customWidth="1"/>
    <col min="9991" max="9991" width="12.25" style="93" customWidth="1"/>
    <col min="9992" max="9993" width="12.625" style="93" customWidth="1"/>
    <col min="9994" max="9994" width="12.25" style="93" customWidth="1"/>
    <col min="9995" max="9995" width="15" style="93" customWidth="1"/>
    <col min="9996" max="9996" width="13.375" style="93" customWidth="1"/>
    <col min="9997" max="9997" width="22" style="93" customWidth="1"/>
    <col min="9998" max="9998" width="27.375" style="93" customWidth="1"/>
    <col min="9999" max="9999" width="0.75" style="93" customWidth="1"/>
    <col min="10000" max="10240" width="9" style="93"/>
    <col min="10241" max="10241" width="7" style="93" customWidth="1"/>
    <col min="10242" max="10242" width="31.75" style="93" customWidth="1"/>
    <col min="10243" max="10244" width="17.25" style="93" customWidth="1"/>
    <col min="10245" max="10245" width="21.375" style="93" customWidth="1"/>
    <col min="10246" max="10246" width="0" style="93" hidden="1" customWidth="1"/>
    <col min="10247" max="10247" width="12.25" style="93" customWidth="1"/>
    <col min="10248" max="10249" width="12.625" style="93" customWidth="1"/>
    <col min="10250" max="10250" width="12.25" style="93" customWidth="1"/>
    <col min="10251" max="10251" width="15" style="93" customWidth="1"/>
    <col min="10252" max="10252" width="13.375" style="93" customWidth="1"/>
    <col min="10253" max="10253" width="22" style="93" customWidth="1"/>
    <col min="10254" max="10254" width="27.375" style="93" customWidth="1"/>
    <col min="10255" max="10255" width="0.75" style="93" customWidth="1"/>
    <col min="10256" max="10496" width="9" style="93"/>
    <col min="10497" max="10497" width="7" style="93" customWidth="1"/>
    <col min="10498" max="10498" width="31.75" style="93" customWidth="1"/>
    <col min="10499" max="10500" width="17.25" style="93" customWidth="1"/>
    <col min="10501" max="10501" width="21.375" style="93" customWidth="1"/>
    <col min="10502" max="10502" width="0" style="93" hidden="1" customWidth="1"/>
    <col min="10503" max="10503" width="12.25" style="93" customWidth="1"/>
    <col min="10504" max="10505" width="12.625" style="93" customWidth="1"/>
    <col min="10506" max="10506" width="12.25" style="93" customWidth="1"/>
    <col min="10507" max="10507" width="15" style="93" customWidth="1"/>
    <col min="10508" max="10508" width="13.375" style="93" customWidth="1"/>
    <col min="10509" max="10509" width="22" style="93" customWidth="1"/>
    <col min="10510" max="10510" width="27.375" style="93" customWidth="1"/>
    <col min="10511" max="10511" width="0.75" style="93" customWidth="1"/>
    <col min="10512" max="10752" width="9" style="93"/>
    <col min="10753" max="10753" width="7" style="93" customWidth="1"/>
    <col min="10754" max="10754" width="31.75" style="93" customWidth="1"/>
    <col min="10755" max="10756" width="17.25" style="93" customWidth="1"/>
    <col min="10757" max="10757" width="21.375" style="93" customWidth="1"/>
    <col min="10758" max="10758" width="0" style="93" hidden="1" customWidth="1"/>
    <col min="10759" max="10759" width="12.25" style="93" customWidth="1"/>
    <col min="10760" max="10761" width="12.625" style="93" customWidth="1"/>
    <col min="10762" max="10762" width="12.25" style="93" customWidth="1"/>
    <col min="10763" max="10763" width="15" style="93" customWidth="1"/>
    <col min="10764" max="10764" width="13.375" style="93" customWidth="1"/>
    <col min="10765" max="10765" width="22" style="93" customWidth="1"/>
    <col min="10766" max="10766" width="27.375" style="93" customWidth="1"/>
    <col min="10767" max="10767" width="0.75" style="93" customWidth="1"/>
    <col min="10768" max="11008" width="9" style="93"/>
    <col min="11009" max="11009" width="7" style="93" customWidth="1"/>
    <col min="11010" max="11010" width="31.75" style="93" customWidth="1"/>
    <col min="11011" max="11012" width="17.25" style="93" customWidth="1"/>
    <col min="11013" max="11013" width="21.375" style="93" customWidth="1"/>
    <col min="11014" max="11014" width="0" style="93" hidden="1" customWidth="1"/>
    <col min="11015" max="11015" width="12.25" style="93" customWidth="1"/>
    <col min="11016" max="11017" width="12.625" style="93" customWidth="1"/>
    <col min="11018" max="11018" width="12.25" style="93" customWidth="1"/>
    <col min="11019" max="11019" width="15" style="93" customWidth="1"/>
    <col min="11020" max="11020" width="13.375" style="93" customWidth="1"/>
    <col min="11021" max="11021" width="22" style="93" customWidth="1"/>
    <col min="11022" max="11022" width="27.375" style="93" customWidth="1"/>
    <col min="11023" max="11023" width="0.75" style="93" customWidth="1"/>
    <col min="11024" max="11264" width="9" style="93"/>
    <col min="11265" max="11265" width="7" style="93" customWidth="1"/>
    <col min="11266" max="11266" width="31.75" style="93" customWidth="1"/>
    <col min="11267" max="11268" width="17.25" style="93" customWidth="1"/>
    <col min="11269" max="11269" width="21.375" style="93" customWidth="1"/>
    <col min="11270" max="11270" width="0" style="93" hidden="1" customWidth="1"/>
    <col min="11271" max="11271" width="12.25" style="93" customWidth="1"/>
    <col min="11272" max="11273" width="12.625" style="93" customWidth="1"/>
    <col min="11274" max="11274" width="12.25" style="93" customWidth="1"/>
    <col min="11275" max="11275" width="15" style="93" customWidth="1"/>
    <col min="11276" max="11276" width="13.375" style="93" customWidth="1"/>
    <col min="11277" max="11277" width="22" style="93" customWidth="1"/>
    <col min="11278" max="11278" width="27.375" style="93" customWidth="1"/>
    <col min="11279" max="11279" width="0.75" style="93" customWidth="1"/>
    <col min="11280" max="11520" width="9" style="93"/>
    <col min="11521" max="11521" width="7" style="93" customWidth="1"/>
    <col min="11522" max="11522" width="31.75" style="93" customWidth="1"/>
    <col min="11523" max="11524" width="17.25" style="93" customWidth="1"/>
    <col min="11525" max="11525" width="21.375" style="93" customWidth="1"/>
    <col min="11526" max="11526" width="0" style="93" hidden="1" customWidth="1"/>
    <col min="11527" max="11527" width="12.25" style="93" customWidth="1"/>
    <col min="11528" max="11529" width="12.625" style="93" customWidth="1"/>
    <col min="11530" max="11530" width="12.25" style="93" customWidth="1"/>
    <col min="11531" max="11531" width="15" style="93" customWidth="1"/>
    <col min="11532" max="11532" width="13.375" style="93" customWidth="1"/>
    <col min="11533" max="11533" width="22" style="93" customWidth="1"/>
    <col min="11534" max="11534" width="27.375" style="93" customWidth="1"/>
    <col min="11535" max="11535" width="0.75" style="93" customWidth="1"/>
    <col min="11536" max="11776" width="9" style="93"/>
    <col min="11777" max="11777" width="7" style="93" customWidth="1"/>
    <col min="11778" max="11778" width="31.75" style="93" customWidth="1"/>
    <col min="11779" max="11780" width="17.25" style="93" customWidth="1"/>
    <col min="11781" max="11781" width="21.375" style="93" customWidth="1"/>
    <col min="11782" max="11782" width="0" style="93" hidden="1" customWidth="1"/>
    <col min="11783" max="11783" width="12.25" style="93" customWidth="1"/>
    <col min="11784" max="11785" width="12.625" style="93" customWidth="1"/>
    <col min="11786" max="11786" width="12.25" style="93" customWidth="1"/>
    <col min="11787" max="11787" width="15" style="93" customWidth="1"/>
    <col min="11788" max="11788" width="13.375" style="93" customWidth="1"/>
    <col min="11789" max="11789" width="22" style="93" customWidth="1"/>
    <col min="11790" max="11790" width="27.375" style="93" customWidth="1"/>
    <col min="11791" max="11791" width="0.75" style="93" customWidth="1"/>
    <col min="11792" max="12032" width="9" style="93"/>
    <col min="12033" max="12033" width="7" style="93" customWidth="1"/>
    <col min="12034" max="12034" width="31.75" style="93" customWidth="1"/>
    <col min="12035" max="12036" width="17.25" style="93" customWidth="1"/>
    <col min="12037" max="12037" width="21.375" style="93" customWidth="1"/>
    <col min="12038" max="12038" width="0" style="93" hidden="1" customWidth="1"/>
    <col min="12039" max="12039" width="12.25" style="93" customWidth="1"/>
    <col min="12040" max="12041" width="12.625" style="93" customWidth="1"/>
    <col min="12042" max="12042" width="12.25" style="93" customWidth="1"/>
    <col min="12043" max="12043" width="15" style="93" customWidth="1"/>
    <col min="12044" max="12044" width="13.375" style="93" customWidth="1"/>
    <col min="12045" max="12045" width="22" style="93" customWidth="1"/>
    <col min="12046" max="12046" width="27.375" style="93" customWidth="1"/>
    <col min="12047" max="12047" width="0.75" style="93" customWidth="1"/>
    <col min="12048" max="12288" width="9" style="93"/>
    <col min="12289" max="12289" width="7" style="93" customWidth="1"/>
    <col min="12290" max="12290" width="31.75" style="93" customWidth="1"/>
    <col min="12291" max="12292" width="17.25" style="93" customWidth="1"/>
    <col min="12293" max="12293" width="21.375" style="93" customWidth="1"/>
    <col min="12294" max="12294" width="0" style="93" hidden="1" customWidth="1"/>
    <col min="12295" max="12295" width="12.25" style="93" customWidth="1"/>
    <col min="12296" max="12297" width="12.625" style="93" customWidth="1"/>
    <col min="12298" max="12298" width="12.25" style="93" customWidth="1"/>
    <col min="12299" max="12299" width="15" style="93" customWidth="1"/>
    <col min="12300" max="12300" width="13.375" style="93" customWidth="1"/>
    <col min="12301" max="12301" width="22" style="93" customWidth="1"/>
    <col min="12302" max="12302" width="27.375" style="93" customWidth="1"/>
    <col min="12303" max="12303" width="0.75" style="93" customWidth="1"/>
    <col min="12304" max="12544" width="9" style="93"/>
    <col min="12545" max="12545" width="7" style="93" customWidth="1"/>
    <col min="12546" max="12546" width="31.75" style="93" customWidth="1"/>
    <col min="12547" max="12548" width="17.25" style="93" customWidth="1"/>
    <col min="12549" max="12549" width="21.375" style="93" customWidth="1"/>
    <col min="12550" max="12550" width="0" style="93" hidden="1" customWidth="1"/>
    <col min="12551" max="12551" width="12.25" style="93" customWidth="1"/>
    <col min="12552" max="12553" width="12.625" style="93" customWidth="1"/>
    <col min="12554" max="12554" width="12.25" style="93" customWidth="1"/>
    <col min="12555" max="12555" width="15" style="93" customWidth="1"/>
    <col min="12556" max="12556" width="13.375" style="93" customWidth="1"/>
    <col min="12557" max="12557" width="22" style="93" customWidth="1"/>
    <col min="12558" max="12558" width="27.375" style="93" customWidth="1"/>
    <col min="12559" max="12559" width="0.75" style="93" customWidth="1"/>
    <col min="12560" max="12800" width="9" style="93"/>
    <col min="12801" max="12801" width="7" style="93" customWidth="1"/>
    <col min="12802" max="12802" width="31.75" style="93" customWidth="1"/>
    <col min="12803" max="12804" width="17.25" style="93" customWidth="1"/>
    <col min="12805" max="12805" width="21.375" style="93" customWidth="1"/>
    <col min="12806" max="12806" width="0" style="93" hidden="1" customWidth="1"/>
    <col min="12807" max="12807" width="12.25" style="93" customWidth="1"/>
    <col min="12808" max="12809" width="12.625" style="93" customWidth="1"/>
    <col min="12810" max="12810" width="12.25" style="93" customWidth="1"/>
    <col min="12811" max="12811" width="15" style="93" customWidth="1"/>
    <col min="12812" max="12812" width="13.375" style="93" customWidth="1"/>
    <col min="12813" max="12813" width="22" style="93" customWidth="1"/>
    <col min="12814" max="12814" width="27.375" style="93" customWidth="1"/>
    <col min="12815" max="12815" width="0.75" style="93" customWidth="1"/>
    <col min="12816" max="13056" width="9" style="93"/>
    <col min="13057" max="13057" width="7" style="93" customWidth="1"/>
    <col min="13058" max="13058" width="31.75" style="93" customWidth="1"/>
    <col min="13059" max="13060" width="17.25" style="93" customWidth="1"/>
    <col min="13061" max="13061" width="21.375" style="93" customWidth="1"/>
    <col min="13062" max="13062" width="0" style="93" hidden="1" customWidth="1"/>
    <col min="13063" max="13063" width="12.25" style="93" customWidth="1"/>
    <col min="13064" max="13065" width="12.625" style="93" customWidth="1"/>
    <col min="13066" max="13066" width="12.25" style="93" customWidth="1"/>
    <col min="13067" max="13067" width="15" style="93" customWidth="1"/>
    <col min="13068" max="13068" width="13.375" style="93" customWidth="1"/>
    <col min="13069" max="13069" width="22" style="93" customWidth="1"/>
    <col min="13070" max="13070" width="27.375" style="93" customWidth="1"/>
    <col min="13071" max="13071" width="0.75" style="93" customWidth="1"/>
    <col min="13072" max="13312" width="9" style="93"/>
    <col min="13313" max="13313" width="7" style="93" customWidth="1"/>
    <col min="13314" max="13314" width="31.75" style="93" customWidth="1"/>
    <col min="13315" max="13316" width="17.25" style="93" customWidth="1"/>
    <col min="13317" max="13317" width="21.375" style="93" customWidth="1"/>
    <col min="13318" max="13318" width="0" style="93" hidden="1" customWidth="1"/>
    <col min="13319" max="13319" width="12.25" style="93" customWidth="1"/>
    <col min="13320" max="13321" width="12.625" style="93" customWidth="1"/>
    <col min="13322" max="13322" width="12.25" style="93" customWidth="1"/>
    <col min="13323" max="13323" width="15" style="93" customWidth="1"/>
    <col min="13324" max="13324" width="13.375" style="93" customWidth="1"/>
    <col min="13325" max="13325" width="22" style="93" customWidth="1"/>
    <col min="13326" max="13326" width="27.375" style="93" customWidth="1"/>
    <col min="13327" max="13327" width="0.75" style="93" customWidth="1"/>
    <col min="13328" max="13568" width="9" style="93"/>
    <col min="13569" max="13569" width="7" style="93" customWidth="1"/>
    <col min="13570" max="13570" width="31.75" style="93" customWidth="1"/>
    <col min="13571" max="13572" width="17.25" style="93" customWidth="1"/>
    <col min="13573" max="13573" width="21.375" style="93" customWidth="1"/>
    <col min="13574" max="13574" width="0" style="93" hidden="1" customWidth="1"/>
    <col min="13575" max="13575" width="12.25" style="93" customWidth="1"/>
    <col min="13576" max="13577" width="12.625" style="93" customWidth="1"/>
    <col min="13578" max="13578" width="12.25" style="93" customWidth="1"/>
    <col min="13579" max="13579" width="15" style="93" customWidth="1"/>
    <col min="13580" max="13580" width="13.375" style="93" customWidth="1"/>
    <col min="13581" max="13581" width="22" style="93" customWidth="1"/>
    <col min="13582" max="13582" width="27.375" style="93" customWidth="1"/>
    <col min="13583" max="13583" width="0.75" style="93" customWidth="1"/>
    <col min="13584" max="13824" width="9" style="93"/>
    <col min="13825" max="13825" width="7" style="93" customWidth="1"/>
    <col min="13826" max="13826" width="31.75" style="93" customWidth="1"/>
    <col min="13827" max="13828" width="17.25" style="93" customWidth="1"/>
    <col min="13829" max="13829" width="21.375" style="93" customWidth="1"/>
    <col min="13830" max="13830" width="0" style="93" hidden="1" customWidth="1"/>
    <col min="13831" max="13831" width="12.25" style="93" customWidth="1"/>
    <col min="13832" max="13833" width="12.625" style="93" customWidth="1"/>
    <col min="13834" max="13834" width="12.25" style="93" customWidth="1"/>
    <col min="13835" max="13835" width="15" style="93" customWidth="1"/>
    <col min="13836" max="13836" width="13.375" style="93" customWidth="1"/>
    <col min="13837" max="13837" width="22" style="93" customWidth="1"/>
    <col min="13838" max="13838" width="27.375" style="93" customWidth="1"/>
    <col min="13839" max="13839" width="0.75" style="93" customWidth="1"/>
    <col min="13840" max="14080" width="9" style="93"/>
    <col min="14081" max="14081" width="7" style="93" customWidth="1"/>
    <col min="14082" max="14082" width="31.75" style="93" customWidth="1"/>
    <col min="14083" max="14084" width="17.25" style="93" customWidth="1"/>
    <col min="14085" max="14085" width="21.375" style="93" customWidth="1"/>
    <col min="14086" max="14086" width="0" style="93" hidden="1" customWidth="1"/>
    <col min="14087" max="14087" width="12.25" style="93" customWidth="1"/>
    <col min="14088" max="14089" width="12.625" style="93" customWidth="1"/>
    <col min="14090" max="14090" width="12.25" style="93" customWidth="1"/>
    <col min="14091" max="14091" width="15" style="93" customWidth="1"/>
    <col min="14092" max="14092" width="13.375" style="93" customWidth="1"/>
    <col min="14093" max="14093" width="22" style="93" customWidth="1"/>
    <col min="14094" max="14094" width="27.375" style="93" customWidth="1"/>
    <col min="14095" max="14095" width="0.75" style="93" customWidth="1"/>
    <col min="14096" max="14336" width="9" style="93"/>
    <col min="14337" max="14337" width="7" style="93" customWidth="1"/>
    <col min="14338" max="14338" width="31.75" style="93" customWidth="1"/>
    <col min="14339" max="14340" width="17.25" style="93" customWidth="1"/>
    <col min="14341" max="14341" width="21.375" style="93" customWidth="1"/>
    <col min="14342" max="14342" width="0" style="93" hidden="1" customWidth="1"/>
    <col min="14343" max="14343" width="12.25" style="93" customWidth="1"/>
    <col min="14344" max="14345" width="12.625" style="93" customWidth="1"/>
    <col min="14346" max="14346" width="12.25" style="93" customWidth="1"/>
    <col min="14347" max="14347" width="15" style="93" customWidth="1"/>
    <col min="14348" max="14348" width="13.375" style="93" customWidth="1"/>
    <col min="14349" max="14349" width="22" style="93" customWidth="1"/>
    <col min="14350" max="14350" width="27.375" style="93" customWidth="1"/>
    <col min="14351" max="14351" width="0.75" style="93" customWidth="1"/>
    <col min="14352" max="14592" width="9" style="93"/>
    <col min="14593" max="14593" width="7" style="93" customWidth="1"/>
    <col min="14594" max="14594" width="31.75" style="93" customWidth="1"/>
    <col min="14595" max="14596" width="17.25" style="93" customWidth="1"/>
    <col min="14597" max="14597" width="21.375" style="93" customWidth="1"/>
    <col min="14598" max="14598" width="0" style="93" hidden="1" customWidth="1"/>
    <col min="14599" max="14599" width="12.25" style="93" customWidth="1"/>
    <col min="14600" max="14601" width="12.625" style="93" customWidth="1"/>
    <col min="14602" max="14602" width="12.25" style="93" customWidth="1"/>
    <col min="14603" max="14603" width="15" style="93" customWidth="1"/>
    <col min="14604" max="14604" width="13.375" style="93" customWidth="1"/>
    <col min="14605" max="14605" width="22" style="93" customWidth="1"/>
    <col min="14606" max="14606" width="27.375" style="93" customWidth="1"/>
    <col min="14607" max="14607" width="0.75" style="93" customWidth="1"/>
    <col min="14608" max="14848" width="9" style="93"/>
    <col min="14849" max="14849" width="7" style="93" customWidth="1"/>
    <col min="14850" max="14850" width="31.75" style="93" customWidth="1"/>
    <col min="14851" max="14852" width="17.25" style="93" customWidth="1"/>
    <col min="14853" max="14853" width="21.375" style="93" customWidth="1"/>
    <col min="14854" max="14854" width="0" style="93" hidden="1" customWidth="1"/>
    <col min="14855" max="14855" width="12.25" style="93" customWidth="1"/>
    <col min="14856" max="14857" width="12.625" style="93" customWidth="1"/>
    <col min="14858" max="14858" width="12.25" style="93" customWidth="1"/>
    <col min="14859" max="14859" width="15" style="93" customWidth="1"/>
    <col min="14860" max="14860" width="13.375" style="93" customWidth="1"/>
    <col min="14861" max="14861" width="22" style="93" customWidth="1"/>
    <col min="14862" max="14862" width="27.375" style="93" customWidth="1"/>
    <col min="14863" max="14863" width="0.75" style="93" customWidth="1"/>
    <col min="14864" max="15104" width="9" style="93"/>
    <col min="15105" max="15105" width="7" style="93" customWidth="1"/>
    <col min="15106" max="15106" width="31.75" style="93" customWidth="1"/>
    <col min="15107" max="15108" width="17.25" style="93" customWidth="1"/>
    <col min="15109" max="15109" width="21.375" style="93" customWidth="1"/>
    <col min="15110" max="15110" width="0" style="93" hidden="1" customWidth="1"/>
    <col min="15111" max="15111" width="12.25" style="93" customWidth="1"/>
    <col min="15112" max="15113" width="12.625" style="93" customWidth="1"/>
    <col min="15114" max="15114" width="12.25" style="93" customWidth="1"/>
    <col min="15115" max="15115" width="15" style="93" customWidth="1"/>
    <col min="15116" max="15116" width="13.375" style="93" customWidth="1"/>
    <col min="15117" max="15117" width="22" style="93" customWidth="1"/>
    <col min="15118" max="15118" width="27.375" style="93" customWidth="1"/>
    <col min="15119" max="15119" width="0.75" style="93" customWidth="1"/>
    <col min="15120" max="15360" width="9" style="93"/>
    <col min="15361" max="15361" width="7" style="93" customWidth="1"/>
    <col min="15362" max="15362" width="31.75" style="93" customWidth="1"/>
    <col min="15363" max="15364" width="17.25" style="93" customWidth="1"/>
    <col min="15365" max="15365" width="21.375" style="93" customWidth="1"/>
    <col min="15366" max="15366" width="0" style="93" hidden="1" customWidth="1"/>
    <col min="15367" max="15367" width="12.25" style="93" customWidth="1"/>
    <col min="15368" max="15369" width="12.625" style="93" customWidth="1"/>
    <col min="15370" max="15370" width="12.25" style="93" customWidth="1"/>
    <col min="15371" max="15371" width="15" style="93" customWidth="1"/>
    <col min="15372" max="15372" width="13.375" style="93" customWidth="1"/>
    <col min="15373" max="15373" width="22" style="93" customWidth="1"/>
    <col min="15374" max="15374" width="27.375" style="93" customWidth="1"/>
    <col min="15375" max="15375" width="0.75" style="93" customWidth="1"/>
    <col min="15376" max="15616" width="9" style="93"/>
    <col min="15617" max="15617" width="7" style="93" customWidth="1"/>
    <col min="15618" max="15618" width="31.75" style="93" customWidth="1"/>
    <col min="15619" max="15620" width="17.25" style="93" customWidth="1"/>
    <col min="15621" max="15621" width="21.375" style="93" customWidth="1"/>
    <col min="15622" max="15622" width="0" style="93" hidden="1" customWidth="1"/>
    <col min="15623" max="15623" width="12.25" style="93" customWidth="1"/>
    <col min="15624" max="15625" width="12.625" style="93" customWidth="1"/>
    <col min="15626" max="15626" width="12.25" style="93" customWidth="1"/>
    <col min="15627" max="15627" width="15" style="93" customWidth="1"/>
    <col min="15628" max="15628" width="13.375" style="93" customWidth="1"/>
    <col min="15629" max="15629" width="22" style="93" customWidth="1"/>
    <col min="15630" max="15630" width="27.375" style="93" customWidth="1"/>
    <col min="15631" max="15631" width="0.75" style="93" customWidth="1"/>
    <col min="15632" max="15872" width="9" style="93"/>
    <col min="15873" max="15873" width="7" style="93" customWidth="1"/>
    <col min="15874" max="15874" width="31.75" style="93" customWidth="1"/>
    <col min="15875" max="15876" width="17.25" style="93" customWidth="1"/>
    <col min="15877" max="15877" width="21.375" style="93" customWidth="1"/>
    <col min="15878" max="15878" width="0" style="93" hidden="1" customWidth="1"/>
    <col min="15879" max="15879" width="12.25" style="93" customWidth="1"/>
    <col min="15880" max="15881" width="12.625" style="93" customWidth="1"/>
    <col min="15882" max="15882" width="12.25" style="93" customWidth="1"/>
    <col min="15883" max="15883" width="15" style="93" customWidth="1"/>
    <col min="15884" max="15884" width="13.375" style="93" customWidth="1"/>
    <col min="15885" max="15885" width="22" style="93" customWidth="1"/>
    <col min="15886" max="15886" width="27.375" style="93" customWidth="1"/>
    <col min="15887" max="15887" width="0.75" style="93" customWidth="1"/>
    <col min="15888" max="16128" width="9" style="93"/>
    <col min="16129" max="16129" width="7" style="93" customWidth="1"/>
    <col min="16130" max="16130" width="31.75" style="93" customWidth="1"/>
    <col min="16131" max="16132" width="17.25" style="93" customWidth="1"/>
    <col min="16133" max="16133" width="21.375" style="93" customWidth="1"/>
    <col min="16134" max="16134" width="0" style="93" hidden="1" customWidth="1"/>
    <col min="16135" max="16135" width="12.25" style="93" customWidth="1"/>
    <col min="16136" max="16137" width="12.625" style="93" customWidth="1"/>
    <col min="16138" max="16138" width="12.25" style="93" customWidth="1"/>
    <col min="16139" max="16139" width="15" style="93" customWidth="1"/>
    <col min="16140" max="16140" width="13.375" style="93" customWidth="1"/>
    <col min="16141" max="16141" width="22" style="93" customWidth="1"/>
    <col min="16142" max="16142" width="27.375" style="93" customWidth="1"/>
    <col min="16143" max="16143" width="0.75" style="93" customWidth="1"/>
    <col min="16144" max="16384" width="9" style="93"/>
  </cols>
  <sheetData>
    <row r="1" spans="1:15" ht="27" customHeight="1" x14ac:dyDescent="0.7">
      <c r="A1" s="449" t="s">
        <v>3559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</row>
    <row r="2" spans="1:15" ht="27" customHeight="1" x14ac:dyDescent="0.7">
      <c r="A2" s="449" t="s">
        <v>3560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</row>
    <row r="4" spans="1:15" x14ac:dyDescent="0.55000000000000004">
      <c r="J4" s="273"/>
      <c r="K4" s="273"/>
      <c r="L4" s="274"/>
      <c r="M4" s="275"/>
      <c r="N4" s="276" t="s">
        <v>3561</v>
      </c>
      <c r="O4" s="274"/>
    </row>
    <row r="5" spans="1:15" s="281" customFormat="1" ht="48" x14ac:dyDescent="0.55000000000000004">
      <c r="A5" s="277" t="s">
        <v>236</v>
      </c>
      <c r="B5" s="277" t="s">
        <v>3562</v>
      </c>
      <c r="C5" s="277" t="s">
        <v>3563</v>
      </c>
      <c r="D5" s="277" t="s">
        <v>3564</v>
      </c>
      <c r="E5" s="277" t="s">
        <v>3565</v>
      </c>
      <c r="F5" s="277" t="s">
        <v>3566</v>
      </c>
      <c r="G5" s="277" t="s">
        <v>3567</v>
      </c>
      <c r="H5" s="277" t="s">
        <v>2467</v>
      </c>
      <c r="I5" s="278" t="s">
        <v>3568</v>
      </c>
      <c r="J5" s="277" t="s">
        <v>3566</v>
      </c>
      <c r="K5" s="277" t="s">
        <v>3569</v>
      </c>
      <c r="L5" s="279" t="s">
        <v>3570</v>
      </c>
      <c r="M5" s="277" t="s">
        <v>3571</v>
      </c>
      <c r="N5" s="277" t="s">
        <v>167</v>
      </c>
      <c r="O5" s="280"/>
    </row>
    <row r="6" spans="1:15" s="281" customFormat="1" x14ac:dyDescent="0.55000000000000004">
      <c r="A6" s="277"/>
      <c r="B6" s="277" t="s">
        <v>2473</v>
      </c>
      <c r="C6" s="277"/>
      <c r="D6" s="277"/>
      <c r="E6" s="277"/>
      <c r="F6" s="277"/>
      <c r="G6" s="277"/>
      <c r="H6" s="277"/>
      <c r="I6" s="278"/>
      <c r="J6" s="282">
        <f>+J7+J16</f>
        <v>11</v>
      </c>
      <c r="K6" s="282">
        <f>+K7+K16</f>
        <v>34571200</v>
      </c>
      <c r="L6" s="283">
        <f>+L7+L16</f>
        <v>34.571200000000005</v>
      </c>
      <c r="M6" s="277"/>
      <c r="N6" s="277"/>
    </row>
    <row r="7" spans="1:15" x14ac:dyDescent="0.55000000000000004">
      <c r="A7" s="284"/>
      <c r="B7" s="285" t="s">
        <v>3572</v>
      </c>
      <c r="C7" s="285"/>
      <c r="D7" s="285"/>
      <c r="E7" s="285"/>
      <c r="F7" s="286"/>
      <c r="G7" s="286"/>
      <c r="H7" s="286"/>
      <c r="I7" s="286"/>
      <c r="J7" s="287">
        <f>SUM(J8:J15)</f>
        <v>7</v>
      </c>
      <c r="K7" s="288">
        <f>SUM(K8:K15)</f>
        <v>23638200</v>
      </c>
      <c r="L7" s="289">
        <f>SUM(L8:L15)</f>
        <v>23.638200000000001</v>
      </c>
      <c r="M7" s="286"/>
      <c r="N7" s="286"/>
    </row>
    <row r="8" spans="1:15" ht="72" x14ac:dyDescent="0.55000000000000004">
      <c r="A8" s="290">
        <v>1</v>
      </c>
      <c r="B8" s="291" t="s">
        <v>3573</v>
      </c>
      <c r="C8" s="292" t="s">
        <v>3574</v>
      </c>
      <c r="D8" s="291" t="s">
        <v>3575</v>
      </c>
      <c r="E8" s="293" t="s">
        <v>3576</v>
      </c>
      <c r="F8" s="294">
        <v>1</v>
      </c>
      <c r="G8" s="290" t="s">
        <v>2488</v>
      </c>
      <c r="H8" s="290" t="s">
        <v>2481</v>
      </c>
      <c r="I8" s="290" t="s">
        <v>3577</v>
      </c>
      <c r="J8" s="290">
        <v>1</v>
      </c>
      <c r="K8" s="295">
        <v>3149000</v>
      </c>
      <c r="L8" s="296">
        <v>3.149</v>
      </c>
      <c r="M8" s="294" t="s">
        <v>3578</v>
      </c>
      <c r="N8" s="297" t="s">
        <v>3579</v>
      </c>
    </row>
    <row r="9" spans="1:15" ht="96" x14ac:dyDescent="0.55000000000000004">
      <c r="A9" s="290">
        <v>2</v>
      </c>
      <c r="B9" s="291" t="s">
        <v>3580</v>
      </c>
      <c r="C9" s="292" t="s">
        <v>3581</v>
      </c>
      <c r="D9" s="291" t="s">
        <v>3582</v>
      </c>
      <c r="E9" s="293" t="s">
        <v>3583</v>
      </c>
      <c r="F9" s="95"/>
      <c r="G9" s="290" t="s">
        <v>2488</v>
      </c>
      <c r="H9" s="290" t="s">
        <v>2481</v>
      </c>
      <c r="I9" s="290" t="s">
        <v>3577</v>
      </c>
      <c r="J9" s="290">
        <v>1</v>
      </c>
      <c r="K9" s="295">
        <v>230000</v>
      </c>
      <c r="L9" s="296">
        <v>0.23</v>
      </c>
      <c r="M9" s="294" t="s">
        <v>3578</v>
      </c>
      <c r="N9" s="297" t="s">
        <v>3579</v>
      </c>
    </row>
    <row r="10" spans="1:15" ht="96" x14ac:dyDescent="0.55000000000000004">
      <c r="A10" s="290">
        <v>3</v>
      </c>
      <c r="B10" s="291" t="s">
        <v>3584</v>
      </c>
      <c r="C10" s="298" t="s">
        <v>3585</v>
      </c>
      <c r="D10" s="291" t="s">
        <v>3582</v>
      </c>
      <c r="E10" s="291" t="s">
        <v>3586</v>
      </c>
      <c r="F10" s="95"/>
      <c r="G10" s="290" t="s">
        <v>2488</v>
      </c>
      <c r="H10" s="290" t="s">
        <v>2481</v>
      </c>
      <c r="I10" s="290" t="s">
        <v>3577</v>
      </c>
      <c r="J10" s="290">
        <v>1</v>
      </c>
      <c r="K10" s="295">
        <v>1200000</v>
      </c>
      <c r="L10" s="296">
        <v>1.2</v>
      </c>
      <c r="M10" s="299" t="s">
        <v>3587</v>
      </c>
      <c r="N10" s="297" t="s">
        <v>3588</v>
      </c>
    </row>
    <row r="11" spans="1:15" ht="72" x14ac:dyDescent="0.55000000000000004">
      <c r="A11" s="290">
        <v>4</v>
      </c>
      <c r="B11" s="291" t="s">
        <v>3589</v>
      </c>
      <c r="C11" s="298" t="s">
        <v>3590</v>
      </c>
      <c r="D11" s="291" t="s">
        <v>3591</v>
      </c>
      <c r="E11" s="291" t="s">
        <v>3592</v>
      </c>
      <c r="F11" s="95"/>
      <c r="G11" s="290" t="s">
        <v>2488</v>
      </c>
      <c r="H11" s="290" t="s">
        <v>2481</v>
      </c>
      <c r="I11" s="290" t="s">
        <v>3577</v>
      </c>
      <c r="J11" s="290">
        <v>1</v>
      </c>
      <c r="K11" s="295">
        <v>3270000</v>
      </c>
      <c r="L11" s="296">
        <v>3.27</v>
      </c>
      <c r="M11" s="294" t="s">
        <v>3593</v>
      </c>
      <c r="N11" s="297" t="s">
        <v>3594</v>
      </c>
    </row>
    <row r="12" spans="1:15" ht="72" x14ac:dyDescent="0.55000000000000004">
      <c r="A12" s="290">
        <v>5</v>
      </c>
      <c r="B12" s="291" t="s">
        <v>3595</v>
      </c>
      <c r="C12" s="298" t="s">
        <v>3596</v>
      </c>
      <c r="D12" s="291" t="s">
        <v>3591</v>
      </c>
      <c r="E12" s="291" t="s">
        <v>3592</v>
      </c>
      <c r="F12" s="95"/>
      <c r="G12" s="290" t="s">
        <v>2488</v>
      </c>
      <c r="H12" s="290" t="s">
        <v>2481</v>
      </c>
      <c r="I12" s="290" t="s">
        <v>3577</v>
      </c>
      <c r="J12" s="290">
        <v>1</v>
      </c>
      <c r="K12" s="295">
        <v>800000</v>
      </c>
      <c r="L12" s="296">
        <v>0.8</v>
      </c>
      <c r="M12" s="294" t="s">
        <v>3593</v>
      </c>
      <c r="N12" s="297" t="s">
        <v>3594</v>
      </c>
    </row>
    <row r="13" spans="1:15" ht="72" x14ac:dyDescent="0.55000000000000004">
      <c r="A13" s="290">
        <v>6</v>
      </c>
      <c r="B13" s="291" t="s">
        <v>3597</v>
      </c>
      <c r="C13" s="298" t="s">
        <v>3598</v>
      </c>
      <c r="D13" s="291" t="s">
        <v>3591</v>
      </c>
      <c r="E13" s="291" t="s">
        <v>3599</v>
      </c>
      <c r="F13" s="95"/>
      <c r="G13" s="290" t="s">
        <v>2488</v>
      </c>
      <c r="H13" s="290" t="s">
        <v>2481</v>
      </c>
      <c r="I13" s="290" t="s">
        <v>3577</v>
      </c>
      <c r="J13" s="290">
        <v>1</v>
      </c>
      <c r="K13" s="295">
        <v>5789200</v>
      </c>
      <c r="L13" s="296">
        <v>5.7892000000000001</v>
      </c>
      <c r="M13" s="294" t="s">
        <v>3578</v>
      </c>
      <c r="N13" s="297" t="s">
        <v>3579</v>
      </c>
    </row>
    <row r="14" spans="1:15" ht="96" x14ac:dyDescent="0.55000000000000004">
      <c r="A14" s="290">
        <v>7</v>
      </c>
      <c r="B14" s="291" t="s">
        <v>3600</v>
      </c>
      <c r="C14" s="298" t="s">
        <v>3601</v>
      </c>
      <c r="D14" s="291" t="s">
        <v>3591</v>
      </c>
      <c r="E14" s="291" t="s">
        <v>3602</v>
      </c>
      <c r="F14" s="95"/>
      <c r="G14" s="290" t="s">
        <v>2488</v>
      </c>
      <c r="H14" s="290" t="s">
        <v>2481</v>
      </c>
      <c r="I14" s="290" t="s">
        <v>3577</v>
      </c>
      <c r="J14" s="290">
        <v>1</v>
      </c>
      <c r="K14" s="295">
        <v>9200000</v>
      </c>
      <c r="L14" s="296">
        <v>9.1999999999999993</v>
      </c>
      <c r="M14" s="294" t="s">
        <v>3578</v>
      </c>
      <c r="N14" s="297" t="s">
        <v>3579</v>
      </c>
    </row>
    <row r="15" spans="1:15" x14ac:dyDescent="0.55000000000000004">
      <c r="A15" s="290"/>
      <c r="B15" s="95"/>
      <c r="C15" s="95"/>
      <c r="D15" s="95"/>
      <c r="E15" s="95"/>
      <c r="F15" s="95"/>
      <c r="G15" s="300"/>
      <c r="H15" s="300"/>
      <c r="I15" s="300"/>
      <c r="J15" s="290"/>
      <c r="K15" s="295"/>
      <c r="L15" s="295"/>
      <c r="M15" s="294"/>
      <c r="N15" s="297"/>
    </row>
    <row r="16" spans="1:15" x14ac:dyDescent="0.55000000000000004">
      <c r="A16" s="301"/>
      <c r="B16" s="285" t="s">
        <v>2477</v>
      </c>
      <c r="C16" s="285"/>
      <c r="D16" s="285"/>
      <c r="E16" s="285"/>
      <c r="F16" s="286"/>
      <c r="G16" s="284"/>
      <c r="H16" s="284"/>
      <c r="I16" s="284"/>
      <c r="J16" s="287">
        <f>SUM(J17:J25)</f>
        <v>4</v>
      </c>
      <c r="K16" s="288">
        <f>SUM(K17:K25)</f>
        <v>10933000</v>
      </c>
      <c r="L16" s="289">
        <f>SUM(L17:L25)</f>
        <v>10.933</v>
      </c>
      <c r="M16" s="302"/>
      <c r="N16" s="303"/>
    </row>
    <row r="17" spans="1:14" ht="72" x14ac:dyDescent="0.55000000000000004">
      <c r="A17" s="290">
        <v>1</v>
      </c>
      <c r="B17" s="291" t="s">
        <v>3603</v>
      </c>
      <c r="C17" s="298" t="s">
        <v>2126</v>
      </c>
      <c r="D17" s="291" t="s">
        <v>3591</v>
      </c>
      <c r="E17" s="291" t="s">
        <v>3604</v>
      </c>
      <c r="F17" s="95"/>
      <c r="G17" s="290" t="s">
        <v>3605</v>
      </c>
      <c r="H17" s="290" t="s">
        <v>2477</v>
      </c>
      <c r="I17" s="290" t="s">
        <v>3577</v>
      </c>
      <c r="J17" s="290">
        <v>1</v>
      </c>
      <c r="K17" s="295">
        <v>2998000</v>
      </c>
      <c r="L17" s="296">
        <v>2.9980000000000002</v>
      </c>
      <c r="M17" s="294" t="s">
        <v>3606</v>
      </c>
      <c r="N17" s="297" t="s">
        <v>3607</v>
      </c>
    </row>
    <row r="18" spans="1:14" ht="72" x14ac:dyDescent="0.55000000000000004">
      <c r="A18" s="290">
        <v>2</v>
      </c>
      <c r="B18" s="304" t="s">
        <v>3608</v>
      </c>
      <c r="C18" s="305" t="s">
        <v>1852</v>
      </c>
      <c r="D18" s="291" t="s">
        <v>3591</v>
      </c>
      <c r="E18" s="291" t="s">
        <v>3604</v>
      </c>
      <c r="F18" s="95"/>
      <c r="G18" s="290" t="s">
        <v>3605</v>
      </c>
      <c r="H18" s="290" t="s">
        <v>2477</v>
      </c>
      <c r="I18" s="290" t="s">
        <v>3609</v>
      </c>
      <c r="J18" s="290">
        <v>1</v>
      </c>
      <c r="K18" s="295">
        <f>57700000*5/100</f>
        <v>2885000</v>
      </c>
      <c r="L18" s="296">
        <v>2.8849999999999998</v>
      </c>
      <c r="M18" s="294"/>
      <c r="N18" s="297" t="s">
        <v>3610</v>
      </c>
    </row>
    <row r="19" spans="1:14" ht="96" x14ac:dyDescent="0.55000000000000004">
      <c r="A19" s="290">
        <v>3</v>
      </c>
      <c r="B19" s="304" t="s">
        <v>3611</v>
      </c>
      <c r="C19" s="305" t="s">
        <v>2365</v>
      </c>
      <c r="D19" s="291" t="s">
        <v>3591</v>
      </c>
      <c r="E19" s="291" t="s">
        <v>3604</v>
      </c>
      <c r="F19" s="95"/>
      <c r="G19" s="290" t="s">
        <v>3605</v>
      </c>
      <c r="H19" s="290" t="s">
        <v>2477</v>
      </c>
      <c r="I19" s="290" t="s">
        <v>3609</v>
      </c>
      <c r="J19" s="290">
        <v>1</v>
      </c>
      <c r="K19" s="295">
        <f>43000000*5/100</f>
        <v>2150000</v>
      </c>
      <c r="L19" s="296">
        <v>2.15</v>
      </c>
      <c r="M19" s="294"/>
      <c r="N19" s="297" t="s">
        <v>3610</v>
      </c>
    </row>
    <row r="20" spans="1:14" ht="72" x14ac:dyDescent="0.55000000000000004">
      <c r="A20" s="290">
        <v>4</v>
      </c>
      <c r="B20" s="304" t="s">
        <v>3612</v>
      </c>
      <c r="C20" s="305" t="s">
        <v>2161</v>
      </c>
      <c r="D20" s="291" t="s">
        <v>3591</v>
      </c>
      <c r="E20" s="291" t="s">
        <v>3604</v>
      </c>
      <c r="F20" s="95"/>
      <c r="G20" s="290" t="s">
        <v>3605</v>
      </c>
      <c r="H20" s="290" t="s">
        <v>2477</v>
      </c>
      <c r="I20" s="290" t="s">
        <v>3609</v>
      </c>
      <c r="J20" s="290">
        <v>1</v>
      </c>
      <c r="K20" s="295">
        <f>58000000*5/100</f>
        <v>2900000</v>
      </c>
      <c r="L20" s="296">
        <v>2.9</v>
      </c>
      <c r="M20" s="294"/>
      <c r="N20" s="297" t="s">
        <v>3610</v>
      </c>
    </row>
    <row r="21" spans="1:14" x14ac:dyDescent="0.55000000000000004">
      <c r="A21" s="290"/>
      <c r="B21" s="95"/>
      <c r="C21" s="95"/>
      <c r="D21" s="95"/>
      <c r="E21" s="95"/>
      <c r="F21" s="95"/>
      <c r="G21" s="300"/>
      <c r="H21" s="300"/>
      <c r="I21" s="300"/>
      <c r="J21" s="290"/>
      <c r="K21" s="295"/>
      <c r="L21" s="295"/>
      <c r="M21" s="294"/>
      <c r="N21" s="294"/>
    </row>
    <row r="22" spans="1:14" x14ac:dyDescent="0.55000000000000004">
      <c r="A22" s="290"/>
      <c r="B22" s="95"/>
      <c r="C22" s="95"/>
      <c r="D22" s="95"/>
      <c r="E22" s="95"/>
      <c r="F22" s="95"/>
      <c r="G22" s="300"/>
      <c r="H22" s="300"/>
      <c r="I22" s="300"/>
      <c r="J22" s="290"/>
      <c r="K22" s="295"/>
      <c r="L22" s="295"/>
      <c r="M22" s="294"/>
      <c r="N22" s="294"/>
    </row>
    <row r="23" spans="1:14" x14ac:dyDescent="0.55000000000000004">
      <c r="A23" s="290"/>
      <c r="B23" s="95"/>
      <c r="C23" s="95"/>
      <c r="D23" s="95"/>
      <c r="E23" s="95"/>
      <c r="F23" s="95"/>
      <c r="G23" s="300"/>
      <c r="H23" s="300"/>
      <c r="I23" s="300"/>
      <c r="J23" s="290"/>
      <c r="K23" s="295"/>
      <c r="L23" s="295"/>
      <c r="M23" s="294"/>
      <c r="N23" s="294"/>
    </row>
    <row r="24" spans="1:14" x14ac:dyDescent="0.55000000000000004">
      <c r="A24" s="290"/>
      <c r="B24" s="95"/>
      <c r="C24" s="95"/>
      <c r="D24" s="95"/>
      <c r="E24" s="95"/>
      <c r="F24" s="95"/>
      <c r="G24" s="300"/>
      <c r="H24" s="300"/>
      <c r="I24" s="300"/>
      <c r="J24" s="290"/>
      <c r="K24" s="295"/>
      <c r="L24" s="295"/>
      <c r="M24" s="294"/>
      <c r="N24" s="294"/>
    </row>
    <row r="25" spans="1:14" x14ac:dyDescent="0.55000000000000004">
      <c r="A25" s="306"/>
    </row>
  </sheetData>
  <mergeCells count="2">
    <mergeCell ref="A1:N1"/>
    <mergeCell ref="A2:N2"/>
  </mergeCells>
  <pageMargins left="0.70866141732283472" right="0.27559055118110237" top="0.74803149606299213" bottom="0.46" header="0.31496062992125984" footer="0.31496062992125984"/>
  <pageSetup paperSize="9" scale="57" fitToHeight="0" orientation="landscape" r:id="rId1"/>
  <rowBreaks count="1" manualBreakCount="1">
    <brk id="1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K27"/>
  <sheetViews>
    <sheetView zoomScaleNormal="100" workbookViewId="0">
      <selection activeCell="F6" sqref="F6"/>
    </sheetView>
  </sheetViews>
  <sheetFormatPr defaultRowHeight="24" x14ac:dyDescent="0.55000000000000004"/>
  <cols>
    <col min="1" max="1" width="22.5" style="93" customWidth="1"/>
    <col min="2" max="2" width="20.375" style="93" customWidth="1"/>
    <col min="3" max="3" width="20.25" style="93" hidden="1" customWidth="1"/>
    <col min="4" max="4" width="17.375" style="93" customWidth="1"/>
    <col min="5" max="5" width="15.375" style="93" customWidth="1"/>
    <col min="6" max="6" width="13.25" style="93" customWidth="1"/>
    <col min="7" max="7" width="29.25" style="93" customWidth="1"/>
    <col min="8" max="8" width="17.25" style="93" bestFit="1" customWidth="1"/>
    <col min="9" max="9" width="9.25" style="93" bestFit="1" customWidth="1"/>
    <col min="10" max="10" width="9" style="93"/>
    <col min="11" max="11" width="20.375" style="110" bestFit="1" customWidth="1"/>
    <col min="12" max="256" width="9" style="93"/>
    <col min="257" max="257" width="22.5" style="93" customWidth="1"/>
    <col min="258" max="258" width="20.375" style="93" customWidth="1"/>
    <col min="259" max="259" width="0" style="93" hidden="1" customWidth="1"/>
    <col min="260" max="260" width="17.375" style="93" customWidth="1"/>
    <col min="261" max="261" width="15.375" style="93" customWidth="1"/>
    <col min="262" max="262" width="13.25" style="93" customWidth="1"/>
    <col min="263" max="263" width="29.25" style="93" customWidth="1"/>
    <col min="264" max="264" width="17.25" style="93" bestFit="1" customWidth="1"/>
    <col min="265" max="265" width="9.25" style="93" bestFit="1" customWidth="1"/>
    <col min="266" max="266" width="9" style="93"/>
    <col min="267" max="267" width="20.375" style="93" bestFit="1" customWidth="1"/>
    <col min="268" max="512" width="9" style="93"/>
    <col min="513" max="513" width="22.5" style="93" customWidth="1"/>
    <col min="514" max="514" width="20.375" style="93" customWidth="1"/>
    <col min="515" max="515" width="0" style="93" hidden="1" customWidth="1"/>
    <col min="516" max="516" width="17.375" style="93" customWidth="1"/>
    <col min="517" max="517" width="15.375" style="93" customWidth="1"/>
    <col min="518" max="518" width="13.25" style="93" customWidth="1"/>
    <col min="519" max="519" width="29.25" style="93" customWidth="1"/>
    <col min="520" max="520" width="17.25" style="93" bestFit="1" customWidth="1"/>
    <col min="521" max="521" width="9.25" style="93" bestFit="1" customWidth="1"/>
    <col min="522" max="522" width="9" style="93"/>
    <col min="523" max="523" width="20.375" style="93" bestFit="1" customWidth="1"/>
    <col min="524" max="768" width="9" style="93"/>
    <col min="769" max="769" width="22.5" style="93" customWidth="1"/>
    <col min="770" max="770" width="20.375" style="93" customWidth="1"/>
    <col min="771" max="771" width="0" style="93" hidden="1" customWidth="1"/>
    <col min="772" max="772" width="17.375" style="93" customWidth="1"/>
    <col min="773" max="773" width="15.375" style="93" customWidth="1"/>
    <col min="774" max="774" width="13.25" style="93" customWidth="1"/>
    <col min="775" max="775" width="29.25" style="93" customWidth="1"/>
    <col min="776" max="776" width="17.25" style="93" bestFit="1" customWidth="1"/>
    <col min="777" max="777" width="9.25" style="93" bestFit="1" customWidth="1"/>
    <col min="778" max="778" width="9" style="93"/>
    <col min="779" max="779" width="20.375" style="93" bestFit="1" customWidth="1"/>
    <col min="780" max="1024" width="9" style="93"/>
    <col min="1025" max="1025" width="22.5" style="93" customWidth="1"/>
    <col min="1026" max="1026" width="20.375" style="93" customWidth="1"/>
    <col min="1027" max="1027" width="0" style="93" hidden="1" customWidth="1"/>
    <col min="1028" max="1028" width="17.375" style="93" customWidth="1"/>
    <col min="1029" max="1029" width="15.375" style="93" customWidth="1"/>
    <col min="1030" max="1030" width="13.25" style="93" customWidth="1"/>
    <col min="1031" max="1031" width="29.25" style="93" customWidth="1"/>
    <col min="1032" max="1032" width="17.25" style="93" bestFit="1" customWidth="1"/>
    <col min="1033" max="1033" width="9.25" style="93" bestFit="1" customWidth="1"/>
    <col min="1034" max="1034" width="9" style="93"/>
    <col min="1035" max="1035" width="20.375" style="93" bestFit="1" customWidth="1"/>
    <col min="1036" max="1280" width="9" style="93"/>
    <col min="1281" max="1281" width="22.5" style="93" customWidth="1"/>
    <col min="1282" max="1282" width="20.375" style="93" customWidth="1"/>
    <col min="1283" max="1283" width="0" style="93" hidden="1" customWidth="1"/>
    <col min="1284" max="1284" width="17.375" style="93" customWidth="1"/>
    <col min="1285" max="1285" width="15.375" style="93" customWidth="1"/>
    <col min="1286" max="1286" width="13.25" style="93" customWidth="1"/>
    <col min="1287" max="1287" width="29.25" style="93" customWidth="1"/>
    <col min="1288" max="1288" width="17.25" style="93" bestFit="1" customWidth="1"/>
    <col min="1289" max="1289" width="9.25" style="93" bestFit="1" customWidth="1"/>
    <col min="1290" max="1290" width="9" style="93"/>
    <col min="1291" max="1291" width="20.375" style="93" bestFit="1" customWidth="1"/>
    <col min="1292" max="1536" width="9" style="93"/>
    <col min="1537" max="1537" width="22.5" style="93" customWidth="1"/>
    <col min="1538" max="1538" width="20.375" style="93" customWidth="1"/>
    <col min="1539" max="1539" width="0" style="93" hidden="1" customWidth="1"/>
    <col min="1540" max="1540" width="17.375" style="93" customWidth="1"/>
    <col min="1541" max="1541" width="15.375" style="93" customWidth="1"/>
    <col min="1542" max="1542" width="13.25" style="93" customWidth="1"/>
    <col min="1543" max="1543" width="29.25" style="93" customWidth="1"/>
    <col min="1544" max="1544" width="17.25" style="93" bestFit="1" customWidth="1"/>
    <col min="1545" max="1545" width="9.25" style="93" bestFit="1" customWidth="1"/>
    <col min="1546" max="1546" width="9" style="93"/>
    <col min="1547" max="1547" width="20.375" style="93" bestFit="1" customWidth="1"/>
    <col min="1548" max="1792" width="9" style="93"/>
    <col min="1793" max="1793" width="22.5" style="93" customWidth="1"/>
    <col min="1794" max="1794" width="20.375" style="93" customWidth="1"/>
    <col min="1795" max="1795" width="0" style="93" hidden="1" customWidth="1"/>
    <col min="1796" max="1796" width="17.375" style="93" customWidth="1"/>
    <col min="1797" max="1797" width="15.375" style="93" customWidth="1"/>
    <col min="1798" max="1798" width="13.25" style="93" customWidth="1"/>
    <col min="1799" max="1799" width="29.25" style="93" customWidth="1"/>
    <col min="1800" max="1800" width="17.25" style="93" bestFit="1" customWidth="1"/>
    <col min="1801" max="1801" width="9.25" style="93" bestFit="1" customWidth="1"/>
    <col min="1802" max="1802" width="9" style="93"/>
    <col min="1803" max="1803" width="20.375" style="93" bestFit="1" customWidth="1"/>
    <col min="1804" max="2048" width="9" style="93"/>
    <col min="2049" max="2049" width="22.5" style="93" customWidth="1"/>
    <col min="2050" max="2050" width="20.375" style="93" customWidth="1"/>
    <col min="2051" max="2051" width="0" style="93" hidden="1" customWidth="1"/>
    <col min="2052" max="2052" width="17.375" style="93" customWidth="1"/>
    <col min="2053" max="2053" width="15.375" style="93" customWidth="1"/>
    <col min="2054" max="2054" width="13.25" style="93" customWidth="1"/>
    <col min="2055" max="2055" width="29.25" style="93" customWidth="1"/>
    <col min="2056" max="2056" width="17.25" style="93" bestFit="1" customWidth="1"/>
    <col min="2057" max="2057" width="9.25" style="93" bestFit="1" customWidth="1"/>
    <col min="2058" max="2058" width="9" style="93"/>
    <col min="2059" max="2059" width="20.375" style="93" bestFit="1" customWidth="1"/>
    <col min="2060" max="2304" width="9" style="93"/>
    <col min="2305" max="2305" width="22.5" style="93" customWidth="1"/>
    <col min="2306" max="2306" width="20.375" style="93" customWidth="1"/>
    <col min="2307" max="2307" width="0" style="93" hidden="1" customWidth="1"/>
    <col min="2308" max="2308" width="17.375" style="93" customWidth="1"/>
    <col min="2309" max="2309" width="15.375" style="93" customWidth="1"/>
    <col min="2310" max="2310" width="13.25" style="93" customWidth="1"/>
    <col min="2311" max="2311" width="29.25" style="93" customWidth="1"/>
    <col min="2312" max="2312" width="17.25" style="93" bestFit="1" customWidth="1"/>
    <col min="2313" max="2313" width="9.25" style="93" bestFit="1" customWidth="1"/>
    <col min="2314" max="2314" width="9" style="93"/>
    <col min="2315" max="2315" width="20.375" style="93" bestFit="1" customWidth="1"/>
    <col min="2316" max="2560" width="9" style="93"/>
    <col min="2561" max="2561" width="22.5" style="93" customWidth="1"/>
    <col min="2562" max="2562" width="20.375" style="93" customWidth="1"/>
    <col min="2563" max="2563" width="0" style="93" hidden="1" customWidth="1"/>
    <col min="2564" max="2564" width="17.375" style="93" customWidth="1"/>
    <col min="2565" max="2565" width="15.375" style="93" customWidth="1"/>
    <col min="2566" max="2566" width="13.25" style="93" customWidth="1"/>
    <col min="2567" max="2567" width="29.25" style="93" customWidth="1"/>
    <col min="2568" max="2568" width="17.25" style="93" bestFit="1" customWidth="1"/>
    <col min="2569" max="2569" width="9.25" style="93" bestFit="1" customWidth="1"/>
    <col min="2570" max="2570" width="9" style="93"/>
    <col min="2571" max="2571" width="20.375" style="93" bestFit="1" customWidth="1"/>
    <col min="2572" max="2816" width="9" style="93"/>
    <col min="2817" max="2817" width="22.5" style="93" customWidth="1"/>
    <col min="2818" max="2818" width="20.375" style="93" customWidth="1"/>
    <col min="2819" max="2819" width="0" style="93" hidden="1" customWidth="1"/>
    <col min="2820" max="2820" width="17.375" style="93" customWidth="1"/>
    <col min="2821" max="2821" width="15.375" style="93" customWidth="1"/>
    <col min="2822" max="2822" width="13.25" style="93" customWidth="1"/>
    <col min="2823" max="2823" width="29.25" style="93" customWidth="1"/>
    <col min="2824" max="2824" width="17.25" style="93" bestFit="1" customWidth="1"/>
    <col min="2825" max="2825" width="9.25" style="93" bestFit="1" customWidth="1"/>
    <col min="2826" max="2826" width="9" style="93"/>
    <col min="2827" max="2827" width="20.375" style="93" bestFit="1" customWidth="1"/>
    <col min="2828" max="3072" width="9" style="93"/>
    <col min="3073" max="3073" width="22.5" style="93" customWidth="1"/>
    <col min="3074" max="3074" width="20.375" style="93" customWidth="1"/>
    <col min="3075" max="3075" width="0" style="93" hidden="1" customWidth="1"/>
    <col min="3076" max="3076" width="17.375" style="93" customWidth="1"/>
    <col min="3077" max="3077" width="15.375" style="93" customWidth="1"/>
    <col min="3078" max="3078" width="13.25" style="93" customWidth="1"/>
    <col min="3079" max="3079" width="29.25" style="93" customWidth="1"/>
    <col min="3080" max="3080" width="17.25" style="93" bestFit="1" customWidth="1"/>
    <col min="3081" max="3081" width="9.25" style="93" bestFit="1" customWidth="1"/>
    <col min="3082" max="3082" width="9" style="93"/>
    <col min="3083" max="3083" width="20.375" style="93" bestFit="1" customWidth="1"/>
    <col min="3084" max="3328" width="9" style="93"/>
    <col min="3329" max="3329" width="22.5" style="93" customWidth="1"/>
    <col min="3330" max="3330" width="20.375" style="93" customWidth="1"/>
    <col min="3331" max="3331" width="0" style="93" hidden="1" customWidth="1"/>
    <col min="3332" max="3332" width="17.375" style="93" customWidth="1"/>
    <col min="3333" max="3333" width="15.375" style="93" customWidth="1"/>
    <col min="3334" max="3334" width="13.25" style="93" customWidth="1"/>
    <col min="3335" max="3335" width="29.25" style="93" customWidth="1"/>
    <col min="3336" max="3336" width="17.25" style="93" bestFit="1" customWidth="1"/>
    <col min="3337" max="3337" width="9.25" style="93" bestFit="1" customWidth="1"/>
    <col min="3338" max="3338" width="9" style="93"/>
    <col min="3339" max="3339" width="20.375" style="93" bestFit="1" customWidth="1"/>
    <col min="3340" max="3584" width="9" style="93"/>
    <col min="3585" max="3585" width="22.5" style="93" customWidth="1"/>
    <col min="3586" max="3586" width="20.375" style="93" customWidth="1"/>
    <col min="3587" max="3587" width="0" style="93" hidden="1" customWidth="1"/>
    <col min="3588" max="3588" width="17.375" style="93" customWidth="1"/>
    <col min="3589" max="3589" width="15.375" style="93" customWidth="1"/>
    <col min="3590" max="3590" width="13.25" style="93" customWidth="1"/>
    <col min="3591" max="3591" width="29.25" style="93" customWidth="1"/>
    <col min="3592" max="3592" width="17.25" style="93" bestFit="1" customWidth="1"/>
    <col min="3593" max="3593" width="9.25" style="93" bestFit="1" customWidth="1"/>
    <col min="3594" max="3594" width="9" style="93"/>
    <col min="3595" max="3595" width="20.375" style="93" bestFit="1" customWidth="1"/>
    <col min="3596" max="3840" width="9" style="93"/>
    <col min="3841" max="3841" width="22.5" style="93" customWidth="1"/>
    <col min="3842" max="3842" width="20.375" style="93" customWidth="1"/>
    <col min="3843" max="3843" width="0" style="93" hidden="1" customWidth="1"/>
    <col min="3844" max="3844" width="17.375" style="93" customWidth="1"/>
    <col min="3845" max="3845" width="15.375" style="93" customWidth="1"/>
    <col min="3846" max="3846" width="13.25" style="93" customWidth="1"/>
    <col min="3847" max="3847" width="29.25" style="93" customWidth="1"/>
    <col min="3848" max="3848" width="17.25" style="93" bestFit="1" customWidth="1"/>
    <col min="3849" max="3849" width="9.25" style="93" bestFit="1" customWidth="1"/>
    <col min="3850" max="3850" width="9" style="93"/>
    <col min="3851" max="3851" width="20.375" style="93" bestFit="1" customWidth="1"/>
    <col min="3852" max="4096" width="9" style="93"/>
    <col min="4097" max="4097" width="22.5" style="93" customWidth="1"/>
    <col min="4098" max="4098" width="20.375" style="93" customWidth="1"/>
    <col min="4099" max="4099" width="0" style="93" hidden="1" customWidth="1"/>
    <col min="4100" max="4100" width="17.375" style="93" customWidth="1"/>
    <col min="4101" max="4101" width="15.375" style="93" customWidth="1"/>
    <col min="4102" max="4102" width="13.25" style="93" customWidth="1"/>
    <col min="4103" max="4103" width="29.25" style="93" customWidth="1"/>
    <col min="4104" max="4104" width="17.25" style="93" bestFit="1" customWidth="1"/>
    <col min="4105" max="4105" width="9.25" style="93" bestFit="1" customWidth="1"/>
    <col min="4106" max="4106" width="9" style="93"/>
    <col min="4107" max="4107" width="20.375" style="93" bestFit="1" customWidth="1"/>
    <col min="4108" max="4352" width="9" style="93"/>
    <col min="4353" max="4353" width="22.5" style="93" customWidth="1"/>
    <col min="4354" max="4354" width="20.375" style="93" customWidth="1"/>
    <col min="4355" max="4355" width="0" style="93" hidden="1" customWidth="1"/>
    <col min="4356" max="4356" width="17.375" style="93" customWidth="1"/>
    <col min="4357" max="4357" width="15.375" style="93" customWidth="1"/>
    <col min="4358" max="4358" width="13.25" style="93" customWidth="1"/>
    <col min="4359" max="4359" width="29.25" style="93" customWidth="1"/>
    <col min="4360" max="4360" width="17.25" style="93" bestFit="1" customWidth="1"/>
    <col min="4361" max="4361" width="9.25" style="93" bestFit="1" customWidth="1"/>
    <col min="4362" max="4362" width="9" style="93"/>
    <col min="4363" max="4363" width="20.375" style="93" bestFit="1" customWidth="1"/>
    <col min="4364" max="4608" width="9" style="93"/>
    <col min="4609" max="4609" width="22.5" style="93" customWidth="1"/>
    <col min="4610" max="4610" width="20.375" style="93" customWidth="1"/>
    <col min="4611" max="4611" width="0" style="93" hidden="1" customWidth="1"/>
    <col min="4612" max="4612" width="17.375" style="93" customWidth="1"/>
    <col min="4613" max="4613" width="15.375" style="93" customWidth="1"/>
    <col min="4614" max="4614" width="13.25" style="93" customWidth="1"/>
    <col min="4615" max="4615" width="29.25" style="93" customWidth="1"/>
    <col min="4616" max="4616" width="17.25" style="93" bestFit="1" customWidth="1"/>
    <col min="4617" max="4617" width="9.25" style="93" bestFit="1" customWidth="1"/>
    <col min="4618" max="4618" width="9" style="93"/>
    <col min="4619" max="4619" width="20.375" style="93" bestFit="1" customWidth="1"/>
    <col min="4620" max="4864" width="9" style="93"/>
    <col min="4865" max="4865" width="22.5" style="93" customWidth="1"/>
    <col min="4866" max="4866" width="20.375" style="93" customWidth="1"/>
    <col min="4867" max="4867" width="0" style="93" hidden="1" customWidth="1"/>
    <col min="4868" max="4868" width="17.375" style="93" customWidth="1"/>
    <col min="4869" max="4869" width="15.375" style="93" customWidth="1"/>
    <col min="4870" max="4870" width="13.25" style="93" customWidth="1"/>
    <col min="4871" max="4871" width="29.25" style="93" customWidth="1"/>
    <col min="4872" max="4872" width="17.25" style="93" bestFit="1" customWidth="1"/>
    <col min="4873" max="4873" width="9.25" style="93" bestFit="1" customWidth="1"/>
    <col min="4874" max="4874" width="9" style="93"/>
    <col min="4875" max="4875" width="20.375" style="93" bestFit="1" customWidth="1"/>
    <col min="4876" max="5120" width="9" style="93"/>
    <col min="5121" max="5121" width="22.5" style="93" customWidth="1"/>
    <col min="5122" max="5122" width="20.375" style="93" customWidth="1"/>
    <col min="5123" max="5123" width="0" style="93" hidden="1" customWidth="1"/>
    <col min="5124" max="5124" width="17.375" style="93" customWidth="1"/>
    <col min="5125" max="5125" width="15.375" style="93" customWidth="1"/>
    <col min="5126" max="5126" width="13.25" style="93" customWidth="1"/>
    <col min="5127" max="5127" width="29.25" style="93" customWidth="1"/>
    <col min="5128" max="5128" width="17.25" style="93" bestFit="1" customWidth="1"/>
    <col min="5129" max="5129" width="9.25" style="93" bestFit="1" customWidth="1"/>
    <col min="5130" max="5130" width="9" style="93"/>
    <col min="5131" max="5131" width="20.375" style="93" bestFit="1" customWidth="1"/>
    <col min="5132" max="5376" width="9" style="93"/>
    <col min="5377" max="5377" width="22.5" style="93" customWidth="1"/>
    <col min="5378" max="5378" width="20.375" style="93" customWidth="1"/>
    <col min="5379" max="5379" width="0" style="93" hidden="1" customWidth="1"/>
    <col min="5380" max="5380" width="17.375" style="93" customWidth="1"/>
    <col min="5381" max="5381" width="15.375" style="93" customWidth="1"/>
    <col min="5382" max="5382" width="13.25" style="93" customWidth="1"/>
    <col min="5383" max="5383" width="29.25" style="93" customWidth="1"/>
    <col min="5384" max="5384" width="17.25" style="93" bestFit="1" customWidth="1"/>
    <col min="5385" max="5385" width="9.25" style="93" bestFit="1" customWidth="1"/>
    <col min="5386" max="5386" width="9" style="93"/>
    <col min="5387" max="5387" width="20.375" style="93" bestFit="1" customWidth="1"/>
    <col min="5388" max="5632" width="9" style="93"/>
    <col min="5633" max="5633" width="22.5" style="93" customWidth="1"/>
    <col min="5634" max="5634" width="20.375" style="93" customWidth="1"/>
    <col min="5635" max="5635" width="0" style="93" hidden="1" customWidth="1"/>
    <col min="5636" max="5636" width="17.375" style="93" customWidth="1"/>
    <col min="5637" max="5637" width="15.375" style="93" customWidth="1"/>
    <col min="5638" max="5638" width="13.25" style="93" customWidth="1"/>
    <col min="5639" max="5639" width="29.25" style="93" customWidth="1"/>
    <col min="5640" max="5640" width="17.25" style="93" bestFit="1" customWidth="1"/>
    <col min="5641" max="5641" width="9.25" style="93" bestFit="1" customWidth="1"/>
    <col min="5642" max="5642" width="9" style="93"/>
    <col min="5643" max="5643" width="20.375" style="93" bestFit="1" customWidth="1"/>
    <col min="5644" max="5888" width="9" style="93"/>
    <col min="5889" max="5889" width="22.5" style="93" customWidth="1"/>
    <col min="5890" max="5890" width="20.375" style="93" customWidth="1"/>
    <col min="5891" max="5891" width="0" style="93" hidden="1" customWidth="1"/>
    <col min="5892" max="5892" width="17.375" style="93" customWidth="1"/>
    <col min="5893" max="5893" width="15.375" style="93" customWidth="1"/>
    <col min="5894" max="5894" width="13.25" style="93" customWidth="1"/>
    <col min="5895" max="5895" width="29.25" style="93" customWidth="1"/>
    <col min="5896" max="5896" width="17.25" style="93" bestFit="1" customWidth="1"/>
    <col min="5897" max="5897" width="9.25" style="93" bestFit="1" customWidth="1"/>
    <col min="5898" max="5898" width="9" style="93"/>
    <col min="5899" max="5899" width="20.375" style="93" bestFit="1" customWidth="1"/>
    <col min="5900" max="6144" width="9" style="93"/>
    <col min="6145" max="6145" width="22.5" style="93" customWidth="1"/>
    <col min="6146" max="6146" width="20.375" style="93" customWidth="1"/>
    <col min="6147" max="6147" width="0" style="93" hidden="1" customWidth="1"/>
    <col min="6148" max="6148" width="17.375" style="93" customWidth="1"/>
    <col min="6149" max="6149" width="15.375" style="93" customWidth="1"/>
    <col min="6150" max="6150" width="13.25" style="93" customWidth="1"/>
    <col min="6151" max="6151" width="29.25" style="93" customWidth="1"/>
    <col min="6152" max="6152" width="17.25" style="93" bestFit="1" customWidth="1"/>
    <col min="6153" max="6153" width="9.25" style="93" bestFit="1" customWidth="1"/>
    <col min="6154" max="6154" width="9" style="93"/>
    <col min="6155" max="6155" width="20.375" style="93" bestFit="1" customWidth="1"/>
    <col min="6156" max="6400" width="9" style="93"/>
    <col min="6401" max="6401" width="22.5" style="93" customWidth="1"/>
    <col min="6402" max="6402" width="20.375" style="93" customWidth="1"/>
    <col min="6403" max="6403" width="0" style="93" hidden="1" customWidth="1"/>
    <col min="6404" max="6404" width="17.375" style="93" customWidth="1"/>
    <col min="6405" max="6405" width="15.375" style="93" customWidth="1"/>
    <col min="6406" max="6406" width="13.25" style="93" customWidth="1"/>
    <col min="6407" max="6407" width="29.25" style="93" customWidth="1"/>
    <col min="6408" max="6408" width="17.25" style="93" bestFit="1" customWidth="1"/>
    <col min="6409" max="6409" width="9.25" style="93" bestFit="1" customWidth="1"/>
    <col min="6410" max="6410" width="9" style="93"/>
    <col min="6411" max="6411" width="20.375" style="93" bestFit="1" customWidth="1"/>
    <col min="6412" max="6656" width="9" style="93"/>
    <col min="6657" max="6657" width="22.5" style="93" customWidth="1"/>
    <col min="6658" max="6658" width="20.375" style="93" customWidth="1"/>
    <col min="6659" max="6659" width="0" style="93" hidden="1" customWidth="1"/>
    <col min="6660" max="6660" width="17.375" style="93" customWidth="1"/>
    <col min="6661" max="6661" width="15.375" style="93" customWidth="1"/>
    <col min="6662" max="6662" width="13.25" style="93" customWidth="1"/>
    <col min="6663" max="6663" width="29.25" style="93" customWidth="1"/>
    <col min="6664" max="6664" width="17.25" style="93" bestFit="1" customWidth="1"/>
    <col min="6665" max="6665" width="9.25" style="93" bestFit="1" customWidth="1"/>
    <col min="6666" max="6666" width="9" style="93"/>
    <col min="6667" max="6667" width="20.375" style="93" bestFit="1" customWidth="1"/>
    <col min="6668" max="6912" width="9" style="93"/>
    <col min="6913" max="6913" width="22.5" style="93" customWidth="1"/>
    <col min="6914" max="6914" width="20.375" style="93" customWidth="1"/>
    <col min="6915" max="6915" width="0" style="93" hidden="1" customWidth="1"/>
    <col min="6916" max="6916" width="17.375" style="93" customWidth="1"/>
    <col min="6917" max="6917" width="15.375" style="93" customWidth="1"/>
    <col min="6918" max="6918" width="13.25" style="93" customWidth="1"/>
    <col min="6919" max="6919" width="29.25" style="93" customWidth="1"/>
    <col min="6920" max="6920" width="17.25" style="93" bestFit="1" customWidth="1"/>
    <col min="6921" max="6921" width="9.25" style="93" bestFit="1" customWidth="1"/>
    <col min="6922" max="6922" width="9" style="93"/>
    <col min="6923" max="6923" width="20.375" style="93" bestFit="1" customWidth="1"/>
    <col min="6924" max="7168" width="9" style="93"/>
    <col min="7169" max="7169" width="22.5" style="93" customWidth="1"/>
    <col min="7170" max="7170" width="20.375" style="93" customWidth="1"/>
    <col min="7171" max="7171" width="0" style="93" hidden="1" customWidth="1"/>
    <col min="7172" max="7172" width="17.375" style="93" customWidth="1"/>
    <col min="7173" max="7173" width="15.375" style="93" customWidth="1"/>
    <col min="7174" max="7174" width="13.25" style="93" customWidth="1"/>
    <col min="7175" max="7175" width="29.25" style="93" customWidth="1"/>
    <col min="7176" max="7176" width="17.25" style="93" bestFit="1" customWidth="1"/>
    <col min="7177" max="7177" width="9.25" style="93" bestFit="1" customWidth="1"/>
    <col min="7178" max="7178" width="9" style="93"/>
    <col min="7179" max="7179" width="20.375" style="93" bestFit="1" customWidth="1"/>
    <col min="7180" max="7424" width="9" style="93"/>
    <col min="7425" max="7425" width="22.5" style="93" customWidth="1"/>
    <col min="7426" max="7426" width="20.375" style="93" customWidth="1"/>
    <col min="7427" max="7427" width="0" style="93" hidden="1" customWidth="1"/>
    <col min="7428" max="7428" width="17.375" style="93" customWidth="1"/>
    <col min="7429" max="7429" width="15.375" style="93" customWidth="1"/>
    <col min="7430" max="7430" width="13.25" style="93" customWidth="1"/>
    <col min="7431" max="7431" width="29.25" style="93" customWidth="1"/>
    <col min="7432" max="7432" width="17.25" style="93" bestFit="1" customWidth="1"/>
    <col min="7433" max="7433" width="9.25" style="93" bestFit="1" customWidth="1"/>
    <col min="7434" max="7434" width="9" style="93"/>
    <col min="7435" max="7435" width="20.375" style="93" bestFit="1" customWidth="1"/>
    <col min="7436" max="7680" width="9" style="93"/>
    <col min="7681" max="7681" width="22.5" style="93" customWidth="1"/>
    <col min="7682" max="7682" width="20.375" style="93" customWidth="1"/>
    <col min="7683" max="7683" width="0" style="93" hidden="1" customWidth="1"/>
    <col min="7684" max="7684" width="17.375" style="93" customWidth="1"/>
    <col min="7685" max="7685" width="15.375" style="93" customWidth="1"/>
    <col min="7686" max="7686" width="13.25" style="93" customWidth="1"/>
    <col min="7687" max="7687" width="29.25" style="93" customWidth="1"/>
    <col min="7688" max="7688" width="17.25" style="93" bestFit="1" customWidth="1"/>
    <col min="7689" max="7689" width="9.25" style="93" bestFit="1" customWidth="1"/>
    <col min="7690" max="7690" width="9" style="93"/>
    <col min="7691" max="7691" width="20.375" style="93" bestFit="1" customWidth="1"/>
    <col min="7692" max="7936" width="9" style="93"/>
    <col min="7937" max="7937" width="22.5" style="93" customWidth="1"/>
    <col min="7938" max="7938" width="20.375" style="93" customWidth="1"/>
    <col min="7939" max="7939" width="0" style="93" hidden="1" customWidth="1"/>
    <col min="7940" max="7940" width="17.375" style="93" customWidth="1"/>
    <col min="7941" max="7941" width="15.375" style="93" customWidth="1"/>
    <col min="7942" max="7942" width="13.25" style="93" customWidth="1"/>
    <col min="7943" max="7943" width="29.25" style="93" customWidth="1"/>
    <col min="7944" max="7944" width="17.25" style="93" bestFit="1" customWidth="1"/>
    <col min="7945" max="7945" width="9.25" style="93" bestFit="1" customWidth="1"/>
    <col min="7946" max="7946" width="9" style="93"/>
    <col min="7947" max="7947" width="20.375" style="93" bestFit="1" customWidth="1"/>
    <col min="7948" max="8192" width="9" style="93"/>
    <col min="8193" max="8193" width="22.5" style="93" customWidth="1"/>
    <col min="8194" max="8194" width="20.375" style="93" customWidth="1"/>
    <col min="8195" max="8195" width="0" style="93" hidden="1" customWidth="1"/>
    <col min="8196" max="8196" width="17.375" style="93" customWidth="1"/>
    <col min="8197" max="8197" width="15.375" style="93" customWidth="1"/>
    <col min="8198" max="8198" width="13.25" style="93" customWidth="1"/>
    <col min="8199" max="8199" width="29.25" style="93" customWidth="1"/>
    <col min="8200" max="8200" width="17.25" style="93" bestFit="1" customWidth="1"/>
    <col min="8201" max="8201" width="9.25" style="93" bestFit="1" customWidth="1"/>
    <col min="8202" max="8202" width="9" style="93"/>
    <col min="8203" max="8203" width="20.375" style="93" bestFit="1" customWidth="1"/>
    <col min="8204" max="8448" width="9" style="93"/>
    <col min="8449" max="8449" width="22.5" style="93" customWidth="1"/>
    <col min="8450" max="8450" width="20.375" style="93" customWidth="1"/>
    <col min="8451" max="8451" width="0" style="93" hidden="1" customWidth="1"/>
    <col min="8452" max="8452" width="17.375" style="93" customWidth="1"/>
    <col min="8453" max="8453" width="15.375" style="93" customWidth="1"/>
    <col min="8454" max="8454" width="13.25" style="93" customWidth="1"/>
    <col min="8455" max="8455" width="29.25" style="93" customWidth="1"/>
    <col min="8456" max="8456" width="17.25" style="93" bestFit="1" customWidth="1"/>
    <col min="8457" max="8457" width="9.25" style="93" bestFit="1" customWidth="1"/>
    <col min="8458" max="8458" width="9" style="93"/>
    <col min="8459" max="8459" width="20.375" style="93" bestFit="1" customWidth="1"/>
    <col min="8460" max="8704" width="9" style="93"/>
    <col min="8705" max="8705" width="22.5" style="93" customWidth="1"/>
    <col min="8706" max="8706" width="20.375" style="93" customWidth="1"/>
    <col min="8707" max="8707" width="0" style="93" hidden="1" customWidth="1"/>
    <col min="8708" max="8708" width="17.375" style="93" customWidth="1"/>
    <col min="8709" max="8709" width="15.375" style="93" customWidth="1"/>
    <col min="8710" max="8710" width="13.25" style="93" customWidth="1"/>
    <col min="8711" max="8711" width="29.25" style="93" customWidth="1"/>
    <col min="8712" max="8712" width="17.25" style="93" bestFit="1" customWidth="1"/>
    <col min="8713" max="8713" width="9.25" style="93" bestFit="1" customWidth="1"/>
    <col min="8714" max="8714" width="9" style="93"/>
    <col min="8715" max="8715" width="20.375" style="93" bestFit="1" customWidth="1"/>
    <col min="8716" max="8960" width="9" style="93"/>
    <col min="8961" max="8961" width="22.5" style="93" customWidth="1"/>
    <col min="8962" max="8962" width="20.375" style="93" customWidth="1"/>
    <col min="8963" max="8963" width="0" style="93" hidden="1" customWidth="1"/>
    <col min="8964" max="8964" width="17.375" style="93" customWidth="1"/>
    <col min="8965" max="8965" width="15.375" style="93" customWidth="1"/>
    <col min="8966" max="8966" width="13.25" style="93" customWidth="1"/>
    <col min="8967" max="8967" width="29.25" style="93" customWidth="1"/>
    <col min="8968" max="8968" width="17.25" style="93" bestFit="1" customWidth="1"/>
    <col min="8969" max="8969" width="9.25" style="93" bestFit="1" customWidth="1"/>
    <col min="8970" max="8970" width="9" style="93"/>
    <col min="8971" max="8971" width="20.375" style="93" bestFit="1" customWidth="1"/>
    <col min="8972" max="9216" width="9" style="93"/>
    <col min="9217" max="9217" width="22.5" style="93" customWidth="1"/>
    <col min="9218" max="9218" width="20.375" style="93" customWidth="1"/>
    <col min="9219" max="9219" width="0" style="93" hidden="1" customWidth="1"/>
    <col min="9220" max="9220" width="17.375" style="93" customWidth="1"/>
    <col min="9221" max="9221" width="15.375" style="93" customWidth="1"/>
    <col min="9222" max="9222" width="13.25" style="93" customWidth="1"/>
    <col min="9223" max="9223" width="29.25" style="93" customWidth="1"/>
    <col min="9224" max="9224" width="17.25" style="93" bestFit="1" customWidth="1"/>
    <col min="9225" max="9225" width="9.25" style="93" bestFit="1" customWidth="1"/>
    <col min="9226" max="9226" width="9" style="93"/>
    <col min="9227" max="9227" width="20.375" style="93" bestFit="1" customWidth="1"/>
    <col min="9228" max="9472" width="9" style="93"/>
    <col min="9473" max="9473" width="22.5" style="93" customWidth="1"/>
    <col min="9474" max="9474" width="20.375" style="93" customWidth="1"/>
    <col min="9475" max="9475" width="0" style="93" hidden="1" customWidth="1"/>
    <col min="9476" max="9476" width="17.375" style="93" customWidth="1"/>
    <col min="9477" max="9477" width="15.375" style="93" customWidth="1"/>
    <col min="9478" max="9478" width="13.25" style="93" customWidth="1"/>
    <col min="9479" max="9479" width="29.25" style="93" customWidth="1"/>
    <col min="9480" max="9480" width="17.25" style="93" bestFit="1" customWidth="1"/>
    <col min="9481" max="9481" width="9.25" style="93" bestFit="1" customWidth="1"/>
    <col min="9482" max="9482" width="9" style="93"/>
    <col min="9483" max="9483" width="20.375" style="93" bestFit="1" customWidth="1"/>
    <col min="9484" max="9728" width="9" style="93"/>
    <col min="9729" max="9729" width="22.5" style="93" customWidth="1"/>
    <col min="9730" max="9730" width="20.375" style="93" customWidth="1"/>
    <col min="9731" max="9731" width="0" style="93" hidden="1" customWidth="1"/>
    <col min="9732" max="9732" width="17.375" style="93" customWidth="1"/>
    <col min="9733" max="9733" width="15.375" style="93" customWidth="1"/>
    <col min="9734" max="9734" width="13.25" style="93" customWidth="1"/>
    <col min="9735" max="9735" width="29.25" style="93" customWidth="1"/>
    <col min="9736" max="9736" width="17.25" style="93" bestFit="1" customWidth="1"/>
    <col min="9737" max="9737" width="9.25" style="93" bestFit="1" customWidth="1"/>
    <col min="9738" max="9738" width="9" style="93"/>
    <col min="9739" max="9739" width="20.375" style="93" bestFit="1" customWidth="1"/>
    <col min="9740" max="9984" width="9" style="93"/>
    <col min="9985" max="9985" width="22.5" style="93" customWidth="1"/>
    <col min="9986" max="9986" width="20.375" style="93" customWidth="1"/>
    <col min="9987" max="9987" width="0" style="93" hidden="1" customWidth="1"/>
    <col min="9988" max="9988" width="17.375" style="93" customWidth="1"/>
    <col min="9989" max="9989" width="15.375" style="93" customWidth="1"/>
    <col min="9990" max="9990" width="13.25" style="93" customWidth="1"/>
    <col min="9991" max="9991" width="29.25" style="93" customWidth="1"/>
    <col min="9992" max="9992" width="17.25" style="93" bestFit="1" customWidth="1"/>
    <col min="9993" max="9993" width="9.25" style="93" bestFit="1" customWidth="1"/>
    <col min="9994" max="9994" width="9" style="93"/>
    <col min="9995" max="9995" width="20.375" style="93" bestFit="1" customWidth="1"/>
    <col min="9996" max="10240" width="9" style="93"/>
    <col min="10241" max="10241" width="22.5" style="93" customWidth="1"/>
    <col min="10242" max="10242" width="20.375" style="93" customWidth="1"/>
    <col min="10243" max="10243" width="0" style="93" hidden="1" customWidth="1"/>
    <col min="10244" max="10244" width="17.375" style="93" customWidth="1"/>
    <col min="10245" max="10245" width="15.375" style="93" customWidth="1"/>
    <col min="10246" max="10246" width="13.25" style="93" customWidth="1"/>
    <col min="10247" max="10247" width="29.25" style="93" customWidth="1"/>
    <col min="10248" max="10248" width="17.25" style="93" bestFit="1" customWidth="1"/>
    <col min="10249" max="10249" width="9.25" style="93" bestFit="1" customWidth="1"/>
    <col min="10250" max="10250" width="9" style="93"/>
    <col min="10251" max="10251" width="20.375" style="93" bestFit="1" customWidth="1"/>
    <col min="10252" max="10496" width="9" style="93"/>
    <col min="10497" max="10497" width="22.5" style="93" customWidth="1"/>
    <col min="10498" max="10498" width="20.375" style="93" customWidth="1"/>
    <col min="10499" max="10499" width="0" style="93" hidden="1" customWidth="1"/>
    <col min="10500" max="10500" width="17.375" style="93" customWidth="1"/>
    <col min="10501" max="10501" width="15.375" style="93" customWidth="1"/>
    <col min="10502" max="10502" width="13.25" style="93" customWidth="1"/>
    <col min="10503" max="10503" width="29.25" style="93" customWidth="1"/>
    <col min="10504" max="10504" width="17.25" style="93" bestFit="1" customWidth="1"/>
    <col min="10505" max="10505" width="9.25" style="93" bestFit="1" customWidth="1"/>
    <col min="10506" max="10506" width="9" style="93"/>
    <col min="10507" max="10507" width="20.375" style="93" bestFit="1" customWidth="1"/>
    <col min="10508" max="10752" width="9" style="93"/>
    <col min="10753" max="10753" width="22.5" style="93" customWidth="1"/>
    <col min="10754" max="10754" width="20.375" style="93" customWidth="1"/>
    <col min="10755" max="10755" width="0" style="93" hidden="1" customWidth="1"/>
    <col min="10756" max="10756" width="17.375" style="93" customWidth="1"/>
    <col min="10757" max="10757" width="15.375" style="93" customWidth="1"/>
    <col min="10758" max="10758" width="13.25" style="93" customWidth="1"/>
    <col min="10759" max="10759" width="29.25" style="93" customWidth="1"/>
    <col min="10760" max="10760" width="17.25" style="93" bestFit="1" customWidth="1"/>
    <col min="10761" max="10761" width="9.25" style="93" bestFit="1" customWidth="1"/>
    <col min="10762" max="10762" width="9" style="93"/>
    <col min="10763" max="10763" width="20.375" style="93" bestFit="1" customWidth="1"/>
    <col min="10764" max="11008" width="9" style="93"/>
    <col min="11009" max="11009" width="22.5" style="93" customWidth="1"/>
    <col min="11010" max="11010" width="20.375" style="93" customWidth="1"/>
    <col min="11011" max="11011" width="0" style="93" hidden="1" customWidth="1"/>
    <col min="11012" max="11012" width="17.375" style="93" customWidth="1"/>
    <col min="11013" max="11013" width="15.375" style="93" customWidth="1"/>
    <col min="11014" max="11014" width="13.25" style="93" customWidth="1"/>
    <col min="11015" max="11015" width="29.25" style="93" customWidth="1"/>
    <col min="11016" max="11016" width="17.25" style="93" bestFit="1" customWidth="1"/>
    <col min="11017" max="11017" width="9.25" style="93" bestFit="1" customWidth="1"/>
    <col min="11018" max="11018" width="9" style="93"/>
    <col min="11019" max="11019" width="20.375" style="93" bestFit="1" customWidth="1"/>
    <col min="11020" max="11264" width="9" style="93"/>
    <col min="11265" max="11265" width="22.5" style="93" customWidth="1"/>
    <col min="11266" max="11266" width="20.375" style="93" customWidth="1"/>
    <col min="11267" max="11267" width="0" style="93" hidden="1" customWidth="1"/>
    <col min="11268" max="11268" width="17.375" style="93" customWidth="1"/>
    <col min="11269" max="11269" width="15.375" style="93" customWidth="1"/>
    <col min="11270" max="11270" width="13.25" style="93" customWidth="1"/>
    <col min="11271" max="11271" width="29.25" style="93" customWidth="1"/>
    <col min="11272" max="11272" width="17.25" style="93" bestFit="1" customWidth="1"/>
    <col min="11273" max="11273" width="9.25" style="93" bestFit="1" customWidth="1"/>
    <col min="11274" max="11274" width="9" style="93"/>
    <col min="11275" max="11275" width="20.375" style="93" bestFit="1" customWidth="1"/>
    <col min="11276" max="11520" width="9" style="93"/>
    <col min="11521" max="11521" width="22.5" style="93" customWidth="1"/>
    <col min="11522" max="11522" width="20.375" style="93" customWidth="1"/>
    <col min="11523" max="11523" width="0" style="93" hidden="1" customWidth="1"/>
    <col min="11524" max="11524" width="17.375" style="93" customWidth="1"/>
    <col min="11525" max="11525" width="15.375" style="93" customWidth="1"/>
    <col min="11526" max="11526" width="13.25" style="93" customWidth="1"/>
    <col min="11527" max="11527" width="29.25" style="93" customWidth="1"/>
    <col min="11528" max="11528" width="17.25" style="93" bestFit="1" customWidth="1"/>
    <col min="11529" max="11529" width="9.25" style="93" bestFit="1" customWidth="1"/>
    <col min="11530" max="11530" width="9" style="93"/>
    <col min="11531" max="11531" width="20.375" style="93" bestFit="1" customWidth="1"/>
    <col min="11532" max="11776" width="9" style="93"/>
    <col min="11777" max="11777" width="22.5" style="93" customWidth="1"/>
    <col min="11778" max="11778" width="20.375" style="93" customWidth="1"/>
    <col min="11779" max="11779" width="0" style="93" hidden="1" customWidth="1"/>
    <col min="11780" max="11780" width="17.375" style="93" customWidth="1"/>
    <col min="11781" max="11781" width="15.375" style="93" customWidth="1"/>
    <col min="11782" max="11782" width="13.25" style="93" customWidth="1"/>
    <col min="11783" max="11783" width="29.25" style="93" customWidth="1"/>
    <col min="11784" max="11784" width="17.25" style="93" bestFit="1" customWidth="1"/>
    <col min="11785" max="11785" width="9.25" style="93" bestFit="1" customWidth="1"/>
    <col min="11786" max="11786" width="9" style="93"/>
    <col min="11787" max="11787" width="20.375" style="93" bestFit="1" customWidth="1"/>
    <col min="11788" max="12032" width="9" style="93"/>
    <col min="12033" max="12033" width="22.5" style="93" customWidth="1"/>
    <col min="12034" max="12034" width="20.375" style="93" customWidth="1"/>
    <col min="12035" max="12035" width="0" style="93" hidden="1" customWidth="1"/>
    <col min="12036" max="12036" width="17.375" style="93" customWidth="1"/>
    <col min="12037" max="12037" width="15.375" style="93" customWidth="1"/>
    <col min="12038" max="12038" width="13.25" style="93" customWidth="1"/>
    <col min="12039" max="12039" width="29.25" style="93" customWidth="1"/>
    <col min="12040" max="12040" width="17.25" style="93" bestFit="1" customWidth="1"/>
    <col min="12041" max="12041" width="9.25" style="93" bestFit="1" customWidth="1"/>
    <col min="12042" max="12042" width="9" style="93"/>
    <col min="12043" max="12043" width="20.375" style="93" bestFit="1" customWidth="1"/>
    <col min="12044" max="12288" width="9" style="93"/>
    <col min="12289" max="12289" width="22.5" style="93" customWidth="1"/>
    <col min="12290" max="12290" width="20.375" style="93" customWidth="1"/>
    <col min="12291" max="12291" width="0" style="93" hidden="1" customWidth="1"/>
    <col min="12292" max="12292" width="17.375" style="93" customWidth="1"/>
    <col min="12293" max="12293" width="15.375" style="93" customWidth="1"/>
    <col min="12294" max="12294" width="13.25" style="93" customWidth="1"/>
    <col min="12295" max="12295" width="29.25" style="93" customWidth="1"/>
    <col min="12296" max="12296" width="17.25" style="93" bestFit="1" customWidth="1"/>
    <col min="12297" max="12297" width="9.25" style="93" bestFit="1" customWidth="1"/>
    <col min="12298" max="12298" width="9" style="93"/>
    <col min="12299" max="12299" width="20.375" style="93" bestFit="1" customWidth="1"/>
    <col min="12300" max="12544" width="9" style="93"/>
    <col min="12545" max="12545" width="22.5" style="93" customWidth="1"/>
    <col min="12546" max="12546" width="20.375" style="93" customWidth="1"/>
    <col min="12547" max="12547" width="0" style="93" hidden="1" customWidth="1"/>
    <col min="12548" max="12548" width="17.375" style="93" customWidth="1"/>
    <col min="12549" max="12549" width="15.375" style="93" customWidth="1"/>
    <col min="12550" max="12550" width="13.25" style="93" customWidth="1"/>
    <col min="12551" max="12551" width="29.25" style="93" customWidth="1"/>
    <col min="12552" max="12552" width="17.25" style="93" bestFit="1" customWidth="1"/>
    <col min="12553" max="12553" width="9.25" style="93" bestFit="1" customWidth="1"/>
    <col min="12554" max="12554" width="9" style="93"/>
    <col min="12555" max="12555" width="20.375" style="93" bestFit="1" customWidth="1"/>
    <col min="12556" max="12800" width="9" style="93"/>
    <col min="12801" max="12801" width="22.5" style="93" customWidth="1"/>
    <col min="12802" max="12802" width="20.375" style="93" customWidth="1"/>
    <col min="12803" max="12803" width="0" style="93" hidden="1" customWidth="1"/>
    <col min="12804" max="12804" width="17.375" style="93" customWidth="1"/>
    <col min="12805" max="12805" width="15.375" style="93" customWidth="1"/>
    <col min="12806" max="12806" width="13.25" style="93" customWidth="1"/>
    <col min="12807" max="12807" width="29.25" style="93" customWidth="1"/>
    <col min="12808" max="12808" width="17.25" style="93" bestFit="1" customWidth="1"/>
    <col min="12809" max="12809" width="9.25" style="93" bestFit="1" customWidth="1"/>
    <col min="12810" max="12810" width="9" style="93"/>
    <col min="12811" max="12811" width="20.375" style="93" bestFit="1" customWidth="1"/>
    <col min="12812" max="13056" width="9" style="93"/>
    <col min="13057" max="13057" width="22.5" style="93" customWidth="1"/>
    <col min="13058" max="13058" width="20.375" style="93" customWidth="1"/>
    <col min="13059" max="13059" width="0" style="93" hidden="1" customWidth="1"/>
    <col min="13060" max="13060" width="17.375" style="93" customWidth="1"/>
    <col min="13061" max="13061" width="15.375" style="93" customWidth="1"/>
    <col min="13062" max="13062" width="13.25" style="93" customWidth="1"/>
    <col min="13063" max="13063" width="29.25" style="93" customWidth="1"/>
    <col min="13064" max="13064" width="17.25" style="93" bestFit="1" customWidth="1"/>
    <col min="13065" max="13065" width="9.25" style="93" bestFit="1" customWidth="1"/>
    <col min="13066" max="13066" width="9" style="93"/>
    <col min="13067" max="13067" width="20.375" style="93" bestFit="1" customWidth="1"/>
    <col min="13068" max="13312" width="9" style="93"/>
    <col min="13313" max="13313" width="22.5" style="93" customWidth="1"/>
    <col min="13314" max="13314" width="20.375" style="93" customWidth="1"/>
    <col min="13315" max="13315" width="0" style="93" hidden="1" customWidth="1"/>
    <col min="13316" max="13316" width="17.375" style="93" customWidth="1"/>
    <col min="13317" max="13317" width="15.375" style="93" customWidth="1"/>
    <col min="13318" max="13318" width="13.25" style="93" customWidth="1"/>
    <col min="13319" max="13319" width="29.25" style="93" customWidth="1"/>
    <col min="13320" max="13320" width="17.25" style="93" bestFit="1" customWidth="1"/>
    <col min="13321" max="13321" width="9.25" style="93" bestFit="1" customWidth="1"/>
    <col min="13322" max="13322" width="9" style="93"/>
    <col min="13323" max="13323" width="20.375" style="93" bestFit="1" customWidth="1"/>
    <col min="13324" max="13568" width="9" style="93"/>
    <col min="13569" max="13569" width="22.5" style="93" customWidth="1"/>
    <col min="13570" max="13570" width="20.375" style="93" customWidth="1"/>
    <col min="13571" max="13571" width="0" style="93" hidden="1" customWidth="1"/>
    <col min="13572" max="13572" width="17.375" style="93" customWidth="1"/>
    <col min="13573" max="13573" width="15.375" style="93" customWidth="1"/>
    <col min="13574" max="13574" width="13.25" style="93" customWidth="1"/>
    <col min="13575" max="13575" width="29.25" style="93" customWidth="1"/>
    <col min="13576" max="13576" width="17.25" style="93" bestFit="1" customWidth="1"/>
    <col min="13577" max="13577" width="9.25" style="93" bestFit="1" customWidth="1"/>
    <col min="13578" max="13578" width="9" style="93"/>
    <col min="13579" max="13579" width="20.375" style="93" bestFit="1" customWidth="1"/>
    <col min="13580" max="13824" width="9" style="93"/>
    <col min="13825" max="13825" width="22.5" style="93" customWidth="1"/>
    <col min="13826" max="13826" width="20.375" style="93" customWidth="1"/>
    <col min="13827" max="13827" width="0" style="93" hidden="1" customWidth="1"/>
    <col min="13828" max="13828" width="17.375" style="93" customWidth="1"/>
    <col min="13829" max="13829" width="15.375" style="93" customWidth="1"/>
    <col min="13830" max="13830" width="13.25" style="93" customWidth="1"/>
    <col min="13831" max="13831" width="29.25" style="93" customWidth="1"/>
    <col min="13832" max="13832" width="17.25" style="93" bestFit="1" customWidth="1"/>
    <col min="13833" max="13833" width="9.25" style="93" bestFit="1" customWidth="1"/>
    <col min="13834" max="13834" width="9" style="93"/>
    <col min="13835" max="13835" width="20.375" style="93" bestFit="1" customWidth="1"/>
    <col min="13836" max="14080" width="9" style="93"/>
    <col min="14081" max="14081" width="22.5" style="93" customWidth="1"/>
    <col min="14082" max="14082" width="20.375" style="93" customWidth="1"/>
    <col min="14083" max="14083" width="0" style="93" hidden="1" customWidth="1"/>
    <col min="14084" max="14084" width="17.375" style="93" customWidth="1"/>
    <col min="14085" max="14085" width="15.375" style="93" customWidth="1"/>
    <col min="14086" max="14086" width="13.25" style="93" customWidth="1"/>
    <col min="14087" max="14087" width="29.25" style="93" customWidth="1"/>
    <col min="14088" max="14088" width="17.25" style="93" bestFit="1" customWidth="1"/>
    <col min="14089" max="14089" width="9.25" style="93" bestFit="1" customWidth="1"/>
    <col min="14090" max="14090" width="9" style="93"/>
    <col min="14091" max="14091" width="20.375" style="93" bestFit="1" customWidth="1"/>
    <col min="14092" max="14336" width="9" style="93"/>
    <col min="14337" max="14337" width="22.5" style="93" customWidth="1"/>
    <col min="14338" max="14338" width="20.375" style="93" customWidth="1"/>
    <col min="14339" max="14339" width="0" style="93" hidden="1" customWidth="1"/>
    <col min="14340" max="14340" width="17.375" style="93" customWidth="1"/>
    <col min="14341" max="14341" width="15.375" style="93" customWidth="1"/>
    <col min="14342" max="14342" width="13.25" style="93" customWidth="1"/>
    <col min="14343" max="14343" width="29.25" style="93" customWidth="1"/>
    <col min="14344" max="14344" width="17.25" style="93" bestFit="1" customWidth="1"/>
    <col min="14345" max="14345" width="9.25" style="93" bestFit="1" customWidth="1"/>
    <col min="14346" max="14346" width="9" style="93"/>
    <col min="14347" max="14347" width="20.375" style="93" bestFit="1" customWidth="1"/>
    <col min="14348" max="14592" width="9" style="93"/>
    <col min="14593" max="14593" width="22.5" style="93" customWidth="1"/>
    <col min="14594" max="14594" width="20.375" style="93" customWidth="1"/>
    <col min="14595" max="14595" width="0" style="93" hidden="1" customWidth="1"/>
    <col min="14596" max="14596" width="17.375" style="93" customWidth="1"/>
    <col min="14597" max="14597" width="15.375" style="93" customWidth="1"/>
    <col min="14598" max="14598" width="13.25" style="93" customWidth="1"/>
    <col min="14599" max="14599" width="29.25" style="93" customWidth="1"/>
    <col min="14600" max="14600" width="17.25" style="93" bestFit="1" customWidth="1"/>
    <col min="14601" max="14601" width="9.25" style="93" bestFit="1" customWidth="1"/>
    <col min="14602" max="14602" width="9" style="93"/>
    <col min="14603" max="14603" width="20.375" style="93" bestFit="1" customWidth="1"/>
    <col min="14604" max="14848" width="9" style="93"/>
    <col min="14849" max="14849" width="22.5" style="93" customWidth="1"/>
    <col min="14850" max="14850" width="20.375" style="93" customWidth="1"/>
    <col min="14851" max="14851" width="0" style="93" hidden="1" customWidth="1"/>
    <col min="14852" max="14852" width="17.375" style="93" customWidth="1"/>
    <col min="14853" max="14853" width="15.375" style="93" customWidth="1"/>
    <col min="14854" max="14854" width="13.25" style="93" customWidth="1"/>
    <col min="14855" max="14855" width="29.25" style="93" customWidth="1"/>
    <col min="14856" max="14856" width="17.25" style="93" bestFit="1" customWidth="1"/>
    <col min="14857" max="14857" width="9.25" style="93" bestFit="1" customWidth="1"/>
    <col min="14858" max="14858" width="9" style="93"/>
    <col min="14859" max="14859" width="20.375" style="93" bestFit="1" customWidth="1"/>
    <col min="14860" max="15104" width="9" style="93"/>
    <col min="15105" max="15105" width="22.5" style="93" customWidth="1"/>
    <col min="15106" max="15106" width="20.375" style="93" customWidth="1"/>
    <col min="15107" max="15107" width="0" style="93" hidden="1" customWidth="1"/>
    <col min="15108" max="15108" width="17.375" style="93" customWidth="1"/>
    <col min="15109" max="15109" width="15.375" style="93" customWidth="1"/>
    <col min="15110" max="15110" width="13.25" style="93" customWidth="1"/>
    <col min="15111" max="15111" width="29.25" style="93" customWidth="1"/>
    <col min="15112" max="15112" width="17.25" style="93" bestFit="1" customWidth="1"/>
    <col min="15113" max="15113" width="9.25" style="93" bestFit="1" customWidth="1"/>
    <col min="15114" max="15114" width="9" style="93"/>
    <col min="15115" max="15115" width="20.375" style="93" bestFit="1" customWidth="1"/>
    <col min="15116" max="15360" width="9" style="93"/>
    <col min="15361" max="15361" width="22.5" style="93" customWidth="1"/>
    <col min="15362" max="15362" width="20.375" style="93" customWidth="1"/>
    <col min="15363" max="15363" width="0" style="93" hidden="1" customWidth="1"/>
    <col min="15364" max="15364" width="17.375" style="93" customWidth="1"/>
    <col min="15365" max="15365" width="15.375" style="93" customWidth="1"/>
    <col min="15366" max="15366" width="13.25" style="93" customWidth="1"/>
    <col min="15367" max="15367" width="29.25" style="93" customWidth="1"/>
    <col min="15368" max="15368" width="17.25" style="93" bestFit="1" customWidth="1"/>
    <col min="15369" max="15369" width="9.25" style="93" bestFit="1" customWidth="1"/>
    <col min="15370" max="15370" width="9" style="93"/>
    <col min="15371" max="15371" width="20.375" style="93" bestFit="1" customWidth="1"/>
    <col min="15372" max="15616" width="9" style="93"/>
    <col min="15617" max="15617" width="22.5" style="93" customWidth="1"/>
    <col min="15618" max="15618" width="20.375" style="93" customWidth="1"/>
    <col min="15619" max="15619" width="0" style="93" hidden="1" customWidth="1"/>
    <col min="15620" max="15620" width="17.375" style="93" customWidth="1"/>
    <col min="15621" max="15621" width="15.375" style="93" customWidth="1"/>
    <col min="15622" max="15622" width="13.25" style="93" customWidth="1"/>
    <col min="15623" max="15623" width="29.25" style="93" customWidth="1"/>
    <col min="15624" max="15624" width="17.25" style="93" bestFit="1" customWidth="1"/>
    <col min="15625" max="15625" width="9.25" style="93" bestFit="1" customWidth="1"/>
    <col min="15626" max="15626" width="9" style="93"/>
    <col min="15627" max="15627" width="20.375" style="93" bestFit="1" customWidth="1"/>
    <col min="15628" max="15872" width="9" style="93"/>
    <col min="15873" max="15873" width="22.5" style="93" customWidth="1"/>
    <col min="15874" max="15874" width="20.375" style="93" customWidth="1"/>
    <col min="15875" max="15875" width="0" style="93" hidden="1" customWidth="1"/>
    <col min="15876" max="15876" width="17.375" style="93" customWidth="1"/>
    <col min="15877" max="15877" width="15.375" style="93" customWidth="1"/>
    <col min="15878" max="15878" width="13.25" style="93" customWidth="1"/>
    <col min="15879" max="15879" width="29.25" style="93" customWidth="1"/>
    <col min="15880" max="15880" width="17.25" style="93" bestFit="1" customWidth="1"/>
    <col min="15881" max="15881" width="9.25" style="93" bestFit="1" customWidth="1"/>
    <col min="15882" max="15882" width="9" style="93"/>
    <col min="15883" max="15883" width="20.375" style="93" bestFit="1" customWidth="1"/>
    <col min="15884" max="16128" width="9" style="93"/>
    <col min="16129" max="16129" width="22.5" style="93" customWidth="1"/>
    <col min="16130" max="16130" width="20.375" style="93" customWidth="1"/>
    <col min="16131" max="16131" width="0" style="93" hidden="1" customWidth="1"/>
    <col min="16132" max="16132" width="17.375" style="93" customWidth="1"/>
    <col min="16133" max="16133" width="15.375" style="93" customWidth="1"/>
    <col min="16134" max="16134" width="13.25" style="93" customWidth="1"/>
    <col min="16135" max="16135" width="29.25" style="93" customWidth="1"/>
    <col min="16136" max="16136" width="17.25" style="93" bestFit="1" customWidth="1"/>
    <col min="16137" max="16137" width="9.25" style="93" bestFit="1" customWidth="1"/>
    <col min="16138" max="16138" width="9" style="93"/>
    <col min="16139" max="16139" width="20.375" style="93" bestFit="1" customWidth="1"/>
    <col min="16140" max="16384" width="9" style="93"/>
  </cols>
  <sheetData>
    <row r="1" spans="1:8" x14ac:dyDescent="0.55000000000000004">
      <c r="A1" s="450" t="s">
        <v>2466</v>
      </c>
      <c r="B1" s="450"/>
      <c r="C1" s="450"/>
      <c r="D1" s="450"/>
      <c r="E1" s="450"/>
      <c r="F1" s="450"/>
      <c r="G1" s="450"/>
    </row>
    <row r="2" spans="1:8" x14ac:dyDescent="0.55000000000000004">
      <c r="A2" s="94" t="s">
        <v>2467</v>
      </c>
      <c r="B2" s="451" t="s">
        <v>2468</v>
      </c>
      <c r="C2" s="452"/>
      <c r="D2" s="94" t="s">
        <v>2469</v>
      </c>
      <c r="E2" s="94" t="s">
        <v>2470</v>
      </c>
      <c r="F2" s="94" t="s">
        <v>2471</v>
      </c>
      <c r="G2" s="94" t="s">
        <v>2472</v>
      </c>
    </row>
    <row r="3" spans="1:8" x14ac:dyDescent="0.55000000000000004">
      <c r="A3" s="95"/>
      <c r="B3" s="96" t="s">
        <v>2473</v>
      </c>
      <c r="C3" s="97" t="s">
        <v>2474</v>
      </c>
      <c r="D3" s="95"/>
      <c r="E3" s="98"/>
      <c r="F3" s="96" t="s">
        <v>2470</v>
      </c>
      <c r="G3" s="98"/>
    </row>
    <row r="4" spans="1:8" x14ac:dyDescent="0.55000000000000004">
      <c r="A4" s="99" t="s">
        <v>2475</v>
      </c>
      <c r="B4" s="100">
        <v>575.69420000000002</v>
      </c>
      <c r="C4" s="98">
        <v>139.47020000000001</v>
      </c>
      <c r="D4" s="98"/>
      <c r="E4" s="101">
        <v>286.8227</v>
      </c>
      <c r="F4" s="102">
        <f>E4*100/B4</f>
        <v>49.822058308039232</v>
      </c>
      <c r="G4" s="101"/>
    </row>
    <row r="5" spans="1:8" x14ac:dyDescent="0.55000000000000004">
      <c r="A5" s="99" t="s">
        <v>2476</v>
      </c>
      <c r="B5" s="103">
        <v>40.782299999999999</v>
      </c>
      <c r="C5" s="98">
        <v>6.6421999999999999</v>
      </c>
      <c r="D5" s="100">
        <v>3.7172999999999998</v>
      </c>
      <c r="E5" s="101">
        <v>17.1768</v>
      </c>
      <c r="F5" s="102">
        <f t="shared" ref="F5:F10" si="0">E5*100/B5</f>
        <v>42.118271897367244</v>
      </c>
      <c r="G5" s="101"/>
      <c r="H5" s="104"/>
    </row>
    <row r="6" spans="1:8" x14ac:dyDescent="0.55000000000000004">
      <c r="A6" s="99" t="s">
        <v>2477</v>
      </c>
      <c r="B6" s="105">
        <f>B7+B8</f>
        <v>465.12360000000001</v>
      </c>
      <c r="C6" s="106">
        <f>C7+C8</f>
        <v>25.544</v>
      </c>
      <c r="D6" s="105">
        <f>D7+D8</f>
        <v>50.642600000000002</v>
      </c>
      <c r="E6" s="106">
        <f>E7+E8</f>
        <v>84.339500000000001</v>
      </c>
      <c r="F6" s="107">
        <f>E6*100/B6</f>
        <v>18.132707091190387</v>
      </c>
      <c r="G6" s="108">
        <v>43.11</v>
      </c>
      <c r="H6" s="104"/>
    </row>
    <row r="7" spans="1:8" x14ac:dyDescent="0.55000000000000004">
      <c r="A7" s="99" t="s">
        <v>2478</v>
      </c>
      <c r="B7" s="100">
        <v>150.89949999999999</v>
      </c>
      <c r="C7" s="101">
        <v>0</v>
      </c>
      <c r="D7" s="100">
        <v>33.013100000000001</v>
      </c>
      <c r="E7" s="101">
        <v>9.0198</v>
      </c>
      <c r="F7" s="102">
        <f>E7*100/B7</f>
        <v>5.9773557897806162</v>
      </c>
      <c r="G7" s="101"/>
      <c r="H7" s="104"/>
    </row>
    <row r="8" spans="1:8" x14ac:dyDescent="0.55000000000000004">
      <c r="A8" s="99" t="s">
        <v>2479</v>
      </c>
      <c r="B8" s="100">
        <v>314.22410000000002</v>
      </c>
      <c r="C8" s="101">
        <v>25.544</v>
      </c>
      <c r="D8" s="100">
        <v>17.6295</v>
      </c>
      <c r="E8" s="101">
        <v>75.319699999999997</v>
      </c>
      <c r="F8" s="102">
        <f>E8*100/B8</f>
        <v>23.970058311886323</v>
      </c>
      <c r="G8" s="101"/>
      <c r="H8" s="104"/>
    </row>
    <row r="9" spans="1:8" x14ac:dyDescent="0.55000000000000004">
      <c r="A9" s="99" t="s">
        <v>2480</v>
      </c>
      <c r="B9" s="100">
        <v>104.3548</v>
      </c>
      <c r="C9" s="101">
        <v>32.96</v>
      </c>
      <c r="D9" s="100">
        <v>0.57430000000000003</v>
      </c>
      <c r="E9" s="101">
        <v>35.329099999999997</v>
      </c>
      <c r="F9" s="102">
        <f t="shared" si="0"/>
        <v>33.854791538098873</v>
      </c>
      <c r="G9" s="101"/>
      <c r="H9" s="104"/>
    </row>
    <row r="10" spans="1:8" x14ac:dyDescent="0.55000000000000004">
      <c r="A10" s="99" t="s">
        <v>2481</v>
      </c>
      <c r="B10" s="100">
        <v>96.312100000000001</v>
      </c>
      <c r="C10" s="101">
        <v>7.7</v>
      </c>
      <c r="D10" s="100">
        <v>0.81030000000000002</v>
      </c>
      <c r="E10" s="101">
        <v>19.8108</v>
      </c>
      <c r="F10" s="102">
        <f t="shared" si="0"/>
        <v>20.569378094756527</v>
      </c>
      <c r="G10" s="101"/>
      <c r="H10" s="104"/>
    </row>
    <row r="11" spans="1:8" x14ac:dyDescent="0.55000000000000004">
      <c r="A11" s="99" t="s">
        <v>2482</v>
      </c>
      <c r="B11" s="100">
        <f>B4+B5+B6+B9+B10</f>
        <v>1282.2670000000003</v>
      </c>
      <c r="C11" s="101">
        <f>C4+C5+C6+C9+C10</f>
        <v>212.31640000000002</v>
      </c>
      <c r="D11" s="100">
        <f>D5+D6+D9+D10</f>
        <v>55.744500000000002</v>
      </c>
      <c r="E11" s="101">
        <f>E4+E5+E6+E9+E10</f>
        <v>443.47889999999995</v>
      </c>
      <c r="F11" s="102">
        <f>E11*100/B11</f>
        <v>34.585534837908163</v>
      </c>
      <c r="G11" s="108">
        <v>52.29</v>
      </c>
    </row>
    <row r="12" spans="1:8" x14ac:dyDescent="0.55000000000000004">
      <c r="F12" s="93" t="s">
        <v>2483</v>
      </c>
    </row>
    <row r="13" spans="1:8" x14ac:dyDescent="0.55000000000000004">
      <c r="B13" s="453" t="s">
        <v>2484</v>
      </c>
      <c r="C13" s="453"/>
      <c r="D13" s="453"/>
      <c r="E13" s="109" t="s">
        <v>2485</v>
      </c>
    </row>
    <row r="14" spans="1:8" x14ac:dyDescent="0.55000000000000004">
      <c r="B14" s="453" t="s">
        <v>2486</v>
      </c>
      <c r="C14" s="453"/>
      <c r="D14" s="453"/>
      <c r="E14" s="109" t="s">
        <v>2487</v>
      </c>
    </row>
    <row r="15" spans="1:8" x14ac:dyDescent="0.55000000000000004">
      <c r="B15" s="453" t="s">
        <v>2488</v>
      </c>
      <c r="C15" s="453"/>
      <c r="D15" s="453"/>
      <c r="E15" s="109" t="s">
        <v>2489</v>
      </c>
    </row>
    <row r="18" spans="7:11" x14ac:dyDescent="0.55000000000000004">
      <c r="G18" s="110"/>
      <c r="H18" s="111"/>
      <c r="I18" s="112"/>
    </row>
    <row r="19" spans="7:11" x14ac:dyDescent="0.55000000000000004">
      <c r="G19" s="110"/>
      <c r="H19" s="111"/>
      <c r="K19" s="113"/>
    </row>
    <row r="20" spans="7:11" x14ac:dyDescent="0.55000000000000004">
      <c r="G20" s="110"/>
      <c r="H20" s="111"/>
    </row>
    <row r="21" spans="7:11" x14ac:dyDescent="0.55000000000000004">
      <c r="G21" s="110"/>
      <c r="H21" s="111"/>
    </row>
    <row r="22" spans="7:11" x14ac:dyDescent="0.55000000000000004">
      <c r="H22" s="111"/>
    </row>
    <row r="23" spans="7:11" x14ac:dyDescent="0.55000000000000004">
      <c r="H23" s="111"/>
    </row>
    <row r="26" spans="7:11" x14ac:dyDescent="0.55000000000000004">
      <c r="H26" s="111"/>
    </row>
    <row r="27" spans="7:11" x14ac:dyDescent="0.55000000000000004">
      <c r="G27" s="110">
        <v>575694200</v>
      </c>
      <c r="H27" s="93">
        <f>G27/1000000</f>
        <v>575.69420000000002</v>
      </c>
    </row>
  </sheetData>
  <mergeCells count="5">
    <mergeCell ref="A1:G1"/>
    <mergeCell ref="B2:C2"/>
    <mergeCell ref="B13:D13"/>
    <mergeCell ref="B14:D14"/>
    <mergeCell ref="B15:D15"/>
  </mergeCells>
  <pageMargins left="0.7" right="0.7" top="0.75" bottom="0.75" header="0.3" footer="0.3"/>
  <pageSetup paperSize="9" orientation="landscape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tabColor rgb="FFFF0000"/>
  </sheetPr>
  <dimension ref="A1:AT822"/>
  <sheetViews>
    <sheetView showGridLines="0" zoomScale="110" zoomScaleNormal="110" workbookViewId="0"/>
  </sheetViews>
  <sheetFormatPr defaultRowHeight="18" x14ac:dyDescent="0.2"/>
  <cols>
    <col min="1" max="1" width="16.875" style="22" customWidth="1"/>
    <col min="2" max="2" width="27.375" style="22" hidden="1" customWidth="1"/>
    <col min="3" max="3" width="17.375" style="22" customWidth="1"/>
    <col min="4" max="4" width="18.125" style="22" hidden="1" customWidth="1"/>
    <col min="5" max="5" width="26.5" style="22" hidden="1" customWidth="1"/>
    <col min="6" max="6" width="24.5" style="29" customWidth="1"/>
    <col min="7" max="7" width="46.5" style="25" customWidth="1"/>
    <col min="8" max="8" width="5.625" style="23" customWidth="1"/>
    <col min="9" max="9" width="7" style="23" customWidth="1"/>
    <col min="10" max="10" width="16.125" style="30" bestFit="1" customWidth="1"/>
    <col min="11" max="13" width="9.875" style="23" hidden="1" customWidth="1"/>
    <col min="14" max="14" width="14.375" style="22" hidden="1" customWidth="1"/>
    <col min="15" max="15" width="14.875" style="22" hidden="1" customWidth="1"/>
    <col min="16" max="16" width="18" style="22" hidden="1" customWidth="1"/>
    <col min="17" max="17" width="15" style="22" hidden="1" customWidth="1"/>
    <col min="18" max="18" width="14.125" style="22" hidden="1" customWidth="1"/>
    <col min="19" max="19" width="15.25" style="22" hidden="1" customWidth="1"/>
    <col min="20" max="21" width="10.5" style="22" hidden="1" customWidth="1"/>
    <col min="22" max="22" width="18.5" style="22" hidden="1" customWidth="1"/>
    <col min="23" max="23" width="26.5" style="22" hidden="1" customWidth="1"/>
    <col min="24" max="24" width="11.875" style="23" hidden="1" customWidth="1"/>
    <col min="25" max="25" width="24.75" style="24" hidden="1" customWidth="1"/>
    <col min="26" max="26" width="28.625" style="22" hidden="1" customWidth="1"/>
    <col min="27" max="27" width="16.875" style="22" hidden="1" customWidth="1"/>
    <col min="28" max="28" width="22.625" style="22" hidden="1" customWidth="1"/>
    <col min="29" max="29" width="24.125" style="22" hidden="1" customWidth="1"/>
    <col min="30" max="30" width="25.875" style="22" hidden="1" customWidth="1"/>
    <col min="31" max="31" width="39" style="25" hidden="1" customWidth="1"/>
    <col min="32" max="32" width="39" style="22" hidden="1" customWidth="1"/>
    <col min="33" max="33" width="39" style="22" customWidth="1"/>
    <col min="34" max="35" width="38.75" style="25" hidden="1" customWidth="1"/>
    <col min="36" max="36" width="21.5" style="84" hidden="1" customWidth="1"/>
    <col min="37" max="37" width="21.5" style="27" hidden="1" customWidth="1"/>
    <col min="38" max="38" width="21.5" style="26" customWidth="1"/>
    <col min="39" max="40" width="21.625" style="22" hidden="1" customWidth="1"/>
    <col min="41" max="41" width="21.875" style="22" hidden="1" customWidth="1"/>
    <col min="42" max="42" width="19.5" style="22" hidden="1" customWidth="1"/>
    <col min="43" max="43" width="24.25" style="22" hidden="1" customWidth="1"/>
    <col min="44" max="44" width="19.875" style="22" hidden="1" customWidth="1"/>
    <col min="45" max="45" width="17" style="22" hidden="1" customWidth="1"/>
    <col min="46" max="46" width="36.375" style="22" hidden="1" customWidth="1"/>
    <col min="47" max="16384" width="9" style="22"/>
  </cols>
  <sheetData>
    <row r="1" spans="1:46" s="5" customFormat="1" ht="139.5" x14ac:dyDescent="0.2">
      <c r="A1" s="59" t="s">
        <v>1546</v>
      </c>
      <c r="B1" s="59" t="s">
        <v>1547</v>
      </c>
      <c r="C1" s="58" t="s">
        <v>1548</v>
      </c>
      <c r="D1" s="59" t="s">
        <v>1549</v>
      </c>
      <c r="E1" s="59" t="s">
        <v>309</v>
      </c>
      <c r="F1" s="63" t="s">
        <v>1550</v>
      </c>
      <c r="G1" s="59" t="s">
        <v>1551</v>
      </c>
      <c r="H1" s="60" t="s">
        <v>1552</v>
      </c>
      <c r="I1" s="60" t="s">
        <v>1553</v>
      </c>
      <c r="J1" s="61" t="s">
        <v>1554</v>
      </c>
      <c r="K1" s="31" t="s">
        <v>0</v>
      </c>
      <c r="L1" s="31" t="s">
        <v>1</v>
      </c>
      <c r="M1" s="31" t="s">
        <v>2</v>
      </c>
      <c r="N1" s="62" t="s">
        <v>1521</v>
      </c>
      <c r="O1" s="32" t="s">
        <v>1525</v>
      </c>
      <c r="P1" s="32" t="s">
        <v>1526</v>
      </c>
      <c r="Q1" s="32" t="s">
        <v>1527</v>
      </c>
      <c r="R1" s="32" t="s">
        <v>1528</v>
      </c>
      <c r="S1" s="32" t="s">
        <v>1529</v>
      </c>
      <c r="T1" s="32" t="s">
        <v>1530</v>
      </c>
      <c r="U1" s="32" t="s">
        <v>1531</v>
      </c>
      <c r="V1" s="32" t="s">
        <v>1532</v>
      </c>
      <c r="W1" s="32" t="s">
        <v>1533</v>
      </c>
      <c r="X1" s="32" t="s">
        <v>1534</v>
      </c>
      <c r="Y1" s="32" t="s">
        <v>1535</v>
      </c>
      <c r="Z1" s="32" t="s">
        <v>1536</v>
      </c>
      <c r="AA1" s="32" t="s">
        <v>1537</v>
      </c>
      <c r="AB1" s="62" t="s">
        <v>1522</v>
      </c>
      <c r="AC1" s="62" t="s">
        <v>1523</v>
      </c>
      <c r="AD1" s="62" t="s">
        <v>1524</v>
      </c>
      <c r="AE1" s="175" t="s">
        <v>2551</v>
      </c>
      <c r="AF1" s="62" t="s">
        <v>3465</v>
      </c>
      <c r="AG1" s="62" t="s">
        <v>3466</v>
      </c>
      <c r="AH1" s="62" t="s">
        <v>2392</v>
      </c>
      <c r="AI1" s="62" t="s">
        <v>1567</v>
      </c>
      <c r="AJ1" s="83" t="s">
        <v>2453</v>
      </c>
      <c r="AK1" s="33" t="s">
        <v>2454</v>
      </c>
      <c r="AL1" s="34" t="s">
        <v>2455</v>
      </c>
      <c r="AM1" s="32" t="s">
        <v>1538</v>
      </c>
      <c r="AN1" s="32" t="s">
        <v>1539</v>
      </c>
      <c r="AO1" s="32" t="s">
        <v>1540</v>
      </c>
      <c r="AP1" s="32" t="s">
        <v>1541</v>
      </c>
      <c r="AQ1" s="32" t="s">
        <v>1542</v>
      </c>
      <c r="AR1" s="32" t="s">
        <v>1543</v>
      </c>
      <c r="AS1" s="32" t="s">
        <v>1544</v>
      </c>
      <c r="AT1" s="32" t="s">
        <v>1545</v>
      </c>
    </row>
    <row r="2" spans="1:46" s="23" customFormat="1" ht="72" hidden="1" x14ac:dyDescent="0.2">
      <c r="A2" s="19" t="s">
        <v>9</v>
      </c>
      <c r="B2" s="19" t="s">
        <v>277</v>
      </c>
      <c r="C2" s="19" t="s">
        <v>276</v>
      </c>
      <c r="D2" s="19" t="s">
        <v>11</v>
      </c>
      <c r="E2" s="19" t="s">
        <v>310</v>
      </c>
      <c r="F2" s="17" t="s">
        <v>1575</v>
      </c>
      <c r="G2" s="19" t="s">
        <v>254</v>
      </c>
      <c r="H2" s="18" t="s">
        <v>267</v>
      </c>
      <c r="I2" s="18" t="s">
        <v>268</v>
      </c>
      <c r="J2" s="17">
        <v>40800</v>
      </c>
      <c r="K2" s="114"/>
      <c r="L2" s="114"/>
      <c r="M2" s="35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2396</v>
      </c>
      <c r="AC2" s="36" t="s">
        <v>2396</v>
      </c>
      <c r="AD2" s="16">
        <v>40800</v>
      </c>
      <c r="AE2" s="19" t="s">
        <v>2495</v>
      </c>
      <c r="AF2" s="19" t="s">
        <v>3463</v>
      </c>
      <c r="AG2" s="19" t="s">
        <v>2456</v>
      </c>
      <c r="AH2" s="19" t="s">
        <v>1158</v>
      </c>
      <c r="AI2" s="19" t="s">
        <v>1570</v>
      </c>
      <c r="AJ2" s="15">
        <v>40800</v>
      </c>
      <c r="AK2" s="15"/>
      <c r="AL2" s="16">
        <f>J2-AJ2-AK2</f>
        <v>0</v>
      </c>
      <c r="AM2" s="115">
        <v>242221</v>
      </c>
      <c r="AN2" s="115">
        <v>242221</v>
      </c>
      <c r="AO2" s="115">
        <v>242251</v>
      </c>
      <c r="AP2" s="115">
        <v>242251</v>
      </c>
      <c r="AQ2" s="115">
        <v>242254</v>
      </c>
      <c r="AR2" s="15">
        <v>40800</v>
      </c>
      <c r="AS2" s="38" t="s">
        <v>2395</v>
      </c>
      <c r="AT2" s="18" t="s">
        <v>2548</v>
      </c>
    </row>
    <row r="3" spans="1:46" s="23" customFormat="1" ht="72" x14ac:dyDescent="0.2">
      <c r="A3" s="19" t="s">
        <v>9</v>
      </c>
      <c r="B3" s="19" t="s">
        <v>277</v>
      </c>
      <c r="C3" s="19" t="s">
        <v>276</v>
      </c>
      <c r="D3" s="19" t="s">
        <v>11</v>
      </c>
      <c r="E3" s="19" t="s">
        <v>310</v>
      </c>
      <c r="F3" s="28" t="s">
        <v>1576</v>
      </c>
      <c r="G3" s="19" t="s">
        <v>255</v>
      </c>
      <c r="H3" s="18" t="s">
        <v>269</v>
      </c>
      <c r="I3" s="18" t="s">
        <v>268</v>
      </c>
      <c r="J3" s="17">
        <v>4000</v>
      </c>
      <c r="K3" s="114"/>
      <c r="L3" s="114"/>
      <c r="M3" s="35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2396</v>
      </c>
      <c r="AC3" s="36" t="s">
        <v>2396</v>
      </c>
      <c r="AD3" s="16">
        <v>3800</v>
      </c>
      <c r="AE3" s="19" t="s">
        <v>2495</v>
      </c>
      <c r="AF3" s="19" t="s">
        <v>3463</v>
      </c>
      <c r="AG3" s="19" t="s">
        <v>2456</v>
      </c>
      <c r="AH3" s="19" t="s">
        <v>1158</v>
      </c>
      <c r="AI3" s="19" t="s">
        <v>1570</v>
      </c>
      <c r="AJ3" s="15">
        <v>3800</v>
      </c>
      <c r="AK3" s="15"/>
      <c r="AL3" s="16">
        <f t="shared" ref="AL3:AL66" si="0">J3-AJ3-AK3</f>
        <v>200</v>
      </c>
      <c r="AM3" s="115">
        <v>242221</v>
      </c>
      <c r="AN3" s="115">
        <v>242221</v>
      </c>
      <c r="AO3" s="115">
        <v>242251</v>
      </c>
      <c r="AP3" s="115">
        <v>242251</v>
      </c>
      <c r="AQ3" s="115">
        <v>242254</v>
      </c>
      <c r="AR3" s="15">
        <v>3800</v>
      </c>
      <c r="AS3" s="117">
        <v>200</v>
      </c>
      <c r="AT3" s="18" t="s">
        <v>2548</v>
      </c>
    </row>
    <row r="4" spans="1:46" s="23" customFormat="1" ht="72" hidden="1" x14ac:dyDescent="0.2">
      <c r="A4" s="19" t="s">
        <v>9</v>
      </c>
      <c r="B4" s="19" t="s">
        <v>277</v>
      </c>
      <c r="C4" s="19" t="s">
        <v>276</v>
      </c>
      <c r="D4" s="19" t="s">
        <v>11</v>
      </c>
      <c r="E4" s="19" t="s">
        <v>310</v>
      </c>
      <c r="F4" s="28" t="s">
        <v>1577</v>
      </c>
      <c r="G4" s="19" t="s">
        <v>256</v>
      </c>
      <c r="H4" s="18" t="s">
        <v>267</v>
      </c>
      <c r="I4" s="18" t="s">
        <v>268</v>
      </c>
      <c r="J4" s="17">
        <v>23400</v>
      </c>
      <c r="K4" s="114"/>
      <c r="L4" s="114"/>
      <c r="M4" s="35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2396</v>
      </c>
      <c r="AC4" s="36" t="s">
        <v>2396</v>
      </c>
      <c r="AD4" s="16">
        <v>23400</v>
      </c>
      <c r="AE4" s="19" t="s">
        <v>2495</v>
      </c>
      <c r="AF4" s="19" t="s">
        <v>3463</v>
      </c>
      <c r="AG4" s="19" t="s">
        <v>2456</v>
      </c>
      <c r="AH4" s="19" t="s">
        <v>1158</v>
      </c>
      <c r="AI4" s="19" t="s">
        <v>1570</v>
      </c>
      <c r="AJ4" s="15">
        <v>23400</v>
      </c>
      <c r="AK4" s="15"/>
      <c r="AL4" s="16">
        <f t="shared" si="0"/>
        <v>0</v>
      </c>
      <c r="AM4" s="115">
        <v>242221</v>
      </c>
      <c r="AN4" s="115">
        <v>242221</v>
      </c>
      <c r="AO4" s="115">
        <v>242251</v>
      </c>
      <c r="AP4" s="115">
        <v>242251</v>
      </c>
      <c r="AQ4" s="115">
        <v>242254</v>
      </c>
      <c r="AR4" s="15">
        <v>23400</v>
      </c>
      <c r="AS4" s="38" t="s">
        <v>2395</v>
      </c>
      <c r="AT4" s="18" t="s">
        <v>2548</v>
      </c>
    </row>
    <row r="5" spans="1:46" s="23" customFormat="1" ht="72" x14ac:dyDescent="0.2">
      <c r="A5" s="19" t="s">
        <v>9</v>
      </c>
      <c r="B5" s="19" t="s">
        <v>277</v>
      </c>
      <c r="C5" s="19" t="s">
        <v>276</v>
      </c>
      <c r="D5" s="19" t="s">
        <v>11</v>
      </c>
      <c r="E5" s="19" t="s">
        <v>310</v>
      </c>
      <c r="F5" s="28" t="s">
        <v>1578</v>
      </c>
      <c r="G5" s="19" t="s">
        <v>257</v>
      </c>
      <c r="H5" s="18" t="s">
        <v>270</v>
      </c>
      <c r="I5" s="18" t="s">
        <v>271</v>
      </c>
      <c r="J5" s="17">
        <v>7000</v>
      </c>
      <c r="K5" s="114"/>
      <c r="L5" s="114"/>
      <c r="M5" s="35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19" t="s">
        <v>2457</v>
      </c>
      <c r="AG5" s="19" t="s">
        <v>2457</v>
      </c>
      <c r="AH5" s="19" t="s">
        <v>1158</v>
      </c>
      <c r="AI5" s="19" t="s">
        <v>1570</v>
      </c>
      <c r="AJ5" s="15"/>
      <c r="AK5" s="15">
        <v>6900</v>
      </c>
      <c r="AL5" s="16">
        <f t="shared" si="0"/>
        <v>100</v>
      </c>
      <c r="AM5" s="115">
        <v>242221</v>
      </c>
      <c r="AN5" s="115">
        <v>242221</v>
      </c>
      <c r="AO5" s="115">
        <v>242226</v>
      </c>
      <c r="AP5" s="115">
        <v>242226</v>
      </c>
      <c r="AQ5" s="115">
        <v>242232</v>
      </c>
      <c r="AR5" s="15">
        <v>6900</v>
      </c>
      <c r="AS5" s="15">
        <v>100</v>
      </c>
      <c r="AT5" s="18" t="s">
        <v>2549</v>
      </c>
    </row>
    <row r="6" spans="1:46" s="23" customFormat="1" ht="72" hidden="1" x14ac:dyDescent="0.2">
      <c r="A6" s="19" t="s">
        <v>9</v>
      </c>
      <c r="B6" s="19" t="s">
        <v>277</v>
      </c>
      <c r="C6" s="19" t="s">
        <v>276</v>
      </c>
      <c r="D6" s="19" t="s">
        <v>11</v>
      </c>
      <c r="E6" s="19" t="s">
        <v>310</v>
      </c>
      <c r="F6" s="28" t="s">
        <v>1579</v>
      </c>
      <c r="G6" s="19" t="s">
        <v>258</v>
      </c>
      <c r="H6" s="18" t="s">
        <v>269</v>
      </c>
      <c r="I6" s="18" t="s">
        <v>271</v>
      </c>
      <c r="J6" s="17">
        <v>80400</v>
      </c>
      <c r="K6" s="114"/>
      <c r="L6" s="114"/>
      <c r="M6" s="35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2396</v>
      </c>
      <c r="AC6" s="36" t="s">
        <v>2396</v>
      </c>
      <c r="AD6" s="16">
        <v>80400</v>
      </c>
      <c r="AE6" s="19" t="s">
        <v>2495</v>
      </c>
      <c r="AF6" s="19" t="s">
        <v>3463</v>
      </c>
      <c r="AG6" s="19" t="s">
        <v>2456</v>
      </c>
      <c r="AH6" s="19" t="s">
        <v>1158</v>
      </c>
      <c r="AI6" s="19" t="s">
        <v>1570</v>
      </c>
      <c r="AJ6" s="15">
        <v>80400</v>
      </c>
      <c r="AK6" s="15"/>
      <c r="AL6" s="16">
        <f t="shared" si="0"/>
        <v>0</v>
      </c>
      <c r="AM6" s="115">
        <v>242221</v>
      </c>
      <c r="AN6" s="115">
        <v>242221</v>
      </c>
      <c r="AO6" s="115">
        <v>242251</v>
      </c>
      <c r="AP6" s="115">
        <v>242251</v>
      </c>
      <c r="AQ6" s="115">
        <v>242254</v>
      </c>
      <c r="AR6" s="15">
        <v>80400</v>
      </c>
      <c r="AS6" s="38" t="s">
        <v>2395</v>
      </c>
      <c r="AT6" s="18" t="s">
        <v>2548</v>
      </c>
    </row>
    <row r="7" spans="1:46" s="23" customFormat="1" ht="72" hidden="1" x14ac:dyDescent="0.2">
      <c r="A7" s="19" t="s">
        <v>9</v>
      </c>
      <c r="B7" s="19" t="s">
        <v>277</v>
      </c>
      <c r="C7" s="19" t="s">
        <v>276</v>
      </c>
      <c r="D7" s="19" t="s">
        <v>11</v>
      </c>
      <c r="E7" s="19" t="s">
        <v>310</v>
      </c>
      <c r="F7" s="28" t="s">
        <v>1580</v>
      </c>
      <c r="G7" s="19" t="s">
        <v>259</v>
      </c>
      <c r="H7" s="18" t="s">
        <v>270</v>
      </c>
      <c r="I7" s="18" t="s">
        <v>268</v>
      </c>
      <c r="J7" s="17">
        <v>3500</v>
      </c>
      <c r="K7" s="114"/>
      <c r="L7" s="114"/>
      <c r="M7" s="35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2396</v>
      </c>
      <c r="AC7" s="36" t="s">
        <v>2396</v>
      </c>
      <c r="AD7" s="16">
        <v>3500</v>
      </c>
      <c r="AE7" s="19" t="s">
        <v>2495</v>
      </c>
      <c r="AF7" s="19" t="s">
        <v>3463</v>
      </c>
      <c r="AG7" s="19" t="s">
        <v>2456</v>
      </c>
      <c r="AH7" s="19" t="s">
        <v>1158</v>
      </c>
      <c r="AI7" s="19" t="s">
        <v>1570</v>
      </c>
      <c r="AJ7" s="15">
        <v>3500</v>
      </c>
      <c r="AK7" s="15"/>
      <c r="AL7" s="16">
        <f t="shared" si="0"/>
        <v>0</v>
      </c>
      <c r="AM7" s="115">
        <v>242221</v>
      </c>
      <c r="AN7" s="115">
        <v>242221</v>
      </c>
      <c r="AO7" s="115">
        <v>242251</v>
      </c>
      <c r="AP7" s="115">
        <v>242251</v>
      </c>
      <c r="AQ7" s="115">
        <v>242254</v>
      </c>
      <c r="AR7" s="15">
        <v>3500</v>
      </c>
      <c r="AS7" s="38" t="s">
        <v>2395</v>
      </c>
      <c r="AT7" s="18" t="s">
        <v>2548</v>
      </c>
    </row>
    <row r="8" spans="1:46" s="23" customFormat="1" ht="72" hidden="1" x14ac:dyDescent="0.2">
      <c r="A8" s="19" t="s">
        <v>9</v>
      </c>
      <c r="B8" s="19" t="s">
        <v>277</v>
      </c>
      <c r="C8" s="19" t="s">
        <v>276</v>
      </c>
      <c r="D8" s="19" t="s">
        <v>11</v>
      </c>
      <c r="E8" s="19" t="s">
        <v>310</v>
      </c>
      <c r="F8" s="28" t="s">
        <v>1581</v>
      </c>
      <c r="G8" s="19" t="s">
        <v>260</v>
      </c>
      <c r="H8" s="18" t="s">
        <v>272</v>
      </c>
      <c r="I8" s="18" t="s">
        <v>273</v>
      </c>
      <c r="J8" s="17">
        <v>21300</v>
      </c>
      <c r="K8" s="114"/>
      <c r="L8" s="114"/>
      <c r="M8" s="35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2396</v>
      </c>
      <c r="AC8" s="36" t="s">
        <v>2396</v>
      </c>
      <c r="AD8" s="16">
        <v>21300</v>
      </c>
      <c r="AE8" s="19" t="s">
        <v>2495</v>
      </c>
      <c r="AF8" s="19" t="s">
        <v>3463</v>
      </c>
      <c r="AG8" s="19" t="s">
        <v>2456</v>
      </c>
      <c r="AH8" s="19" t="s">
        <v>1158</v>
      </c>
      <c r="AI8" s="19" t="s">
        <v>1570</v>
      </c>
      <c r="AJ8" s="15">
        <v>21300</v>
      </c>
      <c r="AK8" s="15"/>
      <c r="AL8" s="16">
        <f t="shared" si="0"/>
        <v>0</v>
      </c>
      <c r="AM8" s="115">
        <v>242221</v>
      </c>
      <c r="AN8" s="115">
        <v>242221</v>
      </c>
      <c r="AO8" s="115">
        <v>242251</v>
      </c>
      <c r="AP8" s="115">
        <v>242251</v>
      </c>
      <c r="AQ8" s="115">
        <v>242254</v>
      </c>
      <c r="AR8" s="15">
        <v>21300</v>
      </c>
      <c r="AS8" s="38" t="s">
        <v>2395</v>
      </c>
      <c r="AT8" s="18" t="s">
        <v>2548</v>
      </c>
    </row>
    <row r="9" spans="1:46" s="23" customFormat="1" ht="72" x14ac:dyDescent="0.2">
      <c r="A9" s="19" t="s">
        <v>9</v>
      </c>
      <c r="B9" s="19" t="s">
        <v>277</v>
      </c>
      <c r="C9" s="19" t="s">
        <v>276</v>
      </c>
      <c r="D9" s="19" t="s">
        <v>11</v>
      </c>
      <c r="E9" s="19" t="s">
        <v>310</v>
      </c>
      <c r="F9" s="28" t="s">
        <v>1582</v>
      </c>
      <c r="G9" s="19" t="s">
        <v>261</v>
      </c>
      <c r="H9" s="18" t="s">
        <v>269</v>
      </c>
      <c r="I9" s="18" t="s">
        <v>274</v>
      </c>
      <c r="J9" s="17">
        <v>12000</v>
      </c>
      <c r="K9" s="114"/>
      <c r="L9" s="114"/>
      <c r="M9" s="35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2396</v>
      </c>
      <c r="AC9" s="36" t="s">
        <v>2396</v>
      </c>
      <c r="AD9" s="16">
        <v>9680</v>
      </c>
      <c r="AE9" s="19" t="s">
        <v>2495</v>
      </c>
      <c r="AF9" s="19" t="s">
        <v>3463</v>
      </c>
      <c r="AG9" s="19" t="s">
        <v>2456</v>
      </c>
      <c r="AH9" s="19" t="s">
        <v>1158</v>
      </c>
      <c r="AI9" s="19" t="s">
        <v>1570</v>
      </c>
      <c r="AJ9" s="15">
        <v>9680</v>
      </c>
      <c r="AK9" s="15"/>
      <c r="AL9" s="16">
        <f t="shared" si="0"/>
        <v>2320</v>
      </c>
      <c r="AM9" s="115">
        <v>242221</v>
      </c>
      <c r="AN9" s="115">
        <v>242221</v>
      </c>
      <c r="AO9" s="115">
        <v>242251</v>
      </c>
      <c r="AP9" s="115">
        <v>242251</v>
      </c>
      <c r="AQ9" s="115">
        <v>242254</v>
      </c>
      <c r="AR9" s="15">
        <v>9680</v>
      </c>
      <c r="AS9" s="15">
        <v>2320</v>
      </c>
      <c r="AT9" s="18" t="s">
        <v>2548</v>
      </c>
    </row>
    <row r="10" spans="1:46" s="23" customFormat="1" ht="72" x14ac:dyDescent="0.2">
      <c r="A10" s="19" t="s">
        <v>9</v>
      </c>
      <c r="B10" s="19" t="s">
        <v>277</v>
      </c>
      <c r="C10" s="19" t="s">
        <v>276</v>
      </c>
      <c r="D10" s="19" t="s">
        <v>11</v>
      </c>
      <c r="E10" s="19" t="s">
        <v>310</v>
      </c>
      <c r="F10" s="28" t="s">
        <v>1583</v>
      </c>
      <c r="G10" s="19" t="s">
        <v>262</v>
      </c>
      <c r="H10" s="18" t="s">
        <v>270</v>
      </c>
      <c r="I10" s="18" t="s">
        <v>274</v>
      </c>
      <c r="J10" s="17">
        <v>10000</v>
      </c>
      <c r="K10" s="114"/>
      <c r="L10" s="114"/>
      <c r="M10" s="35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2396</v>
      </c>
      <c r="AC10" s="36" t="s">
        <v>2396</v>
      </c>
      <c r="AD10" s="15">
        <v>9900</v>
      </c>
      <c r="AE10" s="19" t="s">
        <v>2495</v>
      </c>
      <c r="AF10" s="19" t="s">
        <v>3463</v>
      </c>
      <c r="AG10" s="19" t="s">
        <v>2456</v>
      </c>
      <c r="AH10" s="19" t="s">
        <v>1158</v>
      </c>
      <c r="AI10" s="19" t="s">
        <v>1570</v>
      </c>
      <c r="AJ10" s="15">
        <v>9900</v>
      </c>
      <c r="AK10" s="15"/>
      <c r="AL10" s="16">
        <f t="shared" si="0"/>
        <v>100</v>
      </c>
      <c r="AM10" s="115">
        <v>242221</v>
      </c>
      <c r="AN10" s="115">
        <v>242221</v>
      </c>
      <c r="AO10" s="115">
        <v>242251</v>
      </c>
      <c r="AP10" s="115">
        <v>242251</v>
      </c>
      <c r="AQ10" s="115">
        <v>242254</v>
      </c>
      <c r="AR10" s="15">
        <v>9900</v>
      </c>
      <c r="AS10" s="15">
        <v>100</v>
      </c>
      <c r="AT10" s="18" t="s">
        <v>2548</v>
      </c>
    </row>
    <row r="11" spans="1:46" s="23" customFormat="1" ht="72" hidden="1" x14ac:dyDescent="0.2">
      <c r="A11" s="19" t="s">
        <v>9</v>
      </c>
      <c r="B11" s="19" t="s">
        <v>277</v>
      </c>
      <c r="C11" s="19" t="s">
        <v>276</v>
      </c>
      <c r="D11" s="19" t="s">
        <v>11</v>
      </c>
      <c r="E11" s="19" t="s">
        <v>310</v>
      </c>
      <c r="F11" s="28" t="s">
        <v>1584</v>
      </c>
      <c r="G11" s="19" t="s">
        <v>263</v>
      </c>
      <c r="H11" s="18" t="s">
        <v>270</v>
      </c>
      <c r="I11" s="18" t="s">
        <v>268</v>
      </c>
      <c r="J11" s="17">
        <v>3500</v>
      </c>
      <c r="K11" s="114"/>
      <c r="L11" s="114"/>
      <c r="M11" s="35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2396</v>
      </c>
      <c r="AC11" s="36" t="s">
        <v>2396</v>
      </c>
      <c r="AD11" s="16">
        <v>3500</v>
      </c>
      <c r="AE11" s="19" t="s">
        <v>2495</v>
      </c>
      <c r="AF11" s="19" t="s">
        <v>3463</v>
      </c>
      <c r="AG11" s="19" t="s">
        <v>2456</v>
      </c>
      <c r="AH11" s="19" t="s">
        <v>1158</v>
      </c>
      <c r="AI11" s="19" t="s">
        <v>1570</v>
      </c>
      <c r="AJ11" s="15">
        <v>3500</v>
      </c>
      <c r="AK11" s="15"/>
      <c r="AL11" s="16">
        <f t="shared" si="0"/>
        <v>0</v>
      </c>
      <c r="AM11" s="115">
        <v>242221</v>
      </c>
      <c r="AN11" s="115">
        <v>242221</v>
      </c>
      <c r="AO11" s="115">
        <v>242251</v>
      </c>
      <c r="AP11" s="115">
        <v>242251</v>
      </c>
      <c r="AQ11" s="115">
        <v>242254</v>
      </c>
      <c r="AR11" s="15">
        <v>3500</v>
      </c>
      <c r="AS11" s="38" t="s">
        <v>2395</v>
      </c>
      <c r="AT11" s="18" t="s">
        <v>2548</v>
      </c>
    </row>
    <row r="12" spans="1:46" s="23" customFormat="1" ht="72" hidden="1" x14ac:dyDescent="0.2">
      <c r="A12" s="19" t="s">
        <v>9</v>
      </c>
      <c r="B12" s="19" t="s">
        <v>277</v>
      </c>
      <c r="C12" s="19" t="s">
        <v>276</v>
      </c>
      <c r="D12" s="19" t="s">
        <v>11</v>
      </c>
      <c r="E12" s="19" t="s">
        <v>310</v>
      </c>
      <c r="F12" s="28" t="s">
        <v>1585</v>
      </c>
      <c r="G12" s="19" t="s">
        <v>264</v>
      </c>
      <c r="H12" s="18" t="s">
        <v>270</v>
      </c>
      <c r="I12" s="18" t="s">
        <v>268</v>
      </c>
      <c r="J12" s="17">
        <v>1400</v>
      </c>
      <c r="K12" s="114"/>
      <c r="L12" s="114"/>
      <c r="M12" s="35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2396</v>
      </c>
      <c r="AC12" s="36" t="s">
        <v>2396</v>
      </c>
      <c r="AD12" s="16">
        <v>1400</v>
      </c>
      <c r="AE12" s="19" t="s">
        <v>2495</v>
      </c>
      <c r="AF12" s="19" t="s">
        <v>3463</v>
      </c>
      <c r="AG12" s="19" t="s">
        <v>2456</v>
      </c>
      <c r="AH12" s="19" t="s">
        <v>1158</v>
      </c>
      <c r="AI12" s="19" t="s">
        <v>1570</v>
      </c>
      <c r="AJ12" s="15">
        <v>1400</v>
      </c>
      <c r="AK12" s="15"/>
      <c r="AL12" s="16">
        <f t="shared" si="0"/>
        <v>0</v>
      </c>
      <c r="AM12" s="115">
        <v>242221</v>
      </c>
      <c r="AN12" s="115">
        <v>242221</v>
      </c>
      <c r="AO12" s="115">
        <v>242251</v>
      </c>
      <c r="AP12" s="115">
        <v>242251</v>
      </c>
      <c r="AQ12" s="115">
        <v>242254</v>
      </c>
      <c r="AR12" s="15">
        <v>1400</v>
      </c>
      <c r="AS12" s="38" t="s">
        <v>2395</v>
      </c>
      <c r="AT12" s="18" t="s">
        <v>2548</v>
      </c>
    </row>
    <row r="13" spans="1:46" s="23" customFormat="1" ht="72" hidden="1" x14ac:dyDescent="0.2">
      <c r="A13" s="19" t="s">
        <v>9</v>
      </c>
      <c r="B13" s="19" t="s">
        <v>277</v>
      </c>
      <c r="C13" s="19" t="s">
        <v>276</v>
      </c>
      <c r="D13" s="19" t="s">
        <v>11</v>
      </c>
      <c r="E13" s="19" t="s">
        <v>310</v>
      </c>
      <c r="F13" s="28" t="s">
        <v>1586</v>
      </c>
      <c r="G13" s="19" t="s">
        <v>265</v>
      </c>
      <c r="H13" s="18" t="s">
        <v>269</v>
      </c>
      <c r="I13" s="18" t="s">
        <v>268</v>
      </c>
      <c r="J13" s="17">
        <v>4200</v>
      </c>
      <c r="K13" s="114"/>
      <c r="L13" s="114"/>
      <c r="M13" s="35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2396</v>
      </c>
      <c r="AC13" s="36" t="s">
        <v>2396</v>
      </c>
      <c r="AD13" s="16">
        <v>4200</v>
      </c>
      <c r="AE13" s="19" t="s">
        <v>2495</v>
      </c>
      <c r="AF13" s="19" t="s">
        <v>3463</v>
      </c>
      <c r="AG13" s="19" t="s">
        <v>2456</v>
      </c>
      <c r="AH13" s="19" t="s">
        <v>1158</v>
      </c>
      <c r="AI13" s="19" t="s">
        <v>1570</v>
      </c>
      <c r="AJ13" s="15">
        <v>4200</v>
      </c>
      <c r="AK13" s="15"/>
      <c r="AL13" s="16">
        <f t="shared" si="0"/>
        <v>0</v>
      </c>
      <c r="AM13" s="115">
        <v>242221</v>
      </c>
      <c r="AN13" s="115">
        <v>242221</v>
      </c>
      <c r="AO13" s="115">
        <v>242251</v>
      </c>
      <c r="AP13" s="115">
        <v>242251</v>
      </c>
      <c r="AQ13" s="115">
        <v>242254</v>
      </c>
      <c r="AR13" s="15">
        <v>4200</v>
      </c>
      <c r="AS13" s="38" t="s">
        <v>2395</v>
      </c>
      <c r="AT13" s="18" t="s">
        <v>2548</v>
      </c>
    </row>
    <row r="14" spans="1:46" s="23" customFormat="1" ht="72" x14ac:dyDescent="0.2">
      <c r="A14" s="19" t="s">
        <v>9</v>
      </c>
      <c r="B14" s="19" t="s">
        <v>277</v>
      </c>
      <c r="C14" s="19" t="s">
        <v>276</v>
      </c>
      <c r="D14" s="19" t="s">
        <v>11</v>
      </c>
      <c r="E14" s="19" t="s">
        <v>310</v>
      </c>
      <c r="F14" s="28" t="s">
        <v>1587</v>
      </c>
      <c r="G14" s="19" t="s">
        <v>266</v>
      </c>
      <c r="H14" s="18" t="s">
        <v>269</v>
      </c>
      <c r="I14" s="18" t="s">
        <v>275</v>
      </c>
      <c r="J14" s="17">
        <v>10000</v>
      </c>
      <c r="K14" s="114"/>
      <c r="L14" s="114"/>
      <c r="M14" s="35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2396</v>
      </c>
      <c r="AC14" s="36" t="s">
        <v>2396</v>
      </c>
      <c r="AD14" s="16">
        <v>8260</v>
      </c>
      <c r="AE14" s="19" t="s">
        <v>2495</v>
      </c>
      <c r="AF14" s="19" t="s">
        <v>3463</v>
      </c>
      <c r="AG14" s="19" t="s">
        <v>2456</v>
      </c>
      <c r="AH14" s="19" t="s">
        <v>1158</v>
      </c>
      <c r="AI14" s="19" t="s">
        <v>1570</v>
      </c>
      <c r="AJ14" s="15">
        <v>8260</v>
      </c>
      <c r="AK14" s="15"/>
      <c r="AL14" s="16">
        <f t="shared" si="0"/>
        <v>1740</v>
      </c>
      <c r="AM14" s="115">
        <v>242221</v>
      </c>
      <c r="AN14" s="115">
        <v>242221</v>
      </c>
      <c r="AO14" s="115">
        <v>242251</v>
      </c>
      <c r="AP14" s="115">
        <v>242251</v>
      </c>
      <c r="AQ14" s="115">
        <v>242254</v>
      </c>
      <c r="AR14" s="15">
        <v>8260</v>
      </c>
      <c r="AS14" s="15">
        <v>1740</v>
      </c>
      <c r="AT14" s="18" t="s">
        <v>2548</v>
      </c>
    </row>
    <row r="15" spans="1:46" s="23" customFormat="1" ht="72" x14ac:dyDescent="0.2">
      <c r="A15" s="19" t="s">
        <v>9</v>
      </c>
      <c r="B15" s="19" t="s">
        <v>277</v>
      </c>
      <c r="C15" s="19" t="s">
        <v>276</v>
      </c>
      <c r="D15" s="19" t="s">
        <v>286</v>
      </c>
      <c r="E15" s="19" t="s">
        <v>310</v>
      </c>
      <c r="F15" s="28" t="s">
        <v>1588</v>
      </c>
      <c r="G15" s="19" t="s">
        <v>278</v>
      </c>
      <c r="H15" s="18" t="s">
        <v>270</v>
      </c>
      <c r="I15" s="18" t="s">
        <v>271</v>
      </c>
      <c r="J15" s="17">
        <v>47900</v>
      </c>
      <c r="K15" s="114"/>
      <c r="L15" s="114"/>
      <c r="M15" s="35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19" t="s">
        <v>2457</v>
      </c>
      <c r="AG15" s="19" t="s">
        <v>2457</v>
      </c>
      <c r="AH15" s="19" t="s">
        <v>1158</v>
      </c>
      <c r="AI15" s="19" t="s">
        <v>1570</v>
      </c>
      <c r="AJ15" s="15"/>
      <c r="AK15" s="15">
        <v>42000</v>
      </c>
      <c r="AL15" s="16">
        <f t="shared" si="0"/>
        <v>5900</v>
      </c>
      <c r="AM15" s="115">
        <v>242221</v>
      </c>
      <c r="AN15" s="115">
        <v>242221</v>
      </c>
      <c r="AO15" s="115">
        <v>242226</v>
      </c>
      <c r="AP15" s="115">
        <v>242226</v>
      </c>
      <c r="AQ15" s="115">
        <v>242232</v>
      </c>
      <c r="AR15" s="15">
        <v>42000</v>
      </c>
      <c r="AS15" s="15">
        <v>5900</v>
      </c>
      <c r="AT15" s="18" t="s">
        <v>2549</v>
      </c>
    </row>
    <row r="16" spans="1:46" s="23" customFormat="1" ht="72" hidden="1" x14ac:dyDescent="0.2">
      <c r="A16" s="19" t="s">
        <v>9</v>
      </c>
      <c r="B16" s="19" t="s">
        <v>277</v>
      </c>
      <c r="C16" s="19" t="s">
        <v>276</v>
      </c>
      <c r="D16" s="19" t="s">
        <v>286</v>
      </c>
      <c r="E16" s="19" t="s">
        <v>310</v>
      </c>
      <c r="F16" s="28" t="s">
        <v>1589</v>
      </c>
      <c r="G16" s="19" t="s">
        <v>279</v>
      </c>
      <c r="H16" s="18" t="s">
        <v>270</v>
      </c>
      <c r="I16" s="18" t="s">
        <v>271</v>
      </c>
      <c r="J16" s="17">
        <v>58000</v>
      </c>
      <c r="K16" s="35" t="s">
        <v>137</v>
      </c>
      <c r="L16" s="114"/>
      <c r="M16" s="116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19" t="s">
        <v>3463</v>
      </c>
      <c r="AG16" s="19" t="s">
        <v>3467</v>
      </c>
      <c r="AH16" s="19" t="s">
        <v>1160</v>
      </c>
      <c r="AI16" s="19" t="s">
        <v>1571</v>
      </c>
      <c r="AJ16" s="15"/>
      <c r="AK16" s="15"/>
      <c r="AL16" s="16">
        <f t="shared" si="0"/>
        <v>58000</v>
      </c>
      <c r="AM16" s="18"/>
      <c r="AN16" s="18"/>
      <c r="AO16" s="18"/>
      <c r="AP16" s="18"/>
      <c r="AQ16" s="18"/>
      <c r="AR16" s="18"/>
      <c r="AS16" s="18"/>
      <c r="AT16" s="18"/>
    </row>
    <row r="17" spans="1:46" s="23" customFormat="1" ht="72" hidden="1" x14ac:dyDescent="0.2">
      <c r="A17" s="19" t="s">
        <v>9</v>
      </c>
      <c r="B17" s="19" t="s">
        <v>277</v>
      </c>
      <c r="C17" s="19" t="s">
        <v>276</v>
      </c>
      <c r="D17" s="19" t="s">
        <v>286</v>
      </c>
      <c r="E17" s="19" t="s">
        <v>310</v>
      </c>
      <c r="F17" s="28" t="s">
        <v>1590</v>
      </c>
      <c r="G17" s="19" t="s">
        <v>280</v>
      </c>
      <c r="H17" s="18" t="s">
        <v>270</v>
      </c>
      <c r="I17" s="18" t="s">
        <v>281</v>
      </c>
      <c r="J17" s="17">
        <v>35200</v>
      </c>
      <c r="K17" s="35" t="s">
        <v>137</v>
      </c>
      <c r="L17" s="114"/>
      <c r="M17" s="116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19" t="s">
        <v>3463</v>
      </c>
      <c r="AG17" s="19" t="s">
        <v>3467</v>
      </c>
      <c r="AH17" s="19" t="s">
        <v>1160</v>
      </c>
      <c r="AI17" s="19" t="s">
        <v>1571</v>
      </c>
      <c r="AJ17" s="15"/>
      <c r="AK17" s="15"/>
      <c r="AL17" s="16">
        <f t="shared" si="0"/>
        <v>35200</v>
      </c>
      <c r="AM17" s="18"/>
      <c r="AN17" s="18"/>
      <c r="AO17" s="18"/>
      <c r="AP17" s="18"/>
      <c r="AQ17" s="18"/>
      <c r="AR17" s="18"/>
      <c r="AS17" s="18"/>
      <c r="AT17" s="18"/>
    </row>
    <row r="18" spans="1:46" s="23" customFormat="1" ht="72" hidden="1" x14ac:dyDescent="0.2">
      <c r="A18" s="19" t="s">
        <v>9</v>
      </c>
      <c r="B18" s="19" t="s">
        <v>277</v>
      </c>
      <c r="C18" s="19" t="s">
        <v>276</v>
      </c>
      <c r="D18" s="19" t="s">
        <v>286</v>
      </c>
      <c r="E18" s="19" t="s">
        <v>310</v>
      </c>
      <c r="F18" s="28" t="s">
        <v>1591</v>
      </c>
      <c r="G18" s="19" t="s">
        <v>282</v>
      </c>
      <c r="H18" s="18" t="s">
        <v>270</v>
      </c>
      <c r="I18" s="18" t="s">
        <v>274</v>
      </c>
      <c r="J18" s="17">
        <v>8700000</v>
      </c>
      <c r="K18" s="35" t="s">
        <v>137</v>
      </c>
      <c r="L18" s="114"/>
      <c r="M18" s="116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19" t="s">
        <v>3451</v>
      </c>
      <c r="AG18" s="19" t="s">
        <v>3467</v>
      </c>
      <c r="AH18" s="19" t="s">
        <v>1161</v>
      </c>
      <c r="AI18" s="19" t="s">
        <v>1568</v>
      </c>
      <c r="AJ18" s="15"/>
      <c r="AK18" s="15"/>
      <c r="AL18" s="16">
        <f t="shared" si="0"/>
        <v>8700000</v>
      </c>
      <c r="AM18" s="18" t="s">
        <v>1162</v>
      </c>
      <c r="AN18" s="18" t="s">
        <v>1162</v>
      </c>
      <c r="AO18" s="18"/>
      <c r="AP18" s="18"/>
      <c r="AQ18" s="18"/>
      <c r="AR18" s="18"/>
      <c r="AS18" s="18"/>
      <c r="AT18" s="18"/>
    </row>
    <row r="19" spans="1:46" s="23" customFormat="1" ht="72" hidden="1" x14ac:dyDescent="0.2">
      <c r="A19" s="19" t="s">
        <v>9</v>
      </c>
      <c r="B19" s="19" t="s">
        <v>277</v>
      </c>
      <c r="C19" s="19" t="s">
        <v>276</v>
      </c>
      <c r="D19" s="19" t="s">
        <v>286</v>
      </c>
      <c r="E19" s="19" t="s">
        <v>310</v>
      </c>
      <c r="F19" s="28" t="s">
        <v>1592</v>
      </c>
      <c r="G19" s="19" t="s">
        <v>283</v>
      </c>
      <c r="H19" s="18" t="s">
        <v>270</v>
      </c>
      <c r="I19" s="18" t="s">
        <v>274</v>
      </c>
      <c r="J19" s="17">
        <v>75000</v>
      </c>
      <c r="K19" s="35" t="s">
        <v>137</v>
      </c>
      <c r="L19" s="114"/>
      <c r="M19" s="116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19" t="s">
        <v>3463</v>
      </c>
      <c r="AG19" s="19" t="s">
        <v>3467</v>
      </c>
      <c r="AH19" s="19" t="s">
        <v>1160</v>
      </c>
      <c r="AI19" s="19" t="s">
        <v>1571</v>
      </c>
      <c r="AJ19" s="15"/>
      <c r="AK19" s="15"/>
      <c r="AL19" s="16">
        <f t="shared" si="0"/>
        <v>75000</v>
      </c>
      <c r="AM19" s="18"/>
      <c r="AN19" s="18"/>
      <c r="AO19" s="18"/>
      <c r="AP19" s="18"/>
      <c r="AQ19" s="18"/>
      <c r="AR19" s="18"/>
      <c r="AS19" s="18"/>
      <c r="AT19" s="18"/>
    </row>
    <row r="20" spans="1:46" s="23" customFormat="1" ht="72" hidden="1" x14ac:dyDescent="0.2">
      <c r="A20" s="19" t="s">
        <v>9</v>
      </c>
      <c r="B20" s="19" t="s">
        <v>277</v>
      </c>
      <c r="C20" s="19" t="s">
        <v>276</v>
      </c>
      <c r="D20" s="19" t="s">
        <v>286</v>
      </c>
      <c r="E20" s="19" t="s">
        <v>310</v>
      </c>
      <c r="F20" s="28" t="s">
        <v>1593</v>
      </c>
      <c r="G20" s="19" t="s">
        <v>284</v>
      </c>
      <c r="H20" s="18" t="s">
        <v>270</v>
      </c>
      <c r="I20" s="18" t="s">
        <v>274</v>
      </c>
      <c r="J20" s="17">
        <v>1155800</v>
      </c>
      <c r="K20" s="35" t="s">
        <v>137</v>
      </c>
      <c r="L20" s="114"/>
      <c r="M20" s="116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19" t="s">
        <v>3463</v>
      </c>
      <c r="AG20" s="19" t="s">
        <v>3467</v>
      </c>
      <c r="AH20" s="19" t="s">
        <v>1160</v>
      </c>
      <c r="AI20" s="19" t="s">
        <v>1571</v>
      </c>
      <c r="AJ20" s="15"/>
      <c r="AK20" s="15"/>
      <c r="AL20" s="16">
        <f t="shared" si="0"/>
        <v>1155800</v>
      </c>
      <c r="AM20" s="18"/>
      <c r="AN20" s="18"/>
      <c r="AO20" s="18"/>
      <c r="AP20" s="18"/>
      <c r="AQ20" s="18"/>
      <c r="AR20" s="18"/>
      <c r="AS20" s="18"/>
      <c r="AT20" s="18"/>
    </row>
    <row r="21" spans="1:46" s="23" customFormat="1" ht="72" x14ac:dyDescent="0.2">
      <c r="A21" s="19" t="s">
        <v>9</v>
      </c>
      <c r="B21" s="19" t="s">
        <v>277</v>
      </c>
      <c r="C21" s="19" t="s">
        <v>276</v>
      </c>
      <c r="D21" s="19" t="s">
        <v>286</v>
      </c>
      <c r="E21" s="19" t="s">
        <v>310</v>
      </c>
      <c r="F21" s="28" t="s">
        <v>1594</v>
      </c>
      <c r="G21" s="19" t="s">
        <v>285</v>
      </c>
      <c r="H21" s="18" t="s">
        <v>270</v>
      </c>
      <c r="I21" s="18" t="s">
        <v>271</v>
      </c>
      <c r="J21" s="17">
        <v>12000</v>
      </c>
      <c r="K21" s="114"/>
      <c r="L21" s="114"/>
      <c r="M21" s="35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19" t="s">
        <v>2457</v>
      </c>
      <c r="AG21" s="19" t="s">
        <v>2457</v>
      </c>
      <c r="AH21" s="19" t="s">
        <v>1158</v>
      </c>
      <c r="AI21" s="19" t="s">
        <v>1570</v>
      </c>
      <c r="AJ21" s="15"/>
      <c r="AK21" s="15">
        <v>10400</v>
      </c>
      <c r="AL21" s="16">
        <f t="shared" si="0"/>
        <v>1600</v>
      </c>
      <c r="AM21" s="115">
        <v>242221</v>
      </c>
      <c r="AN21" s="115">
        <v>242221</v>
      </c>
      <c r="AO21" s="115">
        <v>242226</v>
      </c>
      <c r="AP21" s="115">
        <v>242226</v>
      </c>
      <c r="AQ21" s="115">
        <v>242232</v>
      </c>
      <c r="AR21" s="15">
        <v>10400</v>
      </c>
      <c r="AS21" s="15">
        <v>1600</v>
      </c>
      <c r="AT21" s="18" t="s">
        <v>2549</v>
      </c>
    </row>
    <row r="22" spans="1:46" s="23" customFormat="1" ht="72" hidden="1" x14ac:dyDescent="0.2">
      <c r="A22" s="19" t="s">
        <v>9</v>
      </c>
      <c r="B22" s="19" t="s">
        <v>277</v>
      </c>
      <c r="C22" s="19" t="s">
        <v>276</v>
      </c>
      <c r="D22" s="19" t="s">
        <v>13</v>
      </c>
      <c r="E22" s="19" t="s">
        <v>310</v>
      </c>
      <c r="F22" s="28" t="s">
        <v>1595</v>
      </c>
      <c r="G22" s="19" t="s">
        <v>287</v>
      </c>
      <c r="H22" s="18" t="s">
        <v>270</v>
      </c>
      <c r="I22" s="18" t="s">
        <v>274</v>
      </c>
      <c r="J22" s="17">
        <v>565300</v>
      </c>
      <c r="K22" s="35" t="s">
        <v>137</v>
      </c>
      <c r="L22" s="114"/>
      <c r="M22" s="116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19" t="s">
        <v>3463</v>
      </c>
      <c r="AG22" s="19" t="s">
        <v>3467</v>
      </c>
      <c r="AH22" s="19" t="s">
        <v>1160</v>
      </c>
      <c r="AI22" s="19" t="s">
        <v>1571</v>
      </c>
      <c r="AJ22" s="15"/>
      <c r="AK22" s="15"/>
      <c r="AL22" s="16">
        <f t="shared" si="0"/>
        <v>565300</v>
      </c>
      <c r="AM22" s="18"/>
      <c r="AN22" s="18"/>
      <c r="AO22" s="18"/>
      <c r="AP22" s="18"/>
      <c r="AQ22" s="18"/>
      <c r="AR22" s="18"/>
      <c r="AS22" s="18"/>
      <c r="AT22" s="18"/>
    </row>
    <row r="23" spans="1:46" s="23" customFormat="1" ht="72" hidden="1" x14ac:dyDescent="0.2">
      <c r="A23" s="19" t="s">
        <v>9</v>
      </c>
      <c r="B23" s="19" t="s">
        <v>277</v>
      </c>
      <c r="C23" s="19" t="s">
        <v>276</v>
      </c>
      <c r="D23" s="19" t="s">
        <v>13</v>
      </c>
      <c r="E23" s="19" t="s">
        <v>310</v>
      </c>
      <c r="F23" s="28" t="s">
        <v>1596</v>
      </c>
      <c r="G23" s="19" t="s">
        <v>288</v>
      </c>
      <c r="H23" s="18" t="s">
        <v>270</v>
      </c>
      <c r="I23" s="18" t="s">
        <v>274</v>
      </c>
      <c r="J23" s="17">
        <v>2641400</v>
      </c>
      <c r="K23" s="35" t="s">
        <v>137</v>
      </c>
      <c r="L23" s="114"/>
      <c r="M23" s="116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19" t="s">
        <v>3451</v>
      </c>
      <c r="AG23" s="19" t="s">
        <v>3467</v>
      </c>
      <c r="AH23" s="19" t="s">
        <v>1161</v>
      </c>
      <c r="AI23" s="19" t="s">
        <v>1568</v>
      </c>
      <c r="AJ23" s="15"/>
      <c r="AK23" s="15"/>
      <c r="AL23" s="16">
        <f t="shared" si="0"/>
        <v>2641400</v>
      </c>
      <c r="AM23" s="18" t="s">
        <v>1162</v>
      </c>
      <c r="AN23" s="18" t="s">
        <v>1162</v>
      </c>
      <c r="AO23" s="18"/>
      <c r="AP23" s="18"/>
      <c r="AQ23" s="18"/>
      <c r="AR23" s="18"/>
      <c r="AS23" s="18"/>
      <c r="AT23" s="18"/>
    </row>
    <row r="24" spans="1:46" s="23" customFormat="1" ht="72" x14ac:dyDescent="0.2">
      <c r="A24" s="19" t="s">
        <v>9</v>
      </c>
      <c r="B24" s="19" t="s">
        <v>277</v>
      </c>
      <c r="C24" s="19" t="s">
        <v>276</v>
      </c>
      <c r="D24" s="19" t="s">
        <v>10</v>
      </c>
      <c r="E24" s="19" t="s">
        <v>311</v>
      </c>
      <c r="F24" s="28" t="s">
        <v>1597</v>
      </c>
      <c r="G24" s="19" t="s">
        <v>289</v>
      </c>
      <c r="H24" s="18" t="s">
        <v>270</v>
      </c>
      <c r="I24" s="18" t="s">
        <v>271</v>
      </c>
      <c r="J24" s="17">
        <v>23000</v>
      </c>
      <c r="K24" s="35" t="s">
        <v>137</v>
      </c>
      <c r="L24" s="114"/>
      <c r="M24" s="116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2524</v>
      </c>
      <c r="AF24" s="19" t="s">
        <v>3461</v>
      </c>
      <c r="AG24" s="19" t="s">
        <v>2456</v>
      </c>
      <c r="AH24" s="19" t="s">
        <v>1165</v>
      </c>
      <c r="AI24" s="19" t="s">
        <v>1570</v>
      </c>
      <c r="AJ24" s="15">
        <v>21796</v>
      </c>
      <c r="AK24" s="15"/>
      <c r="AL24" s="16">
        <f t="shared" si="0"/>
        <v>1204</v>
      </c>
      <c r="AM24" s="18"/>
      <c r="AN24" s="18"/>
      <c r="AO24" s="18"/>
      <c r="AP24" s="18"/>
      <c r="AQ24" s="18"/>
      <c r="AR24" s="18"/>
      <c r="AS24" s="18"/>
      <c r="AT24" s="18"/>
    </row>
    <row r="25" spans="1:46" s="23" customFormat="1" ht="72" x14ac:dyDescent="0.2">
      <c r="A25" s="19" t="s">
        <v>9</v>
      </c>
      <c r="B25" s="19" t="s">
        <v>277</v>
      </c>
      <c r="C25" s="19" t="s">
        <v>276</v>
      </c>
      <c r="D25" s="19" t="s">
        <v>10</v>
      </c>
      <c r="E25" s="19" t="s">
        <v>311</v>
      </c>
      <c r="F25" s="28" t="s">
        <v>2458</v>
      </c>
      <c r="G25" s="19" t="s">
        <v>290</v>
      </c>
      <c r="H25" s="18" t="s">
        <v>291</v>
      </c>
      <c r="I25" s="18" t="s">
        <v>271</v>
      </c>
      <c r="J25" s="17">
        <f>60000+930000</f>
        <v>990000</v>
      </c>
      <c r="K25" s="35" t="s">
        <v>137</v>
      </c>
      <c r="L25" s="114"/>
      <c r="M25" s="116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2524</v>
      </c>
      <c r="AF25" s="19" t="s">
        <v>3461</v>
      </c>
      <c r="AG25" s="19" t="s">
        <v>2456</v>
      </c>
      <c r="AH25" s="19" t="s">
        <v>1165</v>
      </c>
      <c r="AI25" s="19" t="s">
        <v>1570</v>
      </c>
      <c r="AJ25" s="15">
        <f>57960.95+898397.05</f>
        <v>956358</v>
      </c>
      <c r="AK25" s="15"/>
      <c r="AL25" s="16">
        <f t="shared" si="0"/>
        <v>33642</v>
      </c>
      <c r="AM25" s="18"/>
      <c r="AN25" s="18"/>
      <c r="AO25" s="18"/>
      <c r="AP25" s="18"/>
      <c r="AQ25" s="18"/>
      <c r="AR25" s="18"/>
      <c r="AS25" s="18"/>
      <c r="AT25" s="18"/>
    </row>
    <row r="26" spans="1:46" s="23" customFormat="1" ht="72" x14ac:dyDescent="0.2">
      <c r="A26" s="19" t="s">
        <v>9</v>
      </c>
      <c r="B26" s="19" t="s">
        <v>277</v>
      </c>
      <c r="C26" s="19" t="s">
        <v>276</v>
      </c>
      <c r="D26" s="19" t="s">
        <v>10</v>
      </c>
      <c r="E26" s="19" t="s">
        <v>311</v>
      </c>
      <c r="F26" s="28" t="s">
        <v>1598</v>
      </c>
      <c r="G26" s="19" t="s">
        <v>292</v>
      </c>
      <c r="H26" s="18" t="s">
        <v>269</v>
      </c>
      <c r="I26" s="18" t="s">
        <v>271</v>
      </c>
      <c r="J26" s="17">
        <v>34000</v>
      </c>
      <c r="K26" s="35" t="s">
        <v>137</v>
      </c>
      <c r="L26" s="114"/>
      <c r="M26" s="116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2524</v>
      </c>
      <c r="AF26" s="19" t="s">
        <v>3461</v>
      </c>
      <c r="AG26" s="19" t="s">
        <v>2456</v>
      </c>
      <c r="AH26" s="19" t="s">
        <v>1165</v>
      </c>
      <c r="AI26" s="19" t="s">
        <v>1570</v>
      </c>
      <c r="AJ26" s="15">
        <v>33000</v>
      </c>
      <c r="AK26" s="15"/>
      <c r="AL26" s="16">
        <f t="shared" si="0"/>
        <v>1000</v>
      </c>
      <c r="AM26" s="18"/>
      <c r="AN26" s="18"/>
      <c r="AO26" s="18"/>
      <c r="AP26" s="18"/>
      <c r="AQ26" s="18"/>
      <c r="AR26" s="18"/>
      <c r="AS26" s="18"/>
      <c r="AT26" s="18"/>
    </row>
    <row r="27" spans="1:46" s="23" customFormat="1" ht="72" x14ac:dyDescent="0.2">
      <c r="A27" s="19" t="s">
        <v>9</v>
      </c>
      <c r="B27" s="19" t="s">
        <v>277</v>
      </c>
      <c r="C27" s="19" t="s">
        <v>276</v>
      </c>
      <c r="D27" s="19" t="s">
        <v>10</v>
      </c>
      <c r="E27" s="19" t="s">
        <v>311</v>
      </c>
      <c r="F27" s="28" t="s">
        <v>1599</v>
      </c>
      <c r="G27" s="19" t="s">
        <v>293</v>
      </c>
      <c r="H27" s="18" t="s">
        <v>269</v>
      </c>
      <c r="I27" s="18" t="s">
        <v>271</v>
      </c>
      <c r="J27" s="17">
        <v>10000</v>
      </c>
      <c r="K27" s="35" t="s">
        <v>137</v>
      </c>
      <c r="L27" s="114"/>
      <c r="M27" s="116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19" t="s">
        <v>2457</v>
      </c>
      <c r="AG27" s="19" t="s">
        <v>2457</v>
      </c>
      <c r="AH27" s="19" t="s">
        <v>1165</v>
      </c>
      <c r="AI27" s="19" t="s">
        <v>1570</v>
      </c>
      <c r="AJ27" s="15"/>
      <c r="AK27" s="15">
        <v>3424</v>
      </c>
      <c r="AL27" s="16">
        <f t="shared" si="0"/>
        <v>6576</v>
      </c>
      <c r="AM27" s="18"/>
      <c r="AN27" s="18"/>
      <c r="AO27" s="18"/>
      <c r="AP27" s="18"/>
      <c r="AQ27" s="18"/>
      <c r="AR27" s="18"/>
      <c r="AS27" s="18"/>
      <c r="AT27" s="18" t="s">
        <v>2524</v>
      </c>
    </row>
    <row r="28" spans="1:46" s="23" customFormat="1" ht="72" x14ac:dyDescent="0.2">
      <c r="A28" s="19" t="s">
        <v>9</v>
      </c>
      <c r="B28" s="19" t="s">
        <v>277</v>
      </c>
      <c r="C28" s="19" t="s">
        <v>276</v>
      </c>
      <c r="D28" s="19" t="s">
        <v>10</v>
      </c>
      <c r="E28" s="19" t="s">
        <v>311</v>
      </c>
      <c r="F28" s="28" t="s">
        <v>1600</v>
      </c>
      <c r="G28" s="19" t="s">
        <v>294</v>
      </c>
      <c r="H28" s="18" t="s">
        <v>270</v>
      </c>
      <c r="I28" s="18" t="s">
        <v>271</v>
      </c>
      <c r="J28" s="17">
        <v>7100</v>
      </c>
      <c r="K28" s="35" t="s">
        <v>137</v>
      </c>
      <c r="L28" s="114"/>
      <c r="M28" s="116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19" t="s">
        <v>3463</v>
      </c>
      <c r="AG28" s="19" t="s">
        <v>2456</v>
      </c>
      <c r="AH28" s="19" t="s">
        <v>1165</v>
      </c>
      <c r="AI28" s="19" t="s">
        <v>1570</v>
      </c>
      <c r="AJ28" s="15">
        <v>6634</v>
      </c>
      <c r="AK28" s="15"/>
      <c r="AL28" s="16">
        <f t="shared" si="0"/>
        <v>466</v>
      </c>
      <c r="AM28" s="18"/>
      <c r="AN28" s="18"/>
      <c r="AO28" s="18"/>
      <c r="AP28" s="18"/>
      <c r="AQ28" s="18"/>
      <c r="AR28" s="18"/>
      <c r="AS28" s="18"/>
      <c r="AT28" s="18"/>
    </row>
    <row r="29" spans="1:46" s="23" customFormat="1" ht="72" x14ac:dyDescent="0.2">
      <c r="A29" s="19" t="s">
        <v>9</v>
      </c>
      <c r="B29" s="19" t="s">
        <v>277</v>
      </c>
      <c r="C29" s="19" t="s">
        <v>276</v>
      </c>
      <c r="D29" s="19" t="s">
        <v>10</v>
      </c>
      <c r="E29" s="19" t="s">
        <v>311</v>
      </c>
      <c r="F29" s="28" t="s">
        <v>1601</v>
      </c>
      <c r="G29" s="19" t="s">
        <v>295</v>
      </c>
      <c r="H29" s="18" t="s">
        <v>270</v>
      </c>
      <c r="I29" s="18" t="s">
        <v>271</v>
      </c>
      <c r="J29" s="17">
        <v>2500</v>
      </c>
      <c r="K29" s="35" t="s">
        <v>137</v>
      </c>
      <c r="L29" s="114"/>
      <c r="M29" s="116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19" t="s">
        <v>3463</v>
      </c>
      <c r="AG29" s="19" t="s">
        <v>2456</v>
      </c>
      <c r="AH29" s="19" t="s">
        <v>1165</v>
      </c>
      <c r="AI29" s="19" t="s">
        <v>1570</v>
      </c>
      <c r="AJ29" s="15">
        <v>1251.9000000000001</v>
      </c>
      <c r="AK29" s="15"/>
      <c r="AL29" s="16">
        <f t="shared" si="0"/>
        <v>1248.0999999999999</v>
      </c>
      <c r="AM29" s="18"/>
      <c r="AN29" s="18"/>
      <c r="AO29" s="18"/>
      <c r="AP29" s="18"/>
      <c r="AQ29" s="18"/>
      <c r="AR29" s="18"/>
      <c r="AS29" s="18"/>
      <c r="AT29" s="18"/>
    </row>
    <row r="30" spans="1:46" s="23" customFormat="1" ht="72" x14ac:dyDescent="0.2">
      <c r="A30" s="19" t="s">
        <v>9</v>
      </c>
      <c r="B30" s="19" t="s">
        <v>277</v>
      </c>
      <c r="C30" s="19" t="s">
        <v>276</v>
      </c>
      <c r="D30" s="19" t="s">
        <v>10</v>
      </c>
      <c r="E30" s="19" t="s">
        <v>311</v>
      </c>
      <c r="F30" s="28" t="s">
        <v>1602</v>
      </c>
      <c r="G30" s="19" t="s">
        <v>296</v>
      </c>
      <c r="H30" s="18" t="s">
        <v>297</v>
      </c>
      <c r="I30" s="18" t="s">
        <v>271</v>
      </c>
      <c r="J30" s="17">
        <v>80000</v>
      </c>
      <c r="K30" s="35" t="s">
        <v>137</v>
      </c>
      <c r="L30" s="114"/>
      <c r="M30" s="116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19" t="s">
        <v>3463</v>
      </c>
      <c r="AG30" s="19" t="s">
        <v>2456</v>
      </c>
      <c r="AH30" s="19" t="s">
        <v>1165</v>
      </c>
      <c r="AI30" s="19" t="s">
        <v>1570</v>
      </c>
      <c r="AJ30" s="15">
        <v>40060.800000000003</v>
      </c>
      <c r="AK30" s="15"/>
      <c r="AL30" s="16">
        <f t="shared" si="0"/>
        <v>39939.199999999997</v>
      </c>
      <c r="AM30" s="18"/>
      <c r="AN30" s="18"/>
      <c r="AO30" s="18"/>
      <c r="AP30" s="18"/>
      <c r="AQ30" s="18"/>
      <c r="AR30" s="18"/>
      <c r="AS30" s="18"/>
      <c r="AT30" s="18"/>
    </row>
    <row r="31" spans="1:46" s="23" customFormat="1" ht="108" x14ac:dyDescent="0.2">
      <c r="A31" s="19" t="s">
        <v>9</v>
      </c>
      <c r="B31" s="19" t="s">
        <v>277</v>
      </c>
      <c r="C31" s="19" t="s">
        <v>276</v>
      </c>
      <c r="D31" s="19" t="s">
        <v>10</v>
      </c>
      <c r="E31" s="19" t="s">
        <v>311</v>
      </c>
      <c r="F31" s="28" t="s">
        <v>1603</v>
      </c>
      <c r="G31" s="19" t="s">
        <v>298</v>
      </c>
      <c r="H31" s="18" t="s">
        <v>297</v>
      </c>
      <c r="I31" s="18" t="s">
        <v>274</v>
      </c>
      <c r="J31" s="17">
        <v>121600</v>
      </c>
      <c r="K31" s="35" t="s">
        <v>137</v>
      </c>
      <c r="L31" s="114"/>
      <c r="M31" s="116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19" t="s">
        <v>2457</v>
      </c>
      <c r="AG31" s="19" t="s">
        <v>2457</v>
      </c>
      <c r="AH31" s="19" t="s">
        <v>1165</v>
      </c>
      <c r="AI31" s="19" t="s">
        <v>1570</v>
      </c>
      <c r="AJ31" s="15"/>
      <c r="AK31" s="15">
        <v>65432</v>
      </c>
      <c r="AL31" s="16">
        <f t="shared" si="0"/>
        <v>56168</v>
      </c>
      <c r="AM31" s="18"/>
      <c r="AN31" s="18"/>
      <c r="AO31" s="18"/>
      <c r="AP31" s="18"/>
      <c r="AQ31" s="18"/>
      <c r="AR31" s="18"/>
      <c r="AS31" s="18"/>
      <c r="AT31" s="18" t="s">
        <v>2550</v>
      </c>
    </row>
    <row r="32" spans="1:46" s="23" customFormat="1" ht="72" x14ac:dyDescent="0.2">
      <c r="A32" s="19" t="s">
        <v>9</v>
      </c>
      <c r="B32" s="19" t="s">
        <v>277</v>
      </c>
      <c r="C32" s="19" t="s">
        <v>276</v>
      </c>
      <c r="D32" s="19" t="s">
        <v>10</v>
      </c>
      <c r="E32" s="19" t="s">
        <v>311</v>
      </c>
      <c r="F32" s="28" t="s">
        <v>1604</v>
      </c>
      <c r="G32" s="19" t="s">
        <v>299</v>
      </c>
      <c r="H32" s="18" t="s">
        <v>270</v>
      </c>
      <c r="I32" s="18" t="s">
        <v>300</v>
      </c>
      <c r="J32" s="17">
        <v>500000</v>
      </c>
      <c r="K32" s="35" t="s">
        <v>137</v>
      </c>
      <c r="L32" s="114"/>
      <c r="M32" s="116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19" t="s">
        <v>3462</v>
      </c>
      <c r="AG32" s="19" t="s">
        <v>2456</v>
      </c>
      <c r="AH32" s="19" t="s">
        <v>1165</v>
      </c>
      <c r="AI32" s="19" t="s">
        <v>1570</v>
      </c>
      <c r="AJ32" s="15">
        <v>370000</v>
      </c>
      <c r="AK32" s="15"/>
      <c r="AL32" s="16">
        <f t="shared" si="0"/>
        <v>130000</v>
      </c>
      <c r="AM32" s="18"/>
      <c r="AN32" s="18"/>
      <c r="AO32" s="18"/>
      <c r="AP32" s="18"/>
      <c r="AQ32" s="18"/>
      <c r="AR32" s="18"/>
      <c r="AS32" s="18"/>
      <c r="AT32" s="18"/>
    </row>
    <row r="33" spans="1:46" s="23" customFormat="1" ht="72" x14ac:dyDescent="0.2">
      <c r="A33" s="19" t="s">
        <v>9</v>
      </c>
      <c r="B33" s="19" t="s">
        <v>277</v>
      </c>
      <c r="C33" s="19" t="s">
        <v>276</v>
      </c>
      <c r="D33" s="19" t="s">
        <v>10</v>
      </c>
      <c r="E33" s="19" t="s">
        <v>311</v>
      </c>
      <c r="F33" s="28" t="s">
        <v>1605</v>
      </c>
      <c r="G33" s="19" t="s">
        <v>301</v>
      </c>
      <c r="H33" s="18" t="s">
        <v>270</v>
      </c>
      <c r="I33" s="18" t="s">
        <v>300</v>
      </c>
      <c r="J33" s="17">
        <v>600000</v>
      </c>
      <c r="K33" s="35" t="s">
        <v>137</v>
      </c>
      <c r="L33" s="114"/>
      <c r="M33" s="116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19" t="s">
        <v>3463</v>
      </c>
      <c r="AG33" s="19" t="s">
        <v>2456</v>
      </c>
      <c r="AH33" s="19" t="s">
        <v>1165</v>
      </c>
      <c r="AI33" s="19" t="s">
        <v>1570</v>
      </c>
      <c r="AJ33" s="15">
        <v>552120</v>
      </c>
      <c r="AK33" s="15"/>
      <c r="AL33" s="16">
        <f t="shared" si="0"/>
        <v>47880</v>
      </c>
      <c r="AM33" s="18"/>
      <c r="AN33" s="18"/>
      <c r="AO33" s="18"/>
      <c r="AP33" s="18"/>
      <c r="AQ33" s="18"/>
      <c r="AR33" s="18"/>
      <c r="AS33" s="18"/>
      <c r="AT33" s="18"/>
    </row>
    <row r="34" spans="1:46" s="23" customFormat="1" ht="72" x14ac:dyDescent="0.2">
      <c r="A34" s="19" t="s">
        <v>9</v>
      </c>
      <c r="B34" s="19" t="s">
        <v>277</v>
      </c>
      <c r="C34" s="19" t="s">
        <v>276</v>
      </c>
      <c r="D34" s="19" t="s">
        <v>10</v>
      </c>
      <c r="E34" s="19" t="s">
        <v>311</v>
      </c>
      <c r="F34" s="28" t="s">
        <v>1606</v>
      </c>
      <c r="G34" s="19" t="s">
        <v>302</v>
      </c>
      <c r="H34" s="18" t="s">
        <v>303</v>
      </c>
      <c r="I34" s="18" t="s">
        <v>271</v>
      </c>
      <c r="J34" s="17">
        <v>210000</v>
      </c>
      <c r="K34" s="35" t="s">
        <v>137</v>
      </c>
      <c r="L34" s="114"/>
      <c r="M34" s="116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19" t="s">
        <v>3463</v>
      </c>
      <c r="AG34" s="19" t="s">
        <v>2456</v>
      </c>
      <c r="AH34" s="19" t="s">
        <v>1165</v>
      </c>
      <c r="AI34" s="19" t="s">
        <v>1570</v>
      </c>
      <c r="AJ34" s="15">
        <v>79180</v>
      </c>
      <c r="AK34" s="15"/>
      <c r="AL34" s="16">
        <f t="shared" si="0"/>
        <v>130820</v>
      </c>
      <c r="AM34" s="18"/>
      <c r="AN34" s="18"/>
      <c r="AO34" s="18"/>
      <c r="AP34" s="18"/>
      <c r="AQ34" s="18"/>
      <c r="AR34" s="18"/>
      <c r="AS34" s="18"/>
      <c r="AT34" s="18"/>
    </row>
    <row r="35" spans="1:46" s="23" customFormat="1" ht="90" hidden="1" x14ac:dyDescent="0.2">
      <c r="A35" s="19" t="s">
        <v>9</v>
      </c>
      <c r="B35" s="19" t="s">
        <v>277</v>
      </c>
      <c r="C35" s="19" t="s">
        <v>276</v>
      </c>
      <c r="D35" s="19" t="s">
        <v>10</v>
      </c>
      <c r="E35" s="19" t="s">
        <v>311</v>
      </c>
      <c r="F35" s="28" t="s">
        <v>1607</v>
      </c>
      <c r="G35" s="19" t="s">
        <v>304</v>
      </c>
      <c r="H35" s="18" t="s">
        <v>305</v>
      </c>
      <c r="I35" s="18" t="s">
        <v>271</v>
      </c>
      <c r="J35" s="17">
        <v>4968000</v>
      </c>
      <c r="K35" s="35" t="s">
        <v>137</v>
      </c>
      <c r="L35" s="114"/>
      <c r="M35" s="116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19" t="s">
        <v>3464</v>
      </c>
      <c r="AG35" s="19" t="s">
        <v>3467</v>
      </c>
      <c r="AH35" s="19" t="s">
        <v>1178</v>
      </c>
      <c r="AI35" s="19" t="s">
        <v>1571</v>
      </c>
      <c r="AJ35" s="15"/>
      <c r="AK35" s="15"/>
      <c r="AL35" s="16">
        <f t="shared" si="0"/>
        <v>4968000</v>
      </c>
      <c r="AM35" s="18"/>
      <c r="AN35" s="18"/>
      <c r="AO35" s="18"/>
      <c r="AP35" s="18"/>
      <c r="AQ35" s="18"/>
      <c r="AR35" s="18"/>
      <c r="AS35" s="18"/>
      <c r="AT35" s="18"/>
    </row>
    <row r="36" spans="1:46" s="23" customFormat="1" ht="72" x14ac:dyDescent="0.2">
      <c r="A36" s="19" t="s">
        <v>9</v>
      </c>
      <c r="B36" s="19" t="s">
        <v>277</v>
      </c>
      <c r="C36" s="19" t="s">
        <v>276</v>
      </c>
      <c r="D36" s="19" t="s">
        <v>10</v>
      </c>
      <c r="E36" s="19" t="s">
        <v>311</v>
      </c>
      <c r="F36" s="28" t="s">
        <v>1608</v>
      </c>
      <c r="G36" s="19" t="s">
        <v>306</v>
      </c>
      <c r="H36" s="18" t="s">
        <v>267</v>
      </c>
      <c r="I36" s="18" t="s">
        <v>268</v>
      </c>
      <c r="J36" s="17">
        <v>12900</v>
      </c>
      <c r="K36" s="35" t="s">
        <v>137</v>
      </c>
      <c r="L36" s="114"/>
      <c r="M36" s="116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19" t="s">
        <v>3463</v>
      </c>
      <c r="AG36" s="19" t="s">
        <v>2456</v>
      </c>
      <c r="AH36" s="19" t="s">
        <v>1165</v>
      </c>
      <c r="AI36" s="19" t="s">
        <v>1570</v>
      </c>
      <c r="AJ36" s="15">
        <v>10272</v>
      </c>
      <c r="AK36" s="15"/>
      <c r="AL36" s="16">
        <f t="shared" si="0"/>
        <v>2628</v>
      </c>
      <c r="AM36" s="18"/>
      <c r="AN36" s="18"/>
      <c r="AO36" s="18"/>
      <c r="AP36" s="18"/>
      <c r="AQ36" s="18"/>
      <c r="AR36" s="18"/>
      <c r="AS36" s="18"/>
      <c r="AT36" s="18"/>
    </row>
    <row r="37" spans="1:46" s="23" customFormat="1" ht="72" x14ac:dyDescent="0.2">
      <c r="A37" s="19" t="s">
        <v>9</v>
      </c>
      <c r="B37" s="19" t="s">
        <v>277</v>
      </c>
      <c r="C37" s="19" t="s">
        <v>276</v>
      </c>
      <c r="D37" s="19" t="s">
        <v>10</v>
      </c>
      <c r="E37" s="19" t="s">
        <v>311</v>
      </c>
      <c r="F37" s="28" t="s">
        <v>1609</v>
      </c>
      <c r="G37" s="19" t="s">
        <v>307</v>
      </c>
      <c r="H37" s="18" t="s">
        <v>267</v>
      </c>
      <c r="I37" s="18" t="s">
        <v>268</v>
      </c>
      <c r="J37" s="17">
        <v>12000</v>
      </c>
      <c r="K37" s="35" t="s">
        <v>137</v>
      </c>
      <c r="L37" s="114"/>
      <c r="M37" s="116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2531</v>
      </c>
      <c r="AF37" s="19" t="s">
        <v>3463</v>
      </c>
      <c r="AG37" s="19" t="s">
        <v>2456</v>
      </c>
      <c r="AH37" s="19" t="s">
        <v>1165</v>
      </c>
      <c r="AI37" s="19" t="s">
        <v>1570</v>
      </c>
      <c r="AJ37" s="15">
        <v>10786</v>
      </c>
      <c r="AK37" s="15"/>
      <c r="AL37" s="16">
        <f t="shared" si="0"/>
        <v>1214</v>
      </c>
      <c r="AM37" s="18"/>
      <c r="AN37" s="18"/>
      <c r="AO37" s="18"/>
      <c r="AP37" s="18"/>
      <c r="AQ37" s="18"/>
      <c r="AR37" s="18"/>
      <c r="AS37" s="18"/>
      <c r="AT37" s="18"/>
    </row>
    <row r="38" spans="1:46" s="23" customFormat="1" ht="72" x14ac:dyDescent="0.2">
      <c r="A38" s="19" t="s">
        <v>9</v>
      </c>
      <c r="B38" s="19" t="s">
        <v>277</v>
      </c>
      <c r="C38" s="19" t="s">
        <v>276</v>
      </c>
      <c r="D38" s="19" t="s">
        <v>10</v>
      </c>
      <c r="E38" s="19" t="s">
        <v>311</v>
      </c>
      <c r="F38" s="28" t="s">
        <v>1610</v>
      </c>
      <c r="G38" s="19" t="s">
        <v>308</v>
      </c>
      <c r="H38" s="18" t="s">
        <v>270</v>
      </c>
      <c r="I38" s="18" t="s">
        <v>271</v>
      </c>
      <c r="J38" s="17">
        <v>4000</v>
      </c>
      <c r="K38" s="35" t="s">
        <v>137</v>
      </c>
      <c r="L38" s="114"/>
      <c r="M38" s="116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19" t="s">
        <v>3463</v>
      </c>
      <c r="AG38" s="19" t="s">
        <v>2456</v>
      </c>
      <c r="AH38" s="19" t="s">
        <v>1165</v>
      </c>
      <c r="AI38" s="19" t="s">
        <v>1570</v>
      </c>
      <c r="AJ38" s="15">
        <v>3049.5</v>
      </c>
      <c r="AK38" s="15"/>
      <c r="AL38" s="16">
        <f t="shared" si="0"/>
        <v>950.5</v>
      </c>
      <c r="AM38" s="18"/>
      <c r="AN38" s="18"/>
      <c r="AO38" s="18"/>
      <c r="AP38" s="18"/>
      <c r="AQ38" s="18"/>
      <c r="AR38" s="18"/>
      <c r="AS38" s="18"/>
      <c r="AT38" s="18"/>
    </row>
    <row r="39" spans="1:46" s="23" customFormat="1" ht="90" x14ac:dyDescent="0.2">
      <c r="A39" s="19" t="s">
        <v>40</v>
      </c>
      <c r="B39" s="19" t="s">
        <v>277</v>
      </c>
      <c r="C39" s="19" t="s">
        <v>276</v>
      </c>
      <c r="D39" s="19" t="s">
        <v>11</v>
      </c>
      <c r="E39" s="19" t="s">
        <v>310</v>
      </c>
      <c r="F39" s="28" t="s">
        <v>1611</v>
      </c>
      <c r="G39" s="19" t="s">
        <v>312</v>
      </c>
      <c r="H39" s="18" t="s">
        <v>270</v>
      </c>
      <c r="I39" s="18" t="s">
        <v>271</v>
      </c>
      <c r="J39" s="17">
        <v>20600</v>
      </c>
      <c r="K39" s="18"/>
      <c r="L39" s="18"/>
      <c r="M39" s="35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19" t="s">
        <v>3463</v>
      </c>
      <c r="AG39" s="19" t="s">
        <v>2456</v>
      </c>
      <c r="AH39" s="19" t="s">
        <v>1183</v>
      </c>
      <c r="AI39" s="19" t="s">
        <v>1570</v>
      </c>
      <c r="AJ39" s="15">
        <v>20000</v>
      </c>
      <c r="AK39" s="15"/>
      <c r="AL39" s="16">
        <f t="shared" si="0"/>
        <v>600</v>
      </c>
      <c r="AM39" s="38" t="s">
        <v>1184</v>
      </c>
      <c r="AN39" s="38" t="s">
        <v>1185</v>
      </c>
      <c r="AO39" s="38" t="s">
        <v>1186</v>
      </c>
      <c r="AP39" s="38" t="s">
        <v>1186</v>
      </c>
      <c r="AQ39" s="38" t="s">
        <v>1187</v>
      </c>
      <c r="AR39" s="16">
        <v>20000</v>
      </c>
      <c r="AS39" s="39" t="e">
        <f>M39-AR39</f>
        <v>#VALUE!</v>
      </c>
      <c r="AT39" s="18"/>
    </row>
    <row r="40" spans="1:46" s="23" customFormat="1" ht="90" hidden="1" x14ac:dyDescent="0.2">
      <c r="A40" s="19" t="s">
        <v>40</v>
      </c>
      <c r="B40" s="19" t="s">
        <v>277</v>
      </c>
      <c r="C40" s="19" t="s">
        <v>276</v>
      </c>
      <c r="D40" s="19" t="s">
        <v>11</v>
      </c>
      <c r="E40" s="19" t="s">
        <v>310</v>
      </c>
      <c r="F40" s="28" t="s">
        <v>1612</v>
      </c>
      <c r="G40" s="19" t="s">
        <v>313</v>
      </c>
      <c r="H40" s="18" t="s">
        <v>270</v>
      </c>
      <c r="I40" s="18" t="s">
        <v>271</v>
      </c>
      <c r="J40" s="17">
        <v>14000</v>
      </c>
      <c r="K40" s="18"/>
      <c r="L40" s="18"/>
      <c r="M40" s="35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19" t="s">
        <v>3463</v>
      </c>
      <c r="AG40" s="19" t="s">
        <v>2456</v>
      </c>
      <c r="AH40" s="19" t="s">
        <v>1183</v>
      </c>
      <c r="AI40" s="19" t="s">
        <v>1570</v>
      </c>
      <c r="AJ40" s="15">
        <v>14000</v>
      </c>
      <c r="AK40" s="15"/>
      <c r="AL40" s="16">
        <f t="shared" si="0"/>
        <v>0</v>
      </c>
      <c r="AM40" s="38" t="s">
        <v>1184</v>
      </c>
      <c r="AN40" s="38" t="s">
        <v>1185</v>
      </c>
      <c r="AO40" s="38" t="s">
        <v>1186</v>
      </c>
      <c r="AP40" s="38" t="s">
        <v>1186</v>
      </c>
      <c r="AQ40" s="38" t="s">
        <v>1187</v>
      </c>
      <c r="AR40" s="16">
        <v>14000</v>
      </c>
      <c r="AS40" s="39" t="e">
        <f t="shared" ref="AS40:AS68" si="5">M40-AR40</f>
        <v>#VALUE!</v>
      </c>
      <c r="AT40" s="18"/>
    </row>
    <row r="41" spans="1:46" s="23" customFormat="1" ht="90" hidden="1" x14ac:dyDescent="0.2">
      <c r="A41" s="19" t="s">
        <v>40</v>
      </c>
      <c r="B41" s="19" t="s">
        <v>277</v>
      </c>
      <c r="C41" s="19" t="s">
        <v>276</v>
      </c>
      <c r="D41" s="19" t="s">
        <v>11</v>
      </c>
      <c r="E41" s="19" t="s">
        <v>310</v>
      </c>
      <c r="F41" s="28" t="s">
        <v>1613</v>
      </c>
      <c r="G41" s="19" t="s">
        <v>314</v>
      </c>
      <c r="H41" s="18" t="s">
        <v>270</v>
      </c>
      <c r="I41" s="18" t="s">
        <v>271</v>
      </c>
      <c r="J41" s="17">
        <v>30000</v>
      </c>
      <c r="K41" s="18"/>
      <c r="L41" s="18"/>
      <c r="M41" s="35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19" t="s">
        <v>3463</v>
      </c>
      <c r="AG41" s="19" t="s">
        <v>2456</v>
      </c>
      <c r="AH41" s="19" t="s">
        <v>1183</v>
      </c>
      <c r="AI41" s="19" t="s">
        <v>1570</v>
      </c>
      <c r="AJ41" s="17">
        <v>30000</v>
      </c>
      <c r="AK41" s="15"/>
      <c r="AL41" s="16">
        <f t="shared" si="0"/>
        <v>0</v>
      </c>
      <c r="AM41" s="38" t="s">
        <v>1184</v>
      </c>
      <c r="AN41" s="38" t="s">
        <v>1185</v>
      </c>
      <c r="AO41" s="38" t="s">
        <v>1186</v>
      </c>
      <c r="AP41" s="38" t="s">
        <v>1186</v>
      </c>
      <c r="AQ41" s="38" t="s">
        <v>1187</v>
      </c>
      <c r="AR41" s="15">
        <v>30000</v>
      </c>
      <c r="AS41" s="39" t="e">
        <f t="shared" si="5"/>
        <v>#VALUE!</v>
      </c>
      <c r="AT41" s="18"/>
    </row>
    <row r="42" spans="1:46" s="23" customFormat="1" ht="90" hidden="1" x14ac:dyDescent="0.2">
      <c r="A42" s="19" t="s">
        <v>40</v>
      </c>
      <c r="B42" s="19" t="s">
        <v>277</v>
      </c>
      <c r="C42" s="19" t="s">
        <v>276</v>
      </c>
      <c r="D42" s="19" t="s">
        <v>11</v>
      </c>
      <c r="E42" s="19" t="s">
        <v>310</v>
      </c>
      <c r="F42" s="28" t="s">
        <v>1614</v>
      </c>
      <c r="G42" s="19" t="s">
        <v>315</v>
      </c>
      <c r="H42" s="18" t="s">
        <v>270</v>
      </c>
      <c r="I42" s="18" t="s">
        <v>271</v>
      </c>
      <c r="J42" s="17">
        <v>21900</v>
      </c>
      <c r="K42" s="18"/>
      <c r="L42" s="18"/>
      <c r="M42" s="35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19" t="s">
        <v>3463</v>
      </c>
      <c r="AG42" s="19" t="s">
        <v>2456</v>
      </c>
      <c r="AH42" s="19" t="s">
        <v>1183</v>
      </c>
      <c r="AI42" s="19" t="s">
        <v>1570</v>
      </c>
      <c r="AJ42" s="15">
        <v>21900</v>
      </c>
      <c r="AK42" s="15"/>
      <c r="AL42" s="16">
        <f t="shared" si="0"/>
        <v>0</v>
      </c>
      <c r="AM42" s="38" t="s">
        <v>1184</v>
      </c>
      <c r="AN42" s="38" t="s">
        <v>1185</v>
      </c>
      <c r="AO42" s="38" t="s">
        <v>1186</v>
      </c>
      <c r="AP42" s="38" t="s">
        <v>1186</v>
      </c>
      <c r="AQ42" s="38" t="s">
        <v>1187</v>
      </c>
      <c r="AR42" s="16">
        <v>21900</v>
      </c>
      <c r="AS42" s="39" t="e">
        <f t="shared" si="5"/>
        <v>#VALUE!</v>
      </c>
      <c r="AT42" s="18"/>
    </row>
    <row r="43" spans="1:46" s="23" customFormat="1" ht="90" hidden="1" x14ac:dyDescent="0.2">
      <c r="A43" s="19" t="s">
        <v>40</v>
      </c>
      <c r="B43" s="19" t="s">
        <v>277</v>
      </c>
      <c r="C43" s="19" t="s">
        <v>276</v>
      </c>
      <c r="D43" s="19" t="s">
        <v>11</v>
      </c>
      <c r="E43" s="19" t="s">
        <v>310</v>
      </c>
      <c r="F43" s="28" t="s">
        <v>1615</v>
      </c>
      <c r="G43" s="19" t="s">
        <v>316</v>
      </c>
      <c r="H43" s="18" t="s">
        <v>317</v>
      </c>
      <c r="I43" s="18" t="s">
        <v>273</v>
      </c>
      <c r="J43" s="17">
        <v>35000</v>
      </c>
      <c r="K43" s="18"/>
      <c r="L43" s="18"/>
      <c r="M43" s="35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19" t="s">
        <v>3463</v>
      </c>
      <c r="AG43" s="19" t="s">
        <v>2456</v>
      </c>
      <c r="AH43" s="19" t="s">
        <v>1183</v>
      </c>
      <c r="AI43" s="19" t="s">
        <v>1570</v>
      </c>
      <c r="AJ43" s="15">
        <v>35000</v>
      </c>
      <c r="AK43" s="15"/>
      <c r="AL43" s="16">
        <f t="shared" si="0"/>
        <v>0</v>
      </c>
      <c r="AM43" s="38" t="s">
        <v>1184</v>
      </c>
      <c r="AN43" s="38" t="s">
        <v>1185</v>
      </c>
      <c r="AO43" s="38" t="s">
        <v>1186</v>
      </c>
      <c r="AP43" s="38" t="s">
        <v>1186</v>
      </c>
      <c r="AQ43" s="38" t="s">
        <v>1187</v>
      </c>
      <c r="AR43" s="16">
        <v>35000</v>
      </c>
      <c r="AS43" s="39" t="e">
        <f t="shared" si="5"/>
        <v>#VALUE!</v>
      </c>
      <c r="AT43" s="18"/>
    </row>
    <row r="44" spans="1:46" s="23" customFormat="1" ht="90" x14ac:dyDescent="0.2">
      <c r="A44" s="19" t="s">
        <v>40</v>
      </c>
      <c r="B44" s="19" t="s">
        <v>277</v>
      </c>
      <c r="C44" s="19" t="s">
        <v>276</v>
      </c>
      <c r="D44" s="19" t="s">
        <v>11</v>
      </c>
      <c r="E44" s="19" t="s">
        <v>310</v>
      </c>
      <c r="F44" s="28" t="s">
        <v>1616</v>
      </c>
      <c r="G44" s="19" t="s">
        <v>318</v>
      </c>
      <c r="H44" s="18" t="s">
        <v>319</v>
      </c>
      <c r="I44" s="18" t="s">
        <v>273</v>
      </c>
      <c r="J44" s="17">
        <v>32000</v>
      </c>
      <c r="K44" s="18"/>
      <c r="L44" s="18"/>
      <c r="M44" s="35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19" t="s">
        <v>3463</v>
      </c>
      <c r="AG44" s="19" t="s">
        <v>2456</v>
      </c>
      <c r="AH44" s="19" t="s">
        <v>1183</v>
      </c>
      <c r="AI44" s="19" t="s">
        <v>1570</v>
      </c>
      <c r="AJ44" s="15">
        <v>31998</v>
      </c>
      <c r="AK44" s="15"/>
      <c r="AL44" s="16">
        <f t="shared" si="0"/>
        <v>2</v>
      </c>
      <c r="AM44" s="38" t="s">
        <v>1184</v>
      </c>
      <c r="AN44" s="38" t="s">
        <v>1185</v>
      </c>
      <c r="AO44" s="38" t="s">
        <v>1186</v>
      </c>
      <c r="AP44" s="38" t="s">
        <v>1186</v>
      </c>
      <c r="AQ44" s="38" t="s">
        <v>1187</v>
      </c>
      <c r="AR44" s="16">
        <v>31998</v>
      </c>
      <c r="AS44" s="39" t="e">
        <f t="shared" si="5"/>
        <v>#VALUE!</v>
      </c>
      <c r="AT44" s="18"/>
    </row>
    <row r="45" spans="1:46" s="23" customFormat="1" ht="90" x14ac:dyDescent="0.2">
      <c r="A45" s="19" t="s">
        <v>40</v>
      </c>
      <c r="B45" s="19" t="s">
        <v>277</v>
      </c>
      <c r="C45" s="19" t="s">
        <v>276</v>
      </c>
      <c r="D45" s="19" t="s">
        <v>11</v>
      </c>
      <c r="E45" s="19" t="s">
        <v>310</v>
      </c>
      <c r="F45" s="28" t="s">
        <v>1617</v>
      </c>
      <c r="G45" s="19" t="s">
        <v>320</v>
      </c>
      <c r="H45" s="18" t="s">
        <v>269</v>
      </c>
      <c r="I45" s="18" t="s">
        <v>273</v>
      </c>
      <c r="J45" s="17">
        <v>12000</v>
      </c>
      <c r="K45" s="18"/>
      <c r="L45" s="18"/>
      <c r="M45" s="35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19" t="s">
        <v>3463</v>
      </c>
      <c r="AG45" s="19" t="s">
        <v>2456</v>
      </c>
      <c r="AH45" s="19" t="s">
        <v>1183</v>
      </c>
      <c r="AI45" s="19" t="s">
        <v>1570</v>
      </c>
      <c r="AJ45" s="15">
        <v>11000</v>
      </c>
      <c r="AK45" s="15"/>
      <c r="AL45" s="16">
        <f t="shared" si="0"/>
        <v>1000</v>
      </c>
      <c r="AM45" s="38" t="s">
        <v>1184</v>
      </c>
      <c r="AN45" s="38" t="s">
        <v>1185</v>
      </c>
      <c r="AO45" s="38" t="s">
        <v>1186</v>
      </c>
      <c r="AP45" s="38" t="s">
        <v>1186</v>
      </c>
      <c r="AQ45" s="38" t="s">
        <v>1187</v>
      </c>
      <c r="AR45" s="16">
        <v>11000</v>
      </c>
      <c r="AS45" s="39" t="e">
        <f t="shared" si="5"/>
        <v>#VALUE!</v>
      </c>
      <c r="AT45" s="18"/>
    </row>
    <row r="46" spans="1:46" s="23" customFormat="1" ht="90" hidden="1" x14ac:dyDescent="0.2">
      <c r="A46" s="19" t="s">
        <v>40</v>
      </c>
      <c r="B46" s="19" t="s">
        <v>277</v>
      </c>
      <c r="C46" s="19" t="s">
        <v>276</v>
      </c>
      <c r="D46" s="19" t="s">
        <v>11</v>
      </c>
      <c r="E46" s="19" t="s">
        <v>310</v>
      </c>
      <c r="F46" s="28" t="s">
        <v>1618</v>
      </c>
      <c r="G46" s="19" t="s">
        <v>321</v>
      </c>
      <c r="H46" s="18" t="s">
        <v>269</v>
      </c>
      <c r="I46" s="18" t="s">
        <v>322</v>
      </c>
      <c r="J46" s="17">
        <v>3000</v>
      </c>
      <c r="K46" s="18"/>
      <c r="L46" s="18"/>
      <c r="M46" s="35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19" t="s">
        <v>3463</v>
      </c>
      <c r="AG46" s="19" t="s">
        <v>2456</v>
      </c>
      <c r="AH46" s="19" t="s">
        <v>1183</v>
      </c>
      <c r="AI46" s="19" t="s">
        <v>1570</v>
      </c>
      <c r="AJ46" s="15">
        <v>3000</v>
      </c>
      <c r="AK46" s="15"/>
      <c r="AL46" s="16">
        <f t="shared" si="0"/>
        <v>0</v>
      </c>
      <c r="AM46" s="38" t="s">
        <v>1184</v>
      </c>
      <c r="AN46" s="38" t="s">
        <v>1185</v>
      </c>
      <c r="AO46" s="38" t="s">
        <v>1186</v>
      </c>
      <c r="AP46" s="38" t="s">
        <v>1186</v>
      </c>
      <c r="AQ46" s="38" t="s">
        <v>1187</v>
      </c>
      <c r="AR46" s="16">
        <v>3000</v>
      </c>
      <c r="AS46" s="39" t="e">
        <f t="shared" si="5"/>
        <v>#VALUE!</v>
      </c>
      <c r="AT46" s="18"/>
    </row>
    <row r="47" spans="1:46" s="23" customFormat="1" ht="90" hidden="1" x14ac:dyDescent="0.2">
      <c r="A47" s="19" t="s">
        <v>40</v>
      </c>
      <c r="B47" s="19" t="s">
        <v>277</v>
      </c>
      <c r="C47" s="19" t="s">
        <v>276</v>
      </c>
      <c r="D47" s="19" t="s">
        <v>11</v>
      </c>
      <c r="E47" s="19" t="s">
        <v>310</v>
      </c>
      <c r="F47" s="28" t="s">
        <v>1619</v>
      </c>
      <c r="G47" s="19" t="s">
        <v>323</v>
      </c>
      <c r="H47" s="18" t="s">
        <v>270</v>
      </c>
      <c r="I47" s="18" t="s">
        <v>274</v>
      </c>
      <c r="J47" s="17">
        <v>9000</v>
      </c>
      <c r="K47" s="18"/>
      <c r="L47" s="18"/>
      <c r="M47" s="35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19" t="s">
        <v>3463</v>
      </c>
      <c r="AG47" s="19" t="s">
        <v>2456</v>
      </c>
      <c r="AH47" s="19" t="s">
        <v>1183</v>
      </c>
      <c r="AI47" s="19" t="s">
        <v>1570</v>
      </c>
      <c r="AJ47" s="15">
        <v>9000</v>
      </c>
      <c r="AK47" s="15"/>
      <c r="AL47" s="16">
        <f t="shared" si="0"/>
        <v>0</v>
      </c>
      <c r="AM47" s="38" t="s">
        <v>1184</v>
      </c>
      <c r="AN47" s="38" t="s">
        <v>1185</v>
      </c>
      <c r="AO47" s="38" t="s">
        <v>1186</v>
      </c>
      <c r="AP47" s="38" t="s">
        <v>1186</v>
      </c>
      <c r="AQ47" s="38" t="s">
        <v>1187</v>
      </c>
      <c r="AR47" s="17">
        <v>9000</v>
      </c>
      <c r="AS47" s="39" t="e">
        <f t="shared" si="5"/>
        <v>#VALUE!</v>
      </c>
      <c r="AT47" s="18"/>
    </row>
    <row r="48" spans="1:46" s="23" customFormat="1" ht="90" hidden="1" x14ac:dyDescent="0.2">
      <c r="A48" s="19" t="s">
        <v>40</v>
      </c>
      <c r="B48" s="19" t="s">
        <v>277</v>
      </c>
      <c r="C48" s="19" t="s">
        <v>276</v>
      </c>
      <c r="D48" s="19" t="s">
        <v>11</v>
      </c>
      <c r="E48" s="19" t="s">
        <v>310</v>
      </c>
      <c r="F48" s="28" t="s">
        <v>1620</v>
      </c>
      <c r="G48" s="19" t="s">
        <v>324</v>
      </c>
      <c r="H48" s="18" t="s">
        <v>303</v>
      </c>
      <c r="I48" s="18" t="s">
        <v>268</v>
      </c>
      <c r="J48" s="17">
        <v>45000</v>
      </c>
      <c r="K48" s="18"/>
      <c r="L48" s="18"/>
      <c r="M48" s="35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19" t="s">
        <v>3463</v>
      </c>
      <c r="AG48" s="19" t="s">
        <v>2456</v>
      </c>
      <c r="AH48" s="19" t="s">
        <v>1183</v>
      </c>
      <c r="AI48" s="19" t="s">
        <v>1570</v>
      </c>
      <c r="AJ48" s="15">
        <v>45000</v>
      </c>
      <c r="AK48" s="15"/>
      <c r="AL48" s="16">
        <f t="shared" si="0"/>
        <v>0</v>
      </c>
      <c r="AM48" s="38" t="s">
        <v>1184</v>
      </c>
      <c r="AN48" s="38" t="s">
        <v>1185</v>
      </c>
      <c r="AO48" s="38" t="s">
        <v>1186</v>
      </c>
      <c r="AP48" s="38" t="s">
        <v>1186</v>
      </c>
      <c r="AQ48" s="38" t="s">
        <v>1187</v>
      </c>
      <c r="AR48" s="17">
        <v>45000</v>
      </c>
      <c r="AS48" s="39" t="e">
        <f t="shared" si="5"/>
        <v>#VALUE!</v>
      </c>
      <c r="AT48" s="18"/>
    </row>
    <row r="49" spans="1:46" s="23" customFormat="1" ht="90" hidden="1" x14ac:dyDescent="0.2">
      <c r="A49" s="19" t="s">
        <v>40</v>
      </c>
      <c r="B49" s="19" t="s">
        <v>277</v>
      </c>
      <c r="C49" s="19" t="s">
        <v>276</v>
      </c>
      <c r="D49" s="19" t="s">
        <v>11</v>
      </c>
      <c r="E49" s="19" t="s">
        <v>310</v>
      </c>
      <c r="F49" s="28" t="s">
        <v>1621</v>
      </c>
      <c r="G49" s="19" t="s">
        <v>325</v>
      </c>
      <c r="H49" s="18" t="s">
        <v>270</v>
      </c>
      <c r="I49" s="18" t="s">
        <v>275</v>
      </c>
      <c r="J49" s="17">
        <v>4000</v>
      </c>
      <c r="K49" s="18"/>
      <c r="L49" s="18"/>
      <c r="M49" s="35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19" t="s">
        <v>3463</v>
      </c>
      <c r="AG49" s="19" t="s">
        <v>2456</v>
      </c>
      <c r="AH49" s="19" t="s">
        <v>1183</v>
      </c>
      <c r="AI49" s="19" t="s">
        <v>1570</v>
      </c>
      <c r="AJ49" s="15">
        <v>4000</v>
      </c>
      <c r="AK49" s="15"/>
      <c r="AL49" s="16">
        <f t="shared" si="0"/>
        <v>0</v>
      </c>
      <c r="AM49" s="38" t="s">
        <v>1184</v>
      </c>
      <c r="AN49" s="38" t="s">
        <v>1185</v>
      </c>
      <c r="AO49" s="38" t="s">
        <v>1186</v>
      </c>
      <c r="AP49" s="38" t="s">
        <v>1186</v>
      </c>
      <c r="AQ49" s="38" t="s">
        <v>1187</v>
      </c>
      <c r="AR49" s="17">
        <v>4000</v>
      </c>
      <c r="AS49" s="39" t="e">
        <f t="shared" si="5"/>
        <v>#VALUE!</v>
      </c>
      <c r="AT49" s="18"/>
    </row>
    <row r="50" spans="1:46" s="23" customFormat="1" ht="90" hidden="1" x14ac:dyDescent="0.2">
      <c r="A50" s="19" t="s">
        <v>40</v>
      </c>
      <c r="B50" s="19" t="s">
        <v>277</v>
      </c>
      <c r="C50" s="19" t="s">
        <v>276</v>
      </c>
      <c r="D50" s="19" t="s">
        <v>11</v>
      </c>
      <c r="E50" s="19" t="s">
        <v>310</v>
      </c>
      <c r="F50" s="28" t="s">
        <v>1622</v>
      </c>
      <c r="G50" s="19" t="s">
        <v>326</v>
      </c>
      <c r="H50" s="18" t="s">
        <v>269</v>
      </c>
      <c r="I50" s="18" t="s">
        <v>275</v>
      </c>
      <c r="J50" s="17">
        <v>2600</v>
      </c>
      <c r="K50" s="18"/>
      <c r="L50" s="18"/>
      <c r="M50" s="35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19" t="s">
        <v>3463</v>
      </c>
      <c r="AG50" s="19" t="s">
        <v>2456</v>
      </c>
      <c r="AH50" s="19" t="s">
        <v>1183</v>
      </c>
      <c r="AI50" s="19" t="s">
        <v>1570</v>
      </c>
      <c r="AJ50" s="15">
        <v>2600</v>
      </c>
      <c r="AK50" s="15"/>
      <c r="AL50" s="16">
        <f t="shared" si="0"/>
        <v>0</v>
      </c>
      <c r="AM50" s="38" t="s">
        <v>1184</v>
      </c>
      <c r="AN50" s="38" t="s">
        <v>1185</v>
      </c>
      <c r="AO50" s="38" t="s">
        <v>1186</v>
      </c>
      <c r="AP50" s="38" t="s">
        <v>1186</v>
      </c>
      <c r="AQ50" s="38" t="s">
        <v>1187</v>
      </c>
      <c r="AR50" s="17">
        <v>2600</v>
      </c>
      <c r="AS50" s="39" t="e">
        <f t="shared" si="5"/>
        <v>#VALUE!</v>
      </c>
      <c r="AT50" s="18"/>
    </row>
    <row r="51" spans="1:46" s="23" customFormat="1" ht="90" hidden="1" x14ac:dyDescent="0.2">
      <c r="A51" s="19" t="s">
        <v>40</v>
      </c>
      <c r="B51" s="19" t="s">
        <v>277</v>
      </c>
      <c r="C51" s="19" t="s">
        <v>276</v>
      </c>
      <c r="D51" s="19" t="s">
        <v>11</v>
      </c>
      <c r="E51" s="19" t="s">
        <v>310</v>
      </c>
      <c r="F51" s="28" t="s">
        <v>1623</v>
      </c>
      <c r="G51" s="19" t="s">
        <v>327</v>
      </c>
      <c r="H51" s="18" t="s">
        <v>270</v>
      </c>
      <c r="I51" s="18" t="s">
        <v>271</v>
      </c>
      <c r="J51" s="17">
        <v>15000</v>
      </c>
      <c r="K51" s="18"/>
      <c r="L51" s="18"/>
      <c r="M51" s="35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6">
        <v>15000</v>
      </c>
      <c r="X51" s="18" t="s">
        <v>1182</v>
      </c>
      <c r="Y51" s="132" t="s">
        <v>2555</v>
      </c>
      <c r="Z51" s="16">
        <v>15000</v>
      </c>
      <c r="AA51" s="36" t="s">
        <v>2556</v>
      </c>
      <c r="AB51" s="18"/>
      <c r="AC51" s="18"/>
      <c r="AD51" s="16"/>
      <c r="AE51" s="19" t="s">
        <v>2557</v>
      </c>
      <c r="AF51" s="19" t="s">
        <v>3463</v>
      </c>
      <c r="AG51" s="19" t="s">
        <v>2456</v>
      </c>
      <c r="AH51" s="19" t="s">
        <v>1183</v>
      </c>
      <c r="AI51" s="19" t="s">
        <v>1570</v>
      </c>
      <c r="AJ51" s="15">
        <v>15000</v>
      </c>
      <c r="AK51" s="15"/>
      <c r="AL51" s="16">
        <f t="shared" si="0"/>
        <v>0</v>
      </c>
      <c r="AM51" s="38" t="s">
        <v>1184</v>
      </c>
      <c r="AN51" s="38" t="s">
        <v>1185</v>
      </c>
      <c r="AO51" s="38" t="s">
        <v>1186</v>
      </c>
      <c r="AP51" s="38" t="s">
        <v>1186</v>
      </c>
      <c r="AQ51" s="38" t="s">
        <v>1187</v>
      </c>
      <c r="AR51" s="16">
        <v>15000</v>
      </c>
      <c r="AS51" s="39" t="e">
        <f t="shared" si="5"/>
        <v>#VALUE!</v>
      </c>
      <c r="AT51" s="18"/>
    </row>
    <row r="52" spans="1:46" s="23" customFormat="1" ht="90" x14ac:dyDescent="0.2">
      <c r="A52" s="19" t="s">
        <v>40</v>
      </c>
      <c r="B52" s="19" t="s">
        <v>277</v>
      </c>
      <c r="C52" s="19" t="s">
        <v>276</v>
      </c>
      <c r="D52" s="19" t="s">
        <v>286</v>
      </c>
      <c r="E52" s="19" t="s">
        <v>310</v>
      </c>
      <c r="F52" s="28" t="s">
        <v>1624</v>
      </c>
      <c r="G52" s="19" t="s">
        <v>328</v>
      </c>
      <c r="H52" s="18" t="s">
        <v>270</v>
      </c>
      <c r="I52" s="18" t="s">
        <v>268</v>
      </c>
      <c r="J52" s="17">
        <v>19300</v>
      </c>
      <c r="K52" s="18"/>
      <c r="L52" s="18"/>
      <c r="M52" s="35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9" t="s">
        <v>2565</v>
      </c>
      <c r="AF52" s="19" t="s">
        <v>2457</v>
      </c>
      <c r="AG52" s="19" t="s">
        <v>2457</v>
      </c>
      <c r="AH52" s="19" t="s">
        <v>1183</v>
      </c>
      <c r="AI52" s="19" t="s">
        <v>1570</v>
      </c>
      <c r="AJ52" s="15"/>
      <c r="AK52" s="15">
        <v>18725</v>
      </c>
      <c r="AL52" s="16">
        <f t="shared" si="0"/>
        <v>575</v>
      </c>
      <c r="AM52" s="38" t="s">
        <v>1184</v>
      </c>
      <c r="AN52" s="38" t="s">
        <v>1185</v>
      </c>
      <c r="AO52" s="38" t="s">
        <v>1187</v>
      </c>
      <c r="AP52" s="38" t="s">
        <v>1187</v>
      </c>
      <c r="AQ52" s="38" t="s">
        <v>1187</v>
      </c>
      <c r="AR52" s="17">
        <v>17500</v>
      </c>
      <c r="AS52" s="39" t="e">
        <f t="shared" si="5"/>
        <v>#VALUE!</v>
      </c>
      <c r="AT52" s="18"/>
    </row>
    <row r="53" spans="1:46" s="23" customFormat="1" ht="90" x14ac:dyDescent="0.2">
      <c r="A53" s="19" t="s">
        <v>40</v>
      </c>
      <c r="B53" s="19" t="s">
        <v>277</v>
      </c>
      <c r="C53" s="19" t="s">
        <v>276</v>
      </c>
      <c r="D53" s="19" t="s">
        <v>286</v>
      </c>
      <c r="E53" s="19" t="s">
        <v>310</v>
      </c>
      <c r="F53" s="28" t="s">
        <v>1625</v>
      </c>
      <c r="G53" s="19" t="s">
        <v>329</v>
      </c>
      <c r="H53" s="18" t="s">
        <v>270</v>
      </c>
      <c r="I53" s="18" t="s">
        <v>271</v>
      </c>
      <c r="J53" s="17">
        <v>20000</v>
      </c>
      <c r="K53" s="18"/>
      <c r="L53" s="18"/>
      <c r="M53" s="35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9" t="s">
        <v>2565</v>
      </c>
      <c r="AF53" s="19" t="s">
        <v>2457</v>
      </c>
      <c r="AG53" s="19" t="s">
        <v>2457</v>
      </c>
      <c r="AH53" s="19" t="s">
        <v>1183</v>
      </c>
      <c r="AI53" s="19" t="s">
        <v>1570</v>
      </c>
      <c r="AJ53" s="15"/>
      <c r="AK53" s="15">
        <v>12305</v>
      </c>
      <c r="AL53" s="16">
        <f t="shared" si="0"/>
        <v>7695</v>
      </c>
      <c r="AM53" s="38" t="s">
        <v>1184</v>
      </c>
      <c r="AN53" s="38" t="s">
        <v>1185</v>
      </c>
      <c r="AO53" s="38" t="s">
        <v>1187</v>
      </c>
      <c r="AP53" s="38" t="s">
        <v>1187</v>
      </c>
      <c r="AQ53" s="38" t="s">
        <v>1187</v>
      </c>
      <c r="AR53" s="17">
        <v>11500</v>
      </c>
      <c r="AS53" s="39" t="e">
        <f t="shared" si="5"/>
        <v>#VALUE!</v>
      </c>
      <c r="AT53" s="18"/>
    </row>
    <row r="54" spans="1:46" s="23" customFormat="1" ht="90" x14ac:dyDescent="0.2">
      <c r="A54" s="19" t="s">
        <v>40</v>
      </c>
      <c r="B54" s="19" t="s">
        <v>277</v>
      </c>
      <c r="C54" s="19" t="s">
        <v>276</v>
      </c>
      <c r="D54" s="19" t="s">
        <v>13</v>
      </c>
      <c r="E54" s="19" t="s">
        <v>310</v>
      </c>
      <c r="F54" s="28" t="s">
        <v>1626</v>
      </c>
      <c r="G54" s="19" t="s">
        <v>330</v>
      </c>
      <c r="H54" s="18" t="s">
        <v>267</v>
      </c>
      <c r="I54" s="18" t="s">
        <v>268</v>
      </c>
      <c r="J54" s="17">
        <v>30000</v>
      </c>
      <c r="K54" s="18"/>
      <c r="L54" s="18"/>
      <c r="M54" s="35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9" t="s">
        <v>2565</v>
      </c>
      <c r="AF54" s="19" t="s">
        <v>2457</v>
      </c>
      <c r="AG54" s="19" t="s">
        <v>2457</v>
      </c>
      <c r="AH54" s="19" t="s">
        <v>1183</v>
      </c>
      <c r="AI54" s="19" t="s">
        <v>1570</v>
      </c>
      <c r="AJ54" s="15"/>
      <c r="AK54" s="15">
        <v>29981.4</v>
      </c>
      <c r="AL54" s="16">
        <f t="shared" si="0"/>
        <v>18.599999999998545</v>
      </c>
      <c r="AM54" s="38" t="s">
        <v>1184</v>
      </c>
      <c r="AN54" s="38" t="s">
        <v>1185</v>
      </c>
      <c r="AO54" s="38" t="s">
        <v>1187</v>
      </c>
      <c r="AP54" s="38" t="s">
        <v>1187</v>
      </c>
      <c r="AQ54" s="38" t="s">
        <v>1187</v>
      </c>
      <c r="AR54" s="17">
        <v>28020</v>
      </c>
      <c r="AS54" s="39" t="e">
        <f t="shared" si="5"/>
        <v>#VALUE!</v>
      </c>
      <c r="AT54" s="18"/>
    </row>
    <row r="55" spans="1:46" s="23" customFormat="1" ht="90" x14ac:dyDescent="0.2">
      <c r="A55" s="19" t="s">
        <v>40</v>
      </c>
      <c r="B55" s="19" t="s">
        <v>277</v>
      </c>
      <c r="C55" s="19" t="s">
        <v>276</v>
      </c>
      <c r="D55" s="19" t="s">
        <v>18</v>
      </c>
      <c r="E55" s="19" t="s">
        <v>310</v>
      </c>
      <c r="F55" s="28" t="s">
        <v>1627</v>
      </c>
      <c r="G55" s="19" t="s">
        <v>331</v>
      </c>
      <c r="H55" s="18" t="s">
        <v>303</v>
      </c>
      <c r="I55" s="18" t="s">
        <v>268</v>
      </c>
      <c r="J55" s="17">
        <v>100000</v>
      </c>
      <c r="K55" s="18"/>
      <c r="L55" s="18"/>
      <c r="M55" s="35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2557</v>
      </c>
      <c r="AF55" s="19" t="s">
        <v>3463</v>
      </c>
      <c r="AG55" s="19" t="s">
        <v>2456</v>
      </c>
      <c r="AH55" s="19" t="s">
        <v>1183</v>
      </c>
      <c r="AI55" s="19" t="s">
        <v>1570</v>
      </c>
      <c r="AJ55" s="15">
        <v>89000</v>
      </c>
      <c r="AK55" s="15"/>
      <c r="AL55" s="16">
        <f t="shared" si="0"/>
        <v>11000</v>
      </c>
      <c r="AM55" s="38" t="s">
        <v>1184</v>
      </c>
      <c r="AN55" s="38" t="s">
        <v>1185</v>
      </c>
      <c r="AO55" s="38" t="s">
        <v>1186</v>
      </c>
      <c r="AP55" s="38" t="s">
        <v>1186</v>
      </c>
      <c r="AQ55" s="38" t="s">
        <v>1187</v>
      </c>
      <c r="AR55" s="17">
        <v>89000</v>
      </c>
      <c r="AS55" s="39" t="e">
        <f t="shared" si="5"/>
        <v>#VALUE!</v>
      </c>
      <c r="AT55" s="18"/>
    </row>
    <row r="56" spans="1:46" s="23" customFormat="1" ht="90" x14ac:dyDescent="0.2">
      <c r="A56" s="19" t="s">
        <v>40</v>
      </c>
      <c r="B56" s="19" t="s">
        <v>277</v>
      </c>
      <c r="C56" s="19" t="s">
        <v>276</v>
      </c>
      <c r="D56" s="19" t="s">
        <v>18</v>
      </c>
      <c r="E56" s="19" t="s">
        <v>310</v>
      </c>
      <c r="F56" s="28" t="s">
        <v>1628</v>
      </c>
      <c r="G56" s="19" t="s">
        <v>332</v>
      </c>
      <c r="H56" s="18" t="s">
        <v>270</v>
      </c>
      <c r="I56" s="18" t="s">
        <v>271</v>
      </c>
      <c r="J56" s="17">
        <v>130000</v>
      </c>
      <c r="K56" s="18"/>
      <c r="L56" s="18"/>
      <c r="M56" s="35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2557</v>
      </c>
      <c r="AF56" s="19" t="s">
        <v>3463</v>
      </c>
      <c r="AG56" s="19" t="s">
        <v>2456</v>
      </c>
      <c r="AH56" s="19" t="s">
        <v>1183</v>
      </c>
      <c r="AI56" s="19" t="s">
        <v>1570</v>
      </c>
      <c r="AJ56" s="15">
        <v>128000</v>
      </c>
      <c r="AK56" s="15"/>
      <c r="AL56" s="16">
        <f t="shared" si="0"/>
        <v>2000</v>
      </c>
      <c r="AM56" s="38" t="s">
        <v>1184</v>
      </c>
      <c r="AN56" s="38" t="s">
        <v>1185</v>
      </c>
      <c r="AO56" s="38" t="s">
        <v>1186</v>
      </c>
      <c r="AP56" s="38" t="s">
        <v>1186</v>
      </c>
      <c r="AQ56" s="38" t="s">
        <v>1187</v>
      </c>
      <c r="AR56" s="17">
        <v>128000</v>
      </c>
      <c r="AS56" s="39" t="e">
        <f t="shared" si="5"/>
        <v>#VALUE!</v>
      </c>
      <c r="AT56" s="18"/>
    </row>
    <row r="57" spans="1:46" s="23" customFormat="1" ht="90" x14ac:dyDescent="0.2">
      <c r="A57" s="19" t="s">
        <v>40</v>
      </c>
      <c r="B57" s="19" t="s">
        <v>277</v>
      </c>
      <c r="C57" s="19" t="s">
        <v>276</v>
      </c>
      <c r="D57" s="19" t="s">
        <v>18</v>
      </c>
      <c r="E57" s="19" t="s">
        <v>310</v>
      </c>
      <c r="F57" s="28" t="s">
        <v>1629</v>
      </c>
      <c r="G57" s="19" t="s">
        <v>333</v>
      </c>
      <c r="H57" s="18" t="s">
        <v>270</v>
      </c>
      <c r="I57" s="18" t="s">
        <v>274</v>
      </c>
      <c r="J57" s="17">
        <v>168000</v>
      </c>
      <c r="K57" s="18"/>
      <c r="L57" s="18"/>
      <c r="M57" s="35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2557</v>
      </c>
      <c r="AF57" s="19" t="s">
        <v>3463</v>
      </c>
      <c r="AG57" s="19" t="s">
        <v>2456</v>
      </c>
      <c r="AH57" s="19" t="s">
        <v>1183</v>
      </c>
      <c r="AI57" s="19" t="s">
        <v>1570</v>
      </c>
      <c r="AJ57" s="15">
        <v>166600</v>
      </c>
      <c r="AK57" s="15"/>
      <c r="AL57" s="16">
        <f t="shared" si="0"/>
        <v>1400</v>
      </c>
      <c r="AM57" s="38" t="s">
        <v>1184</v>
      </c>
      <c r="AN57" s="38" t="s">
        <v>1185</v>
      </c>
      <c r="AO57" s="38" t="s">
        <v>1186</v>
      </c>
      <c r="AP57" s="38" t="s">
        <v>1186</v>
      </c>
      <c r="AQ57" s="38" t="s">
        <v>1187</v>
      </c>
      <c r="AR57" s="17">
        <v>166600</v>
      </c>
      <c r="AS57" s="39" t="e">
        <f t="shared" si="5"/>
        <v>#VALUE!</v>
      </c>
      <c r="AT57" s="18"/>
    </row>
    <row r="58" spans="1:46" s="23" customFormat="1" ht="90" x14ac:dyDescent="0.2">
      <c r="A58" s="19" t="s">
        <v>40</v>
      </c>
      <c r="B58" s="19" t="s">
        <v>277</v>
      </c>
      <c r="C58" s="19" t="s">
        <v>276</v>
      </c>
      <c r="D58" s="19" t="s">
        <v>18</v>
      </c>
      <c r="E58" s="19" t="s">
        <v>310</v>
      </c>
      <c r="F58" s="28" t="s">
        <v>1630</v>
      </c>
      <c r="G58" s="19" t="s">
        <v>334</v>
      </c>
      <c r="H58" s="18" t="s">
        <v>270</v>
      </c>
      <c r="I58" s="18" t="s">
        <v>335</v>
      </c>
      <c r="J58" s="17">
        <v>3900</v>
      </c>
      <c r="K58" s="18"/>
      <c r="L58" s="18"/>
      <c r="M58" s="35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2557</v>
      </c>
      <c r="AF58" s="19" t="s">
        <v>3463</v>
      </c>
      <c r="AG58" s="19" t="s">
        <v>2456</v>
      </c>
      <c r="AH58" s="19" t="s">
        <v>1183</v>
      </c>
      <c r="AI58" s="19" t="s">
        <v>1570</v>
      </c>
      <c r="AJ58" s="15">
        <v>3700</v>
      </c>
      <c r="AK58" s="15"/>
      <c r="AL58" s="16">
        <f t="shared" si="0"/>
        <v>200</v>
      </c>
      <c r="AM58" s="38" t="s">
        <v>1184</v>
      </c>
      <c r="AN58" s="38" t="s">
        <v>1185</v>
      </c>
      <c r="AO58" s="38" t="s">
        <v>1186</v>
      </c>
      <c r="AP58" s="38" t="s">
        <v>1186</v>
      </c>
      <c r="AQ58" s="38" t="s">
        <v>1187</v>
      </c>
      <c r="AR58" s="17">
        <v>3700</v>
      </c>
      <c r="AS58" s="39" t="e">
        <f t="shared" si="5"/>
        <v>#VALUE!</v>
      </c>
      <c r="AT58" s="18"/>
    </row>
    <row r="59" spans="1:46" s="23" customFormat="1" ht="90" x14ac:dyDescent="0.2">
      <c r="A59" s="19" t="s">
        <v>40</v>
      </c>
      <c r="B59" s="19" t="s">
        <v>277</v>
      </c>
      <c r="C59" s="19" t="s">
        <v>276</v>
      </c>
      <c r="D59" s="19" t="s">
        <v>18</v>
      </c>
      <c r="E59" s="19" t="s">
        <v>310</v>
      </c>
      <c r="F59" s="28" t="s">
        <v>1631</v>
      </c>
      <c r="G59" s="19" t="s">
        <v>336</v>
      </c>
      <c r="H59" s="18" t="s">
        <v>272</v>
      </c>
      <c r="I59" s="18" t="s">
        <v>335</v>
      </c>
      <c r="J59" s="17">
        <v>10100</v>
      </c>
      <c r="K59" s="18"/>
      <c r="L59" s="18"/>
      <c r="M59" s="35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2557</v>
      </c>
      <c r="AF59" s="19" t="s">
        <v>3463</v>
      </c>
      <c r="AG59" s="19" t="s">
        <v>2456</v>
      </c>
      <c r="AH59" s="19" t="s">
        <v>1183</v>
      </c>
      <c r="AI59" s="19" t="s">
        <v>1570</v>
      </c>
      <c r="AJ59" s="15">
        <v>9600</v>
      </c>
      <c r="AK59" s="15"/>
      <c r="AL59" s="16">
        <f t="shared" si="0"/>
        <v>500</v>
      </c>
      <c r="AM59" s="38" t="s">
        <v>1184</v>
      </c>
      <c r="AN59" s="38" t="s">
        <v>1185</v>
      </c>
      <c r="AO59" s="38" t="s">
        <v>1186</v>
      </c>
      <c r="AP59" s="38" t="s">
        <v>1186</v>
      </c>
      <c r="AQ59" s="38" t="s">
        <v>1187</v>
      </c>
      <c r="AR59" s="17">
        <v>9600</v>
      </c>
      <c r="AS59" s="39" t="e">
        <f t="shared" si="5"/>
        <v>#VALUE!</v>
      </c>
      <c r="AT59" s="18"/>
    </row>
    <row r="60" spans="1:46" s="23" customFormat="1" ht="90" x14ac:dyDescent="0.2">
      <c r="A60" s="19" t="s">
        <v>40</v>
      </c>
      <c r="B60" s="19" t="s">
        <v>277</v>
      </c>
      <c r="C60" s="19" t="s">
        <v>276</v>
      </c>
      <c r="D60" s="19" t="s">
        <v>18</v>
      </c>
      <c r="E60" s="19" t="s">
        <v>310</v>
      </c>
      <c r="F60" s="28" t="s">
        <v>1632</v>
      </c>
      <c r="G60" s="19" t="s">
        <v>337</v>
      </c>
      <c r="H60" s="18" t="s">
        <v>319</v>
      </c>
      <c r="I60" s="18" t="s">
        <v>335</v>
      </c>
      <c r="J60" s="17">
        <v>8800</v>
      </c>
      <c r="K60" s="18"/>
      <c r="L60" s="18"/>
      <c r="M60" s="35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2557</v>
      </c>
      <c r="AF60" s="19" t="s">
        <v>3463</v>
      </c>
      <c r="AG60" s="19" t="s">
        <v>2456</v>
      </c>
      <c r="AH60" s="19" t="s">
        <v>1183</v>
      </c>
      <c r="AI60" s="19" t="s">
        <v>1570</v>
      </c>
      <c r="AJ60" s="15">
        <v>8400</v>
      </c>
      <c r="AK60" s="15"/>
      <c r="AL60" s="16">
        <f t="shared" si="0"/>
        <v>400</v>
      </c>
      <c r="AM60" s="38" t="s">
        <v>1184</v>
      </c>
      <c r="AN60" s="38" t="s">
        <v>1185</v>
      </c>
      <c r="AO60" s="38" t="s">
        <v>1186</v>
      </c>
      <c r="AP60" s="38" t="s">
        <v>1186</v>
      </c>
      <c r="AQ60" s="38" t="s">
        <v>1187</v>
      </c>
      <c r="AR60" s="17">
        <v>8400</v>
      </c>
      <c r="AS60" s="39" t="e">
        <f t="shared" si="5"/>
        <v>#VALUE!</v>
      </c>
      <c r="AT60" s="18"/>
    </row>
    <row r="61" spans="1:46" s="23" customFormat="1" ht="90" x14ac:dyDescent="0.2">
      <c r="A61" s="19" t="s">
        <v>40</v>
      </c>
      <c r="B61" s="19" t="s">
        <v>277</v>
      </c>
      <c r="C61" s="19" t="s">
        <v>276</v>
      </c>
      <c r="D61" s="19" t="s">
        <v>18</v>
      </c>
      <c r="E61" s="19" t="s">
        <v>310</v>
      </c>
      <c r="F61" s="28" t="s">
        <v>1633</v>
      </c>
      <c r="G61" s="19" t="s">
        <v>338</v>
      </c>
      <c r="H61" s="18" t="s">
        <v>270</v>
      </c>
      <c r="I61" s="18" t="s">
        <v>271</v>
      </c>
      <c r="J61" s="17">
        <v>15000</v>
      </c>
      <c r="K61" s="18"/>
      <c r="L61" s="18"/>
      <c r="M61" s="35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6"/>
      <c r="AC61" s="36"/>
      <c r="AD61" s="17"/>
      <c r="AE61" s="19" t="s">
        <v>2557</v>
      </c>
      <c r="AF61" s="19" t="s">
        <v>3463</v>
      </c>
      <c r="AG61" s="19" t="s">
        <v>2456</v>
      </c>
      <c r="AH61" s="19" t="s">
        <v>1183</v>
      </c>
      <c r="AI61" s="19" t="s">
        <v>1570</v>
      </c>
      <c r="AJ61" s="15">
        <v>12900</v>
      </c>
      <c r="AK61" s="15"/>
      <c r="AL61" s="16">
        <f t="shared" si="0"/>
        <v>2100</v>
      </c>
      <c r="AM61" s="38" t="s">
        <v>1184</v>
      </c>
      <c r="AN61" s="38" t="s">
        <v>1185</v>
      </c>
      <c r="AO61" s="38" t="s">
        <v>1186</v>
      </c>
      <c r="AP61" s="38" t="s">
        <v>1186</v>
      </c>
      <c r="AQ61" s="38" t="s">
        <v>1187</v>
      </c>
      <c r="AR61" s="17">
        <v>12900</v>
      </c>
      <c r="AS61" s="39" t="e">
        <f t="shared" si="5"/>
        <v>#VALUE!</v>
      </c>
      <c r="AT61" s="18"/>
    </row>
    <row r="62" spans="1:46" s="23" customFormat="1" ht="90" hidden="1" x14ac:dyDescent="0.2">
      <c r="A62" s="19" t="s">
        <v>40</v>
      </c>
      <c r="B62" s="19" t="s">
        <v>277</v>
      </c>
      <c r="C62" s="19" t="s">
        <v>276</v>
      </c>
      <c r="D62" s="19" t="s">
        <v>33</v>
      </c>
      <c r="E62" s="19" t="s">
        <v>310</v>
      </c>
      <c r="F62" s="28" t="s">
        <v>1634</v>
      </c>
      <c r="G62" s="19" t="s">
        <v>339</v>
      </c>
      <c r="H62" s="18" t="s">
        <v>340</v>
      </c>
      <c r="I62" s="18" t="s">
        <v>274</v>
      </c>
      <c r="J62" s="17">
        <v>111000</v>
      </c>
      <c r="K62" s="18"/>
      <c r="L62" s="18"/>
      <c r="M62" s="35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6"/>
      <c r="AC62" s="36"/>
      <c r="AD62" s="17"/>
      <c r="AE62" s="19" t="s">
        <v>2557</v>
      </c>
      <c r="AF62" s="19" t="s">
        <v>3463</v>
      </c>
      <c r="AG62" s="19" t="s">
        <v>2456</v>
      </c>
      <c r="AH62" s="19" t="s">
        <v>1183</v>
      </c>
      <c r="AI62" s="19" t="s">
        <v>1570</v>
      </c>
      <c r="AJ62" s="15">
        <v>111000</v>
      </c>
      <c r="AK62" s="15"/>
      <c r="AL62" s="16">
        <f t="shared" si="0"/>
        <v>0</v>
      </c>
      <c r="AM62" s="38" t="s">
        <v>1184</v>
      </c>
      <c r="AN62" s="38" t="s">
        <v>1185</v>
      </c>
      <c r="AO62" s="38" t="s">
        <v>1206</v>
      </c>
      <c r="AP62" s="38" t="s">
        <v>1206</v>
      </c>
      <c r="AQ62" s="38" t="s">
        <v>1187</v>
      </c>
      <c r="AR62" s="17">
        <v>111000</v>
      </c>
      <c r="AS62" s="39" t="e">
        <f t="shared" si="5"/>
        <v>#VALUE!</v>
      </c>
      <c r="AT62" s="18"/>
    </row>
    <row r="63" spans="1:46" s="23" customFormat="1" ht="90" hidden="1" x14ac:dyDescent="0.2">
      <c r="A63" s="19" t="s">
        <v>40</v>
      </c>
      <c r="B63" s="19" t="s">
        <v>277</v>
      </c>
      <c r="C63" s="19" t="s">
        <v>276</v>
      </c>
      <c r="D63" s="19" t="s">
        <v>33</v>
      </c>
      <c r="E63" s="19" t="s">
        <v>310</v>
      </c>
      <c r="F63" s="28" t="s">
        <v>1635</v>
      </c>
      <c r="G63" s="19" t="s">
        <v>341</v>
      </c>
      <c r="H63" s="18" t="s">
        <v>270</v>
      </c>
      <c r="I63" s="18" t="s">
        <v>274</v>
      </c>
      <c r="J63" s="17">
        <v>15000</v>
      </c>
      <c r="K63" s="18"/>
      <c r="L63" s="18"/>
      <c r="M63" s="35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6"/>
      <c r="AC63" s="36"/>
      <c r="AD63" s="17"/>
      <c r="AE63" s="19" t="s">
        <v>2557</v>
      </c>
      <c r="AF63" s="19" t="s">
        <v>3463</v>
      </c>
      <c r="AG63" s="19" t="s">
        <v>2456</v>
      </c>
      <c r="AH63" s="19" t="s">
        <v>1183</v>
      </c>
      <c r="AI63" s="19" t="s">
        <v>1570</v>
      </c>
      <c r="AJ63" s="15">
        <v>15000</v>
      </c>
      <c r="AK63" s="15"/>
      <c r="AL63" s="16">
        <f t="shared" si="0"/>
        <v>0</v>
      </c>
      <c r="AM63" s="38" t="s">
        <v>1184</v>
      </c>
      <c r="AN63" s="38" t="s">
        <v>1185</v>
      </c>
      <c r="AO63" s="38" t="s">
        <v>1206</v>
      </c>
      <c r="AP63" s="38" t="s">
        <v>1206</v>
      </c>
      <c r="AQ63" s="38" t="s">
        <v>1187</v>
      </c>
      <c r="AR63" s="17">
        <v>15000</v>
      </c>
      <c r="AS63" s="39" t="e">
        <f t="shared" si="5"/>
        <v>#VALUE!</v>
      </c>
      <c r="AT63" s="18"/>
    </row>
    <row r="64" spans="1:46" s="23" customFormat="1" ht="90" hidden="1" x14ac:dyDescent="0.2">
      <c r="A64" s="19" t="s">
        <v>40</v>
      </c>
      <c r="B64" s="19" t="s">
        <v>277</v>
      </c>
      <c r="C64" s="19" t="s">
        <v>276</v>
      </c>
      <c r="D64" s="19" t="s">
        <v>33</v>
      </c>
      <c r="E64" s="19" t="s">
        <v>310</v>
      </c>
      <c r="F64" s="28" t="s">
        <v>1636</v>
      </c>
      <c r="G64" s="19" t="s">
        <v>342</v>
      </c>
      <c r="H64" s="18" t="s">
        <v>340</v>
      </c>
      <c r="I64" s="18" t="s">
        <v>274</v>
      </c>
      <c r="J64" s="17">
        <v>180000</v>
      </c>
      <c r="K64" s="18"/>
      <c r="L64" s="18"/>
      <c r="M64" s="35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6"/>
      <c r="AC64" s="36"/>
      <c r="AD64" s="17"/>
      <c r="AE64" s="19" t="s">
        <v>2557</v>
      </c>
      <c r="AF64" s="19" t="s">
        <v>3463</v>
      </c>
      <c r="AG64" s="19" t="s">
        <v>2456</v>
      </c>
      <c r="AH64" s="19" t="s">
        <v>1183</v>
      </c>
      <c r="AI64" s="19" t="s">
        <v>1570</v>
      </c>
      <c r="AJ64" s="17">
        <v>180000</v>
      </c>
      <c r="AK64" s="15"/>
      <c r="AL64" s="16">
        <f t="shared" si="0"/>
        <v>0</v>
      </c>
      <c r="AM64" s="38" t="s">
        <v>1184</v>
      </c>
      <c r="AN64" s="38" t="s">
        <v>1185</v>
      </c>
      <c r="AO64" s="38" t="s">
        <v>1206</v>
      </c>
      <c r="AP64" s="38" t="s">
        <v>1206</v>
      </c>
      <c r="AQ64" s="38" t="s">
        <v>1187</v>
      </c>
      <c r="AR64" s="17">
        <v>180000</v>
      </c>
      <c r="AS64" s="39" t="e">
        <f t="shared" si="5"/>
        <v>#VALUE!</v>
      </c>
      <c r="AT64" s="18"/>
    </row>
    <row r="65" spans="1:46" s="23" customFormat="1" ht="90" hidden="1" x14ac:dyDescent="0.2">
      <c r="A65" s="19" t="s">
        <v>40</v>
      </c>
      <c r="B65" s="19" t="s">
        <v>277</v>
      </c>
      <c r="C65" s="19" t="s">
        <v>276</v>
      </c>
      <c r="D65" s="19" t="s">
        <v>33</v>
      </c>
      <c r="E65" s="19" t="s">
        <v>310</v>
      </c>
      <c r="F65" s="28" t="s">
        <v>1637</v>
      </c>
      <c r="G65" s="19" t="s">
        <v>343</v>
      </c>
      <c r="H65" s="18" t="s">
        <v>270</v>
      </c>
      <c r="I65" s="18" t="s">
        <v>344</v>
      </c>
      <c r="J65" s="17">
        <v>3000</v>
      </c>
      <c r="K65" s="18"/>
      <c r="L65" s="18"/>
      <c r="M65" s="35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6"/>
      <c r="AC65" s="36"/>
      <c r="AD65" s="17"/>
      <c r="AE65" s="19" t="s">
        <v>2557</v>
      </c>
      <c r="AF65" s="19" t="s">
        <v>3463</v>
      </c>
      <c r="AG65" s="19" t="s">
        <v>2456</v>
      </c>
      <c r="AH65" s="19" t="s">
        <v>1183</v>
      </c>
      <c r="AI65" s="19" t="s">
        <v>1570</v>
      </c>
      <c r="AJ65" s="17">
        <v>3000</v>
      </c>
      <c r="AK65" s="15"/>
      <c r="AL65" s="16">
        <f t="shared" si="0"/>
        <v>0</v>
      </c>
      <c r="AM65" s="38" t="s">
        <v>1184</v>
      </c>
      <c r="AN65" s="38" t="s">
        <v>1185</v>
      </c>
      <c r="AO65" s="38" t="s">
        <v>1206</v>
      </c>
      <c r="AP65" s="38" t="s">
        <v>1206</v>
      </c>
      <c r="AQ65" s="38" t="s">
        <v>1187</v>
      </c>
      <c r="AR65" s="17">
        <v>3000</v>
      </c>
      <c r="AS65" s="39" t="e">
        <f t="shared" si="5"/>
        <v>#VALUE!</v>
      </c>
      <c r="AT65" s="18"/>
    </row>
    <row r="66" spans="1:46" s="23" customFormat="1" ht="90" hidden="1" x14ac:dyDescent="0.2">
      <c r="A66" s="19" t="s">
        <v>40</v>
      </c>
      <c r="B66" s="19" t="s">
        <v>277</v>
      </c>
      <c r="C66" s="19" t="s">
        <v>276</v>
      </c>
      <c r="D66" s="19" t="s">
        <v>33</v>
      </c>
      <c r="E66" s="19" t="s">
        <v>310</v>
      </c>
      <c r="F66" s="28" t="s">
        <v>1638</v>
      </c>
      <c r="G66" s="19" t="s">
        <v>345</v>
      </c>
      <c r="H66" s="18" t="s">
        <v>270</v>
      </c>
      <c r="I66" s="18" t="s">
        <v>346</v>
      </c>
      <c r="J66" s="17">
        <v>2500</v>
      </c>
      <c r="K66" s="18"/>
      <c r="L66" s="18"/>
      <c r="M66" s="35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6"/>
      <c r="AC66" s="36"/>
      <c r="AD66" s="17"/>
      <c r="AE66" s="19" t="s">
        <v>2557</v>
      </c>
      <c r="AF66" s="19" t="s">
        <v>3463</v>
      </c>
      <c r="AG66" s="19" t="s">
        <v>2456</v>
      </c>
      <c r="AH66" s="19" t="s">
        <v>1183</v>
      </c>
      <c r="AI66" s="19" t="s">
        <v>1570</v>
      </c>
      <c r="AJ66" s="17">
        <v>2500</v>
      </c>
      <c r="AK66" s="15"/>
      <c r="AL66" s="16">
        <f t="shared" si="0"/>
        <v>0</v>
      </c>
      <c r="AM66" s="38" t="s">
        <v>1184</v>
      </c>
      <c r="AN66" s="38" t="s">
        <v>1185</v>
      </c>
      <c r="AO66" s="38" t="s">
        <v>1206</v>
      </c>
      <c r="AP66" s="38" t="s">
        <v>1206</v>
      </c>
      <c r="AQ66" s="38" t="s">
        <v>1187</v>
      </c>
      <c r="AR66" s="17">
        <v>2500</v>
      </c>
      <c r="AS66" s="39" t="e">
        <f t="shared" si="5"/>
        <v>#VALUE!</v>
      </c>
      <c r="AT66" s="18"/>
    </row>
    <row r="67" spans="1:46" s="23" customFormat="1" ht="90" hidden="1" x14ac:dyDescent="0.2">
      <c r="A67" s="19" t="s">
        <v>40</v>
      </c>
      <c r="B67" s="19" t="s">
        <v>277</v>
      </c>
      <c r="C67" s="19" t="s">
        <v>276</v>
      </c>
      <c r="D67" s="19" t="s">
        <v>33</v>
      </c>
      <c r="E67" s="19" t="s">
        <v>310</v>
      </c>
      <c r="F67" s="28" t="s">
        <v>1639</v>
      </c>
      <c r="G67" s="19" t="s">
        <v>347</v>
      </c>
      <c r="H67" s="18" t="s">
        <v>270</v>
      </c>
      <c r="I67" s="18" t="s">
        <v>335</v>
      </c>
      <c r="J67" s="17">
        <v>3000</v>
      </c>
      <c r="K67" s="18"/>
      <c r="L67" s="18"/>
      <c r="M67" s="35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6"/>
      <c r="AC67" s="36"/>
      <c r="AD67" s="17"/>
      <c r="AE67" s="19" t="s">
        <v>2557</v>
      </c>
      <c r="AF67" s="19" t="s">
        <v>3463</v>
      </c>
      <c r="AG67" s="19" t="s">
        <v>2456</v>
      </c>
      <c r="AH67" s="19" t="s">
        <v>1183</v>
      </c>
      <c r="AI67" s="19" t="s">
        <v>1570</v>
      </c>
      <c r="AJ67" s="17">
        <v>3000</v>
      </c>
      <c r="AK67" s="15"/>
      <c r="AL67" s="16">
        <f t="shared" ref="AL67:AL130" si="6">J67-AJ67-AK67</f>
        <v>0</v>
      </c>
      <c r="AM67" s="38" t="s">
        <v>1184</v>
      </c>
      <c r="AN67" s="38" t="s">
        <v>1185</v>
      </c>
      <c r="AO67" s="38" t="s">
        <v>1206</v>
      </c>
      <c r="AP67" s="38" t="s">
        <v>1206</v>
      </c>
      <c r="AQ67" s="38" t="s">
        <v>1187</v>
      </c>
      <c r="AR67" s="17">
        <v>3000</v>
      </c>
      <c r="AS67" s="39" t="e">
        <f t="shared" si="5"/>
        <v>#VALUE!</v>
      </c>
      <c r="AT67" s="18"/>
    </row>
    <row r="68" spans="1:46" s="23" customFormat="1" ht="90" hidden="1" x14ac:dyDescent="0.2">
      <c r="A68" s="19" t="s">
        <v>40</v>
      </c>
      <c r="B68" s="19" t="s">
        <v>277</v>
      </c>
      <c r="C68" s="19" t="s">
        <v>276</v>
      </c>
      <c r="D68" s="19" t="s">
        <v>33</v>
      </c>
      <c r="E68" s="19" t="s">
        <v>310</v>
      </c>
      <c r="F68" s="28" t="s">
        <v>1640</v>
      </c>
      <c r="G68" s="19" t="s">
        <v>348</v>
      </c>
      <c r="H68" s="18" t="s">
        <v>270</v>
      </c>
      <c r="I68" s="18" t="s">
        <v>335</v>
      </c>
      <c r="J68" s="17">
        <v>5000</v>
      </c>
      <c r="K68" s="18"/>
      <c r="L68" s="18"/>
      <c r="M68" s="35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6"/>
      <c r="AC68" s="36"/>
      <c r="AD68" s="17"/>
      <c r="AE68" s="19" t="s">
        <v>2557</v>
      </c>
      <c r="AF68" s="19" t="s">
        <v>3463</v>
      </c>
      <c r="AG68" s="19" t="s">
        <v>2456</v>
      </c>
      <c r="AH68" s="19" t="s">
        <v>1183</v>
      </c>
      <c r="AI68" s="19" t="s">
        <v>1570</v>
      </c>
      <c r="AJ68" s="17">
        <v>5000</v>
      </c>
      <c r="AK68" s="15"/>
      <c r="AL68" s="16">
        <f t="shared" si="6"/>
        <v>0</v>
      </c>
      <c r="AM68" s="38" t="s">
        <v>1184</v>
      </c>
      <c r="AN68" s="38" t="s">
        <v>1185</v>
      </c>
      <c r="AO68" s="38" t="s">
        <v>1206</v>
      </c>
      <c r="AP68" s="38" t="s">
        <v>1206</v>
      </c>
      <c r="AQ68" s="38" t="s">
        <v>1187</v>
      </c>
      <c r="AR68" s="17">
        <v>5000</v>
      </c>
      <c r="AS68" s="39" t="e">
        <f t="shared" si="5"/>
        <v>#VALUE!</v>
      </c>
      <c r="AT68" s="18"/>
    </row>
    <row r="69" spans="1:46" s="23" customFormat="1" ht="72" hidden="1" x14ac:dyDescent="0.2">
      <c r="A69" s="19" t="s">
        <v>40</v>
      </c>
      <c r="B69" s="19" t="s">
        <v>277</v>
      </c>
      <c r="C69" s="19" t="s">
        <v>276</v>
      </c>
      <c r="D69" s="19" t="s">
        <v>22</v>
      </c>
      <c r="E69" s="19" t="s">
        <v>349</v>
      </c>
      <c r="F69" s="28" t="s">
        <v>1641</v>
      </c>
      <c r="G69" s="19" t="s">
        <v>350</v>
      </c>
      <c r="H69" s="18" t="s">
        <v>270</v>
      </c>
      <c r="I69" s="18" t="s">
        <v>275</v>
      </c>
      <c r="J69" s="17">
        <v>7475000</v>
      </c>
      <c r="K69" s="35" t="s">
        <v>137</v>
      </c>
      <c r="L69" s="18"/>
      <c r="M69" s="18"/>
      <c r="N69" s="28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6"/>
      <c r="AC69" s="36"/>
      <c r="AD69" s="17"/>
      <c r="AE69" s="19" t="s">
        <v>1207</v>
      </c>
      <c r="AF69" s="19" t="s">
        <v>3451</v>
      </c>
      <c r="AG69" s="19" t="s">
        <v>3467</v>
      </c>
      <c r="AH69" s="19" t="s">
        <v>1207</v>
      </c>
      <c r="AI69" s="19" t="s">
        <v>1568</v>
      </c>
      <c r="AJ69" s="15"/>
      <c r="AK69" s="15"/>
      <c r="AL69" s="16">
        <f t="shared" si="6"/>
        <v>7475000</v>
      </c>
      <c r="AM69" s="38" t="s">
        <v>1208</v>
      </c>
      <c r="AN69" s="38" t="s">
        <v>1209</v>
      </c>
      <c r="AO69" s="38" t="s">
        <v>1210</v>
      </c>
      <c r="AP69" s="38" t="s">
        <v>1210</v>
      </c>
      <c r="AQ69" s="38" t="s">
        <v>1211</v>
      </c>
      <c r="AR69" s="18"/>
      <c r="AS69" s="39">
        <v>0</v>
      </c>
      <c r="AT69" s="18"/>
    </row>
    <row r="70" spans="1:46" s="23" customFormat="1" ht="90" hidden="1" x14ac:dyDescent="0.2">
      <c r="A70" s="19" t="s">
        <v>40</v>
      </c>
      <c r="B70" s="19" t="s">
        <v>277</v>
      </c>
      <c r="C70" s="19" t="s">
        <v>276</v>
      </c>
      <c r="D70" s="19" t="s">
        <v>10</v>
      </c>
      <c r="E70" s="19" t="s">
        <v>311</v>
      </c>
      <c r="F70" s="28" t="s">
        <v>1642</v>
      </c>
      <c r="G70" s="19" t="s">
        <v>351</v>
      </c>
      <c r="H70" s="18" t="s">
        <v>352</v>
      </c>
      <c r="I70" s="18" t="s">
        <v>271</v>
      </c>
      <c r="J70" s="17">
        <v>1320000</v>
      </c>
      <c r="K70" s="35" t="s">
        <v>137</v>
      </c>
      <c r="L70" s="18"/>
      <c r="M70" s="18"/>
      <c r="N70" s="28"/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6"/>
      <c r="AC70" s="36"/>
      <c r="AD70" s="17"/>
      <c r="AE70" s="19" t="s">
        <v>2575</v>
      </c>
      <c r="AF70" s="19" t="s">
        <v>3451</v>
      </c>
      <c r="AG70" s="19" t="s">
        <v>3467</v>
      </c>
      <c r="AH70" s="19" t="s">
        <v>1212</v>
      </c>
      <c r="AI70" s="19" t="s">
        <v>1568</v>
      </c>
      <c r="AJ70" s="15"/>
      <c r="AK70" s="15"/>
      <c r="AL70" s="16">
        <f t="shared" si="6"/>
        <v>1320000</v>
      </c>
      <c r="AM70" s="38" t="s">
        <v>1208</v>
      </c>
      <c r="AN70" s="38" t="s">
        <v>1209</v>
      </c>
      <c r="AO70" s="38" t="s">
        <v>1213</v>
      </c>
      <c r="AP70" s="38" t="s">
        <v>1213</v>
      </c>
      <c r="AQ70" s="38" t="s">
        <v>1214</v>
      </c>
      <c r="AR70" s="18"/>
      <c r="AS70" s="39">
        <v>0</v>
      </c>
      <c r="AT70" s="18"/>
    </row>
    <row r="71" spans="1:46" s="23" customFormat="1" ht="90" hidden="1" x14ac:dyDescent="0.2">
      <c r="A71" s="19" t="s">
        <v>40</v>
      </c>
      <c r="B71" s="19" t="s">
        <v>277</v>
      </c>
      <c r="C71" s="19" t="s">
        <v>276</v>
      </c>
      <c r="D71" s="19" t="s">
        <v>10</v>
      </c>
      <c r="E71" s="19" t="s">
        <v>311</v>
      </c>
      <c r="F71" s="28" t="s">
        <v>1643</v>
      </c>
      <c r="G71" s="19" t="s">
        <v>353</v>
      </c>
      <c r="H71" s="18" t="s">
        <v>354</v>
      </c>
      <c r="I71" s="18" t="s">
        <v>271</v>
      </c>
      <c r="J71" s="17">
        <v>2700000</v>
      </c>
      <c r="K71" s="35" t="s">
        <v>137</v>
      </c>
      <c r="L71" s="18"/>
      <c r="M71" s="18"/>
      <c r="N71" s="28"/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6"/>
      <c r="AC71" s="36"/>
      <c r="AD71" s="17"/>
      <c r="AE71" s="19" t="s">
        <v>2576</v>
      </c>
      <c r="AF71" s="19" t="s">
        <v>3451</v>
      </c>
      <c r="AG71" s="19" t="s">
        <v>3467</v>
      </c>
      <c r="AH71" s="19" t="s">
        <v>1212</v>
      </c>
      <c r="AI71" s="19" t="s">
        <v>1568</v>
      </c>
      <c r="AJ71" s="15"/>
      <c r="AK71" s="15"/>
      <c r="AL71" s="16">
        <f t="shared" si="6"/>
        <v>2700000</v>
      </c>
      <c r="AM71" s="38" t="s">
        <v>1208</v>
      </c>
      <c r="AN71" s="38" t="s">
        <v>1209</v>
      </c>
      <c r="AO71" s="38" t="s">
        <v>1213</v>
      </c>
      <c r="AP71" s="38" t="s">
        <v>1213</v>
      </c>
      <c r="AQ71" s="38" t="s">
        <v>1214</v>
      </c>
      <c r="AR71" s="18"/>
      <c r="AS71" s="39">
        <v>0</v>
      </c>
      <c r="AT71" s="18"/>
    </row>
    <row r="72" spans="1:46" s="23" customFormat="1" ht="90" hidden="1" x14ac:dyDescent="0.2">
      <c r="A72" s="19" t="s">
        <v>40</v>
      </c>
      <c r="B72" s="19" t="s">
        <v>277</v>
      </c>
      <c r="C72" s="19" t="s">
        <v>276</v>
      </c>
      <c r="D72" s="19" t="s">
        <v>10</v>
      </c>
      <c r="E72" s="19" t="s">
        <v>311</v>
      </c>
      <c r="F72" s="28" t="s">
        <v>1644</v>
      </c>
      <c r="G72" s="19" t="s">
        <v>355</v>
      </c>
      <c r="H72" s="18" t="s">
        <v>319</v>
      </c>
      <c r="I72" s="18" t="s">
        <v>271</v>
      </c>
      <c r="J72" s="17">
        <v>88000</v>
      </c>
      <c r="K72" s="35" t="s">
        <v>137</v>
      </c>
      <c r="L72" s="18"/>
      <c r="M72" s="18"/>
      <c r="N72" s="28"/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6"/>
      <c r="AC72" s="36"/>
      <c r="AD72" s="17"/>
      <c r="AE72" s="19" t="s">
        <v>2576</v>
      </c>
      <c r="AF72" s="19" t="s">
        <v>3451</v>
      </c>
      <c r="AG72" s="19" t="s">
        <v>3467</v>
      </c>
      <c r="AH72" s="19" t="s">
        <v>1212</v>
      </c>
      <c r="AI72" s="19" t="s">
        <v>1568</v>
      </c>
      <c r="AJ72" s="15"/>
      <c r="AK72" s="15"/>
      <c r="AL72" s="16">
        <f t="shared" si="6"/>
        <v>88000</v>
      </c>
      <c r="AM72" s="38" t="s">
        <v>1208</v>
      </c>
      <c r="AN72" s="38" t="s">
        <v>1209</v>
      </c>
      <c r="AO72" s="38" t="s">
        <v>1213</v>
      </c>
      <c r="AP72" s="38" t="s">
        <v>1213</v>
      </c>
      <c r="AQ72" s="38" t="s">
        <v>1214</v>
      </c>
      <c r="AR72" s="18"/>
      <c r="AS72" s="39">
        <v>0</v>
      </c>
      <c r="AT72" s="18"/>
    </row>
    <row r="73" spans="1:46" s="23" customFormat="1" ht="90" hidden="1" x14ac:dyDescent="0.2">
      <c r="A73" s="19" t="s">
        <v>40</v>
      </c>
      <c r="B73" s="19" t="s">
        <v>277</v>
      </c>
      <c r="C73" s="19" t="s">
        <v>276</v>
      </c>
      <c r="D73" s="19" t="s">
        <v>10</v>
      </c>
      <c r="E73" s="19" t="s">
        <v>311</v>
      </c>
      <c r="F73" s="28" t="s">
        <v>1645</v>
      </c>
      <c r="G73" s="19" t="s">
        <v>356</v>
      </c>
      <c r="H73" s="18" t="s">
        <v>317</v>
      </c>
      <c r="I73" s="18" t="s">
        <v>271</v>
      </c>
      <c r="J73" s="17">
        <v>50000</v>
      </c>
      <c r="K73" s="35" t="s">
        <v>137</v>
      </c>
      <c r="L73" s="18"/>
      <c r="M73" s="18"/>
      <c r="N73" s="28"/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6"/>
      <c r="AC73" s="36"/>
      <c r="AD73" s="17"/>
      <c r="AE73" s="19" t="s">
        <v>2576</v>
      </c>
      <c r="AF73" s="19" t="s">
        <v>3451</v>
      </c>
      <c r="AG73" s="19" t="s">
        <v>3467</v>
      </c>
      <c r="AH73" s="19" t="s">
        <v>1212</v>
      </c>
      <c r="AI73" s="19" t="s">
        <v>1568</v>
      </c>
      <c r="AJ73" s="15"/>
      <c r="AK73" s="15"/>
      <c r="AL73" s="16">
        <f t="shared" si="6"/>
        <v>50000</v>
      </c>
      <c r="AM73" s="38" t="s">
        <v>1208</v>
      </c>
      <c r="AN73" s="38" t="s">
        <v>1209</v>
      </c>
      <c r="AO73" s="38" t="s">
        <v>1213</v>
      </c>
      <c r="AP73" s="38" t="s">
        <v>1213</v>
      </c>
      <c r="AQ73" s="38" t="s">
        <v>1214</v>
      </c>
      <c r="AR73" s="18"/>
      <c r="AS73" s="39">
        <v>0</v>
      </c>
      <c r="AT73" s="18"/>
    </row>
    <row r="74" spans="1:46" s="23" customFormat="1" ht="90" hidden="1" x14ac:dyDescent="0.2">
      <c r="A74" s="19" t="s">
        <v>40</v>
      </c>
      <c r="B74" s="19" t="s">
        <v>277</v>
      </c>
      <c r="C74" s="19" t="s">
        <v>276</v>
      </c>
      <c r="D74" s="19" t="s">
        <v>10</v>
      </c>
      <c r="E74" s="19" t="s">
        <v>311</v>
      </c>
      <c r="F74" s="28" t="s">
        <v>1646</v>
      </c>
      <c r="G74" s="19" t="s">
        <v>357</v>
      </c>
      <c r="H74" s="18" t="s">
        <v>269</v>
      </c>
      <c r="I74" s="18" t="s">
        <v>271</v>
      </c>
      <c r="J74" s="17">
        <v>30000</v>
      </c>
      <c r="K74" s="35" t="s">
        <v>137</v>
      </c>
      <c r="L74" s="18"/>
      <c r="M74" s="18"/>
      <c r="N74" s="28"/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6"/>
      <c r="AC74" s="36"/>
      <c r="AD74" s="17"/>
      <c r="AE74" s="19" t="s">
        <v>2576</v>
      </c>
      <c r="AF74" s="19" t="s">
        <v>3451</v>
      </c>
      <c r="AG74" s="19" t="s">
        <v>3467</v>
      </c>
      <c r="AH74" s="19" t="s">
        <v>1212</v>
      </c>
      <c r="AI74" s="19" t="s">
        <v>1568</v>
      </c>
      <c r="AJ74" s="15"/>
      <c r="AK74" s="15"/>
      <c r="AL74" s="16">
        <f t="shared" si="6"/>
        <v>30000</v>
      </c>
      <c r="AM74" s="38" t="s">
        <v>1208</v>
      </c>
      <c r="AN74" s="38" t="s">
        <v>1209</v>
      </c>
      <c r="AO74" s="38" t="s">
        <v>1213</v>
      </c>
      <c r="AP74" s="38" t="s">
        <v>1213</v>
      </c>
      <c r="AQ74" s="38" t="s">
        <v>1214</v>
      </c>
      <c r="AR74" s="18"/>
      <c r="AS74" s="39">
        <v>0</v>
      </c>
      <c r="AT74" s="18"/>
    </row>
    <row r="75" spans="1:46" s="23" customFormat="1" ht="90" hidden="1" x14ac:dyDescent="0.2">
      <c r="A75" s="19" t="s">
        <v>40</v>
      </c>
      <c r="B75" s="19" t="s">
        <v>277</v>
      </c>
      <c r="C75" s="19" t="s">
        <v>276</v>
      </c>
      <c r="D75" s="19" t="s">
        <v>10</v>
      </c>
      <c r="E75" s="19" t="s">
        <v>311</v>
      </c>
      <c r="F75" s="28" t="s">
        <v>1647</v>
      </c>
      <c r="G75" s="19" t="s">
        <v>358</v>
      </c>
      <c r="H75" s="18" t="s">
        <v>269</v>
      </c>
      <c r="I75" s="18" t="s">
        <v>271</v>
      </c>
      <c r="J75" s="17">
        <v>8600</v>
      </c>
      <c r="K75" s="35" t="s">
        <v>137</v>
      </c>
      <c r="L75" s="18"/>
      <c r="M75" s="18"/>
      <c r="N75" s="28"/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6"/>
      <c r="AC75" s="36"/>
      <c r="AD75" s="17"/>
      <c r="AE75" s="19" t="s">
        <v>2576</v>
      </c>
      <c r="AF75" s="19" t="s">
        <v>3451</v>
      </c>
      <c r="AG75" s="19" t="s">
        <v>3467</v>
      </c>
      <c r="AH75" s="19" t="s">
        <v>1212</v>
      </c>
      <c r="AI75" s="19" t="s">
        <v>1568</v>
      </c>
      <c r="AJ75" s="15"/>
      <c r="AK75" s="15"/>
      <c r="AL75" s="16">
        <f t="shared" si="6"/>
        <v>8600</v>
      </c>
      <c r="AM75" s="38" t="s">
        <v>1208</v>
      </c>
      <c r="AN75" s="38" t="s">
        <v>1209</v>
      </c>
      <c r="AO75" s="38" t="s">
        <v>1213</v>
      </c>
      <c r="AP75" s="38" t="s">
        <v>1213</v>
      </c>
      <c r="AQ75" s="38" t="s">
        <v>1214</v>
      </c>
      <c r="AR75" s="18"/>
      <c r="AS75" s="39">
        <v>0</v>
      </c>
      <c r="AT75" s="18"/>
    </row>
    <row r="76" spans="1:46" s="23" customFormat="1" ht="90" hidden="1" x14ac:dyDescent="0.2">
      <c r="A76" s="19" t="s">
        <v>40</v>
      </c>
      <c r="B76" s="19" t="s">
        <v>277</v>
      </c>
      <c r="C76" s="19" t="s">
        <v>276</v>
      </c>
      <c r="D76" s="19" t="s">
        <v>10</v>
      </c>
      <c r="E76" s="19" t="s">
        <v>311</v>
      </c>
      <c r="F76" s="28" t="s">
        <v>1648</v>
      </c>
      <c r="G76" s="19" t="s">
        <v>359</v>
      </c>
      <c r="H76" s="18" t="s">
        <v>360</v>
      </c>
      <c r="I76" s="18" t="s">
        <v>271</v>
      </c>
      <c r="J76" s="17">
        <v>375000</v>
      </c>
      <c r="K76" s="35" t="s">
        <v>137</v>
      </c>
      <c r="L76" s="18"/>
      <c r="M76" s="18"/>
      <c r="N76" s="28"/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6"/>
      <c r="AC76" s="36"/>
      <c r="AD76" s="17"/>
      <c r="AE76" s="19" t="s">
        <v>2576</v>
      </c>
      <c r="AF76" s="19" t="s">
        <v>3451</v>
      </c>
      <c r="AG76" s="19" t="s">
        <v>3467</v>
      </c>
      <c r="AH76" s="19" t="s">
        <v>1212</v>
      </c>
      <c r="AI76" s="19" t="s">
        <v>1568</v>
      </c>
      <c r="AJ76" s="15"/>
      <c r="AK76" s="15"/>
      <c r="AL76" s="16">
        <f t="shared" si="6"/>
        <v>375000</v>
      </c>
      <c r="AM76" s="38" t="s">
        <v>1208</v>
      </c>
      <c r="AN76" s="38" t="s">
        <v>1209</v>
      </c>
      <c r="AO76" s="38" t="s">
        <v>1213</v>
      </c>
      <c r="AP76" s="38" t="s">
        <v>1213</v>
      </c>
      <c r="AQ76" s="38" t="s">
        <v>1214</v>
      </c>
      <c r="AR76" s="18"/>
      <c r="AS76" s="39">
        <v>0</v>
      </c>
      <c r="AT76" s="18"/>
    </row>
    <row r="77" spans="1:46" s="23" customFormat="1" ht="90" hidden="1" x14ac:dyDescent="0.2">
      <c r="A77" s="19" t="s">
        <v>40</v>
      </c>
      <c r="B77" s="19" t="s">
        <v>277</v>
      </c>
      <c r="C77" s="19" t="s">
        <v>276</v>
      </c>
      <c r="D77" s="19" t="s">
        <v>10</v>
      </c>
      <c r="E77" s="19" t="s">
        <v>311</v>
      </c>
      <c r="F77" s="28" t="s">
        <v>1649</v>
      </c>
      <c r="G77" s="19" t="s">
        <v>361</v>
      </c>
      <c r="H77" s="18" t="s">
        <v>270</v>
      </c>
      <c r="I77" s="18" t="s">
        <v>300</v>
      </c>
      <c r="J77" s="17">
        <v>85600</v>
      </c>
      <c r="K77" s="35" t="s">
        <v>137</v>
      </c>
      <c r="L77" s="18"/>
      <c r="M77" s="18"/>
      <c r="N77" s="28"/>
      <c r="O77" s="18"/>
      <c r="P77" s="36"/>
      <c r="Q77" s="28"/>
      <c r="R77" s="18"/>
      <c r="S77" s="18"/>
      <c r="T77" s="18"/>
      <c r="U77" s="18"/>
      <c r="V77" s="18"/>
      <c r="W77" s="17"/>
      <c r="X77" s="18"/>
      <c r="Y77" s="41"/>
      <c r="Z77" s="17"/>
      <c r="AA77" s="36"/>
      <c r="AB77" s="36"/>
      <c r="AC77" s="36"/>
      <c r="AD77" s="17"/>
      <c r="AE77" s="19" t="s">
        <v>3461</v>
      </c>
      <c r="AF77" s="19" t="s">
        <v>3461</v>
      </c>
      <c r="AG77" s="19" t="s">
        <v>2456</v>
      </c>
      <c r="AH77" s="19" t="s">
        <v>1212</v>
      </c>
      <c r="AI77" s="19" t="s">
        <v>1568</v>
      </c>
      <c r="AJ77" s="15">
        <v>85600</v>
      </c>
      <c r="AK77" s="15"/>
      <c r="AL77" s="16">
        <f t="shared" si="6"/>
        <v>0</v>
      </c>
      <c r="AM77" s="38" t="s">
        <v>1208</v>
      </c>
      <c r="AN77" s="38" t="s">
        <v>1209</v>
      </c>
      <c r="AO77" s="38" t="s">
        <v>1213</v>
      </c>
      <c r="AP77" s="38" t="s">
        <v>1213</v>
      </c>
      <c r="AQ77" s="38" t="s">
        <v>1214</v>
      </c>
      <c r="AR77" s="18"/>
      <c r="AS77" s="39">
        <v>0</v>
      </c>
      <c r="AT77" s="18"/>
    </row>
    <row r="78" spans="1:46" s="23" customFormat="1" ht="90" hidden="1" x14ac:dyDescent="0.2">
      <c r="A78" s="19" t="s">
        <v>40</v>
      </c>
      <c r="B78" s="19" t="s">
        <v>277</v>
      </c>
      <c r="C78" s="19" t="s">
        <v>276</v>
      </c>
      <c r="D78" s="19" t="s">
        <v>10</v>
      </c>
      <c r="E78" s="19" t="s">
        <v>311</v>
      </c>
      <c r="F78" s="28" t="s">
        <v>1650</v>
      </c>
      <c r="G78" s="19" t="s">
        <v>362</v>
      </c>
      <c r="H78" s="18" t="s">
        <v>272</v>
      </c>
      <c r="I78" s="18" t="s">
        <v>271</v>
      </c>
      <c r="J78" s="17">
        <v>108000</v>
      </c>
      <c r="K78" s="35" t="s">
        <v>137</v>
      </c>
      <c r="L78" s="18"/>
      <c r="M78" s="18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6"/>
      <c r="AC78" s="36"/>
      <c r="AD78" s="17"/>
      <c r="AE78" s="19" t="s">
        <v>2576</v>
      </c>
      <c r="AF78" s="19" t="s">
        <v>3451</v>
      </c>
      <c r="AG78" s="19" t="s">
        <v>3467</v>
      </c>
      <c r="AH78" s="19" t="s">
        <v>1212</v>
      </c>
      <c r="AI78" s="19" t="s">
        <v>1568</v>
      </c>
      <c r="AJ78" s="15"/>
      <c r="AK78" s="15"/>
      <c r="AL78" s="16">
        <f t="shared" si="6"/>
        <v>108000</v>
      </c>
      <c r="AM78" s="38" t="s">
        <v>1208</v>
      </c>
      <c r="AN78" s="38" t="s">
        <v>1209</v>
      </c>
      <c r="AO78" s="38" t="s">
        <v>1213</v>
      </c>
      <c r="AP78" s="38" t="s">
        <v>1213</v>
      </c>
      <c r="AQ78" s="38" t="s">
        <v>1214</v>
      </c>
      <c r="AR78" s="18"/>
      <c r="AS78" s="39">
        <v>0</v>
      </c>
      <c r="AT78" s="18"/>
    </row>
    <row r="79" spans="1:46" s="23" customFormat="1" ht="90" hidden="1" x14ac:dyDescent="0.2">
      <c r="A79" s="19" t="s">
        <v>40</v>
      </c>
      <c r="B79" s="19" t="s">
        <v>277</v>
      </c>
      <c r="C79" s="19" t="s">
        <v>276</v>
      </c>
      <c r="D79" s="19" t="s">
        <v>10</v>
      </c>
      <c r="E79" s="19" t="s">
        <v>311</v>
      </c>
      <c r="F79" s="28" t="s">
        <v>1651</v>
      </c>
      <c r="G79" s="19" t="s">
        <v>363</v>
      </c>
      <c r="H79" s="18" t="s">
        <v>269</v>
      </c>
      <c r="I79" s="18" t="s">
        <v>274</v>
      </c>
      <c r="J79" s="17">
        <v>42000</v>
      </c>
      <c r="K79" s="18"/>
      <c r="L79" s="18"/>
      <c r="M79" s="35" t="s">
        <v>137</v>
      </c>
      <c r="N79" s="40" t="s">
        <v>1188</v>
      </c>
      <c r="O79" s="18" t="s">
        <v>2577</v>
      </c>
      <c r="P79" s="132" t="s">
        <v>2553</v>
      </c>
      <c r="Q79" s="28" t="s">
        <v>1215</v>
      </c>
      <c r="R79" s="18" t="s">
        <v>1190</v>
      </c>
      <c r="S79" s="18" t="s">
        <v>1191</v>
      </c>
      <c r="T79" s="18" t="s">
        <v>2395</v>
      </c>
      <c r="U79" s="18" t="s">
        <v>2395</v>
      </c>
      <c r="V79" s="38" t="s">
        <v>2578</v>
      </c>
      <c r="W79" s="17">
        <v>85600</v>
      </c>
      <c r="X79" s="18" t="s">
        <v>1182</v>
      </c>
      <c r="Y79" s="132" t="s">
        <v>2579</v>
      </c>
      <c r="Z79" s="17">
        <v>85600</v>
      </c>
      <c r="AA79" s="36" t="s">
        <v>2580</v>
      </c>
      <c r="AB79" s="132" t="s">
        <v>2579</v>
      </c>
      <c r="AC79" s="132" t="s">
        <v>2579</v>
      </c>
      <c r="AD79" s="17"/>
      <c r="AE79" s="19" t="s">
        <v>2576</v>
      </c>
      <c r="AF79" s="19" t="s">
        <v>3451</v>
      </c>
      <c r="AG79" s="19" t="s">
        <v>3467</v>
      </c>
      <c r="AH79" s="19" t="s">
        <v>1183</v>
      </c>
      <c r="AI79" s="19" t="s">
        <v>1570</v>
      </c>
      <c r="AJ79" s="15"/>
      <c r="AK79" s="15"/>
      <c r="AL79" s="16">
        <f t="shared" si="6"/>
        <v>42000</v>
      </c>
      <c r="AM79" s="38" t="s">
        <v>1184</v>
      </c>
      <c r="AN79" s="38" t="s">
        <v>1185</v>
      </c>
      <c r="AO79" s="38" t="s">
        <v>1186</v>
      </c>
      <c r="AP79" s="38" t="s">
        <v>1186</v>
      </c>
      <c r="AQ79" s="38" t="s">
        <v>1187</v>
      </c>
      <c r="AR79" s="18"/>
      <c r="AS79" s="39">
        <v>0</v>
      </c>
      <c r="AT79" s="18" t="s">
        <v>2582</v>
      </c>
    </row>
    <row r="80" spans="1:46" s="23" customFormat="1" ht="72" hidden="1" x14ac:dyDescent="0.2">
      <c r="A80" s="19" t="s">
        <v>20</v>
      </c>
      <c r="B80" s="19" t="s">
        <v>277</v>
      </c>
      <c r="C80" s="19" t="s">
        <v>276</v>
      </c>
      <c r="D80" s="19" t="s">
        <v>286</v>
      </c>
      <c r="E80" s="19" t="s">
        <v>310</v>
      </c>
      <c r="F80" s="28" t="s">
        <v>1652</v>
      </c>
      <c r="G80" s="19" t="s">
        <v>364</v>
      </c>
      <c r="H80" s="18" t="s">
        <v>269</v>
      </c>
      <c r="I80" s="18" t="s">
        <v>271</v>
      </c>
      <c r="J80" s="17">
        <v>28200</v>
      </c>
      <c r="K80" s="18"/>
      <c r="L80" s="18"/>
      <c r="M80" s="35" t="s">
        <v>137</v>
      </c>
      <c r="N80" s="28"/>
      <c r="O80" s="18"/>
      <c r="P80" s="36"/>
      <c r="Q80" s="28"/>
      <c r="R80" s="18"/>
      <c r="S80" s="18"/>
      <c r="T80" s="18"/>
      <c r="U80" s="18"/>
      <c r="V80" s="18"/>
      <c r="W80" s="17"/>
      <c r="X80" s="18"/>
      <c r="Y80" s="41"/>
      <c r="Z80" s="17"/>
      <c r="AA80" s="36"/>
      <c r="AB80" s="36"/>
      <c r="AC80" s="36"/>
      <c r="AD80" s="17"/>
      <c r="AE80" s="18" t="s">
        <v>3468</v>
      </c>
      <c r="AF80" s="18" t="s">
        <v>1571</v>
      </c>
      <c r="AG80" s="19" t="s">
        <v>3467</v>
      </c>
      <c r="AH80" s="18" t="s">
        <v>1216</v>
      </c>
      <c r="AI80" s="18" t="s">
        <v>1571</v>
      </c>
      <c r="AJ80" s="15"/>
      <c r="AK80" s="15"/>
      <c r="AL80" s="16">
        <f t="shared" si="6"/>
        <v>28200</v>
      </c>
      <c r="AM80" s="42">
        <v>242232</v>
      </c>
      <c r="AN80" s="42">
        <v>242236</v>
      </c>
      <c r="AO80" s="42">
        <v>242243</v>
      </c>
      <c r="AP80" s="42">
        <v>242246</v>
      </c>
      <c r="AQ80" s="42">
        <v>242247</v>
      </c>
      <c r="AR80" s="15">
        <v>28200</v>
      </c>
      <c r="AS80" s="18">
        <v>0</v>
      </c>
      <c r="AT80" s="18"/>
    </row>
    <row r="81" spans="1:46" s="23" customFormat="1" ht="72" hidden="1" x14ac:dyDescent="0.2">
      <c r="A81" s="19" t="s">
        <v>20</v>
      </c>
      <c r="B81" s="19" t="s">
        <v>277</v>
      </c>
      <c r="C81" s="19" t="s">
        <v>276</v>
      </c>
      <c r="D81" s="19" t="s">
        <v>13</v>
      </c>
      <c r="E81" s="19" t="s">
        <v>310</v>
      </c>
      <c r="F81" s="28" t="s">
        <v>1653</v>
      </c>
      <c r="G81" s="19" t="s">
        <v>365</v>
      </c>
      <c r="H81" s="18" t="s">
        <v>270</v>
      </c>
      <c r="I81" s="18" t="s">
        <v>271</v>
      </c>
      <c r="J81" s="17">
        <v>6000</v>
      </c>
      <c r="K81" s="18"/>
      <c r="L81" s="18"/>
      <c r="M81" s="35" t="s">
        <v>137</v>
      </c>
      <c r="N81" s="28"/>
      <c r="O81" s="18"/>
      <c r="P81" s="36"/>
      <c r="Q81" s="28"/>
      <c r="R81" s="18"/>
      <c r="S81" s="18"/>
      <c r="T81" s="18"/>
      <c r="U81" s="18"/>
      <c r="V81" s="18"/>
      <c r="W81" s="17"/>
      <c r="X81" s="32"/>
      <c r="Y81" s="41"/>
      <c r="Z81" s="17"/>
      <c r="AA81" s="36"/>
      <c r="AB81" s="36"/>
      <c r="AC81" s="36"/>
      <c r="AD81" s="17"/>
      <c r="AE81" s="18" t="s">
        <v>3469</v>
      </c>
      <c r="AF81" s="18" t="s">
        <v>1571</v>
      </c>
      <c r="AG81" s="19" t="s">
        <v>3467</v>
      </c>
      <c r="AH81" s="18" t="s">
        <v>1216</v>
      </c>
      <c r="AI81" s="18" t="s">
        <v>1571</v>
      </c>
      <c r="AJ81" s="15"/>
      <c r="AK81" s="15"/>
      <c r="AL81" s="16">
        <f t="shared" si="6"/>
        <v>6000</v>
      </c>
      <c r="AM81" s="42">
        <v>242232</v>
      </c>
      <c r="AN81" s="42">
        <v>242236</v>
      </c>
      <c r="AO81" s="42">
        <v>242243</v>
      </c>
      <c r="AP81" s="42">
        <v>242246</v>
      </c>
      <c r="AQ81" s="42">
        <v>242247</v>
      </c>
      <c r="AR81" s="15">
        <v>6000</v>
      </c>
      <c r="AS81" s="18">
        <v>0</v>
      </c>
      <c r="AT81" s="18"/>
    </row>
    <row r="82" spans="1:46" s="23" customFormat="1" ht="72" hidden="1" x14ac:dyDescent="0.2">
      <c r="A82" s="19" t="s">
        <v>20</v>
      </c>
      <c r="B82" s="19" t="s">
        <v>277</v>
      </c>
      <c r="C82" s="19" t="s">
        <v>276</v>
      </c>
      <c r="D82" s="19" t="s">
        <v>13</v>
      </c>
      <c r="E82" s="19" t="s">
        <v>310</v>
      </c>
      <c r="F82" s="28" t="s">
        <v>1654</v>
      </c>
      <c r="G82" s="19" t="s">
        <v>366</v>
      </c>
      <c r="H82" s="18" t="s">
        <v>319</v>
      </c>
      <c r="I82" s="18" t="s">
        <v>271</v>
      </c>
      <c r="J82" s="17">
        <v>32000</v>
      </c>
      <c r="K82" s="18"/>
      <c r="L82" s="18"/>
      <c r="M82" s="35" t="s">
        <v>137</v>
      </c>
      <c r="N82" s="28"/>
      <c r="O82" s="18"/>
      <c r="P82" s="36"/>
      <c r="Q82" s="28"/>
      <c r="R82" s="18"/>
      <c r="S82" s="18"/>
      <c r="T82" s="18"/>
      <c r="U82" s="18"/>
      <c r="V82" s="18"/>
      <c r="W82" s="17"/>
      <c r="X82" s="18"/>
      <c r="Y82" s="41"/>
      <c r="Z82" s="17"/>
      <c r="AA82" s="36"/>
      <c r="AB82" s="36"/>
      <c r="AC82" s="36"/>
      <c r="AD82" s="17"/>
      <c r="AE82" s="18" t="s">
        <v>3468</v>
      </c>
      <c r="AF82" s="18" t="s">
        <v>1571</v>
      </c>
      <c r="AG82" s="19" t="s">
        <v>3467</v>
      </c>
      <c r="AH82" s="18" t="s">
        <v>1216</v>
      </c>
      <c r="AI82" s="18" t="s">
        <v>1571</v>
      </c>
      <c r="AJ82" s="15"/>
      <c r="AK82" s="15"/>
      <c r="AL82" s="16">
        <f t="shared" si="6"/>
        <v>32000</v>
      </c>
      <c r="AM82" s="42">
        <v>242232</v>
      </c>
      <c r="AN82" s="42">
        <v>242236</v>
      </c>
      <c r="AO82" s="42">
        <v>242243</v>
      </c>
      <c r="AP82" s="42">
        <v>242246</v>
      </c>
      <c r="AQ82" s="42">
        <v>242247</v>
      </c>
      <c r="AR82" s="15">
        <v>32000</v>
      </c>
      <c r="AS82" s="18">
        <v>0</v>
      </c>
      <c r="AT82" s="18"/>
    </row>
    <row r="83" spans="1:46" s="23" customFormat="1" ht="72" hidden="1" x14ac:dyDescent="0.2">
      <c r="A83" s="19" t="s">
        <v>20</v>
      </c>
      <c r="B83" s="19" t="s">
        <v>277</v>
      </c>
      <c r="C83" s="19" t="s">
        <v>276</v>
      </c>
      <c r="D83" s="19" t="s">
        <v>33</v>
      </c>
      <c r="E83" s="19" t="s">
        <v>310</v>
      </c>
      <c r="F83" s="28" t="s">
        <v>1655</v>
      </c>
      <c r="G83" s="19" t="s">
        <v>367</v>
      </c>
      <c r="H83" s="18" t="s">
        <v>303</v>
      </c>
      <c r="I83" s="18" t="s">
        <v>335</v>
      </c>
      <c r="J83" s="17">
        <v>7000</v>
      </c>
      <c r="K83" s="35" t="s">
        <v>137</v>
      </c>
      <c r="L83" s="18"/>
      <c r="M83" s="18"/>
      <c r="N83" s="28" t="s">
        <v>1217</v>
      </c>
      <c r="O83" s="18"/>
      <c r="P83" s="36"/>
      <c r="Q83" s="28"/>
      <c r="R83" s="18"/>
      <c r="S83" s="18"/>
      <c r="T83" s="18"/>
      <c r="U83" s="18"/>
      <c r="V83" s="18"/>
      <c r="W83" s="17"/>
      <c r="X83" s="18"/>
      <c r="Y83" s="41"/>
      <c r="Z83" s="17"/>
      <c r="AA83" s="36"/>
      <c r="AB83" s="36"/>
      <c r="AC83" s="36"/>
      <c r="AD83" s="17"/>
      <c r="AE83" s="19" t="s">
        <v>2584</v>
      </c>
      <c r="AF83" s="19" t="s">
        <v>3463</v>
      </c>
      <c r="AG83" s="19" t="s">
        <v>3467</v>
      </c>
      <c r="AH83" s="19" t="s">
        <v>1218</v>
      </c>
      <c r="AI83" s="19" t="s">
        <v>1571</v>
      </c>
      <c r="AJ83" s="15"/>
      <c r="AK83" s="15"/>
      <c r="AL83" s="16">
        <f t="shared" si="6"/>
        <v>7000</v>
      </c>
      <c r="AM83" s="42">
        <v>242235</v>
      </c>
      <c r="AN83" s="42">
        <v>242246</v>
      </c>
      <c r="AO83" s="42">
        <v>242326</v>
      </c>
      <c r="AP83" s="42">
        <v>242326</v>
      </c>
      <c r="AQ83" s="42">
        <v>242326</v>
      </c>
      <c r="AR83" s="17">
        <v>7000</v>
      </c>
      <c r="AS83" s="18">
        <v>0</v>
      </c>
      <c r="AT83" s="18"/>
    </row>
    <row r="84" spans="1:46" s="23" customFormat="1" ht="72" hidden="1" x14ac:dyDescent="0.2">
      <c r="A84" s="19" t="s">
        <v>20</v>
      </c>
      <c r="B84" s="19" t="s">
        <v>277</v>
      </c>
      <c r="C84" s="19" t="s">
        <v>276</v>
      </c>
      <c r="D84" s="19" t="s">
        <v>33</v>
      </c>
      <c r="E84" s="19" t="s">
        <v>310</v>
      </c>
      <c r="F84" s="28" t="s">
        <v>1656</v>
      </c>
      <c r="G84" s="19" t="s">
        <v>368</v>
      </c>
      <c r="H84" s="18" t="s">
        <v>270</v>
      </c>
      <c r="I84" s="18" t="s">
        <v>274</v>
      </c>
      <c r="J84" s="17">
        <v>35000</v>
      </c>
      <c r="K84" s="35" t="s">
        <v>137</v>
      </c>
      <c r="L84" s="18"/>
      <c r="M84" s="18"/>
      <c r="N84" s="28" t="s">
        <v>1217</v>
      </c>
      <c r="O84" s="18"/>
      <c r="P84" s="36"/>
      <c r="Q84" s="28"/>
      <c r="R84" s="18"/>
      <c r="S84" s="18"/>
      <c r="T84" s="18"/>
      <c r="U84" s="18"/>
      <c r="V84" s="18"/>
      <c r="W84" s="17"/>
      <c r="X84" s="18"/>
      <c r="Y84" s="41"/>
      <c r="Z84" s="17"/>
      <c r="AA84" s="36"/>
      <c r="AB84" s="36"/>
      <c r="AC84" s="36"/>
      <c r="AD84" s="17"/>
      <c r="AE84" s="19" t="s">
        <v>2584</v>
      </c>
      <c r="AF84" s="19" t="s">
        <v>3463</v>
      </c>
      <c r="AG84" s="19" t="s">
        <v>3467</v>
      </c>
      <c r="AH84" s="19" t="s">
        <v>1218</v>
      </c>
      <c r="AI84" s="19" t="s">
        <v>1571</v>
      </c>
      <c r="AJ84" s="15"/>
      <c r="AK84" s="15"/>
      <c r="AL84" s="16">
        <f t="shared" si="6"/>
        <v>35000</v>
      </c>
      <c r="AM84" s="42">
        <v>242236</v>
      </c>
      <c r="AN84" s="42">
        <v>242257</v>
      </c>
      <c r="AO84" s="42">
        <v>242326</v>
      </c>
      <c r="AP84" s="42">
        <v>242326</v>
      </c>
      <c r="AQ84" s="42">
        <v>242326</v>
      </c>
      <c r="AR84" s="17">
        <v>35000</v>
      </c>
      <c r="AS84" s="18">
        <v>0</v>
      </c>
      <c r="AT84" s="18"/>
    </row>
    <row r="85" spans="1:46" s="23" customFormat="1" ht="72" hidden="1" x14ac:dyDescent="0.2">
      <c r="A85" s="19" t="s">
        <v>20</v>
      </c>
      <c r="B85" s="19" t="s">
        <v>277</v>
      </c>
      <c r="C85" s="19" t="s">
        <v>276</v>
      </c>
      <c r="D85" s="19" t="s">
        <v>33</v>
      </c>
      <c r="E85" s="19" t="s">
        <v>310</v>
      </c>
      <c r="F85" s="28" t="s">
        <v>1657</v>
      </c>
      <c r="G85" s="19" t="s">
        <v>369</v>
      </c>
      <c r="H85" s="18" t="s">
        <v>270</v>
      </c>
      <c r="I85" s="18" t="s">
        <v>274</v>
      </c>
      <c r="J85" s="17">
        <v>35000</v>
      </c>
      <c r="K85" s="35" t="s">
        <v>137</v>
      </c>
      <c r="L85" s="18"/>
      <c r="M85" s="18"/>
      <c r="N85" s="28" t="s">
        <v>1217</v>
      </c>
      <c r="O85" s="18"/>
      <c r="P85" s="36"/>
      <c r="Q85" s="28"/>
      <c r="R85" s="18"/>
      <c r="S85" s="18"/>
      <c r="T85" s="18"/>
      <c r="U85" s="18"/>
      <c r="V85" s="18"/>
      <c r="W85" s="17"/>
      <c r="X85" s="18"/>
      <c r="Y85" s="41"/>
      <c r="Z85" s="17"/>
      <c r="AA85" s="36"/>
      <c r="AB85" s="36"/>
      <c r="AC85" s="36"/>
      <c r="AD85" s="17"/>
      <c r="AE85" s="19" t="s">
        <v>2584</v>
      </c>
      <c r="AF85" s="19" t="s">
        <v>3463</v>
      </c>
      <c r="AG85" s="19" t="s">
        <v>3467</v>
      </c>
      <c r="AH85" s="19" t="s">
        <v>1218</v>
      </c>
      <c r="AI85" s="19" t="s">
        <v>1571</v>
      </c>
      <c r="AJ85" s="15"/>
      <c r="AK85" s="15"/>
      <c r="AL85" s="16">
        <f t="shared" si="6"/>
        <v>35000</v>
      </c>
      <c r="AM85" s="42">
        <v>242236</v>
      </c>
      <c r="AN85" s="42">
        <v>242257</v>
      </c>
      <c r="AO85" s="42">
        <v>242326</v>
      </c>
      <c r="AP85" s="42">
        <v>242326</v>
      </c>
      <c r="AQ85" s="42">
        <v>242326</v>
      </c>
      <c r="AR85" s="17">
        <v>35000</v>
      </c>
      <c r="AS85" s="18">
        <v>0</v>
      </c>
      <c r="AT85" s="18"/>
    </row>
    <row r="86" spans="1:46" s="23" customFormat="1" ht="72" hidden="1" x14ac:dyDescent="0.2">
      <c r="A86" s="19" t="s">
        <v>20</v>
      </c>
      <c r="B86" s="19" t="s">
        <v>277</v>
      </c>
      <c r="C86" s="19" t="s">
        <v>276</v>
      </c>
      <c r="D86" s="19" t="s">
        <v>33</v>
      </c>
      <c r="E86" s="19" t="s">
        <v>310</v>
      </c>
      <c r="F86" s="28" t="s">
        <v>1658</v>
      </c>
      <c r="G86" s="19" t="s">
        <v>370</v>
      </c>
      <c r="H86" s="18" t="s">
        <v>269</v>
      </c>
      <c r="I86" s="18" t="s">
        <v>274</v>
      </c>
      <c r="J86" s="17">
        <v>7000</v>
      </c>
      <c r="K86" s="35" t="s">
        <v>137</v>
      </c>
      <c r="L86" s="18"/>
      <c r="M86" s="18"/>
      <c r="N86" s="28" t="s">
        <v>1217</v>
      </c>
      <c r="O86" s="18"/>
      <c r="P86" s="36"/>
      <c r="Q86" s="28"/>
      <c r="R86" s="18"/>
      <c r="S86" s="18"/>
      <c r="T86" s="18"/>
      <c r="U86" s="18"/>
      <c r="V86" s="18"/>
      <c r="W86" s="17"/>
      <c r="X86" s="18"/>
      <c r="Y86" s="41"/>
      <c r="Z86" s="17"/>
      <c r="AA86" s="36"/>
      <c r="AB86" s="36"/>
      <c r="AC86" s="36"/>
      <c r="AD86" s="17"/>
      <c r="AE86" s="19" t="s">
        <v>2584</v>
      </c>
      <c r="AF86" s="19" t="s">
        <v>3463</v>
      </c>
      <c r="AG86" s="19" t="s">
        <v>3467</v>
      </c>
      <c r="AH86" s="19" t="s">
        <v>1218</v>
      </c>
      <c r="AI86" s="19" t="s">
        <v>1571</v>
      </c>
      <c r="AJ86" s="15"/>
      <c r="AK86" s="15"/>
      <c r="AL86" s="16">
        <f t="shared" si="6"/>
        <v>7000</v>
      </c>
      <c r="AM86" s="42">
        <v>242236</v>
      </c>
      <c r="AN86" s="42">
        <v>242257</v>
      </c>
      <c r="AO86" s="42">
        <v>242326</v>
      </c>
      <c r="AP86" s="42">
        <v>242326</v>
      </c>
      <c r="AQ86" s="42">
        <v>242326</v>
      </c>
      <c r="AR86" s="17">
        <v>7000</v>
      </c>
      <c r="AS86" s="18">
        <v>0</v>
      </c>
      <c r="AT86" s="18"/>
    </row>
    <row r="87" spans="1:46" s="23" customFormat="1" ht="72" hidden="1" x14ac:dyDescent="0.2">
      <c r="A87" s="19" t="s">
        <v>20</v>
      </c>
      <c r="B87" s="19" t="s">
        <v>277</v>
      </c>
      <c r="C87" s="19" t="s">
        <v>276</v>
      </c>
      <c r="D87" s="19" t="s">
        <v>33</v>
      </c>
      <c r="E87" s="19" t="s">
        <v>310</v>
      </c>
      <c r="F87" s="28" t="s">
        <v>1659</v>
      </c>
      <c r="G87" s="19" t="s">
        <v>371</v>
      </c>
      <c r="H87" s="18" t="s">
        <v>319</v>
      </c>
      <c r="I87" s="18" t="s">
        <v>274</v>
      </c>
      <c r="J87" s="17">
        <v>200000</v>
      </c>
      <c r="K87" s="35" t="s">
        <v>137</v>
      </c>
      <c r="L87" s="18"/>
      <c r="M87" s="18"/>
      <c r="N87" s="28" t="s">
        <v>1217</v>
      </c>
      <c r="O87" s="18"/>
      <c r="P87" s="36"/>
      <c r="Q87" s="28"/>
      <c r="R87" s="18"/>
      <c r="S87" s="18"/>
      <c r="T87" s="18"/>
      <c r="U87" s="18"/>
      <c r="V87" s="18"/>
      <c r="W87" s="17"/>
      <c r="X87" s="18"/>
      <c r="Y87" s="41"/>
      <c r="Z87" s="17"/>
      <c r="AA87" s="36"/>
      <c r="AB87" s="36"/>
      <c r="AC87" s="36"/>
      <c r="AD87" s="17"/>
      <c r="AE87" s="19" t="s">
        <v>2584</v>
      </c>
      <c r="AF87" s="19" t="s">
        <v>3463</v>
      </c>
      <c r="AG87" s="19" t="s">
        <v>3467</v>
      </c>
      <c r="AH87" s="19" t="s">
        <v>1218</v>
      </c>
      <c r="AI87" s="19" t="s">
        <v>1571</v>
      </c>
      <c r="AJ87" s="15"/>
      <c r="AK87" s="15"/>
      <c r="AL87" s="16">
        <f t="shared" si="6"/>
        <v>200000</v>
      </c>
      <c r="AM87" s="42">
        <v>242236</v>
      </c>
      <c r="AN87" s="42">
        <v>242257</v>
      </c>
      <c r="AO87" s="42">
        <v>242326</v>
      </c>
      <c r="AP87" s="42">
        <v>242326</v>
      </c>
      <c r="AQ87" s="42">
        <v>242326</v>
      </c>
      <c r="AR87" s="17">
        <v>200000</v>
      </c>
      <c r="AS87" s="18">
        <v>0</v>
      </c>
      <c r="AT87" s="18"/>
    </row>
    <row r="88" spans="1:46" s="23" customFormat="1" ht="72" hidden="1" x14ac:dyDescent="0.2">
      <c r="A88" s="19" t="s">
        <v>20</v>
      </c>
      <c r="B88" s="19" t="s">
        <v>277</v>
      </c>
      <c r="C88" s="19" t="s">
        <v>276</v>
      </c>
      <c r="D88" s="19" t="s">
        <v>33</v>
      </c>
      <c r="E88" s="19" t="s">
        <v>310</v>
      </c>
      <c r="F88" s="28" t="s">
        <v>1660</v>
      </c>
      <c r="G88" s="19" t="s">
        <v>372</v>
      </c>
      <c r="H88" s="18" t="s">
        <v>270</v>
      </c>
      <c r="I88" s="18" t="s">
        <v>274</v>
      </c>
      <c r="J88" s="17">
        <v>70000</v>
      </c>
      <c r="K88" s="35" t="s">
        <v>137</v>
      </c>
      <c r="L88" s="18"/>
      <c r="M88" s="18"/>
      <c r="N88" s="28" t="s">
        <v>1217</v>
      </c>
      <c r="O88" s="18"/>
      <c r="P88" s="36"/>
      <c r="Q88" s="28"/>
      <c r="R88" s="18"/>
      <c r="S88" s="18"/>
      <c r="T88" s="18"/>
      <c r="U88" s="18"/>
      <c r="V88" s="18"/>
      <c r="W88" s="17"/>
      <c r="X88" s="18"/>
      <c r="Y88" s="41"/>
      <c r="Z88" s="17"/>
      <c r="AA88" s="36"/>
      <c r="AB88" s="36"/>
      <c r="AC88" s="36"/>
      <c r="AD88" s="17"/>
      <c r="AE88" s="19" t="s">
        <v>2584</v>
      </c>
      <c r="AF88" s="19" t="s">
        <v>3463</v>
      </c>
      <c r="AG88" s="19" t="s">
        <v>3467</v>
      </c>
      <c r="AH88" s="19" t="s">
        <v>1218</v>
      </c>
      <c r="AI88" s="19" t="s">
        <v>1571</v>
      </c>
      <c r="AJ88" s="15"/>
      <c r="AK88" s="15"/>
      <c r="AL88" s="16">
        <f t="shared" si="6"/>
        <v>70000</v>
      </c>
      <c r="AM88" s="42">
        <v>242236</v>
      </c>
      <c r="AN88" s="42">
        <v>242257</v>
      </c>
      <c r="AO88" s="42">
        <v>242326</v>
      </c>
      <c r="AP88" s="42">
        <v>242326</v>
      </c>
      <c r="AQ88" s="42">
        <v>242326</v>
      </c>
      <c r="AR88" s="17">
        <v>70000</v>
      </c>
      <c r="AS88" s="18">
        <v>0</v>
      </c>
      <c r="AT88" s="18"/>
    </row>
    <row r="89" spans="1:46" s="23" customFormat="1" ht="72" hidden="1" x14ac:dyDescent="0.2">
      <c r="A89" s="19" t="s">
        <v>20</v>
      </c>
      <c r="B89" s="19" t="s">
        <v>277</v>
      </c>
      <c r="C89" s="19" t="s">
        <v>276</v>
      </c>
      <c r="D89" s="19" t="s">
        <v>33</v>
      </c>
      <c r="E89" s="19" t="s">
        <v>310</v>
      </c>
      <c r="F89" s="28" t="s">
        <v>1661</v>
      </c>
      <c r="G89" s="19" t="s">
        <v>373</v>
      </c>
      <c r="H89" s="18" t="s">
        <v>270</v>
      </c>
      <c r="I89" s="18" t="s">
        <v>274</v>
      </c>
      <c r="J89" s="17">
        <v>70000</v>
      </c>
      <c r="K89" s="35" t="s">
        <v>137</v>
      </c>
      <c r="L89" s="18"/>
      <c r="M89" s="18"/>
      <c r="N89" s="28" t="s">
        <v>1217</v>
      </c>
      <c r="O89" s="18"/>
      <c r="P89" s="36"/>
      <c r="Q89" s="28"/>
      <c r="R89" s="18"/>
      <c r="S89" s="18"/>
      <c r="T89" s="18"/>
      <c r="U89" s="18"/>
      <c r="V89" s="18"/>
      <c r="W89" s="17"/>
      <c r="X89" s="18"/>
      <c r="Y89" s="41"/>
      <c r="Z89" s="17"/>
      <c r="AA89" s="36"/>
      <c r="AB89" s="36"/>
      <c r="AC89" s="36"/>
      <c r="AD89" s="17"/>
      <c r="AE89" s="19" t="s">
        <v>2584</v>
      </c>
      <c r="AF89" s="19" t="s">
        <v>3463</v>
      </c>
      <c r="AG89" s="19" t="s">
        <v>3467</v>
      </c>
      <c r="AH89" s="19" t="s">
        <v>1218</v>
      </c>
      <c r="AI89" s="19" t="s">
        <v>1571</v>
      </c>
      <c r="AJ89" s="15"/>
      <c r="AK89" s="15"/>
      <c r="AL89" s="16">
        <f t="shared" si="6"/>
        <v>70000</v>
      </c>
      <c r="AM89" s="42">
        <v>242236</v>
      </c>
      <c r="AN89" s="42">
        <v>242257</v>
      </c>
      <c r="AO89" s="42">
        <v>242326</v>
      </c>
      <c r="AP89" s="42">
        <v>242326</v>
      </c>
      <c r="AQ89" s="42">
        <v>242326</v>
      </c>
      <c r="AR89" s="17">
        <v>70000</v>
      </c>
      <c r="AS89" s="18">
        <v>0</v>
      </c>
      <c r="AT89" s="18"/>
    </row>
    <row r="90" spans="1:46" s="23" customFormat="1" ht="72" hidden="1" x14ac:dyDescent="0.2">
      <c r="A90" s="19" t="s">
        <v>20</v>
      </c>
      <c r="B90" s="19" t="s">
        <v>277</v>
      </c>
      <c r="C90" s="19" t="s">
        <v>276</v>
      </c>
      <c r="D90" s="19" t="s">
        <v>33</v>
      </c>
      <c r="E90" s="19" t="s">
        <v>310</v>
      </c>
      <c r="F90" s="28" t="s">
        <v>1662</v>
      </c>
      <c r="G90" s="19" t="s">
        <v>374</v>
      </c>
      <c r="H90" s="18" t="s">
        <v>270</v>
      </c>
      <c r="I90" s="18" t="s">
        <v>274</v>
      </c>
      <c r="J90" s="17">
        <v>70000</v>
      </c>
      <c r="K90" s="35" t="s">
        <v>137</v>
      </c>
      <c r="L90" s="18"/>
      <c r="M90" s="18"/>
      <c r="N90" s="28" t="s">
        <v>1217</v>
      </c>
      <c r="O90" s="18"/>
      <c r="P90" s="36"/>
      <c r="Q90" s="19"/>
      <c r="R90" s="18"/>
      <c r="S90" s="18"/>
      <c r="T90" s="18"/>
      <c r="U90" s="18"/>
      <c r="V90" s="18"/>
      <c r="W90" s="17"/>
      <c r="X90" s="18"/>
      <c r="Y90" s="36"/>
      <c r="Z90" s="17"/>
      <c r="AA90" s="36"/>
      <c r="AB90" s="36"/>
      <c r="AC90" s="36"/>
      <c r="AD90" s="17"/>
      <c r="AE90" s="19" t="s">
        <v>2584</v>
      </c>
      <c r="AF90" s="19" t="s">
        <v>3463</v>
      </c>
      <c r="AG90" s="19" t="s">
        <v>3467</v>
      </c>
      <c r="AH90" s="19" t="s">
        <v>1218</v>
      </c>
      <c r="AI90" s="19" t="s">
        <v>1571</v>
      </c>
      <c r="AJ90" s="15"/>
      <c r="AK90" s="15"/>
      <c r="AL90" s="16">
        <f t="shared" si="6"/>
        <v>70000</v>
      </c>
      <c r="AM90" s="42">
        <v>242236</v>
      </c>
      <c r="AN90" s="42">
        <v>242257</v>
      </c>
      <c r="AO90" s="42">
        <v>242326</v>
      </c>
      <c r="AP90" s="42">
        <v>242326</v>
      </c>
      <c r="AQ90" s="42">
        <v>242326</v>
      </c>
      <c r="AR90" s="17">
        <v>70000</v>
      </c>
      <c r="AS90" s="18">
        <v>0</v>
      </c>
      <c r="AT90" s="18"/>
    </row>
    <row r="91" spans="1:46" s="23" customFormat="1" ht="72" hidden="1" x14ac:dyDescent="0.2">
      <c r="A91" s="19" t="s">
        <v>20</v>
      </c>
      <c r="B91" s="19" t="s">
        <v>277</v>
      </c>
      <c r="C91" s="19" t="s">
        <v>276</v>
      </c>
      <c r="D91" s="19" t="s">
        <v>33</v>
      </c>
      <c r="E91" s="19" t="s">
        <v>310</v>
      </c>
      <c r="F91" s="28" t="s">
        <v>1663</v>
      </c>
      <c r="G91" s="19" t="s">
        <v>375</v>
      </c>
      <c r="H91" s="18" t="s">
        <v>376</v>
      </c>
      <c r="I91" s="18" t="s">
        <v>274</v>
      </c>
      <c r="J91" s="17">
        <v>120000</v>
      </c>
      <c r="K91" s="35" t="s">
        <v>137</v>
      </c>
      <c r="L91" s="18"/>
      <c r="M91" s="18"/>
      <c r="N91" s="28" t="s">
        <v>1217</v>
      </c>
      <c r="O91" s="18"/>
      <c r="P91" s="36"/>
      <c r="Q91" s="19"/>
      <c r="R91" s="18"/>
      <c r="S91" s="18"/>
      <c r="T91" s="18"/>
      <c r="U91" s="18"/>
      <c r="V91" s="18"/>
      <c r="W91" s="17"/>
      <c r="X91" s="18"/>
      <c r="Y91" s="36"/>
      <c r="Z91" s="17"/>
      <c r="AA91" s="36"/>
      <c r="AB91" s="18"/>
      <c r="AC91" s="18"/>
      <c r="AD91" s="17"/>
      <c r="AE91" s="19" t="s">
        <v>2584</v>
      </c>
      <c r="AF91" s="19" t="s">
        <v>3463</v>
      </c>
      <c r="AG91" s="19" t="s">
        <v>3467</v>
      </c>
      <c r="AH91" s="19" t="s">
        <v>1218</v>
      </c>
      <c r="AI91" s="19" t="s">
        <v>1571</v>
      </c>
      <c r="AJ91" s="15"/>
      <c r="AK91" s="15"/>
      <c r="AL91" s="16">
        <f t="shared" si="6"/>
        <v>120000</v>
      </c>
      <c r="AM91" s="42">
        <v>242236</v>
      </c>
      <c r="AN91" s="42">
        <v>242257</v>
      </c>
      <c r="AO91" s="42">
        <v>242326</v>
      </c>
      <c r="AP91" s="42">
        <v>242326</v>
      </c>
      <c r="AQ91" s="42">
        <v>242326</v>
      </c>
      <c r="AR91" s="17">
        <v>120000</v>
      </c>
      <c r="AS91" s="18">
        <v>0</v>
      </c>
      <c r="AT91" s="18"/>
    </row>
    <row r="92" spans="1:46" s="23" customFormat="1" ht="72" hidden="1" x14ac:dyDescent="0.2">
      <c r="A92" s="19" t="s">
        <v>20</v>
      </c>
      <c r="B92" s="19" t="s">
        <v>277</v>
      </c>
      <c r="C92" s="19" t="s">
        <v>276</v>
      </c>
      <c r="D92" s="19" t="s">
        <v>33</v>
      </c>
      <c r="E92" s="19" t="s">
        <v>310</v>
      </c>
      <c r="F92" s="28" t="s">
        <v>1664</v>
      </c>
      <c r="G92" s="19" t="s">
        <v>377</v>
      </c>
      <c r="H92" s="18" t="s">
        <v>270</v>
      </c>
      <c r="I92" s="18" t="s">
        <v>274</v>
      </c>
      <c r="J92" s="17">
        <v>60000</v>
      </c>
      <c r="K92" s="35" t="s">
        <v>137</v>
      </c>
      <c r="L92" s="18"/>
      <c r="M92" s="18"/>
      <c r="N92" s="28" t="s">
        <v>1217</v>
      </c>
      <c r="O92" s="18"/>
      <c r="P92" s="36"/>
      <c r="Q92" s="19"/>
      <c r="R92" s="18"/>
      <c r="S92" s="18"/>
      <c r="T92" s="18"/>
      <c r="U92" s="18"/>
      <c r="V92" s="18"/>
      <c r="W92" s="17"/>
      <c r="X92" s="18"/>
      <c r="Y92" s="36"/>
      <c r="Z92" s="17"/>
      <c r="AA92" s="36"/>
      <c r="AB92" s="36"/>
      <c r="AC92" s="36"/>
      <c r="AD92" s="17"/>
      <c r="AE92" s="19" t="s">
        <v>2584</v>
      </c>
      <c r="AF92" s="19" t="s">
        <v>3463</v>
      </c>
      <c r="AG92" s="19" t="s">
        <v>3467</v>
      </c>
      <c r="AH92" s="19" t="s">
        <v>1218</v>
      </c>
      <c r="AI92" s="19" t="s">
        <v>1571</v>
      </c>
      <c r="AJ92" s="15"/>
      <c r="AK92" s="15"/>
      <c r="AL92" s="16">
        <f t="shared" si="6"/>
        <v>60000</v>
      </c>
      <c r="AM92" s="42">
        <v>242236</v>
      </c>
      <c r="AN92" s="42">
        <v>242257</v>
      </c>
      <c r="AO92" s="42">
        <v>242326</v>
      </c>
      <c r="AP92" s="42">
        <v>242326</v>
      </c>
      <c r="AQ92" s="42">
        <v>242326</v>
      </c>
      <c r="AR92" s="17">
        <v>60000</v>
      </c>
      <c r="AS92" s="18">
        <v>0</v>
      </c>
      <c r="AT92" s="18"/>
    </row>
    <row r="93" spans="1:46" s="23" customFormat="1" ht="72" hidden="1" x14ac:dyDescent="0.2">
      <c r="A93" s="19" t="s">
        <v>20</v>
      </c>
      <c r="B93" s="19" t="s">
        <v>277</v>
      </c>
      <c r="C93" s="19" t="s">
        <v>276</v>
      </c>
      <c r="D93" s="19" t="s">
        <v>33</v>
      </c>
      <c r="E93" s="19" t="s">
        <v>310</v>
      </c>
      <c r="F93" s="28" t="s">
        <v>1665</v>
      </c>
      <c r="G93" s="19" t="s">
        <v>378</v>
      </c>
      <c r="H93" s="18" t="s">
        <v>269</v>
      </c>
      <c r="I93" s="18" t="s">
        <v>268</v>
      </c>
      <c r="J93" s="17">
        <v>6000</v>
      </c>
      <c r="K93" s="35" t="s">
        <v>137</v>
      </c>
      <c r="L93" s="18"/>
      <c r="M93" s="18"/>
      <c r="N93" s="28" t="s">
        <v>1217</v>
      </c>
      <c r="O93" s="18"/>
      <c r="P93" s="36"/>
      <c r="Q93" s="19"/>
      <c r="R93" s="18"/>
      <c r="S93" s="18"/>
      <c r="T93" s="18"/>
      <c r="U93" s="18"/>
      <c r="V93" s="18"/>
      <c r="W93" s="17"/>
      <c r="X93" s="18"/>
      <c r="Y93" s="36"/>
      <c r="Z93" s="17"/>
      <c r="AA93" s="36"/>
      <c r="AB93" s="36"/>
      <c r="AC93" s="36"/>
      <c r="AD93" s="17"/>
      <c r="AE93" s="19" t="s">
        <v>2584</v>
      </c>
      <c r="AF93" s="19" t="s">
        <v>3463</v>
      </c>
      <c r="AG93" s="19" t="s">
        <v>3467</v>
      </c>
      <c r="AH93" s="19" t="s">
        <v>1218</v>
      </c>
      <c r="AI93" s="19" t="s">
        <v>1571</v>
      </c>
      <c r="AJ93" s="15"/>
      <c r="AK93" s="15"/>
      <c r="AL93" s="16">
        <f t="shared" si="6"/>
        <v>6000</v>
      </c>
      <c r="AM93" s="42">
        <v>242236</v>
      </c>
      <c r="AN93" s="42">
        <v>242257</v>
      </c>
      <c r="AO93" s="42">
        <v>242326</v>
      </c>
      <c r="AP93" s="42">
        <v>242326</v>
      </c>
      <c r="AQ93" s="42">
        <v>242326</v>
      </c>
      <c r="AR93" s="17">
        <v>6000</v>
      </c>
      <c r="AS93" s="18">
        <v>0</v>
      </c>
      <c r="AT93" s="18"/>
    </row>
    <row r="94" spans="1:46" s="23" customFormat="1" ht="72" hidden="1" x14ac:dyDescent="0.2">
      <c r="A94" s="19" t="s">
        <v>20</v>
      </c>
      <c r="B94" s="19" t="s">
        <v>277</v>
      </c>
      <c r="C94" s="19" t="s">
        <v>276</v>
      </c>
      <c r="D94" s="19" t="s">
        <v>33</v>
      </c>
      <c r="E94" s="19" t="s">
        <v>310</v>
      </c>
      <c r="F94" s="28" t="s">
        <v>1666</v>
      </c>
      <c r="G94" s="19" t="s">
        <v>379</v>
      </c>
      <c r="H94" s="18" t="s">
        <v>303</v>
      </c>
      <c r="I94" s="18" t="s">
        <v>346</v>
      </c>
      <c r="J94" s="17">
        <v>5000</v>
      </c>
      <c r="K94" s="35" t="s">
        <v>137</v>
      </c>
      <c r="L94" s="18"/>
      <c r="M94" s="18"/>
      <c r="N94" s="28" t="s">
        <v>1217</v>
      </c>
      <c r="O94" s="18"/>
      <c r="P94" s="36"/>
      <c r="Q94" s="19"/>
      <c r="R94" s="18"/>
      <c r="S94" s="18"/>
      <c r="T94" s="18"/>
      <c r="U94" s="18"/>
      <c r="V94" s="18"/>
      <c r="W94" s="17"/>
      <c r="X94" s="18"/>
      <c r="Y94" s="36"/>
      <c r="Z94" s="17"/>
      <c r="AA94" s="36"/>
      <c r="AB94" s="36"/>
      <c r="AC94" s="36"/>
      <c r="AD94" s="17"/>
      <c r="AE94" s="19" t="s">
        <v>2584</v>
      </c>
      <c r="AF94" s="19" t="s">
        <v>3463</v>
      </c>
      <c r="AG94" s="19" t="s">
        <v>3467</v>
      </c>
      <c r="AH94" s="19" t="s">
        <v>1218</v>
      </c>
      <c r="AI94" s="19" t="s">
        <v>1571</v>
      </c>
      <c r="AJ94" s="15"/>
      <c r="AK94" s="15"/>
      <c r="AL94" s="16">
        <f t="shared" si="6"/>
        <v>5000</v>
      </c>
      <c r="AM94" s="42">
        <v>242236</v>
      </c>
      <c r="AN94" s="42">
        <v>242257</v>
      </c>
      <c r="AO94" s="42">
        <v>242326</v>
      </c>
      <c r="AP94" s="42">
        <v>242326</v>
      </c>
      <c r="AQ94" s="42">
        <v>242326</v>
      </c>
      <c r="AR94" s="17">
        <v>5000</v>
      </c>
      <c r="AS94" s="18">
        <v>0</v>
      </c>
      <c r="AT94" s="18"/>
    </row>
    <row r="95" spans="1:46" s="23" customFormat="1" ht="72" hidden="1" x14ac:dyDescent="0.2">
      <c r="A95" s="19" t="s">
        <v>20</v>
      </c>
      <c r="B95" s="19" t="s">
        <v>277</v>
      </c>
      <c r="C95" s="19" t="s">
        <v>276</v>
      </c>
      <c r="D95" s="19" t="s">
        <v>33</v>
      </c>
      <c r="E95" s="19" t="s">
        <v>310</v>
      </c>
      <c r="F95" s="28" t="s">
        <v>1667</v>
      </c>
      <c r="G95" s="19" t="s">
        <v>380</v>
      </c>
      <c r="H95" s="18" t="s">
        <v>270</v>
      </c>
      <c r="I95" s="18" t="s">
        <v>268</v>
      </c>
      <c r="J95" s="17">
        <v>20000</v>
      </c>
      <c r="K95" s="35" t="s">
        <v>137</v>
      </c>
      <c r="L95" s="18"/>
      <c r="M95" s="18"/>
      <c r="N95" s="28" t="s">
        <v>1217</v>
      </c>
      <c r="O95" s="18"/>
      <c r="P95" s="36"/>
      <c r="Q95" s="19"/>
      <c r="R95" s="18"/>
      <c r="S95" s="18"/>
      <c r="T95" s="18"/>
      <c r="U95" s="18"/>
      <c r="V95" s="18"/>
      <c r="W95" s="17"/>
      <c r="X95" s="18"/>
      <c r="Y95" s="36"/>
      <c r="Z95" s="17"/>
      <c r="AA95" s="36"/>
      <c r="AB95" s="36"/>
      <c r="AC95" s="36"/>
      <c r="AD95" s="17"/>
      <c r="AE95" s="19" t="s">
        <v>2584</v>
      </c>
      <c r="AF95" s="19" t="s">
        <v>3463</v>
      </c>
      <c r="AG95" s="19" t="s">
        <v>3467</v>
      </c>
      <c r="AH95" s="19" t="s">
        <v>1218</v>
      </c>
      <c r="AI95" s="19" t="s">
        <v>1571</v>
      </c>
      <c r="AJ95" s="15"/>
      <c r="AK95" s="15"/>
      <c r="AL95" s="16">
        <f t="shared" si="6"/>
        <v>20000</v>
      </c>
      <c r="AM95" s="42">
        <v>242236</v>
      </c>
      <c r="AN95" s="42">
        <v>242257</v>
      </c>
      <c r="AO95" s="42">
        <v>242326</v>
      </c>
      <c r="AP95" s="42">
        <v>242326</v>
      </c>
      <c r="AQ95" s="42">
        <v>242326</v>
      </c>
      <c r="AR95" s="17">
        <v>20000</v>
      </c>
      <c r="AS95" s="18">
        <v>0</v>
      </c>
      <c r="AT95" s="18"/>
    </row>
    <row r="96" spans="1:46" s="23" customFormat="1" ht="72" hidden="1" x14ac:dyDescent="0.2">
      <c r="A96" s="19" t="s">
        <v>20</v>
      </c>
      <c r="B96" s="19" t="s">
        <v>277</v>
      </c>
      <c r="C96" s="19" t="s">
        <v>276</v>
      </c>
      <c r="D96" s="19" t="s">
        <v>33</v>
      </c>
      <c r="E96" s="19" t="s">
        <v>310</v>
      </c>
      <c r="F96" s="28" t="s">
        <v>1668</v>
      </c>
      <c r="G96" s="19" t="s">
        <v>381</v>
      </c>
      <c r="H96" s="18" t="s">
        <v>270</v>
      </c>
      <c r="I96" s="18" t="s">
        <v>268</v>
      </c>
      <c r="J96" s="17">
        <v>20000</v>
      </c>
      <c r="K96" s="35" t="s">
        <v>137</v>
      </c>
      <c r="L96" s="18"/>
      <c r="M96" s="18"/>
      <c r="N96" s="28" t="s">
        <v>1217</v>
      </c>
      <c r="O96" s="18"/>
      <c r="P96" s="28"/>
      <c r="Q96" s="18"/>
      <c r="R96" s="18"/>
      <c r="S96" s="18"/>
      <c r="T96" s="18"/>
      <c r="U96" s="18"/>
      <c r="V96" s="19"/>
      <c r="W96" s="17"/>
      <c r="X96" s="18"/>
      <c r="Y96" s="41"/>
      <c r="Z96" s="17"/>
      <c r="AA96" s="36"/>
      <c r="AB96" s="19"/>
      <c r="AC96" s="19"/>
      <c r="AD96" s="19"/>
      <c r="AE96" s="19" t="s">
        <v>2584</v>
      </c>
      <c r="AF96" s="19" t="s">
        <v>3463</v>
      </c>
      <c r="AG96" s="19" t="s">
        <v>3467</v>
      </c>
      <c r="AH96" s="19" t="s">
        <v>1218</v>
      </c>
      <c r="AI96" s="19" t="s">
        <v>1571</v>
      </c>
      <c r="AJ96" s="15"/>
      <c r="AK96" s="15"/>
      <c r="AL96" s="16">
        <f t="shared" si="6"/>
        <v>20000</v>
      </c>
      <c r="AM96" s="42">
        <v>242236</v>
      </c>
      <c r="AN96" s="42">
        <v>242257</v>
      </c>
      <c r="AO96" s="42">
        <v>242326</v>
      </c>
      <c r="AP96" s="42">
        <v>242326</v>
      </c>
      <c r="AQ96" s="42">
        <v>242326</v>
      </c>
      <c r="AR96" s="17">
        <v>20000</v>
      </c>
      <c r="AS96" s="18">
        <v>0</v>
      </c>
      <c r="AT96" s="18"/>
    </row>
    <row r="97" spans="1:46" s="23" customFormat="1" ht="108" hidden="1" x14ac:dyDescent="0.2">
      <c r="A97" s="19" t="s">
        <v>20</v>
      </c>
      <c r="B97" s="19" t="s">
        <v>277</v>
      </c>
      <c r="C97" s="19" t="s">
        <v>276</v>
      </c>
      <c r="D97" s="19" t="s">
        <v>22</v>
      </c>
      <c r="E97" s="19" t="s">
        <v>349</v>
      </c>
      <c r="F97" s="28" t="s">
        <v>1669</v>
      </c>
      <c r="G97" s="19" t="s">
        <v>382</v>
      </c>
      <c r="H97" s="18" t="s">
        <v>270</v>
      </c>
      <c r="I97" s="18" t="s">
        <v>275</v>
      </c>
      <c r="J97" s="17">
        <v>7475000</v>
      </c>
      <c r="K97" s="35" t="s">
        <v>137</v>
      </c>
      <c r="L97" s="18"/>
      <c r="M97" s="18"/>
      <c r="N97" s="19"/>
      <c r="O97" s="18"/>
      <c r="P97" s="28"/>
      <c r="Q97" s="18"/>
      <c r="R97" s="18"/>
      <c r="S97" s="18"/>
      <c r="T97" s="18"/>
      <c r="U97" s="18"/>
      <c r="V97" s="19"/>
      <c r="W97" s="17"/>
      <c r="X97" s="18"/>
      <c r="Y97" s="41"/>
      <c r="Z97" s="17"/>
      <c r="AA97" s="36"/>
      <c r="AB97" s="19"/>
      <c r="AC97" s="19"/>
      <c r="AD97" s="19"/>
      <c r="AE97" s="19" t="s">
        <v>1219</v>
      </c>
      <c r="AF97" s="19" t="s">
        <v>3451</v>
      </c>
      <c r="AG97" s="19" t="s">
        <v>3467</v>
      </c>
      <c r="AH97" s="19" t="s">
        <v>1219</v>
      </c>
      <c r="AI97" s="19" t="s">
        <v>1568</v>
      </c>
      <c r="AJ97" s="15"/>
      <c r="AK97" s="15"/>
      <c r="AL97" s="16">
        <f t="shared" si="6"/>
        <v>7475000</v>
      </c>
      <c r="AM97" s="42"/>
      <c r="AN97" s="42"/>
      <c r="AO97" s="42"/>
      <c r="AP97" s="42"/>
      <c r="AQ97" s="42"/>
      <c r="AR97" s="17">
        <v>7475000</v>
      </c>
      <c r="AS97" s="18">
        <v>0</v>
      </c>
      <c r="AT97" s="18" t="s">
        <v>2585</v>
      </c>
    </row>
    <row r="98" spans="1:46" s="23" customFormat="1" ht="72" hidden="1" x14ac:dyDescent="0.2">
      <c r="A98" s="19" t="s">
        <v>23</v>
      </c>
      <c r="B98" s="19" t="s">
        <v>277</v>
      </c>
      <c r="C98" s="19" t="s">
        <v>276</v>
      </c>
      <c r="D98" s="19" t="s">
        <v>11</v>
      </c>
      <c r="E98" s="19" t="s">
        <v>310</v>
      </c>
      <c r="F98" s="28" t="s">
        <v>1670</v>
      </c>
      <c r="G98" s="19" t="s">
        <v>383</v>
      </c>
      <c r="H98" s="18" t="s">
        <v>270</v>
      </c>
      <c r="I98" s="18" t="s">
        <v>271</v>
      </c>
      <c r="J98" s="17">
        <v>20000</v>
      </c>
      <c r="K98" s="18"/>
      <c r="L98" s="18"/>
      <c r="M98" s="35" t="s">
        <v>137</v>
      </c>
      <c r="N98" s="19"/>
      <c r="O98" s="18" t="s">
        <v>2586</v>
      </c>
      <c r="P98" s="36" t="s">
        <v>2587</v>
      </c>
      <c r="Q98" s="18" t="s">
        <v>1220</v>
      </c>
      <c r="R98" s="18" t="s">
        <v>1190</v>
      </c>
      <c r="S98" s="18" t="s">
        <v>60</v>
      </c>
      <c r="T98" s="18" t="s">
        <v>1221</v>
      </c>
      <c r="U98" s="18" t="s">
        <v>1222</v>
      </c>
      <c r="V98" s="36" t="s">
        <v>2588</v>
      </c>
      <c r="W98" s="17">
        <v>20000</v>
      </c>
      <c r="X98" s="18" t="s">
        <v>1182</v>
      </c>
      <c r="Y98" s="36" t="s">
        <v>2589</v>
      </c>
      <c r="Z98" s="17">
        <v>20000</v>
      </c>
      <c r="AA98" s="36" t="s">
        <v>2590</v>
      </c>
      <c r="AB98" s="19"/>
      <c r="AC98" s="19"/>
      <c r="AD98" s="19"/>
      <c r="AE98" s="19" t="s">
        <v>2591</v>
      </c>
      <c r="AF98" s="19" t="s">
        <v>3463</v>
      </c>
      <c r="AG98" s="19" t="s">
        <v>3467</v>
      </c>
      <c r="AH98" s="19" t="s">
        <v>1223</v>
      </c>
      <c r="AI98" s="19" t="s">
        <v>1570</v>
      </c>
      <c r="AJ98" s="15"/>
      <c r="AK98" s="15"/>
      <c r="AL98" s="16">
        <f t="shared" si="6"/>
        <v>20000</v>
      </c>
      <c r="AM98" s="42">
        <v>23082</v>
      </c>
      <c r="AN98" s="18"/>
      <c r="AO98" s="18" t="s">
        <v>2660</v>
      </c>
      <c r="AP98" s="18" t="s">
        <v>2660</v>
      </c>
      <c r="AQ98" s="18" t="s">
        <v>2660</v>
      </c>
      <c r="AR98" s="15">
        <v>20000</v>
      </c>
      <c r="AS98" s="18" t="s">
        <v>2395</v>
      </c>
      <c r="AT98" s="18"/>
    </row>
    <row r="99" spans="1:46" s="23" customFormat="1" ht="72" hidden="1" x14ac:dyDescent="0.2">
      <c r="A99" s="19" t="s">
        <v>23</v>
      </c>
      <c r="B99" s="19" t="s">
        <v>277</v>
      </c>
      <c r="C99" s="19" t="s">
        <v>276</v>
      </c>
      <c r="D99" s="19" t="s">
        <v>11</v>
      </c>
      <c r="E99" s="19" t="s">
        <v>310</v>
      </c>
      <c r="F99" s="28" t="s">
        <v>1671</v>
      </c>
      <c r="G99" s="19" t="s">
        <v>384</v>
      </c>
      <c r="H99" s="18" t="s">
        <v>269</v>
      </c>
      <c r="I99" s="18" t="s">
        <v>271</v>
      </c>
      <c r="J99" s="17">
        <v>28000</v>
      </c>
      <c r="K99" s="18"/>
      <c r="L99" s="18"/>
      <c r="M99" s="35" t="s">
        <v>137</v>
      </c>
      <c r="N99" s="19"/>
      <c r="O99" s="18" t="s">
        <v>2586</v>
      </c>
      <c r="P99" s="36" t="s">
        <v>2587</v>
      </c>
      <c r="Q99" s="18" t="s">
        <v>1220</v>
      </c>
      <c r="R99" s="18" t="s">
        <v>1190</v>
      </c>
      <c r="S99" s="18" t="s">
        <v>60</v>
      </c>
      <c r="T99" s="18" t="s">
        <v>1225</v>
      </c>
      <c r="U99" s="18" t="s">
        <v>1226</v>
      </c>
      <c r="V99" s="36" t="s">
        <v>2588</v>
      </c>
      <c r="W99" s="17">
        <v>28000</v>
      </c>
      <c r="X99" s="18" t="s">
        <v>1182</v>
      </c>
      <c r="Y99" s="36" t="s">
        <v>2589</v>
      </c>
      <c r="Z99" s="17">
        <v>28000</v>
      </c>
      <c r="AA99" s="36" t="s">
        <v>2590</v>
      </c>
      <c r="AB99" s="19"/>
      <c r="AC99" s="19"/>
      <c r="AD99" s="19"/>
      <c r="AE99" s="19" t="s">
        <v>2591</v>
      </c>
      <c r="AF99" s="19" t="s">
        <v>3463</v>
      </c>
      <c r="AG99" s="19" t="s">
        <v>3467</v>
      </c>
      <c r="AH99" s="19" t="s">
        <v>1223</v>
      </c>
      <c r="AI99" s="19" t="s">
        <v>1570</v>
      </c>
      <c r="AJ99" s="15"/>
      <c r="AK99" s="15"/>
      <c r="AL99" s="16">
        <f t="shared" si="6"/>
        <v>28000</v>
      </c>
      <c r="AM99" s="42">
        <v>23082</v>
      </c>
      <c r="AN99" s="18"/>
      <c r="AO99" s="18" t="s">
        <v>2660</v>
      </c>
      <c r="AP99" s="18" t="s">
        <v>2660</v>
      </c>
      <c r="AQ99" s="18" t="s">
        <v>2660</v>
      </c>
      <c r="AR99" s="15">
        <v>28000</v>
      </c>
      <c r="AS99" s="18" t="s">
        <v>2395</v>
      </c>
      <c r="AT99" s="18"/>
    </row>
    <row r="100" spans="1:46" s="23" customFormat="1" ht="72" hidden="1" x14ac:dyDescent="0.2">
      <c r="A100" s="19" t="s">
        <v>23</v>
      </c>
      <c r="B100" s="19" t="s">
        <v>277</v>
      </c>
      <c r="C100" s="19" t="s">
        <v>276</v>
      </c>
      <c r="D100" s="19" t="s">
        <v>11</v>
      </c>
      <c r="E100" s="19" t="s">
        <v>310</v>
      </c>
      <c r="F100" s="28" t="s">
        <v>1672</v>
      </c>
      <c r="G100" s="19" t="s">
        <v>385</v>
      </c>
      <c r="H100" s="18" t="s">
        <v>269</v>
      </c>
      <c r="I100" s="18" t="s">
        <v>271</v>
      </c>
      <c r="J100" s="17">
        <v>111800</v>
      </c>
      <c r="K100" s="18"/>
      <c r="L100" s="18"/>
      <c r="M100" s="35" t="s">
        <v>137</v>
      </c>
      <c r="N100" s="19"/>
      <c r="O100" s="18" t="s">
        <v>2592</v>
      </c>
      <c r="P100" s="36" t="s">
        <v>2587</v>
      </c>
      <c r="Q100" s="18" t="s">
        <v>1227</v>
      </c>
      <c r="R100" s="18" t="s">
        <v>1190</v>
      </c>
      <c r="S100" s="18" t="s">
        <v>60</v>
      </c>
      <c r="T100" s="18"/>
      <c r="U100" s="18"/>
      <c r="V100" s="131" t="s">
        <v>2593</v>
      </c>
      <c r="W100" s="17">
        <v>111800</v>
      </c>
      <c r="X100" s="18" t="s">
        <v>1182</v>
      </c>
      <c r="Y100" s="36" t="s">
        <v>2589</v>
      </c>
      <c r="Z100" s="17">
        <v>111800</v>
      </c>
      <c r="AA100" s="36" t="s">
        <v>2594</v>
      </c>
      <c r="AB100" s="19"/>
      <c r="AC100" s="19"/>
      <c r="AD100" s="19"/>
      <c r="AE100" s="19" t="s">
        <v>2595</v>
      </c>
      <c r="AF100" s="19" t="s">
        <v>3476</v>
      </c>
      <c r="AG100" s="19" t="s">
        <v>3467</v>
      </c>
      <c r="AH100" s="19" t="s">
        <v>1223</v>
      </c>
      <c r="AI100" s="19" t="s">
        <v>1570</v>
      </c>
      <c r="AJ100" s="15"/>
      <c r="AK100" s="15"/>
      <c r="AL100" s="16">
        <f t="shared" si="6"/>
        <v>111800</v>
      </c>
      <c r="AM100" s="42">
        <v>23082</v>
      </c>
      <c r="AN100" s="18" t="s">
        <v>2660</v>
      </c>
      <c r="AO100" s="18" t="s">
        <v>2660</v>
      </c>
      <c r="AP100" s="18" t="s">
        <v>2660</v>
      </c>
      <c r="AQ100" s="18" t="s">
        <v>2660</v>
      </c>
      <c r="AR100" s="15">
        <v>111800</v>
      </c>
      <c r="AS100" s="18" t="s">
        <v>2395</v>
      </c>
      <c r="AT100" s="18"/>
    </row>
    <row r="101" spans="1:46" s="23" customFormat="1" ht="144" hidden="1" x14ac:dyDescent="0.2">
      <c r="A101" s="19" t="s">
        <v>23</v>
      </c>
      <c r="B101" s="19" t="s">
        <v>277</v>
      </c>
      <c r="C101" s="19" t="s">
        <v>276</v>
      </c>
      <c r="D101" s="19" t="s">
        <v>11</v>
      </c>
      <c r="E101" s="19" t="s">
        <v>310</v>
      </c>
      <c r="F101" s="28" t="s">
        <v>1673</v>
      </c>
      <c r="G101" s="19" t="s">
        <v>386</v>
      </c>
      <c r="H101" s="18" t="s">
        <v>387</v>
      </c>
      <c r="I101" s="18" t="s">
        <v>271</v>
      </c>
      <c r="J101" s="17">
        <v>409600</v>
      </c>
      <c r="K101" s="18"/>
      <c r="L101" s="18"/>
      <c r="M101" s="35" t="s">
        <v>137</v>
      </c>
      <c r="N101" s="19"/>
      <c r="O101" s="36"/>
      <c r="P101" s="36"/>
      <c r="Q101" s="18" t="s">
        <v>1228</v>
      </c>
      <c r="R101" s="18" t="s">
        <v>12</v>
      </c>
      <c r="S101" s="18" t="s">
        <v>81</v>
      </c>
      <c r="T101" s="18" t="s">
        <v>1229</v>
      </c>
      <c r="U101" s="18" t="s">
        <v>1230</v>
      </c>
      <c r="V101" s="36"/>
      <c r="W101" s="17">
        <v>408312</v>
      </c>
      <c r="X101" s="18" t="s">
        <v>1182</v>
      </c>
      <c r="Y101" s="36"/>
      <c r="Z101" s="17">
        <v>408312</v>
      </c>
      <c r="AA101" s="36"/>
      <c r="AB101" s="19"/>
      <c r="AC101" s="19"/>
      <c r="AD101" s="19"/>
      <c r="AE101" s="19" t="s">
        <v>2596</v>
      </c>
      <c r="AF101" s="19" t="s">
        <v>3470</v>
      </c>
      <c r="AG101" s="19" t="s">
        <v>3467</v>
      </c>
      <c r="AH101" s="19" t="s">
        <v>1223</v>
      </c>
      <c r="AI101" s="19" t="s">
        <v>1570</v>
      </c>
      <c r="AJ101" s="15"/>
      <c r="AK101" s="15"/>
      <c r="AL101" s="16">
        <f t="shared" si="6"/>
        <v>409600</v>
      </c>
      <c r="AM101" s="18" t="s">
        <v>2660</v>
      </c>
      <c r="AN101" s="18" t="s">
        <v>2660</v>
      </c>
      <c r="AO101" s="18" t="s">
        <v>2660</v>
      </c>
      <c r="AP101" s="18" t="s">
        <v>2660</v>
      </c>
      <c r="AQ101" s="18" t="s">
        <v>2660</v>
      </c>
      <c r="AR101" s="15">
        <v>408312</v>
      </c>
      <c r="AS101" s="46" t="s">
        <v>2661</v>
      </c>
      <c r="AT101" s="18"/>
    </row>
    <row r="102" spans="1:46" s="23" customFormat="1" ht="72" hidden="1" x14ac:dyDescent="0.2">
      <c r="A102" s="19" t="s">
        <v>23</v>
      </c>
      <c r="B102" s="19" t="s">
        <v>277</v>
      </c>
      <c r="C102" s="19" t="s">
        <v>276</v>
      </c>
      <c r="D102" s="19" t="s">
        <v>11</v>
      </c>
      <c r="E102" s="19" t="s">
        <v>310</v>
      </c>
      <c r="F102" s="28" t="s">
        <v>1674</v>
      </c>
      <c r="G102" s="19" t="s">
        <v>388</v>
      </c>
      <c r="H102" s="18" t="s">
        <v>319</v>
      </c>
      <c r="I102" s="18" t="s">
        <v>274</v>
      </c>
      <c r="J102" s="17">
        <v>46000</v>
      </c>
      <c r="K102" s="18"/>
      <c r="L102" s="18"/>
      <c r="M102" s="35" t="s">
        <v>137</v>
      </c>
      <c r="N102" s="19"/>
      <c r="O102" s="36" t="s">
        <v>2597</v>
      </c>
      <c r="P102" s="36" t="s">
        <v>2598</v>
      </c>
      <c r="Q102" s="18" t="s">
        <v>1231</v>
      </c>
      <c r="R102" s="18" t="s">
        <v>1190</v>
      </c>
      <c r="S102" s="18" t="s">
        <v>60</v>
      </c>
      <c r="T102" s="18"/>
      <c r="U102" s="18"/>
      <c r="V102" s="36" t="s">
        <v>2599</v>
      </c>
      <c r="W102" s="17">
        <v>46000</v>
      </c>
      <c r="X102" s="18" t="s">
        <v>1182</v>
      </c>
      <c r="Y102" s="36" t="s">
        <v>2600</v>
      </c>
      <c r="Z102" s="17">
        <v>46000</v>
      </c>
      <c r="AA102" s="36"/>
      <c r="AB102" s="19"/>
      <c r="AC102" s="19"/>
      <c r="AD102" s="19"/>
      <c r="AE102" s="19" t="s">
        <v>1223</v>
      </c>
      <c r="AF102" s="19" t="s">
        <v>3470</v>
      </c>
      <c r="AG102" s="19" t="s">
        <v>3467</v>
      </c>
      <c r="AH102" s="19" t="s">
        <v>1223</v>
      </c>
      <c r="AI102" s="19" t="s">
        <v>1570</v>
      </c>
      <c r="AJ102" s="15"/>
      <c r="AK102" s="15"/>
      <c r="AL102" s="16">
        <f t="shared" si="6"/>
        <v>46000</v>
      </c>
      <c r="AM102" s="42">
        <v>23102</v>
      </c>
      <c r="AN102" s="18" t="s">
        <v>2660</v>
      </c>
      <c r="AO102" s="18" t="s">
        <v>2662</v>
      </c>
      <c r="AP102" s="18" t="s">
        <v>2662</v>
      </c>
      <c r="AQ102" s="18" t="s">
        <v>2662</v>
      </c>
      <c r="AR102" s="15">
        <v>46000</v>
      </c>
      <c r="AS102" s="18" t="s">
        <v>2395</v>
      </c>
      <c r="AT102" s="18"/>
    </row>
    <row r="103" spans="1:46" s="23" customFormat="1" ht="72" hidden="1" x14ac:dyDescent="0.2">
      <c r="A103" s="19" t="s">
        <v>23</v>
      </c>
      <c r="B103" s="19" t="s">
        <v>277</v>
      </c>
      <c r="C103" s="19" t="s">
        <v>276</v>
      </c>
      <c r="D103" s="19" t="s">
        <v>11</v>
      </c>
      <c r="E103" s="19" t="s">
        <v>310</v>
      </c>
      <c r="F103" s="28" t="s">
        <v>1675</v>
      </c>
      <c r="G103" s="19" t="s">
        <v>389</v>
      </c>
      <c r="H103" s="18" t="s">
        <v>270</v>
      </c>
      <c r="I103" s="18" t="s">
        <v>274</v>
      </c>
      <c r="J103" s="17">
        <v>58000</v>
      </c>
      <c r="K103" s="18"/>
      <c r="L103" s="18"/>
      <c r="M103" s="35" t="s">
        <v>137</v>
      </c>
      <c r="N103" s="19"/>
      <c r="O103" s="36" t="s">
        <v>2601</v>
      </c>
      <c r="P103" s="36" t="s">
        <v>2598</v>
      </c>
      <c r="Q103" s="18" t="s">
        <v>1231</v>
      </c>
      <c r="R103" s="18" t="s">
        <v>1190</v>
      </c>
      <c r="S103" s="18" t="s">
        <v>60</v>
      </c>
      <c r="T103" s="18"/>
      <c r="U103" s="18"/>
      <c r="V103" s="36" t="s">
        <v>2599</v>
      </c>
      <c r="W103" s="17">
        <v>58000</v>
      </c>
      <c r="X103" s="18" t="s">
        <v>1182</v>
      </c>
      <c r="Y103" s="36" t="s">
        <v>2600</v>
      </c>
      <c r="Z103" s="17">
        <v>58000</v>
      </c>
      <c r="AA103" s="36"/>
      <c r="AB103" s="19"/>
      <c r="AC103" s="19"/>
      <c r="AD103" s="19"/>
      <c r="AE103" s="19" t="s">
        <v>1223</v>
      </c>
      <c r="AF103" s="19" t="s">
        <v>3470</v>
      </c>
      <c r="AG103" s="19" t="s">
        <v>3467</v>
      </c>
      <c r="AH103" s="19" t="s">
        <v>1223</v>
      </c>
      <c r="AI103" s="19" t="s">
        <v>1570</v>
      </c>
      <c r="AJ103" s="15"/>
      <c r="AK103" s="15"/>
      <c r="AL103" s="16">
        <f t="shared" si="6"/>
        <v>58000</v>
      </c>
      <c r="AM103" s="42">
        <v>23102</v>
      </c>
      <c r="AN103" s="18" t="s">
        <v>2660</v>
      </c>
      <c r="AO103" s="18" t="s">
        <v>2662</v>
      </c>
      <c r="AP103" s="18" t="s">
        <v>2662</v>
      </c>
      <c r="AQ103" s="18" t="s">
        <v>2662</v>
      </c>
      <c r="AR103" s="15">
        <v>58000</v>
      </c>
      <c r="AS103" s="18" t="s">
        <v>2395</v>
      </c>
      <c r="AT103" s="18"/>
    </row>
    <row r="104" spans="1:46" s="23" customFormat="1" ht="72" hidden="1" x14ac:dyDescent="0.2">
      <c r="A104" s="19" t="s">
        <v>23</v>
      </c>
      <c r="B104" s="19" t="s">
        <v>277</v>
      </c>
      <c r="C104" s="19" t="s">
        <v>276</v>
      </c>
      <c r="D104" s="19" t="s">
        <v>11</v>
      </c>
      <c r="E104" s="19" t="s">
        <v>310</v>
      </c>
      <c r="F104" s="28" t="s">
        <v>1676</v>
      </c>
      <c r="G104" s="19" t="s">
        <v>390</v>
      </c>
      <c r="H104" s="18" t="s">
        <v>269</v>
      </c>
      <c r="I104" s="18" t="s">
        <v>273</v>
      </c>
      <c r="J104" s="17">
        <v>15000</v>
      </c>
      <c r="K104" s="18"/>
      <c r="L104" s="18"/>
      <c r="M104" s="35" t="s">
        <v>137</v>
      </c>
      <c r="N104" s="19"/>
      <c r="O104" s="18" t="s">
        <v>2602</v>
      </c>
      <c r="P104" s="36" t="s">
        <v>2603</v>
      </c>
      <c r="Q104" s="18" t="s">
        <v>1231</v>
      </c>
      <c r="R104" s="18" t="s">
        <v>1190</v>
      </c>
      <c r="S104" s="18" t="s">
        <v>60</v>
      </c>
      <c r="T104" s="18"/>
      <c r="U104" s="18"/>
      <c r="V104" s="36" t="s">
        <v>2604</v>
      </c>
      <c r="W104" s="17">
        <v>14200</v>
      </c>
      <c r="X104" s="18" t="s">
        <v>1182</v>
      </c>
      <c r="Y104" s="36" t="s">
        <v>2605</v>
      </c>
      <c r="Z104" s="17">
        <v>14200</v>
      </c>
      <c r="AA104" s="36"/>
      <c r="AB104" s="19"/>
      <c r="AC104" s="19"/>
      <c r="AD104" s="19"/>
      <c r="AE104" s="19" t="s">
        <v>2606</v>
      </c>
      <c r="AF104" s="19" t="s">
        <v>3463</v>
      </c>
      <c r="AG104" s="19" t="s">
        <v>3467</v>
      </c>
      <c r="AH104" s="19" t="s">
        <v>1223</v>
      </c>
      <c r="AI104" s="19" t="s">
        <v>1570</v>
      </c>
      <c r="AJ104" s="15"/>
      <c r="AK104" s="15"/>
      <c r="AL104" s="16">
        <f t="shared" si="6"/>
        <v>15000</v>
      </c>
      <c r="AM104" s="42">
        <v>23083</v>
      </c>
      <c r="AN104" s="18" t="s">
        <v>2663</v>
      </c>
      <c r="AO104" s="18" t="s">
        <v>2660</v>
      </c>
      <c r="AP104" s="18" t="s">
        <v>2660</v>
      </c>
      <c r="AQ104" s="18" t="s">
        <v>2660</v>
      </c>
      <c r="AR104" s="15">
        <v>14200</v>
      </c>
      <c r="AS104" s="46" t="s">
        <v>2664</v>
      </c>
      <c r="AT104" s="18"/>
    </row>
    <row r="105" spans="1:46" s="23" customFormat="1" ht="72" hidden="1" x14ac:dyDescent="0.2">
      <c r="A105" s="19" t="s">
        <v>23</v>
      </c>
      <c r="B105" s="19" t="s">
        <v>277</v>
      </c>
      <c r="C105" s="19" t="s">
        <v>276</v>
      </c>
      <c r="D105" s="19" t="s">
        <v>11</v>
      </c>
      <c r="E105" s="19" t="s">
        <v>310</v>
      </c>
      <c r="F105" s="28" t="s">
        <v>1677</v>
      </c>
      <c r="G105" s="19" t="s">
        <v>391</v>
      </c>
      <c r="H105" s="18" t="s">
        <v>291</v>
      </c>
      <c r="I105" s="18" t="s">
        <v>273</v>
      </c>
      <c r="J105" s="17">
        <v>181500</v>
      </c>
      <c r="K105" s="18"/>
      <c r="L105" s="18"/>
      <c r="M105" s="35" t="s">
        <v>137</v>
      </c>
      <c r="N105" s="19"/>
      <c r="O105" s="36" t="s">
        <v>2597</v>
      </c>
      <c r="P105" s="36" t="s">
        <v>2598</v>
      </c>
      <c r="Q105" s="18" t="s">
        <v>1231</v>
      </c>
      <c r="R105" s="18" t="s">
        <v>1190</v>
      </c>
      <c r="S105" s="18" t="s">
        <v>60</v>
      </c>
      <c r="T105" s="18"/>
      <c r="U105" s="18"/>
      <c r="V105" s="36" t="s">
        <v>2599</v>
      </c>
      <c r="W105" s="17">
        <v>173019</v>
      </c>
      <c r="X105" s="18" t="s">
        <v>1182</v>
      </c>
      <c r="Y105" s="36" t="s">
        <v>2600</v>
      </c>
      <c r="Z105" s="17">
        <v>173019</v>
      </c>
      <c r="AA105" s="36"/>
      <c r="AB105" s="19"/>
      <c r="AC105" s="19"/>
      <c r="AD105" s="19"/>
      <c r="AE105" s="19" t="s">
        <v>1223</v>
      </c>
      <c r="AF105" s="19" t="s">
        <v>3470</v>
      </c>
      <c r="AG105" s="19" t="s">
        <v>3467</v>
      </c>
      <c r="AH105" s="19" t="s">
        <v>1223</v>
      </c>
      <c r="AI105" s="19" t="s">
        <v>1570</v>
      </c>
      <c r="AJ105" s="15"/>
      <c r="AK105" s="15"/>
      <c r="AL105" s="16">
        <f t="shared" si="6"/>
        <v>181500</v>
      </c>
      <c r="AM105" s="42">
        <v>23102</v>
      </c>
      <c r="AN105" s="18" t="s">
        <v>2660</v>
      </c>
      <c r="AO105" s="18" t="s">
        <v>2662</v>
      </c>
      <c r="AP105" s="18" t="s">
        <v>2662</v>
      </c>
      <c r="AQ105" s="18" t="s">
        <v>2662</v>
      </c>
      <c r="AR105" s="15">
        <v>173019</v>
      </c>
      <c r="AS105" s="134" t="s">
        <v>2665</v>
      </c>
      <c r="AT105" s="18"/>
    </row>
    <row r="106" spans="1:46" s="23" customFormat="1" ht="72" hidden="1" x14ac:dyDescent="0.2">
      <c r="A106" s="19" t="s">
        <v>23</v>
      </c>
      <c r="B106" s="19" t="s">
        <v>277</v>
      </c>
      <c r="C106" s="19" t="s">
        <v>276</v>
      </c>
      <c r="D106" s="19" t="s">
        <v>11</v>
      </c>
      <c r="E106" s="19" t="s">
        <v>310</v>
      </c>
      <c r="F106" s="28" t="s">
        <v>1678</v>
      </c>
      <c r="G106" s="19" t="s">
        <v>392</v>
      </c>
      <c r="H106" s="18" t="s">
        <v>269</v>
      </c>
      <c r="I106" s="18" t="s">
        <v>273</v>
      </c>
      <c r="J106" s="17">
        <v>19800</v>
      </c>
      <c r="K106" s="18"/>
      <c r="L106" s="18"/>
      <c r="M106" s="35" t="s">
        <v>137</v>
      </c>
      <c r="N106" s="19"/>
      <c r="O106" s="36" t="s">
        <v>2597</v>
      </c>
      <c r="P106" s="36" t="s">
        <v>2598</v>
      </c>
      <c r="Q106" s="18" t="s">
        <v>1231</v>
      </c>
      <c r="R106" s="18" t="s">
        <v>1190</v>
      </c>
      <c r="S106" s="18" t="s">
        <v>60</v>
      </c>
      <c r="T106" s="18"/>
      <c r="U106" s="18"/>
      <c r="V106" s="36" t="s">
        <v>2599</v>
      </c>
      <c r="W106" s="17">
        <v>19800</v>
      </c>
      <c r="X106" s="18" t="s">
        <v>1182</v>
      </c>
      <c r="Y106" s="36" t="s">
        <v>2600</v>
      </c>
      <c r="Z106" s="17">
        <v>19800</v>
      </c>
      <c r="AA106" s="36"/>
      <c r="AB106" s="19"/>
      <c r="AC106" s="19"/>
      <c r="AD106" s="19"/>
      <c r="AE106" s="19" t="s">
        <v>1223</v>
      </c>
      <c r="AF106" s="19" t="s">
        <v>3470</v>
      </c>
      <c r="AG106" s="19" t="s">
        <v>3467</v>
      </c>
      <c r="AH106" s="19" t="s">
        <v>1223</v>
      </c>
      <c r="AI106" s="19" t="s">
        <v>1570</v>
      </c>
      <c r="AJ106" s="15"/>
      <c r="AK106" s="15"/>
      <c r="AL106" s="16">
        <f t="shared" si="6"/>
        <v>19800</v>
      </c>
      <c r="AM106" s="42">
        <v>23102</v>
      </c>
      <c r="AN106" s="18" t="s">
        <v>2660</v>
      </c>
      <c r="AO106" s="18" t="s">
        <v>2662</v>
      </c>
      <c r="AP106" s="18" t="s">
        <v>2662</v>
      </c>
      <c r="AQ106" s="18" t="s">
        <v>2662</v>
      </c>
      <c r="AR106" s="15">
        <v>19800</v>
      </c>
      <c r="AS106" s="18" t="s">
        <v>2395</v>
      </c>
      <c r="AT106" s="18"/>
    </row>
    <row r="107" spans="1:46" s="23" customFormat="1" ht="72" hidden="1" x14ac:dyDescent="0.2">
      <c r="A107" s="19" t="s">
        <v>23</v>
      </c>
      <c r="B107" s="19" t="s">
        <v>277</v>
      </c>
      <c r="C107" s="19" t="s">
        <v>276</v>
      </c>
      <c r="D107" s="19" t="s">
        <v>11</v>
      </c>
      <c r="E107" s="19" t="s">
        <v>310</v>
      </c>
      <c r="F107" s="28" t="s">
        <v>1679</v>
      </c>
      <c r="G107" s="19" t="s">
        <v>393</v>
      </c>
      <c r="H107" s="18" t="s">
        <v>319</v>
      </c>
      <c r="I107" s="18" t="s">
        <v>273</v>
      </c>
      <c r="J107" s="17">
        <v>60000</v>
      </c>
      <c r="K107" s="18"/>
      <c r="L107" s="18"/>
      <c r="M107" s="35" t="s">
        <v>137</v>
      </c>
      <c r="N107" s="19"/>
      <c r="O107" s="36" t="s">
        <v>2597</v>
      </c>
      <c r="P107" s="36" t="s">
        <v>2598</v>
      </c>
      <c r="Q107" s="18" t="s">
        <v>1231</v>
      </c>
      <c r="R107" s="18" t="s">
        <v>1190</v>
      </c>
      <c r="S107" s="18" t="s">
        <v>60</v>
      </c>
      <c r="T107" s="18"/>
      <c r="U107" s="18"/>
      <c r="V107" s="36" t="s">
        <v>2599</v>
      </c>
      <c r="W107" s="17">
        <v>38800</v>
      </c>
      <c r="X107" s="18" t="s">
        <v>1182</v>
      </c>
      <c r="Y107" s="36" t="s">
        <v>2600</v>
      </c>
      <c r="Z107" s="17">
        <v>38800</v>
      </c>
      <c r="AA107" s="36"/>
      <c r="AB107" s="19"/>
      <c r="AC107" s="19"/>
      <c r="AD107" s="19"/>
      <c r="AE107" s="19" t="s">
        <v>1223</v>
      </c>
      <c r="AF107" s="19" t="s">
        <v>3470</v>
      </c>
      <c r="AG107" s="19" t="s">
        <v>3467</v>
      </c>
      <c r="AH107" s="19" t="s">
        <v>1223</v>
      </c>
      <c r="AI107" s="19" t="s">
        <v>1570</v>
      </c>
      <c r="AJ107" s="15"/>
      <c r="AK107" s="15"/>
      <c r="AL107" s="16">
        <f t="shared" si="6"/>
        <v>60000</v>
      </c>
      <c r="AM107" s="42">
        <v>23102</v>
      </c>
      <c r="AN107" s="18" t="s">
        <v>2660</v>
      </c>
      <c r="AO107" s="18" t="s">
        <v>2662</v>
      </c>
      <c r="AP107" s="18" t="s">
        <v>2662</v>
      </c>
      <c r="AQ107" s="18" t="s">
        <v>2662</v>
      </c>
      <c r="AR107" s="15">
        <v>38800</v>
      </c>
      <c r="AS107" s="46" t="s">
        <v>2666</v>
      </c>
      <c r="AT107" s="18"/>
    </row>
    <row r="108" spans="1:46" s="23" customFormat="1" ht="72" hidden="1" x14ac:dyDescent="0.2">
      <c r="A108" s="19" t="s">
        <v>23</v>
      </c>
      <c r="B108" s="19" t="s">
        <v>277</v>
      </c>
      <c r="C108" s="19" t="s">
        <v>276</v>
      </c>
      <c r="D108" s="19" t="s">
        <v>11</v>
      </c>
      <c r="E108" s="19" t="s">
        <v>310</v>
      </c>
      <c r="F108" s="28" t="s">
        <v>1680</v>
      </c>
      <c r="G108" s="19" t="s">
        <v>394</v>
      </c>
      <c r="H108" s="18" t="s">
        <v>319</v>
      </c>
      <c r="I108" s="18" t="s">
        <v>273</v>
      </c>
      <c r="J108" s="17">
        <v>32000</v>
      </c>
      <c r="K108" s="18"/>
      <c r="L108" s="18"/>
      <c r="M108" s="35" t="s">
        <v>137</v>
      </c>
      <c r="N108" s="19"/>
      <c r="O108" s="18" t="s">
        <v>2602</v>
      </c>
      <c r="P108" s="36" t="s">
        <v>2603</v>
      </c>
      <c r="Q108" s="18" t="s">
        <v>1231</v>
      </c>
      <c r="R108" s="18" t="s">
        <v>1190</v>
      </c>
      <c r="S108" s="18" t="s">
        <v>60</v>
      </c>
      <c r="T108" s="18"/>
      <c r="U108" s="18"/>
      <c r="V108" s="36" t="s">
        <v>2604</v>
      </c>
      <c r="W108" s="17">
        <v>30800</v>
      </c>
      <c r="X108" s="18" t="s">
        <v>1182</v>
      </c>
      <c r="Y108" s="36" t="s">
        <v>2605</v>
      </c>
      <c r="Z108" s="17">
        <v>30800</v>
      </c>
      <c r="AA108" s="36"/>
      <c r="AB108" s="19"/>
      <c r="AC108" s="19"/>
      <c r="AD108" s="19"/>
      <c r="AE108" s="19" t="s">
        <v>2606</v>
      </c>
      <c r="AF108" s="19" t="s">
        <v>3463</v>
      </c>
      <c r="AG108" s="19" t="s">
        <v>3467</v>
      </c>
      <c r="AH108" s="19" t="s">
        <v>1223</v>
      </c>
      <c r="AI108" s="19" t="s">
        <v>1570</v>
      </c>
      <c r="AJ108" s="15"/>
      <c r="AK108" s="15"/>
      <c r="AL108" s="16">
        <f t="shared" si="6"/>
        <v>32000</v>
      </c>
      <c r="AM108" s="42">
        <v>23083</v>
      </c>
      <c r="AN108" s="18" t="s">
        <v>2660</v>
      </c>
      <c r="AO108" s="18" t="s">
        <v>2660</v>
      </c>
      <c r="AP108" s="18" t="s">
        <v>2660</v>
      </c>
      <c r="AQ108" s="18" t="s">
        <v>2660</v>
      </c>
      <c r="AR108" s="15">
        <v>30800</v>
      </c>
      <c r="AS108" s="15">
        <v>1200</v>
      </c>
      <c r="AT108" s="18"/>
    </row>
    <row r="109" spans="1:46" s="23" customFormat="1" ht="72" hidden="1" x14ac:dyDescent="0.2">
      <c r="A109" s="19" t="s">
        <v>23</v>
      </c>
      <c r="B109" s="19" t="s">
        <v>277</v>
      </c>
      <c r="C109" s="19" t="s">
        <v>276</v>
      </c>
      <c r="D109" s="19" t="s">
        <v>11</v>
      </c>
      <c r="E109" s="19" t="s">
        <v>310</v>
      </c>
      <c r="F109" s="28" t="s">
        <v>1681</v>
      </c>
      <c r="G109" s="19" t="s">
        <v>395</v>
      </c>
      <c r="H109" s="18" t="s">
        <v>270</v>
      </c>
      <c r="I109" s="18" t="s">
        <v>273</v>
      </c>
      <c r="J109" s="17">
        <v>53500</v>
      </c>
      <c r="K109" s="18"/>
      <c r="L109" s="18"/>
      <c r="M109" s="35" t="s">
        <v>137</v>
      </c>
      <c r="N109" s="19"/>
      <c r="O109" s="36" t="s">
        <v>2597</v>
      </c>
      <c r="P109" s="36" t="s">
        <v>2598</v>
      </c>
      <c r="Q109" s="18" t="s">
        <v>1231</v>
      </c>
      <c r="R109" s="18" t="s">
        <v>1190</v>
      </c>
      <c r="S109" s="18" t="s">
        <v>60</v>
      </c>
      <c r="T109" s="18"/>
      <c r="U109" s="18"/>
      <c r="V109" s="36" t="s">
        <v>2599</v>
      </c>
      <c r="W109" s="17">
        <v>53500</v>
      </c>
      <c r="X109" s="18" t="s">
        <v>1182</v>
      </c>
      <c r="Y109" s="36" t="s">
        <v>2600</v>
      </c>
      <c r="Z109" s="17">
        <v>53500</v>
      </c>
      <c r="AA109" s="36"/>
      <c r="AB109" s="19"/>
      <c r="AC109" s="19"/>
      <c r="AD109" s="19"/>
      <c r="AE109" s="19" t="s">
        <v>1223</v>
      </c>
      <c r="AF109" s="19" t="s">
        <v>3470</v>
      </c>
      <c r="AG109" s="19" t="s">
        <v>3467</v>
      </c>
      <c r="AH109" s="19" t="s">
        <v>1223</v>
      </c>
      <c r="AI109" s="19" t="s">
        <v>1570</v>
      </c>
      <c r="AJ109" s="15"/>
      <c r="AK109" s="15"/>
      <c r="AL109" s="16">
        <f t="shared" si="6"/>
        <v>53500</v>
      </c>
      <c r="AM109" s="42">
        <v>23102</v>
      </c>
      <c r="AN109" s="18" t="s">
        <v>2660</v>
      </c>
      <c r="AO109" s="18" t="s">
        <v>2662</v>
      </c>
      <c r="AP109" s="18" t="s">
        <v>2662</v>
      </c>
      <c r="AQ109" s="18" t="s">
        <v>2662</v>
      </c>
      <c r="AR109" s="15">
        <v>53500</v>
      </c>
      <c r="AS109" s="18" t="s">
        <v>2395</v>
      </c>
      <c r="AT109" s="18"/>
    </row>
    <row r="110" spans="1:46" s="23" customFormat="1" ht="90" hidden="1" x14ac:dyDescent="0.2">
      <c r="A110" s="19" t="s">
        <v>23</v>
      </c>
      <c r="B110" s="19" t="s">
        <v>277</v>
      </c>
      <c r="C110" s="19" t="s">
        <v>276</v>
      </c>
      <c r="D110" s="19" t="s">
        <v>11</v>
      </c>
      <c r="E110" s="19" t="s">
        <v>310</v>
      </c>
      <c r="F110" s="28" t="s">
        <v>1682</v>
      </c>
      <c r="G110" s="19" t="s">
        <v>396</v>
      </c>
      <c r="H110" s="18" t="s">
        <v>270</v>
      </c>
      <c r="I110" s="18" t="s">
        <v>397</v>
      </c>
      <c r="J110" s="17">
        <v>52500</v>
      </c>
      <c r="K110" s="18"/>
      <c r="L110" s="18"/>
      <c r="M110" s="35" t="s">
        <v>137</v>
      </c>
      <c r="N110" s="19"/>
      <c r="O110" s="36" t="s">
        <v>2607</v>
      </c>
      <c r="P110" s="36" t="s">
        <v>2603</v>
      </c>
      <c r="Q110" s="18" t="s">
        <v>1232</v>
      </c>
      <c r="R110" s="18" t="s">
        <v>12</v>
      </c>
      <c r="S110" s="18" t="s">
        <v>116</v>
      </c>
      <c r="T110" s="18"/>
      <c r="U110" s="18"/>
      <c r="V110" s="36" t="s">
        <v>2608</v>
      </c>
      <c r="W110" s="17">
        <v>52430</v>
      </c>
      <c r="X110" s="18" t="s">
        <v>1182</v>
      </c>
      <c r="Y110" s="36" t="s">
        <v>2609</v>
      </c>
      <c r="Z110" s="17">
        <v>52430</v>
      </c>
      <c r="AA110" s="36" t="s">
        <v>2610</v>
      </c>
      <c r="AB110" s="19"/>
      <c r="AC110" s="19"/>
      <c r="AD110" s="19"/>
      <c r="AE110" s="19" t="s">
        <v>2595</v>
      </c>
      <c r="AF110" s="19" t="s">
        <v>3476</v>
      </c>
      <c r="AG110" s="19" t="s">
        <v>3467</v>
      </c>
      <c r="AH110" s="19" t="s">
        <v>1223</v>
      </c>
      <c r="AI110" s="19" t="s">
        <v>1570</v>
      </c>
      <c r="AJ110" s="15"/>
      <c r="AK110" s="15"/>
      <c r="AL110" s="16">
        <f t="shared" si="6"/>
        <v>52500</v>
      </c>
      <c r="AM110" s="42">
        <v>23083</v>
      </c>
      <c r="AN110" s="18" t="s">
        <v>2662</v>
      </c>
      <c r="AO110" s="18" t="s">
        <v>2662</v>
      </c>
      <c r="AP110" s="18" t="s">
        <v>2662</v>
      </c>
      <c r="AQ110" s="18" t="s">
        <v>2662</v>
      </c>
      <c r="AR110" s="15">
        <v>52430</v>
      </c>
      <c r="AS110" s="46" t="s">
        <v>2667</v>
      </c>
      <c r="AT110" s="18"/>
    </row>
    <row r="111" spans="1:46" s="23" customFormat="1" ht="72" hidden="1" x14ac:dyDescent="0.2">
      <c r="A111" s="19" t="s">
        <v>23</v>
      </c>
      <c r="B111" s="19" t="s">
        <v>277</v>
      </c>
      <c r="C111" s="19" t="s">
        <v>276</v>
      </c>
      <c r="D111" s="19" t="s">
        <v>11</v>
      </c>
      <c r="E111" s="19" t="s">
        <v>310</v>
      </c>
      <c r="F111" s="28" t="s">
        <v>1683</v>
      </c>
      <c r="G111" s="19" t="s">
        <v>398</v>
      </c>
      <c r="H111" s="18" t="s">
        <v>317</v>
      </c>
      <c r="I111" s="18" t="s">
        <v>273</v>
      </c>
      <c r="J111" s="17">
        <v>40000</v>
      </c>
      <c r="K111" s="18"/>
      <c r="L111" s="18"/>
      <c r="M111" s="35" t="s">
        <v>137</v>
      </c>
      <c r="N111" s="19"/>
      <c r="O111" s="18" t="s">
        <v>2602</v>
      </c>
      <c r="P111" s="36" t="s">
        <v>2603</v>
      </c>
      <c r="Q111" s="18" t="s">
        <v>1231</v>
      </c>
      <c r="R111" s="18" t="s">
        <v>1190</v>
      </c>
      <c r="S111" s="18" t="s">
        <v>60</v>
      </c>
      <c r="T111" s="18"/>
      <c r="U111" s="18"/>
      <c r="V111" s="36" t="s">
        <v>2604</v>
      </c>
      <c r="W111" s="17">
        <v>40000</v>
      </c>
      <c r="X111" s="18" t="s">
        <v>1182</v>
      </c>
      <c r="Y111" s="36" t="s">
        <v>2605</v>
      </c>
      <c r="Z111" s="17">
        <v>40000</v>
      </c>
      <c r="AA111" s="36"/>
      <c r="AB111" s="19"/>
      <c r="AC111" s="19"/>
      <c r="AD111" s="19"/>
      <c r="AE111" s="19" t="s">
        <v>2606</v>
      </c>
      <c r="AF111" s="19" t="s">
        <v>3463</v>
      </c>
      <c r="AG111" s="19" t="s">
        <v>3467</v>
      </c>
      <c r="AH111" s="19" t="s">
        <v>1223</v>
      </c>
      <c r="AI111" s="19" t="s">
        <v>1570</v>
      </c>
      <c r="AJ111" s="15"/>
      <c r="AK111" s="15"/>
      <c r="AL111" s="16">
        <f t="shared" si="6"/>
        <v>40000</v>
      </c>
      <c r="AM111" s="42">
        <v>23083</v>
      </c>
      <c r="AN111" s="18" t="s">
        <v>2660</v>
      </c>
      <c r="AO111" s="18" t="s">
        <v>2660</v>
      </c>
      <c r="AP111" s="18" t="s">
        <v>2660</v>
      </c>
      <c r="AQ111" s="18" t="s">
        <v>2660</v>
      </c>
      <c r="AR111" s="15">
        <v>40000</v>
      </c>
      <c r="AS111" s="18" t="s">
        <v>2395</v>
      </c>
      <c r="AT111" s="18"/>
    </row>
    <row r="112" spans="1:46" s="23" customFormat="1" ht="72" hidden="1" x14ac:dyDescent="0.2">
      <c r="A112" s="19" t="s">
        <v>23</v>
      </c>
      <c r="B112" s="19" t="s">
        <v>277</v>
      </c>
      <c r="C112" s="19" t="s">
        <v>276</v>
      </c>
      <c r="D112" s="19" t="s">
        <v>11</v>
      </c>
      <c r="E112" s="19" t="s">
        <v>310</v>
      </c>
      <c r="F112" s="28" t="s">
        <v>1684</v>
      </c>
      <c r="G112" s="19" t="s">
        <v>399</v>
      </c>
      <c r="H112" s="18" t="s">
        <v>269</v>
      </c>
      <c r="I112" s="18" t="s">
        <v>397</v>
      </c>
      <c r="J112" s="17">
        <v>40000</v>
      </c>
      <c r="K112" s="18"/>
      <c r="L112" s="18"/>
      <c r="M112" s="35" t="s">
        <v>137</v>
      </c>
      <c r="N112" s="32"/>
      <c r="O112" s="36" t="s">
        <v>2597</v>
      </c>
      <c r="P112" s="36" t="s">
        <v>2598</v>
      </c>
      <c r="Q112" s="18" t="s">
        <v>1231</v>
      </c>
      <c r="R112" s="18" t="s">
        <v>1190</v>
      </c>
      <c r="S112" s="18" t="s">
        <v>60</v>
      </c>
      <c r="T112" s="18"/>
      <c r="U112" s="18"/>
      <c r="V112" s="36" t="s">
        <v>2599</v>
      </c>
      <c r="W112" s="17">
        <v>39000</v>
      </c>
      <c r="X112" s="18" t="s">
        <v>1182</v>
      </c>
      <c r="Y112" s="36" t="s">
        <v>2600</v>
      </c>
      <c r="Z112" s="17">
        <v>39000</v>
      </c>
      <c r="AA112" s="36"/>
      <c r="AB112" s="18"/>
      <c r="AC112" s="18"/>
      <c r="AD112" s="17"/>
      <c r="AE112" s="19" t="s">
        <v>1223</v>
      </c>
      <c r="AF112" s="19" t="s">
        <v>3470</v>
      </c>
      <c r="AG112" s="19" t="s">
        <v>3467</v>
      </c>
      <c r="AH112" s="19" t="s">
        <v>1223</v>
      </c>
      <c r="AI112" s="19" t="s">
        <v>1570</v>
      </c>
      <c r="AJ112" s="15"/>
      <c r="AK112" s="15"/>
      <c r="AL112" s="16">
        <f t="shared" si="6"/>
        <v>40000</v>
      </c>
      <c r="AM112" s="42">
        <v>23102</v>
      </c>
      <c r="AN112" s="18" t="s">
        <v>2660</v>
      </c>
      <c r="AO112" s="18" t="s">
        <v>2662</v>
      </c>
      <c r="AP112" s="18" t="s">
        <v>2662</v>
      </c>
      <c r="AQ112" s="18" t="s">
        <v>2662</v>
      </c>
      <c r="AR112" s="15">
        <v>39000</v>
      </c>
      <c r="AS112" s="46" t="s">
        <v>2668</v>
      </c>
      <c r="AT112" s="18"/>
    </row>
    <row r="113" spans="1:46" s="23" customFormat="1" ht="72" hidden="1" x14ac:dyDescent="0.2">
      <c r="A113" s="19" t="s">
        <v>23</v>
      </c>
      <c r="B113" s="19" t="s">
        <v>277</v>
      </c>
      <c r="C113" s="19" t="s">
        <v>276</v>
      </c>
      <c r="D113" s="19" t="s">
        <v>11</v>
      </c>
      <c r="E113" s="19" t="s">
        <v>310</v>
      </c>
      <c r="F113" s="28" t="s">
        <v>1685</v>
      </c>
      <c r="G113" s="19" t="s">
        <v>400</v>
      </c>
      <c r="H113" s="18" t="s">
        <v>303</v>
      </c>
      <c r="I113" s="18" t="s">
        <v>274</v>
      </c>
      <c r="J113" s="17">
        <v>80000</v>
      </c>
      <c r="K113" s="18"/>
      <c r="L113" s="18"/>
      <c r="M113" s="35" t="s">
        <v>137</v>
      </c>
      <c r="N113" s="32"/>
      <c r="O113" s="36" t="s">
        <v>2601</v>
      </c>
      <c r="P113" s="36" t="s">
        <v>2598</v>
      </c>
      <c r="Q113" s="18" t="s">
        <v>1231</v>
      </c>
      <c r="R113" s="18" t="s">
        <v>1190</v>
      </c>
      <c r="S113" s="18" t="s">
        <v>60</v>
      </c>
      <c r="T113" s="18"/>
      <c r="U113" s="18"/>
      <c r="V113" s="36" t="s">
        <v>2599</v>
      </c>
      <c r="W113" s="17">
        <v>70000</v>
      </c>
      <c r="X113" s="18" t="s">
        <v>1182</v>
      </c>
      <c r="Y113" s="36" t="s">
        <v>2600</v>
      </c>
      <c r="Z113" s="17">
        <v>70000</v>
      </c>
      <c r="AA113" s="36"/>
      <c r="AB113" s="18"/>
      <c r="AC113" s="18"/>
      <c r="AD113" s="17"/>
      <c r="AE113" s="19" t="s">
        <v>1223</v>
      </c>
      <c r="AF113" s="19" t="s">
        <v>3470</v>
      </c>
      <c r="AG113" s="19" t="s">
        <v>3467</v>
      </c>
      <c r="AH113" s="19" t="s">
        <v>1223</v>
      </c>
      <c r="AI113" s="19" t="s">
        <v>1570</v>
      </c>
      <c r="AJ113" s="15"/>
      <c r="AK113" s="15"/>
      <c r="AL113" s="16">
        <f t="shared" si="6"/>
        <v>80000</v>
      </c>
      <c r="AM113" s="42">
        <v>23102</v>
      </c>
      <c r="AN113" s="18" t="s">
        <v>2660</v>
      </c>
      <c r="AO113" s="18" t="s">
        <v>2662</v>
      </c>
      <c r="AP113" s="18" t="s">
        <v>2662</v>
      </c>
      <c r="AQ113" s="18" t="s">
        <v>2662</v>
      </c>
      <c r="AR113" s="15">
        <v>70000</v>
      </c>
      <c r="AS113" s="46" t="s">
        <v>2669</v>
      </c>
      <c r="AT113" s="18"/>
    </row>
    <row r="114" spans="1:46" s="23" customFormat="1" ht="72" hidden="1" x14ac:dyDescent="0.2">
      <c r="A114" s="19" t="s">
        <v>23</v>
      </c>
      <c r="B114" s="19" t="s">
        <v>277</v>
      </c>
      <c r="C114" s="19" t="s">
        <v>276</v>
      </c>
      <c r="D114" s="19" t="s">
        <v>11</v>
      </c>
      <c r="E114" s="19" t="s">
        <v>310</v>
      </c>
      <c r="F114" s="28" t="s">
        <v>1686</v>
      </c>
      <c r="G114" s="19" t="s">
        <v>401</v>
      </c>
      <c r="H114" s="18" t="s">
        <v>402</v>
      </c>
      <c r="I114" s="18" t="s">
        <v>268</v>
      </c>
      <c r="J114" s="17">
        <v>150000</v>
      </c>
      <c r="K114" s="18"/>
      <c r="L114" s="18"/>
      <c r="M114" s="35" t="s">
        <v>137</v>
      </c>
      <c r="N114" s="32"/>
      <c r="O114" s="36" t="s">
        <v>2601</v>
      </c>
      <c r="P114" s="36" t="s">
        <v>2598</v>
      </c>
      <c r="Q114" s="18" t="s">
        <v>1231</v>
      </c>
      <c r="R114" s="18" t="s">
        <v>1190</v>
      </c>
      <c r="S114" s="18" t="s">
        <v>60</v>
      </c>
      <c r="T114" s="18"/>
      <c r="U114" s="18"/>
      <c r="V114" s="36" t="s">
        <v>2599</v>
      </c>
      <c r="W114" s="17">
        <v>115000</v>
      </c>
      <c r="X114" s="18" t="s">
        <v>1182</v>
      </c>
      <c r="Y114" s="36" t="s">
        <v>2600</v>
      </c>
      <c r="Z114" s="17">
        <v>115000</v>
      </c>
      <c r="AA114" s="36"/>
      <c r="AB114" s="18"/>
      <c r="AC114" s="18"/>
      <c r="AD114" s="17"/>
      <c r="AE114" s="19" t="s">
        <v>1223</v>
      </c>
      <c r="AF114" s="19" t="s">
        <v>3470</v>
      </c>
      <c r="AG114" s="19" t="s">
        <v>3467</v>
      </c>
      <c r="AH114" s="19" t="s">
        <v>1223</v>
      </c>
      <c r="AI114" s="19" t="s">
        <v>1570</v>
      </c>
      <c r="AJ114" s="15"/>
      <c r="AK114" s="15"/>
      <c r="AL114" s="16">
        <f t="shared" si="6"/>
        <v>150000</v>
      </c>
      <c r="AM114" s="42">
        <v>23102</v>
      </c>
      <c r="AN114" s="18" t="s">
        <v>2660</v>
      </c>
      <c r="AO114" s="18" t="s">
        <v>2662</v>
      </c>
      <c r="AP114" s="18" t="s">
        <v>2662</v>
      </c>
      <c r="AQ114" s="18" t="s">
        <v>2662</v>
      </c>
      <c r="AR114" s="15">
        <v>115000</v>
      </c>
      <c r="AS114" s="46" t="s">
        <v>2670</v>
      </c>
      <c r="AT114" s="18"/>
    </row>
    <row r="115" spans="1:46" s="23" customFormat="1" ht="72" hidden="1" x14ac:dyDescent="0.2">
      <c r="A115" s="19" t="s">
        <v>23</v>
      </c>
      <c r="B115" s="19" t="s">
        <v>277</v>
      </c>
      <c r="C115" s="19" t="s">
        <v>276</v>
      </c>
      <c r="D115" s="19" t="s">
        <v>11</v>
      </c>
      <c r="E115" s="19" t="s">
        <v>310</v>
      </c>
      <c r="F115" s="28" t="s">
        <v>1687</v>
      </c>
      <c r="G115" s="19" t="s">
        <v>403</v>
      </c>
      <c r="H115" s="18" t="s">
        <v>319</v>
      </c>
      <c r="I115" s="18" t="s">
        <v>271</v>
      </c>
      <c r="J115" s="17">
        <v>58000</v>
      </c>
      <c r="K115" s="18"/>
      <c r="L115" s="18"/>
      <c r="M115" s="35" t="s">
        <v>137</v>
      </c>
      <c r="N115" s="32"/>
      <c r="O115" s="18" t="s">
        <v>2586</v>
      </c>
      <c r="P115" s="36" t="s">
        <v>2587</v>
      </c>
      <c r="Q115" s="20" t="s">
        <v>1220</v>
      </c>
      <c r="R115" s="18" t="s">
        <v>1190</v>
      </c>
      <c r="S115" s="18" t="s">
        <v>60</v>
      </c>
      <c r="T115" s="18" t="s">
        <v>1233</v>
      </c>
      <c r="U115" s="18" t="s">
        <v>1234</v>
      </c>
      <c r="V115" s="36" t="s">
        <v>2588</v>
      </c>
      <c r="W115" s="17">
        <v>58000</v>
      </c>
      <c r="X115" s="18" t="s">
        <v>1182</v>
      </c>
      <c r="Y115" s="36" t="s">
        <v>2589</v>
      </c>
      <c r="Z115" s="17">
        <v>58000</v>
      </c>
      <c r="AA115" s="36" t="s">
        <v>2590</v>
      </c>
      <c r="AB115" s="18"/>
      <c r="AC115" s="18"/>
      <c r="AD115" s="17"/>
      <c r="AE115" s="19" t="s">
        <v>2591</v>
      </c>
      <c r="AF115" s="19" t="s">
        <v>3463</v>
      </c>
      <c r="AG115" s="19" t="s">
        <v>3467</v>
      </c>
      <c r="AH115" s="19" t="s">
        <v>1223</v>
      </c>
      <c r="AI115" s="19" t="s">
        <v>1570</v>
      </c>
      <c r="AJ115" s="15"/>
      <c r="AK115" s="15"/>
      <c r="AL115" s="16">
        <f t="shared" si="6"/>
        <v>58000</v>
      </c>
      <c r="AM115" s="42">
        <v>23082</v>
      </c>
      <c r="AN115" s="18"/>
      <c r="AO115" s="18" t="s">
        <v>2660</v>
      </c>
      <c r="AP115" s="18" t="s">
        <v>2660</v>
      </c>
      <c r="AQ115" s="18" t="s">
        <v>2660</v>
      </c>
      <c r="AR115" s="16">
        <v>58000</v>
      </c>
      <c r="AS115" s="18" t="s">
        <v>2395</v>
      </c>
      <c r="AT115" s="18"/>
    </row>
    <row r="116" spans="1:46" s="23" customFormat="1" ht="72" hidden="1" x14ac:dyDescent="0.2">
      <c r="A116" s="19" t="s">
        <v>23</v>
      </c>
      <c r="B116" s="19" t="s">
        <v>277</v>
      </c>
      <c r="C116" s="19" t="s">
        <v>276</v>
      </c>
      <c r="D116" s="19" t="s">
        <v>11</v>
      </c>
      <c r="E116" s="19" t="s">
        <v>310</v>
      </c>
      <c r="F116" s="28" t="s">
        <v>1688</v>
      </c>
      <c r="G116" s="19" t="s">
        <v>404</v>
      </c>
      <c r="H116" s="18" t="s">
        <v>340</v>
      </c>
      <c r="I116" s="18" t="s">
        <v>405</v>
      </c>
      <c r="J116" s="17">
        <v>36000</v>
      </c>
      <c r="K116" s="18"/>
      <c r="L116" s="18"/>
      <c r="M116" s="35" t="s">
        <v>137</v>
      </c>
      <c r="N116" s="32"/>
      <c r="O116" s="18" t="s">
        <v>2586</v>
      </c>
      <c r="P116" s="36" t="s">
        <v>2587</v>
      </c>
      <c r="Q116" s="20" t="s">
        <v>1220</v>
      </c>
      <c r="R116" s="18" t="s">
        <v>1190</v>
      </c>
      <c r="S116" s="18" t="s">
        <v>60</v>
      </c>
      <c r="T116" s="18" t="s">
        <v>1235</v>
      </c>
      <c r="U116" s="18" t="s">
        <v>1236</v>
      </c>
      <c r="V116" s="36" t="s">
        <v>2588</v>
      </c>
      <c r="W116" s="17">
        <v>36000</v>
      </c>
      <c r="X116" s="18" t="s">
        <v>1182</v>
      </c>
      <c r="Y116" s="36" t="s">
        <v>2589</v>
      </c>
      <c r="Z116" s="17">
        <v>36000</v>
      </c>
      <c r="AA116" s="36" t="s">
        <v>2590</v>
      </c>
      <c r="AB116" s="18"/>
      <c r="AC116" s="18"/>
      <c r="AD116" s="16"/>
      <c r="AE116" s="19" t="s">
        <v>2591</v>
      </c>
      <c r="AF116" s="19" t="s">
        <v>3463</v>
      </c>
      <c r="AG116" s="19" t="s">
        <v>3467</v>
      </c>
      <c r="AH116" s="19" t="s">
        <v>1223</v>
      </c>
      <c r="AI116" s="19" t="s">
        <v>1570</v>
      </c>
      <c r="AJ116" s="15"/>
      <c r="AK116" s="15"/>
      <c r="AL116" s="16">
        <f t="shared" si="6"/>
        <v>36000</v>
      </c>
      <c r="AM116" s="42">
        <v>23082</v>
      </c>
      <c r="AN116" s="18"/>
      <c r="AO116" s="18" t="s">
        <v>2660</v>
      </c>
      <c r="AP116" s="18" t="s">
        <v>2660</v>
      </c>
      <c r="AQ116" s="18" t="s">
        <v>2660</v>
      </c>
      <c r="AR116" s="16">
        <v>36000</v>
      </c>
      <c r="AS116" s="18" t="s">
        <v>2395</v>
      </c>
      <c r="AT116" s="18"/>
    </row>
    <row r="117" spans="1:46" s="23" customFormat="1" ht="72" hidden="1" x14ac:dyDescent="0.2">
      <c r="A117" s="19" t="s">
        <v>23</v>
      </c>
      <c r="B117" s="19" t="s">
        <v>277</v>
      </c>
      <c r="C117" s="19" t="s">
        <v>276</v>
      </c>
      <c r="D117" s="19" t="s">
        <v>11</v>
      </c>
      <c r="E117" s="19" t="s">
        <v>310</v>
      </c>
      <c r="F117" s="28" t="s">
        <v>1689</v>
      </c>
      <c r="G117" s="19" t="s">
        <v>406</v>
      </c>
      <c r="H117" s="18" t="s">
        <v>407</v>
      </c>
      <c r="I117" s="18" t="s">
        <v>274</v>
      </c>
      <c r="J117" s="17">
        <v>180000</v>
      </c>
      <c r="K117" s="18"/>
      <c r="L117" s="18"/>
      <c r="M117" s="35" t="s">
        <v>137</v>
      </c>
      <c r="N117" s="32"/>
      <c r="O117" s="18" t="s">
        <v>2611</v>
      </c>
      <c r="P117" s="36" t="s">
        <v>2603</v>
      </c>
      <c r="Q117" s="20" t="s">
        <v>1237</v>
      </c>
      <c r="R117" s="18" t="s">
        <v>1190</v>
      </c>
      <c r="S117" s="18" t="s">
        <v>81</v>
      </c>
      <c r="T117" s="18"/>
      <c r="U117" s="18"/>
      <c r="V117" s="36" t="s">
        <v>2604</v>
      </c>
      <c r="W117" s="16">
        <v>178191.38</v>
      </c>
      <c r="X117" s="18" t="s">
        <v>1182</v>
      </c>
      <c r="Y117" s="36" t="s">
        <v>2605</v>
      </c>
      <c r="Z117" s="16">
        <v>178191.38</v>
      </c>
      <c r="AA117" s="36" t="s">
        <v>2612</v>
      </c>
      <c r="AB117" s="42">
        <v>23096</v>
      </c>
      <c r="AC117" s="42">
        <v>23096</v>
      </c>
      <c r="AD117" s="16">
        <v>178191.38</v>
      </c>
      <c r="AE117" s="19" t="s">
        <v>2613</v>
      </c>
      <c r="AF117" s="19" t="s">
        <v>3475</v>
      </c>
      <c r="AG117" s="19" t="s">
        <v>3467</v>
      </c>
      <c r="AH117" s="19" t="s">
        <v>1223</v>
      </c>
      <c r="AI117" s="19" t="s">
        <v>1570</v>
      </c>
      <c r="AJ117" s="15"/>
      <c r="AK117" s="15"/>
      <c r="AL117" s="16">
        <f t="shared" si="6"/>
        <v>180000</v>
      </c>
      <c r="AM117" s="42"/>
      <c r="AN117" s="18"/>
      <c r="AO117" s="18"/>
      <c r="AP117" s="18"/>
      <c r="AQ117" s="18"/>
      <c r="AR117" s="15">
        <v>178191.38</v>
      </c>
      <c r="AS117" s="15">
        <v>1808.62</v>
      </c>
      <c r="AT117" s="18"/>
    </row>
    <row r="118" spans="1:46" s="23" customFormat="1" ht="90" hidden="1" x14ac:dyDescent="0.2">
      <c r="A118" s="19" t="s">
        <v>23</v>
      </c>
      <c r="B118" s="19" t="s">
        <v>277</v>
      </c>
      <c r="C118" s="19" t="s">
        <v>276</v>
      </c>
      <c r="D118" s="19" t="s">
        <v>286</v>
      </c>
      <c r="E118" s="19" t="s">
        <v>310</v>
      </c>
      <c r="F118" s="28" t="s">
        <v>1690</v>
      </c>
      <c r="G118" s="19" t="s">
        <v>408</v>
      </c>
      <c r="H118" s="18" t="s">
        <v>270</v>
      </c>
      <c r="I118" s="18" t="s">
        <v>268</v>
      </c>
      <c r="J118" s="17">
        <v>50000</v>
      </c>
      <c r="K118" s="18"/>
      <c r="L118" s="18"/>
      <c r="M118" s="35" t="s">
        <v>137</v>
      </c>
      <c r="N118" s="32"/>
      <c r="O118" s="18" t="s">
        <v>2614</v>
      </c>
      <c r="P118" s="36" t="s">
        <v>2587</v>
      </c>
      <c r="Q118" s="18" t="s">
        <v>1227</v>
      </c>
      <c r="R118" s="18" t="s">
        <v>1190</v>
      </c>
      <c r="S118" s="18" t="s">
        <v>60</v>
      </c>
      <c r="T118" s="18"/>
      <c r="U118" s="18"/>
      <c r="V118" s="36" t="s">
        <v>2588</v>
      </c>
      <c r="W118" s="17">
        <v>50000</v>
      </c>
      <c r="X118" s="18" t="s">
        <v>1182</v>
      </c>
      <c r="Y118" s="36" t="s">
        <v>2589</v>
      </c>
      <c r="Z118" s="17">
        <v>50000</v>
      </c>
      <c r="AA118" s="36" t="s">
        <v>2615</v>
      </c>
      <c r="AB118" s="42">
        <v>23089</v>
      </c>
      <c r="AC118" s="42">
        <v>23089</v>
      </c>
      <c r="AD118" s="17">
        <v>50000</v>
      </c>
      <c r="AE118" s="19" t="s">
        <v>2616</v>
      </c>
      <c r="AF118" s="19" t="s">
        <v>3475</v>
      </c>
      <c r="AG118" s="19" t="s">
        <v>2456</v>
      </c>
      <c r="AH118" s="19" t="s">
        <v>1223</v>
      </c>
      <c r="AI118" s="19" t="s">
        <v>1570</v>
      </c>
      <c r="AJ118" s="15">
        <v>50000</v>
      </c>
      <c r="AK118" s="15"/>
      <c r="AL118" s="16">
        <f t="shared" si="6"/>
        <v>0</v>
      </c>
      <c r="AM118" s="42"/>
      <c r="AN118" s="18"/>
      <c r="AO118" s="18"/>
      <c r="AP118" s="18"/>
      <c r="AQ118" s="18"/>
      <c r="AR118" s="18"/>
      <c r="AS118" s="18"/>
      <c r="AT118" s="18"/>
    </row>
    <row r="119" spans="1:46" s="23" customFormat="1" ht="72" hidden="1" x14ac:dyDescent="0.2">
      <c r="A119" s="19" t="s">
        <v>23</v>
      </c>
      <c r="B119" s="19" t="s">
        <v>277</v>
      </c>
      <c r="C119" s="19" t="s">
        <v>276</v>
      </c>
      <c r="D119" s="19" t="s">
        <v>286</v>
      </c>
      <c r="E119" s="19" t="s">
        <v>310</v>
      </c>
      <c r="F119" s="28" t="s">
        <v>1691</v>
      </c>
      <c r="G119" s="19" t="s">
        <v>409</v>
      </c>
      <c r="H119" s="18" t="s">
        <v>269</v>
      </c>
      <c r="I119" s="18" t="s">
        <v>271</v>
      </c>
      <c r="J119" s="17">
        <v>130000</v>
      </c>
      <c r="K119" s="18"/>
      <c r="L119" s="18"/>
      <c r="M119" s="35" t="s">
        <v>137</v>
      </c>
      <c r="N119" s="32"/>
      <c r="O119" s="18" t="s">
        <v>2617</v>
      </c>
      <c r="P119" s="36" t="s">
        <v>2587</v>
      </c>
      <c r="Q119" s="19" t="s">
        <v>1238</v>
      </c>
      <c r="R119" s="18" t="s">
        <v>1190</v>
      </c>
      <c r="S119" s="18" t="s">
        <v>60</v>
      </c>
      <c r="T119" s="18" t="s">
        <v>1239</v>
      </c>
      <c r="U119" s="18" t="s">
        <v>1240</v>
      </c>
      <c r="V119" s="36" t="s">
        <v>2618</v>
      </c>
      <c r="W119" s="16">
        <v>130000</v>
      </c>
      <c r="X119" s="18" t="s">
        <v>1182</v>
      </c>
      <c r="Y119" s="36" t="s">
        <v>2598</v>
      </c>
      <c r="Z119" s="16">
        <v>130000</v>
      </c>
      <c r="AA119" s="36" t="s">
        <v>2619</v>
      </c>
      <c r="AB119" s="42">
        <v>23086</v>
      </c>
      <c r="AC119" s="42">
        <v>23086</v>
      </c>
      <c r="AD119" s="17">
        <v>130000</v>
      </c>
      <c r="AE119" s="19" t="s">
        <v>2616</v>
      </c>
      <c r="AF119" s="19" t="s">
        <v>3475</v>
      </c>
      <c r="AG119" s="19" t="s">
        <v>2456</v>
      </c>
      <c r="AH119" s="19" t="s">
        <v>1223</v>
      </c>
      <c r="AI119" s="19" t="s">
        <v>1570</v>
      </c>
      <c r="AJ119" s="17">
        <v>130000</v>
      </c>
      <c r="AK119" s="15"/>
      <c r="AL119" s="16">
        <f t="shared" si="6"/>
        <v>0</v>
      </c>
      <c r="AM119" s="42"/>
      <c r="AN119" s="18"/>
      <c r="AO119" s="18"/>
      <c r="AP119" s="18"/>
      <c r="AQ119" s="18"/>
      <c r="AR119" s="18"/>
      <c r="AS119" s="18"/>
      <c r="AT119" s="18"/>
    </row>
    <row r="120" spans="1:46" s="23" customFormat="1" ht="72" hidden="1" x14ac:dyDescent="0.2">
      <c r="A120" s="19" t="s">
        <v>23</v>
      </c>
      <c r="B120" s="19" t="s">
        <v>277</v>
      </c>
      <c r="C120" s="19" t="s">
        <v>276</v>
      </c>
      <c r="D120" s="19" t="s">
        <v>286</v>
      </c>
      <c r="E120" s="19" t="s">
        <v>310</v>
      </c>
      <c r="F120" s="28" t="s">
        <v>1692</v>
      </c>
      <c r="G120" s="19" t="s">
        <v>410</v>
      </c>
      <c r="H120" s="18" t="s">
        <v>270</v>
      </c>
      <c r="I120" s="18" t="s">
        <v>271</v>
      </c>
      <c r="J120" s="17">
        <v>9500</v>
      </c>
      <c r="K120" s="18"/>
      <c r="L120" s="18"/>
      <c r="M120" s="35" t="s">
        <v>137</v>
      </c>
      <c r="N120" s="32"/>
      <c r="O120" s="18" t="s">
        <v>2617</v>
      </c>
      <c r="P120" s="36" t="s">
        <v>2587</v>
      </c>
      <c r="Q120" s="19" t="s">
        <v>1238</v>
      </c>
      <c r="R120" s="18" t="s">
        <v>1190</v>
      </c>
      <c r="S120" s="18" t="s">
        <v>60</v>
      </c>
      <c r="T120" s="18" t="s">
        <v>1241</v>
      </c>
      <c r="U120" s="18" t="s">
        <v>1242</v>
      </c>
      <c r="V120" s="36" t="s">
        <v>2618</v>
      </c>
      <c r="W120" s="17">
        <v>9500</v>
      </c>
      <c r="X120" s="18" t="s">
        <v>1182</v>
      </c>
      <c r="Y120" s="36" t="s">
        <v>2598</v>
      </c>
      <c r="Z120" s="17">
        <v>9500</v>
      </c>
      <c r="AA120" s="36" t="s">
        <v>2619</v>
      </c>
      <c r="AB120" s="42">
        <v>23086</v>
      </c>
      <c r="AC120" s="42">
        <v>23086</v>
      </c>
      <c r="AD120" s="17">
        <v>9500</v>
      </c>
      <c r="AE120" s="19" t="s">
        <v>2616</v>
      </c>
      <c r="AF120" s="19" t="s">
        <v>3475</v>
      </c>
      <c r="AG120" s="19" t="s">
        <v>2456</v>
      </c>
      <c r="AH120" s="19" t="s">
        <v>1223</v>
      </c>
      <c r="AI120" s="19" t="s">
        <v>1570</v>
      </c>
      <c r="AJ120" s="15">
        <v>9500</v>
      </c>
      <c r="AK120" s="15"/>
      <c r="AL120" s="16">
        <f t="shared" si="6"/>
        <v>0</v>
      </c>
      <c r="AM120" s="42"/>
      <c r="AN120" s="18"/>
      <c r="AO120" s="18"/>
      <c r="AP120" s="18"/>
      <c r="AQ120" s="18"/>
      <c r="AR120" s="18"/>
      <c r="AS120" s="18"/>
      <c r="AT120" s="18"/>
    </row>
    <row r="121" spans="1:46" s="23" customFormat="1" ht="72" hidden="1" x14ac:dyDescent="0.2">
      <c r="A121" s="19" t="s">
        <v>23</v>
      </c>
      <c r="B121" s="19" t="s">
        <v>277</v>
      </c>
      <c r="C121" s="19" t="s">
        <v>276</v>
      </c>
      <c r="D121" s="19" t="s">
        <v>286</v>
      </c>
      <c r="E121" s="19" t="s">
        <v>310</v>
      </c>
      <c r="F121" s="28" t="s">
        <v>1693</v>
      </c>
      <c r="G121" s="19" t="s">
        <v>411</v>
      </c>
      <c r="H121" s="18" t="s">
        <v>270</v>
      </c>
      <c r="I121" s="18" t="s">
        <v>274</v>
      </c>
      <c r="J121" s="17">
        <v>250000</v>
      </c>
      <c r="K121" s="18"/>
      <c r="L121" s="18"/>
      <c r="M121" s="35" t="s">
        <v>137</v>
      </c>
      <c r="N121" s="32"/>
      <c r="O121" s="36" t="s">
        <v>2620</v>
      </c>
      <c r="P121" s="36" t="s">
        <v>2621</v>
      </c>
      <c r="Q121" s="19" t="s">
        <v>1243</v>
      </c>
      <c r="R121" s="18" t="s">
        <v>1190</v>
      </c>
      <c r="S121" s="18" t="s">
        <v>89</v>
      </c>
      <c r="T121" s="18"/>
      <c r="U121" s="18"/>
      <c r="V121" s="36" t="s">
        <v>2622</v>
      </c>
      <c r="W121" s="17">
        <v>249845</v>
      </c>
      <c r="X121" s="18" t="s">
        <v>1182</v>
      </c>
      <c r="Y121" s="36" t="s">
        <v>2623</v>
      </c>
      <c r="Z121" s="17">
        <v>249845</v>
      </c>
      <c r="AA121" s="36"/>
      <c r="AB121" s="18"/>
      <c r="AC121" s="18"/>
      <c r="AD121" s="17"/>
      <c r="AE121" s="19" t="s">
        <v>2624</v>
      </c>
      <c r="AF121" s="19" t="s">
        <v>3463</v>
      </c>
      <c r="AG121" s="19" t="s">
        <v>3467</v>
      </c>
      <c r="AH121" s="19" t="s">
        <v>1223</v>
      </c>
      <c r="AI121" s="19" t="s">
        <v>1570</v>
      </c>
      <c r="AJ121" s="15"/>
      <c r="AK121" s="15"/>
      <c r="AL121" s="16">
        <f t="shared" si="6"/>
        <v>250000</v>
      </c>
      <c r="AM121" s="42">
        <v>23093</v>
      </c>
      <c r="AN121" s="18" t="s">
        <v>2660</v>
      </c>
      <c r="AO121" s="18" t="s">
        <v>2660</v>
      </c>
      <c r="AP121" s="18" t="s">
        <v>2660</v>
      </c>
      <c r="AQ121" s="18" t="s">
        <v>2660</v>
      </c>
      <c r="AR121" s="15">
        <v>249845</v>
      </c>
      <c r="AS121" s="46" t="s">
        <v>2671</v>
      </c>
      <c r="AT121" s="18"/>
    </row>
    <row r="122" spans="1:46" s="23" customFormat="1" ht="90" hidden="1" x14ac:dyDescent="0.2">
      <c r="A122" s="19" t="s">
        <v>23</v>
      </c>
      <c r="B122" s="19" t="s">
        <v>277</v>
      </c>
      <c r="C122" s="19" t="s">
        <v>276</v>
      </c>
      <c r="D122" s="19" t="s">
        <v>286</v>
      </c>
      <c r="E122" s="19" t="s">
        <v>310</v>
      </c>
      <c r="F122" s="28" t="s">
        <v>1694</v>
      </c>
      <c r="G122" s="19" t="s">
        <v>412</v>
      </c>
      <c r="H122" s="18" t="s">
        <v>270</v>
      </c>
      <c r="I122" s="18" t="s">
        <v>274</v>
      </c>
      <c r="J122" s="17">
        <v>40000</v>
      </c>
      <c r="K122" s="18"/>
      <c r="L122" s="18"/>
      <c r="M122" s="35" t="s">
        <v>137</v>
      </c>
      <c r="N122" s="32"/>
      <c r="O122" s="18" t="s">
        <v>2625</v>
      </c>
      <c r="P122" s="36" t="s">
        <v>2603</v>
      </c>
      <c r="Q122" s="19" t="s">
        <v>1244</v>
      </c>
      <c r="R122" s="18" t="s">
        <v>12</v>
      </c>
      <c r="S122" s="18" t="s">
        <v>60</v>
      </c>
      <c r="T122" s="18"/>
      <c r="U122" s="18"/>
      <c r="V122" s="36" t="s">
        <v>2604</v>
      </c>
      <c r="W122" s="17">
        <v>40000</v>
      </c>
      <c r="X122" s="18" t="s">
        <v>1182</v>
      </c>
      <c r="Y122" s="36" t="s">
        <v>2605</v>
      </c>
      <c r="Z122" s="17">
        <v>40000</v>
      </c>
      <c r="AA122" s="36" t="s">
        <v>2626</v>
      </c>
      <c r="AB122" s="36" t="s">
        <v>2627</v>
      </c>
      <c r="AC122" s="36" t="s">
        <v>2627</v>
      </c>
      <c r="AD122" s="17">
        <v>40000</v>
      </c>
      <c r="AE122" s="19" t="s">
        <v>2613</v>
      </c>
      <c r="AF122" s="19" t="s">
        <v>3475</v>
      </c>
      <c r="AG122" s="19" t="s">
        <v>3467</v>
      </c>
      <c r="AH122" s="19" t="s">
        <v>1223</v>
      </c>
      <c r="AI122" s="19" t="s">
        <v>1570</v>
      </c>
      <c r="AJ122" s="15"/>
      <c r="AK122" s="15"/>
      <c r="AL122" s="16">
        <f t="shared" si="6"/>
        <v>40000</v>
      </c>
      <c r="AM122" s="42"/>
      <c r="AN122" s="18"/>
      <c r="AO122" s="18"/>
      <c r="AP122" s="18"/>
      <c r="AQ122" s="18"/>
      <c r="AR122" s="15"/>
      <c r="AS122" s="18"/>
      <c r="AT122" s="18"/>
    </row>
    <row r="123" spans="1:46" s="23" customFormat="1" ht="72" hidden="1" x14ac:dyDescent="0.2">
      <c r="A123" s="19" t="s">
        <v>23</v>
      </c>
      <c r="B123" s="19" t="s">
        <v>277</v>
      </c>
      <c r="C123" s="19" t="s">
        <v>276</v>
      </c>
      <c r="D123" s="19" t="s">
        <v>25</v>
      </c>
      <c r="E123" s="19" t="s">
        <v>310</v>
      </c>
      <c r="F123" s="28" t="s">
        <v>1695</v>
      </c>
      <c r="G123" s="19" t="s">
        <v>413</v>
      </c>
      <c r="H123" s="18" t="s">
        <v>414</v>
      </c>
      <c r="I123" s="18" t="s">
        <v>273</v>
      </c>
      <c r="J123" s="17">
        <v>17500</v>
      </c>
      <c r="K123" s="18"/>
      <c r="L123" s="18"/>
      <c r="M123" s="35" t="s">
        <v>137</v>
      </c>
      <c r="N123" s="32"/>
      <c r="O123" s="18" t="s">
        <v>2628</v>
      </c>
      <c r="P123" s="36" t="s">
        <v>2603</v>
      </c>
      <c r="Q123" s="18" t="s">
        <v>1231</v>
      </c>
      <c r="R123" s="18" t="s">
        <v>1190</v>
      </c>
      <c r="S123" s="18" t="s">
        <v>60</v>
      </c>
      <c r="T123" s="18"/>
      <c r="U123" s="18"/>
      <c r="V123" s="36" t="s">
        <v>2604</v>
      </c>
      <c r="W123" s="17">
        <v>17500</v>
      </c>
      <c r="X123" s="18" t="s">
        <v>1182</v>
      </c>
      <c r="Y123" s="36" t="s">
        <v>2605</v>
      </c>
      <c r="Z123" s="17">
        <v>17500</v>
      </c>
      <c r="AA123" s="36"/>
      <c r="AB123" s="36"/>
      <c r="AC123" s="36"/>
      <c r="AD123" s="17"/>
      <c r="AE123" s="19" t="s">
        <v>2629</v>
      </c>
      <c r="AF123" s="19" t="s">
        <v>3463</v>
      </c>
      <c r="AG123" s="19" t="s">
        <v>3467</v>
      </c>
      <c r="AH123" s="19" t="s">
        <v>1223</v>
      </c>
      <c r="AI123" s="19" t="s">
        <v>1570</v>
      </c>
      <c r="AJ123" s="15"/>
      <c r="AK123" s="15"/>
      <c r="AL123" s="16">
        <f t="shared" si="6"/>
        <v>17500</v>
      </c>
      <c r="AM123" s="42">
        <v>242229</v>
      </c>
      <c r="AN123" s="18" t="s">
        <v>2660</v>
      </c>
      <c r="AO123" s="18" t="s">
        <v>2660</v>
      </c>
      <c r="AP123" s="18" t="s">
        <v>2660</v>
      </c>
      <c r="AQ123" s="18" t="s">
        <v>2660</v>
      </c>
      <c r="AR123" s="15">
        <v>17500</v>
      </c>
      <c r="AS123" s="18" t="s">
        <v>2395</v>
      </c>
      <c r="AT123" s="18"/>
    </row>
    <row r="124" spans="1:46" s="23" customFormat="1" ht="72" hidden="1" x14ac:dyDescent="0.2">
      <c r="A124" s="19" t="s">
        <v>23</v>
      </c>
      <c r="B124" s="19" t="s">
        <v>277</v>
      </c>
      <c r="C124" s="19" t="s">
        <v>276</v>
      </c>
      <c r="D124" s="19" t="s">
        <v>16</v>
      </c>
      <c r="E124" s="19" t="s">
        <v>310</v>
      </c>
      <c r="F124" s="28" t="s">
        <v>1696</v>
      </c>
      <c r="G124" s="19" t="s">
        <v>415</v>
      </c>
      <c r="H124" s="18" t="s">
        <v>267</v>
      </c>
      <c r="I124" s="18" t="s">
        <v>416</v>
      </c>
      <c r="J124" s="17">
        <v>24000</v>
      </c>
      <c r="K124" s="18"/>
      <c r="L124" s="18"/>
      <c r="M124" s="35" t="s">
        <v>137</v>
      </c>
      <c r="N124" s="32"/>
      <c r="O124" s="36"/>
      <c r="P124" s="36"/>
      <c r="Q124" s="18" t="s">
        <v>1245</v>
      </c>
      <c r="R124" s="18" t="s">
        <v>12</v>
      </c>
      <c r="S124" s="18" t="s">
        <v>60</v>
      </c>
      <c r="T124" s="18"/>
      <c r="U124" s="18"/>
      <c r="V124" s="36"/>
      <c r="W124" s="17">
        <v>24000</v>
      </c>
      <c r="X124" s="18" t="s">
        <v>1182</v>
      </c>
      <c r="Y124" s="36"/>
      <c r="Z124" s="17">
        <v>24000</v>
      </c>
      <c r="AA124" s="36"/>
      <c r="AB124" s="18"/>
      <c r="AC124" s="18"/>
      <c r="AD124" s="17"/>
      <c r="AE124" s="19" t="s">
        <v>2630</v>
      </c>
      <c r="AF124" s="19" t="s">
        <v>3470</v>
      </c>
      <c r="AG124" s="19" t="s">
        <v>3467</v>
      </c>
      <c r="AH124" s="19" t="s">
        <v>1223</v>
      </c>
      <c r="AI124" s="19" t="s">
        <v>1570</v>
      </c>
      <c r="AJ124" s="15"/>
      <c r="AK124" s="15"/>
      <c r="AL124" s="16">
        <f t="shared" si="6"/>
        <v>24000</v>
      </c>
      <c r="AM124" s="18" t="s">
        <v>2660</v>
      </c>
      <c r="AN124" s="18" t="s">
        <v>2660</v>
      </c>
      <c r="AO124" s="18"/>
      <c r="AP124" s="18"/>
      <c r="AQ124" s="18"/>
      <c r="AR124" s="18"/>
      <c r="AS124" s="18"/>
      <c r="AT124" s="18"/>
    </row>
    <row r="125" spans="1:46" s="23" customFormat="1" ht="90" hidden="1" x14ac:dyDescent="0.2">
      <c r="A125" s="19" t="s">
        <v>23</v>
      </c>
      <c r="B125" s="19" t="s">
        <v>277</v>
      </c>
      <c r="C125" s="19" t="s">
        <v>276</v>
      </c>
      <c r="D125" s="19" t="s">
        <v>16</v>
      </c>
      <c r="E125" s="19" t="s">
        <v>310</v>
      </c>
      <c r="F125" s="28" t="s">
        <v>1697</v>
      </c>
      <c r="G125" s="19" t="s">
        <v>417</v>
      </c>
      <c r="H125" s="18" t="s">
        <v>269</v>
      </c>
      <c r="I125" s="18" t="s">
        <v>418</v>
      </c>
      <c r="J125" s="17">
        <v>22000</v>
      </c>
      <c r="K125" s="18"/>
      <c r="L125" s="18"/>
      <c r="M125" s="35" t="s">
        <v>137</v>
      </c>
      <c r="N125" s="32"/>
      <c r="O125" s="36" t="s">
        <v>2631</v>
      </c>
      <c r="P125" s="36" t="s">
        <v>2632</v>
      </c>
      <c r="Q125" s="19" t="s">
        <v>1244</v>
      </c>
      <c r="R125" s="18" t="s">
        <v>12</v>
      </c>
      <c r="S125" s="18" t="s">
        <v>60</v>
      </c>
      <c r="T125" s="18"/>
      <c r="U125" s="18"/>
      <c r="V125" s="36" t="s">
        <v>2633</v>
      </c>
      <c r="W125" s="17">
        <v>20000</v>
      </c>
      <c r="X125" s="18" t="s">
        <v>1182</v>
      </c>
      <c r="Y125" s="36" t="s">
        <v>2634</v>
      </c>
      <c r="Z125" s="17">
        <v>20000</v>
      </c>
      <c r="AA125" s="36"/>
      <c r="AB125" s="18"/>
      <c r="AC125" s="18"/>
      <c r="AD125" s="17"/>
      <c r="AE125" s="19" t="s">
        <v>2635</v>
      </c>
      <c r="AF125" s="19" t="s">
        <v>3463</v>
      </c>
      <c r="AG125" s="19" t="s">
        <v>3467</v>
      </c>
      <c r="AH125" s="19" t="s">
        <v>1223</v>
      </c>
      <c r="AI125" s="19" t="s">
        <v>1570</v>
      </c>
      <c r="AJ125" s="15"/>
      <c r="AK125" s="15"/>
      <c r="AL125" s="16">
        <f t="shared" si="6"/>
        <v>22000</v>
      </c>
      <c r="AM125" s="42">
        <v>23100</v>
      </c>
      <c r="AN125" s="18" t="s">
        <v>2660</v>
      </c>
      <c r="AO125" s="18"/>
      <c r="AP125" s="18"/>
      <c r="AQ125" s="18"/>
      <c r="AR125" s="18"/>
      <c r="AS125" s="18"/>
      <c r="AT125" s="18"/>
    </row>
    <row r="126" spans="1:46" s="23" customFormat="1" ht="90" hidden="1" x14ac:dyDescent="0.2">
      <c r="A126" s="19" t="s">
        <v>23</v>
      </c>
      <c r="B126" s="19" t="s">
        <v>277</v>
      </c>
      <c r="C126" s="19" t="s">
        <v>276</v>
      </c>
      <c r="D126" s="19" t="s">
        <v>16</v>
      </c>
      <c r="E126" s="19" t="s">
        <v>310</v>
      </c>
      <c r="F126" s="28" t="s">
        <v>1698</v>
      </c>
      <c r="G126" s="19" t="s">
        <v>419</v>
      </c>
      <c r="H126" s="18" t="s">
        <v>360</v>
      </c>
      <c r="I126" s="18" t="s">
        <v>418</v>
      </c>
      <c r="J126" s="17">
        <v>375000</v>
      </c>
      <c r="K126" s="18"/>
      <c r="L126" s="18"/>
      <c r="M126" s="35" t="s">
        <v>137</v>
      </c>
      <c r="N126" s="32"/>
      <c r="O126" s="36"/>
      <c r="P126" s="36"/>
      <c r="Q126" s="19" t="s">
        <v>1244</v>
      </c>
      <c r="R126" s="18" t="s">
        <v>12</v>
      </c>
      <c r="S126" s="18" t="s">
        <v>60</v>
      </c>
      <c r="T126" s="18" t="s">
        <v>1246</v>
      </c>
      <c r="U126" s="18" t="s">
        <v>1247</v>
      </c>
      <c r="V126" s="36"/>
      <c r="W126" s="17">
        <v>375000</v>
      </c>
      <c r="X126" s="18" t="s">
        <v>1182</v>
      </c>
      <c r="Y126" s="36"/>
      <c r="Z126" s="17">
        <v>375000</v>
      </c>
      <c r="AA126" s="36"/>
      <c r="AB126" s="18"/>
      <c r="AC126" s="18"/>
      <c r="AD126" s="17"/>
      <c r="AE126" s="19" t="s">
        <v>2630</v>
      </c>
      <c r="AF126" s="19" t="s">
        <v>3470</v>
      </c>
      <c r="AG126" s="19" t="s">
        <v>3467</v>
      </c>
      <c r="AH126" s="19" t="s">
        <v>1223</v>
      </c>
      <c r="AI126" s="19" t="s">
        <v>1570</v>
      </c>
      <c r="AJ126" s="15"/>
      <c r="AK126" s="15"/>
      <c r="AL126" s="16">
        <f t="shared" si="6"/>
        <v>375000</v>
      </c>
      <c r="AM126" s="18" t="s">
        <v>2660</v>
      </c>
      <c r="AN126" s="18" t="s">
        <v>2660</v>
      </c>
      <c r="AO126" s="18"/>
      <c r="AP126" s="18"/>
      <c r="AQ126" s="18"/>
      <c r="AR126" s="18"/>
      <c r="AS126" s="18"/>
      <c r="AT126" s="18"/>
    </row>
    <row r="127" spans="1:46" s="23" customFormat="1" ht="90" hidden="1" x14ac:dyDescent="0.2">
      <c r="A127" s="19" t="s">
        <v>23</v>
      </c>
      <c r="B127" s="19" t="s">
        <v>277</v>
      </c>
      <c r="C127" s="19" t="s">
        <v>276</v>
      </c>
      <c r="D127" s="19" t="s">
        <v>16</v>
      </c>
      <c r="E127" s="19" t="s">
        <v>310</v>
      </c>
      <c r="F127" s="28" t="s">
        <v>1699</v>
      </c>
      <c r="G127" s="19" t="s">
        <v>420</v>
      </c>
      <c r="H127" s="18" t="s">
        <v>269</v>
      </c>
      <c r="I127" s="18" t="s">
        <v>421</v>
      </c>
      <c r="J127" s="17">
        <v>17000</v>
      </c>
      <c r="K127" s="18"/>
      <c r="L127" s="18"/>
      <c r="M127" s="35" t="s">
        <v>137</v>
      </c>
      <c r="N127" s="32"/>
      <c r="O127" s="36" t="s">
        <v>2631</v>
      </c>
      <c r="P127" s="36" t="s">
        <v>2632</v>
      </c>
      <c r="Q127" s="19" t="s">
        <v>1244</v>
      </c>
      <c r="R127" s="18" t="s">
        <v>12</v>
      </c>
      <c r="S127" s="18" t="s">
        <v>60</v>
      </c>
      <c r="T127" s="18"/>
      <c r="U127" s="18"/>
      <c r="V127" s="36"/>
      <c r="W127" s="17">
        <v>17000</v>
      </c>
      <c r="X127" s="18" t="s">
        <v>1182</v>
      </c>
      <c r="Y127" s="36"/>
      <c r="Z127" s="17">
        <v>17000</v>
      </c>
      <c r="AA127" s="36"/>
      <c r="AB127" s="18"/>
      <c r="AC127" s="18"/>
      <c r="AD127" s="17"/>
      <c r="AE127" s="19" t="s">
        <v>2635</v>
      </c>
      <c r="AF127" s="19" t="s">
        <v>3463</v>
      </c>
      <c r="AG127" s="19" t="s">
        <v>3467</v>
      </c>
      <c r="AH127" s="19" t="s">
        <v>1223</v>
      </c>
      <c r="AI127" s="19" t="s">
        <v>1570</v>
      </c>
      <c r="AJ127" s="15"/>
      <c r="AK127" s="15"/>
      <c r="AL127" s="16">
        <f t="shared" si="6"/>
        <v>17000</v>
      </c>
      <c r="AM127" s="42">
        <v>23100</v>
      </c>
      <c r="AN127" s="18" t="s">
        <v>2660</v>
      </c>
      <c r="AO127" s="18"/>
      <c r="AP127" s="18"/>
      <c r="AQ127" s="18"/>
      <c r="AR127" s="18"/>
      <c r="AS127" s="18"/>
      <c r="AT127" s="18"/>
    </row>
    <row r="128" spans="1:46" s="23" customFormat="1" ht="72" hidden="1" x14ac:dyDescent="0.2">
      <c r="A128" s="19" t="s">
        <v>23</v>
      </c>
      <c r="B128" s="19" t="s">
        <v>277</v>
      </c>
      <c r="C128" s="19" t="s">
        <v>276</v>
      </c>
      <c r="D128" s="19" t="s">
        <v>16</v>
      </c>
      <c r="E128" s="19" t="s">
        <v>310</v>
      </c>
      <c r="F128" s="28" t="s">
        <v>1700</v>
      </c>
      <c r="G128" s="19" t="s">
        <v>422</v>
      </c>
      <c r="H128" s="18" t="s">
        <v>319</v>
      </c>
      <c r="I128" s="18" t="s">
        <v>335</v>
      </c>
      <c r="J128" s="17">
        <v>128000</v>
      </c>
      <c r="K128" s="18"/>
      <c r="L128" s="18"/>
      <c r="M128" s="35" t="s">
        <v>137</v>
      </c>
      <c r="N128" s="32"/>
      <c r="O128" s="36"/>
      <c r="P128" s="36"/>
      <c r="Q128" s="18" t="s">
        <v>1245</v>
      </c>
      <c r="R128" s="18" t="s">
        <v>12</v>
      </c>
      <c r="S128" s="18" t="s">
        <v>60</v>
      </c>
      <c r="T128" s="18"/>
      <c r="U128" s="18"/>
      <c r="V128" s="36"/>
      <c r="W128" s="17">
        <v>127200</v>
      </c>
      <c r="X128" s="18" t="s">
        <v>1182</v>
      </c>
      <c r="Y128" s="36"/>
      <c r="Z128" s="17">
        <v>127200</v>
      </c>
      <c r="AA128" s="36"/>
      <c r="AB128" s="18"/>
      <c r="AC128" s="18"/>
      <c r="AD128" s="17"/>
      <c r="AE128" s="19" t="s">
        <v>2630</v>
      </c>
      <c r="AF128" s="19" t="s">
        <v>3470</v>
      </c>
      <c r="AG128" s="19" t="s">
        <v>3467</v>
      </c>
      <c r="AH128" s="19" t="s">
        <v>1223</v>
      </c>
      <c r="AI128" s="19" t="s">
        <v>1570</v>
      </c>
      <c r="AJ128" s="15"/>
      <c r="AK128" s="15"/>
      <c r="AL128" s="16">
        <f t="shared" si="6"/>
        <v>128000</v>
      </c>
      <c r="AM128" s="18" t="s">
        <v>2660</v>
      </c>
      <c r="AN128" s="18" t="s">
        <v>2660</v>
      </c>
      <c r="AO128" s="18"/>
      <c r="AP128" s="18"/>
      <c r="AQ128" s="18"/>
      <c r="AR128" s="18"/>
      <c r="AS128" s="18"/>
      <c r="AT128" s="18"/>
    </row>
    <row r="129" spans="1:46" s="23" customFormat="1" ht="90" hidden="1" x14ac:dyDescent="0.2">
      <c r="A129" s="19" t="s">
        <v>23</v>
      </c>
      <c r="B129" s="19" t="s">
        <v>277</v>
      </c>
      <c r="C129" s="19" t="s">
        <v>276</v>
      </c>
      <c r="D129" s="19" t="s">
        <v>16</v>
      </c>
      <c r="E129" s="19" t="s">
        <v>310</v>
      </c>
      <c r="F129" s="28" t="s">
        <v>1701</v>
      </c>
      <c r="G129" s="19" t="s">
        <v>423</v>
      </c>
      <c r="H129" s="18" t="s">
        <v>270</v>
      </c>
      <c r="I129" s="18" t="s">
        <v>397</v>
      </c>
      <c r="J129" s="17">
        <v>136000</v>
      </c>
      <c r="K129" s="18"/>
      <c r="L129" s="18"/>
      <c r="M129" s="35" t="s">
        <v>137</v>
      </c>
      <c r="N129" s="32"/>
      <c r="O129" s="18" t="s">
        <v>2636</v>
      </c>
      <c r="P129" s="36" t="s">
        <v>2603</v>
      </c>
      <c r="Q129" s="19" t="s">
        <v>1232</v>
      </c>
      <c r="R129" s="18" t="s">
        <v>12</v>
      </c>
      <c r="S129" s="18" t="s">
        <v>116</v>
      </c>
      <c r="T129" s="18"/>
      <c r="U129" s="18"/>
      <c r="V129" s="36" t="s">
        <v>2608</v>
      </c>
      <c r="W129" s="17">
        <v>135890</v>
      </c>
      <c r="X129" s="18" t="s">
        <v>1182</v>
      </c>
      <c r="Y129" s="36" t="s">
        <v>2609</v>
      </c>
      <c r="Z129" s="17">
        <v>135890</v>
      </c>
      <c r="AA129" s="36" t="s">
        <v>2637</v>
      </c>
      <c r="AB129" s="18"/>
      <c r="AC129" s="18"/>
      <c r="AD129" s="17"/>
      <c r="AE129" s="19" t="s">
        <v>2595</v>
      </c>
      <c r="AF129" s="19" t="s">
        <v>3476</v>
      </c>
      <c r="AG129" s="19" t="s">
        <v>3467</v>
      </c>
      <c r="AH129" s="19" t="s">
        <v>1223</v>
      </c>
      <c r="AI129" s="19" t="s">
        <v>1570</v>
      </c>
      <c r="AJ129" s="15"/>
      <c r="AK129" s="15"/>
      <c r="AL129" s="16">
        <f t="shared" si="6"/>
        <v>136000</v>
      </c>
      <c r="AM129" s="42">
        <v>23083</v>
      </c>
      <c r="AN129" s="18" t="s">
        <v>2662</v>
      </c>
      <c r="AO129" s="18" t="s">
        <v>2662</v>
      </c>
      <c r="AP129" s="18" t="s">
        <v>2662</v>
      </c>
      <c r="AQ129" s="18" t="s">
        <v>2662</v>
      </c>
      <c r="AR129" s="15">
        <v>135890</v>
      </c>
      <c r="AS129" s="46" t="s">
        <v>2672</v>
      </c>
      <c r="AT129" s="18"/>
    </row>
    <row r="130" spans="1:46" s="23" customFormat="1" ht="72" hidden="1" x14ac:dyDescent="0.2">
      <c r="A130" s="19" t="s">
        <v>23</v>
      </c>
      <c r="B130" s="19" t="s">
        <v>277</v>
      </c>
      <c r="C130" s="19" t="s">
        <v>276</v>
      </c>
      <c r="D130" s="19" t="s">
        <v>16</v>
      </c>
      <c r="E130" s="19" t="s">
        <v>310</v>
      </c>
      <c r="F130" s="28" t="s">
        <v>1702</v>
      </c>
      <c r="G130" s="19" t="s">
        <v>424</v>
      </c>
      <c r="H130" s="18" t="s">
        <v>270</v>
      </c>
      <c r="I130" s="18" t="s">
        <v>397</v>
      </c>
      <c r="J130" s="17">
        <v>140000</v>
      </c>
      <c r="K130" s="18"/>
      <c r="L130" s="18"/>
      <c r="M130" s="35" t="s">
        <v>137</v>
      </c>
      <c r="N130" s="32"/>
      <c r="O130" s="18" t="s">
        <v>2638</v>
      </c>
      <c r="P130" s="36" t="s">
        <v>2639</v>
      </c>
      <c r="Q130" s="19" t="s">
        <v>1248</v>
      </c>
      <c r="R130" s="18" t="s">
        <v>1190</v>
      </c>
      <c r="S130" s="18" t="s">
        <v>60</v>
      </c>
      <c r="T130" s="18"/>
      <c r="U130" s="18"/>
      <c r="V130" s="36" t="s">
        <v>2640</v>
      </c>
      <c r="W130" s="17">
        <v>123050</v>
      </c>
      <c r="X130" s="18" t="s">
        <v>1182</v>
      </c>
      <c r="Y130" s="36" t="s">
        <v>2641</v>
      </c>
      <c r="Z130" s="17">
        <v>123050</v>
      </c>
      <c r="AA130" s="36"/>
      <c r="AB130" s="18"/>
      <c r="AC130" s="18"/>
      <c r="AD130" s="17"/>
      <c r="AE130" s="19" t="s">
        <v>2642</v>
      </c>
      <c r="AF130" s="19" t="s">
        <v>3463</v>
      </c>
      <c r="AG130" s="19" t="s">
        <v>3467</v>
      </c>
      <c r="AH130" s="19" t="s">
        <v>1223</v>
      </c>
      <c r="AI130" s="19" t="s">
        <v>1570</v>
      </c>
      <c r="AJ130" s="15"/>
      <c r="AK130" s="15"/>
      <c r="AL130" s="16">
        <f t="shared" si="6"/>
        <v>140000</v>
      </c>
      <c r="AM130" s="42">
        <v>23096</v>
      </c>
      <c r="AN130" s="18" t="s">
        <v>2660</v>
      </c>
      <c r="AO130" s="18" t="s">
        <v>2662</v>
      </c>
      <c r="AP130" s="18" t="s">
        <v>2662</v>
      </c>
      <c r="AQ130" s="18" t="s">
        <v>2662</v>
      </c>
      <c r="AR130" s="15">
        <v>123050</v>
      </c>
      <c r="AS130" s="134" t="s">
        <v>2673</v>
      </c>
      <c r="AT130" s="18"/>
    </row>
    <row r="131" spans="1:46" s="23" customFormat="1" ht="72" hidden="1" x14ac:dyDescent="0.2">
      <c r="A131" s="19" t="s">
        <v>23</v>
      </c>
      <c r="B131" s="19" t="s">
        <v>277</v>
      </c>
      <c r="C131" s="19" t="s">
        <v>276</v>
      </c>
      <c r="D131" s="19" t="s">
        <v>16</v>
      </c>
      <c r="E131" s="19" t="s">
        <v>310</v>
      </c>
      <c r="F131" s="28" t="s">
        <v>1703</v>
      </c>
      <c r="G131" s="19" t="s">
        <v>425</v>
      </c>
      <c r="H131" s="18" t="s">
        <v>272</v>
      </c>
      <c r="I131" s="18" t="s">
        <v>268</v>
      </c>
      <c r="J131" s="17">
        <v>9600</v>
      </c>
      <c r="K131" s="18"/>
      <c r="L131" s="18"/>
      <c r="M131" s="35" t="s">
        <v>137</v>
      </c>
      <c r="N131" s="32"/>
      <c r="O131" s="18" t="s">
        <v>2643</v>
      </c>
      <c r="P131" s="36" t="s">
        <v>2621</v>
      </c>
      <c r="Q131" s="18" t="s">
        <v>1231</v>
      </c>
      <c r="R131" s="18" t="s">
        <v>1190</v>
      </c>
      <c r="S131" s="18" t="s">
        <v>60</v>
      </c>
      <c r="T131" s="18"/>
      <c r="U131" s="18"/>
      <c r="V131" s="36" t="s">
        <v>2644</v>
      </c>
      <c r="W131" s="17">
        <v>9300</v>
      </c>
      <c r="X131" s="18" t="s">
        <v>1182</v>
      </c>
      <c r="Y131" s="36" t="s">
        <v>2645</v>
      </c>
      <c r="Z131" s="17">
        <v>9300</v>
      </c>
      <c r="AA131" s="36"/>
      <c r="AB131" s="36"/>
      <c r="AC131" s="36"/>
      <c r="AD131" s="17"/>
      <c r="AE131" s="19" t="s">
        <v>2642</v>
      </c>
      <c r="AF131" s="19" t="s">
        <v>3463</v>
      </c>
      <c r="AG131" s="19" t="s">
        <v>3467</v>
      </c>
      <c r="AH131" s="19" t="s">
        <v>1223</v>
      </c>
      <c r="AI131" s="19" t="s">
        <v>1570</v>
      </c>
      <c r="AJ131" s="15"/>
      <c r="AK131" s="15"/>
      <c r="AL131" s="16">
        <f t="shared" ref="AL131:AL194" si="7">J131-AJ131-AK131</f>
        <v>9600</v>
      </c>
      <c r="AM131" s="42">
        <v>23093</v>
      </c>
      <c r="AN131" s="18" t="s">
        <v>2660</v>
      </c>
      <c r="AO131" s="18"/>
      <c r="AP131" s="18"/>
      <c r="AQ131" s="18"/>
      <c r="AR131" s="18"/>
      <c r="AS131" s="18"/>
      <c r="AT131" s="18"/>
    </row>
    <row r="132" spans="1:46" s="23" customFormat="1" ht="72" hidden="1" x14ac:dyDescent="0.2">
      <c r="A132" s="19" t="s">
        <v>23</v>
      </c>
      <c r="B132" s="19" t="s">
        <v>277</v>
      </c>
      <c r="C132" s="19" t="s">
        <v>276</v>
      </c>
      <c r="D132" s="19" t="s">
        <v>16</v>
      </c>
      <c r="E132" s="19" t="s">
        <v>310</v>
      </c>
      <c r="F132" s="28" t="s">
        <v>1704</v>
      </c>
      <c r="G132" s="19" t="s">
        <v>426</v>
      </c>
      <c r="H132" s="18" t="s">
        <v>303</v>
      </c>
      <c r="I132" s="18" t="s">
        <v>268</v>
      </c>
      <c r="J132" s="17">
        <v>135000</v>
      </c>
      <c r="K132" s="18"/>
      <c r="L132" s="18"/>
      <c r="M132" s="35" t="s">
        <v>137</v>
      </c>
      <c r="N132" s="32"/>
      <c r="O132" s="18" t="s">
        <v>2646</v>
      </c>
      <c r="P132" s="36" t="s">
        <v>2639</v>
      </c>
      <c r="Q132" s="19" t="s">
        <v>1249</v>
      </c>
      <c r="R132" s="18" t="s">
        <v>1190</v>
      </c>
      <c r="S132" s="18" t="s">
        <v>81</v>
      </c>
      <c r="T132" s="18"/>
      <c r="U132" s="18"/>
      <c r="V132" s="36" t="s">
        <v>2647</v>
      </c>
      <c r="W132" s="17">
        <v>134820</v>
      </c>
      <c r="X132" s="18" t="s">
        <v>1182</v>
      </c>
      <c r="Y132" s="36" t="s">
        <v>2648</v>
      </c>
      <c r="Z132" s="17">
        <v>134820</v>
      </c>
      <c r="AA132" s="36"/>
      <c r="AB132" s="18"/>
      <c r="AC132" s="18"/>
      <c r="AD132" s="17"/>
      <c r="AE132" s="19" t="s">
        <v>2642</v>
      </c>
      <c r="AF132" s="19" t="s">
        <v>3463</v>
      </c>
      <c r="AG132" s="19" t="s">
        <v>3467</v>
      </c>
      <c r="AH132" s="19" t="s">
        <v>1223</v>
      </c>
      <c r="AI132" s="19" t="s">
        <v>1570</v>
      </c>
      <c r="AJ132" s="15"/>
      <c r="AK132" s="15"/>
      <c r="AL132" s="16">
        <f t="shared" si="7"/>
        <v>135000</v>
      </c>
      <c r="AM132" s="42">
        <v>23096</v>
      </c>
      <c r="AN132" s="18" t="s">
        <v>2660</v>
      </c>
      <c r="AO132" s="18" t="s">
        <v>2662</v>
      </c>
      <c r="AP132" s="18" t="s">
        <v>2662</v>
      </c>
      <c r="AQ132" s="18" t="s">
        <v>2662</v>
      </c>
      <c r="AR132" s="15">
        <v>134820</v>
      </c>
      <c r="AS132" s="46" t="s">
        <v>2674</v>
      </c>
      <c r="AT132" s="18"/>
    </row>
    <row r="133" spans="1:46" s="23" customFormat="1" ht="72" hidden="1" x14ac:dyDescent="0.2">
      <c r="A133" s="19" t="s">
        <v>23</v>
      </c>
      <c r="B133" s="19" t="s">
        <v>277</v>
      </c>
      <c r="C133" s="19" t="s">
        <v>276</v>
      </c>
      <c r="D133" s="19" t="s">
        <v>16</v>
      </c>
      <c r="E133" s="19" t="s">
        <v>310</v>
      </c>
      <c r="F133" s="28" t="s">
        <v>1705</v>
      </c>
      <c r="G133" s="19" t="s">
        <v>427</v>
      </c>
      <c r="H133" s="18" t="s">
        <v>270</v>
      </c>
      <c r="I133" s="18" t="s">
        <v>418</v>
      </c>
      <c r="J133" s="17">
        <v>25000</v>
      </c>
      <c r="K133" s="18"/>
      <c r="L133" s="18"/>
      <c r="M133" s="35" t="s">
        <v>137</v>
      </c>
      <c r="N133" s="32"/>
      <c r="O133" s="18" t="s">
        <v>2643</v>
      </c>
      <c r="P133" s="36" t="s">
        <v>2621</v>
      </c>
      <c r="Q133" s="18" t="s">
        <v>1231</v>
      </c>
      <c r="R133" s="18" t="s">
        <v>1190</v>
      </c>
      <c r="S133" s="18" t="s">
        <v>60</v>
      </c>
      <c r="T133" s="18"/>
      <c r="U133" s="18"/>
      <c r="V133" s="36" t="s">
        <v>2644</v>
      </c>
      <c r="W133" s="17">
        <v>22500</v>
      </c>
      <c r="X133" s="18" t="s">
        <v>1182</v>
      </c>
      <c r="Y133" s="36" t="s">
        <v>2645</v>
      </c>
      <c r="Z133" s="17">
        <v>22500</v>
      </c>
      <c r="AA133" s="36"/>
      <c r="AB133" s="18"/>
      <c r="AC133" s="18"/>
      <c r="AD133" s="17"/>
      <c r="AE133" s="19" t="s">
        <v>2642</v>
      </c>
      <c r="AF133" s="19" t="s">
        <v>3463</v>
      </c>
      <c r="AG133" s="19" t="s">
        <v>3467</v>
      </c>
      <c r="AH133" s="19" t="s">
        <v>1223</v>
      </c>
      <c r="AI133" s="19" t="s">
        <v>1570</v>
      </c>
      <c r="AJ133" s="15"/>
      <c r="AK133" s="15"/>
      <c r="AL133" s="16">
        <f t="shared" si="7"/>
        <v>25000</v>
      </c>
      <c r="AM133" s="42">
        <v>23093</v>
      </c>
      <c r="AN133" s="18" t="s">
        <v>2660</v>
      </c>
      <c r="AO133" s="18"/>
      <c r="AP133" s="18"/>
      <c r="AQ133" s="18"/>
      <c r="AR133" s="18"/>
      <c r="AS133" s="18"/>
      <c r="AT133" s="18"/>
    </row>
    <row r="134" spans="1:46" s="23" customFormat="1" ht="72" hidden="1" x14ac:dyDescent="0.2">
      <c r="A134" s="19" t="s">
        <v>23</v>
      </c>
      <c r="B134" s="19" t="s">
        <v>277</v>
      </c>
      <c r="C134" s="19" t="s">
        <v>276</v>
      </c>
      <c r="D134" s="19" t="s">
        <v>16</v>
      </c>
      <c r="E134" s="19" t="s">
        <v>310</v>
      </c>
      <c r="F134" s="28" t="s">
        <v>1706</v>
      </c>
      <c r="G134" s="19" t="s">
        <v>428</v>
      </c>
      <c r="H134" s="18" t="s">
        <v>270</v>
      </c>
      <c r="I134" s="18" t="s">
        <v>418</v>
      </c>
      <c r="J134" s="17">
        <v>19000</v>
      </c>
      <c r="K134" s="18"/>
      <c r="L134" s="18"/>
      <c r="M134" s="35" t="s">
        <v>137</v>
      </c>
      <c r="N134" s="32"/>
      <c r="O134" s="18" t="s">
        <v>2643</v>
      </c>
      <c r="P134" s="36" t="s">
        <v>2621</v>
      </c>
      <c r="Q134" s="18" t="s">
        <v>1231</v>
      </c>
      <c r="R134" s="18" t="s">
        <v>1190</v>
      </c>
      <c r="S134" s="18" t="s">
        <v>60</v>
      </c>
      <c r="T134" s="18"/>
      <c r="U134" s="18"/>
      <c r="V134" s="36" t="s">
        <v>2644</v>
      </c>
      <c r="W134" s="17">
        <v>19000</v>
      </c>
      <c r="X134" s="18" t="s">
        <v>1182</v>
      </c>
      <c r="Y134" s="36" t="s">
        <v>2645</v>
      </c>
      <c r="Z134" s="17">
        <v>19000</v>
      </c>
      <c r="AA134" s="36"/>
      <c r="AB134" s="18"/>
      <c r="AC134" s="18"/>
      <c r="AD134" s="17"/>
      <c r="AE134" s="19" t="s">
        <v>2642</v>
      </c>
      <c r="AF134" s="19" t="s">
        <v>3463</v>
      </c>
      <c r="AG134" s="19" t="s">
        <v>3467</v>
      </c>
      <c r="AH134" s="19" t="s">
        <v>1223</v>
      </c>
      <c r="AI134" s="19" t="s">
        <v>1570</v>
      </c>
      <c r="AJ134" s="15"/>
      <c r="AK134" s="15"/>
      <c r="AL134" s="16">
        <f t="shared" si="7"/>
        <v>19000</v>
      </c>
      <c r="AM134" s="42">
        <v>23093</v>
      </c>
      <c r="AN134" s="18" t="s">
        <v>2660</v>
      </c>
      <c r="AO134" s="18"/>
      <c r="AP134" s="18"/>
      <c r="AQ134" s="18"/>
      <c r="AR134" s="18"/>
      <c r="AS134" s="18"/>
      <c r="AT134" s="18"/>
    </row>
    <row r="135" spans="1:46" s="23" customFormat="1" ht="72" hidden="1" x14ac:dyDescent="0.2">
      <c r="A135" s="19" t="s">
        <v>23</v>
      </c>
      <c r="B135" s="19" t="s">
        <v>277</v>
      </c>
      <c r="C135" s="19" t="s">
        <v>276</v>
      </c>
      <c r="D135" s="19" t="s">
        <v>16</v>
      </c>
      <c r="E135" s="19" t="s">
        <v>310</v>
      </c>
      <c r="F135" s="28" t="s">
        <v>1707</v>
      </c>
      <c r="G135" s="19" t="s">
        <v>429</v>
      </c>
      <c r="H135" s="18" t="s">
        <v>270</v>
      </c>
      <c r="I135" s="18" t="s">
        <v>418</v>
      </c>
      <c r="J135" s="17">
        <v>13000</v>
      </c>
      <c r="K135" s="18"/>
      <c r="L135" s="18"/>
      <c r="M135" s="35" t="s">
        <v>137</v>
      </c>
      <c r="N135" s="32"/>
      <c r="O135" s="18" t="s">
        <v>2643</v>
      </c>
      <c r="P135" s="36" t="s">
        <v>2621</v>
      </c>
      <c r="Q135" s="18" t="s">
        <v>1231</v>
      </c>
      <c r="R135" s="18" t="s">
        <v>1190</v>
      </c>
      <c r="S135" s="18" t="s">
        <v>60</v>
      </c>
      <c r="T135" s="18"/>
      <c r="U135" s="18"/>
      <c r="V135" s="36" t="s">
        <v>2644</v>
      </c>
      <c r="W135" s="17">
        <v>13000</v>
      </c>
      <c r="X135" s="18" t="s">
        <v>1182</v>
      </c>
      <c r="Y135" s="36" t="s">
        <v>2645</v>
      </c>
      <c r="Z135" s="17">
        <v>13000</v>
      </c>
      <c r="AA135" s="36"/>
      <c r="AB135" s="18"/>
      <c r="AC135" s="18"/>
      <c r="AD135" s="17"/>
      <c r="AE135" s="19" t="s">
        <v>2642</v>
      </c>
      <c r="AF135" s="19" t="s">
        <v>3463</v>
      </c>
      <c r="AG135" s="19" t="s">
        <v>3467</v>
      </c>
      <c r="AH135" s="19" t="s">
        <v>1223</v>
      </c>
      <c r="AI135" s="19" t="s">
        <v>1570</v>
      </c>
      <c r="AJ135" s="15"/>
      <c r="AK135" s="15"/>
      <c r="AL135" s="16">
        <f t="shared" si="7"/>
        <v>13000</v>
      </c>
      <c r="AM135" s="42">
        <v>23093</v>
      </c>
      <c r="AN135" s="18" t="s">
        <v>2660</v>
      </c>
      <c r="AO135" s="18"/>
      <c r="AP135" s="18"/>
      <c r="AQ135" s="18"/>
      <c r="AR135" s="18"/>
      <c r="AS135" s="18"/>
      <c r="AT135" s="18"/>
    </row>
    <row r="136" spans="1:46" s="23" customFormat="1" ht="90" hidden="1" x14ac:dyDescent="0.2">
      <c r="A136" s="19" t="s">
        <v>23</v>
      </c>
      <c r="B136" s="19" t="s">
        <v>277</v>
      </c>
      <c r="C136" s="19" t="s">
        <v>276</v>
      </c>
      <c r="D136" s="19" t="s">
        <v>16</v>
      </c>
      <c r="E136" s="19" t="s">
        <v>310</v>
      </c>
      <c r="F136" s="28" t="s">
        <v>1708</v>
      </c>
      <c r="G136" s="19" t="s">
        <v>430</v>
      </c>
      <c r="H136" s="18" t="s">
        <v>270</v>
      </c>
      <c r="I136" s="18" t="s">
        <v>274</v>
      </c>
      <c r="J136" s="17">
        <v>38000</v>
      </c>
      <c r="K136" s="18"/>
      <c r="L136" s="18"/>
      <c r="M136" s="35" t="s">
        <v>137</v>
      </c>
      <c r="N136" s="28"/>
      <c r="O136" s="36" t="s">
        <v>2631</v>
      </c>
      <c r="P136" s="36" t="s">
        <v>2632</v>
      </c>
      <c r="Q136" s="19" t="s">
        <v>1244</v>
      </c>
      <c r="R136" s="18" t="s">
        <v>12</v>
      </c>
      <c r="S136" s="18" t="s">
        <v>60</v>
      </c>
      <c r="T136" s="18" t="s">
        <v>1250</v>
      </c>
      <c r="U136" s="18" t="s">
        <v>1251</v>
      </c>
      <c r="V136" s="36"/>
      <c r="W136" s="17">
        <v>38000</v>
      </c>
      <c r="X136" s="18" t="s">
        <v>1182</v>
      </c>
      <c r="Y136" s="36"/>
      <c r="Z136" s="17">
        <v>38000</v>
      </c>
      <c r="AA136" s="36"/>
      <c r="AB136" s="36"/>
      <c r="AC136" s="36"/>
      <c r="AD136" s="17"/>
      <c r="AE136" s="19" t="s">
        <v>2635</v>
      </c>
      <c r="AF136" s="19" t="s">
        <v>3463</v>
      </c>
      <c r="AG136" s="19" t="s">
        <v>3467</v>
      </c>
      <c r="AH136" s="19" t="s">
        <v>1223</v>
      </c>
      <c r="AI136" s="19" t="s">
        <v>1570</v>
      </c>
      <c r="AJ136" s="15"/>
      <c r="AK136" s="15"/>
      <c r="AL136" s="16">
        <f t="shared" si="7"/>
        <v>38000</v>
      </c>
      <c r="AM136" s="42">
        <v>23100</v>
      </c>
      <c r="AN136" s="18" t="s">
        <v>2660</v>
      </c>
      <c r="AO136" s="18"/>
      <c r="AP136" s="18"/>
      <c r="AQ136" s="18"/>
      <c r="AR136" s="18"/>
      <c r="AS136" s="18"/>
      <c r="AT136" s="18"/>
    </row>
    <row r="137" spans="1:46" s="23" customFormat="1" ht="72" hidden="1" x14ac:dyDescent="0.2">
      <c r="A137" s="19" t="s">
        <v>23</v>
      </c>
      <c r="B137" s="19" t="s">
        <v>277</v>
      </c>
      <c r="C137" s="19" t="s">
        <v>276</v>
      </c>
      <c r="D137" s="19" t="s">
        <v>16</v>
      </c>
      <c r="E137" s="19" t="s">
        <v>310</v>
      </c>
      <c r="F137" s="28" t="s">
        <v>1709</v>
      </c>
      <c r="G137" s="19" t="s">
        <v>431</v>
      </c>
      <c r="H137" s="18" t="s">
        <v>272</v>
      </c>
      <c r="I137" s="18" t="s">
        <v>432</v>
      </c>
      <c r="J137" s="17">
        <v>60000</v>
      </c>
      <c r="K137" s="18"/>
      <c r="L137" s="18"/>
      <c r="M137" s="35" t="s">
        <v>137</v>
      </c>
      <c r="N137" s="28"/>
      <c r="O137" s="36"/>
      <c r="P137" s="36"/>
      <c r="Q137" s="18" t="s">
        <v>1245</v>
      </c>
      <c r="R137" s="18" t="s">
        <v>12</v>
      </c>
      <c r="S137" s="18" t="s">
        <v>60</v>
      </c>
      <c r="T137" s="18"/>
      <c r="U137" s="18"/>
      <c r="V137" s="36"/>
      <c r="W137" s="17">
        <v>60000</v>
      </c>
      <c r="X137" s="18" t="s">
        <v>1182</v>
      </c>
      <c r="Y137" s="36"/>
      <c r="Z137" s="17">
        <v>60000</v>
      </c>
      <c r="AA137" s="36"/>
      <c r="AB137" s="36"/>
      <c r="AC137" s="36"/>
      <c r="AD137" s="17"/>
      <c r="AE137" s="19" t="s">
        <v>2630</v>
      </c>
      <c r="AF137" s="19" t="s">
        <v>3470</v>
      </c>
      <c r="AG137" s="19" t="s">
        <v>3467</v>
      </c>
      <c r="AH137" s="19" t="s">
        <v>1223</v>
      </c>
      <c r="AI137" s="19" t="s">
        <v>1570</v>
      </c>
      <c r="AJ137" s="15"/>
      <c r="AK137" s="15"/>
      <c r="AL137" s="16">
        <f t="shared" si="7"/>
        <v>60000</v>
      </c>
      <c r="AM137" s="18" t="s">
        <v>2660</v>
      </c>
      <c r="AN137" s="18" t="s">
        <v>2660</v>
      </c>
      <c r="AO137" s="18"/>
      <c r="AP137" s="18"/>
      <c r="AQ137" s="18"/>
      <c r="AR137" s="18"/>
      <c r="AS137" s="18"/>
      <c r="AT137" s="18"/>
    </row>
    <row r="138" spans="1:46" s="23" customFormat="1" ht="72" hidden="1" x14ac:dyDescent="0.2">
      <c r="A138" s="19" t="s">
        <v>23</v>
      </c>
      <c r="B138" s="19" t="s">
        <v>277</v>
      </c>
      <c r="C138" s="19" t="s">
        <v>276</v>
      </c>
      <c r="D138" s="19" t="s">
        <v>16</v>
      </c>
      <c r="E138" s="19" t="s">
        <v>310</v>
      </c>
      <c r="F138" s="28" t="s">
        <v>1710</v>
      </c>
      <c r="G138" s="19" t="s">
        <v>433</v>
      </c>
      <c r="H138" s="18" t="s">
        <v>352</v>
      </c>
      <c r="I138" s="18" t="s">
        <v>432</v>
      </c>
      <c r="J138" s="17">
        <v>300000</v>
      </c>
      <c r="K138" s="18"/>
      <c r="L138" s="18"/>
      <c r="M138" s="35" t="s">
        <v>137</v>
      </c>
      <c r="N138" s="28"/>
      <c r="O138" s="36"/>
      <c r="P138" s="36"/>
      <c r="Q138" s="18" t="s">
        <v>1245</v>
      </c>
      <c r="R138" s="18" t="s">
        <v>12</v>
      </c>
      <c r="S138" s="18" t="s">
        <v>60</v>
      </c>
      <c r="T138" s="18"/>
      <c r="U138" s="18"/>
      <c r="V138" s="36"/>
      <c r="W138" s="17">
        <v>300000</v>
      </c>
      <c r="X138" s="18" t="s">
        <v>1182</v>
      </c>
      <c r="Y138" s="36"/>
      <c r="Z138" s="17">
        <v>300000</v>
      </c>
      <c r="AA138" s="36"/>
      <c r="AB138" s="36"/>
      <c r="AC138" s="36"/>
      <c r="AD138" s="17"/>
      <c r="AE138" s="19" t="s">
        <v>2630</v>
      </c>
      <c r="AF138" s="19" t="s">
        <v>3470</v>
      </c>
      <c r="AG138" s="19" t="s">
        <v>3467</v>
      </c>
      <c r="AH138" s="19" t="s">
        <v>1223</v>
      </c>
      <c r="AI138" s="19" t="s">
        <v>1570</v>
      </c>
      <c r="AJ138" s="15"/>
      <c r="AK138" s="15"/>
      <c r="AL138" s="16">
        <f t="shared" si="7"/>
        <v>300000</v>
      </c>
      <c r="AM138" s="18" t="s">
        <v>2660</v>
      </c>
      <c r="AN138" s="18" t="s">
        <v>2660</v>
      </c>
      <c r="AO138" s="18"/>
      <c r="AP138" s="18"/>
      <c r="AQ138" s="18"/>
      <c r="AR138" s="18"/>
      <c r="AS138" s="18"/>
      <c r="AT138" s="18"/>
    </row>
    <row r="139" spans="1:46" s="23" customFormat="1" ht="72" hidden="1" x14ac:dyDescent="0.2">
      <c r="A139" s="19" t="s">
        <v>23</v>
      </c>
      <c r="B139" s="19" t="s">
        <v>277</v>
      </c>
      <c r="C139" s="19" t="s">
        <v>276</v>
      </c>
      <c r="D139" s="19" t="s">
        <v>16</v>
      </c>
      <c r="E139" s="19" t="s">
        <v>310</v>
      </c>
      <c r="F139" s="28" t="s">
        <v>1711</v>
      </c>
      <c r="G139" s="19" t="s">
        <v>434</v>
      </c>
      <c r="H139" s="18" t="s">
        <v>319</v>
      </c>
      <c r="I139" s="18" t="s">
        <v>435</v>
      </c>
      <c r="J139" s="17">
        <v>240000</v>
      </c>
      <c r="K139" s="18"/>
      <c r="L139" s="18"/>
      <c r="M139" s="35" t="s">
        <v>137</v>
      </c>
      <c r="N139" s="28"/>
      <c r="O139" s="36"/>
      <c r="P139" s="36"/>
      <c r="Q139" s="18" t="s">
        <v>1245</v>
      </c>
      <c r="R139" s="18" t="s">
        <v>12</v>
      </c>
      <c r="S139" s="18" t="s">
        <v>60</v>
      </c>
      <c r="T139" s="18"/>
      <c r="U139" s="18"/>
      <c r="V139" s="36"/>
      <c r="W139" s="17">
        <v>240000</v>
      </c>
      <c r="X139" s="18" t="s">
        <v>1182</v>
      </c>
      <c r="Y139" s="36"/>
      <c r="Z139" s="17">
        <v>240000</v>
      </c>
      <c r="AA139" s="36"/>
      <c r="AB139" s="36"/>
      <c r="AC139" s="36"/>
      <c r="AD139" s="17"/>
      <c r="AE139" s="19" t="s">
        <v>2630</v>
      </c>
      <c r="AF139" s="19" t="s">
        <v>3470</v>
      </c>
      <c r="AG139" s="19" t="s">
        <v>3467</v>
      </c>
      <c r="AH139" s="19" t="s">
        <v>1223</v>
      </c>
      <c r="AI139" s="19" t="s">
        <v>1570</v>
      </c>
      <c r="AJ139" s="15"/>
      <c r="AK139" s="15"/>
      <c r="AL139" s="16">
        <f t="shared" si="7"/>
        <v>240000</v>
      </c>
      <c r="AM139" s="18" t="s">
        <v>2660</v>
      </c>
      <c r="AN139" s="18" t="s">
        <v>2660</v>
      </c>
      <c r="AO139" s="18"/>
      <c r="AP139" s="18"/>
      <c r="AQ139" s="18"/>
      <c r="AR139" s="18"/>
      <c r="AS139" s="18"/>
      <c r="AT139" s="18"/>
    </row>
    <row r="140" spans="1:46" s="23" customFormat="1" ht="90" hidden="1" x14ac:dyDescent="0.2">
      <c r="A140" s="19" t="s">
        <v>23</v>
      </c>
      <c r="B140" s="19" t="s">
        <v>277</v>
      </c>
      <c r="C140" s="19" t="s">
        <v>276</v>
      </c>
      <c r="D140" s="19" t="s">
        <v>16</v>
      </c>
      <c r="E140" s="19" t="s">
        <v>310</v>
      </c>
      <c r="F140" s="28" t="s">
        <v>1712</v>
      </c>
      <c r="G140" s="19" t="s">
        <v>436</v>
      </c>
      <c r="H140" s="18" t="s">
        <v>317</v>
      </c>
      <c r="I140" s="18" t="s">
        <v>335</v>
      </c>
      <c r="J140" s="17">
        <v>65000</v>
      </c>
      <c r="K140" s="18"/>
      <c r="L140" s="18"/>
      <c r="M140" s="35" t="s">
        <v>137</v>
      </c>
      <c r="N140" s="28"/>
      <c r="O140" s="36" t="s">
        <v>2631</v>
      </c>
      <c r="P140" s="36" t="s">
        <v>2632</v>
      </c>
      <c r="Q140" s="19" t="s">
        <v>1244</v>
      </c>
      <c r="R140" s="18" t="s">
        <v>12</v>
      </c>
      <c r="S140" s="18" t="s">
        <v>60</v>
      </c>
      <c r="T140" s="18"/>
      <c r="U140" s="18" t="s">
        <v>1252</v>
      </c>
      <c r="V140" s="36"/>
      <c r="W140" s="17">
        <v>65000</v>
      </c>
      <c r="X140" s="18" t="s">
        <v>1182</v>
      </c>
      <c r="Y140" s="36"/>
      <c r="Z140" s="17">
        <v>65000</v>
      </c>
      <c r="AA140" s="36"/>
      <c r="AB140" s="36"/>
      <c r="AC140" s="36"/>
      <c r="AD140" s="17"/>
      <c r="AE140" s="19" t="s">
        <v>2635</v>
      </c>
      <c r="AF140" s="19" t="s">
        <v>3463</v>
      </c>
      <c r="AG140" s="19" t="s">
        <v>3467</v>
      </c>
      <c r="AH140" s="19" t="s">
        <v>1223</v>
      </c>
      <c r="AI140" s="19" t="s">
        <v>1570</v>
      </c>
      <c r="AJ140" s="15"/>
      <c r="AK140" s="15"/>
      <c r="AL140" s="16">
        <f t="shared" si="7"/>
        <v>65000</v>
      </c>
      <c r="AM140" s="42">
        <v>23100</v>
      </c>
      <c r="AN140" s="18" t="s">
        <v>2660</v>
      </c>
      <c r="AO140" s="18"/>
      <c r="AP140" s="18"/>
      <c r="AQ140" s="18"/>
      <c r="AR140" s="18"/>
      <c r="AS140" s="18"/>
      <c r="AT140" s="18"/>
    </row>
    <row r="141" spans="1:46" s="23" customFormat="1" ht="90" hidden="1" x14ac:dyDescent="0.2">
      <c r="A141" s="19" t="s">
        <v>23</v>
      </c>
      <c r="B141" s="19" t="s">
        <v>277</v>
      </c>
      <c r="C141" s="19" t="s">
        <v>276</v>
      </c>
      <c r="D141" s="19" t="s">
        <v>16</v>
      </c>
      <c r="E141" s="19" t="s">
        <v>310</v>
      </c>
      <c r="F141" s="28" t="s">
        <v>1713</v>
      </c>
      <c r="G141" s="19" t="s">
        <v>437</v>
      </c>
      <c r="H141" s="18" t="s">
        <v>270</v>
      </c>
      <c r="I141" s="18" t="s">
        <v>268</v>
      </c>
      <c r="J141" s="17">
        <v>15000</v>
      </c>
      <c r="K141" s="18"/>
      <c r="L141" s="18"/>
      <c r="M141" s="35" t="s">
        <v>137</v>
      </c>
      <c r="N141" s="28"/>
      <c r="O141" s="36" t="s">
        <v>2631</v>
      </c>
      <c r="P141" s="36" t="s">
        <v>2632</v>
      </c>
      <c r="Q141" s="19" t="s">
        <v>1244</v>
      </c>
      <c r="R141" s="18" t="s">
        <v>12</v>
      </c>
      <c r="S141" s="18" t="s">
        <v>60</v>
      </c>
      <c r="T141" s="18" t="s">
        <v>1253</v>
      </c>
      <c r="U141" s="18" t="s">
        <v>1254</v>
      </c>
      <c r="V141" s="36"/>
      <c r="W141" s="17">
        <v>15000</v>
      </c>
      <c r="X141" s="18" t="s">
        <v>1182</v>
      </c>
      <c r="Y141" s="36"/>
      <c r="Z141" s="17">
        <v>15000</v>
      </c>
      <c r="AA141" s="36"/>
      <c r="AB141" s="36"/>
      <c r="AC141" s="36"/>
      <c r="AD141" s="17"/>
      <c r="AE141" s="19" t="s">
        <v>2635</v>
      </c>
      <c r="AF141" s="19" t="s">
        <v>3463</v>
      </c>
      <c r="AG141" s="19" t="s">
        <v>3467</v>
      </c>
      <c r="AH141" s="19" t="s">
        <v>1223</v>
      </c>
      <c r="AI141" s="19" t="s">
        <v>1570</v>
      </c>
      <c r="AJ141" s="15"/>
      <c r="AK141" s="15"/>
      <c r="AL141" s="16">
        <f t="shared" si="7"/>
        <v>15000</v>
      </c>
      <c r="AM141" s="42">
        <v>23100</v>
      </c>
      <c r="AN141" s="18" t="s">
        <v>2660</v>
      </c>
      <c r="AO141" s="18"/>
      <c r="AP141" s="18"/>
      <c r="AQ141" s="18"/>
      <c r="AR141" s="18"/>
      <c r="AS141" s="18"/>
      <c r="AT141" s="18"/>
    </row>
    <row r="142" spans="1:46" s="23" customFormat="1" ht="72" hidden="1" x14ac:dyDescent="0.2">
      <c r="A142" s="19" t="s">
        <v>23</v>
      </c>
      <c r="B142" s="19" t="s">
        <v>277</v>
      </c>
      <c r="C142" s="19" t="s">
        <v>276</v>
      </c>
      <c r="D142" s="19" t="s">
        <v>16</v>
      </c>
      <c r="E142" s="19" t="s">
        <v>310</v>
      </c>
      <c r="F142" s="28" t="s">
        <v>1714</v>
      </c>
      <c r="G142" s="19" t="s">
        <v>438</v>
      </c>
      <c r="H142" s="18" t="s">
        <v>303</v>
      </c>
      <c r="I142" s="18" t="s">
        <v>439</v>
      </c>
      <c r="J142" s="17">
        <v>40000</v>
      </c>
      <c r="K142" s="18"/>
      <c r="L142" s="18"/>
      <c r="M142" s="35" t="s">
        <v>137</v>
      </c>
      <c r="N142" s="28"/>
      <c r="O142" s="18" t="s">
        <v>2646</v>
      </c>
      <c r="P142" s="36" t="s">
        <v>2639</v>
      </c>
      <c r="Q142" s="19" t="s">
        <v>1249</v>
      </c>
      <c r="R142" s="18" t="s">
        <v>1190</v>
      </c>
      <c r="S142" s="18" t="s">
        <v>81</v>
      </c>
      <c r="T142" s="18"/>
      <c r="U142" s="18"/>
      <c r="V142" s="36" t="s">
        <v>2647</v>
      </c>
      <c r="W142" s="17">
        <v>39590</v>
      </c>
      <c r="X142" s="18" t="s">
        <v>1182</v>
      </c>
      <c r="Y142" s="36" t="s">
        <v>2648</v>
      </c>
      <c r="Z142" s="17">
        <v>39590</v>
      </c>
      <c r="AA142" s="36"/>
      <c r="AB142" s="36"/>
      <c r="AC142" s="36"/>
      <c r="AD142" s="17"/>
      <c r="AE142" s="19" t="s">
        <v>2642</v>
      </c>
      <c r="AF142" s="19" t="s">
        <v>3463</v>
      </c>
      <c r="AG142" s="19" t="s">
        <v>3467</v>
      </c>
      <c r="AH142" s="19" t="s">
        <v>1223</v>
      </c>
      <c r="AI142" s="19" t="s">
        <v>1570</v>
      </c>
      <c r="AJ142" s="15"/>
      <c r="AK142" s="15"/>
      <c r="AL142" s="16">
        <f t="shared" si="7"/>
        <v>40000</v>
      </c>
      <c r="AM142" s="42">
        <v>23096</v>
      </c>
      <c r="AN142" s="18" t="s">
        <v>2660</v>
      </c>
      <c r="AO142" s="18" t="s">
        <v>2662</v>
      </c>
      <c r="AP142" s="18" t="s">
        <v>2662</v>
      </c>
      <c r="AQ142" s="18" t="s">
        <v>2662</v>
      </c>
      <c r="AR142" s="15">
        <v>39590</v>
      </c>
      <c r="AS142" s="46" t="s">
        <v>2675</v>
      </c>
      <c r="AT142" s="18"/>
    </row>
    <row r="143" spans="1:46" s="23" customFormat="1" ht="90" hidden="1" x14ac:dyDescent="0.2">
      <c r="A143" s="19" t="s">
        <v>23</v>
      </c>
      <c r="B143" s="19" t="s">
        <v>277</v>
      </c>
      <c r="C143" s="19" t="s">
        <v>276</v>
      </c>
      <c r="D143" s="19" t="s">
        <v>16</v>
      </c>
      <c r="E143" s="19" t="s">
        <v>310</v>
      </c>
      <c r="F143" s="28" t="s">
        <v>1715</v>
      </c>
      <c r="G143" s="19" t="s">
        <v>440</v>
      </c>
      <c r="H143" s="18" t="s">
        <v>387</v>
      </c>
      <c r="I143" s="18" t="s">
        <v>405</v>
      </c>
      <c r="J143" s="17">
        <v>56000</v>
      </c>
      <c r="K143" s="18"/>
      <c r="L143" s="18"/>
      <c r="M143" s="35" t="s">
        <v>137</v>
      </c>
      <c r="N143" s="28"/>
      <c r="O143" s="36" t="s">
        <v>2631</v>
      </c>
      <c r="P143" s="36" t="s">
        <v>2632</v>
      </c>
      <c r="Q143" s="19" t="s">
        <v>1244</v>
      </c>
      <c r="R143" s="18" t="s">
        <v>12</v>
      </c>
      <c r="S143" s="18" t="s">
        <v>60</v>
      </c>
      <c r="T143" s="18"/>
      <c r="U143" s="18"/>
      <c r="V143" s="36"/>
      <c r="W143" s="17">
        <v>56000</v>
      </c>
      <c r="X143" s="18" t="s">
        <v>1182</v>
      </c>
      <c r="Y143" s="36"/>
      <c r="Z143" s="17">
        <v>56000</v>
      </c>
      <c r="AA143" s="36"/>
      <c r="AB143" s="36"/>
      <c r="AC143" s="36"/>
      <c r="AD143" s="17"/>
      <c r="AE143" s="19" t="s">
        <v>2635</v>
      </c>
      <c r="AF143" s="19" t="s">
        <v>3463</v>
      </c>
      <c r="AG143" s="19" t="s">
        <v>3467</v>
      </c>
      <c r="AH143" s="19" t="s">
        <v>1223</v>
      </c>
      <c r="AI143" s="19" t="s">
        <v>1570</v>
      </c>
      <c r="AJ143" s="15"/>
      <c r="AK143" s="15"/>
      <c r="AL143" s="16">
        <f t="shared" si="7"/>
        <v>56000</v>
      </c>
      <c r="AM143" s="42">
        <v>23100</v>
      </c>
      <c r="AN143" s="18" t="s">
        <v>2660</v>
      </c>
      <c r="AO143" s="18"/>
      <c r="AP143" s="18"/>
      <c r="AQ143" s="18"/>
      <c r="AR143" s="18"/>
      <c r="AS143" s="18"/>
      <c r="AT143" s="18"/>
    </row>
    <row r="144" spans="1:46" s="23" customFormat="1" ht="72" hidden="1" x14ac:dyDescent="0.2">
      <c r="A144" s="19" t="s">
        <v>23</v>
      </c>
      <c r="B144" s="19" t="s">
        <v>277</v>
      </c>
      <c r="C144" s="19" t="s">
        <v>276</v>
      </c>
      <c r="D144" s="19" t="s">
        <v>16</v>
      </c>
      <c r="E144" s="19" t="s">
        <v>310</v>
      </c>
      <c r="F144" s="28" t="s">
        <v>1716</v>
      </c>
      <c r="G144" s="19" t="s">
        <v>441</v>
      </c>
      <c r="H144" s="18" t="s">
        <v>270</v>
      </c>
      <c r="I144" s="18" t="s">
        <v>405</v>
      </c>
      <c r="J144" s="17">
        <v>100000</v>
      </c>
      <c r="K144" s="18"/>
      <c r="L144" s="18"/>
      <c r="M144" s="35" t="s">
        <v>137</v>
      </c>
      <c r="N144" s="28"/>
      <c r="O144" s="18"/>
      <c r="P144" s="36"/>
      <c r="Q144" s="28" t="s">
        <v>1255</v>
      </c>
      <c r="R144" s="18" t="s">
        <v>1256</v>
      </c>
      <c r="S144" s="18" t="s">
        <v>14</v>
      </c>
      <c r="T144" s="18"/>
      <c r="U144" s="18"/>
      <c r="V144" s="36"/>
      <c r="W144" s="17">
        <v>49500</v>
      </c>
      <c r="X144" s="18" t="s">
        <v>1182</v>
      </c>
      <c r="Y144" s="36"/>
      <c r="Z144" s="17">
        <v>49500</v>
      </c>
      <c r="AA144" s="36"/>
      <c r="AB144" s="36"/>
      <c r="AC144" s="36"/>
      <c r="AD144" s="17"/>
      <c r="AE144" s="19" t="s">
        <v>1223</v>
      </c>
      <c r="AF144" s="19" t="s">
        <v>3470</v>
      </c>
      <c r="AG144" s="19" t="s">
        <v>3467</v>
      </c>
      <c r="AH144" s="19" t="s">
        <v>1223</v>
      </c>
      <c r="AI144" s="19" t="s">
        <v>1570</v>
      </c>
      <c r="AJ144" s="15"/>
      <c r="AK144" s="15"/>
      <c r="AL144" s="16">
        <f t="shared" si="7"/>
        <v>100000</v>
      </c>
      <c r="AM144" s="18" t="s">
        <v>1224</v>
      </c>
      <c r="AN144" s="18" t="s">
        <v>2660</v>
      </c>
      <c r="AO144" s="18"/>
      <c r="AP144" s="18"/>
      <c r="AQ144" s="18"/>
      <c r="AR144" s="18"/>
      <c r="AS144" s="18"/>
      <c r="AT144" s="18"/>
    </row>
    <row r="145" spans="1:46" s="23" customFormat="1" ht="72" hidden="1" x14ac:dyDescent="0.2">
      <c r="A145" s="19" t="s">
        <v>23</v>
      </c>
      <c r="B145" s="19" t="s">
        <v>277</v>
      </c>
      <c r="C145" s="19" t="s">
        <v>276</v>
      </c>
      <c r="D145" s="19" t="s">
        <v>28</v>
      </c>
      <c r="E145" s="19" t="s">
        <v>310</v>
      </c>
      <c r="F145" s="28" t="s">
        <v>1717</v>
      </c>
      <c r="G145" s="19" t="s">
        <v>442</v>
      </c>
      <c r="H145" s="18" t="s">
        <v>270</v>
      </c>
      <c r="I145" s="18" t="s">
        <v>274</v>
      </c>
      <c r="J145" s="17">
        <v>1200000</v>
      </c>
      <c r="K145" s="35" t="s">
        <v>137</v>
      </c>
      <c r="L145" s="18"/>
      <c r="M145" s="18"/>
      <c r="N145" s="28"/>
      <c r="O145" s="36"/>
      <c r="P145" s="36"/>
      <c r="Q145" s="28"/>
      <c r="R145" s="18"/>
      <c r="S145" s="18"/>
      <c r="T145" s="18"/>
      <c r="U145" s="18"/>
      <c r="V145" s="36"/>
      <c r="W145" s="17"/>
      <c r="X145" s="18" t="s">
        <v>1182</v>
      </c>
      <c r="Y145" s="36"/>
      <c r="Z145" s="17"/>
      <c r="AA145" s="36"/>
      <c r="AB145" s="36"/>
      <c r="AC145" s="36"/>
      <c r="AD145" s="17"/>
      <c r="AE145" s="19" t="s">
        <v>2649</v>
      </c>
      <c r="AF145" s="19" t="s">
        <v>3451</v>
      </c>
      <c r="AG145" s="19" t="s">
        <v>3467</v>
      </c>
      <c r="AH145" s="19" t="s">
        <v>1257</v>
      </c>
      <c r="AI145" s="19" t="s">
        <v>1569</v>
      </c>
      <c r="AJ145" s="15"/>
      <c r="AK145" s="15"/>
      <c r="AL145" s="16">
        <f t="shared" si="7"/>
        <v>1200000</v>
      </c>
      <c r="AM145" s="18" t="s">
        <v>1224</v>
      </c>
      <c r="AN145" s="18" t="s">
        <v>2660</v>
      </c>
      <c r="AO145" s="18"/>
      <c r="AP145" s="18"/>
      <c r="AQ145" s="18"/>
      <c r="AR145" s="18"/>
      <c r="AS145" s="18"/>
      <c r="AT145" s="18"/>
    </row>
    <row r="146" spans="1:46" s="23" customFormat="1" ht="90" hidden="1" x14ac:dyDescent="0.2">
      <c r="A146" s="19" t="s">
        <v>23</v>
      </c>
      <c r="B146" s="19" t="s">
        <v>277</v>
      </c>
      <c r="C146" s="19" t="s">
        <v>276</v>
      </c>
      <c r="D146" s="19" t="s">
        <v>28</v>
      </c>
      <c r="E146" s="19" t="s">
        <v>310</v>
      </c>
      <c r="F146" s="28" t="s">
        <v>1718</v>
      </c>
      <c r="G146" s="19" t="s">
        <v>443</v>
      </c>
      <c r="H146" s="18" t="s">
        <v>270</v>
      </c>
      <c r="I146" s="18" t="s">
        <v>271</v>
      </c>
      <c r="J146" s="17">
        <v>18000</v>
      </c>
      <c r="K146" s="18"/>
      <c r="L146" s="18"/>
      <c r="M146" s="35" t="s">
        <v>137</v>
      </c>
      <c r="N146" s="28"/>
      <c r="O146" s="36" t="s">
        <v>2650</v>
      </c>
      <c r="P146" s="36" t="s">
        <v>2603</v>
      </c>
      <c r="Q146" s="19" t="s">
        <v>1244</v>
      </c>
      <c r="R146" s="18" t="s">
        <v>12</v>
      </c>
      <c r="S146" s="18" t="s">
        <v>60</v>
      </c>
      <c r="T146" s="18" t="s">
        <v>1258</v>
      </c>
      <c r="U146" s="18" t="s">
        <v>1259</v>
      </c>
      <c r="V146" s="36" t="s">
        <v>2604</v>
      </c>
      <c r="W146" s="17">
        <v>18000</v>
      </c>
      <c r="X146" s="18" t="s">
        <v>1182</v>
      </c>
      <c r="Y146" s="36" t="s">
        <v>2605</v>
      </c>
      <c r="Z146" s="17">
        <v>18000</v>
      </c>
      <c r="AA146" s="36" t="s">
        <v>2651</v>
      </c>
      <c r="AB146" s="36" t="s">
        <v>2627</v>
      </c>
      <c r="AC146" s="36" t="s">
        <v>2627</v>
      </c>
      <c r="AD146" s="17">
        <v>18000</v>
      </c>
      <c r="AE146" s="19" t="s">
        <v>2613</v>
      </c>
      <c r="AF146" s="19" t="s">
        <v>3475</v>
      </c>
      <c r="AG146" s="19" t="s">
        <v>3467</v>
      </c>
      <c r="AH146" s="19" t="s">
        <v>1223</v>
      </c>
      <c r="AI146" s="19" t="s">
        <v>1570</v>
      </c>
      <c r="AJ146" s="15"/>
      <c r="AK146" s="15"/>
      <c r="AL146" s="16">
        <f t="shared" si="7"/>
        <v>18000</v>
      </c>
      <c r="AM146" s="42"/>
      <c r="AN146" s="18"/>
      <c r="AO146" s="18"/>
      <c r="AP146" s="18"/>
      <c r="AQ146" s="18"/>
      <c r="AR146" s="15"/>
      <c r="AS146" s="18" t="s">
        <v>2395</v>
      </c>
      <c r="AT146" s="18"/>
    </row>
    <row r="147" spans="1:46" s="23" customFormat="1" ht="72" hidden="1" x14ac:dyDescent="0.2">
      <c r="A147" s="19" t="s">
        <v>23</v>
      </c>
      <c r="B147" s="19" t="s">
        <v>277</v>
      </c>
      <c r="C147" s="19" t="s">
        <v>276</v>
      </c>
      <c r="D147" s="19" t="s">
        <v>22</v>
      </c>
      <c r="E147" s="19" t="s">
        <v>349</v>
      </c>
      <c r="F147" s="28" t="s">
        <v>1719</v>
      </c>
      <c r="G147" s="19" t="s">
        <v>444</v>
      </c>
      <c r="H147" s="18" t="s">
        <v>270</v>
      </c>
      <c r="I147" s="18" t="s">
        <v>275</v>
      </c>
      <c r="J147" s="17">
        <v>4200000</v>
      </c>
      <c r="K147" s="35" t="s">
        <v>137</v>
      </c>
      <c r="L147" s="18"/>
      <c r="M147" s="18"/>
      <c r="N147" s="28"/>
      <c r="O147" s="18"/>
      <c r="P147" s="36"/>
      <c r="Q147" s="19"/>
      <c r="R147" s="18"/>
      <c r="S147" s="18"/>
      <c r="T147" s="18"/>
      <c r="U147" s="18"/>
      <c r="V147" s="36"/>
      <c r="W147" s="17"/>
      <c r="X147" s="18" t="s">
        <v>1182</v>
      </c>
      <c r="Y147" s="36"/>
      <c r="Z147" s="17"/>
      <c r="AA147" s="36"/>
      <c r="AB147" s="36"/>
      <c r="AC147" s="36"/>
      <c r="AD147" s="17"/>
      <c r="AE147" s="19" t="s">
        <v>2630</v>
      </c>
      <c r="AF147" s="19" t="s">
        <v>3470</v>
      </c>
      <c r="AG147" s="19" t="s">
        <v>3467</v>
      </c>
      <c r="AH147" s="19" t="s">
        <v>1257</v>
      </c>
      <c r="AI147" s="19" t="s">
        <v>1569</v>
      </c>
      <c r="AJ147" s="15"/>
      <c r="AK147" s="15"/>
      <c r="AL147" s="16">
        <f t="shared" si="7"/>
        <v>4200000</v>
      </c>
      <c r="AM147" s="18" t="s">
        <v>2660</v>
      </c>
      <c r="AN147" s="18" t="s">
        <v>2660</v>
      </c>
      <c r="AO147" s="18"/>
      <c r="AP147" s="18"/>
      <c r="AQ147" s="18"/>
      <c r="AR147" s="18"/>
      <c r="AS147" s="18"/>
      <c r="AT147" s="18"/>
    </row>
    <row r="148" spans="1:46" s="23" customFormat="1" ht="90" hidden="1" x14ac:dyDescent="0.2">
      <c r="A148" s="19" t="s">
        <v>23</v>
      </c>
      <c r="B148" s="19" t="s">
        <v>277</v>
      </c>
      <c r="C148" s="19" t="s">
        <v>276</v>
      </c>
      <c r="D148" s="19" t="s">
        <v>10</v>
      </c>
      <c r="E148" s="19" t="s">
        <v>311</v>
      </c>
      <c r="F148" s="28" t="s">
        <v>1720</v>
      </c>
      <c r="G148" s="19" t="s">
        <v>445</v>
      </c>
      <c r="H148" s="18" t="s">
        <v>446</v>
      </c>
      <c r="I148" s="18" t="s">
        <v>271</v>
      </c>
      <c r="J148" s="17">
        <v>2700000</v>
      </c>
      <c r="K148" s="35" t="s">
        <v>137</v>
      </c>
      <c r="L148" s="18"/>
      <c r="M148" s="18"/>
      <c r="N148" s="28"/>
      <c r="O148" s="36"/>
      <c r="P148" s="36"/>
      <c r="Q148" s="19"/>
      <c r="R148" s="18"/>
      <c r="S148" s="18"/>
      <c r="T148" s="18"/>
      <c r="U148" s="18"/>
      <c r="V148" s="36"/>
      <c r="W148" s="17"/>
      <c r="X148" s="18" t="s">
        <v>1182</v>
      </c>
      <c r="Y148" s="36"/>
      <c r="Z148" s="17"/>
      <c r="AA148" s="36"/>
      <c r="AB148" s="36"/>
      <c r="AC148" s="36"/>
      <c r="AD148" s="17"/>
      <c r="AE148" s="19" t="s">
        <v>2630</v>
      </c>
      <c r="AF148" s="19" t="s">
        <v>3470</v>
      </c>
      <c r="AG148" s="19" t="s">
        <v>3467</v>
      </c>
      <c r="AH148" s="19" t="s">
        <v>1260</v>
      </c>
      <c r="AI148" s="19" t="s">
        <v>1571</v>
      </c>
      <c r="AJ148" s="15"/>
      <c r="AK148" s="15"/>
      <c r="AL148" s="16">
        <f t="shared" si="7"/>
        <v>2700000</v>
      </c>
      <c r="AM148" s="18" t="s">
        <v>2660</v>
      </c>
      <c r="AN148" s="18" t="s">
        <v>2660</v>
      </c>
      <c r="AO148" s="18"/>
      <c r="AP148" s="18"/>
      <c r="AQ148" s="18"/>
      <c r="AR148" s="18"/>
      <c r="AS148" s="18"/>
      <c r="AT148" s="18"/>
    </row>
    <row r="149" spans="1:46" s="23" customFormat="1" ht="72" hidden="1" x14ac:dyDescent="0.2">
      <c r="A149" s="19" t="s">
        <v>23</v>
      </c>
      <c r="B149" s="19" t="s">
        <v>277</v>
      </c>
      <c r="C149" s="19" t="s">
        <v>276</v>
      </c>
      <c r="D149" s="19" t="s">
        <v>10</v>
      </c>
      <c r="E149" s="19" t="s">
        <v>311</v>
      </c>
      <c r="F149" s="28" t="s">
        <v>1721</v>
      </c>
      <c r="G149" s="19" t="s">
        <v>447</v>
      </c>
      <c r="H149" s="18" t="s">
        <v>303</v>
      </c>
      <c r="I149" s="18" t="s">
        <v>271</v>
      </c>
      <c r="J149" s="17">
        <v>300000</v>
      </c>
      <c r="K149" s="35" t="s">
        <v>137</v>
      </c>
      <c r="L149" s="18"/>
      <c r="M149" s="18"/>
      <c r="N149" s="28"/>
      <c r="O149" s="36"/>
      <c r="P149" s="36"/>
      <c r="Q149" s="19"/>
      <c r="R149" s="18"/>
      <c r="S149" s="18"/>
      <c r="T149" s="18"/>
      <c r="U149" s="18"/>
      <c r="V149" s="36"/>
      <c r="W149" s="17"/>
      <c r="X149" s="18" t="s">
        <v>1182</v>
      </c>
      <c r="Y149" s="36"/>
      <c r="Z149" s="17"/>
      <c r="AA149" s="36"/>
      <c r="AB149" s="36"/>
      <c r="AC149" s="36"/>
      <c r="AD149" s="17"/>
      <c r="AE149" s="19" t="s">
        <v>2630</v>
      </c>
      <c r="AF149" s="19" t="s">
        <v>3470</v>
      </c>
      <c r="AG149" s="19" t="s">
        <v>3467</v>
      </c>
      <c r="AH149" s="19" t="s">
        <v>1260</v>
      </c>
      <c r="AI149" s="19" t="s">
        <v>1571</v>
      </c>
      <c r="AJ149" s="15"/>
      <c r="AK149" s="15"/>
      <c r="AL149" s="16">
        <f t="shared" si="7"/>
        <v>300000</v>
      </c>
      <c r="AM149" s="18" t="s">
        <v>2660</v>
      </c>
      <c r="AN149" s="18" t="s">
        <v>2660</v>
      </c>
      <c r="AO149" s="18"/>
      <c r="AP149" s="18"/>
      <c r="AQ149" s="18"/>
      <c r="AR149" s="18"/>
      <c r="AS149" s="18"/>
      <c r="AT149" s="18"/>
    </row>
    <row r="150" spans="1:46" s="23" customFormat="1" ht="72" hidden="1" x14ac:dyDescent="0.2">
      <c r="A150" s="19" t="s">
        <v>23</v>
      </c>
      <c r="B150" s="19" t="s">
        <v>277</v>
      </c>
      <c r="C150" s="19" t="s">
        <v>276</v>
      </c>
      <c r="D150" s="19" t="s">
        <v>10</v>
      </c>
      <c r="E150" s="19" t="s">
        <v>311</v>
      </c>
      <c r="F150" s="28" t="s">
        <v>1722</v>
      </c>
      <c r="G150" s="19" t="s">
        <v>448</v>
      </c>
      <c r="H150" s="18" t="s">
        <v>270</v>
      </c>
      <c r="I150" s="18" t="s">
        <v>271</v>
      </c>
      <c r="J150" s="17">
        <v>75000</v>
      </c>
      <c r="K150" s="35" t="s">
        <v>137</v>
      </c>
      <c r="L150" s="18"/>
      <c r="M150" s="18"/>
      <c r="N150" s="28"/>
      <c r="O150" s="36"/>
      <c r="P150" s="36"/>
      <c r="Q150" s="19"/>
      <c r="R150" s="18"/>
      <c r="S150" s="18"/>
      <c r="T150" s="18"/>
      <c r="U150" s="18"/>
      <c r="V150" s="36"/>
      <c r="W150" s="17"/>
      <c r="X150" s="18" t="s">
        <v>1182</v>
      </c>
      <c r="Y150" s="36"/>
      <c r="Z150" s="17"/>
      <c r="AA150" s="36"/>
      <c r="AB150" s="36"/>
      <c r="AC150" s="36"/>
      <c r="AD150" s="17"/>
      <c r="AE150" s="19" t="s">
        <v>2630</v>
      </c>
      <c r="AF150" s="19" t="s">
        <v>3470</v>
      </c>
      <c r="AG150" s="19" t="s">
        <v>3467</v>
      </c>
      <c r="AH150" s="19" t="s">
        <v>1260</v>
      </c>
      <c r="AI150" s="19" t="s">
        <v>1571</v>
      </c>
      <c r="AJ150" s="15"/>
      <c r="AK150" s="15"/>
      <c r="AL150" s="16">
        <f t="shared" si="7"/>
        <v>75000</v>
      </c>
      <c r="AM150" s="18" t="s">
        <v>2660</v>
      </c>
      <c r="AN150" s="18" t="s">
        <v>2660</v>
      </c>
      <c r="AO150" s="18"/>
      <c r="AP150" s="18"/>
      <c r="AQ150" s="18"/>
      <c r="AR150" s="18"/>
      <c r="AS150" s="18"/>
      <c r="AT150" s="18"/>
    </row>
    <row r="151" spans="1:46" s="23" customFormat="1" ht="72" hidden="1" x14ac:dyDescent="0.2">
      <c r="A151" s="19" t="s">
        <v>23</v>
      </c>
      <c r="B151" s="19" t="s">
        <v>277</v>
      </c>
      <c r="C151" s="19" t="s">
        <v>276</v>
      </c>
      <c r="D151" s="19" t="s">
        <v>10</v>
      </c>
      <c r="E151" s="19" t="s">
        <v>311</v>
      </c>
      <c r="F151" s="28" t="s">
        <v>1723</v>
      </c>
      <c r="G151" s="19" t="s">
        <v>449</v>
      </c>
      <c r="H151" s="18" t="s">
        <v>450</v>
      </c>
      <c r="I151" s="18" t="s">
        <v>271</v>
      </c>
      <c r="J151" s="17">
        <v>137500</v>
      </c>
      <c r="K151" s="35" t="s">
        <v>137</v>
      </c>
      <c r="L151" s="18"/>
      <c r="M151" s="18"/>
      <c r="N151" s="28"/>
      <c r="O151" s="36"/>
      <c r="P151" s="36"/>
      <c r="Q151" s="19"/>
      <c r="R151" s="18"/>
      <c r="S151" s="18"/>
      <c r="T151" s="18"/>
      <c r="U151" s="18"/>
      <c r="V151" s="36"/>
      <c r="W151" s="16"/>
      <c r="X151" s="18" t="s">
        <v>1182</v>
      </c>
      <c r="Y151" s="36"/>
      <c r="Z151" s="16"/>
      <c r="AA151" s="36"/>
      <c r="AB151" s="36"/>
      <c r="AC151" s="36"/>
      <c r="AD151" s="16"/>
      <c r="AE151" s="19" t="s">
        <v>2630</v>
      </c>
      <c r="AF151" s="19" t="s">
        <v>3470</v>
      </c>
      <c r="AG151" s="19" t="s">
        <v>3467</v>
      </c>
      <c r="AH151" s="19" t="s">
        <v>1260</v>
      </c>
      <c r="AI151" s="19" t="s">
        <v>1571</v>
      </c>
      <c r="AJ151" s="15"/>
      <c r="AK151" s="15"/>
      <c r="AL151" s="16">
        <f t="shared" si="7"/>
        <v>137500</v>
      </c>
      <c r="AM151" s="18" t="s">
        <v>2660</v>
      </c>
      <c r="AN151" s="18" t="s">
        <v>2660</v>
      </c>
      <c r="AO151" s="18"/>
      <c r="AP151" s="18"/>
      <c r="AQ151" s="18"/>
      <c r="AR151" s="18"/>
      <c r="AS151" s="18"/>
      <c r="AT151" s="18"/>
    </row>
    <row r="152" spans="1:46" s="23" customFormat="1" ht="108" hidden="1" x14ac:dyDescent="0.2">
      <c r="A152" s="19" t="s">
        <v>23</v>
      </c>
      <c r="B152" s="19" t="s">
        <v>277</v>
      </c>
      <c r="C152" s="19" t="s">
        <v>276</v>
      </c>
      <c r="D152" s="19" t="s">
        <v>10</v>
      </c>
      <c r="E152" s="19" t="s">
        <v>311</v>
      </c>
      <c r="F152" s="28" t="s">
        <v>1724</v>
      </c>
      <c r="G152" s="19" t="s">
        <v>451</v>
      </c>
      <c r="H152" s="18" t="s">
        <v>450</v>
      </c>
      <c r="I152" s="18" t="s">
        <v>271</v>
      </c>
      <c r="J152" s="17">
        <v>209000</v>
      </c>
      <c r="K152" s="35" t="s">
        <v>137</v>
      </c>
      <c r="L152" s="18"/>
      <c r="M152" s="18"/>
      <c r="N152" s="28"/>
      <c r="O152" s="36"/>
      <c r="P152" s="36"/>
      <c r="Q152" s="19"/>
      <c r="R152" s="18"/>
      <c r="S152" s="18"/>
      <c r="T152" s="18"/>
      <c r="U152" s="18"/>
      <c r="V152" s="36"/>
      <c r="W152" s="17"/>
      <c r="X152" s="18" t="s">
        <v>1182</v>
      </c>
      <c r="Y152" s="36"/>
      <c r="Z152" s="17"/>
      <c r="AA152" s="36"/>
      <c r="AB152" s="36"/>
      <c r="AC152" s="36"/>
      <c r="AD152" s="17"/>
      <c r="AE152" s="19" t="s">
        <v>2630</v>
      </c>
      <c r="AF152" s="19" t="s">
        <v>3470</v>
      </c>
      <c r="AG152" s="19" t="s">
        <v>3467</v>
      </c>
      <c r="AH152" s="19" t="s">
        <v>1260</v>
      </c>
      <c r="AI152" s="19" t="s">
        <v>1571</v>
      </c>
      <c r="AJ152" s="15"/>
      <c r="AK152" s="15"/>
      <c r="AL152" s="16">
        <f t="shared" si="7"/>
        <v>209000</v>
      </c>
      <c r="AM152" s="18" t="s">
        <v>2660</v>
      </c>
      <c r="AN152" s="18" t="s">
        <v>2660</v>
      </c>
      <c r="AO152" s="18"/>
      <c r="AP152" s="18"/>
      <c r="AQ152" s="18"/>
      <c r="AR152" s="18"/>
      <c r="AS152" s="18"/>
      <c r="AT152" s="18"/>
    </row>
    <row r="153" spans="1:46" s="23" customFormat="1" ht="72" hidden="1" x14ac:dyDescent="0.2">
      <c r="A153" s="19" t="s">
        <v>23</v>
      </c>
      <c r="B153" s="19" t="s">
        <v>277</v>
      </c>
      <c r="C153" s="19" t="s">
        <v>276</v>
      </c>
      <c r="D153" s="19" t="s">
        <v>10</v>
      </c>
      <c r="E153" s="19" t="s">
        <v>311</v>
      </c>
      <c r="F153" s="28" t="s">
        <v>1725</v>
      </c>
      <c r="G153" s="19" t="s">
        <v>452</v>
      </c>
      <c r="H153" s="18" t="s">
        <v>270</v>
      </c>
      <c r="I153" s="18" t="s">
        <v>300</v>
      </c>
      <c r="J153" s="17">
        <v>500000</v>
      </c>
      <c r="K153" s="18"/>
      <c r="L153" s="18"/>
      <c r="M153" s="35" t="s">
        <v>137</v>
      </c>
      <c r="N153" s="28"/>
      <c r="O153" s="36" t="s">
        <v>2652</v>
      </c>
      <c r="P153" s="36" t="s">
        <v>2621</v>
      </c>
      <c r="Q153" s="19" t="s">
        <v>1243</v>
      </c>
      <c r="R153" s="18" t="s">
        <v>1190</v>
      </c>
      <c r="S153" s="18" t="s">
        <v>89</v>
      </c>
      <c r="T153" s="18"/>
      <c r="U153" s="18"/>
      <c r="V153" s="36" t="s">
        <v>2622</v>
      </c>
      <c r="W153" s="17">
        <v>499476</v>
      </c>
      <c r="X153" s="18" t="s">
        <v>1182</v>
      </c>
      <c r="Y153" s="36" t="s">
        <v>2623</v>
      </c>
      <c r="Z153" s="17">
        <v>499476</v>
      </c>
      <c r="AA153" s="36"/>
      <c r="AB153" s="36"/>
      <c r="AC153" s="36"/>
      <c r="AD153" s="17"/>
      <c r="AE153" s="19" t="s">
        <v>2653</v>
      </c>
      <c r="AF153" s="19" t="s">
        <v>3463</v>
      </c>
      <c r="AG153" s="19" t="s">
        <v>3467</v>
      </c>
      <c r="AH153" s="19" t="s">
        <v>1223</v>
      </c>
      <c r="AI153" s="19" t="s">
        <v>1570</v>
      </c>
      <c r="AJ153" s="15"/>
      <c r="AK153" s="15"/>
      <c r="AL153" s="16">
        <f t="shared" si="7"/>
        <v>500000</v>
      </c>
      <c r="AM153" s="42">
        <v>23093</v>
      </c>
      <c r="AN153" s="18" t="s">
        <v>2660</v>
      </c>
      <c r="AO153" s="18" t="s">
        <v>2662</v>
      </c>
      <c r="AP153" s="18" t="s">
        <v>2662</v>
      </c>
      <c r="AQ153" s="18" t="s">
        <v>2662</v>
      </c>
      <c r="AR153" s="18"/>
      <c r="AS153" s="18"/>
      <c r="AT153" s="18"/>
    </row>
    <row r="154" spans="1:46" s="23" customFormat="1" ht="72" hidden="1" x14ac:dyDescent="0.2">
      <c r="A154" s="19" t="s">
        <v>23</v>
      </c>
      <c r="B154" s="19" t="s">
        <v>277</v>
      </c>
      <c r="C154" s="19" t="s">
        <v>276</v>
      </c>
      <c r="D154" s="19" t="s">
        <v>10</v>
      </c>
      <c r="E154" s="19" t="s">
        <v>311</v>
      </c>
      <c r="F154" s="28" t="s">
        <v>1726</v>
      </c>
      <c r="G154" s="19" t="s">
        <v>453</v>
      </c>
      <c r="H154" s="18" t="s">
        <v>270</v>
      </c>
      <c r="I154" s="18" t="s">
        <v>300</v>
      </c>
      <c r="J154" s="17">
        <v>500000</v>
      </c>
      <c r="K154" s="18"/>
      <c r="L154" s="18"/>
      <c r="M154" s="35" t="s">
        <v>137</v>
      </c>
      <c r="N154" s="28"/>
      <c r="O154" s="36" t="s">
        <v>2654</v>
      </c>
      <c r="P154" s="36" t="s">
        <v>2621</v>
      </c>
      <c r="Q154" s="19" t="s">
        <v>1243</v>
      </c>
      <c r="R154" s="18" t="s">
        <v>1190</v>
      </c>
      <c r="S154" s="18" t="s">
        <v>89</v>
      </c>
      <c r="T154" s="18"/>
      <c r="U154" s="18"/>
      <c r="V154" s="36" t="s">
        <v>2622</v>
      </c>
      <c r="W154" s="17">
        <v>497550</v>
      </c>
      <c r="X154" s="18" t="s">
        <v>1182</v>
      </c>
      <c r="Y154" s="36" t="s">
        <v>2623</v>
      </c>
      <c r="Z154" s="17">
        <v>497550</v>
      </c>
      <c r="AA154" s="36"/>
      <c r="AB154" s="36"/>
      <c r="AC154" s="36"/>
      <c r="AD154" s="17"/>
      <c r="AE154" s="19" t="s">
        <v>2653</v>
      </c>
      <c r="AF154" s="19" t="s">
        <v>3463</v>
      </c>
      <c r="AG154" s="19" t="s">
        <v>3467</v>
      </c>
      <c r="AH154" s="19" t="s">
        <v>1223</v>
      </c>
      <c r="AI154" s="19" t="s">
        <v>1570</v>
      </c>
      <c r="AJ154" s="15"/>
      <c r="AK154" s="15"/>
      <c r="AL154" s="16">
        <f t="shared" si="7"/>
        <v>500000</v>
      </c>
      <c r="AM154" s="42">
        <v>23093</v>
      </c>
      <c r="AN154" s="18" t="s">
        <v>2660</v>
      </c>
      <c r="AO154" s="18" t="s">
        <v>2662</v>
      </c>
      <c r="AP154" s="18" t="s">
        <v>2662</v>
      </c>
      <c r="AQ154" s="18" t="s">
        <v>2662</v>
      </c>
      <c r="AR154" s="18"/>
      <c r="AS154" s="18"/>
      <c r="AT154" s="18"/>
    </row>
    <row r="155" spans="1:46" s="23" customFormat="1" ht="72" hidden="1" x14ac:dyDescent="0.2">
      <c r="A155" s="19" t="s">
        <v>23</v>
      </c>
      <c r="B155" s="19" t="s">
        <v>277</v>
      </c>
      <c r="C155" s="19" t="s">
        <v>17</v>
      </c>
      <c r="D155" s="19" t="s">
        <v>34</v>
      </c>
      <c r="E155" s="19" t="s">
        <v>310</v>
      </c>
      <c r="F155" s="28" t="s">
        <v>1727</v>
      </c>
      <c r="G155" s="19" t="s">
        <v>1156</v>
      </c>
      <c r="H155" s="18" t="s">
        <v>270</v>
      </c>
      <c r="I155" s="18" t="s">
        <v>1119</v>
      </c>
      <c r="J155" s="17">
        <v>7403000</v>
      </c>
      <c r="K155" s="35" t="s">
        <v>137</v>
      </c>
      <c r="L155" s="18"/>
      <c r="M155" s="18"/>
      <c r="N155" s="28"/>
      <c r="O155" s="36" t="s">
        <v>2601</v>
      </c>
      <c r="P155" s="36" t="s">
        <v>2655</v>
      </c>
      <c r="Q155" s="19" t="s">
        <v>2656</v>
      </c>
      <c r="R155" s="18" t="s">
        <v>1190</v>
      </c>
      <c r="S155" s="18" t="s">
        <v>60</v>
      </c>
      <c r="T155" s="18"/>
      <c r="U155" s="18"/>
      <c r="V155" s="36" t="s">
        <v>2657</v>
      </c>
      <c r="W155" s="17">
        <v>6979863.6399999997</v>
      </c>
      <c r="X155" s="32" t="s">
        <v>1261</v>
      </c>
      <c r="Y155" s="135" t="s">
        <v>2658</v>
      </c>
      <c r="Z155" s="17">
        <v>6979863.6399999997</v>
      </c>
      <c r="AA155" s="36"/>
      <c r="AB155" s="36"/>
      <c r="AC155" s="36"/>
      <c r="AD155" s="17"/>
      <c r="AE155" s="20" t="s">
        <v>2659</v>
      </c>
      <c r="AF155" s="19" t="s">
        <v>3470</v>
      </c>
      <c r="AG155" s="19" t="s">
        <v>3467</v>
      </c>
      <c r="AH155" s="19" t="s">
        <v>1262</v>
      </c>
      <c r="AI155" s="19" t="s">
        <v>1571</v>
      </c>
      <c r="AJ155" s="15"/>
      <c r="AK155" s="15"/>
      <c r="AL155" s="16">
        <f t="shared" si="7"/>
        <v>7403000</v>
      </c>
      <c r="AM155" s="42">
        <v>23103</v>
      </c>
      <c r="AN155" s="18" t="s">
        <v>2660</v>
      </c>
      <c r="AO155" s="18"/>
      <c r="AP155" s="18"/>
      <c r="AQ155" s="18"/>
      <c r="AR155" s="18"/>
      <c r="AS155" s="18"/>
      <c r="AT155" s="18"/>
    </row>
    <row r="156" spans="1:46" s="23" customFormat="1" ht="72" x14ac:dyDescent="0.2">
      <c r="A156" s="19" t="s">
        <v>41</v>
      </c>
      <c r="B156" s="19" t="s">
        <v>277</v>
      </c>
      <c r="C156" s="19" t="s">
        <v>276</v>
      </c>
      <c r="D156" s="19" t="s">
        <v>11</v>
      </c>
      <c r="E156" s="19" t="s">
        <v>454</v>
      </c>
      <c r="F156" s="28" t="s">
        <v>1728</v>
      </c>
      <c r="G156" s="19" t="s">
        <v>455</v>
      </c>
      <c r="H156" s="18" t="s">
        <v>267</v>
      </c>
      <c r="I156" s="18" t="s">
        <v>435</v>
      </c>
      <c r="J156" s="17">
        <v>41700</v>
      </c>
      <c r="K156" s="18"/>
      <c r="L156" s="18"/>
      <c r="M156" s="35" t="s">
        <v>137</v>
      </c>
      <c r="N156" s="28"/>
      <c r="O156" s="18" t="s">
        <v>2676</v>
      </c>
      <c r="P156" s="36" t="s">
        <v>2677</v>
      </c>
      <c r="Q156" s="19" t="s">
        <v>2419</v>
      </c>
      <c r="R156" s="18" t="s">
        <v>39</v>
      </c>
      <c r="S156" s="18" t="s">
        <v>60</v>
      </c>
      <c r="T156" s="18"/>
      <c r="U156" s="18"/>
      <c r="V156" s="18" t="s">
        <v>2678</v>
      </c>
      <c r="W156" s="136">
        <v>41665.800000000003</v>
      </c>
      <c r="X156" s="32">
        <v>1</v>
      </c>
      <c r="Y156" s="36"/>
      <c r="Z156" s="136">
        <v>41665.800000000003</v>
      </c>
      <c r="AA156" s="36" t="s">
        <v>2679</v>
      </c>
      <c r="AB156" s="36"/>
      <c r="AC156" s="36"/>
      <c r="AD156" s="17"/>
      <c r="AE156" s="19" t="s">
        <v>2680</v>
      </c>
      <c r="AF156" s="19" t="s">
        <v>3472</v>
      </c>
      <c r="AG156" s="19" t="s">
        <v>2456</v>
      </c>
      <c r="AH156" s="19" t="s">
        <v>1263</v>
      </c>
      <c r="AI156" s="19" t="s">
        <v>1570</v>
      </c>
      <c r="AJ156" s="15">
        <v>41665.800000000003</v>
      </c>
      <c r="AK156" s="15"/>
      <c r="AL156" s="16">
        <f t="shared" si="7"/>
        <v>34.19999999999709</v>
      </c>
      <c r="AM156" s="137">
        <v>23080</v>
      </c>
      <c r="AN156" s="43">
        <v>23102</v>
      </c>
      <c r="AO156" s="18"/>
      <c r="AP156" s="18"/>
      <c r="AQ156" s="18"/>
      <c r="AR156" s="18"/>
      <c r="AS156" s="18"/>
      <c r="AT156" s="18"/>
    </row>
    <row r="157" spans="1:46" s="23" customFormat="1" ht="72" hidden="1" x14ac:dyDescent="0.2">
      <c r="A157" s="19" t="s">
        <v>41</v>
      </c>
      <c r="B157" s="19" t="s">
        <v>277</v>
      </c>
      <c r="C157" s="19" t="s">
        <v>276</v>
      </c>
      <c r="D157" s="19" t="s">
        <v>11</v>
      </c>
      <c r="E157" s="19" t="s">
        <v>454</v>
      </c>
      <c r="F157" s="28" t="s">
        <v>1729</v>
      </c>
      <c r="G157" s="19" t="s">
        <v>456</v>
      </c>
      <c r="H157" s="18" t="s">
        <v>269</v>
      </c>
      <c r="I157" s="18" t="s">
        <v>271</v>
      </c>
      <c r="J157" s="17">
        <v>28000</v>
      </c>
      <c r="K157" s="18"/>
      <c r="L157" s="18"/>
      <c r="M157" s="35" t="s">
        <v>137</v>
      </c>
      <c r="N157" s="28"/>
      <c r="O157" s="18" t="s">
        <v>2681</v>
      </c>
      <c r="P157" s="36" t="s">
        <v>2677</v>
      </c>
      <c r="Q157" s="19" t="s">
        <v>2420</v>
      </c>
      <c r="R157" s="18" t="s">
        <v>39</v>
      </c>
      <c r="S157" s="18" t="s">
        <v>60</v>
      </c>
      <c r="T157" s="18"/>
      <c r="U157" s="18"/>
      <c r="V157" s="18" t="s">
        <v>2678</v>
      </c>
      <c r="W157" s="138">
        <v>13910</v>
      </c>
      <c r="X157" s="32">
        <v>1</v>
      </c>
      <c r="Y157" s="36" t="s">
        <v>2682</v>
      </c>
      <c r="Z157" s="138">
        <v>13910</v>
      </c>
      <c r="AA157" s="36"/>
      <c r="AB157" s="36" t="s">
        <v>2682</v>
      </c>
      <c r="AC157" s="36"/>
      <c r="AD157" s="17"/>
      <c r="AE157" s="19" t="s">
        <v>2683</v>
      </c>
      <c r="AF157" s="19" t="s">
        <v>3472</v>
      </c>
      <c r="AG157" s="19" t="s">
        <v>3467</v>
      </c>
      <c r="AH157" s="19" t="s">
        <v>1263</v>
      </c>
      <c r="AI157" s="19" t="s">
        <v>1570</v>
      </c>
      <c r="AJ157" s="15"/>
      <c r="AK157" s="15"/>
      <c r="AL157" s="16">
        <f t="shared" si="7"/>
        <v>28000</v>
      </c>
      <c r="AM157" s="137">
        <v>23080</v>
      </c>
      <c r="AN157" s="43">
        <v>23102</v>
      </c>
      <c r="AO157" s="18"/>
      <c r="AP157" s="18"/>
      <c r="AQ157" s="18"/>
      <c r="AR157" s="18"/>
      <c r="AS157" s="18"/>
      <c r="AT157" s="18"/>
    </row>
    <row r="158" spans="1:46" s="23" customFormat="1" ht="72" hidden="1" x14ac:dyDescent="0.2">
      <c r="A158" s="19" t="s">
        <v>41</v>
      </c>
      <c r="B158" s="19" t="s">
        <v>277</v>
      </c>
      <c r="C158" s="19" t="s">
        <v>276</v>
      </c>
      <c r="D158" s="19" t="s">
        <v>11</v>
      </c>
      <c r="E158" s="19" t="s">
        <v>454</v>
      </c>
      <c r="F158" s="28" t="s">
        <v>1730</v>
      </c>
      <c r="G158" s="19" t="s">
        <v>457</v>
      </c>
      <c r="H158" s="18" t="s">
        <v>270</v>
      </c>
      <c r="I158" s="18" t="s">
        <v>271</v>
      </c>
      <c r="J158" s="17">
        <v>42000</v>
      </c>
      <c r="K158" s="18"/>
      <c r="L158" s="18"/>
      <c r="M158" s="35" t="s">
        <v>137</v>
      </c>
      <c r="N158" s="28"/>
      <c r="O158" s="18" t="s">
        <v>2681</v>
      </c>
      <c r="P158" s="36" t="s">
        <v>2677</v>
      </c>
      <c r="Q158" s="19" t="s">
        <v>2420</v>
      </c>
      <c r="R158" s="18" t="s">
        <v>39</v>
      </c>
      <c r="S158" s="18" t="s">
        <v>60</v>
      </c>
      <c r="T158" s="18"/>
      <c r="U158" s="18"/>
      <c r="V158" s="18" t="s">
        <v>2678</v>
      </c>
      <c r="W158" s="138">
        <v>34240</v>
      </c>
      <c r="X158" s="32">
        <v>1</v>
      </c>
      <c r="Y158" s="36" t="s">
        <v>2682</v>
      </c>
      <c r="Z158" s="138">
        <v>34240</v>
      </c>
      <c r="AA158" s="36"/>
      <c r="AB158" s="36" t="s">
        <v>2682</v>
      </c>
      <c r="AC158" s="36"/>
      <c r="AD158" s="17"/>
      <c r="AE158" s="19" t="s">
        <v>2683</v>
      </c>
      <c r="AF158" s="19" t="s">
        <v>3472</v>
      </c>
      <c r="AG158" s="19" t="s">
        <v>3467</v>
      </c>
      <c r="AH158" s="19" t="s">
        <v>1263</v>
      </c>
      <c r="AI158" s="19" t="s">
        <v>1570</v>
      </c>
      <c r="AJ158" s="15"/>
      <c r="AK158" s="15"/>
      <c r="AL158" s="16">
        <f t="shared" si="7"/>
        <v>42000</v>
      </c>
      <c r="AM158" s="137">
        <v>23080</v>
      </c>
      <c r="AN158" s="43">
        <v>23102</v>
      </c>
      <c r="AO158" s="18"/>
      <c r="AP158" s="18"/>
      <c r="AQ158" s="18"/>
      <c r="AR158" s="18"/>
      <c r="AS158" s="18"/>
      <c r="AT158" s="18"/>
    </row>
    <row r="159" spans="1:46" s="23" customFormat="1" ht="72" hidden="1" x14ac:dyDescent="0.2">
      <c r="A159" s="19" t="s">
        <v>41</v>
      </c>
      <c r="B159" s="19" t="s">
        <v>277</v>
      </c>
      <c r="C159" s="19" t="s">
        <v>276</v>
      </c>
      <c r="D159" s="19" t="s">
        <v>11</v>
      </c>
      <c r="E159" s="19" t="s">
        <v>454</v>
      </c>
      <c r="F159" s="28" t="s">
        <v>1731</v>
      </c>
      <c r="G159" s="19" t="s">
        <v>458</v>
      </c>
      <c r="H159" s="18" t="s">
        <v>459</v>
      </c>
      <c r="I159" s="18" t="s">
        <v>271</v>
      </c>
      <c r="J159" s="17">
        <f>(842400/26)*20</f>
        <v>648000</v>
      </c>
      <c r="K159" s="35" t="s">
        <v>137</v>
      </c>
      <c r="L159" s="18"/>
      <c r="M159" s="18"/>
      <c r="N159" s="28" t="s">
        <v>1264</v>
      </c>
      <c r="O159" s="18"/>
      <c r="P159" s="36"/>
      <c r="Q159" s="20" t="s">
        <v>2421</v>
      </c>
      <c r="R159" s="18" t="s">
        <v>12</v>
      </c>
      <c r="S159" s="18"/>
      <c r="T159" s="18"/>
      <c r="U159" s="18"/>
      <c r="V159" s="18"/>
      <c r="W159" s="139"/>
      <c r="X159" s="32"/>
      <c r="Y159" s="36"/>
      <c r="Z159" s="17"/>
      <c r="AA159" s="36"/>
      <c r="AB159" s="36"/>
      <c r="AC159" s="36"/>
      <c r="AD159" s="17"/>
      <c r="AE159" s="19" t="s">
        <v>2684</v>
      </c>
      <c r="AF159" s="19" t="s">
        <v>3470</v>
      </c>
      <c r="AG159" s="19" t="s">
        <v>3467</v>
      </c>
      <c r="AH159" s="19" t="s">
        <v>1263</v>
      </c>
      <c r="AI159" s="19" t="s">
        <v>1570</v>
      </c>
      <c r="AJ159" s="15"/>
      <c r="AK159" s="15"/>
      <c r="AL159" s="16">
        <f t="shared" si="7"/>
        <v>648000</v>
      </c>
      <c r="AM159" s="43">
        <v>23071</v>
      </c>
      <c r="AN159" s="43">
        <v>23102</v>
      </c>
      <c r="AO159" s="18"/>
      <c r="AP159" s="18"/>
      <c r="AQ159" s="18"/>
      <c r="AR159" s="18"/>
      <c r="AS159" s="18"/>
      <c r="AT159" s="18"/>
    </row>
    <row r="160" spans="1:46" s="23" customFormat="1" ht="72" hidden="1" x14ac:dyDescent="0.2">
      <c r="A160" s="19" t="s">
        <v>41</v>
      </c>
      <c r="B160" s="19" t="s">
        <v>277</v>
      </c>
      <c r="C160" s="19" t="s">
        <v>276</v>
      </c>
      <c r="D160" s="19" t="s">
        <v>11</v>
      </c>
      <c r="E160" s="19" t="s">
        <v>454</v>
      </c>
      <c r="F160" s="28" t="s">
        <v>1732</v>
      </c>
      <c r="G160" s="19" t="s">
        <v>460</v>
      </c>
      <c r="H160" s="18" t="s">
        <v>269</v>
      </c>
      <c r="I160" s="18" t="s">
        <v>273</v>
      </c>
      <c r="J160" s="17">
        <v>14000</v>
      </c>
      <c r="K160" s="18"/>
      <c r="L160" s="18"/>
      <c r="M160" s="35" t="s">
        <v>137</v>
      </c>
      <c r="N160" s="28"/>
      <c r="O160" s="18"/>
      <c r="P160" s="36"/>
      <c r="Q160" s="19" t="s">
        <v>2422</v>
      </c>
      <c r="R160" s="18" t="s">
        <v>39</v>
      </c>
      <c r="S160" s="18"/>
      <c r="T160" s="18"/>
      <c r="U160" s="18"/>
      <c r="V160" s="18"/>
      <c r="W160" s="139"/>
      <c r="X160" s="32"/>
      <c r="Y160" s="36"/>
      <c r="Z160" s="17"/>
      <c r="AA160" s="36"/>
      <c r="AB160" s="36"/>
      <c r="AC160" s="36"/>
      <c r="AD160" s="17"/>
      <c r="AE160" s="19" t="s">
        <v>2684</v>
      </c>
      <c r="AF160" s="19" t="s">
        <v>3470</v>
      </c>
      <c r="AG160" s="19" t="s">
        <v>3467</v>
      </c>
      <c r="AH160" s="19" t="s">
        <v>1263</v>
      </c>
      <c r="AI160" s="19" t="s">
        <v>1570</v>
      </c>
      <c r="AJ160" s="15"/>
      <c r="AK160" s="15"/>
      <c r="AL160" s="16">
        <f t="shared" si="7"/>
        <v>14000</v>
      </c>
      <c r="AM160" s="43">
        <v>23071</v>
      </c>
      <c r="AN160" s="43">
        <v>23102</v>
      </c>
      <c r="AO160" s="18"/>
      <c r="AP160" s="18"/>
      <c r="AQ160" s="18"/>
      <c r="AR160" s="18"/>
      <c r="AS160" s="18"/>
      <c r="AT160" s="18"/>
    </row>
    <row r="161" spans="1:46" s="23" customFormat="1" ht="72" hidden="1" x14ac:dyDescent="0.2">
      <c r="A161" s="19" t="s">
        <v>41</v>
      </c>
      <c r="B161" s="19" t="s">
        <v>277</v>
      </c>
      <c r="C161" s="19" t="s">
        <v>276</v>
      </c>
      <c r="D161" s="19" t="s">
        <v>11</v>
      </c>
      <c r="E161" s="19" t="s">
        <v>454</v>
      </c>
      <c r="F161" s="28" t="s">
        <v>1733</v>
      </c>
      <c r="G161" s="19" t="s">
        <v>461</v>
      </c>
      <c r="H161" s="18" t="s">
        <v>319</v>
      </c>
      <c r="I161" s="18" t="s">
        <v>273</v>
      </c>
      <c r="J161" s="17">
        <v>31200</v>
      </c>
      <c r="K161" s="18"/>
      <c r="L161" s="18"/>
      <c r="M161" s="35" t="s">
        <v>137</v>
      </c>
      <c r="N161" s="28"/>
      <c r="O161" s="18"/>
      <c r="P161" s="36"/>
      <c r="Q161" s="19" t="s">
        <v>2423</v>
      </c>
      <c r="R161" s="18" t="s">
        <v>39</v>
      </c>
      <c r="S161" s="18"/>
      <c r="T161" s="18"/>
      <c r="U161" s="18"/>
      <c r="V161" s="18"/>
      <c r="W161" s="139"/>
      <c r="X161" s="32"/>
      <c r="Y161" s="36"/>
      <c r="Z161" s="17"/>
      <c r="AA161" s="36"/>
      <c r="AB161" s="36"/>
      <c r="AC161" s="36"/>
      <c r="AD161" s="17"/>
      <c r="AE161" s="19" t="s">
        <v>2684</v>
      </c>
      <c r="AF161" s="19" t="s">
        <v>3470</v>
      </c>
      <c r="AG161" s="19" t="s">
        <v>3467</v>
      </c>
      <c r="AH161" s="19" t="s">
        <v>1263</v>
      </c>
      <c r="AI161" s="19" t="s">
        <v>1570</v>
      </c>
      <c r="AJ161" s="15"/>
      <c r="AK161" s="15"/>
      <c r="AL161" s="16">
        <f t="shared" si="7"/>
        <v>31200</v>
      </c>
      <c r="AM161" s="43">
        <v>23071</v>
      </c>
      <c r="AN161" s="43">
        <v>23102</v>
      </c>
      <c r="AO161" s="18"/>
      <c r="AP161" s="18"/>
      <c r="AQ161" s="18"/>
      <c r="AR161" s="18"/>
      <c r="AS161" s="18"/>
      <c r="AT161" s="18"/>
    </row>
    <row r="162" spans="1:46" s="23" customFormat="1" ht="72" hidden="1" x14ac:dyDescent="0.2">
      <c r="A162" s="19" t="s">
        <v>41</v>
      </c>
      <c r="B162" s="19" t="s">
        <v>277</v>
      </c>
      <c r="C162" s="19" t="s">
        <v>276</v>
      </c>
      <c r="D162" s="19" t="s">
        <v>11</v>
      </c>
      <c r="E162" s="19" t="s">
        <v>454</v>
      </c>
      <c r="F162" s="28" t="s">
        <v>1734</v>
      </c>
      <c r="G162" s="19" t="s">
        <v>462</v>
      </c>
      <c r="H162" s="18" t="s">
        <v>319</v>
      </c>
      <c r="I162" s="18" t="s">
        <v>273</v>
      </c>
      <c r="J162" s="17">
        <v>22000</v>
      </c>
      <c r="K162" s="18"/>
      <c r="L162" s="18"/>
      <c r="M162" s="35" t="s">
        <v>137</v>
      </c>
      <c r="N162" s="32"/>
      <c r="O162" s="18"/>
      <c r="P162" s="36"/>
      <c r="Q162" s="19" t="s">
        <v>2423</v>
      </c>
      <c r="R162" s="18" t="s">
        <v>39</v>
      </c>
      <c r="S162" s="18"/>
      <c r="T162" s="18"/>
      <c r="U162" s="18"/>
      <c r="V162" s="19"/>
      <c r="W162" s="139"/>
      <c r="X162" s="32"/>
      <c r="Y162" s="36"/>
      <c r="Z162" s="17"/>
      <c r="AA162" s="36"/>
      <c r="AB162" s="18"/>
      <c r="AC162" s="18"/>
      <c r="AD162" s="17"/>
      <c r="AE162" s="19" t="s">
        <v>2684</v>
      </c>
      <c r="AF162" s="19" t="s">
        <v>3470</v>
      </c>
      <c r="AG162" s="19" t="s">
        <v>3467</v>
      </c>
      <c r="AH162" s="19" t="s">
        <v>1263</v>
      </c>
      <c r="AI162" s="19" t="s">
        <v>1570</v>
      </c>
      <c r="AJ162" s="15"/>
      <c r="AK162" s="15"/>
      <c r="AL162" s="16">
        <f t="shared" si="7"/>
        <v>22000</v>
      </c>
      <c r="AM162" s="43">
        <v>23071</v>
      </c>
      <c r="AN162" s="43">
        <v>23102</v>
      </c>
      <c r="AO162" s="18"/>
      <c r="AP162" s="18"/>
      <c r="AQ162" s="18"/>
      <c r="AR162" s="18"/>
      <c r="AS162" s="18"/>
      <c r="AT162" s="18"/>
    </row>
    <row r="163" spans="1:46" s="23" customFormat="1" ht="72" hidden="1" x14ac:dyDescent="0.2">
      <c r="A163" s="19" t="s">
        <v>41</v>
      </c>
      <c r="B163" s="19" t="s">
        <v>277</v>
      </c>
      <c r="C163" s="19" t="s">
        <v>276</v>
      </c>
      <c r="D163" s="19" t="s">
        <v>11</v>
      </c>
      <c r="E163" s="19" t="s">
        <v>454</v>
      </c>
      <c r="F163" s="28" t="s">
        <v>1735</v>
      </c>
      <c r="G163" s="19" t="s">
        <v>463</v>
      </c>
      <c r="H163" s="18" t="s">
        <v>464</v>
      </c>
      <c r="I163" s="18" t="s">
        <v>274</v>
      </c>
      <c r="J163" s="17">
        <v>168000</v>
      </c>
      <c r="K163" s="18"/>
      <c r="L163" s="18"/>
      <c r="M163" s="35" t="s">
        <v>137</v>
      </c>
      <c r="N163" s="32"/>
      <c r="O163" s="18"/>
      <c r="P163" s="36"/>
      <c r="Q163" s="19" t="s">
        <v>2423</v>
      </c>
      <c r="R163" s="18" t="s">
        <v>39</v>
      </c>
      <c r="S163" s="18"/>
      <c r="T163" s="18"/>
      <c r="U163" s="18"/>
      <c r="V163" s="19"/>
      <c r="W163" s="139"/>
      <c r="X163" s="32"/>
      <c r="Y163" s="36"/>
      <c r="Z163" s="17"/>
      <c r="AA163" s="36"/>
      <c r="AB163" s="18"/>
      <c r="AC163" s="18"/>
      <c r="AD163" s="17"/>
      <c r="AE163" s="19" t="s">
        <v>2684</v>
      </c>
      <c r="AF163" s="19" t="s">
        <v>3470</v>
      </c>
      <c r="AG163" s="19" t="s">
        <v>3467</v>
      </c>
      <c r="AH163" s="19" t="s">
        <v>1263</v>
      </c>
      <c r="AI163" s="19" t="s">
        <v>1570</v>
      </c>
      <c r="AJ163" s="15"/>
      <c r="AK163" s="15"/>
      <c r="AL163" s="16">
        <f t="shared" si="7"/>
        <v>168000</v>
      </c>
      <c r="AM163" s="43">
        <v>23071</v>
      </c>
      <c r="AN163" s="43">
        <v>23102</v>
      </c>
      <c r="AO163" s="18"/>
      <c r="AP163" s="18"/>
      <c r="AQ163" s="18"/>
      <c r="AR163" s="18"/>
      <c r="AS163" s="18"/>
      <c r="AT163" s="18"/>
    </row>
    <row r="164" spans="1:46" s="23" customFormat="1" ht="72" hidden="1" x14ac:dyDescent="0.2">
      <c r="A164" s="19" t="s">
        <v>41</v>
      </c>
      <c r="B164" s="19" t="s">
        <v>277</v>
      </c>
      <c r="C164" s="19" t="s">
        <v>276</v>
      </c>
      <c r="D164" s="19" t="s">
        <v>11</v>
      </c>
      <c r="E164" s="19" t="s">
        <v>454</v>
      </c>
      <c r="F164" s="28" t="s">
        <v>1736</v>
      </c>
      <c r="G164" s="19" t="s">
        <v>465</v>
      </c>
      <c r="H164" s="18" t="s">
        <v>270</v>
      </c>
      <c r="I164" s="18" t="s">
        <v>274</v>
      </c>
      <c r="J164" s="17">
        <v>20600</v>
      </c>
      <c r="K164" s="18"/>
      <c r="L164" s="18"/>
      <c r="M164" s="35" t="s">
        <v>137</v>
      </c>
      <c r="N164" s="19"/>
      <c r="O164" s="18"/>
      <c r="P164" s="28"/>
      <c r="Q164" s="19" t="s">
        <v>2422</v>
      </c>
      <c r="R164" s="18" t="s">
        <v>39</v>
      </c>
      <c r="S164" s="18"/>
      <c r="T164" s="18"/>
      <c r="U164" s="18"/>
      <c r="V164" s="19"/>
      <c r="W164" s="139"/>
      <c r="X164" s="18"/>
      <c r="Y164" s="41"/>
      <c r="Z164" s="17"/>
      <c r="AA164" s="36"/>
      <c r="AB164" s="19"/>
      <c r="AC164" s="19"/>
      <c r="AD164" s="19"/>
      <c r="AE164" s="19" t="s">
        <v>2684</v>
      </c>
      <c r="AF164" s="19" t="s">
        <v>3470</v>
      </c>
      <c r="AG164" s="19" t="s">
        <v>3467</v>
      </c>
      <c r="AH164" s="19" t="s">
        <v>1263</v>
      </c>
      <c r="AI164" s="19" t="s">
        <v>1570</v>
      </c>
      <c r="AJ164" s="15"/>
      <c r="AK164" s="15"/>
      <c r="AL164" s="16">
        <f t="shared" si="7"/>
        <v>20600</v>
      </c>
      <c r="AM164" s="43">
        <v>23071</v>
      </c>
      <c r="AN164" s="43">
        <v>23102</v>
      </c>
      <c r="AO164" s="18"/>
      <c r="AP164" s="18"/>
      <c r="AQ164" s="18"/>
      <c r="AR164" s="18"/>
      <c r="AS164" s="18"/>
      <c r="AT164" s="18"/>
    </row>
    <row r="165" spans="1:46" s="23" customFormat="1" ht="72" hidden="1" x14ac:dyDescent="0.2">
      <c r="A165" s="19" t="s">
        <v>41</v>
      </c>
      <c r="B165" s="19" t="s">
        <v>277</v>
      </c>
      <c r="C165" s="19" t="s">
        <v>276</v>
      </c>
      <c r="D165" s="19" t="s">
        <v>11</v>
      </c>
      <c r="E165" s="19" t="s">
        <v>454</v>
      </c>
      <c r="F165" s="28" t="s">
        <v>1737</v>
      </c>
      <c r="G165" s="19" t="s">
        <v>466</v>
      </c>
      <c r="H165" s="18" t="s">
        <v>459</v>
      </c>
      <c r="I165" s="18" t="s">
        <v>274</v>
      </c>
      <c r="J165" s="17">
        <v>118000</v>
      </c>
      <c r="K165" s="18"/>
      <c r="L165" s="18"/>
      <c r="M165" s="35" t="s">
        <v>137</v>
      </c>
      <c r="N165" s="28"/>
      <c r="O165" s="18"/>
      <c r="P165" s="28"/>
      <c r="Q165" s="19" t="s">
        <v>2423</v>
      </c>
      <c r="R165" s="18" t="s">
        <v>39</v>
      </c>
      <c r="S165" s="18"/>
      <c r="T165" s="18"/>
      <c r="U165" s="18"/>
      <c r="V165" s="19"/>
      <c r="W165" s="139"/>
      <c r="X165" s="18"/>
      <c r="Y165" s="41"/>
      <c r="Z165" s="17"/>
      <c r="AA165" s="36"/>
      <c r="AB165" s="19"/>
      <c r="AC165" s="19"/>
      <c r="AD165" s="19"/>
      <c r="AE165" s="19" t="s">
        <v>2684</v>
      </c>
      <c r="AF165" s="19" t="s">
        <v>3470</v>
      </c>
      <c r="AG165" s="19" t="s">
        <v>3467</v>
      </c>
      <c r="AH165" s="19" t="s">
        <v>1263</v>
      </c>
      <c r="AI165" s="19" t="s">
        <v>1570</v>
      </c>
      <c r="AJ165" s="15"/>
      <c r="AK165" s="15"/>
      <c r="AL165" s="16">
        <f t="shared" si="7"/>
        <v>118000</v>
      </c>
      <c r="AM165" s="43">
        <v>23071</v>
      </c>
      <c r="AN165" s="43">
        <v>23102</v>
      </c>
      <c r="AO165" s="18"/>
      <c r="AP165" s="18"/>
      <c r="AQ165" s="18"/>
      <c r="AR165" s="18"/>
      <c r="AS165" s="18"/>
      <c r="AT165" s="18"/>
    </row>
    <row r="166" spans="1:46" s="23" customFormat="1" ht="72" hidden="1" x14ac:dyDescent="0.2">
      <c r="A166" s="19" t="s">
        <v>41</v>
      </c>
      <c r="B166" s="19" t="s">
        <v>277</v>
      </c>
      <c r="C166" s="19" t="s">
        <v>276</v>
      </c>
      <c r="D166" s="19" t="s">
        <v>11</v>
      </c>
      <c r="E166" s="19" t="s">
        <v>454</v>
      </c>
      <c r="F166" s="28" t="s">
        <v>1738</v>
      </c>
      <c r="G166" s="19" t="s">
        <v>467</v>
      </c>
      <c r="H166" s="18" t="s">
        <v>270</v>
      </c>
      <c r="I166" s="18" t="s">
        <v>274</v>
      </c>
      <c r="J166" s="17">
        <v>8500</v>
      </c>
      <c r="K166" s="18"/>
      <c r="L166" s="18"/>
      <c r="M166" s="35" t="s">
        <v>137</v>
      </c>
      <c r="N166" s="32"/>
      <c r="O166" s="18"/>
      <c r="P166" s="36"/>
      <c r="Q166" s="19" t="s">
        <v>2423</v>
      </c>
      <c r="R166" s="18" t="s">
        <v>39</v>
      </c>
      <c r="S166" s="18"/>
      <c r="T166" s="18"/>
      <c r="U166" s="18"/>
      <c r="V166" s="18"/>
      <c r="W166" s="139"/>
      <c r="X166" s="32"/>
      <c r="Y166" s="36"/>
      <c r="Z166" s="17"/>
      <c r="AA166" s="36"/>
      <c r="AB166" s="18"/>
      <c r="AC166" s="18"/>
      <c r="AD166" s="17"/>
      <c r="AE166" s="19" t="s">
        <v>2684</v>
      </c>
      <c r="AF166" s="19" t="s">
        <v>3470</v>
      </c>
      <c r="AG166" s="19" t="s">
        <v>3467</v>
      </c>
      <c r="AH166" s="19" t="s">
        <v>1263</v>
      </c>
      <c r="AI166" s="19" t="s">
        <v>1570</v>
      </c>
      <c r="AJ166" s="15"/>
      <c r="AK166" s="15"/>
      <c r="AL166" s="16">
        <f t="shared" si="7"/>
        <v>8500</v>
      </c>
      <c r="AM166" s="43">
        <v>23071</v>
      </c>
      <c r="AN166" s="43">
        <v>23102</v>
      </c>
      <c r="AO166" s="18"/>
      <c r="AP166" s="18"/>
      <c r="AQ166" s="18"/>
      <c r="AR166" s="18"/>
      <c r="AS166" s="18"/>
      <c r="AT166" s="18"/>
    </row>
    <row r="167" spans="1:46" s="23" customFormat="1" ht="72" hidden="1" x14ac:dyDescent="0.2">
      <c r="A167" s="19" t="s">
        <v>41</v>
      </c>
      <c r="B167" s="19" t="s">
        <v>277</v>
      </c>
      <c r="C167" s="19" t="s">
        <v>276</v>
      </c>
      <c r="D167" s="19" t="s">
        <v>11</v>
      </c>
      <c r="E167" s="19" t="s">
        <v>454</v>
      </c>
      <c r="F167" s="28" t="s">
        <v>1739</v>
      </c>
      <c r="G167" s="19" t="s">
        <v>468</v>
      </c>
      <c r="H167" s="18" t="s">
        <v>459</v>
      </c>
      <c r="I167" s="18" t="s">
        <v>435</v>
      </c>
      <c r="J167" s="17">
        <v>114000</v>
      </c>
      <c r="K167" s="18"/>
      <c r="L167" s="18"/>
      <c r="M167" s="35" t="s">
        <v>137</v>
      </c>
      <c r="N167" s="32"/>
      <c r="O167" s="18"/>
      <c r="P167" s="36"/>
      <c r="Q167" s="19" t="s">
        <v>2423</v>
      </c>
      <c r="R167" s="18" t="s">
        <v>39</v>
      </c>
      <c r="S167" s="18"/>
      <c r="T167" s="18"/>
      <c r="U167" s="18"/>
      <c r="V167" s="19"/>
      <c r="W167" s="139"/>
      <c r="X167" s="32"/>
      <c r="Y167" s="36"/>
      <c r="Z167" s="17"/>
      <c r="AA167" s="36"/>
      <c r="AB167" s="36"/>
      <c r="AC167" s="36"/>
      <c r="AD167" s="17"/>
      <c r="AE167" s="19" t="s">
        <v>2684</v>
      </c>
      <c r="AF167" s="19" t="s">
        <v>3470</v>
      </c>
      <c r="AG167" s="19" t="s">
        <v>3467</v>
      </c>
      <c r="AH167" s="19" t="s">
        <v>1263</v>
      </c>
      <c r="AI167" s="19" t="s">
        <v>1570</v>
      </c>
      <c r="AJ167" s="15"/>
      <c r="AK167" s="15"/>
      <c r="AL167" s="16">
        <f t="shared" si="7"/>
        <v>114000</v>
      </c>
      <c r="AM167" s="43">
        <v>23071</v>
      </c>
      <c r="AN167" s="43">
        <v>23102</v>
      </c>
      <c r="AO167" s="18"/>
      <c r="AP167" s="18"/>
      <c r="AQ167" s="18"/>
      <c r="AR167" s="18"/>
      <c r="AS167" s="18"/>
      <c r="AT167" s="18"/>
    </row>
    <row r="168" spans="1:46" s="23" customFormat="1" ht="72" x14ac:dyDescent="0.2">
      <c r="A168" s="19" t="s">
        <v>41</v>
      </c>
      <c r="B168" s="19" t="s">
        <v>277</v>
      </c>
      <c r="C168" s="19" t="s">
        <v>276</v>
      </c>
      <c r="D168" s="19" t="s">
        <v>11</v>
      </c>
      <c r="E168" s="19" t="s">
        <v>454</v>
      </c>
      <c r="F168" s="28" t="s">
        <v>1740</v>
      </c>
      <c r="G168" s="19" t="s">
        <v>469</v>
      </c>
      <c r="H168" s="18" t="s">
        <v>267</v>
      </c>
      <c r="I168" s="18" t="s">
        <v>268</v>
      </c>
      <c r="J168" s="17">
        <v>60000</v>
      </c>
      <c r="K168" s="18"/>
      <c r="L168" s="18"/>
      <c r="M168" s="35" t="s">
        <v>137</v>
      </c>
      <c r="N168" s="32"/>
      <c r="O168" s="18" t="s">
        <v>2685</v>
      </c>
      <c r="P168" s="36" t="s">
        <v>2677</v>
      </c>
      <c r="Q168" s="20" t="s">
        <v>2424</v>
      </c>
      <c r="R168" s="18" t="s">
        <v>39</v>
      </c>
      <c r="S168" s="18" t="s">
        <v>60</v>
      </c>
      <c r="T168" s="18" t="s">
        <v>2686</v>
      </c>
      <c r="U168" s="18"/>
      <c r="V168" s="19" t="s">
        <v>2678</v>
      </c>
      <c r="W168" s="138">
        <v>59706</v>
      </c>
      <c r="X168" s="32">
        <v>1</v>
      </c>
      <c r="Y168" s="36"/>
      <c r="Z168" s="17"/>
      <c r="AA168" s="36" t="s">
        <v>2687</v>
      </c>
      <c r="AB168" s="18"/>
      <c r="AC168" s="18"/>
      <c r="AD168" s="17"/>
      <c r="AE168" s="19" t="s">
        <v>2680</v>
      </c>
      <c r="AF168" s="19" t="s">
        <v>3472</v>
      </c>
      <c r="AG168" s="19" t="s">
        <v>2456</v>
      </c>
      <c r="AH168" s="19" t="s">
        <v>1263</v>
      </c>
      <c r="AI168" s="19" t="s">
        <v>1570</v>
      </c>
      <c r="AJ168" s="15">
        <v>59706</v>
      </c>
      <c r="AK168" s="15"/>
      <c r="AL168" s="16">
        <f t="shared" si="7"/>
        <v>294</v>
      </c>
      <c r="AM168" s="137">
        <v>23080</v>
      </c>
      <c r="AN168" s="43">
        <v>23102</v>
      </c>
      <c r="AO168" s="18"/>
      <c r="AP168" s="18"/>
      <c r="AQ168" s="18"/>
      <c r="AR168" s="18"/>
      <c r="AS168" s="18"/>
      <c r="AT168" s="18"/>
    </row>
    <row r="169" spans="1:46" s="23" customFormat="1" ht="72" x14ac:dyDescent="0.2">
      <c r="A169" s="19" t="s">
        <v>41</v>
      </c>
      <c r="B169" s="19" t="s">
        <v>277</v>
      </c>
      <c r="C169" s="19" t="s">
        <v>276</v>
      </c>
      <c r="D169" s="19" t="s">
        <v>11</v>
      </c>
      <c r="E169" s="19" t="s">
        <v>454</v>
      </c>
      <c r="F169" s="28" t="s">
        <v>1741</v>
      </c>
      <c r="G169" s="19" t="s">
        <v>470</v>
      </c>
      <c r="H169" s="18" t="s">
        <v>464</v>
      </c>
      <c r="I169" s="18" t="s">
        <v>268</v>
      </c>
      <c r="J169" s="17">
        <v>360100</v>
      </c>
      <c r="K169" s="18"/>
      <c r="L169" s="18"/>
      <c r="M169" s="35" t="s">
        <v>137</v>
      </c>
      <c r="N169" s="32"/>
      <c r="O169" s="18" t="s">
        <v>2685</v>
      </c>
      <c r="P169" s="36" t="s">
        <v>2677</v>
      </c>
      <c r="Q169" s="20" t="s">
        <v>2425</v>
      </c>
      <c r="R169" s="18" t="s">
        <v>39</v>
      </c>
      <c r="S169" s="18" t="s">
        <v>60</v>
      </c>
      <c r="T169" s="18" t="s">
        <v>2686</v>
      </c>
      <c r="U169" s="18"/>
      <c r="V169" s="19" t="s">
        <v>2678</v>
      </c>
      <c r="W169" s="138">
        <v>96300</v>
      </c>
      <c r="X169" s="32">
        <v>1</v>
      </c>
      <c r="Y169" s="36"/>
      <c r="Z169" s="17"/>
      <c r="AA169" s="36" t="s">
        <v>2687</v>
      </c>
      <c r="AB169" s="18"/>
      <c r="AC169" s="18"/>
      <c r="AD169" s="17"/>
      <c r="AE169" s="19" t="s">
        <v>2680</v>
      </c>
      <c r="AF169" s="19" t="s">
        <v>3472</v>
      </c>
      <c r="AG169" s="19" t="s">
        <v>2456</v>
      </c>
      <c r="AH169" s="19" t="s">
        <v>1263</v>
      </c>
      <c r="AI169" s="19" t="s">
        <v>1570</v>
      </c>
      <c r="AJ169" s="15">
        <v>96300</v>
      </c>
      <c r="AK169" s="15"/>
      <c r="AL169" s="16">
        <f t="shared" si="7"/>
        <v>263800</v>
      </c>
      <c r="AM169" s="137">
        <v>23080</v>
      </c>
      <c r="AN169" s="43">
        <v>23102</v>
      </c>
      <c r="AO169" s="18"/>
      <c r="AP169" s="18"/>
      <c r="AQ169" s="18"/>
      <c r="AR169" s="18"/>
      <c r="AS169" s="18"/>
      <c r="AT169" s="18"/>
    </row>
    <row r="170" spans="1:46" s="23" customFormat="1" ht="72" hidden="1" x14ac:dyDescent="0.2">
      <c r="A170" s="19" t="s">
        <v>41</v>
      </c>
      <c r="B170" s="19" t="s">
        <v>277</v>
      </c>
      <c r="C170" s="19" t="s">
        <v>276</v>
      </c>
      <c r="D170" s="19" t="s">
        <v>11</v>
      </c>
      <c r="E170" s="19" t="s">
        <v>454</v>
      </c>
      <c r="F170" s="28" t="s">
        <v>1742</v>
      </c>
      <c r="G170" s="19" t="s">
        <v>471</v>
      </c>
      <c r="H170" s="18" t="s">
        <v>270</v>
      </c>
      <c r="I170" s="18" t="s">
        <v>268</v>
      </c>
      <c r="J170" s="17">
        <v>22000</v>
      </c>
      <c r="K170" s="18"/>
      <c r="L170" s="18"/>
      <c r="M170" s="35" t="s">
        <v>137</v>
      </c>
      <c r="N170" s="32"/>
      <c r="O170" s="18"/>
      <c r="P170" s="36"/>
      <c r="Q170" s="20" t="s">
        <v>2426</v>
      </c>
      <c r="R170" s="18" t="s">
        <v>39</v>
      </c>
      <c r="S170" s="18"/>
      <c r="T170" s="18"/>
      <c r="U170" s="18"/>
      <c r="V170" s="19"/>
      <c r="W170" s="139"/>
      <c r="X170" s="32"/>
      <c r="Y170" s="36"/>
      <c r="Z170" s="17"/>
      <c r="AA170" s="36"/>
      <c r="AB170" s="18"/>
      <c r="AC170" s="18"/>
      <c r="AD170" s="17"/>
      <c r="AE170" s="19" t="s">
        <v>2684</v>
      </c>
      <c r="AF170" s="19" t="s">
        <v>3470</v>
      </c>
      <c r="AG170" s="19" t="s">
        <v>3467</v>
      </c>
      <c r="AH170" s="19" t="s">
        <v>1263</v>
      </c>
      <c r="AI170" s="19" t="s">
        <v>1570</v>
      </c>
      <c r="AJ170" s="15"/>
      <c r="AK170" s="15"/>
      <c r="AL170" s="16">
        <f t="shared" si="7"/>
        <v>22000</v>
      </c>
      <c r="AM170" s="43">
        <v>23071</v>
      </c>
      <c r="AN170" s="43">
        <v>23102</v>
      </c>
      <c r="AO170" s="18"/>
      <c r="AP170" s="18"/>
      <c r="AQ170" s="18"/>
      <c r="AR170" s="18"/>
      <c r="AS170" s="18"/>
      <c r="AT170" s="18"/>
    </row>
    <row r="171" spans="1:46" s="23" customFormat="1" ht="72" x14ac:dyDescent="0.2">
      <c r="A171" s="19" t="s">
        <v>41</v>
      </c>
      <c r="B171" s="19" t="s">
        <v>277</v>
      </c>
      <c r="C171" s="19" t="s">
        <v>276</v>
      </c>
      <c r="D171" s="19" t="s">
        <v>21</v>
      </c>
      <c r="E171" s="19" t="s">
        <v>454</v>
      </c>
      <c r="F171" s="28" t="s">
        <v>1743</v>
      </c>
      <c r="G171" s="19" t="s">
        <v>472</v>
      </c>
      <c r="H171" s="18" t="s">
        <v>269</v>
      </c>
      <c r="I171" s="18" t="s">
        <v>271</v>
      </c>
      <c r="J171" s="17">
        <v>26000</v>
      </c>
      <c r="K171" s="18"/>
      <c r="L171" s="18"/>
      <c r="M171" s="35" t="s">
        <v>137</v>
      </c>
      <c r="N171" s="32"/>
      <c r="O171" s="18" t="s">
        <v>2688</v>
      </c>
      <c r="P171" s="36" t="s">
        <v>2677</v>
      </c>
      <c r="Q171" s="20" t="s">
        <v>2427</v>
      </c>
      <c r="R171" s="18" t="s">
        <v>39</v>
      </c>
      <c r="S171" s="18" t="s">
        <v>60</v>
      </c>
      <c r="T171" s="18"/>
      <c r="U171" s="18"/>
      <c r="V171" s="19" t="s">
        <v>2678</v>
      </c>
      <c r="W171" s="136">
        <v>21357.200000000001</v>
      </c>
      <c r="X171" s="32">
        <v>1</v>
      </c>
      <c r="Y171" s="36"/>
      <c r="Z171" s="17"/>
      <c r="AA171" s="36" t="s">
        <v>2689</v>
      </c>
      <c r="AB171" s="18"/>
      <c r="AC171" s="18"/>
      <c r="AD171" s="17"/>
      <c r="AE171" s="19" t="s">
        <v>2680</v>
      </c>
      <c r="AF171" s="19" t="s">
        <v>3472</v>
      </c>
      <c r="AG171" s="19" t="s">
        <v>2456</v>
      </c>
      <c r="AH171" s="19" t="s">
        <v>1263</v>
      </c>
      <c r="AI171" s="19" t="s">
        <v>1570</v>
      </c>
      <c r="AJ171" s="15">
        <v>21357.200000000001</v>
      </c>
      <c r="AK171" s="15"/>
      <c r="AL171" s="16">
        <f t="shared" si="7"/>
        <v>4642.7999999999993</v>
      </c>
      <c r="AM171" s="137">
        <v>23080</v>
      </c>
      <c r="AN171" s="43">
        <v>23102</v>
      </c>
      <c r="AO171" s="18"/>
      <c r="AP171" s="18"/>
      <c r="AQ171" s="18"/>
      <c r="AR171" s="18"/>
      <c r="AS171" s="18"/>
      <c r="AT171" s="18"/>
    </row>
    <row r="172" spans="1:46" s="23" customFormat="1" ht="72" x14ac:dyDescent="0.2">
      <c r="A172" s="19" t="s">
        <v>41</v>
      </c>
      <c r="B172" s="19" t="s">
        <v>277</v>
      </c>
      <c r="C172" s="19" t="s">
        <v>276</v>
      </c>
      <c r="D172" s="19" t="s">
        <v>21</v>
      </c>
      <c r="E172" s="19" t="s">
        <v>454</v>
      </c>
      <c r="F172" s="28" t="s">
        <v>1744</v>
      </c>
      <c r="G172" s="19" t="s">
        <v>473</v>
      </c>
      <c r="H172" s="18" t="s">
        <v>270</v>
      </c>
      <c r="I172" s="18" t="s">
        <v>271</v>
      </c>
      <c r="J172" s="17">
        <v>15000</v>
      </c>
      <c r="K172" s="18"/>
      <c r="L172" s="18"/>
      <c r="M172" s="35" t="s">
        <v>137</v>
      </c>
      <c r="N172" s="19"/>
      <c r="O172" s="18" t="s">
        <v>2688</v>
      </c>
      <c r="P172" s="36" t="s">
        <v>2677</v>
      </c>
      <c r="Q172" s="20" t="s">
        <v>2427</v>
      </c>
      <c r="R172" s="18" t="s">
        <v>39</v>
      </c>
      <c r="S172" s="18" t="s">
        <v>60</v>
      </c>
      <c r="T172" s="18"/>
      <c r="U172" s="18"/>
      <c r="V172" s="19" t="s">
        <v>2678</v>
      </c>
      <c r="W172" s="136">
        <v>9983.1</v>
      </c>
      <c r="X172" s="32">
        <v>1</v>
      </c>
      <c r="Y172" s="41"/>
      <c r="Z172" s="17"/>
      <c r="AA172" s="36" t="s">
        <v>2689</v>
      </c>
      <c r="AB172" s="19"/>
      <c r="AC172" s="19"/>
      <c r="AD172" s="17"/>
      <c r="AE172" s="19" t="s">
        <v>2680</v>
      </c>
      <c r="AF172" s="19" t="s">
        <v>3472</v>
      </c>
      <c r="AG172" s="19" t="s">
        <v>2456</v>
      </c>
      <c r="AH172" s="19" t="s">
        <v>1263</v>
      </c>
      <c r="AI172" s="19" t="s">
        <v>1570</v>
      </c>
      <c r="AJ172" s="15">
        <v>14498.5</v>
      </c>
      <c r="AK172" s="15"/>
      <c r="AL172" s="16">
        <f t="shared" si="7"/>
        <v>501.5</v>
      </c>
      <c r="AM172" s="137">
        <v>23080</v>
      </c>
      <c r="AN172" s="43">
        <v>23102</v>
      </c>
      <c r="AO172" s="18"/>
      <c r="AP172" s="18"/>
      <c r="AQ172" s="18"/>
      <c r="AR172" s="18"/>
      <c r="AS172" s="18"/>
      <c r="AT172" s="18"/>
    </row>
    <row r="173" spans="1:46" s="23" customFormat="1" ht="72" x14ac:dyDescent="0.2">
      <c r="A173" s="19" t="s">
        <v>41</v>
      </c>
      <c r="B173" s="19" t="s">
        <v>277</v>
      </c>
      <c r="C173" s="19" t="s">
        <v>276</v>
      </c>
      <c r="D173" s="19" t="s">
        <v>21</v>
      </c>
      <c r="E173" s="19" t="s">
        <v>454</v>
      </c>
      <c r="F173" s="28" t="s">
        <v>1745</v>
      </c>
      <c r="G173" s="19" t="s">
        <v>474</v>
      </c>
      <c r="H173" s="18" t="s">
        <v>270</v>
      </c>
      <c r="I173" s="18" t="s">
        <v>271</v>
      </c>
      <c r="J173" s="17">
        <v>15000</v>
      </c>
      <c r="K173" s="18"/>
      <c r="L173" s="18"/>
      <c r="M173" s="35" t="s">
        <v>137</v>
      </c>
      <c r="N173" s="19"/>
      <c r="O173" s="18" t="s">
        <v>2688</v>
      </c>
      <c r="P173" s="36" t="s">
        <v>2677</v>
      </c>
      <c r="Q173" s="20" t="s">
        <v>2427</v>
      </c>
      <c r="R173" s="18" t="s">
        <v>39</v>
      </c>
      <c r="S173" s="18" t="s">
        <v>60</v>
      </c>
      <c r="T173" s="18"/>
      <c r="U173" s="18"/>
      <c r="V173" s="19" t="s">
        <v>2678</v>
      </c>
      <c r="W173" s="136">
        <v>14498.5</v>
      </c>
      <c r="X173" s="32">
        <v>1</v>
      </c>
      <c r="Y173" s="41"/>
      <c r="Z173" s="17"/>
      <c r="AA173" s="36" t="s">
        <v>2689</v>
      </c>
      <c r="AB173" s="19"/>
      <c r="AC173" s="19"/>
      <c r="AD173" s="17"/>
      <c r="AE173" s="19" t="s">
        <v>2680</v>
      </c>
      <c r="AF173" s="19" t="s">
        <v>3472</v>
      </c>
      <c r="AG173" s="19" t="s">
        <v>2456</v>
      </c>
      <c r="AH173" s="19" t="s">
        <v>1263</v>
      </c>
      <c r="AI173" s="19" t="s">
        <v>1570</v>
      </c>
      <c r="AJ173" s="15">
        <v>9983.1</v>
      </c>
      <c r="AK173" s="15"/>
      <c r="AL173" s="16">
        <f t="shared" si="7"/>
        <v>5016.8999999999996</v>
      </c>
      <c r="AM173" s="137">
        <v>23080</v>
      </c>
      <c r="AN173" s="43">
        <v>23102</v>
      </c>
      <c r="AO173" s="18"/>
      <c r="AP173" s="18"/>
      <c r="AQ173" s="18"/>
      <c r="AR173" s="18"/>
      <c r="AS173" s="18"/>
      <c r="AT173" s="18"/>
    </row>
    <row r="174" spans="1:46" s="23" customFormat="1" ht="72" x14ac:dyDescent="0.2">
      <c r="A174" s="19" t="s">
        <v>41</v>
      </c>
      <c r="B174" s="19" t="s">
        <v>277</v>
      </c>
      <c r="C174" s="19" t="s">
        <v>276</v>
      </c>
      <c r="D174" s="19" t="s">
        <v>21</v>
      </c>
      <c r="E174" s="19" t="s">
        <v>454</v>
      </c>
      <c r="F174" s="28" t="s">
        <v>1746</v>
      </c>
      <c r="G174" s="19" t="s">
        <v>475</v>
      </c>
      <c r="H174" s="18" t="s">
        <v>269</v>
      </c>
      <c r="I174" s="18" t="s">
        <v>271</v>
      </c>
      <c r="J174" s="17">
        <v>36000</v>
      </c>
      <c r="K174" s="18"/>
      <c r="L174" s="18"/>
      <c r="M174" s="35" t="s">
        <v>137</v>
      </c>
      <c r="N174" s="32"/>
      <c r="O174" s="18" t="s">
        <v>2690</v>
      </c>
      <c r="P174" s="36" t="s">
        <v>2677</v>
      </c>
      <c r="Q174" s="20" t="s">
        <v>2425</v>
      </c>
      <c r="R174" s="18" t="s">
        <v>39</v>
      </c>
      <c r="S174" s="18" t="s">
        <v>60</v>
      </c>
      <c r="T174" s="18" t="s">
        <v>2691</v>
      </c>
      <c r="U174" s="18"/>
      <c r="V174" s="19" t="s">
        <v>2692</v>
      </c>
      <c r="W174" s="138">
        <v>34240</v>
      </c>
      <c r="X174" s="32">
        <v>1</v>
      </c>
      <c r="Y174" s="36" t="s">
        <v>1379</v>
      </c>
      <c r="Z174" s="17">
        <v>34240</v>
      </c>
      <c r="AA174" s="36" t="s">
        <v>2693</v>
      </c>
      <c r="AB174" s="42">
        <v>23087</v>
      </c>
      <c r="AC174" s="42">
        <v>23088</v>
      </c>
      <c r="AD174" s="17">
        <v>34240</v>
      </c>
      <c r="AE174" s="19" t="s">
        <v>2694</v>
      </c>
      <c r="AF174" s="19" t="s">
        <v>3471</v>
      </c>
      <c r="AG174" s="19" t="s">
        <v>2456</v>
      </c>
      <c r="AH174" s="19" t="s">
        <v>1263</v>
      </c>
      <c r="AI174" s="19" t="s">
        <v>1570</v>
      </c>
      <c r="AJ174" s="15">
        <v>34240</v>
      </c>
      <c r="AK174" s="15"/>
      <c r="AL174" s="16">
        <f t="shared" si="7"/>
        <v>1760</v>
      </c>
      <c r="AM174" s="137">
        <v>23080</v>
      </c>
      <c r="AN174" s="43">
        <v>23102</v>
      </c>
      <c r="AO174" s="42">
        <v>23087</v>
      </c>
      <c r="AP174" s="42">
        <v>23088</v>
      </c>
      <c r="AQ174" s="43">
        <v>23102</v>
      </c>
      <c r="AR174" s="140">
        <v>34240</v>
      </c>
      <c r="AS174" s="140">
        <v>1760</v>
      </c>
      <c r="AT174" s="18"/>
    </row>
    <row r="175" spans="1:46" s="23" customFormat="1" ht="72" hidden="1" x14ac:dyDescent="0.2">
      <c r="A175" s="19" t="s">
        <v>41</v>
      </c>
      <c r="B175" s="19" t="s">
        <v>277</v>
      </c>
      <c r="C175" s="19" t="s">
        <v>276</v>
      </c>
      <c r="D175" s="19" t="s">
        <v>21</v>
      </c>
      <c r="E175" s="19" t="s">
        <v>454</v>
      </c>
      <c r="F175" s="28" t="s">
        <v>1747</v>
      </c>
      <c r="G175" s="19" t="s">
        <v>476</v>
      </c>
      <c r="H175" s="18" t="s">
        <v>269</v>
      </c>
      <c r="I175" s="18" t="s">
        <v>275</v>
      </c>
      <c r="J175" s="17">
        <v>60000</v>
      </c>
      <c r="K175" s="18"/>
      <c r="L175" s="18"/>
      <c r="M175" s="35" t="s">
        <v>137</v>
      </c>
      <c r="N175" s="32"/>
      <c r="O175" s="18" t="s">
        <v>2695</v>
      </c>
      <c r="P175" s="36" t="s">
        <v>2677</v>
      </c>
      <c r="Q175" s="20" t="s">
        <v>2428</v>
      </c>
      <c r="R175" s="18" t="s">
        <v>24</v>
      </c>
      <c r="S175" s="18" t="s">
        <v>123</v>
      </c>
      <c r="T175" s="18"/>
      <c r="U175" s="18"/>
      <c r="V175" s="19" t="s">
        <v>2678</v>
      </c>
      <c r="W175" s="138">
        <v>60000</v>
      </c>
      <c r="X175" s="32">
        <v>1</v>
      </c>
      <c r="Y175" s="36"/>
      <c r="Z175" s="17">
        <v>60000</v>
      </c>
      <c r="AA175" s="36" t="s">
        <v>2696</v>
      </c>
      <c r="AB175" s="18"/>
      <c r="AC175" s="18"/>
      <c r="AD175" s="17"/>
      <c r="AE175" s="19" t="s">
        <v>2680</v>
      </c>
      <c r="AF175" s="19" t="s">
        <v>3472</v>
      </c>
      <c r="AG175" s="19" t="s">
        <v>2456</v>
      </c>
      <c r="AH175" s="19" t="s">
        <v>1263</v>
      </c>
      <c r="AI175" s="19" t="s">
        <v>1570</v>
      </c>
      <c r="AJ175" s="17">
        <v>60000</v>
      </c>
      <c r="AK175" s="15"/>
      <c r="AL175" s="16">
        <f t="shared" si="7"/>
        <v>0</v>
      </c>
      <c r="AM175" s="137">
        <v>23080</v>
      </c>
      <c r="AN175" s="43">
        <v>23102</v>
      </c>
      <c r="AO175" s="18"/>
      <c r="AP175" s="18"/>
      <c r="AQ175" s="18"/>
      <c r="AR175" s="18"/>
      <c r="AS175" s="18"/>
      <c r="AT175" s="18"/>
    </row>
    <row r="176" spans="1:46" s="23" customFormat="1" ht="72" hidden="1" x14ac:dyDescent="0.2">
      <c r="A176" s="19" t="s">
        <v>41</v>
      </c>
      <c r="B176" s="19" t="s">
        <v>277</v>
      </c>
      <c r="C176" s="19" t="s">
        <v>276</v>
      </c>
      <c r="D176" s="19" t="s">
        <v>286</v>
      </c>
      <c r="E176" s="19" t="s">
        <v>454</v>
      </c>
      <c r="F176" s="28" t="s">
        <v>1748</v>
      </c>
      <c r="G176" s="19" t="s">
        <v>477</v>
      </c>
      <c r="H176" s="18" t="s">
        <v>270</v>
      </c>
      <c r="I176" s="18" t="s">
        <v>274</v>
      </c>
      <c r="J176" s="17">
        <v>138000</v>
      </c>
      <c r="K176" s="18"/>
      <c r="L176" s="18"/>
      <c r="M176" s="35" t="s">
        <v>137</v>
      </c>
      <c r="N176" s="32"/>
      <c r="O176" s="18" t="s">
        <v>2697</v>
      </c>
      <c r="P176" s="36" t="s">
        <v>2677</v>
      </c>
      <c r="Q176" s="20" t="s">
        <v>2429</v>
      </c>
      <c r="R176" s="18" t="s">
        <v>39</v>
      </c>
      <c r="S176" s="18" t="s">
        <v>116</v>
      </c>
      <c r="T176" s="18" t="s">
        <v>2559</v>
      </c>
      <c r="U176" s="18"/>
      <c r="V176" s="18" t="s">
        <v>2698</v>
      </c>
      <c r="W176" s="138">
        <v>138000</v>
      </c>
      <c r="X176" s="32">
        <v>1</v>
      </c>
      <c r="Y176" s="36"/>
      <c r="Z176" s="17">
        <v>138000</v>
      </c>
      <c r="AA176" s="36" t="s">
        <v>2699</v>
      </c>
      <c r="AB176" s="36"/>
      <c r="AC176" s="36"/>
      <c r="AD176" s="17"/>
      <c r="AE176" s="19" t="s">
        <v>2680</v>
      </c>
      <c r="AF176" s="19" t="s">
        <v>3472</v>
      </c>
      <c r="AG176" s="19" t="s">
        <v>2456</v>
      </c>
      <c r="AH176" s="19" t="s">
        <v>1263</v>
      </c>
      <c r="AI176" s="19" t="s">
        <v>1570</v>
      </c>
      <c r="AJ176" s="17">
        <v>138000</v>
      </c>
      <c r="AK176" s="15"/>
      <c r="AL176" s="16">
        <f t="shared" si="7"/>
        <v>0</v>
      </c>
      <c r="AM176" s="137">
        <v>23080</v>
      </c>
      <c r="AN176" s="43">
        <v>23102</v>
      </c>
      <c r="AO176" s="18"/>
      <c r="AP176" s="18"/>
      <c r="AQ176" s="18"/>
      <c r="AR176" s="18"/>
      <c r="AS176" s="18"/>
      <c r="AT176" s="18"/>
    </row>
    <row r="177" spans="1:46" s="23" customFormat="1" ht="72" hidden="1" x14ac:dyDescent="0.2">
      <c r="A177" s="19" t="s">
        <v>41</v>
      </c>
      <c r="B177" s="19" t="s">
        <v>277</v>
      </c>
      <c r="C177" s="19" t="s">
        <v>276</v>
      </c>
      <c r="D177" s="19" t="s">
        <v>286</v>
      </c>
      <c r="E177" s="19" t="s">
        <v>454</v>
      </c>
      <c r="F177" s="28" t="s">
        <v>1749</v>
      </c>
      <c r="G177" s="19" t="s">
        <v>478</v>
      </c>
      <c r="H177" s="18" t="s">
        <v>270</v>
      </c>
      <c r="I177" s="18" t="s">
        <v>271</v>
      </c>
      <c r="J177" s="17">
        <v>16000</v>
      </c>
      <c r="K177" s="18"/>
      <c r="L177" s="18"/>
      <c r="M177" s="35" t="s">
        <v>137</v>
      </c>
      <c r="N177" s="19"/>
      <c r="O177" s="18" t="s">
        <v>2676</v>
      </c>
      <c r="P177" s="36" t="s">
        <v>2677</v>
      </c>
      <c r="Q177" s="19" t="s">
        <v>2430</v>
      </c>
      <c r="R177" s="18" t="s">
        <v>39</v>
      </c>
      <c r="S177" s="18" t="s">
        <v>14</v>
      </c>
      <c r="T177" s="18" t="s">
        <v>2700</v>
      </c>
      <c r="U177" s="18" t="s">
        <v>2701</v>
      </c>
      <c r="V177" s="44" t="s">
        <v>2702</v>
      </c>
      <c r="W177" s="138">
        <v>16000</v>
      </c>
      <c r="X177" s="32">
        <v>1</v>
      </c>
      <c r="Y177" s="36" t="s">
        <v>1379</v>
      </c>
      <c r="Z177" s="17">
        <v>16000</v>
      </c>
      <c r="AA177" s="36" t="s">
        <v>2703</v>
      </c>
      <c r="AB177" s="36" t="s">
        <v>1378</v>
      </c>
      <c r="AC177" s="36" t="s">
        <v>1379</v>
      </c>
      <c r="AD177" s="17">
        <v>16000</v>
      </c>
      <c r="AE177" s="19" t="s">
        <v>2694</v>
      </c>
      <c r="AF177" s="19" t="s">
        <v>3471</v>
      </c>
      <c r="AG177" s="19" t="s">
        <v>2456</v>
      </c>
      <c r="AH177" s="19" t="s">
        <v>1263</v>
      </c>
      <c r="AI177" s="19" t="s">
        <v>1570</v>
      </c>
      <c r="AJ177" s="17">
        <v>16000</v>
      </c>
      <c r="AK177" s="15"/>
      <c r="AL177" s="16">
        <f t="shared" si="7"/>
        <v>0</v>
      </c>
      <c r="AM177" s="36" t="s">
        <v>2677</v>
      </c>
      <c r="AN177" s="43">
        <v>23102</v>
      </c>
      <c r="AO177" s="42">
        <v>23086</v>
      </c>
      <c r="AP177" s="42">
        <v>23087</v>
      </c>
      <c r="AQ177" s="43">
        <v>23102</v>
      </c>
      <c r="AR177" s="140">
        <v>16000</v>
      </c>
      <c r="AS177" s="18" t="s">
        <v>2395</v>
      </c>
      <c r="AT177" s="18"/>
    </row>
    <row r="178" spans="1:46" s="23" customFormat="1" ht="72" x14ac:dyDescent="0.2">
      <c r="A178" s="19" t="s">
        <v>41</v>
      </c>
      <c r="B178" s="19" t="s">
        <v>277</v>
      </c>
      <c r="C178" s="19" t="s">
        <v>276</v>
      </c>
      <c r="D178" s="19" t="s">
        <v>286</v>
      </c>
      <c r="E178" s="19" t="s">
        <v>454</v>
      </c>
      <c r="F178" s="28" t="s">
        <v>1750</v>
      </c>
      <c r="G178" s="19" t="s">
        <v>479</v>
      </c>
      <c r="H178" s="18" t="s">
        <v>270</v>
      </c>
      <c r="I178" s="18" t="s">
        <v>271</v>
      </c>
      <c r="J178" s="17">
        <v>300000</v>
      </c>
      <c r="K178" s="18"/>
      <c r="L178" s="18"/>
      <c r="M178" s="35" t="s">
        <v>137</v>
      </c>
      <c r="N178" s="19"/>
      <c r="O178" s="18" t="s">
        <v>2704</v>
      </c>
      <c r="P178" s="36" t="s">
        <v>2677</v>
      </c>
      <c r="Q178" s="20" t="s">
        <v>2429</v>
      </c>
      <c r="R178" s="18" t="s">
        <v>39</v>
      </c>
      <c r="S178" s="18" t="s">
        <v>116</v>
      </c>
      <c r="T178" s="18"/>
      <c r="U178" s="18"/>
      <c r="V178" s="18" t="s">
        <v>2705</v>
      </c>
      <c r="W178" s="138">
        <v>299000</v>
      </c>
      <c r="X178" s="32">
        <v>1</v>
      </c>
      <c r="Y178" s="36"/>
      <c r="Z178" s="17"/>
      <c r="AA178" s="36" t="s">
        <v>2706</v>
      </c>
      <c r="AB178" s="36"/>
      <c r="AC178" s="36"/>
      <c r="AD178" s="17"/>
      <c r="AE178" s="19" t="s">
        <v>2680</v>
      </c>
      <c r="AF178" s="19" t="s">
        <v>3472</v>
      </c>
      <c r="AG178" s="19" t="s">
        <v>2456</v>
      </c>
      <c r="AH178" s="19" t="s">
        <v>1263</v>
      </c>
      <c r="AI178" s="19" t="s">
        <v>1570</v>
      </c>
      <c r="AJ178" s="15">
        <v>299000</v>
      </c>
      <c r="AK178" s="15"/>
      <c r="AL178" s="16">
        <f t="shared" si="7"/>
        <v>1000</v>
      </c>
      <c r="AM178" s="137">
        <v>23080</v>
      </c>
      <c r="AN178" s="43">
        <v>23102</v>
      </c>
      <c r="AO178" s="18"/>
      <c r="AP178" s="18"/>
      <c r="AQ178" s="18"/>
      <c r="AR178" s="18"/>
      <c r="AS178" s="18"/>
      <c r="AT178" s="18"/>
    </row>
    <row r="179" spans="1:46" s="23" customFormat="1" ht="72" hidden="1" x14ac:dyDescent="0.2">
      <c r="A179" s="19" t="s">
        <v>41</v>
      </c>
      <c r="B179" s="19" t="s">
        <v>277</v>
      </c>
      <c r="C179" s="19" t="s">
        <v>276</v>
      </c>
      <c r="D179" s="19" t="s">
        <v>286</v>
      </c>
      <c r="E179" s="19" t="s">
        <v>454</v>
      </c>
      <c r="F179" s="28" t="s">
        <v>1751</v>
      </c>
      <c r="G179" s="19" t="s">
        <v>480</v>
      </c>
      <c r="H179" s="18" t="s">
        <v>272</v>
      </c>
      <c r="I179" s="18" t="s">
        <v>271</v>
      </c>
      <c r="J179" s="17">
        <v>93000</v>
      </c>
      <c r="K179" s="18"/>
      <c r="L179" s="18"/>
      <c r="M179" s="35" t="s">
        <v>137</v>
      </c>
      <c r="N179" s="19"/>
      <c r="O179" s="18" t="s">
        <v>2707</v>
      </c>
      <c r="P179" s="36" t="s">
        <v>2677</v>
      </c>
      <c r="Q179" s="20" t="s">
        <v>2431</v>
      </c>
      <c r="R179" s="18" t="s">
        <v>39</v>
      </c>
      <c r="S179" s="18" t="s">
        <v>60</v>
      </c>
      <c r="T179" s="18" t="s">
        <v>2708</v>
      </c>
      <c r="U179" s="18"/>
      <c r="V179" s="18" t="s">
        <v>2705</v>
      </c>
      <c r="W179" s="138">
        <v>93000</v>
      </c>
      <c r="X179" s="32">
        <v>1</v>
      </c>
      <c r="Y179" s="36"/>
      <c r="Z179" s="17">
        <v>93000</v>
      </c>
      <c r="AA179" s="36" t="s">
        <v>2709</v>
      </c>
      <c r="AB179" s="19"/>
      <c r="AC179" s="45"/>
      <c r="AD179" s="17"/>
      <c r="AE179" s="19" t="s">
        <v>2680</v>
      </c>
      <c r="AF179" s="19" t="s">
        <v>3472</v>
      </c>
      <c r="AG179" s="19" t="s">
        <v>2456</v>
      </c>
      <c r="AH179" s="19" t="s">
        <v>1263</v>
      </c>
      <c r="AI179" s="19" t="s">
        <v>1570</v>
      </c>
      <c r="AJ179" s="17">
        <v>93000</v>
      </c>
      <c r="AK179" s="15"/>
      <c r="AL179" s="16">
        <f t="shared" si="7"/>
        <v>0</v>
      </c>
      <c r="AM179" s="137">
        <v>23080</v>
      </c>
      <c r="AN179" s="43">
        <v>23102</v>
      </c>
      <c r="AO179" s="18"/>
      <c r="AP179" s="18"/>
      <c r="AQ179" s="18"/>
      <c r="AR179" s="18"/>
      <c r="AS179" s="18"/>
      <c r="AT179" s="18"/>
    </row>
    <row r="180" spans="1:46" s="23" customFormat="1" ht="72" hidden="1" x14ac:dyDescent="0.2">
      <c r="A180" s="19" t="s">
        <v>41</v>
      </c>
      <c r="B180" s="19" t="s">
        <v>277</v>
      </c>
      <c r="C180" s="19" t="s">
        <v>276</v>
      </c>
      <c r="D180" s="19" t="s">
        <v>286</v>
      </c>
      <c r="E180" s="19" t="s">
        <v>454</v>
      </c>
      <c r="F180" s="28" t="s">
        <v>1752</v>
      </c>
      <c r="G180" s="19" t="s">
        <v>481</v>
      </c>
      <c r="H180" s="18" t="s">
        <v>270</v>
      </c>
      <c r="I180" s="18" t="s">
        <v>274</v>
      </c>
      <c r="J180" s="17">
        <v>3500000</v>
      </c>
      <c r="K180" s="35" t="s">
        <v>137</v>
      </c>
      <c r="L180" s="18"/>
      <c r="M180" s="18"/>
      <c r="N180" s="19"/>
      <c r="O180" s="18"/>
      <c r="P180" s="36"/>
      <c r="Q180" s="19"/>
      <c r="R180" s="18"/>
      <c r="S180" s="18"/>
      <c r="T180" s="18"/>
      <c r="U180" s="18"/>
      <c r="V180" s="18"/>
      <c r="W180" s="139"/>
      <c r="X180" s="32"/>
      <c r="Y180" s="36"/>
      <c r="Z180" s="17"/>
      <c r="AA180" s="36"/>
      <c r="AB180" s="36"/>
      <c r="AC180" s="36"/>
      <c r="AD180" s="17"/>
      <c r="AE180" s="19" t="s">
        <v>2710</v>
      </c>
      <c r="AF180" s="19" t="s">
        <v>3477</v>
      </c>
      <c r="AG180" s="19" t="s">
        <v>3467</v>
      </c>
      <c r="AH180" s="19" t="s">
        <v>1265</v>
      </c>
      <c r="AI180" s="19" t="s">
        <v>1568</v>
      </c>
      <c r="AJ180" s="15"/>
      <c r="AK180" s="15"/>
      <c r="AL180" s="16">
        <f t="shared" si="7"/>
        <v>3500000</v>
      </c>
      <c r="AM180" s="43">
        <v>23071</v>
      </c>
      <c r="AN180" s="43">
        <v>23102</v>
      </c>
      <c r="AO180" s="18"/>
      <c r="AP180" s="18"/>
      <c r="AQ180" s="18"/>
      <c r="AR180" s="18"/>
      <c r="AS180" s="18"/>
      <c r="AT180" s="18"/>
    </row>
    <row r="181" spans="1:46" s="23" customFormat="1" ht="72" hidden="1" x14ac:dyDescent="0.2">
      <c r="A181" s="19" t="s">
        <v>41</v>
      </c>
      <c r="B181" s="19" t="s">
        <v>277</v>
      </c>
      <c r="C181" s="19" t="s">
        <v>276</v>
      </c>
      <c r="D181" s="19" t="s">
        <v>286</v>
      </c>
      <c r="E181" s="19" t="s">
        <v>454</v>
      </c>
      <c r="F181" s="28" t="s">
        <v>1753</v>
      </c>
      <c r="G181" s="19" t="s">
        <v>482</v>
      </c>
      <c r="H181" s="18" t="s">
        <v>272</v>
      </c>
      <c r="I181" s="18" t="s">
        <v>274</v>
      </c>
      <c r="J181" s="17">
        <v>71400</v>
      </c>
      <c r="K181" s="18"/>
      <c r="L181" s="18"/>
      <c r="M181" s="35" t="s">
        <v>137</v>
      </c>
      <c r="N181" s="19"/>
      <c r="O181" s="19"/>
      <c r="P181" s="28"/>
      <c r="Q181" s="20" t="s">
        <v>2429</v>
      </c>
      <c r="R181" s="18" t="s">
        <v>39</v>
      </c>
      <c r="S181" s="18"/>
      <c r="T181" s="18"/>
      <c r="U181" s="18"/>
      <c r="V181" s="19"/>
      <c r="W181" s="139"/>
      <c r="X181" s="18"/>
      <c r="Y181" s="28"/>
      <c r="Z181" s="28"/>
      <c r="AA181" s="36"/>
      <c r="AB181" s="19"/>
      <c r="AC181" s="19"/>
      <c r="AD181" s="19"/>
      <c r="AE181" s="19" t="s">
        <v>2684</v>
      </c>
      <c r="AF181" s="19" t="s">
        <v>3470</v>
      </c>
      <c r="AG181" s="19" t="s">
        <v>3467</v>
      </c>
      <c r="AH181" s="19" t="s">
        <v>1266</v>
      </c>
      <c r="AI181" s="19" t="s">
        <v>1568</v>
      </c>
      <c r="AJ181" s="15"/>
      <c r="AK181" s="15"/>
      <c r="AL181" s="16">
        <f t="shared" si="7"/>
        <v>71400</v>
      </c>
      <c r="AM181" s="43">
        <v>23071</v>
      </c>
      <c r="AN181" s="43">
        <v>23102</v>
      </c>
      <c r="AO181" s="18"/>
      <c r="AP181" s="18"/>
      <c r="AQ181" s="18"/>
      <c r="AR181" s="18"/>
      <c r="AS181" s="18"/>
      <c r="AT181" s="18"/>
    </row>
    <row r="182" spans="1:46" s="23" customFormat="1" ht="72" hidden="1" x14ac:dyDescent="0.2">
      <c r="A182" s="19" t="s">
        <v>41</v>
      </c>
      <c r="B182" s="19" t="s">
        <v>277</v>
      </c>
      <c r="C182" s="19" t="s">
        <v>276</v>
      </c>
      <c r="D182" s="19" t="s">
        <v>286</v>
      </c>
      <c r="E182" s="19" t="s">
        <v>454</v>
      </c>
      <c r="F182" s="28" t="s">
        <v>1754</v>
      </c>
      <c r="G182" s="19" t="s">
        <v>483</v>
      </c>
      <c r="H182" s="18" t="s">
        <v>270</v>
      </c>
      <c r="I182" s="18" t="s">
        <v>274</v>
      </c>
      <c r="J182" s="17">
        <v>2000000</v>
      </c>
      <c r="K182" s="35" t="s">
        <v>137</v>
      </c>
      <c r="L182" s="18"/>
      <c r="M182" s="18"/>
      <c r="N182" s="19"/>
      <c r="O182" s="18"/>
      <c r="P182" s="36"/>
      <c r="Q182" s="19"/>
      <c r="R182" s="18"/>
      <c r="S182" s="18"/>
      <c r="T182" s="18"/>
      <c r="U182" s="18"/>
      <c r="V182" s="18"/>
      <c r="W182" s="139"/>
      <c r="X182" s="32"/>
      <c r="Y182" s="36"/>
      <c r="Z182" s="17"/>
      <c r="AA182" s="36"/>
      <c r="AB182" s="36"/>
      <c r="AC182" s="36"/>
      <c r="AD182" s="17"/>
      <c r="AE182" s="19" t="s">
        <v>2710</v>
      </c>
      <c r="AF182" s="19" t="s">
        <v>3477</v>
      </c>
      <c r="AG182" s="19" t="s">
        <v>3467</v>
      </c>
      <c r="AH182" s="19" t="s">
        <v>1265</v>
      </c>
      <c r="AI182" s="19" t="s">
        <v>1568</v>
      </c>
      <c r="AJ182" s="15"/>
      <c r="AK182" s="15"/>
      <c r="AL182" s="16">
        <f t="shared" si="7"/>
        <v>2000000</v>
      </c>
      <c r="AM182" s="43">
        <v>23071</v>
      </c>
      <c r="AN182" s="43">
        <v>23102</v>
      </c>
      <c r="AO182" s="18"/>
      <c r="AP182" s="18"/>
      <c r="AQ182" s="18"/>
      <c r="AR182" s="18"/>
      <c r="AS182" s="18"/>
      <c r="AT182" s="18"/>
    </row>
    <row r="183" spans="1:46" s="23" customFormat="1" ht="72" x14ac:dyDescent="0.2">
      <c r="A183" s="19" t="s">
        <v>41</v>
      </c>
      <c r="B183" s="19" t="s">
        <v>277</v>
      </c>
      <c r="C183" s="19" t="s">
        <v>276</v>
      </c>
      <c r="D183" s="19" t="s">
        <v>286</v>
      </c>
      <c r="E183" s="19" t="s">
        <v>454</v>
      </c>
      <c r="F183" s="28" t="s">
        <v>1755</v>
      </c>
      <c r="G183" s="19" t="s">
        <v>484</v>
      </c>
      <c r="H183" s="18" t="s">
        <v>269</v>
      </c>
      <c r="I183" s="18" t="s">
        <v>268</v>
      </c>
      <c r="J183" s="17">
        <v>50000</v>
      </c>
      <c r="K183" s="18"/>
      <c r="L183" s="18"/>
      <c r="M183" s="35" t="s">
        <v>137</v>
      </c>
      <c r="N183" s="19"/>
      <c r="O183" s="18" t="s">
        <v>2704</v>
      </c>
      <c r="P183" s="36" t="s">
        <v>2677</v>
      </c>
      <c r="Q183" s="20" t="s">
        <v>2429</v>
      </c>
      <c r="R183" s="18" t="s">
        <v>39</v>
      </c>
      <c r="S183" s="18" t="s">
        <v>116</v>
      </c>
      <c r="T183" s="18" t="s">
        <v>2711</v>
      </c>
      <c r="U183" s="18"/>
      <c r="V183" s="18" t="s">
        <v>2705</v>
      </c>
      <c r="W183" s="138">
        <v>47200</v>
      </c>
      <c r="X183" s="32">
        <v>1</v>
      </c>
      <c r="Y183" s="36"/>
      <c r="Z183" s="17">
        <v>47200</v>
      </c>
      <c r="AA183" s="36" t="s">
        <v>2706</v>
      </c>
      <c r="AB183" s="36"/>
      <c r="AC183" s="36"/>
      <c r="AD183" s="17"/>
      <c r="AE183" s="19" t="s">
        <v>2680</v>
      </c>
      <c r="AF183" s="19" t="s">
        <v>3472</v>
      </c>
      <c r="AG183" s="19" t="s">
        <v>2456</v>
      </c>
      <c r="AH183" s="19" t="s">
        <v>1266</v>
      </c>
      <c r="AI183" s="19" t="s">
        <v>1568</v>
      </c>
      <c r="AJ183" s="15">
        <v>47200</v>
      </c>
      <c r="AK183" s="15"/>
      <c r="AL183" s="16">
        <f t="shared" si="7"/>
        <v>2800</v>
      </c>
      <c r="AM183" s="137">
        <v>23080</v>
      </c>
      <c r="AN183" s="43">
        <v>23102</v>
      </c>
      <c r="AO183" s="18"/>
      <c r="AP183" s="18"/>
      <c r="AQ183" s="18"/>
      <c r="AR183" s="18"/>
      <c r="AS183" s="18"/>
      <c r="AT183" s="18"/>
    </row>
    <row r="184" spans="1:46" s="23" customFormat="1" ht="72" x14ac:dyDescent="0.2">
      <c r="A184" s="19" t="s">
        <v>41</v>
      </c>
      <c r="B184" s="19" t="s">
        <v>277</v>
      </c>
      <c r="C184" s="19" t="s">
        <v>276</v>
      </c>
      <c r="D184" s="19" t="s">
        <v>286</v>
      </c>
      <c r="E184" s="19" t="s">
        <v>454</v>
      </c>
      <c r="F184" s="28" t="s">
        <v>1756</v>
      </c>
      <c r="G184" s="19" t="s">
        <v>485</v>
      </c>
      <c r="H184" s="18" t="s">
        <v>270</v>
      </c>
      <c r="I184" s="18" t="s">
        <v>344</v>
      </c>
      <c r="J184" s="17">
        <v>25000</v>
      </c>
      <c r="K184" s="18"/>
      <c r="L184" s="18"/>
      <c r="M184" s="35" t="s">
        <v>137</v>
      </c>
      <c r="N184" s="19"/>
      <c r="O184" s="18" t="s">
        <v>2704</v>
      </c>
      <c r="P184" s="36" t="s">
        <v>2677</v>
      </c>
      <c r="Q184" s="20" t="s">
        <v>2429</v>
      </c>
      <c r="R184" s="18" t="s">
        <v>39</v>
      </c>
      <c r="S184" s="18" t="s">
        <v>116</v>
      </c>
      <c r="T184" s="18" t="s">
        <v>1193</v>
      </c>
      <c r="U184" s="18"/>
      <c r="V184" s="18" t="s">
        <v>2705</v>
      </c>
      <c r="W184" s="138">
        <v>24700</v>
      </c>
      <c r="X184" s="32">
        <v>1</v>
      </c>
      <c r="Y184" s="36"/>
      <c r="Z184" s="17">
        <v>24700</v>
      </c>
      <c r="AA184" s="36" t="s">
        <v>2706</v>
      </c>
      <c r="AB184" s="36"/>
      <c r="AC184" s="36"/>
      <c r="AD184" s="17"/>
      <c r="AE184" s="19" t="s">
        <v>2680</v>
      </c>
      <c r="AF184" s="19" t="s">
        <v>3472</v>
      </c>
      <c r="AG184" s="19" t="s">
        <v>2456</v>
      </c>
      <c r="AH184" s="19" t="s">
        <v>1266</v>
      </c>
      <c r="AI184" s="19" t="s">
        <v>1568</v>
      </c>
      <c r="AJ184" s="15">
        <v>24700</v>
      </c>
      <c r="AK184" s="15"/>
      <c r="AL184" s="16">
        <f t="shared" si="7"/>
        <v>300</v>
      </c>
      <c r="AM184" s="137">
        <v>23080</v>
      </c>
      <c r="AN184" s="43">
        <v>23102</v>
      </c>
      <c r="AO184" s="18"/>
      <c r="AP184" s="18"/>
      <c r="AQ184" s="18"/>
      <c r="AR184" s="18"/>
      <c r="AS184" s="18"/>
      <c r="AT184" s="18"/>
    </row>
    <row r="185" spans="1:46" ht="72" hidden="1" x14ac:dyDescent="0.2">
      <c r="A185" s="19" t="s">
        <v>41</v>
      </c>
      <c r="B185" s="19" t="s">
        <v>277</v>
      </c>
      <c r="C185" s="19" t="s">
        <v>276</v>
      </c>
      <c r="D185" s="19" t="s">
        <v>13</v>
      </c>
      <c r="E185" s="19" t="s">
        <v>454</v>
      </c>
      <c r="F185" s="28" t="s">
        <v>1757</v>
      </c>
      <c r="G185" s="19" t="s">
        <v>486</v>
      </c>
      <c r="H185" s="18" t="s">
        <v>270</v>
      </c>
      <c r="I185" s="18" t="s">
        <v>271</v>
      </c>
      <c r="J185" s="17">
        <v>800000</v>
      </c>
      <c r="K185" s="35" t="s">
        <v>137</v>
      </c>
      <c r="L185" s="18"/>
      <c r="M185" s="18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8"/>
      <c r="Y185" s="46"/>
      <c r="Z185" s="19"/>
      <c r="AA185" s="19"/>
      <c r="AB185" s="19"/>
      <c r="AC185" s="19"/>
      <c r="AD185" s="19"/>
      <c r="AE185" s="19" t="s">
        <v>2684</v>
      </c>
      <c r="AF185" s="19" t="s">
        <v>3470</v>
      </c>
      <c r="AG185" s="19" t="s">
        <v>3467</v>
      </c>
      <c r="AH185" s="19" t="s">
        <v>1265</v>
      </c>
      <c r="AI185" s="19" t="s">
        <v>1568</v>
      </c>
      <c r="AJ185" s="16"/>
      <c r="AK185" s="16"/>
      <c r="AL185" s="16">
        <f t="shared" si="7"/>
        <v>800000</v>
      </c>
      <c r="AM185" s="43">
        <v>23071</v>
      </c>
      <c r="AN185" s="43">
        <v>23102</v>
      </c>
      <c r="AO185" s="19"/>
      <c r="AP185" s="19"/>
      <c r="AQ185" s="19"/>
      <c r="AR185" s="19"/>
      <c r="AS185" s="19"/>
      <c r="AT185" s="19"/>
    </row>
    <row r="186" spans="1:46" ht="90" hidden="1" x14ac:dyDescent="0.2">
      <c r="A186" s="19" t="s">
        <v>41</v>
      </c>
      <c r="B186" s="19" t="s">
        <v>277</v>
      </c>
      <c r="C186" s="19" t="s">
        <v>276</v>
      </c>
      <c r="D186" s="19" t="s">
        <v>13</v>
      </c>
      <c r="E186" s="19" t="s">
        <v>454</v>
      </c>
      <c r="F186" s="28" t="s">
        <v>1758</v>
      </c>
      <c r="G186" s="19" t="s">
        <v>487</v>
      </c>
      <c r="H186" s="18" t="s">
        <v>270</v>
      </c>
      <c r="I186" s="18" t="s">
        <v>274</v>
      </c>
      <c r="J186" s="17">
        <v>100000</v>
      </c>
      <c r="K186" s="18"/>
      <c r="L186" s="18"/>
      <c r="M186" s="35" t="s">
        <v>137</v>
      </c>
      <c r="N186" s="19"/>
      <c r="O186" s="19"/>
      <c r="P186" s="19"/>
      <c r="Q186" s="19" t="s">
        <v>2432</v>
      </c>
      <c r="R186" s="18" t="s">
        <v>39</v>
      </c>
      <c r="S186" s="19"/>
      <c r="T186" s="19"/>
      <c r="U186" s="19"/>
      <c r="V186" s="19"/>
      <c r="W186" s="19"/>
      <c r="X186" s="18"/>
      <c r="Y186" s="46"/>
      <c r="Z186" s="19"/>
      <c r="AA186" s="19"/>
      <c r="AB186" s="19"/>
      <c r="AC186" s="19"/>
      <c r="AD186" s="19"/>
      <c r="AE186" s="19" t="s">
        <v>2684</v>
      </c>
      <c r="AF186" s="19" t="s">
        <v>3470</v>
      </c>
      <c r="AG186" s="19" t="s">
        <v>3467</v>
      </c>
      <c r="AH186" s="19" t="s">
        <v>1263</v>
      </c>
      <c r="AI186" s="19" t="s">
        <v>1570</v>
      </c>
      <c r="AJ186" s="16"/>
      <c r="AK186" s="16"/>
      <c r="AL186" s="16">
        <f t="shared" si="7"/>
        <v>100000</v>
      </c>
      <c r="AM186" s="43">
        <v>23071</v>
      </c>
      <c r="AN186" s="43">
        <v>23102</v>
      </c>
      <c r="AO186" s="19"/>
      <c r="AP186" s="19"/>
      <c r="AQ186" s="19"/>
      <c r="AR186" s="19"/>
      <c r="AS186" s="19"/>
      <c r="AT186" s="19"/>
    </row>
    <row r="187" spans="1:46" ht="72" hidden="1" x14ac:dyDescent="0.2">
      <c r="A187" s="19" t="s">
        <v>41</v>
      </c>
      <c r="B187" s="19" t="s">
        <v>277</v>
      </c>
      <c r="C187" s="19" t="s">
        <v>276</v>
      </c>
      <c r="D187" s="19" t="s">
        <v>25</v>
      </c>
      <c r="E187" s="19" t="s">
        <v>454</v>
      </c>
      <c r="F187" s="28" t="s">
        <v>1759</v>
      </c>
      <c r="G187" s="19" t="s">
        <v>488</v>
      </c>
      <c r="H187" s="18" t="s">
        <v>270</v>
      </c>
      <c r="I187" s="18" t="s">
        <v>271</v>
      </c>
      <c r="J187" s="17">
        <v>20000</v>
      </c>
      <c r="K187" s="18"/>
      <c r="L187" s="18"/>
      <c r="M187" s="35" t="s">
        <v>137</v>
      </c>
      <c r="N187" s="19"/>
      <c r="O187" s="19" t="s">
        <v>2712</v>
      </c>
      <c r="P187" s="36" t="s">
        <v>2677</v>
      </c>
      <c r="Q187" s="19" t="s">
        <v>2433</v>
      </c>
      <c r="R187" s="18" t="s">
        <v>39</v>
      </c>
      <c r="S187" s="18" t="s">
        <v>60</v>
      </c>
      <c r="T187" s="19"/>
      <c r="U187" s="19"/>
      <c r="V187" s="18" t="s">
        <v>2705</v>
      </c>
      <c r="W187" s="74">
        <v>19902</v>
      </c>
      <c r="X187" s="32">
        <v>1</v>
      </c>
      <c r="Y187" s="128">
        <v>23101</v>
      </c>
      <c r="Z187" s="74">
        <v>19902</v>
      </c>
      <c r="AA187" s="19"/>
      <c r="AB187" s="19"/>
      <c r="AC187" s="19"/>
      <c r="AD187" s="74">
        <v>19902</v>
      </c>
      <c r="AE187" s="19" t="s">
        <v>2683</v>
      </c>
      <c r="AF187" s="19" t="s">
        <v>3472</v>
      </c>
      <c r="AG187" s="19" t="s">
        <v>3467</v>
      </c>
      <c r="AH187" s="19" t="s">
        <v>1263</v>
      </c>
      <c r="AI187" s="19" t="s">
        <v>1570</v>
      </c>
      <c r="AJ187" s="16"/>
      <c r="AK187" s="16"/>
      <c r="AL187" s="16">
        <f t="shared" si="7"/>
        <v>20000</v>
      </c>
      <c r="AM187" s="137">
        <v>23080</v>
      </c>
      <c r="AN187" s="43">
        <v>23102</v>
      </c>
      <c r="AO187" s="48">
        <v>23101</v>
      </c>
      <c r="AP187" s="19"/>
      <c r="AQ187" s="43">
        <v>23102</v>
      </c>
      <c r="AR187" s="74">
        <v>19902</v>
      </c>
      <c r="AS187" s="19">
        <v>98</v>
      </c>
      <c r="AT187" s="19"/>
    </row>
    <row r="188" spans="1:46" ht="72" hidden="1" x14ac:dyDescent="0.2">
      <c r="A188" s="19" t="s">
        <v>41</v>
      </c>
      <c r="B188" s="19" t="s">
        <v>277</v>
      </c>
      <c r="C188" s="19" t="s">
        <v>276</v>
      </c>
      <c r="D188" s="19" t="s">
        <v>16</v>
      </c>
      <c r="E188" s="19" t="s">
        <v>454</v>
      </c>
      <c r="F188" s="28" t="s">
        <v>1760</v>
      </c>
      <c r="G188" s="19" t="s">
        <v>489</v>
      </c>
      <c r="H188" s="18" t="s">
        <v>270</v>
      </c>
      <c r="I188" s="18" t="s">
        <v>271</v>
      </c>
      <c r="J188" s="17">
        <v>28000</v>
      </c>
      <c r="K188" s="18"/>
      <c r="L188" s="18"/>
      <c r="M188" s="35" t="s">
        <v>137</v>
      </c>
      <c r="N188" s="19"/>
      <c r="O188" s="19" t="s">
        <v>2713</v>
      </c>
      <c r="P188" s="36" t="s">
        <v>2677</v>
      </c>
      <c r="Q188" s="19" t="s">
        <v>2420</v>
      </c>
      <c r="R188" s="18" t="s">
        <v>39</v>
      </c>
      <c r="S188" s="18" t="s">
        <v>60</v>
      </c>
      <c r="T188" s="19"/>
      <c r="U188" s="19"/>
      <c r="V188" s="18" t="s">
        <v>2705</v>
      </c>
      <c r="W188" s="74">
        <v>26215</v>
      </c>
      <c r="X188" s="32">
        <v>1</v>
      </c>
      <c r="Y188" s="128">
        <v>23101</v>
      </c>
      <c r="Z188" s="74">
        <v>26215</v>
      </c>
      <c r="AA188" s="19"/>
      <c r="AB188" s="19"/>
      <c r="AC188" s="19"/>
      <c r="AD188" s="74">
        <v>26215</v>
      </c>
      <c r="AE188" s="19" t="s">
        <v>2683</v>
      </c>
      <c r="AF188" s="19" t="s">
        <v>3472</v>
      </c>
      <c r="AG188" s="19" t="s">
        <v>3467</v>
      </c>
      <c r="AH188" s="19" t="s">
        <v>1263</v>
      </c>
      <c r="AI188" s="19" t="s">
        <v>1570</v>
      </c>
      <c r="AJ188" s="16"/>
      <c r="AK188" s="16"/>
      <c r="AL188" s="16">
        <f t="shared" si="7"/>
        <v>28000</v>
      </c>
      <c r="AM188" s="137">
        <v>23080</v>
      </c>
      <c r="AN188" s="43">
        <v>23102</v>
      </c>
      <c r="AO188" s="48">
        <v>23101</v>
      </c>
      <c r="AP188" s="19"/>
      <c r="AQ188" s="43">
        <v>23102</v>
      </c>
      <c r="AR188" s="74">
        <v>26215</v>
      </c>
      <c r="AS188" s="74">
        <v>1785</v>
      </c>
      <c r="AT188" s="19"/>
    </row>
    <row r="189" spans="1:46" ht="72" hidden="1" x14ac:dyDescent="0.2">
      <c r="A189" s="19" t="s">
        <v>41</v>
      </c>
      <c r="B189" s="19" t="s">
        <v>277</v>
      </c>
      <c r="C189" s="19" t="s">
        <v>276</v>
      </c>
      <c r="D189" s="19" t="s">
        <v>16</v>
      </c>
      <c r="E189" s="19" t="s">
        <v>454</v>
      </c>
      <c r="F189" s="28" t="s">
        <v>1761</v>
      </c>
      <c r="G189" s="19" t="s">
        <v>490</v>
      </c>
      <c r="H189" s="18" t="s">
        <v>269</v>
      </c>
      <c r="I189" s="18" t="s">
        <v>268</v>
      </c>
      <c r="J189" s="17">
        <v>32000</v>
      </c>
      <c r="K189" s="18"/>
      <c r="L189" s="18"/>
      <c r="M189" s="35" t="s">
        <v>137</v>
      </c>
      <c r="N189" s="19"/>
      <c r="O189" s="19" t="s">
        <v>2712</v>
      </c>
      <c r="P189" s="36" t="s">
        <v>2677</v>
      </c>
      <c r="Q189" s="19" t="s">
        <v>2433</v>
      </c>
      <c r="R189" s="18" t="s">
        <v>39</v>
      </c>
      <c r="S189" s="18" t="s">
        <v>60</v>
      </c>
      <c r="T189" s="19"/>
      <c r="U189" s="19"/>
      <c r="V189" s="18" t="s">
        <v>2705</v>
      </c>
      <c r="W189" s="74">
        <v>29960</v>
      </c>
      <c r="X189" s="32">
        <v>1</v>
      </c>
      <c r="Y189" s="128">
        <v>23101</v>
      </c>
      <c r="Z189" s="74">
        <v>29960</v>
      </c>
      <c r="AA189" s="19"/>
      <c r="AB189" s="19"/>
      <c r="AC189" s="19"/>
      <c r="AD189" s="74">
        <v>29960</v>
      </c>
      <c r="AE189" s="19" t="s">
        <v>2683</v>
      </c>
      <c r="AF189" s="19" t="s">
        <v>3472</v>
      </c>
      <c r="AG189" s="19" t="s">
        <v>3467</v>
      </c>
      <c r="AH189" s="19" t="s">
        <v>1263</v>
      </c>
      <c r="AI189" s="19" t="s">
        <v>1570</v>
      </c>
      <c r="AJ189" s="16"/>
      <c r="AK189" s="16"/>
      <c r="AL189" s="16">
        <f t="shared" si="7"/>
        <v>32000</v>
      </c>
      <c r="AM189" s="137">
        <v>23080</v>
      </c>
      <c r="AN189" s="43">
        <v>23102</v>
      </c>
      <c r="AO189" s="48">
        <v>23101</v>
      </c>
      <c r="AP189" s="19"/>
      <c r="AQ189" s="43">
        <v>23102</v>
      </c>
      <c r="AR189" s="74">
        <v>29960</v>
      </c>
      <c r="AS189" s="74">
        <v>2040</v>
      </c>
      <c r="AT189" s="19"/>
    </row>
    <row r="190" spans="1:46" ht="72" hidden="1" x14ac:dyDescent="0.2">
      <c r="A190" s="19" t="s">
        <v>41</v>
      </c>
      <c r="B190" s="19" t="s">
        <v>277</v>
      </c>
      <c r="C190" s="19" t="s">
        <v>276</v>
      </c>
      <c r="D190" s="19" t="s">
        <v>30</v>
      </c>
      <c r="E190" s="19" t="s">
        <v>454</v>
      </c>
      <c r="F190" s="28" t="s">
        <v>1762</v>
      </c>
      <c r="G190" s="19" t="s">
        <v>491</v>
      </c>
      <c r="H190" s="18" t="s">
        <v>269</v>
      </c>
      <c r="I190" s="18" t="s">
        <v>274</v>
      </c>
      <c r="J190" s="17">
        <v>38000</v>
      </c>
      <c r="K190" s="18"/>
      <c r="L190" s="18"/>
      <c r="M190" s="35" t="s">
        <v>137</v>
      </c>
      <c r="N190" s="19"/>
      <c r="O190" s="19" t="s">
        <v>2714</v>
      </c>
      <c r="P190" s="36" t="s">
        <v>2677</v>
      </c>
      <c r="Q190" s="19" t="s">
        <v>2434</v>
      </c>
      <c r="R190" s="18" t="s">
        <v>39</v>
      </c>
      <c r="S190" s="18" t="s">
        <v>123</v>
      </c>
      <c r="T190" s="19"/>
      <c r="U190" s="19"/>
      <c r="V190" s="18" t="s">
        <v>2705</v>
      </c>
      <c r="W190" s="74">
        <v>38000</v>
      </c>
      <c r="X190" s="32">
        <v>1</v>
      </c>
      <c r="Y190" s="46"/>
      <c r="Z190" s="19"/>
      <c r="AA190" s="19">
        <v>7014238169</v>
      </c>
      <c r="AB190" s="19"/>
      <c r="AC190" s="19"/>
      <c r="AD190" s="19"/>
      <c r="AE190" s="19" t="s">
        <v>2680</v>
      </c>
      <c r="AF190" s="19" t="s">
        <v>3472</v>
      </c>
      <c r="AG190" s="19" t="s">
        <v>2456</v>
      </c>
      <c r="AH190" s="19" t="s">
        <v>1263</v>
      </c>
      <c r="AI190" s="19" t="s">
        <v>1570</v>
      </c>
      <c r="AJ190" s="16">
        <v>38000</v>
      </c>
      <c r="AK190" s="16"/>
      <c r="AL190" s="16">
        <f t="shared" si="7"/>
        <v>0</v>
      </c>
      <c r="AM190" s="137">
        <v>23080</v>
      </c>
      <c r="AN190" s="43">
        <v>23102</v>
      </c>
      <c r="AO190" s="19"/>
      <c r="AP190" s="19"/>
      <c r="AQ190" s="19"/>
      <c r="AR190" s="19"/>
      <c r="AS190" s="19"/>
      <c r="AT190" s="19"/>
    </row>
    <row r="191" spans="1:46" ht="72" hidden="1" x14ac:dyDescent="0.2">
      <c r="A191" s="19" t="s">
        <v>41</v>
      </c>
      <c r="B191" s="19" t="s">
        <v>277</v>
      </c>
      <c r="C191" s="19" t="s">
        <v>276</v>
      </c>
      <c r="D191" s="19" t="s">
        <v>30</v>
      </c>
      <c r="E191" s="19" t="s">
        <v>454</v>
      </c>
      <c r="F191" s="28" t="s">
        <v>1763</v>
      </c>
      <c r="G191" s="19" t="s">
        <v>492</v>
      </c>
      <c r="H191" s="18" t="s">
        <v>269</v>
      </c>
      <c r="I191" s="18" t="s">
        <v>274</v>
      </c>
      <c r="J191" s="17">
        <v>276000</v>
      </c>
      <c r="K191" s="18"/>
      <c r="L191" s="18"/>
      <c r="M191" s="35" t="s">
        <v>137</v>
      </c>
      <c r="N191" s="19"/>
      <c r="O191" s="19" t="s">
        <v>2714</v>
      </c>
      <c r="P191" s="36" t="s">
        <v>2677</v>
      </c>
      <c r="Q191" s="19" t="s">
        <v>2434</v>
      </c>
      <c r="R191" s="18" t="s">
        <v>39</v>
      </c>
      <c r="S191" s="18" t="s">
        <v>123</v>
      </c>
      <c r="T191" s="19"/>
      <c r="U191" s="19"/>
      <c r="V191" s="18" t="s">
        <v>2705</v>
      </c>
      <c r="W191" s="74">
        <v>276000</v>
      </c>
      <c r="X191" s="32">
        <v>1</v>
      </c>
      <c r="Y191" s="46"/>
      <c r="Z191" s="19"/>
      <c r="AA191" s="19">
        <v>7014238169</v>
      </c>
      <c r="AB191" s="19"/>
      <c r="AC191" s="19"/>
      <c r="AD191" s="19"/>
      <c r="AE191" s="19" t="s">
        <v>2680</v>
      </c>
      <c r="AF191" s="19" t="s">
        <v>3472</v>
      </c>
      <c r="AG191" s="19" t="s">
        <v>2456</v>
      </c>
      <c r="AH191" s="19" t="s">
        <v>1263</v>
      </c>
      <c r="AI191" s="19" t="s">
        <v>1570</v>
      </c>
      <c r="AJ191" s="17">
        <v>276000</v>
      </c>
      <c r="AK191" s="16"/>
      <c r="AL191" s="16">
        <f t="shared" si="7"/>
        <v>0</v>
      </c>
      <c r="AM191" s="137">
        <v>23080</v>
      </c>
      <c r="AN191" s="43">
        <v>23102</v>
      </c>
      <c r="AO191" s="19"/>
      <c r="AP191" s="19"/>
      <c r="AQ191" s="19"/>
      <c r="AR191" s="19"/>
      <c r="AS191" s="19"/>
      <c r="AT191" s="19"/>
    </row>
    <row r="192" spans="1:46" ht="72" hidden="1" x14ac:dyDescent="0.2">
      <c r="A192" s="19" t="s">
        <v>41</v>
      </c>
      <c r="B192" s="19" t="s">
        <v>277</v>
      </c>
      <c r="C192" s="19" t="s">
        <v>276</v>
      </c>
      <c r="D192" s="19" t="s">
        <v>30</v>
      </c>
      <c r="E192" s="19" t="s">
        <v>454</v>
      </c>
      <c r="F192" s="28" t="s">
        <v>1764</v>
      </c>
      <c r="G192" s="19" t="s">
        <v>493</v>
      </c>
      <c r="H192" s="18" t="s">
        <v>269</v>
      </c>
      <c r="I192" s="18" t="s">
        <v>274</v>
      </c>
      <c r="J192" s="17">
        <v>144000</v>
      </c>
      <c r="K192" s="18"/>
      <c r="L192" s="18"/>
      <c r="M192" s="35" t="s">
        <v>137</v>
      </c>
      <c r="N192" s="19"/>
      <c r="O192" s="19" t="s">
        <v>2714</v>
      </c>
      <c r="P192" s="36" t="s">
        <v>2677</v>
      </c>
      <c r="Q192" s="19" t="s">
        <v>2434</v>
      </c>
      <c r="R192" s="18" t="s">
        <v>39</v>
      </c>
      <c r="S192" s="18" t="s">
        <v>123</v>
      </c>
      <c r="T192" s="19"/>
      <c r="U192" s="19"/>
      <c r="V192" s="18" t="s">
        <v>2705</v>
      </c>
      <c r="W192" s="74">
        <v>144000</v>
      </c>
      <c r="X192" s="32">
        <v>1</v>
      </c>
      <c r="Y192" s="46"/>
      <c r="Z192" s="19"/>
      <c r="AA192" s="19">
        <v>7014238169</v>
      </c>
      <c r="AB192" s="19"/>
      <c r="AC192" s="19"/>
      <c r="AD192" s="19"/>
      <c r="AE192" s="19" t="s">
        <v>2680</v>
      </c>
      <c r="AF192" s="19" t="s">
        <v>3472</v>
      </c>
      <c r="AG192" s="19" t="s">
        <v>2456</v>
      </c>
      <c r="AH192" s="19" t="s">
        <v>1263</v>
      </c>
      <c r="AI192" s="19" t="s">
        <v>1570</v>
      </c>
      <c r="AJ192" s="17">
        <v>144000</v>
      </c>
      <c r="AK192" s="16"/>
      <c r="AL192" s="16">
        <f t="shared" si="7"/>
        <v>0</v>
      </c>
      <c r="AM192" s="137">
        <v>23080</v>
      </c>
      <c r="AN192" s="43">
        <v>23102</v>
      </c>
      <c r="AO192" s="19"/>
      <c r="AP192" s="19"/>
      <c r="AQ192" s="19"/>
      <c r="AR192" s="19"/>
      <c r="AS192" s="19"/>
      <c r="AT192" s="19"/>
    </row>
    <row r="193" spans="1:46" s="23" customFormat="1" ht="72" hidden="1" x14ac:dyDescent="0.2">
      <c r="A193" s="19" t="s">
        <v>41</v>
      </c>
      <c r="B193" s="19" t="s">
        <v>277</v>
      </c>
      <c r="C193" s="19" t="s">
        <v>276</v>
      </c>
      <c r="D193" s="19" t="s">
        <v>18</v>
      </c>
      <c r="E193" s="19" t="s">
        <v>454</v>
      </c>
      <c r="F193" s="28" t="s">
        <v>1765</v>
      </c>
      <c r="G193" s="19" t="s">
        <v>494</v>
      </c>
      <c r="H193" s="18" t="s">
        <v>270</v>
      </c>
      <c r="I193" s="18" t="s">
        <v>275</v>
      </c>
      <c r="J193" s="17">
        <v>254000</v>
      </c>
      <c r="K193" s="35" t="s">
        <v>137</v>
      </c>
      <c r="L193" s="18"/>
      <c r="M193" s="18"/>
      <c r="N193" s="19"/>
      <c r="O193" s="19"/>
      <c r="P193" s="19"/>
      <c r="Q193" s="19" t="s">
        <v>2435</v>
      </c>
      <c r="R193" s="18" t="s">
        <v>12</v>
      </c>
      <c r="S193" s="19"/>
      <c r="T193" s="19"/>
      <c r="U193" s="19"/>
      <c r="V193" s="19"/>
      <c r="W193" s="19"/>
      <c r="X193" s="18"/>
      <c r="Y193" s="46"/>
      <c r="Z193" s="19"/>
      <c r="AA193" s="19"/>
      <c r="AB193" s="19"/>
      <c r="AC193" s="19"/>
      <c r="AD193" s="19"/>
      <c r="AE193" s="19" t="s">
        <v>2684</v>
      </c>
      <c r="AF193" s="19" t="s">
        <v>3470</v>
      </c>
      <c r="AG193" s="19" t="s">
        <v>3467</v>
      </c>
      <c r="AH193" s="19" t="s">
        <v>1263</v>
      </c>
      <c r="AI193" s="19" t="s">
        <v>1570</v>
      </c>
      <c r="AJ193" s="16"/>
      <c r="AK193" s="16"/>
      <c r="AL193" s="16">
        <f t="shared" si="7"/>
        <v>254000</v>
      </c>
      <c r="AM193" s="43">
        <v>23071</v>
      </c>
      <c r="AN193" s="43">
        <v>23102</v>
      </c>
      <c r="AO193" s="19"/>
      <c r="AP193" s="19"/>
      <c r="AQ193" s="19"/>
      <c r="AR193" s="19"/>
      <c r="AS193" s="19"/>
      <c r="AT193" s="19"/>
    </row>
    <row r="194" spans="1:46" s="23" customFormat="1" ht="72" hidden="1" x14ac:dyDescent="0.2">
      <c r="A194" s="19" t="s">
        <v>41</v>
      </c>
      <c r="B194" s="19" t="s">
        <v>277</v>
      </c>
      <c r="C194" s="19" t="s">
        <v>276</v>
      </c>
      <c r="D194" s="19" t="s">
        <v>18</v>
      </c>
      <c r="E194" s="19" t="s">
        <v>454</v>
      </c>
      <c r="F194" s="28" t="s">
        <v>1766</v>
      </c>
      <c r="G194" s="19" t="s">
        <v>495</v>
      </c>
      <c r="H194" s="18" t="s">
        <v>269</v>
      </c>
      <c r="I194" s="18" t="s">
        <v>275</v>
      </c>
      <c r="J194" s="17">
        <v>600000</v>
      </c>
      <c r="K194" s="35" t="s">
        <v>137</v>
      </c>
      <c r="L194" s="18"/>
      <c r="M194" s="18"/>
      <c r="N194" s="19"/>
      <c r="O194" s="19"/>
      <c r="P194" s="19"/>
      <c r="Q194" s="19" t="s">
        <v>2435</v>
      </c>
      <c r="R194" s="18" t="s">
        <v>12</v>
      </c>
      <c r="S194" s="19"/>
      <c r="T194" s="19"/>
      <c r="U194" s="19"/>
      <c r="V194" s="19"/>
      <c r="W194" s="19"/>
      <c r="X194" s="18"/>
      <c r="Y194" s="46"/>
      <c r="Z194" s="19"/>
      <c r="AA194" s="19"/>
      <c r="AB194" s="19"/>
      <c r="AC194" s="19"/>
      <c r="AD194" s="19"/>
      <c r="AE194" s="19" t="s">
        <v>2684</v>
      </c>
      <c r="AF194" s="19" t="s">
        <v>3470</v>
      </c>
      <c r="AG194" s="19" t="s">
        <v>3467</v>
      </c>
      <c r="AH194" s="19" t="s">
        <v>1263</v>
      </c>
      <c r="AI194" s="19" t="s">
        <v>1570</v>
      </c>
      <c r="AJ194" s="16"/>
      <c r="AK194" s="16"/>
      <c r="AL194" s="16">
        <f t="shared" si="7"/>
        <v>600000</v>
      </c>
      <c r="AM194" s="43">
        <v>23071</v>
      </c>
      <c r="AN194" s="43">
        <v>23102</v>
      </c>
      <c r="AO194" s="19"/>
      <c r="AP194" s="19"/>
      <c r="AQ194" s="19"/>
      <c r="AR194" s="19"/>
      <c r="AS194" s="19"/>
      <c r="AT194" s="19"/>
    </row>
    <row r="195" spans="1:46" s="23" customFormat="1" ht="72" hidden="1" x14ac:dyDescent="0.2">
      <c r="A195" s="19" t="s">
        <v>41</v>
      </c>
      <c r="B195" s="19" t="s">
        <v>277</v>
      </c>
      <c r="C195" s="19" t="s">
        <v>276</v>
      </c>
      <c r="D195" s="19" t="s">
        <v>18</v>
      </c>
      <c r="E195" s="19" t="s">
        <v>454</v>
      </c>
      <c r="F195" s="28" t="s">
        <v>1767</v>
      </c>
      <c r="G195" s="19" t="s">
        <v>496</v>
      </c>
      <c r="H195" s="18" t="s">
        <v>269</v>
      </c>
      <c r="I195" s="18" t="s">
        <v>275</v>
      </c>
      <c r="J195" s="17">
        <v>560000</v>
      </c>
      <c r="K195" s="35" t="s">
        <v>137</v>
      </c>
      <c r="L195" s="18"/>
      <c r="M195" s="18"/>
      <c r="N195" s="19"/>
      <c r="O195" s="19"/>
      <c r="P195" s="19"/>
      <c r="Q195" s="19" t="s">
        <v>2435</v>
      </c>
      <c r="R195" s="18" t="s">
        <v>12</v>
      </c>
      <c r="S195" s="19"/>
      <c r="T195" s="19"/>
      <c r="U195" s="19"/>
      <c r="V195" s="19"/>
      <c r="W195" s="19"/>
      <c r="X195" s="18"/>
      <c r="Y195" s="46"/>
      <c r="Z195" s="19"/>
      <c r="AA195" s="19"/>
      <c r="AB195" s="19"/>
      <c r="AC195" s="19"/>
      <c r="AD195" s="19"/>
      <c r="AE195" s="19" t="s">
        <v>2684</v>
      </c>
      <c r="AF195" s="19" t="s">
        <v>3470</v>
      </c>
      <c r="AG195" s="19" t="s">
        <v>3467</v>
      </c>
      <c r="AH195" s="19" t="s">
        <v>1263</v>
      </c>
      <c r="AI195" s="19" t="s">
        <v>1570</v>
      </c>
      <c r="AJ195" s="16"/>
      <c r="AK195" s="16"/>
      <c r="AL195" s="16">
        <f t="shared" ref="AL195:AL258" si="8">J195-AJ195-AK195</f>
        <v>560000</v>
      </c>
      <c r="AM195" s="43">
        <v>23071</v>
      </c>
      <c r="AN195" s="43">
        <v>23102</v>
      </c>
      <c r="AO195" s="19"/>
      <c r="AP195" s="19"/>
      <c r="AQ195" s="19"/>
      <c r="AR195" s="19"/>
      <c r="AS195" s="19"/>
      <c r="AT195" s="19"/>
    </row>
    <row r="196" spans="1:46" s="23" customFormat="1" ht="72" hidden="1" x14ac:dyDescent="0.2">
      <c r="A196" s="19" t="s">
        <v>41</v>
      </c>
      <c r="B196" s="19" t="s">
        <v>277</v>
      </c>
      <c r="C196" s="19" t="s">
        <v>276</v>
      </c>
      <c r="D196" s="19" t="s">
        <v>18</v>
      </c>
      <c r="E196" s="19" t="s">
        <v>454</v>
      </c>
      <c r="F196" s="28" t="s">
        <v>1768</v>
      </c>
      <c r="G196" s="19" t="s">
        <v>497</v>
      </c>
      <c r="H196" s="18" t="s">
        <v>270</v>
      </c>
      <c r="I196" s="18" t="s">
        <v>275</v>
      </c>
      <c r="J196" s="17">
        <v>140000</v>
      </c>
      <c r="K196" s="35" t="s">
        <v>137</v>
      </c>
      <c r="L196" s="18"/>
      <c r="M196" s="18"/>
      <c r="N196" s="19"/>
      <c r="O196" s="19"/>
      <c r="P196" s="19"/>
      <c r="Q196" s="19" t="s">
        <v>2435</v>
      </c>
      <c r="R196" s="18" t="s">
        <v>12</v>
      </c>
      <c r="S196" s="19"/>
      <c r="T196" s="19"/>
      <c r="U196" s="19"/>
      <c r="V196" s="19"/>
      <c r="W196" s="19"/>
      <c r="X196" s="18"/>
      <c r="Y196" s="46"/>
      <c r="Z196" s="19"/>
      <c r="AA196" s="19"/>
      <c r="AB196" s="19"/>
      <c r="AC196" s="19"/>
      <c r="AD196" s="19"/>
      <c r="AE196" s="19" t="s">
        <v>2684</v>
      </c>
      <c r="AF196" s="19" t="s">
        <v>3470</v>
      </c>
      <c r="AG196" s="19" t="s">
        <v>3467</v>
      </c>
      <c r="AH196" s="19" t="s">
        <v>1263</v>
      </c>
      <c r="AI196" s="19" t="s">
        <v>1570</v>
      </c>
      <c r="AJ196" s="16"/>
      <c r="AK196" s="16"/>
      <c r="AL196" s="16">
        <f t="shared" si="8"/>
        <v>140000</v>
      </c>
      <c r="AM196" s="43">
        <v>23071</v>
      </c>
      <c r="AN196" s="43">
        <v>23102</v>
      </c>
      <c r="AO196" s="19"/>
      <c r="AP196" s="19"/>
      <c r="AQ196" s="19"/>
      <c r="AR196" s="19"/>
      <c r="AS196" s="19"/>
      <c r="AT196" s="19"/>
    </row>
    <row r="197" spans="1:46" s="23" customFormat="1" ht="72" hidden="1" x14ac:dyDescent="0.2">
      <c r="A197" s="19" t="s">
        <v>41</v>
      </c>
      <c r="B197" s="19" t="s">
        <v>277</v>
      </c>
      <c r="C197" s="19" t="s">
        <v>276</v>
      </c>
      <c r="D197" s="19" t="s">
        <v>18</v>
      </c>
      <c r="E197" s="19" t="s">
        <v>454</v>
      </c>
      <c r="F197" s="28" t="s">
        <v>1769</v>
      </c>
      <c r="G197" s="19" t="s">
        <v>498</v>
      </c>
      <c r="H197" s="18" t="s">
        <v>270</v>
      </c>
      <c r="I197" s="18" t="s">
        <v>275</v>
      </c>
      <c r="J197" s="17">
        <v>200000</v>
      </c>
      <c r="K197" s="35" t="s">
        <v>137</v>
      </c>
      <c r="L197" s="18"/>
      <c r="M197" s="18"/>
      <c r="N197" s="19"/>
      <c r="O197" s="19"/>
      <c r="P197" s="19"/>
      <c r="Q197" s="19" t="s">
        <v>2435</v>
      </c>
      <c r="R197" s="18" t="s">
        <v>12</v>
      </c>
      <c r="S197" s="19"/>
      <c r="T197" s="19"/>
      <c r="U197" s="19"/>
      <c r="V197" s="19"/>
      <c r="W197" s="19"/>
      <c r="X197" s="18"/>
      <c r="Y197" s="46"/>
      <c r="Z197" s="19"/>
      <c r="AA197" s="19"/>
      <c r="AB197" s="19"/>
      <c r="AC197" s="19"/>
      <c r="AD197" s="19"/>
      <c r="AE197" s="19" t="s">
        <v>2684</v>
      </c>
      <c r="AF197" s="19" t="s">
        <v>3470</v>
      </c>
      <c r="AG197" s="19" t="s">
        <v>3467</v>
      </c>
      <c r="AH197" s="19" t="s">
        <v>1263</v>
      </c>
      <c r="AI197" s="19" t="s">
        <v>1570</v>
      </c>
      <c r="AJ197" s="16"/>
      <c r="AK197" s="16"/>
      <c r="AL197" s="16">
        <f t="shared" si="8"/>
        <v>200000</v>
      </c>
      <c r="AM197" s="43">
        <v>23071</v>
      </c>
      <c r="AN197" s="43">
        <v>23102</v>
      </c>
      <c r="AO197" s="19"/>
      <c r="AP197" s="19"/>
      <c r="AQ197" s="19"/>
      <c r="AR197" s="19"/>
      <c r="AS197" s="19"/>
      <c r="AT197" s="19"/>
    </row>
    <row r="198" spans="1:46" s="23" customFormat="1" ht="72" hidden="1" x14ac:dyDescent="0.2">
      <c r="A198" s="19" t="s">
        <v>41</v>
      </c>
      <c r="B198" s="19" t="s">
        <v>277</v>
      </c>
      <c r="C198" s="19" t="s">
        <v>276</v>
      </c>
      <c r="D198" s="19" t="s">
        <v>33</v>
      </c>
      <c r="E198" s="19" t="s">
        <v>454</v>
      </c>
      <c r="F198" s="28" t="s">
        <v>1770</v>
      </c>
      <c r="G198" s="19" t="s">
        <v>499</v>
      </c>
      <c r="H198" s="18" t="s">
        <v>267</v>
      </c>
      <c r="I198" s="18" t="s">
        <v>335</v>
      </c>
      <c r="J198" s="17">
        <v>42000</v>
      </c>
      <c r="K198" s="35" t="s">
        <v>137</v>
      </c>
      <c r="L198" s="18"/>
      <c r="M198" s="18"/>
      <c r="N198" s="19"/>
      <c r="O198" s="19"/>
      <c r="P198" s="19"/>
      <c r="Q198" s="19" t="s">
        <v>2436</v>
      </c>
      <c r="R198" s="18" t="s">
        <v>24</v>
      </c>
      <c r="S198" s="19"/>
      <c r="T198" s="19"/>
      <c r="U198" s="19"/>
      <c r="V198" s="19"/>
      <c r="W198" s="19"/>
      <c r="X198" s="18"/>
      <c r="Y198" s="46"/>
      <c r="Z198" s="19"/>
      <c r="AA198" s="19"/>
      <c r="AB198" s="19"/>
      <c r="AC198" s="19"/>
      <c r="AD198" s="19"/>
      <c r="AE198" s="19" t="s">
        <v>2684</v>
      </c>
      <c r="AF198" s="19" t="s">
        <v>3470</v>
      </c>
      <c r="AG198" s="19" t="s">
        <v>3467</v>
      </c>
      <c r="AH198" s="19" t="s">
        <v>1263</v>
      </c>
      <c r="AI198" s="19" t="s">
        <v>1570</v>
      </c>
      <c r="AJ198" s="16"/>
      <c r="AK198" s="16"/>
      <c r="AL198" s="16">
        <f t="shared" si="8"/>
        <v>42000</v>
      </c>
      <c r="AM198" s="43">
        <v>23071</v>
      </c>
      <c r="AN198" s="43">
        <v>23102</v>
      </c>
      <c r="AO198" s="19"/>
      <c r="AP198" s="19"/>
      <c r="AQ198" s="19"/>
      <c r="AR198" s="19"/>
      <c r="AS198" s="19"/>
      <c r="AT198" s="19"/>
    </row>
    <row r="199" spans="1:46" s="23" customFormat="1" ht="72" hidden="1" x14ac:dyDescent="0.2">
      <c r="A199" s="19" t="s">
        <v>41</v>
      </c>
      <c r="B199" s="19" t="s">
        <v>277</v>
      </c>
      <c r="C199" s="19" t="s">
        <v>276</v>
      </c>
      <c r="D199" s="19" t="s">
        <v>33</v>
      </c>
      <c r="E199" s="19" t="s">
        <v>454</v>
      </c>
      <c r="F199" s="28" t="s">
        <v>1771</v>
      </c>
      <c r="G199" s="19" t="s">
        <v>500</v>
      </c>
      <c r="H199" s="18" t="s">
        <v>501</v>
      </c>
      <c r="I199" s="18" t="s">
        <v>335</v>
      </c>
      <c r="J199" s="17">
        <v>56000</v>
      </c>
      <c r="K199" s="35" t="s">
        <v>137</v>
      </c>
      <c r="L199" s="18"/>
      <c r="M199" s="18"/>
      <c r="N199" s="19"/>
      <c r="O199" s="19"/>
      <c r="P199" s="19"/>
      <c r="Q199" s="19" t="s">
        <v>2436</v>
      </c>
      <c r="R199" s="18" t="s">
        <v>24</v>
      </c>
      <c r="S199" s="19"/>
      <c r="T199" s="19"/>
      <c r="U199" s="19"/>
      <c r="V199" s="19"/>
      <c r="W199" s="19"/>
      <c r="X199" s="18"/>
      <c r="Y199" s="46"/>
      <c r="Z199" s="19"/>
      <c r="AA199" s="19"/>
      <c r="AB199" s="19"/>
      <c r="AC199" s="19"/>
      <c r="AD199" s="19"/>
      <c r="AE199" s="19" t="s">
        <v>2684</v>
      </c>
      <c r="AF199" s="19" t="s">
        <v>3470</v>
      </c>
      <c r="AG199" s="19" t="s">
        <v>3467</v>
      </c>
      <c r="AH199" s="19" t="s">
        <v>1263</v>
      </c>
      <c r="AI199" s="19" t="s">
        <v>1570</v>
      </c>
      <c r="AJ199" s="16"/>
      <c r="AK199" s="16"/>
      <c r="AL199" s="16">
        <f t="shared" si="8"/>
        <v>56000</v>
      </c>
      <c r="AM199" s="43">
        <v>23071</v>
      </c>
      <c r="AN199" s="43">
        <v>23102</v>
      </c>
      <c r="AO199" s="19"/>
      <c r="AP199" s="19"/>
      <c r="AQ199" s="19"/>
      <c r="AR199" s="19"/>
      <c r="AS199" s="19"/>
      <c r="AT199" s="19"/>
    </row>
    <row r="200" spans="1:46" s="23" customFormat="1" ht="72" hidden="1" x14ac:dyDescent="0.2">
      <c r="A200" s="19" t="s">
        <v>41</v>
      </c>
      <c r="B200" s="19" t="s">
        <v>277</v>
      </c>
      <c r="C200" s="19" t="s">
        <v>276</v>
      </c>
      <c r="D200" s="19" t="s">
        <v>33</v>
      </c>
      <c r="E200" s="19" t="s">
        <v>454</v>
      </c>
      <c r="F200" s="28" t="s">
        <v>1772</v>
      </c>
      <c r="G200" s="19" t="s">
        <v>502</v>
      </c>
      <c r="H200" s="18" t="s">
        <v>464</v>
      </c>
      <c r="I200" s="18" t="s">
        <v>274</v>
      </c>
      <c r="J200" s="17">
        <v>270000</v>
      </c>
      <c r="K200" s="35" t="s">
        <v>137</v>
      </c>
      <c r="L200" s="18"/>
      <c r="M200" s="18"/>
      <c r="N200" s="19"/>
      <c r="O200" s="19"/>
      <c r="P200" s="19"/>
      <c r="Q200" s="19" t="s">
        <v>2436</v>
      </c>
      <c r="R200" s="18" t="s">
        <v>24</v>
      </c>
      <c r="S200" s="19"/>
      <c r="T200" s="19"/>
      <c r="U200" s="19"/>
      <c r="V200" s="19"/>
      <c r="W200" s="19"/>
      <c r="X200" s="18"/>
      <c r="Y200" s="46"/>
      <c r="Z200" s="19"/>
      <c r="AA200" s="19"/>
      <c r="AB200" s="19"/>
      <c r="AC200" s="19"/>
      <c r="AD200" s="19"/>
      <c r="AE200" s="19" t="s">
        <v>2684</v>
      </c>
      <c r="AF200" s="19" t="s">
        <v>3470</v>
      </c>
      <c r="AG200" s="19" t="s">
        <v>3467</v>
      </c>
      <c r="AH200" s="19" t="s">
        <v>1263</v>
      </c>
      <c r="AI200" s="19" t="s">
        <v>1570</v>
      </c>
      <c r="AJ200" s="16"/>
      <c r="AK200" s="16"/>
      <c r="AL200" s="16">
        <f t="shared" si="8"/>
        <v>270000</v>
      </c>
      <c r="AM200" s="43">
        <v>23071</v>
      </c>
      <c r="AN200" s="43">
        <v>23102</v>
      </c>
      <c r="AO200" s="19"/>
      <c r="AP200" s="19"/>
      <c r="AQ200" s="19"/>
      <c r="AR200" s="19"/>
      <c r="AS200" s="19"/>
      <c r="AT200" s="19"/>
    </row>
    <row r="201" spans="1:46" s="23" customFormat="1" ht="72" hidden="1" x14ac:dyDescent="0.2">
      <c r="A201" s="19" t="s">
        <v>41</v>
      </c>
      <c r="B201" s="19" t="s">
        <v>277</v>
      </c>
      <c r="C201" s="19" t="s">
        <v>276</v>
      </c>
      <c r="D201" s="19" t="s">
        <v>33</v>
      </c>
      <c r="E201" s="19" t="s">
        <v>454</v>
      </c>
      <c r="F201" s="28" t="s">
        <v>1773</v>
      </c>
      <c r="G201" s="19" t="s">
        <v>503</v>
      </c>
      <c r="H201" s="18" t="s">
        <v>270</v>
      </c>
      <c r="I201" s="18" t="s">
        <v>274</v>
      </c>
      <c r="J201" s="17">
        <v>50000</v>
      </c>
      <c r="K201" s="35" t="s">
        <v>137</v>
      </c>
      <c r="L201" s="18"/>
      <c r="M201" s="18"/>
      <c r="N201" s="19"/>
      <c r="O201" s="19"/>
      <c r="P201" s="19"/>
      <c r="Q201" s="19" t="s">
        <v>2436</v>
      </c>
      <c r="R201" s="18" t="s">
        <v>24</v>
      </c>
      <c r="S201" s="19"/>
      <c r="T201" s="19"/>
      <c r="U201" s="19"/>
      <c r="V201" s="19"/>
      <c r="W201" s="19"/>
      <c r="X201" s="18"/>
      <c r="Y201" s="46"/>
      <c r="Z201" s="19"/>
      <c r="AA201" s="19"/>
      <c r="AB201" s="19"/>
      <c r="AC201" s="19"/>
      <c r="AD201" s="19"/>
      <c r="AE201" s="19" t="s">
        <v>2684</v>
      </c>
      <c r="AF201" s="19" t="s">
        <v>3470</v>
      </c>
      <c r="AG201" s="19" t="s">
        <v>3467</v>
      </c>
      <c r="AH201" s="19" t="s">
        <v>1263</v>
      </c>
      <c r="AI201" s="19" t="s">
        <v>1570</v>
      </c>
      <c r="AJ201" s="16"/>
      <c r="AK201" s="16"/>
      <c r="AL201" s="16">
        <f t="shared" si="8"/>
        <v>50000</v>
      </c>
      <c r="AM201" s="43">
        <v>23071</v>
      </c>
      <c r="AN201" s="43">
        <v>23102</v>
      </c>
      <c r="AO201" s="19"/>
      <c r="AP201" s="19"/>
      <c r="AQ201" s="19"/>
      <c r="AR201" s="19"/>
      <c r="AS201" s="19"/>
      <c r="AT201" s="19"/>
    </row>
    <row r="202" spans="1:46" s="23" customFormat="1" ht="72" hidden="1" x14ac:dyDescent="0.2">
      <c r="A202" s="19" t="s">
        <v>41</v>
      </c>
      <c r="B202" s="19" t="s">
        <v>277</v>
      </c>
      <c r="C202" s="19" t="s">
        <v>276</v>
      </c>
      <c r="D202" s="19" t="s">
        <v>33</v>
      </c>
      <c r="E202" s="19" t="s">
        <v>454</v>
      </c>
      <c r="F202" s="28" t="s">
        <v>1774</v>
      </c>
      <c r="G202" s="19" t="s">
        <v>504</v>
      </c>
      <c r="H202" s="18" t="s">
        <v>387</v>
      </c>
      <c r="I202" s="18" t="s">
        <v>274</v>
      </c>
      <c r="J202" s="17">
        <v>240000</v>
      </c>
      <c r="K202" s="35" t="s">
        <v>137</v>
      </c>
      <c r="L202" s="18"/>
      <c r="M202" s="18"/>
      <c r="N202" s="19"/>
      <c r="O202" s="19"/>
      <c r="P202" s="19"/>
      <c r="Q202" s="19" t="s">
        <v>2436</v>
      </c>
      <c r="R202" s="18" t="s">
        <v>24</v>
      </c>
      <c r="S202" s="19"/>
      <c r="T202" s="19"/>
      <c r="U202" s="19"/>
      <c r="V202" s="19"/>
      <c r="W202" s="19"/>
      <c r="X202" s="18"/>
      <c r="Y202" s="46"/>
      <c r="Z202" s="19"/>
      <c r="AA202" s="19"/>
      <c r="AB202" s="19"/>
      <c r="AC202" s="19"/>
      <c r="AD202" s="19"/>
      <c r="AE202" s="19" t="s">
        <v>2684</v>
      </c>
      <c r="AF202" s="19" t="s">
        <v>3470</v>
      </c>
      <c r="AG202" s="19" t="s">
        <v>3467</v>
      </c>
      <c r="AH202" s="19" t="s">
        <v>1263</v>
      </c>
      <c r="AI202" s="19" t="s">
        <v>1570</v>
      </c>
      <c r="AJ202" s="16"/>
      <c r="AK202" s="16"/>
      <c r="AL202" s="16">
        <f t="shared" si="8"/>
        <v>240000</v>
      </c>
      <c r="AM202" s="43">
        <v>23071</v>
      </c>
      <c r="AN202" s="43">
        <v>23102</v>
      </c>
      <c r="AO202" s="19"/>
      <c r="AP202" s="19"/>
      <c r="AQ202" s="19"/>
      <c r="AR202" s="19"/>
      <c r="AS202" s="19"/>
      <c r="AT202" s="19"/>
    </row>
    <row r="203" spans="1:46" s="23" customFormat="1" ht="72" hidden="1" x14ac:dyDescent="0.2">
      <c r="A203" s="19" t="s">
        <v>41</v>
      </c>
      <c r="B203" s="19" t="s">
        <v>277</v>
      </c>
      <c r="C203" s="19" t="s">
        <v>276</v>
      </c>
      <c r="D203" s="19" t="s">
        <v>33</v>
      </c>
      <c r="E203" s="19" t="s">
        <v>454</v>
      </c>
      <c r="F203" s="28" t="s">
        <v>1775</v>
      </c>
      <c r="G203" s="19" t="s">
        <v>505</v>
      </c>
      <c r="H203" s="18" t="s">
        <v>501</v>
      </c>
      <c r="I203" s="18" t="s">
        <v>274</v>
      </c>
      <c r="J203" s="17">
        <v>320000</v>
      </c>
      <c r="K203" s="35" t="s">
        <v>137</v>
      </c>
      <c r="L203" s="18"/>
      <c r="M203" s="18"/>
      <c r="N203" s="19"/>
      <c r="O203" s="19"/>
      <c r="P203" s="19"/>
      <c r="Q203" s="19" t="s">
        <v>2436</v>
      </c>
      <c r="R203" s="18" t="s">
        <v>24</v>
      </c>
      <c r="S203" s="19"/>
      <c r="T203" s="19"/>
      <c r="U203" s="19"/>
      <c r="V203" s="19"/>
      <c r="W203" s="19"/>
      <c r="X203" s="18"/>
      <c r="Y203" s="46"/>
      <c r="Z203" s="19"/>
      <c r="AA203" s="19"/>
      <c r="AB203" s="19"/>
      <c r="AC203" s="19"/>
      <c r="AD203" s="19"/>
      <c r="AE203" s="19" t="s">
        <v>2684</v>
      </c>
      <c r="AF203" s="19" t="s">
        <v>3470</v>
      </c>
      <c r="AG203" s="19" t="s">
        <v>3467</v>
      </c>
      <c r="AH203" s="19" t="s">
        <v>1263</v>
      </c>
      <c r="AI203" s="19" t="s">
        <v>1570</v>
      </c>
      <c r="AJ203" s="16"/>
      <c r="AK203" s="16"/>
      <c r="AL203" s="16">
        <f t="shared" si="8"/>
        <v>320000</v>
      </c>
      <c r="AM203" s="43">
        <v>23071</v>
      </c>
      <c r="AN203" s="43">
        <v>23102</v>
      </c>
      <c r="AO203" s="19"/>
      <c r="AP203" s="19"/>
      <c r="AQ203" s="19"/>
      <c r="AR203" s="19"/>
      <c r="AS203" s="19"/>
      <c r="AT203" s="19"/>
    </row>
    <row r="204" spans="1:46" s="23" customFormat="1" ht="72" hidden="1" x14ac:dyDescent="0.2">
      <c r="A204" s="19" t="s">
        <v>41</v>
      </c>
      <c r="B204" s="19" t="s">
        <v>277</v>
      </c>
      <c r="C204" s="19" t="s">
        <v>276</v>
      </c>
      <c r="D204" s="19" t="s">
        <v>33</v>
      </c>
      <c r="E204" s="19" t="s">
        <v>454</v>
      </c>
      <c r="F204" s="28" t="s">
        <v>1776</v>
      </c>
      <c r="G204" s="19" t="s">
        <v>506</v>
      </c>
      <c r="H204" s="18" t="s">
        <v>270</v>
      </c>
      <c r="I204" s="18" t="s">
        <v>274</v>
      </c>
      <c r="J204" s="17">
        <v>75000</v>
      </c>
      <c r="K204" s="35" t="s">
        <v>137</v>
      </c>
      <c r="L204" s="18"/>
      <c r="M204" s="18"/>
      <c r="N204" s="19"/>
      <c r="O204" s="19"/>
      <c r="P204" s="19"/>
      <c r="Q204" s="19" t="s">
        <v>2436</v>
      </c>
      <c r="R204" s="18" t="s">
        <v>24</v>
      </c>
      <c r="S204" s="19"/>
      <c r="T204" s="19"/>
      <c r="U204" s="19"/>
      <c r="V204" s="19"/>
      <c r="W204" s="19"/>
      <c r="X204" s="18"/>
      <c r="Y204" s="46"/>
      <c r="Z204" s="19"/>
      <c r="AA204" s="19"/>
      <c r="AB204" s="19"/>
      <c r="AC204" s="19"/>
      <c r="AD204" s="19"/>
      <c r="AE204" s="19" t="s">
        <v>2684</v>
      </c>
      <c r="AF204" s="19" t="s">
        <v>3470</v>
      </c>
      <c r="AG204" s="19" t="s">
        <v>3467</v>
      </c>
      <c r="AH204" s="19" t="s">
        <v>1263</v>
      </c>
      <c r="AI204" s="19" t="s">
        <v>1570</v>
      </c>
      <c r="AJ204" s="16"/>
      <c r="AK204" s="16"/>
      <c r="AL204" s="16">
        <f t="shared" si="8"/>
        <v>75000</v>
      </c>
      <c r="AM204" s="43">
        <v>23071</v>
      </c>
      <c r="AN204" s="43">
        <v>23102</v>
      </c>
      <c r="AO204" s="19"/>
      <c r="AP204" s="19"/>
      <c r="AQ204" s="19"/>
      <c r="AR204" s="19"/>
      <c r="AS204" s="19"/>
      <c r="AT204" s="19"/>
    </row>
    <row r="205" spans="1:46" s="23" customFormat="1" ht="72" hidden="1" x14ac:dyDescent="0.2">
      <c r="A205" s="19" t="s">
        <v>41</v>
      </c>
      <c r="B205" s="19" t="s">
        <v>277</v>
      </c>
      <c r="C205" s="19" t="s">
        <v>276</v>
      </c>
      <c r="D205" s="19" t="s">
        <v>33</v>
      </c>
      <c r="E205" s="19" t="s">
        <v>454</v>
      </c>
      <c r="F205" s="28" t="s">
        <v>1777</v>
      </c>
      <c r="G205" s="19" t="s">
        <v>507</v>
      </c>
      <c r="H205" s="18" t="s">
        <v>270</v>
      </c>
      <c r="I205" s="18" t="s">
        <v>274</v>
      </c>
      <c r="J205" s="17">
        <v>75000</v>
      </c>
      <c r="K205" s="35" t="s">
        <v>137</v>
      </c>
      <c r="L205" s="18"/>
      <c r="M205" s="18"/>
      <c r="N205" s="19"/>
      <c r="O205" s="19"/>
      <c r="P205" s="19"/>
      <c r="Q205" s="19" t="s">
        <v>2436</v>
      </c>
      <c r="R205" s="18" t="s">
        <v>24</v>
      </c>
      <c r="S205" s="19"/>
      <c r="T205" s="19"/>
      <c r="U205" s="19"/>
      <c r="V205" s="19"/>
      <c r="W205" s="19"/>
      <c r="X205" s="18"/>
      <c r="Y205" s="46"/>
      <c r="Z205" s="19"/>
      <c r="AA205" s="19"/>
      <c r="AB205" s="19"/>
      <c r="AC205" s="19"/>
      <c r="AD205" s="19"/>
      <c r="AE205" s="19" t="s">
        <v>2684</v>
      </c>
      <c r="AF205" s="19" t="s">
        <v>3470</v>
      </c>
      <c r="AG205" s="19" t="s">
        <v>3467</v>
      </c>
      <c r="AH205" s="19" t="s">
        <v>1263</v>
      </c>
      <c r="AI205" s="19" t="s">
        <v>1570</v>
      </c>
      <c r="AJ205" s="16"/>
      <c r="AK205" s="16"/>
      <c r="AL205" s="16">
        <f t="shared" si="8"/>
        <v>75000</v>
      </c>
      <c r="AM205" s="43">
        <v>23071</v>
      </c>
      <c r="AN205" s="43">
        <v>23102</v>
      </c>
      <c r="AO205" s="19"/>
      <c r="AP205" s="19"/>
      <c r="AQ205" s="19"/>
      <c r="AR205" s="19"/>
      <c r="AS205" s="19"/>
      <c r="AT205" s="19"/>
    </row>
    <row r="206" spans="1:46" s="23" customFormat="1" ht="72" hidden="1" x14ac:dyDescent="0.2">
      <c r="A206" s="19" t="s">
        <v>41</v>
      </c>
      <c r="B206" s="19" t="s">
        <v>277</v>
      </c>
      <c r="C206" s="19" t="s">
        <v>276</v>
      </c>
      <c r="D206" s="19" t="s">
        <v>33</v>
      </c>
      <c r="E206" s="19" t="s">
        <v>454</v>
      </c>
      <c r="F206" s="28" t="s">
        <v>1778</v>
      </c>
      <c r="G206" s="19" t="s">
        <v>508</v>
      </c>
      <c r="H206" s="18" t="s">
        <v>270</v>
      </c>
      <c r="I206" s="18" t="s">
        <v>274</v>
      </c>
      <c r="J206" s="17">
        <v>75000</v>
      </c>
      <c r="K206" s="35" t="s">
        <v>137</v>
      </c>
      <c r="L206" s="18"/>
      <c r="M206" s="18"/>
      <c r="N206" s="19"/>
      <c r="O206" s="19"/>
      <c r="P206" s="19"/>
      <c r="Q206" s="19" t="s">
        <v>2436</v>
      </c>
      <c r="R206" s="18" t="s">
        <v>24</v>
      </c>
      <c r="S206" s="19"/>
      <c r="T206" s="19"/>
      <c r="U206" s="19"/>
      <c r="V206" s="19"/>
      <c r="W206" s="19"/>
      <c r="X206" s="18"/>
      <c r="Y206" s="46"/>
      <c r="Z206" s="19"/>
      <c r="AA206" s="19"/>
      <c r="AB206" s="19"/>
      <c r="AC206" s="19"/>
      <c r="AD206" s="19"/>
      <c r="AE206" s="19" t="s">
        <v>2684</v>
      </c>
      <c r="AF206" s="19" t="s">
        <v>3470</v>
      </c>
      <c r="AG206" s="19" t="s">
        <v>3467</v>
      </c>
      <c r="AH206" s="19" t="s">
        <v>1263</v>
      </c>
      <c r="AI206" s="19" t="s">
        <v>1570</v>
      </c>
      <c r="AJ206" s="16"/>
      <c r="AK206" s="16"/>
      <c r="AL206" s="16">
        <f t="shared" si="8"/>
        <v>75000</v>
      </c>
      <c r="AM206" s="43">
        <v>23071</v>
      </c>
      <c r="AN206" s="43">
        <v>23102</v>
      </c>
      <c r="AO206" s="19"/>
      <c r="AP206" s="19"/>
      <c r="AQ206" s="19"/>
      <c r="AR206" s="19"/>
      <c r="AS206" s="19"/>
      <c r="AT206" s="19"/>
    </row>
    <row r="207" spans="1:46" s="23" customFormat="1" ht="72" hidden="1" x14ac:dyDescent="0.2">
      <c r="A207" s="19" t="s">
        <v>41</v>
      </c>
      <c r="B207" s="19" t="s">
        <v>277</v>
      </c>
      <c r="C207" s="19" t="s">
        <v>276</v>
      </c>
      <c r="D207" s="19" t="s">
        <v>33</v>
      </c>
      <c r="E207" s="19" t="s">
        <v>454</v>
      </c>
      <c r="F207" s="28" t="s">
        <v>1779</v>
      </c>
      <c r="G207" s="19" t="s">
        <v>509</v>
      </c>
      <c r="H207" s="18" t="s">
        <v>270</v>
      </c>
      <c r="I207" s="18" t="s">
        <v>274</v>
      </c>
      <c r="J207" s="17">
        <v>75000</v>
      </c>
      <c r="K207" s="35" t="s">
        <v>137</v>
      </c>
      <c r="L207" s="18"/>
      <c r="M207" s="18"/>
      <c r="N207" s="19"/>
      <c r="O207" s="19"/>
      <c r="P207" s="19"/>
      <c r="Q207" s="19" t="s">
        <v>2436</v>
      </c>
      <c r="R207" s="18" t="s">
        <v>24</v>
      </c>
      <c r="S207" s="19"/>
      <c r="T207" s="19"/>
      <c r="U207" s="19"/>
      <c r="V207" s="19"/>
      <c r="W207" s="19"/>
      <c r="X207" s="18"/>
      <c r="Y207" s="46"/>
      <c r="Z207" s="19"/>
      <c r="AA207" s="19"/>
      <c r="AB207" s="19"/>
      <c r="AC207" s="19"/>
      <c r="AD207" s="19"/>
      <c r="AE207" s="19" t="s">
        <v>2684</v>
      </c>
      <c r="AF207" s="19" t="s">
        <v>3470</v>
      </c>
      <c r="AG207" s="19" t="s">
        <v>3467</v>
      </c>
      <c r="AH207" s="19" t="s">
        <v>1263</v>
      </c>
      <c r="AI207" s="19" t="s">
        <v>1570</v>
      </c>
      <c r="AJ207" s="16"/>
      <c r="AK207" s="16"/>
      <c r="AL207" s="16">
        <f t="shared" si="8"/>
        <v>75000</v>
      </c>
      <c r="AM207" s="43">
        <v>23071</v>
      </c>
      <c r="AN207" s="43">
        <v>23102</v>
      </c>
      <c r="AO207" s="19"/>
      <c r="AP207" s="19"/>
      <c r="AQ207" s="19"/>
      <c r="AR207" s="19"/>
      <c r="AS207" s="19"/>
      <c r="AT207" s="19"/>
    </row>
    <row r="208" spans="1:46" s="23" customFormat="1" ht="72" hidden="1" x14ac:dyDescent="0.2">
      <c r="A208" s="19" t="s">
        <v>41</v>
      </c>
      <c r="B208" s="19" t="s">
        <v>277</v>
      </c>
      <c r="C208" s="19" t="s">
        <v>276</v>
      </c>
      <c r="D208" s="19" t="s">
        <v>33</v>
      </c>
      <c r="E208" s="19" t="s">
        <v>454</v>
      </c>
      <c r="F208" s="28" t="s">
        <v>1780</v>
      </c>
      <c r="G208" s="19" t="s">
        <v>510</v>
      </c>
      <c r="H208" s="18" t="s">
        <v>269</v>
      </c>
      <c r="I208" s="18" t="s">
        <v>511</v>
      </c>
      <c r="J208" s="17">
        <v>10000</v>
      </c>
      <c r="K208" s="35" t="s">
        <v>137</v>
      </c>
      <c r="L208" s="18"/>
      <c r="M208" s="18"/>
      <c r="N208" s="19"/>
      <c r="O208" s="19"/>
      <c r="P208" s="19"/>
      <c r="Q208" s="19" t="s">
        <v>2436</v>
      </c>
      <c r="R208" s="18" t="s">
        <v>24</v>
      </c>
      <c r="S208" s="19"/>
      <c r="T208" s="19"/>
      <c r="U208" s="19"/>
      <c r="V208" s="19"/>
      <c r="W208" s="19"/>
      <c r="X208" s="18"/>
      <c r="Y208" s="46"/>
      <c r="Z208" s="19"/>
      <c r="AA208" s="19"/>
      <c r="AB208" s="19"/>
      <c r="AC208" s="19"/>
      <c r="AD208" s="19"/>
      <c r="AE208" s="19" t="s">
        <v>2684</v>
      </c>
      <c r="AF208" s="19" t="s">
        <v>3470</v>
      </c>
      <c r="AG208" s="19" t="s">
        <v>3467</v>
      </c>
      <c r="AH208" s="19" t="s">
        <v>1263</v>
      </c>
      <c r="AI208" s="19" t="s">
        <v>1570</v>
      </c>
      <c r="AJ208" s="16"/>
      <c r="AK208" s="16"/>
      <c r="AL208" s="16">
        <f t="shared" si="8"/>
        <v>10000</v>
      </c>
      <c r="AM208" s="43">
        <v>23071</v>
      </c>
      <c r="AN208" s="43">
        <v>23102</v>
      </c>
      <c r="AO208" s="19"/>
      <c r="AP208" s="19"/>
      <c r="AQ208" s="19"/>
      <c r="AR208" s="19"/>
      <c r="AS208" s="19"/>
      <c r="AT208" s="19"/>
    </row>
    <row r="209" spans="1:46" s="23" customFormat="1" ht="72" hidden="1" x14ac:dyDescent="0.2">
      <c r="A209" s="19" t="s">
        <v>41</v>
      </c>
      <c r="B209" s="19" t="s">
        <v>277</v>
      </c>
      <c r="C209" s="19" t="s">
        <v>276</v>
      </c>
      <c r="D209" s="19" t="s">
        <v>33</v>
      </c>
      <c r="E209" s="19" t="s">
        <v>454</v>
      </c>
      <c r="F209" s="28" t="s">
        <v>1781</v>
      </c>
      <c r="G209" s="19" t="s">
        <v>512</v>
      </c>
      <c r="H209" s="18" t="s">
        <v>269</v>
      </c>
      <c r="I209" s="18" t="s">
        <v>511</v>
      </c>
      <c r="J209" s="17">
        <v>7000</v>
      </c>
      <c r="K209" s="35" t="s">
        <v>137</v>
      </c>
      <c r="L209" s="18"/>
      <c r="M209" s="18"/>
      <c r="N209" s="19"/>
      <c r="O209" s="19"/>
      <c r="P209" s="19"/>
      <c r="Q209" s="19" t="s">
        <v>2436</v>
      </c>
      <c r="R209" s="18" t="s">
        <v>24</v>
      </c>
      <c r="S209" s="19"/>
      <c r="T209" s="19"/>
      <c r="U209" s="19"/>
      <c r="V209" s="19"/>
      <c r="W209" s="19"/>
      <c r="X209" s="18"/>
      <c r="Y209" s="46"/>
      <c r="Z209" s="19"/>
      <c r="AA209" s="19"/>
      <c r="AB209" s="19"/>
      <c r="AC209" s="19"/>
      <c r="AD209" s="19"/>
      <c r="AE209" s="19" t="s">
        <v>2684</v>
      </c>
      <c r="AF209" s="19" t="s">
        <v>3470</v>
      </c>
      <c r="AG209" s="19" t="s">
        <v>3467</v>
      </c>
      <c r="AH209" s="19" t="s">
        <v>1263</v>
      </c>
      <c r="AI209" s="19" t="s">
        <v>1570</v>
      </c>
      <c r="AJ209" s="16"/>
      <c r="AK209" s="16"/>
      <c r="AL209" s="16">
        <f t="shared" si="8"/>
        <v>7000</v>
      </c>
      <c r="AM209" s="43">
        <v>23071</v>
      </c>
      <c r="AN209" s="43">
        <v>23102</v>
      </c>
      <c r="AO209" s="19"/>
      <c r="AP209" s="19"/>
      <c r="AQ209" s="19"/>
      <c r="AR209" s="19"/>
      <c r="AS209" s="19"/>
      <c r="AT209" s="19"/>
    </row>
    <row r="210" spans="1:46" s="23" customFormat="1" ht="72" hidden="1" x14ac:dyDescent="0.2">
      <c r="A210" s="19" t="s">
        <v>41</v>
      </c>
      <c r="B210" s="19" t="s">
        <v>277</v>
      </c>
      <c r="C210" s="19" t="s">
        <v>276</v>
      </c>
      <c r="D210" s="19" t="s">
        <v>33</v>
      </c>
      <c r="E210" s="19" t="s">
        <v>454</v>
      </c>
      <c r="F210" s="28" t="s">
        <v>1782</v>
      </c>
      <c r="G210" s="19" t="s">
        <v>513</v>
      </c>
      <c r="H210" s="18" t="s">
        <v>387</v>
      </c>
      <c r="I210" s="18" t="s">
        <v>514</v>
      </c>
      <c r="J210" s="17">
        <v>216000</v>
      </c>
      <c r="K210" s="35" t="s">
        <v>137</v>
      </c>
      <c r="L210" s="18"/>
      <c r="M210" s="18"/>
      <c r="N210" s="19"/>
      <c r="O210" s="19"/>
      <c r="P210" s="19"/>
      <c r="Q210" s="19" t="s">
        <v>2436</v>
      </c>
      <c r="R210" s="18" t="s">
        <v>24</v>
      </c>
      <c r="S210" s="19"/>
      <c r="T210" s="19"/>
      <c r="U210" s="19"/>
      <c r="V210" s="19"/>
      <c r="W210" s="19"/>
      <c r="X210" s="18"/>
      <c r="Y210" s="46"/>
      <c r="Z210" s="19"/>
      <c r="AA210" s="19"/>
      <c r="AB210" s="19"/>
      <c r="AC210" s="19"/>
      <c r="AD210" s="19"/>
      <c r="AE210" s="19" t="s">
        <v>2684</v>
      </c>
      <c r="AF210" s="19" t="s">
        <v>3470</v>
      </c>
      <c r="AG210" s="19" t="s">
        <v>3467</v>
      </c>
      <c r="AH210" s="19" t="s">
        <v>1263</v>
      </c>
      <c r="AI210" s="19" t="s">
        <v>1570</v>
      </c>
      <c r="AJ210" s="16"/>
      <c r="AK210" s="16"/>
      <c r="AL210" s="16">
        <f t="shared" si="8"/>
        <v>216000</v>
      </c>
      <c r="AM210" s="43">
        <v>23071</v>
      </c>
      <c r="AN210" s="43">
        <v>23102</v>
      </c>
      <c r="AO210" s="19"/>
      <c r="AP210" s="19"/>
      <c r="AQ210" s="19"/>
      <c r="AR210" s="19"/>
      <c r="AS210" s="19"/>
      <c r="AT210" s="19"/>
    </row>
    <row r="211" spans="1:46" s="23" customFormat="1" ht="72" hidden="1" x14ac:dyDescent="0.2">
      <c r="A211" s="19" t="s">
        <v>41</v>
      </c>
      <c r="B211" s="19" t="s">
        <v>277</v>
      </c>
      <c r="C211" s="19" t="s">
        <v>276</v>
      </c>
      <c r="D211" s="19" t="s">
        <v>33</v>
      </c>
      <c r="E211" s="19" t="s">
        <v>454</v>
      </c>
      <c r="F211" s="28" t="s">
        <v>1783</v>
      </c>
      <c r="G211" s="19" t="s">
        <v>515</v>
      </c>
      <c r="H211" s="18" t="s">
        <v>319</v>
      </c>
      <c r="I211" s="18" t="s">
        <v>511</v>
      </c>
      <c r="J211" s="17">
        <v>6000</v>
      </c>
      <c r="K211" s="35" t="s">
        <v>137</v>
      </c>
      <c r="L211" s="18"/>
      <c r="M211" s="18"/>
      <c r="N211" s="19"/>
      <c r="O211" s="19"/>
      <c r="P211" s="19"/>
      <c r="Q211" s="19" t="s">
        <v>2436</v>
      </c>
      <c r="R211" s="18" t="s">
        <v>24</v>
      </c>
      <c r="S211" s="19"/>
      <c r="T211" s="19"/>
      <c r="U211" s="19"/>
      <c r="V211" s="19"/>
      <c r="W211" s="19"/>
      <c r="X211" s="18"/>
      <c r="Y211" s="46"/>
      <c r="Z211" s="19"/>
      <c r="AA211" s="19"/>
      <c r="AB211" s="19"/>
      <c r="AC211" s="19"/>
      <c r="AD211" s="19"/>
      <c r="AE211" s="19" t="s">
        <v>2684</v>
      </c>
      <c r="AF211" s="19" t="s">
        <v>3470</v>
      </c>
      <c r="AG211" s="19" t="s">
        <v>3467</v>
      </c>
      <c r="AH211" s="19" t="s">
        <v>1263</v>
      </c>
      <c r="AI211" s="19" t="s">
        <v>1570</v>
      </c>
      <c r="AJ211" s="16"/>
      <c r="AK211" s="16"/>
      <c r="AL211" s="16">
        <f t="shared" si="8"/>
        <v>6000</v>
      </c>
      <c r="AM211" s="43">
        <v>23071</v>
      </c>
      <c r="AN211" s="43">
        <v>23102</v>
      </c>
      <c r="AO211" s="19"/>
      <c r="AP211" s="19"/>
      <c r="AQ211" s="19"/>
      <c r="AR211" s="19"/>
      <c r="AS211" s="19"/>
      <c r="AT211" s="19"/>
    </row>
    <row r="212" spans="1:46" s="23" customFormat="1" ht="90" hidden="1" x14ac:dyDescent="0.2">
      <c r="A212" s="19" t="s">
        <v>41</v>
      </c>
      <c r="B212" s="19" t="s">
        <v>277</v>
      </c>
      <c r="C212" s="19" t="s">
        <v>276</v>
      </c>
      <c r="D212" s="19" t="s">
        <v>22</v>
      </c>
      <c r="E212" s="19" t="s">
        <v>349</v>
      </c>
      <c r="F212" s="28" t="s">
        <v>1784</v>
      </c>
      <c r="G212" s="19" t="s">
        <v>516</v>
      </c>
      <c r="H212" s="18" t="s">
        <v>270</v>
      </c>
      <c r="I212" s="18" t="s">
        <v>275</v>
      </c>
      <c r="J212" s="17">
        <v>1288000</v>
      </c>
      <c r="K212" s="35" t="s">
        <v>137</v>
      </c>
      <c r="L212" s="18"/>
      <c r="M212" s="18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8"/>
      <c r="Y212" s="46"/>
      <c r="Z212" s="19"/>
      <c r="AA212" s="19"/>
      <c r="AB212" s="19"/>
      <c r="AC212" s="19"/>
      <c r="AD212" s="19"/>
      <c r="AE212" s="20" t="s">
        <v>2715</v>
      </c>
      <c r="AF212" s="20" t="s">
        <v>3451</v>
      </c>
      <c r="AG212" s="19" t="s">
        <v>3467</v>
      </c>
      <c r="AH212" s="20" t="s">
        <v>1267</v>
      </c>
      <c r="AI212" s="19" t="s">
        <v>1571</v>
      </c>
      <c r="AJ212" s="16"/>
      <c r="AK212" s="16"/>
      <c r="AL212" s="16">
        <f t="shared" si="8"/>
        <v>1288000</v>
      </c>
      <c r="AM212" s="43">
        <v>23071</v>
      </c>
      <c r="AN212" s="43">
        <v>23102</v>
      </c>
      <c r="AO212" s="19"/>
      <c r="AP212" s="19"/>
      <c r="AQ212" s="19"/>
      <c r="AR212" s="19"/>
      <c r="AS212" s="19"/>
      <c r="AT212" s="19"/>
    </row>
    <row r="213" spans="1:46" s="23" customFormat="1" ht="72" x14ac:dyDescent="0.2">
      <c r="A213" s="19" t="s">
        <v>41</v>
      </c>
      <c r="B213" s="19" t="s">
        <v>277</v>
      </c>
      <c r="C213" s="19" t="s">
        <v>276</v>
      </c>
      <c r="D213" s="19" t="s">
        <v>11</v>
      </c>
      <c r="E213" s="19" t="s">
        <v>310</v>
      </c>
      <c r="F213" s="28" t="s">
        <v>1785</v>
      </c>
      <c r="G213" s="19" t="s">
        <v>517</v>
      </c>
      <c r="H213" s="18" t="s">
        <v>303</v>
      </c>
      <c r="I213" s="18" t="s">
        <v>268</v>
      </c>
      <c r="J213" s="17">
        <v>32000</v>
      </c>
      <c r="K213" s="18"/>
      <c r="L213" s="18"/>
      <c r="M213" s="35" t="s">
        <v>137</v>
      </c>
      <c r="N213" s="19"/>
      <c r="O213" s="18" t="s">
        <v>2676</v>
      </c>
      <c r="P213" s="42">
        <v>23080</v>
      </c>
      <c r="Q213" s="19" t="s">
        <v>2419</v>
      </c>
      <c r="R213" s="18" t="s">
        <v>39</v>
      </c>
      <c r="S213" s="19" t="s">
        <v>60</v>
      </c>
      <c r="T213" s="19"/>
      <c r="U213" s="19"/>
      <c r="V213" s="48" t="s">
        <v>2705</v>
      </c>
      <c r="W213" s="74">
        <v>31030</v>
      </c>
      <c r="X213" s="18">
        <v>1</v>
      </c>
      <c r="Y213" s="46"/>
      <c r="Z213" s="19"/>
      <c r="AA213" s="19">
        <v>7014238191</v>
      </c>
      <c r="AB213" s="19"/>
      <c r="AC213" s="19"/>
      <c r="AD213" s="19"/>
      <c r="AE213" s="19" t="s">
        <v>2680</v>
      </c>
      <c r="AF213" s="19" t="s">
        <v>3472</v>
      </c>
      <c r="AG213" s="19" t="s">
        <v>2456</v>
      </c>
      <c r="AH213" s="19" t="s">
        <v>1263</v>
      </c>
      <c r="AI213" s="19" t="s">
        <v>1570</v>
      </c>
      <c r="AJ213" s="16">
        <v>31030</v>
      </c>
      <c r="AK213" s="16"/>
      <c r="AL213" s="16">
        <f t="shared" si="8"/>
        <v>970</v>
      </c>
      <c r="AM213" s="137">
        <v>23080</v>
      </c>
      <c r="AN213" s="43">
        <v>23102</v>
      </c>
      <c r="AO213" s="19"/>
      <c r="AP213" s="19"/>
      <c r="AQ213" s="19"/>
      <c r="AR213" s="19"/>
      <c r="AS213" s="19"/>
      <c r="AT213" s="19"/>
    </row>
    <row r="214" spans="1:46" s="23" customFormat="1" ht="72" hidden="1" x14ac:dyDescent="0.2">
      <c r="A214" s="19" t="s">
        <v>41</v>
      </c>
      <c r="B214" s="19" t="s">
        <v>277</v>
      </c>
      <c r="C214" s="19" t="s">
        <v>276</v>
      </c>
      <c r="D214" s="19" t="s">
        <v>11</v>
      </c>
      <c r="E214" s="19" t="s">
        <v>310</v>
      </c>
      <c r="F214" s="28" t="s">
        <v>1786</v>
      </c>
      <c r="G214" s="19" t="s">
        <v>458</v>
      </c>
      <c r="H214" s="18" t="s">
        <v>267</v>
      </c>
      <c r="I214" s="18" t="s">
        <v>271</v>
      </c>
      <c r="J214" s="17">
        <v>194400</v>
      </c>
      <c r="K214" s="35" t="s">
        <v>137</v>
      </c>
      <c r="L214" s="18"/>
      <c r="M214" s="18"/>
      <c r="N214" s="19"/>
      <c r="O214" s="19"/>
      <c r="P214" s="19"/>
      <c r="Q214" s="19" t="s">
        <v>2437</v>
      </c>
      <c r="R214" s="18" t="s">
        <v>12</v>
      </c>
      <c r="S214" s="19"/>
      <c r="T214" s="19"/>
      <c r="U214" s="19"/>
      <c r="V214" s="19"/>
      <c r="W214" s="19"/>
      <c r="X214" s="18"/>
      <c r="Y214" s="46"/>
      <c r="Z214" s="19"/>
      <c r="AA214" s="19"/>
      <c r="AB214" s="19"/>
      <c r="AC214" s="19"/>
      <c r="AD214" s="19"/>
      <c r="AE214" s="19" t="s">
        <v>2684</v>
      </c>
      <c r="AF214" s="19" t="s">
        <v>3470</v>
      </c>
      <c r="AG214" s="19" t="s">
        <v>3467</v>
      </c>
      <c r="AH214" s="19" t="s">
        <v>1263</v>
      </c>
      <c r="AI214" s="19" t="s">
        <v>1570</v>
      </c>
      <c r="AJ214" s="16"/>
      <c r="AK214" s="16"/>
      <c r="AL214" s="16">
        <f t="shared" si="8"/>
        <v>194400</v>
      </c>
      <c r="AM214" s="43">
        <v>23071</v>
      </c>
      <c r="AN214" s="43">
        <v>23102</v>
      </c>
      <c r="AO214" s="19"/>
      <c r="AP214" s="19"/>
      <c r="AQ214" s="19"/>
      <c r="AR214" s="19"/>
      <c r="AS214" s="19"/>
      <c r="AT214" s="19"/>
    </row>
    <row r="215" spans="1:46" s="23" customFormat="1" ht="72" x14ac:dyDescent="0.2">
      <c r="A215" s="19" t="s">
        <v>41</v>
      </c>
      <c r="B215" s="19" t="s">
        <v>277</v>
      </c>
      <c r="C215" s="19" t="s">
        <v>276</v>
      </c>
      <c r="D215" s="19" t="s">
        <v>11</v>
      </c>
      <c r="E215" s="19" t="s">
        <v>310</v>
      </c>
      <c r="F215" s="28" t="s">
        <v>1787</v>
      </c>
      <c r="G215" s="19" t="s">
        <v>518</v>
      </c>
      <c r="H215" s="18" t="s">
        <v>317</v>
      </c>
      <c r="I215" s="18" t="s">
        <v>519</v>
      </c>
      <c r="J215" s="17">
        <v>45000</v>
      </c>
      <c r="K215" s="18"/>
      <c r="L215" s="18"/>
      <c r="M215" s="35" t="s">
        <v>137</v>
      </c>
      <c r="N215" s="19"/>
      <c r="O215" s="18" t="s">
        <v>2676</v>
      </c>
      <c r="P215" s="42">
        <v>23080</v>
      </c>
      <c r="Q215" s="19" t="s">
        <v>2419</v>
      </c>
      <c r="R215" s="18" t="s">
        <v>39</v>
      </c>
      <c r="S215" s="19" t="s">
        <v>60</v>
      </c>
      <c r="T215" s="19"/>
      <c r="U215" s="19"/>
      <c r="V215" s="48" t="s">
        <v>2705</v>
      </c>
      <c r="W215" s="50">
        <v>44998.85</v>
      </c>
      <c r="X215" s="18">
        <v>1</v>
      </c>
      <c r="Y215" s="46"/>
      <c r="Z215" s="19"/>
      <c r="AA215" s="19">
        <v>7014238191</v>
      </c>
      <c r="AB215" s="19"/>
      <c r="AC215" s="19"/>
      <c r="AD215" s="19"/>
      <c r="AE215" s="19" t="s">
        <v>2680</v>
      </c>
      <c r="AF215" s="19" t="s">
        <v>3472</v>
      </c>
      <c r="AG215" s="19" t="s">
        <v>2456</v>
      </c>
      <c r="AH215" s="19" t="s">
        <v>1263</v>
      </c>
      <c r="AI215" s="19" t="s">
        <v>1570</v>
      </c>
      <c r="AJ215" s="16">
        <v>44998.85</v>
      </c>
      <c r="AK215" s="16"/>
      <c r="AL215" s="16">
        <f t="shared" si="8"/>
        <v>1.1500000000014552</v>
      </c>
      <c r="AM215" s="137">
        <v>23080</v>
      </c>
      <c r="AN215" s="43">
        <v>23102</v>
      </c>
      <c r="AO215" s="19"/>
      <c r="AP215" s="19"/>
      <c r="AQ215" s="19"/>
      <c r="AR215" s="19"/>
      <c r="AS215" s="19"/>
      <c r="AT215" s="19"/>
    </row>
    <row r="216" spans="1:46" s="23" customFormat="1" ht="72" x14ac:dyDescent="0.2">
      <c r="A216" s="19" t="s">
        <v>41</v>
      </c>
      <c r="B216" s="19" t="s">
        <v>277</v>
      </c>
      <c r="C216" s="19" t="s">
        <v>276</v>
      </c>
      <c r="D216" s="19" t="s">
        <v>11</v>
      </c>
      <c r="E216" s="19" t="s">
        <v>310</v>
      </c>
      <c r="F216" s="28" t="s">
        <v>1788</v>
      </c>
      <c r="G216" s="19" t="s">
        <v>520</v>
      </c>
      <c r="H216" s="18" t="s">
        <v>269</v>
      </c>
      <c r="I216" s="18" t="s">
        <v>273</v>
      </c>
      <c r="J216" s="17">
        <v>13000</v>
      </c>
      <c r="K216" s="18"/>
      <c r="L216" s="18"/>
      <c r="M216" s="35" t="s">
        <v>137</v>
      </c>
      <c r="N216" s="19"/>
      <c r="O216" s="18" t="s">
        <v>2676</v>
      </c>
      <c r="P216" s="42">
        <v>23080</v>
      </c>
      <c r="Q216" s="19" t="s">
        <v>2419</v>
      </c>
      <c r="R216" s="18" t="s">
        <v>39</v>
      </c>
      <c r="S216" s="19" t="s">
        <v>60</v>
      </c>
      <c r="T216" s="19"/>
      <c r="U216" s="19"/>
      <c r="V216" s="48" t="s">
        <v>2705</v>
      </c>
      <c r="W216" s="74">
        <v>12840</v>
      </c>
      <c r="X216" s="18">
        <v>1</v>
      </c>
      <c r="Y216" s="46"/>
      <c r="Z216" s="19"/>
      <c r="AA216" s="19">
        <v>7014238191</v>
      </c>
      <c r="AB216" s="19"/>
      <c r="AC216" s="19"/>
      <c r="AD216" s="19"/>
      <c r="AE216" s="19" t="s">
        <v>2680</v>
      </c>
      <c r="AF216" s="19" t="s">
        <v>3472</v>
      </c>
      <c r="AG216" s="19" t="s">
        <v>2456</v>
      </c>
      <c r="AH216" s="19" t="s">
        <v>1263</v>
      </c>
      <c r="AI216" s="19" t="s">
        <v>1570</v>
      </c>
      <c r="AJ216" s="16">
        <v>12840</v>
      </c>
      <c r="AK216" s="16"/>
      <c r="AL216" s="16">
        <f t="shared" si="8"/>
        <v>160</v>
      </c>
      <c r="AM216" s="137">
        <v>23080</v>
      </c>
      <c r="AN216" s="43">
        <v>23102</v>
      </c>
      <c r="AO216" s="19"/>
      <c r="AP216" s="19"/>
      <c r="AQ216" s="19"/>
      <c r="AR216" s="19"/>
      <c r="AS216" s="19"/>
      <c r="AT216" s="19"/>
    </row>
    <row r="217" spans="1:46" s="23" customFormat="1" ht="72" x14ac:dyDescent="0.2">
      <c r="A217" s="19" t="s">
        <v>41</v>
      </c>
      <c r="B217" s="19" t="s">
        <v>277</v>
      </c>
      <c r="C217" s="19" t="s">
        <v>276</v>
      </c>
      <c r="D217" s="19" t="s">
        <v>11</v>
      </c>
      <c r="E217" s="19" t="s">
        <v>310</v>
      </c>
      <c r="F217" s="28" t="s">
        <v>1789</v>
      </c>
      <c r="G217" s="19" t="s">
        <v>521</v>
      </c>
      <c r="H217" s="18" t="s">
        <v>267</v>
      </c>
      <c r="I217" s="18" t="s">
        <v>273</v>
      </c>
      <c r="J217" s="17">
        <v>79800</v>
      </c>
      <c r="K217" s="18"/>
      <c r="L217" s="18"/>
      <c r="M217" s="35" t="s">
        <v>137</v>
      </c>
      <c r="N217" s="19"/>
      <c r="O217" s="18" t="s">
        <v>2676</v>
      </c>
      <c r="P217" s="42">
        <v>23080</v>
      </c>
      <c r="Q217" s="19" t="s">
        <v>2419</v>
      </c>
      <c r="R217" s="18" t="s">
        <v>39</v>
      </c>
      <c r="S217" s="19" t="s">
        <v>60</v>
      </c>
      <c r="T217" s="19"/>
      <c r="U217" s="19"/>
      <c r="V217" s="48" t="s">
        <v>2705</v>
      </c>
      <c r="W217" s="74">
        <v>35952</v>
      </c>
      <c r="X217" s="18">
        <v>1</v>
      </c>
      <c r="Y217" s="46"/>
      <c r="Z217" s="19"/>
      <c r="AA217" s="19">
        <v>7014238191</v>
      </c>
      <c r="AB217" s="19"/>
      <c r="AC217" s="19"/>
      <c r="AD217" s="19"/>
      <c r="AE217" s="19" t="s">
        <v>2680</v>
      </c>
      <c r="AF217" s="19" t="s">
        <v>3472</v>
      </c>
      <c r="AG217" s="19" t="s">
        <v>2456</v>
      </c>
      <c r="AH217" s="19" t="s">
        <v>1263</v>
      </c>
      <c r="AI217" s="19" t="s">
        <v>1570</v>
      </c>
      <c r="AJ217" s="16">
        <v>35952</v>
      </c>
      <c r="AK217" s="16"/>
      <c r="AL217" s="16">
        <f t="shared" si="8"/>
        <v>43848</v>
      </c>
      <c r="AM217" s="137">
        <v>23080</v>
      </c>
      <c r="AN217" s="43">
        <v>23102</v>
      </c>
      <c r="AO217" s="19"/>
      <c r="AP217" s="19"/>
      <c r="AQ217" s="19"/>
      <c r="AR217" s="19"/>
      <c r="AS217" s="19"/>
      <c r="AT217" s="19"/>
    </row>
    <row r="218" spans="1:46" s="23" customFormat="1" ht="72" x14ac:dyDescent="0.2">
      <c r="A218" s="19" t="s">
        <v>41</v>
      </c>
      <c r="B218" s="19" t="s">
        <v>277</v>
      </c>
      <c r="C218" s="19" t="s">
        <v>276</v>
      </c>
      <c r="D218" s="19" t="s">
        <v>11</v>
      </c>
      <c r="E218" s="19" t="s">
        <v>310</v>
      </c>
      <c r="F218" s="28" t="s">
        <v>1790</v>
      </c>
      <c r="G218" s="19" t="s">
        <v>522</v>
      </c>
      <c r="H218" s="18" t="s">
        <v>270</v>
      </c>
      <c r="I218" s="18" t="s">
        <v>274</v>
      </c>
      <c r="J218" s="17">
        <v>18500</v>
      </c>
      <c r="K218" s="18"/>
      <c r="L218" s="18"/>
      <c r="M218" s="35" t="s">
        <v>137</v>
      </c>
      <c r="N218" s="19"/>
      <c r="O218" s="18" t="s">
        <v>2676</v>
      </c>
      <c r="P218" s="42">
        <v>23080</v>
      </c>
      <c r="Q218" s="19" t="s">
        <v>2419</v>
      </c>
      <c r="R218" s="18" t="s">
        <v>39</v>
      </c>
      <c r="S218" s="19" t="s">
        <v>60</v>
      </c>
      <c r="T218" s="19"/>
      <c r="U218" s="19"/>
      <c r="V218" s="48" t="s">
        <v>2705</v>
      </c>
      <c r="W218" s="74">
        <v>18500</v>
      </c>
      <c r="X218" s="18">
        <v>1</v>
      </c>
      <c r="Y218" s="46"/>
      <c r="Z218" s="19"/>
      <c r="AA218" s="19">
        <v>7014238191</v>
      </c>
      <c r="AB218" s="19"/>
      <c r="AC218" s="19"/>
      <c r="AD218" s="19"/>
      <c r="AE218" s="19" t="s">
        <v>2680</v>
      </c>
      <c r="AF218" s="19" t="s">
        <v>3472</v>
      </c>
      <c r="AG218" s="19" t="s">
        <v>2456</v>
      </c>
      <c r="AH218" s="19" t="s">
        <v>1263</v>
      </c>
      <c r="AI218" s="19" t="s">
        <v>1570</v>
      </c>
      <c r="AJ218" s="16">
        <v>14445</v>
      </c>
      <c r="AK218" s="16"/>
      <c r="AL218" s="16">
        <f t="shared" si="8"/>
        <v>4055</v>
      </c>
      <c r="AM218" s="137">
        <v>23080</v>
      </c>
      <c r="AN218" s="43">
        <v>23102</v>
      </c>
      <c r="AO218" s="19"/>
      <c r="AP218" s="19"/>
      <c r="AQ218" s="19"/>
      <c r="AR218" s="19"/>
      <c r="AS218" s="19"/>
      <c r="AT218" s="19"/>
    </row>
    <row r="219" spans="1:46" s="23" customFormat="1" ht="72" hidden="1" x14ac:dyDescent="0.2">
      <c r="A219" s="19" t="s">
        <v>41</v>
      </c>
      <c r="B219" s="19" t="s">
        <v>277</v>
      </c>
      <c r="C219" s="19" t="s">
        <v>276</v>
      </c>
      <c r="D219" s="19" t="s">
        <v>286</v>
      </c>
      <c r="E219" s="19" t="s">
        <v>310</v>
      </c>
      <c r="F219" s="28" t="s">
        <v>1791</v>
      </c>
      <c r="G219" s="19" t="s">
        <v>523</v>
      </c>
      <c r="H219" s="18" t="s">
        <v>270</v>
      </c>
      <c r="I219" s="18" t="s">
        <v>274</v>
      </c>
      <c r="J219" s="17">
        <v>138000</v>
      </c>
      <c r="K219" s="18"/>
      <c r="L219" s="18"/>
      <c r="M219" s="35" t="s">
        <v>137</v>
      </c>
      <c r="N219" s="19"/>
      <c r="O219" s="18" t="s">
        <v>2716</v>
      </c>
      <c r="P219" s="42">
        <v>23080</v>
      </c>
      <c r="Q219" s="20" t="s">
        <v>2429</v>
      </c>
      <c r="R219" s="18" t="s">
        <v>39</v>
      </c>
      <c r="S219" s="18" t="s">
        <v>116</v>
      </c>
      <c r="T219" s="18" t="s">
        <v>2717</v>
      </c>
      <c r="U219" s="19"/>
      <c r="V219" s="48" t="s">
        <v>2705</v>
      </c>
      <c r="W219" s="74">
        <v>138000</v>
      </c>
      <c r="X219" s="18">
        <v>1</v>
      </c>
      <c r="Y219" s="46"/>
      <c r="Z219" s="19"/>
      <c r="AA219" s="19">
        <v>7014192295</v>
      </c>
      <c r="AB219" s="19"/>
      <c r="AC219" s="19"/>
      <c r="AD219" s="19"/>
      <c r="AE219" s="19" t="s">
        <v>2680</v>
      </c>
      <c r="AF219" s="19" t="s">
        <v>3472</v>
      </c>
      <c r="AG219" s="19" t="s">
        <v>2456</v>
      </c>
      <c r="AH219" s="19" t="s">
        <v>1263</v>
      </c>
      <c r="AI219" s="19" t="s">
        <v>1570</v>
      </c>
      <c r="AJ219" s="17">
        <v>138000</v>
      </c>
      <c r="AK219" s="16"/>
      <c r="AL219" s="16">
        <f t="shared" si="8"/>
        <v>0</v>
      </c>
      <c r="AM219" s="137">
        <v>23080</v>
      </c>
      <c r="AN219" s="43">
        <v>23102</v>
      </c>
      <c r="AO219" s="19"/>
      <c r="AP219" s="19"/>
      <c r="AQ219" s="19"/>
      <c r="AR219" s="19"/>
      <c r="AS219" s="19"/>
      <c r="AT219" s="19"/>
    </row>
    <row r="220" spans="1:46" s="23" customFormat="1" ht="72" x14ac:dyDescent="0.2">
      <c r="A220" s="19" t="s">
        <v>41</v>
      </c>
      <c r="B220" s="19" t="s">
        <v>277</v>
      </c>
      <c r="C220" s="19" t="s">
        <v>276</v>
      </c>
      <c r="D220" s="19" t="s">
        <v>286</v>
      </c>
      <c r="E220" s="19" t="s">
        <v>310</v>
      </c>
      <c r="F220" s="28" t="s">
        <v>1792</v>
      </c>
      <c r="G220" s="19" t="s">
        <v>524</v>
      </c>
      <c r="H220" s="18" t="s">
        <v>319</v>
      </c>
      <c r="I220" s="18" t="s">
        <v>271</v>
      </c>
      <c r="J220" s="17">
        <v>7000</v>
      </c>
      <c r="K220" s="18"/>
      <c r="L220" s="18"/>
      <c r="M220" s="35" t="s">
        <v>137</v>
      </c>
      <c r="N220" s="19"/>
      <c r="O220" s="18" t="s">
        <v>2704</v>
      </c>
      <c r="P220" s="42">
        <v>23080</v>
      </c>
      <c r="Q220" s="20" t="s">
        <v>2429</v>
      </c>
      <c r="R220" s="18" t="s">
        <v>39</v>
      </c>
      <c r="S220" s="18" t="s">
        <v>116</v>
      </c>
      <c r="T220" s="18" t="s">
        <v>2718</v>
      </c>
      <c r="U220" s="19"/>
      <c r="V220" s="48" t="s">
        <v>2705</v>
      </c>
      <c r="W220" s="74">
        <v>6400</v>
      </c>
      <c r="X220" s="18">
        <v>1</v>
      </c>
      <c r="Y220" s="46"/>
      <c r="Z220" s="19"/>
      <c r="AA220" s="19">
        <v>7014208368</v>
      </c>
      <c r="AB220" s="19"/>
      <c r="AC220" s="19"/>
      <c r="AD220" s="19"/>
      <c r="AE220" s="19" t="s">
        <v>2680</v>
      </c>
      <c r="AF220" s="19" t="s">
        <v>3472</v>
      </c>
      <c r="AG220" s="19" t="s">
        <v>2456</v>
      </c>
      <c r="AH220" s="19" t="s">
        <v>1263</v>
      </c>
      <c r="AI220" s="19" t="s">
        <v>1570</v>
      </c>
      <c r="AJ220" s="16">
        <v>6400</v>
      </c>
      <c r="AK220" s="16"/>
      <c r="AL220" s="16">
        <f t="shared" si="8"/>
        <v>600</v>
      </c>
      <c r="AM220" s="137">
        <v>23080</v>
      </c>
      <c r="AN220" s="43">
        <v>23102</v>
      </c>
      <c r="AO220" s="19"/>
      <c r="AP220" s="19"/>
      <c r="AQ220" s="19"/>
      <c r="AR220" s="19"/>
      <c r="AS220" s="19"/>
      <c r="AT220" s="19"/>
    </row>
    <row r="221" spans="1:46" s="23" customFormat="1" ht="72" hidden="1" x14ac:dyDescent="0.2">
      <c r="A221" s="19" t="s">
        <v>41</v>
      </c>
      <c r="B221" s="19" t="s">
        <v>277</v>
      </c>
      <c r="C221" s="19" t="s">
        <v>276</v>
      </c>
      <c r="D221" s="19" t="s">
        <v>286</v>
      </c>
      <c r="E221" s="19" t="s">
        <v>310</v>
      </c>
      <c r="F221" s="28" t="s">
        <v>1793</v>
      </c>
      <c r="G221" s="19" t="s">
        <v>525</v>
      </c>
      <c r="H221" s="18" t="s">
        <v>303</v>
      </c>
      <c r="I221" s="18" t="s">
        <v>274</v>
      </c>
      <c r="J221" s="17">
        <v>438000</v>
      </c>
      <c r="K221" s="18"/>
      <c r="L221" s="18"/>
      <c r="M221" s="35" t="s">
        <v>137</v>
      </c>
      <c r="N221" s="19"/>
      <c r="O221" s="18" t="s">
        <v>2719</v>
      </c>
      <c r="P221" s="42">
        <v>23080</v>
      </c>
      <c r="Q221" s="20" t="s">
        <v>2429</v>
      </c>
      <c r="R221" s="18" t="s">
        <v>39</v>
      </c>
      <c r="S221" s="18" t="s">
        <v>116</v>
      </c>
      <c r="T221" s="18"/>
      <c r="U221" s="19"/>
      <c r="V221" s="48" t="s">
        <v>2705</v>
      </c>
      <c r="W221" s="74">
        <v>438000</v>
      </c>
      <c r="X221" s="18">
        <v>1</v>
      </c>
      <c r="Y221" s="46"/>
      <c r="Z221" s="19"/>
      <c r="AA221" s="19">
        <v>7014207130</v>
      </c>
      <c r="AB221" s="19"/>
      <c r="AC221" s="19"/>
      <c r="AD221" s="19"/>
      <c r="AE221" s="19" t="s">
        <v>2680</v>
      </c>
      <c r="AF221" s="19" t="s">
        <v>3472</v>
      </c>
      <c r="AG221" s="19" t="s">
        <v>2456</v>
      </c>
      <c r="AH221" s="19" t="s">
        <v>1263</v>
      </c>
      <c r="AI221" s="19" t="s">
        <v>1570</v>
      </c>
      <c r="AJ221" s="17">
        <v>438000</v>
      </c>
      <c r="AK221" s="16"/>
      <c r="AL221" s="16">
        <f t="shared" si="8"/>
        <v>0</v>
      </c>
      <c r="AM221" s="137">
        <v>23080</v>
      </c>
      <c r="AN221" s="43">
        <v>23102</v>
      </c>
      <c r="AO221" s="19"/>
      <c r="AP221" s="19"/>
      <c r="AQ221" s="19"/>
      <c r="AR221" s="19"/>
      <c r="AS221" s="19"/>
      <c r="AT221" s="19"/>
    </row>
    <row r="222" spans="1:46" s="23" customFormat="1" ht="72" x14ac:dyDescent="0.2">
      <c r="A222" s="19" t="s">
        <v>41</v>
      </c>
      <c r="B222" s="19" t="s">
        <v>277</v>
      </c>
      <c r="C222" s="19" t="s">
        <v>276</v>
      </c>
      <c r="D222" s="19" t="s">
        <v>286</v>
      </c>
      <c r="E222" s="19" t="s">
        <v>310</v>
      </c>
      <c r="F222" s="28" t="s">
        <v>1794</v>
      </c>
      <c r="G222" s="19" t="s">
        <v>526</v>
      </c>
      <c r="H222" s="18" t="s">
        <v>270</v>
      </c>
      <c r="I222" s="18" t="s">
        <v>274</v>
      </c>
      <c r="J222" s="17">
        <v>200000</v>
      </c>
      <c r="K222" s="18"/>
      <c r="L222" s="18"/>
      <c r="M222" s="35" t="s">
        <v>137</v>
      </c>
      <c r="N222" s="19"/>
      <c r="O222" s="18" t="s">
        <v>2720</v>
      </c>
      <c r="P222" s="42">
        <v>23080</v>
      </c>
      <c r="Q222" s="19" t="s">
        <v>2430</v>
      </c>
      <c r="R222" s="18" t="s">
        <v>39</v>
      </c>
      <c r="S222" s="18" t="s">
        <v>14</v>
      </c>
      <c r="T222" s="18"/>
      <c r="U222" s="19"/>
      <c r="V222" s="48" t="s">
        <v>2705</v>
      </c>
      <c r="W222" s="50">
        <v>199116.3</v>
      </c>
      <c r="X222" s="18">
        <v>1</v>
      </c>
      <c r="Y222" s="46"/>
      <c r="Z222" s="19"/>
      <c r="AA222" s="19">
        <v>7014208336</v>
      </c>
      <c r="AB222" s="48">
        <v>23090</v>
      </c>
      <c r="AC222" s="19"/>
      <c r="AD222" s="19"/>
      <c r="AE222" s="19" t="s">
        <v>2694</v>
      </c>
      <c r="AF222" s="19" t="s">
        <v>3471</v>
      </c>
      <c r="AG222" s="19" t="s">
        <v>2456</v>
      </c>
      <c r="AH222" s="19" t="s">
        <v>1263</v>
      </c>
      <c r="AI222" s="19" t="s">
        <v>1570</v>
      </c>
      <c r="AJ222" s="16">
        <v>199116.3</v>
      </c>
      <c r="AK222" s="16"/>
      <c r="AL222" s="16">
        <f t="shared" si="8"/>
        <v>883.70000000001164</v>
      </c>
      <c r="AM222" s="137">
        <v>23080</v>
      </c>
      <c r="AN222" s="43">
        <v>23102</v>
      </c>
      <c r="AO222" s="19"/>
      <c r="AP222" s="19"/>
      <c r="AQ222" s="19"/>
      <c r="AR222" s="19"/>
      <c r="AS222" s="19"/>
      <c r="AT222" s="19"/>
    </row>
    <row r="223" spans="1:46" s="23" customFormat="1" ht="72" hidden="1" x14ac:dyDescent="0.2">
      <c r="A223" s="19" t="s">
        <v>41</v>
      </c>
      <c r="B223" s="19" t="s">
        <v>277</v>
      </c>
      <c r="C223" s="19" t="s">
        <v>276</v>
      </c>
      <c r="D223" s="19" t="s">
        <v>286</v>
      </c>
      <c r="E223" s="19" t="s">
        <v>310</v>
      </c>
      <c r="F223" s="28" t="s">
        <v>1795</v>
      </c>
      <c r="G223" s="19" t="s">
        <v>527</v>
      </c>
      <c r="H223" s="18" t="s">
        <v>317</v>
      </c>
      <c r="I223" s="18" t="s">
        <v>271</v>
      </c>
      <c r="J223" s="17">
        <v>132500</v>
      </c>
      <c r="K223" s="18"/>
      <c r="L223" s="18"/>
      <c r="M223" s="35" t="s">
        <v>137</v>
      </c>
      <c r="N223" s="19"/>
      <c r="O223" s="18" t="s">
        <v>2707</v>
      </c>
      <c r="P223" s="42">
        <v>23080</v>
      </c>
      <c r="Q223" s="19" t="s">
        <v>2438</v>
      </c>
      <c r="R223" s="18" t="s">
        <v>39</v>
      </c>
      <c r="S223" s="18" t="s">
        <v>60</v>
      </c>
      <c r="T223" s="18" t="s">
        <v>2721</v>
      </c>
      <c r="U223" s="19"/>
      <c r="V223" s="48" t="s">
        <v>2705</v>
      </c>
      <c r="W223" s="74">
        <v>132500</v>
      </c>
      <c r="X223" s="18">
        <v>1</v>
      </c>
      <c r="Y223" s="46"/>
      <c r="Z223" s="19"/>
      <c r="AA223" s="19">
        <v>7014238177</v>
      </c>
      <c r="AB223" s="19"/>
      <c r="AC223" s="19"/>
      <c r="AD223" s="19"/>
      <c r="AE223" s="19" t="s">
        <v>2680</v>
      </c>
      <c r="AF223" s="19" t="s">
        <v>3472</v>
      </c>
      <c r="AG223" s="19" t="s">
        <v>2456</v>
      </c>
      <c r="AH223" s="19" t="s">
        <v>1263</v>
      </c>
      <c r="AI223" s="19" t="s">
        <v>1570</v>
      </c>
      <c r="AJ223" s="16">
        <v>132500</v>
      </c>
      <c r="AK223" s="16"/>
      <c r="AL223" s="16">
        <f t="shared" si="8"/>
        <v>0</v>
      </c>
      <c r="AM223" s="137">
        <v>23080</v>
      </c>
      <c r="AN223" s="43">
        <v>23102</v>
      </c>
      <c r="AO223" s="19"/>
      <c r="AP223" s="19"/>
      <c r="AQ223" s="19"/>
      <c r="AR223" s="19"/>
      <c r="AS223" s="19"/>
      <c r="AT223" s="19"/>
    </row>
    <row r="224" spans="1:46" s="23" customFormat="1" ht="72" x14ac:dyDescent="0.2">
      <c r="A224" s="19" t="s">
        <v>41</v>
      </c>
      <c r="B224" s="19" t="s">
        <v>277</v>
      </c>
      <c r="C224" s="19" t="s">
        <v>276</v>
      </c>
      <c r="D224" s="19" t="s">
        <v>286</v>
      </c>
      <c r="E224" s="19" t="s">
        <v>310</v>
      </c>
      <c r="F224" s="28" t="s">
        <v>1796</v>
      </c>
      <c r="G224" s="19" t="s">
        <v>528</v>
      </c>
      <c r="H224" s="18" t="s">
        <v>272</v>
      </c>
      <c r="I224" s="18" t="s">
        <v>271</v>
      </c>
      <c r="J224" s="17">
        <v>15000</v>
      </c>
      <c r="K224" s="18"/>
      <c r="L224" s="18"/>
      <c r="M224" s="35" t="s">
        <v>137</v>
      </c>
      <c r="N224" s="19"/>
      <c r="O224" s="42" t="s">
        <v>2704</v>
      </c>
      <c r="P224" s="42">
        <v>23080</v>
      </c>
      <c r="Q224" s="20" t="s">
        <v>2429</v>
      </c>
      <c r="R224" s="18" t="s">
        <v>39</v>
      </c>
      <c r="S224" s="18" t="s">
        <v>116</v>
      </c>
      <c r="T224" s="18" t="s">
        <v>2722</v>
      </c>
      <c r="U224" s="19"/>
      <c r="V224" s="48" t="s">
        <v>2705</v>
      </c>
      <c r="W224" s="74">
        <v>14700</v>
      </c>
      <c r="X224" s="18">
        <v>1</v>
      </c>
      <c r="Y224" s="46"/>
      <c r="Z224" s="19"/>
      <c r="AA224" s="19">
        <v>7014208368</v>
      </c>
      <c r="AB224" s="19"/>
      <c r="AC224" s="19"/>
      <c r="AD224" s="19"/>
      <c r="AE224" s="19" t="s">
        <v>2680</v>
      </c>
      <c r="AF224" s="19" t="s">
        <v>3472</v>
      </c>
      <c r="AG224" s="19" t="s">
        <v>2456</v>
      </c>
      <c r="AH224" s="19" t="s">
        <v>1263</v>
      </c>
      <c r="AI224" s="19" t="s">
        <v>1570</v>
      </c>
      <c r="AJ224" s="16">
        <v>14700</v>
      </c>
      <c r="AK224" s="16"/>
      <c r="AL224" s="16">
        <f t="shared" si="8"/>
        <v>300</v>
      </c>
      <c r="AM224" s="137">
        <v>23080</v>
      </c>
      <c r="AN224" s="43">
        <v>23102</v>
      </c>
      <c r="AO224" s="19"/>
      <c r="AP224" s="19"/>
      <c r="AQ224" s="19"/>
      <c r="AR224" s="19"/>
      <c r="AS224" s="19"/>
      <c r="AT224" s="19"/>
    </row>
    <row r="225" spans="1:46" s="23" customFormat="1" ht="72" hidden="1" x14ac:dyDescent="0.2">
      <c r="A225" s="19" t="s">
        <v>41</v>
      </c>
      <c r="B225" s="19" t="s">
        <v>277</v>
      </c>
      <c r="C225" s="19" t="s">
        <v>276</v>
      </c>
      <c r="D225" s="19" t="s">
        <v>10</v>
      </c>
      <c r="E225" s="19" t="s">
        <v>311</v>
      </c>
      <c r="F225" s="28" t="s">
        <v>1797</v>
      </c>
      <c r="G225" s="19" t="s">
        <v>529</v>
      </c>
      <c r="H225" s="18" t="s">
        <v>270</v>
      </c>
      <c r="I225" s="18" t="s">
        <v>273</v>
      </c>
      <c r="J225" s="17">
        <v>130000</v>
      </c>
      <c r="K225" s="35" t="s">
        <v>137</v>
      </c>
      <c r="L225" s="18"/>
      <c r="M225" s="18"/>
      <c r="N225" s="19"/>
      <c r="O225" s="19"/>
      <c r="P225" s="19"/>
      <c r="Q225" s="19" t="s">
        <v>2439</v>
      </c>
      <c r="R225" s="18" t="s">
        <v>39</v>
      </c>
      <c r="S225" s="19"/>
      <c r="T225" s="19"/>
      <c r="U225" s="19"/>
      <c r="V225" s="19"/>
      <c r="W225" s="19"/>
      <c r="X225" s="18"/>
      <c r="Y225" s="46"/>
      <c r="Z225" s="19"/>
      <c r="AA225" s="19"/>
      <c r="AB225" s="19"/>
      <c r="AC225" s="19"/>
      <c r="AD225" s="19"/>
      <c r="AE225" s="19" t="s">
        <v>2684</v>
      </c>
      <c r="AF225" s="19" t="s">
        <v>3470</v>
      </c>
      <c r="AG225" s="19" t="s">
        <v>3467</v>
      </c>
      <c r="AH225" s="20" t="s">
        <v>1268</v>
      </c>
      <c r="AI225" s="19" t="s">
        <v>1571</v>
      </c>
      <c r="AJ225" s="16"/>
      <c r="AK225" s="16"/>
      <c r="AL225" s="16">
        <f t="shared" si="8"/>
        <v>130000</v>
      </c>
      <c r="AM225" s="43">
        <v>23071</v>
      </c>
      <c r="AN225" s="43">
        <v>23102</v>
      </c>
      <c r="AO225" s="19"/>
      <c r="AP225" s="19"/>
      <c r="AQ225" s="19"/>
      <c r="AR225" s="19"/>
      <c r="AS225" s="19"/>
      <c r="AT225" s="19"/>
    </row>
    <row r="226" spans="1:46" s="23" customFormat="1" ht="90" hidden="1" x14ac:dyDescent="0.2">
      <c r="A226" s="19" t="s">
        <v>41</v>
      </c>
      <c r="B226" s="19" t="s">
        <v>277</v>
      </c>
      <c r="C226" s="19" t="s">
        <v>276</v>
      </c>
      <c r="D226" s="19" t="s">
        <v>10</v>
      </c>
      <c r="E226" s="19" t="s">
        <v>311</v>
      </c>
      <c r="F226" s="28" t="s">
        <v>1798</v>
      </c>
      <c r="G226" s="19" t="s">
        <v>530</v>
      </c>
      <c r="H226" s="18" t="s">
        <v>531</v>
      </c>
      <c r="I226" s="18" t="s">
        <v>271</v>
      </c>
      <c r="J226" s="17">
        <v>2200000</v>
      </c>
      <c r="K226" s="35" t="s">
        <v>137</v>
      </c>
      <c r="L226" s="18"/>
      <c r="M226" s="18"/>
      <c r="N226" s="19"/>
      <c r="O226" s="19"/>
      <c r="P226" s="19"/>
      <c r="Q226" s="19" t="s">
        <v>2439</v>
      </c>
      <c r="R226" s="18" t="s">
        <v>39</v>
      </c>
      <c r="S226" s="19"/>
      <c r="T226" s="19"/>
      <c r="U226" s="19"/>
      <c r="V226" s="19"/>
      <c r="W226" s="19"/>
      <c r="X226" s="18"/>
      <c r="Y226" s="46"/>
      <c r="Z226" s="19"/>
      <c r="AA226" s="19"/>
      <c r="AB226" s="19"/>
      <c r="AC226" s="19"/>
      <c r="AD226" s="19"/>
      <c r="AE226" s="19" t="s">
        <v>2684</v>
      </c>
      <c r="AF226" s="19" t="s">
        <v>3470</v>
      </c>
      <c r="AG226" s="19" t="s">
        <v>3467</v>
      </c>
      <c r="AH226" s="20" t="s">
        <v>1268</v>
      </c>
      <c r="AI226" s="19" t="s">
        <v>1571</v>
      </c>
      <c r="AJ226" s="16"/>
      <c r="AK226" s="16"/>
      <c r="AL226" s="16">
        <f t="shared" si="8"/>
        <v>2200000</v>
      </c>
      <c r="AM226" s="43">
        <v>23071</v>
      </c>
      <c r="AN226" s="43">
        <v>23102</v>
      </c>
      <c r="AO226" s="19"/>
      <c r="AP226" s="19"/>
      <c r="AQ226" s="19"/>
      <c r="AR226" s="19"/>
      <c r="AS226" s="19"/>
      <c r="AT226" s="19"/>
    </row>
    <row r="227" spans="1:46" s="23" customFormat="1" ht="72" hidden="1" x14ac:dyDescent="0.2">
      <c r="A227" s="19" t="s">
        <v>41</v>
      </c>
      <c r="B227" s="19" t="s">
        <v>277</v>
      </c>
      <c r="C227" s="19" t="s">
        <v>276</v>
      </c>
      <c r="D227" s="19" t="s">
        <v>10</v>
      </c>
      <c r="E227" s="19" t="s">
        <v>311</v>
      </c>
      <c r="F227" s="28" t="s">
        <v>1799</v>
      </c>
      <c r="G227" s="19" t="s">
        <v>532</v>
      </c>
      <c r="H227" s="18" t="s">
        <v>459</v>
      </c>
      <c r="I227" s="18" t="s">
        <v>274</v>
      </c>
      <c r="J227" s="17">
        <v>600000</v>
      </c>
      <c r="K227" s="35" t="s">
        <v>137</v>
      </c>
      <c r="L227" s="18"/>
      <c r="M227" s="18"/>
      <c r="N227" s="19"/>
      <c r="O227" s="19"/>
      <c r="P227" s="19"/>
      <c r="Q227" s="19" t="s">
        <v>2439</v>
      </c>
      <c r="R227" s="18" t="s">
        <v>39</v>
      </c>
      <c r="S227" s="19"/>
      <c r="T227" s="19"/>
      <c r="U227" s="19"/>
      <c r="V227" s="19"/>
      <c r="W227" s="19"/>
      <c r="X227" s="18"/>
      <c r="Y227" s="46"/>
      <c r="Z227" s="19"/>
      <c r="AA227" s="19"/>
      <c r="AB227" s="19"/>
      <c r="AC227" s="19"/>
      <c r="AD227" s="19"/>
      <c r="AE227" s="19" t="s">
        <v>2684</v>
      </c>
      <c r="AF227" s="19" t="s">
        <v>3470</v>
      </c>
      <c r="AG227" s="19" t="s">
        <v>3467</v>
      </c>
      <c r="AH227" s="20" t="s">
        <v>1268</v>
      </c>
      <c r="AI227" s="19" t="s">
        <v>1571</v>
      </c>
      <c r="AJ227" s="16"/>
      <c r="AK227" s="16"/>
      <c r="AL227" s="16">
        <f t="shared" si="8"/>
        <v>600000</v>
      </c>
      <c r="AM227" s="43">
        <v>23071</v>
      </c>
      <c r="AN227" s="43">
        <v>23102</v>
      </c>
      <c r="AO227" s="19"/>
      <c r="AP227" s="19"/>
      <c r="AQ227" s="19"/>
      <c r="AR227" s="19"/>
      <c r="AS227" s="19"/>
      <c r="AT227" s="19"/>
    </row>
    <row r="228" spans="1:46" s="23" customFormat="1" ht="72" hidden="1" x14ac:dyDescent="0.2">
      <c r="A228" s="19" t="s">
        <v>41</v>
      </c>
      <c r="B228" s="19" t="s">
        <v>277</v>
      </c>
      <c r="C228" s="19" t="s">
        <v>276</v>
      </c>
      <c r="D228" s="19" t="s">
        <v>10</v>
      </c>
      <c r="E228" s="19" t="s">
        <v>311</v>
      </c>
      <c r="F228" s="28" t="s">
        <v>1800</v>
      </c>
      <c r="G228" s="19" t="s">
        <v>533</v>
      </c>
      <c r="H228" s="18" t="s">
        <v>303</v>
      </c>
      <c r="I228" s="18" t="s">
        <v>271</v>
      </c>
      <c r="J228" s="17">
        <v>170000</v>
      </c>
      <c r="K228" s="35" t="s">
        <v>137</v>
      </c>
      <c r="L228" s="18"/>
      <c r="M228" s="18"/>
      <c r="N228" s="19"/>
      <c r="O228" s="19"/>
      <c r="P228" s="19"/>
      <c r="Q228" s="19" t="s">
        <v>2439</v>
      </c>
      <c r="R228" s="18" t="s">
        <v>39</v>
      </c>
      <c r="S228" s="19"/>
      <c r="T228" s="19"/>
      <c r="U228" s="19"/>
      <c r="V228" s="19"/>
      <c r="W228" s="19"/>
      <c r="X228" s="18"/>
      <c r="Y228" s="46"/>
      <c r="Z228" s="19"/>
      <c r="AA228" s="19"/>
      <c r="AB228" s="19"/>
      <c r="AC228" s="19"/>
      <c r="AD228" s="19"/>
      <c r="AE228" s="19" t="s">
        <v>2684</v>
      </c>
      <c r="AF228" s="19" t="s">
        <v>3470</v>
      </c>
      <c r="AG228" s="19" t="s">
        <v>3467</v>
      </c>
      <c r="AH228" s="20" t="s">
        <v>1268</v>
      </c>
      <c r="AI228" s="19" t="s">
        <v>1571</v>
      </c>
      <c r="AJ228" s="16"/>
      <c r="AK228" s="16"/>
      <c r="AL228" s="16">
        <f t="shared" si="8"/>
        <v>170000</v>
      </c>
      <c r="AM228" s="43">
        <v>23071</v>
      </c>
      <c r="AN228" s="43">
        <v>23102</v>
      </c>
      <c r="AO228" s="19"/>
      <c r="AP228" s="19"/>
      <c r="AQ228" s="19"/>
      <c r="AR228" s="19"/>
      <c r="AS228" s="19"/>
      <c r="AT228" s="19"/>
    </row>
    <row r="229" spans="1:46" s="23" customFormat="1" ht="72" hidden="1" x14ac:dyDescent="0.2">
      <c r="A229" s="19" t="s">
        <v>41</v>
      </c>
      <c r="B229" s="19" t="s">
        <v>277</v>
      </c>
      <c r="C229" s="19" t="s">
        <v>276</v>
      </c>
      <c r="D229" s="19" t="s">
        <v>10</v>
      </c>
      <c r="E229" s="19" t="s">
        <v>311</v>
      </c>
      <c r="F229" s="28" t="s">
        <v>1801</v>
      </c>
      <c r="G229" s="19" t="s">
        <v>534</v>
      </c>
      <c r="H229" s="18" t="s">
        <v>317</v>
      </c>
      <c r="I229" s="18" t="s">
        <v>271</v>
      </c>
      <c r="J229" s="17">
        <v>110000</v>
      </c>
      <c r="K229" s="35" t="s">
        <v>137</v>
      </c>
      <c r="L229" s="18"/>
      <c r="M229" s="18"/>
      <c r="N229" s="19"/>
      <c r="O229" s="19"/>
      <c r="P229" s="19"/>
      <c r="Q229" s="19" t="s">
        <v>2439</v>
      </c>
      <c r="R229" s="18" t="s">
        <v>39</v>
      </c>
      <c r="S229" s="19"/>
      <c r="T229" s="19"/>
      <c r="U229" s="19"/>
      <c r="V229" s="19"/>
      <c r="W229" s="19"/>
      <c r="X229" s="18"/>
      <c r="Y229" s="46"/>
      <c r="Z229" s="19"/>
      <c r="AA229" s="19"/>
      <c r="AB229" s="19"/>
      <c r="AC229" s="19"/>
      <c r="AD229" s="19"/>
      <c r="AE229" s="19" t="s">
        <v>2684</v>
      </c>
      <c r="AF229" s="19" t="s">
        <v>3470</v>
      </c>
      <c r="AG229" s="19" t="s">
        <v>3467</v>
      </c>
      <c r="AH229" s="20" t="s">
        <v>1268</v>
      </c>
      <c r="AI229" s="19" t="s">
        <v>1571</v>
      </c>
      <c r="AJ229" s="16"/>
      <c r="AK229" s="16"/>
      <c r="AL229" s="16">
        <f t="shared" si="8"/>
        <v>110000</v>
      </c>
      <c r="AM229" s="43">
        <v>23071</v>
      </c>
      <c r="AN229" s="43">
        <v>23102</v>
      </c>
      <c r="AO229" s="19"/>
      <c r="AP229" s="19"/>
      <c r="AQ229" s="19"/>
      <c r="AR229" s="19"/>
      <c r="AS229" s="19"/>
      <c r="AT229" s="19"/>
    </row>
    <row r="230" spans="1:46" s="23" customFormat="1" ht="72" hidden="1" x14ac:dyDescent="0.2">
      <c r="A230" s="19" t="s">
        <v>41</v>
      </c>
      <c r="B230" s="19" t="s">
        <v>277</v>
      </c>
      <c r="C230" s="19" t="s">
        <v>276</v>
      </c>
      <c r="D230" s="19" t="s">
        <v>10</v>
      </c>
      <c r="E230" s="19" t="s">
        <v>311</v>
      </c>
      <c r="F230" s="28" t="s">
        <v>1802</v>
      </c>
      <c r="G230" s="19" t="s">
        <v>535</v>
      </c>
      <c r="H230" s="18" t="s">
        <v>317</v>
      </c>
      <c r="I230" s="18" t="s">
        <v>271</v>
      </c>
      <c r="J230" s="17">
        <v>110000</v>
      </c>
      <c r="K230" s="35" t="s">
        <v>137</v>
      </c>
      <c r="L230" s="18"/>
      <c r="M230" s="18"/>
      <c r="N230" s="19"/>
      <c r="O230" s="19"/>
      <c r="P230" s="19"/>
      <c r="Q230" s="19" t="s">
        <v>2439</v>
      </c>
      <c r="R230" s="18" t="s">
        <v>39</v>
      </c>
      <c r="S230" s="19"/>
      <c r="T230" s="19"/>
      <c r="U230" s="19"/>
      <c r="V230" s="19"/>
      <c r="W230" s="19"/>
      <c r="X230" s="18"/>
      <c r="Y230" s="46"/>
      <c r="Z230" s="19"/>
      <c r="AA230" s="19"/>
      <c r="AB230" s="19"/>
      <c r="AC230" s="19"/>
      <c r="AD230" s="19"/>
      <c r="AE230" s="19" t="s">
        <v>2684</v>
      </c>
      <c r="AF230" s="19" t="s">
        <v>3470</v>
      </c>
      <c r="AG230" s="19" t="s">
        <v>3467</v>
      </c>
      <c r="AH230" s="20" t="s">
        <v>1268</v>
      </c>
      <c r="AI230" s="19" t="s">
        <v>1571</v>
      </c>
      <c r="AJ230" s="16"/>
      <c r="AK230" s="16"/>
      <c r="AL230" s="16">
        <f t="shared" si="8"/>
        <v>110000</v>
      </c>
      <c r="AM230" s="43">
        <v>23071</v>
      </c>
      <c r="AN230" s="43">
        <v>23102</v>
      </c>
      <c r="AO230" s="19"/>
      <c r="AP230" s="19"/>
      <c r="AQ230" s="19"/>
      <c r="AR230" s="19"/>
      <c r="AS230" s="19"/>
      <c r="AT230" s="19"/>
    </row>
    <row r="231" spans="1:46" s="23" customFormat="1" ht="72" hidden="1" x14ac:dyDescent="0.2">
      <c r="A231" s="19" t="s">
        <v>41</v>
      </c>
      <c r="B231" s="19" t="s">
        <v>277</v>
      </c>
      <c r="C231" s="19" t="s">
        <v>276</v>
      </c>
      <c r="D231" s="19" t="s">
        <v>10</v>
      </c>
      <c r="E231" s="19" t="s">
        <v>311</v>
      </c>
      <c r="F231" s="28" t="s">
        <v>1803</v>
      </c>
      <c r="G231" s="19" t="s">
        <v>536</v>
      </c>
      <c r="H231" s="18" t="s">
        <v>317</v>
      </c>
      <c r="I231" s="18" t="s">
        <v>271</v>
      </c>
      <c r="J231" s="17">
        <v>80000</v>
      </c>
      <c r="K231" s="35" t="s">
        <v>137</v>
      </c>
      <c r="L231" s="18"/>
      <c r="M231" s="18"/>
      <c r="N231" s="19"/>
      <c r="O231" s="19"/>
      <c r="P231" s="19"/>
      <c r="Q231" s="19" t="s">
        <v>2439</v>
      </c>
      <c r="R231" s="18" t="s">
        <v>39</v>
      </c>
      <c r="S231" s="19"/>
      <c r="T231" s="19"/>
      <c r="U231" s="19"/>
      <c r="V231" s="19"/>
      <c r="W231" s="19"/>
      <c r="X231" s="18"/>
      <c r="Y231" s="46"/>
      <c r="Z231" s="19"/>
      <c r="AA231" s="19"/>
      <c r="AB231" s="19"/>
      <c r="AC231" s="19"/>
      <c r="AD231" s="19"/>
      <c r="AE231" s="19" t="s">
        <v>2684</v>
      </c>
      <c r="AF231" s="19" t="s">
        <v>3470</v>
      </c>
      <c r="AG231" s="19" t="s">
        <v>3467</v>
      </c>
      <c r="AH231" s="20" t="s">
        <v>1268</v>
      </c>
      <c r="AI231" s="19" t="s">
        <v>1571</v>
      </c>
      <c r="AJ231" s="16"/>
      <c r="AK231" s="16"/>
      <c r="AL231" s="16">
        <f t="shared" si="8"/>
        <v>80000</v>
      </c>
      <c r="AM231" s="43">
        <v>23071</v>
      </c>
      <c r="AN231" s="43">
        <v>23102</v>
      </c>
      <c r="AO231" s="19"/>
      <c r="AP231" s="19"/>
      <c r="AQ231" s="19"/>
      <c r="AR231" s="19"/>
      <c r="AS231" s="19"/>
      <c r="AT231" s="19"/>
    </row>
    <row r="232" spans="1:46" s="23" customFormat="1" ht="72" hidden="1" x14ac:dyDescent="0.2">
      <c r="A232" s="19" t="s">
        <v>41</v>
      </c>
      <c r="B232" s="19" t="s">
        <v>277</v>
      </c>
      <c r="C232" s="19" t="s">
        <v>276</v>
      </c>
      <c r="D232" s="19" t="s">
        <v>10</v>
      </c>
      <c r="E232" s="19" t="s">
        <v>311</v>
      </c>
      <c r="F232" s="28" t="s">
        <v>1804</v>
      </c>
      <c r="G232" s="19" t="s">
        <v>537</v>
      </c>
      <c r="H232" s="18" t="s">
        <v>272</v>
      </c>
      <c r="I232" s="18" t="s">
        <v>271</v>
      </c>
      <c r="J232" s="17">
        <v>24000</v>
      </c>
      <c r="K232" s="35" t="s">
        <v>137</v>
      </c>
      <c r="L232" s="18"/>
      <c r="M232" s="18"/>
      <c r="N232" s="19"/>
      <c r="O232" s="19"/>
      <c r="P232" s="19"/>
      <c r="Q232" s="19" t="s">
        <v>2439</v>
      </c>
      <c r="R232" s="18" t="s">
        <v>39</v>
      </c>
      <c r="S232" s="19"/>
      <c r="T232" s="19"/>
      <c r="U232" s="19"/>
      <c r="V232" s="19"/>
      <c r="W232" s="19"/>
      <c r="X232" s="18"/>
      <c r="Y232" s="46"/>
      <c r="Z232" s="19"/>
      <c r="AA232" s="19"/>
      <c r="AB232" s="19"/>
      <c r="AC232" s="19"/>
      <c r="AD232" s="19"/>
      <c r="AE232" s="19" t="s">
        <v>2684</v>
      </c>
      <c r="AF232" s="19" t="s">
        <v>3470</v>
      </c>
      <c r="AG232" s="19" t="s">
        <v>3467</v>
      </c>
      <c r="AH232" s="20" t="s">
        <v>1268</v>
      </c>
      <c r="AI232" s="19" t="s">
        <v>1571</v>
      </c>
      <c r="AJ232" s="16"/>
      <c r="AK232" s="16"/>
      <c r="AL232" s="16">
        <f t="shared" si="8"/>
        <v>24000</v>
      </c>
      <c r="AM232" s="43">
        <v>23071</v>
      </c>
      <c r="AN232" s="43">
        <v>23102</v>
      </c>
      <c r="AO232" s="19"/>
      <c r="AP232" s="19"/>
      <c r="AQ232" s="19"/>
      <c r="AR232" s="19"/>
      <c r="AS232" s="19"/>
      <c r="AT232" s="19"/>
    </row>
    <row r="233" spans="1:46" s="23" customFormat="1" ht="72" hidden="1" x14ac:dyDescent="0.2">
      <c r="A233" s="19" t="s">
        <v>41</v>
      </c>
      <c r="B233" s="19" t="s">
        <v>277</v>
      </c>
      <c r="C233" s="19" t="s">
        <v>276</v>
      </c>
      <c r="D233" s="19" t="s">
        <v>10</v>
      </c>
      <c r="E233" s="19" t="s">
        <v>311</v>
      </c>
      <c r="F233" s="28" t="s">
        <v>1805</v>
      </c>
      <c r="G233" s="19" t="s">
        <v>538</v>
      </c>
      <c r="H233" s="18" t="s">
        <v>459</v>
      </c>
      <c r="I233" s="18" t="s">
        <v>271</v>
      </c>
      <c r="J233" s="17">
        <v>86000</v>
      </c>
      <c r="K233" s="35" t="s">
        <v>137</v>
      </c>
      <c r="L233" s="18"/>
      <c r="M233" s="18"/>
      <c r="N233" s="19"/>
      <c r="O233" s="19"/>
      <c r="P233" s="19"/>
      <c r="Q233" s="19" t="s">
        <v>2439</v>
      </c>
      <c r="R233" s="18" t="s">
        <v>39</v>
      </c>
      <c r="S233" s="19"/>
      <c r="T233" s="19"/>
      <c r="U233" s="19"/>
      <c r="V233" s="19"/>
      <c r="W233" s="19"/>
      <c r="X233" s="18"/>
      <c r="Y233" s="46"/>
      <c r="Z233" s="19"/>
      <c r="AA233" s="19"/>
      <c r="AB233" s="19"/>
      <c r="AC233" s="19"/>
      <c r="AD233" s="19"/>
      <c r="AE233" s="19" t="s">
        <v>2684</v>
      </c>
      <c r="AF233" s="19" t="s">
        <v>3470</v>
      </c>
      <c r="AG233" s="19" t="s">
        <v>3467</v>
      </c>
      <c r="AH233" s="20" t="s">
        <v>1268</v>
      </c>
      <c r="AI233" s="19" t="s">
        <v>1571</v>
      </c>
      <c r="AJ233" s="16"/>
      <c r="AK233" s="16"/>
      <c r="AL233" s="16">
        <f t="shared" si="8"/>
        <v>86000</v>
      </c>
      <c r="AM233" s="43">
        <v>23071</v>
      </c>
      <c r="AN233" s="43">
        <v>23102</v>
      </c>
      <c r="AO233" s="19"/>
      <c r="AP233" s="19"/>
      <c r="AQ233" s="19"/>
      <c r="AR233" s="19"/>
      <c r="AS233" s="19"/>
      <c r="AT233" s="19"/>
    </row>
    <row r="234" spans="1:46" s="23" customFormat="1" ht="72" hidden="1" x14ac:dyDescent="0.2">
      <c r="A234" s="19" t="s">
        <v>41</v>
      </c>
      <c r="B234" s="19" t="s">
        <v>277</v>
      </c>
      <c r="C234" s="19" t="s">
        <v>276</v>
      </c>
      <c r="D234" s="19" t="s">
        <v>10</v>
      </c>
      <c r="E234" s="19" t="s">
        <v>311</v>
      </c>
      <c r="F234" s="28" t="s">
        <v>1806</v>
      </c>
      <c r="G234" s="19" t="s">
        <v>539</v>
      </c>
      <c r="H234" s="18" t="s">
        <v>272</v>
      </c>
      <c r="I234" s="18" t="s">
        <v>271</v>
      </c>
      <c r="J234" s="17">
        <v>45000</v>
      </c>
      <c r="K234" s="35" t="s">
        <v>137</v>
      </c>
      <c r="L234" s="18"/>
      <c r="M234" s="18"/>
      <c r="N234" s="19"/>
      <c r="O234" s="19"/>
      <c r="P234" s="19"/>
      <c r="Q234" s="19" t="s">
        <v>2439</v>
      </c>
      <c r="R234" s="18" t="s">
        <v>39</v>
      </c>
      <c r="S234" s="19"/>
      <c r="T234" s="19"/>
      <c r="U234" s="19"/>
      <c r="V234" s="19"/>
      <c r="W234" s="19"/>
      <c r="X234" s="18"/>
      <c r="Y234" s="46"/>
      <c r="Z234" s="19"/>
      <c r="AA234" s="19"/>
      <c r="AB234" s="19"/>
      <c r="AC234" s="19"/>
      <c r="AD234" s="19"/>
      <c r="AE234" s="19" t="s">
        <v>2684</v>
      </c>
      <c r="AF234" s="19" t="s">
        <v>3470</v>
      </c>
      <c r="AG234" s="19" t="s">
        <v>3467</v>
      </c>
      <c r="AH234" s="20" t="s">
        <v>1268</v>
      </c>
      <c r="AI234" s="19" t="s">
        <v>1571</v>
      </c>
      <c r="AJ234" s="16"/>
      <c r="AK234" s="16"/>
      <c r="AL234" s="16">
        <f t="shared" si="8"/>
        <v>45000</v>
      </c>
      <c r="AM234" s="43">
        <v>23071</v>
      </c>
      <c r="AN234" s="43">
        <v>23102</v>
      </c>
      <c r="AO234" s="19"/>
      <c r="AP234" s="19"/>
      <c r="AQ234" s="19"/>
      <c r="AR234" s="19"/>
      <c r="AS234" s="19"/>
      <c r="AT234" s="19"/>
    </row>
    <row r="235" spans="1:46" s="23" customFormat="1" ht="72" hidden="1" x14ac:dyDescent="0.2">
      <c r="A235" s="19" t="s">
        <v>41</v>
      </c>
      <c r="B235" s="19" t="s">
        <v>277</v>
      </c>
      <c r="C235" s="19" t="s">
        <v>276</v>
      </c>
      <c r="D235" s="19" t="s">
        <v>10</v>
      </c>
      <c r="E235" s="19" t="s">
        <v>311</v>
      </c>
      <c r="F235" s="28" t="s">
        <v>1807</v>
      </c>
      <c r="G235" s="19" t="s">
        <v>540</v>
      </c>
      <c r="H235" s="18" t="s">
        <v>303</v>
      </c>
      <c r="I235" s="18" t="s">
        <v>271</v>
      </c>
      <c r="J235" s="17">
        <v>25000</v>
      </c>
      <c r="K235" s="35" t="s">
        <v>137</v>
      </c>
      <c r="L235" s="18"/>
      <c r="M235" s="18"/>
      <c r="N235" s="19"/>
      <c r="O235" s="19"/>
      <c r="P235" s="19"/>
      <c r="Q235" s="19" t="s">
        <v>2439</v>
      </c>
      <c r="R235" s="18" t="s">
        <v>39</v>
      </c>
      <c r="S235" s="19"/>
      <c r="T235" s="19"/>
      <c r="U235" s="19"/>
      <c r="V235" s="19"/>
      <c r="W235" s="19"/>
      <c r="X235" s="18"/>
      <c r="Y235" s="46"/>
      <c r="Z235" s="19"/>
      <c r="AA235" s="19"/>
      <c r="AB235" s="19"/>
      <c r="AC235" s="19"/>
      <c r="AD235" s="19"/>
      <c r="AE235" s="19" t="s">
        <v>2684</v>
      </c>
      <c r="AF235" s="19" t="s">
        <v>3470</v>
      </c>
      <c r="AG235" s="19" t="s">
        <v>3467</v>
      </c>
      <c r="AH235" s="20" t="s">
        <v>1268</v>
      </c>
      <c r="AI235" s="19" t="s">
        <v>1571</v>
      </c>
      <c r="AJ235" s="16"/>
      <c r="AK235" s="16"/>
      <c r="AL235" s="16">
        <f t="shared" si="8"/>
        <v>25000</v>
      </c>
      <c r="AM235" s="43">
        <v>23071</v>
      </c>
      <c r="AN235" s="43">
        <v>23102</v>
      </c>
      <c r="AO235" s="19"/>
      <c r="AP235" s="19"/>
      <c r="AQ235" s="19"/>
      <c r="AR235" s="19"/>
      <c r="AS235" s="19"/>
      <c r="AT235" s="19"/>
    </row>
    <row r="236" spans="1:46" s="23" customFormat="1" ht="72" hidden="1" x14ac:dyDescent="0.2">
      <c r="A236" s="19" t="s">
        <v>41</v>
      </c>
      <c r="B236" s="19" t="s">
        <v>277</v>
      </c>
      <c r="C236" s="19" t="s">
        <v>276</v>
      </c>
      <c r="D236" s="19" t="s">
        <v>10</v>
      </c>
      <c r="E236" s="19" t="s">
        <v>311</v>
      </c>
      <c r="F236" s="28" t="s">
        <v>1808</v>
      </c>
      <c r="G236" s="19" t="s">
        <v>541</v>
      </c>
      <c r="H236" s="18" t="s">
        <v>319</v>
      </c>
      <c r="I236" s="18" t="s">
        <v>271</v>
      </c>
      <c r="J236" s="17">
        <v>128000</v>
      </c>
      <c r="K236" s="35" t="s">
        <v>137</v>
      </c>
      <c r="L236" s="18"/>
      <c r="M236" s="18"/>
      <c r="N236" s="19"/>
      <c r="O236" s="19"/>
      <c r="P236" s="19"/>
      <c r="Q236" s="19" t="s">
        <v>2439</v>
      </c>
      <c r="R236" s="18" t="s">
        <v>39</v>
      </c>
      <c r="S236" s="19"/>
      <c r="T236" s="19"/>
      <c r="U236" s="19"/>
      <c r="V236" s="19"/>
      <c r="W236" s="19"/>
      <c r="X236" s="18"/>
      <c r="Y236" s="46"/>
      <c r="Z236" s="19"/>
      <c r="AA236" s="19"/>
      <c r="AB236" s="19"/>
      <c r="AC236" s="19"/>
      <c r="AD236" s="19"/>
      <c r="AE236" s="19" t="s">
        <v>2684</v>
      </c>
      <c r="AF236" s="19" t="s">
        <v>3470</v>
      </c>
      <c r="AG236" s="19" t="s">
        <v>3467</v>
      </c>
      <c r="AH236" s="20" t="s">
        <v>1268</v>
      </c>
      <c r="AI236" s="19" t="s">
        <v>1571</v>
      </c>
      <c r="AJ236" s="16"/>
      <c r="AK236" s="16"/>
      <c r="AL236" s="16">
        <f t="shared" si="8"/>
        <v>128000</v>
      </c>
      <c r="AM236" s="43">
        <v>23071</v>
      </c>
      <c r="AN236" s="43">
        <v>23102</v>
      </c>
      <c r="AO236" s="19"/>
      <c r="AP236" s="19"/>
      <c r="AQ236" s="19"/>
      <c r="AR236" s="19"/>
      <c r="AS236" s="19"/>
      <c r="AT236" s="19"/>
    </row>
    <row r="237" spans="1:46" s="23" customFormat="1" ht="108" hidden="1" x14ac:dyDescent="0.2">
      <c r="A237" s="19" t="s">
        <v>41</v>
      </c>
      <c r="B237" s="19" t="s">
        <v>277</v>
      </c>
      <c r="C237" s="19" t="s">
        <v>276</v>
      </c>
      <c r="D237" s="19" t="s">
        <v>10</v>
      </c>
      <c r="E237" s="19" t="s">
        <v>311</v>
      </c>
      <c r="F237" s="28" t="s">
        <v>1809</v>
      </c>
      <c r="G237" s="19" t="s">
        <v>542</v>
      </c>
      <c r="H237" s="18" t="s">
        <v>459</v>
      </c>
      <c r="I237" s="18" t="s">
        <v>274</v>
      </c>
      <c r="J237" s="17">
        <v>76000</v>
      </c>
      <c r="K237" s="35" t="s">
        <v>137</v>
      </c>
      <c r="L237" s="18"/>
      <c r="M237" s="18"/>
      <c r="N237" s="19"/>
      <c r="O237" s="19"/>
      <c r="P237" s="19"/>
      <c r="Q237" s="19" t="s">
        <v>2439</v>
      </c>
      <c r="R237" s="18" t="s">
        <v>39</v>
      </c>
      <c r="S237" s="19"/>
      <c r="T237" s="19"/>
      <c r="U237" s="19"/>
      <c r="V237" s="19"/>
      <c r="W237" s="19"/>
      <c r="X237" s="18"/>
      <c r="Y237" s="46"/>
      <c r="Z237" s="19"/>
      <c r="AA237" s="19"/>
      <c r="AB237" s="19"/>
      <c r="AC237" s="19"/>
      <c r="AD237" s="19"/>
      <c r="AE237" s="19" t="s">
        <v>2684</v>
      </c>
      <c r="AF237" s="19" t="s">
        <v>3470</v>
      </c>
      <c r="AG237" s="19" t="s">
        <v>3467</v>
      </c>
      <c r="AH237" s="20" t="s">
        <v>1268</v>
      </c>
      <c r="AI237" s="19" t="s">
        <v>1571</v>
      </c>
      <c r="AJ237" s="16"/>
      <c r="AK237" s="16"/>
      <c r="AL237" s="16">
        <f t="shared" si="8"/>
        <v>76000</v>
      </c>
      <c r="AM237" s="43">
        <v>23071</v>
      </c>
      <c r="AN237" s="43">
        <v>23102</v>
      </c>
      <c r="AO237" s="19"/>
      <c r="AP237" s="19"/>
      <c r="AQ237" s="19"/>
      <c r="AR237" s="19"/>
      <c r="AS237" s="19"/>
      <c r="AT237" s="19"/>
    </row>
    <row r="238" spans="1:46" s="23" customFormat="1" ht="72" hidden="1" x14ac:dyDescent="0.2">
      <c r="A238" s="19" t="s">
        <v>41</v>
      </c>
      <c r="B238" s="19" t="s">
        <v>277</v>
      </c>
      <c r="C238" s="19" t="s">
        <v>276</v>
      </c>
      <c r="D238" s="19" t="s">
        <v>10</v>
      </c>
      <c r="E238" s="19" t="s">
        <v>311</v>
      </c>
      <c r="F238" s="28" t="s">
        <v>1810</v>
      </c>
      <c r="G238" s="19" t="s">
        <v>543</v>
      </c>
      <c r="H238" s="18" t="s">
        <v>269</v>
      </c>
      <c r="I238" s="18" t="s">
        <v>271</v>
      </c>
      <c r="J238" s="17">
        <v>36000</v>
      </c>
      <c r="K238" s="35" t="s">
        <v>137</v>
      </c>
      <c r="L238" s="18"/>
      <c r="M238" s="18"/>
      <c r="N238" s="19"/>
      <c r="O238" s="19"/>
      <c r="P238" s="19"/>
      <c r="Q238" s="19" t="s">
        <v>2439</v>
      </c>
      <c r="R238" s="18" t="s">
        <v>39</v>
      </c>
      <c r="S238" s="19"/>
      <c r="T238" s="19"/>
      <c r="U238" s="19"/>
      <c r="V238" s="19"/>
      <c r="W238" s="19"/>
      <c r="X238" s="18"/>
      <c r="Y238" s="46"/>
      <c r="Z238" s="19"/>
      <c r="AA238" s="19"/>
      <c r="AB238" s="19"/>
      <c r="AC238" s="19"/>
      <c r="AD238" s="19"/>
      <c r="AE238" s="19" t="s">
        <v>2684</v>
      </c>
      <c r="AF238" s="19" t="s">
        <v>3470</v>
      </c>
      <c r="AG238" s="19" t="s">
        <v>3467</v>
      </c>
      <c r="AH238" s="20" t="s">
        <v>1268</v>
      </c>
      <c r="AI238" s="19" t="s">
        <v>1571</v>
      </c>
      <c r="AJ238" s="16"/>
      <c r="AK238" s="16"/>
      <c r="AL238" s="16">
        <f t="shared" si="8"/>
        <v>36000</v>
      </c>
      <c r="AM238" s="43">
        <v>23071</v>
      </c>
      <c r="AN238" s="43">
        <v>23102</v>
      </c>
      <c r="AO238" s="19"/>
      <c r="AP238" s="19"/>
      <c r="AQ238" s="19"/>
      <c r="AR238" s="19"/>
      <c r="AS238" s="19"/>
      <c r="AT238" s="19"/>
    </row>
    <row r="239" spans="1:46" s="23" customFormat="1" ht="72" hidden="1" x14ac:dyDescent="0.2">
      <c r="A239" s="19" t="s">
        <v>41</v>
      </c>
      <c r="B239" s="19" t="s">
        <v>277</v>
      </c>
      <c r="C239" s="19" t="s">
        <v>276</v>
      </c>
      <c r="D239" s="19" t="s">
        <v>10</v>
      </c>
      <c r="E239" s="19" t="s">
        <v>311</v>
      </c>
      <c r="F239" s="28" t="s">
        <v>1811</v>
      </c>
      <c r="G239" s="19" t="s">
        <v>544</v>
      </c>
      <c r="H239" s="18" t="s">
        <v>303</v>
      </c>
      <c r="I239" s="18" t="s">
        <v>271</v>
      </c>
      <c r="J239" s="17">
        <v>28000</v>
      </c>
      <c r="K239" s="35" t="s">
        <v>137</v>
      </c>
      <c r="L239" s="18"/>
      <c r="M239" s="18"/>
      <c r="N239" s="19"/>
      <c r="O239" s="19"/>
      <c r="P239" s="19"/>
      <c r="Q239" s="19" t="s">
        <v>2439</v>
      </c>
      <c r="R239" s="18" t="s">
        <v>39</v>
      </c>
      <c r="S239" s="19"/>
      <c r="T239" s="19"/>
      <c r="U239" s="19"/>
      <c r="V239" s="19"/>
      <c r="W239" s="19"/>
      <c r="X239" s="18"/>
      <c r="Y239" s="46"/>
      <c r="Z239" s="19"/>
      <c r="AA239" s="19"/>
      <c r="AB239" s="19"/>
      <c r="AC239" s="19"/>
      <c r="AD239" s="19"/>
      <c r="AE239" s="19" t="s">
        <v>2684</v>
      </c>
      <c r="AF239" s="19" t="s">
        <v>3470</v>
      </c>
      <c r="AG239" s="19" t="s">
        <v>3467</v>
      </c>
      <c r="AH239" s="20" t="s">
        <v>1268</v>
      </c>
      <c r="AI239" s="19" t="s">
        <v>1571</v>
      </c>
      <c r="AJ239" s="16"/>
      <c r="AK239" s="16"/>
      <c r="AL239" s="16">
        <f t="shared" si="8"/>
        <v>28000</v>
      </c>
      <c r="AM239" s="43">
        <v>23071</v>
      </c>
      <c r="AN239" s="43">
        <v>23102</v>
      </c>
      <c r="AO239" s="19"/>
      <c r="AP239" s="19"/>
      <c r="AQ239" s="19"/>
      <c r="AR239" s="19"/>
      <c r="AS239" s="19"/>
      <c r="AT239" s="19"/>
    </row>
    <row r="240" spans="1:46" s="23" customFormat="1" ht="72" hidden="1" x14ac:dyDescent="0.2">
      <c r="A240" s="19" t="s">
        <v>41</v>
      </c>
      <c r="B240" s="19" t="s">
        <v>277</v>
      </c>
      <c r="C240" s="19" t="s">
        <v>276</v>
      </c>
      <c r="D240" s="19" t="s">
        <v>10</v>
      </c>
      <c r="E240" s="19" t="s">
        <v>311</v>
      </c>
      <c r="F240" s="28" t="s">
        <v>1812</v>
      </c>
      <c r="G240" s="19" t="s">
        <v>545</v>
      </c>
      <c r="H240" s="18" t="s">
        <v>546</v>
      </c>
      <c r="I240" s="18" t="s">
        <v>271</v>
      </c>
      <c r="J240" s="17">
        <v>66000</v>
      </c>
      <c r="K240" s="35" t="s">
        <v>137</v>
      </c>
      <c r="L240" s="18"/>
      <c r="M240" s="18"/>
      <c r="N240" s="19"/>
      <c r="O240" s="19"/>
      <c r="P240" s="19"/>
      <c r="Q240" s="19" t="s">
        <v>2439</v>
      </c>
      <c r="R240" s="18" t="s">
        <v>39</v>
      </c>
      <c r="S240" s="19"/>
      <c r="T240" s="19"/>
      <c r="U240" s="19"/>
      <c r="V240" s="19"/>
      <c r="W240" s="19"/>
      <c r="X240" s="18"/>
      <c r="Y240" s="46"/>
      <c r="Z240" s="19"/>
      <c r="AA240" s="19"/>
      <c r="AB240" s="19"/>
      <c r="AC240" s="19"/>
      <c r="AD240" s="19"/>
      <c r="AE240" s="19" t="s">
        <v>2684</v>
      </c>
      <c r="AF240" s="19" t="s">
        <v>3470</v>
      </c>
      <c r="AG240" s="19" t="s">
        <v>3467</v>
      </c>
      <c r="AH240" s="20" t="s">
        <v>1268</v>
      </c>
      <c r="AI240" s="19" t="s">
        <v>1571</v>
      </c>
      <c r="AJ240" s="16"/>
      <c r="AK240" s="16"/>
      <c r="AL240" s="16">
        <f t="shared" si="8"/>
        <v>66000</v>
      </c>
      <c r="AM240" s="43">
        <v>23071</v>
      </c>
      <c r="AN240" s="43">
        <v>23102</v>
      </c>
      <c r="AO240" s="19"/>
      <c r="AP240" s="19"/>
      <c r="AQ240" s="19"/>
      <c r="AR240" s="19"/>
      <c r="AS240" s="19"/>
      <c r="AT240" s="19"/>
    </row>
    <row r="241" spans="1:46" s="23" customFormat="1" ht="72" hidden="1" x14ac:dyDescent="0.2">
      <c r="A241" s="19" t="s">
        <v>41</v>
      </c>
      <c r="B241" s="19" t="s">
        <v>277</v>
      </c>
      <c r="C241" s="19" t="s">
        <v>276</v>
      </c>
      <c r="D241" s="19" t="s">
        <v>10</v>
      </c>
      <c r="E241" s="19" t="s">
        <v>311</v>
      </c>
      <c r="F241" s="28" t="s">
        <v>1813</v>
      </c>
      <c r="G241" s="19" t="s">
        <v>547</v>
      </c>
      <c r="H241" s="18" t="s">
        <v>270</v>
      </c>
      <c r="I241" s="18" t="s">
        <v>271</v>
      </c>
      <c r="J241" s="17">
        <v>21000</v>
      </c>
      <c r="K241" s="35" t="s">
        <v>137</v>
      </c>
      <c r="L241" s="18"/>
      <c r="M241" s="18"/>
      <c r="N241" s="19"/>
      <c r="O241" s="19"/>
      <c r="P241" s="19"/>
      <c r="Q241" s="19" t="s">
        <v>2439</v>
      </c>
      <c r="R241" s="18" t="s">
        <v>39</v>
      </c>
      <c r="S241" s="19"/>
      <c r="T241" s="19"/>
      <c r="U241" s="19"/>
      <c r="V241" s="19"/>
      <c r="W241" s="19"/>
      <c r="X241" s="18"/>
      <c r="Y241" s="46"/>
      <c r="Z241" s="19"/>
      <c r="AA241" s="19"/>
      <c r="AB241" s="19"/>
      <c r="AC241" s="19"/>
      <c r="AD241" s="19"/>
      <c r="AE241" s="19" t="s">
        <v>2684</v>
      </c>
      <c r="AF241" s="19" t="s">
        <v>3470</v>
      </c>
      <c r="AG241" s="19" t="s">
        <v>3467</v>
      </c>
      <c r="AH241" s="20" t="s">
        <v>1268</v>
      </c>
      <c r="AI241" s="19" t="s">
        <v>1571</v>
      </c>
      <c r="AJ241" s="16"/>
      <c r="AK241" s="16"/>
      <c r="AL241" s="16">
        <f t="shared" si="8"/>
        <v>21000</v>
      </c>
      <c r="AM241" s="43">
        <v>23071</v>
      </c>
      <c r="AN241" s="43">
        <v>23102</v>
      </c>
      <c r="AO241" s="19"/>
      <c r="AP241" s="19"/>
      <c r="AQ241" s="19"/>
      <c r="AR241" s="19"/>
      <c r="AS241" s="19"/>
      <c r="AT241" s="19"/>
    </row>
    <row r="242" spans="1:46" s="23" customFormat="1" ht="72" hidden="1" x14ac:dyDescent="0.2">
      <c r="A242" s="19" t="s">
        <v>41</v>
      </c>
      <c r="B242" s="19" t="s">
        <v>277</v>
      </c>
      <c r="C242" s="19" t="s">
        <v>276</v>
      </c>
      <c r="D242" s="19" t="s">
        <v>10</v>
      </c>
      <c r="E242" s="19" t="s">
        <v>311</v>
      </c>
      <c r="F242" s="28" t="s">
        <v>1814</v>
      </c>
      <c r="G242" s="19" t="s">
        <v>548</v>
      </c>
      <c r="H242" s="18" t="s">
        <v>459</v>
      </c>
      <c r="I242" s="18" t="s">
        <v>271</v>
      </c>
      <c r="J242" s="17">
        <v>108000</v>
      </c>
      <c r="K242" s="35" t="s">
        <v>137</v>
      </c>
      <c r="L242" s="18"/>
      <c r="M242" s="18"/>
      <c r="N242" s="19"/>
      <c r="O242" s="19"/>
      <c r="P242" s="19"/>
      <c r="Q242" s="19" t="s">
        <v>2439</v>
      </c>
      <c r="R242" s="18" t="s">
        <v>39</v>
      </c>
      <c r="S242" s="19"/>
      <c r="T242" s="19"/>
      <c r="U242" s="19"/>
      <c r="V242" s="19"/>
      <c r="W242" s="19"/>
      <c r="X242" s="18"/>
      <c r="Y242" s="46"/>
      <c r="Z242" s="19"/>
      <c r="AA242" s="19"/>
      <c r="AB242" s="19"/>
      <c r="AC242" s="19"/>
      <c r="AD242" s="19"/>
      <c r="AE242" s="19" t="s">
        <v>2684</v>
      </c>
      <c r="AF242" s="19" t="s">
        <v>3470</v>
      </c>
      <c r="AG242" s="19" t="s">
        <v>3467</v>
      </c>
      <c r="AH242" s="20" t="s">
        <v>1268</v>
      </c>
      <c r="AI242" s="19" t="s">
        <v>1571</v>
      </c>
      <c r="AJ242" s="16"/>
      <c r="AK242" s="16"/>
      <c r="AL242" s="16">
        <f t="shared" si="8"/>
        <v>108000</v>
      </c>
      <c r="AM242" s="43">
        <v>23071</v>
      </c>
      <c r="AN242" s="43">
        <v>23102</v>
      </c>
      <c r="AO242" s="19"/>
      <c r="AP242" s="19"/>
      <c r="AQ242" s="19"/>
      <c r="AR242" s="19"/>
      <c r="AS242" s="19"/>
      <c r="AT242" s="19"/>
    </row>
    <row r="243" spans="1:46" s="23" customFormat="1" ht="90" hidden="1" x14ac:dyDescent="0.2">
      <c r="A243" s="19" t="s">
        <v>42</v>
      </c>
      <c r="B243" s="19" t="s">
        <v>277</v>
      </c>
      <c r="C243" s="19" t="s">
        <v>276</v>
      </c>
      <c r="D243" s="19" t="s">
        <v>11</v>
      </c>
      <c r="E243" s="19" t="s">
        <v>454</v>
      </c>
      <c r="F243" s="28" t="s">
        <v>1815</v>
      </c>
      <c r="G243" s="19" t="s">
        <v>549</v>
      </c>
      <c r="H243" s="18" t="s">
        <v>531</v>
      </c>
      <c r="I243" s="18" t="s">
        <v>268</v>
      </c>
      <c r="J243" s="17">
        <v>120000</v>
      </c>
      <c r="K243" s="64"/>
      <c r="L243" s="64"/>
      <c r="M243" s="35" t="s">
        <v>137</v>
      </c>
      <c r="N243" s="19"/>
      <c r="O243" s="19" t="s">
        <v>2723</v>
      </c>
      <c r="P243" s="47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9"/>
      <c r="AE243" s="20" t="s">
        <v>2726</v>
      </c>
      <c r="AF243" s="19"/>
      <c r="AG243" s="19" t="s">
        <v>2456</v>
      </c>
      <c r="AH243" s="20" t="s">
        <v>1270</v>
      </c>
      <c r="AI243" s="19" t="s">
        <v>1570</v>
      </c>
      <c r="AJ243" s="17">
        <v>120000</v>
      </c>
      <c r="AK243" s="16"/>
      <c r="AL243" s="16">
        <f t="shared" si="8"/>
        <v>0</v>
      </c>
      <c r="AM243" s="47"/>
      <c r="AN243" s="47"/>
      <c r="AO243" s="47">
        <v>242257</v>
      </c>
      <c r="AP243" s="47">
        <v>242257</v>
      </c>
      <c r="AQ243" s="47">
        <v>242257</v>
      </c>
      <c r="AR243" s="17">
        <v>120000</v>
      </c>
      <c r="AS243" s="141" t="e">
        <f>M243-AC243</f>
        <v>#VALUE!</v>
      </c>
      <c r="AT243" s="19"/>
    </row>
    <row r="244" spans="1:46" s="23" customFormat="1" ht="90" hidden="1" x14ac:dyDescent="0.2">
      <c r="A244" s="19" t="s">
        <v>42</v>
      </c>
      <c r="B244" s="19" t="s">
        <v>277</v>
      </c>
      <c r="C244" s="19" t="s">
        <v>276</v>
      </c>
      <c r="D244" s="19" t="s">
        <v>11</v>
      </c>
      <c r="E244" s="19" t="s">
        <v>454</v>
      </c>
      <c r="F244" s="28" t="s">
        <v>1816</v>
      </c>
      <c r="G244" s="19" t="s">
        <v>550</v>
      </c>
      <c r="H244" s="18" t="s">
        <v>269</v>
      </c>
      <c r="I244" s="18" t="s">
        <v>271</v>
      </c>
      <c r="J244" s="17">
        <v>24600</v>
      </c>
      <c r="K244" s="64"/>
      <c r="L244" s="64"/>
      <c r="M244" s="35" t="s">
        <v>137</v>
      </c>
      <c r="N244" s="19"/>
      <c r="O244" s="19" t="s">
        <v>2723</v>
      </c>
      <c r="P244" s="47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9"/>
      <c r="AE244" s="20" t="s">
        <v>2726</v>
      </c>
      <c r="AF244" s="19"/>
      <c r="AG244" s="19" t="s">
        <v>2456</v>
      </c>
      <c r="AH244" s="20" t="s">
        <v>1271</v>
      </c>
      <c r="AI244" s="19" t="s">
        <v>1570</v>
      </c>
      <c r="AJ244" s="17">
        <v>24600</v>
      </c>
      <c r="AK244" s="16"/>
      <c r="AL244" s="16">
        <f t="shared" si="8"/>
        <v>0</v>
      </c>
      <c r="AM244" s="47"/>
      <c r="AN244" s="47"/>
      <c r="AO244" s="47">
        <v>242257</v>
      </c>
      <c r="AP244" s="47">
        <v>242257</v>
      </c>
      <c r="AQ244" s="47">
        <v>242257</v>
      </c>
      <c r="AR244" s="17">
        <v>24600</v>
      </c>
      <c r="AS244" s="141" t="e">
        <f t="shared" ref="AS244:AS278" si="9">M244-AC244</f>
        <v>#VALUE!</v>
      </c>
      <c r="AT244" s="19"/>
    </row>
    <row r="245" spans="1:46" s="23" customFormat="1" ht="90" hidden="1" x14ac:dyDescent="0.2">
      <c r="A245" s="19" t="s">
        <v>42</v>
      </c>
      <c r="B245" s="19" t="s">
        <v>277</v>
      </c>
      <c r="C245" s="19" t="s">
        <v>276</v>
      </c>
      <c r="D245" s="19" t="s">
        <v>11</v>
      </c>
      <c r="E245" s="19" t="s">
        <v>454</v>
      </c>
      <c r="F245" s="28" t="s">
        <v>1817</v>
      </c>
      <c r="G245" s="19" t="s">
        <v>551</v>
      </c>
      <c r="H245" s="18" t="s">
        <v>269</v>
      </c>
      <c r="I245" s="18" t="s">
        <v>271</v>
      </c>
      <c r="J245" s="17">
        <v>56000</v>
      </c>
      <c r="K245" s="64"/>
      <c r="L245" s="64"/>
      <c r="M245" s="35" t="s">
        <v>137</v>
      </c>
      <c r="N245" s="19"/>
      <c r="O245" s="19" t="s">
        <v>2727</v>
      </c>
      <c r="P245" s="47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v>56000</v>
      </c>
      <c r="AE245" s="20" t="s">
        <v>2729</v>
      </c>
      <c r="AF245" s="19" t="s">
        <v>2457</v>
      </c>
      <c r="AG245" s="19" t="s">
        <v>2457</v>
      </c>
      <c r="AH245" s="20" t="s">
        <v>1273</v>
      </c>
      <c r="AI245" s="19" t="s">
        <v>1570</v>
      </c>
      <c r="AJ245" s="16"/>
      <c r="AK245" s="16">
        <v>56000</v>
      </c>
      <c r="AL245" s="16">
        <f t="shared" si="8"/>
        <v>0</v>
      </c>
      <c r="AM245" s="47"/>
      <c r="AN245" s="47"/>
      <c r="AO245" s="47"/>
      <c r="AP245" s="47"/>
      <c r="AQ245" s="19"/>
      <c r="AR245" s="17">
        <v>56000</v>
      </c>
      <c r="AS245" s="141" t="e">
        <f t="shared" si="9"/>
        <v>#VALUE!</v>
      </c>
      <c r="AT245" s="19"/>
    </row>
    <row r="246" spans="1:46" s="23" customFormat="1" ht="90" hidden="1" x14ac:dyDescent="0.2">
      <c r="A246" s="19" t="s">
        <v>42</v>
      </c>
      <c r="B246" s="19" t="s">
        <v>277</v>
      </c>
      <c r="C246" s="19" t="s">
        <v>276</v>
      </c>
      <c r="D246" s="19" t="s">
        <v>11</v>
      </c>
      <c r="E246" s="19" t="s">
        <v>454</v>
      </c>
      <c r="F246" s="28" t="s">
        <v>1818</v>
      </c>
      <c r="G246" s="19" t="s">
        <v>552</v>
      </c>
      <c r="H246" s="18" t="s">
        <v>317</v>
      </c>
      <c r="I246" s="18" t="s">
        <v>553</v>
      </c>
      <c r="J246" s="17">
        <v>40000</v>
      </c>
      <c r="K246" s="64"/>
      <c r="L246" s="64"/>
      <c r="M246" s="35" t="s">
        <v>137</v>
      </c>
      <c r="N246" s="19"/>
      <c r="O246" s="19" t="s">
        <v>2723</v>
      </c>
      <c r="P246" s="47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9"/>
      <c r="AE246" s="20" t="s">
        <v>2726</v>
      </c>
      <c r="AF246" s="19"/>
      <c r="AG246" s="19" t="s">
        <v>2456</v>
      </c>
      <c r="AH246" s="20" t="s">
        <v>1270</v>
      </c>
      <c r="AI246" s="19" t="s">
        <v>1570</v>
      </c>
      <c r="AJ246" s="17">
        <v>40000</v>
      </c>
      <c r="AK246" s="16"/>
      <c r="AL246" s="16">
        <f t="shared" si="8"/>
        <v>0</v>
      </c>
      <c r="AM246" s="47"/>
      <c r="AN246" s="47"/>
      <c r="AO246" s="47">
        <v>242257</v>
      </c>
      <c r="AP246" s="47">
        <v>242257</v>
      </c>
      <c r="AQ246" s="47">
        <v>242257</v>
      </c>
      <c r="AR246" s="17">
        <v>40000</v>
      </c>
      <c r="AS246" s="141" t="e">
        <f t="shared" si="9"/>
        <v>#VALUE!</v>
      </c>
      <c r="AT246" s="19"/>
    </row>
    <row r="247" spans="1:46" s="23" customFormat="1" ht="90" hidden="1" x14ac:dyDescent="0.2">
      <c r="A247" s="19" t="s">
        <v>42</v>
      </c>
      <c r="B247" s="19" t="s">
        <v>277</v>
      </c>
      <c r="C247" s="19" t="s">
        <v>276</v>
      </c>
      <c r="D247" s="19" t="s">
        <v>11</v>
      </c>
      <c r="E247" s="19" t="s">
        <v>454</v>
      </c>
      <c r="F247" s="28" t="s">
        <v>1819</v>
      </c>
      <c r="G247" s="19" t="s">
        <v>554</v>
      </c>
      <c r="H247" s="18" t="s">
        <v>317</v>
      </c>
      <c r="I247" s="18" t="s">
        <v>553</v>
      </c>
      <c r="J247" s="17">
        <v>40000</v>
      </c>
      <c r="K247" s="64"/>
      <c r="L247" s="64"/>
      <c r="M247" s="35" t="s">
        <v>137</v>
      </c>
      <c r="N247" s="19"/>
      <c r="O247" s="19" t="s">
        <v>2723</v>
      </c>
      <c r="P247" s="47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9"/>
      <c r="AE247" s="20" t="s">
        <v>2726</v>
      </c>
      <c r="AF247" s="19"/>
      <c r="AG247" s="19" t="s">
        <v>2456</v>
      </c>
      <c r="AH247" s="20" t="s">
        <v>1270</v>
      </c>
      <c r="AI247" s="19" t="s">
        <v>1570</v>
      </c>
      <c r="AJ247" s="17">
        <v>40000</v>
      </c>
      <c r="AK247" s="16"/>
      <c r="AL247" s="16">
        <f t="shared" si="8"/>
        <v>0</v>
      </c>
      <c r="AM247" s="47"/>
      <c r="AN247" s="47"/>
      <c r="AO247" s="47">
        <v>242257</v>
      </c>
      <c r="AP247" s="47">
        <v>242257</v>
      </c>
      <c r="AQ247" s="47">
        <v>242257</v>
      </c>
      <c r="AR247" s="17">
        <v>40000</v>
      </c>
      <c r="AS247" s="141" t="e">
        <f t="shared" si="9"/>
        <v>#VALUE!</v>
      </c>
      <c r="AT247" s="19"/>
    </row>
    <row r="248" spans="1:46" s="23" customFormat="1" ht="90" hidden="1" x14ac:dyDescent="0.2">
      <c r="A248" s="19" t="s">
        <v>42</v>
      </c>
      <c r="B248" s="19" t="s">
        <v>277</v>
      </c>
      <c r="C248" s="19" t="s">
        <v>276</v>
      </c>
      <c r="D248" s="19" t="s">
        <v>11</v>
      </c>
      <c r="E248" s="19" t="s">
        <v>454</v>
      </c>
      <c r="F248" s="28" t="s">
        <v>1820</v>
      </c>
      <c r="G248" s="19" t="s">
        <v>555</v>
      </c>
      <c r="H248" s="18" t="s">
        <v>459</v>
      </c>
      <c r="I248" s="18" t="s">
        <v>268</v>
      </c>
      <c r="J248" s="17">
        <v>40000</v>
      </c>
      <c r="K248" s="64"/>
      <c r="L248" s="64"/>
      <c r="M248" s="35" t="s">
        <v>137</v>
      </c>
      <c r="N248" s="19"/>
      <c r="O248" s="19" t="s">
        <v>2723</v>
      </c>
      <c r="P248" s="47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9"/>
      <c r="AE248" s="20" t="s">
        <v>2726</v>
      </c>
      <c r="AF248" s="19"/>
      <c r="AG248" s="19" t="s">
        <v>2456</v>
      </c>
      <c r="AH248" s="20" t="s">
        <v>1270</v>
      </c>
      <c r="AI248" s="19" t="s">
        <v>1570</v>
      </c>
      <c r="AJ248" s="17">
        <v>40000</v>
      </c>
      <c r="AK248" s="16"/>
      <c r="AL248" s="16">
        <f t="shared" si="8"/>
        <v>0</v>
      </c>
      <c r="AM248" s="47"/>
      <c r="AN248" s="47"/>
      <c r="AO248" s="47">
        <v>242257</v>
      </c>
      <c r="AP248" s="47">
        <v>242257</v>
      </c>
      <c r="AQ248" s="47">
        <v>242257</v>
      </c>
      <c r="AR248" s="17">
        <v>40000</v>
      </c>
      <c r="AS248" s="141" t="e">
        <f t="shared" si="9"/>
        <v>#VALUE!</v>
      </c>
      <c r="AT248" s="19"/>
    </row>
    <row r="249" spans="1:46" s="23" customFormat="1" ht="72" hidden="1" x14ac:dyDescent="0.2">
      <c r="A249" s="19" t="s">
        <v>42</v>
      </c>
      <c r="B249" s="19" t="s">
        <v>277</v>
      </c>
      <c r="C249" s="19" t="s">
        <v>276</v>
      </c>
      <c r="D249" s="19" t="s">
        <v>11</v>
      </c>
      <c r="E249" s="19" t="s">
        <v>454</v>
      </c>
      <c r="F249" s="28" t="s">
        <v>1821</v>
      </c>
      <c r="G249" s="19" t="s">
        <v>556</v>
      </c>
      <c r="H249" s="18" t="s">
        <v>270</v>
      </c>
      <c r="I249" s="18" t="s">
        <v>274</v>
      </c>
      <c r="J249" s="17">
        <v>50000</v>
      </c>
      <c r="K249" s="64"/>
      <c r="L249" s="64"/>
      <c r="M249" s="35" t="s">
        <v>137</v>
      </c>
      <c r="N249" s="19"/>
      <c r="O249" s="19"/>
      <c r="P249" s="19"/>
      <c r="Q249" s="19"/>
      <c r="R249" s="19"/>
      <c r="S249" s="19"/>
      <c r="T249" s="19"/>
      <c r="U249" s="19"/>
      <c r="V249" s="19"/>
      <c r="W249" s="17">
        <v>50000</v>
      </c>
      <c r="X249" s="18">
        <v>1</v>
      </c>
      <c r="Y249" s="46"/>
      <c r="Z249" s="19"/>
      <c r="AA249" s="19"/>
      <c r="AB249" s="19"/>
      <c r="AC249" s="19"/>
      <c r="AD249" s="19"/>
      <c r="AE249" s="20" t="s">
        <v>1274</v>
      </c>
      <c r="AF249" s="20" t="s">
        <v>1571</v>
      </c>
      <c r="AG249" s="19" t="s">
        <v>3467</v>
      </c>
      <c r="AH249" s="20" t="s">
        <v>1274</v>
      </c>
      <c r="AI249" s="19" t="s">
        <v>1569</v>
      </c>
      <c r="AJ249" s="16"/>
      <c r="AK249" s="16"/>
      <c r="AL249" s="16">
        <f t="shared" si="8"/>
        <v>50000</v>
      </c>
      <c r="AM249" s="47">
        <v>242247</v>
      </c>
      <c r="AN249" s="47">
        <v>242247</v>
      </c>
      <c r="AO249" s="47">
        <v>242277</v>
      </c>
      <c r="AP249" s="47">
        <v>242277</v>
      </c>
      <c r="AQ249" s="47">
        <v>242282</v>
      </c>
      <c r="AR249" s="17">
        <v>50000</v>
      </c>
      <c r="AS249" s="141"/>
      <c r="AT249" s="19"/>
    </row>
    <row r="250" spans="1:46" s="23" customFormat="1" ht="90" hidden="1" x14ac:dyDescent="0.2">
      <c r="A250" s="19" t="s">
        <v>42</v>
      </c>
      <c r="B250" s="19" t="s">
        <v>277</v>
      </c>
      <c r="C250" s="19" t="s">
        <v>276</v>
      </c>
      <c r="D250" s="19" t="s">
        <v>21</v>
      </c>
      <c r="E250" s="19" t="s">
        <v>454</v>
      </c>
      <c r="F250" s="28" t="s">
        <v>1822</v>
      </c>
      <c r="G250" s="19" t="s">
        <v>557</v>
      </c>
      <c r="H250" s="18" t="s">
        <v>270</v>
      </c>
      <c r="I250" s="18" t="s">
        <v>271</v>
      </c>
      <c r="J250" s="17">
        <v>10200</v>
      </c>
      <c r="K250" s="64"/>
      <c r="L250" s="64"/>
      <c r="M250" s="35" t="s">
        <v>137</v>
      </c>
      <c r="N250" s="19"/>
      <c r="O250" s="19" t="s">
        <v>2730</v>
      </c>
      <c r="P250" s="47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v>10200</v>
      </c>
      <c r="AE250" s="20" t="s">
        <v>2729</v>
      </c>
      <c r="AF250" s="19" t="s">
        <v>2457</v>
      </c>
      <c r="AG250" s="19" t="s">
        <v>2457</v>
      </c>
      <c r="AH250" s="20" t="s">
        <v>1276</v>
      </c>
      <c r="AI250" s="19" t="s">
        <v>1570</v>
      </c>
      <c r="AJ250" s="16"/>
      <c r="AK250" s="17">
        <v>10200</v>
      </c>
      <c r="AL250" s="16">
        <f t="shared" si="8"/>
        <v>0</v>
      </c>
      <c r="AM250" s="47"/>
      <c r="AN250" s="47"/>
      <c r="AO250" s="47"/>
      <c r="AP250" s="47"/>
      <c r="AQ250" s="47"/>
      <c r="AR250" s="17"/>
      <c r="AS250" s="141" t="e">
        <f t="shared" si="9"/>
        <v>#VALUE!</v>
      </c>
      <c r="AT250" s="19"/>
    </row>
    <row r="251" spans="1:46" s="23" customFormat="1" ht="90" hidden="1" x14ac:dyDescent="0.2">
      <c r="A251" s="19" t="s">
        <v>42</v>
      </c>
      <c r="B251" s="19" t="s">
        <v>277</v>
      </c>
      <c r="C251" s="19" t="s">
        <v>276</v>
      </c>
      <c r="D251" s="19" t="s">
        <v>21</v>
      </c>
      <c r="E251" s="19" t="s">
        <v>454</v>
      </c>
      <c r="F251" s="28" t="s">
        <v>1823</v>
      </c>
      <c r="G251" s="19" t="s">
        <v>558</v>
      </c>
      <c r="H251" s="18" t="s">
        <v>270</v>
      </c>
      <c r="I251" s="18" t="s">
        <v>274</v>
      </c>
      <c r="J251" s="17">
        <v>7000</v>
      </c>
      <c r="K251" s="64"/>
      <c r="L251" s="64"/>
      <c r="M251" s="35" t="s">
        <v>137</v>
      </c>
      <c r="N251" s="19"/>
      <c r="O251" s="19" t="s">
        <v>2734</v>
      </c>
      <c r="P251" s="47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v>7000</v>
      </c>
      <c r="AE251" s="20" t="s">
        <v>2729</v>
      </c>
      <c r="AF251" s="19" t="s">
        <v>2457</v>
      </c>
      <c r="AG251" s="19" t="s">
        <v>2457</v>
      </c>
      <c r="AH251" s="20" t="s">
        <v>1270</v>
      </c>
      <c r="AI251" s="19" t="s">
        <v>1570</v>
      </c>
      <c r="AJ251" s="16"/>
      <c r="AK251" s="17">
        <v>7000</v>
      </c>
      <c r="AL251" s="16">
        <f t="shared" si="8"/>
        <v>0</v>
      </c>
      <c r="AM251" s="47"/>
      <c r="AN251" s="47"/>
      <c r="AO251" s="47"/>
      <c r="AP251" s="47"/>
      <c r="AQ251" s="47"/>
      <c r="AR251" s="17"/>
      <c r="AS251" s="141" t="e">
        <f t="shared" si="9"/>
        <v>#VALUE!</v>
      </c>
      <c r="AT251" s="19"/>
    </row>
    <row r="252" spans="1:46" s="23" customFormat="1" ht="72" hidden="1" x14ac:dyDescent="0.2">
      <c r="A252" s="19" t="s">
        <v>42</v>
      </c>
      <c r="B252" s="19" t="s">
        <v>277</v>
      </c>
      <c r="C252" s="19" t="s">
        <v>276</v>
      </c>
      <c r="D252" s="19" t="s">
        <v>13</v>
      </c>
      <c r="E252" s="19" t="s">
        <v>454</v>
      </c>
      <c r="F252" s="28" t="s">
        <v>1824</v>
      </c>
      <c r="G252" s="19" t="s">
        <v>559</v>
      </c>
      <c r="H252" s="18" t="s">
        <v>270</v>
      </c>
      <c r="I252" s="18" t="s">
        <v>271</v>
      </c>
      <c r="J252" s="17">
        <v>1600000</v>
      </c>
      <c r="K252" s="35" t="s">
        <v>137</v>
      </c>
      <c r="L252" s="64"/>
      <c r="M252" s="64"/>
      <c r="N252" s="19"/>
      <c r="O252" s="19"/>
      <c r="P252" s="19"/>
      <c r="Q252" s="52" t="s">
        <v>2737</v>
      </c>
      <c r="R252" s="19" t="s">
        <v>1279</v>
      </c>
      <c r="S252" s="19" t="s">
        <v>72</v>
      </c>
      <c r="T252" s="19"/>
      <c r="U252" s="19"/>
      <c r="V252" s="19"/>
      <c r="W252" s="19"/>
      <c r="X252" s="18">
        <v>1</v>
      </c>
      <c r="Y252" s="46"/>
      <c r="Z252" s="19"/>
      <c r="AA252" s="19"/>
      <c r="AB252" s="19"/>
      <c r="AC252" s="19"/>
      <c r="AD252" s="19"/>
      <c r="AE252" s="20" t="s">
        <v>2738</v>
      </c>
      <c r="AF252" s="20" t="s">
        <v>3479</v>
      </c>
      <c r="AG252" s="19" t="s">
        <v>3467</v>
      </c>
      <c r="AH252" s="20" t="s">
        <v>1277</v>
      </c>
      <c r="AI252" s="19" t="s">
        <v>1571</v>
      </c>
      <c r="AJ252" s="16"/>
      <c r="AK252" s="16"/>
      <c r="AL252" s="16">
        <f t="shared" si="8"/>
        <v>1600000</v>
      </c>
      <c r="AM252" s="47">
        <v>242250</v>
      </c>
      <c r="AN252" s="47">
        <v>242250</v>
      </c>
      <c r="AO252" s="47">
        <v>242281</v>
      </c>
      <c r="AP252" s="47">
        <v>242281</v>
      </c>
      <c r="AQ252" s="47">
        <v>242284</v>
      </c>
      <c r="AR252" s="17"/>
      <c r="AS252" s="141"/>
      <c r="AT252" s="19"/>
    </row>
    <row r="253" spans="1:46" s="23" customFormat="1" ht="90" hidden="1" x14ac:dyDescent="0.2">
      <c r="A253" s="19" t="s">
        <v>42</v>
      </c>
      <c r="B253" s="19" t="s">
        <v>277</v>
      </c>
      <c r="C253" s="19" t="s">
        <v>276</v>
      </c>
      <c r="D253" s="19" t="s">
        <v>13</v>
      </c>
      <c r="E253" s="19" t="s">
        <v>454</v>
      </c>
      <c r="F253" s="28" t="s">
        <v>1825</v>
      </c>
      <c r="G253" s="19" t="s">
        <v>560</v>
      </c>
      <c r="H253" s="18" t="s">
        <v>269</v>
      </c>
      <c r="I253" s="18" t="s">
        <v>281</v>
      </c>
      <c r="J253" s="17">
        <v>43600</v>
      </c>
      <c r="K253" s="65"/>
      <c r="L253" s="64"/>
      <c r="M253" s="35" t="s">
        <v>137</v>
      </c>
      <c r="N253" s="19"/>
      <c r="O253" s="19" t="s">
        <v>2739</v>
      </c>
      <c r="P253" s="47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v>43600</v>
      </c>
      <c r="AE253" s="20" t="s">
        <v>2729</v>
      </c>
      <c r="AF253" s="19" t="s">
        <v>2457</v>
      </c>
      <c r="AG253" s="19" t="s">
        <v>2457</v>
      </c>
      <c r="AH253" s="20" t="s">
        <v>1280</v>
      </c>
      <c r="AI253" s="19" t="s">
        <v>1570</v>
      </c>
      <c r="AJ253" s="16"/>
      <c r="AK253" s="17">
        <v>43600</v>
      </c>
      <c r="AL253" s="16">
        <f t="shared" si="8"/>
        <v>0</v>
      </c>
      <c r="AM253" s="47"/>
      <c r="AN253" s="47"/>
      <c r="AO253" s="47"/>
      <c r="AP253" s="47"/>
      <c r="AQ253" s="47"/>
      <c r="AR253" s="17"/>
      <c r="AS253" s="141" t="e">
        <f t="shared" si="9"/>
        <v>#VALUE!</v>
      </c>
      <c r="AT253" s="19"/>
    </row>
    <row r="254" spans="1:46" s="23" customFormat="1" ht="72" hidden="1" x14ac:dyDescent="0.2">
      <c r="A254" s="19" t="s">
        <v>42</v>
      </c>
      <c r="B254" s="19" t="s">
        <v>277</v>
      </c>
      <c r="C254" s="19" t="s">
        <v>276</v>
      </c>
      <c r="D254" s="19" t="s">
        <v>13</v>
      </c>
      <c r="E254" s="19" t="s">
        <v>454</v>
      </c>
      <c r="F254" s="28" t="s">
        <v>1826</v>
      </c>
      <c r="G254" s="19" t="s">
        <v>561</v>
      </c>
      <c r="H254" s="18" t="s">
        <v>269</v>
      </c>
      <c r="I254" s="18" t="s">
        <v>421</v>
      </c>
      <c r="J254" s="17">
        <v>100000</v>
      </c>
      <c r="K254" s="35" t="s">
        <v>137</v>
      </c>
      <c r="L254" s="64"/>
      <c r="M254" s="64"/>
      <c r="N254" s="19"/>
      <c r="O254" s="19"/>
      <c r="P254" s="19"/>
      <c r="Q254" s="52" t="s">
        <v>2737</v>
      </c>
      <c r="R254" s="19" t="s">
        <v>1279</v>
      </c>
      <c r="S254" s="19" t="s">
        <v>72</v>
      </c>
      <c r="T254" s="19"/>
      <c r="U254" s="19"/>
      <c r="V254" s="19"/>
      <c r="W254" s="19"/>
      <c r="X254" s="18">
        <v>1</v>
      </c>
      <c r="Y254" s="46"/>
      <c r="Z254" s="19"/>
      <c r="AA254" s="19"/>
      <c r="AB254" s="19"/>
      <c r="AC254" s="19"/>
      <c r="AD254" s="19"/>
      <c r="AE254" s="20" t="s">
        <v>2738</v>
      </c>
      <c r="AF254" s="20" t="s">
        <v>3479</v>
      </c>
      <c r="AG254" s="19" t="s">
        <v>3467</v>
      </c>
      <c r="AH254" s="20" t="s">
        <v>1277</v>
      </c>
      <c r="AI254" s="19" t="s">
        <v>1571</v>
      </c>
      <c r="AJ254" s="16"/>
      <c r="AK254" s="16"/>
      <c r="AL254" s="16">
        <f t="shared" si="8"/>
        <v>100000</v>
      </c>
      <c r="AM254" s="47">
        <v>242250</v>
      </c>
      <c r="AN254" s="47">
        <v>242250</v>
      </c>
      <c r="AO254" s="47">
        <v>242281</v>
      </c>
      <c r="AP254" s="47">
        <v>242281</v>
      </c>
      <c r="AQ254" s="47">
        <v>242284</v>
      </c>
      <c r="AR254" s="17"/>
      <c r="AS254" s="141"/>
      <c r="AT254" s="19"/>
    </row>
    <row r="255" spans="1:46" s="23" customFormat="1" ht="72" hidden="1" x14ac:dyDescent="0.2">
      <c r="A255" s="19" t="s">
        <v>42</v>
      </c>
      <c r="B255" s="19" t="s">
        <v>277</v>
      </c>
      <c r="C255" s="19" t="s">
        <v>276</v>
      </c>
      <c r="D255" s="19" t="s">
        <v>13</v>
      </c>
      <c r="E255" s="19" t="s">
        <v>454</v>
      </c>
      <c r="F255" s="28" t="s">
        <v>1827</v>
      </c>
      <c r="G255" s="19" t="s">
        <v>562</v>
      </c>
      <c r="H255" s="18" t="s">
        <v>319</v>
      </c>
      <c r="I255" s="18" t="s">
        <v>274</v>
      </c>
      <c r="J255" s="17">
        <v>180000</v>
      </c>
      <c r="K255" s="35" t="s">
        <v>137</v>
      </c>
      <c r="L255" s="64"/>
      <c r="M255" s="64"/>
      <c r="N255" s="19"/>
      <c r="O255" s="19"/>
      <c r="P255" s="19"/>
      <c r="Q255" s="52" t="s">
        <v>2737</v>
      </c>
      <c r="R255" s="19" t="s">
        <v>1279</v>
      </c>
      <c r="S255" s="19" t="s">
        <v>72</v>
      </c>
      <c r="T255" s="19"/>
      <c r="U255" s="19"/>
      <c r="V255" s="19"/>
      <c r="W255" s="19"/>
      <c r="X255" s="18">
        <v>1</v>
      </c>
      <c r="Y255" s="46"/>
      <c r="Z255" s="19"/>
      <c r="AA255" s="19"/>
      <c r="AB255" s="19"/>
      <c r="AC255" s="19"/>
      <c r="AD255" s="19"/>
      <c r="AE255" s="20" t="s">
        <v>2738</v>
      </c>
      <c r="AF255" s="20" t="s">
        <v>3479</v>
      </c>
      <c r="AG255" s="19" t="s">
        <v>3467</v>
      </c>
      <c r="AH255" s="20" t="s">
        <v>1277</v>
      </c>
      <c r="AI255" s="19" t="s">
        <v>1571</v>
      </c>
      <c r="AJ255" s="16"/>
      <c r="AK255" s="16"/>
      <c r="AL255" s="16">
        <f t="shared" si="8"/>
        <v>180000</v>
      </c>
      <c r="AM255" s="47">
        <v>242250</v>
      </c>
      <c r="AN255" s="47">
        <v>242250</v>
      </c>
      <c r="AO255" s="47">
        <v>242281</v>
      </c>
      <c r="AP255" s="47">
        <v>242281</v>
      </c>
      <c r="AQ255" s="47">
        <v>242284</v>
      </c>
      <c r="AR255" s="17"/>
      <c r="AS255" s="141"/>
      <c r="AT255" s="19"/>
    </row>
    <row r="256" spans="1:46" s="23" customFormat="1" ht="72" x14ac:dyDescent="0.2">
      <c r="A256" s="19" t="s">
        <v>42</v>
      </c>
      <c r="B256" s="19" t="s">
        <v>277</v>
      </c>
      <c r="C256" s="19" t="s">
        <v>276</v>
      </c>
      <c r="D256" s="19" t="s">
        <v>18</v>
      </c>
      <c r="E256" s="19" t="s">
        <v>454</v>
      </c>
      <c r="F256" s="28" t="s">
        <v>1828</v>
      </c>
      <c r="G256" s="19" t="s">
        <v>563</v>
      </c>
      <c r="H256" s="18" t="s">
        <v>272</v>
      </c>
      <c r="I256" s="18" t="s">
        <v>274</v>
      </c>
      <c r="J256" s="17">
        <v>225000</v>
      </c>
      <c r="K256" s="35" t="s">
        <v>137</v>
      </c>
      <c r="L256" s="64"/>
      <c r="M256" s="64"/>
      <c r="N256" s="19"/>
      <c r="O256" s="19"/>
      <c r="P256" s="19"/>
      <c r="Q256" s="19" t="s">
        <v>2737</v>
      </c>
      <c r="R256" s="19" t="s">
        <v>1279</v>
      </c>
      <c r="S256" s="19" t="s">
        <v>72</v>
      </c>
      <c r="T256" s="144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9"/>
      <c r="AC256" s="19"/>
      <c r="AD256" s="19"/>
      <c r="AE256" s="20" t="s">
        <v>2744</v>
      </c>
      <c r="AF256" s="20"/>
      <c r="AG256" s="20" t="s">
        <v>2456</v>
      </c>
      <c r="AH256" s="20" t="s">
        <v>1277</v>
      </c>
      <c r="AI256" s="19" t="s">
        <v>1571</v>
      </c>
      <c r="AJ256" s="16">
        <v>223500</v>
      </c>
      <c r="AK256" s="16"/>
      <c r="AL256" s="16">
        <f t="shared" si="8"/>
        <v>1500</v>
      </c>
      <c r="AM256" s="47">
        <v>242240</v>
      </c>
      <c r="AN256" s="47">
        <v>242240</v>
      </c>
      <c r="AO256" s="47">
        <v>242299</v>
      </c>
      <c r="AP256" s="47">
        <v>242299</v>
      </c>
      <c r="AQ256" s="47">
        <v>242302</v>
      </c>
      <c r="AR256" s="17">
        <v>223500</v>
      </c>
      <c r="AS256" s="141">
        <f t="shared" ref="AS256:AS266" si="10">M256-AC256</f>
        <v>0</v>
      </c>
      <c r="AT256" s="19"/>
    </row>
    <row r="257" spans="1:46" s="23" customFormat="1" ht="72" x14ac:dyDescent="0.2">
      <c r="A257" s="19" t="s">
        <v>42</v>
      </c>
      <c r="B257" s="19" t="s">
        <v>277</v>
      </c>
      <c r="C257" s="19" t="s">
        <v>276</v>
      </c>
      <c r="D257" s="19" t="s">
        <v>18</v>
      </c>
      <c r="E257" s="19" t="s">
        <v>454</v>
      </c>
      <c r="F257" s="28" t="s">
        <v>1829</v>
      </c>
      <c r="G257" s="19" t="s">
        <v>564</v>
      </c>
      <c r="H257" s="18" t="s">
        <v>270</v>
      </c>
      <c r="I257" s="18" t="s">
        <v>268</v>
      </c>
      <c r="J257" s="17">
        <v>40000</v>
      </c>
      <c r="K257" s="35" t="s">
        <v>137</v>
      </c>
      <c r="L257" s="64"/>
      <c r="M257" s="64"/>
      <c r="N257" s="19"/>
      <c r="O257" s="19"/>
      <c r="P257" s="19"/>
      <c r="Q257" s="19" t="s">
        <v>2737</v>
      </c>
      <c r="R257" s="19" t="s">
        <v>1279</v>
      </c>
      <c r="S257" s="19" t="s">
        <v>72</v>
      </c>
      <c r="T257" s="145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9"/>
      <c r="AC257" s="19"/>
      <c r="AD257" s="19"/>
      <c r="AE257" s="20" t="s">
        <v>2744</v>
      </c>
      <c r="AF257" s="20"/>
      <c r="AG257" s="20" t="s">
        <v>2456</v>
      </c>
      <c r="AH257" s="20" t="s">
        <v>1277</v>
      </c>
      <c r="AI257" s="19" t="s">
        <v>1571</v>
      </c>
      <c r="AJ257" s="16">
        <v>39500</v>
      </c>
      <c r="AK257" s="16"/>
      <c r="AL257" s="16">
        <f t="shared" si="8"/>
        <v>500</v>
      </c>
      <c r="AM257" s="47">
        <v>242240</v>
      </c>
      <c r="AN257" s="47">
        <v>242240</v>
      </c>
      <c r="AO257" s="47">
        <v>242299</v>
      </c>
      <c r="AP257" s="47">
        <v>242299</v>
      </c>
      <c r="AQ257" s="47">
        <v>242302</v>
      </c>
      <c r="AR257" s="17">
        <v>39500</v>
      </c>
      <c r="AS257" s="141">
        <f t="shared" si="10"/>
        <v>0</v>
      </c>
      <c r="AT257" s="19"/>
    </row>
    <row r="258" spans="1:46" s="23" customFormat="1" ht="72" hidden="1" x14ac:dyDescent="0.2">
      <c r="A258" s="19" t="s">
        <v>42</v>
      </c>
      <c r="B258" s="19" t="s">
        <v>277</v>
      </c>
      <c r="C258" s="19" t="s">
        <v>276</v>
      </c>
      <c r="D258" s="19" t="s">
        <v>18</v>
      </c>
      <c r="E258" s="19" t="s">
        <v>454</v>
      </c>
      <c r="F258" s="28" t="s">
        <v>1830</v>
      </c>
      <c r="G258" s="19" t="s">
        <v>565</v>
      </c>
      <c r="H258" s="18" t="s">
        <v>270</v>
      </c>
      <c r="I258" s="18" t="s">
        <v>268</v>
      </c>
      <c r="J258" s="17">
        <v>35000</v>
      </c>
      <c r="K258" s="35" t="s">
        <v>137</v>
      </c>
      <c r="L258" s="64"/>
      <c r="M258" s="64"/>
      <c r="N258" s="19"/>
      <c r="O258" s="19"/>
      <c r="P258" s="19"/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9"/>
      <c r="AC258" s="19"/>
      <c r="AD258" s="19"/>
      <c r="AE258" s="20" t="s">
        <v>2744</v>
      </c>
      <c r="AF258" s="20"/>
      <c r="AG258" s="20" t="s">
        <v>2456</v>
      </c>
      <c r="AH258" s="20" t="s">
        <v>1277</v>
      </c>
      <c r="AI258" s="19" t="s">
        <v>1571</v>
      </c>
      <c r="AJ258" s="17">
        <v>35000</v>
      </c>
      <c r="AK258" s="16"/>
      <c r="AL258" s="16">
        <f t="shared" si="8"/>
        <v>0</v>
      </c>
      <c r="AM258" s="47">
        <v>242240</v>
      </c>
      <c r="AN258" s="47">
        <v>242240</v>
      </c>
      <c r="AO258" s="47">
        <v>242299</v>
      </c>
      <c r="AP258" s="47">
        <v>242299</v>
      </c>
      <c r="AQ258" s="47">
        <v>242302</v>
      </c>
      <c r="AR258" s="17">
        <v>35000</v>
      </c>
      <c r="AS258" s="141">
        <f t="shared" si="10"/>
        <v>0</v>
      </c>
      <c r="AT258" s="19"/>
    </row>
    <row r="259" spans="1:46" s="23" customFormat="1" ht="72" hidden="1" x14ac:dyDescent="0.2">
      <c r="A259" s="19" t="s">
        <v>42</v>
      </c>
      <c r="B259" s="19" t="s">
        <v>277</v>
      </c>
      <c r="C259" s="19" t="s">
        <v>276</v>
      </c>
      <c r="D259" s="19" t="s">
        <v>18</v>
      </c>
      <c r="E259" s="19" t="s">
        <v>454</v>
      </c>
      <c r="F259" s="28" t="s">
        <v>1831</v>
      </c>
      <c r="G259" s="19" t="s">
        <v>566</v>
      </c>
      <c r="H259" s="18" t="s">
        <v>269</v>
      </c>
      <c r="I259" s="18" t="s">
        <v>271</v>
      </c>
      <c r="J259" s="17">
        <v>100000</v>
      </c>
      <c r="K259" s="35" t="s">
        <v>137</v>
      </c>
      <c r="L259" s="64"/>
      <c r="M259" s="64"/>
      <c r="N259" s="19"/>
      <c r="O259" s="19"/>
      <c r="P259" s="19"/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9"/>
      <c r="AC259" s="19"/>
      <c r="AD259" s="19"/>
      <c r="AE259" s="20" t="s">
        <v>2744</v>
      </c>
      <c r="AF259" s="20"/>
      <c r="AG259" s="20" t="s">
        <v>2456</v>
      </c>
      <c r="AH259" s="20" t="s">
        <v>1277</v>
      </c>
      <c r="AI259" s="19" t="s">
        <v>1571</v>
      </c>
      <c r="AJ259" s="17">
        <v>100000</v>
      </c>
      <c r="AK259" s="16"/>
      <c r="AL259" s="16">
        <f t="shared" ref="AL259:AL322" si="11">J259-AJ259-AK259</f>
        <v>0</v>
      </c>
      <c r="AM259" s="47">
        <v>242240</v>
      </c>
      <c r="AN259" s="47">
        <v>242240</v>
      </c>
      <c r="AO259" s="47">
        <v>242299</v>
      </c>
      <c r="AP259" s="47">
        <v>242299</v>
      </c>
      <c r="AQ259" s="47">
        <v>242302</v>
      </c>
      <c r="AR259" s="17">
        <v>100000</v>
      </c>
      <c r="AS259" s="141">
        <f t="shared" si="10"/>
        <v>0</v>
      </c>
      <c r="AT259" s="19"/>
    </row>
    <row r="260" spans="1:46" s="23" customFormat="1" ht="72" hidden="1" x14ac:dyDescent="0.2">
      <c r="A260" s="19" t="s">
        <v>42</v>
      </c>
      <c r="B260" s="19" t="s">
        <v>277</v>
      </c>
      <c r="C260" s="19" t="s">
        <v>276</v>
      </c>
      <c r="D260" s="19" t="s">
        <v>18</v>
      </c>
      <c r="E260" s="19" t="s">
        <v>454</v>
      </c>
      <c r="F260" s="28" t="s">
        <v>1832</v>
      </c>
      <c r="G260" s="19" t="s">
        <v>567</v>
      </c>
      <c r="H260" s="18" t="s">
        <v>269</v>
      </c>
      <c r="I260" s="18" t="s">
        <v>275</v>
      </c>
      <c r="J260" s="17">
        <v>250000</v>
      </c>
      <c r="K260" s="35" t="s">
        <v>137</v>
      </c>
      <c r="L260" s="64"/>
      <c r="M260" s="64"/>
      <c r="N260" s="19"/>
      <c r="O260" s="19"/>
      <c r="P260" s="19"/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9"/>
      <c r="AC260" s="19"/>
      <c r="AD260" s="19"/>
      <c r="AE260" s="20" t="s">
        <v>2744</v>
      </c>
      <c r="AF260" s="20"/>
      <c r="AG260" s="20" t="s">
        <v>2456</v>
      </c>
      <c r="AH260" s="20" t="s">
        <v>1277</v>
      </c>
      <c r="AI260" s="19" t="s">
        <v>1571</v>
      </c>
      <c r="AJ260" s="17">
        <v>250000</v>
      </c>
      <c r="AK260" s="16"/>
      <c r="AL260" s="16">
        <f t="shared" si="11"/>
        <v>0</v>
      </c>
      <c r="AM260" s="47">
        <v>242240</v>
      </c>
      <c r="AN260" s="47">
        <v>242240</v>
      </c>
      <c r="AO260" s="47">
        <v>242299</v>
      </c>
      <c r="AP260" s="47">
        <v>242299</v>
      </c>
      <c r="AQ260" s="47">
        <v>242302</v>
      </c>
      <c r="AR260" s="17">
        <v>250000</v>
      </c>
      <c r="AS260" s="141">
        <f t="shared" si="10"/>
        <v>0</v>
      </c>
      <c r="AT260" s="19"/>
    </row>
    <row r="261" spans="1:46" s="23" customFormat="1" ht="72" hidden="1" x14ac:dyDescent="0.2">
      <c r="A261" s="19" t="s">
        <v>42</v>
      </c>
      <c r="B261" s="19" t="s">
        <v>277</v>
      </c>
      <c r="C261" s="19" t="s">
        <v>276</v>
      </c>
      <c r="D261" s="19" t="s">
        <v>18</v>
      </c>
      <c r="E261" s="19" t="s">
        <v>454</v>
      </c>
      <c r="F261" s="28" t="s">
        <v>1833</v>
      </c>
      <c r="G261" s="19" t="s">
        <v>568</v>
      </c>
      <c r="H261" s="18" t="s">
        <v>270</v>
      </c>
      <c r="I261" s="18" t="s">
        <v>268</v>
      </c>
      <c r="J261" s="17">
        <v>60000</v>
      </c>
      <c r="K261" s="35" t="s">
        <v>137</v>
      </c>
      <c r="L261" s="64"/>
      <c r="M261" s="64"/>
      <c r="N261" s="19"/>
      <c r="O261" s="19"/>
      <c r="P261" s="19"/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9"/>
      <c r="AC261" s="19"/>
      <c r="AD261" s="19"/>
      <c r="AE261" s="20" t="s">
        <v>2744</v>
      </c>
      <c r="AF261" s="20"/>
      <c r="AG261" s="20" t="s">
        <v>2456</v>
      </c>
      <c r="AH261" s="20" t="s">
        <v>1277</v>
      </c>
      <c r="AI261" s="19" t="s">
        <v>1571</v>
      </c>
      <c r="AJ261" s="17">
        <v>60000</v>
      </c>
      <c r="AK261" s="16"/>
      <c r="AL261" s="16">
        <f t="shared" si="11"/>
        <v>0</v>
      </c>
      <c r="AM261" s="47">
        <v>242240</v>
      </c>
      <c r="AN261" s="47">
        <v>242240</v>
      </c>
      <c r="AO261" s="47">
        <v>242299</v>
      </c>
      <c r="AP261" s="47">
        <v>242299</v>
      </c>
      <c r="AQ261" s="47">
        <v>242302</v>
      </c>
      <c r="AR261" s="17">
        <v>60000</v>
      </c>
      <c r="AS261" s="141">
        <f t="shared" si="10"/>
        <v>0</v>
      </c>
      <c r="AT261" s="19"/>
    </row>
    <row r="262" spans="1:46" s="23" customFormat="1" ht="72" x14ac:dyDescent="0.2">
      <c r="A262" s="19" t="s">
        <v>42</v>
      </c>
      <c r="B262" s="19" t="s">
        <v>277</v>
      </c>
      <c r="C262" s="19" t="s">
        <v>276</v>
      </c>
      <c r="D262" s="19" t="s">
        <v>18</v>
      </c>
      <c r="E262" s="19" t="s">
        <v>454</v>
      </c>
      <c r="F262" s="28" t="s">
        <v>1834</v>
      </c>
      <c r="G262" s="19" t="s">
        <v>569</v>
      </c>
      <c r="H262" s="18" t="s">
        <v>269</v>
      </c>
      <c r="I262" s="18" t="s">
        <v>268</v>
      </c>
      <c r="J262" s="17">
        <v>240000</v>
      </c>
      <c r="K262" s="35" t="s">
        <v>137</v>
      </c>
      <c r="L262" s="64"/>
      <c r="M262" s="64"/>
      <c r="N262" s="19"/>
      <c r="O262" s="19"/>
      <c r="P262" s="19"/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9"/>
      <c r="AC262" s="19"/>
      <c r="AD262" s="19"/>
      <c r="AE262" s="20" t="s">
        <v>2744</v>
      </c>
      <c r="AF262" s="20"/>
      <c r="AG262" s="20" t="s">
        <v>2456</v>
      </c>
      <c r="AH262" s="20" t="s">
        <v>1277</v>
      </c>
      <c r="AI262" s="19" t="s">
        <v>1571</v>
      </c>
      <c r="AJ262" s="16">
        <v>239000</v>
      </c>
      <c r="AK262" s="16"/>
      <c r="AL262" s="16">
        <f t="shared" si="11"/>
        <v>1000</v>
      </c>
      <c r="AM262" s="47">
        <v>242240</v>
      </c>
      <c r="AN262" s="47">
        <v>242240</v>
      </c>
      <c r="AO262" s="47">
        <v>242299</v>
      </c>
      <c r="AP262" s="47">
        <v>242299</v>
      </c>
      <c r="AQ262" s="47">
        <v>242302</v>
      </c>
      <c r="AR262" s="17">
        <v>239000</v>
      </c>
      <c r="AS262" s="141">
        <f t="shared" si="10"/>
        <v>0</v>
      </c>
      <c r="AT262" s="19"/>
    </row>
    <row r="263" spans="1:46" s="23" customFormat="1" ht="72" hidden="1" x14ac:dyDescent="0.2">
      <c r="A263" s="19" t="s">
        <v>42</v>
      </c>
      <c r="B263" s="19" t="s">
        <v>277</v>
      </c>
      <c r="C263" s="19" t="s">
        <v>276</v>
      </c>
      <c r="D263" s="19" t="s">
        <v>18</v>
      </c>
      <c r="E263" s="19" t="s">
        <v>454</v>
      </c>
      <c r="F263" s="28" t="s">
        <v>1835</v>
      </c>
      <c r="G263" s="19" t="s">
        <v>570</v>
      </c>
      <c r="H263" s="18" t="s">
        <v>272</v>
      </c>
      <c r="I263" s="18" t="s">
        <v>271</v>
      </c>
      <c r="J263" s="17">
        <v>450000</v>
      </c>
      <c r="K263" s="35" t="s">
        <v>137</v>
      </c>
      <c r="L263" s="64"/>
      <c r="M263" s="64"/>
      <c r="N263" s="19"/>
      <c r="O263" s="19"/>
      <c r="P263" s="19"/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9"/>
      <c r="AC263" s="19"/>
      <c r="AD263" s="19"/>
      <c r="AE263" s="20" t="s">
        <v>2744</v>
      </c>
      <c r="AF263" s="20"/>
      <c r="AG263" s="20" t="s">
        <v>2456</v>
      </c>
      <c r="AH263" s="20" t="s">
        <v>1277</v>
      </c>
      <c r="AI263" s="19" t="s">
        <v>1571</v>
      </c>
      <c r="AJ263" s="17">
        <v>450000</v>
      </c>
      <c r="AK263" s="16"/>
      <c r="AL263" s="16">
        <f t="shared" si="11"/>
        <v>0</v>
      </c>
      <c r="AM263" s="47">
        <v>242240</v>
      </c>
      <c r="AN263" s="47">
        <v>242240</v>
      </c>
      <c r="AO263" s="47">
        <v>242299</v>
      </c>
      <c r="AP263" s="47">
        <v>242299</v>
      </c>
      <c r="AQ263" s="47">
        <v>242302</v>
      </c>
      <c r="AR263" s="17">
        <v>450000</v>
      </c>
      <c r="AS263" s="141">
        <f t="shared" si="10"/>
        <v>0</v>
      </c>
      <c r="AT263" s="19"/>
    </row>
    <row r="264" spans="1:46" s="23" customFormat="1" ht="72" x14ac:dyDescent="0.2">
      <c r="A264" s="19" t="s">
        <v>42</v>
      </c>
      <c r="B264" s="19" t="s">
        <v>277</v>
      </c>
      <c r="C264" s="19" t="s">
        <v>276</v>
      </c>
      <c r="D264" s="19" t="s">
        <v>18</v>
      </c>
      <c r="E264" s="19" t="s">
        <v>454</v>
      </c>
      <c r="F264" s="28" t="s">
        <v>1836</v>
      </c>
      <c r="G264" s="19" t="s">
        <v>571</v>
      </c>
      <c r="H264" s="18" t="s">
        <v>269</v>
      </c>
      <c r="I264" s="18" t="s">
        <v>268</v>
      </c>
      <c r="J264" s="17">
        <v>600000</v>
      </c>
      <c r="K264" s="35" t="s">
        <v>137</v>
      </c>
      <c r="L264" s="64"/>
      <c r="M264" s="64"/>
      <c r="N264" s="19"/>
      <c r="O264" s="19"/>
      <c r="P264" s="19"/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9"/>
      <c r="AC264" s="19"/>
      <c r="AD264" s="19"/>
      <c r="AE264" s="20" t="s">
        <v>2744</v>
      </c>
      <c r="AF264" s="20"/>
      <c r="AG264" s="20" t="s">
        <v>2456</v>
      </c>
      <c r="AH264" s="20" t="s">
        <v>1277</v>
      </c>
      <c r="AI264" s="19" t="s">
        <v>1571</v>
      </c>
      <c r="AJ264" s="16">
        <v>599000</v>
      </c>
      <c r="AK264" s="16"/>
      <c r="AL264" s="16">
        <f t="shared" si="11"/>
        <v>1000</v>
      </c>
      <c r="AM264" s="47">
        <v>242240</v>
      </c>
      <c r="AN264" s="47">
        <v>242240</v>
      </c>
      <c r="AO264" s="47">
        <v>242299</v>
      </c>
      <c r="AP264" s="47">
        <v>242299</v>
      </c>
      <c r="AQ264" s="47">
        <v>242302</v>
      </c>
      <c r="AR264" s="17">
        <v>599000</v>
      </c>
      <c r="AS264" s="141">
        <f t="shared" si="10"/>
        <v>0</v>
      </c>
      <c r="AT264" s="19"/>
    </row>
    <row r="265" spans="1:46" s="23" customFormat="1" ht="72" hidden="1" x14ac:dyDescent="0.2">
      <c r="A265" s="19" t="s">
        <v>42</v>
      </c>
      <c r="B265" s="19" t="s">
        <v>277</v>
      </c>
      <c r="C265" s="19" t="s">
        <v>276</v>
      </c>
      <c r="D265" s="19" t="s">
        <v>18</v>
      </c>
      <c r="E265" s="19" t="s">
        <v>454</v>
      </c>
      <c r="F265" s="28" t="s">
        <v>1837</v>
      </c>
      <c r="G265" s="19" t="s">
        <v>572</v>
      </c>
      <c r="H265" s="18" t="s">
        <v>269</v>
      </c>
      <c r="I265" s="18" t="s">
        <v>268</v>
      </c>
      <c r="J265" s="17">
        <v>120000</v>
      </c>
      <c r="K265" s="35" t="s">
        <v>137</v>
      </c>
      <c r="L265" s="64"/>
      <c r="M265" s="64"/>
      <c r="N265" s="19"/>
      <c r="O265" s="19"/>
      <c r="P265" s="19"/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9"/>
      <c r="AC265" s="19"/>
      <c r="AD265" s="19"/>
      <c r="AE265" s="20" t="s">
        <v>2744</v>
      </c>
      <c r="AF265" s="20"/>
      <c r="AG265" s="20" t="s">
        <v>2456</v>
      </c>
      <c r="AH265" s="20" t="s">
        <v>1277</v>
      </c>
      <c r="AI265" s="19" t="s">
        <v>1571</v>
      </c>
      <c r="AJ265" s="17">
        <v>120000</v>
      </c>
      <c r="AK265" s="16"/>
      <c r="AL265" s="16">
        <f t="shared" si="11"/>
        <v>0</v>
      </c>
      <c r="AM265" s="47">
        <v>242240</v>
      </c>
      <c r="AN265" s="47">
        <v>242240</v>
      </c>
      <c r="AO265" s="47">
        <v>242299</v>
      </c>
      <c r="AP265" s="47">
        <v>242299</v>
      </c>
      <c r="AQ265" s="47">
        <v>242302</v>
      </c>
      <c r="AR265" s="17">
        <v>120000</v>
      </c>
      <c r="AS265" s="141">
        <f t="shared" si="10"/>
        <v>0</v>
      </c>
      <c r="AT265" s="19"/>
    </row>
    <row r="266" spans="1:46" s="23" customFormat="1" ht="72" x14ac:dyDescent="0.2">
      <c r="A266" s="19" t="s">
        <v>42</v>
      </c>
      <c r="B266" s="19" t="s">
        <v>277</v>
      </c>
      <c r="C266" s="19" t="s">
        <v>276</v>
      </c>
      <c r="D266" s="19" t="s">
        <v>18</v>
      </c>
      <c r="E266" s="19" t="s">
        <v>454</v>
      </c>
      <c r="F266" s="28" t="s">
        <v>1838</v>
      </c>
      <c r="G266" s="19" t="s">
        <v>573</v>
      </c>
      <c r="H266" s="18" t="s">
        <v>269</v>
      </c>
      <c r="I266" s="18" t="s">
        <v>268</v>
      </c>
      <c r="J266" s="17">
        <v>180000</v>
      </c>
      <c r="K266" s="35" t="s">
        <v>137</v>
      </c>
      <c r="L266" s="64"/>
      <c r="M266" s="64"/>
      <c r="N266" s="19"/>
      <c r="O266" s="19"/>
      <c r="P266" s="19"/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9"/>
      <c r="AC266" s="19"/>
      <c r="AD266" s="19"/>
      <c r="AE266" s="20" t="s">
        <v>2744</v>
      </c>
      <c r="AF266" s="20"/>
      <c r="AG266" s="20" t="s">
        <v>2456</v>
      </c>
      <c r="AH266" s="20" t="s">
        <v>1277</v>
      </c>
      <c r="AI266" s="19" t="s">
        <v>1571</v>
      </c>
      <c r="AJ266" s="16">
        <v>179000</v>
      </c>
      <c r="AK266" s="16"/>
      <c r="AL266" s="16">
        <f t="shared" si="11"/>
        <v>1000</v>
      </c>
      <c r="AM266" s="47">
        <v>242240</v>
      </c>
      <c r="AN266" s="47">
        <v>242240</v>
      </c>
      <c r="AO266" s="47">
        <v>242299</v>
      </c>
      <c r="AP266" s="47">
        <v>242299</v>
      </c>
      <c r="AQ266" s="47">
        <v>242302</v>
      </c>
      <c r="AR266" s="17">
        <v>179000</v>
      </c>
      <c r="AS266" s="141">
        <f t="shared" si="10"/>
        <v>0</v>
      </c>
      <c r="AT266" s="19"/>
    </row>
    <row r="267" spans="1:46" s="23" customFormat="1" ht="90" hidden="1" x14ac:dyDescent="0.2">
      <c r="A267" s="19" t="s">
        <v>42</v>
      </c>
      <c r="B267" s="19" t="s">
        <v>277</v>
      </c>
      <c r="C267" s="19" t="s">
        <v>276</v>
      </c>
      <c r="D267" s="19" t="s">
        <v>28</v>
      </c>
      <c r="E267" s="19" t="s">
        <v>454</v>
      </c>
      <c r="F267" s="28" t="s">
        <v>1839</v>
      </c>
      <c r="G267" s="19" t="s">
        <v>574</v>
      </c>
      <c r="H267" s="18" t="s">
        <v>270</v>
      </c>
      <c r="I267" s="18" t="s">
        <v>271</v>
      </c>
      <c r="J267" s="17">
        <v>22000</v>
      </c>
      <c r="K267" s="64"/>
      <c r="L267" s="64"/>
      <c r="M267" s="35" t="s">
        <v>137</v>
      </c>
      <c r="N267" s="19"/>
      <c r="O267" s="19" t="s">
        <v>2761</v>
      </c>
      <c r="P267" s="47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v>22000</v>
      </c>
      <c r="AE267" s="20" t="s">
        <v>2729</v>
      </c>
      <c r="AF267" s="19" t="s">
        <v>2457</v>
      </c>
      <c r="AG267" s="19" t="s">
        <v>2457</v>
      </c>
      <c r="AH267" s="20" t="s">
        <v>1282</v>
      </c>
      <c r="AI267" s="19" t="s">
        <v>1570</v>
      </c>
      <c r="AJ267" s="16"/>
      <c r="AK267" s="17">
        <v>22000</v>
      </c>
      <c r="AL267" s="16">
        <f t="shared" si="11"/>
        <v>0</v>
      </c>
      <c r="AM267" s="47"/>
      <c r="AN267" s="47"/>
      <c r="AO267" s="47"/>
      <c r="AP267" s="47"/>
      <c r="AQ267" s="47">
        <v>242229</v>
      </c>
      <c r="AR267" s="17">
        <v>22000</v>
      </c>
      <c r="AS267" s="141" t="e">
        <f t="shared" si="9"/>
        <v>#VALUE!</v>
      </c>
      <c r="AT267" s="19"/>
    </row>
    <row r="268" spans="1:46" s="23" customFormat="1" ht="90" hidden="1" x14ac:dyDescent="0.2">
      <c r="A268" s="19" t="s">
        <v>42</v>
      </c>
      <c r="B268" s="19" t="s">
        <v>277</v>
      </c>
      <c r="C268" s="19" t="s">
        <v>276</v>
      </c>
      <c r="D268" s="19" t="s">
        <v>28</v>
      </c>
      <c r="E268" s="19" t="s">
        <v>454</v>
      </c>
      <c r="F268" s="28" t="s">
        <v>1840</v>
      </c>
      <c r="G268" s="19" t="s">
        <v>575</v>
      </c>
      <c r="H268" s="18" t="s">
        <v>270</v>
      </c>
      <c r="I268" s="18" t="s">
        <v>273</v>
      </c>
      <c r="J268" s="17">
        <v>6500</v>
      </c>
      <c r="K268" s="64"/>
      <c r="L268" s="64"/>
      <c r="M268" s="35" t="s">
        <v>137</v>
      </c>
      <c r="N268" s="19"/>
      <c r="O268" s="19" t="s">
        <v>2761</v>
      </c>
      <c r="P268" s="47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v>6500</v>
      </c>
      <c r="AE268" s="20" t="s">
        <v>2729</v>
      </c>
      <c r="AF268" s="19" t="s">
        <v>2457</v>
      </c>
      <c r="AG268" s="19" t="s">
        <v>2457</v>
      </c>
      <c r="AH268" s="20" t="s">
        <v>1282</v>
      </c>
      <c r="AI268" s="19" t="s">
        <v>1570</v>
      </c>
      <c r="AJ268" s="16"/>
      <c r="AK268" s="17">
        <v>6500</v>
      </c>
      <c r="AL268" s="16">
        <f t="shared" si="11"/>
        <v>0</v>
      </c>
      <c r="AM268" s="47"/>
      <c r="AN268" s="47"/>
      <c r="AO268" s="47"/>
      <c r="AP268" s="47"/>
      <c r="AQ268" s="47">
        <v>242229</v>
      </c>
      <c r="AR268" s="17">
        <v>6500</v>
      </c>
      <c r="AS268" s="141" t="e">
        <f t="shared" si="9"/>
        <v>#VALUE!</v>
      </c>
      <c r="AT268" s="19"/>
    </row>
    <row r="269" spans="1:46" s="23" customFormat="1" ht="72" hidden="1" x14ac:dyDescent="0.2">
      <c r="A269" s="19" t="s">
        <v>42</v>
      </c>
      <c r="B269" s="19" t="s">
        <v>277</v>
      </c>
      <c r="C269" s="19" t="s">
        <v>276</v>
      </c>
      <c r="D269" s="19" t="s">
        <v>33</v>
      </c>
      <c r="E269" s="19" t="s">
        <v>454</v>
      </c>
      <c r="F269" s="28" t="s">
        <v>1841</v>
      </c>
      <c r="G269" s="19" t="s">
        <v>576</v>
      </c>
      <c r="H269" s="18" t="s">
        <v>270</v>
      </c>
      <c r="I269" s="18" t="s">
        <v>274</v>
      </c>
      <c r="J269" s="17">
        <v>490000</v>
      </c>
      <c r="K269" s="35" t="s">
        <v>137</v>
      </c>
      <c r="L269" s="64"/>
      <c r="M269" s="65"/>
      <c r="N269" s="19"/>
      <c r="O269" s="19" t="s">
        <v>2764</v>
      </c>
      <c r="P269" s="47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v>490000</v>
      </c>
      <c r="AE269" s="20" t="s">
        <v>2767</v>
      </c>
      <c r="AF269" s="19"/>
      <c r="AG269" s="19" t="s">
        <v>2456</v>
      </c>
      <c r="AH269" s="20" t="s">
        <v>1284</v>
      </c>
      <c r="AI269" s="19" t="s">
        <v>1570</v>
      </c>
      <c r="AJ269" s="17">
        <v>490000</v>
      </c>
      <c r="AK269" s="16"/>
      <c r="AL269" s="16">
        <f t="shared" si="11"/>
        <v>0</v>
      </c>
      <c r="AM269" s="47">
        <v>242229</v>
      </c>
      <c r="AN269" s="47">
        <v>242229</v>
      </c>
      <c r="AO269" s="47">
        <v>242341</v>
      </c>
      <c r="AP269" s="47">
        <v>242341</v>
      </c>
      <c r="AQ269" s="47">
        <v>242344</v>
      </c>
      <c r="AR269" s="17"/>
      <c r="AS269" s="141">
        <f t="shared" si="9"/>
        <v>0</v>
      </c>
      <c r="AT269" s="19"/>
    </row>
    <row r="270" spans="1:46" s="23" customFormat="1" ht="72" x14ac:dyDescent="0.2">
      <c r="A270" s="19" t="s">
        <v>42</v>
      </c>
      <c r="B270" s="19" t="s">
        <v>277</v>
      </c>
      <c r="C270" s="19" t="s">
        <v>276</v>
      </c>
      <c r="D270" s="19" t="s">
        <v>33</v>
      </c>
      <c r="E270" s="19" t="s">
        <v>454</v>
      </c>
      <c r="F270" s="28" t="s">
        <v>1842</v>
      </c>
      <c r="G270" s="19" t="s">
        <v>577</v>
      </c>
      <c r="H270" s="18" t="s">
        <v>340</v>
      </c>
      <c r="I270" s="18" t="s">
        <v>274</v>
      </c>
      <c r="J270" s="17">
        <v>84000</v>
      </c>
      <c r="K270" s="35" t="s">
        <v>137</v>
      </c>
      <c r="L270" s="64"/>
      <c r="M270" s="64"/>
      <c r="N270" s="19"/>
      <c r="O270" s="19" t="s">
        <v>2764</v>
      </c>
      <c r="P270" s="47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v>75000</v>
      </c>
      <c r="AE270" s="20" t="s">
        <v>2767</v>
      </c>
      <c r="AF270" s="19"/>
      <c r="AG270" s="19" t="s">
        <v>2456</v>
      </c>
      <c r="AH270" s="20" t="s">
        <v>1284</v>
      </c>
      <c r="AI270" s="19" t="s">
        <v>1570</v>
      </c>
      <c r="AJ270" s="16">
        <v>75000</v>
      </c>
      <c r="AK270" s="16"/>
      <c r="AL270" s="16">
        <f t="shared" si="11"/>
        <v>9000</v>
      </c>
      <c r="AM270" s="47">
        <v>242229</v>
      </c>
      <c r="AN270" s="47">
        <v>242229</v>
      </c>
      <c r="AO270" s="47">
        <v>242341</v>
      </c>
      <c r="AP270" s="47">
        <v>242341</v>
      </c>
      <c r="AQ270" s="47">
        <v>242344</v>
      </c>
      <c r="AR270" s="17"/>
      <c r="AS270" s="141">
        <f t="shared" si="9"/>
        <v>0</v>
      </c>
      <c r="AT270" s="19"/>
    </row>
    <row r="271" spans="1:46" s="23" customFormat="1" ht="72" hidden="1" x14ac:dyDescent="0.2">
      <c r="A271" s="19" t="s">
        <v>42</v>
      </c>
      <c r="B271" s="19" t="s">
        <v>277</v>
      </c>
      <c r="C271" s="19" t="s">
        <v>276</v>
      </c>
      <c r="D271" s="19" t="s">
        <v>33</v>
      </c>
      <c r="E271" s="19" t="s">
        <v>454</v>
      </c>
      <c r="F271" s="28" t="s">
        <v>1843</v>
      </c>
      <c r="G271" s="19" t="s">
        <v>578</v>
      </c>
      <c r="H271" s="18" t="s">
        <v>340</v>
      </c>
      <c r="I271" s="18" t="s">
        <v>274</v>
      </c>
      <c r="J271" s="17">
        <v>60000</v>
      </c>
      <c r="K271" s="35" t="s">
        <v>137</v>
      </c>
      <c r="L271" s="64"/>
      <c r="M271" s="64"/>
      <c r="N271" s="19"/>
      <c r="O271" s="19" t="s">
        <v>2764</v>
      </c>
      <c r="P271" s="47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v>60000</v>
      </c>
      <c r="AE271" s="20" t="s">
        <v>2767</v>
      </c>
      <c r="AF271" s="19"/>
      <c r="AG271" s="19" t="s">
        <v>2456</v>
      </c>
      <c r="AH271" s="20" t="s">
        <v>1284</v>
      </c>
      <c r="AI271" s="19" t="s">
        <v>1570</v>
      </c>
      <c r="AJ271" s="17">
        <v>60000</v>
      </c>
      <c r="AK271" s="16"/>
      <c r="AL271" s="16">
        <f t="shared" si="11"/>
        <v>0</v>
      </c>
      <c r="AM271" s="47">
        <v>242229</v>
      </c>
      <c r="AN271" s="47">
        <v>242229</v>
      </c>
      <c r="AO271" s="47">
        <v>242341</v>
      </c>
      <c r="AP271" s="47">
        <v>242341</v>
      </c>
      <c r="AQ271" s="47">
        <v>242344</v>
      </c>
      <c r="AR271" s="17"/>
      <c r="AS271" s="141">
        <f t="shared" si="9"/>
        <v>0</v>
      </c>
      <c r="AT271" s="19"/>
    </row>
    <row r="272" spans="1:46" s="23" customFormat="1" ht="72" x14ac:dyDescent="0.2">
      <c r="A272" s="19" t="s">
        <v>42</v>
      </c>
      <c r="B272" s="19" t="s">
        <v>277</v>
      </c>
      <c r="C272" s="19" t="s">
        <v>276</v>
      </c>
      <c r="D272" s="19" t="s">
        <v>33</v>
      </c>
      <c r="E272" s="19" t="s">
        <v>454</v>
      </c>
      <c r="F272" s="28" t="s">
        <v>1844</v>
      </c>
      <c r="G272" s="19" t="s">
        <v>579</v>
      </c>
      <c r="H272" s="18" t="s">
        <v>340</v>
      </c>
      <c r="I272" s="18" t="s">
        <v>274</v>
      </c>
      <c r="J272" s="17">
        <v>84000</v>
      </c>
      <c r="K272" s="35" t="s">
        <v>137</v>
      </c>
      <c r="L272" s="64"/>
      <c r="M272" s="64"/>
      <c r="N272" s="19"/>
      <c r="O272" s="19" t="s">
        <v>2764</v>
      </c>
      <c r="P272" s="47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v>74000</v>
      </c>
      <c r="AE272" s="20" t="s">
        <v>2767</v>
      </c>
      <c r="AF272" s="19"/>
      <c r="AG272" s="19" t="s">
        <v>2456</v>
      </c>
      <c r="AH272" s="20" t="s">
        <v>1284</v>
      </c>
      <c r="AI272" s="19" t="s">
        <v>1570</v>
      </c>
      <c r="AJ272" s="16">
        <v>74000</v>
      </c>
      <c r="AK272" s="16"/>
      <c r="AL272" s="16">
        <f t="shared" si="11"/>
        <v>10000</v>
      </c>
      <c r="AM272" s="47">
        <v>242229</v>
      </c>
      <c r="AN272" s="47">
        <v>242229</v>
      </c>
      <c r="AO272" s="47">
        <v>242341</v>
      </c>
      <c r="AP272" s="47">
        <v>242341</v>
      </c>
      <c r="AQ272" s="47">
        <v>242344</v>
      </c>
      <c r="AR272" s="17"/>
      <c r="AS272" s="141">
        <f t="shared" si="9"/>
        <v>0</v>
      </c>
      <c r="AT272" s="19"/>
    </row>
    <row r="273" spans="1:46" s="23" customFormat="1" ht="72" hidden="1" x14ac:dyDescent="0.2">
      <c r="A273" s="19" t="s">
        <v>42</v>
      </c>
      <c r="B273" s="19" t="s">
        <v>277</v>
      </c>
      <c r="C273" s="19" t="s">
        <v>276</v>
      </c>
      <c r="D273" s="19" t="s">
        <v>33</v>
      </c>
      <c r="E273" s="19" t="s">
        <v>454</v>
      </c>
      <c r="F273" s="28" t="s">
        <v>1845</v>
      </c>
      <c r="G273" s="19" t="s">
        <v>580</v>
      </c>
      <c r="H273" s="18" t="s">
        <v>319</v>
      </c>
      <c r="I273" s="18" t="s">
        <v>274</v>
      </c>
      <c r="J273" s="17">
        <v>200000</v>
      </c>
      <c r="K273" s="35" t="s">
        <v>137</v>
      </c>
      <c r="L273" s="64"/>
      <c r="M273" s="64"/>
      <c r="N273" s="19"/>
      <c r="O273" s="19" t="s">
        <v>2768</v>
      </c>
      <c r="P273" s="47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v>200000</v>
      </c>
      <c r="AE273" s="20" t="s">
        <v>2767</v>
      </c>
      <c r="AF273" s="19"/>
      <c r="AG273" s="19" t="s">
        <v>2456</v>
      </c>
      <c r="AH273" s="20" t="s">
        <v>1284</v>
      </c>
      <c r="AI273" s="19" t="s">
        <v>1570</v>
      </c>
      <c r="AJ273" s="17">
        <v>200000</v>
      </c>
      <c r="AK273" s="16"/>
      <c r="AL273" s="16">
        <f t="shared" si="11"/>
        <v>0</v>
      </c>
      <c r="AM273" s="47">
        <v>242229</v>
      </c>
      <c r="AN273" s="47">
        <v>242229</v>
      </c>
      <c r="AO273" s="47">
        <v>242341</v>
      </c>
      <c r="AP273" s="47">
        <v>242341</v>
      </c>
      <c r="AQ273" s="47">
        <v>242344</v>
      </c>
      <c r="AR273" s="17"/>
      <c r="AS273" s="141">
        <f t="shared" si="9"/>
        <v>0</v>
      </c>
      <c r="AT273" s="19"/>
    </row>
    <row r="274" spans="1:46" s="23" customFormat="1" ht="72" hidden="1" x14ac:dyDescent="0.2">
      <c r="A274" s="19" t="s">
        <v>42</v>
      </c>
      <c r="B274" s="19" t="s">
        <v>277</v>
      </c>
      <c r="C274" s="19" t="s">
        <v>276</v>
      </c>
      <c r="D274" s="19" t="s">
        <v>10</v>
      </c>
      <c r="E274" s="19" t="s">
        <v>311</v>
      </c>
      <c r="F274" s="28" t="s">
        <v>1846</v>
      </c>
      <c r="G274" s="19" t="s">
        <v>581</v>
      </c>
      <c r="H274" s="18" t="s">
        <v>582</v>
      </c>
      <c r="I274" s="18" t="s">
        <v>274</v>
      </c>
      <c r="J274" s="17">
        <v>660000</v>
      </c>
      <c r="K274" s="35" t="s">
        <v>137</v>
      </c>
      <c r="L274" s="64"/>
      <c r="M274" s="64"/>
      <c r="N274" s="19"/>
      <c r="O274" s="19"/>
      <c r="P274" s="19"/>
      <c r="Q274" s="19" t="s">
        <v>1278</v>
      </c>
      <c r="R274" s="19" t="s">
        <v>1279</v>
      </c>
      <c r="S274" s="19" t="s">
        <v>72</v>
      </c>
      <c r="T274" s="19"/>
      <c r="U274" s="19"/>
      <c r="V274" s="19"/>
      <c r="W274" s="19"/>
      <c r="X274" s="18">
        <v>1</v>
      </c>
      <c r="Y274" s="46"/>
      <c r="Z274" s="19"/>
      <c r="AA274" s="19"/>
      <c r="AB274" s="19"/>
      <c r="AC274" s="19"/>
      <c r="AD274" s="19"/>
      <c r="AE274" s="20" t="s">
        <v>2769</v>
      </c>
      <c r="AF274" s="20" t="s">
        <v>3479</v>
      </c>
      <c r="AG274" s="19" t="s">
        <v>3467</v>
      </c>
      <c r="AH274" s="20" t="s">
        <v>1285</v>
      </c>
      <c r="AI274" s="19" t="s">
        <v>1569</v>
      </c>
      <c r="AJ274" s="16"/>
      <c r="AK274" s="16"/>
      <c r="AL274" s="16">
        <f t="shared" si="11"/>
        <v>660000</v>
      </c>
      <c r="AM274" s="47">
        <v>242260</v>
      </c>
      <c r="AN274" s="47">
        <v>242260</v>
      </c>
      <c r="AO274" s="47">
        <v>242277</v>
      </c>
      <c r="AP274" s="47">
        <v>242277</v>
      </c>
      <c r="AQ274" s="47">
        <v>242281</v>
      </c>
      <c r="AR274" s="17"/>
      <c r="AS274" s="141"/>
      <c r="AT274" s="19"/>
    </row>
    <row r="275" spans="1:46" s="23" customFormat="1" ht="72" hidden="1" x14ac:dyDescent="0.2">
      <c r="A275" s="19" t="s">
        <v>42</v>
      </c>
      <c r="B275" s="19" t="s">
        <v>277</v>
      </c>
      <c r="C275" s="19" t="s">
        <v>276</v>
      </c>
      <c r="D275" s="19" t="s">
        <v>10</v>
      </c>
      <c r="E275" s="19" t="s">
        <v>311</v>
      </c>
      <c r="F275" s="28" t="s">
        <v>1847</v>
      </c>
      <c r="G275" s="19" t="s">
        <v>583</v>
      </c>
      <c r="H275" s="18" t="s">
        <v>269</v>
      </c>
      <c r="I275" s="18" t="s">
        <v>274</v>
      </c>
      <c r="J275" s="17">
        <v>44000</v>
      </c>
      <c r="K275" s="35" t="s">
        <v>137</v>
      </c>
      <c r="L275" s="64"/>
      <c r="M275" s="64"/>
      <c r="N275" s="19"/>
      <c r="O275" s="19"/>
      <c r="P275" s="19"/>
      <c r="Q275" s="19" t="s">
        <v>1278</v>
      </c>
      <c r="R275" s="19" t="s">
        <v>1279</v>
      </c>
      <c r="S275" s="19" t="s">
        <v>72</v>
      </c>
      <c r="T275" s="19"/>
      <c r="U275" s="19"/>
      <c r="V275" s="19"/>
      <c r="W275" s="19"/>
      <c r="X275" s="18">
        <v>1</v>
      </c>
      <c r="Y275" s="46"/>
      <c r="Z275" s="19"/>
      <c r="AA275" s="19"/>
      <c r="AB275" s="19"/>
      <c r="AC275" s="19"/>
      <c r="AD275" s="19"/>
      <c r="AE275" s="20" t="s">
        <v>2769</v>
      </c>
      <c r="AF275" s="20" t="s">
        <v>3479</v>
      </c>
      <c r="AG275" s="19" t="s">
        <v>3467</v>
      </c>
      <c r="AH275" s="20" t="s">
        <v>1285</v>
      </c>
      <c r="AI275" s="19" t="s">
        <v>1569</v>
      </c>
      <c r="AJ275" s="16"/>
      <c r="AK275" s="16"/>
      <c r="AL275" s="16">
        <f t="shared" si="11"/>
        <v>44000</v>
      </c>
      <c r="AM275" s="47">
        <v>242260</v>
      </c>
      <c r="AN275" s="47">
        <v>242260</v>
      </c>
      <c r="AO275" s="47">
        <v>242277</v>
      </c>
      <c r="AP275" s="47">
        <v>242277</v>
      </c>
      <c r="AQ275" s="47">
        <v>242281</v>
      </c>
      <c r="AR275" s="17"/>
      <c r="AS275" s="141"/>
      <c r="AT275" s="19"/>
    </row>
    <row r="276" spans="1:46" s="23" customFormat="1" ht="72" hidden="1" x14ac:dyDescent="0.2">
      <c r="A276" s="19" t="s">
        <v>42</v>
      </c>
      <c r="B276" s="19" t="s">
        <v>277</v>
      </c>
      <c r="C276" s="19" t="s">
        <v>276</v>
      </c>
      <c r="D276" s="19" t="s">
        <v>10</v>
      </c>
      <c r="E276" s="19" t="s">
        <v>311</v>
      </c>
      <c r="F276" s="28" t="s">
        <v>1848</v>
      </c>
      <c r="G276" s="19" t="s">
        <v>584</v>
      </c>
      <c r="H276" s="18" t="s">
        <v>303</v>
      </c>
      <c r="I276" s="18" t="s">
        <v>271</v>
      </c>
      <c r="J276" s="17">
        <v>150000</v>
      </c>
      <c r="K276" s="35" t="s">
        <v>137</v>
      </c>
      <c r="L276" s="64"/>
      <c r="M276" s="64"/>
      <c r="N276" s="19"/>
      <c r="O276" s="19"/>
      <c r="P276" s="19"/>
      <c r="Q276" s="19" t="s">
        <v>1278</v>
      </c>
      <c r="R276" s="19" t="s">
        <v>1279</v>
      </c>
      <c r="S276" s="19" t="s">
        <v>72</v>
      </c>
      <c r="T276" s="19"/>
      <c r="U276" s="19"/>
      <c r="V276" s="19"/>
      <c r="W276" s="19"/>
      <c r="X276" s="18">
        <v>1</v>
      </c>
      <c r="Y276" s="46"/>
      <c r="Z276" s="19"/>
      <c r="AA276" s="19"/>
      <c r="AB276" s="19"/>
      <c r="AC276" s="19"/>
      <c r="AD276" s="19"/>
      <c r="AE276" s="20" t="s">
        <v>2769</v>
      </c>
      <c r="AF276" s="20" t="s">
        <v>3479</v>
      </c>
      <c r="AG276" s="19" t="s">
        <v>3467</v>
      </c>
      <c r="AH276" s="20" t="s">
        <v>1285</v>
      </c>
      <c r="AI276" s="19" t="s">
        <v>1569</v>
      </c>
      <c r="AJ276" s="16"/>
      <c r="AK276" s="16"/>
      <c r="AL276" s="16">
        <f t="shared" si="11"/>
        <v>150000</v>
      </c>
      <c r="AM276" s="47">
        <v>242260</v>
      </c>
      <c r="AN276" s="47">
        <v>242260</v>
      </c>
      <c r="AO276" s="47">
        <v>242277</v>
      </c>
      <c r="AP276" s="47">
        <v>242277</v>
      </c>
      <c r="AQ276" s="47">
        <v>242281</v>
      </c>
      <c r="AR276" s="17"/>
      <c r="AS276" s="141"/>
      <c r="AT276" s="19"/>
    </row>
    <row r="277" spans="1:46" s="23" customFormat="1" ht="72" hidden="1" x14ac:dyDescent="0.2">
      <c r="A277" s="19" t="s">
        <v>42</v>
      </c>
      <c r="B277" s="19" t="s">
        <v>277</v>
      </c>
      <c r="C277" s="19" t="s">
        <v>276</v>
      </c>
      <c r="D277" s="19" t="s">
        <v>10</v>
      </c>
      <c r="E277" s="19" t="s">
        <v>311</v>
      </c>
      <c r="F277" s="28" t="s">
        <v>1849</v>
      </c>
      <c r="G277" s="19" t="s">
        <v>585</v>
      </c>
      <c r="H277" s="18" t="s">
        <v>272</v>
      </c>
      <c r="I277" s="18" t="s">
        <v>271</v>
      </c>
      <c r="J277" s="17">
        <v>12900</v>
      </c>
      <c r="K277" s="35" t="s">
        <v>137</v>
      </c>
      <c r="L277" s="64"/>
      <c r="M277" s="64"/>
      <c r="N277" s="19"/>
      <c r="O277" s="19"/>
      <c r="P277" s="19"/>
      <c r="Q277" s="19" t="s">
        <v>1278</v>
      </c>
      <c r="R277" s="19" t="s">
        <v>1279</v>
      </c>
      <c r="S277" s="19" t="s">
        <v>72</v>
      </c>
      <c r="T277" s="19"/>
      <c r="U277" s="19"/>
      <c r="V277" s="19"/>
      <c r="W277" s="19"/>
      <c r="X277" s="18">
        <v>1</v>
      </c>
      <c r="Y277" s="46"/>
      <c r="Z277" s="19"/>
      <c r="AA277" s="19"/>
      <c r="AB277" s="19"/>
      <c r="AC277" s="19"/>
      <c r="AD277" s="19"/>
      <c r="AE277" s="20" t="s">
        <v>2769</v>
      </c>
      <c r="AF277" s="20" t="s">
        <v>3479</v>
      </c>
      <c r="AG277" s="19" t="s">
        <v>3467</v>
      </c>
      <c r="AH277" s="20" t="s">
        <v>1285</v>
      </c>
      <c r="AI277" s="19" t="s">
        <v>1569</v>
      </c>
      <c r="AJ277" s="16"/>
      <c r="AK277" s="16"/>
      <c r="AL277" s="16">
        <f t="shared" si="11"/>
        <v>12900</v>
      </c>
      <c r="AM277" s="47">
        <v>242260</v>
      </c>
      <c r="AN277" s="47">
        <v>242260</v>
      </c>
      <c r="AO277" s="47">
        <v>242277</v>
      </c>
      <c r="AP277" s="47">
        <v>242277</v>
      </c>
      <c r="AQ277" s="47">
        <v>242281</v>
      </c>
      <c r="AR277" s="17"/>
      <c r="AS277" s="141"/>
      <c r="AT277" s="19"/>
    </row>
    <row r="278" spans="1:46" s="23" customFormat="1" ht="72" hidden="1" x14ac:dyDescent="0.2">
      <c r="A278" s="19" t="s">
        <v>42</v>
      </c>
      <c r="B278" s="19" t="s">
        <v>277</v>
      </c>
      <c r="C278" s="19" t="s">
        <v>276</v>
      </c>
      <c r="D278" s="19" t="s">
        <v>10</v>
      </c>
      <c r="E278" s="19" t="s">
        <v>311</v>
      </c>
      <c r="F278" s="28" t="s">
        <v>1850</v>
      </c>
      <c r="G278" s="19" t="s">
        <v>586</v>
      </c>
      <c r="H278" s="18" t="s">
        <v>270</v>
      </c>
      <c r="I278" s="18" t="s">
        <v>300</v>
      </c>
      <c r="J278" s="17">
        <v>400000</v>
      </c>
      <c r="K278" s="64"/>
      <c r="L278" s="64"/>
      <c r="M278" s="35" t="s">
        <v>137</v>
      </c>
      <c r="N278" s="19"/>
      <c r="O278" s="19" t="s">
        <v>2770</v>
      </c>
      <c r="P278" s="48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46"/>
      <c r="Z278" s="17">
        <v>400000</v>
      </c>
      <c r="AA278" s="19">
        <v>7014166248</v>
      </c>
      <c r="AB278" s="19"/>
      <c r="AC278" s="19"/>
      <c r="AD278" s="19"/>
      <c r="AE278" s="20" t="s">
        <v>2773</v>
      </c>
      <c r="AF278" s="20"/>
      <c r="AG278" s="20" t="s">
        <v>2456</v>
      </c>
      <c r="AH278" s="20" t="s">
        <v>1286</v>
      </c>
      <c r="AI278" s="19" t="s">
        <v>1569</v>
      </c>
      <c r="AJ278" s="17">
        <v>400000</v>
      </c>
      <c r="AK278" s="16"/>
      <c r="AL278" s="16">
        <f t="shared" si="11"/>
        <v>0</v>
      </c>
      <c r="AM278" s="47"/>
      <c r="AN278" s="47"/>
      <c r="AO278" s="47">
        <v>242280</v>
      </c>
      <c r="AP278" s="47">
        <v>242280</v>
      </c>
      <c r="AQ278" s="47">
        <v>242283</v>
      </c>
      <c r="AR278" s="17">
        <v>400000</v>
      </c>
      <c r="AS278" s="141" t="e">
        <f t="shared" si="9"/>
        <v>#VALUE!</v>
      </c>
      <c r="AT278" s="19"/>
    </row>
    <row r="279" spans="1:46" s="23" customFormat="1" ht="72" hidden="1" x14ac:dyDescent="0.2">
      <c r="A279" s="19" t="s">
        <v>42</v>
      </c>
      <c r="B279" s="19" t="s">
        <v>277</v>
      </c>
      <c r="C279" s="19" t="s">
        <v>276</v>
      </c>
      <c r="D279" s="19" t="s">
        <v>10</v>
      </c>
      <c r="E279" s="19" t="s">
        <v>311</v>
      </c>
      <c r="F279" s="28" t="s">
        <v>1851</v>
      </c>
      <c r="G279" s="19" t="s">
        <v>587</v>
      </c>
      <c r="H279" s="18" t="s">
        <v>270</v>
      </c>
      <c r="I279" s="18" t="s">
        <v>271</v>
      </c>
      <c r="J279" s="17">
        <v>18000</v>
      </c>
      <c r="K279" s="35" t="s">
        <v>137</v>
      </c>
      <c r="L279" s="64"/>
      <c r="M279" s="64"/>
      <c r="N279" s="19"/>
      <c r="O279" s="19"/>
      <c r="P279" s="19"/>
      <c r="Q279" s="19" t="s">
        <v>1278</v>
      </c>
      <c r="R279" s="19" t="s">
        <v>1279</v>
      </c>
      <c r="S279" s="19" t="s">
        <v>72</v>
      </c>
      <c r="T279" s="19"/>
      <c r="U279" s="19"/>
      <c r="V279" s="19"/>
      <c r="W279" s="19"/>
      <c r="X279" s="18">
        <v>1</v>
      </c>
      <c r="Y279" s="46"/>
      <c r="Z279" s="19"/>
      <c r="AA279" s="19"/>
      <c r="AB279" s="19"/>
      <c r="AC279" s="19"/>
      <c r="AD279" s="19"/>
      <c r="AE279" s="20" t="s">
        <v>2769</v>
      </c>
      <c r="AF279" s="20" t="s">
        <v>3479</v>
      </c>
      <c r="AG279" s="19" t="s">
        <v>3467</v>
      </c>
      <c r="AH279" s="20" t="s">
        <v>1285</v>
      </c>
      <c r="AI279" s="19" t="s">
        <v>1569</v>
      </c>
      <c r="AJ279" s="16"/>
      <c r="AK279" s="16"/>
      <c r="AL279" s="16">
        <f t="shared" si="11"/>
        <v>18000</v>
      </c>
      <c r="AM279" s="47">
        <v>242260</v>
      </c>
      <c r="AN279" s="47">
        <v>242260</v>
      </c>
      <c r="AO279" s="47">
        <v>242277</v>
      </c>
      <c r="AP279" s="47">
        <v>242277</v>
      </c>
      <c r="AQ279" s="47">
        <v>242281</v>
      </c>
      <c r="AR279" s="17"/>
      <c r="AS279" s="141"/>
      <c r="AT279" s="19"/>
    </row>
    <row r="280" spans="1:46" s="23" customFormat="1" ht="409.5" hidden="1" x14ac:dyDescent="0.2">
      <c r="A280" s="19" t="s">
        <v>42</v>
      </c>
      <c r="B280" s="19" t="s">
        <v>277</v>
      </c>
      <c r="C280" s="19" t="s">
        <v>17</v>
      </c>
      <c r="D280" s="19" t="s">
        <v>1565</v>
      </c>
      <c r="E280" s="19" t="s">
        <v>454</v>
      </c>
      <c r="F280" s="28" t="s">
        <v>1852</v>
      </c>
      <c r="G280" s="19" t="s">
        <v>1117</v>
      </c>
      <c r="H280" s="18" t="s">
        <v>270</v>
      </c>
      <c r="I280" s="18" t="s">
        <v>631</v>
      </c>
      <c r="J280" s="17">
        <v>11540000</v>
      </c>
      <c r="K280" s="35" t="s">
        <v>137</v>
      </c>
      <c r="L280" s="64"/>
      <c r="M280" s="64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8"/>
      <c r="Y280" s="46"/>
      <c r="Z280" s="19"/>
      <c r="AA280" s="19"/>
      <c r="AB280" s="19"/>
      <c r="AC280" s="19"/>
      <c r="AD280" s="19"/>
      <c r="AE280" s="20" t="s">
        <v>2774</v>
      </c>
      <c r="AF280" s="20" t="s">
        <v>3474</v>
      </c>
      <c r="AG280" s="19" t="s">
        <v>3467</v>
      </c>
      <c r="AH280" s="20" t="s">
        <v>1287</v>
      </c>
      <c r="AI280" s="20" t="s">
        <v>1574</v>
      </c>
      <c r="AJ280" s="16"/>
      <c r="AK280" s="16"/>
      <c r="AL280" s="16">
        <f t="shared" si="11"/>
        <v>11540000</v>
      </c>
      <c r="AM280" s="142" t="s">
        <v>2776</v>
      </c>
      <c r="AN280" s="47">
        <v>242338</v>
      </c>
      <c r="AO280" s="142" t="s">
        <v>2777</v>
      </c>
      <c r="AP280" s="142" t="s">
        <v>2777</v>
      </c>
      <c r="AQ280" s="142">
        <v>242791</v>
      </c>
      <c r="AR280" s="19"/>
      <c r="AS280" s="141"/>
      <c r="AT280" s="19"/>
    </row>
    <row r="281" spans="1:46" s="23" customFormat="1" ht="409.5" hidden="1" x14ac:dyDescent="0.2">
      <c r="A281" s="19" t="s">
        <v>42</v>
      </c>
      <c r="B281" s="19" t="s">
        <v>277</v>
      </c>
      <c r="C281" s="19" t="s">
        <v>17</v>
      </c>
      <c r="D281" s="19" t="s">
        <v>34</v>
      </c>
      <c r="E281" s="19" t="s">
        <v>454</v>
      </c>
      <c r="F281" s="28" t="s">
        <v>1853</v>
      </c>
      <c r="G281" s="19" t="s">
        <v>1143</v>
      </c>
      <c r="H281" s="18" t="s">
        <v>270</v>
      </c>
      <c r="I281" s="18" t="s">
        <v>1122</v>
      </c>
      <c r="J281" s="17">
        <v>1800000</v>
      </c>
      <c r="K281" s="35" t="s">
        <v>137</v>
      </c>
      <c r="L281" s="64"/>
      <c r="M281" s="64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8"/>
      <c r="Y281" s="46"/>
      <c r="Z281" s="19"/>
      <c r="AA281" s="19"/>
      <c r="AB281" s="19"/>
      <c r="AC281" s="19"/>
      <c r="AD281" s="19"/>
      <c r="AE281" s="20" t="s">
        <v>2775</v>
      </c>
      <c r="AF281" s="20" t="s">
        <v>3452</v>
      </c>
      <c r="AG281" s="19" t="s">
        <v>3467</v>
      </c>
      <c r="AH281" s="20" t="s">
        <v>1287</v>
      </c>
      <c r="AI281" s="20" t="s">
        <v>1574</v>
      </c>
      <c r="AJ281" s="16"/>
      <c r="AK281" s="16"/>
      <c r="AL281" s="16">
        <f t="shared" si="11"/>
        <v>1800000</v>
      </c>
      <c r="AM281" s="47">
        <v>242290</v>
      </c>
      <c r="AN281" s="47">
        <v>242290</v>
      </c>
      <c r="AO281" s="47">
        <v>242410</v>
      </c>
      <c r="AP281" s="47">
        <v>242410</v>
      </c>
      <c r="AQ281" s="47">
        <v>242414</v>
      </c>
      <c r="AR281" s="17"/>
      <c r="AS281" s="141"/>
      <c r="AT281" s="19"/>
    </row>
    <row r="282" spans="1:46" s="23" customFormat="1" ht="72" x14ac:dyDescent="0.2">
      <c r="A282" s="19" t="s">
        <v>43</v>
      </c>
      <c r="B282" s="19" t="s">
        <v>277</v>
      </c>
      <c r="C282" s="19" t="s">
        <v>276</v>
      </c>
      <c r="D282" s="19" t="s">
        <v>11</v>
      </c>
      <c r="E282" s="19" t="s">
        <v>454</v>
      </c>
      <c r="F282" s="28" t="s">
        <v>1854</v>
      </c>
      <c r="G282" s="19" t="s">
        <v>588</v>
      </c>
      <c r="H282" s="18" t="s">
        <v>340</v>
      </c>
      <c r="I282" s="18" t="s">
        <v>322</v>
      </c>
      <c r="J282" s="17">
        <v>59800</v>
      </c>
      <c r="K282" s="64"/>
      <c r="L282" s="64"/>
      <c r="M282" s="35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20" t="s">
        <v>3475</v>
      </c>
      <c r="AG282" s="20" t="s">
        <v>2456</v>
      </c>
      <c r="AH282" s="20" t="s">
        <v>1290</v>
      </c>
      <c r="AI282" s="20" t="s">
        <v>1570</v>
      </c>
      <c r="AJ282" s="16">
        <v>59760</v>
      </c>
      <c r="AK282" s="16"/>
      <c r="AL282" s="16">
        <f t="shared" si="11"/>
        <v>40</v>
      </c>
      <c r="AM282" s="49">
        <v>23071</v>
      </c>
      <c r="AN282" s="49">
        <v>23071</v>
      </c>
      <c r="AO282" s="49">
        <v>23071</v>
      </c>
      <c r="AP282" s="49">
        <v>23071</v>
      </c>
      <c r="AQ282" s="49">
        <v>23071</v>
      </c>
      <c r="AR282" s="50">
        <v>59760</v>
      </c>
      <c r="AS282" s="51">
        <v>40</v>
      </c>
      <c r="AT282" s="19"/>
    </row>
    <row r="283" spans="1:46" s="23" customFormat="1" ht="72" hidden="1" x14ac:dyDescent="0.2">
      <c r="A283" s="19" t="s">
        <v>43</v>
      </c>
      <c r="B283" s="19" t="s">
        <v>277</v>
      </c>
      <c r="C283" s="19" t="s">
        <v>276</v>
      </c>
      <c r="D283" s="19" t="s">
        <v>11</v>
      </c>
      <c r="E283" s="19" t="s">
        <v>454</v>
      </c>
      <c r="F283" s="28" t="s">
        <v>1855</v>
      </c>
      <c r="G283" s="19" t="s">
        <v>589</v>
      </c>
      <c r="H283" s="18" t="s">
        <v>464</v>
      </c>
      <c r="I283" s="18" t="s">
        <v>268</v>
      </c>
      <c r="J283" s="17">
        <v>78000</v>
      </c>
      <c r="K283" s="64"/>
      <c r="L283" s="64"/>
      <c r="M283" s="35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20" t="s">
        <v>3475</v>
      </c>
      <c r="AG283" s="20" t="s">
        <v>2456</v>
      </c>
      <c r="AH283" s="20" t="s">
        <v>1290</v>
      </c>
      <c r="AI283" s="20" t="s">
        <v>1570</v>
      </c>
      <c r="AJ283" s="17">
        <v>78000</v>
      </c>
      <c r="AK283" s="16"/>
      <c r="AL283" s="16">
        <f t="shared" si="11"/>
        <v>0</v>
      </c>
      <c r="AM283" s="49">
        <v>23071</v>
      </c>
      <c r="AN283" s="49">
        <v>23071</v>
      </c>
      <c r="AO283" s="49">
        <v>23071</v>
      </c>
      <c r="AP283" s="49">
        <v>23071</v>
      </c>
      <c r="AQ283" s="49">
        <v>23071</v>
      </c>
      <c r="AR283" s="16">
        <v>78000</v>
      </c>
      <c r="AS283" s="18" t="s">
        <v>1289</v>
      </c>
      <c r="AT283" s="19"/>
    </row>
    <row r="284" spans="1:46" s="23" customFormat="1" ht="72" x14ac:dyDescent="0.2">
      <c r="A284" s="19" t="s">
        <v>43</v>
      </c>
      <c r="B284" s="19" t="s">
        <v>277</v>
      </c>
      <c r="C284" s="19" t="s">
        <v>276</v>
      </c>
      <c r="D284" s="19" t="s">
        <v>11</v>
      </c>
      <c r="E284" s="19" t="s">
        <v>454</v>
      </c>
      <c r="F284" s="28" t="s">
        <v>1856</v>
      </c>
      <c r="G284" s="19" t="s">
        <v>590</v>
      </c>
      <c r="H284" s="18" t="s">
        <v>303</v>
      </c>
      <c r="I284" s="18" t="s">
        <v>268</v>
      </c>
      <c r="J284" s="17">
        <v>40000</v>
      </c>
      <c r="K284" s="64"/>
      <c r="L284" s="64"/>
      <c r="M284" s="35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19"/>
      <c r="AC284" s="19"/>
      <c r="AD284" s="19"/>
      <c r="AE284" s="20" t="s">
        <v>2785</v>
      </c>
      <c r="AF284" s="20"/>
      <c r="AG284" s="20" t="s">
        <v>2456</v>
      </c>
      <c r="AH284" s="20" t="s">
        <v>1292</v>
      </c>
      <c r="AI284" s="20" t="s">
        <v>1571</v>
      </c>
      <c r="AJ284" s="16">
        <v>36500</v>
      </c>
      <c r="AK284" s="16"/>
      <c r="AL284" s="16">
        <f t="shared" si="11"/>
        <v>3500</v>
      </c>
      <c r="AM284" s="49">
        <v>23071</v>
      </c>
      <c r="AN284" s="49">
        <v>23071</v>
      </c>
      <c r="AO284" s="49">
        <v>23071</v>
      </c>
      <c r="AP284" s="49">
        <v>23071</v>
      </c>
      <c r="AQ284" s="49">
        <v>23071</v>
      </c>
      <c r="AR284" s="16">
        <v>40000</v>
      </c>
      <c r="AS284" s="19"/>
      <c r="AT284" s="19"/>
    </row>
    <row r="285" spans="1:46" s="23" customFormat="1" ht="72" x14ac:dyDescent="0.2">
      <c r="A285" s="19" t="s">
        <v>43</v>
      </c>
      <c r="B285" s="19" t="s">
        <v>277</v>
      </c>
      <c r="C285" s="19" t="s">
        <v>276</v>
      </c>
      <c r="D285" s="19" t="s">
        <v>11</v>
      </c>
      <c r="E285" s="19" t="s">
        <v>454</v>
      </c>
      <c r="F285" s="28" t="s">
        <v>1857</v>
      </c>
      <c r="G285" s="19" t="s">
        <v>591</v>
      </c>
      <c r="H285" s="18" t="s">
        <v>317</v>
      </c>
      <c r="I285" s="18" t="s">
        <v>268</v>
      </c>
      <c r="J285" s="17">
        <v>100000</v>
      </c>
      <c r="K285" s="64"/>
      <c r="L285" s="64"/>
      <c r="M285" s="35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9"/>
      <c r="AC285" s="19"/>
      <c r="AD285" s="19"/>
      <c r="AE285" s="20" t="s">
        <v>2788</v>
      </c>
      <c r="AF285" s="20"/>
      <c r="AG285" s="20" t="s">
        <v>2456</v>
      </c>
      <c r="AH285" s="20" t="s">
        <v>1292</v>
      </c>
      <c r="AI285" s="20" t="s">
        <v>1571</v>
      </c>
      <c r="AJ285" s="16">
        <v>42250</v>
      </c>
      <c r="AK285" s="16"/>
      <c r="AL285" s="16">
        <f t="shared" si="11"/>
        <v>57750</v>
      </c>
      <c r="AM285" s="49">
        <v>23071</v>
      </c>
      <c r="AN285" s="49">
        <v>23071</v>
      </c>
      <c r="AO285" s="49">
        <v>23071</v>
      </c>
      <c r="AP285" s="49">
        <v>23071</v>
      </c>
      <c r="AQ285" s="49">
        <v>23071</v>
      </c>
      <c r="AR285" s="16">
        <v>100000</v>
      </c>
      <c r="AS285" s="19"/>
      <c r="AT285" s="19"/>
    </row>
    <row r="286" spans="1:46" s="23" customFormat="1" ht="72" x14ac:dyDescent="0.2">
      <c r="A286" s="19" t="s">
        <v>43</v>
      </c>
      <c r="B286" s="19" t="s">
        <v>277</v>
      </c>
      <c r="C286" s="19" t="s">
        <v>276</v>
      </c>
      <c r="D286" s="19" t="s">
        <v>11</v>
      </c>
      <c r="E286" s="19" t="s">
        <v>454</v>
      </c>
      <c r="F286" s="28" t="s">
        <v>1858</v>
      </c>
      <c r="G286" s="19" t="s">
        <v>592</v>
      </c>
      <c r="H286" s="18" t="s">
        <v>303</v>
      </c>
      <c r="I286" s="18" t="s">
        <v>268</v>
      </c>
      <c r="J286" s="17">
        <v>39500</v>
      </c>
      <c r="K286" s="64"/>
      <c r="L286" s="64"/>
      <c r="M286" s="35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28">
        <v>23097</v>
      </c>
      <c r="AC286" s="48">
        <v>23100</v>
      </c>
      <c r="AD286" s="50">
        <v>39000</v>
      </c>
      <c r="AE286" s="20" t="s">
        <v>2457</v>
      </c>
      <c r="AF286" s="20" t="s">
        <v>3475</v>
      </c>
      <c r="AG286" s="20" t="s">
        <v>2456</v>
      </c>
      <c r="AH286" s="20" t="s">
        <v>1290</v>
      </c>
      <c r="AI286" s="20" t="s">
        <v>1570</v>
      </c>
      <c r="AJ286" s="16">
        <v>39000</v>
      </c>
      <c r="AK286" s="16"/>
      <c r="AL286" s="16">
        <f t="shared" si="11"/>
        <v>500</v>
      </c>
      <c r="AM286" s="49">
        <v>23071</v>
      </c>
      <c r="AN286" s="49">
        <v>23071</v>
      </c>
      <c r="AO286" s="49">
        <v>23071</v>
      </c>
      <c r="AP286" s="49">
        <v>23071</v>
      </c>
      <c r="AQ286" s="49">
        <v>23071</v>
      </c>
      <c r="AR286" s="16">
        <v>39000</v>
      </c>
      <c r="AS286" s="16">
        <v>500</v>
      </c>
      <c r="AT286" s="19"/>
    </row>
    <row r="287" spans="1:46" s="23" customFormat="1" ht="72" hidden="1" x14ac:dyDescent="0.2">
      <c r="A287" s="19" t="s">
        <v>43</v>
      </c>
      <c r="B287" s="19" t="s">
        <v>277</v>
      </c>
      <c r="C287" s="19" t="s">
        <v>276</v>
      </c>
      <c r="D287" s="19" t="s">
        <v>11</v>
      </c>
      <c r="E287" s="19" t="s">
        <v>454</v>
      </c>
      <c r="F287" s="28" t="s">
        <v>1859</v>
      </c>
      <c r="G287" s="19" t="s">
        <v>593</v>
      </c>
      <c r="H287" s="18" t="s">
        <v>594</v>
      </c>
      <c r="I287" s="18" t="s">
        <v>268</v>
      </c>
      <c r="J287" s="17">
        <v>26000</v>
      </c>
      <c r="K287" s="64"/>
      <c r="L287" s="64"/>
      <c r="M287" s="35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28">
        <v>23097</v>
      </c>
      <c r="AC287" s="48">
        <v>23100</v>
      </c>
      <c r="AD287" s="50">
        <v>26000</v>
      </c>
      <c r="AE287" s="20" t="s">
        <v>2457</v>
      </c>
      <c r="AF287" s="20" t="s">
        <v>3475</v>
      </c>
      <c r="AG287" s="20" t="s">
        <v>2456</v>
      </c>
      <c r="AH287" s="20" t="s">
        <v>1290</v>
      </c>
      <c r="AI287" s="20" t="s">
        <v>1570</v>
      </c>
      <c r="AJ287" s="17">
        <v>26000</v>
      </c>
      <c r="AK287" s="16"/>
      <c r="AL287" s="16">
        <f t="shared" si="11"/>
        <v>0</v>
      </c>
      <c r="AM287" s="49">
        <v>23071</v>
      </c>
      <c r="AN287" s="49">
        <v>23071</v>
      </c>
      <c r="AO287" s="49">
        <v>23071</v>
      </c>
      <c r="AP287" s="49">
        <v>23071</v>
      </c>
      <c r="AQ287" s="49">
        <v>23071</v>
      </c>
      <c r="AR287" s="16">
        <v>26000</v>
      </c>
      <c r="AS287" s="18" t="s">
        <v>1293</v>
      </c>
      <c r="AT287" s="19"/>
    </row>
    <row r="288" spans="1:46" s="23" customFormat="1" ht="72" x14ac:dyDescent="0.2">
      <c r="A288" s="19" t="s">
        <v>43</v>
      </c>
      <c r="B288" s="19" t="s">
        <v>277</v>
      </c>
      <c r="C288" s="19" t="s">
        <v>276</v>
      </c>
      <c r="D288" s="19" t="s">
        <v>11</v>
      </c>
      <c r="E288" s="19" t="s">
        <v>454</v>
      </c>
      <c r="F288" s="28" t="s">
        <v>1860</v>
      </c>
      <c r="G288" s="19" t="s">
        <v>595</v>
      </c>
      <c r="H288" s="18" t="s">
        <v>319</v>
      </c>
      <c r="I288" s="18" t="s">
        <v>596</v>
      </c>
      <c r="J288" s="17">
        <v>23200</v>
      </c>
      <c r="K288" s="64"/>
      <c r="L288" s="64"/>
      <c r="M288" s="35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9"/>
      <c r="AC288" s="19"/>
      <c r="AD288" s="19"/>
      <c r="AE288" s="20" t="s">
        <v>2791</v>
      </c>
      <c r="AF288" s="20"/>
      <c r="AG288" s="20" t="s">
        <v>2456</v>
      </c>
      <c r="AH288" s="20" t="s">
        <v>1290</v>
      </c>
      <c r="AI288" s="20" t="s">
        <v>1570</v>
      </c>
      <c r="AJ288" s="16">
        <v>23112</v>
      </c>
      <c r="AK288" s="16"/>
      <c r="AL288" s="16">
        <f t="shared" si="11"/>
        <v>88</v>
      </c>
      <c r="AM288" s="49">
        <v>23071</v>
      </c>
      <c r="AN288" s="49">
        <v>23071</v>
      </c>
      <c r="AO288" s="49">
        <v>23071</v>
      </c>
      <c r="AP288" s="49">
        <v>23071</v>
      </c>
      <c r="AQ288" s="49">
        <v>23071</v>
      </c>
      <c r="AR288" s="19">
        <v>23112</v>
      </c>
      <c r="AS288" s="19"/>
      <c r="AT288" s="19"/>
    </row>
    <row r="289" spans="1:46" s="23" customFormat="1" ht="72" x14ac:dyDescent="0.2">
      <c r="A289" s="19" t="s">
        <v>43</v>
      </c>
      <c r="B289" s="19" t="s">
        <v>277</v>
      </c>
      <c r="C289" s="19" t="s">
        <v>276</v>
      </c>
      <c r="D289" s="19" t="s">
        <v>11</v>
      </c>
      <c r="E289" s="19" t="s">
        <v>454</v>
      </c>
      <c r="F289" s="28" t="s">
        <v>1861</v>
      </c>
      <c r="G289" s="19" t="s">
        <v>597</v>
      </c>
      <c r="H289" s="18" t="s">
        <v>319</v>
      </c>
      <c r="I289" s="18" t="s">
        <v>596</v>
      </c>
      <c r="J289" s="17">
        <v>24000</v>
      </c>
      <c r="K289" s="64"/>
      <c r="L289" s="64"/>
      <c r="M289" s="35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9"/>
      <c r="AC289" s="19"/>
      <c r="AD289" s="19"/>
      <c r="AE289" s="20" t="s">
        <v>2791</v>
      </c>
      <c r="AF289" s="20"/>
      <c r="AG289" s="20" t="s">
        <v>2456</v>
      </c>
      <c r="AH289" s="20" t="s">
        <v>1290</v>
      </c>
      <c r="AI289" s="20" t="s">
        <v>1570</v>
      </c>
      <c r="AJ289" s="16">
        <v>23968</v>
      </c>
      <c r="AK289" s="16"/>
      <c r="AL289" s="16">
        <f t="shared" si="11"/>
        <v>32</v>
      </c>
      <c r="AM289" s="49">
        <v>23071</v>
      </c>
      <c r="AN289" s="49">
        <v>23071</v>
      </c>
      <c r="AO289" s="49">
        <v>23071</v>
      </c>
      <c r="AP289" s="49">
        <v>23071</v>
      </c>
      <c r="AQ289" s="49">
        <v>23071</v>
      </c>
      <c r="AR289" s="19">
        <v>23968</v>
      </c>
      <c r="AS289" s="19"/>
      <c r="AT289" s="19"/>
    </row>
    <row r="290" spans="1:46" s="23" customFormat="1" ht="72" hidden="1" x14ac:dyDescent="0.2">
      <c r="A290" s="19" t="s">
        <v>43</v>
      </c>
      <c r="B290" s="19" t="s">
        <v>277</v>
      </c>
      <c r="C290" s="19" t="s">
        <v>276</v>
      </c>
      <c r="D290" s="19" t="s">
        <v>11</v>
      </c>
      <c r="E290" s="19" t="s">
        <v>454</v>
      </c>
      <c r="F290" s="28" t="s">
        <v>1862</v>
      </c>
      <c r="G290" s="19" t="s">
        <v>598</v>
      </c>
      <c r="H290" s="18" t="s">
        <v>599</v>
      </c>
      <c r="I290" s="18" t="s">
        <v>274</v>
      </c>
      <c r="J290" s="17">
        <v>192000</v>
      </c>
      <c r="K290" s="64"/>
      <c r="L290" s="64"/>
      <c r="M290" s="35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67">
        <v>242241</v>
      </c>
      <c r="AC290" s="67">
        <v>242241</v>
      </c>
      <c r="AD290" s="50">
        <v>192000</v>
      </c>
      <c r="AE290" s="20" t="s">
        <v>2457</v>
      </c>
      <c r="AF290" s="19" t="s">
        <v>2457</v>
      </c>
      <c r="AG290" s="19" t="s">
        <v>2457</v>
      </c>
      <c r="AH290" s="20" t="s">
        <v>1290</v>
      </c>
      <c r="AI290" s="20" t="s">
        <v>1570</v>
      </c>
      <c r="AJ290" s="16"/>
      <c r="AK290" s="17">
        <v>192000</v>
      </c>
      <c r="AL290" s="16">
        <f t="shared" si="11"/>
        <v>0</v>
      </c>
      <c r="AM290" s="49">
        <v>23071</v>
      </c>
      <c r="AN290" s="49">
        <v>23071</v>
      </c>
      <c r="AO290" s="49">
        <v>23071</v>
      </c>
      <c r="AP290" s="49">
        <v>23071</v>
      </c>
      <c r="AQ290" s="49">
        <v>23071</v>
      </c>
      <c r="AR290" s="16">
        <v>192000</v>
      </c>
      <c r="AS290" s="19"/>
      <c r="AT290" s="19"/>
    </row>
    <row r="291" spans="1:46" s="23" customFormat="1" ht="90" x14ac:dyDescent="0.2">
      <c r="A291" s="19" t="s">
        <v>43</v>
      </c>
      <c r="B291" s="19" t="s">
        <v>277</v>
      </c>
      <c r="C291" s="19" t="s">
        <v>276</v>
      </c>
      <c r="D291" s="19" t="s">
        <v>286</v>
      </c>
      <c r="E291" s="19" t="s">
        <v>454</v>
      </c>
      <c r="F291" s="28" t="s">
        <v>1863</v>
      </c>
      <c r="G291" s="19" t="s">
        <v>600</v>
      </c>
      <c r="H291" s="18" t="s">
        <v>317</v>
      </c>
      <c r="I291" s="18" t="s">
        <v>274</v>
      </c>
      <c r="J291" s="17">
        <v>142500</v>
      </c>
      <c r="K291" s="64"/>
      <c r="L291" s="64"/>
      <c r="M291" s="35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19"/>
      <c r="AC291" s="19"/>
      <c r="AD291" s="19"/>
      <c r="AE291" s="20" t="s">
        <v>2797</v>
      </c>
      <c r="AF291" s="20"/>
      <c r="AG291" s="20" t="s">
        <v>2456</v>
      </c>
      <c r="AH291" s="20" t="s">
        <v>1298</v>
      </c>
      <c r="AI291" s="20" t="s">
        <v>1571</v>
      </c>
      <c r="AJ291" s="16">
        <v>132500</v>
      </c>
      <c r="AK291" s="16"/>
      <c r="AL291" s="16">
        <f t="shared" si="11"/>
        <v>10000</v>
      </c>
      <c r="AM291" s="49">
        <v>23071</v>
      </c>
      <c r="AN291" s="49">
        <v>23071</v>
      </c>
      <c r="AO291" s="46" t="s">
        <v>1299</v>
      </c>
      <c r="AP291" s="46" t="s">
        <v>1299</v>
      </c>
      <c r="AQ291" s="46" t="s">
        <v>1299</v>
      </c>
      <c r="AR291" s="16">
        <v>132500</v>
      </c>
      <c r="AS291" s="19"/>
      <c r="AT291" s="19"/>
    </row>
    <row r="292" spans="1:46" s="23" customFormat="1" ht="90" x14ac:dyDescent="0.2">
      <c r="A292" s="19" t="s">
        <v>43</v>
      </c>
      <c r="B292" s="19" t="s">
        <v>277</v>
      </c>
      <c r="C292" s="19" t="s">
        <v>276</v>
      </c>
      <c r="D292" s="19" t="s">
        <v>286</v>
      </c>
      <c r="E292" s="19" t="s">
        <v>454</v>
      </c>
      <c r="F292" s="28" t="s">
        <v>1864</v>
      </c>
      <c r="G292" s="19" t="s">
        <v>601</v>
      </c>
      <c r="H292" s="18" t="s">
        <v>317</v>
      </c>
      <c r="I292" s="18" t="s">
        <v>274</v>
      </c>
      <c r="J292" s="17">
        <v>157300</v>
      </c>
      <c r="K292" s="64"/>
      <c r="L292" s="64"/>
      <c r="M292" s="35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19"/>
      <c r="AC292" s="19"/>
      <c r="AD292" s="19"/>
      <c r="AE292" s="20" t="s">
        <v>2797</v>
      </c>
      <c r="AF292" s="20"/>
      <c r="AG292" s="20" t="s">
        <v>2456</v>
      </c>
      <c r="AH292" s="20" t="s">
        <v>1298</v>
      </c>
      <c r="AI292" s="20" t="s">
        <v>1571</v>
      </c>
      <c r="AJ292" s="16">
        <v>152500</v>
      </c>
      <c r="AK292" s="16"/>
      <c r="AL292" s="16">
        <f t="shared" si="11"/>
        <v>4800</v>
      </c>
      <c r="AM292" s="49">
        <v>23071</v>
      </c>
      <c r="AN292" s="49">
        <v>23071</v>
      </c>
      <c r="AO292" s="46" t="s">
        <v>1299</v>
      </c>
      <c r="AP292" s="46" t="s">
        <v>1299</v>
      </c>
      <c r="AQ292" s="46" t="s">
        <v>1299</v>
      </c>
      <c r="AR292" s="16">
        <v>152500</v>
      </c>
      <c r="AS292" s="19"/>
      <c r="AT292" s="19"/>
    </row>
    <row r="293" spans="1:46" s="23" customFormat="1" ht="72" x14ac:dyDescent="0.2">
      <c r="A293" s="19" t="s">
        <v>43</v>
      </c>
      <c r="B293" s="19" t="s">
        <v>277</v>
      </c>
      <c r="C293" s="19" t="s">
        <v>276</v>
      </c>
      <c r="D293" s="19" t="s">
        <v>13</v>
      </c>
      <c r="E293" s="19" t="s">
        <v>454</v>
      </c>
      <c r="F293" s="28" t="s">
        <v>1865</v>
      </c>
      <c r="G293" s="19" t="s">
        <v>602</v>
      </c>
      <c r="H293" s="18" t="s">
        <v>317</v>
      </c>
      <c r="I293" s="18" t="s">
        <v>271</v>
      </c>
      <c r="J293" s="17">
        <v>30000</v>
      </c>
      <c r="K293" s="64"/>
      <c r="L293" s="64"/>
      <c r="M293" s="35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19"/>
      <c r="AC293" s="19"/>
      <c r="AD293" s="19"/>
      <c r="AE293" s="20" t="s">
        <v>2797</v>
      </c>
      <c r="AF293" s="20"/>
      <c r="AG293" s="20" t="s">
        <v>2456</v>
      </c>
      <c r="AH293" s="20" t="s">
        <v>1290</v>
      </c>
      <c r="AI293" s="20" t="s">
        <v>1570</v>
      </c>
      <c r="AJ293" s="16">
        <v>24500</v>
      </c>
      <c r="AK293" s="16"/>
      <c r="AL293" s="16">
        <f t="shared" si="11"/>
        <v>5500</v>
      </c>
      <c r="AM293" s="49">
        <v>23071</v>
      </c>
      <c r="AN293" s="49">
        <v>23071</v>
      </c>
      <c r="AO293" s="46" t="s">
        <v>1299</v>
      </c>
      <c r="AP293" s="46" t="s">
        <v>1299</v>
      </c>
      <c r="AQ293" s="46" t="s">
        <v>1299</v>
      </c>
      <c r="AR293" s="16">
        <v>24500</v>
      </c>
      <c r="AS293" s="19"/>
      <c r="AT293" s="19"/>
    </row>
    <row r="294" spans="1:46" s="23" customFormat="1" ht="72" x14ac:dyDescent="0.2">
      <c r="A294" s="19" t="s">
        <v>43</v>
      </c>
      <c r="B294" s="19" t="s">
        <v>277</v>
      </c>
      <c r="C294" s="19" t="s">
        <v>276</v>
      </c>
      <c r="D294" s="19" t="s">
        <v>13</v>
      </c>
      <c r="E294" s="19" t="s">
        <v>454</v>
      </c>
      <c r="F294" s="28" t="s">
        <v>1866</v>
      </c>
      <c r="G294" s="19" t="s">
        <v>603</v>
      </c>
      <c r="H294" s="18" t="s">
        <v>303</v>
      </c>
      <c r="I294" s="18" t="s">
        <v>271</v>
      </c>
      <c r="J294" s="17">
        <v>50000</v>
      </c>
      <c r="K294" s="64"/>
      <c r="L294" s="64"/>
      <c r="M294" s="35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19"/>
      <c r="AC294" s="19"/>
      <c r="AD294" s="19"/>
      <c r="AE294" s="20" t="s">
        <v>2797</v>
      </c>
      <c r="AF294" s="20"/>
      <c r="AG294" s="20" t="s">
        <v>2456</v>
      </c>
      <c r="AH294" s="20" t="s">
        <v>1290</v>
      </c>
      <c r="AI294" s="20" t="s">
        <v>1570</v>
      </c>
      <c r="AJ294" s="16">
        <v>24500</v>
      </c>
      <c r="AK294" s="16"/>
      <c r="AL294" s="16">
        <f t="shared" si="11"/>
        <v>25500</v>
      </c>
      <c r="AM294" s="49">
        <v>23071</v>
      </c>
      <c r="AN294" s="49">
        <v>23071</v>
      </c>
      <c r="AO294" s="46" t="s">
        <v>1299</v>
      </c>
      <c r="AP294" s="46" t="s">
        <v>1299</v>
      </c>
      <c r="AQ294" s="46" t="s">
        <v>1299</v>
      </c>
      <c r="AR294" s="16">
        <v>24500</v>
      </c>
      <c r="AS294" s="19"/>
      <c r="AT294" s="19"/>
    </row>
    <row r="295" spans="1:46" s="23" customFormat="1" ht="72" x14ac:dyDescent="0.2">
      <c r="A295" s="19" t="s">
        <v>43</v>
      </c>
      <c r="B295" s="19" t="s">
        <v>277</v>
      </c>
      <c r="C295" s="19" t="s">
        <v>276</v>
      </c>
      <c r="D295" s="19" t="s">
        <v>13</v>
      </c>
      <c r="E295" s="19" t="s">
        <v>454</v>
      </c>
      <c r="F295" s="28" t="s">
        <v>1867</v>
      </c>
      <c r="G295" s="19" t="s">
        <v>604</v>
      </c>
      <c r="H295" s="18" t="s">
        <v>317</v>
      </c>
      <c r="I295" s="18" t="s">
        <v>271</v>
      </c>
      <c r="J295" s="17">
        <v>15000</v>
      </c>
      <c r="K295" s="64"/>
      <c r="L295" s="64"/>
      <c r="M295" s="35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19"/>
      <c r="AC295" s="19"/>
      <c r="AD295" s="19"/>
      <c r="AE295" s="20" t="s">
        <v>2797</v>
      </c>
      <c r="AF295" s="20"/>
      <c r="AG295" s="20" t="s">
        <v>2456</v>
      </c>
      <c r="AH295" s="20" t="s">
        <v>1290</v>
      </c>
      <c r="AI295" s="20" t="s">
        <v>1570</v>
      </c>
      <c r="AJ295" s="16">
        <v>14250</v>
      </c>
      <c r="AK295" s="16"/>
      <c r="AL295" s="16">
        <f t="shared" si="11"/>
        <v>750</v>
      </c>
      <c r="AM295" s="49">
        <v>23071</v>
      </c>
      <c r="AN295" s="49">
        <v>23071</v>
      </c>
      <c r="AO295" s="46" t="s">
        <v>1299</v>
      </c>
      <c r="AP295" s="46" t="s">
        <v>1299</v>
      </c>
      <c r="AQ295" s="46" t="s">
        <v>1299</v>
      </c>
      <c r="AR295" s="16">
        <v>14250</v>
      </c>
      <c r="AS295" s="19"/>
      <c r="AT295" s="19"/>
    </row>
    <row r="296" spans="1:46" s="23" customFormat="1" ht="72" x14ac:dyDescent="0.2">
      <c r="A296" s="19" t="s">
        <v>43</v>
      </c>
      <c r="B296" s="19" t="s">
        <v>277</v>
      </c>
      <c r="C296" s="19" t="s">
        <v>276</v>
      </c>
      <c r="D296" s="19" t="s">
        <v>33</v>
      </c>
      <c r="E296" s="19" t="s">
        <v>454</v>
      </c>
      <c r="F296" s="28" t="s">
        <v>1868</v>
      </c>
      <c r="G296" s="19" t="s">
        <v>605</v>
      </c>
      <c r="H296" s="18" t="s">
        <v>270</v>
      </c>
      <c r="I296" s="18" t="s">
        <v>274</v>
      </c>
      <c r="J296" s="17">
        <v>80000</v>
      </c>
      <c r="K296" s="35" t="s">
        <v>137</v>
      </c>
      <c r="L296" s="64"/>
      <c r="M296" s="64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19"/>
      <c r="AC296" s="19"/>
      <c r="AD296" s="19"/>
      <c r="AE296" s="20" t="s">
        <v>2807</v>
      </c>
      <c r="AF296" s="20"/>
      <c r="AG296" s="20" t="s">
        <v>2456</v>
      </c>
      <c r="AH296" s="20" t="s">
        <v>1290</v>
      </c>
      <c r="AI296" s="20" t="s">
        <v>1570</v>
      </c>
      <c r="AJ296" s="16">
        <v>75000</v>
      </c>
      <c r="AK296" s="16"/>
      <c r="AL296" s="16">
        <f t="shared" si="11"/>
        <v>5000</v>
      </c>
      <c r="AM296" s="49">
        <v>23071</v>
      </c>
      <c r="AN296" s="49">
        <v>23071</v>
      </c>
      <c r="AO296" s="46" t="s">
        <v>1303</v>
      </c>
      <c r="AP296" s="49">
        <v>23193</v>
      </c>
      <c r="AQ296" s="49">
        <v>23193</v>
      </c>
      <c r="AR296" s="16">
        <v>75000</v>
      </c>
      <c r="AS296" s="19"/>
      <c r="AT296" s="19"/>
    </row>
    <row r="297" spans="1:46" s="23" customFormat="1" ht="72" x14ac:dyDescent="0.2">
      <c r="A297" s="19" t="s">
        <v>43</v>
      </c>
      <c r="B297" s="19" t="s">
        <v>277</v>
      </c>
      <c r="C297" s="19" t="s">
        <v>276</v>
      </c>
      <c r="D297" s="19" t="s">
        <v>33</v>
      </c>
      <c r="E297" s="19" t="s">
        <v>454</v>
      </c>
      <c r="F297" s="28" t="s">
        <v>1869</v>
      </c>
      <c r="G297" s="19" t="s">
        <v>606</v>
      </c>
      <c r="H297" s="18" t="s">
        <v>270</v>
      </c>
      <c r="I297" s="18" t="s">
        <v>274</v>
      </c>
      <c r="J297" s="17">
        <v>65000</v>
      </c>
      <c r="K297" s="35" t="s">
        <v>137</v>
      </c>
      <c r="L297" s="64"/>
      <c r="M297" s="64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19"/>
      <c r="AC297" s="19"/>
      <c r="AD297" s="19"/>
      <c r="AE297" s="20" t="s">
        <v>2807</v>
      </c>
      <c r="AF297" s="20"/>
      <c r="AG297" s="20" t="s">
        <v>2456</v>
      </c>
      <c r="AH297" s="20" t="s">
        <v>1290</v>
      </c>
      <c r="AI297" s="20" t="s">
        <v>1570</v>
      </c>
      <c r="AJ297" s="16">
        <v>62000</v>
      </c>
      <c r="AK297" s="16"/>
      <c r="AL297" s="16">
        <f t="shared" si="11"/>
        <v>3000</v>
      </c>
      <c r="AM297" s="49">
        <v>23071</v>
      </c>
      <c r="AN297" s="49">
        <v>23071</v>
      </c>
      <c r="AO297" s="46" t="s">
        <v>1303</v>
      </c>
      <c r="AP297" s="49">
        <v>23193</v>
      </c>
      <c r="AQ297" s="49">
        <v>23193</v>
      </c>
      <c r="AR297" s="16">
        <v>62000</v>
      </c>
      <c r="AS297" s="19"/>
      <c r="AT297" s="19"/>
    </row>
    <row r="298" spans="1:46" s="23" customFormat="1" ht="72" x14ac:dyDescent="0.2">
      <c r="A298" s="19" t="s">
        <v>43</v>
      </c>
      <c r="B298" s="19" t="s">
        <v>277</v>
      </c>
      <c r="C298" s="19" t="s">
        <v>276</v>
      </c>
      <c r="D298" s="19" t="s">
        <v>33</v>
      </c>
      <c r="E298" s="19" t="s">
        <v>454</v>
      </c>
      <c r="F298" s="28" t="s">
        <v>1870</v>
      </c>
      <c r="G298" s="19" t="s">
        <v>607</v>
      </c>
      <c r="H298" s="18" t="s">
        <v>267</v>
      </c>
      <c r="I298" s="18" t="s">
        <v>274</v>
      </c>
      <c r="J298" s="17">
        <v>350000</v>
      </c>
      <c r="K298" s="35" t="s">
        <v>137</v>
      </c>
      <c r="L298" s="64"/>
      <c r="M298" s="64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19"/>
      <c r="AC298" s="19"/>
      <c r="AD298" s="19"/>
      <c r="AE298" s="20" t="s">
        <v>2807</v>
      </c>
      <c r="AF298" s="20"/>
      <c r="AG298" s="20" t="s">
        <v>2456</v>
      </c>
      <c r="AH298" s="20" t="s">
        <v>1290</v>
      </c>
      <c r="AI298" s="20" t="s">
        <v>1570</v>
      </c>
      <c r="AJ298" s="16">
        <v>336000</v>
      </c>
      <c r="AK298" s="16"/>
      <c r="AL298" s="16">
        <f t="shared" si="11"/>
        <v>14000</v>
      </c>
      <c r="AM298" s="49">
        <v>23071</v>
      </c>
      <c r="AN298" s="49">
        <v>23071</v>
      </c>
      <c r="AO298" s="46" t="s">
        <v>1303</v>
      </c>
      <c r="AP298" s="49">
        <v>23193</v>
      </c>
      <c r="AQ298" s="49">
        <v>23193</v>
      </c>
      <c r="AR298" s="16">
        <v>336000</v>
      </c>
      <c r="AS298" s="19"/>
      <c r="AT298" s="19"/>
    </row>
    <row r="299" spans="1:46" s="23" customFormat="1" ht="72" x14ac:dyDescent="0.2">
      <c r="A299" s="19" t="s">
        <v>43</v>
      </c>
      <c r="B299" s="19" t="s">
        <v>277</v>
      </c>
      <c r="C299" s="19" t="s">
        <v>276</v>
      </c>
      <c r="D299" s="19" t="s">
        <v>33</v>
      </c>
      <c r="E299" s="19" t="s">
        <v>454</v>
      </c>
      <c r="F299" s="28" t="s">
        <v>1871</v>
      </c>
      <c r="G299" s="19" t="s">
        <v>608</v>
      </c>
      <c r="H299" s="18" t="s">
        <v>340</v>
      </c>
      <c r="I299" s="18" t="s">
        <v>274</v>
      </c>
      <c r="J299" s="17">
        <v>300000</v>
      </c>
      <c r="K299" s="35" t="s">
        <v>137</v>
      </c>
      <c r="L299" s="64"/>
      <c r="M299" s="64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19"/>
      <c r="AC299" s="19"/>
      <c r="AD299" s="19"/>
      <c r="AE299" s="20" t="s">
        <v>2807</v>
      </c>
      <c r="AF299" s="20"/>
      <c r="AG299" s="20" t="s">
        <v>2456</v>
      </c>
      <c r="AH299" s="20" t="s">
        <v>1290</v>
      </c>
      <c r="AI299" s="20" t="s">
        <v>1570</v>
      </c>
      <c r="AJ299" s="16">
        <v>264000</v>
      </c>
      <c r="AK299" s="16"/>
      <c r="AL299" s="16">
        <f t="shared" si="11"/>
        <v>36000</v>
      </c>
      <c r="AM299" s="49">
        <v>23071</v>
      </c>
      <c r="AN299" s="49">
        <v>23071</v>
      </c>
      <c r="AO299" s="46" t="s">
        <v>1303</v>
      </c>
      <c r="AP299" s="49">
        <v>23193</v>
      </c>
      <c r="AQ299" s="49">
        <v>23193</v>
      </c>
      <c r="AR299" s="16">
        <v>264000</v>
      </c>
      <c r="AS299" s="19"/>
      <c r="AT299" s="19"/>
    </row>
    <row r="300" spans="1:46" s="23" customFormat="1" ht="72" x14ac:dyDescent="0.2">
      <c r="A300" s="19" t="s">
        <v>43</v>
      </c>
      <c r="B300" s="19" t="s">
        <v>277</v>
      </c>
      <c r="C300" s="19" t="s">
        <v>276</v>
      </c>
      <c r="D300" s="19" t="s">
        <v>33</v>
      </c>
      <c r="E300" s="19" t="s">
        <v>454</v>
      </c>
      <c r="F300" s="28" t="s">
        <v>1872</v>
      </c>
      <c r="G300" s="19" t="s">
        <v>609</v>
      </c>
      <c r="H300" s="18" t="s">
        <v>270</v>
      </c>
      <c r="I300" s="18" t="s">
        <v>274</v>
      </c>
      <c r="J300" s="17">
        <v>80000</v>
      </c>
      <c r="K300" s="35" t="s">
        <v>137</v>
      </c>
      <c r="L300" s="64"/>
      <c r="M300" s="64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19"/>
      <c r="AC300" s="19"/>
      <c r="AD300" s="19"/>
      <c r="AE300" s="20" t="s">
        <v>2807</v>
      </c>
      <c r="AF300" s="20"/>
      <c r="AG300" s="20" t="s">
        <v>2456</v>
      </c>
      <c r="AH300" s="20" t="s">
        <v>1290</v>
      </c>
      <c r="AI300" s="20" t="s">
        <v>1570</v>
      </c>
      <c r="AJ300" s="16">
        <v>75000</v>
      </c>
      <c r="AK300" s="16"/>
      <c r="AL300" s="16">
        <f t="shared" si="11"/>
        <v>5000</v>
      </c>
      <c r="AM300" s="49">
        <v>23071</v>
      </c>
      <c r="AN300" s="49">
        <v>23071</v>
      </c>
      <c r="AO300" s="46" t="s">
        <v>1303</v>
      </c>
      <c r="AP300" s="49">
        <v>23193</v>
      </c>
      <c r="AQ300" s="49">
        <v>23193</v>
      </c>
      <c r="AR300" s="16">
        <v>75000</v>
      </c>
      <c r="AS300" s="19"/>
      <c r="AT300" s="19"/>
    </row>
    <row r="301" spans="1:46" s="23" customFormat="1" ht="72" x14ac:dyDescent="0.2">
      <c r="A301" s="19" t="s">
        <v>43</v>
      </c>
      <c r="B301" s="19" t="s">
        <v>277</v>
      </c>
      <c r="C301" s="19" t="s">
        <v>276</v>
      </c>
      <c r="D301" s="19" t="s">
        <v>33</v>
      </c>
      <c r="E301" s="19" t="s">
        <v>454</v>
      </c>
      <c r="F301" s="28" t="s">
        <v>1873</v>
      </c>
      <c r="G301" s="19" t="s">
        <v>610</v>
      </c>
      <c r="H301" s="18" t="s">
        <v>267</v>
      </c>
      <c r="I301" s="18" t="s">
        <v>274</v>
      </c>
      <c r="J301" s="17">
        <v>360000</v>
      </c>
      <c r="K301" s="35" t="s">
        <v>137</v>
      </c>
      <c r="L301" s="64"/>
      <c r="M301" s="64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19"/>
      <c r="AC301" s="19"/>
      <c r="AD301" s="19"/>
      <c r="AE301" s="20" t="s">
        <v>2807</v>
      </c>
      <c r="AF301" s="20"/>
      <c r="AG301" s="20" t="s">
        <v>2456</v>
      </c>
      <c r="AH301" s="20" t="s">
        <v>1290</v>
      </c>
      <c r="AI301" s="20" t="s">
        <v>1570</v>
      </c>
      <c r="AJ301" s="16">
        <v>347800</v>
      </c>
      <c r="AK301" s="16"/>
      <c r="AL301" s="16">
        <f t="shared" si="11"/>
        <v>12200</v>
      </c>
      <c r="AM301" s="49">
        <v>23071</v>
      </c>
      <c r="AN301" s="49">
        <v>23071</v>
      </c>
      <c r="AO301" s="46" t="s">
        <v>1303</v>
      </c>
      <c r="AP301" s="49">
        <v>23193</v>
      </c>
      <c r="AQ301" s="49">
        <v>23193</v>
      </c>
      <c r="AR301" s="16">
        <v>347800</v>
      </c>
      <c r="AS301" s="19"/>
      <c r="AT301" s="19"/>
    </row>
    <row r="302" spans="1:46" s="23" customFormat="1" ht="72" x14ac:dyDescent="0.2">
      <c r="A302" s="19" t="s">
        <v>43</v>
      </c>
      <c r="B302" s="19" t="s">
        <v>277</v>
      </c>
      <c r="C302" s="19" t="s">
        <v>276</v>
      </c>
      <c r="D302" s="19" t="s">
        <v>33</v>
      </c>
      <c r="E302" s="19" t="s">
        <v>454</v>
      </c>
      <c r="F302" s="28" t="s">
        <v>1874</v>
      </c>
      <c r="G302" s="19" t="s">
        <v>611</v>
      </c>
      <c r="H302" s="18" t="s">
        <v>270</v>
      </c>
      <c r="I302" s="18" t="s">
        <v>274</v>
      </c>
      <c r="J302" s="17">
        <v>70000</v>
      </c>
      <c r="K302" s="35" t="s">
        <v>137</v>
      </c>
      <c r="L302" s="64"/>
      <c r="M302" s="64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19"/>
      <c r="AC302" s="19"/>
      <c r="AD302" s="19"/>
      <c r="AE302" s="20" t="s">
        <v>2807</v>
      </c>
      <c r="AF302" s="20"/>
      <c r="AG302" s="20" t="s">
        <v>2456</v>
      </c>
      <c r="AH302" s="20" t="s">
        <v>1290</v>
      </c>
      <c r="AI302" s="20" t="s">
        <v>1570</v>
      </c>
      <c r="AJ302" s="16">
        <v>67000</v>
      </c>
      <c r="AK302" s="16"/>
      <c r="AL302" s="16">
        <f t="shared" si="11"/>
        <v>3000</v>
      </c>
      <c r="AM302" s="49">
        <v>23071</v>
      </c>
      <c r="AN302" s="49">
        <v>23071</v>
      </c>
      <c r="AO302" s="46" t="s">
        <v>1303</v>
      </c>
      <c r="AP302" s="49">
        <v>23193</v>
      </c>
      <c r="AQ302" s="49">
        <v>23193</v>
      </c>
      <c r="AR302" s="16">
        <v>67000</v>
      </c>
      <c r="AS302" s="19"/>
      <c r="AT302" s="19"/>
    </row>
    <row r="303" spans="1:46" s="23" customFormat="1" ht="72" x14ac:dyDescent="0.2">
      <c r="A303" s="19" t="s">
        <v>43</v>
      </c>
      <c r="B303" s="19" t="s">
        <v>277</v>
      </c>
      <c r="C303" s="19" t="s">
        <v>276</v>
      </c>
      <c r="D303" s="19" t="s">
        <v>33</v>
      </c>
      <c r="E303" s="19" t="s">
        <v>454</v>
      </c>
      <c r="F303" s="28" t="s">
        <v>1875</v>
      </c>
      <c r="G303" s="19" t="s">
        <v>612</v>
      </c>
      <c r="H303" s="18" t="s">
        <v>270</v>
      </c>
      <c r="I303" s="18" t="s">
        <v>274</v>
      </c>
      <c r="J303" s="17">
        <v>70000</v>
      </c>
      <c r="K303" s="35" t="s">
        <v>137</v>
      </c>
      <c r="L303" s="64"/>
      <c r="M303" s="64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19"/>
      <c r="AC303" s="19"/>
      <c r="AD303" s="19"/>
      <c r="AE303" s="20" t="s">
        <v>2807</v>
      </c>
      <c r="AF303" s="20"/>
      <c r="AG303" s="20" t="s">
        <v>2456</v>
      </c>
      <c r="AH303" s="20" t="s">
        <v>1290</v>
      </c>
      <c r="AI303" s="20" t="s">
        <v>1570</v>
      </c>
      <c r="AJ303" s="16">
        <v>67000</v>
      </c>
      <c r="AK303" s="16"/>
      <c r="AL303" s="16">
        <f t="shared" si="11"/>
        <v>3000</v>
      </c>
      <c r="AM303" s="49">
        <v>23071</v>
      </c>
      <c r="AN303" s="49">
        <v>23071</v>
      </c>
      <c r="AO303" s="46" t="s">
        <v>1303</v>
      </c>
      <c r="AP303" s="49">
        <v>23193</v>
      </c>
      <c r="AQ303" s="49">
        <v>23193</v>
      </c>
      <c r="AR303" s="16">
        <v>67000</v>
      </c>
      <c r="AS303" s="19"/>
      <c r="AT303" s="19"/>
    </row>
    <row r="304" spans="1:46" s="23" customFormat="1" ht="72" x14ac:dyDescent="0.2">
      <c r="A304" s="19" t="s">
        <v>43</v>
      </c>
      <c r="B304" s="19" t="s">
        <v>277</v>
      </c>
      <c r="C304" s="19" t="s">
        <v>276</v>
      </c>
      <c r="D304" s="19" t="s">
        <v>33</v>
      </c>
      <c r="E304" s="19" t="s">
        <v>454</v>
      </c>
      <c r="F304" s="28" t="s">
        <v>1876</v>
      </c>
      <c r="G304" s="19" t="s">
        <v>613</v>
      </c>
      <c r="H304" s="18" t="s">
        <v>270</v>
      </c>
      <c r="I304" s="18" t="s">
        <v>274</v>
      </c>
      <c r="J304" s="17">
        <v>80000</v>
      </c>
      <c r="K304" s="35" t="s">
        <v>137</v>
      </c>
      <c r="L304" s="64"/>
      <c r="M304" s="64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19"/>
      <c r="AC304" s="19"/>
      <c r="AD304" s="19"/>
      <c r="AE304" s="20" t="s">
        <v>2807</v>
      </c>
      <c r="AF304" s="20"/>
      <c r="AG304" s="20" t="s">
        <v>2456</v>
      </c>
      <c r="AH304" s="20" t="s">
        <v>1290</v>
      </c>
      <c r="AI304" s="20" t="s">
        <v>1570</v>
      </c>
      <c r="AJ304" s="16">
        <v>75000</v>
      </c>
      <c r="AK304" s="16"/>
      <c r="AL304" s="16">
        <f t="shared" si="11"/>
        <v>5000</v>
      </c>
      <c r="AM304" s="49">
        <v>23071</v>
      </c>
      <c r="AN304" s="49">
        <v>23071</v>
      </c>
      <c r="AO304" s="46" t="s">
        <v>1303</v>
      </c>
      <c r="AP304" s="49">
        <v>23193</v>
      </c>
      <c r="AQ304" s="49">
        <v>23193</v>
      </c>
      <c r="AR304" s="16">
        <v>75000</v>
      </c>
      <c r="AS304" s="19"/>
      <c r="AT304" s="19"/>
    </row>
    <row r="305" spans="1:46" s="23" customFormat="1" ht="72" x14ac:dyDescent="0.2">
      <c r="A305" s="19" t="s">
        <v>43</v>
      </c>
      <c r="B305" s="19" t="s">
        <v>277</v>
      </c>
      <c r="C305" s="19" t="s">
        <v>276</v>
      </c>
      <c r="D305" s="19" t="s">
        <v>33</v>
      </c>
      <c r="E305" s="19" t="s">
        <v>454</v>
      </c>
      <c r="F305" s="28" t="s">
        <v>1877</v>
      </c>
      <c r="G305" s="19" t="s">
        <v>614</v>
      </c>
      <c r="H305" s="18" t="s">
        <v>340</v>
      </c>
      <c r="I305" s="18" t="s">
        <v>274</v>
      </c>
      <c r="J305" s="17">
        <v>264000</v>
      </c>
      <c r="K305" s="35" t="s">
        <v>137</v>
      </c>
      <c r="L305" s="64"/>
      <c r="M305" s="64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19"/>
      <c r="AC305" s="19"/>
      <c r="AD305" s="19"/>
      <c r="AE305" s="20" t="s">
        <v>2807</v>
      </c>
      <c r="AF305" s="20"/>
      <c r="AG305" s="20" t="s">
        <v>2456</v>
      </c>
      <c r="AH305" s="20" t="s">
        <v>1290</v>
      </c>
      <c r="AI305" s="20" t="s">
        <v>1570</v>
      </c>
      <c r="AJ305" s="16">
        <v>252000</v>
      </c>
      <c r="AK305" s="16"/>
      <c r="AL305" s="16">
        <f t="shared" si="11"/>
        <v>12000</v>
      </c>
      <c r="AM305" s="49">
        <v>23071</v>
      </c>
      <c r="AN305" s="49">
        <v>23071</v>
      </c>
      <c r="AO305" s="46" t="s">
        <v>1303</v>
      </c>
      <c r="AP305" s="49">
        <v>23193</v>
      </c>
      <c r="AQ305" s="49">
        <v>23193</v>
      </c>
      <c r="AR305" s="16">
        <v>252000</v>
      </c>
      <c r="AS305" s="19"/>
      <c r="AT305" s="19"/>
    </row>
    <row r="306" spans="1:46" s="23" customFormat="1" ht="72" x14ac:dyDescent="0.2">
      <c r="A306" s="19" t="s">
        <v>43</v>
      </c>
      <c r="B306" s="19" t="s">
        <v>277</v>
      </c>
      <c r="C306" s="19" t="s">
        <v>276</v>
      </c>
      <c r="D306" s="19" t="s">
        <v>33</v>
      </c>
      <c r="E306" s="19" t="s">
        <v>454</v>
      </c>
      <c r="F306" s="28" t="s">
        <v>1878</v>
      </c>
      <c r="G306" s="19" t="s">
        <v>615</v>
      </c>
      <c r="H306" s="18" t="s">
        <v>340</v>
      </c>
      <c r="I306" s="18" t="s">
        <v>274</v>
      </c>
      <c r="J306" s="17">
        <v>156000</v>
      </c>
      <c r="K306" s="35" t="s">
        <v>137</v>
      </c>
      <c r="L306" s="64"/>
      <c r="M306" s="64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19"/>
      <c r="AC306" s="19"/>
      <c r="AD306" s="19"/>
      <c r="AE306" s="20" t="s">
        <v>2807</v>
      </c>
      <c r="AF306" s="20"/>
      <c r="AG306" s="20" t="s">
        <v>2456</v>
      </c>
      <c r="AH306" s="20" t="s">
        <v>1290</v>
      </c>
      <c r="AI306" s="20" t="s">
        <v>1570</v>
      </c>
      <c r="AJ306" s="16">
        <v>146400</v>
      </c>
      <c r="AK306" s="16"/>
      <c r="AL306" s="16">
        <f t="shared" si="11"/>
        <v>9600</v>
      </c>
      <c r="AM306" s="49">
        <v>23071</v>
      </c>
      <c r="AN306" s="49">
        <v>23071</v>
      </c>
      <c r="AO306" s="46" t="s">
        <v>1303</v>
      </c>
      <c r="AP306" s="49">
        <v>23193</v>
      </c>
      <c r="AQ306" s="49">
        <v>23193</v>
      </c>
      <c r="AR306" s="16">
        <v>146400</v>
      </c>
      <c r="AS306" s="19"/>
      <c r="AT306" s="19"/>
    </row>
    <row r="307" spans="1:46" s="23" customFormat="1" ht="72" x14ac:dyDescent="0.2">
      <c r="A307" s="19" t="s">
        <v>43</v>
      </c>
      <c r="B307" s="19" t="s">
        <v>277</v>
      </c>
      <c r="C307" s="19" t="s">
        <v>276</v>
      </c>
      <c r="D307" s="19" t="s">
        <v>33</v>
      </c>
      <c r="E307" s="19" t="s">
        <v>454</v>
      </c>
      <c r="F307" s="28" t="s">
        <v>1879</v>
      </c>
      <c r="G307" s="19" t="s">
        <v>616</v>
      </c>
      <c r="H307" s="18" t="s">
        <v>501</v>
      </c>
      <c r="I307" s="18" t="s">
        <v>274</v>
      </c>
      <c r="J307" s="17">
        <v>250000</v>
      </c>
      <c r="K307" s="35" t="s">
        <v>137</v>
      </c>
      <c r="L307" s="64"/>
      <c r="M307" s="64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19"/>
      <c r="AC307" s="19"/>
      <c r="AD307" s="19"/>
      <c r="AE307" s="20" t="s">
        <v>2807</v>
      </c>
      <c r="AF307" s="20"/>
      <c r="AG307" s="20" t="s">
        <v>2456</v>
      </c>
      <c r="AH307" s="20" t="s">
        <v>1290</v>
      </c>
      <c r="AI307" s="20" t="s">
        <v>1570</v>
      </c>
      <c r="AJ307" s="16">
        <v>235600</v>
      </c>
      <c r="AK307" s="16"/>
      <c r="AL307" s="16">
        <f t="shared" si="11"/>
        <v>14400</v>
      </c>
      <c r="AM307" s="49">
        <v>23071</v>
      </c>
      <c r="AN307" s="49">
        <v>23071</v>
      </c>
      <c r="AO307" s="46" t="s">
        <v>1303</v>
      </c>
      <c r="AP307" s="49">
        <v>23193</v>
      </c>
      <c r="AQ307" s="49">
        <v>23193</v>
      </c>
      <c r="AR307" s="16">
        <v>235600</v>
      </c>
      <c r="AS307" s="19"/>
      <c r="AT307" s="19"/>
    </row>
    <row r="308" spans="1:46" s="23" customFormat="1" ht="72" x14ac:dyDescent="0.2">
      <c r="A308" s="19" t="s">
        <v>43</v>
      </c>
      <c r="B308" s="19" t="s">
        <v>277</v>
      </c>
      <c r="C308" s="19" t="s">
        <v>276</v>
      </c>
      <c r="D308" s="19" t="s">
        <v>33</v>
      </c>
      <c r="E308" s="19" t="s">
        <v>454</v>
      </c>
      <c r="F308" s="28" t="s">
        <v>1880</v>
      </c>
      <c r="G308" s="19" t="s">
        <v>617</v>
      </c>
      <c r="H308" s="18" t="s">
        <v>270</v>
      </c>
      <c r="I308" s="18" t="s">
        <v>274</v>
      </c>
      <c r="J308" s="17">
        <v>60000</v>
      </c>
      <c r="K308" s="35" t="s">
        <v>137</v>
      </c>
      <c r="L308" s="64"/>
      <c r="M308" s="64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19"/>
      <c r="AC308" s="19"/>
      <c r="AD308" s="19"/>
      <c r="AE308" s="20" t="s">
        <v>2807</v>
      </c>
      <c r="AF308" s="20"/>
      <c r="AG308" s="20" t="s">
        <v>2456</v>
      </c>
      <c r="AH308" s="20" t="s">
        <v>1290</v>
      </c>
      <c r="AI308" s="20" t="s">
        <v>1570</v>
      </c>
      <c r="AJ308" s="16">
        <v>52000</v>
      </c>
      <c r="AK308" s="16"/>
      <c r="AL308" s="16">
        <f t="shared" si="11"/>
        <v>8000</v>
      </c>
      <c r="AM308" s="49">
        <v>23071</v>
      </c>
      <c r="AN308" s="49">
        <v>23071</v>
      </c>
      <c r="AO308" s="46" t="s">
        <v>1303</v>
      </c>
      <c r="AP308" s="49">
        <v>23193</v>
      </c>
      <c r="AQ308" s="49">
        <v>23193</v>
      </c>
      <c r="AR308" s="16">
        <v>52000</v>
      </c>
      <c r="AS308" s="19"/>
      <c r="AT308" s="19"/>
    </row>
    <row r="309" spans="1:46" s="23" customFormat="1" ht="72" x14ac:dyDescent="0.2">
      <c r="A309" s="19" t="s">
        <v>43</v>
      </c>
      <c r="B309" s="19" t="s">
        <v>277</v>
      </c>
      <c r="C309" s="19" t="s">
        <v>276</v>
      </c>
      <c r="D309" s="19" t="s">
        <v>33</v>
      </c>
      <c r="E309" s="19" t="s">
        <v>454</v>
      </c>
      <c r="F309" s="28" t="s">
        <v>1881</v>
      </c>
      <c r="G309" s="19" t="s">
        <v>618</v>
      </c>
      <c r="H309" s="18" t="s">
        <v>270</v>
      </c>
      <c r="I309" s="18" t="s">
        <v>274</v>
      </c>
      <c r="J309" s="17">
        <v>65000</v>
      </c>
      <c r="K309" s="35" t="s">
        <v>137</v>
      </c>
      <c r="L309" s="64"/>
      <c r="M309" s="64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19"/>
      <c r="AC309" s="19"/>
      <c r="AD309" s="19"/>
      <c r="AE309" s="20" t="s">
        <v>2807</v>
      </c>
      <c r="AF309" s="20"/>
      <c r="AG309" s="20" t="s">
        <v>2456</v>
      </c>
      <c r="AH309" s="20" t="s">
        <v>1290</v>
      </c>
      <c r="AI309" s="20" t="s">
        <v>1570</v>
      </c>
      <c r="AJ309" s="16">
        <v>58000</v>
      </c>
      <c r="AK309" s="16"/>
      <c r="AL309" s="16">
        <f t="shared" si="11"/>
        <v>7000</v>
      </c>
      <c r="AM309" s="49">
        <v>23071</v>
      </c>
      <c r="AN309" s="49">
        <v>23071</v>
      </c>
      <c r="AO309" s="46" t="s">
        <v>1303</v>
      </c>
      <c r="AP309" s="49">
        <v>23193</v>
      </c>
      <c r="AQ309" s="49">
        <v>23193</v>
      </c>
      <c r="AR309" s="16">
        <v>58000</v>
      </c>
      <c r="AS309" s="19"/>
      <c r="AT309" s="19"/>
    </row>
    <row r="310" spans="1:46" s="23" customFormat="1" ht="72" x14ac:dyDescent="0.2">
      <c r="A310" s="19" t="s">
        <v>43</v>
      </c>
      <c r="B310" s="19" t="s">
        <v>277</v>
      </c>
      <c r="C310" s="19" t="s">
        <v>276</v>
      </c>
      <c r="D310" s="19" t="s">
        <v>33</v>
      </c>
      <c r="E310" s="19" t="s">
        <v>454</v>
      </c>
      <c r="F310" s="28" t="s">
        <v>1882</v>
      </c>
      <c r="G310" s="19" t="s">
        <v>619</v>
      </c>
      <c r="H310" s="18" t="s">
        <v>270</v>
      </c>
      <c r="I310" s="18" t="s">
        <v>274</v>
      </c>
      <c r="J310" s="17">
        <v>60000</v>
      </c>
      <c r="K310" s="35" t="s">
        <v>137</v>
      </c>
      <c r="L310" s="64"/>
      <c r="M310" s="64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19"/>
      <c r="AC310" s="19"/>
      <c r="AD310" s="19"/>
      <c r="AE310" s="20" t="s">
        <v>2807</v>
      </c>
      <c r="AF310" s="20"/>
      <c r="AG310" s="20" t="s">
        <v>2456</v>
      </c>
      <c r="AH310" s="20" t="s">
        <v>1290</v>
      </c>
      <c r="AI310" s="20" t="s">
        <v>1570</v>
      </c>
      <c r="AJ310" s="16">
        <v>58000</v>
      </c>
      <c r="AK310" s="16"/>
      <c r="AL310" s="16">
        <f t="shared" si="11"/>
        <v>2000</v>
      </c>
      <c r="AM310" s="49">
        <v>23071</v>
      </c>
      <c r="AN310" s="49">
        <v>23071</v>
      </c>
      <c r="AO310" s="46" t="s">
        <v>1303</v>
      </c>
      <c r="AP310" s="49">
        <v>23193</v>
      </c>
      <c r="AQ310" s="49">
        <v>23193</v>
      </c>
      <c r="AR310" s="16">
        <v>58000</v>
      </c>
      <c r="AS310" s="19"/>
      <c r="AT310" s="19"/>
    </row>
    <row r="311" spans="1:46" s="23" customFormat="1" ht="72" x14ac:dyDescent="0.2">
      <c r="A311" s="19" t="s">
        <v>43</v>
      </c>
      <c r="B311" s="19" t="s">
        <v>277</v>
      </c>
      <c r="C311" s="19" t="s">
        <v>276</v>
      </c>
      <c r="D311" s="19" t="s">
        <v>33</v>
      </c>
      <c r="E311" s="19" t="s">
        <v>454</v>
      </c>
      <c r="F311" s="28" t="s">
        <v>1883</v>
      </c>
      <c r="G311" s="19" t="s">
        <v>620</v>
      </c>
      <c r="H311" s="18" t="s">
        <v>270</v>
      </c>
      <c r="I311" s="18" t="s">
        <v>274</v>
      </c>
      <c r="J311" s="17">
        <v>65000</v>
      </c>
      <c r="K311" s="35" t="s">
        <v>137</v>
      </c>
      <c r="L311" s="64"/>
      <c r="M311" s="64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19"/>
      <c r="AC311" s="19"/>
      <c r="AD311" s="19"/>
      <c r="AE311" s="20" t="s">
        <v>2807</v>
      </c>
      <c r="AF311" s="20"/>
      <c r="AG311" s="20" t="s">
        <v>2456</v>
      </c>
      <c r="AH311" s="20" t="s">
        <v>1290</v>
      </c>
      <c r="AI311" s="20" t="s">
        <v>1570</v>
      </c>
      <c r="AJ311" s="16">
        <v>58000</v>
      </c>
      <c r="AK311" s="16"/>
      <c r="AL311" s="16">
        <f t="shared" si="11"/>
        <v>7000</v>
      </c>
      <c r="AM311" s="49">
        <v>23071</v>
      </c>
      <c r="AN311" s="49">
        <v>23071</v>
      </c>
      <c r="AO311" s="46" t="s">
        <v>1303</v>
      </c>
      <c r="AP311" s="49">
        <v>23193</v>
      </c>
      <c r="AQ311" s="49">
        <v>23193</v>
      </c>
      <c r="AR311" s="16">
        <v>58000</v>
      </c>
      <c r="AS311" s="19"/>
      <c r="AT311" s="19"/>
    </row>
    <row r="312" spans="1:46" s="23" customFormat="1" ht="90" x14ac:dyDescent="0.2">
      <c r="A312" s="19" t="s">
        <v>43</v>
      </c>
      <c r="B312" s="19" t="s">
        <v>277</v>
      </c>
      <c r="C312" s="19" t="s">
        <v>276</v>
      </c>
      <c r="D312" s="19" t="s">
        <v>10</v>
      </c>
      <c r="E312" s="19" t="s">
        <v>311</v>
      </c>
      <c r="F312" s="28" t="s">
        <v>1884</v>
      </c>
      <c r="G312" s="19" t="s">
        <v>625</v>
      </c>
      <c r="H312" s="18" t="s">
        <v>303</v>
      </c>
      <c r="I312" s="18" t="s">
        <v>271</v>
      </c>
      <c r="J312" s="17">
        <v>300000</v>
      </c>
      <c r="K312" s="66"/>
      <c r="L312" s="64"/>
      <c r="M312" s="35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48"/>
      <c r="AC312" s="19"/>
      <c r="AD312" s="19"/>
      <c r="AE312" s="20" t="s">
        <v>2797</v>
      </c>
      <c r="AF312" s="20"/>
      <c r="AG312" s="20" t="s">
        <v>2456</v>
      </c>
      <c r="AH312" s="20" t="s">
        <v>1290</v>
      </c>
      <c r="AI312" s="20" t="s">
        <v>1570</v>
      </c>
      <c r="AJ312" s="16">
        <v>275000</v>
      </c>
      <c r="AK312" s="16"/>
      <c r="AL312" s="16">
        <f t="shared" si="11"/>
        <v>25000</v>
      </c>
      <c r="AM312" s="49">
        <v>23071</v>
      </c>
      <c r="AN312" s="49">
        <v>23071</v>
      </c>
      <c r="AO312" s="46" t="s">
        <v>1299</v>
      </c>
      <c r="AP312" s="46" t="s">
        <v>1299</v>
      </c>
      <c r="AQ312" s="46" t="s">
        <v>1299</v>
      </c>
      <c r="AR312" s="16">
        <v>275000</v>
      </c>
      <c r="AS312" s="19"/>
      <c r="AT312" s="19"/>
    </row>
    <row r="313" spans="1:46" s="23" customFormat="1" ht="72" x14ac:dyDescent="0.2">
      <c r="A313" s="19" t="s">
        <v>43</v>
      </c>
      <c r="B313" s="19" t="s">
        <v>277</v>
      </c>
      <c r="C313" s="19" t="s">
        <v>276</v>
      </c>
      <c r="D313" s="19" t="s">
        <v>10</v>
      </c>
      <c r="E313" s="19" t="s">
        <v>311</v>
      </c>
      <c r="F313" s="28" t="s">
        <v>1885</v>
      </c>
      <c r="G313" s="19" t="s">
        <v>624</v>
      </c>
      <c r="H313" s="18" t="s">
        <v>317</v>
      </c>
      <c r="I313" s="18" t="s">
        <v>271</v>
      </c>
      <c r="J313" s="17">
        <v>80000</v>
      </c>
      <c r="K313" s="64"/>
      <c r="L313" s="64"/>
      <c r="M313" s="35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48"/>
      <c r="AC313" s="19"/>
      <c r="AD313" s="19"/>
      <c r="AE313" s="20" t="s">
        <v>2797</v>
      </c>
      <c r="AF313" s="20"/>
      <c r="AG313" s="20" t="s">
        <v>2456</v>
      </c>
      <c r="AH313" s="20" t="s">
        <v>1290</v>
      </c>
      <c r="AI313" s="20" t="s">
        <v>1570</v>
      </c>
      <c r="AJ313" s="16">
        <v>72500</v>
      </c>
      <c r="AK313" s="16"/>
      <c r="AL313" s="16">
        <f t="shared" si="11"/>
        <v>7500</v>
      </c>
      <c r="AM313" s="49">
        <v>23071</v>
      </c>
      <c r="AN313" s="49">
        <v>23071</v>
      </c>
      <c r="AO313" s="46" t="s">
        <v>1299</v>
      </c>
      <c r="AP313" s="46" t="s">
        <v>1299</v>
      </c>
      <c r="AQ313" s="46" t="s">
        <v>1299</v>
      </c>
      <c r="AR313" s="16">
        <v>72500</v>
      </c>
      <c r="AS313" s="19"/>
      <c r="AT313" s="19"/>
    </row>
    <row r="314" spans="1:46" s="23" customFormat="1" ht="72" x14ac:dyDescent="0.2">
      <c r="A314" s="19" t="s">
        <v>43</v>
      </c>
      <c r="B314" s="19" t="s">
        <v>277</v>
      </c>
      <c r="C314" s="19" t="s">
        <v>276</v>
      </c>
      <c r="D314" s="19" t="s">
        <v>10</v>
      </c>
      <c r="E314" s="19" t="s">
        <v>311</v>
      </c>
      <c r="F314" s="28" t="s">
        <v>1886</v>
      </c>
      <c r="G314" s="19" t="s">
        <v>623</v>
      </c>
      <c r="H314" s="18" t="s">
        <v>270</v>
      </c>
      <c r="I314" s="18" t="s">
        <v>271</v>
      </c>
      <c r="J314" s="17">
        <v>15000</v>
      </c>
      <c r="K314" s="64"/>
      <c r="L314" s="64"/>
      <c r="M314" s="35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48"/>
      <c r="AC314" s="19"/>
      <c r="AD314" s="19"/>
      <c r="AE314" s="20" t="s">
        <v>2797</v>
      </c>
      <c r="AF314" s="20"/>
      <c r="AG314" s="20" t="s">
        <v>2456</v>
      </c>
      <c r="AH314" s="20" t="s">
        <v>1290</v>
      </c>
      <c r="AI314" s="20" t="s">
        <v>1570</v>
      </c>
      <c r="AJ314" s="16">
        <v>12500</v>
      </c>
      <c r="AK314" s="16"/>
      <c r="AL314" s="16">
        <f t="shared" si="11"/>
        <v>2500</v>
      </c>
      <c r="AM314" s="49">
        <v>23071</v>
      </c>
      <c r="AN314" s="49">
        <v>23071</v>
      </c>
      <c r="AO314" s="46" t="s">
        <v>1299</v>
      </c>
      <c r="AP314" s="46" t="s">
        <v>1299</v>
      </c>
      <c r="AQ314" s="46" t="s">
        <v>1299</v>
      </c>
      <c r="AR314" s="16">
        <v>22000</v>
      </c>
      <c r="AS314" s="19"/>
      <c r="AT314" s="19"/>
    </row>
    <row r="315" spans="1:46" s="23" customFormat="1" ht="90" x14ac:dyDescent="0.2">
      <c r="A315" s="19" t="s">
        <v>43</v>
      </c>
      <c r="B315" s="19" t="s">
        <v>277</v>
      </c>
      <c r="C315" s="19" t="s">
        <v>276</v>
      </c>
      <c r="D315" s="19" t="s">
        <v>10</v>
      </c>
      <c r="E315" s="19" t="s">
        <v>311</v>
      </c>
      <c r="F315" s="28" t="s">
        <v>1887</v>
      </c>
      <c r="G315" s="19" t="s">
        <v>622</v>
      </c>
      <c r="H315" s="18" t="s">
        <v>303</v>
      </c>
      <c r="I315" s="18" t="s">
        <v>271</v>
      </c>
      <c r="J315" s="17">
        <v>25000</v>
      </c>
      <c r="K315" s="64"/>
      <c r="L315" s="64"/>
      <c r="M315" s="35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48"/>
      <c r="AC315" s="19"/>
      <c r="AD315" s="19"/>
      <c r="AE315" s="20" t="s">
        <v>2797</v>
      </c>
      <c r="AF315" s="20"/>
      <c r="AG315" s="20" t="s">
        <v>2456</v>
      </c>
      <c r="AH315" s="20" t="s">
        <v>1290</v>
      </c>
      <c r="AI315" s="20" t="s">
        <v>1570</v>
      </c>
      <c r="AJ315" s="16">
        <v>22000</v>
      </c>
      <c r="AK315" s="16"/>
      <c r="AL315" s="16">
        <f t="shared" si="11"/>
        <v>3000</v>
      </c>
      <c r="AM315" s="49">
        <v>23071</v>
      </c>
      <c r="AN315" s="49">
        <v>23071</v>
      </c>
      <c r="AO315" s="46" t="s">
        <v>1299</v>
      </c>
      <c r="AP315" s="46" t="s">
        <v>1299</v>
      </c>
      <c r="AQ315" s="46" t="s">
        <v>1299</v>
      </c>
      <c r="AR315" s="16">
        <v>12500</v>
      </c>
      <c r="AS315" s="19"/>
      <c r="AT315" s="19"/>
    </row>
    <row r="316" spans="1:46" s="23" customFormat="1" ht="72" x14ac:dyDescent="0.2">
      <c r="A316" s="19" t="s">
        <v>43</v>
      </c>
      <c r="B316" s="19" t="s">
        <v>277</v>
      </c>
      <c r="C316" s="19" t="s">
        <v>276</v>
      </c>
      <c r="D316" s="19" t="s">
        <v>10</v>
      </c>
      <c r="E316" s="19" t="s">
        <v>311</v>
      </c>
      <c r="F316" s="28" t="s">
        <v>1888</v>
      </c>
      <c r="G316" s="19" t="s">
        <v>621</v>
      </c>
      <c r="H316" s="18" t="s">
        <v>270</v>
      </c>
      <c r="I316" s="18" t="s">
        <v>268</v>
      </c>
      <c r="J316" s="17">
        <v>5700</v>
      </c>
      <c r="K316" s="64"/>
      <c r="L316" s="64"/>
      <c r="M316" s="35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20"/>
      <c r="AG316" s="20" t="s">
        <v>2456</v>
      </c>
      <c r="AH316" s="20" t="s">
        <v>1290</v>
      </c>
      <c r="AI316" s="20" t="s">
        <v>1570</v>
      </c>
      <c r="AJ316" s="16">
        <v>5400</v>
      </c>
      <c r="AK316" s="16"/>
      <c r="AL316" s="16">
        <f t="shared" si="11"/>
        <v>300</v>
      </c>
      <c r="AM316" s="49">
        <v>23071</v>
      </c>
      <c r="AN316" s="49">
        <v>23071</v>
      </c>
      <c r="AO316" s="46" t="s">
        <v>1299</v>
      </c>
      <c r="AP316" s="46" t="s">
        <v>1299</v>
      </c>
      <c r="AQ316" s="46" t="s">
        <v>1299</v>
      </c>
      <c r="AR316" s="16">
        <v>5400</v>
      </c>
      <c r="AS316" s="19"/>
      <c r="AT316" s="19"/>
    </row>
    <row r="317" spans="1:46" s="23" customFormat="1" ht="324" hidden="1" x14ac:dyDescent="0.2">
      <c r="A317" s="19" t="s">
        <v>43</v>
      </c>
      <c r="B317" s="19" t="s">
        <v>277</v>
      </c>
      <c r="C317" s="19" t="s">
        <v>17</v>
      </c>
      <c r="D317" s="19" t="s">
        <v>1566</v>
      </c>
      <c r="E317" s="19" t="s">
        <v>454</v>
      </c>
      <c r="F317" s="28" t="s">
        <v>2459</v>
      </c>
      <c r="G317" s="19" t="s">
        <v>1114</v>
      </c>
      <c r="H317" s="18" t="s">
        <v>270</v>
      </c>
      <c r="I317" s="18" t="s">
        <v>631</v>
      </c>
      <c r="J317" s="17">
        <f>11196900+8700000</f>
        <v>19896900</v>
      </c>
      <c r="K317" s="35" t="s">
        <v>137</v>
      </c>
      <c r="L317" s="18"/>
      <c r="M317" s="18"/>
      <c r="N317" s="19" t="s">
        <v>1306</v>
      </c>
      <c r="O317" s="28" t="s">
        <v>1307</v>
      </c>
      <c r="P317" s="48">
        <v>22703</v>
      </c>
      <c r="Q317" s="19" t="s">
        <v>1308</v>
      </c>
      <c r="R317" s="19" t="s">
        <v>1309</v>
      </c>
      <c r="S317" s="19" t="s">
        <v>1191</v>
      </c>
      <c r="T317" s="19" t="s">
        <v>1289</v>
      </c>
      <c r="U317" s="16" t="s">
        <v>1289</v>
      </c>
      <c r="V317" s="19" t="s">
        <v>1310</v>
      </c>
      <c r="W317" s="16">
        <v>92627718.859999999</v>
      </c>
      <c r="X317" s="18"/>
      <c r="Y317" s="52" t="s">
        <v>2824</v>
      </c>
      <c r="Z317" s="52" t="s">
        <v>1311</v>
      </c>
      <c r="AA317" s="19">
        <v>7013046268</v>
      </c>
      <c r="AB317" s="52" t="s">
        <v>1313</v>
      </c>
      <c r="AC317" s="52" t="s">
        <v>1314</v>
      </c>
      <c r="AD317" s="52" t="s">
        <v>2440</v>
      </c>
      <c r="AE317" s="52" t="s">
        <v>1312</v>
      </c>
      <c r="AF317" s="52" t="s">
        <v>1312</v>
      </c>
      <c r="AG317" s="19" t="s">
        <v>3467</v>
      </c>
      <c r="AH317" s="20" t="s">
        <v>1312</v>
      </c>
      <c r="AI317" s="20" t="s">
        <v>1572</v>
      </c>
      <c r="AJ317" s="118"/>
      <c r="AK317" s="16"/>
      <c r="AL317" s="16">
        <f t="shared" si="11"/>
        <v>19896900</v>
      </c>
      <c r="AM317" s="19"/>
      <c r="AN317" s="19"/>
      <c r="AO317" s="19"/>
      <c r="AP317" s="19"/>
      <c r="AQ317" s="19"/>
      <c r="AR317" s="19"/>
      <c r="AS317" s="19"/>
      <c r="AT317" s="19"/>
    </row>
    <row r="318" spans="1:46" s="23" customFormat="1" ht="72" hidden="1" x14ac:dyDescent="0.2">
      <c r="A318" s="19" t="s">
        <v>43</v>
      </c>
      <c r="B318" s="19" t="s">
        <v>277</v>
      </c>
      <c r="C318" s="19" t="s">
        <v>17</v>
      </c>
      <c r="D318" s="19" t="s">
        <v>34</v>
      </c>
      <c r="E318" s="19" t="s">
        <v>454</v>
      </c>
      <c r="F318" s="28" t="s">
        <v>1889</v>
      </c>
      <c r="G318" s="19" t="s">
        <v>1126</v>
      </c>
      <c r="H318" s="18" t="s">
        <v>270</v>
      </c>
      <c r="I318" s="18" t="s">
        <v>1119</v>
      </c>
      <c r="J318" s="17">
        <v>4580500</v>
      </c>
      <c r="K318" s="35" t="s">
        <v>137</v>
      </c>
      <c r="L318" s="64"/>
      <c r="M318" s="64"/>
      <c r="N318" s="19" t="s">
        <v>1315</v>
      </c>
      <c r="O318" s="19"/>
      <c r="P318" s="19"/>
      <c r="Q318" s="19"/>
      <c r="R318" s="19"/>
      <c r="S318" s="19"/>
      <c r="T318" s="19"/>
      <c r="U318" s="19"/>
      <c r="V318" s="19"/>
      <c r="W318" s="19"/>
      <c r="X318" s="18"/>
      <c r="Y318" s="46"/>
      <c r="Z318" s="19"/>
      <c r="AA318" s="19"/>
      <c r="AB318" s="19"/>
      <c r="AC318" s="19"/>
      <c r="AD318" s="19"/>
      <c r="AE318" s="20" t="s">
        <v>2820</v>
      </c>
      <c r="AF318" s="19" t="s">
        <v>3477</v>
      </c>
      <c r="AG318" s="19" t="s">
        <v>3467</v>
      </c>
      <c r="AH318" s="20" t="s">
        <v>1316</v>
      </c>
      <c r="AI318" s="19" t="s">
        <v>1571</v>
      </c>
      <c r="AJ318" s="16"/>
      <c r="AK318" s="16"/>
      <c r="AL318" s="16">
        <f t="shared" si="11"/>
        <v>4580500</v>
      </c>
      <c r="AM318" s="49">
        <v>23071</v>
      </c>
      <c r="AN318" s="49">
        <v>23102</v>
      </c>
      <c r="AO318" s="49" t="s">
        <v>1317</v>
      </c>
      <c r="AP318" s="19" t="s">
        <v>1318</v>
      </c>
      <c r="AQ318" s="19" t="s">
        <v>1318</v>
      </c>
      <c r="AR318" s="16">
        <v>4304000</v>
      </c>
      <c r="AS318" s="19"/>
      <c r="AT318" s="19"/>
    </row>
    <row r="319" spans="1:46" s="23" customFormat="1" ht="72" hidden="1" x14ac:dyDescent="0.2">
      <c r="A319" s="19" t="s">
        <v>43</v>
      </c>
      <c r="B319" s="19" t="s">
        <v>277</v>
      </c>
      <c r="C319" s="19" t="s">
        <v>17</v>
      </c>
      <c r="D319" s="19" t="s">
        <v>34</v>
      </c>
      <c r="E319" s="19" t="s">
        <v>454</v>
      </c>
      <c r="F319" s="28" t="s">
        <v>1890</v>
      </c>
      <c r="G319" s="19" t="s">
        <v>1127</v>
      </c>
      <c r="H319" s="18" t="s">
        <v>270</v>
      </c>
      <c r="I319" s="18" t="s">
        <v>1119</v>
      </c>
      <c r="J319" s="17">
        <v>3000000</v>
      </c>
      <c r="K319" s="35" t="s">
        <v>137</v>
      </c>
      <c r="L319" s="64"/>
      <c r="M319" s="64"/>
      <c r="N319" s="19" t="s">
        <v>2821</v>
      </c>
      <c r="O319" s="19"/>
      <c r="P319" s="19"/>
      <c r="Q319" s="19"/>
      <c r="R319" s="19"/>
      <c r="S319" s="19"/>
      <c r="T319" s="19"/>
      <c r="U319" s="19"/>
      <c r="V319" s="19"/>
      <c r="W319" s="19"/>
      <c r="X319" s="18"/>
      <c r="Y319" s="46"/>
      <c r="Z319" s="19"/>
      <c r="AA319" s="19"/>
      <c r="AB319" s="19"/>
      <c r="AC319" s="19"/>
      <c r="AD319" s="19"/>
      <c r="AE319" s="20" t="s">
        <v>2822</v>
      </c>
      <c r="AF319" s="20" t="s">
        <v>1571</v>
      </c>
      <c r="AG319" s="19" t="s">
        <v>3467</v>
      </c>
      <c r="AH319" s="20" t="s">
        <v>1319</v>
      </c>
      <c r="AI319" s="20" t="s">
        <v>1568</v>
      </c>
      <c r="AJ319" s="16"/>
      <c r="AK319" s="16"/>
      <c r="AL319" s="16">
        <f t="shared" si="11"/>
        <v>3000000</v>
      </c>
      <c r="AM319" s="49">
        <v>23071</v>
      </c>
      <c r="AN319" s="49">
        <v>23102</v>
      </c>
      <c r="AO319" s="49" t="s">
        <v>1320</v>
      </c>
      <c r="AP319" s="19" t="s">
        <v>1321</v>
      </c>
      <c r="AQ319" s="19" t="s">
        <v>1321</v>
      </c>
      <c r="AR319" s="16">
        <v>3000000</v>
      </c>
      <c r="AS319" s="19"/>
      <c r="AT319" s="19"/>
    </row>
    <row r="320" spans="1:46" s="23" customFormat="1" ht="72" hidden="1" x14ac:dyDescent="0.2">
      <c r="A320" s="19" t="s">
        <v>43</v>
      </c>
      <c r="B320" s="19" t="s">
        <v>277</v>
      </c>
      <c r="C320" s="19" t="s">
        <v>17</v>
      </c>
      <c r="D320" s="19" t="s">
        <v>34</v>
      </c>
      <c r="E320" s="19" t="s">
        <v>454</v>
      </c>
      <c r="F320" s="28" t="s">
        <v>1891</v>
      </c>
      <c r="G320" s="19" t="s">
        <v>1128</v>
      </c>
      <c r="H320" s="18" t="s">
        <v>270</v>
      </c>
      <c r="I320" s="18" t="s">
        <v>1119</v>
      </c>
      <c r="J320" s="17">
        <v>4017900</v>
      </c>
      <c r="K320" s="35" t="s">
        <v>137</v>
      </c>
      <c r="L320" s="64"/>
      <c r="M320" s="64"/>
      <c r="N320" s="19" t="s">
        <v>1315</v>
      </c>
      <c r="O320" s="19"/>
      <c r="P320" s="19"/>
      <c r="Q320" s="19"/>
      <c r="R320" s="19"/>
      <c r="S320" s="19"/>
      <c r="T320" s="19"/>
      <c r="U320" s="19"/>
      <c r="V320" s="19"/>
      <c r="W320" s="19"/>
      <c r="X320" s="18"/>
      <c r="Y320" s="46"/>
      <c r="Z320" s="19"/>
      <c r="AA320" s="19"/>
      <c r="AB320" s="19"/>
      <c r="AC320" s="19"/>
      <c r="AD320" s="19"/>
      <c r="AE320" s="20" t="s">
        <v>2823</v>
      </c>
      <c r="AF320" s="19" t="s">
        <v>1571</v>
      </c>
      <c r="AG320" s="19" t="s">
        <v>3467</v>
      </c>
      <c r="AH320" s="20" t="s">
        <v>1316</v>
      </c>
      <c r="AI320" s="19" t="s">
        <v>1571</v>
      </c>
      <c r="AJ320" s="16"/>
      <c r="AK320" s="16"/>
      <c r="AL320" s="16">
        <f t="shared" si="11"/>
        <v>4017900</v>
      </c>
      <c r="AM320" s="49">
        <v>23071</v>
      </c>
      <c r="AN320" s="49">
        <v>23102</v>
      </c>
      <c r="AO320" s="49" t="s">
        <v>1317</v>
      </c>
      <c r="AP320" s="19" t="s">
        <v>1318</v>
      </c>
      <c r="AQ320" s="19" t="s">
        <v>1318</v>
      </c>
      <c r="AR320" s="16">
        <v>3810000</v>
      </c>
      <c r="AS320" s="19"/>
      <c r="AT320" s="19"/>
    </row>
    <row r="321" spans="1:46" s="23" customFormat="1" ht="72" hidden="1" x14ac:dyDescent="0.2">
      <c r="A321" s="19" t="s">
        <v>43</v>
      </c>
      <c r="B321" s="19" t="s">
        <v>277</v>
      </c>
      <c r="C321" s="19" t="s">
        <v>17</v>
      </c>
      <c r="D321" s="19" t="s">
        <v>34</v>
      </c>
      <c r="E321" s="19" t="s">
        <v>454</v>
      </c>
      <c r="F321" s="28" t="s">
        <v>1892</v>
      </c>
      <c r="G321" s="19" t="s">
        <v>1129</v>
      </c>
      <c r="H321" s="18" t="s">
        <v>270</v>
      </c>
      <c r="I321" s="18" t="s">
        <v>1122</v>
      </c>
      <c r="J321" s="17">
        <v>1800000</v>
      </c>
      <c r="K321" s="35" t="s">
        <v>137</v>
      </c>
      <c r="L321" s="64"/>
      <c r="M321" s="64"/>
      <c r="N321" s="19" t="s">
        <v>2821</v>
      </c>
      <c r="O321" s="19"/>
      <c r="P321" s="19"/>
      <c r="Q321" s="19"/>
      <c r="R321" s="19"/>
      <c r="S321" s="19"/>
      <c r="T321" s="19"/>
      <c r="U321" s="19"/>
      <c r="V321" s="19"/>
      <c r="W321" s="19"/>
      <c r="X321" s="18"/>
      <c r="Y321" s="46"/>
      <c r="Z321" s="19"/>
      <c r="AA321" s="19"/>
      <c r="AB321" s="19"/>
      <c r="AC321" s="19"/>
      <c r="AD321" s="19"/>
      <c r="AE321" s="20" t="s">
        <v>2822</v>
      </c>
      <c r="AF321" s="20" t="s">
        <v>1571</v>
      </c>
      <c r="AG321" s="19" t="s">
        <v>3467</v>
      </c>
      <c r="AH321" s="20" t="s">
        <v>1319</v>
      </c>
      <c r="AI321" s="20" t="s">
        <v>1568</v>
      </c>
      <c r="AJ321" s="16"/>
      <c r="AK321" s="16"/>
      <c r="AL321" s="16">
        <f t="shared" si="11"/>
        <v>1800000</v>
      </c>
      <c r="AM321" s="49">
        <v>23071</v>
      </c>
      <c r="AN321" s="49">
        <v>23102</v>
      </c>
      <c r="AO321" s="49" t="s">
        <v>1317</v>
      </c>
      <c r="AP321" s="19" t="s">
        <v>1318</v>
      </c>
      <c r="AQ321" s="19" t="s">
        <v>1318</v>
      </c>
      <c r="AR321" s="16">
        <v>1800000</v>
      </c>
      <c r="AS321" s="19"/>
      <c r="AT321" s="19"/>
    </row>
    <row r="322" spans="1:46" s="23" customFormat="1" ht="72" hidden="1" x14ac:dyDescent="0.2">
      <c r="A322" s="19" t="s">
        <v>43</v>
      </c>
      <c r="B322" s="19" t="s">
        <v>277</v>
      </c>
      <c r="C322" s="19" t="s">
        <v>17</v>
      </c>
      <c r="D322" s="19" t="s">
        <v>34</v>
      </c>
      <c r="E322" s="19" t="s">
        <v>454</v>
      </c>
      <c r="F322" s="28" t="s">
        <v>1893</v>
      </c>
      <c r="G322" s="19" t="s">
        <v>1130</v>
      </c>
      <c r="H322" s="18" t="s">
        <v>270</v>
      </c>
      <c r="I322" s="18" t="s">
        <v>1119</v>
      </c>
      <c r="J322" s="17">
        <v>3011600</v>
      </c>
      <c r="K322" s="35" t="s">
        <v>137</v>
      </c>
      <c r="L322" s="64"/>
      <c r="M322" s="64"/>
      <c r="N322" s="19" t="s">
        <v>2821</v>
      </c>
      <c r="O322" s="19"/>
      <c r="P322" s="19"/>
      <c r="Q322" s="19"/>
      <c r="R322" s="19"/>
      <c r="S322" s="19"/>
      <c r="T322" s="19"/>
      <c r="U322" s="19"/>
      <c r="V322" s="19"/>
      <c r="W322" s="19"/>
      <c r="X322" s="18"/>
      <c r="Y322" s="46"/>
      <c r="Z322" s="19"/>
      <c r="AA322" s="19"/>
      <c r="AB322" s="19"/>
      <c r="AC322" s="19"/>
      <c r="AD322" s="19"/>
      <c r="AE322" s="20" t="s">
        <v>2822</v>
      </c>
      <c r="AF322" s="20" t="s">
        <v>1571</v>
      </c>
      <c r="AG322" s="19" t="s">
        <v>3467</v>
      </c>
      <c r="AH322" s="20" t="s">
        <v>1319</v>
      </c>
      <c r="AI322" s="20" t="s">
        <v>1568</v>
      </c>
      <c r="AJ322" s="16"/>
      <c r="AK322" s="16"/>
      <c r="AL322" s="16">
        <f t="shared" si="11"/>
        <v>3011600</v>
      </c>
      <c r="AM322" s="49">
        <v>23071</v>
      </c>
      <c r="AN322" s="49">
        <v>23102</v>
      </c>
      <c r="AO322" s="49">
        <v>23132</v>
      </c>
      <c r="AP322" s="49">
        <v>23163</v>
      </c>
      <c r="AQ322" s="49">
        <v>23163</v>
      </c>
      <c r="AR322" s="16">
        <v>3011600</v>
      </c>
      <c r="AS322" s="19"/>
      <c r="AT322" s="19"/>
    </row>
    <row r="323" spans="1:46" s="23" customFormat="1" ht="72" hidden="1" x14ac:dyDescent="0.2">
      <c r="A323" s="19" t="s">
        <v>44</v>
      </c>
      <c r="B323" s="19" t="s">
        <v>277</v>
      </c>
      <c r="C323" s="19" t="s">
        <v>276</v>
      </c>
      <c r="D323" s="19" t="s">
        <v>11</v>
      </c>
      <c r="E323" s="19" t="s">
        <v>454</v>
      </c>
      <c r="F323" s="28" t="s">
        <v>1894</v>
      </c>
      <c r="G323" s="19" t="s">
        <v>626</v>
      </c>
      <c r="H323" s="18" t="s">
        <v>270</v>
      </c>
      <c r="I323" s="18" t="s">
        <v>271</v>
      </c>
      <c r="J323" s="17">
        <v>20000</v>
      </c>
      <c r="K323" s="18"/>
      <c r="L323" s="18"/>
      <c r="M323" s="35" t="s">
        <v>137</v>
      </c>
      <c r="N323" s="19" t="s">
        <v>1322</v>
      </c>
      <c r="O323" s="19"/>
      <c r="P323" s="19"/>
      <c r="Q323" s="19"/>
      <c r="R323" s="19"/>
      <c r="S323" s="19"/>
      <c r="T323" s="19"/>
      <c r="U323" s="19"/>
      <c r="V323" s="19"/>
      <c r="W323" s="74"/>
      <c r="X323" s="18"/>
      <c r="Y323" s="46"/>
      <c r="Z323" s="74"/>
      <c r="AA323" s="19"/>
      <c r="AB323" s="19"/>
      <c r="AC323" s="19"/>
      <c r="AD323" s="19"/>
      <c r="AE323" s="20" t="s">
        <v>1323</v>
      </c>
      <c r="AF323" s="20" t="s">
        <v>1571</v>
      </c>
      <c r="AG323" s="19" t="s">
        <v>3467</v>
      </c>
      <c r="AH323" s="20" t="s">
        <v>1323</v>
      </c>
      <c r="AI323" s="20" t="s">
        <v>1571</v>
      </c>
      <c r="AJ323" s="16"/>
      <c r="AK323" s="16"/>
      <c r="AL323" s="16">
        <f t="shared" ref="AL323:AL386" si="12">J323-AJ323-AK323</f>
        <v>20000</v>
      </c>
      <c r="AM323" s="49">
        <v>242217</v>
      </c>
      <c r="AN323" s="49">
        <v>242217</v>
      </c>
      <c r="AO323" s="19"/>
      <c r="AP323" s="19"/>
      <c r="AQ323" s="19"/>
      <c r="AR323" s="50"/>
      <c r="AS323" s="50"/>
      <c r="AT323" s="19"/>
    </row>
    <row r="324" spans="1:46" s="23" customFormat="1" ht="72" hidden="1" x14ac:dyDescent="0.2">
      <c r="A324" s="19" t="s">
        <v>44</v>
      </c>
      <c r="B324" s="19" t="s">
        <v>277</v>
      </c>
      <c r="C324" s="19" t="s">
        <v>276</v>
      </c>
      <c r="D324" s="19" t="s">
        <v>11</v>
      </c>
      <c r="E324" s="19" t="s">
        <v>454</v>
      </c>
      <c r="F324" s="28" t="s">
        <v>1895</v>
      </c>
      <c r="G324" s="19" t="s">
        <v>627</v>
      </c>
      <c r="H324" s="18" t="s">
        <v>272</v>
      </c>
      <c r="I324" s="18" t="s">
        <v>271</v>
      </c>
      <c r="J324" s="17">
        <v>36000</v>
      </c>
      <c r="K324" s="18"/>
      <c r="L324" s="18"/>
      <c r="M324" s="35" t="s">
        <v>137</v>
      </c>
      <c r="N324" s="19" t="s">
        <v>1322</v>
      </c>
      <c r="O324" s="19"/>
      <c r="P324" s="19"/>
      <c r="Q324" s="19"/>
      <c r="R324" s="19"/>
      <c r="S324" s="19"/>
      <c r="T324" s="19"/>
      <c r="U324" s="19"/>
      <c r="V324" s="19"/>
      <c r="W324" s="74"/>
      <c r="X324" s="18"/>
      <c r="Y324" s="46"/>
      <c r="Z324" s="74"/>
      <c r="AA324" s="19"/>
      <c r="AB324" s="19"/>
      <c r="AC324" s="19"/>
      <c r="AD324" s="19"/>
      <c r="AE324" s="20" t="s">
        <v>1323</v>
      </c>
      <c r="AF324" s="20" t="s">
        <v>1571</v>
      </c>
      <c r="AG324" s="19" t="s">
        <v>3467</v>
      </c>
      <c r="AH324" s="20" t="s">
        <v>1323</v>
      </c>
      <c r="AI324" s="20" t="s">
        <v>1571</v>
      </c>
      <c r="AJ324" s="16"/>
      <c r="AK324" s="16"/>
      <c r="AL324" s="16">
        <f t="shared" si="12"/>
        <v>36000</v>
      </c>
      <c r="AM324" s="49">
        <v>242217</v>
      </c>
      <c r="AN324" s="49">
        <v>242217</v>
      </c>
      <c r="AO324" s="19"/>
      <c r="AP324" s="19"/>
      <c r="AQ324" s="19"/>
      <c r="AR324" s="50"/>
      <c r="AS324" s="50"/>
      <c r="AT324" s="19"/>
    </row>
    <row r="325" spans="1:46" s="23" customFormat="1" ht="72" hidden="1" x14ac:dyDescent="0.2">
      <c r="A325" s="19" t="s">
        <v>44</v>
      </c>
      <c r="B325" s="19" t="s">
        <v>277</v>
      </c>
      <c r="C325" s="19" t="s">
        <v>276</v>
      </c>
      <c r="D325" s="19" t="s">
        <v>11</v>
      </c>
      <c r="E325" s="19" t="s">
        <v>454</v>
      </c>
      <c r="F325" s="28" t="s">
        <v>1896</v>
      </c>
      <c r="G325" s="19" t="s">
        <v>628</v>
      </c>
      <c r="H325" s="18" t="s">
        <v>270</v>
      </c>
      <c r="I325" s="18" t="s">
        <v>274</v>
      </c>
      <c r="J325" s="17">
        <v>55000</v>
      </c>
      <c r="K325" s="18"/>
      <c r="L325" s="18"/>
      <c r="M325" s="35" t="s">
        <v>137</v>
      </c>
      <c r="N325" s="19" t="s">
        <v>1322</v>
      </c>
      <c r="O325" s="19"/>
      <c r="P325" s="19"/>
      <c r="Q325" s="19"/>
      <c r="R325" s="19"/>
      <c r="S325" s="19"/>
      <c r="T325" s="19"/>
      <c r="U325" s="19"/>
      <c r="V325" s="19"/>
      <c r="W325" s="74"/>
      <c r="X325" s="18"/>
      <c r="Y325" s="46"/>
      <c r="Z325" s="74"/>
      <c r="AA325" s="19"/>
      <c r="AB325" s="19"/>
      <c r="AC325" s="19"/>
      <c r="AD325" s="19"/>
      <c r="AE325" s="20" t="s">
        <v>1323</v>
      </c>
      <c r="AF325" s="20" t="s">
        <v>1571</v>
      </c>
      <c r="AG325" s="19" t="s">
        <v>3467</v>
      </c>
      <c r="AH325" s="20" t="s">
        <v>1323</v>
      </c>
      <c r="AI325" s="20" t="s">
        <v>1571</v>
      </c>
      <c r="AJ325" s="16"/>
      <c r="AK325" s="16"/>
      <c r="AL325" s="16">
        <f t="shared" si="12"/>
        <v>55000</v>
      </c>
      <c r="AM325" s="49">
        <v>242217</v>
      </c>
      <c r="AN325" s="49">
        <v>242217</v>
      </c>
      <c r="AO325" s="19"/>
      <c r="AP325" s="19"/>
      <c r="AQ325" s="19"/>
      <c r="AR325" s="50"/>
      <c r="AS325" s="50"/>
      <c r="AT325" s="19"/>
    </row>
    <row r="326" spans="1:46" s="23" customFormat="1" ht="72" hidden="1" x14ac:dyDescent="0.2">
      <c r="A326" s="19" t="s">
        <v>44</v>
      </c>
      <c r="B326" s="19" t="s">
        <v>277</v>
      </c>
      <c r="C326" s="19" t="s">
        <v>276</v>
      </c>
      <c r="D326" s="19" t="s">
        <v>11</v>
      </c>
      <c r="E326" s="19" t="s">
        <v>454</v>
      </c>
      <c r="F326" s="28" t="s">
        <v>1897</v>
      </c>
      <c r="G326" s="19" t="s">
        <v>629</v>
      </c>
      <c r="H326" s="18" t="s">
        <v>270</v>
      </c>
      <c r="I326" s="18" t="s">
        <v>274</v>
      </c>
      <c r="J326" s="17">
        <v>15000</v>
      </c>
      <c r="K326" s="18"/>
      <c r="L326" s="18"/>
      <c r="M326" s="35" t="s">
        <v>137</v>
      </c>
      <c r="N326" s="19" t="s">
        <v>1322</v>
      </c>
      <c r="O326" s="19"/>
      <c r="P326" s="19"/>
      <c r="Q326" s="19"/>
      <c r="R326" s="19"/>
      <c r="S326" s="19"/>
      <c r="T326" s="19"/>
      <c r="U326" s="19"/>
      <c r="V326" s="19"/>
      <c r="W326" s="74"/>
      <c r="X326" s="18"/>
      <c r="Y326" s="46"/>
      <c r="Z326" s="74"/>
      <c r="AA326" s="19"/>
      <c r="AB326" s="19"/>
      <c r="AC326" s="19"/>
      <c r="AD326" s="19"/>
      <c r="AE326" s="20" t="s">
        <v>1323</v>
      </c>
      <c r="AF326" s="20" t="s">
        <v>1571</v>
      </c>
      <c r="AG326" s="19" t="s">
        <v>3467</v>
      </c>
      <c r="AH326" s="20" t="s">
        <v>1323</v>
      </c>
      <c r="AI326" s="20" t="s">
        <v>1571</v>
      </c>
      <c r="AJ326" s="16"/>
      <c r="AK326" s="16"/>
      <c r="AL326" s="16">
        <f t="shared" si="12"/>
        <v>15000</v>
      </c>
      <c r="AM326" s="49">
        <v>242217</v>
      </c>
      <c r="AN326" s="49">
        <v>242217</v>
      </c>
      <c r="AO326" s="19"/>
      <c r="AP326" s="19"/>
      <c r="AQ326" s="19"/>
      <c r="AR326" s="50"/>
      <c r="AS326" s="50"/>
      <c r="AT326" s="19"/>
    </row>
    <row r="327" spans="1:46" s="23" customFormat="1" ht="72" x14ac:dyDescent="0.2">
      <c r="A327" s="19" t="s">
        <v>44</v>
      </c>
      <c r="B327" s="19" t="s">
        <v>277</v>
      </c>
      <c r="C327" s="19" t="s">
        <v>276</v>
      </c>
      <c r="D327" s="19" t="s">
        <v>11</v>
      </c>
      <c r="E327" s="19" t="s">
        <v>454</v>
      </c>
      <c r="F327" s="28" t="s">
        <v>1898</v>
      </c>
      <c r="G327" s="19" t="s">
        <v>630</v>
      </c>
      <c r="H327" s="18" t="s">
        <v>340</v>
      </c>
      <c r="I327" s="18" t="s">
        <v>631</v>
      </c>
      <c r="J327" s="17">
        <v>300000</v>
      </c>
      <c r="K327" s="18"/>
      <c r="L327" s="18"/>
      <c r="M327" s="35" t="s">
        <v>137</v>
      </c>
      <c r="N327" s="19" t="s">
        <v>1322</v>
      </c>
      <c r="O327" s="19" t="s">
        <v>2825</v>
      </c>
      <c r="P327" s="48">
        <v>23086</v>
      </c>
      <c r="Q327" s="19" t="s">
        <v>2826</v>
      </c>
      <c r="R327" s="19" t="s">
        <v>15</v>
      </c>
      <c r="S327" s="19" t="s">
        <v>128</v>
      </c>
      <c r="T327" s="19" t="s">
        <v>1557</v>
      </c>
      <c r="U327" s="19" t="s">
        <v>1557</v>
      </c>
      <c r="V327" s="19" t="s">
        <v>2827</v>
      </c>
      <c r="W327" s="74">
        <v>297600</v>
      </c>
      <c r="X327" s="18" t="s">
        <v>2828</v>
      </c>
      <c r="Y327" s="128">
        <v>23116</v>
      </c>
      <c r="Z327" s="74">
        <v>297600</v>
      </c>
      <c r="AA327" s="19">
        <v>7014217418</v>
      </c>
      <c r="AB327" s="19"/>
      <c r="AC327" s="19"/>
      <c r="AD327" s="19"/>
      <c r="AE327" s="20" t="s">
        <v>2548</v>
      </c>
      <c r="AF327" s="20"/>
      <c r="AG327" s="20" t="s">
        <v>2456</v>
      </c>
      <c r="AH327" s="20" t="s">
        <v>1323</v>
      </c>
      <c r="AI327" s="20" t="s">
        <v>1571</v>
      </c>
      <c r="AJ327" s="16">
        <v>297600</v>
      </c>
      <c r="AK327" s="16"/>
      <c r="AL327" s="16">
        <f t="shared" si="12"/>
        <v>2400</v>
      </c>
      <c r="AM327" s="49">
        <v>242217</v>
      </c>
      <c r="AN327" s="49">
        <v>242217</v>
      </c>
      <c r="AO327" s="48">
        <v>23116</v>
      </c>
      <c r="AP327" s="48">
        <v>23116</v>
      </c>
      <c r="AQ327" s="49">
        <v>23102</v>
      </c>
      <c r="AR327" s="50">
        <v>297600</v>
      </c>
      <c r="AS327" s="50">
        <v>2400</v>
      </c>
      <c r="AT327" s="19"/>
    </row>
    <row r="328" spans="1:46" s="23" customFormat="1" ht="72" hidden="1" x14ac:dyDescent="0.2">
      <c r="A328" s="19" t="s">
        <v>44</v>
      </c>
      <c r="B328" s="19" t="s">
        <v>277</v>
      </c>
      <c r="C328" s="19" t="s">
        <v>276</v>
      </c>
      <c r="D328" s="19" t="s">
        <v>286</v>
      </c>
      <c r="E328" s="19" t="s">
        <v>454</v>
      </c>
      <c r="F328" s="28" t="s">
        <v>1899</v>
      </c>
      <c r="G328" s="19" t="s">
        <v>632</v>
      </c>
      <c r="H328" s="18" t="s">
        <v>270</v>
      </c>
      <c r="I328" s="18" t="s">
        <v>268</v>
      </c>
      <c r="J328" s="17">
        <v>120000</v>
      </c>
      <c r="K328" s="18"/>
      <c r="L328" s="18"/>
      <c r="M328" s="35" t="s">
        <v>137</v>
      </c>
      <c r="N328" s="19" t="s">
        <v>1322</v>
      </c>
      <c r="O328" s="19"/>
      <c r="P328" s="19"/>
      <c r="Q328" s="19"/>
      <c r="R328" s="19"/>
      <c r="S328" s="19"/>
      <c r="T328" s="19"/>
      <c r="U328" s="19"/>
      <c r="V328" s="19"/>
      <c r="W328" s="74"/>
      <c r="X328" s="18"/>
      <c r="Y328" s="46"/>
      <c r="Z328" s="74"/>
      <c r="AA328" s="19"/>
      <c r="AB328" s="19"/>
      <c r="AC328" s="19"/>
      <c r="AD328" s="19"/>
      <c r="AE328" s="20" t="s">
        <v>1323</v>
      </c>
      <c r="AF328" s="20" t="s">
        <v>1571</v>
      </c>
      <c r="AG328" s="19" t="s">
        <v>3467</v>
      </c>
      <c r="AH328" s="20" t="s">
        <v>1323</v>
      </c>
      <c r="AI328" s="20" t="s">
        <v>1571</v>
      </c>
      <c r="AJ328" s="16"/>
      <c r="AK328" s="16"/>
      <c r="AL328" s="16">
        <f t="shared" si="12"/>
        <v>120000</v>
      </c>
      <c r="AM328" s="49">
        <v>242217</v>
      </c>
      <c r="AN328" s="49">
        <v>242217</v>
      </c>
      <c r="AO328" s="19"/>
      <c r="AP328" s="19"/>
      <c r="AQ328" s="19"/>
      <c r="AR328" s="50"/>
      <c r="AS328" s="50"/>
      <c r="AT328" s="19"/>
    </row>
    <row r="329" spans="1:46" s="23" customFormat="1" ht="72" hidden="1" x14ac:dyDescent="0.2">
      <c r="A329" s="19" t="s">
        <v>44</v>
      </c>
      <c r="B329" s="19" t="s">
        <v>277</v>
      </c>
      <c r="C329" s="19" t="s">
        <v>276</v>
      </c>
      <c r="D329" s="19" t="s">
        <v>13</v>
      </c>
      <c r="E329" s="19" t="s">
        <v>454</v>
      </c>
      <c r="F329" s="28" t="s">
        <v>1900</v>
      </c>
      <c r="G329" s="19" t="s">
        <v>633</v>
      </c>
      <c r="H329" s="18" t="s">
        <v>267</v>
      </c>
      <c r="I329" s="18" t="s">
        <v>274</v>
      </c>
      <c r="J329" s="17">
        <v>80000</v>
      </c>
      <c r="K329" s="18"/>
      <c r="L329" s="18"/>
      <c r="M329" s="35" t="s">
        <v>137</v>
      </c>
      <c r="N329" s="19" t="s">
        <v>1322</v>
      </c>
      <c r="O329" s="19"/>
      <c r="P329" s="19"/>
      <c r="Q329" s="19"/>
      <c r="R329" s="19"/>
      <c r="S329" s="19"/>
      <c r="T329" s="19"/>
      <c r="U329" s="19"/>
      <c r="V329" s="19"/>
      <c r="W329" s="74"/>
      <c r="X329" s="18"/>
      <c r="Y329" s="46"/>
      <c r="Z329" s="74"/>
      <c r="AA329" s="19"/>
      <c r="AB329" s="19"/>
      <c r="AC329" s="19"/>
      <c r="AD329" s="19"/>
      <c r="AE329" s="20" t="s">
        <v>1323</v>
      </c>
      <c r="AF329" s="20" t="s">
        <v>1571</v>
      </c>
      <c r="AG329" s="19" t="s">
        <v>3467</v>
      </c>
      <c r="AH329" s="20" t="s">
        <v>1323</v>
      </c>
      <c r="AI329" s="20" t="s">
        <v>1571</v>
      </c>
      <c r="AJ329" s="16"/>
      <c r="AK329" s="16"/>
      <c r="AL329" s="16">
        <f t="shared" si="12"/>
        <v>80000</v>
      </c>
      <c r="AM329" s="49">
        <v>242217</v>
      </c>
      <c r="AN329" s="49">
        <v>242217</v>
      </c>
      <c r="AO329" s="19"/>
      <c r="AP329" s="19"/>
      <c r="AQ329" s="19"/>
      <c r="AR329" s="50"/>
      <c r="AS329" s="50"/>
      <c r="AT329" s="19"/>
    </row>
    <row r="330" spans="1:46" s="23" customFormat="1" ht="72" hidden="1" x14ac:dyDescent="0.2">
      <c r="A330" s="19" t="s">
        <v>44</v>
      </c>
      <c r="B330" s="19" t="s">
        <v>277</v>
      </c>
      <c r="C330" s="19" t="s">
        <v>276</v>
      </c>
      <c r="D330" s="19" t="s">
        <v>13</v>
      </c>
      <c r="E330" s="19" t="s">
        <v>454</v>
      </c>
      <c r="F330" s="28" t="s">
        <v>1901</v>
      </c>
      <c r="G330" s="19" t="s">
        <v>634</v>
      </c>
      <c r="H330" s="18" t="s">
        <v>267</v>
      </c>
      <c r="I330" s="18" t="s">
        <v>268</v>
      </c>
      <c r="J330" s="17">
        <v>24000</v>
      </c>
      <c r="K330" s="18"/>
      <c r="L330" s="18"/>
      <c r="M330" s="35" t="s">
        <v>137</v>
      </c>
      <c r="N330" s="19" t="s">
        <v>1322</v>
      </c>
      <c r="O330" s="19"/>
      <c r="P330" s="19"/>
      <c r="Q330" s="19"/>
      <c r="R330" s="19"/>
      <c r="S330" s="19"/>
      <c r="T330" s="19"/>
      <c r="U330" s="19"/>
      <c r="V330" s="19"/>
      <c r="W330" s="74"/>
      <c r="X330" s="18"/>
      <c r="Y330" s="46"/>
      <c r="Z330" s="74"/>
      <c r="AA330" s="19"/>
      <c r="AB330" s="19"/>
      <c r="AC330" s="19"/>
      <c r="AD330" s="19"/>
      <c r="AE330" s="20" t="s">
        <v>1323</v>
      </c>
      <c r="AF330" s="20" t="s">
        <v>1571</v>
      </c>
      <c r="AG330" s="19" t="s">
        <v>3467</v>
      </c>
      <c r="AH330" s="20" t="s">
        <v>1323</v>
      </c>
      <c r="AI330" s="20" t="s">
        <v>1571</v>
      </c>
      <c r="AJ330" s="16"/>
      <c r="AK330" s="16"/>
      <c r="AL330" s="16">
        <f t="shared" si="12"/>
        <v>24000</v>
      </c>
      <c r="AM330" s="49">
        <v>242217</v>
      </c>
      <c r="AN330" s="49">
        <v>242217</v>
      </c>
      <c r="AO330" s="19"/>
      <c r="AP330" s="19"/>
      <c r="AQ330" s="19"/>
      <c r="AR330" s="50"/>
      <c r="AS330" s="50"/>
      <c r="AT330" s="19"/>
    </row>
    <row r="331" spans="1:46" s="23" customFormat="1" ht="72" hidden="1" x14ac:dyDescent="0.2">
      <c r="A331" s="19" t="s">
        <v>44</v>
      </c>
      <c r="B331" s="19" t="s">
        <v>277</v>
      </c>
      <c r="C331" s="19" t="s">
        <v>276</v>
      </c>
      <c r="D331" s="19" t="s">
        <v>13</v>
      </c>
      <c r="E331" s="19" t="s">
        <v>454</v>
      </c>
      <c r="F331" s="28" t="s">
        <v>1902</v>
      </c>
      <c r="G331" s="19" t="s">
        <v>635</v>
      </c>
      <c r="H331" s="18" t="s">
        <v>270</v>
      </c>
      <c r="I331" s="18" t="s">
        <v>274</v>
      </c>
      <c r="J331" s="17">
        <v>95000</v>
      </c>
      <c r="K331" s="18"/>
      <c r="L331" s="18"/>
      <c r="M331" s="35" t="s">
        <v>137</v>
      </c>
      <c r="N331" s="19" t="s">
        <v>1322</v>
      </c>
      <c r="O331" s="19"/>
      <c r="P331" s="19"/>
      <c r="Q331" s="19"/>
      <c r="R331" s="19"/>
      <c r="S331" s="19"/>
      <c r="T331" s="19"/>
      <c r="U331" s="19"/>
      <c r="V331" s="19"/>
      <c r="W331" s="74"/>
      <c r="X331" s="18"/>
      <c r="Y331" s="46"/>
      <c r="Z331" s="74"/>
      <c r="AA331" s="19"/>
      <c r="AB331" s="19"/>
      <c r="AC331" s="19"/>
      <c r="AD331" s="19"/>
      <c r="AE331" s="20" t="s">
        <v>1323</v>
      </c>
      <c r="AF331" s="20" t="s">
        <v>1571</v>
      </c>
      <c r="AG331" s="19" t="s">
        <v>3467</v>
      </c>
      <c r="AH331" s="20" t="s">
        <v>1323</v>
      </c>
      <c r="AI331" s="20" t="s">
        <v>1571</v>
      </c>
      <c r="AJ331" s="16"/>
      <c r="AK331" s="16"/>
      <c r="AL331" s="16">
        <f t="shared" si="12"/>
        <v>95000</v>
      </c>
      <c r="AM331" s="49">
        <v>242217</v>
      </c>
      <c r="AN331" s="49">
        <v>242217</v>
      </c>
      <c r="AO331" s="19"/>
      <c r="AP331" s="19"/>
      <c r="AQ331" s="19"/>
      <c r="AR331" s="50"/>
      <c r="AS331" s="50"/>
      <c r="AT331" s="19"/>
    </row>
    <row r="332" spans="1:46" s="23" customFormat="1" ht="72" hidden="1" x14ac:dyDescent="0.2">
      <c r="A332" s="19" t="s">
        <v>44</v>
      </c>
      <c r="B332" s="19" t="s">
        <v>277</v>
      </c>
      <c r="C332" s="19" t="s">
        <v>276</v>
      </c>
      <c r="D332" s="19" t="s">
        <v>30</v>
      </c>
      <c r="E332" s="19" t="s">
        <v>454</v>
      </c>
      <c r="F332" s="28" t="s">
        <v>1903</v>
      </c>
      <c r="G332" s="19" t="s">
        <v>636</v>
      </c>
      <c r="H332" s="18" t="s">
        <v>270</v>
      </c>
      <c r="I332" s="18" t="s">
        <v>274</v>
      </c>
      <c r="J332" s="17">
        <v>9900</v>
      </c>
      <c r="K332" s="18"/>
      <c r="L332" s="18"/>
      <c r="M332" s="35" t="s">
        <v>137</v>
      </c>
      <c r="N332" s="19" t="s">
        <v>1322</v>
      </c>
      <c r="O332" s="48" t="s">
        <v>2829</v>
      </c>
      <c r="P332" s="48">
        <v>23086</v>
      </c>
      <c r="Q332" s="19" t="s">
        <v>2830</v>
      </c>
      <c r="R332" s="19" t="s">
        <v>1295</v>
      </c>
      <c r="S332" s="19" t="s">
        <v>128</v>
      </c>
      <c r="T332" s="19" t="s">
        <v>2831</v>
      </c>
      <c r="U332" s="18" t="s">
        <v>1557</v>
      </c>
      <c r="V332" s="19" t="s">
        <v>2832</v>
      </c>
      <c r="W332" s="17">
        <v>9900</v>
      </c>
      <c r="X332" s="18" t="s">
        <v>2828</v>
      </c>
      <c r="Y332" s="128">
        <v>23101</v>
      </c>
      <c r="Z332" s="17">
        <v>9900</v>
      </c>
      <c r="AA332" s="19">
        <v>7014167945</v>
      </c>
      <c r="AB332" s="48">
        <v>23089</v>
      </c>
      <c r="AC332" s="48">
        <v>23089</v>
      </c>
      <c r="AD332" s="17">
        <v>9900</v>
      </c>
      <c r="AE332" s="20" t="s">
        <v>2833</v>
      </c>
      <c r="AF332" s="20" t="s">
        <v>3475</v>
      </c>
      <c r="AG332" s="20" t="s">
        <v>2456</v>
      </c>
      <c r="AH332" s="20" t="s">
        <v>1323</v>
      </c>
      <c r="AI332" s="20" t="s">
        <v>1571</v>
      </c>
      <c r="AJ332" s="17">
        <v>9900</v>
      </c>
      <c r="AK332" s="16"/>
      <c r="AL332" s="16">
        <f t="shared" si="12"/>
        <v>0</v>
      </c>
      <c r="AM332" s="49">
        <v>242217</v>
      </c>
      <c r="AN332" s="49">
        <v>242217</v>
      </c>
      <c r="AO332" s="19"/>
      <c r="AP332" s="19"/>
      <c r="AQ332" s="19"/>
      <c r="AR332" s="50"/>
      <c r="AS332" s="50"/>
      <c r="AT332" s="19"/>
    </row>
    <row r="333" spans="1:46" s="23" customFormat="1" ht="72" hidden="1" x14ac:dyDescent="0.2">
      <c r="A333" s="19" t="s">
        <v>44</v>
      </c>
      <c r="B333" s="19" t="s">
        <v>277</v>
      </c>
      <c r="C333" s="19" t="s">
        <v>276</v>
      </c>
      <c r="D333" s="19" t="s">
        <v>30</v>
      </c>
      <c r="E333" s="19" t="s">
        <v>454</v>
      </c>
      <c r="F333" s="28" t="s">
        <v>1904</v>
      </c>
      <c r="G333" s="19" t="s">
        <v>637</v>
      </c>
      <c r="H333" s="18" t="s">
        <v>270</v>
      </c>
      <c r="I333" s="18" t="s">
        <v>274</v>
      </c>
      <c r="J333" s="17">
        <v>19000</v>
      </c>
      <c r="K333" s="18"/>
      <c r="L333" s="18"/>
      <c r="M333" s="35" t="s">
        <v>137</v>
      </c>
      <c r="N333" s="19" t="s">
        <v>1322</v>
      </c>
      <c r="O333" s="48" t="s">
        <v>2829</v>
      </c>
      <c r="P333" s="48">
        <v>23086</v>
      </c>
      <c r="Q333" s="19" t="s">
        <v>2830</v>
      </c>
      <c r="R333" s="19" t="s">
        <v>1295</v>
      </c>
      <c r="S333" s="19" t="s">
        <v>128</v>
      </c>
      <c r="T333" s="19" t="s">
        <v>2831</v>
      </c>
      <c r="U333" s="18" t="s">
        <v>1557</v>
      </c>
      <c r="V333" s="19" t="s">
        <v>2832</v>
      </c>
      <c r="W333" s="17">
        <v>19000</v>
      </c>
      <c r="X333" s="18" t="s">
        <v>2828</v>
      </c>
      <c r="Y333" s="128">
        <v>23101</v>
      </c>
      <c r="Z333" s="17">
        <v>19000</v>
      </c>
      <c r="AA333" s="19">
        <v>7014167945</v>
      </c>
      <c r="AB333" s="48">
        <v>23089</v>
      </c>
      <c r="AC333" s="48">
        <v>23089</v>
      </c>
      <c r="AD333" s="17">
        <v>19000</v>
      </c>
      <c r="AE333" s="20" t="s">
        <v>2833</v>
      </c>
      <c r="AF333" s="20" t="s">
        <v>3475</v>
      </c>
      <c r="AG333" s="20" t="s">
        <v>2456</v>
      </c>
      <c r="AH333" s="20" t="s">
        <v>1323</v>
      </c>
      <c r="AI333" s="20" t="s">
        <v>1571</v>
      </c>
      <c r="AJ333" s="17">
        <v>19000</v>
      </c>
      <c r="AK333" s="16"/>
      <c r="AL333" s="16">
        <f t="shared" si="12"/>
        <v>0</v>
      </c>
      <c r="AM333" s="49">
        <v>242217</v>
      </c>
      <c r="AN333" s="49">
        <v>242217</v>
      </c>
      <c r="AO333" s="19"/>
      <c r="AP333" s="19"/>
      <c r="AQ333" s="19"/>
      <c r="AR333" s="50"/>
      <c r="AS333" s="50"/>
      <c r="AT333" s="19"/>
    </row>
    <row r="334" spans="1:46" s="23" customFormat="1" ht="72" hidden="1" x14ac:dyDescent="0.2">
      <c r="A334" s="19" t="s">
        <v>44</v>
      </c>
      <c r="B334" s="19" t="s">
        <v>277</v>
      </c>
      <c r="C334" s="19" t="s">
        <v>276</v>
      </c>
      <c r="D334" s="19" t="s">
        <v>30</v>
      </c>
      <c r="E334" s="19" t="s">
        <v>454</v>
      </c>
      <c r="F334" s="28" t="s">
        <v>1905</v>
      </c>
      <c r="G334" s="19" t="s">
        <v>638</v>
      </c>
      <c r="H334" s="18" t="s">
        <v>270</v>
      </c>
      <c r="I334" s="18" t="s">
        <v>344</v>
      </c>
      <c r="J334" s="17">
        <v>38000</v>
      </c>
      <c r="K334" s="18"/>
      <c r="L334" s="18"/>
      <c r="M334" s="35" t="s">
        <v>137</v>
      </c>
      <c r="N334" s="19" t="s">
        <v>1322</v>
      </c>
      <c r="O334" s="48" t="s">
        <v>2829</v>
      </c>
      <c r="P334" s="48">
        <v>23086</v>
      </c>
      <c r="Q334" s="19" t="s">
        <v>2830</v>
      </c>
      <c r="R334" s="19" t="s">
        <v>1295</v>
      </c>
      <c r="S334" s="19" t="s">
        <v>128</v>
      </c>
      <c r="T334" s="19" t="s">
        <v>2831</v>
      </c>
      <c r="U334" s="18" t="s">
        <v>1557</v>
      </c>
      <c r="V334" s="19" t="s">
        <v>2832</v>
      </c>
      <c r="W334" s="17">
        <v>38000</v>
      </c>
      <c r="X334" s="18" t="s">
        <v>2828</v>
      </c>
      <c r="Y334" s="128">
        <v>23101</v>
      </c>
      <c r="Z334" s="17">
        <v>38000</v>
      </c>
      <c r="AA334" s="19">
        <v>7014167945</v>
      </c>
      <c r="AB334" s="48">
        <v>23089</v>
      </c>
      <c r="AC334" s="48">
        <v>23089</v>
      </c>
      <c r="AD334" s="17">
        <v>38000</v>
      </c>
      <c r="AE334" s="20" t="s">
        <v>2833</v>
      </c>
      <c r="AF334" s="20" t="s">
        <v>3475</v>
      </c>
      <c r="AG334" s="20" t="s">
        <v>2456</v>
      </c>
      <c r="AH334" s="20" t="s">
        <v>1323</v>
      </c>
      <c r="AI334" s="20" t="s">
        <v>1571</v>
      </c>
      <c r="AJ334" s="17">
        <v>38000</v>
      </c>
      <c r="AK334" s="16"/>
      <c r="AL334" s="16">
        <f t="shared" si="12"/>
        <v>0</v>
      </c>
      <c r="AM334" s="49">
        <v>242217</v>
      </c>
      <c r="AN334" s="49">
        <v>242217</v>
      </c>
      <c r="AO334" s="19"/>
      <c r="AP334" s="19"/>
      <c r="AQ334" s="19"/>
      <c r="AR334" s="50"/>
      <c r="AS334" s="50"/>
      <c r="AT334" s="19"/>
    </row>
    <row r="335" spans="1:46" s="23" customFormat="1" ht="72" hidden="1" x14ac:dyDescent="0.2">
      <c r="A335" s="19" t="s">
        <v>44</v>
      </c>
      <c r="B335" s="19" t="s">
        <v>277</v>
      </c>
      <c r="C335" s="19" t="s">
        <v>276</v>
      </c>
      <c r="D335" s="19" t="s">
        <v>18</v>
      </c>
      <c r="E335" s="19" t="s">
        <v>454</v>
      </c>
      <c r="F335" s="28" t="s">
        <v>1906</v>
      </c>
      <c r="G335" s="19" t="s">
        <v>639</v>
      </c>
      <c r="H335" s="18" t="s">
        <v>270</v>
      </c>
      <c r="I335" s="18" t="s">
        <v>274</v>
      </c>
      <c r="J335" s="17">
        <v>150000</v>
      </c>
      <c r="K335" s="35" t="s">
        <v>137</v>
      </c>
      <c r="L335" s="18"/>
      <c r="M335" s="18"/>
      <c r="N335" s="48">
        <v>242214</v>
      </c>
      <c r="O335" s="19" t="s">
        <v>2834</v>
      </c>
      <c r="P335" s="48">
        <v>23090</v>
      </c>
      <c r="Q335" s="19" t="s">
        <v>2835</v>
      </c>
      <c r="R335" s="19" t="s">
        <v>12</v>
      </c>
      <c r="S335" s="19" t="s">
        <v>128</v>
      </c>
      <c r="T335" s="19" t="s">
        <v>2836</v>
      </c>
      <c r="U335" s="19" t="s">
        <v>2837</v>
      </c>
      <c r="V335" s="19" t="s">
        <v>2838</v>
      </c>
      <c r="W335" s="130">
        <v>150000</v>
      </c>
      <c r="X335" s="18" t="s">
        <v>2828</v>
      </c>
      <c r="Y335" s="128">
        <v>23150</v>
      </c>
      <c r="Z335" s="130">
        <v>150000</v>
      </c>
      <c r="AA335" s="19">
        <v>7014189271</v>
      </c>
      <c r="AB335" s="19"/>
      <c r="AC335" s="19"/>
      <c r="AD335" s="130">
        <v>150000</v>
      </c>
      <c r="AE335" s="20" t="s">
        <v>2548</v>
      </c>
      <c r="AF335" s="20"/>
      <c r="AG335" s="20" t="s">
        <v>2456</v>
      </c>
      <c r="AH335" s="20" t="s">
        <v>1324</v>
      </c>
      <c r="AI335" s="19" t="s">
        <v>1571</v>
      </c>
      <c r="AJ335" s="17">
        <v>150000</v>
      </c>
      <c r="AK335" s="16"/>
      <c r="AL335" s="16">
        <f t="shared" si="12"/>
        <v>0</v>
      </c>
      <c r="AM335" s="49">
        <v>242217</v>
      </c>
      <c r="AN335" s="49">
        <v>242248</v>
      </c>
      <c r="AO335" s="48">
        <v>23131</v>
      </c>
      <c r="AP335" s="48">
        <v>23131</v>
      </c>
      <c r="AQ335" s="49">
        <v>23132</v>
      </c>
      <c r="AR335" s="130">
        <v>150000</v>
      </c>
      <c r="AS335" s="16" t="s">
        <v>1557</v>
      </c>
      <c r="AT335" s="19"/>
    </row>
    <row r="336" spans="1:46" s="23" customFormat="1" ht="72" hidden="1" x14ac:dyDescent="0.2">
      <c r="A336" s="19" t="s">
        <v>44</v>
      </c>
      <c r="B336" s="19" t="s">
        <v>277</v>
      </c>
      <c r="C336" s="19" t="s">
        <v>276</v>
      </c>
      <c r="D336" s="19" t="s">
        <v>18</v>
      </c>
      <c r="E336" s="19" t="s">
        <v>454</v>
      </c>
      <c r="F336" s="28" t="s">
        <v>1907</v>
      </c>
      <c r="G336" s="19" t="s">
        <v>640</v>
      </c>
      <c r="H336" s="18" t="s">
        <v>303</v>
      </c>
      <c r="I336" s="18" t="s">
        <v>268</v>
      </c>
      <c r="J336" s="17">
        <v>200000</v>
      </c>
      <c r="K336" s="35" t="s">
        <v>137</v>
      </c>
      <c r="L336" s="18"/>
      <c r="M336" s="18"/>
      <c r="N336" s="48">
        <v>242214</v>
      </c>
      <c r="O336" s="19" t="s">
        <v>2834</v>
      </c>
      <c r="P336" s="48">
        <v>23090</v>
      </c>
      <c r="Q336" s="19" t="s">
        <v>2835</v>
      </c>
      <c r="R336" s="19" t="s">
        <v>12</v>
      </c>
      <c r="S336" s="19" t="s">
        <v>128</v>
      </c>
      <c r="T336" s="19" t="s">
        <v>2839</v>
      </c>
      <c r="U336" s="19" t="s">
        <v>2840</v>
      </c>
      <c r="V336" s="19" t="s">
        <v>2838</v>
      </c>
      <c r="W336" s="130">
        <v>200000</v>
      </c>
      <c r="X336" s="18" t="s">
        <v>2828</v>
      </c>
      <c r="Y336" s="128">
        <v>23150</v>
      </c>
      <c r="Z336" s="130">
        <v>200000</v>
      </c>
      <c r="AA336" s="19">
        <v>7014189271</v>
      </c>
      <c r="AB336" s="19"/>
      <c r="AC336" s="19"/>
      <c r="AD336" s="130">
        <v>200000</v>
      </c>
      <c r="AE336" s="20" t="s">
        <v>2548</v>
      </c>
      <c r="AF336" s="20"/>
      <c r="AG336" s="20" t="s">
        <v>2456</v>
      </c>
      <c r="AH336" s="20" t="s">
        <v>1324</v>
      </c>
      <c r="AI336" s="19" t="s">
        <v>1571</v>
      </c>
      <c r="AJ336" s="17">
        <v>200000</v>
      </c>
      <c r="AK336" s="16"/>
      <c r="AL336" s="16">
        <f t="shared" si="12"/>
        <v>0</v>
      </c>
      <c r="AM336" s="49">
        <v>242217</v>
      </c>
      <c r="AN336" s="49">
        <v>242248</v>
      </c>
      <c r="AO336" s="48">
        <v>23131</v>
      </c>
      <c r="AP336" s="48">
        <v>23131</v>
      </c>
      <c r="AQ336" s="49">
        <v>23132</v>
      </c>
      <c r="AR336" s="130">
        <v>200000</v>
      </c>
      <c r="AS336" s="16" t="s">
        <v>1557</v>
      </c>
      <c r="AT336" s="19"/>
    </row>
    <row r="337" spans="1:46" s="23" customFormat="1" ht="144" hidden="1" x14ac:dyDescent="0.2">
      <c r="A337" s="19" t="s">
        <v>44</v>
      </c>
      <c r="B337" s="19" t="s">
        <v>277</v>
      </c>
      <c r="C337" s="19" t="s">
        <v>276</v>
      </c>
      <c r="D337" s="19" t="s">
        <v>18</v>
      </c>
      <c r="E337" s="19" t="s">
        <v>454</v>
      </c>
      <c r="F337" s="28" t="s">
        <v>1908</v>
      </c>
      <c r="G337" s="19" t="s">
        <v>641</v>
      </c>
      <c r="H337" s="18" t="s">
        <v>269</v>
      </c>
      <c r="I337" s="18" t="s">
        <v>268</v>
      </c>
      <c r="J337" s="17">
        <v>160000</v>
      </c>
      <c r="K337" s="35" t="s">
        <v>137</v>
      </c>
      <c r="L337" s="18"/>
      <c r="M337" s="18"/>
      <c r="N337" s="48">
        <v>242214</v>
      </c>
      <c r="O337" s="19" t="s">
        <v>2834</v>
      </c>
      <c r="P337" s="48">
        <v>23090</v>
      </c>
      <c r="Q337" s="19" t="s">
        <v>2835</v>
      </c>
      <c r="R337" s="19" t="s">
        <v>12</v>
      </c>
      <c r="S337" s="19" t="s">
        <v>128</v>
      </c>
      <c r="T337" s="19" t="s">
        <v>2841</v>
      </c>
      <c r="U337" s="19" t="s">
        <v>2842</v>
      </c>
      <c r="V337" s="19" t="s">
        <v>2838</v>
      </c>
      <c r="W337" s="130">
        <v>160000</v>
      </c>
      <c r="X337" s="18" t="s">
        <v>2828</v>
      </c>
      <c r="Y337" s="128">
        <v>23150</v>
      </c>
      <c r="Z337" s="130">
        <v>160000</v>
      </c>
      <c r="AA337" s="19">
        <v>7014189271</v>
      </c>
      <c r="AB337" s="19"/>
      <c r="AC337" s="19"/>
      <c r="AD337" s="130">
        <v>160000</v>
      </c>
      <c r="AE337" s="20" t="s">
        <v>2548</v>
      </c>
      <c r="AF337" s="20"/>
      <c r="AG337" s="20" t="s">
        <v>2456</v>
      </c>
      <c r="AH337" s="20" t="s">
        <v>1324</v>
      </c>
      <c r="AI337" s="19" t="s">
        <v>1571</v>
      </c>
      <c r="AJ337" s="17">
        <v>160000</v>
      </c>
      <c r="AK337" s="16"/>
      <c r="AL337" s="16">
        <f t="shared" si="12"/>
        <v>0</v>
      </c>
      <c r="AM337" s="49">
        <v>242217</v>
      </c>
      <c r="AN337" s="49">
        <v>242248</v>
      </c>
      <c r="AO337" s="48">
        <v>23131</v>
      </c>
      <c r="AP337" s="48">
        <v>23131</v>
      </c>
      <c r="AQ337" s="49">
        <v>23132</v>
      </c>
      <c r="AR337" s="130">
        <v>160000</v>
      </c>
      <c r="AS337" s="16" t="s">
        <v>1557</v>
      </c>
      <c r="AT337" s="19"/>
    </row>
    <row r="338" spans="1:46" s="23" customFormat="1" ht="90" hidden="1" x14ac:dyDescent="0.2">
      <c r="A338" s="19" t="s">
        <v>44</v>
      </c>
      <c r="B338" s="19" t="s">
        <v>277</v>
      </c>
      <c r="C338" s="19" t="s">
        <v>276</v>
      </c>
      <c r="D338" s="19" t="s">
        <v>18</v>
      </c>
      <c r="E338" s="19" t="s">
        <v>454</v>
      </c>
      <c r="F338" s="28" t="s">
        <v>1909</v>
      </c>
      <c r="G338" s="19" t="s">
        <v>642</v>
      </c>
      <c r="H338" s="18" t="s">
        <v>269</v>
      </c>
      <c r="I338" s="18" t="s">
        <v>268</v>
      </c>
      <c r="J338" s="17">
        <v>200000</v>
      </c>
      <c r="K338" s="35" t="s">
        <v>137</v>
      </c>
      <c r="L338" s="18"/>
      <c r="M338" s="18"/>
      <c r="N338" s="48">
        <v>242214</v>
      </c>
      <c r="O338" s="19" t="s">
        <v>2834</v>
      </c>
      <c r="P338" s="48">
        <v>23090</v>
      </c>
      <c r="Q338" s="19" t="s">
        <v>2835</v>
      </c>
      <c r="R338" s="19" t="s">
        <v>12</v>
      </c>
      <c r="S338" s="19" t="s">
        <v>128</v>
      </c>
      <c r="T338" s="19" t="s">
        <v>2843</v>
      </c>
      <c r="U338" s="19" t="s">
        <v>2844</v>
      </c>
      <c r="V338" s="19" t="s">
        <v>2838</v>
      </c>
      <c r="W338" s="130">
        <v>200000</v>
      </c>
      <c r="X338" s="18" t="s">
        <v>2828</v>
      </c>
      <c r="Y338" s="128">
        <v>23150</v>
      </c>
      <c r="Z338" s="130">
        <v>200000</v>
      </c>
      <c r="AA338" s="19">
        <v>7014189271</v>
      </c>
      <c r="AB338" s="19"/>
      <c r="AC338" s="19"/>
      <c r="AD338" s="130">
        <v>200000</v>
      </c>
      <c r="AE338" s="20" t="s">
        <v>2548</v>
      </c>
      <c r="AF338" s="20"/>
      <c r="AG338" s="20" t="s">
        <v>2456</v>
      </c>
      <c r="AH338" s="20" t="s">
        <v>1324</v>
      </c>
      <c r="AI338" s="19" t="s">
        <v>1571</v>
      </c>
      <c r="AJ338" s="17">
        <v>200000</v>
      </c>
      <c r="AK338" s="16"/>
      <c r="AL338" s="16">
        <f t="shared" si="12"/>
        <v>0</v>
      </c>
      <c r="AM338" s="49">
        <v>242217</v>
      </c>
      <c r="AN338" s="49">
        <v>242248</v>
      </c>
      <c r="AO338" s="48">
        <v>23131</v>
      </c>
      <c r="AP338" s="48">
        <v>23131</v>
      </c>
      <c r="AQ338" s="49">
        <v>23132</v>
      </c>
      <c r="AR338" s="130">
        <v>200000</v>
      </c>
      <c r="AS338" s="16" t="s">
        <v>1557</v>
      </c>
      <c r="AT338" s="19"/>
    </row>
    <row r="339" spans="1:46" s="23" customFormat="1" ht="72" hidden="1" x14ac:dyDescent="0.2">
      <c r="A339" s="19" t="s">
        <v>44</v>
      </c>
      <c r="B339" s="19" t="s">
        <v>277</v>
      </c>
      <c r="C339" s="19" t="s">
        <v>276</v>
      </c>
      <c r="D339" s="19" t="s">
        <v>18</v>
      </c>
      <c r="E339" s="19" t="s">
        <v>454</v>
      </c>
      <c r="F339" s="28" t="s">
        <v>1910</v>
      </c>
      <c r="G339" s="19" t="s">
        <v>643</v>
      </c>
      <c r="H339" s="18" t="s">
        <v>269</v>
      </c>
      <c r="I339" s="18" t="s">
        <v>268</v>
      </c>
      <c r="J339" s="17">
        <v>400000</v>
      </c>
      <c r="K339" s="35" t="s">
        <v>137</v>
      </c>
      <c r="L339" s="18"/>
      <c r="M339" s="18"/>
      <c r="N339" s="48">
        <v>242214</v>
      </c>
      <c r="O339" s="19" t="s">
        <v>2834</v>
      </c>
      <c r="P339" s="48">
        <v>23090</v>
      </c>
      <c r="Q339" s="19" t="s">
        <v>2835</v>
      </c>
      <c r="R339" s="19" t="s">
        <v>12</v>
      </c>
      <c r="S339" s="19" t="s">
        <v>128</v>
      </c>
      <c r="T339" s="19" t="s">
        <v>2845</v>
      </c>
      <c r="U339" s="19" t="s">
        <v>2846</v>
      </c>
      <c r="V339" s="19" t="s">
        <v>2838</v>
      </c>
      <c r="W339" s="130">
        <v>400000</v>
      </c>
      <c r="X339" s="18" t="s">
        <v>2828</v>
      </c>
      <c r="Y339" s="128">
        <v>23150</v>
      </c>
      <c r="Z339" s="130">
        <v>400000</v>
      </c>
      <c r="AA339" s="19">
        <v>7014189271</v>
      </c>
      <c r="AB339" s="19"/>
      <c r="AC339" s="19"/>
      <c r="AD339" s="130">
        <v>400000</v>
      </c>
      <c r="AE339" s="20" t="s">
        <v>2548</v>
      </c>
      <c r="AF339" s="20"/>
      <c r="AG339" s="20" t="s">
        <v>2456</v>
      </c>
      <c r="AH339" s="20" t="s">
        <v>1324</v>
      </c>
      <c r="AI339" s="19" t="s">
        <v>1571</v>
      </c>
      <c r="AJ339" s="17">
        <v>400000</v>
      </c>
      <c r="AK339" s="16"/>
      <c r="AL339" s="16">
        <f t="shared" si="12"/>
        <v>0</v>
      </c>
      <c r="AM339" s="49">
        <v>242217</v>
      </c>
      <c r="AN339" s="49">
        <v>242248</v>
      </c>
      <c r="AO339" s="48">
        <v>23131</v>
      </c>
      <c r="AP339" s="48">
        <v>23131</v>
      </c>
      <c r="AQ339" s="49">
        <v>23132</v>
      </c>
      <c r="AR339" s="130">
        <v>400000</v>
      </c>
      <c r="AS339" s="16" t="s">
        <v>1557</v>
      </c>
      <c r="AT339" s="19"/>
    </row>
    <row r="340" spans="1:46" s="23" customFormat="1" ht="72" hidden="1" x14ac:dyDescent="0.2">
      <c r="A340" s="19" t="s">
        <v>44</v>
      </c>
      <c r="B340" s="19" t="s">
        <v>277</v>
      </c>
      <c r="C340" s="19" t="s">
        <v>276</v>
      </c>
      <c r="D340" s="19" t="s">
        <v>18</v>
      </c>
      <c r="E340" s="19" t="s">
        <v>454</v>
      </c>
      <c r="F340" s="28" t="s">
        <v>1911</v>
      </c>
      <c r="G340" s="19" t="s">
        <v>644</v>
      </c>
      <c r="H340" s="18" t="s">
        <v>269</v>
      </c>
      <c r="I340" s="18" t="s">
        <v>268</v>
      </c>
      <c r="J340" s="17">
        <v>360000</v>
      </c>
      <c r="K340" s="35" t="s">
        <v>137</v>
      </c>
      <c r="L340" s="18"/>
      <c r="M340" s="18"/>
      <c r="N340" s="48">
        <v>242214</v>
      </c>
      <c r="O340" s="19" t="s">
        <v>2834</v>
      </c>
      <c r="P340" s="48">
        <v>23090</v>
      </c>
      <c r="Q340" s="19" t="s">
        <v>2835</v>
      </c>
      <c r="R340" s="19" t="s">
        <v>12</v>
      </c>
      <c r="S340" s="19" t="s">
        <v>128</v>
      </c>
      <c r="T340" s="19" t="s">
        <v>2845</v>
      </c>
      <c r="U340" s="19" t="s">
        <v>2846</v>
      </c>
      <c r="V340" s="19" t="s">
        <v>2838</v>
      </c>
      <c r="W340" s="130">
        <v>360000</v>
      </c>
      <c r="X340" s="18" t="s">
        <v>2828</v>
      </c>
      <c r="Y340" s="128">
        <v>23150</v>
      </c>
      <c r="Z340" s="130">
        <v>360000</v>
      </c>
      <c r="AA340" s="19">
        <v>7014189271</v>
      </c>
      <c r="AB340" s="19"/>
      <c r="AC340" s="19"/>
      <c r="AD340" s="130">
        <v>360000</v>
      </c>
      <c r="AE340" s="20" t="s">
        <v>2548</v>
      </c>
      <c r="AF340" s="20"/>
      <c r="AG340" s="20" t="s">
        <v>2456</v>
      </c>
      <c r="AH340" s="20" t="s">
        <v>1324</v>
      </c>
      <c r="AI340" s="19" t="s">
        <v>1571</v>
      </c>
      <c r="AJ340" s="17">
        <v>360000</v>
      </c>
      <c r="AK340" s="16"/>
      <c r="AL340" s="16">
        <f t="shared" si="12"/>
        <v>0</v>
      </c>
      <c r="AM340" s="49">
        <v>242217</v>
      </c>
      <c r="AN340" s="49">
        <v>242248</v>
      </c>
      <c r="AO340" s="48">
        <v>23131</v>
      </c>
      <c r="AP340" s="48">
        <v>23131</v>
      </c>
      <c r="AQ340" s="49">
        <v>23132</v>
      </c>
      <c r="AR340" s="130">
        <v>360000</v>
      </c>
      <c r="AS340" s="16" t="s">
        <v>1557</v>
      </c>
      <c r="AT340" s="19"/>
    </row>
    <row r="341" spans="1:46" s="23" customFormat="1" ht="72" x14ac:dyDescent="0.2">
      <c r="A341" s="19" t="s">
        <v>44</v>
      </c>
      <c r="B341" s="19" t="s">
        <v>277</v>
      </c>
      <c r="C341" s="19" t="s">
        <v>276</v>
      </c>
      <c r="D341" s="19" t="s">
        <v>18</v>
      </c>
      <c r="E341" s="19" t="s">
        <v>454</v>
      </c>
      <c r="F341" s="28" t="s">
        <v>1912</v>
      </c>
      <c r="G341" s="19" t="s">
        <v>645</v>
      </c>
      <c r="H341" s="18" t="s">
        <v>269</v>
      </c>
      <c r="I341" s="18" t="s">
        <v>273</v>
      </c>
      <c r="J341" s="17">
        <v>300000</v>
      </c>
      <c r="K341" s="35" t="s">
        <v>137</v>
      </c>
      <c r="L341" s="18"/>
      <c r="M341" s="18"/>
      <c r="N341" s="48">
        <v>242214</v>
      </c>
      <c r="O341" s="19" t="s">
        <v>2834</v>
      </c>
      <c r="P341" s="48">
        <v>23090</v>
      </c>
      <c r="Q341" s="19" t="s">
        <v>2835</v>
      </c>
      <c r="R341" s="19" t="s">
        <v>12</v>
      </c>
      <c r="S341" s="19" t="s">
        <v>128</v>
      </c>
      <c r="T341" s="19" t="s">
        <v>2847</v>
      </c>
      <c r="U341" s="19" t="s">
        <v>2848</v>
      </c>
      <c r="V341" s="19" t="s">
        <v>2838</v>
      </c>
      <c r="W341" s="130">
        <v>280000</v>
      </c>
      <c r="X341" s="18" t="s">
        <v>2828</v>
      </c>
      <c r="Y341" s="128">
        <v>23150</v>
      </c>
      <c r="Z341" s="130">
        <v>280000</v>
      </c>
      <c r="AA341" s="19">
        <v>7014189271</v>
      </c>
      <c r="AB341" s="19"/>
      <c r="AC341" s="19"/>
      <c r="AD341" s="130">
        <v>280000</v>
      </c>
      <c r="AE341" s="20" t="s">
        <v>2548</v>
      </c>
      <c r="AF341" s="20"/>
      <c r="AG341" s="20" t="s">
        <v>2456</v>
      </c>
      <c r="AH341" s="20" t="s">
        <v>1324</v>
      </c>
      <c r="AI341" s="19" t="s">
        <v>1571</v>
      </c>
      <c r="AJ341" s="16">
        <v>280000</v>
      </c>
      <c r="AK341" s="16"/>
      <c r="AL341" s="16">
        <f t="shared" si="12"/>
        <v>20000</v>
      </c>
      <c r="AM341" s="49">
        <v>242217</v>
      </c>
      <c r="AN341" s="49">
        <v>242248</v>
      </c>
      <c r="AO341" s="48">
        <v>23131</v>
      </c>
      <c r="AP341" s="48">
        <v>23131</v>
      </c>
      <c r="AQ341" s="49">
        <v>23132</v>
      </c>
      <c r="AR341" s="130">
        <v>280000</v>
      </c>
      <c r="AS341" s="16">
        <v>20000</v>
      </c>
      <c r="AT341" s="19"/>
    </row>
    <row r="342" spans="1:46" s="23" customFormat="1" ht="72" x14ac:dyDescent="0.2">
      <c r="A342" s="19" t="s">
        <v>44</v>
      </c>
      <c r="B342" s="19" t="s">
        <v>277</v>
      </c>
      <c r="C342" s="19" t="s">
        <v>276</v>
      </c>
      <c r="D342" s="19" t="s">
        <v>18</v>
      </c>
      <c r="E342" s="19" t="s">
        <v>454</v>
      </c>
      <c r="F342" s="28" t="s">
        <v>1913</v>
      </c>
      <c r="G342" s="19" t="s">
        <v>646</v>
      </c>
      <c r="H342" s="18" t="s">
        <v>270</v>
      </c>
      <c r="I342" s="18" t="s">
        <v>273</v>
      </c>
      <c r="J342" s="17">
        <v>70000</v>
      </c>
      <c r="K342" s="35" t="s">
        <v>137</v>
      </c>
      <c r="L342" s="18"/>
      <c r="M342" s="18"/>
      <c r="N342" s="48">
        <v>242214</v>
      </c>
      <c r="O342" s="19" t="s">
        <v>2834</v>
      </c>
      <c r="P342" s="48">
        <v>23090</v>
      </c>
      <c r="Q342" s="19" t="s">
        <v>2835</v>
      </c>
      <c r="R342" s="19" t="s">
        <v>12</v>
      </c>
      <c r="S342" s="19" t="s">
        <v>128</v>
      </c>
      <c r="T342" s="19" t="s">
        <v>2849</v>
      </c>
      <c r="U342" s="19" t="s">
        <v>2850</v>
      </c>
      <c r="V342" s="19" t="s">
        <v>2838</v>
      </c>
      <c r="W342" s="130">
        <v>55000</v>
      </c>
      <c r="X342" s="18" t="s">
        <v>2828</v>
      </c>
      <c r="Y342" s="128">
        <v>23150</v>
      </c>
      <c r="Z342" s="130">
        <v>55000</v>
      </c>
      <c r="AA342" s="19">
        <v>7014189271</v>
      </c>
      <c r="AB342" s="19"/>
      <c r="AC342" s="19"/>
      <c r="AD342" s="130">
        <v>55000</v>
      </c>
      <c r="AE342" s="20" t="s">
        <v>2548</v>
      </c>
      <c r="AF342" s="20"/>
      <c r="AG342" s="20" t="s">
        <v>2456</v>
      </c>
      <c r="AH342" s="20" t="s">
        <v>1324</v>
      </c>
      <c r="AI342" s="19" t="s">
        <v>1571</v>
      </c>
      <c r="AJ342" s="16">
        <v>55000</v>
      </c>
      <c r="AK342" s="16"/>
      <c r="AL342" s="16">
        <f t="shared" si="12"/>
        <v>15000</v>
      </c>
      <c r="AM342" s="49">
        <v>242217</v>
      </c>
      <c r="AN342" s="49">
        <v>242248</v>
      </c>
      <c r="AO342" s="48">
        <v>23131</v>
      </c>
      <c r="AP342" s="48">
        <v>23131</v>
      </c>
      <c r="AQ342" s="49">
        <v>23132</v>
      </c>
      <c r="AR342" s="130">
        <v>55000</v>
      </c>
      <c r="AS342" s="16">
        <v>15000</v>
      </c>
      <c r="AT342" s="19"/>
    </row>
    <row r="343" spans="1:46" s="23" customFormat="1" ht="72" x14ac:dyDescent="0.2">
      <c r="A343" s="19" t="s">
        <v>44</v>
      </c>
      <c r="B343" s="19" t="s">
        <v>277</v>
      </c>
      <c r="C343" s="19" t="s">
        <v>276</v>
      </c>
      <c r="D343" s="19" t="s">
        <v>18</v>
      </c>
      <c r="E343" s="19" t="s">
        <v>454</v>
      </c>
      <c r="F343" s="28" t="s">
        <v>1914</v>
      </c>
      <c r="G343" s="19" t="s">
        <v>647</v>
      </c>
      <c r="H343" s="18" t="s">
        <v>270</v>
      </c>
      <c r="I343" s="18" t="s">
        <v>273</v>
      </c>
      <c r="J343" s="17">
        <v>150000</v>
      </c>
      <c r="K343" s="35" t="s">
        <v>137</v>
      </c>
      <c r="L343" s="18"/>
      <c r="M343" s="18"/>
      <c r="N343" s="48">
        <v>242214</v>
      </c>
      <c r="O343" s="19" t="s">
        <v>2834</v>
      </c>
      <c r="P343" s="48">
        <v>23090</v>
      </c>
      <c r="Q343" s="19" t="s">
        <v>2835</v>
      </c>
      <c r="R343" s="19" t="s">
        <v>12</v>
      </c>
      <c r="S343" s="19" t="s">
        <v>128</v>
      </c>
      <c r="T343" s="19" t="s">
        <v>2851</v>
      </c>
      <c r="U343" s="19" t="s">
        <v>2852</v>
      </c>
      <c r="V343" s="19" t="s">
        <v>2838</v>
      </c>
      <c r="W343" s="130">
        <v>135000</v>
      </c>
      <c r="X343" s="18" t="s">
        <v>2828</v>
      </c>
      <c r="Y343" s="128">
        <v>23150</v>
      </c>
      <c r="Z343" s="130">
        <v>135000</v>
      </c>
      <c r="AA343" s="19">
        <v>7014189271</v>
      </c>
      <c r="AB343" s="19"/>
      <c r="AC343" s="19"/>
      <c r="AD343" s="130">
        <v>135000</v>
      </c>
      <c r="AE343" s="20" t="s">
        <v>2548</v>
      </c>
      <c r="AF343" s="20"/>
      <c r="AG343" s="20" t="s">
        <v>2456</v>
      </c>
      <c r="AH343" s="20" t="s">
        <v>1324</v>
      </c>
      <c r="AI343" s="19" t="s">
        <v>1571</v>
      </c>
      <c r="AJ343" s="16">
        <v>135000</v>
      </c>
      <c r="AK343" s="16"/>
      <c r="AL343" s="16">
        <f t="shared" si="12"/>
        <v>15000</v>
      </c>
      <c r="AM343" s="49">
        <v>242217</v>
      </c>
      <c r="AN343" s="49">
        <v>242248</v>
      </c>
      <c r="AO343" s="48">
        <v>23131</v>
      </c>
      <c r="AP343" s="48">
        <v>23131</v>
      </c>
      <c r="AQ343" s="49">
        <v>23132</v>
      </c>
      <c r="AR343" s="130">
        <v>135000</v>
      </c>
      <c r="AS343" s="16">
        <v>15000</v>
      </c>
      <c r="AT343" s="19"/>
    </row>
    <row r="344" spans="1:46" s="23" customFormat="1" ht="72" hidden="1" x14ac:dyDescent="0.2">
      <c r="A344" s="19" t="s">
        <v>44</v>
      </c>
      <c r="B344" s="19" t="s">
        <v>277</v>
      </c>
      <c r="C344" s="19" t="s">
        <v>276</v>
      </c>
      <c r="D344" s="19" t="s">
        <v>18</v>
      </c>
      <c r="E344" s="19" t="s">
        <v>454</v>
      </c>
      <c r="F344" s="28" t="s">
        <v>1915</v>
      </c>
      <c r="G344" s="19" t="s">
        <v>648</v>
      </c>
      <c r="H344" s="18" t="s">
        <v>269</v>
      </c>
      <c r="I344" s="18" t="s">
        <v>268</v>
      </c>
      <c r="J344" s="17">
        <v>200000</v>
      </c>
      <c r="K344" s="35" t="s">
        <v>137</v>
      </c>
      <c r="L344" s="18"/>
      <c r="M344" s="18"/>
      <c r="N344" s="48">
        <v>242214</v>
      </c>
      <c r="O344" s="19" t="s">
        <v>2834</v>
      </c>
      <c r="P344" s="48">
        <v>23090</v>
      </c>
      <c r="Q344" s="19" t="s">
        <v>2835</v>
      </c>
      <c r="R344" s="19" t="s">
        <v>12</v>
      </c>
      <c r="S344" s="19" t="s">
        <v>128</v>
      </c>
      <c r="T344" s="19" t="s">
        <v>2853</v>
      </c>
      <c r="U344" s="19" t="s">
        <v>2854</v>
      </c>
      <c r="V344" s="19" t="s">
        <v>2838</v>
      </c>
      <c r="W344" s="130">
        <v>200000</v>
      </c>
      <c r="X344" s="18" t="s">
        <v>2828</v>
      </c>
      <c r="Y344" s="128">
        <v>23150</v>
      </c>
      <c r="Z344" s="130">
        <v>200000</v>
      </c>
      <c r="AA344" s="19">
        <v>7014189271</v>
      </c>
      <c r="AB344" s="19"/>
      <c r="AC344" s="19"/>
      <c r="AD344" s="130">
        <v>200000</v>
      </c>
      <c r="AE344" s="20" t="s">
        <v>2548</v>
      </c>
      <c r="AF344" s="20"/>
      <c r="AG344" s="20" t="s">
        <v>2456</v>
      </c>
      <c r="AH344" s="20" t="s">
        <v>1324</v>
      </c>
      <c r="AI344" s="19" t="s">
        <v>1571</v>
      </c>
      <c r="AJ344" s="17">
        <v>200000</v>
      </c>
      <c r="AK344" s="16"/>
      <c r="AL344" s="16">
        <f t="shared" si="12"/>
        <v>0</v>
      </c>
      <c r="AM344" s="49">
        <v>242217</v>
      </c>
      <c r="AN344" s="49">
        <v>242248</v>
      </c>
      <c r="AO344" s="48">
        <v>23131</v>
      </c>
      <c r="AP344" s="48">
        <v>23131</v>
      </c>
      <c r="AQ344" s="49">
        <v>23132</v>
      </c>
      <c r="AR344" s="130">
        <v>200000</v>
      </c>
      <c r="AS344" s="16" t="s">
        <v>1557</v>
      </c>
      <c r="AT344" s="19"/>
    </row>
    <row r="345" spans="1:46" s="23" customFormat="1" ht="72" hidden="1" x14ac:dyDescent="0.2">
      <c r="A345" s="19" t="s">
        <v>44</v>
      </c>
      <c r="B345" s="19" t="s">
        <v>277</v>
      </c>
      <c r="C345" s="19" t="s">
        <v>276</v>
      </c>
      <c r="D345" s="19" t="s">
        <v>18</v>
      </c>
      <c r="E345" s="19" t="s">
        <v>454</v>
      </c>
      <c r="F345" s="28" t="s">
        <v>1916</v>
      </c>
      <c r="G345" s="19" t="s">
        <v>649</v>
      </c>
      <c r="H345" s="18" t="s">
        <v>269</v>
      </c>
      <c r="I345" s="18" t="s">
        <v>275</v>
      </c>
      <c r="J345" s="17">
        <v>400000</v>
      </c>
      <c r="K345" s="35" t="s">
        <v>137</v>
      </c>
      <c r="L345" s="18"/>
      <c r="M345" s="18"/>
      <c r="N345" s="48">
        <v>242214</v>
      </c>
      <c r="O345" s="19" t="s">
        <v>2834</v>
      </c>
      <c r="P345" s="48">
        <v>23090</v>
      </c>
      <c r="Q345" s="19" t="s">
        <v>2835</v>
      </c>
      <c r="R345" s="19" t="s">
        <v>12</v>
      </c>
      <c r="S345" s="19" t="s">
        <v>128</v>
      </c>
      <c r="T345" s="19" t="s">
        <v>2855</v>
      </c>
      <c r="U345" s="19" t="s">
        <v>2856</v>
      </c>
      <c r="V345" s="19" t="s">
        <v>2838</v>
      </c>
      <c r="W345" s="130">
        <v>400000</v>
      </c>
      <c r="X345" s="18" t="s">
        <v>2828</v>
      </c>
      <c r="Y345" s="128">
        <v>23150</v>
      </c>
      <c r="Z345" s="130">
        <v>400000</v>
      </c>
      <c r="AA345" s="19">
        <v>7014189271</v>
      </c>
      <c r="AB345" s="19"/>
      <c r="AC345" s="19"/>
      <c r="AD345" s="130">
        <v>400000</v>
      </c>
      <c r="AE345" s="20" t="s">
        <v>2548</v>
      </c>
      <c r="AF345" s="20"/>
      <c r="AG345" s="20" t="s">
        <v>2456</v>
      </c>
      <c r="AH345" s="20" t="s">
        <v>1324</v>
      </c>
      <c r="AI345" s="19" t="s">
        <v>1571</v>
      </c>
      <c r="AJ345" s="17">
        <v>400000</v>
      </c>
      <c r="AK345" s="16"/>
      <c r="AL345" s="16">
        <f t="shared" si="12"/>
        <v>0</v>
      </c>
      <c r="AM345" s="49">
        <v>242217</v>
      </c>
      <c r="AN345" s="49">
        <v>242248</v>
      </c>
      <c r="AO345" s="48">
        <v>23131</v>
      </c>
      <c r="AP345" s="48">
        <v>23131</v>
      </c>
      <c r="AQ345" s="49">
        <v>23132</v>
      </c>
      <c r="AR345" s="130">
        <v>400000</v>
      </c>
      <c r="AS345" s="16" t="s">
        <v>1557</v>
      </c>
      <c r="AT345" s="19"/>
    </row>
    <row r="346" spans="1:46" s="23" customFormat="1" ht="72" x14ac:dyDescent="0.2">
      <c r="A346" s="19" t="s">
        <v>44</v>
      </c>
      <c r="B346" s="19" t="s">
        <v>277</v>
      </c>
      <c r="C346" s="19" t="s">
        <v>276</v>
      </c>
      <c r="D346" s="19" t="s">
        <v>33</v>
      </c>
      <c r="E346" s="19" t="s">
        <v>454</v>
      </c>
      <c r="F346" s="28" t="s">
        <v>1917</v>
      </c>
      <c r="G346" s="19" t="s">
        <v>650</v>
      </c>
      <c r="H346" s="18" t="s">
        <v>270</v>
      </c>
      <c r="I346" s="18" t="s">
        <v>274</v>
      </c>
      <c r="J346" s="17">
        <v>75000</v>
      </c>
      <c r="K346" s="35" t="s">
        <v>137</v>
      </c>
      <c r="L346" s="18"/>
      <c r="M346" s="18"/>
      <c r="N346" s="48">
        <v>23073</v>
      </c>
      <c r="O346" s="19" t="s">
        <v>2857</v>
      </c>
      <c r="P346" s="48">
        <v>23093</v>
      </c>
      <c r="Q346" s="19" t="s">
        <v>2858</v>
      </c>
      <c r="R346" s="19" t="s">
        <v>1297</v>
      </c>
      <c r="S346" s="19" t="s">
        <v>128</v>
      </c>
      <c r="T346" s="18" t="s">
        <v>1557</v>
      </c>
      <c r="U346" s="18" t="s">
        <v>1557</v>
      </c>
      <c r="V346" s="19" t="s">
        <v>2859</v>
      </c>
      <c r="W346" s="74">
        <v>71000</v>
      </c>
      <c r="X346" s="18" t="s">
        <v>2828</v>
      </c>
      <c r="Y346" s="128">
        <v>23183</v>
      </c>
      <c r="Z346" s="74">
        <v>71000</v>
      </c>
      <c r="AA346" s="19">
        <v>7014189312</v>
      </c>
      <c r="AB346" s="19"/>
      <c r="AC346" s="19"/>
      <c r="AD346" s="74">
        <v>71000</v>
      </c>
      <c r="AE346" s="20" t="s">
        <v>2548</v>
      </c>
      <c r="AF346" s="20"/>
      <c r="AG346" s="20" t="s">
        <v>2456</v>
      </c>
      <c r="AH346" s="20" t="s">
        <v>1325</v>
      </c>
      <c r="AI346" s="20" t="s">
        <v>1571</v>
      </c>
      <c r="AJ346" s="16">
        <v>71000</v>
      </c>
      <c r="AK346" s="16"/>
      <c r="AL346" s="16">
        <f t="shared" si="12"/>
        <v>4000</v>
      </c>
      <c r="AM346" s="49">
        <v>242217</v>
      </c>
      <c r="AN346" s="49">
        <v>242248</v>
      </c>
      <c r="AO346" s="48">
        <v>23183</v>
      </c>
      <c r="AP346" s="48">
        <v>23183</v>
      </c>
      <c r="AQ346" s="49">
        <v>23193</v>
      </c>
      <c r="AR346" s="74">
        <v>71000</v>
      </c>
      <c r="AS346" s="16">
        <v>4000</v>
      </c>
      <c r="AT346" s="19"/>
    </row>
    <row r="347" spans="1:46" s="23" customFormat="1" ht="72" x14ac:dyDescent="0.2">
      <c r="A347" s="19" t="s">
        <v>44</v>
      </c>
      <c r="B347" s="19" t="s">
        <v>277</v>
      </c>
      <c r="C347" s="19" t="s">
        <v>276</v>
      </c>
      <c r="D347" s="19" t="s">
        <v>33</v>
      </c>
      <c r="E347" s="19" t="s">
        <v>454</v>
      </c>
      <c r="F347" s="28" t="s">
        <v>1918</v>
      </c>
      <c r="G347" s="19" t="s">
        <v>651</v>
      </c>
      <c r="H347" s="18" t="s">
        <v>269</v>
      </c>
      <c r="I347" s="18" t="s">
        <v>274</v>
      </c>
      <c r="J347" s="17">
        <v>150000</v>
      </c>
      <c r="K347" s="35" t="s">
        <v>137</v>
      </c>
      <c r="L347" s="18"/>
      <c r="M347" s="18"/>
      <c r="N347" s="48">
        <v>23073</v>
      </c>
      <c r="O347" s="19" t="s">
        <v>2857</v>
      </c>
      <c r="P347" s="48">
        <v>23093</v>
      </c>
      <c r="Q347" s="19" t="s">
        <v>2858</v>
      </c>
      <c r="R347" s="19" t="s">
        <v>1297</v>
      </c>
      <c r="S347" s="19" t="s">
        <v>128</v>
      </c>
      <c r="T347" s="18" t="s">
        <v>1557</v>
      </c>
      <c r="U347" s="18" t="s">
        <v>1557</v>
      </c>
      <c r="V347" s="19" t="s">
        <v>2859</v>
      </c>
      <c r="W347" s="74">
        <v>147000</v>
      </c>
      <c r="X347" s="18" t="s">
        <v>2828</v>
      </c>
      <c r="Y347" s="128">
        <v>23183</v>
      </c>
      <c r="Z347" s="74">
        <v>147000</v>
      </c>
      <c r="AA347" s="19">
        <v>7014189312</v>
      </c>
      <c r="AB347" s="19"/>
      <c r="AC347" s="19"/>
      <c r="AD347" s="74">
        <v>147000</v>
      </c>
      <c r="AE347" s="20" t="s">
        <v>2548</v>
      </c>
      <c r="AF347" s="20"/>
      <c r="AG347" s="20" t="s">
        <v>2456</v>
      </c>
      <c r="AH347" s="20" t="s">
        <v>1325</v>
      </c>
      <c r="AI347" s="20" t="s">
        <v>1571</v>
      </c>
      <c r="AJ347" s="16">
        <v>147000</v>
      </c>
      <c r="AK347" s="16"/>
      <c r="AL347" s="16">
        <f t="shared" si="12"/>
        <v>3000</v>
      </c>
      <c r="AM347" s="49">
        <v>242217</v>
      </c>
      <c r="AN347" s="49">
        <v>242248</v>
      </c>
      <c r="AO347" s="48">
        <v>23183</v>
      </c>
      <c r="AP347" s="48">
        <v>23183</v>
      </c>
      <c r="AQ347" s="49">
        <v>23193</v>
      </c>
      <c r="AR347" s="74">
        <v>147000</v>
      </c>
      <c r="AS347" s="16">
        <v>3000</v>
      </c>
      <c r="AT347" s="19"/>
    </row>
    <row r="348" spans="1:46" s="23" customFormat="1" ht="72" x14ac:dyDescent="0.2">
      <c r="A348" s="19" t="s">
        <v>44</v>
      </c>
      <c r="B348" s="19" t="s">
        <v>277</v>
      </c>
      <c r="C348" s="19" t="s">
        <v>276</v>
      </c>
      <c r="D348" s="19" t="s">
        <v>33</v>
      </c>
      <c r="E348" s="19" t="s">
        <v>454</v>
      </c>
      <c r="F348" s="28" t="s">
        <v>1919</v>
      </c>
      <c r="G348" s="19" t="s">
        <v>652</v>
      </c>
      <c r="H348" s="18" t="s">
        <v>270</v>
      </c>
      <c r="I348" s="18" t="s">
        <v>274</v>
      </c>
      <c r="J348" s="17">
        <v>75000</v>
      </c>
      <c r="K348" s="35" t="s">
        <v>137</v>
      </c>
      <c r="L348" s="18"/>
      <c r="M348" s="18"/>
      <c r="N348" s="48">
        <v>23073</v>
      </c>
      <c r="O348" s="19" t="s">
        <v>2857</v>
      </c>
      <c r="P348" s="48">
        <v>23093</v>
      </c>
      <c r="Q348" s="19" t="s">
        <v>2858</v>
      </c>
      <c r="R348" s="19" t="s">
        <v>1297</v>
      </c>
      <c r="S348" s="19" t="s">
        <v>128</v>
      </c>
      <c r="T348" s="18" t="s">
        <v>1557</v>
      </c>
      <c r="U348" s="18" t="s">
        <v>1557</v>
      </c>
      <c r="V348" s="19" t="s">
        <v>2859</v>
      </c>
      <c r="W348" s="74">
        <v>73000</v>
      </c>
      <c r="X348" s="18" t="s">
        <v>2828</v>
      </c>
      <c r="Y348" s="128">
        <v>23183</v>
      </c>
      <c r="Z348" s="74">
        <v>73000</v>
      </c>
      <c r="AA348" s="19">
        <v>7014189312</v>
      </c>
      <c r="AB348" s="19"/>
      <c r="AC348" s="19"/>
      <c r="AD348" s="74">
        <v>73000</v>
      </c>
      <c r="AE348" s="20" t="s">
        <v>2548</v>
      </c>
      <c r="AF348" s="20"/>
      <c r="AG348" s="20" t="s">
        <v>2456</v>
      </c>
      <c r="AH348" s="20" t="s">
        <v>1325</v>
      </c>
      <c r="AI348" s="20" t="s">
        <v>1571</v>
      </c>
      <c r="AJ348" s="16">
        <v>73000</v>
      </c>
      <c r="AK348" s="16"/>
      <c r="AL348" s="16">
        <f t="shared" si="12"/>
        <v>2000</v>
      </c>
      <c r="AM348" s="49">
        <v>242217</v>
      </c>
      <c r="AN348" s="49">
        <v>242248</v>
      </c>
      <c r="AO348" s="48">
        <v>23183</v>
      </c>
      <c r="AP348" s="48">
        <v>23183</v>
      </c>
      <c r="AQ348" s="49">
        <v>23193</v>
      </c>
      <c r="AR348" s="74">
        <v>73000</v>
      </c>
      <c r="AS348" s="16">
        <v>2000</v>
      </c>
      <c r="AT348" s="19"/>
    </row>
    <row r="349" spans="1:46" s="23" customFormat="1" ht="72" x14ac:dyDescent="0.2">
      <c r="A349" s="19" t="s">
        <v>44</v>
      </c>
      <c r="B349" s="19" t="s">
        <v>277</v>
      </c>
      <c r="C349" s="19" t="s">
        <v>276</v>
      </c>
      <c r="D349" s="19" t="s">
        <v>33</v>
      </c>
      <c r="E349" s="19" t="s">
        <v>454</v>
      </c>
      <c r="F349" s="28" t="s">
        <v>1920</v>
      </c>
      <c r="G349" s="19" t="s">
        <v>653</v>
      </c>
      <c r="H349" s="18" t="s">
        <v>303</v>
      </c>
      <c r="I349" s="18" t="s">
        <v>274</v>
      </c>
      <c r="J349" s="17">
        <v>70000</v>
      </c>
      <c r="K349" s="35" t="s">
        <v>137</v>
      </c>
      <c r="L349" s="18"/>
      <c r="M349" s="18"/>
      <c r="N349" s="48">
        <v>23073</v>
      </c>
      <c r="O349" s="19" t="s">
        <v>2857</v>
      </c>
      <c r="P349" s="48">
        <v>23093</v>
      </c>
      <c r="Q349" s="19" t="s">
        <v>2858</v>
      </c>
      <c r="R349" s="19" t="s">
        <v>1297</v>
      </c>
      <c r="S349" s="19" t="s">
        <v>128</v>
      </c>
      <c r="T349" s="18" t="s">
        <v>1557</v>
      </c>
      <c r="U349" s="18" t="s">
        <v>1557</v>
      </c>
      <c r="V349" s="19" t="s">
        <v>2859</v>
      </c>
      <c r="W349" s="74">
        <v>60000</v>
      </c>
      <c r="X349" s="18" t="s">
        <v>2828</v>
      </c>
      <c r="Y349" s="128">
        <v>23183</v>
      </c>
      <c r="Z349" s="74">
        <v>60000</v>
      </c>
      <c r="AA349" s="19">
        <v>7014189312</v>
      </c>
      <c r="AB349" s="19"/>
      <c r="AC349" s="19"/>
      <c r="AD349" s="74">
        <v>60000</v>
      </c>
      <c r="AE349" s="20" t="s">
        <v>2548</v>
      </c>
      <c r="AF349" s="20"/>
      <c r="AG349" s="20" t="s">
        <v>2456</v>
      </c>
      <c r="AH349" s="20" t="s">
        <v>1325</v>
      </c>
      <c r="AI349" s="20" t="s">
        <v>1571</v>
      </c>
      <c r="AJ349" s="16">
        <v>60000</v>
      </c>
      <c r="AK349" s="16"/>
      <c r="AL349" s="16">
        <f t="shared" si="12"/>
        <v>10000</v>
      </c>
      <c r="AM349" s="49">
        <v>242217</v>
      </c>
      <c r="AN349" s="49">
        <v>242248</v>
      </c>
      <c r="AO349" s="48">
        <v>23183</v>
      </c>
      <c r="AP349" s="48">
        <v>23183</v>
      </c>
      <c r="AQ349" s="49">
        <v>23193</v>
      </c>
      <c r="AR349" s="74">
        <v>60000</v>
      </c>
      <c r="AS349" s="16">
        <v>10000</v>
      </c>
      <c r="AT349" s="19"/>
    </row>
    <row r="350" spans="1:46" s="23" customFormat="1" ht="72" x14ac:dyDescent="0.2">
      <c r="A350" s="19" t="s">
        <v>44</v>
      </c>
      <c r="B350" s="19" t="s">
        <v>277</v>
      </c>
      <c r="C350" s="19" t="s">
        <v>276</v>
      </c>
      <c r="D350" s="19" t="s">
        <v>33</v>
      </c>
      <c r="E350" s="19" t="s">
        <v>454</v>
      </c>
      <c r="F350" s="28" t="s">
        <v>1921</v>
      </c>
      <c r="G350" s="19" t="s">
        <v>654</v>
      </c>
      <c r="H350" s="18" t="s">
        <v>270</v>
      </c>
      <c r="I350" s="18" t="s">
        <v>274</v>
      </c>
      <c r="J350" s="17">
        <v>80000</v>
      </c>
      <c r="K350" s="35" t="s">
        <v>137</v>
      </c>
      <c r="L350" s="18"/>
      <c r="M350" s="18"/>
      <c r="N350" s="48">
        <v>23073</v>
      </c>
      <c r="O350" s="19" t="s">
        <v>2857</v>
      </c>
      <c r="P350" s="48">
        <v>23093</v>
      </c>
      <c r="Q350" s="19" t="s">
        <v>2858</v>
      </c>
      <c r="R350" s="19" t="s">
        <v>1297</v>
      </c>
      <c r="S350" s="19" t="s">
        <v>128</v>
      </c>
      <c r="T350" s="18" t="s">
        <v>1557</v>
      </c>
      <c r="U350" s="18" t="s">
        <v>1557</v>
      </c>
      <c r="V350" s="19" t="s">
        <v>2859</v>
      </c>
      <c r="W350" s="74">
        <v>77000</v>
      </c>
      <c r="X350" s="18" t="s">
        <v>2828</v>
      </c>
      <c r="Y350" s="128">
        <v>23183</v>
      </c>
      <c r="Z350" s="74">
        <v>77000</v>
      </c>
      <c r="AA350" s="19">
        <v>7014189312</v>
      </c>
      <c r="AB350" s="19"/>
      <c r="AC350" s="19"/>
      <c r="AD350" s="74">
        <v>77000</v>
      </c>
      <c r="AE350" s="20" t="s">
        <v>2548</v>
      </c>
      <c r="AF350" s="20"/>
      <c r="AG350" s="20" t="s">
        <v>2456</v>
      </c>
      <c r="AH350" s="20" t="s">
        <v>1325</v>
      </c>
      <c r="AI350" s="20" t="s">
        <v>1571</v>
      </c>
      <c r="AJ350" s="16">
        <v>77000</v>
      </c>
      <c r="AK350" s="16"/>
      <c r="AL350" s="16">
        <f t="shared" si="12"/>
        <v>3000</v>
      </c>
      <c r="AM350" s="49">
        <v>242217</v>
      </c>
      <c r="AN350" s="49">
        <v>242248</v>
      </c>
      <c r="AO350" s="48">
        <v>23183</v>
      </c>
      <c r="AP350" s="48">
        <v>23183</v>
      </c>
      <c r="AQ350" s="49">
        <v>23193</v>
      </c>
      <c r="AR350" s="74">
        <v>77000</v>
      </c>
      <c r="AS350" s="16">
        <v>3000</v>
      </c>
      <c r="AT350" s="19"/>
    </row>
    <row r="351" spans="1:46" s="23" customFormat="1" ht="72" x14ac:dyDescent="0.2">
      <c r="A351" s="19" t="s">
        <v>44</v>
      </c>
      <c r="B351" s="19" t="s">
        <v>277</v>
      </c>
      <c r="C351" s="19" t="s">
        <v>276</v>
      </c>
      <c r="D351" s="19" t="s">
        <v>33</v>
      </c>
      <c r="E351" s="19" t="s">
        <v>454</v>
      </c>
      <c r="F351" s="28" t="s">
        <v>1922</v>
      </c>
      <c r="G351" s="19" t="s">
        <v>655</v>
      </c>
      <c r="H351" s="18" t="s">
        <v>270</v>
      </c>
      <c r="I351" s="18" t="s">
        <v>274</v>
      </c>
      <c r="J351" s="17">
        <v>80000</v>
      </c>
      <c r="K351" s="35" t="s">
        <v>137</v>
      </c>
      <c r="L351" s="18"/>
      <c r="M351" s="18"/>
      <c r="N351" s="48">
        <v>23073</v>
      </c>
      <c r="O351" s="19" t="s">
        <v>2857</v>
      </c>
      <c r="P351" s="48">
        <v>23093</v>
      </c>
      <c r="Q351" s="19" t="s">
        <v>2858</v>
      </c>
      <c r="R351" s="19" t="s">
        <v>1297</v>
      </c>
      <c r="S351" s="19" t="s">
        <v>128</v>
      </c>
      <c r="T351" s="18" t="s">
        <v>1557</v>
      </c>
      <c r="U351" s="18" t="s">
        <v>1557</v>
      </c>
      <c r="V351" s="19" t="s">
        <v>2859</v>
      </c>
      <c r="W351" s="74">
        <v>77000</v>
      </c>
      <c r="X351" s="18" t="s">
        <v>2828</v>
      </c>
      <c r="Y351" s="128">
        <v>23183</v>
      </c>
      <c r="Z351" s="74">
        <v>77000</v>
      </c>
      <c r="AA351" s="19">
        <v>7014189312</v>
      </c>
      <c r="AB351" s="19"/>
      <c r="AC351" s="19"/>
      <c r="AD351" s="74">
        <v>77000</v>
      </c>
      <c r="AE351" s="20" t="s">
        <v>2548</v>
      </c>
      <c r="AF351" s="20"/>
      <c r="AG351" s="20" t="s">
        <v>2456</v>
      </c>
      <c r="AH351" s="20" t="s">
        <v>1325</v>
      </c>
      <c r="AI351" s="20" t="s">
        <v>1571</v>
      </c>
      <c r="AJ351" s="16">
        <v>77000</v>
      </c>
      <c r="AK351" s="16"/>
      <c r="AL351" s="16">
        <f t="shared" si="12"/>
        <v>3000</v>
      </c>
      <c r="AM351" s="49">
        <v>242217</v>
      </c>
      <c r="AN351" s="49">
        <v>242248</v>
      </c>
      <c r="AO351" s="48">
        <v>23183</v>
      </c>
      <c r="AP351" s="48">
        <v>23183</v>
      </c>
      <c r="AQ351" s="49">
        <v>23193</v>
      </c>
      <c r="AR351" s="74">
        <v>77000</v>
      </c>
      <c r="AS351" s="16">
        <v>3000</v>
      </c>
      <c r="AT351" s="19"/>
    </row>
    <row r="352" spans="1:46" s="23" customFormat="1" ht="72" hidden="1" x14ac:dyDescent="0.2">
      <c r="A352" s="19" t="s">
        <v>44</v>
      </c>
      <c r="B352" s="19" t="s">
        <v>277</v>
      </c>
      <c r="C352" s="19" t="s">
        <v>276</v>
      </c>
      <c r="D352" s="19" t="s">
        <v>10</v>
      </c>
      <c r="E352" s="19" t="s">
        <v>311</v>
      </c>
      <c r="F352" s="28" t="s">
        <v>1923</v>
      </c>
      <c r="G352" s="19" t="s">
        <v>656</v>
      </c>
      <c r="H352" s="18" t="s">
        <v>272</v>
      </c>
      <c r="I352" s="18" t="s">
        <v>271</v>
      </c>
      <c r="J352" s="17">
        <v>24000</v>
      </c>
      <c r="K352" s="18"/>
      <c r="L352" s="18"/>
      <c r="M352" s="35" t="s">
        <v>137</v>
      </c>
      <c r="N352" s="19" t="s">
        <v>1322</v>
      </c>
      <c r="O352" s="19" t="s">
        <v>2860</v>
      </c>
      <c r="P352" s="48">
        <v>23100</v>
      </c>
      <c r="Q352" s="19" t="s">
        <v>2861</v>
      </c>
      <c r="R352" s="19" t="s">
        <v>12</v>
      </c>
      <c r="S352" s="19" t="s">
        <v>128</v>
      </c>
      <c r="T352" s="19" t="s">
        <v>2862</v>
      </c>
      <c r="U352" s="19" t="s">
        <v>2863</v>
      </c>
      <c r="V352" s="19" t="s">
        <v>2864</v>
      </c>
      <c r="W352" s="74">
        <v>24000</v>
      </c>
      <c r="X352" s="18" t="s">
        <v>2828</v>
      </c>
      <c r="Y352" s="128">
        <v>23115</v>
      </c>
      <c r="Z352" s="74">
        <v>24000</v>
      </c>
      <c r="AA352" s="19">
        <v>7014241998</v>
      </c>
      <c r="AB352" s="19"/>
      <c r="AC352" s="19"/>
      <c r="AD352" s="74">
        <v>24000</v>
      </c>
      <c r="AE352" s="20" t="s">
        <v>2548</v>
      </c>
      <c r="AF352" s="20"/>
      <c r="AG352" s="20" t="s">
        <v>2456</v>
      </c>
      <c r="AH352" s="20" t="s">
        <v>1323</v>
      </c>
      <c r="AI352" s="20" t="s">
        <v>1571</v>
      </c>
      <c r="AJ352" s="17">
        <v>24000</v>
      </c>
      <c r="AK352" s="16"/>
      <c r="AL352" s="16">
        <f t="shared" si="12"/>
        <v>0</v>
      </c>
      <c r="AM352" s="49">
        <v>242217</v>
      </c>
      <c r="AN352" s="49">
        <v>242217</v>
      </c>
      <c r="AO352" s="48">
        <v>23115</v>
      </c>
      <c r="AP352" s="48">
        <v>23115</v>
      </c>
      <c r="AQ352" s="49">
        <v>23102</v>
      </c>
      <c r="AR352" s="74">
        <v>24000</v>
      </c>
      <c r="AS352" s="19">
        <v>0</v>
      </c>
      <c r="AT352" s="19"/>
    </row>
    <row r="353" spans="1:46" s="23" customFormat="1" ht="72" hidden="1" x14ac:dyDescent="0.2">
      <c r="A353" s="19" t="s">
        <v>44</v>
      </c>
      <c r="B353" s="19" t="s">
        <v>277</v>
      </c>
      <c r="C353" s="19" t="s">
        <v>276</v>
      </c>
      <c r="D353" s="19" t="s">
        <v>10</v>
      </c>
      <c r="E353" s="19" t="s">
        <v>311</v>
      </c>
      <c r="F353" s="28" t="s">
        <v>1924</v>
      </c>
      <c r="G353" s="19" t="s">
        <v>657</v>
      </c>
      <c r="H353" s="18" t="s">
        <v>269</v>
      </c>
      <c r="I353" s="18" t="s">
        <v>271</v>
      </c>
      <c r="J353" s="17">
        <v>8600</v>
      </c>
      <c r="K353" s="18"/>
      <c r="L353" s="18"/>
      <c r="M353" s="35" t="s">
        <v>137</v>
      </c>
      <c r="N353" s="19" t="s">
        <v>1322</v>
      </c>
      <c r="O353" s="19" t="s">
        <v>2860</v>
      </c>
      <c r="P353" s="48">
        <v>23100</v>
      </c>
      <c r="Q353" s="19" t="s">
        <v>2861</v>
      </c>
      <c r="R353" s="19" t="s">
        <v>12</v>
      </c>
      <c r="S353" s="19" t="s">
        <v>128</v>
      </c>
      <c r="T353" s="19" t="s">
        <v>2411</v>
      </c>
      <c r="U353" s="19" t="s">
        <v>2865</v>
      </c>
      <c r="V353" s="19" t="s">
        <v>2864</v>
      </c>
      <c r="W353" s="74">
        <v>8600</v>
      </c>
      <c r="X353" s="18" t="s">
        <v>2828</v>
      </c>
      <c r="Y353" s="128">
        <v>23115</v>
      </c>
      <c r="Z353" s="74">
        <v>8600</v>
      </c>
      <c r="AA353" s="19">
        <v>7014241998</v>
      </c>
      <c r="AB353" s="19"/>
      <c r="AC353" s="19"/>
      <c r="AD353" s="74">
        <v>8600</v>
      </c>
      <c r="AE353" s="20" t="s">
        <v>2548</v>
      </c>
      <c r="AF353" s="20"/>
      <c r="AG353" s="20" t="s">
        <v>2456</v>
      </c>
      <c r="AH353" s="20" t="s">
        <v>1323</v>
      </c>
      <c r="AI353" s="20" t="s">
        <v>1571</v>
      </c>
      <c r="AJ353" s="17">
        <v>8600</v>
      </c>
      <c r="AK353" s="16"/>
      <c r="AL353" s="16">
        <f t="shared" si="12"/>
        <v>0</v>
      </c>
      <c r="AM353" s="49">
        <v>242217</v>
      </c>
      <c r="AN353" s="49">
        <v>242217</v>
      </c>
      <c r="AO353" s="48">
        <v>23115</v>
      </c>
      <c r="AP353" s="48">
        <v>23115</v>
      </c>
      <c r="AQ353" s="49">
        <v>23102</v>
      </c>
      <c r="AR353" s="74">
        <v>8600</v>
      </c>
      <c r="AS353" s="19">
        <v>0</v>
      </c>
      <c r="AT353" s="19"/>
    </row>
    <row r="354" spans="1:46" s="23" customFormat="1" ht="72" hidden="1" x14ac:dyDescent="0.2">
      <c r="A354" s="19" t="s">
        <v>44</v>
      </c>
      <c r="B354" s="19" t="s">
        <v>277</v>
      </c>
      <c r="C354" s="19" t="s">
        <v>276</v>
      </c>
      <c r="D354" s="19" t="s">
        <v>10</v>
      </c>
      <c r="E354" s="19" t="s">
        <v>311</v>
      </c>
      <c r="F354" s="28" t="s">
        <v>1925</v>
      </c>
      <c r="G354" s="19" t="s">
        <v>658</v>
      </c>
      <c r="H354" s="18" t="s">
        <v>269</v>
      </c>
      <c r="I354" s="18" t="s">
        <v>271</v>
      </c>
      <c r="J354" s="17">
        <v>72000</v>
      </c>
      <c r="K354" s="18"/>
      <c r="L354" s="18"/>
      <c r="M354" s="35" t="s">
        <v>137</v>
      </c>
      <c r="N354" s="19" t="s">
        <v>1322</v>
      </c>
      <c r="O354" s="19" t="s">
        <v>2860</v>
      </c>
      <c r="P354" s="48">
        <v>23100</v>
      </c>
      <c r="Q354" s="19" t="s">
        <v>2861</v>
      </c>
      <c r="R354" s="19" t="s">
        <v>12</v>
      </c>
      <c r="S354" s="19" t="s">
        <v>128</v>
      </c>
      <c r="T354" s="19" t="s">
        <v>2866</v>
      </c>
      <c r="U354" s="19" t="s">
        <v>2867</v>
      </c>
      <c r="V354" s="19" t="s">
        <v>2864</v>
      </c>
      <c r="W354" s="74">
        <v>72000</v>
      </c>
      <c r="X354" s="18" t="s">
        <v>2828</v>
      </c>
      <c r="Y354" s="128">
        <v>23115</v>
      </c>
      <c r="Z354" s="74">
        <v>72000</v>
      </c>
      <c r="AA354" s="19">
        <v>7014241998</v>
      </c>
      <c r="AB354" s="19"/>
      <c r="AC354" s="19"/>
      <c r="AD354" s="74">
        <v>72000</v>
      </c>
      <c r="AE354" s="20" t="s">
        <v>2548</v>
      </c>
      <c r="AF354" s="20"/>
      <c r="AG354" s="20" t="s">
        <v>2456</v>
      </c>
      <c r="AH354" s="20" t="s">
        <v>1323</v>
      </c>
      <c r="AI354" s="20" t="s">
        <v>1571</v>
      </c>
      <c r="AJ354" s="17">
        <v>72000</v>
      </c>
      <c r="AK354" s="16"/>
      <c r="AL354" s="16">
        <f t="shared" si="12"/>
        <v>0</v>
      </c>
      <c r="AM354" s="49">
        <v>242217</v>
      </c>
      <c r="AN354" s="49">
        <v>242217</v>
      </c>
      <c r="AO354" s="48">
        <v>23115</v>
      </c>
      <c r="AP354" s="48">
        <v>23115</v>
      </c>
      <c r="AQ354" s="49">
        <v>23102</v>
      </c>
      <c r="AR354" s="74">
        <v>72000</v>
      </c>
      <c r="AS354" s="19">
        <v>0</v>
      </c>
      <c r="AT354" s="19"/>
    </row>
    <row r="355" spans="1:46" s="23" customFormat="1" ht="378" hidden="1" x14ac:dyDescent="0.2">
      <c r="A355" s="19" t="s">
        <v>44</v>
      </c>
      <c r="B355" s="19" t="s">
        <v>277</v>
      </c>
      <c r="C355" s="19" t="s">
        <v>17</v>
      </c>
      <c r="D355" s="19" t="s">
        <v>1566</v>
      </c>
      <c r="E355" s="19" t="s">
        <v>454</v>
      </c>
      <c r="F355" s="28" t="s">
        <v>2460</v>
      </c>
      <c r="G355" s="19" t="s">
        <v>1112</v>
      </c>
      <c r="H355" s="18" t="s">
        <v>270</v>
      </c>
      <c r="I355" s="18" t="s">
        <v>631</v>
      </c>
      <c r="J355" s="17">
        <v>58432000</v>
      </c>
      <c r="K355" s="35" t="s">
        <v>137</v>
      </c>
      <c r="L355" s="18"/>
      <c r="M355" s="18"/>
      <c r="N355" s="42">
        <v>21968</v>
      </c>
      <c r="O355" s="19" t="s">
        <v>1555</v>
      </c>
      <c r="P355" s="48">
        <v>22178</v>
      </c>
      <c r="Q355" s="19" t="s">
        <v>1556</v>
      </c>
      <c r="R355" s="19" t="s">
        <v>12</v>
      </c>
      <c r="S355" s="19" t="s">
        <v>128</v>
      </c>
      <c r="T355" s="18" t="s">
        <v>1557</v>
      </c>
      <c r="U355" s="18" t="s">
        <v>1557</v>
      </c>
      <c r="V355" s="18" t="s">
        <v>1558</v>
      </c>
      <c r="W355" s="19" t="s">
        <v>1560</v>
      </c>
      <c r="X355" s="18" t="s">
        <v>1559</v>
      </c>
      <c r="Y355" s="20" t="s">
        <v>1561</v>
      </c>
      <c r="Z355" s="20" t="s">
        <v>1562</v>
      </c>
      <c r="AA355" s="19" t="s">
        <v>2868</v>
      </c>
      <c r="AB355" s="20" t="s">
        <v>1563</v>
      </c>
      <c r="AC355" s="20" t="s">
        <v>1564</v>
      </c>
      <c r="AD355" s="20" t="s">
        <v>2869</v>
      </c>
      <c r="AE355" s="20" t="s">
        <v>2870</v>
      </c>
      <c r="AF355" s="19" t="s">
        <v>3483</v>
      </c>
      <c r="AG355" s="19" t="s">
        <v>3483</v>
      </c>
      <c r="AH355" s="20" t="s">
        <v>1326</v>
      </c>
      <c r="AI355" s="20" t="s">
        <v>1572</v>
      </c>
      <c r="AJ355" s="16"/>
      <c r="AK355" s="16">
        <v>47808000</v>
      </c>
      <c r="AL355" s="16">
        <f t="shared" si="12"/>
        <v>10624000</v>
      </c>
      <c r="AM355" s="19"/>
      <c r="AN355" s="19"/>
      <c r="AO355" s="19"/>
      <c r="AP355" s="19"/>
      <c r="AQ355" s="19"/>
      <c r="AR355" s="19"/>
      <c r="AS355" s="19"/>
      <c r="AT355" s="19"/>
    </row>
    <row r="356" spans="1:46" s="23" customFormat="1" ht="72" hidden="1" x14ac:dyDescent="0.2">
      <c r="A356" s="19" t="s">
        <v>44</v>
      </c>
      <c r="B356" s="19" t="s">
        <v>277</v>
      </c>
      <c r="C356" s="19" t="s">
        <v>17</v>
      </c>
      <c r="D356" s="19" t="s">
        <v>34</v>
      </c>
      <c r="E356" s="19" t="s">
        <v>454</v>
      </c>
      <c r="F356" s="28" t="s">
        <v>1926</v>
      </c>
      <c r="G356" s="19" t="s">
        <v>1124</v>
      </c>
      <c r="H356" s="18" t="s">
        <v>270</v>
      </c>
      <c r="I356" s="18" t="s">
        <v>1119</v>
      </c>
      <c r="J356" s="17">
        <v>3000000</v>
      </c>
      <c r="K356" s="35" t="s">
        <v>137</v>
      </c>
      <c r="L356" s="18"/>
      <c r="M356" s="18"/>
      <c r="N356" s="19" t="s">
        <v>2871</v>
      </c>
      <c r="O356" s="19"/>
      <c r="P356" s="19"/>
      <c r="Q356" s="19"/>
      <c r="R356" s="19"/>
      <c r="S356" s="19"/>
      <c r="T356" s="19"/>
      <c r="U356" s="19"/>
      <c r="V356" s="19"/>
      <c r="W356" s="19"/>
      <c r="X356" s="18"/>
      <c r="Y356" s="46"/>
      <c r="Z356" s="19"/>
      <c r="AA356" s="19"/>
      <c r="AB356" s="19"/>
      <c r="AC356" s="19"/>
      <c r="AD356" s="19"/>
      <c r="AE356" s="19" t="s">
        <v>2441</v>
      </c>
      <c r="AF356" s="19" t="s">
        <v>3452</v>
      </c>
      <c r="AG356" s="19" t="s">
        <v>3467</v>
      </c>
      <c r="AH356" s="20" t="s">
        <v>1325</v>
      </c>
      <c r="AI356" s="20" t="s">
        <v>1571</v>
      </c>
      <c r="AJ356" s="16"/>
      <c r="AK356" s="16"/>
      <c r="AL356" s="16">
        <f t="shared" si="12"/>
        <v>3000000</v>
      </c>
      <c r="AM356" s="49">
        <v>242217</v>
      </c>
      <c r="AN356" s="49">
        <v>242248</v>
      </c>
      <c r="AO356" s="19"/>
      <c r="AP356" s="19"/>
      <c r="AQ356" s="19"/>
      <c r="AR356" s="19"/>
      <c r="AS356" s="19"/>
      <c r="AT356" s="19"/>
    </row>
    <row r="357" spans="1:46" s="23" customFormat="1" ht="72" hidden="1" x14ac:dyDescent="0.2">
      <c r="A357" s="19" t="s">
        <v>44</v>
      </c>
      <c r="B357" s="19" t="s">
        <v>277</v>
      </c>
      <c r="C357" s="19" t="s">
        <v>17</v>
      </c>
      <c r="D357" s="19" t="s">
        <v>34</v>
      </c>
      <c r="E357" s="19" t="s">
        <v>454</v>
      </c>
      <c r="F357" s="28" t="s">
        <v>1927</v>
      </c>
      <c r="G357" s="19" t="s">
        <v>1125</v>
      </c>
      <c r="H357" s="18" t="s">
        <v>270</v>
      </c>
      <c r="I357" s="18" t="s">
        <v>1122</v>
      </c>
      <c r="J357" s="17">
        <v>1800000</v>
      </c>
      <c r="K357" s="35" t="s">
        <v>137</v>
      </c>
      <c r="L357" s="18"/>
      <c r="M357" s="18"/>
      <c r="N357" s="19" t="s">
        <v>2871</v>
      </c>
      <c r="O357" s="19"/>
      <c r="P357" s="19"/>
      <c r="Q357" s="19"/>
      <c r="R357" s="19"/>
      <c r="S357" s="19"/>
      <c r="T357" s="19"/>
      <c r="U357" s="19"/>
      <c r="V357" s="19"/>
      <c r="W357" s="19"/>
      <c r="X357" s="18"/>
      <c r="Y357" s="46"/>
      <c r="Z357" s="19"/>
      <c r="AA357" s="19"/>
      <c r="AB357" s="19"/>
      <c r="AC357" s="19"/>
      <c r="AD357" s="19"/>
      <c r="AE357" s="19" t="s">
        <v>2872</v>
      </c>
      <c r="AF357" s="19" t="s">
        <v>3474</v>
      </c>
      <c r="AG357" s="19" t="s">
        <v>3467</v>
      </c>
      <c r="AH357" s="20" t="s">
        <v>1325</v>
      </c>
      <c r="AI357" s="20" t="s">
        <v>1571</v>
      </c>
      <c r="AJ357" s="16"/>
      <c r="AK357" s="16"/>
      <c r="AL357" s="16">
        <f t="shared" si="12"/>
        <v>1800000</v>
      </c>
      <c r="AM357" s="49">
        <v>242217</v>
      </c>
      <c r="AN357" s="49">
        <v>242248</v>
      </c>
      <c r="AO357" s="19"/>
      <c r="AP357" s="19"/>
      <c r="AQ357" s="19"/>
      <c r="AR357" s="19"/>
      <c r="AS357" s="19"/>
      <c r="AT357" s="19"/>
    </row>
    <row r="358" spans="1:46" s="23" customFormat="1" ht="72" hidden="1" x14ac:dyDescent="0.2">
      <c r="A358" s="19" t="s">
        <v>45</v>
      </c>
      <c r="B358" s="19" t="s">
        <v>277</v>
      </c>
      <c r="C358" s="19" t="s">
        <v>276</v>
      </c>
      <c r="D358" s="19" t="s">
        <v>11</v>
      </c>
      <c r="E358" s="19" t="s">
        <v>454</v>
      </c>
      <c r="F358" s="28" t="s">
        <v>1928</v>
      </c>
      <c r="G358" s="19" t="s">
        <v>659</v>
      </c>
      <c r="H358" s="18" t="s">
        <v>660</v>
      </c>
      <c r="I358" s="18" t="s">
        <v>268</v>
      </c>
      <c r="J358" s="17">
        <v>280000</v>
      </c>
      <c r="K358" s="35" t="s">
        <v>137</v>
      </c>
      <c r="L358" s="18"/>
      <c r="M358" s="32"/>
      <c r="N358" s="18"/>
      <c r="O358" s="18"/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/>
      <c r="AB358" s="36"/>
      <c r="AC358" s="36"/>
      <c r="AD358" s="17"/>
      <c r="AE358" s="18" t="s">
        <v>2876</v>
      </c>
      <c r="AF358" s="19"/>
      <c r="AG358" s="19" t="s">
        <v>2456</v>
      </c>
      <c r="AH358" s="18" t="s">
        <v>1257</v>
      </c>
      <c r="AI358" s="19" t="s">
        <v>1569</v>
      </c>
      <c r="AJ358" s="17">
        <v>280000</v>
      </c>
      <c r="AK358" s="15"/>
      <c r="AL358" s="16">
        <f t="shared" si="12"/>
        <v>0</v>
      </c>
      <c r="AM358" s="15" t="s">
        <v>2921</v>
      </c>
      <c r="AN358" s="15" t="s">
        <v>1327</v>
      </c>
      <c r="AO358" s="15" t="s">
        <v>2945</v>
      </c>
      <c r="AP358" s="18"/>
      <c r="AQ358" s="18"/>
      <c r="AR358" s="18"/>
      <c r="AS358" s="18"/>
      <c r="AT358" s="18"/>
    </row>
    <row r="359" spans="1:46" s="23" customFormat="1" ht="72" hidden="1" x14ac:dyDescent="0.2">
      <c r="A359" s="19" t="s">
        <v>45</v>
      </c>
      <c r="B359" s="19" t="s">
        <v>277</v>
      </c>
      <c r="C359" s="19" t="s">
        <v>276</v>
      </c>
      <c r="D359" s="19" t="s">
        <v>11</v>
      </c>
      <c r="E359" s="19" t="s">
        <v>454</v>
      </c>
      <c r="F359" s="28" t="s">
        <v>1929</v>
      </c>
      <c r="G359" s="19" t="s">
        <v>661</v>
      </c>
      <c r="H359" s="18" t="s">
        <v>269</v>
      </c>
      <c r="I359" s="18" t="s">
        <v>662</v>
      </c>
      <c r="J359" s="17">
        <v>10000</v>
      </c>
      <c r="K359" s="35" t="s">
        <v>137</v>
      </c>
      <c r="L359" s="18"/>
      <c r="M359" s="32"/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6"/>
      <c r="AC359" s="36"/>
      <c r="AD359" s="17"/>
      <c r="AE359" s="18" t="s">
        <v>2876</v>
      </c>
      <c r="AF359" s="19"/>
      <c r="AG359" s="19" t="s">
        <v>2456</v>
      </c>
      <c r="AH359" s="18" t="s">
        <v>1257</v>
      </c>
      <c r="AI359" s="19" t="s">
        <v>1569</v>
      </c>
      <c r="AJ359" s="17">
        <v>10000</v>
      </c>
      <c r="AK359" s="15"/>
      <c r="AL359" s="16">
        <f t="shared" si="12"/>
        <v>0</v>
      </c>
      <c r="AM359" s="15" t="s">
        <v>2921</v>
      </c>
      <c r="AN359" s="15" t="s">
        <v>1331</v>
      </c>
      <c r="AO359" s="15" t="s">
        <v>2946</v>
      </c>
      <c r="AP359" s="18"/>
      <c r="AQ359" s="18"/>
      <c r="AR359" s="18"/>
      <c r="AS359" s="18"/>
      <c r="AT359" s="18"/>
    </row>
    <row r="360" spans="1:46" s="23" customFormat="1" ht="72" hidden="1" x14ac:dyDescent="0.2">
      <c r="A360" s="19" t="s">
        <v>45</v>
      </c>
      <c r="B360" s="19" t="s">
        <v>277</v>
      </c>
      <c r="C360" s="19" t="s">
        <v>276</v>
      </c>
      <c r="D360" s="19" t="s">
        <v>11</v>
      </c>
      <c r="E360" s="19" t="s">
        <v>454</v>
      </c>
      <c r="F360" s="28" t="s">
        <v>1930</v>
      </c>
      <c r="G360" s="19" t="s">
        <v>663</v>
      </c>
      <c r="H360" s="18" t="s">
        <v>272</v>
      </c>
      <c r="I360" s="18" t="s">
        <v>662</v>
      </c>
      <c r="J360" s="17">
        <v>54000</v>
      </c>
      <c r="K360" s="35" t="s">
        <v>137</v>
      </c>
      <c r="L360" s="18"/>
      <c r="M360" s="32"/>
      <c r="N360" s="18"/>
      <c r="O360" s="18"/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6"/>
      <c r="AC360" s="36"/>
      <c r="AD360" s="17"/>
      <c r="AE360" s="18" t="s">
        <v>2876</v>
      </c>
      <c r="AF360" s="19"/>
      <c r="AG360" s="19" t="s">
        <v>2456</v>
      </c>
      <c r="AH360" s="18" t="s">
        <v>1257</v>
      </c>
      <c r="AI360" s="19" t="s">
        <v>1569</v>
      </c>
      <c r="AJ360" s="17">
        <v>54000</v>
      </c>
      <c r="AK360" s="15"/>
      <c r="AL360" s="16">
        <f t="shared" si="12"/>
        <v>0</v>
      </c>
      <c r="AM360" s="15" t="s">
        <v>2947</v>
      </c>
      <c r="AN360" s="15" t="s">
        <v>1331</v>
      </c>
      <c r="AO360" s="15" t="s">
        <v>2948</v>
      </c>
      <c r="AP360" s="18"/>
      <c r="AQ360" s="18"/>
      <c r="AR360" s="18"/>
      <c r="AS360" s="18"/>
      <c r="AT360" s="18"/>
    </row>
    <row r="361" spans="1:46" s="23" customFormat="1" ht="72" hidden="1" x14ac:dyDescent="0.2">
      <c r="A361" s="19" t="s">
        <v>45</v>
      </c>
      <c r="B361" s="19" t="s">
        <v>277</v>
      </c>
      <c r="C361" s="19" t="s">
        <v>276</v>
      </c>
      <c r="D361" s="19" t="s">
        <v>11</v>
      </c>
      <c r="E361" s="19" t="s">
        <v>454</v>
      </c>
      <c r="F361" s="28" t="s">
        <v>1931</v>
      </c>
      <c r="G361" s="19" t="s">
        <v>664</v>
      </c>
      <c r="H361" s="18" t="s">
        <v>319</v>
      </c>
      <c r="I361" s="18" t="s">
        <v>662</v>
      </c>
      <c r="J361" s="17">
        <v>48000</v>
      </c>
      <c r="K361" s="35" t="s">
        <v>137</v>
      </c>
      <c r="L361" s="18"/>
      <c r="M361" s="32"/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6"/>
      <c r="AC361" s="36"/>
      <c r="AD361" s="17"/>
      <c r="AE361" s="18" t="s">
        <v>2876</v>
      </c>
      <c r="AF361" s="19" t="s">
        <v>2457</v>
      </c>
      <c r="AG361" s="19" t="s">
        <v>2457</v>
      </c>
      <c r="AH361" s="18" t="s">
        <v>1257</v>
      </c>
      <c r="AI361" s="19" t="s">
        <v>1569</v>
      </c>
      <c r="AJ361" s="15"/>
      <c r="AK361" s="17">
        <v>48000</v>
      </c>
      <c r="AL361" s="16">
        <f t="shared" si="12"/>
        <v>0</v>
      </c>
      <c r="AM361" s="15" t="s">
        <v>2949</v>
      </c>
      <c r="AN361" s="15" t="s">
        <v>1331</v>
      </c>
      <c r="AO361" s="15" t="s">
        <v>2946</v>
      </c>
      <c r="AP361" s="18"/>
      <c r="AQ361" s="18"/>
      <c r="AR361" s="18"/>
      <c r="AS361" s="18"/>
      <c r="AT361" s="18"/>
    </row>
    <row r="362" spans="1:46" s="23" customFormat="1" ht="72" hidden="1" x14ac:dyDescent="0.2">
      <c r="A362" s="19" t="s">
        <v>45</v>
      </c>
      <c r="B362" s="19" t="s">
        <v>277</v>
      </c>
      <c r="C362" s="19" t="s">
        <v>276</v>
      </c>
      <c r="D362" s="19" t="s">
        <v>11</v>
      </c>
      <c r="E362" s="19" t="s">
        <v>454</v>
      </c>
      <c r="F362" s="28" t="s">
        <v>1932</v>
      </c>
      <c r="G362" s="19" t="s">
        <v>665</v>
      </c>
      <c r="H362" s="18" t="s">
        <v>459</v>
      </c>
      <c r="I362" s="18" t="s">
        <v>274</v>
      </c>
      <c r="J362" s="17">
        <v>240000</v>
      </c>
      <c r="K362" s="35" t="s">
        <v>137</v>
      </c>
      <c r="L362" s="18"/>
      <c r="M362" s="32"/>
      <c r="N362" s="18"/>
      <c r="O362" s="18"/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/>
      <c r="AB362" s="36"/>
      <c r="AC362" s="36"/>
      <c r="AD362" s="17"/>
      <c r="AE362" s="18" t="s">
        <v>2876</v>
      </c>
      <c r="AF362" s="19"/>
      <c r="AG362" s="19" t="s">
        <v>2456</v>
      </c>
      <c r="AH362" s="18" t="s">
        <v>1257</v>
      </c>
      <c r="AI362" s="19" t="s">
        <v>1569</v>
      </c>
      <c r="AJ362" s="17">
        <v>240000</v>
      </c>
      <c r="AK362" s="15"/>
      <c r="AL362" s="16">
        <f t="shared" si="12"/>
        <v>0</v>
      </c>
      <c r="AM362" s="15" t="s">
        <v>2949</v>
      </c>
      <c r="AN362" s="15" t="s">
        <v>1331</v>
      </c>
      <c r="AO362" s="15" t="s">
        <v>2950</v>
      </c>
      <c r="AP362" s="18"/>
      <c r="AQ362" s="18"/>
      <c r="AR362" s="18"/>
      <c r="AS362" s="18"/>
      <c r="AT362" s="18"/>
    </row>
    <row r="363" spans="1:46" s="23" customFormat="1" ht="72" hidden="1" x14ac:dyDescent="0.2">
      <c r="A363" s="19" t="s">
        <v>45</v>
      </c>
      <c r="B363" s="19" t="s">
        <v>277</v>
      </c>
      <c r="C363" s="19" t="s">
        <v>276</v>
      </c>
      <c r="D363" s="19" t="s">
        <v>11</v>
      </c>
      <c r="E363" s="19" t="s">
        <v>454</v>
      </c>
      <c r="F363" s="28" t="s">
        <v>1933</v>
      </c>
      <c r="G363" s="19" t="s">
        <v>666</v>
      </c>
      <c r="H363" s="18" t="s">
        <v>319</v>
      </c>
      <c r="I363" s="18" t="s">
        <v>631</v>
      </c>
      <c r="J363" s="17">
        <v>26000</v>
      </c>
      <c r="K363" s="35" t="s">
        <v>137</v>
      </c>
      <c r="L363" s="18"/>
      <c r="M363" s="32"/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6"/>
      <c r="AC363" s="36"/>
      <c r="AD363" s="17"/>
      <c r="AE363" s="18" t="s">
        <v>2890</v>
      </c>
      <c r="AF363" s="19"/>
      <c r="AG363" s="19" t="s">
        <v>2456</v>
      </c>
      <c r="AH363" s="18" t="s">
        <v>1257</v>
      </c>
      <c r="AI363" s="19" t="s">
        <v>1569</v>
      </c>
      <c r="AJ363" s="17">
        <v>26000</v>
      </c>
      <c r="AK363" s="15"/>
      <c r="AL363" s="16">
        <f t="shared" si="12"/>
        <v>0</v>
      </c>
      <c r="AM363" s="15" t="s">
        <v>1331</v>
      </c>
      <c r="AN363" s="15" t="s">
        <v>1331</v>
      </c>
      <c r="AO363" s="15" t="s">
        <v>1331</v>
      </c>
      <c r="AP363" s="18"/>
      <c r="AQ363" s="18"/>
      <c r="AR363" s="18"/>
      <c r="AS363" s="18"/>
      <c r="AT363" s="18"/>
    </row>
    <row r="364" spans="1:46" s="23" customFormat="1" ht="72" hidden="1" x14ac:dyDescent="0.2">
      <c r="A364" s="19" t="s">
        <v>45</v>
      </c>
      <c r="B364" s="19" t="s">
        <v>277</v>
      </c>
      <c r="C364" s="19" t="s">
        <v>276</v>
      </c>
      <c r="D364" s="19" t="s">
        <v>11</v>
      </c>
      <c r="E364" s="19" t="s">
        <v>454</v>
      </c>
      <c r="F364" s="28" t="s">
        <v>1934</v>
      </c>
      <c r="G364" s="19" t="s">
        <v>667</v>
      </c>
      <c r="H364" s="18" t="s">
        <v>272</v>
      </c>
      <c r="I364" s="18" t="s">
        <v>631</v>
      </c>
      <c r="J364" s="17">
        <v>45000</v>
      </c>
      <c r="K364" s="35" t="s">
        <v>137</v>
      </c>
      <c r="L364" s="18"/>
      <c r="M364" s="32"/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6"/>
      <c r="AC364" s="36"/>
      <c r="AD364" s="17"/>
      <c r="AE364" s="18" t="s">
        <v>2890</v>
      </c>
      <c r="AF364" s="19"/>
      <c r="AG364" s="19" t="s">
        <v>2456</v>
      </c>
      <c r="AH364" s="18" t="s">
        <v>1257</v>
      </c>
      <c r="AI364" s="19" t="s">
        <v>1569</v>
      </c>
      <c r="AJ364" s="17">
        <v>45000</v>
      </c>
      <c r="AK364" s="15"/>
      <c r="AL364" s="16">
        <f t="shared" si="12"/>
        <v>0</v>
      </c>
      <c r="AM364" s="15" t="s">
        <v>1331</v>
      </c>
      <c r="AN364" s="15" t="s">
        <v>1331</v>
      </c>
      <c r="AO364" s="15" t="s">
        <v>1331</v>
      </c>
      <c r="AP364" s="18"/>
      <c r="AQ364" s="18"/>
      <c r="AR364" s="18"/>
      <c r="AS364" s="18"/>
      <c r="AT364" s="18"/>
    </row>
    <row r="365" spans="1:46" s="23" customFormat="1" ht="72" hidden="1" x14ac:dyDescent="0.2">
      <c r="A365" s="19" t="s">
        <v>45</v>
      </c>
      <c r="B365" s="19" t="s">
        <v>277</v>
      </c>
      <c r="C365" s="19" t="s">
        <v>276</v>
      </c>
      <c r="D365" s="19" t="s">
        <v>11</v>
      </c>
      <c r="E365" s="19" t="s">
        <v>454</v>
      </c>
      <c r="F365" s="28" t="s">
        <v>1935</v>
      </c>
      <c r="G365" s="19" t="s">
        <v>668</v>
      </c>
      <c r="H365" s="18" t="s">
        <v>269</v>
      </c>
      <c r="I365" s="18" t="s">
        <v>631</v>
      </c>
      <c r="J365" s="17">
        <v>40000</v>
      </c>
      <c r="K365" s="35" t="s">
        <v>137</v>
      </c>
      <c r="L365" s="18"/>
      <c r="M365" s="32"/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6"/>
      <c r="AC365" s="36"/>
      <c r="AD365" s="17"/>
      <c r="AE365" s="18" t="s">
        <v>2890</v>
      </c>
      <c r="AF365" s="19"/>
      <c r="AG365" s="19" t="s">
        <v>2456</v>
      </c>
      <c r="AH365" s="18" t="s">
        <v>1257</v>
      </c>
      <c r="AI365" s="19" t="s">
        <v>1569</v>
      </c>
      <c r="AJ365" s="17">
        <v>40000</v>
      </c>
      <c r="AK365" s="15"/>
      <c r="AL365" s="16">
        <f t="shared" si="12"/>
        <v>0</v>
      </c>
      <c r="AM365" s="15" t="s">
        <v>1331</v>
      </c>
      <c r="AN365" s="15" t="s">
        <v>1331</v>
      </c>
      <c r="AO365" s="15" t="s">
        <v>1331</v>
      </c>
      <c r="AP365" s="18"/>
      <c r="AQ365" s="18"/>
      <c r="AR365" s="18"/>
      <c r="AS365" s="18"/>
      <c r="AT365" s="18"/>
    </row>
    <row r="366" spans="1:46" s="23" customFormat="1" ht="72" hidden="1" x14ac:dyDescent="0.2">
      <c r="A366" s="19" t="s">
        <v>45</v>
      </c>
      <c r="B366" s="19" t="s">
        <v>277</v>
      </c>
      <c r="C366" s="19" t="s">
        <v>276</v>
      </c>
      <c r="D366" s="19" t="s">
        <v>11</v>
      </c>
      <c r="E366" s="19" t="s">
        <v>454</v>
      </c>
      <c r="F366" s="28" t="s">
        <v>1936</v>
      </c>
      <c r="G366" s="19" t="s">
        <v>669</v>
      </c>
      <c r="H366" s="18" t="s">
        <v>303</v>
      </c>
      <c r="I366" s="18" t="s">
        <v>631</v>
      </c>
      <c r="J366" s="17">
        <v>120000</v>
      </c>
      <c r="K366" s="35" t="s">
        <v>137</v>
      </c>
      <c r="L366" s="18"/>
      <c r="M366" s="32"/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6"/>
      <c r="AC366" s="36"/>
      <c r="AD366" s="17"/>
      <c r="AE366" s="18" t="s">
        <v>1330</v>
      </c>
      <c r="AF366" s="19"/>
      <c r="AG366" s="19" t="s">
        <v>2456</v>
      </c>
      <c r="AH366" s="18" t="s">
        <v>1257</v>
      </c>
      <c r="AI366" s="19" t="s">
        <v>1569</v>
      </c>
      <c r="AJ366" s="17">
        <v>120000</v>
      </c>
      <c r="AK366" s="15"/>
      <c r="AL366" s="16">
        <f t="shared" si="12"/>
        <v>0</v>
      </c>
      <c r="AM366" s="15" t="s">
        <v>1331</v>
      </c>
      <c r="AN366" s="15" t="s">
        <v>1331</v>
      </c>
      <c r="AO366" s="15" t="s">
        <v>1331</v>
      </c>
      <c r="AP366" s="18"/>
      <c r="AQ366" s="18"/>
      <c r="AR366" s="18"/>
      <c r="AS366" s="18"/>
      <c r="AT366" s="18"/>
    </row>
    <row r="367" spans="1:46" s="23" customFormat="1" ht="72" hidden="1" x14ac:dyDescent="0.2">
      <c r="A367" s="19" t="s">
        <v>45</v>
      </c>
      <c r="B367" s="19" t="s">
        <v>277</v>
      </c>
      <c r="C367" s="19" t="s">
        <v>276</v>
      </c>
      <c r="D367" s="19" t="s">
        <v>11</v>
      </c>
      <c r="E367" s="19" t="s">
        <v>454</v>
      </c>
      <c r="F367" s="28" t="s">
        <v>1937</v>
      </c>
      <c r="G367" s="19" t="s">
        <v>670</v>
      </c>
      <c r="H367" s="18" t="s">
        <v>270</v>
      </c>
      <c r="I367" s="18" t="s">
        <v>274</v>
      </c>
      <c r="J367" s="17">
        <v>3500</v>
      </c>
      <c r="K367" s="35" t="s">
        <v>137</v>
      </c>
      <c r="L367" s="18"/>
      <c r="M367" s="32"/>
      <c r="N367" s="18"/>
      <c r="O367" s="18"/>
      <c r="P367" s="36" t="s">
        <v>2873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/>
      <c r="AA367" s="36"/>
      <c r="AB367" s="36"/>
      <c r="AC367" s="36"/>
      <c r="AD367" s="17"/>
      <c r="AE367" s="18" t="s">
        <v>2876</v>
      </c>
      <c r="AF367" s="19" t="s">
        <v>2457</v>
      </c>
      <c r="AG367" s="19" t="s">
        <v>2457</v>
      </c>
      <c r="AH367" s="18" t="s">
        <v>1257</v>
      </c>
      <c r="AI367" s="19" t="s">
        <v>1569</v>
      </c>
      <c r="AJ367" s="15"/>
      <c r="AK367" s="17">
        <v>3500</v>
      </c>
      <c r="AL367" s="16">
        <f t="shared" si="12"/>
        <v>0</v>
      </c>
      <c r="AM367" s="15" t="s">
        <v>1331</v>
      </c>
      <c r="AN367" s="15" t="s">
        <v>1331</v>
      </c>
      <c r="AO367" s="15" t="s">
        <v>1331</v>
      </c>
      <c r="AP367" s="18"/>
      <c r="AQ367" s="18"/>
      <c r="AR367" s="18"/>
      <c r="AS367" s="18"/>
      <c r="AT367" s="18"/>
    </row>
    <row r="368" spans="1:46" s="23" customFormat="1" ht="72" hidden="1" x14ac:dyDescent="0.2">
      <c r="A368" s="19" t="s">
        <v>45</v>
      </c>
      <c r="B368" s="19" t="s">
        <v>277</v>
      </c>
      <c r="C368" s="19" t="s">
        <v>276</v>
      </c>
      <c r="D368" s="19" t="s">
        <v>21</v>
      </c>
      <c r="E368" s="19" t="s">
        <v>454</v>
      </c>
      <c r="F368" s="28" t="s">
        <v>1938</v>
      </c>
      <c r="G368" s="19" t="s">
        <v>671</v>
      </c>
      <c r="H368" s="18" t="s">
        <v>270</v>
      </c>
      <c r="I368" s="18" t="s">
        <v>271</v>
      </c>
      <c r="J368" s="17">
        <v>18000</v>
      </c>
      <c r="K368" s="18"/>
      <c r="L368" s="18"/>
      <c r="M368" s="35" t="s">
        <v>137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/>
      <c r="AA368" s="36" t="s">
        <v>2903</v>
      </c>
      <c r="AB368" s="36"/>
      <c r="AC368" s="36"/>
      <c r="AD368" s="17"/>
      <c r="AE368" s="18" t="s">
        <v>2904</v>
      </c>
      <c r="AF368" s="18"/>
      <c r="AG368" s="18" t="s">
        <v>2456</v>
      </c>
      <c r="AH368" s="18" t="s">
        <v>1330</v>
      </c>
      <c r="AI368" s="18" t="s">
        <v>1570</v>
      </c>
      <c r="AJ368" s="17">
        <v>18000</v>
      </c>
      <c r="AK368" s="15"/>
      <c r="AL368" s="16">
        <f t="shared" si="12"/>
        <v>0</v>
      </c>
      <c r="AM368" s="15" t="s">
        <v>1331</v>
      </c>
      <c r="AN368" s="15" t="s">
        <v>1331</v>
      </c>
      <c r="AO368" s="15" t="s">
        <v>1331</v>
      </c>
      <c r="AP368" s="18"/>
      <c r="AQ368" s="18"/>
      <c r="AR368" s="18"/>
      <c r="AS368" s="18"/>
      <c r="AT368" s="18"/>
    </row>
    <row r="369" spans="1:46" s="23" customFormat="1" ht="72" hidden="1" x14ac:dyDescent="0.2">
      <c r="A369" s="19" t="s">
        <v>45</v>
      </c>
      <c r="B369" s="19" t="s">
        <v>277</v>
      </c>
      <c r="C369" s="19" t="s">
        <v>276</v>
      </c>
      <c r="D369" s="19" t="s">
        <v>21</v>
      </c>
      <c r="E369" s="19" t="s">
        <v>454</v>
      </c>
      <c r="F369" s="28" t="s">
        <v>1939</v>
      </c>
      <c r="G369" s="19" t="s">
        <v>672</v>
      </c>
      <c r="H369" s="18" t="s">
        <v>272</v>
      </c>
      <c r="I369" s="18" t="s">
        <v>271</v>
      </c>
      <c r="J369" s="17">
        <v>25500</v>
      </c>
      <c r="K369" s="18"/>
      <c r="L369" s="18"/>
      <c r="M369" s="35" t="s">
        <v>137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/>
      <c r="AA369" s="36" t="s">
        <v>2906</v>
      </c>
      <c r="AB369" s="36"/>
      <c r="AC369" s="36"/>
      <c r="AD369" s="17"/>
      <c r="AE369" s="18" t="s">
        <v>2904</v>
      </c>
      <c r="AF369" s="18"/>
      <c r="AG369" s="18" t="s">
        <v>2456</v>
      </c>
      <c r="AH369" s="18" t="s">
        <v>1330</v>
      </c>
      <c r="AI369" s="18" t="s">
        <v>1570</v>
      </c>
      <c r="AJ369" s="17">
        <v>25500</v>
      </c>
      <c r="AK369" s="15"/>
      <c r="AL369" s="16">
        <f t="shared" si="12"/>
        <v>0</v>
      </c>
      <c r="AM369" s="15" t="s">
        <v>1331</v>
      </c>
      <c r="AN369" s="15" t="s">
        <v>1331</v>
      </c>
      <c r="AO369" s="15" t="s">
        <v>1331</v>
      </c>
      <c r="AP369" s="18"/>
      <c r="AQ369" s="18"/>
      <c r="AR369" s="18"/>
      <c r="AS369" s="18"/>
      <c r="AT369" s="18"/>
    </row>
    <row r="370" spans="1:46" s="23" customFormat="1" ht="72" hidden="1" x14ac:dyDescent="0.2">
      <c r="A370" s="19" t="s">
        <v>45</v>
      </c>
      <c r="B370" s="19" t="s">
        <v>277</v>
      </c>
      <c r="C370" s="19" t="s">
        <v>276</v>
      </c>
      <c r="D370" s="19" t="s">
        <v>21</v>
      </c>
      <c r="E370" s="19" t="s">
        <v>454</v>
      </c>
      <c r="F370" s="28" t="s">
        <v>1940</v>
      </c>
      <c r="G370" s="19" t="s">
        <v>673</v>
      </c>
      <c r="H370" s="18" t="s">
        <v>269</v>
      </c>
      <c r="I370" s="18" t="s">
        <v>271</v>
      </c>
      <c r="J370" s="17">
        <v>50400</v>
      </c>
      <c r="K370" s="18"/>
      <c r="L370" s="18"/>
      <c r="M370" s="35" t="s">
        <v>137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/>
      <c r="AA370" s="36" t="s">
        <v>2909</v>
      </c>
      <c r="AB370" s="36"/>
      <c r="AC370" s="36"/>
      <c r="AD370" s="17"/>
      <c r="AE370" s="18" t="s">
        <v>2904</v>
      </c>
      <c r="AF370" s="18"/>
      <c r="AG370" s="18" t="s">
        <v>2456</v>
      </c>
      <c r="AH370" s="18" t="s">
        <v>1330</v>
      </c>
      <c r="AI370" s="18" t="s">
        <v>1570</v>
      </c>
      <c r="AJ370" s="17">
        <v>50400</v>
      </c>
      <c r="AK370" s="15"/>
      <c r="AL370" s="16">
        <f t="shared" si="12"/>
        <v>0</v>
      </c>
      <c r="AM370" s="15" t="s">
        <v>1331</v>
      </c>
      <c r="AN370" s="15" t="s">
        <v>1331</v>
      </c>
      <c r="AO370" s="15" t="s">
        <v>1331</v>
      </c>
      <c r="AP370" s="18"/>
      <c r="AQ370" s="18"/>
      <c r="AR370" s="18"/>
      <c r="AS370" s="18"/>
      <c r="AT370" s="18"/>
    </row>
    <row r="371" spans="1:46" s="23" customFormat="1" ht="72" hidden="1" x14ac:dyDescent="0.2">
      <c r="A371" s="19" t="s">
        <v>45</v>
      </c>
      <c r="B371" s="19" t="s">
        <v>277</v>
      </c>
      <c r="C371" s="19" t="s">
        <v>276</v>
      </c>
      <c r="D371" s="19" t="s">
        <v>286</v>
      </c>
      <c r="E371" s="19" t="s">
        <v>454</v>
      </c>
      <c r="F371" s="28" t="s">
        <v>1941</v>
      </c>
      <c r="G371" s="19" t="s">
        <v>674</v>
      </c>
      <c r="H371" s="18" t="s">
        <v>270</v>
      </c>
      <c r="I371" s="18" t="s">
        <v>268</v>
      </c>
      <c r="J371" s="17">
        <v>95000</v>
      </c>
      <c r="K371" s="35" t="s">
        <v>137</v>
      </c>
      <c r="L371" s="18"/>
      <c r="M371" s="32"/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6"/>
      <c r="AC371" s="36"/>
      <c r="AD371" s="17"/>
      <c r="AE371" s="18" t="s">
        <v>2890</v>
      </c>
      <c r="AF371" s="19"/>
      <c r="AG371" s="19" t="s">
        <v>2456</v>
      </c>
      <c r="AH371" s="18" t="s">
        <v>1257</v>
      </c>
      <c r="AI371" s="19" t="s">
        <v>1569</v>
      </c>
      <c r="AJ371" s="17">
        <v>95000</v>
      </c>
      <c r="AK371" s="15"/>
      <c r="AL371" s="16">
        <f t="shared" si="12"/>
        <v>0</v>
      </c>
      <c r="AM371" s="15" t="s">
        <v>1331</v>
      </c>
      <c r="AN371" s="15" t="s">
        <v>1331</v>
      </c>
      <c r="AO371" s="15" t="s">
        <v>1331</v>
      </c>
      <c r="AP371" s="18"/>
      <c r="AQ371" s="18"/>
      <c r="AR371" s="18"/>
      <c r="AS371" s="18"/>
      <c r="AT371" s="18"/>
    </row>
    <row r="372" spans="1:46" s="23" customFormat="1" ht="72" hidden="1" x14ac:dyDescent="0.2">
      <c r="A372" s="19" t="s">
        <v>45</v>
      </c>
      <c r="B372" s="19" t="s">
        <v>277</v>
      </c>
      <c r="C372" s="19" t="s">
        <v>276</v>
      </c>
      <c r="D372" s="19" t="s">
        <v>286</v>
      </c>
      <c r="E372" s="19" t="s">
        <v>454</v>
      </c>
      <c r="F372" s="28" t="s">
        <v>1942</v>
      </c>
      <c r="G372" s="19" t="s">
        <v>675</v>
      </c>
      <c r="H372" s="18" t="s">
        <v>270</v>
      </c>
      <c r="I372" s="18" t="s">
        <v>271</v>
      </c>
      <c r="J372" s="17">
        <v>42500</v>
      </c>
      <c r="K372" s="35" t="s">
        <v>137</v>
      </c>
      <c r="L372" s="18"/>
      <c r="M372" s="32"/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6"/>
      <c r="AC372" s="36"/>
      <c r="AD372" s="17"/>
      <c r="AE372" s="18" t="s">
        <v>2890</v>
      </c>
      <c r="AF372" s="19"/>
      <c r="AG372" s="19" t="s">
        <v>2456</v>
      </c>
      <c r="AH372" s="18" t="s">
        <v>1257</v>
      </c>
      <c r="AI372" s="19" t="s">
        <v>1569</v>
      </c>
      <c r="AJ372" s="17">
        <v>42500</v>
      </c>
      <c r="AK372" s="15"/>
      <c r="AL372" s="16">
        <f t="shared" si="12"/>
        <v>0</v>
      </c>
      <c r="AM372" s="15" t="s">
        <v>1331</v>
      </c>
      <c r="AN372" s="15" t="s">
        <v>1327</v>
      </c>
      <c r="AO372" s="15" t="s">
        <v>1327</v>
      </c>
      <c r="AP372" s="18"/>
      <c r="AQ372" s="18"/>
      <c r="AR372" s="18"/>
      <c r="AS372" s="18"/>
      <c r="AT372" s="18"/>
    </row>
    <row r="373" spans="1:46" s="23" customFormat="1" ht="72" hidden="1" x14ac:dyDescent="0.2">
      <c r="A373" s="19" t="s">
        <v>45</v>
      </c>
      <c r="B373" s="19" t="s">
        <v>277</v>
      </c>
      <c r="C373" s="19" t="s">
        <v>276</v>
      </c>
      <c r="D373" s="19" t="s">
        <v>286</v>
      </c>
      <c r="E373" s="19" t="s">
        <v>454</v>
      </c>
      <c r="F373" s="28" t="s">
        <v>1943</v>
      </c>
      <c r="G373" s="19" t="s">
        <v>676</v>
      </c>
      <c r="H373" s="18" t="s">
        <v>270</v>
      </c>
      <c r="I373" s="18" t="s">
        <v>274</v>
      </c>
      <c r="J373" s="17">
        <v>15000</v>
      </c>
      <c r="K373" s="35" t="s">
        <v>137</v>
      </c>
      <c r="L373" s="18"/>
      <c r="M373" s="32"/>
      <c r="N373" s="18"/>
      <c r="O373" s="18"/>
      <c r="P373" s="36"/>
      <c r="Q373" s="18" t="s">
        <v>2901</v>
      </c>
      <c r="R373" s="18"/>
      <c r="S373" s="18" t="s">
        <v>104</v>
      </c>
      <c r="T373" s="18"/>
      <c r="U373" s="18"/>
      <c r="V373" s="53"/>
      <c r="W373" s="17"/>
      <c r="X373" s="32"/>
      <c r="Y373" s="36"/>
      <c r="Z373" s="17"/>
      <c r="AA373" s="36"/>
      <c r="AB373" s="36"/>
      <c r="AC373" s="36"/>
      <c r="AD373" s="17"/>
      <c r="AE373" s="18" t="s">
        <v>1330</v>
      </c>
      <c r="AF373" s="19"/>
      <c r="AG373" s="19" t="s">
        <v>2456</v>
      </c>
      <c r="AH373" s="18" t="s">
        <v>1257</v>
      </c>
      <c r="AI373" s="19" t="s">
        <v>1569</v>
      </c>
      <c r="AJ373" s="17">
        <v>15000</v>
      </c>
      <c r="AK373" s="15"/>
      <c r="AL373" s="16">
        <f t="shared" si="12"/>
        <v>0</v>
      </c>
      <c r="AM373" s="15" t="s">
        <v>1327</v>
      </c>
      <c r="AN373" s="15" t="s">
        <v>1328</v>
      </c>
      <c r="AO373" s="15" t="s">
        <v>1328</v>
      </c>
      <c r="AP373" s="18"/>
      <c r="AQ373" s="18"/>
      <c r="AR373" s="18"/>
      <c r="AS373" s="18"/>
      <c r="AT373" s="18"/>
    </row>
    <row r="374" spans="1:46" s="23" customFormat="1" ht="72" hidden="1" x14ac:dyDescent="0.2">
      <c r="A374" s="19" t="s">
        <v>45</v>
      </c>
      <c r="B374" s="19" t="s">
        <v>277</v>
      </c>
      <c r="C374" s="19" t="s">
        <v>276</v>
      </c>
      <c r="D374" s="19" t="s">
        <v>286</v>
      </c>
      <c r="E374" s="19" t="s">
        <v>454</v>
      </c>
      <c r="F374" s="28" t="s">
        <v>1944</v>
      </c>
      <c r="G374" s="19" t="s">
        <v>677</v>
      </c>
      <c r="H374" s="18" t="s">
        <v>303</v>
      </c>
      <c r="I374" s="18" t="s">
        <v>271</v>
      </c>
      <c r="J374" s="17">
        <v>370000</v>
      </c>
      <c r="K374" s="35" t="s">
        <v>137</v>
      </c>
      <c r="L374" s="18"/>
      <c r="M374" s="32"/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6"/>
      <c r="AC374" s="36"/>
      <c r="AD374" s="17"/>
      <c r="AE374" s="18" t="s">
        <v>1330</v>
      </c>
      <c r="AF374" s="19"/>
      <c r="AG374" s="19" t="s">
        <v>2456</v>
      </c>
      <c r="AH374" s="18" t="s">
        <v>1257</v>
      </c>
      <c r="AI374" s="19" t="s">
        <v>1569</v>
      </c>
      <c r="AJ374" s="17">
        <v>370000</v>
      </c>
      <c r="AK374" s="15"/>
      <c r="AL374" s="16">
        <f t="shared" si="12"/>
        <v>0</v>
      </c>
      <c r="AM374" s="15" t="s">
        <v>1327</v>
      </c>
      <c r="AN374" s="15" t="s">
        <v>1328</v>
      </c>
      <c r="AO374" s="15" t="s">
        <v>1328</v>
      </c>
      <c r="AP374" s="18"/>
      <c r="AQ374" s="18"/>
      <c r="AR374" s="18"/>
      <c r="AS374" s="18"/>
      <c r="AT374" s="18"/>
    </row>
    <row r="375" spans="1:46" s="23" customFormat="1" ht="72" hidden="1" x14ac:dyDescent="0.2">
      <c r="A375" s="19" t="s">
        <v>45</v>
      </c>
      <c r="B375" s="19" t="s">
        <v>277</v>
      </c>
      <c r="C375" s="19" t="s">
        <v>276</v>
      </c>
      <c r="D375" s="19" t="s">
        <v>286</v>
      </c>
      <c r="E375" s="19" t="s">
        <v>454</v>
      </c>
      <c r="F375" s="28" t="s">
        <v>1945</v>
      </c>
      <c r="G375" s="19" t="s">
        <v>678</v>
      </c>
      <c r="H375" s="18" t="s">
        <v>270</v>
      </c>
      <c r="I375" s="18" t="s">
        <v>274</v>
      </c>
      <c r="J375" s="17">
        <v>200000</v>
      </c>
      <c r="K375" s="35" t="s">
        <v>137</v>
      </c>
      <c r="L375" s="18"/>
      <c r="M375" s="32"/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6"/>
      <c r="AC375" s="36"/>
      <c r="AD375" s="17"/>
      <c r="AE375" s="18" t="s">
        <v>2919</v>
      </c>
      <c r="AF375" s="19"/>
      <c r="AG375" s="19" t="s">
        <v>2456</v>
      </c>
      <c r="AH375" s="18" t="s">
        <v>1257</v>
      </c>
      <c r="AI375" s="19" t="s">
        <v>1569</v>
      </c>
      <c r="AJ375" s="17">
        <v>200000</v>
      </c>
      <c r="AK375" s="15"/>
      <c r="AL375" s="16">
        <f t="shared" si="12"/>
        <v>0</v>
      </c>
      <c r="AM375" s="15" t="s">
        <v>1331</v>
      </c>
      <c r="AN375" s="15" t="s">
        <v>1331</v>
      </c>
      <c r="AO375" s="15" t="s">
        <v>1327</v>
      </c>
      <c r="AP375" s="18"/>
      <c r="AQ375" s="18"/>
      <c r="AR375" s="18"/>
      <c r="AS375" s="18"/>
      <c r="AT375" s="18"/>
    </row>
    <row r="376" spans="1:46" s="23" customFormat="1" ht="72" hidden="1" x14ac:dyDescent="0.2">
      <c r="A376" s="19" t="s">
        <v>45</v>
      </c>
      <c r="B376" s="19" t="s">
        <v>277</v>
      </c>
      <c r="C376" s="19" t="s">
        <v>276</v>
      </c>
      <c r="D376" s="19" t="s">
        <v>30</v>
      </c>
      <c r="E376" s="19" t="s">
        <v>454</v>
      </c>
      <c r="F376" s="28" t="s">
        <v>1946</v>
      </c>
      <c r="G376" s="19" t="s">
        <v>679</v>
      </c>
      <c r="H376" s="18" t="s">
        <v>270</v>
      </c>
      <c r="I376" s="18" t="s">
        <v>344</v>
      </c>
      <c r="J376" s="17">
        <v>58000</v>
      </c>
      <c r="K376" s="18"/>
      <c r="L376" s="18"/>
      <c r="M376" s="35" t="s">
        <v>137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6" t="s">
        <v>2921</v>
      </c>
      <c r="AC376" s="36" t="s">
        <v>2921</v>
      </c>
      <c r="AD376" s="17">
        <v>58000</v>
      </c>
      <c r="AE376" s="18" t="s">
        <v>2923</v>
      </c>
      <c r="AF376" s="19" t="s">
        <v>2457</v>
      </c>
      <c r="AG376" s="19" t="s">
        <v>2457</v>
      </c>
      <c r="AH376" s="18" t="s">
        <v>1330</v>
      </c>
      <c r="AI376" s="18" t="s">
        <v>1570</v>
      </c>
      <c r="AJ376" s="15"/>
      <c r="AK376" s="17">
        <v>58000</v>
      </c>
      <c r="AL376" s="16">
        <f t="shared" si="12"/>
        <v>0</v>
      </c>
      <c r="AM376" s="15" t="s">
        <v>1331</v>
      </c>
      <c r="AN376" s="15" t="s">
        <v>1331</v>
      </c>
      <c r="AO376" s="15" t="s">
        <v>1331</v>
      </c>
      <c r="AP376" s="15" t="s">
        <v>1331</v>
      </c>
      <c r="AQ376" s="15" t="s">
        <v>1331</v>
      </c>
      <c r="AR376" s="15">
        <v>58000</v>
      </c>
      <c r="AS376" s="18"/>
      <c r="AT376" s="18"/>
    </row>
    <row r="377" spans="1:46" s="23" customFormat="1" ht="72" hidden="1" x14ac:dyDescent="0.2">
      <c r="A377" s="19" t="s">
        <v>45</v>
      </c>
      <c r="B377" s="19" t="s">
        <v>277</v>
      </c>
      <c r="C377" s="19" t="s">
        <v>276</v>
      </c>
      <c r="D377" s="19" t="s">
        <v>18</v>
      </c>
      <c r="E377" s="19" t="s">
        <v>454</v>
      </c>
      <c r="F377" s="28" t="s">
        <v>1947</v>
      </c>
      <c r="G377" s="19" t="s">
        <v>680</v>
      </c>
      <c r="H377" s="18" t="s">
        <v>319</v>
      </c>
      <c r="I377" s="18" t="s">
        <v>274</v>
      </c>
      <c r="J377" s="17">
        <v>300000</v>
      </c>
      <c r="K377" s="35" t="s">
        <v>137</v>
      </c>
      <c r="L377" s="18"/>
      <c r="M377" s="32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6"/>
      <c r="AC377" s="36"/>
      <c r="AD377" s="17"/>
      <c r="AE377" s="18" t="s">
        <v>1334</v>
      </c>
      <c r="AF377" s="19" t="s">
        <v>1571</v>
      </c>
      <c r="AG377" s="19" t="s">
        <v>3467</v>
      </c>
      <c r="AH377" s="18" t="s">
        <v>1333</v>
      </c>
      <c r="AI377" s="19" t="s">
        <v>1568</v>
      </c>
      <c r="AJ377" s="15"/>
      <c r="AK377" s="15"/>
      <c r="AL377" s="16">
        <f t="shared" si="12"/>
        <v>300000</v>
      </c>
      <c r="AM377" s="15" t="s">
        <v>1327</v>
      </c>
      <c r="AN377" s="15" t="s">
        <v>1328</v>
      </c>
      <c r="AO377" s="18"/>
      <c r="AP377" s="18"/>
      <c r="AQ377" s="18"/>
      <c r="AR377" s="18"/>
      <c r="AS377" s="18"/>
      <c r="AT377" s="18"/>
    </row>
    <row r="378" spans="1:46" s="23" customFormat="1" ht="72" hidden="1" x14ac:dyDescent="0.2">
      <c r="A378" s="19" t="s">
        <v>45</v>
      </c>
      <c r="B378" s="19" t="s">
        <v>277</v>
      </c>
      <c r="C378" s="19" t="s">
        <v>276</v>
      </c>
      <c r="D378" s="19" t="s">
        <v>18</v>
      </c>
      <c r="E378" s="19" t="s">
        <v>454</v>
      </c>
      <c r="F378" s="28" t="s">
        <v>1948</v>
      </c>
      <c r="G378" s="19" t="s">
        <v>681</v>
      </c>
      <c r="H378" s="18" t="s">
        <v>270</v>
      </c>
      <c r="I378" s="18" t="s">
        <v>268</v>
      </c>
      <c r="J378" s="17">
        <v>40000</v>
      </c>
      <c r="K378" s="35" t="s">
        <v>137</v>
      </c>
      <c r="L378" s="18"/>
      <c r="M378" s="32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6"/>
      <c r="AC378" s="36"/>
      <c r="AD378" s="17"/>
      <c r="AE378" s="18" t="s">
        <v>1334</v>
      </c>
      <c r="AF378" s="19" t="s">
        <v>1571</v>
      </c>
      <c r="AG378" s="19" t="s">
        <v>3467</v>
      </c>
      <c r="AH378" s="18" t="s">
        <v>1333</v>
      </c>
      <c r="AI378" s="19" t="s">
        <v>1568</v>
      </c>
      <c r="AJ378" s="15"/>
      <c r="AK378" s="15"/>
      <c r="AL378" s="16">
        <f t="shared" si="12"/>
        <v>40000</v>
      </c>
      <c r="AM378" s="15" t="s">
        <v>1327</v>
      </c>
      <c r="AN378" s="15" t="s">
        <v>1328</v>
      </c>
      <c r="AO378" s="18"/>
      <c r="AP378" s="18"/>
      <c r="AQ378" s="18"/>
      <c r="AR378" s="18"/>
      <c r="AS378" s="18"/>
      <c r="AT378" s="18"/>
    </row>
    <row r="379" spans="1:46" s="23" customFormat="1" ht="72" hidden="1" x14ac:dyDescent="0.2">
      <c r="A379" s="19" t="s">
        <v>45</v>
      </c>
      <c r="B379" s="19" t="s">
        <v>277</v>
      </c>
      <c r="C379" s="19" t="s">
        <v>276</v>
      </c>
      <c r="D379" s="19" t="s">
        <v>18</v>
      </c>
      <c r="E379" s="19" t="s">
        <v>454</v>
      </c>
      <c r="F379" s="28" t="s">
        <v>1949</v>
      </c>
      <c r="G379" s="19" t="s">
        <v>682</v>
      </c>
      <c r="H379" s="18" t="s">
        <v>376</v>
      </c>
      <c r="I379" s="18" t="s">
        <v>268</v>
      </c>
      <c r="J379" s="17">
        <v>135000</v>
      </c>
      <c r="K379" s="35" t="s">
        <v>137</v>
      </c>
      <c r="L379" s="18"/>
      <c r="M379" s="32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6"/>
      <c r="AC379" s="36"/>
      <c r="AD379" s="17"/>
      <c r="AE379" s="18" t="s">
        <v>1334</v>
      </c>
      <c r="AF379" s="19" t="s">
        <v>1571</v>
      </c>
      <c r="AG379" s="19" t="s">
        <v>3467</v>
      </c>
      <c r="AH379" s="18" t="s">
        <v>1333</v>
      </c>
      <c r="AI379" s="19" t="s">
        <v>1568</v>
      </c>
      <c r="AJ379" s="15"/>
      <c r="AK379" s="15"/>
      <c r="AL379" s="16">
        <f t="shared" si="12"/>
        <v>135000</v>
      </c>
      <c r="AM379" s="15" t="s">
        <v>1327</v>
      </c>
      <c r="AN379" s="15" t="s">
        <v>1328</v>
      </c>
      <c r="AO379" s="18"/>
      <c r="AP379" s="18"/>
      <c r="AQ379" s="18"/>
      <c r="AR379" s="18"/>
      <c r="AS379" s="18"/>
      <c r="AT379" s="18"/>
    </row>
    <row r="380" spans="1:46" s="23" customFormat="1" ht="72" hidden="1" x14ac:dyDescent="0.2">
      <c r="A380" s="19" t="s">
        <v>45</v>
      </c>
      <c r="B380" s="19" t="s">
        <v>277</v>
      </c>
      <c r="C380" s="19" t="s">
        <v>276</v>
      </c>
      <c r="D380" s="19" t="s">
        <v>18</v>
      </c>
      <c r="E380" s="19" t="s">
        <v>454</v>
      </c>
      <c r="F380" s="28" t="s">
        <v>1950</v>
      </c>
      <c r="G380" s="19" t="s">
        <v>683</v>
      </c>
      <c r="H380" s="18" t="s">
        <v>269</v>
      </c>
      <c r="I380" s="18" t="s">
        <v>268</v>
      </c>
      <c r="J380" s="17">
        <v>70000</v>
      </c>
      <c r="K380" s="35" t="s">
        <v>137</v>
      </c>
      <c r="L380" s="18"/>
      <c r="M380" s="32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6"/>
      <c r="AC380" s="36"/>
      <c r="AD380" s="17"/>
      <c r="AE380" s="18" t="s">
        <v>1334</v>
      </c>
      <c r="AF380" s="19" t="s">
        <v>1571</v>
      </c>
      <c r="AG380" s="19" t="s">
        <v>3467</v>
      </c>
      <c r="AH380" s="18" t="s">
        <v>1333</v>
      </c>
      <c r="AI380" s="19" t="s">
        <v>1568</v>
      </c>
      <c r="AJ380" s="15"/>
      <c r="AK380" s="15"/>
      <c r="AL380" s="16">
        <f t="shared" si="12"/>
        <v>70000</v>
      </c>
      <c r="AM380" s="15" t="s">
        <v>1327</v>
      </c>
      <c r="AN380" s="15" t="s">
        <v>1328</v>
      </c>
      <c r="AO380" s="18"/>
      <c r="AP380" s="18"/>
      <c r="AQ380" s="18"/>
      <c r="AR380" s="18"/>
      <c r="AS380" s="18"/>
      <c r="AT380" s="18"/>
    </row>
    <row r="381" spans="1:46" s="23" customFormat="1" ht="72" hidden="1" x14ac:dyDescent="0.2">
      <c r="A381" s="19" t="s">
        <v>45</v>
      </c>
      <c r="B381" s="19" t="s">
        <v>277</v>
      </c>
      <c r="C381" s="19" t="s">
        <v>276</v>
      </c>
      <c r="D381" s="19" t="s">
        <v>18</v>
      </c>
      <c r="E381" s="19" t="s">
        <v>454</v>
      </c>
      <c r="F381" s="28" t="s">
        <v>1951</v>
      </c>
      <c r="G381" s="19" t="s">
        <v>684</v>
      </c>
      <c r="H381" s="18" t="s">
        <v>319</v>
      </c>
      <c r="I381" s="18" t="s">
        <v>268</v>
      </c>
      <c r="J381" s="17">
        <v>240000</v>
      </c>
      <c r="K381" s="35" t="s">
        <v>137</v>
      </c>
      <c r="L381" s="18"/>
      <c r="M381" s="32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6"/>
      <c r="AC381" s="36"/>
      <c r="AD381" s="17"/>
      <c r="AE381" s="18" t="s">
        <v>1334</v>
      </c>
      <c r="AF381" s="19" t="s">
        <v>1571</v>
      </c>
      <c r="AG381" s="19" t="s">
        <v>3467</v>
      </c>
      <c r="AH381" s="18" t="s">
        <v>1333</v>
      </c>
      <c r="AI381" s="19" t="s">
        <v>1568</v>
      </c>
      <c r="AJ381" s="15"/>
      <c r="AK381" s="15"/>
      <c r="AL381" s="16">
        <f t="shared" si="12"/>
        <v>240000</v>
      </c>
      <c r="AM381" s="15" t="s">
        <v>1327</v>
      </c>
      <c r="AN381" s="15" t="s">
        <v>1328</v>
      </c>
      <c r="AO381" s="18"/>
      <c r="AP381" s="18"/>
      <c r="AQ381" s="18"/>
      <c r="AR381" s="18"/>
      <c r="AS381" s="18"/>
      <c r="AT381" s="18"/>
    </row>
    <row r="382" spans="1:46" s="23" customFormat="1" ht="72" hidden="1" x14ac:dyDescent="0.2">
      <c r="A382" s="19" t="s">
        <v>45</v>
      </c>
      <c r="B382" s="19" t="s">
        <v>277</v>
      </c>
      <c r="C382" s="19" t="s">
        <v>276</v>
      </c>
      <c r="D382" s="19" t="s">
        <v>18</v>
      </c>
      <c r="E382" s="19" t="s">
        <v>454</v>
      </c>
      <c r="F382" s="28" t="s">
        <v>1952</v>
      </c>
      <c r="G382" s="19" t="s">
        <v>685</v>
      </c>
      <c r="H382" s="18" t="s">
        <v>319</v>
      </c>
      <c r="I382" s="18" t="s">
        <v>268</v>
      </c>
      <c r="J382" s="17">
        <v>480000</v>
      </c>
      <c r="K382" s="35" t="s">
        <v>137</v>
      </c>
      <c r="L382" s="18"/>
      <c r="M382" s="32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6"/>
      <c r="AC382" s="36"/>
      <c r="AD382" s="17"/>
      <c r="AE382" s="18" t="s">
        <v>1334</v>
      </c>
      <c r="AF382" s="19" t="s">
        <v>1571</v>
      </c>
      <c r="AG382" s="19" t="s">
        <v>3467</v>
      </c>
      <c r="AH382" s="18" t="s">
        <v>1333</v>
      </c>
      <c r="AI382" s="19" t="s">
        <v>1568</v>
      </c>
      <c r="AJ382" s="15"/>
      <c r="AK382" s="15"/>
      <c r="AL382" s="16">
        <f t="shared" si="12"/>
        <v>480000</v>
      </c>
      <c r="AM382" s="15" t="s">
        <v>1327</v>
      </c>
      <c r="AN382" s="15" t="s">
        <v>1328</v>
      </c>
      <c r="AO382" s="18"/>
      <c r="AP382" s="18"/>
      <c r="AQ382" s="18"/>
      <c r="AR382" s="18"/>
      <c r="AS382" s="18"/>
      <c r="AT382" s="18"/>
    </row>
    <row r="383" spans="1:46" s="23" customFormat="1" ht="72" hidden="1" x14ac:dyDescent="0.2">
      <c r="A383" s="19" t="s">
        <v>45</v>
      </c>
      <c r="B383" s="19" t="s">
        <v>277</v>
      </c>
      <c r="C383" s="19" t="s">
        <v>276</v>
      </c>
      <c r="D383" s="19" t="s">
        <v>18</v>
      </c>
      <c r="E383" s="19" t="s">
        <v>454</v>
      </c>
      <c r="F383" s="28" t="s">
        <v>1953</v>
      </c>
      <c r="G383" s="19" t="s">
        <v>686</v>
      </c>
      <c r="H383" s="18" t="s">
        <v>270</v>
      </c>
      <c r="I383" s="18" t="s">
        <v>268</v>
      </c>
      <c r="J383" s="17">
        <v>18500</v>
      </c>
      <c r="K383" s="35" t="s">
        <v>137</v>
      </c>
      <c r="L383" s="18"/>
      <c r="M383" s="32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6"/>
      <c r="AC383" s="36"/>
      <c r="AD383" s="17"/>
      <c r="AE383" s="18" t="s">
        <v>1334</v>
      </c>
      <c r="AF383" s="19" t="s">
        <v>1571</v>
      </c>
      <c r="AG383" s="19" t="s">
        <v>3467</v>
      </c>
      <c r="AH383" s="18" t="s">
        <v>1333</v>
      </c>
      <c r="AI383" s="19" t="s">
        <v>1568</v>
      </c>
      <c r="AJ383" s="15"/>
      <c r="AK383" s="15"/>
      <c r="AL383" s="16">
        <f t="shared" si="12"/>
        <v>18500</v>
      </c>
      <c r="AM383" s="15" t="s">
        <v>1327</v>
      </c>
      <c r="AN383" s="15" t="s">
        <v>1328</v>
      </c>
      <c r="AO383" s="18"/>
      <c r="AP383" s="18"/>
      <c r="AQ383" s="18"/>
      <c r="AR383" s="18"/>
      <c r="AS383" s="18"/>
      <c r="AT383" s="18"/>
    </row>
    <row r="384" spans="1:46" s="23" customFormat="1" ht="72" hidden="1" x14ac:dyDescent="0.2">
      <c r="A384" s="19" t="s">
        <v>45</v>
      </c>
      <c r="B384" s="19" t="s">
        <v>277</v>
      </c>
      <c r="C384" s="19" t="s">
        <v>276</v>
      </c>
      <c r="D384" s="19" t="s">
        <v>18</v>
      </c>
      <c r="E384" s="19" t="s">
        <v>454</v>
      </c>
      <c r="F384" s="28" t="s">
        <v>1954</v>
      </c>
      <c r="G384" s="19" t="s">
        <v>687</v>
      </c>
      <c r="H384" s="18" t="s">
        <v>270</v>
      </c>
      <c r="I384" s="18" t="s">
        <v>268</v>
      </c>
      <c r="J384" s="17">
        <v>35000</v>
      </c>
      <c r="K384" s="35" t="s">
        <v>137</v>
      </c>
      <c r="L384" s="18"/>
      <c r="M384" s="32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6"/>
      <c r="AC384" s="36"/>
      <c r="AD384" s="17"/>
      <c r="AE384" s="18" t="s">
        <v>1334</v>
      </c>
      <c r="AF384" s="19" t="s">
        <v>1571</v>
      </c>
      <c r="AG384" s="19" t="s">
        <v>3467</v>
      </c>
      <c r="AH384" s="18" t="s">
        <v>1333</v>
      </c>
      <c r="AI384" s="19" t="s">
        <v>1568</v>
      </c>
      <c r="AJ384" s="15"/>
      <c r="AK384" s="15"/>
      <c r="AL384" s="16">
        <f t="shared" si="12"/>
        <v>35000</v>
      </c>
      <c r="AM384" s="15" t="s">
        <v>1327</v>
      </c>
      <c r="AN384" s="15" t="s">
        <v>1328</v>
      </c>
      <c r="AO384" s="18"/>
      <c r="AP384" s="18"/>
      <c r="AQ384" s="18"/>
      <c r="AR384" s="18"/>
      <c r="AS384" s="18"/>
      <c r="AT384" s="18"/>
    </row>
    <row r="385" spans="1:46" s="23" customFormat="1" ht="72" hidden="1" x14ac:dyDescent="0.2">
      <c r="A385" s="19" t="s">
        <v>45</v>
      </c>
      <c r="B385" s="19" t="s">
        <v>277</v>
      </c>
      <c r="C385" s="19" t="s">
        <v>276</v>
      </c>
      <c r="D385" s="19" t="s">
        <v>18</v>
      </c>
      <c r="E385" s="19" t="s">
        <v>454</v>
      </c>
      <c r="F385" s="28" t="s">
        <v>1955</v>
      </c>
      <c r="G385" s="19" t="s">
        <v>688</v>
      </c>
      <c r="H385" s="18" t="s">
        <v>269</v>
      </c>
      <c r="I385" s="18" t="s">
        <v>268</v>
      </c>
      <c r="J385" s="17">
        <v>180000</v>
      </c>
      <c r="K385" s="35" t="s">
        <v>137</v>
      </c>
      <c r="L385" s="18"/>
      <c r="M385" s="32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6"/>
      <c r="AC385" s="36"/>
      <c r="AD385" s="17"/>
      <c r="AE385" s="18" t="s">
        <v>1334</v>
      </c>
      <c r="AF385" s="19" t="s">
        <v>1571</v>
      </c>
      <c r="AG385" s="19" t="s">
        <v>3467</v>
      </c>
      <c r="AH385" s="18" t="s">
        <v>1333</v>
      </c>
      <c r="AI385" s="19" t="s">
        <v>1568</v>
      </c>
      <c r="AJ385" s="15"/>
      <c r="AK385" s="15"/>
      <c r="AL385" s="16">
        <f t="shared" si="12"/>
        <v>180000</v>
      </c>
      <c r="AM385" s="15" t="s">
        <v>1327</v>
      </c>
      <c r="AN385" s="15" t="s">
        <v>1328</v>
      </c>
      <c r="AO385" s="18"/>
      <c r="AP385" s="18"/>
      <c r="AQ385" s="18"/>
      <c r="AR385" s="18"/>
      <c r="AS385" s="18"/>
      <c r="AT385" s="18"/>
    </row>
    <row r="386" spans="1:46" s="23" customFormat="1" ht="72" hidden="1" x14ac:dyDescent="0.2">
      <c r="A386" s="19" t="s">
        <v>45</v>
      </c>
      <c r="B386" s="19" t="s">
        <v>277</v>
      </c>
      <c r="C386" s="19" t="s">
        <v>276</v>
      </c>
      <c r="D386" s="19" t="s">
        <v>18</v>
      </c>
      <c r="E386" s="19" t="s">
        <v>454</v>
      </c>
      <c r="F386" s="28" t="s">
        <v>1956</v>
      </c>
      <c r="G386" s="19" t="s">
        <v>689</v>
      </c>
      <c r="H386" s="18" t="s">
        <v>270</v>
      </c>
      <c r="I386" s="18" t="s">
        <v>268</v>
      </c>
      <c r="J386" s="17">
        <v>9500</v>
      </c>
      <c r="K386" s="35" t="s">
        <v>137</v>
      </c>
      <c r="L386" s="18"/>
      <c r="M386" s="32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6"/>
      <c r="AC386" s="36"/>
      <c r="AD386" s="17"/>
      <c r="AE386" s="18" t="s">
        <v>1334</v>
      </c>
      <c r="AF386" s="19" t="s">
        <v>1571</v>
      </c>
      <c r="AG386" s="19" t="s">
        <v>3467</v>
      </c>
      <c r="AH386" s="18" t="s">
        <v>1333</v>
      </c>
      <c r="AI386" s="19" t="s">
        <v>1568</v>
      </c>
      <c r="AJ386" s="15"/>
      <c r="AK386" s="15"/>
      <c r="AL386" s="16">
        <f t="shared" si="12"/>
        <v>9500</v>
      </c>
      <c r="AM386" s="15" t="s">
        <v>1327</v>
      </c>
      <c r="AN386" s="15" t="s">
        <v>1328</v>
      </c>
      <c r="AO386" s="18"/>
      <c r="AP386" s="18"/>
      <c r="AQ386" s="18"/>
      <c r="AR386" s="18"/>
      <c r="AS386" s="18"/>
      <c r="AT386" s="18"/>
    </row>
    <row r="387" spans="1:46" s="23" customFormat="1" ht="72" hidden="1" x14ac:dyDescent="0.2">
      <c r="A387" s="19" t="s">
        <v>45</v>
      </c>
      <c r="B387" s="19" t="s">
        <v>277</v>
      </c>
      <c r="C387" s="19" t="s">
        <v>276</v>
      </c>
      <c r="D387" s="19" t="s">
        <v>31</v>
      </c>
      <c r="E387" s="19" t="s">
        <v>454</v>
      </c>
      <c r="F387" s="28" t="s">
        <v>1957</v>
      </c>
      <c r="G387" s="19" t="s">
        <v>690</v>
      </c>
      <c r="H387" s="18" t="s">
        <v>270</v>
      </c>
      <c r="I387" s="18" t="s">
        <v>271</v>
      </c>
      <c r="J387" s="17">
        <v>20000</v>
      </c>
      <c r="K387" s="18"/>
      <c r="L387" s="18"/>
      <c r="M387" s="35" t="s">
        <v>137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6"/>
      <c r="AC387" s="36"/>
      <c r="AD387" s="17"/>
      <c r="AE387" s="18" t="s">
        <v>2890</v>
      </c>
      <c r="AF387" s="18"/>
      <c r="AG387" s="18" t="s">
        <v>2456</v>
      </c>
      <c r="AH387" s="18" t="s">
        <v>1330</v>
      </c>
      <c r="AI387" s="18" t="s">
        <v>1570</v>
      </c>
      <c r="AJ387" s="15">
        <v>20000</v>
      </c>
      <c r="AK387" s="15"/>
      <c r="AL387" s="16">
        <f t="shared" ref="AL387:AL450" si="13">J387-AJ387-AK387</f>
        <v>0</v>
      </c>
      <c r="AM387" s="15" t="s">
        <v>1331</v>
      </c>
      <c r="AN387" s="15" t="s">
        <v>1331</v>
      </c>
      <c r="AO387" s="18"/>
      <c r="AP387" s="18"/>
      <c r="AQ387" s="18"/>
      <c r="AR387" s="18"/>
      <c r="AS387" s="18"/>
      <c r="AT387" s="18"/>
    </row>
    <row r="388" spans="1:46" s="23" customFormat="1" ht="72" hidden="1" x14ac:dyDescent="0.2">
      <c r="A388" s="19" t="s">
        <v>45</v>
      </c>
      <c r="B388" s="19" t="s">
        <v>277</v>
      </c>
      <c r="C388" s="19" t="s">
        <v>276</v>
      </c>
      <c r="D388" s="19" t="s">
        <v>31</v>
      </c>
      <c r="E388" s="19" t="s">
        <v>454</v>
      </c>
      <c r="F388" s="28" t="s">
        <v>1958</v>
      </c>
      <c r="G388" s="19" t="s">
        <v>691</v>
      </c>
      <c r="H388" s="18" t="s">
        <v>270</v>
      </c>
      <c r="I388" s="18" t="s">
        <v>271</v>
      </c>
      <c r="J388" s="17">
        <v>13000</v>
      </c>
      <c r="K388" s="18"/>
      <c r="L388" s="18"/>
      <c r="M388" s="35" t="s">
        <v>137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6"/>
      <c r="AC388" s="36"/>
      <c r="AD388" s="17"/>
      <c r="AE388" s="18" t="s">
        <v>2890</v>
      </c>
      <c r="AF388" s="18"/>
      <c r="AG388" s="18" t="s">
        <v>2456</v>
      </c>
      <c r="AH388" s="18" t="s">
        <v>1330</v>
      </c>
      <c r="AI388" s="18" t="s">
        <v>1570</v>
      </c>
      <c r="AJ388" s="15">
        <v>13000</v>
      </c>
      <c r="AK388" s="15"/>
      <c r="AL388" s="16">
        <f t="shared" si="13"/>
        <v>0</v>
      </c>
      <c r="AM388" s="15" t="s">
        <v>1331</v>
      </c>
      <c r="AN388" s="15" t="s">
        <v>1327</v>
      </c>
      <c r="AO388" s="18"/>
      <c r="AP388" s="18"/>
      <c r="AQ388" s="18"/>
      <c r="AR388" s="18"/>
      <c r="AS388" s="18"/>
      <c r="AT388" s="18"/>
    </row>
    <row r="389" spans="1:46" s="23" customFormat="1" ht="72" hidden="1" x14ac:dyDescent="0.2">
      <c r="A389" s="19" t="s">
        <v>45</v>
      </c>
      <c r="B389" s="19" t="s">
        <v>277</v>
      </c>
      <c r="C389" s="19" t="s">
        <v>276</v>
      </c>
      <c r="D389" s="19" t="s">
        <v>31</v>
      </c>
      <c r="E389" s="19" t="s">
        <v>454</v>
      </c>
      <c r="F389" s="28" t="s">
        <v>1959</v>
      </c>
      <c r="G389" s="19" t="s">
        <v>692</v>
      </c>
      <c r="H389" s="18" t="s">
        <v>270</v>
      </c>
      <c r="I389" s="18" t="s">
        <v>271</v>
      </c>
      <c r="J389" s="17">
        <v>32100</v>
      </c>
      <c r="K389" s="18"/>
      <c r="L389" s="18"/>
      <c r="M389" s="35" t="s">
        <v>137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6"/>
      <c r="AC389" s="36"/>
      <c r="AD389" s="17"/>
      <c r="AE389" s="18" t="s">
        <v>2890</v>
      </c>
      <c r="AF389" s="18"/>
      <c r="AG389" s="18" t="s">
        <v>2456</v>
      </c>
      <c r="AH389" s="18" t="s">
        <v>1330</v>
      </c>
      <c r="AI389" s="18" t="s">
        <v>1570</v>
      </c>
      <c r="AJ389" s="17">
        <v>32100</v>
      </c>
      <c r="AK389" s="15"/>
      <c r="AL389" s="16">
        <f t="shared" si="13"/>
        <v>0</v>
      </c>
      <c r="AM389" s="15" t="s">
        <v>1331</v>
      </c>
      <c r="AN389" s="15" t="s">
        <v>1327</v>
      </c>
      <c r="AO389" s="18"/>
      <c r="AP389" s="18"/>
      <c r="AQ389" s="18"/>
      <c r="AR389" s="18"/>
      <c r="AS389" s="18"/>
      <c r="AT389" s="18"/>
    </row>
    <row r="390" spans="1:46" s="23" customFormat="1" ht="72" hidden="1" x14ac:dyDescent="0.2">
      <c r="A390" s="19" t="s">
        <v>45</v>
      </c>
      <c r="B390" s="19" t="s">
        <v>277</v>
      </c>
      <c r="C390" s="19" t="s">
        <v>276</v>
      </c>
      <c r="D390" s="19" t="s">
        <v>33</v>
      </c>
      <c r="E390" s="19" t="s">
        <v>454</v>
      </c>
      <c r="F390" s="28" t="s">
        <v>1960</v>
      </c>
      <c r="G390" s="19" t="s">
        <v>693</v>
      </c>
      <c r="H390" s="18" t="s">
        <v>267</v>
      </c>
      <c r="I390" s="18" t="s">
        <v>274</v>
      </c>
      <c r="J390" s="17">
        <v>120000</v>
      </c>
      <c r="K390" s="35" t="s">
        <v>137</v>
      </c>
      <c r="L390" s="18"/>
      <c r="M390" s="32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6"/>
      <c r="AC390" s="36"/>
      <c r="AD390" s="17"/>
      <c r="AE390" s="18" t="s">
        <v>1330</v>
      </c>
      <c r="AF390" s="19" t="s">
        <v>3470</v>
      </c>
      <c r="AG390" s="19" t="s">
        <v>3467</v>
      </c>
      <c r="AH390" s="18" t="s">
        <v>1334</v>
      </c>
      <c r="AI390" s="19" t="s">
        <v>1571</v>
      </c>
      <c r="AJ390" s="15"/>
      <c r="AK390" s="15"/>
      <c r="AL390" s="16">
        <f t="shared" si="13"/>
        <v>120000</v>
      </c>
      <c r="AM390" s="15" t="s">
        <v>1327</v>
      </c>
      <c r="AN390" s="15" t="s">
        <v>1328</v>
      </c>
      <c r="AO390" s="18"/>
      <c r="AP390" s="18"/>
      <c r="AQ390" s="18"/>
      <c r="AR390" s="18"/>
      <c r="AS390" s="18"/>
      <c r="AT390" s="18"/>
    </row>
    <row r="391" spans="1:46" s="23" customFormat="1" ht="72" hidden="1" x14ac:dyDescent="0.2">
      <c r="A391" s="19" t="s">
        <v>45</v>
      </c>
      <c r="B391" s="19" t="s">
        <v>277</v>
      </c>
      <c r="C391" s="19" t="s">
        <v>276</v>
      </c>
      <c r="D391" s="19" t="s">
        <v>33</v>
      </c>
      <c r="E391" s="19" t="s">
        <v>454</v>
      </c>
      <c r="F391" s="28" t="s">
        <v>1961</v>
      </c>
      <c r="G391" s="19" t="s">
        <v>694</v>
      </c>
      <c r="H391" s="18" t="s">
        <v>267</v>
      </c>
      <c r="I391" s="18" t="s">
        <v>274</v>
      </c>
      <c r="J391" s="17">
        <v>90000</v>
      </c>
      <c r="K391" s="35" t="s">
        <v>137</v>
      </c>
      <c r="L391" s="18"/>
      <c r="M391" s="32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6"/>
      <c r="AC391" s="36"/>
      <c r="AD391" s="17"/>
      <c r="AE391" s="18" t="s">
        <v>1330</v>
      </c>
      <c r="AF391" s="19" t="s">
        <v>3470</v>
      </c>
      <c r="AG391" s="19" t="s">
        <v>3467</v>
      </c>
      <c r="AH391" s="18" t="s">
        <v>1334</v>
      </c>
      <c r="AI391" s="19" t="s">
        <v>1571</v>
      </c>
      <c r="AJ391" s="15"/>
      <c r="AK391" s="15"/>
      <c r="AL391" s="16">
        <f t="shared" si="13"/>
        <v>90000</v>
      </c>
      <c r="AM391" s="15" t="s">
        <v>1327</v>
      </c>
      <c r="AN391" s="15" t="s">
        <v>1328</v>
      </c>
      <c r="AO391" s="18"/>
      <c r="AP391" s="18"/>
      <c r="AQ391" s="18"/>
      <c r="AR391" s="18"/>
      <c r="AS391" s="18"/>
      <c r="AT391" s="18"/>
    </row>
    <row r="392" spans="1:46" s="23" customFormat="1" ht="72" hidden="1" x14ac:dyDescent="0.2">
      <c r="A392" s="19" t="s">
        <v>45</v>
      </c>
      <c r="B392" s="19" t="s">
        <v>277</v>
      </c>
      <c r="C392" s="19" t="s">
        <v>276</v>
      </c>
      <c r="D392" s="19" t="s">
        <v>33</v>
      </c>
      <c r="E392" s="19" t="s">
        <v>454</v>
      </c>
      <c r="F392" s="28" t="s">
        <v>1962</v>
      </c>
      <c r="G392" s="19" t="s">
        <v>695</v>
      </c>
      <c r="H392" s="18" t="s">
        <v>269</v>
      </c>
      <c r="I392" s="18" t="s">
        <v>274</v>
      </c>
      <c r="J392" s="17">
        <v>16000</v>
      </c>
      <c r="K392" s="35" t="s">
        <v>137</v>
      </c>
      <c r="L392" s="18"/>
      <c r="M392" s="32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6"/>
      <c r="AC392" s="36"/>
      <c r="AD392" s="17"/>
      <c r="AE392" s="18" t="s">
        <v>1330</v>
      </c>
      <c r="AF392" s="19" t="s">
        <v>3470</v>
      </c>
      <c r="AG392" s="19" t="s">
        <v>3467</v>
      </c>
      <c r="AH392" s="18" t="s">
        <v>1334</v>
      </c>
      <c r="AI392" s="19" t="s">
        <v>1571</v>
      </c>
      <c r="AJ392" s="15"/>
      <c r="AK392" s="15"/>
      <c r="AL392" s="16">
        <f t="shared" si="13"/>
        <v>16000</v>
      </c>
      <c r="AM392" s="15" t="s">
        <v>1327</v>
      </c>
      <c r="AN392" s="15" t="s">
        <v>1328</v>
      </c>
      <c r="AO392" s="18"/>
      <c r="AP392" s="18"/>
      <c r="AQ392" s="18"/>
      <c r="AR392" s="18"/>
      <c r="AS392" s="18"/>
      <c r="AT392" s="18"/>
    </row>
    <row r="393" spans="1:46" s="23" customFormat="1" ht="72" hidden="1" x14ac:dyDescent="0.2">
      <c r="A393" s="19" t="s">
        <v>45</v>
      </c>
      <c r="B393" s="19" t="s">
        <v>277</v>
      </c>
      <c r="C393" s="19" t="s">
        <v>276</v>
      </c>
      <c r="D393" s="19" t="s">
        <v>33</v>
      </c>
      <c r="E393" s="19" t="s">
        <v>454</v>
      </c>
      <c r="F393" s="28" t="s">
        <v>1963</v>
      </c>
      <c r="G393" s="19" t="s">
        <v>696</v>
      </c>
      <c r="H393" s="18" t="s">
        <v>269</v>
      </c>
      <c r="I393" s="18" t="s">
        <v>274</v>
      </c>
      <c r="J393" s="17">
        <v>16000</v>
      </c>
      <c r="K393" s="35" t="s">
        <v>137</v>
      </c>
      <c r="L393" s="18"/>
      <c r="M393" s="32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6"/>
      <c r="AC393" s="36"/>
      <c r="AD393" s="17"/>
      <c r="AE393" s="18" t="s">
        <v>1330</v>
      </c>
      <c r="AF393" s="19" t="s">
        <v>3470</v>
      </c>
      <c r="AG393" s="19" t="s">
        <v>3467</v>
      </c>
      <c r="AH393" s="18" t="s">
        <v>1334</v>
      </c>
      <c r="AI393" s="19" t="s">
        <v>1571</v>
      </c>
      <c r="AJ393" s="15"/>
      <c r="AK393" s="15"/>
      <c r="AL393" s="16">
        <f t="shared" si="13"/>
        <v>16000</v>
      </c>
      <c r="AM393" s="15" t="s">
        <v>1327</v>
      </c>
      <c r="AN393" s="15" t="s">
        <v>1328</v>
      </c>
      <c r="AO393" s="18"/>
      <c r="AP393" s="18"/>
      <c r="AQ393" s="18"/>
      <c r="AR393" s="18"/>
      <c r="AS393" s="18"/>
      <c r="AT393" s="18"/>
    </row>
    <row r="394" spans="1:46" s="23" customFormat="1" ht="72" hidden="1" x14ac:dyDescent="0.2">
      <c r="A394" s="19" t="s">
        <v>45</v>
      </c>
      <c r="B394" s="19" t="s">
        <v>277</v>
      </c>
      <c r="C394" s="19" t="s">
        <v>276</v>
      </c>
      <c r="D394" s="19" t="s">
        <v>33</v>
      </c>
      <c r="E394" s="19" t="s">
        <v>454</v>
      </c>
      <c r="F394" s="28" t="s">
        <v>1964</v>
      </c>
      <c r="G394" s="19" t="s">
        <v>697</v>
      </c>
      <c r="H394" s="18" t="s">
        <v>270</v>
      </c>
      <c r="I394" s="18" t="s">
        <v>274</v>
      </c>
      <c r="J394" s="17">
        <v>15000</v>
      </c>
      <c r="K394" s="35" t="s">
        <v>137</v>
      </c>
      <c r="L394" s="18"/>
      <c r="M394" s="32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6"/>
      <c r="AC394" s="36"/>
      <c r="AD394" s="17"/>
      <c r="AE394" s="18" t="s">
        <v>1330</v>
      </c>
      <c r="AF394" s="19" t="s">
        <v>3470</v>
      </c>
      <c r="AG394" s="19" t="s">
        <v>3467</v>
      </c>
      <c r="AH394" s="18" t="s">
        <v>1334</v>
      </c>
      <c r="AI394" s="19" t="s">
        <v>1571</v>
      </c>
      <c r="AJ394" s="15"/>
      <c r="AK394" s="15"/>
      <c r="AL394" s="16">
        <f t="shared" si="13"/>
        <v>15000</v>
      </c>
      <c r="AM394" s="15" t="s">
        <v>1327</v>
      </c>
      <c r="AN394" s="15" t="s">
        <v>1328</v>
      </c>
      <c r="AO394" s="18"/>
      <c r="AP394" s="18"/>
      <c r="AQ394" s="18"/>
      <c r="AR394" s="18"/>
      <c r="AS394" s="18"/>
      <c r="AT394" s="18"/>
    </row>
    <row r="395" spans="1:46" s="23" customFormat="1" ht="72" hidden="1" x14ac:dyDescent="0.2">
      <c r="A395" s="19" t="s">
        <v>45</v>
      </c>
      <c r="B395" s="19" t="s">
        <v>277</v>
      </c>
      <c r="C395" s="19" t="s">
        <v>276</v>
      </c>
      <c r="D395" s="19" t="s">
        <v>33</v>
      </c>
      <c r="E395" s="19" t="s">
        <v>454</v>
      </c>
      <c r="F395" s="28" t="s">
        <v>1965</v>
      </c>
      <c r="G395" s="19" t="s">
        <v>698</v>
      </c>
      <c r="H395" s="18" t="s">
        <v>387</v>
      </c>
      <c r="I395" s="18" t="s">
        <v>274</v>
      </c>
      <c r="J395" s="17">
        <v>112000</v>
      </c>
      <c r="K395" s="35" t="s">
        <v>137</v>
      </c>
      <c r="L395" s="18"/>
      <c r="M395" s="32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6"/>
      <c r="AC395" s="36"/>
      <c r="AD395" s="17"/>
      <c r="AE395" s="18" t="s">
        <v>1330</v>
      </c>
      <c r="AF395" s="19" t="s">
        <v>3470</v>
      </c>
      <c r="AG395" s="19" t="s">
        <v>3467</v>
      </c>
      <c r="AH395" s="18" t="s">
        <v>1334</v>
      </c>
      <c r="AI395" s="19" t="s">
        <v>1571</v>
      </c>
      <c r="AJ395" s="15"/>
      <c r="AK395" s="15"/>
      <c r="AL395" s="16">
        <f t="shared" si="13"/>
        <v>112000</v>
      </c>
      <c r="AM395" s="15" t="s">
        <v>1327</v>
      </c>
      <c r="AN395" s="15" t="s">
        <v>1328</v>
      </c>
      <c r="AO395" s="18"/>
      <c r="AP395" s="18"/>
      <c r="AQ395" s="18"/>
      <c r="AR395" s="18"/>
      <c r="AS395" s="18"/>
      <c r="AT395" s="18"/>
    </row>
    <row r="396" spans="1:46" s="23" customFormat="1" ht="72" hidden="1" x14ac:dyDescent="0.2">
      <c r="A396" s="19" t="s">
        <v>45</v>
      </c>
      <c r="B396" s="19" t="s">
        <v>277</v>
      </c>
      <c r="C396" s="19" t="s">
        <v>276</v>
      </c>
      <c r="D396" s="19" t="s">
        <v>33</v>
      </c>
      <c r="E396" s="19" t="s">
        <v>454</v>
      </c>
      <c r="F396" s="28" t="s">
        <v>1966</v>
      </c>
      <c r="G396" s="19" t="s">
        <v>699</v>
      </c>
      <c r="H396" s="18" t="s">
        <v>270</v>
      </c>
      <c r="I396" s="18" t="s">
        <v>274</v>
      </c>
      <c r="J396" s="17">
        <v>55000</v>
      </c>
      <c r="K396" s="35" t="s">
        <v>137</v>
      </c>
      <c r="L396" s="18"/>
      <c r="M396" s="32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6"/>
      <c r="AC396" s="36"/>
      <c r="AD396" s="17"/>
      <c r="AE396" s="18" t="s">
        <v>1330</v>
      </c>
      <c r="AF396" s="19" t="s">
        <v>3470</v>
      </c>
      <c r="AG396" s="19" t="s">
        <v>3467</v>
      </c>
      <c r="AH396" s="18" t="s">
        <v>1334</v>
      </c>
      <c r="AI396" s="19" t="s">
        <v>1571</v>
      </c>
      <c r="AJ396" s="15"/>
      <c r="AK396" s="15"/>
      <c r="AL396" s="16">
        <f t="shared" si="13"/>
        <v>55000</v>
      </c>
      <c r="AM396" s="15" t="s">
        <v>1327</v>
      </c>
      <c r="AN396" s="15" t="s">
        <v>1328</v>
      </c>
      <c r="AO396" s="18"/>
      <c r="AP396" s="18"/>
      <c r="AQ396" s="18"/>
      <c r="AR396" s="18"/>
      <c r="AS396" s="18"/>
      <c r="AT396" s="18"/>
    </row>
    <row r="397" spans="1:46" s="23" customFormat="1" ht="72" hidden="1" x14ac:dyDescent="0.2">
      <c r="A397" s="19" t="s">
        <v>45</v>
      </c>
      <c r="B397" s="19" t="s">
        <v>277</v>
      </c>
      <c r="C397" s="19" t="s">
        <v>276</v>
      </c>
      <c r="D397" s="19" t="s">
        <v>33</v>
      </c>
      <c r="E397" s="19" t="s">
        <v>454</v>
      </c>
      <c r="F397" s="28" t="s">
        <v>1967</v>
      </c>
      <c r="G397" s="19" t="s">
        <v>700</v>
      </c>
      <c r="H397" s="18" t="s">
        <v>270</v>
      </c>
      <c r="I397" s="18" t="s">
        <v>274</v>
      </c>
      <c r="J397" s="17">
        <v>50000</v>
      </c>
      <c r="K397" s="35" t="s">
        <v>137</v>
      </c>
      <c r="L397" s="18"/>
      <c r="M397" s="32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6"/>
      <c r="AC397" s="36"/>
      <c r="AD397" s="17"/>
      <c r="AE397" s="18" t="s">
        <v>1330</v>
      </c>
      <c r="AF397" s="19" t="s">
        <v>3470</v>
      </c>
      <c r="AG397" s="19" t="s">
        <v>3467</v>
      </c>
      <c r="AH397" s="18" t="s">
        <v>1334</v>
      </c>
      <c r="AI397" s="19" t="s">
        <v>1571</v>
      </c>
      <c r="AJ397" s="15"/>
      <c r="AK397" s="15"/>
      <c r="AL397" s="16">
        <f t="shared" si="13"/>
        <v>50000</v>
      </c>
      <c r="AM397" s="15" t="s">
        <v>1327</v>
      </c>
      <c r="AN397" s="15" t="s">
        <v>1328</v>
      </c>
      <c r="AO397" s="18"/>
      <c r="AP397" s="18"/>
      <c r="AQ397" s="18"/>
      <c r="AR397" s="18"/>
      <c r="AS397" s="18"/>
      <c r="AT397" s="18"/>
    </row>
    <row r="398" spans="1:46" s="23" customFormat="1" ht="72" hidden="1" x14ac:dyDescent="0.2">
      <c r="A398" s="19" t="s">
        <v>45</v>
      </c>
      <c r="B398" s="19" t="s">
        <v>277</v>
      </c>
      <c r="C398" s="19" t="s">
        <v>276</v>
      </c>
      <c r="D398" s="19" t="s">
        <v>33</v>
      </c>
      <c r="E398" s="19" t="s">
        <v>454</v>
      </c>
      <c r="F398" s="28" t="s">
        <v>1968</v>
      </c>
      <c r="G398" s="19" t="s">
        <v>701</v>
      </c>
      <c r="H398" s="18" t="s">
        <v>599</v>
      </c>
      <c r="I398" s="18" t="s">
        <v>274</v>
      </c>
      <c r="J398" s="17">
        <v>360000</v>
      </c>
      <c r="K398" s="35" t="s">
        <v>137</v>
      </c>
      <c r="L398" s="18"/>
      <c r="M398" s="32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6"/>
      <c r="AC398" s="36"/>
      <c r="AD398" s="17"/>
      <c r="AE398" s="18" t="s">
        <v>1330</v>
      </c>
      <c r="AF398" s="19" t="s">
        <v>3470</v>
      </c>
      <c r="AG398" s="19" t="s">
        <v>3467</v>
      </c>
      <c r="AH398" s="18" t="s">
        <v>1334</v>
      </c>
      <c r="AI398" s="19" t="s">
        <v>1571</v>
      </c>
      <c r="AJ398" s="15"/>
      <c r="AK398" s="15"/>
      <c r="AL398" s="16">
        <f t="shared" si="13"/>
        <v>360000</v>
      </c>
      <c r="AM398" s="15" t="s">
        <v>1327</v>
      </c>
      <c r="AN398" s="15" t="s">
        <v>1328</v>
      </c>
      <c r="AO398" s="18"/>
      <c r="AP398" s="18"/>
      <c r="AQ398" s="18"/>
      <c r="AR398" s="18"/>
      <c r="AS398" s="18"/>
      <c r="AT398" s="18"/>
    </row>
    <row r="399" spans="1:46" s="23" customFormat="1" ht="72" hidden="1" x14ac:dyDescent="0.2">
      <c r="A399" s="19" t="s">
        <v>45</v>
      </c>
      <c r="B399" s="19" t="s">
        <v>277</v>
      </c>
      <c r="C399" s="19" t="s">
        <v>276</v>
      </c>
      <c r="D399" s="19" t="s">
        <v>33</v>
      </c>
      <c r="E399" s="19" t="s">
        <v>454</v>
      </c>
      <c r="F399" s="28" t="s">
        <v>1969</v>
      </c>
      <c r="G399" s="19" t="s">
        <v>702</v>
      </c>
      <c r="H399" s="18" t="s">
        <v>270</v>
      </c>
      <c r="I399" s="18" t="s">
        <v>274</v>
      </c>
      <c r="J399" s="17">
        <v>75000</v>
      </c>
      <c r="K399" s="35" t="s">
        <v>137</v>
      </c>
      <c r="L399" s="18"/>
      <c r="M399" s="32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6"/>
      <c r="AC399" s="36"/>
      <c r="AD399" s="17"/>
      <c r="AE399" s="18" t="s">
        <v>1330</v>
      </c>
      <c r="AF399" s="19" t="s">
        <v>3470</v>
      </c>
      <c r="AG399" s="19" t="s">
        <v>3467</v>
      </c>
      <c r="AH399" s="18" t="s">
        <v>1334</v>
      </c>
      <c r="AI399" s="19" t="s">
        <v>1571</v>
      </c>
      <c r="AJ399" s="15"/>
      <c r="AK399" s="15"/>
      <c r="AL399" s="16">
        <f t="shared" si="13"/>
        <v>75000</v>
      </c>
      <c r="AM399" s="15" t="s">
        <v>1327</v>
      </c>
      <c r="AN399" s="15" t="s">
        <v>1328</v>
      </c>
      <c r="AO399" s="18"/>
      <c r="AP399" s="18"/>
      <c r="AQ399" s="18"/>
      <c r="AR399" s="18"/>
      <c r="AS399" s="18"/>
      <c r="AT399" s="18"/>
    </row>
    <row r="400" spans="1:46" s="23" customFormat="1" ht="72" hidden="1" x14ac:dyDescent="0.2">
      <c r="A400" s="19" t="s">
        <v>45</v>
      </c>
      <c r="B400" s="19" t="s">
        <v>277</v>
      </c>
      <c r="C400" s="19" t="s">
        <v>276</v>
      </c>
      <c r="D400" s="19" t="s">
        <v>33</v>
      </c>
      <c r="E400" s="19" t="s">
        <v>454</v>
      </c>
      <c r="F400" s="28" t="s">
        <v>1970</v>
      </c>
      <c r="G400" s="19" t="s">
        <v>703</v>
      </c>
      <c r="H400" s="18" t="s">
        <v>270</v>
      </c>
      <c r="I400" s="18" t="s">
        <v>274</v>
      </c>
      <c r="J400" s="17">
        <v>75000</v>
      </c>
      <c r="K400" s="35" t="s">
        <v>137</v>
      </c>
      <c r="L400" s="18"/>
      <c r="M400" s="32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6"/>
      <c r="AC400" s="36"/>
      <c r="AD400" s="17"/>
      <c r="AE400" s="18" t="s">
        <v>1330</v>
      </c>
      <c r="AF400" s="19" t="s">
        <v>3470</v>
      </c>
      <c r="AG400" s="19" t="s">
        <v>3467</v>
      </c>
      <c r="AH400" s="18" t="s">
        <v>1334</v>
      </c>
      <c r="AI400" s="19" t="s">
        <v>1571</v>
      </c>
      <c r="AJ400" s="15"/>
      <c r="AK400" s="15"/>
      <c r="AL400" s="16">
        <f t="shared" si="13"/>
        <v>75000</v>
      </c>
      <c r="AM400" s="15" t="s">
        <v>1327</v>
      </c>
      <c r="AN400" s="15" t="s">
        <v>1328</v>
      </c>
      <c r="AO400" s="18"/>
      <c r="AP400" s="18"/>
      <c r="AQ400" s="18"/>
      <c r="AR400" s="18"/>
      <c r="AS400" s="18"/>
      <c r="AT400" s="18"/>
    </row>
    <row r="401" spans="1:46" s="23" customFormat="1" ht="72" hidden="1" x14ac:dyDescent="0.2">
      <c r="A401" s="19" t="s">
        <v>45</v>
      </c>
      <c r="B401" s="19" t="s">
        <v>277</v>
      </c>
      <c r="C401" s="19" t="s">
        <v>276</v>
      </c>
      <c r="D401" s="19" t="s">
        <v>33</v>
      </c>
      <c r="E401" s="19" t="s">
        <v>454</v>
      </c>
      <c r="F401" s="28" t="s">
        <v>1971</v>
      </c>
      <c r="G401" s="19" t="s">
        <v>704</v>
      </c>
      <c r="H401" s="18" t="s">
        <v>270</v>
      </c>
      <c r="I401" s="18" t="s">
        <v>274</v>
      </c>
      <c r="J401" s="17">
        <v>75000</v>
      </c>
      <c r="K401" s="35" t="s">
        <v>137</v>
      </c>
      <c r="L401" s="18"/>
      <c r="M401" s="32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6"/>
      <c r="AC401" s="36"/>
      <c r="AD401" s="17"/>
      <c r="AE401" s="18" t="s">
        <v>1330</v>
      </c>
      <c r="AF401" s="19" t="s">
        <v>3470</v>
      </c>
      <c r="AG401" s="19" t="s">
        <v>3467</v>
      </c>
      <c r="AH401" s="18" t="s">
        <v>1334</v>
      </c>
      <c r="AI401" s="19" t="s">
        <v>1571</v>
      </c>
      <c r="AJ401" s="15"/>
      <c r="AK401" s="15"/>
      <c r="AL401" s="16">
        <f t="shared" si="13"/>
        <v>75000</v>
      </c>
      <c r="AM401" s="15" t="s">
        <v>1327</v>
      </c>
      <c r="AN401" s="15" t="s">
        <v>1328</v>
      </c>
      <c r="AO401" s="18"/>
      <c r="AP401" s="18"/>
      <c r="AQ401" s="18"/>
      <c r="AR401" s="18"/>
      <c r="AS401" s="18"/>
      <c r="AT401" s="18"/>
    </row>
    <row r="402" spans="1:46" s="23" customFormat="1" ht="72" hidden="1" x14ac:dyDescent="0.2">
      <c r="A402" s="19" t="s">
        <v>45</v>
      </c>
      <c r="B402" s="19" t="s">
        <v>277</v>
      </c>
      <c r="C402" s="19" t="s">
        <v>276</v>
      </c>
      <c r="D402" s="19" t="s">
        <v>33</v>
      </c>
      <c r="E402" s="19" t="s">
        <v>454</v>
      </c>
      <c r="F402" s="28" t="s">
        <v>1972</v>
      </c>
      <c r="G402" s="19" t="s">
        <v>705</v>
      </c>
      <c r="H402" s="18" t="s">
        <v>270</v>
      </c>
      <c r="I402" s="18" t="s">
        <v>274</v>
      </c>
      <c r="J402" s="17">
        <v>75000</v>
      </c>
      <c r="K402" s="35" t="s">
        <v>137</v>
      </c>
      <c r="L402" s="18"/>
      <c r="M402" s="32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6"/>
      <c r="AC402" s="36"/>
      <c r="AD402" s="17"/>
      <c r="AE402" s="18" t="s">
        <v>1330</v>
      </c>
      <c r="AF402" s="19" t="s">
        <v>3470</v>
      </c>
      <c r="AG402" s="19" t="s">
        <v>3467</v>
      </c>
      <c r="AH402" s="18" t="s">
        <v>1334</v>
      </c>
      <c r="AI402" s="19" t="s">
        <v>1571</v>
      </c>
      <c r="AJ402" s="15"/>
      <c r="AK402" s="15"/>
      <c r="AL402" s="16">
        <f t="shared" si="13"/>
        <v>75000</v>
      </c>
      <c r="AM402" s="15" t="s">
        <v>1327</v>
      </c>
      <c r="AN402" s="15" t="s">
        <v>1328</v>
      </c>
      <c r="AO402" s="18"/>
      <c r="AP402" s="18"/>
      <c r="AQ402" s="18"/>
      <c r="AR402" s="18"/>
      <c r="AS402" s="18"/>
      <c r="AT402" s="18"/>
    </row>
    <row r="403" spans="1:46" s="23" customFormat="1" ht="72" hidden="1" x14ac:dyDescent="0.2">
      <c r="A403" s="19" t="s">
        <v>45</v>
      </c>
      <c r="B403" s="19" t="s">
        <v>277</v>
      </c>
      <c r="C403" s="19" t="s">
        <v>276</v>
      </c>
      <c r="D403" s="19" t="s">
        <v>33</v>
      </c>
      <c r="E403" s="19" t="s">
        <v>454</v>
      </c>
      <c r="F403" s="28" t="s">
        <v>1973</v>
      </c>
      <c r="G403" s="19" t="s">
        <v>706</v>
      </c>
      <c r="H403" s="18" t="s">
        <v>270</v>
      </c>
      <c r="I403" s="18" t="s">
        <v>274</v>
      </c>
      <c r="J403" s="17">
        <v>75000</v>
      </c>
      <c r="K403" s="35" t="s">
        <v>137</v>
      </c>
      <c r="L403" s="18"/>
      <c r="M403" s="32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6"/>
      <c r="AC403" s="36"/>
      <c r="AD403" s="17"/>
      <c r="AE403" s="18" t="s">
        <v>1330</v>
      </c>
      <c r="AF403" s="19" t="s">
        <v>3470</v>
      </c>
      <c r="AG403" s="19" t="s">
        <v>3467</v>
      </c>
      <c r="AH403" s="18" t="s">
        <v>1334</v>
      </c>
      <c r="AI403" s="19" t="s">
        <v>1571</v>
      </c>
      <c r="AJ403" s="15"/>
      <c r="AK403" s="15"/>
      <c r="AL403" s="16">
        <f t="shared" si="13"/>
        <v>75000</v>
      </c>
      <c r="AM403" s="15" t="s">
        <v>1327</v>
      </c>
      <c r="AN403" s="15" t="s">
        <v>1328</v>
      </c>
      <c r="AO403" s="18"/>
      <c r="AP403" s="18"/>
      <c r="AQ403" s="18"/>
      <c r="AR403" s="18"/>
      <c r="AS403" s="18"/>
      <c r="AT403" s="18"/>
    </row>
    <row r="404" spans="1:46" s="23" customFormat="1" ht="72" hidden="1" x14ac:dyDescent="0.2">
      <c r="A404" s="19" t="s">
        <v>45</v>
      </c>
      <c r="B404" s="19" t="s">
        <v>277</v>
      </c>
      <c r="C404" s="19" t="s">
        <v>276</v>
      </c>
      <c r="D404" s="19" t="s">
        <v>33</v>
      </c>
      <c r="E404" s="19" t="s">
        <v>454</v>
      </c>
      <c r="F404" s="28" t="s">
        <v>1974</v>
      </c>
      <c r="G404" s="19" t="s">
        <v>707</v>
      </c>
      <c r="H404" s="18" t="s">
        <v>270</v>
      </c>
      <c r="I404" s="18" t="s">
        <v>274</v>
      </c>
      <c r="J404" s="17">
        <v>65000</v>
      </c>
      <c r="K404" s="35" t="s">
        <v>137</v>
      </c>
      <c r="L404" s="18"/>
      <c r="M404" s="32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6"/>
      <c r="AC404" s="36"/>
      <c r="AD404" s="17"/>
      <c r="AE404" s="18" t="s">
        <v>1330</v>
      </c>
      <c r="AF404" s="19" t="s">
        <v>3470</v>
      </c>
      <c r="AG404" s="19" t="s">
        <v>3467</v>
      </c>
      <c r="AH404" s="18" t="s">
        <v>1334</v>
      </c>
      <c r="AI404" s="19" t="s">
        <v>1571</v>
      </c>
      <c r="AJ404" s="15"/>
      <c r="AK404" s="15"/>
      <c r="AL404" s="16">
        <f t="shared" si="13"/>
        <v>65000</v>
      </c>
      <c r="AM404" s="15" t="s">
        <v>1327</v>
      </c>
      <c r="AN404" s="15" t="s">
        <v>1328</v>
      </c>
      <c r="AO404" s="18"/>
      <c r="AP404" s="18"/>
      <c r="AQ404" s="18"/>
      <c r="AR404" s="18"/>
      <c r="AS404" s="18"/>
      <c r="AT404" s="18"/>
    </row>
    <row r="405" spans="1:46" s="23" customFormat="1" ht="72" hidden="1" x14ac:dyDescent="0.2">
      <c r="A405" s="19" t="s">
        <v>45</v>
      </c>
      <c r="B405" s="19" t="s">
        <v>277</v>
      </c>
      <c r="C405" s="19" t="s">
        <v>276</v>
      </c>
      <c r="D405" s="19" t="s">
        <v>33</v>
      </c>
      <c r="E405" s="19" t="s">
        <v>454</v>
      </c>
      <c r="F405" s="28" t="s">
        <v>1975</v>
      </c>
      <c r="G405" s="19" t="s">
        <v>708</v>
      </c>
      <c r="H405" s="18" t="s">
        <v>387</v>
      </c>
      <c r="I405" s="18" t="s">
        <v>274</v>
      </c>
      <c r="J405" s="17">
        <v>48000</v>
      </c>
      <c r="K405" s="35" t="s">
        <v>137</v>
      </c>
      <c r="L405" s="18"/>
      <c r="M405" s="32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6"/>
      <c r="AC405" s="36"/>
      <c r="AD405" s="17"/>
      <c r="AE405" s="18" t="s">
        <v>1330</v>
      </c>
      <c r="AF405" s="19" t="s">
        <v>3470</v>
      </c>
      <c r="AG405" s="19" t="s">
        <v>3467</v>
      </c>
      <c r="AH405" s="18" t="s">
        <v>1334</v>
      </c>
      <c r="AI405" s="19" t="s">
        <v>1571</v>
      </c>
      <c r="AJ405" s="15"/>
      <c r="AK405" s="15"/>
      <c r="AL405" s="16">
        <f t="shared" si="13"/>
        <v>48000</v>
      </c>
      <c r="AM405" s="15" t="s">
        <v>1327</v>
      </c>
      <c r="AN405" s="15" t="s">
        <v>1328</v>
      </c>
      <c r="AO405" s="18"/>
      <c r="AP405" s="18"/>
      <c r="AQ405" s="18"/>
      <c r="AR405" s="18"/>
      <c r="AS405" s="18"/>
      <c r="AT405" s="18"/>
    </row>
    <row r="406" spans="1:46" s="23" customFormat="1" ht="72" hidden="1" x14ac:dyDescent="0.2">
      <c r="A406" s="19" t="s">
        <v>45</v>
      </c>
      <c r="B406" s="19" t="s">
        <v>277</v>
      </c>
      <c r="C406" s="19" t="s">
        <v>276</v>
      </c>
      <c r="D406" s="19" t="s">
        <v>33</v>
      </c>
      <c r="E406" s="19" t="s">
        <v>454</v>
      </c>
      <c r="F406" s="28" t="s">
        <v>1976</v>
      </c>
      <c r="G406" s="19" t="s">
        <v>709</v>
      </c>
      <c r="H406" s="18" t="s">
        <v>272</v>
      </c>
      <c r="I406" s="18" t="s">
        <v>274</v>
      </c>
      <c r="J406" s="17">
        <v>54000</v>
      </c>
      <c r="K406" s="35" t="s">
        <v>137</v>
      </c>
      <c r="L406" s="18"/>
      <c r="M406" s="32"/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6" t="s">
        <v>2887</v>
      </c>
      <c r="AC406" s="36" t="s">
        <v>2887</v>
      </c>
      <c r="AD406" s="17"/>
      <c r="AE406" s="18" t="s">
        <v>2876</v>
      </c>
      <c r="AF406" s="19" t="s">
        <v>2457</v>
      </c>
      <c r="AG406" s="19" t="s">
        <v>2457</v>
      </c>
      <c r="AH406" s="18" t="s">
        <v>1334</v>
      </c>
      <c r="AI406" s="19" t="s">
        <v>1571</v>
      </c>
      <c r="AJ406" s="15"/>
      <c r="AK406" s="17">
        <v>54000</v>
      </c>
      <c r="AL406" s="16">
        <f t="shared" si="13"/>
        <v>0</v>
      </c>
      <c r="AM406" s="15" t="s">
        <v>1327</v>
      </c>
      <c r="AN406" s="15" t="s">
        <v>1328</v>
      </c>
      <c r="AO406" s="18"/>
      <c r="AP406" s="18"/>
      <c r="AQ406" s="18"/>
      <c r="AR406" s="18"/>
      <c r="AS406" s="18"/>
      <c r="AT406" s="18"/>
    </row>
    <row r="407" spans="1:46" s="23" customFormat="1" ht="72" hidden="1" x14ac:dyDescent="0.2">
      <c r="A407" s="19" t="s">
        <v>45</v>
      </c>
      <c r="B407" s="19" t="s">
        <v>277</v>
      </c>
      <c r="C407" s="19" t="s">
        <v>276</v>
      </c>
      <c r="D407" s="19" t="s">
        <v>33</v>
      </c>
      <c r="E407" s="19" t="s">
        <v>454</v>
      </c>
      <c r="F407" s="28" t="s">
        <v>1977</v>
      </c>
      <c r="G407" s="19" t="s">
        <v>710</v>
      </c>
      <c r="H407" s="18" t="s">
        <v>319</v>
      </c>
      <c r="I407" s="18" t="s">
        <v>274</v>
      </c>
      <c r="J407" s="17">
        <v>120000</v>
      </c>
      <c r="K407" s="35" t="s">
        <v>137</v>
      </c>
      <c r="L407" s="18"/>
      <c r="M407" s="32"/>
      <c r="N407" s="53">
        <v>43887</v>
      </c>
      <c r="O407" s="18"/>
      <c r="P407" s="36"/>
      <c r="Q407" s="18"/>
      <c r="R407" s="18"/>
      <c r="S407" s="18"/>
      <c r="T407" s="18"/>
      <c r="U407" s="18"/>
      <c r="V407" s="53"/>
      <c r="W407" s="17"/>
      <c r="X407" s="32"/>
      <c r="Y407" s="36"/>
      <c r="Z407" s="17"/>
      <c r="AA407" s="36"/>
      <c r="AB407" s="36"/>
      <c r="AC407" s="36"/>
      <c r="AD407" s="17"/>
      <c r="AE407" s="18" t="s">
        <v>1330</v>
      </c>
      <c r="AF407" s="19" t="s">
        <v>3470</v>
      </c>
      <c r="AG407" s="19" t="s">
        <v>3467</v>
      </c>
      <c r="AH407" s="18" t="s">
        <v>1334</v>
      </c>
      <c r="AI407" s="19" t="s">
        <v>1571</v>
      </c>
      <c r="AJ407" s="15"/>
      <c r="AK407" s="15"/>
      <c r="AL407" s="16">
        <f t="shared" si="13"/>
        <v>120000</v>
      </c>
      <c r="AM407" s="15" t="s">
        <v>1327</v>
      </c>
      <c r="AN407" s="15" t="s">
        <v>1328</v>
      </c>
      <c r="AO407" s="18"/>
      <c r="AP407" s="18"/>
      <c r="AQ407" s="18"/>
      <c r="AR407" s="18"/>
      <c r="AS407" s="18"/>
      <c r="AT407" s="18"/>
    </row>
    <row r="408" spans="1:46" s="23" customFormat="1" ht="72" hidden="1" x14ac:dyDescent="0.2">
      <c r="A408" s="19" t="s">
        <v>45</v>
      </c>
      <c r="B408" s="19" t="s">
        <v>277</v>
      </c>
      <c r="C408" s="19" t="s">
        <v>276</v>
      </c>
      <c r="D408" s="19" t="s">
        <v>33</v>
      </c>
      <c r="E408" s="19" t="s">
        <v>454</v>
      </c>
      <c r="F408" s="28" t="s">
        <v>1978</v>
      </c>
      <c r="G408" s="19" t="s">
        <v>711</v>
      </c>
      <c r="H408" s="18" t="s">
        <v>319</v>
      </c>
      <c r="I408" s="18" t="s">
        <v>274</v>
      </c>
      <c r="J408" s="17">
        <v>100000</v>
      </c>
      <c r="K408" s="35" t="s">
        <v>137</v>
      </c>
      <c r="L408" s="18"/>
      <c r="M408" s="32"/>
      <c r="N408" s="53">
        <v>43887</v>
      </c>
      <c r="O408" s="18"/>
      <c r="P408" s="36"/>
      <c r="Q408" s="18"/>
      <c r="R408" s="18"/>
      <c r="S408" s="18"/>
      <c r="T408" s="18"/>
      <c r="U408" s="18"/>
      <c r="V408" s="53"/>
      <c r="W408" s="17"/>
      <c r="X408" s="32"/>
      <c r="Y408" s="36"/>
      <c r="Z408" s="17"/>
      <c r="AA408" s="36"/>
      <c r="AB408" s="36"/>
      <c r="AC408" s="36"/>
      <c r="AD408" s="17"/>
      <c r="AE408" s="18" t="s">
        <v>1330</v>
      </c>
      <c r="AF408" s="19" t="s">
        <v>3470</v>
      </c>
      <c r="AG408" s="19" t="s">
        <v>3467</v>
      </c>
      <c r="AH408" s="18" t="s">
        <v>1334</v>
      </c>
      <c r="AI408" s="19" t="s">
        <v>1571</v>
      </c>
      <c r="AJ408" s="15"/>
      <c r="AK408" s="15"/>
      <c r="AL408" s="16">
        <f t="shared" si="13"/>
        <v>100000</v>
      </c>
      <c r="AM408" s="15" t="s">
        <v>1327</v>
      </c>
      <c r="AN408" s="15" t="s">
        <v>1328</v>
      </c>
      <c r="AO408" s="18"/>
      <c r="AP408" s="18"/>
      <c r="AQ408" s="18"/>
      <c r="AR408" s="18"/>
      <c r="AS408" s="18"/>
      <c r="AT408" s="18"/>
    </row>
    <row r="409" spans="1:46" s="23" customFormat="1" ht="72" hidden="1" x14ac:dyDescent="0.2">
      <c r="A409" s="19" t="s">
        <v>45</v>
      </c>
      <c r="B409" s="19" t="s">
        <v>277</v>
      </c>
      <c r="C409" s="19" t="s">
        <v>276</v>
      </c>
      <c r="D409" s="19" t="s">
        <v>33</v>
      </c>
      <c r="E409" s="19" t="s">
        <v>454</v>
      </c>
      <c r="F409" s="28" t="s">
        <v>1979</v>
      </c>
      <c r="G409" s="19" t="s">
        <v>712</v>
      </c>
      <c r="H409" s="18" t="s">
        <v>317</v>
      </c>
      <c r="I409" s="18" t="s">
        <v>274</v>
      </c>
      <c r="J409" s="17">
        <v>250000</v>
      </c>
      <c r="K409" s="35" t="s">
        <v>137</v>
      </c>
      <c r="L409" s="18"/>
      <c r="M409" s="32"/>
      <c r="N409" s="53">
        <v>43887</v>
      </c>
      <c r="O409" s="18"/>
      <c r="P409" s="36"/>
      <c r="Q409" s="18"/>
      <c r="R409" s="18"/>
      <c r="S409" s="18"/>
      <c r="T409" s="18"/>
      <c r="U409" s="18"/>
      <c r="V409" s="53"/>
      <c r="W409" s="17"/>
      <c r="X409" s="32"/>
      <c r="Y409" s="36"/>
      <c r="Z409" s="17"/>
      <c r="AA409" s="36"/>
      <c r="AB409" s="36"/>
      <c r="AC409" s="36"/>
      <c r="AD409" s="17"/>
      <c r="AE409" s="18" t="s">
        <v>1330</v>
      </c>
      <c r="AF409" s="19" t="s">
        <v>3470</v>
      </c>
      <c r="AG409" s="19" t="s">
        <v>3467</v>
      </c>
      <c r="AH409" s="18" t="s">
        <v>1334</v>
      </c>
      <c r="AI409" s="19" t="s">
        <v>1571</v>
      </c>
      <c r="AJ409" s="15"/>
      <c r="AK409" s="15"/>
      <c r="AL409" s="16">
        <f t="shared" si="13"/>
        <v>250000</v>
      </c>
      <c r="AM409" s="15" t="s">
        <v>1327</v>
      </c>
      <c r="AN409" s="15" t="s">
        <v>1328</v>
      </c>
      <c r="AO409" s="18"/>
      <c r="AP409" s="18"/>
      <c r="AQ409" s="18"/>
      <c r="AR409" s="18"/>
      <c r="AS409" s="18"/>
      <c r="AT409" s="18"/>
    </row>
    <row r="410" spans="1:46" s="23" customFormat="1" ht="72" hidden="1" x14ac:dyDescent="0.2">
      <c r="A410" s="19" t="s">
        <v>45</v>
      </c>
      <c r="B410" s="19" t="s">
        <v>277</v>
      </c>
      <c r="C410" s="19" t="s">
        <v>276</v>
      </c>
      <c r="D410" s="19" t="s">
        <v>33</v>
      </c>
      <c r="E410" s="19" t="s">
        <v>454</v>
      </c>
      <c r="F410" s="28" t="s">
        <v>1980</v>
      </c>
      <c r="G410" s="19" t="s">
        <v>713</v>
      </c>
      <c r="H410" s="18" t="s">
        <v>317</v>
      </c>
      <c r="I410" s="18" t="s">
        <v>274</v>
      </c>
      <c r="J410" s="17">
        <v>150000</v>
      </c>
      <c r="K410" s="35" t="s">
        <v>137</v>
      </c>
      <c r="L410" s="18"/>
      <c r="M410" s="32"/>
      <c r="N410" s="53">
        <v>43887</v>
      </c>
      <c r="O410" s="18"/>
      <c r="P410" s="36"/>
      <c r="Q410" s="18"/>
      <c r="R410" s="18"/>
      <c r="S410" s="18"/>
      <c r="T410" s="18"/>
      <c r="U410" s="18"/>
      <c r="V410" s="53"/>
      <c r="W410" s="17"/>
      <c r="X410" s="32"/>
      <c r="Y410" s="36"/>
      <c r="Z410" s="17"/>
      <c r="AA410" s="36"/>
      <c r="AB410" s="36"/>
      <c r="AC410" s="36"/>
      <c r="AD410" s="17"/>
      <c r="AE410" s="18" t="s">
        <v>1330</v>
      </c>
      <c r="AF410" s="19" t="s">
        <v>3470</v>
      </c>
      <c r="AG410" s="19" t="s">
        <v>3467</v>
      </c>
      <c r="AH410" s="18" t="s">
        <v>1334</v>
      </c>
      <c r="AI410" s="19" t="s">
        <v>1571</v>
      </c>
      <c r="AJ410" s="15"/>
      <c r="AK410" s="15"/>
      <c r="AL410" s="16">
        <f t="shared" si="13"/>
        <v>150000</v>
      </c>
      <c r="AM410" s="15" t="s">
        <v>1327</v>
      </c>
      <c r="AN410" s="15" t="s">
        <v>1328</v>
      </c>
      <c r="AO410" s="18"/>
      <c r="AP410" s="18"/>
      <c r="AQ410" s="18"/>
      <c r="AR410" s="18"/>
      <c r="AS410" s="18"/>
      <c r="AT410" s="18"/>
    </row>
    <row r="411" spans="1:46" s="23" customFormat="1" ht="72" hidden="1" x14ac:dyDescent="0.2">
      <c r="A411" s="19" t="s">
        <v>45</v>
      </c>
      <c r="B411" s="19" t="s">
        <v>277</v>
      </c>
      <c r="C411" s="19" t="s">
        <v>276</v>
      </c>
      <c r="D411" s="19" t="s">
        <v>33</v>
      </c>
      <c r="E411" s="19" t="s">
        <v>454</v>
      </c>
      <c r="F411" s="28" t="s">
        <v>1981</v>
      </c>
      <c r="G411" s="19" t="s">
        <v>714</v>
      </c>
      <c r="H411" s="18" t="s">
        <v>270</v>
      </c>
      <c r="I411" s="18" t="s">
        <v>274</v>
      </c>
      <c r="J411" s="17">
        <v>48000</v>
      </c>
      <c r="K411" s="35" t="s">
        <v>137</v>
      </c>
      <c r="L411" s="18"/>
      <c r="M411" s="32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6"/>
      <c r="AC411" s="36"/>
      <c r="AD411" s="17"/>
      <c r="AE411" s="18" t="s">
        <v>1330</v>
      </c>
      <c r="AF411" s="19" t="s">
        <v>3470</v>
      </c>
      <c r="AG411" s="19" t="s">
        <v>3467</v>
      </c>
      <c r="AH411" s="18" t="s">
        <v>1334</v>
      </c>
      <c r="AI411" s="19" t="s">
        <v>1571</v>
      </c>
      <c r="AJ411" s="15"/>
      <c r="AK411" s="15"/>
      <c r="AL411" s="16">
        <f t="shared" si="13"/>
        <v>48000</v>
      </c>
      <c r="AM411" s="15" t="s">
        <v>1327</v>
      </c>
      <c r="AN411" s="15" t="s">
        <v>1328</v>
      </c>
      <c r="AO411" s="18"/>
      <c r="AP411" s="18"/>
      <c r="AQ411" s="18"/>
      <c r="AR411" s="18"/>
      <c r="AS411" s="18"/>
      <c r="AT411" s="18"/>
    </row>
    <row r="412" spans="1:46" s="23" customFormat="1" ht="72" hidden="1" x14ac:dyDescent="0.2">
      <c r="A412" s="19" t="s">
        <v>45</v>
      </c>
      <c r="B412" s="19" t="s">
        <v>277</v>
      </c>
      <c r="C412" s="19" t="s">
        <v>276</v>
      </c>
      <c r="D412" s="19" t="s">
        <v>33</v>
      </c>
      <c r="E412" s="19" t="s">
        <v>454</v>
      </c>
      <c r="F412" s="28" t="s">
        <v>1982</v>
      </c>
      <c r="G412" s="19" t="s">
        <v>715</v>
      </c>
      <c r="H412" s="18" t="s">
        <v>270</v>
      </c>
      <c r="I412" s="18" t="s">
        <v>335</v>
      </c>
      <c r="J412" s="17">
        <v>27000</v>
      </c>
      <c r="K412" s="35" t="s">
        <v>137</v>
      </c>
      <c r="L412" s="18"/>
      <c r="M412" s="32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6"/>
      <c r="AC412" s="36"/>
      <c r="AD412" s="17"/>
      <c r="AE412" s="18" t="s">
        <v>1330</v>
      </c>
      <c r="AF412" s="19" t="s">
        <v>3470</v>
      </c>
      <c r="AG412" s="19" t="s">
        <v>3467</v>
      </c>
      <c r="AH412" s="18" t="s">
        <v>1334</v>
      </c>
      <c r="AI412" s="19" t="s">
        <v>1571</v>
      </c>
      <c r="AJ412" s="15"/>
      <c r="AK412" s="15"/>
      <c r="AL412" s="16">
        <f t="shared" si="13"/>
        <v>27000</v>
      </c>
      <c r="AM412" s="15" t="s">
        <v>1327</v>
      </c>
      <c r="AN412" s="15" t="s">
        <v>1328</v>
      </c>
      <c r="AO412" s="18"/>
      <c r="AP412" s="18"/>
      <c r="AQ412" s="18"/>
      <c r="AR412" s="18"/>
      <c r="AS412" s="18"/>
      <c r="AT412" s="18"/>
    </row>
    <row r="413" spans="1:46" s="23" customFormat="1" ht="72" hidden="1" x14ac:dyDescent="0.2">
      <c r="A413" s="19" t="s">
        <v>45</v>
      </c>
      <c r="B413" s="19" t="s">
        <v>277</v>
      </c>
      <c r="C413" s="19" t="s">
        <v>276</v>
      </c>
      <c r="D413" s="19" t="s">
        <v>33</v>
      </c>
      <c r="E413" s="19" t="s">
        <v>454</v>
      </c>
      <c r="F413" s="28" t="s">
        <v>1983</v>
      </c>
      <c r="G413" s="19" t="s">
        <v>716</v>
      </c>
      <c r="H413" s="18" t="s">
        <v>270</v>
      </c>
      <c r="I413" s="18" t="s">
        <v>335</v>
      </c>
      <c r="J413" s="17">
        <v>27000</v>
      </c>
      <c r="K413" s="35" t="s">
        <v>137</v>
      </c>
      <c r="L413" s="18"/>
      <c r="M413" s="32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6"/>
      <c r="AC413" s="36"/>
      <c r="AD413" s="17"/>
      <c r="AE413" s="18" t="s">
        <v>1330</v>
      </c>
      <c r="AF413" s="19" t="s">
        <v>3470</v>
      </c>
      <c r="AG413" s="19" t="s">
        <v>3467</v>
      </c>
      <c r="AH413" s="18" t="s">
        <v>1334</v>
      </c>
      <c r="AI413" s="19" t="s">
        <v>1571</v>
      </c>
      <c r="AJ413" s="15"/>
      <c r="AK413" s="15"/>
      <c r="AL413" s="16">
        <f t="shared" si="13"/>
        <v>27000</v>
      </c>
      <c r="AM413" s="15" t="s">
        <v>1327</v>
      </c>
      <c r="AN413" s="15" t="s">
        <v>1328</v>
      </c>
      <c r="AO413" s="18"/>
      <c r="AP413" s="18"/>
      <c r="AQ413" s="18"/>
      <c r="AR413" s="18"/>
      <c r="AS413" s="18"/>
      <c r="AT413" s="18"/>
    </row>
    <row r="414" spans="1:46" s="23" customFormat="1" ht="72" hidden="1" x14ac:dyDescent="0.2">
      <c r="A414" s="19" t="s">
        <v>45</v>
      </c>
      <c r="B414" s="19" t="s">
        <v>277</v>
      </c>
      <c r="C414" s="19" t="s">
        <v>276</v>
      </c>
      <c r="D414" s="19" t="s">
        <v>33</v>
      </c>
      <c r="E414" s="19" t="s">
        <v>454</v>
      </c>
      <c r="F414" s="28" t="s">
        <v>1984</v>
      </c>
      <c r="G414" s="19" t="s">
        <v>717</v>
      </c>
      <c r="H414" s="18" t="s">
        <v>270</v>
      </c>
      <c r="I414" s="18" t="s">
        <v>718</v>
      </c>
      <c r="J414" s="17">
        <v>22000</v>
      </c>
      <c r="K414" s="35" t="s">
        <v>137</v>
      </c>
      <c r="L414" s="18"/>
      <c r="M414" s="32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6"/>
      <c r="AC414" s="36"/>
      <c r="AD414" s="17"/>
      <c r="AE414" s="18" t="s">
        <v>1330</v>
      </c>
      <c r="AF414" s="19" t="s">
        <v>3470</v>
      </c>
      <c r="AG414" s="19" t="s">
        <v>3467</v>
      </c>
      <c r="AH414" s="18" t="s">
        <v>1334</v>
      </c>
      <c r="AI414" s="19" t="s">
        <v>1571</v>
      </c>
      <c r="AJ414" s="15"/>
      <c r="AK414" s="15"/>
      <c r="AL414" s="16">
        <f t="shared" si="13"/>
        <v>22000</v>
      </c>
      <c r="AM414" s="15" t="s">
        <v>1327</v>
      </c>
      <c r="AN414" s="15" t="s">
        <v>1328</v>
      </c>
      <c r="AO414" s="18"/>
      <c r="AP414" s="18"/>
      <c r="AQ414" s="18"/>
      <c r="AR414" s="18"/>
      <c r="AS414" s="18"/>
      <c r="AT414" s="18"/>
    </row>
    <row r="415" spans="1:46" s="23" customFormat="1" ht="72" hidden="1" x14ac:dyDescent="0.2">
      <c r="A415" s="19" t="s">
        <v>45</v>
      </c>
      <c r="B415" s="19" t="s">
        <v>277</v>
      </c>
      <c r="C415" s="19" t="s">
        <v>276</v>
      </c>
      <c r="D415" s="19" t="s">
        <v>33</v>
      </c>
      <c r="E415" s="19" t="s">
        <v>454</v>
      </c>
      <c r="F415" s="28" t="s">
        <v>1985</v>
      </c>
      <c r="G415" s="19" t="s">
        <v>719</v>
      </c>
      <c r="H415" s="18" t="s">
        <v>270</v>
      </c>
      <c r="I415" s="18" t="s">
        <v>718</v>
      </c>
      <c r="J415" s="17">
        <v>20000</v>
      </c>
      <c r="K415" s="35" t="s">
        <v>137</v>
      </c>
      <c r="L415" s="18"/>
      <c r="M415" s="32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6"/>
      <c r="AC415" s="36"/>
      <c r="AD415" s="17"/>
      <c r="AE415" s="18" t="s">
        <v>1330</v>
      </c>
      <c r="AF415" s="19" t="s">
        <v>3470</v>
      </c>
      <c r="AG415" s="19" t="s">
        <v>3467</v>
      </c>
      <c r="AH415" s="18" t="s">
        <v>1334</v>
      </c>
      <c r="AI415" s="19" t="s">
        <v>1571</v>
      </c>
      <c r="AJ415" s="15"/>
      <c r="AK415" s="15"/>
      <c r="AL415" s="16">
        <f t="shared" si="13"/>
        <v>20000</v>
      </c>
      <c r="AM415" s="15" t="s">
        <v>1327</v>
      </c>
      <c r="AN415" s="15" t="s">
        <v>1328</v>
      </c>
      <c r="AO415" s="18"/>
      <c r="AP415" s="18"/>
      <c r="AQ415" s="18"/>
      <c r="AR415" s="18"/>
      <c r="AS415" s="18"/>
      <c r="AT415" s="18"/>
    </row>
    <row r="416" spans="1:46" s="23" customFormat="1" ht="72" hidden="1" x14ac:dyDescent="0.2">
      <c r="A416" s="19" t="s">
        <v>45</v>
      </c>
      <c r="B416" s="19" t="s">
        <v>277</v>
      </c>
      <c r="C416" s="19" t="s">
        <v>276</v>
      </c>
      <c r="D416" s="19" t="s">
        <v>33</v>
      </c>
      <c r="E416" s="19" t="s">
        <v>454</v>
      </c>
      <c r="F416" s="28" t="s">
        <v>1986</v>
      </c>
      <c r="G416" s="19" t="s">
        <v>720</v>
      </c>
      <c r="H416" s="18" t="s">
        <v>303</v>
      </c>
      <c r="I416" s="18" t="s">
        <v>274</v>
      </c>
      <c r="J416" s="17">
        <v>70000</v>
      </c>
      <c r="K416" s="35" t="s">
        <v>137</v>
      </c>
      <c r="L416" s="18"/>
      <c r="M416" s="32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6"/>
      <c r="AC416" s="36"/>
      <c r="AD416" s="17"/>
      <c r="AE416" s="18" t="s">
        <v>1330</v>
      </c>
      <c r="AF416" s="19" t="s">
        <v>3470</v>
      </c>
      <c r="AG416" s="19" t="s">
        <v>3467</v>
      </c>
      <c r="AH416" s="18" t="s">
        <v>1334</v>
      </c>
      <c r="AI416" s="19" t="s">
        <v>1571</v>
      </c>
      <c r="AJ416" s="15"/>
      <c r="AK416" s="15"/>
      <c r="AL416" s="16">
        <f t="shared" si="13"/>
        <v>70000</v>
      </c>
      <c r="AM416" s="15" t="s">
        <v>1327</v>
      </c>
      <c r="AN416" s="15" t="s">
        <v>1328</v>
      </c>
      <c r="AO416" s="18"/>
      <c r="AP416" s="18"/>
      <c r="AQ416" s="18"/>
      <c r="AR416" s="18"/>
      <c r="AS416" s="18"/>
      <c r="AT416" s="18"/>
    </row>
    <row r="417" spans="1:46" s="23" customFormat="1" ht="72" hidden="1" x14ac:dyDescent="0.2">
      <c r="A417" s="19" t="s">
        <v>45</v>
      </c>
      <c r="B417" s="19" t="s">
        <v>277</v>
      </c>
      <c r="C417" s="19" t="s">
        <v>276</v>
      </c>
      <c r="D417" s="19" t="s">
        <v>33</v>
      </c>
      <c r="E417" s="19" t="s">
        <v>454</v>
      </c>
      <c r="F417" s="28" t="s">
        <v>1987</v>
      </c>
      <c r="G417" s="19" t="s">
        <v>721</v>
      </c>
      <c r="H417" s="18" t="s">
        <v>317</v>
      </c>
      <c r="I417" s="18" t="s">
        <v>274</v>
      </c>
      <c r="J417" s="17">
        <v>30000</v>
      </c>
      <c r="K417" s="35" t="s">
        <v>137</v>
      </c>
      <c r="L417" s="18"/>
      <c r="M417" s="32"/>
      <c r="N417" s="53">
        <v>43887</v>
      </c>
      <c r="O417" s="18"/>
      <c r="P417" s="36"/>
      <c r="Q417" s="18"/>
      <c r="R417" s="18"/>
      <c r="S417" s="18"/>
      <c r="T417" s="18"/>
      <c r="U417" s="18"/>
      <c r="V417" s="53"/>
      <c r="W417" s="17"/>
      <c r="X417" s="32"/>
      <c r="Y417" s="36"/>
      <c r="Z417" s="17"/>
      <c r="AA417" s="36"/>
      <c r="AB417" s="36"/>
      <c r="AC417" s="36"/>
      <c r="AD417" s="17"/>
      <c r="AE417" s="18" t="s">
        <v>1330</v>
      </c>
      <c r="AF417" s="19" t="s">
        <v>3470</v>
      </c>
      <c r="AG417" s="19" t="s">
        <v>3467</v>
      </c>
      <c r="AH417" s="18" t="s">
        <v>1334</v>
      </c>
      <c r="AI417" s="19" t="s">
        <v>1571</v>
      </c>
      <c r="AJ417" s="15"/>
      <c r="AK417" s="15"/>
      <c r="AL417" s="16">
        <f t="shared" si="13"/>
        <v>30000</v>
      </c>
      <c r="AM417" s="15" t="s">
        <v>1327</v>
      </c>
      <c r="AN417" s="15" t="s">
        <v>1328</v>
      </c>
      <c r="AO417" s="18"/>
      <c r="AP417" s="18"/>
      <c r="AQ417" s="18"/>
      <c r="AR417" s="18"/>
      <c r="AS417" s="18"/>
      <c r="AT417" s="18"/>
    </row>
    <row r="418" spans="1:46" s="23" customFormat="1" ht="72" hidden="1" x14ac:dyDescent="0.2">
      <c r="A418" s="19" t="s">
        <v>45</v>
      </c>
      <c r="B418" s="19" t="s">
        <v>277</v>
      </c>
      <c r="C418" s="19" t="s">
        <v>276</v>
      </c>
      <c r="D418" s="19" t="s">
        <v>11</v>
      </c>
      <c r="E418" s="19" t="s">
        <v>310</v>
      </c>
      <c r="F418" s="28" t="s">
        <v>1988</v>
      </c>
      <c r="G418" s="19" t="s">
        <v>722</v>
      </c>
      <c r="H418" s="18" t="s">
        <v>303</v>
      </c>
      <c r="I418" s="18" t="s">
        <v>268</v>
      </c>
      <c r="J418" s="17">
        <v>55000</v>
      </c>
      <c r="K418" s="35" t="s">
        <v>137</v>
      </c>
      <c r="L418" s="18"/>
      <c r="M418" s="32"/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6"/>
      <c r="AC418" s="36"/>
      <c r="AD418" s="17"/>
      <c r="AE418" s="18" t="s">
        <v>2890</v>
      </c>
      <c r="AF418" s="19"/>
      <c r="AG418" s="19" t="s">
        <v>2456</v>
      </c>
      <c r="AH418" s="18" t="s">
        <v>1334</v>
      </c>
      <c r="AI418" s="19" t="s">
        <v>1571</v>
      </c>
      <c r="AJ418" s="17">
        <v>55000</v>
      </c>
      <c r="AK418" s="15"/>
      <c r="AL418" s="16">
        <f t="shared" si="13"/>
        <v>0</v>
      </c>
      <c r="AM418" s="15" t="s">
        <v>1331</v>
      </c>
      <c r="AN418" s="15" t="s">
        <v>1331</v>
      </c>
      <c r="AO418" s="18"/>
      <c r="AP418" s="18"/>
      <c r="AQ418" s="18"/>
      <c r="AR418" s="18"/>
      <c r="AS418" s="18"/>
      <c r="AT418" s="18"/>
    </row>
    <row r="419" spans="1:46" s="23" customFormat="1" ht="72" hidden="1" x14ac:dyDescent="0.2">
      <c r="A419" s="19" t="s">
        <v>45</v>
      </c>
      <c r="B419" s="19" t="s">
        <v>277</v>
      </c>
      <c r="C419" s="19" t="s">
        <v>276</v>
      </c>
      <c r="D419" s="19" t="s">
        <v>11</v>
      </c>
      <c r="E419" s="19" t="s">
        <v>310</v>
      </c>
      <c r="F419" s="28" t="s">
        <v>1989</v>
      </c>
      <c r="G419" s="19" t="s">
        <v>665</v>
      </c>
      <c r="H419" s="18" t="s">
        <v>319</v>
      </c>
      <c r="I419" s="18" t="s">
        <v>274</v>
      </c>
      <c r="J419" s="17">
        <v>48000</v>
      </c>
      <c r="K419" s="35" t="s">
        <v>137</v>
      </c>
      <c r="L419" s="18"/>
      <c r="M419" s="32"/>
      <c r="N419" s="18"/>
      <c r="O419" s="18"/>
      <c r="P419" s="36"/>
      <c r="Q419" s="18" t="s">
        <v>2877</v>
      </c>
      <c r="R419" s="18"/>
      <c r="S419" s="18"/>
      <c r="T419" s="18"/>
      <c r="U419" s="18"/>
      <c r="V419" s="53"/>
      <c r="W419" s="17"/>
      <c r="X419" s="32"/>
      <c r="Y419" s="36"/>
      <c r="Z419" s="17"/>
      <c r="AA419" s="36"/>
      <c r="AB419" s="36"/>
      <c r="AC419" s="36"/>
      <c r="AD419" s="17"/>
      <c r="AE419" s="18" t="s">
        <v>1330</v>
      </c>
      <c r="AF419" s="19"/>
      <c r="AG419" s="19" t="s">
        <v>2456</v>
      </c>
      <c r="AH419" s="18" t="s">
        <v>1334</v>
      </c>
      <c r="AI419" s="19" t="s">
        <v>1571</v>
      </c>
      <c r="AJ419" s="17">
        <v>48000</v>
      </c>
      <c r="AK419" s="15"/>
      <c r="AL419" s="16">
        <f t="shared" si="13"/>
        <v>0</v>
      </c>
      <c r="AM419" s="15" t="s">
        <v>1327</v>
      </c>
      <c r="AN419" s="15" t="s">
        <v>1328</v>
      </c>
      <c r="AO419" s="18"/>
      <c r="AP419" s="18"/>
      <c r="AQ419" s="18"/>
      <c r="AR419" s="18"/>
      <c r="AS419" s="18"/>
      <c r="AT419" s="18"/>
    </row>
    <row r="420" spans="1:46" s="23" customFormat="1" ht="72" hidden="1" x14ac:dyDescent="0.2">
      <c r="A420" s="19" t="s">
        <v>45</v>
      </c>
      <c r="B420" s="19" t="s">
        <v>277</v>
      </c>
      <c r="C420" s="19" t="s">
        <v>276</v>
      </c>
      <c r="D420" s="19" t="s">
        <v>11</v>
      </c>
      <c r="E420" s="19" t="s">
        <v>310</v>
      </c>
      <c r="F420" s="28" t="s">
        <v>1990</v>
      </c>
      <c r="G420" s="19" t="s">
        <v>723</v>
      </c>
      <c r="H420" s="18" t="s">
        <v>269</v>
      </c>
      <c r="I420" s="18" t="s">
        <v>631</v>
      </c>
      <c r="J420" s="17">
        <v>12000</v>
      </c>
      <c r="K420" s="35" t="s">
        <v>137</v>
      </c>
      <c r="L420" s="18"/>
      <c r="M420" s="32"/>
      <c r="N420" s="18"/>
      <c r="O420" s="18"/>
      <c r="P420" s="36"/>
      <c r="Q420" s="18" t="s">
        <v>2877</v>
      </c>
      <c r="R420" s="18"/>
      <c r="S420" s="18"/>
      <c r="T420" s="18"/>
      <c r="U420" s="18"/>
      <c r="V420" s="53"/>
      <c r="W420" s="17"/>
      <c r="X420" s="32"/>
      <c r="Y420" s="36"/>
      <c r="Z420" s="17"/>
      <c r="AA420" s="36"/>
      <c r="AB420" s="36"/>
      <c r="AC420" s="36"/>
      <c r="AD420" s="17"/>
      <c r="AE420" s="18" t="s">
        <v>1330</v>
      </c>
      <c r="AF420" s="19"/>
      <c r="AG420" s="19" t="s">
        <v>2456</v>
      </c>
      <c r="AH420" s="18" t="s">
        <v>1334</v>
      </c>
      <c r="AI420" s="19" t="s">
        <v>1571</v>
      </c>
      <c r="AJ420" s="17">
        <v>12000</v>
      </c>
      <c r="AK420" s="15"/>
      <c r="AL420" s="16">
        <f t="shared" si="13"/>
        <v>0</v>
      </c>
      <c r="AM420" s="15" t="s">
        <v>1327</v>
      </c>
      <c r="AN420" s="15" t="s">
        <v>1328</v>
      </c>
      <c r="AO420" s="18"/>
      <c r="AP420" s="18"/>
      <c r="AQ420" s="18"/>
      <c r="AR420" s="18"/>
      <c r="AS420" s="18"/>
      <c r="AT420" s="18"/>
    </row>
    <row r="421" spans="1:46" s="23" customFormat="1" ht="72" hidden="1" x14ac:dyDescent="0.2">
      <c r="A421" s="19" t="s">
        <v>45</v>
      </c>
      <c r="B421" s="19" t="s">
        <v>277</v>
      </c>
      <c r="C421" s="19" t="s">
        <v>276</v>
      </c>
      <c r="D421" s="19" t="s">
        <v>11</v>
      </c>
      <c r="E421" s="19" t="s">
        <v>310</v>
      </c>
      <c r="F421" s="28" t="s">
        <v>1991</v>
      </c>
      <c r="G421" s="19" t="s">
        <v>724</v>
      </c>
      <c r="H421" s="18" t="s">
        <v>269</v>
      </c>
      <c r="I421" s="18" t="s">
        <v>631</v>
      </c>
      <c r="J421" s="17">
        <v>40000</v>
      </c>
      <c r="K421" s="35" t="s">
        <v>137</v>
      </c>
      <c r="L421" s="18"/>
      <c r="M421" s="32"/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6"/>
      <c r="AC421" s="36"/>
      <c r="AD421" s="17"/>
      <c r="AE421" s="18" t="s">
        <v>2890</v>
      </c>
      <c r="AF421" s="19"/>
      <c r="AG421" s="19" t="s">
        <v>2456</v>
      </c>
      <c r="AH421" s="18" t="s">
        <v>1334</v>
      </c>
      <c r="AI421" s="19" t="s">
        <v>1571</v>
      </c>
      <c r="AJ421" s="17">
        <v>40000</v>
      </c>
      <c r="AK421" s="15"/>
      <c r="AL421" s="16">
        <f t="shared" si="13"/>
        <v>0</v>
      </c>
      <c r="AM421" s="15" t="s">
        <v>1327</v>
      </c>
      <c r="AN421" s="15" t="s">
        <v>1328</v>
      </c>
      <c r="AO421" s="18"/>
      <c r="AP421" s="18"/>
      <c r="AQ421" s="18"/>
      <c r="AR421" s="18"/>
      <c r="AS421" s="18"/>
      <c r="AT421" s="18"/>
    </row>
    <row r="422" spans="1:46" s="23" customFormat="1" ht="72" hidden="1" x14ac:dyDescent="0.2">
      <c r="A422" s="19" t="s">
        <v>45</v>
      </c>
      <c r="B422" s="19" t="s">
        <v>277</v>
      </c>
      <c r="C422" s="19" t="s">
        <v>276</v>
      </c>
      <c r="D422" s="19" t="s">
        <v>11</v>
      </c>
      <c r="E422" s="19" t="s">
        <v>310</v>
      </c>
      <c r="F422" s="28" t="s">
        <v>1992</v>
      </c>
      <c r="G422" s="19" t="s">
        <v>669</v>
      </c>
      <c r="H422" s="18" t="s">
        <v>269</v>
      </c>
      <c r="I422" s="18" t="s">
        <v>631</v>
      </c>
      <c r="J422" s="17">
        <v>24000</v>
      </c>
      <c r="K422" s="35" t="s">
        <v>137</v>
      </c>
      <c r="L422" s="18"/>
      <c r="M422" s="32"/>
      <c r="N422" s="18"/>
      <c r="O422" s="18"/>
      <c r="P422" s="36"/>
      <c r="Q422" s="18" t="s">
        <v>2877</v>
      </c>
      <c r="R422" s="18"/>
      <c r="S422" s="18"/>
      <c r="T422" s="18"/>
      <c r="U422" s="18"/>
      <c r="V422" s="53"/>
      <c r="W422" s="17"/>
      <c r="X422" s="32"/>
      <c r="Y422" s="36"/>
      <c r="Z422" s="17"/>
      <c r="AA422" s="36"/>
      <c r="AB422" s="36"/>
      <c r="AC422" s="36"/>
      <c r="AD422" s="17"/>
      <c r="AE422" s="18" t="s">
        <v>1330</v>
      </c>
      <c r="AF422" s="19"/>
      <c r="AG422" s="19" t="s">
        <v>2456</v>
      </c>
      <c r="AH422" s="18" t="s">
        <v>1334</v>
      </c>
      <c r="AI422" s="19" t="s">
        <v>1571</v>
      </c>
      <c r="AJ422" s="17">
        <v>24000</v>
      </c>
      <c r="AK422" s="15"/>
      <c r="AL422" s="16">
        <f t="shared" si="13"/>
        <v>0</v>
      </c>
      <c r="AM422" s="15" t="s">
        <v>1331</v>
      </c>
      <c r="AN422" s="15" t="s">
        <v>1331</v>
      </c>
      <c r="AO422" s="18"/>
      <c r="AP422" s="18"/>
      <c r="AQ422" s="18"/>
      <c r="AR422" s="18"/>
      <c r="AS422" s="18"/>
      <c r="AT422" s="18"/>
    </row>
    <row r="423" spans="1:46" s="23" customFormat="1" ht="72" hidden="1" x14ac:dyDescent="0.2">
      <c r="A423" s="19" t="s">
        <v>45</v>
      </c>
      <c r="B423" s="19" t="s">
        <v>277</v>
      </c>
      <c r="C423" s="19" t="s">
        <v>276</v>
      </c>
      <c r="D423" s="19" t="s">
        <v>286</v>
      </c>
      <c r="E423" s="19" t="s">
        <v>310</v>
      </c>
      <c r="F423" s="28" t="s">
        <v>1993</v>
      </c>
      <c r="G423" s="19" t="s">
        <v>725</v>
      </c>
      <c r="H423" s="18" t="s">
        <v>319</v>
      </c>
      <c r="I423" s="18" t="s">
        <v>271</v>
      </c>
      <c r="J423" s="17">
        <v>80000</v>
      </c>
      <c r="K423" s="35" t="s">
        <v>137</v>
      </c>
      <c r="L423" s="18"/>
      <c r="M423" s="32"/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6"/>
      <c r="AC423" s="36"/>
      <c r="AD423" s="17"/>
      <c r="AE423" s="18" t="s">
        <v>2941</v>
      </c>
      <c r="AF423" s="19"/>
      <c r="AG423" s="19" t="s">
        <v>2456</v>
      </c>
      <c r="AH423" s="18" t="s">
        <v>1334</v>
      </c>
      <c r="AI423" s="19" t="s">
        <v>1571</v>
      </c>
      <c r="AJ423" s="17">
        <v>80000</v>
      </c>
      <c r="AK423" s="15"/>
      <c r="AL423" s="16">
        <f t="shared" si="13"/>
        <v>0</v>
      </c>
      <c r="AM423" s="15" t="s">
        <v>1331</v>
      </c>
      <c r="AN423" s="15" t="s">
        <v>1331</v>
      </c>
      <c r="AO423" s="18"/>
      <c r="AP423" s="18"/>
      <c r="AQ423" s="18"/>
      <c r="AR423" s="18"/>
      <c r="AS423" s="18"/>
      <c r="AT423" s="18"/>
    </row>
    <row r="424" spans="1:46" s="23" customFormat="1" ht="72" hidden="1" x14ac:dyDescent="0.2">
      <c r="A424" s="19" t="s">
        <v>45</v>
      </c>
      <c r="B424" s="19" t="s">
        <v>277</v>
      </c>
      <c r="C424" s="19" t="s">
        <v>276</v>
      </c>
      <c r="D424" s="19" t="s">
        <v>286</v>
      </c>
      <c r="E424" s="19" t="s">
        <v>310</v>
      </c>
      <c r="F424" s="28" t="s">
        <v>1994</v>
      </c>
      <c r="G424" s="19" t="s">
        <v>726</v>
      </c>
      <c r="H424" s="18" t="s">
        <v>269</v>
      </c>
      <c r="I424" s="18" t="s">
        <v>271</v>
      </c>
      <c r="J424" s="17">
        <v>67400</v>
      </c>
      <c r="K424" s="35" t="s">
        <v>137</v>
      </c>
      <c r="L424" s="18"/>
      <c r="M424" s="32"/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6"/>
      <c r="AC424" s="36"/>
      <c r="AD424" s="17"/>
      <c r="AE424" s="18" t="s">
        <v>2890</v>
      </c>
      <c r="AF424" s="19"/>
      <c r="AG424" s="19" t="s">
        <v>2456</v>
      </c>
      <c r="AH424" s="18" t="s">
        <v>1334</v>
      </c>
      <c r="AI424" s="19" t="s">
        <v>1571</v>
      </c>
      <c r="AJ424" s="17">
        <v>67400</v>
      </c>
      <c r="AK424" s="15"/>
      <c r="AL424" s="16">
        <f t="shared" si="13"/>
        <v>0</v>
      </c>
      <c r="AM424" s="15" t="s">
        <v>1327</v>
      </c>
      <c r="AN424" s="15" t="s">
        <v>1327</v>
      </c>
      <c r="AO424" s="18"/>
      <c r="AP424" s="18"/>
      <c r="AQ424" s="18"/>
      <c r="AR424" s="18"/>
      <c r="AS424" s="18"/>
      <c r="AT424" s="18"/>
    </row>
    <row r="425" spans="1:46" s="23" customFormat="1" ht="72" hidden="1" x14ac:dyDescent="0.2">
      <c r="A425" s="19" t="s">
        <v>45</v>
      </c>
      <c r="B425" s="19" t="s">
        <v>277</v>
      </c>
      <c r="C425" s="19" t="s">
        <v>276</v>
      </c>
      <c r="D425" s="19" t="s">
        <v>18</v>
      </c>
      <c r="E425" s="19" t="s">
        <v>310</v>
      </c>
      <c r="F425" s="28" t="s">
        <v>1995</v>
      </c>
      <c r="G425" s="19" t="s">
        <v>727</v>
      </c>
      <c r="H425" s="18" t="s">
        <v>270</v>
      </c>
      <c r="I425" s="18" t="s">
        <v>728</v>
      </c>
      <c r="J425" s="17">
        <v>5292500</v>
      </c>
      <c r="K425" s="35" t="s">
        <v>137</v>
      </c>
      <c r="L425" s="18"/>
      <c r="M425" s="32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6"/>
      <c r="AC425" s="36"/>
      <c r="AD425" s="17"/>
      <c r="AE425" s="18" t="s">
        <v>1334</v>
      </c>
      <c r="AF425" s="19" t="s">
        <v>1571</v>
      </c>
      <c r="AG425" s="19" t="s">
        <v>3467</v>
      </c>
      <c r="AH425" s="18" t="s">
        <v>1333</v>
      </c>
      <c r="AI425" s="19" t="s">
        <v>1568</v>
      </c>
      <c r="AJ425" s="15"/>
      <c r="AK425" s="15"/>
      <c r="AL425" s="16">
        <f t="shared" si="13"/>
        <v>5292500</v>
      </c>
      <c r="AM425" s="15" t="s">
        <v>1327</v>
      </c>
      <c r="AN425" s="15" t="s">
        <v>1328</v>
      </c>
      <c r="AO425" s="18"/>
      <c r="AP425" s="18"/>
      <c r="AQ425" s="18"/>
      <c r="AR425" s="18"/>
      <c r="AS425" s="18"/>
      <c r="AT425" s="18"/>
    </row>
    <row r="426" spans="1:46" s="23" customFormat="1" ht="72" hidden="1" x14ac:dyDescent="0.2">
      <c r="A426" s="19" t="s">
        <v>45</v>
      </c>
      <c r="B426" s="19" t="s">
        <v>277</v>
      </c>
      <c r="C426" s="19" t="s">
        <v>276</v>
      </c>
      <c r="D426" s="19" t="s">
        <v>33</v>
      </c>
      <c r="E426" s="19" t="s">
        <v>310</v>
      </c>
      <c r="F426" s="28" t="s">
        <v>1996</v>
      </c>
      <c r="G426" s="19" t="s">
        <v>729</v>
      </c>
      <c r="H426" s="18" t="s">
        <v>270</v>
      </c>
      <c r="I426" s="18" t="s">
        <v>274</v>
      </c>
      <c r="J426" s="17">
        <v>35000</v>
      </c>
      <c r="K426" s="35" t="s">
        <v>137</v>
      </c>
      <c r="L426" s="18"/>
      <c r="M426" s="32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6"/>
      <c r="AC426" s="36"/>
      <c r="AD426" s="17"/>
      <c r="AE426" s="18" t="s">
        <v>1334</v>
      </c>
      <c r="AF426" s="19" t="s">
        <v>1571</v>
      </c>
      <c r="AG426" s="19" t="s">
        <v>3467</v>
      </c>
      <c r="AH426" s="18" t="s">
        <v>1334</v>
      </c>
      <c r="AI426" s="19" t="s">
        <v>1571</v>
      </c>
      <c r="AJ426" s="15"/>
      <c r="AK426" s="15"/>
      <c r="AL426" s="16">
        <f t="shared" si="13"/>
        <v>35000</v>
      </c>
      <c r="AM426" s="15" t="s">
        <v>1327</v>
      </c>
      <c r="AN426" s="15" t="s">
        <v>1328</v>
      </c>
      <c r="AO426" s="18"/>
      <c r="AP426" s="18"/>
      <c r="AQ426" s="18"/>
      <c r="AR426" s="18"/>
      <c r="AS426" s="18"/>
      <c r="AT426" s="18"/>
    </row>
    <row r="427" spans="1:46" s="23" customFormat="1" ht="72" hidden="1" x14ac:dyDescent="0.2">
      <c r="A427" s="19" t="s">
        <v>45</v>
      </c>
      <c r="B427" s="19" t="s">
        <v>277</v>
      </c>
      <c r="C427" s="19" t="s">
        <v>276</v>
      </c>
      <c r="D427" s="19" t="s">
        <v>33</v>
      </c>
      <c r="E427" s="19" t="s">
        <v>310</v>
      </c>
      <c r="F427" s="28" t="s">
        <v>1997</v>
      </c>
      <c r="G427" s="19" t="s">
        <v>730</v>
      </c>
      <c r="H427" s="18" t="s">
        <v>270</v>
      </c>
      <c r="I427" s="18" t="s">
        <v>274</v>
      </c>
      <c r="J427" s="17">
        <v>15000</v>
      </c>
      <c r="K427" s="35" t="s">
        <v>137</v>
      </c>
      <c r="L427" s="18"/>
      <c r="M427" s="32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6"/>
      <c r="AC427" s="36"/>
      <c r="AD427" s="17"/>
      <c r="AE427" s="18" t="s">
        <v>1334</v>
      </c>
      <c r="AF427" s="19" t="s">
        <v>1571</v>
      </c>
      <c r="AG427" s="19" t="s">
        <v>3467</v>
      </c>
      <c r="AH427" s="18" t="s">
        <v>1334</v>
      </c>
      <c r="AI427" s="19" t="s">
        <v>1571</v>
      </c>
      <c r="AJ427" s="15"/>
      <c r="AK427" s="15"/>
      <c r="AL427" s="16">
        <f t="shared" si="13"/>
        <v>15000</v>
      </c>
      <c r="AM427" s="15" t="s">
        <v>1327</v>
      </c>
      <c r="AN427" s="15" t="s">
        <v>1328</v>
      </c>
      <c r="AO427" s="18"/>
      <c r="AP427" s="18"/>
      <c r="AQ427" s="18"/>
      <c r="AR427" s="18"/>
      <c r="AS427" s="18"/>
      <c r="AT427" s="18"/>
    </row>
    <row r="428" spans="1:46" s="23" customFormat="1" ht="72" hidden="1" x14ac:dyDescent="0.2">
      <c r="A428" s="19" t="s">
        <v>45</v>
      </c>
      <c r="B428" s="19" t="s">
        <v>277</v>
      </c>
      <c r="C428" s="19" t="s">
        <v>276</v>
      </c>
      <c r="D428" s="19" t="s">
        <v>33</v>
      </c>
      <c r="E428" s="19" t="s">
        <v>310</v>
      </c>
      <c r="F428" s="28" t="s">
        <v>1998</v>
      </c>
      <c r="G428" s="19" t="s">
        <v>731</v>
      </c>
      <c r="H428" s="18" t="s">
        <v>270</v>
      </c>
      <c r="I428" s="18" t="s">
        <v>274</v>
      </c>
      <c r="J428" s="17">
        <v>35000</v>
      </c>
      <c r="K428" s="35" t="s">
        <v>137</v>
      </c>
      <c r="L428" s="18"/>
      <c r="M428" s="32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6"/>
      <c r="AC428" s="36"/>
      <c r="AD428" s="17"/>
      <c r="AE428" s="18" t="s">
        <v>1334</v>
      </c>
      <c r="AF428" s="19" t="s">
        <v>1571</v>
      </c>
      <c r="AG428" s="19" t="s">
        <v>3467</v>
      </c>
      <c r="AH428" s="18" t="s">
        <v>1334</v>
      </c>
      <c r="AI428" s="19" t="s">
        <v>1571</v>
      </c>
      <c r="AJ428" s="15"/>
      <c r="AK428" s="15"/>
      <c r="AL428" s="16">
        <f t="shared" si="13"/>
        <v>35000</v>
      </c>
      <c r="AM428" s="15" t="s">
        <v>1327</v>
      </c>
      <c r="AN428" s="15" t="s">
        <v>1328</v>
      </c>
      <c r="AO428" s="18"/>
      <c r="AP428" s="18"/>
      <c r="AQ428" s="18"/>
      <c r="AR428" s="18"/>
      <c r="AS428" s="18"/>
      <c r="AT428" s="18"/>
    </row>
    <row r="429" spans="1:46" s="23" customFormat="1" ht="72" hidden="1" x14ac:dyDescent="0.2">
      <c r="A429" s="19" t="s">
        <v>45</v>
      </c>
      <c r="B429" s="19" t="s">
        <v>277</v>
      </c>
      <c r="C429" s="19" t="s">
        <v>276</v>
      </c>
      <c r="D429" s="19" t="s">
        <v>33</v>
      </c>
      <c r="E429" s="19" t="s">
        <v>310</v>
      </c>
      <c r="F429" s="28" t="s">
        <v>1999</v>
      </c>
      <c r="G429" s="19" t="s">
        <v>732</v>
      </c>
      <c r="H429" s="18" t="s">
        <v>270</v>
      </c>
      <c r="I429" s="18" t="s">
        <v>733</v>
      </c>
      <c r="J429" s="17">
        <v>180000</v>
      </c>
      <c r="K429" s="35" t="s">
        <v>137</v>
      </c>
      <c r="L429" s="18"/>
      <c r="M429" s="32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6"/>
      <c r="AC429" s="36"/>
      <c r="AD429" s="17"/>
      <c r="AE429" s="18" t="s">
        <v>1334</v>
      </c>
      <c r="AF429" s="19" t="s">
        <v>1571</v>
      </c>
      <c r="AG429" s="19" t="s">
        <v>3467</v>
      </c>
      <c r="AH429" s="18" t="s">
        <v>1334</v>
      </c>
      <c r="AI429" s="19" t="s">
        <v>1571</v>
      </c>
      <c r="AJ429" s="15"/>
      <c r="AK429" s="15"/>
      <c r="AL429" s="16">
        <f t="shared" si="13"/>
        <v>180000</v>
      </c>
      <c r="AM429" s="15" t="s">
        <v>1327</v>
      </c>
      <c r="AN429" s="15" t="s">
        <v>1328</v>
      </c>
      <c r="AO429" s="18"/>
      <c r="AP429" s="18"/>
      <c r="AQ429" s="18"/>
      <c r="AR429" s="18"/>
      <c r="AS429" s="18"/>
      <c r="AT429" s="18"/>
    </row>
    <row r="430" spans="1:46" s="23" customFormat="1" ht="72" hidden="1" x14ac:dyDescent="0.2">
      <c r="A430" s="19" t="s">
        <v>45</v>
      </c>
      <c r="B430" s="19" t="s">
        <v>277</v>
      </c>
      <c r="C430" s="19" t="s">
        <v>276</v>
      </c>
      <c r="D430" s="19" t="s">
        <v>33</v>
      </c>
      <c r="E430" s="19" t="s">
        <v>310</v>
      </c>
      <c r="F430" s="28" t="s">
        <v>2000</v>
      </c>
      <c r="G430" s="19" t="s">
        <v>734</v>
      </c>
      <c r="H430" s="18" t="s">
        <v>270</v>
      </c>
      <c r="I430" s="18" t="s">
        <v>274</v>
      </c>
      <c r="J430" s="17">
        <v>130000</v>
      </c>
      <c r="K430" s="35" t="s">
        <v>137</v>
      </c>
      <c r="L430" s="18"/>
      <c r="M430" s="32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6"/>
      <c r="AC430" s="36"/>
      <c r="AD430" s="17"/>
      <c r="AE430" s="18" t="s">
        <v>1334</v>
      </c>
      <c r="AF430" s="19" t="s">
        <v>1571</v>
      </c>
      <c r="AG430" s="19" t="s">
        <v>3467</v>
      </c>
      <c r="AH430" s="18" t="s">
        <v>1334</v>
      </c>
      <c r="AI430" s="19" t="s">
        <v>1571</v>
      </c>
      <c r="AJ430" s="15"/>
      <c r="AK430" s="15"/>
      <c r="AL430" s="16">
        <f t="shared" si="13"/>
        <v>130000</v>
      </c>
      <c r="AM430" s="15" t="s">
        <v>1327</v>
      </c>
      <c r="AN430" s="15" t="s">
        <v>1328</v>
      </c>
      <c r="AO430" s="18"/>
      <c r="AP430" s="18"/>
      <c r="AQ430" s="18"/>
      <c r="AR430" s="18"/>
      <c r="AS430" s="18"/>
      <c r="AT430" s="18"/>
    </row>
    <row r="431" spans="1:46" s="23" customFormat="1" ht="72" hidden="1" x14ac:dyDescent="0.2">
      <c r="A431" s="19" t="s">
        <v>45</v>
      </c>
      <c r="B431" s="19" t="s">
        <v>277</v>
      </c>
      <c r="C431" s="19" t="s">
        <v>276</v>
      </c>
      <c r="D431" s="19" t="s">
        <v>33</v>
      </c>
      <c r="E431" s="19" t="s">
        <v>310</v>
      </c>
      <c r="F431" s="28" t="s">
        <v>2001</v>
      </c>
      <c r="G431" s="19" t="s">
        <v>735</v>
      </c>
      <c r="H431" s="18" t="s">
        <v>270</v>
      </c>
      <c r="I431" s="18" t="s">
        <v>274</v>
      </c>
      <c r="J431" s="17">
        <v>36000</v>
      </c>
      <c r="K431" s="35" t="s">
        <v>137</v>
      </c>
      <c r="L431" s="18"/>
      <c r="M431" s="32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6"/>
      <c r="AC431" s="36"/>
      <c r="AD431" s="17"/>
      <c r="AE431" s="18" t="s">
        <v>1334</v>
      </c>
      <c r="AF431" s="19" t="s">
        <v>1571</v>
      </c>
      <c r="AG431" s="19" t="s">
        <v>3467</v>
      </c>
      <c r="AH431" s="18" t="s">
        <v>1334</v>
      </c>
      <c r="AI431" s="19" t="s">
        <v>1571</v>
      </c>
      <c r="AJ431" s="15"/>
      <c r="AK431" s="15"/>
      <c r="AL431" s="16">
        <f t="shared" si="13"/>
        <v>36000</v>
      </c>
      <c r="AM431" s="15" t="s">
        <v>1327</v>
      </c>
      <c r="AN431" s="15" t="s">
        <v>1328</v>
      </c>
      <c r="AO431" s="18"/>
      <c r="AP431" s="18"/>
      <c r="AQ431" s="18"/>
      <c r="AR431" s="18"/>
      <c r="AS431" s="18"/>
      <c r="AT431" s="18"/>
    </row>
    <row r="432" spans="1:46" s="23" customFormat="1" ht="72" hidden="1" x14ac:dyDescent="0.2">
      <c r="A432" s="19" t="s">
        <v>45</v>
      </c>
      <c r="B432" s="19" t="s">
        <v>277</v>
      </c>
      <c r="C432" s="19" t="s">
        <v>276</v>
      </c>
      <c r="D432" s="19" t="s">
        <v>33</v>
      </c>
      <c r="E432" s="19" t="s">
        <v>310</v>
      </c>
      <c r="F432" s="28" t="s">
        <v>2002</v>
      </c>
      <c r="G432" s="19" t="s">
        <v>736</v>
      </c>
      <c r="H432" s="18" t="s">
        <v>270</v>
      </c>
      <c r="I432" s="18" t="s">
        <v>275</v>
      </c>
      <c r="J432" s="17">
        <v>350000</v>
      </c>
      <c r="K432" s="35" t="s">
        <v>137</v>
      </c>
      <c r="L432" s="18"/>
      <c r="M432" s="32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6"/>
      <c r="AC432" s="36"/>
      <c r="AD432" s="17"/>
      <c r="AE432" s="18" t="s">
        <v>1334</v>
      </c>
      <c r="AF432" s="19" t="s">
        <v>1571</v>
      </c>
      <c r="AG432" s="19" t="s">
        <v>3467</v>
      </c>
      <c r="AH432" s="18" t="s">
        <v>1334</v>
      </c>
      <c r="AI432" s="19" t="s">
        <v>1571</v>
      </c>
      <c r="AJ432" s="15"/>
      <c r="AK432" s="15"/>
      <c r="AL432" s="16">
        <f t="shared" si="13"/>
        <v>350000</v>
      </c>
      <c r="AM432" s="15" t="s">
        <v>1327</v>
      </c>
      <c r="AN432" s="15" t="s">
        <v>1328</v>
      </c>
      <c r="AO432" s="18"/>
      <c r="AP432" s="18"/>
      <c r="AQ432" s="18"/>
      <c r="AR432" s="18"/>
      <c r="AS432" s="18"/>
      <c r="AT432" s="18"/>
    </row>
    <row r="433" spans="1:46" s="23" customFormat="1" ht="72" hidden="1" x14ac:dyDescent="0.2">
      <c r="A433" s="19" t="s">
        <v>45</v>
      </c>
      <c r="B433" s="19" t="s">
        <v>277</v>
      </c>
      <c r="C433" s="19" t="s">
        <v>276</v>
      </c>
      <c r="D433" s="19" t="s">
        <v>33</v>
      </c>
      <c r="E433" s="19" t="s">
        <v>310</v>
      </c>
      <c r="F433" s="28" t="s">
        <v>2003</v>
      </c>
      <c r="G433" s="19" t="s">
        <v>737</v>
      </c>
      <c r="H433" s="18" t="s">
        <v>270</v>
      </c>
      <c r="I433" s="18" t="s">
        <v>274</v>
      </c>
      <c r="J433" s="17">
        <v>35000</v>
      </c>
      <c r="K433" s="35" t="s">
        <v>137</v>
      </c>
      <c r="L433" s="18"/>
      <c r="M433" s="32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6"/>
      <c r="AC433" s="36"/>
      <c r="AD433" s="17"/>
      <c r="AE433" s="18" t="s">
        <v>1334</v>
      </c>
      <c r="AF433" s="19" t="s">
        <v>1571</v>
      </c>
      <c r="AG433" s="19" t="s">
        <v>3467</v>
      </c>
      <c r="AH433" s="18" t="s">
        <v>1334</v>
      </c>
      <c r="AI433" s="19" t="s">
        <v>1571</v>
      </c>
      <c r="AJ433" s="15"/>
      <c r="AK433" s="15"/>
      <c r="AL433" s="16">
        <f t="shared" si="13"/>
        <v>35000</v>
      </c>
      <c r="AM433" s="15" t="s">
        <v>1327</v>
      </c>
      <c r="AN433" s="15" t="s">
        <v>1328</v>
      </c>
      <c r="AO433" s="18"/>
      <c r="AP433" s="18"/>
      <c r="AQ433" s="18"/>
      <c r="AR433" s="18"/>
      <c r="AS433" s="18"/>
      <c r="AT433" s="18"/>
    </row>
    <row r="434" spans="1:46" s="23" customFormat="1" ht="72" hidden="1" x14ac:dyDescent="0.2">
      <c r="A434" s="19" t="s">
        <v>45</v>
      </c>
      <c r="B434" s="19" t="s">
        <v>277</v>
      </c>
      <c r="C434" s="19" t="s">
        <v>276</v>
      </c>
      <c r="D434" s="19" t="s">
        <v>33</v>
      </c>
      <c r="E434" s="19" t="s">
        <v>310</v>
      </c>
      <c r="F434" s="28" t="s">
        <v>2004</v>
      </c>
      <c r="G434" s="19" t="s">
        <v>738</v>
      </c>
      <c r="H434" s="18" t="s">
        <v>270</v>
      </c>
      <c r="I434" s="18" t="s">
        <v>274</v>
      </c>
      <c r="J434" s="17">
        <v>35000</v>
      </c>
      <c r="K434" s="35" t="s">
        <v>137</v>
      </c>
      <c r="L434" s="18"/>
      <c r="M434" s="32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6"/>
      <c r="AC434" s="36"/>
      <c r="AD434" s="17"/>
      <c r="AE434" s="18" t="s">
        <v>1334</v>
      </c>
      <c r="AF434" s="19" t="s">
        <v>1571</v>
      </c>
      <c r="AG434" s="19" t="s">
        <v>3467</v>
      </c>
      <c r="AH434" s="18" t="s">
        <v>1334</v>
      </c>
      <c r="AI434" s="19" t="s">
        <v>1571</v>
      </c>
      <c r="AJ434" s="15"/>
      <c r="AK434" s="15"/>
      <c r="AL434" s="16">
        <f t="shared" si="13"/>
        <v>35000</v>
      </c>
      <c r="AM434" s="15" t="s">
        <v>1327</v>
      </c>
      <c r="AN434" s="15" t="s">
        <v>1328</v>
      </c>
      <c r="AO434" s="18"/>
      <c r="AP434" s="18"/>
      <c r="AQ434" s="18"/>
      <c r="AR434" s="18"/>
      <c r="AS434" s="18"/>
      <c r="AT434" s="18"/>
    </row>
    <row r="435" spans="1:46" s="23" customFormat="1" ht="72" hidden="1" x14ac:dyDescent="0.2">
      <c r="A435" s="19" t="s">
        <v>45</v>
      </c>
      <c r="B435" s="19" t="s">
        <v>277</v>
      </c>
      <c r="C435" s="19" t="s">
        <v>276</v>
      </c>
      <c r="D435" s="19" t="s">
        <v>33</v>
      </c>
      <c r="E435" s="19" t="s">
        <v>310</v>
      </c>
      <c r="F435" s="28" t="s">
        <v>2005</v>
      </c>
      <c r="G435" s="19" t="s">
        <v>739</v>
      </c>
      <c r="H435" s="18" t="s">
        <v>270</v>
      </c>
      <c r="I435" s="18" t="s">
        <v>274</v>
      </c>
      <c r="J435" s="17">
        <v>35000</v>
      </c>
      <c r="K435" s="35" t="s">
        <v>137</v>
      </c>
      <c r="L435" s="18"/>
      <c r="M435" s="32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6"/>
      <c r="AC435" s="36"/>
      <c r="AD435" s="17"/>
      <c r="AE435" s="18" t="s">
        <v>1334</v>
      </c>
      <c r="AF435" s="19" t="s">
        <v>1571</v>
      </c>
      <c r="AG435" s="19" t="s">
        <v>3467</v>
      </c>
      <c r="AH435" s="18" t="s">
        <v>1334</v>
      </c>
      <c r="AI435" s="19" t="s">
        <v>1571</v>
      </c>
      <c r="AJ435" s="15"/>
      <c r="AK435" s="15"/>
      <c r="AL435" s="16">
        <f t="shared" si="13"/>
        <v>35000</v>
      </c>
      <c r="AM435" s="15" t="s">
        <v>1327</v>
      </c>
      <c r="AN435" s="15" t="s">
        <v>1328</v>
      </c>
      <c r="AO435" s="18"/>
      <c r="AP435" s="18"/>
      <c r="AQ435" s="18"/>
      <c r="AR435" s="18"/>
      <c r="AS435" s="18"/>
      <c r="AT435" s="18"/>
    </row>
    <row r="436" spans="1:46" s="23" customFormat="1" ht="72" hidden="1" x14ac:dyDescent="0.2">
      <c r="A436" s="19" t="s">
        <v>45</v>
      </c>
      <c r="B436" s="19" t="s">
        <v>277</v>
      </c>
      <c r="C436" s="19" t="s">
        <v>276</v>
      </c>
      <c r="D436" s="19" t="s">
        <v>33</v>
      </c>
      <c r="E436" s="19" t="s">
        <v>310</v>
      </c>
      <c r="F436" s="28" t="s">
        <v>2006</v>
      </c>
      <c r="G436" s="19" t="s">
        <v>740</v>
      </c>
      <c r="H436" s="18" t="s">
        <v>270</v>
      </c>
      <c r="I436" s="18" t="s">
        <v>274</v>
      </c>
      <c r="J436" s="17">
        <v>35000</v>
      </c>
      <c r="K436" s="35" t="s">
        <v>137</v>
      </c>
      <c r="L436" s="18"/>
      <c r="M436" s="32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6"/>
      <c r="AC436" s="36"/>
      <c r="AD436" s="17"/>
      <c r="AE436" s="18" t="s">
        <v>1334</v>
      </c>
      <c r="AF436" s="19" t="s">
        <v>1571</v>
      </c>
      <c r="AG436" s="19" t="s">
        <v>3467</v>
      </c>
      <c r="AH436" s="18" t="s">
        <v>1334</v>
      </c>
      <c r="AI436" s="19" t="s">
        <v>1571</v>
      </c>
      <c r="AJ436" s="15"/>
      <c r="AK436" s="15"/>
      <c r="AL436" s="16">
        <f t="shared" si="13"/>
        <v>35000</v>
      </c>
      <c r="AM436" s="15" t="s">
        <v>1327</v>
      </c>
      <c r="AN436" s="15" t="s">
        <v>1328</v>
      </c>
      <c r="AO436" s="18"/>
      <c r="AP436" s="18"/>
      <c r="AQ436" s="18"/>
      <c r="AR436" s="18"/>
      <c r="AS436" s="18"/>
      <c r="AT436" s="18"/>
    </row>
    <row r="437" spans="1:46" s="23" customFormat="1" ht="72" hidden="1" x14ac:dyDescent="0.2">
      <c r="A437" s="19" t="s">
        <v>45</v>
      </c>
      <c r="B437" s="19" t="s">
        <v>277</v>
      </c>
      <c r="C437" s="19" t="s">
        <v>276</v>
      </c>
      <c r="D437" s="19" t="s">
        <v>33</v>
      </c>
      <c r="E437" s="19" t="s">
        <v>310</v>
      </c>
      <c r="F437" s="28" t="s">
        <v>2007</v>
      </c>
      <c r="G437" s="19" t="s">
        <v>741</v>
      </c>
      <c r="H437" s="18" t="s">
        <v>270</v>
      </c>
      <c r="I437" s="18" t="s">
        <v>274</v>
      </c>
      <c r="J437" s="17">
        <v>30000</v>
      </c>
      <c r="K437" s="35" t="s">
        <v>137</v>
      </c>
      <c r="L437" s="18"/>
      <c r="M437" s="32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6"/>
      <c r="AC437" s="36"/>
      <c r="AD437" s="17"/>
      <c r="AE437" s="18" t="s">
        <v>1334</v>
      </c>
      <c r="AF437" s="19" t="s">
        <v>1571</v>
      </c>
      <c r="AG437" s="19" t="s">
        <v>3467</v>
      </c>
      <c r="AH437" s="18" t="s">
        <v>1334</v>
      </c>
      <c r="AI437" s="19" t="s">
        <v>1571</v>
      </c>
      <c r="AJ437" s="15"/>
      <c r="AK437" s="15"/>
      <c r="AL437" s="16">
        <f t="shared" si="13"/>
        <v>30000</v>
      </c>
      <c r="AM437" s="15" t="s">
        <v>1327</v>
      </c>
      <c r="AN437" s="15" t="s">
        <v>1328</v>
      </c>
      <c r="AO437" s="18"/>
      <c r="AP437" s="18"/>
      <c r="AQ437" s="18"/>
      <c r="AR437" s="18"/>
      <c r="AS437" s="18"/>
      <c r="AT437" s="18"/>
    </row>
    <row r="438" spans="1:46" s="23" customFormat="1" ht="72" hidden="1" x14ac:dyDescent="0.2">
      <c r="A438" s="19" t="s">
        <v>45</v>
      </c>
      <c r="B438" s="19" t="s">
        <v>277</v>
      </c>
      <c r="C438" s="19" t="s">
        <v>276</v>
      </c>
      <c r="D438" s="19" t="s">
        <v>33</v>
      </c>
      <c r="E438" s="19" t="s">
        <v>310</v>
      </c>
      <c r="F438" s="28" t="s">
        <v>2008</v>
      </c>
      <c r="G438" s="19" t="s">
        <v>742</v>
      </c>
      <c r="H438" s="18" t="s">
        <v>270</v>
      </c>
      <c r="I438" s="18" t="s">
        <v>274</v>
      </c>
      <c r="J438" s="17">
        <v>70000</v>
      </c>
      <c r="K438" s="35" t="s">
        <v>137</v>
      </c>
      <c r="L438" s="18"/>
      <c r="M438" s="32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6"/>
      <c r="AC438" s="36"/>
      <c r="AD438" s="17"/>
      <c r="AE438" s="18" t="s">
        <v>1334</v>
      </c>
      <c r="AF438" s="19" t="s">
        <v>1571</v>
      </c>
      <c r="AG438" s="19" t="s">
        <v>3467</v>
      </c>
      <c r="AH438" s="18" t="s">
        <v>1334</v>
      </c>
      <c r="AI438" s="19" t="s">
        <v>1571</v>
      </c>
      <c r="AJ438" s="15"/>
      <c r="AK438" s="15"/>
      <c r="AL438" s="16">
        <f t="shared" si="13"/>
        <v>70000</v>
      </c>
      <c r="AM438" s="15" t="s">
        <v>1327</v>
      </c>
      <c r="AN438" s="15" t="s">
        <v>1328</v>
      </c>
      <c r="AO438" s="18"/>
      <c r="AP438" s="18"/>
      <c r="AQ438" s="18"/>
      <c r="AR438" s="18"/>
      <c r="AS438" s="18"/>
      <c r="AT438" s="18"/>
    </row>
    <row r="439" spans="1:46" s="23" customFormat="1" ht="72" hidden="1" x14ac:dyDescent="0.2">
      <c r="A439" s="19" t="s">
        <v>45</v>
      </c>
      <c r="B439" s="19" t="s">
        <v>277</v>
      </c>
      <c r="C439" s="19" t="s">
        <v>276</v>
      </c>
      <c r="D439" s="19" t="s">
        <v>33</v>
      </c>
      <c r="E439" s="19" t="s">
        <v>310</v>
      </c>
      <c r="F439" s="28" t="s">
        <v>2009</v>
      </c>
      <c r="G439" s="19" t="s">
        <v>743</v>
      </c>
      <c r="H439" s="18" t="s">
        <v>270</v>
      </c>
      <c r="I439" s="18" t="s">
        <v>553</v>
      </c>
      <c r="J439" s="17">
        <v>5000</v>
      </c>
      <c r="K439" s="35" t="s">
        <v>137</v>
      </c>
      <c r="L439" s="18"/>
      <c r="M439" s="32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6"/>
      <c r="AC439" s="36"/>
      <c r="AD439" s="17"/>
      <c r="AE439" s="18" t="s">
        <v>1334</v>
      </c>
      <c r="AF439" s="19" t="s">
        <v>1571</v>
      </c>
      <c r="AG439" s="19" t="s">
        <v>3467</v>
      </c>
      <c r="AH439" s="18" t="s">
        <v>1334</v>
      </c>
      <c r="AI439" s="19" t="s">
        <v>1571</v>
      </c>
      <c r="AJ439" s="15"/>
      <c r="AK439" s="15"/>
      <c r="AL439" s="16">
        <f t="shared" si="13"/>
        <v>5000</v>
      </c>
      <c r="AM439" s="15" t="s">
        <v>1327</v>
      </c>
      <c r="AN439" s="15" t="s">
        <v>1328</v>
      </c>
      <c r="AO439" s="18"/>
      <c r="AP439" s="18"/>
      <c r="AQ439" s="18"/>
      <c r="AR439" s="18"/>
      <c r="AS439" s="18"/>
      <c r="AT439" s="18"/>
    </row>
    <row r="440" spans="1:46" s="23" customFormat="1" ht="72" hidden="1" x14ac:dyDescent="0.2">
      <c r="A440" s="19" t="s">
        <v>45</v>
      </c>
      <c r="B440" s="19" t="s">
        <v>277</v>
      </c>
      <c r="C440" s="19" t="s">
        <v>276</v>
      </c>
      <c r="D440" s="19" t="s">
        <v>33</v>
      </c>
      <c r="E440" s="19" t="s">
        <v>310</v>
      </c>
      <c r="F440" s="28" t="s">
        <v>2010</v>
      </c>
      <c r="G440" s="19" t="s">
        <v>744</v>
      </c>
      <c r="H440" s="18" t="s">
        <v>270</v>
      </c>
      <c r="I440" s="18" t="s">
        <v>268</v>
      </c>
      <c r="J440" s="17">
        <v>80000</v>
      </c>
      <c r="K440" s="35" t="s">
        <v>137</v>
      </c>
      <c r="L440" s="18"/>
      <c r="M440" s="32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6"/>
      <c r="AC440" s="36"/>
      <c r="AD440" s="17"/>
      <c r="AE440" s="18" t="s">
        <v>1334</v>
      </c>
      <c r="AF440" s="19" t="s">
        <v>1571</v>
      </c>
      <c r="AG440" s="19" t="s">
        <v>3467</v>
      </c>
      <c r="AH440" s="18" t="s">
        <v>1334</v>
      </c>
      <c r="AI440" s="19" t="s">
        <v>1571</v>
      </c>
      <c r="AJ440" s="15"/>
      <c r="AK440" s="15"/>
      <c r="AL440" s="16">
        <f t="shared" si="13"/>
        <v>80000</v>
      </c>
      <c r="AM440" s="15" t="s">
        <v>1327</v>
      </c>
      <c r="AN440" s="15" t="s">
        <v>1328</v>
      </c>
      <c r="AO440" s="18"/>
      <c r="AP440" s="18"/>
      <c r="AQ440" s="18"/>
      <c r="AR440" s="18"/>
      <c r="AS440" s="18"/>
      <c r="AT440" s="18"/>
    </row>
    <row r="441" spans="1:46" s="23" customFormat="1" ht="72" hidden="1" x14ac:dyDescent="0.2">
      <c r="A441" s="19" t="s">
        <v>45</v>
      </c>
      <c r="B441" s="19" t="s">
        <v>277</v>
      </c>
      <c r="C441" s="19" t="s">
        <v>276</v>
      </c>
      <c r="D441" s="19" t="s">
        <v>33</v>
      </c>
      <c r="E441" s="19" t="s">
        <v>310</v>
      </c>
      <c r="F441" s="28" t="s">
        <v>2011</v>
      </c>
      <c r="G441" s="19" t="s">
        <v>745</v>
      </c>
      <c r="H441" s="18" t="s">
        <v>270</v>
      </c>
      <c r="I441" s="18" t="s">
        <v>268</v>
      </c>
      <c r="J441" s="17">
        <v>80000</v>
      </c>
      <c r="K441" s="35" t="s">
        <v>137</v>
      </c>
      <c r="L441" s="18"/>
      <c r="M441" s="32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6"/>
      <c r="AC441" s="36"/>
      <c r="AD441" s="17"/>
      <c r="AE441" s="18" t="s">
        <v>1334</v>
      </c>
      <c r="AF441" s="19" t="s">
        <v>1571</v>
      </c>
      <c r="AG441" s="19" t="s">
        <v>3467</v>
      </c>
      <c r="AH441" s="18" t="s">
        <v>1334</v>
      </c>
      <c r="AI441" s="19" t="s">
        <v>1571</v>
      </c>
      <c r="AJ441" s="15"/>
      <c r="AK441" s="15"/>
      <c r="AL441" s="16">
        <f t="shared" si="13"/>
        <v>80000</v>
      </c>
      <c r="AM441" s="15" t="s">
        <v>1327</v>
      </c>
      <c r="AN441" s="15" t="s">
        <v>1328</v>
      </c>
      <c r="AO441" s="18"/>
      <c r="AP441" s="18"/>
      <c r="AQ441" s="18"/>
      <c r="AR441" s="18"/>
      <c r="AS441" s="18"/>
      <c r="AT441" s="18"/>
    </row>
    <row r="442" spans="1:46" s="23" customFormat="1" ht="72" hidden="1" x14ac:dyDescent="0.2">
      <c r="A442" s="19" t="s">
        <v>45</v>
      </c>
      <c r="B442" s="19" t="s">
        <v>277</v>
      </c>
      <c r="C442" s="19" t="s">
        <v>276</v>
      </c>
      <c r="D442" s="19" t="s">
        <v>33</v>
      </c>
      <c r="E442" s="19" t="s">
        <v>310</v>
      </c>
      <c r="F442" s="28" t="s">
        <v>2012</v>
      </c>
      <c r="G442" s="19" t="s">
        <v>746</v>
      </c>
      <c r="H442" s="18" t="s">
        <v>270</v>
      </c>
      <c r="I442" s="18" t="s">
        <v>268</v>
      </c>
      <c r="J442" s="17">
        <v>80000</v>
      </c>
      <c r="K442" s="35" t="s">
        <v>137</v>
      </c>
      <c r="L442" s="18"/>
      <c r="M442" s="32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6"/>
      <c r="AC442" s="36"/>
      <c r="AD442" s="17"/>
      <c r="AE442" s="18" t="s">
        <v>1334</v>
      </c>
      <c r="AF442" s="19" t="s">
        <v>1571</v>
      </c>
      <c r="AG442" s="19" t="s">
        <v>3467</v>
      </c>
      <c r="AH442" s="18" t="s">
        <v>1334</v>
      </c>
      <c r="AI442" s="19" t="s">
        <v>1571</v>
      </c>
      <c r="AJ442" s="15"/>
      <c r="AK442" s="15"/>
      <c r="AL442" s="16">
        <f t="shared" si="13"/>
        <v>80000</v>
      </c>
      <c r="AM442" s="15" t="s">
        <v>1327</v>
      </c>
      <c r="AN442" s="15" t="s">
        <v>1328</v>
      </c>
      <c r="AO442" s="18"/>
      <c r="AP442" s="18"/>
      <c r="AQ442" s="18"/>
      <c r="AR442" s="18"/>
      <c r="AS442" s="18"/>
      <c r="AT442" s="18"/>
    </row>
    <row r="443" spans="1:46" s="23" customFormat="1" ht="72" hidden="1" x14ac:dyDescent="0.2">
      <c r="A443" s="19" t="s">
        <v>45</v>
      </c>
      <c r="B443" s="19" t="s">
        <v>277</v>
      </c>
      <c r="C443" s="19" t="s">
        <v>276</v>
      </c>
      <c r="D443" s="19" t="s">
        <v>33</v>
      </c>
      <c r="E443" s="19" t="s">
        <v>310</v>
      </c>
      <c r="F443" s="28" t="s">
        <v>2013</v>
      </c>
      <c r="G443" s="19" t="s">
        <v>747</v>
      </c>
      <c r="H443" s="18" t="s">
        <v>270</v>
      </c>
      <c r="I443" s="18" t="s">
        <v>268</v>
      </c>
      <c r="J443" s="17">
        <v>80000</v>
      </c>
      <c r="K443" s="35" t="s">
        <v>137</v>
      </c>
      <c r="L443" s="18"/>
      <c r="M443" s="32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6"/>
      <c r="AC443" s="36"/>
      <c r="AD443" s="17"/>
      <c r="AE443" s="18" t="s">
        <v>1334</v>
      </c>
      <c r="AF443" s="19" t="s">
        <v>1571</v>
      </c>
      <c r="AG443" s="19" t="s">
        <v>3467</v>
      </c>
      <c r="AH443" s="18" t="s">
        <v>1334</v>
      </c>
      <c r="AI443" s="19" t="s">
        <v>1571</v>
      </c>
      <c r="AJ443" s="15"/>
      <c r="AK443" s="15"/>
      <c r="AL443" s="16">
        <f t="shared" si="13"/>
        <v>80000</v>
      </c>
      <c r="AM443" s="15" t="s">
        <v>1327</v>
      </c>
      <c r="AN443" s="15" t="s">
        <v>1328</v>
      </c>
      <c r="AO443" s="18"/>
      <c r="AP443" s="18"/>
      <c r="AQ443" s="18"/>
      <c r="AR443" s="18"/>
      <c r="AS443" s="18"/>
      <c r="AT443" s="18"/>
    </row>
    <row r="444" spans="1:46" s="23" customFormat="1" ht="72" hidden="1" x14ac:dyDescent="0.2">
      <c r="A444" s="19" t="s">
        <v>45</v>
      </c>
      <c r="B444" s="19" t="s">
        <v>277</v>
      </c>
      <c r="C444" s="19" t="s">
        <v>276</v>
      </c>
      <c r="D444" s="19" t="s">
        <v>33</v>
      </c>
      <c r="E444" s="19" t="s">
        <v>310</v>
      </c>
      <c r="F444" s="28" t="s">
        <v>2014</v>
      </c>
      <c r="G444" s="19" t="s">
        <v>748</v>
      </c>
      <c r="H444" s="18" t="s">
        <v>270</v>
      </c>
      <c r="I444" s="18" t="s">
        <v>268</v>
      </c>
      <c r="J444" s="17">
        <v>80000</v>
      </c>
      <c r="K444" s="35" t="s">
        <v>137</v>
      </c>
      <c r="L444" s="18"/>
      <c r="M444" s="32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6"/>
      <c r="AC444" s="36"/>
      <c r="AD444" s="17"/>
      <c r="AE444" s="18" t="s">
        <v>1334</v>
      </c>
      <c r="AF444" s="19" t="s">
        <v>1571</v>
      </c>
      <c r="AG444" s="19" t="s">
        <v>3467</v>
      </c>
      <c r="AH444" s="18" t="s">
        <v>1334</v>
      </c>
      <c r="AI444" s="19" t="s">
        <v>1571</v>
      </c>
      <c r="AJ444" s="15"/>
      <c r="AK444" s="15"/>
      <c r="AL444" s="16">
        <f t="shared" si="13"/>
        <v>80000</v>
      </c>
      <c r="AM444" s="15" t="s">
        <v>1327</v>
      </c>
      <c r="AN444" s="15" t="s">
        <v>1328</v>
      </c>
      <c r="AO444" s="18"/>
      <c r="AP444" s="18"/>
      <c r="AQ444" s="18"/>
      <c r="AR444" s="18"/>
      <c r="AS444" s="18"/>
      <c r="AT444" s="18"/>
    </row>
    <row r="445" spans="1:46" s="23" customFormat="1" ht="72" hidden="1" x14ac:dyDescent="0.2">
      <c r="A445" s="19" t="s">
        <v>45</v>
      </c>
      <c r="B445" s="19" t="s">
        <v>277</v>
      </c>
      <c r="C445" s="19" t="s">
        <v>276</v>
      </c>
      <c r="D445" s="19" t="s">
        <v>33</v>
      </c>
      <c r="E445" s="19" t="s">
        <v>310</v>
      </c>
      <c r="F445" s="28" t="s">
        <v>2015</v>
      </c>
      <c r="G445" s="19" t="s">
        <v>749</v>
      </c>
      <c r="H445" s="18" t="s">
        <v>270</v>
      </c>
      <c r="I445" s="18" t="s">
        <v>268</v>
      </c>
      <c r="J445" s="17">
        <v>80000</v>
      </c>
      <c r="K445" s="35" t="s">
        <v>137</v>
      </c>
      <c r="L445" s="18"/>
      <c r="M445" s="32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6"/>
      <c r="AC445" s="36"/>
      <c r="AD445" s="17"/>
      <c r="AE445" s="18" t="s">
        <v>1334</v>
      </c>
      <c r="AF445" s="19" t="s">
        <v>1571</v>
      </c>
      <c r="AG445" s="19" t="s">
        <v>3467</v>
      </c>
      <c r="AH445" s="18" t="s">
        <v>1334</v>
      </c>
      <c r="AI445" s="19" t="s">
        <v>1571</v>
      </c>
      <c r="AJ445" s="15"/>
      <c r="AK445" s="15"/>
      <c r="AL445" s="16">
        <f t="shared" si="13"/>
        <v>80000</v>
      </c>
      <c r="AM445" s="15" t="s">
        <v>1327</v>
      </c>
      <c r="AN445" s="15" t="s">
        <v>1328</v>
      </c>
      <c r="AO445" s="18"/>
      <c r="AP445" s="18"/>
      <c r="AQ445" s="18"/>
      <c r="AR445" s="18"/>
      <c r="AS445" s="18"/>
      <c r="AT445" s="18"/>
    </row>
    <row r="446" spans="1:46" s="23" customFormat="1" ht="72" hidden="1" x14ac:dyDescent="0.2">
      <c r="A446" s="19" t="s">
        <v>45</v>
      </c>
      <c r="B446" s="19" t="s">
        <v>277</v>
      </c>
      <c r="C446" s="19" t="s">
        <v>17</v>
      </c>
      <c r="D446" s="19" t="s">
        <v>34</v>
      </c>
      <c r="E446" s="19" t="s">
        <v>454</v>
      </c>
      <c r="F446" s="28" t="s">
        <v>2016</v>
      </c>
      <c r="G446" s="19" t="s">
        <v>1141</v>
      </c>
      <c r="H446" s="18" t="s">
        <v>270</v>
      </c>
      <c r="I446" s="18" t="s">
        <v>1119</v>
      </c>
      <c r="J446" s="17">
        <v>3527000</v>
      </c>
      <c r="K446" s="35" t="s">
        <v>137</v>
      </c>
      <c r="L446" s="18"/>
      <c r="M446" s="32"/>
      <c r="N446" s="53">
        <v>43886</v>
      </c>
      <c r="O446" s="18"/>
      <c r="P446" s="36"/>
      <c r="Q446" s="19"/>
      <c r="R446" s="18"/>
      <c r="S446" s="18"/>
      <c r="T446" s="18"/>
      <c r="U446" s="18"/>
      <c r="V446" s="53"/>
      <c r="W446" s="17"/>
      <c r="X446" s="32">
        <v>4</v>
      </c>
      <c r="Y446" s="36"/>
      <c r="Z446" s="17"/>
      <c r="AA446" s="36"/>
      <c r="AB446" s="36"/>
      <c r="AC446" s="36"/>
      <c r="AD446" s="17"/>
      <c r="AE446" s="20" t="s">
        <v>1330</v>
      </c>
      <c r="AF446" s="19" t="s">
        <v>3470</v>
      </c>
      <c r="AG446" s="19" t="s">
        <v>3467</v>
      </c>
      <c r="AH446" s="18" t="s">
        <v>1334</v>
      </c>
      <c r="AI446" s="19" t="s">
        <v>1571</v>
      </c>
      <c r="AJ446" s="15"/>
      <c r="AK446" s="15"/>
      <c r="AL446" s="16">
        <f t="shared" si="13"/>
        <v>3527000</v>
      </c>
      <c r="AM446" s="15" t="s">
        <v>1327</v>
      </c>
      <c r="AN446" s="15" t="s">
        <v>1328</v>
      </c>
      <c r="AO446" s="18"/>
      <c r="AP446" s="18"/>
      <c r="AQ446" s="18"/>
      <c r="AR446" s="18"/>
      <c r="AS446" s="18"/>
      <c r="AT446" s="18"/>
    </row>
    <row r="447" spans="1:46" s="23" customFormat="1" ht="72" hidden="1" x14ac:dyDescent="0.2">
      <c r="A447" s="19" t="s">
        <v>45</v>
      </c>
      <c r="B447" s="19" t="s">
        <v>277</v>
      </c>
      <c r="C447" s="19" t="s">
        <v>17</v>
      </c>
      <c r="D447" s="19" t="s">
        <v>34</v>
      </c>
      <c r="E447" s="19" t="s">
        <v>454</v>
      </c>
      <c r="F447" s="28" t="s">
        <v>2017</v>
      </c>
      <c r="G447" s="19" t="s">
        <v>1142</v>
      </c>
      <c r="H447" s="18" t="s">
        <v>270</v>
      </c>
      <c r="I447" s="18" t="s">
        <v>1122</v>
      </c>
      <c r="J447" s="17">
        <v>1800000</v>
      </c>
      <c r="K447" s="35" t="s">
        <v>137</v>
      </c>
      <c r="L447" s="18"/>
      <c r="M447" s="32"/>
      <c r="N447" s="53">
        <v>43918</v>
      </c>
      <c r="O447" s="18"/>
      <c r="P447" s="36"/>
      <c r="Q447" s="19"/>
      <c r="R447" s="18"/>
      <c r="S447" s="18"/>
      <c r="T447" s="18"/>
      <c r="U447" s="18"/>
      <c r="V447" s="53"/>
      <c r="W447" s="17"/>
      <c r="X447" s="32">
        <v>4</v>
      </c>
      <c r="Y447" s="36"/>
      <c r="Z447" s="17"/>
      <c r="AA447" s="36"/>
      <c r="AB447" s="36"/>
      <c r="AC447" s="36"/>
      <c r="AD447" s="17"/>
      <c r="AE447" s="19" t="s">
        <v>2944</v>
      </c>
      <c r="AF447" s="19" t="s">
        <v>1571</v>
      </c>
      <c r="AG447" s="19" t="s">
        <v>3467</v>
      </c>
      <c r="AH447" s="19" t="s">
        <v>1335</v>
      </c>
      <c r="AI447" s="19" t="s">
        <v>1569</v>
      </c>
      <c r="AJ447" s="15"/>
      <c r="AK447" s="15"/>
      <c r="AL447" s="16">
        <f t="shared" si="13"/>
        <v>1800000</v>
      </c>
      <c r="AM447" s="15" t="s">
        <v>1327</v>
      </c>
      <c r="AN447" s="15" t="s">
        <v>1328</v>
      </c>
      <c r="AO447" s="18"/>
      <c r="AP447" s="18"/>
      <c r="AQ447" s="18"/>
      <c r="AR447" s="18"/>
      <c r="AS447" s="18"/>
      <c r="AT447" s="18"/>
    </row>
    <row r="448" spans="1:46" s="23" customFormat="1" ht="72" x14ac:dyDescent="0.2">
      <c r="A448" s="19" t="s">
        <v>46</v>
      </c>
      <c r="B448" s="19" t="s">
        <v>277</v>
      </c>
      <c r="C448" s="19" t="s">
        <v>276</v>
      </c>
      <c r="D448" s="19" t="s">
        <v>11</v>
      </c>
      <c r="E448" s="19" t="s">
        <v>454</v>
      </c>
      <c r="F448" s="28" t="s">
        <v>2018</v>
      </c>
      <c r="G448" s="19" t="s">
        <v>750</v>
      </c>
      <c r="H448" s="18" t="s">
        <v>303</v>
      </c>
      <c r="I448" s="18" t="s">
        <v>274</v>
      </c>
      <c r="J448" s="17">
        <v>80000</v>
      </c>
      <c r="K448" s="64" t="s">
        <v>2442</v>
      </c>
      <c r="L448" s="64"/>
      <c r="M448" s="35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/>
      <c r="AF448" s="19" t="s">
        <v>2457</v>
      </c>
      <c r="AG448" s="19" t="s">
        <v>2457</v>
      </c>
      <c r="AH448" s="20" t="s">
        <v>1336</v>
      </c>
      <c r="AI448" s="19" t="s">
        <v>1569</v>
      </c>
      <c r="AJ448" s="16"/>
      <c r="AK448" s="16">
        <v>69000</v>
      </c>
      <c r="AL448" s="16">
        <f t="shared" si="13"/>
        <v>11000</v>
      </c>
      <c r="AM448" s="71" t="s">
        <v>1289</v>
      </c>
      <c r="AN448" s="71" t="s">
        <v>1289</v>
      </c>
      <c r="AO448" s="71" t="s">
        <v>1289</v>
      </c>
      <c r="AP448" s="71" t="s">
        <v>1289</v>
      </c>
      <c r="AQ448" s="71" t="s">
        <v>1289</v>
      </c>
      <c r="AR448" s="71" t="s">
        <v>1289</v>
      </c>
      <c r="AS448" s="71" t="s">
        <v>1289</v>
      </c>
      <c r="AT448" s="19"/>
    </row>
    <row r="449" spans="1:46" s="23" customFormat="1" ht="72" x14ac:dyDescent="0.2">
      <c r="A449" s="19" t="s">
        <v>46</v>
      </c>
      <c r="B449" s="19" t="s">
        <v>277</v>
      </c>
      <c r="C449" s="19" t="s">
        <v>276</v>
      </c>
      <c r="D449" s="19" t="s">
        <v>11</v>
      </c>
      <c r="E449" s="19" t="s">
        <v>454</v>
      </c>
      <c r="F449" s="28" t="s">
        <v>2019</v>
      </c>
      <c r="G449" s="19" t="s">
        <v>751</v>
      </c>
      <c r="H449" s="18" t="s">
        <v>270</v>
      </c>
      <c r="I449" s="18" t="s">
        <v>300</v>
      </c>
      <c r="J449" s="17">
        <v>30200</v>
      </c>
      <c r="K449" s="64"/>
      <c r="L449" s="64"/>
      <c r="M449" s="35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/>
      <c r="AF449" s="19" t="s">
        <v>2457</v>
      </c>
      <c r="AG449" s="19" t="s">
        <v>2457</v>
      </c>
      <c r="AH449" s="20" t="s">
        <v>1336</v>
      </c>
      <c r="AI449" s="19" t="s">
        <v>1569</v>
      </c>
      <c r="AJ449" s="16"/>
      <c r="AK449" s="16">
        <v>30000</v>
      </c>
      <c r="AL449" s="16">
        <f t="shared" si="13"/>
        <v>200</v>
      </c>
      <c r="AM449" s="71" t="s">
        <v>1289</v>
      </c>
      <c r="AN449" s="71" t="s">
        <v>1289</v>
      </c>
      <c r="AO449" s="71" t="s">
        <v>1289</v>
      </c>
      <c r="AP449" s="71" t="s">
        <v>1289</v>
      </c>
      <c r="AQ449" s="71" t="s">
        <v>1289</v>
      </c>
      <c r="AR449" s="71" t="s">
        <v>1289</v>
      </c>
      <c r="AS449" s="71" t="s">
        <v>1289</v>
      </c>
      <c r="AT449" s="19"/>
    </row>
    <row r="450" spans="1:46" s="23" customFormat="1" ht="72" x14ac:dyDescent="0.2">
      <c r="A450" s="19" t="s">
        <v>46</v>
      </c>
      <c r="B450" s="19" t="s">
        <v>277</v>
      </c>
      <c r="C450" s="19" t="s">
        <v>276</v>
      </c>
      <c r="D450" s="19" t="s">
        <v>21</v>
      </c>
      <c r="E450" s="19" t="s">
        <v>454</v>
      </c>
      <c r="F450" s="28" t="s">
        <v>2020</v>
      </c>
      <c r="G450" s="19" t="s">
        <v>752</v>
      </c>
      <c r="H450" s="18" t="s">
        <v>269</v>
      </c>
      <c r="I450" s="18" t="s">
        <v>271</v>
      </c>
      <c r="J450" s="17">
        <v>50000</v>
      </c>
      <c r="K450" s="64"/>
      <c r="L450" s="64"/>
      <c r="M450" s="35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/>
      <c r="AF450" s="19" t="s">
        <v>2457</v>
      </c>
      <c r="AG450" s="19" t="s">
        <v>2457</v>
      </c>
      <c r="AH450" s="20" t="s">
        <v>1336</v>
      </c>
      <c r="AI450" s="19" t="s">
        <v>1569</v>
      </c>
      <c r="AJ450" s="16"/>
      <c r="AK450" s="16">
        <v>48860</v>
      </c>
      <c r="AL450" s="16">
        <f t="shared" si="13"/>
        <v>1140</v>
      </c>
      <c r="AM450" s="71" t="s">
        <v>1289</v>
      </c>
      <c r="AN450" s="71" t="s">
        <v>1289</v>
      </c>
      <c r="AO450" s="71" t="s">
        <v>1289</v>
      </c>
      <c r="AP450" s="71" t="s">
        <v>1289</v>
      </c>
      <c r="AQ450" s="71" t="s">
        <v>1289</v>
      </c>
      <c r="AR450" s="71" t="s">
        <v>1289</v>
      </c>
      <c r="AS450" s="71" t="s">
        <v>1289</v>
      </c>
      <c r="AT450" s="19"/>
    </row>
    <row r="451" spans="1:46" s="23" customFormat="1" ht="90" x14ac:dyDescent="0.2">
      <c r="A451" s="19" t="s">
        <v>46</v>
      </c>
      <c r="B451" s="19" t="s">
        <v>277</v>
      </c>
      <c r="C451" s="19" t="s">
        <v>276</v>
      </c>
      <c r="D451" s="19" t="s">
        <v>286</v>
      </c>
      <c r="E451" s="19" t="s">
        <v>454</v>
      </c>
      <c r="F451" s="28" t="s">
        <v>2021</v>
      </c>
      <c r="G451" s="19" t="s">
        <v>753</v>
      </c>
      <c r="H451" s="18" t="s">
        <v>317</v>
      </c>
      <c r="I451" s="18" t="s">
        <v>271</v>
      </c>
      <c r="J451" s="17">
        <v>132500</v>
      </c>
      <c r="K451" s="64"/>
      <c r="L451" s="64"/>
      <c r="M451" s="35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/>
      <c r="AF451" s="19" t="s">
        <v>2457</v>
      </c>
      <c r="AG451" s="19" t="s">
        <v>2457</v>
      </c>
      <c r="AH451" s="20" t="s">
        <v>1336</v>
      </c>
      <c r="AI451" s="19" t="s">
        <v>1569</v>
      </c>
      <c r="AJ451" s="16"/>
      <c r="AK451" s="16">
        <v>127950</v>
      </c>
      <c r="AL451" s="16">
        <f t="shared" ref="AL451:AL514" si="14">J451-AJ451-AK451</f>
        <v>4550</v>
      </c>
      <c r="AM451" s="71" t="s">
        <v>1289</v>
      </c>
      <c r="AN451" s="71" t="s">
        <v>1289</v>
      </c>
      <c r="AO451" s="71" t="s">
        <v>1289</v>
      </c>
      <c r="AP451" s="71" t="s">
        <v>1289</v>
      </c>
      <c r="AQ451" s="71" t="s">
        <v>1289</v>
      </c>
      <c r="AR451" s="71" t="s">
        <v>1289</v>
      </c>
      <c r="AS451" s="71" t="s">
        <v>1289</v>
      </c>
      <c r="AT451" s="19"/>
    </row>
    <row r="452" spans="1:46" s="23" customFormat="1" ht="72" x14ac:dyDescent="0.2">
      <c r="A452" s="19" t="s">
        <v>46</v>
      </c>
      <c r="B452" s="19" t="s">
        <v>277</v>
      </c>
      <c r="C452" s="19" t="s">
        <v>276</v>
      </c>
      <c r="D452" s="19" t="s">
        <v>18</v>
      </c>
      <c r="E452" s="19" t="s">
        <v>454</v>
      </c>
      <c r="F452" s="28" t="s">
        <v>2022</v>
      </c>
      <c r="G452" s="19" t="s">
        <v>754</v>
      </c>
      <c r="H452" s="18" t="s">
        <v>269</v>
      </c>
      <c r="I452" s="18" t="s">
        <v>275</v>
      </c>
      <c r="J452" s="17">
        <v>100000</v>
      </c>
      <c r="K452" s="35" t="s">
        <v>137</v>
      </c>
      <c r="L452" s="64"/>
      <c r="M452" s="64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1289</v>
      </c>
      <c r="AD452" s="18" t="s">
        <v>1289</v>
      </c>
      <c r="AE452" s="54" t="s">
        <v>2975</v>
      </c>
      <c r="AF452" s="20"/>
      <c r="AG452" s="20" t="s">
        <v>2456</v>
      </c>
      <c r="AH452" s="20" t="s">
        <v>1337</v>
      </c>
      <c r="AI452" s="20" t="s">
        <v>1570</v>
      </c>
      <c r="AJ452" s="16">
        <v>60000</v>
      </c>
      <c r="AK452" s="16"/>
      <c r="AL452" s="16">
        <f t="shared" si="14"/>
        <v>40000</v>
      </c>
      <c r="AM452" s="71" t="s">
        <v>1289</v>
      </c>
      <c r="AN452" s="71" t="s">
        <v>1289</v>
      </c>
      <c r="AO452" s="71" t="s">
        <v>1289</v>
      </c>
      <c r="AP452" s="52" t="s">
        <v>3009</v>
      </c>
      <c r="AQ452" s="52" t="s">
        <v>3010</v>
      </c>
      <c r="AR452" s="119">
        <v>60000</v>
      </c>
      <c r="AS452" s="146">
        <f>+M452-AR452</f>
        <v>-60000</v>
      </c>
      <c r="AT452" s="52"/>
    </row>
    <row r="453" spans="1:46" s="23" customFormat="1" ht="72" x14ac:dyDescent="0.2">
      <c r="A453" s="19" t="s">
        <v>46</v>
      </c>
      <c r="B453" s="19" t="s">
        <v>277</v>
      </c>
      <c r="C453" s="19" t="s">
        <v>276</v>
      </c>
      <c r="D453" s="19" t="s">
        <v>18</v>
      </c>
      <c r="E453" s="19" t="s">
        <v>454</v>
      </c>
      <c r="F453" s="28" t="s">
        <v>2023</v>
      </c>
      <c r="G453" s="19" t="s">
        <v>755</v>
      </c>
      <c r="H453" s="18" t="s">
        <v>269</v>
      </c>
      <c r="I453" s="18" t="s">
        <v>268</v>
      </c>
      <c r="J453" s="17">
        <v>240000</v>
      </c>
      <c r="K453" s="35" t="s">
        <v>137</v>
      </c>
      <c r="L453" s="64"/>
      <c r="M453" s="64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1289</v>
      </c>
      <c r="AD453" s="18" t="s">
        <v>1289</v>
      </c>
      <c r="AE453" s="54" t="s">
        <v>2975</v>
      </c>
      <c r="AF453" s="20"/>
      <c r="AG453" s="20" t="s">
        <v>2456</v>
      </c>
      <c r="AH453" s="20" t="s">
        <v>1337</v>
      </c>
      <c r="AI453" s="20" t="s">
        <v>1570</v>
      </c>
      <c r="AJ453" s="16">
        <v>140000</v>
      </c>
      <c r="AK453" s="16"/>
      <c r="AL453" s="16">
        <f t="shared" si="14"/>
        <v>100000</v>
      </c>
      <c r="AM453" s="71" t="s">
        <v>1289</v>
      </c>
      <c r="AN453" s="71" t="s">
        <v>1289</v>
      </c>
      <c r="AO453" s="71" t="s">
        <v>1289</v>
      </c>
      <c r="AP453" s="52" t="s">
        <v>3009</v>
      </c>
      <c r="AQ453" s="52" t="s">
        <v>3010</v>
      </c>
      <c r="AR453" s="119">
        <v>140000</v>
      </c>
      <c r="AS453" s="146">
        <f t="shared" ref="AS453:AS460" si="15">+M453-AR453</f>
        <v>-140000</v>
      </c>
      <c r="AT453" s="52"/>
    </row>
    <row r="454" spans="1:46" s="23" customFormat="1" ht="72" x14ac:dyDescent="0.2">
      <c r="A454" s="19" t="s">
        <v>46</v>
      </c>
      <c r="B454" s="19" t="s">
        <v>277</v>
      </c>
      <c r="C454" s="19" t="s">
        <v>276</v>
      </c>
      <c r="D454" s="19" t="s">
        <v>18</v>
      </c>
      <c r="E454" s="19" t="s">
        <v>454</v>
      </c>
      <c r="F454" s="28" t="s">
        <v>2024</v>
      </c>
      <c r="G454" s="19" t="s">
        <v>756</v>
      </c>
      <c r="H454" s="18" t="s">
        <v>269</v>
      </c>
      <c r="I454" s="18" t="s">
        <v>268</v>
      </c>
      <c r="J454" s="17">
        <v>180000</v>
      </c>
      <c r="K454" s="35" t="s">
        <v>137</v>
      </c>
      <c r="L454" s="64"/>
      <c r="M454" s="64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1289</v>
      </c>
      <c r="AD454" s="18" t="s">
        <v>1289</v>
      </c>
      <c r="AE454" s="54" t="s">
        <v>2975</v>
      </c>
      <c r="AF454" s="20"/>
      <c r="AG454" s="20" t="s">
        <v>2456</v>
      </c>
      <c r="AH454" s="20" t="s">
        <v>1337</v>
      </c>
      <c r="AI454" s="20" t="s">
        <v>1570</v>
      </c>
      <c r="AJ454" s="16">
        <v>110000</v>
      </c>
      <c r="AK454" s="16"/>
      <c r="AL454" s="16">
        <f t="shared" si="14"/>
        <v>70000</v>
      </c>
      <c r="AM454" s="71" t="s">
        <v>1289</v>
      </c>
      <c r="AN454" s="71" t="s">
        <v>1289</v>
      </c>
      <c r="AO454" s="71" t="s">
        <v>1289</v>
      </c>
      <c r="AP454" s="52" t="s">
        <v>3009</v>
      </c>
      <c r="AQ454" s="52" t="s">
        <v>3010</v>
      </c>
      <c r="AR454" s="119">
        <v>110000</v>
      </c>
      <c r="AS454" s="146">
        <f t="shared" si="15"/>
        <v>-110000</v>
      </c>
      <c r="AT454" s="52"/>
    </row>
    <row r="455" spans="1:46" s="23" customFormat="1" ht="72" x14ac:dyDescent="0.2">
      <c r="A455" s="19" t="s">
        <v>46</v>
      </c>
      <c r="B455" s="19" t="s">
        <v>277</v>
      </c>
      <c r="C455" s="19" t="s">
        <v>276</v>
      </c>
      <c r="D455" s="19" t="s">
        <v>18</v>
      </c>
      <c r="E455" s="19" t="s">
        <v>454</v>
      </c>
      <c r="F455" s="28" t="s">
        <v>2025</v>
      </c>
      <c r="G455" s="19" t="s">
        <v>757</v>
      </c>
      <c r="H455" s="18" t="s">
        <v>269</v>
      </c>
      <c r="I455" s="18" t="s">
        <v>275</v>
      </c>
      <c r="J455" s="17">
        <v>120000</v>
      </c>
      <c r="K455" s="35" t="s">
        <v>137</v>
      </c>
      <c r="L455" s="64"/>
      <c r="M455" s="64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1289</v>
      </c>
      <c r="AD455" s="18" t="s">
        <v>1289</v>
      </c>
      <c r="AE455" s="54" t="s">
        <v>2975</v>
      </c>
      <c r="AF455" s="20"/>
      <c r="AG455" s="20" t="s">
        <v>2456</v>
      </c>
      <c r="AH455" s="20" t="s">
        <v>1337</v>
      </c>
      <c r="AI455" s="20" t="s">
        <v>1570</v>
      </c>
      <c r="AJ455" s="16">
        <v>70000</v>
      </c>
      <c r="AK455" s="16"/>
      <c r="AL455" s="16">
        <f t="shared" si="14"/>
        <v>50000</v>
      </c>
      <c r="AM455" s="71" t="s">
        <v>1289</v>
      </c>
      <c r="AN455" s="71" t="s">
        <v>1289</v>
      </c>
      <c r="AO455" s="71" t="s">
        <v>1289</v>
      </c>
      <c r="AP455" s="52" t="s">
        <v>3009</v>
      </c>
      <c r="AQ455" s="52" t="s">
        <v>3010</v>
      </c>
      <c r="AR455" s="119">
        <v>70000</v>
      </c>
      <c r="AS455" s="146">
        <f t="shared" si="15"/>
        <v>-70000</v>
      </c>
      <c r="AT455" s="52"/>
    </row>
    <row r="456" spans="1:46" s="23" customFormat="1" ht="72" x14ac:dyDescent="0.2">
      <c r="A456" s="19" t="s">
        <v>46</v>
      </c>
      <c r="B456" s="19" t="s">
        <v>277</v>
      </c>
      <c r="C456" s="19" t="s">
        <v>276</v>
      </c>
      <c r="D456" s="19" t="s">
        <v>18</v>
      </c>
      <c r="E456" s="19" t="s">
        <v>454</v>
      </c>
      <c r="F456" s="28" t="s">
        <v>2026</v>
      </c>
      <c r="G456" s="19" t="s">
        <v>758</v>
      </c>
      <c r="H456" s="18" t="s">
        <v>269</v>
      </c>
      <c r="I456" s="18" t="s">
        <v>275</v>
      </c>
      <c r="J456" s="17">
        <v>100000</v>
      </c>
      <c r="K456" s="35" t="s">
        <v>137</v>
      </c>
      <c r="L456" s="64"/>
      <c r="M456" s="64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1289</v>
      </c>
      <c r="AD456" s="18" t="s">
        <v>1289</v>
      </c>
      <c r="AE456" s="54" t="s">
        <v>2975</v>
      </c>
      <c r="AF456" s="20"/>
      <c r="AG456" s="20" t="s">
        <v>2456</v>
      </c>
      <c r="AH456" s="20" t="s">
        <v>1337</v>
      </c>
      <c r="AI456" s="20" t="s">
        <v>1570</v>
      </c>
      <c r="AJ456" s="16">
        <v>60000</v>
      </c>
      <c r="AK456" s="16"/>
      <c r="AL456" s="16">
        <f t="shared" si="14"/>
        <v>40000</v>
      </c>
      <c r="AM456" s="71" t="s">
        <v>1289</v>
      </c>
      <c r="AN456" s="71" t="s">
        <v>1289</v>
      </c>
      <c r="AO456" s="71" t="s">
        <v>1289</v>
      </c>
      <c r="AP456" s="52" t="s">
        <v>3009</v>
      </c>
      <c r="AQ456" s="52" t="s">
        <v>3010</v>
      </c>
      <c r="AR456" s="119">
        <v>60000</v>
      </c>
      <c r="AS456" s="146">
        <f t="shared" si="15"/>
        <v>-60000</v>
      </c>
      <c r="AT456" s="52"/>
    </row>
    <row r="457" spans="1:46" s="23" customFormat="1" ht="72" x14ac:dyDescent="0.2">
      <c r="A457" s="19" t="s">
        <v>46</v>
      </c>
      <c r="B457" s="19" t="s">
        <v>277</v>
      </c>
      <c r="C457" s="19" t="s">
        <v>276</v>
      </c>
      <c r="D457" s="19" t="s">
        <v>18</v>
      </c>
      <c r="E457" s="19" t="s">
        <v>454</v>
      </c>
      <c r="F457" s="28" t="s">
        <v>2027</v>
      </c>
      <c r="G457" s="19" t="s">
        <v>759</v>
      </c>
      <c r="H457" s="18" t="s">
        <v>269</v>
      </c>
      <c r="I457" s="18" t="s">
        <v>275</v>
      </c>
      <c r="J457" s="17">
        <v>300000</v>
      </c>
      <c r="K457" s="35" t="s">
        <v>137</v>
      </c>
      <c r="L457" s="64"/>
      <c r="M457" s="64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1289</v>
      </c>
      <c r="AD457" s="18" t="s">
        <v>1289</v>
      </c>
      <c r="AE457" s="54" t="s">
        <v>2975</v>
      </c>
      <c r="AF457" s="20"/>
      <c r="AG457" s="20" t="s">
        <v>2456</v>
      </c>
      <c r="AH457" s="20" t="s">
        <v>1337</v>
      </c>
      <c r="AI457" s="20" t="s">
        <v>1570</v>
      </c>
      <c r="AJ457" s="16">
        <v>180000</v>
      </c>
      <c r="AK457" s="16"/>
      <c r="AL457" s="16">
        <f t="shared" si="14"/>
        <v>120000</v>
      </c>
      <c r="AM457" s="71" t="s">
        <v>1289</v>
      </c>
      <c r="AN457" s="71" t="s">
        <v>1289</v>
      </c>
      <c r="AO457" s="71" t="s">
        <v>1289</v>
      </c>
      <c r="AP457" s="52" t="s">
        <v>3009</v>
      </c>
      <c r="AQ457" s="52" t="s">
        <v>3010</v>
      </c>
      <c r="AR457" s="119">
        <v>180000</v>
      </c>
      <c r="AS457" s="146">
        <f t="shared" si="15"/>
        <v>-180000</v>
      </c>
      <c r="AT457" s="52"/>
    </row>
    <row r="458" spans="1:46" s="23" customFormat="1" ht="72" x14ac:dyDescent="0.2">
      <c r="A458" s="19" t="s">
        <v>46</v>
      </c>
      <c r="B458" s="19" t="s">
        <v>277</v>
      </c>
      <c r="C458" s="19" t="s">
        <v>276</v>
      </c>
      <c r="D458" s="19" t="s">
        <v>18</v>
      </c>
      <c r="E458" s="19" t="s">
        <v>454</v>
      </c>
      <c r="F458" s="28" t="s">
        <v>2028</v>
      </c>
      <c r="G458" s="19" t="s">
        <v>760</v>
      </c>
      <c r="H458" s="18" t="s">
        <v>269</v>
      </c>
      <c r="I458" s="18" t="s">
        <v>275</v>
      </c>
      <c r="J458" s="17">
        <v>300000</v>
      </c>
      <c r="K458" s="35" t="s">
        <v>137</v>
      </c>
      <c r="L458" s="64"/>
      <c r="M458" s="64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1289</v>
      </c>
      <c r="AD458" s="18" t="s">
        <v>1289</v>
      </c>
      <c r="AE458" s="54" t="s">
        <v>2975</v>
      </c>
      <c r="AF458" s="20"/>
      <c r="AG458" s="20" t="s">
        <v>2456</v>
      </c>
      <c r="AH458" s="20" t="s">
        <v>1337</v>
      </c>
      <c r="AI458" s="20" t="s">
        <v>1570</v>
      </c>
      <c r="AJ458" s="16">
        <v>165000</v>
      </c>
      <c r="AK458" s="16"/>
      <c r="AL458" s="16">
        <f t="shared" si="14"/>
        <v>135000</v>
      </c>
      <c r="AM458" s="71" t="s">
        <v>1289</v>
      </c>
      <c r="AN458" s="71" t="s">
        <v>1289</v>
      </c>
      <c r="AO458" s="71" t="s">
        <v>1289</v>
      </c>
      <c r="AP458" s="52" t="s">
        <v>3009</v>
      </c>
      <c r="AQ458" s="52" t="s">
        <v>3010</v>
      </c>
      <c r="AR458" s="119">
        <v>165000</v>
      </c>
      <c r="AS458" s="146">
        <f t="shared" si="15"/>
        <v>-165000</v>
      </c>
      <c r="AT458" s="52"/>
    </row>
    <row r="459" spans="1:46" s="23" customFormat="1" ht="72" x14ac:dyDescent="0.2">
      <c r="A459" s="19" t="s">
        <v>46</v>
      </c>
      <c r="B459" s="19" t="s">
        <v>277</v>
      </c>
      <c r="C459" s="19" t="s">
        <v>276</v>
      </c>
      <c r="D459" s="19" t="s">
        <v>18</v>
      </c>
      <c r="E459" s="19" t="s">
        <v>454</v>
      </c>
      <c r="F459" s="28" t="s">
        <v>2029</v>
      </c>
      <c r="G459" s="19" t="s">
        <v>761</v>
      </c>
      <c r="H459" s="18" t="s">
        <v>270</v>
      </c>
      <c r="I459" s="18" t="s">
        <v>275</v>
      </c>
      <c r="J459" s="17">
        <v>150000</v>
      </c>
      <c r="K459" s="35" t="s">
        <v>137</v>
      </c>
      <c r="L459" s="64"/>
      <c r="M459" s="64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1289</v>
      </c>
      <c r="AD459" s="18" t="s">
        <v>1289</v>
      </c>
      <c r="AE459" s="54" t="s">
        <v>2975</v>
      </c>
      <c r="AF459" s="20"/>
      <c r="AG459" s="20" t="s">
        <v>2456</v>
      </c>
      <c r="AH459" s="20" t="s">
        <v>1337</v>
      </c>
      <c r="AI459" s="20" t="s">
        <v>1570</v>
      </c>
      <c r="AJ459" s="16">
        <v>85000</v>
      </c>
      <c r="AK459" s="16"/>
      <c r="AL459" s="16">
        <f t="shared" si="14"/>
        <v>65000</v>
      </c>
      <c r="AM459" s="71" t="s">
        <v>1289</v>
      </c>
      <c r="AN459" s="71" t="s">
        <v>1289</v>
      </c>
      <c r="AO459" s="71" t="s">
        <v>1289</v>
      </c>
      <c r="AP459" s="52" t="s">
        <v>3009</v>
      </c>
      <c r="AQ459" s="52" t="s">
        <v>3010</v>
      </c>
      <c r="AR459" s="119">
        <v>85000</v>
      </c>
      <c r="AS459" s="146">
        <f t="shared" si="15"/>
        <v>-85000</v>
      </c>
      <c r="AT459" s="52"/>
    </row>
    <row r="460" spans="1:46" s="23" customFormat="1" ht="72" x14ac:dyDescent="0.2">
      <c r="A460" s="19" t="s">
        <v>46</v>
      </c>
      <c r="B460" s="19" t="s">
        <v>277</v>
      </c>
      <c r="C460" s="19" t="s">
        <v>276</v>
      </c>
      <c r="D460" s="19" t="s">
        <v>18</v>
      </c>
      <c r="E460" s="19" t="s">
        <v>454</v>
      </c>
      <c r="F460" s="28" t="s">
        <v>2030</v>
      </c>
      <c r="G460" s="19" t="s">
        <v>762</v>
      </c>
      <c r="H460" s="18" t="s">
        <v>270</v>
      </c>
      <c r="I460" s="18" t="s">
        <v>275</v>
      </c>
      <c r="J460" s="17">
        <v>300000</v>
      </c>
      <c r="K460" s="35" t="s">
        <v>137</v>
      </c>
      <c r="L460" s="64"/>
      <c r="M460" s="64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1289</v>
      </c>
      <c r="AD460" s="18" t="s">
        <v>1289</v>
      </c>
      <c r="AE460" s="54" t="s">
        <v>2975</v>
      </c>
      <c r="AF460" s="20"/>
      <c r="AG460" s="20" t="s">
        <v>2456</v>
      </c>
      <c r="AH460" s="20" t="s">
        <v>1337</v>
      </c>
      <c r="AI460" s="20" t="s">
        <v>1570</v>
      </c>
      <c r="AJ460" s="16">
        <v>200000</v>
      </c>
      <c r="AK460" s="16"/>
      <c r="AL460" s="16">
        <f t="shared" si="14"/>
        <v>100000</v>
      </c>
      <c r="AM460" s="71" t="s">
        <v>1289</v>
      </c>
      <c r="AN460" s="71" t="s">
        <v>1289</v>
      </c>
      <c r="AO460" s="71" t="s">
        <v>1289</v>
      </c>
      <c r="AP460" s="52" t="s">
        <v>3009</v>
      </c>
      <c r="AQ460" s="52" t="s">
        <v>3010</v>
      </c>
      <c r="AR460" s="119">
        <v>200000</v>
      </c>
      <c r="AS460" s="146">
        <f t="shared" si="15"/>
        <v>-200000</v>
      </c>
      <c r="AT460" s="52"/>
    </row>
    <row r="461" spans="1:46" s="23" customFormat="1" ht="126" hidden="1" x14ac:dyDescent="0.2">
      <c r="A461" s="19" t="s">
        <v>46</v>
      </c>
      <c r="B461" s="19" t="s">
        <v>277</v>
      </c>
      <c r="C461" s="19" t="s">
        <v>276</v>
      </c>
      <c r="D461" s="19" t="s">
        <v>30</v>
      </c>
      <c r="E461" s="19" t="s">
        <v>454</v>
      </c>
      <c r="F461" s="28" t="s">
        <v>2031</v>
      </c>
      <c r="G461" s="19" t="s">
        <v>763</v>
      </c>
      <c r="H461" s="18" t="s">
        <v>270</v>
      </c>
      <c r="I461" s="18" t="s">
        <v>344</v>
      </c>
      <c r="J461" s="17">
        <v>24500</v>
      </c>
      <c r="K461" s="64"/>
      <c r="L461" s="64"/>
      <c r="M461" s="35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/>
      <c r="AF461" s="19" t="s">
        <v>2457</v>
      </c>
      <c r="AG461" s="19" t="s">
        <v>2457</v>
      </c>
      <c r="AH461" s="20" t="s">
        <v>1336</v>
      </c>
      <c r="AI461" s="19" t="s">
        <v>1569</v>
      </c>
      <c r="AJ461" s="16"/>
      <c r="AK461" s="16">
        <v>24500</v>
      </c>
      <c r="AL461" s="16">
        <f t="shared" si="14"/>
        <v>0</v>
      </c>
      <c r="AM461" s="71" t="s">
        <v>1289</v>
      </c>
      <c r="AN461" s="71" t="s">
        <v>1289</v>
      </c>
      <c r="AO461" s="71" t="s">
        <v>1289</v>
      </c>
      <c r="AP461" s="71" t="s">
        <v>1289</v>
      </c>
      <c r="AQ461" s="71" t="s">
        <v>1289</v>
      </c>
      <c r="AR461" s="71" t="s">
        <v>1289</v>
      </c>
      <c r="AS461" s="71" t="s">
        <v>1289</v>
      </c>
      <c r="AT461" s="52"/>
    </row>
    <row r="462" spans="1:46" s="23" customFormat="1" ht="72" x14ac:dyDescent="0.2">
      <c r="A462" s="19" t="s">
        <v>46</v>
      </c>
      <c r="B462" s="19" t="s">
        <v>277</v>
      </c>
      <c r="C462" s="19" t="s">
        <v>276</v>
      </c>
      <c r="D462" s="19" t="s">
        <v>30</v>
      </c>
      <c r="E462" s="19" t="s">
        <v>454</v>
      </c>
      <c r="F462" s="28" t="s">
        <v>2032</v>
      </c>
      <c r="G462" s="19" t="s">
        <v>764</v>
      </c>
      <c r="H462" s="18" t="s">
        <v>270</v>
      </c>
      <c r="I462" s="18" t="s">
        <v>344</v>
      </c>
      <c r="J462" s="17">
        <v>12800</v>
      </c>
      <c r="K462" s="64"/>
      <c r="L462" s="64"/>
      <c r="M462" s="35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/>
      <c r="AF462" s="19" t="s">
        <v>2457</v>
      </c>
      <c r="AG462" s="19" t="s">
        <v>2457</v>
      </c>
      <c r="AH462" s="20" t="s">
        <v>1336</v>
      </c>
      <c r="AI462" s="19" t="s">
        <v>1569</v>
      </c>
      <c r="AJ462" s="16"/>
      <c r="AK462" s="16">
        <v>12500</v>
      </c>
      <c r="AL462" s="16">
        <f t="shared" si="14"/>
        <v>300</v>
      </c>
      <c r="AM462" s="71" t="s">
        <v>1289</v>
      </c>
      <c r="AN462" s="71" t="s">
        <v>1289</v>
      </c>
      <c r="AO462" s="71" t="s">
        <v>1289</v>
      </c>
      <c r="AP462" s="71" t="s">
        <v>1289</v>
      </c>
      <c r="AQ462" s="71" t="s">
        <v>1289</v>
      </c>
      <c r="AR462" s="71" t="s">
        <v>1289</v>
      </c>
      <c r="AS462" s="71" t="s">
        <v>1289</v>
      </c>
      <c r="AT462" s="52"/>
    </row>
    <row r="463" spans="1:46" s="23" customFormat="1" ht="126" hidden="1" x14ac:dyDescent="0.2">
      <c r="A463" s="19" t="s">
        <v>46</v>
      </c>
      <c r="B463" s="19" t="s">
        <v>277</v>
      </c>
      <c r="C463" s="19" t="s">
        <v>276</v>
      </c>
      <c r="D463" s="19" t="s">
        <v>30</v>
      </c>
      <c r="E463" s="19" t="s">
        <v>454</v>
      </c>
      <c r="F463" s="28" t="s">
        <v>2033</v>
      </c>
      <c r="G463" s="19" t="s">
        <v>765</v>
      </c>
      <c r="H463" s="18" t="s">
        <v>270</v>
      </c>
      <c r="I463" s="18" t="s">
        <v>344</v>
      </c>
      <c r="J463" s="17">
        <v>24500</v>
      </c>
      <c r="K463" s="64"/>
      <c r="L463" s="64"/>
      <c r="M463" s="35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/>
      <c r="AF463" s="19" t="s">
        <v>2457</v>
      </c>
      <c r="AG463" s="19" t="s">
        <v>2457</v>
      </c>
      <c r="AH463" s="20" t="s">
        <v>1336</v>
      </c>
      <c r="AI463" s="19" t="s">
        <v>1569</v>
      </c>
      <c r="AJ463" s="16"/>
      <c r="AK463" s="17">
        <v>24500</v>
      </c>
      <c r="AL463" s="16">
        <f t="shared" si="14"/>
        <v>0</v>
      </c>
      <c r="AM463" s="71" t="s">
        <v>1289</v>
      </c>
      <c r="AN463" s="71" t="s">
        <v>1289</v>
      </c>
      <c r="AO463" s="71" t="s">
        <v>1289</v>
      </c>
      <c r="AP463" s="71" t="s">
        <v>1289</v>
      </c>
      <c r="AQ463" s="71" t="s">
        <v>1289</v>
      </c>
      <c r="AR463" s="71" t="s">
        <v>1289</v>
      </c>
      <c r="AS463" s="71" t="s">
        <v>1289</v>
      </c>
      <c r="AT463" s="52"/>
    </row>
    <row r="464" spans="1:46" s="23" customFormat="1" ht="72" hidden="1" x14ac:dyDescent="0.2">
      <c r="A464" s="19" t="s">
        <v>46</v>
      </c>
      <c r="B464" s="19" t="s">
        <v>277</v>
      </c>
      <c r="C464" s="19" t="s">
        <v>276</v>
      </c>
      <c r="D464" s="19" t="s">
        <v>30</v>
      </c>
      <c r="E464" s="19" t="s">
        <v>454</v>
      </c>
      <c r="F464" s="28" t="s">
        <v>2034</v>
      </c>
      <c r="G464" s="19" t="s">
        <v>766</v>
      </c>
      <c r="H464" s="18" t="s">
        <v>270</v>
      </c>
      <c r="I464" s="18" t="s">
        <v>344</v>
      </c>
      <c r="J464" s="17">
        <v>18500</v>
      </c>
      <c r="K464" s="64"/>
      <c r="L464" s="64"/>
      <c r="M464" s="35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/>
      <c r="AF464" s="19" t="s">
        <v>2457</v>
      </c>
      <c r="AG464" s="19" t="s">
        <v>2457</v>
      </c>
      <c r="AH464" s="20" t="s">
        <v>1336</v>
      </c>
      <c r="AI464" s="19" t="s">
        <v>1569</v>
      </c>
      <c r="AJ464" s="16"/>
      <c r="AK464" s="17">
        <v>18500</v>
      </c>
      <c r="AL464" s="16">
        <f t="shared" si="14"/>
        <v>0</v>
      </c>
      <c r="AM464" s="71" t="s">
        <v>1289</v>
      </c>
      <c r="AN464" s="71" t="s">
        <v>1289</v>
      </c>
      <c r="AO464" s="71" t="s">
        <v>1289</v>
      </c>
      <c r="AP464" s="71" t="s">
        <v>1289</v>
      </c>
      <c r="AQ464" s="71" t="s">
        <v>1289</v>
      </c>
      <c r="AR464" s="71" t="s">
        <v>1289</v>
      </c>
      <c r="AS464" s="71" t="s">
        <v>1289</v>
      </c>
      <c r="AT464" s="52"/>
    </row>
    <row r="465" spans="1:46" s="23" customFormat="1" ht="72" x14ac:dyDescent="0.2">
      <c r="A465" s="19" t="s">
        <v>46</v>
      </c>
      <c r="B465" s="19" t="s">
        <v>277</v>
      </c>
      <c r="C465" s="19" t="s">
        <v>276</v>
      </c>
      <c r="D465" s="19" t="s">
        <v>33</v>
      </c>
      <c r="E465" s="19" t="s">
        <v>454</v>
      </c>
      <c r="F465" s="28" t="s">
        <v>2035</v>
      </c>
      <c r="G465" s="19" t="s">
        <v>767</v>
      </c>
      <c r="H465" s="18" t="s">
        <v>270</v>
      </c>
      <c r="I465" s="18" t="s">
        <v>274</v>
      </c>
      <c r="J465" s="17">
        <v>35000</v>
      </c>
      <c r="K465" s="35" t="s">
        <v>137</v>
      </c>
      <c r="L465" s="64"/>
      <c r="M465" s="64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8" t="s">
        <v>1289</v>
      </c>
      <c r="AE465" s="54" t="s">
        <v>2986</v>
      </c>
      <c r="AF465" s="20"/>
      <c r="AG465" s="20" t="s">
        <v>2456</v>
      </c>
      <c r="AH465" s="20" t="s">
        <v>1338</v>
      </c>
      <c r="AI465" s="20" t="s">
        <v>1570</v>
      </c>
      <c r="AJ465" s="16">
        <v>25705</v>
      </c>
      <c r="AK465" s="16"/>
      <c r="AL465" s="16">
        <f t="shared" si="14"/>
        <v>9295</v>
      </c>
      <c r="AM465" s="71" t="s">
        <v>1289</v>
      </c>
      <c r="AN465" s="71" t="s">
        <v>1289</v>
      </c>
      <c r="AO465" s="71" t="s">
        <v>1289</v>
      </c>
      <c r="AP465" s="71" t="s">
        <v>1289</v>
      </c>
      <c r="AQ465" s="52" t="s">
        <v>3011</v>
      </c>
      <c r="AR465" s="119">
        <v>25705</v>
      </c>
      <c r="AS465" s="119">
        <f t="shared" ref="AS465:AS476" si="16">+M465-AR465</f>
        <v>-25705</v>
      </c>
      <c r="AT465" s="52"/>
    </row>
    <row r="466" spans="1:46" s="23" customFormat="1" ht="72" hidden="1" x14ac:dyDescent="0.2">
      <c r="A466" s="19" t="s">
        <v>46</v>
      </c>
      <c r="B466" s="19" t="s">
        <v>277</v>
      </c>
      <c r="C466" s="19" t="s">
        <v>276</v>
      </c>
      <c r="D466" s="19" t="s">
        <v>33</v>
      </c>
      <c r="E466" s="19" t="s">
        <v>454</v>
      </c>
      <c r="F466" s="28" t="s">
        <v>2036</v>
      </c>
      <c r="G466" s="19" t="s">
        <v>768</v>
      </c>
      <c r="H466" s="18" t="s">
        <v>340</v>
      </c>
      <c r="I466" s="18" t="s">
        <v>274</v>
      </c>
      <c r="J466" s="17">
        <v>96000</v>
      </c>
      <c r="K466" s="35" t="s">
        <v>137</v>
      </c>
      <c r="L466" s="64"/>
      <c r="M466" s="64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8" t="s">
        <v>1289</v>
      </c>
      <c r="AE466" s="54" t="s">
        <v>2986</v>
      </c>
      <c r="AF466" s="20"/>
      <c r="AG466" s="20" t="s">
        <v>2456</v>
      </c>
      <c r="AH466" s="20" t="s">
        <v>1338</v>
      </c>
      <c r="AI466" s="20" t="s">
        <v>1570</v>
      </c>
      <c r="AJ466" s="17">
        <v>96000</v>
      </c>
      <c r="AK466" s="16"/>
      <c r="AL466" s="16">
        <f t="shared" si="14"/>
        <v>0</v>
      </c>
      <c r="AM466" s="71" t="s">
        <v>1289</v>
      </c>
      <c r="AN466" s="71" t="s">
        <v>1289</v>
      </c>
      <c r="AO466" s="71" t="s">
        <v>1289</v>
      </c>
      <c r="AP466" s="71" t="s">
        <v>1289</v>
      </c>
      <c r="AQ466" s="52" t="s">
        <v>3011</v>
      </c>
      <c r="AR466" s="119">
        <v>96000</v>
      </c>
      <c r="AS466" s="147">
        <f t="shared" si="16"/>
        <v>-96000</v>
      </c>
      <c r="AT466" s="52"/>
    </row>
    <row r="467" spans="1:46" s="23" customFormat="1" ht="72" hidden="1" x14ac:dyDescent="0.2">
      <c r="A467" s="19" t="s">
        <v>46</v>
      </c>
      <c r="B467" s="19" t="s">
        <v>277</v>
      </c>
      <c r="C467" s="19" t="s">
        <v>276</v>
      </c>
      <c r="D467" s="19" t="s">
        <v>33</v>
      </c>
      <c r="E467" s="19" t="s">
        <v>454</v>
      </c>
      <c r="F467" s="28" t="s">
        <v>2037</v>
      </c>
      <c r="G467" s="19" t="s">
        <v>769</v>
      </c>
      <c r="H467" s="18" t="s">
        <v>340</v>
      </c>
      <c r="I467" s="18" t="s">
        <v>274</v>
      </c>
      <c r="J467" s="17">
        <v>151200</v>
      </c>
      <c r="K467" s="35" t="s">
        <v>137</v>
      </c>
      <c r="L467" s="64"/>
      <c r="M467" s="64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8" t="s">
        <v>1289</v>
      </c>
      <c r="AE467" s="54" t="s">
        <v>2986</v>
      </c>
      <c r="AF467" s="20"/>
      <c r="AG467" s="20" t="s">
        <v>2456</v>
      </c>
      <c r="AH467" s="20" t="s">
        <v>1338</v>
      </c>
      <c r="AI467" s="20" t="s">
        <v>1570</v>
      </c>
      <c r="AJ467" s="17">
        <v>151200</v>
      </c>
      <c r="AK467" s="16"/>
      <c r="AL467" s="16">
        <f t="shared" si="14"/>
        <v>0</v>
      </c>
      <c r="AM467" s="71" t="s">
        <v>1289</v>
      </c>
      <c r="AN467" s="71" t="s">
        <v>1289</v>
      </c>
      <c r="AO467" s="71" t="s">
        <v>1289</v>
      </c>
      <c r="AP467" s="71" t="s">
        <v>1289</v>
      </c>
      <c r="AQ467" s="52" t="s">
        <v>3011</v>
      </c>
      <c r="AR467" s="119">
        <v>151200</v>
      </c>
      <c r="AS467" s="147">
        <f t="shared" si="16"/>
        <v>-151200</v>
      </c>
      <c r="AT467" s="52"/>
    </row>
    <row r="468" spans="1:46" s="23" customFormat="1" ht="72" hidden="1" x14ac:dyDescent="0.2">
      <c r="A468" s="19" t="s">
        <v>46</v>
      </c>
      <c r="B468" s="19" t="s">
        <v>277</v>
      </c>
      <c r="C468" s="19" t="s">
        <v>276</v>
      </c>
      <c r="D468" s="19" t="s">
        <v>33</v>
      </c>
      <c r="E468" s="19" t="s">
        <v>454</v>
      </c>
      <c r="F468" s="28" t="s">
        <v>2038</v>
      </c>
      <c r="G468" s="19" t="s">
        <v>770</v>
      </c>
      <c r="H468" s="18" t="s">
        <v>340</v>
      </c>
      <c r="I468" s="18" t="s">
        <v>274</v>
      </c>
      <c r="J468" s="17">
        <v>93000</v>
      </c>
      <c r="K468" s="35" t="s">
        <v>137</v>
      </c>
      <c r="L468" s="64"/>
      <c r="M468" s="64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8" t="s">
        <v>1289</v>
      </c>
      <c r="AE468" s="54" t="s">
        <v>2986</v>
      </c>
      <c r="AF468" s="20"/>
      <c r="AG468" s="20" t="s">
        <v>2456</v>
      </c>
      <c r="AH468" s="20" t="s">
        <v>1338</v>
      </c>
      <c r="AI468" s="20" t="s">
        <v>1570</v>
      </c>
      <c r="AJ468" s="17">
        <v>93000</v>
      </c>
      <c r="AK468" s="16"/>
      <c r="AL468" s="16">
        <f t="shared" si="14"/>
        <v>0</v>
      </c>
      <c r="AM468" s="71" t="s">
        <v>1289</v>
      </c>
      <c r="AN468" s="71" t="s">
        <v>1289</v>
      </c>
      <c r="AO468" s="71" t="s">
        <v>1289</v>
      </c>
      <c r="AP468" s="71" t="s">
        <v>1289</v>
      </c>
      <c r="AQ468" s="52" t="s">
        <v>3011</v>
      </c>
      <c r="AR468" s="119">
        <v>93000</v>
      </c>
      <c r="AS468" s="147">
        <f t="shared" si="16"/>
        <v>-93000</v>
      </c>
      <c r="AT468" s="52"/>
    </row>
    <row r="469" spans="1:46" s="23" customFormat="1" ht="72" hidden="1" x14ac:dyDescent="0.2">
      <c r="A469" s="19" t="s">
        <v>46</v>
      </c>
      <c r="B469" s="19" t="s">
        <v>277</v>
      </c>
      <c r="C469" s="19" t="s">
        <v>276</v>
      </c>
      <c r="D469" s="19" t="s">
        <v>33</v>
      </c>
      <c r="E469" s="19" t="s">
        <v>454</v>
      </c>
      <c r="F469" s="28" t="s">
        <v>2039</v>
      </c>
      <c r="G469" s="19" t="s">
        <v>771</v>
      </c>
      <c r="H469" s="18" t="s">
        <v>387</v>
      </c>
      <c r="I469" s="18" t="s">
        <v>274</v>
      </c>
      <c r="J469" s="17">
        <v>120000</v>
      </c>
      <c r="K469" s="35" t="s">
        <v>137</v>
      </c>
      <c r="L469" s="64"/>
      <c r="M469" s="64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8" t="s">
        <v>1289</v>
      </c>
      <c r="AE469" s="54" t="s">
        <v>2986</v>
      </c>
      <c r="AF469" s="20"/>
      <c r="AG469" s="20" t="s">
        <v>2456</v>
      </c>
      <c r="AH469" s="20" t="s">
        <v>1338</v>
      </c>
      <c r="AI469" s="20" t="s">
        <v>1570</v>
      </c>
      <c r="AJ469" s="17">
        <v>120000</v>
      </c>
      <c r="AK469" s="16"/>
      <c r="AL469" s="16">
        <f t="shared" si="14"/>
        <v>0</v>
      </c>
      <c r="AM469" s="71" t="s">
        <v>1289</v>
      </c>
      <c r="AN469" s="71" t="s">
        <v>1289</v>
      </c>
      <c r="AO469" s="71" t="s">
        <v>1289</v>
      </c>
      <c r="AP469" s="71" t="s">
        <v>1289</v>
      </c>
      <c r="AQ469" s="52" t="s">
        <v>3011</v>
      </c>
      <c r="AR469" s="119">
        <v>120000</v>
      </c>
      <c r="AS469" s="147">
        <f t="shared" si="16"/>
        <v>-120000</v>
      </c>
      <c r="AT469" s="52"/>
    </row>
    <row r="470" spans="1:46" s="23" customFormat="1" ht="72" hidden="1" x14ac:dyDescent="0.2">
      <c r="A470" s="19" t="s">
        <v>46</v>
      </c>
      <c r="B470" s="19" t="s">
        <v>277</v>
      </c>
      <c r="C470" s="19" t="s">
        <v>276</v>
      </c>
      <c r="D470" s="19" t="s">
        <v>33</v>
      </c>
      <c r="E470" s="19" t="s">
        <v>454</v>
      </c>
      <c r="F470" s="28" t="s">
        <v>2040</v>
      </c>
      <c r="G470" s="19" t="s">
        <v>772</v>
      </c>
      <c r="H470" s="18" t="s">
        <v>340</v>
      </c>
      <c r="I470" s="18" t="s">
        <v>274</v>
      </c>
      <c r="J470" s="17">
        <v>156000</v>
      </c>
      <c r="K470" s="35" t="s">
        <v>137</v>
      </c>
      <c r="L470" s="64"/>
      <c r="M470" s="64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8" t="s">
        <v>1289</v>
      </c>
      <c r="AE470" s="54" t="s">
        <v>2986</v>
      </c>
      <c r="AF470" s="20"/>
      <c r="AG470" s="20" t="s">
        <v>2456</v>
      </c>
      <c r="AH470" s="20" t="s">
        <v>1338</v>
      </c>
      <c r="AI470" s="20" t="s">
        <v>1570</v>
      </c>
      <c r="AJ470" s="17">
        <v>156000</v>
      </c>
      <c r="AK470" s="16"/>
      <c r="AL470" s="16">
        <f t="shared" si="14"/>
        <v>0</v>
      </c>
      <c r="AM470" s="71" t="s">
        <v>1289</v>
      </c>
      <c r="AN470" s="71" t="s">
        <v>1289</v>
      </c>
      <c r="AO470" s="71" t="s">
        <v>1289</v>
      </c>
      <c r="AP470" s="71" t="s">
        <v>1289</v>
      </c>
      <c r="AQ470" s="52" t="s">
        <v>3011</v>
      </c>
      <c r="AR470" s="119">
        <v>156000</v>
      </c>
      <c r="AS470" s="147">
        <f t="shared" si="16"/>
        <v>-156000</v>
      </c>
      <c r="AT470" s="52"/>
    </row>
    <row r="471" spans="1:46" s="23" customFormat="1" ht="72" hidden="1" x14ac:dyDescent="0.2">
      <c r="A471" s="19" t="s">
        <v>46</v>
      </c>
      <c r="B471" s="19" t="s">
        <v>277</v>
      </c>
      <c r="C471" s="19" t="s">
        <v>276</v>
      </c>
      <c r="D471" s="19" t="s">
        <v>33</v>
      </c>
      <c r="E471" s="19" t="s">
        <v>454</v>
      </c>
      <c r="F471" s="28" t="s">
        <v>2041</v>
      </c>
      <c r="G471" s="19" t="s">
        <v>773</v>
      </c>
      <c r="H471" s="18" t="s">
        <v>340</v>
      </c>
      <c r="I471" s="18" t="s">
        <v>274</v>
      </c>
      <c r="J471" s="17">
        <v>72000</v>
      </c>
      <c r="K471" s="35" t="s">
        <v>137</v>
      </c>
      <c r="L471" s="64"/>
      <c r="M471" s="64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8" t="s">
        <v>1289</v>
      </c>
      <c r="AE471" s="54" t="s">
        <v>2986</v>
      </c>
      <c r="AF471" s="20"/>
      <c r="AG471" s="20" t="s">
        <v>2456</v>
      </c>
      <c r="AH471" s="20" t="s">
        <v>1338</v>
      </c>
      <c r="AI471" s="20" t="s">
        <v>1570</v>
      </c>
      <c r="AJ471" s="17">
        <v>72000</v>
      </c>
      <c r="AK471" s="16"/>
      <c r="AL471" s="16">
        <f t="shared" si="14"/>
        <v>0</v>
      </c>
      <c r="AM471" s="71" t="s">
        <v>1289</v>
      </c>
      <c r="AN471" s="71" t="s">
        <v>1289</v>
      </c>
      <c r="AO471" s="71" t="s">
        <v>1289</v>
      </c>
      <c r="AP471" s="71" t="s">
        <v>1289</v>
      </c>
      <c r="AQ471" s="52" t="s">
        <v>3011</v>
      </c>
      <c r="AR471" s="119">
        <v>72000</v>
      </c>
      <c r="AS471" s="147">
        <f t="shared" si="16"/>
        <v>-72000</v>
      </c>
      <c r="AT471" s="52"/>
    </row>
    <row r="472" spans="1:46" s="23" customFormat="1" ht="72" hidden="1" x14ac:dyDescent="0.2">
      <c r="A472" s="19" t="s">
        <v>46</v>
      </c>
      <c r="B472" s="19" t="s">
        <v>277</v>
      </c>
      <c r="C472" s="19" t="s">
        <v>276</v>
      </c>
      <c r="D472" s="19" t="s">
        <v>33</v>
      </c>
      <c r="E472" s="19" t="s">
        <v>454</v>
      </c>
      <c r="F472" s="28" t="s">
        <v>2042</v>
      </c>
      <c r="G472" s="19" t="s">
        <v>774</v>
      </c>
      <c r="H472" s="18" t="s">
        <v>267</v>
      </c>
      <c r="I472" s="18" t="s">
        <v>274</v>
      </c>
      <c r="J472" s="17">
        <v>123000</v>
      </c>
      <c r="K472" s="35" t="s">
        <v>137</v>
      </c>
      <c r="L472" s="64"/>
      <c r="M472" s="64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8" t="s">
        <v>1289</v>
      </c>
      <c r="AE472" s="54" t="s">
        <v>2986</v>
      </c>
      <c r="AF472" s="20"/>
      <c r="AG472" s="20" t="s">
        <v>2456</v>
      </c>
      <c r="AH472" s="20" t="s">
        <v>1338</v>
      </c>
      <c r="AI472" s="20" t="s">
        <v>1570</v>
      </c>
      <c r="AJ472" s="17">
        <v>123000</v>
      </c>
      <c r="AK472" s="16"/>
      <c r="AL472" s="16">
        <f t="shared" si="14"/>
        <v>0</v>
      </c>
      <c r="AM472" s="71" t="s">
        <v>1289</v>
      </c>
      <c r="AN472" s="71" t="s">
        <v>1289</v>
      </c>
      <c r="AO472" s="71" t="s">
        <v>1289</v>
      </c>
      <c r="AP472" s="71" t="s">
        <v>1289</v>
      </c>
      <c r="AQ472" s="52" t="s">
        <v>3011</v>
      </c>
      <c r="AR472" s="119">
        <v>123000</v>
      </c>
      <c r="AS472" s="147">
        <f t="shared" si="16"/>
        <v>-123000</v>
      </c>
      <c r="AT472" s="52"/>
    </row>
    <row r="473" spans="1:46" s="23" customFormat="1" ht="72" hidden="1" x14ac:dyDescent="0.2">
      <c r="A473" s="19" t="s">
        <v>46</v>
      </c>
      <c r="B473" s="19" t="s">
        <v>277</v>
      </c>
      <c r="C473" s="19" t="s">
        <v>276</v>
      </c>
      <c r="D473" s="19" t="s">
        <v>33</v>
      </c>
      <c r="E473" s="19" t="s">
        <v>454</v>
      </c>
      <c r="F473" s="28" t="s">
        <v>2043</v>
      </c>
      <c r="G473" s="19" t="s">
        <v>775</v>
      </c>
      <c r="H473" s="18" t="s">
        <v>340</v>
      </c>
      <c r="I473" s="18" t="s">
        <v>274</v>
      </c>
      <c r="J473" s="17">
        <v>108000</v>
      </c>
      <c r="K473" s="35" t="s">
        <v>137</v>
      </c>
      <c r="L473" s="64"/>
      <c r="M473" s="64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8" t="s">
        <v>1289</v>
      </c>
      <c r="AE473" s="54" t="s">
        <v>2986</v>
      </c>
      <c r="AF473" s="20"/>
      <c r="AG473" s="20" t="s">
        <v>2456</v>
      </c>
      <c r="AH473" s="20" t="s">
        <v>1338</v>
      </c>
      <c r="AI473" s="20" t="s">
        <v>1570</v>
      </c>
      <c r="AJ473" s="17">
        <v>108000</v>
      </c>
      <c r="AK473" s="16"/>
      <c r="AL473" s="16">
        <f t="shared" si="14"/>
        <v>0</v>
      </c>
      <c r="AM473" s="71" t="s">
        <v>1289</v>
      </c>
      <c r="AN473" s="71" t="s">
        <v>1289</v>
      </c>
      <c r="AO473" s="71" t="s">
        <v>1289</v>
      </c>
      <c r="AP473" s="71" t="s">
        <v>1289</v>
      </c>
      <c r="AQ473" s="52" t="s">
        <v>3011</v>
      </c>
      <c r="AR473" s="119">
        <v>108000</v>
      </c>
      <c r="AS473" s="147">
        <f t="shared" si="16"/>
        <v>-108000</v>
      </c>
      <c r="AT473" s="52"/>
    </row>
    <row r="474" spans="1:46" s="23" customFormat="1" ht="72" hidden="1" x14ac:dyDescent="0.2">
      <c r="A474" s="19" t="s">
        <v>46</v>
      </c>
      <c r="B474" s="19" t="s">
        <v>277</v>
      </c>
      <c r="C474" s="19" t="s">
        <v>276</v>
      </c>
      <c r="D474" s="19" t="s">
        <v>33</v>
      </c>
      <c r="E474" s="19" t="s">
        <v>454</v>
      </c>
      <c r="F474" s="28" t="s">
        <v>2044</v>
      </c>
      <c r="G474" s="19" t="s">
        <v>776</v>
      </c>
      <c r="H474" s="18" t="s">
        <v>501</v>
      </c>
      <c r="I474" s="18" t="s">
        <v>274</v>
      </c>
      <c r="J474" s="17">
        <v>188000</v>
      </c>
      <c r="K474" s="35" t="s">
        <v>137</v>
      </c>
      <c r="L474" s="64"/>
      <c r="M474" s="64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8" t="s">
        <v>1289</v>
      </c>
      <c r="AE474" s="54" t="s">
        <v>2986</v>
      </c>
      <c r="AF474" s="20"/>
      <c r="AG474" s="20" t="s">
        <v>2456</v>
      </c>
      <c r="AH474" s="20" t="s">
        <v>1338</v>
      </c>
      <c r="AI474" s="20" t="s">
        <v>1570</v>
      </c>
      <c r="AJ474" s="17">
        <v>188000</v>
      </c>
      <c r="AK474" s="16"/>
      <c r="AL474" s="16">
        <f t="shared" si="14"/>
        <v>0</v>
      </c>
      <c r="AM474" s="71" t="s">
        <v>1289</v>
      </c>
      <c r="AN474" s="71" t="s">
        <v>1289</v>
      </c>
      <c r="AO474" s="71" t="s">
        <v>1289</v>
      </c>
      <c r="AP474" s="71" t="s">
        <v>1289</v>
      </c>
      <c r="AQ474" s="52" t="s">
        <v>3011</v>
      </c>
      <c r="AR474" s="119">
        <v>188000</v>
      </c>
      <c r="AS474" s="147">
        <f t="shared" si="16"/>
        <v>-188000</v>
      </c>
      <c r="AT474" s="52"/>
    </row>
    <row r="475" spans="1:46" s="23" customFormat="1" ht="72" hidden="1" x14ac:dyDescent="0.2">
      <c r="A475" s="19" t="s">
        <v>46</v>
      </c>
      <c r="B475" s="19" t="s">
        <v>277</v>
      </c>
      <c r="C475" s="19" t="s">
        <v>276</v>
      </c>
      <c r="D475" s="19" t="s">
        <v>33</v>
      </c>
      <c r="E475" s="19" t="s">
        <v>454</v>
      </c>
      <c r="F475" s="28" t="s">
        <v>2045</v>
      </c>
      <c r="G475" s="19" t="s">
        <v>777</v>
      </c>
      <c r="H475" s="18" t="s">
        <v>340</v>
      </c>
      <c r="I475" s="18" t="s">
        <v>274</v>
      </c>
      <c r="J475" s="17">
        <v>96000</v>
      </c>
      <c r="K475" s="35" t="s">
        <v>137</v>
      </c>
      <c r="L475" s="64"/>
      <c r="M475" s="64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8" t="s">
        <v>1289</v>
      </c>
      <c r="AE475" s="54" t="s">
        <v>2986</v>
      </c>
      <c r="AF475" s="20"/>
      <c r="AG475" s="20" t="s">
        <v>2456</v>
      </c>
      <c r="AH475" s="20" t="s">
        <v>1338</v>
      </c>
      <c r="AI475" s="20" t="s">
        <v>1570</v>
      </c>
      <c r="AJ475" s="17">
        <v>96000</v>
      </c>
      <c r="AK475" s="16"/>
      <c r="AL475" s="16">
        <f t="shared" si="14"/>
        <v>0</v>
      </c>
      <c r="AM475" s="71" t="s">
        <v>1289</v>
      </c>
      <c r="AN475" s="71" t="s">
        <v>1289</v>
      </c>
      <c r="AO475" s="71" t="s">
        <v>1289</v>
      </c>
      <c r="AP475" s="71" t="s">
        <v>1289</v>
      </c>
      <c r="AQ475" s="52" t="s">
        <v>3011</v>
      </c>
      <c r="AR475" s="119">
        <v>96000</v>
      </c>
      <c r="AS475" s="147">
        <f t="shared" si="16"/>
        <v>-96000</v>
      </c>
      <c r="AT475" s="52"/>
    </row>
    <row r="476" spans="1:46" s="23" customFormat="1" ht="90" x14ac:dyDescent="0.2">
      <c r="A476" s="19" t="s">
        <v>46</v>
      </c>
      <c r="B476" s="19" t="s">
        <v>277</v>
      </c>
      <c r="C476" s="19" t="s">
        <v>276</v>
      </c>
      <c r="D476" s="19" t="s">
        <v>22</v>
      </c>
      <c r="E476" s="19" t="s">
        <v>349</v>
      </c>
      <c r="F476" s="28" t="s">
        <v>2046</v>
      </c>
      <c r="G476" s="19" t="s">
        <v>778</v>
      </c>
      <c r="H476" s="18" t="s">
        <v>270</v>
      </c>
      <c r="I476" s="18" t="s">
        <v>275</v>
      </c>
      <c r="J476" s="17">
        <v>1920000</v>
      </c>
      <c r="K476" s="35" t="s">
        <v>137</v>
      </c>
      <c r="L476" s="64"/>
      <c r="M476" s="64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20"/>
      <c r="AG476" s="20" t="s">
        <v>2456</v>
      </c>
      <c r="AH476" s="20" t="s">
        <v>1339</v>
      </c>
      <c r="AI476" s="20" t="s">
        <v>1570</v>
      </c>
      <c r="AJ476" s="16">
        <v>1915300</v>
      </c>
      <c r="AK476" s="16"/>
      <c r="AL476" s="16">
        <f t="shared" si="14"/>
        <v>4700</v>
      </c>
      <c r="AM476" s="71" t="s">
        <v>1289</v>
      </c>
      <c r="AN476" s="71" t="s">
        <v>1289</v>
      </c>
      <c r="AO476" s="52" t="s">
        <v>3012</v>
      </c>
      <c r="AP476" s="52" t="s">
        <v>3013</v>
      </c>
      <c r="AQ476" s="52" t="s">
        <v>3014</v>
      </c>
      <c r="AR476" s="119">
        <v>1915300</v>
      </c>
      <c r="AS476" s="119">
        <f t="shared" si="16"/>
        <v>-1915300</v>
      </c>
      <c r="AT476" s="52"/>
    </row>
    <row r="477" spans="1:46" s="23" customFormat="1" ht="72" x14ac:dyDescent="0.2">
      <c r="A477" s="19" t="s">
        <v>46</v>
      </c>
      <c r="B477" s="19" t="s">
        <v>277</v>
      </c>
      <c r="C477" s="19" t="s">
        <v>276</v>
      </c>
      <c r="D477" s="19" t="s">
        <v>10</v>
      </c>
      <c r="E477" s="19" t="s">
        <v>311</v>
      </c>
      <c r="F477" s="28" t="s">
        <v>2047</v>
      </c>
      <c r="G477" s="19" t="s">
        <v>779</v>
      </c>
      <c r="H477" s="18" t="s">
        <v>303</v>
      </c>
      <c r="I477" s="18" t="s">
        <v>271</v>
      </c>
      <c r="J477" s="17">
        <v>43000</v>
      </c>
      <c r="K477" s="64"/>
      <c r="L477" s="64"/>
      <c r="M477" s="35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9" t="s">
        <v>1289</v>
      </c>
      <c r="AE477" s="54"/>
      <c r="AF477" s="19" t="s">
        <v>2457</v>
      </c>
      <c r="AG477" s="19" t="s">
        <v>2457</v>
      </c>
      <c r="AH477" s="20" t="s">
        <v>1336</v>
      </c>
      <c r="AI477" s="19" t="s">
        <v>1569</v>
      </c>
      <c r="AJ477" s="16"/>
      <c r="AK477" s="16">
        <v>42900</v>
      </c>
      <c r="AL477" s="16">
        <f t="shared" si="14"/>
        <v>100</v>
      </c>
      <c r="AM477" s="71" t="s">
        <v>1289</v>
      </c>
      <c r="AN477" s="71" t="s">
        <v>1289</v>
      </c>
      <c r="AO477" s="71" t="s">
        <v>1289</v>
      </c>
      <c r="AP477" s="71" t="s">
        <v>1289</v>
      </c>
      <c r="AQ477" s="71" t="s">
        <v>1289</v>
      </c>
      <c r="AR477" s="71" t="s">
        <v>1289</v>
      </c>
      <c r="AS477" s="71" t="s">
        <v>1289</v>
      </c>
      <c r="AT477" s="52"/>
    </row>
    <row r="478" spans="1:46" s="23" customFormat="1" ht="72" hidden="1" x14ac:dyDescent="0.2">
      <c r="A478" s="19" t="s">
        <v>46</v>
      </c>
      <c r="B478" s="19" t="s">
        <v>277</v>
      </c>
      <c r="C478" s="19" t="s">
        <v>276</v>
      </c>
      <c r="D478" s="19" t="s">
        <v>10</v>
      </c>
      <c r="E478" s="19" t="s">
        <v>311</v>
      </c>
      <c r="F478" s="28" t="s">
        <v>2048</v>
      </c>
      <c r="G478" s="19" t="s">
        <v>780</v>
      </c>
      <c r="H478" s="18" t="s">
        <v>269</v>
      </c>
      <c r="I478" s="18" t="s">
        <v>271</v>
      </c>
      <c r="J478" s="17">
        <v>15000</v>
      </c>
      <c r="K478" s="64"/>
      <c r="L478" s="64"/>
      <c r="M478" s="35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8" t="s">
        <v>1289</v>
      </c>
      <c r="AE478" s="54"/>
      <c r="AF478" s="19" t="s">
        <v>2457</v>
      </c>
      <c r="AG478" s="19" t="s">
        <v>2457</v>
      </c>
      <c r="AH478" s="20" t="s">
        <v>1336</v>
      </c>
      <c r="AI478" s="19" t="s">
        <v>1569</v>
      </c>
      <c r="AJ478" s="16"/>
      <c r="AK478" s="17">
        <v>15000</v>
      </c>
      <c r="AL478" s="16">
        <f t="shared" si="14"/>
        <v>0</v>
      </c>
      <c r="AM478" s="149" t="s">
        <v>1289</v>
      </c>
      <c r="AN478" s="71" t="s">
        <v>1289</v>
      </c>
      <c r="AO478" s="71" t="s">
        <v>1289</v>
      </c>
      <c r="AP478" s="71" t="s">
        <v>1289</v>
      </c>
      <c r="AQ478" s="71" t="s">
        <v>1289</v>
      </c>
      <c r="AR478" s="71" t="s">
        <v>1289</v>
      </c>
      <c r="AS478" s="71" t="s">
        <v>1289</v>
      </c>
      <c r="AT478" s="52"/>
    </row>
    <row r="479" spans="1:46" s="23" customFormat="1" ht="126" hidden="1" x14ac:dyDescent="0.2">
      <c r="A479" s="19" t="s">
        <v>46</v>
      </c>
      <c r="B479" s="19" t="s">
        <v>277</v>
      </c>
      <c r="C479" s="19" t="s">
        <v>17</v>
      </c>
      <c r="D479" s="19" t="s">
        <v>34</v>
      </c>
      <c r="E479" s="19" t="s">
        <v>454</v>
      </c>
      <c r="F479" s="28" t="s">
        <v>2049</v>
      </c>
      <c r="G479" s="19" t="s">
        <v>1144</v>
      </c>
      <c r="H479" s="18" t="s">
        <v>270</v>
      </c>
      <c r="I479" s="18" t="s">
        <v>1122</v>
      </c>
      <c r="J479" s="17">
        <v>1800000</v>
      </c>
      <c r="K479" s="35" t="s">
        <v>137</v>
      </c>
      <c r="L479" s="64"/>
      <c r="M479" s="64"/>
      <c r="N479" s="19" t="s">
        <v>3002</v>
      </c>
      <c r="O479" s="19" t="s">
        <v>1289</v>
      </c>
      <c r="P479" s="19" t="s">
        <v>1289</v>
      </c>
      <c r="Q479" s="19" t="s">
        <v>1289</v>
      </c>
      <c r="R479" s="19" t="s">
        <v>1289</v>
      </c>
      <c r="S479" s="19" t="s">
        <v>1289</v>
      </c>
      <c r="T479" s="19" t="s">
        <v>1289</v>
      </c>
      <c r="U479" s="19" t="s">
        <v>1289</v>
      </c>
      <c r="V479" s="19" t="s">
        <v>1289</v>
      </c>
      <c r="W479" s="19" t="s">
        <v>1289</v>
      </c>
      <c r="X479" s="18" t="s">
        <v>1289</v>
      </c>
      <c r="Y479" s="46" t="s">
        <v>3003</v>
      </c>
      <c r="Z479" s="19" t="s">
        <v>1289</v>
      </c>
      <c r="AA479" s="18" t="s">
        <v>1289</v>
      </c>
      <c r="AB479" s="19" t="s">
        <v>1289</v>
      </c>
      <c r="AC479" s="19" t="s">
        <v>1289</v>
      </c>
      <c r="AD479" s="18" t="s">
        <v>1289</v>
      </c>
      <c r="AE479" s="54" t="s">
        <v>3004</v>
      </c>
      <c r="AF479" s="54" t="s">
        <v>1571</v>
      </c>
      <c r="AG479" s="19" t="s">
        <v>3467</v>
      </c>
      <c r="AH479" s="54" t="s">
        <v>1340</v>
      </c>
      <c r="AI479" s="20" t="s">
        <v>1568</v>
      </c>
      <c r="AJ479" s="16"/>
      <c r="AK479" s="16"/>
      <c r="AL479" s="16">
        <f t="shared" si="14"/>
        <v>1800000</v>
      </c>
      <c r="AM479" s="150" t="s">
        <v>2725</v>
      </c>
      <c r="AN479" s="150" t="s">
        <v>3015</v>
      </c>
      <c r="AO479" s="52" t="s">
        <v>3016</v>
      </c>
      <c r="AP479" s="52" t="s">
        <v>3017</v>
      </c>
      <c r="AQ479" s="52" t="s">
        <v>3018</v>
      </c>
      <c r="AR479" s="19"/>
      <c r="AS479" s="19"/>
      <c r="AT479" s="52" t="s">
        <v>3019</v>
      </c>
    </row>
    <row r="480" spans="1:46" s="23" customFormat="1" ht="180" hidden="1" x14ac:dyDescent="0.2">
      <c r="A480" s="19" t="s">
        <v>46</v>
      </c>
      <c r="B480" s="19" t="s">
        <v>277</v>
      </c>
      <c r="C480" s="19" t="s">
        <v>17</v>
      </c>
      <c r="D480" s="19" t="s">
        <v>34</v>
      </c>
      <c r="E480" s="19" t="s">
        <v>454</v>
      </c>
      <c r="F480" s="28" t="s">
        <v>2050</v>
      </c>
      <c r="G480" s="19" t="s">
        <v>1145</v>
      </c>
      <c r="H480" s="18" t="s">
        <v>270</v>
      </c>
      <c r="I480" s="18" t="s">
        <v>631</v>
      </c>
      <c r="J480" s="17">
        <v>15000000</v>
      </c>
      <c r="K480" s="35" t="s">
        <v>137</v>
      </c>
      <c r="L480" s="64"/>
      <c r="M480" s="64"/>
      <c r="N480" s="19" t="s">
        <v>1289</v>
      </c>
      <c r="O480" s="19" t="s">
        <v>3005</v>
      </c>
      <c r="P480" s="19" t="s">
        <v>2957</v>
      </c>
      <c r="Q480" s="19" t="s">
        <v>3006</v>
      </c>
      <c r="R480" s="19" t="s">
        <v>29</v>
      </c>
      <c r="S480" s="19" t="s">
        <v>122</v>
      </c>
      <c r="T480" s="19" t="s">
        <v>1289</v>
      </c>
      <c r="U480" s="19" t="s">
        <v>1289</v>
      </c>
      <c r="V480" s="19" t="s">
        <v>3007</v>
      </c>
      <c r="W480" s="16">
        <v>12498000</v>
      </c>
      <c r="X480" s="18" t="s">
        <v>1289</v>
      </c>
      <c r="Y480" s="46" t="s">
        <v>3003</v>
      </c>
      <c r="Z480" s="19" t="s">
        <v>1289</v>
      </c>
      <c r="AA480" s="18" t="s">
        <v>1289</v>
      </c>
      <c r="AB480" s="19" t="s">
        <v>1289</v>
      </c>
      <c r="AC480" s="19" t="s">
        <v>1289</v>
      </c>
      <c r="AD480" s="18" t="s">
        <v>1289</v>
      </c>
      <c r="AE480" s="54" t="s">
        <v>3008</v>
      </c>
      <c r="AF480" s="54" t="s">
        <v>3470</v>
      </c>
      <c r="AG480" s="19" t="s">
        <v>3467</v>
      </c>
      <c r="AH480" s="54" t="s">
        <v>1341</v>
      </c>
      <c r="AI480" s="20" t="s">
        <v>1570</v>
      </c>
      <c r="AJ480" s="16"/>
      <c r="AK480" s="16"/>
      <c r="AL480" s="16">
        <f t="shared" si="14"/>
        <v>15000000</v>
      </c>
      <c r="AM480" s="150"/>
      <c r="AN480" s="150"/>
      <c r="AO480" s="52" t="s">
        <v>3020</v>
      </c>
      <c r="AP480" s="52" t="s">
        <v>3021</v>
      </c>
      <c r="AQ480" s="52" t="s">
        <v>3022</v>
      </c>
      <c r="AR480" s="16">
        <v>12498000</v>
      </c>
      <c r="AS480" s="151">
        <f>+M480-AR480</f>
        <v>-12498000</v>
      </c>
      <c r="AT480" s="52"/>
    </row>
    <row r="481" spans="1:46" s="23" customFormat="1" ht="72" x14ac:dyDescent="0.2">
      <c r="A481" s="19" t="s">
        <v>47</v>
      </c>
      <c r="B481" s="19" t="s">
        <v>277</v>
      </c>
      <c r="C481" s="19" t="s">
        <v>276</v>
      </c>
      <c r="D481" s="19" t="s">
        <v>11</v>
      </c>
      <c r="E481" s="19" t="s">
        <v>454</v>
      </c>
      <c r="F481" s="28" t="s">
        <v>2051</v>
      </c>
      <c r="G481" s="19" t="s">
        <v>781</v>
      </c>
      <c r="H481" s="18" t="s">
        <v>269</v>
      </c>
      <c r="I481" s="18" t="s">
        <v>268</v>
      </c>
      <c r="J481" s="17">
        <v>8000</v>
      </c>
      <c r="K481" s="35" t="s">
        <v>137</v>
      </c>
      <c r="L481" s="64"/>
      <c r="M481" s="64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8"/>
      <c r="Y481" s="46"/>
      <c r="Z481" s="19"/>
      <c r="AA481" s="19"/>
      <c r="AB481" s="19"/>
      <c r="AC481" s="19"/>
      <c r="AD481" s="19"/>
      <c r="AE481" s="20" t="s">
        <v>3023</v>
      </c>
      <c r="AF481" s="20"/>
      <c r="AG481" s="20" t="s">
        <v>2456</v>
      </c>
      <c r="AH481" s="55" t="s">
        <v>1342</v>
      </c>
      <c r="AI481" s="19" t="s">
        <v>1571</v>
      </c>
      <c r="AJ481" s="119">
        <v>7600</v>
      </c>
      <c r="AK481" s="120"/>
      <c r="AL481" s="16">
        <f t="shared" si="14"/>
        <v>400</v>
      </c>
      <c r="AM481" s="19" t="s">
        <v>1343</v>
      </c>
      <c r="AN481" s="19" t="s">
        <v>1344</v>
      </c>
      <c r="AO481" s="19" t="s">
        <v>3036</v>
      </c>
      <c r="AP481" s="19" t="s">
        <v>3036</v>
      </c>
      <c r="AQ481" s="19" t="s">
        <v>1368</v>
      </c>
      <c r="AR481" s="17">
        <v>8000</v>
      </c>
      <c r="AS481" s="19"/>
      <c r="AT481" s="19"/>
    </row>
    <row r="482" spans="1:46" s="23" customFormat="1" ht="72" x14ac:dyDescent="0.2">
      <c r="A482" s="19" t="s">
        <v>47</v>
      </c>
      <c r="B482" s="19" t="s">
        <v>277</v>
      </c>
      <c r="C482" s="19" t="s">
        <v>276</v>
      </c>
      <c r="D482" s="19" t="s">
        <v>11</v>
      </c>
      <c r="E482" s="19" t="s">
        <v>454</v>
      </c>
      <c r="F482" s="28" t="s">
        <v>2052</v>
      </c>
      <c r="G482" s="19" t="s">
        <v>782</v>
      </c>
      <c r="H482" s="18" t="s">
        <v>270</v>
      </c>
      <c r="I482" s="18" t="s">
        <v>268</v>
      </c>
      <c r="J482" s="17">
        <v>9500</v>
      </c>
      <c r="K482" s="35" t="s">
        <v>137</v>
      </c>
      <c r="L482" s="64"/>
      <c r="M482" s="64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8"/>
      <c r="Y482" s="46"/>
      <c r="Z482" s="19"/>
      <c r="AA482" s="19"/>
      <c r="AB482" s="19"/>
      <c r="AC482" s="19"/>
      <c r="AD482" s="19"/>
      <c r="AE482" s="20" t="s">
        <v>3023</v>
      </c>
      <c r="AF482" s="20"/>
      <c r="AG482" s="20" t="s">
        <v>2456</v>
      </c>
      <c r="AH482" s="55" t="s">
        <v>1342</v>
      </c>
      <c r="AI482" s="19" t="s">
        <v>1571</v>
      </c>
      <c r="AJ482" s="119">
        <v>9100</v>
      </c>
      <c r="AK482" s="120"/>
      <c r="AL482" s="16">
        <f t="shared" si="14"/>
        <v>400</v>
      </c>
      <c r="AM482" s="19" t="s">
        <v>1343</v>
      </c>
      <c r="AN482" s="19" t="s">
        <v>1344</v>
      </c>
      <c r="AO482" s="19" t="s">
        <v>3036</v>
      </c>
      <c r="AP482" s="19" t="s">
        <v>3036</v>
      </c>
      <c r="AQ482" s="19" t="s">
        <v>1368</v>
      </c>
      <c r="AR482" s="17">
        <v>9500</v>
      </c>
      <c r="AS482" s="19"/>
      <c r="AT482" s="19"/>
    </row>
    <row r="483" spans="1:46" s="23" customFormat="1" ht="72" hidden="1" x14ac:dyDescent="0.2">
      <c r="A483" s="19" t="s">
        <v>47</v>
      </c>
      <c r="B483" s="19" t="s">
        <v>277</v>
      </c>
      <c r="C483" s="19" t="s">
        <v>276</v>
      </c>
      <c r="D483" s="19" t="s">
        <v>11</v>
      </c>
      <c r="E483" s="19" t="s">
        <v>454</v>
      </c>
      <c r="F483" s="28" t="s">
        <v>2053</v>
      </c>
      <c r="G483" s="19" t="s">
        <v>783</v>
      </c>
      <c r="H483" s="18" t="s">
        <v>402</v>
      </c>
      <c r="I483" s="18" t="s">
        <v>268</v>
      </c>
      <c r="J483" s="17">
        <v>12000</v>
      </c>
      <c r="K483" s="35" t="s">
        <v>137</v>
      </c>
      <c r="L483" s="64"/>
      <c r="M483" s="64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8"/>
      <c r="Y483" s="46"/>
      <c r="Z483" s="19"/>
      <c r="AA483" s="19"/>
      <c r="AB483" s="19"/>
      <c r="AC483" s="19"/>
      <c r="AD483" s="19"/>
      <c r="AE483" s="20" t="s">
        <v>3023</v>
      </c>
      <c r="AF483" s="20"/>
      <c r="AG483" s="20" t="s">
        <v>2456</v>
      </c>
      <c r="AH483" s="55" t="s">
        <v>1342</v>
      </c>
      <c r="AI483" s="19" t="s">
        <v>1571</v>
      </c>
      <c r="AJ483" s="119">
        <v>12000</v>
      </c>
      <c r="AK483" s="120"/>
      <c r="AL483" s="16">
        <f t="shared" si="14"/>
        <v>0</v>
      </c>
      <c r="AM483" s="19" t="s">
        <v>1343</v>
      </c>
      <c r="AN483" s="19" t="s">
        <v>1344</v>
      </c>
      <c r="AO483" s="19" t="s">
        <v>3036</v>
      </c>
      <c r="AP483" s="19" t="s">
        <v>3036</v>
      </c>
      <c r="AQ483" s="19" t="s">
        <v>1368</v>
      </c>
      <c r="AR483" s="17">
        <v>12000</v>
      </c>
      <c r="AS483" s="19"/>
      <c r="AT483" s="19"/>
    </row>
    <row r="484" spans="1:46" s="23" customFormat="1" ht="72" x14ac:dyDescent="0.2">
      <c r="A484" s="19" t="s">
        <v>47</v>
      </c>
      <c r="B484" s="19" t="s">
        <v>277</v>
      </c>
      <c r="C484" s="19" t="s">
        <v>276</v>
      </c>
      <c r="D484" s="19" t="s">
        <v>11</v>
      </c>
      <c r="E484" s="19" t="s">
        <v>454</v>
      </c>
      <c r="F484" s="28" t="s">
        <v>2054</v>
      </c>
      <c r="G484" s="19" t="s">
        <v>784</v>
      </c>
      <c r="H484" s="18" t="s">
        <v>360</v>
      </c>
      <c r="I484" s="18" t="s">
        <v>268</v>
      </c>
      <c r="J484" s="17">
        <v>105000</v>
      </c>
      <c r="K484" s="35" t="s">
        <v>137</v>
      </c>
      <c r="L484" s="64"/>
      <c r="M484" s="64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8"/>
      <c r="Y484" s="46"/>
      <c r="Z484" s="19"/>
      <c r="AA484" s="19"/>
      <c r="AB484" s="19"/>
      <c r="AC484" s="19"/>
      <c r="AD484" s="19"/>
      <c r="AE484" s="20" t="s">
        <v>3023</v>
      </c>
      <c r="AF484" s="20"/>
      <c r="AG484" s="20" t="s">
        <v>2456</v>
      </c>
      <c r="AH484" s="55" t="s">
        <v>1342</v>
      </c>
      <c r="AI484" s="19" t="s">
        <v>1571</v>
      </c>
      <c r="AJ484" s="119">
        <v>103500</v>
      </c>
      <c r="AK484" s="120"/>
      <c r="AL484" s="16">
        <f t="shared" si="14"/>
        <v>1500</v>
      </c>
      <c r="AM484" s="19" t="s">
        <v>1343</v>
      </c>
      <c r="AN484" s="19" t="s">
        <v>1344</v>
      </c>
      <c r="AO484" s="19" t="s">
        <v>3036</v>
      </c>
      <c r="AP484" s="19" t="s">
        <v>3036</v>
      </c>
      <c r="AQ484" s="19" t="s">
        <v>1368</v>
      </c>
      <c r="AR484" s="17">
        <v>105000</v>
      </c>
      <c r="AS484" s="19"/>
      <c r="AT484" s="19"/>
    </row>
    <row r="485" spans="1:46" s="23" customFormat="1" ht="72" x14ac:dyDescent="0.2">
      <c r="A485" s="19" t="s">
        <v>47</v>
      </c>
      <c r="B485" s="19" t="s">
        <v>277</v>
      </c>
      <c r="C485" s="19" t="s">
        <v>276</v>
      </c>
      <c r="D485" s="19" t="s">
        <v>11</v>
      </c>
      <c r="E485" s="19" t="s">
        <v>454</v>
      </c>
      <c r="F485" s="28" t="s">
        <v>2055</v>
      </c>
      <c r="G485" s="19" t="s">
        <v>785</v>
      </c>
      <c r="H485" s="18" t="s">
        <v>272</v>
      </c>
      <c r="I485" s="18" t="s">
        <v>268</v>
      </c>
      <c r="J485" s="17">
        <v>10500</v>
      </c>
      <c r="K485" s="35" t="s">
        <v>137</v>
      </c>
      <c r="L485" s="64"/>
      <c r="M485" s="64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8"/>
      <c r="Y485" s="46"/>
      <c r="Z485" s="19"/>
      <c r="AA485" s="19"/>
      <c r="AB485" s="19"/>
      <c r="AC485" s="19"/>
      <c r="AD485" s="19"/>
      <c r="AE485" s="20" t="s">
        <v>3023</v>
      </c>
      <c r="AF485" s="20"/>
      <c r="AG485" s="20" t="s">
        <v>2456</v>
      </c>
      <c r="AH485" s="55" t="s">
        <v>1342</v>
      </c>
      <c r="AI485" s="19" t="s">
        <v>1571</v>
      </c>
      <c r="AJ485" s="119">
        <v>9600</v>
      </c>
      <c r="AK485" s="120"/>
      <c r="AL485" s="16">
        <f t="shared" si="14"/>
        <v>900</v>
      </c>
      <c r="AM485" s="19" t="s">
        <v>1343</v>
      </c>
      <c r="AN485" s="19" t="s">
        <v>1344</v>
      </c>
      <c r="AO485" s="19" t="s">
        <v>3036</v>
      </c>
      <c r="AP485" s="19" t="s">
        <v>3036</v>
      </c>
      <c r="AQ485" s="19" t="s">
        <v>1368</v>
      </c>
      <c r="AR485" s="17">
        <v>10500</v>
      </c>
      <c r="AS485" s="19"/>
      <c r="AT485" s="19"/>
    </row>
    <row r="486" spans="1:46" s="23" customFormat="1" ht="72" hidden="1" x14ac:dyDescent="0.2">
      <c r="A486" s="19" t="s">
        <v>47</v>
      </c>
      <c r="B486" s="19" t="s">
        <v>277</v>
      </c>
      <c r="C486" s="19" t="s">
        <v>276</v>
      </c>
      <c r="D486" s="19" t="s">
        <v>11</v>
      </c>
      <c r="E486" s="19" t="s">
        <v>454</v>
      </c>
      <c r="F486" s="28" t="s">
        <v>2056</v>
      </c>
      <c r="G486" s="19" t="s">
        <v>786</v>
      </c>
      <c r="H486" s="18" t="s">
        <v>270</v>
      </c>
      <c r="I486" s="18" t="s">
        <v>271</v>
      </c>
      <c r="J486" s="17">
        <v>28000</v>
      </c>
      <c r="K486" s="35" t="s">
        <v>137</v>
      </c>
      <c r="L486" s="64"/>
      <c r="M486" s="64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8"/>
      <c r="Y486" s="46"/>
      <c r="Z486" s="19"/>
      <c r="AA486" s="19"/>
      <c r="AB486" s="19"/>
      <c r="AC486" s="19"/>
      <c r="AD486" s="19"/>
      <c r="AE486" s="20" t="s">
        <v>3023</v>
      </c>
      <c r="AF486" s="20" t="s">
        <v>3472</v>
      </c>
      <c r="AG486" s="19" t="s">
        <v>3467</v>
      </c>
      <c r="AH486" s="55" t="s">
        <v>1342</v>
      </c>
      <c r="AI486" s="19" t="s">
        <v>1571</v>
      </c>
      <c r="AJ486" s="119"/>
      <c r="AK486" s="120"/>
      <c r="AL486" s="16">
        <f t="shared" si="14"/>
        <v>28000</v>
      </c>
      <c r="AM486" s="19" t="s">
        <v>1343</v>
      </c>
      <c r="AN486" s="19" t="s">
        <v>1344</v>
      </c>
      <c r="AO486" s="19" t="s">
        <v>3036</v>
      </c>
      <c r="AP486" s="19" t="s">
        <v>3036</v>
      </c>
      <c r="AQ486" s="19" t="s">
        <v>1368</v>
      </c>
      <c r="AR486" s="17">
        <v>28000</v>
      </c>
      <c r="AS486" s="19"/>
      <c r="AT486" s="19"/>
    </row>
    <row r="487" spans="1:46" s="123" customFormat="1" ht="72" x14ac:dyDescent="0.2">
      <c r="A487" s="52" t="s">
        <v>47</v>
      </c>
      <c r="B487" s="19" t="s">
        <v>277</v>
      </c>
      <c r="C487" s="19" t="s">
        <v>276</v>
      </c>
      <c r="D487" s="19" t="s">
        <v>11</v>
      </c>
      <c r="E487" s="19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35" t="s">
        <v>137</v>
      </c>
      <c r="L487" s="64"/>
      <c r="M487" s="64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8"/>
      <c r="Y487" s="46"/>
      <c r="Z487" s="19"/>
      <c r="AA487" s="19"/>
      <c r="AB487" s="19"/>
      <c r="AC487" s="19"/>
      <c r="AD487" s="19"/>
      <c r="AE487" s="20" t="s">
        <v>3023</v>
      </c>
      <c r="AF487" s="20"/>
      <c r="AG487" s="54" t="s">
        <v>2456</v>
      </c>
      <c r="AH487" s="55" t="s">
        <v>1342</v>
      </c>
      <c r="AI487" s="19" t="s">
        <v>1571</v>
      </c>
      <c r="AJ487" s="119">
        <v>52000</v>
      </c>
      <c r="AK487" s="119"/>
      <c r="AL487" s="119">
        <f t="shared" si="14"/>
        <v>8000</v>
      </c>
      <c r="AM487" s="19" t="s">
        <v>1343</v>
      </c>
      <c r="AN487" s="19" t="s">
        <v>1344</v>
      </c>
      <c r="AO487" s="19" t="s">
        <v>3036</v>
      </c>
      <c r="AP487" s="19" t="s">
        <v>3036</v>
      </c>
      <c r="AQ487" s="19" t="s">
        <v>1368</v>
      </c>
      <c r="AR487" s="17">
        <v>60000</v>
      </c>
      <c r="AS487" s="19"/>
      <c r="AT487" s="19"/>
    </row>
    <row r="488" spans="1:46" s="23" customFormat="1" ht="72" x14ac:dyDescent="0.2">
      <c r="A488" s="19" t="s">
        <v>47</v>
      </c>
      <c r="B488" s="19" t="s">
        <v>277</v>
      </c>
      <c r="C488" s="19" t="s">
        <v>276</v>
      </c>
      <c r="D488" s="19" t="s">
        <v>11</v>
      </c>
      <c r="E488" s="19" t="s">
        <v>454</v>
      </c>
      <c r="F488" s="28" t="s">
        <v>2058</v>
      </c>
      <c r="G488" s="19" t="s">
        <v>788</v>
      </c>
      <c r="H488" s="18" t="s">
        <v>340</v>
      </c>
      <c r="I488" s="18" t="s">
        <v>273</v>
      </c>
      <c r="J488" s="17">
        <v>108000</v>
      </c>
      <c r="K488" s="35" t="s">
        <v>137</v>
      </c>
      <c r="L488" s="64"/>
      <c r="M488" s="64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8"/>
      <c r="Y488" s="46"/>
      <c r="Z488" s="19"/>
      <c r="AA488" s="19"/>
      <c r="AB488" s="19"/>
      <c r="AC488" s="19"/>
      <c r="AD488" s="19"/>
      <c r="AE488" s="20" t="s">
        <v>3023</v>
      </c>
      <c r="AF488" s="20"/>
      <c r="AG488" s="20" t="s">
        <v>2456</v>
      </c>
      <c r="AH488" s="55" t="s">
        <v>1342</v>
      </c>
      <c r="AI488" s="19" t="s">
        <v>1571</v>
      </c>
      <c r="AJ488" s="119">
        <v>96000</v>
      </c>
      <c r="AK488" s="120"/>
      <c r="AL488" s="16">
        <f t="shared" si="14"/>
        <v>12000</v>
      </c>
      <c r="AM488" s="19" t="s">
        <v>1343</v>
      </c>
      <c r="AN488" s="19" t="s">
        <v>1344</v>
      </c>
      <c r="AO488" s="19" t="s">
        <v>3036</v>
      </c>
      <c r="AP488" s="19" t="s">
        <v>3036</v>
      </c>
      <c r="AQ488" s="19" t="s">
        <v>1368</v>
      </c>
      <c r="AR488" s="17">
        <v>108000</v>
      </c>
      <c r="AS488" s="19"/>
      <c r="AT488" s="19"/>
    </row>
    <row r="489" spans="1:46" s="23" customFormat="1" ht="72" x14ac:dyDescent="0.2">
      <c r="A489" s="19" t="s">
        <v>47</v>
      </c>
      <c r="B489" s="19" t="s">
        <v>277</v>
      </c>
      <c r="C489" s="19" t="s">
        <v>276</v>
      </c>
      <c r="D489" s="19" t="s">
        <v>11</v>
      </c>
      <c r="E489" s="19" t="s">
        <v>454</v>
      </c>
      <c r="F489" s="28" t="s">
        <v>2059</v>
      </c>
      <c r="G489" s="19" t="s">
        <v>789</v>
      </c>
      <c r="H489" s="18" t="s">
        <v>303</v>
      </c>
      <c r="I489" s="18" t="s">
        <v>274</v>
      </c>
      <c r="J489" s="17">
        <v>70000</v>
      </c>
      <c r="K489" s="35" t="s">
        <v>137</v>
      </c>
      <c r="L489" s="64"/>
      <c r="M489" s="64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8"/>
      <c r="Y489" s="46"/>
      <c r="Z489" s="19"/>
      <c r="AA489" s="19"/>
      <c r="AB489" s="19"/>
      <c r="AC489" s="19"/>
      <c r="AD489" s="19"/>
      <c r="AE489" s="20" t="s">
        <v>3023</v>
      </c>
      <c r="AF489" s="20"/>
      <c r="AG489" s="20" t="s">
        <v>2456</v>
      </c>
      <c r="AH489" s="55" t="s">
        <v>1342</v>
      </c>
      <c r="AI489" s="19" t="s">
        <v>1571</v>
      </c>
      <c r="AJ489" s="119">
        <v>55000</v>
      </c>
      <c r="AK489" s="120"/>
      <c r="AL489" s="16">
        <f t="shared" si="14"/>
        <v>15000</v>
      </c>
      <c r="AM489" s="19" t="s">
        <v>1343</v>
      </c>
      <c r="AN489" s="19" t="s">
        <v>1344</v>
      </c>
      <c r="AO489" s="19" t="s">
        <v>3036</v>
      </c>
      <c r="AP489" s="19" t="s">
        <v>3036</v>
      </c>
      <c r="AQ489" s="19" t="s">
        <v>1368</v>
      </c>
      <c r="AR489" s="17">
        <v>70000</v>
      </c>
      <c r="AS489" s="19"/>
      <c r="AT489" s="19"/>
    </row>
    <row r="490" spans="1:46" s="23" customFormat="1" ht="72" x14ac:dyDescent="0.2">
      <c r="A490" s="19" t="s">
        <v>47</v>
      </c>
      <c r="B490" s="19" t="s">
        <v>277</v>
      </c>
      <c r="C490" s="19" t="s">
        <v>276</v>
      </c>
      <c r="D490" s="19" t="s">
        <v>11</v>
      </c>
      <c r="E490" s="19" t="s">
        <v>454</v>
      </c>
      <c r="F490" s="28" t="s">
        <v>2060</v>
      </c>
      <c r="G490" s="19" t="s">
        <v>790</v>
      </c>
      <c r="H490" s="18" t="s">
        <v>297</v>
      </c>
      <c r="I490" s="18" t="s">
        <v>268</v>
      </c>
      <c r="J490" s="17">
        <v>64000</v>
      </c>
      <c r="K490" s="35" t="s">
        <v>137</v>
      </c>
      <c r="L490" s="64"/>
      <c r="M490" s="64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8"/>
      <c r="Y490" s="46"/>
      <c r="Z490" s="19"/>
      <c r="AA490" s="19"/>
      <c r="AB490" s="19"/>
      <c r="AC490" s="19"/>
      <c r="AD490" s="19"/>
      <c r="AE490" s="20" t="s">
        <v>3023</v>
      </c>
      <c r="AF490" s="20"/>
      <c r="AG490" s="20" t="s">
        <v>2456</v>
      </c>
      <c r="AH490" s="55" t="s">
        <v>1342</v>
      </c>
      <c r="AI490" s="19" t="s">
        <v>1571</v>
      </c>
      <c r="AJ490" s="119">
        <v>60800</v>
      </c>
      <c r="AK490" s="120"/>
      <c r="AL490" s="16">
        <f t="shared" si="14"/>
        <v>3200</v>
      </c>
      <c r="AM490" s="19" t="s">
        <v>1343</v>
      </c>
      <c r="AN490" s="19" t="s">
        <v>1344</v>
      </c>
      <c r="AO490" s="19" t="s">
        <v>3036</v>
      </c>
      <c r="AP490" s="19" t="s">
        <v>3036</v>
      </c>
      <c r="AQ490" s="19" t="s">
        <v>1368</v>
      </c>
      <c r="AR490" s="17">
        <v>64000</v>
      </c>
      <c r="AS490" s="19"/>
      <c r="AT490" s="19"/>
    </row>
    <row r="491" spans="1:46" s="23" customFormat="1" ht="72" x14ac:dyDescent="0.2">
      <c r="A491" s="19" t="s">
        <v>47</v>
      </c>
      <c r="B491" s="19" t="s">
        <v>277</v>
      </c>
      <c r="C491" s="19" t="s">
        <v>276</v>
      </c>
      <c r="D491" s="19" t="s">
        <v>11</v>
      </c>
      <c r="E491" s="19" t="s">
        <v>454</v>
      </c>
      <c r="F491" s="28" t="s">
        <v>2061</v>
      </c>
      <c r="G491" s="19" t="s">
        <v>791</v>
      </c>
      <c r="H491" s="18" t="s">
        <v>459</v>
      </c>
      <c r="I491" s="18" t="s">
        <v>268</v>
      </c>
      <c r="J491" s="17" t="s">
        <v>3489</v>
      </c>
      <c r="K491" s="35" t="s">
        <v>137</v>
      </c>
      <c r="L491" s="64"/>
      <c r="M491" s="64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8"/>
      <c r="Y491" s="46"/>
      <c r="Z491" s="19"/>
      <c r="AA491" s="19"/>
      <c r="AB491" s="19"/>
      <c r="AC491" s="19"/>
      <c r="AD491" s="19"/>
      <c r="AE491" s="20" t="s">
        <v>3023</v>
      </c>
      <c r="AF491" s="20"/>
      <c r="AG491" s="20" t="s">
        <v>2456</v>
      </c>
      <c r="AH491" s="55" t="s">
        <v>1342</v>
      </c>
      <c r="AI491" s="19" t="s">
        <v>1571</v>
      </c>
      <c r="AJ491" s="119">
        <v>51400</v>
      </c>
      <c r="AK491" s="120"/>
      <c r="AL491" s="16" t="e">
        <f t="shared" si="14"/>
        <v>#VALUE!</v>
      </c>
      <c r="AM491" s="19" t="s">
        <v>1343</v>
      </c>
      <c r="AN491" s="19" t="s">
        <v>1344</v>
      </c>
      <c r="AO491" s="19" t="s">
        <v>3036</v>
      </c>
      <c r="AP491" s="19" t="s">
        <v>3036</v>
      </c>
      <c r="AQ491" s="19" t="s">
        <v>1368</v>
      </c>
      <c r="AR491" s="17">
        <v>60000</v>
      </c>
      <c r="AS491" s="19"/>
      <c r="AT491" s="19"/>
    </row>
    <row r="492" spans="1:46" s="23" customFormat="1" ht="72" hidden="1" x14ac:dyDescent="0.2">
      <c r="A492" s="19" t="s">
        <v>47</v>
      </c>
      <c r="B492" s="19" t="s">
        <v>277</v>
      </c>
      <c r="C492" s="19" t="s">
        <v>276</v>
      </c>
      <c r="D492" s="19" t="s">
        <v>21</v>
      </c>
      <c r="E492" s="19" t="s">
        <v>454</v>
      </c>
      <c r="F492" s="28" t="s">
        <v>2062</v>
      </c>
      <c r="G492" s="19" t="s">
        <v>792</v>
      </c>
      <c r="H492" s="18" t="s">
        <v>269</v>
      </c>
      <c r="I492" s="18" t="s">
        <v>271</v>
      </c>
      <c r="J492" s="17">
        <v>25200</v>
      </c>
      <c r="K492" s="64"/>
      <c r="L492" s="64"/>
      <c r="M492" s="35" t="s">
        <v>137</v>
      </c>
      <c r="N492" s="19"/>
      <c r="O492" s="19" t="s">
        <v>1345</v>
      </c>
      <c r="P492" s="68">
        <v>242212</v>
      </c>
      <c r="Q492" s="19" t="s">
        <v>1346</v>
      </c>
      <c r="R492" s="19" t="s">
        <v>1347</v>
      </c>
      <c r="S492" s="19" t="s">
        <v>1348</v>
      </c>
      <c r="T492" s="19" t="s">
        <v>1349</v>
      </c>
      <c r="U492" s="19"/>
      <c r="V492" s="19" t="s">
        <v>3024</v>
      </c>
      <c r="W492" s="17">
        <v>25200</v>
      </c>
      <c r="X492" s="18" t="s">
        <v>1182</v>
      </c>
      <c r="Y492" s="128">
        <v>23117</v>
      </c>
      <c r="Z492" s="17">
        <v>25200</v>
      </c>
      <c r="AA492" s="19">
        <v>7014149325</v>
      </c>
      <c r="AB492" s="48">
        <v>23097</v>
      </c>
      <c r="AC492" s="48">
        <v>23097</v>
      </c>
      <c r="AD492" s="17">
        <v>25200</v>
      </c>
      <c r="AE492" s="20" t="s">
        <v>3025</v>
      </c>
      <c r="AF492" s="20"/>
      <c r="AG492" s="20" t="s">
        <v>2456</v>
      </c>
      <c r="AH492" s="55" t="s">
        <v>1350</v>
      </c>
      <c r="AI492" s="20" t="s">
        <v>1570</v>
      </c>
      <c r="AJ492" s="119">
        <v>25200</v>
      </c>
      <c r="AK492" s="120"/>
      <c r="AL492" s="16">
        <f t="shared" si="14"/>
        <v>0</v>
      </c>
      <c r="AM492" s="19" t="s">
        <v>1343</v>
      </c>
      <c r="AN492" s="19" t="s">
        <v>1344</v>
      </c>
      <c r="AO492" s="19" t="s">
        <v>3037</v>
      </c>
      <c r="AP492" s="19" t="s">
        <v>3037</v>
      </c>
      <c r="AQ492" s="19" t="s">
        <v>3036</v>
      </c>
      <c r="AR492" s="17">
        <v>25200</v>
      </c>
      <c r="AS492" s="19"/>
      <c r="AT492" s="19"/>
    </row>
    <row r="493" spans="1:46" s="23" customFormat="1" ht="72" hidden="1" x14ac:dyDescent="0.2">
      <c r="A493" s="19" t="s">
        <v>47</v>
      </c>
      <c r="B493" s="19" t="s">
        <v>277</v>
      </c>
      <c r="C493" s="19" t="s">
        <v>276</v>
      </c>
      <c r="D493" s="19" t="s">
        <v>21</v>
      </c>
      <c r="E493" s="19" t="s">
        <v>454</v>
      </c>
      <c r="F493" s="28" t="s">
        <v>2063</v>
      </c>
      <c r="G493" s="19" t="s">
        <v>793</v>
      </c>
      <c r="H493" s="18" t="s">
        <v>272</v>
      </c>
      <c r="I493" s="18" t="s">
        <v>275</v>
      </c>
      <c r="J493" s="17">
        <v>39000</v>
      </c>
      <c r="K493" s="64"/>
      <c r="L493" s="64"/>
      <c r="M493" s="35" t="s">
        <v>137</v>
      </c>
      <c r="N493" s="19"/>
      <c r="O493" s="19" t="s">
        <v>1345</v>
      </c>
      <c r="P493" s="68">
        <v>242212</v>
      </c>
      <c r="Q493" s="19" t="s">
        <v>1346</v>
      </c>
      <c r="R493" s="19" t="s">
        <v>1347</v>
      </c>
      <c r="S493" s="19" t="s">
        <v>1348</v>
      </c>
      <c r="T493" s="19" t="s">
        <v>1349</v>
      </c>
      <c r="U493" s="19"/>
      <c r="V493" s="19" t="s">
        <v>3024</v>
      </c>
      <c r="W493" s="17">
        <v>39000</v>
      </c>
      <c r="X493" s="18" t="s">
        <v>1182</v>
      </c>
      <c r="Y493" s="128">
        <v>23117</v>
      </c>
      <c r="Z493" s="17">
        <v>39000</v>
      </c>
      <c r="AA493" s="19">
        <v>7014149325</v>
      </c>
      <c r="AB493" s="48">
        <v>23097</v>
      </c>
      <c r="AC493" s="48">
        <v>23097</v>
      </c>
      <c r="AD493" s="17">
        <v>39000</v>
      </c>
      <c r="AE493" s="20" t="s">
        <v>3025</v>
      </c>
      <c r="AF493" s="20"/>
      <c r="AG493" s="20" t="s">
        <v>2456</v>
      </c>
      <c r="AH493" s="55" t="s">
        <v>1350</v>
      </c>
      <c r="AI493" s="20" t="s">
        <v>1570</v>
      </c>
      <c r="AJ493" s="17">
        <v>39000</v>
      </c>
      <c r="AK493" s="120"/>
      <c r="AL493" s="16">
        <f t="shared" si="14"/>
        <v>0</v>
      </c>
      <c r="AM493" s="19" t="s">
        <v>1343</v>
      </c>
      <c r="AN493" s="19" t="s">
        <v>1344</v>
      </c>
      <c r="AO493" s="19" t="s">
        <v>3038</v>
      </c>
      <c r="AP493" s="19" t="s">
        <v>3038</v>
      </c>
      <c r="AQ493" s="19" t="s">
        <v>3036</v>
      </c>
      <c r="AR493" s="17">
        <v>39000</v>
      </c>
      <c r="AS493" s="19"/>
      <c r="AT493" s="19"/>
    </row>
    <row r="494" spans="1:46" s="23" customFormat="1" ht="72" hidden="1" x14ac:dyDescent="0.2">
      <c r="A494" s="19" t="s">
        <v>47</v>
      </c>
      <c r="B494" s="19" t="s">
        <v>277</v>
      </c>
      <c r="C494" s="19" t="s">
        <v>276</v>
      </c>
      <c r="D494" s="19" t="s">
        <v>286</v>
      </c>
      <c r="E494" s="19" t="s">
        <v>454</v>
      </c>
      <c r="F494" s="28" t="s">
        <v>2064</v>
      </c>
      <c r="G494" s="19" t="s">
        <v>794</v>
      </c>
      <c r="H494" s="18" t="s">
        <v>795</v>
      </c>
      <c r="I494" s="18" t="s">
        <v>274</v>
      </c>
      <c r="J494" s="17">
        <v>250000</v>
      </c>
      <c r="K494" s="64"/>
      <c r="L494" s="64"/>
      <c r="M494" s="35" t="s">
        <v>137</v>
      </c>
      <c r="N494" s="19"/>
      <c r="O494" s="19" t="s">
        <v>1351</v>
      </c>
      <c r="P494" s="68">
        <v>242212</v>
      </c>
      <c r="Q494" s="19" t="s">
        <v>1346</v>
      </c>
      <c r="R494" s="19" t="s">
        <v>1347</v>
      </c>
      <c r="S494" s="19" t="s">
        <v>1348</v>
      </c>
      <c r="T494" s="19"/>
      <c r="U494" s="19"/>
      <c r="V494" s="19" t="s">
        <v>3024</v>
      </c>
      <c r="W494" s="17">
        <v>250000</v>
      </c>
      <c r="X494" s="18" t="s">
        <v>1182</v>
      </c>
      <c r="Y494" s="128">
        <v>242263</v>
      </c>
      <c r="Z494" s="17">
        <v>250000</v>
      </c>
      <c r="AA494" s="19">
        <v>7014182086</v>
      </c>
      <c r="AB494" s="48">
        <v>23097</v>
      </c>
      <c r="AC494" s="48">
        <v>23097</v>
      </c>
      <c r="AD494" s="17">
        <v>250000</v>
      </c>
      <c r="AE494" s="20" t="s">
        <v>3025</v>
      </c>
      <c r="AF494" s="20"/>
      <c r="AG494" s="20" t="s">
        <v>2456</v>
      </c>
      <c r="AH494" s="55" t="s">
        <v>1350</v>
      </c>
      <c r="AI494" s="20" t="s">
        <v>1570</v>
      </c>
      <c r="AJ494" s="17">
        <v>250000</v>
      </c>
      <c r="AK494" s="120"/>
      <c r="AL494" s="16">
        <f t="shared" si="14"/>
        <v>0</v>
      </c>
      <c r="AM494" s="19" t="s">
        <v>1343</v>
      </c>
      <c r="AN494" s="19" t="s">
        <v>1344</v>
      </c>
      <c r="AO494" s="19" t="s">
        <v>3039</v>
      </c>
      <c r="AP494" s="19" t="s">
        <v>3039</v>
      </c>
      <c r="AQ494" s="19" t="s">
        <v>3036</v>
      </c>
      <c r="AR494" s="17">
        <v>250000</v>
      </c>
      <c r="AS494" s="19"/>
      <c r="AT494" s="19"/>
    </row>
    <row r="495" spans="1:46" s="23" customFormat="1" ht="72" hidden="1" x14ac:dyDescent="0.2">
      <c r="A495" s="19" t="s">
        <v>47</v>
      </c>
      <c r="B495" s="19" t="s">
        <v>277</v>
      </c>
      <c r="C495" s="19" t="s">
        <v>276</v>
      </c>
      <c r="D495" s="19" t="s">
        <v>286</v>
      </c>
      <c r="E495" s="19" t="s">
        <v>454</v>
      </c>
      <c r="F495" s="28" t="s">
        <v>2065</v>
      </c>
      <c r="G495" s="19" t="s">
        <v>796</v>
      </c>
      <c r="H495" s="18" t="s">
        <v>270</v>
      </c>
      <c r="I495" s="18" t="s">
        <v>271</v>
      </c>
      <c r="J495" s="17">
        <v>20000</v>
      </c>
      <c r="K495" s="64"/>
      <c r="L495" s="64"/>
      <c r="M495" s="35" t="s">
        <v>137</v>
      </c>
      <c r="N495" s="19"/>
      <c r="O495" s="19" t="s">
        <v>1351</v>
      </c>
      <c r="P495" s="68">
        <v>242212</v>
      </c>
      <c r="Q495" s="19" t="s">
        <v>1346</v>
      </c>
      <c r="R495" s="19" t="s">
        <v>1347</v>
      </c>
      <c r="S495" s="19" t="s">
        <v>1348</v>
      </c>
      <c r="T495" s="19"/>
      <c r="U495" s="19"/>
      <c r="V495" s="19" t="s">
        <v>3024</v>
      </c>
      <c r="W495" s="17">
        <v>20000</v>
      </c>
      <c r="X495" s="18" t="s">
        <v>1182</v>
      </c>
      <c r="Y495" s="128">
        <v>242263</v>
      </c>
      <c r="Z495" s="17">
        <v>20000</v>
      </c>
      <c r="AA495" s="19">
        <v>7014182086</v>
      </c>
      <c r="AB495" s="48">
        <v>23097</v>
      </c>
      <c r="AC495" s="48">
        <v>23097</v>
      </c>
      <c r="AD495" s="17">
        <v>20000</v>
      </c>
      <c r="AE495" s="20" t="s">
        <v>3025</v>
      </c>
      <c r="AF495" s="20"/>
      <c r="AG495" s="20" t="s">
        <v>2456</v>
      </c>
      <c r="AH495" s="55" t="s">
        <v>1350</v>
      </c>
      <c r="AI495" s="20" t="s">
        <v>1570</v>
      </c>
      <c r="AJ495" s="17">
        <v>20000</v>
      </c>
      <c r="AK495" s="120"/>
      <c r="AL495" s="16">
        <f t="shared" si="14"/>
        <v>0</v>
      </c>
      <c r="AM495" s="19" t="s">
        <v>1343</v>
      </c>
      <c r="AN495" s="19" t="s">
        <v>1344</v>
      </c>
      <c r="AO495" s="19" t="s">
        <v>3040</v>
      </c>
      <c r="AP495" s="19" t="s">
        <v>3040</v>
      </c>
      <c r="AQ495" s="19" t="s">
        <v>3036</v>
      </c>
      <c r="AR495" s="17">
        <v>20000</v>
      </c>
      <c r="AS495" s="19"/>
      <c r="AT495" s="19"/>
    </row>
    <row r="496" spans="1:46" s="23" customFormat="1" ht="72" hidden="1" x14ac:dyDescent="0.2">
      <c r="A496" s="19" t="s">
        <v>47</v>
      </c>
      <c r="B496" s="19" t="s">
        <v>277</v>
      </c>
      <c r="C496" s="19" t="s">
        <v>276</v>
      </c>
      <c r="D496" s="19" t="s">
        <v>13</v>
      </c>
      <c r="E496" s="19" t="s">
        <v>454</v>
      </c>
      <c r="F496" s="28" t="s">
        <v>2066</v>
      </c>
      <c r="G496" s="19" t="s">
        <v>797</v>
      </c>
      <c r="H496" s="18" t="s">
        <v>319</v>
      </c>
      <c r="I496" s="18" t="s">
        <v>268</v>
      </c>
      <c r="J496" s="17">
        <v>60000</v>
      </c>
      <c r="K496" s="64"/>
      <c r="L496" s="64"/>
      <c r="M496" s="35" t="s">
        <v>137</v>
      </c>
      <c r="N496" s="19"/>
      <c r="O496" s="19" t="s">
        <v>1352</v>
      </c>
      <c r="P496" s="68">
        <v>242212</v>
      </c>
      <c r="Q496" s="19" t="s">
        <v>1346</v>
      </c>
      <c r="R496" s="19" t="s">
        <v>1347</v>
      </c>
      <c r="S496" s="19" t="s">
        <v>1348</v>
      </c>
      <c r="T496" s="19"/>
      <c r="U496" s="19"/>
      <c r="V496" s="19" t="s">
        <v>3024</v>
      </c>
      <c r="W496" s="17">
        <v>60000</v>
      </c>
      <c r="X496" s="18" t="s">
        <v>1182</v>
      </c>
      <c r="Y496" s="128">
        <v>242263</v>
      </c>
      <c r="Z496" s="17">
        <v>60000</v>
      </c>
      <c r="AA496" s="19">
        <v>7014182069</v>
      </c>
      <c r="AB496" s="48">
        <v>23097</v>
      </c>
      <c r="AC496" s="48">
        <v>23097</v>
      </c>
      <c r="AD496" s="17">
        <v>60000</v>
      </c>
      <c r="AE496" s="20" t="s">
        <v>3025</v>
      </c>
      <c r="AF496" s="20"/>
      <c r="AG496" s="20" t="s">
        <v>2456</v>
      </c>
      <c r="AH496" s="55" t="s">
        <v>1350</v>
      </c>
      <c r="AI496" s="20" t="s">
        <v>1570</v>
      </c>
      <c r="AJ496" s="17">
        <v>60000</v>
      </c>
      <c r="AK496" s="120"/>
      <c r="AL496" s="16">
        <f t="shared" si="14"/>
        <v>0</v>
      </c>
      <c r="AM496" s="19" t="s">
        <v>1343</v>
      </c>
      <c r="AN496" s="19" t="s">
        <v>1344</v>
      </c>
      <c r="AO496" s="19" t="s">
        <v>3041</v>
      </c>
      <c r="AP496" s="19" t="s">
        <v>3041</v>
      </c>
      <c r="AQ496" s="19" t="s">
        <v>3036</v>
      </c>
      <c r="AR496" s="17">
        <v>60000</v>
      </c>
      <c r="AS496" s="19"/>
      <c r="AT496" s="19"/>
    </row>
    <row r="497" spans="1:46" s="23" customFormat="1" ht="72" hidden="1" x14ac:dyDescent="0.2">
      <c r="A497" s="19" t="s">
        <v>47</v>
      </c>
      <c r="B497" s="19" t="s">
        <v>277</v>
      </c>
      <c r="C497" s="19" t="s">
        <v>276</v>
      </c>
      <c r="D497" s="19" t="s">
        <v>13</v>
      </c>
      <c r="E497" s="19" t="s">
        <v>454</v>
      </c>
      <c r="F497" s="28" t="s">
        <v>2067</v>
      </c>
      <c r="G497" s="19" t="s">
        <v>798</v>
      </c>
      <c r="H497" s="18" t="s">
        <v>501</v>
      </c>
      <c r="I497" s="18" t="s">
        <v>274</v>
      </c>
      <c r="J497" s="17">
        <v>70000</v>
      </c>
      <c r="K497" s="64"/>
      <c r="L497" s="64"/>
      <c r="M497" s="35" t="s">
        <v>137</v>
      </c>
      <c r="N497" s="19"/>
      <c r="O497" s="19" t="s">
        <v>1352</v>
      </c>
      <c r="P497" s="68">
        <v>242212</v>
      </c>
      <c r="Q497" s="19" t="s">
        <v>1346</v>
      </c>
      <c r="R497" s="19" t="s">
        <v>1347</v>
      </c>
      <c r="S497" s="19" t="s">
        <v>1348</v>
      </c>
      <c r="T497" s="19"/>
      <c r="U497" s="19"/>
      <c r="V497" s="19" t="s">
        <v>3024</v>
      </c>
      <c r="W497" s="17">
        <v>70000</v>
      </c>
      <c r="X497" s="18" t="s">
        <v>1182</v>
      </c>
      <c r="Y497" s="128">
        <v>242263</v>
      </c>
      <c r="Z497" s="17">
        <v>70000</v>
      </c>
      <c r="AA497" s="19">
        <v>7014182069</v>
      </c>
      <c r="AB497" s="48">
        <v>23097</v>
      </c>
      <c r="AC497" s="48">
        <v>23097</v>
      </c>
      <c r="AD497" s="17">
        <v>70000</v>
      </c>
      <c r="AE497" s="20" t="s">
        <v>3025</v>
      </c>
      <c r="AF497" s="20"/>
      <c r="AG497" s="20" t="s">
        <v>2456</v>
      </c>
      <c r="AH497" s="55" t="s">
        <v>1350</v>
      </c>
      <c r="AI497" s="20" t="s">
        <v>1570</v>
      </c>
      <c r="AJ497" s="17">
        <v>70000</v>
      </c>
      <c r="AK497" s="120"/>
      <c r="AL497" s="16">
        <f t="shared" si="14"/>
        <v>0</v>
      </c>
      <c r="AM497" s="19" t="s">
        <v>1343</v>
      </c>
      <c r="AN497" s="19" t="s">
        <v>1344</v>
      </c>
      <c r="AO497" s="19" t="s">
        <v>3042</v>
      </c>
      <c r="AP497" s="19" t="s">
        <v>3042</v>
      </c>
      <c r="AQ497" s="19" t="s">
        <v>3036</v>
      </c>
      <c r="AR497" s="17">
        <v>70000</v>
      </c>
      <c r="AS497" s="19"/>
      <c r="AT497" s="19"/>
    </row>
    <row r="498" spans="1:46" s="23" customFormat="1" ht="72" hidden="1" x14ac:dyDescent="0.2">
      <c r="A498" s="19" t="s">
        <v>47</v>
      </c>
      <c r="B498" s="19" t="s">
        <v>277</v>
      </c>
      <c r="C498" s="19" t="s">
        <v>276</v>
      </c>
      <c r="D498" s="19" t="s">
        <v>30</v>
      </c>
      <c r="E498" s="19" t="s">
        <v>454</v>
      </c>
      <c r="F498" s="28" t="s">
        <v>2068</v>
      </c>
      <c r="G498" s="19" t="s">
        <v>799</v>
      </c>
      <c r="H498" s="18" t="s">
        <v>319</v>
      </c>
      <c r="I498" s="18" t="s">
        <v>268</v>
      </c>
      <c r="J498" s="17">
        <v>22400</v>
      </c>
      <c r="K498" s="64"/>
      <c r="L498" s="64"/>
      <c r="M498" s="35" t="s">
        <v>137</v>
      </c>
      <c r="N498" s="19"/>
      <c r="O498" s="19" t="s">
        <v>1353</v>
      </c>
      <c r="P498" s="68">
        <v>242208</v>
      </c>
      <c r="Q498" s="19" t="s">
        <v>1354</v>
      </c>
      <c r="R498" s="19" t="s">
        <v>1347</v>
      </c>
      <c r="S498" s="19" t="s">
        <v>1348</v>
      </c>
      <c r="T498" s="19" t="s">
        <v>1355</v>
      </c>
      <c r="U498" s="19"/>
      <c r="V498" s="19" t="s">
        <v>3026</v>
      </c>
      <c r="W498" s="17">
        <v>22400</v>
      </c>
      <c r="X498" s="18" t="s">
        <v>1182</v>
      </c>
      <c r="Y498" s="128">
        <v>242248</v>
      </c>
      <c r="Z498" s="17">
        <v>22400</v>
      </c>
      <c r="AA498" s="19">
        <v>7014183444</v>
      </c>
      <c r="AB498" s="48">
        <v>23097</v>
      </c>
      <c r="AC498" s="48">
        <v>23097</v>
      </c>
      <c r="AD498" s="17">
        <v>22400</v>
      </c>
      <c r="AE498" s="20" t="s">
        <v>3025</v>
      </c>
      <c r="AF498" s="20"/>
      <c r="AG498" s="20" t="s">
        <v>2456</v>
      </c>
      <c r="AH498" s="55" t="s">
        <v>1350</v>
      </c>
      <c r="AI498" s="20" t="s">
        <v>1570</v>
      </c>
      <c r="AJ498" s="17">
        <v>22400</v>
      </c>
      <c r="AK498" s="120"/>
      <c r="AL498" s="16">
        <f t="shared" si="14"/>
        <v>0</v>
      </c>
      <c r="AM498" s="19" t="s">
        <v>1343</v>
      </c>
      <c r="AN498" s="19" t="s">
        <v>1344</v>
      </c>
      <c r="AO498" s="19" t="s">
        <v>3043</v>
      </c>
      <c r="AP498" s="19" t="s">
        <v>3043</v>
      </c>
      <c r="AQ498" s="19" t="s">
        <v>3036</v>
      </c>
      <c r="AR498" s="17">
        <v>22400</v>
      </c>
      <c r="AS498" s="19"/>
      <c r="AT498" s="19"/>
    </row>
    <row r="499" spans="1:46" s="23" customFormat="1" ht="72" x14ac:dyDescent="0.2">
      <c r="A499" s="19" t="s">
        <v>47</v>
      </c>
      <c r="B499" s="19" t="s">
        <v>277</v>
      </c>
      <c r="C499" s="19" t="s">
        <v>276</v>
      </c>
      <c r="D499" s="19" t="s">
        <v>30</v>
      </c>
      <c r="E499" s="19" t="s">
        <v>454</v>
      </c>
      <c r="F499" s="28" t="s">
        <v>2069</v>
      </c>
      <c r="G499" s="19" t="s">
        <v>800</v>
      </c>
      <c r="H499" s="18" t="s">
        <v>270</v>
      </c>
      <c r="I499" s="18" t="s">
        <v>801</v>
      </c>
      <c r="J499" s="17">
        <v>5400</v>
      </c>
      <c r="K499" s="64"/>
      <c r="L499" s="64"/>
      <c r="M499" s="35" t="s">
        <v>137</v>
      </c>
      <c r="N499" s="19"/>
      <c r="O499" s="19" t="s">
        <v>1353</v>
      </c>
      <c r="P499" s="68">
        <v>242208</v>
      </c>
      <c r="Q499" s="19" t="s">
        <v>1354</v>
      </c>
      <c r="R499" s="19" t="s">
        <v>1347</v>
      </c>
      <c r="S499" s="19" t="s">
        <v>1348</v>
      </c>
      <c r="T499" s="19" t="s">
        <v>1356</v>
      </c>
      <c r="U499" s="19"/>
      <c r="V499" s="19" t="s">
        <v>3026</v>
      </c>
      <c r="W499" s="17">
        <v>5200</v>
      </c>
      <c r="X499" s="18" t="s">
        <v>1182</v>
      </c>
      <c r="Y499" s="128">
        <v>242248</v>
      </c>
      <c r="Z499" s="17">
        <v>5200</v>
      </c>
      <c r="AA499" s="19">
        <v>7014183444</v>
      </c>
      <c r="AB499" s="48">
        <v>23097</v>
      </c>
      <c r="AC499" s="48">
        <v>23097</v>
      </c>
      <c r="AD499" s="17">
        <v>5200</v>
      </c>
      <c r="AE499" s="20" t="s">
        <v>3025</v>
      </c>
      <c r="AF499" s="20"/>
      <c r="AG499" s="20" t="s">
        <v>2456</v>
      </c>
      <c r="AH499" s="55" t="s">
        <v>1350</v>
      </c>
      <c r="AI499" s="20" t="s">
        <v>1570</v>
      </c>
      <c r="AJ499" s="119">
        <v>5200</v>
      </c>
      <c r="AK499" s="120"/>
      <c r="AL499" s="16">
        <f t="shared" si="14"/>
        <v>200</v>
      </c>
      <c r="AM499" s="19" t="s">
        <v>1343</v>
      </c>
      <c r="AN499" s="19" t="s">
        <v>1344</v>
      </c>
      <c r="AO499" s="19" t="s">
        <v>3044</v>
      </c>
      <c r="AP499" s="19" t="s">
        <v>3044</v>
      </c>
      <c r="AQ499" s="19" t="s">
        <v>3036</v>
      </c>
      <c r="AR499" s="17">
        <v>5200</v>
      </c>
      <c r="AS499" s="17">
        <v>200</v>
      </c>
      <c r="AT499" s="19"/>
    </row>
    <row r="500" spans="1:46" s="23" customFormat="1" ht="72" x14ac:dyDescent="0.2">
      <c r="A500" s="19" t="s">
        <v>47</v>
      </c>
      <c r="B500" s="19" t="s">
        <v>277</v>
      </c>
      <c r="C500" s="19" t="s">
        <v>276</v>
      </c>
      <c r="D500" s="19" t="s">
        <v>30</v>
      </c>
      <c r="E500" s="19" t="s">
        <v>454</v>
      </c>
      <c r="F500" s="28" t="s">
        <v>2070</v>
      </c>
      <c r="G500" s="19" t="s">
        <v>802</v>
      </c>
      <c r="H500" s="18" t="s">
        <v>269</v>
      </c>
      <c r="I500" s="18" t="s">
        <v>803</v>
      </c>
      <c r="J500" s="17">
        <v>25400</v>
      </c>
      <c r="K500" s="64"/>
      <c r="L500" s="64"/>
      <c r="M500" s="35" t="s">
        <v>137</v>
      </c>
      <c r="N500" s="19"/>
      <c r="O500" s="19" t="s">
        <v>1353</v>
      </c>
      <c r="P500" s="68">
        <v>242208</v>
      </c>
      <c r="Q500" s="19" t="s">
        <v>1354</v>
      </c>
      <c r="R500" s="19" t="s">
        <v>1347</v>
      </c>
      <c r="S500" s="19" t="s">
        <v>1348</v>
      </c>
      <c r="T500" s="19" t="s">
        <v>1357</v>
      </c>
      <c r="U500" s="19"/>
      <c r="V500" s="19" t="s">
        <v>3026</v>
      </c>
      <c r="W500" s="17">
        <v>17600</v>
      </c>
      <c r="X500" s="18" t="s">
        <v>1182</v>
      </c>
      <c r="Y500" s="128">
        <v>242248</v>
      </c>
      <c r="Z500" s="17">
        <v>17600</v>
      </c>
      <c r="AA500" s="19">
        <v>7014183444</v>
      </c>
      <c r="AB500" s="48">
        <v>23097</v>
      </c>
      <c r="AC500" s="48">
        <v>23097</v>
      </c>
      <c r="AD500" s="17">
        <v>17600</v>
      </c>
      <c r="AE500" s="20" t="s">
        <v>3025</v>
      </c>
      <c r="AF500" s="20"/>
      <c r="AG500" s="20" t="s">
        <v>2456</v>
      </c>
      <c r="AH500" s="55" t="s">
        <v>1350</v>
      </c>
      <c r="AI500" s="20" t="s">
        <v>1570</v>
      </c>
      <c r="AJ500" s="119">
        <v>17600</v>
      </c>
      <c r="AK500" s="120"/>
      <c r="AL500" s="16">
        <f t="shared" si="14"/>
        <v>7800</v>
      </c>
      <c r="AM500" s="19" t="s">
        <v>1343</v>
      </c>
      <c r="AN500" s="19" t="s">
        <v>1344</v>
      </c>
      <c r="AO500" s="19" t="s">
        <v>3045</v>
      </c>
      <c r="AP500" s="19" t="s">
        <v>3045</v>
      </c>
      <c r="AQ500" s="19" t="s">
        <v>3036</v>
      </c>
      <c r="AR500" s="17">
        <v>17600</v>
      </c>
      <c r="AS500" s="17">
        <v>7800</v>
      </c>
      <c r="AT500" s="19"/>
    </row>
    <row r="501" spans="1:46" s="23" customFormat="1" ht="72" x14ac:dyDescent="0.2">
      <c r="A501" s="19" t="s">
        <v>47</v>
      </c>
      <c r="B501" s="19" t="s">
        <v>277</v>
      </c>
      <c r="C501" s="19" t="s">
        <v>276</v>
      </c>
      <c r="D501" s="19" t="s">
        <v>30</v>
      </c>
      <c r="E501" s="19" t="s">
        <v>454</v>
      </c>
      <c r="F501" s="28" t="s">
        <v>2071</v>
      </c>
      <c r="G501" s="19" t="s">
        <v>804</v>
      </c>
      <c r="H501" s="18" t="s">
        <v>269</v>
      </c>
      <c r="I501" s="18" t="s">
        <v>803</v>
      </c>
      <c r="J501" s="17">
        <v>21800</v>
      </c>
      <c r="K501" s="64"/>
      <c r="L501" s="64"/>
      <c r="M501" s="35" t="s">
        <v>137</v>
      </c>
      <c r="N501" s="19"/>
      <c r="O501" s="19" t="s">
        <v>1353</v>
      </c>
      <c r="P501" s="68">
        <v>242208</v>
      </c>
      <c r="Q501" s="19" t="s">
        <v>1354</v>
      </c>
      <c r="R501" s="19" t="s">
        <v>1347</v>
      </c>
      <c r="S501" s="19" t="s">
        <v>1348</v>
      </c>
      <c r="T501" s="19" t="s">
        <v>1357</v>
      </c>
      <c r="U501" s="19"/>
      <c r="V501" s="19" t="s">
        <v>3026</v>
      </c>
      <c r="W501" s="17">
        <v>17600</v>
      </c>
      <c r="X501" s="18" t="s">
        <v>1182</v>
      </c>
      <c r="Y501" s="128">
        <v>242248</v>
      </c>
      <c r="Z501" s="17">
        <v>17600</v>
      </c>
      <c r="AA501" s="19">
        <v>7014183444</v>
      </c>
      <c r="AB501" s="48">
        <v>23097</v>
      </c>
      <c r="AC501" s="48">
        <v>23097</v>
      </c>
      <c r="AD501" s="17">
        <v>17600</v>
      </c>
      <c r="AE501" s="20" t="s">
        <v>3025</v>
      </c>
      <c r="AF501" s="20"/>
      <c r="AG501" s="20" t="s">
        <v>2456</v>
      </c>
      <c r="AH501" s="55" t="s">
        <v>1350</v>
      </c>
      <c r="AI501" s="20" t="s">
        <v>1570</v>
      </c>
      <c r="AJ501" s="119">
        <v>17600</v>
      </c>
      <c r="AK501" s="120"/>
      <c r="AL501" s="16">
        <f t="shared" si="14"/>
        <v>4200</v>
      </c>
      <c r="AM501" s="19" t="s">
        <v>1343</v>
      </c>
      <c r="AN501" s="19" t="s">
        <v>1344</v>
      </c>
      <c r="AO501" s="19" t="s">
        <v>3046</v>
      </c>
      <c r="AP501" s="19" t="s">
        <v>3046</v>
      </c>
      <c r="AQ501" s="19" t="s">
        <v>3036</v>
      </c>
      <c r="AR501" s="17">
        <v>17600</v>
      </c>
      <c r="AS501" s="17">
        <v>4200</v>
      </c>
      <c r="AT501" s="19"/>
    </row>
    <row r="502" spans="1:46" s="23" customFormat="1" ht="72" hidden="1" x14ac:dyDescent="0.2">
      <c r="A502" s="19" t="s">
        <v>47</v>
      </c>
      <c r="B502" s="19" t="s">
        <v>277</v>
      </c>
      <c r="C502" s="19" t="s">
        <v>276</v>
      </c>
      <c r="D502" s="19" t="s">
        <v>18</v>
      </c>
      <c r="E502" s="19" t="s">
        <v>454</v>
      </c>
      <c r="F502" s="28" t="s">
        <v>2072</v>
      </c>
      <c r="G502" s="19" t="s">
        <v>805</v>
      </c>
      <c r="H502" s="18" t="s">
        <v>270</v>
      </c>
      <c r="I502" s="18" t="s">
        <v>274</v>
      </c>
      <c r="J502" s="17">
        <v>100000</v>
      </c>
      <c r="K502" s="35" t="s">
        <v>137</v>
      </c>
      <c r="L502" s="64"/>
      <c r="M502" s="64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8"/>
      <c r="Y502" s="46"/>
      <c r="Z502" s="19"/>
      <c r="AA502" s="19"/>
      <c r="AB502" s="19"/>
      <c r="AC502" s="19"/>
      <c r="AD502" s="19"/>
      <c r="AE502" s="20" t="s">
        <v>3027</v>
      </c>
      <c r="AF502" s="20" t="s">
        <v>3470</v>
      </c>
      <c r="AG502" s="19" t="s">
        <v>3467</v>
      </c>
      <c r="AH502" s="55" t="s">
        <v>1358</v>
      </c>
      <c r="AI502" s="19" t="s">
        <v>1568</v>
      </c>
      <c r="AJ502" s="119"/>
      <c r="AK502" s="120"/>
      <c r="AL502" s="16">
        <f t="shared" si="14"/>
        <v>100000</v>
      </c>
      <c r="AM502" s="19" t="s">
        <v>1343</v>
      </c>
      <c r="AN502" s="19" t="s">
        <v>1344</v>
      </c>
      <c r="AO502" s="19" t="s">
        <v>3047</v>
      </c>
      <c r="AP502" s="19" t="s">
        <v>3047</v>
      </c>
      <c r="AQ502" s="19" t="s">
        <v>3048</v>
      </c>
      <c r="AR502" s="17">
        <v>100000</v>
      </c>
      <c r="AS502" s="19"/>
      <c r="AT502" s="19"/>
    </row>
    <row r="503" spans="1:46" s="23" customFormat="1" ht="72" hidden="1" x14ac:dyDescent="0.2">
      <c r="A503" s="19" t="s">
        <v>47</v>
      </c>
      <c r="B503" s="19" t="s">
        <v>277</v>
      </c>
      <c r="C503" s="19" t="s">
        <v>276</v>
      </c>
      <c r="D503" s="19" t="s">
        <v>18</v>
      </c>
      <c r="E503" s="19" t="s">
        <v>454</v>
      </c>
      <c r="F503" s="28" t="s">
        <v>2073</v>
      </c>
      <c r="G503" s="19" t="s">
        <v>806</v>
      </c>
      <c r="H503" s="18" t="s">
        <v>270</v>
      </c>
      <c r="I503" s="18" t="s">
        <v>268</v>
      </c>
      <c r="J503" s="17">
        <v>100000</v>
      </c>
      <c r="K503" s="35" t="s">
        <v>137</v>
      </c>
      <c r="L503" s="64"/>
      <c r="M503" s="64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8"/>
      <c r="Y503" s="46"/>
      <c r="Z503" s="19"/>
      <c r="AA503" s="19"/>
      <c r="AB503" s="19"/>
      <c r="AC503" s="19"/>
      <c r="AD503" s="19"/>
      <c r="AE503" s="20" t="s">
        <v>3027</v>
      </c>
      <c r="AF503" s="20" t="s">
        <v>3470</v>
      </c>
      <c r="AG503" s="19" t="s">
        <v>3467</v>
      </c>
      <c r="AH503" s="55" t="s">
        <v>1358</v>
      </c>
      <c r="AI503" s="19" t="s">
        <v>1568</v>
      </c>
      <c r="AJ503" s="119"/>
      <c r="AK503" s="120"/>
      <c r="AL503" s="16">
        <f t="shared" si="14"/>
        <v>100000</v>
      </c>
      <c r="AM503" s="19" t="s">
        <v>1343</v>
      </c>
      <c r="AN503" s="19" t="s">
        <v>1344</v>
      </c>
      <c r="AO503" s="19" t="s">
        <v>3047</v>
      </c>
      <c r="AP503" s="19" t="s">
        <v>3047</v>
      </c>
      <c r="AQ503" s="19" t="s">
        <v>3048</v>
      </c>
      <c r="AR503" s="17">
        <v>100000</v>
      </c>
      <c r="AS503" s="19"/>
      <c r="AT503" s="19"/>
    </row>
    <row r="504" spans="1:46" s="23" customFormat="1" ht="72" hidden="1" x14ac:dyDescent="0.2">
      <c r="A504" s="19" t="s">
        <v>47</v>
      </c>
      <c r="B504" s="19" t="s">
        <v>277</v>
      </c>
      <c r="C504" s="19" t="s">
        <v>276</v>
      </c>
      <c r="D504" s="19" t="s">
        <v>18</v>
      </c>
      <c r="E504" s="19" t="s">
        <v>454</v>
      </c>
      <c r="F504" s="28" t="s">
        <v>2074</v>
      </c>
      <c r="G504" s="19" t="s">
        <v>807</v>
      </c>
      <c r="H504" s="18" t="s">
        <v>270</v>
      </c>
      <c r="I504" s="18" t="s">
        <v>268</v>
      </c>
      <c r="J504" s="17">
        <v>200000</v>
      </c>
      <c r="K504" s="35" t="s">
        <v>137</v>
      </c>
      <c r="L504" s="64"/>
      <c r="M504" s="64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8"/>
      <c r="Y504" s="46"/>
      <c r="Z504" s="19"/>
      <c r="AA504" s="19"/>
      <c r="AB504" s="19"/>
      <c r="AC504" s="19"/>
      <c r="AD504" s="19"/>
      <c r="AE504" s="20" t="s">
        <v>3027</v>
      </c>
      <c r="AF504" s="20" t="s">
        <v>3470</v>
      </c>
      <c r="AG504" s="19" t="s">
        <v>3467</v>
      </c>
      <c r="AH504" s="55" t="s">
        <v>1358</v>
      </c>
      <c r="AI504" s="19" t="s">
        <v>1568</v>
      </c>
      <c r="AJ504" s="119"/>
      <c r="AK504" s="120"/>
      <c r="AL504" s="16">
        <f t="shared" si="14"/>
        <v>200000</v>
      </c>
      <c r="AM504" s="19" t="s">
        <v>1343</v>
      </c>
      <c r="AN504" s="19" t="s">
        <v>1344</v>
      </c>
      <c r="AO504" s="19" t="s">
        <v>3047</v>
      </c>
      <c r="AP504" s="19" t="s">
        <v>3047</v>
      </c>
      <c r="AQ504" s="19" t="s">
        <v>3048</v>
      </c>
      <c r="AR504" s="17">
        <v>200000</v>
      </c>
      <c r="AS504" s="19"/>
      <c r="AT504" s="19"/>
    </row>
    <row r="505" spans="1:46" s="23" customFormat="1" ht="72" hidden="1" x14ac:dyDescent="0.2">
      <c r="A505" s="19" t="s">
        <v>47</v>
      </c>
      <c r="B505" s="19" t="s">
        <v>277</v>
      </c>
      <c r="C505" s="19" t="s">
        <v>276</v>
      </c>
      <c r="D505" s="19" t="s">
        <v>18</v>
      </c>
      <c r="E505" s="19" t="s">
        <v>454</v>
      </c>
      <c r="F505" s="28" t="s">
        <v>2075</v>
      </c>
      <c r="G505" s="19" t="s">
        <v>808</v>
      </c>
      <c r="H505" s="18" t="s">
        <v>269</v>
      </c>
      <c r="I505" s="18" t="s">
        <v>271</v>
      </c>
      <c r="J505" s="17">
        <v>78000</v>
      </c>
      <c r="K505" s="64"/>
      <c r="L505" s="64"/>
      <c r="M505" s="35" t="s">
        <v>137</v>
      </c>
      <c r="N505" s="19"/>
      <c r="O505" s="19" t="s">
        <v>1359</v>
      </c>
      <c r="P505" s="68">
        <v>242212</v>
      </c>
      <c r="Q505" s="19" t="s">
        <v>1360</v>
      </c>
      <c r="R505" s="19" t="s">
        <v>1347</v>
      </c>
      <c r="S505" s="19" t="s">
        <v>1361</v>
      </c>
      <c r="T505" s="19"/>
      <c r="U505" s="19"/>
      <c r="V505" s="19" t="s">
        <v>3028</v>
      </c>
      <c r="W505" s="17">
        <v>78000</v>
      </c>
      <c r="X505" s="18" t="s">
        <v>1182</v>
      </c>
      <c r="Y505" s="128">
        <v>242262</v>
      </c>
      <c r="Z505" s="17">
        <v>78000</v>
      </c>
      <c r="AA505" s="19">
        <v>7014141430</v>
      </c>
      <c r="AB505" s="128">
        <v>242233</v>
      </c>
      <c r="AC505" s="128">
        <v>242233</v>
      </c>
      <c r="AD505" s="17">
        <v>78000</v>
      </c>
      <c r="AE505" s="20" t="s">
        <v>2457</v>
      </c>
      <c r="AF505" s="19" t="s">
        <v>2457</v>
      </c>
      <c r="AG505" s="19" t="s">
        <v>2457</v>
      </c>
      <c r="AH505" s="55" t="s">
        <v>1350</v>
      </c>
      <c r="AI505" s="20" t="s">
        <v>1570</v>
      </c>
      <c r="AJ505" s="119"/>
      <c r="AK505" s="17">
        <v>78000</v>
      </c>
      <c r="AL505" s="16">
        <f t="shared" si="14"/>
        <v>0</v>
      </c>
      <c r="AM505" s="19" t="s">
        <v>1343</v>
      </c>
      <c r="AN505" s="19" t="s">
        <v>1344</v>
      </c>
      <c r="AO505" s="19" t="s">
        <v>3044</v>
      </c>
      <c r="AP505" s="19" t="s">
        <v>3046</v>
      </c>
      <c r="AQ505" s="19" t="s">
        <v>3036</v>
      </c>
      <c r="AR505" s="17">
        <v>78000</v>
      </c>
      <c r="AS505" s="19"/>
      <c r="AT505" s="19"/>
    </row>
    <row r="506" spans="1:46" s="23" customFormat="1" ht="72" hidden="1" x14ac:dyDescent="0.2">
      <c r="A506" s="19" t="s">
        <v>47</v>
      </c>
      <c r="B506" s="19" t="s">
        <v>277</v>
      </c>
      <c r="C506" s="19" t="s">
        <v>276</v>
      </c>
      <c r="D506" s="19" t="s">
        <v>18</v>
      </c>
      <c r="E506" s="19" t="s">
        <v>454</v>
      </c>
      <c r="F506" s="28" t="s">
        <v>2076</v>
      </c>
      <c r="G506" s="19" t="s">
        <v>809</v>
      </c>
      <c r="H506" s="18" t="s">
        <v>270</v>
      </c>
      <c r="I506" s="18" t="s">
        <v>271</v>
      </c>
      <c r="J506" s="17">
        <v>70000</v>
      </c>
      <c r="K506" s="64"/>
      <c r="L506" s="64"/>
      <c r="M506" s="35" t="s">
        <v>137</v>
      </c>
      <c r="N506" s="19"/>
      <c r="O506" s="19" t="s">
        <v>1359</v>
      </c>
      <c r="P506" s="68">
        <v>242212</v>
      </c>
      <c r="Q506" s="19" t="s">
        <v>1360</v>
      </c>
      <c r="R506" s="19" t="s">
        <v>1347</v>
      </c>
      <c r="S506" s="19" t="s">
        <v>1361</v>
      </c>
      <c r="T506" s="19"/>
      <c r="U506" s="19"/>
      <c r="V506" s="19" t="s">
        <v>3028</v>
      </c>
      <c r="W506" s="17">
        <v>70000</v>
      </c>
      <c r="X506" s="18" t="s">
        <v>1182</v>
      </c>
      <c r="Y506" s="128">
        <v>242262</v>
      </c>
      <c r="Z506" s="17">
        <v>70000</v>
      </c>
      <c r="AA506" s="19">
        <v>7014141430</v>
      </c>
      <c r="AB506" s="128">
        <v>242233</v>
      </c>
      <c r="AC506" s="128">
        <v>242233</v>
      </c>
      <c r="AD506" s="17">
        <v>70000</v>
      </c>
      <c r="AE506" s="20" t="s">
        <v>2457</v>
      </c>
      <c r="AF506" s="19" t="s">
        <v>2457</v>
      </c>
      <c r="AG506" s="19" t="s">
        <v>2457</v>
      </c>
      <c r="AH506" s="55" t="s">
        <v>1350</v>
      </c>
      <c r="AI506" s="20" t="s">
        <v>1570</v>
      </c>
      <c r="AJ506" s="119"/>
      <c r="AK506" s="17">
        <v>70000</v>
      </c>
      <c r="AL506" s="16">
        <f t="shared" si="14"/>
        <v>0</v>
      </c>
      <c r="AM506" s="19" t="s">
        <v>1343</v>
      </c>
      <c r="AN506" s="19" t="s">
        <v>1344</v>
      </c>
      <c r="AO506" s="19" t="s">
        <v>3045</v>
      </c>
      <c r="AP506" s="19" t="s">
        <v>3046</v>
      </c>
      <c r="AQ506" s="19" t="s">
        <v>3036</v>
      </c>
      <c r="AR506" s="17">
        <v>70000</v>
      </c>
      <c r="AS506" s="19"/>
      <c r="AT506" s="19"/>
    </row>
    <row r="507" spans="1:46" s="23" customFormat="1" ht="72" hidden="1" x14ac:dyDescent="0.2">
      <c r="A507" s="19" t="s">
        <v>47</v>
      </c>
      <c r="B507" s="19" t="s">
        <v>277</v>
      </c>
      <c r="C507" s="19" t="s">
        <v>276</v>
      </c>
      <c r="D507" s="19" t="s">
        <v>18</v>
      </c>
      <c r="E507" s="19" t="s">
        <v>454</v>
      </c>
      <c r="F507" s="28" t="s">
        <v>2077</v>
      </c>
      <c r="G507" s="19" t="s">
        <v>810</v>
      </c>
      <c r="H507" s="18" t="s">
        <v>269</v>
      </c>
      <c r="I507" s="18" t="s">
        <v>271</v>
      </c>
      <c r="J507" s="17">
        <v>98000</v>
      </c>
      <c r="K507" s="64"/>
      <c r="L507" s="64"/>
      <c r="M507" s="35" t="s">
        <v>137</v>
      </c>
      <c r="N507" s="19"/>
      <c r="O507" s="19" t="s">
        <v>1359</v>
      </c>
      <c r="P507" s="68">
        <v>242212</v>
      </c>
      <c r="Q507" s="19" t="s">
        <v>1360</v>
      </c>
      <c r="R507" s="19" t="s">
        <v>1347</v>
      </c>
      <c r="S507" s="19" t="s">
        <v>1361</v>
      </c>
      <c r="T507" s="19"/>
      <c r="U507" s="19"/>
      <c r="V507" s="19" t="s">
        <v>3028</v>
      </c>
      <c r="W507" s="17">
        <v>98000</v>
      </c>
      <c r="X507" s="18" t="s">
        <v>1182</v>
      </c>
      <c r="Y507" s="128">
        <v>242262</v>
      </c>
      <c r="Z507" s="17">
        <v>98000</v>
      </c>
      <c r="AA507" s="19">
        <v>7014141430</v>
      </c>
      <c r="AB507" s="128">
        <v>242233</v>
      </c>
      <c r="AC507" s="128">
        <v>242233</v>
      </c>
      <c r="AD507" s="17">
        <v>98000</v>
      </c>
      <c r="AE507" s="20" t="s">
        <v>2457</v>
      </c>
      <c r="AF507" s="19" t="s">
        <v>2457</v>
      </c>
      <c r="AG507" s="19" t="s">
        <v>2457</v>
      </c>
      <c r="AH507" s="55" t="s">
        <v>1350</v>
      </c>
      <c r="AI507" s="20" t="s">
        <v>1570</v>
      </c>
      <c r="AJ507" s="119"/>
      <c r="AK507" s="17">
        <v>98000</v>
      </c>
      <c r="AL507" s="16">
        <f t="shared" si="14"/>
        <v>0</v>
      </c>
      <c r="AM507" s="19" t="s">
        <v>1343</v>
      </c>
      <c r="AN507" s="19" t="s">
        <v>1344</v>
      </c>
      <c r="AO507" s="19" t="s">
        <v>3046</v>
      </c>
      <c r="AP507" s="19" t="s">
        <v>3046</v>
      </c>
      <c r="AQ507" s="19" t="s">
        <v>3036</v>
      </c>
      <c r="AR507" s="17">
        <v>98000</v>
      </c>
      <c r="AS507" s="19"/>
      <c r="AT507" s="19"/>
    </row>
    <row r="508" spans="1:46" s="23" customFormat="1" ht="72" hidden="1" x14ac:dyDescent="0.2">
      <c r="A508" s="19" t="s">
        <v>47</v>
      </c>
      <c r="B508" s="19" t="s">
        <v>277</v>
      </c>
      <c r="C508" s="19" t="s">
        <v>276</v>
      </c>
      <c r="D508" s="19" t="s">
        <v>18</v>
      </c>
      <c r="E508" s="19" t="s">
        <v>454</v>
      </c>
      <c r="F508" s="28" t="s">
        <v>2078</v>
      </c>
      <c r="G508" s="19" t="s">
        <v>811</v>
      </c>
      <c r="H508" s="18" t="s">
        <v>270</v>
      </c>
      <c r="I508" s="18" t="s">
        <v>275</v>
      </c>
      <c r="J508" s="17">
        <v>100000</v>
      </c>
      <c r="K508" s="35" t="s">
        <v>137</v>
      </c>
      <c r="L508" s="64"/>
      <c r="M508" s="64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8"/>
      <c r="Y508" s="46"/>
      <c r="Z508" s="19"/>
      <c r="AA508" s="19"/>
      <c r="AB508" s="19"/>
      <c r="AC508" s="19"/>
      <c r="AD508" s="19"/>
      <c r="AE508" s="20" t="s">
        <v>3027</v>
      </c>
      <c r="AF508" s="20" t="s">
        <v>3470</v>
      </c>
      <c r="AG508" s="19" t="s">
        <v>3467</v>
      </c>
      <c r="AH508" s="55" t="s">
        <v>1358</v>
      </c>
      <c r="AI508" s="19" t="s">
        <v>1568</v>
      </c>
      <c r="AJ508" s="119"/>
      <c r="AK508" s="120"/>
      <c r="AL508" s="16">
        <f t="shared" si="14"/>
        <v>100000</v>
      </c>
      <c r="AM508" s="19" t="s">
        <v>1343</v>
      </c>
      <c r="AN508" s="19" t="s">
        <v>1344</v>
      </c>
      <c r="AO508" s="19" t="s">
        <v>3047</v>
      </c>
      <c r="AP508" s="19" t="s">
        <v>3047</v>
      </c>
      <c r="AQ508" s="19" t="s">
        <v>3048</v>
      </c>
      <c r="AR508" s="17">
        <v>100000</v>
      </c>
      <c r="AS508" s="19"/>
      <c r="AT508" s="19"/>
    </row>
    <row r="509" spans="1:46" s="23" customFormat="1" ht="72" hidden="1" x14ac:dyDescent="0.2">
      <c r="A509" s="19" t="s">
        <v>47</v>
      </c>
      <c r="B509" s="19" t="s">
        <v>277</v>
      </c>
      <c r="C509" s="19" t="s">
        <v>276</v>
      </c>
      <c r="D509" s="19" t="s">
        <v>18</v>
      </c>
      <c r="E509" s="19" t="s">
        <v>454</v>
      </c>
      <c r="F509" s="28" t="s">
        <v>2079</v>
      </c>
      <c r="G509" s="19" t="s">
        <v>812</v>
      </c>
      <c r="H509" s="18" t="s">
        <v>319</v>
      </c>
      <c r="I509" s="18" t="s">
        <v>631</v>
      </c>
      <c r="J509" s="17">
        <v>120000</v>
      </c>
      <c r="K509" s="35" t="s">
        <v>137</v>
      </c>
      <c r="L509" s="64"/>
      <c r="M509" s="64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8"/>
      <c r="Y509" s="46"/>
      <c r="Z509" s="19"/>
      <c r="AA509" s="19"/>
      <c r="AB509" s="19"/>
      <c r="AC509" s="19"/>
      <c r="AD509" s="19"/>
      <c r="AE509" s="20" t="s">
        <v>3027</v>
      </c>
      <c r="AF509" s="20" t="s">
        <v>3470</v>
      </c>
      <c r="AG509" s="19" t="s">
        <v>3467</v>
      </c>
      <c r="AH509" s="55" t="s">
        <v>1358</v>
      </c>
      <c r="AI509" s="19" t="s">
        <v>1568</v>
      </c>
      <c r="AJ509" s="119"/>
      <c r="AK509" s="120"/>
      <c r="AL509" s="16">
        <f t="shared" si="14"/>
        <v>120000</v>
      </c>
      <c r="AM509" s="19" t="s">
        <v>1343</v>
      </c>
      <c r="AN509" s="19" t="s">
        <v>1344</v>
      </c>
      <c r="AO509" s="19" t="s">
        <v>3047</v>
      </c>
      <c r="AP509" s="19" t="s">
        <v>3047</v>
      </c>
      <c r="AQ509" s="19" t="s">
        <v>3048</v>
      </c>
      <c r="AR509" s="17">
        <v>120000</v>
      </c>
      <c r="AS509" s="19"/>
      <c r="AT509" s="19"/>
    </row>
    <row r="510" spans="1:46" s="23" customFormat="1" ht="72" hidden="1" x14ac:dyDescent="0.2">
      <c r="A510" s="19" t="s">
        <v>47</v>
      </c>
      <c r="B510" s="19" t="s">
        <v>277</v>
      </c>
      <c r="C510" s="19" t="s">
        <v>276</v>
      </c>
      <c r="D510" s="19" t="s">
        <v>18</v>
      </c>
      <c r="E510" s="19" t="s">
        <v>454</v>
      </c>
      <c r="F510" s="28" t="s">
        <v>2080</v>
      </c>
      <c r="G510" s="19" t="s">
        <v>813</v>
      </c>
      <c r="H510" s="18" t="s">
        <v>270</v>
      </c>
      <c r="I510" s="18" t="s">
        <v>275</v>
      </c>
      <c r="J510" s="17">
        <v>100000</v>
      </c>
      <c r="K510" s="35" t="s">
        <v>137</v>
      </c>
      <c r="L510" s="64"/>
      <c r="M510" s="64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8"/>
      <c r="Y510" s="46"/>
      <c r="Z510" s="19"/>
      <c r="AA510" s="19"/>
      <c r="AB510" s="19"/>
      <c r="AC510" s="19"/>
      <c r="AD510" s="19"/>
      <c r="AE510" s="20" t="s">
        <v>3027</v>
      </c>
      <c r="AF510" s="20" t="s">
        <v>3470</v>
      </c>
      <c r="AG510" s="19" t="s">
        <v>3467</v>
      </c>
      <c r="AH510" s="55" t="s">
        <v>1358</v>
      </c>
      <c r="AI510" s="19" t="s">
        <v>1568</v>
      </c>
      <c r="AJ510" s="119"/>
      <c r="AK510" s="120"/>
      <c r="AL510" s="16">
        <f t="shared" si="14"/>
        <v>100000</v>
      </c>
      <c r="AM510" s="19" t="s">
        <v>1343</v>
      </c>
      <c r="AN510" s="19" t="s">
        <v>1344</v>
      </c>
      <c r="AO510" s="19" t="s">
        <v>3047</v>
      </c>
      <c r="AP510" s="19" t="s">
        <v>3047</v>
      </c>
      <c r="AQ510" s="19" t="s">
        <v>3048</v>
      </c>
      <c r="AR510" s="17">
        <v>100000</v>
      </c>
      <c r="AS510" s="19"/>
      <c r="AT510" s="19"/>
    </row>
    <row r="511" spans="1:46" s="23" customFormat="1" ht="72" hidden="1" x14ac:dyDescent="0.2">
      <c r="A511" s="19" t="s">
        <v>47</v>
      </c>
      <c r="B511" s="19" t="s">
        <v>277</v>
      </c>
      <c r="C511" s="19" t="s">
        <v>276</v>
      </c>
      <c r="D511" s="19" t="s">
        <v>18</v>
      </c>
      <c r="E511" s="19" t="s">
        <v>454</v>
      </c>
      <c r="F511" s="28" t="s">
        <v>2081</v>
      </c>
      <c r="G511" s="19" t="s">
        <v>814</v>
      </c>
      <c r="H511" s="18" t="s">
        <v>270</v>
      </c>
      <c r="I511" s="18" t="s">
        <v>553</v>
      </c>
      <c r="J511" s="17">
        <v>80000</v>
      </c>
      <c r="K511" s="35" t="s">
        <v>137</v>
      </c>
      <c r="L511" s="64"/>
      <c r="M511" s="64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8"/>
      <c r="Y511" s="46"/>
      <c r="Z511" s="19"/>
      <c r="AA511" s="19"/>
      <c r="AB511" s="19"/>
      <c r="AC511" s="19"/>
      <c r="AD511" s="19"/>
      <c r="AE511" s="20" t="s">
        <v>3027</v>
      </c>
      <c r="AF511" s="20" t="s">
        <v>3470</v>
      </c>
      <c r="AG511" s="19" t="s">
        <v>3467</v>
      </c>
      <c r="AH511" s="55" t="s">
        <v>1358</v>
      </c>
      <c r="AI511" s="19" t="s">
        <v>1568</v>
      </c>
      <c r="AJ511" s="119"/>
      <c r="AK511" s="120"/>
      <c r="AL511" s="16">
        <f t="shared" si="14"/>
        <v>80000</v>
      </c>
      <c r="AM511" s="19" t="s">
        <v>1343</v>
      </c>
      <c r="AN511" s="19" t="s">
        <v>1344</v>
      </c>
      <c r="AO511" s="19" t="s">
        <v>3047</v>
      </c>
      <c r="AP511" s="19" t="s">
        <v>3047</v>
      </c>
      <c r="AQ511" s="19" t="s">
        <v>3048</v>
      </c>
      <c r="AR511" s="17">
        <v>80000</v>
      </c>
      <c r="AS511" s="19"/>
      <c r="AT511" s="19"/>
    </row>
    <row r="512" spans="1:46" s="23" customFormat="1" ht="72" hidden="1" x14ac:dyDescent="0.2">
      <c r="A512" s="19" t="s">
        <v>47</v>
      </c>
      <c r="B512" s="19" t="s">
        <v>277</v>
      </c>
      <c r="C512" s="19" t="s">
        <v>276</v>
      </c>
      <c r="D512" s="19" t="s">
        <v>18</v>
      </c>
      <c r="E512" s="19" t="s">
        <v>454</v>
      </c>
      <c r="F512" s="28" t="s">
        <v>2082</v>
      </c>
      <c r="G512" s="19" t="s">
        <v>815</v>
      </c>
      <c r="H512" s="18" t="s">
        <v>269</v>
      </c>
      <c r="I512" s="18" t="s">
        <v>268</v>
      </c>
      <c r="J512" s="17">
        <v>100000</v>
      </c>
      <c r="K512" s="35" t="s">
        <v>137</v>
      </c>
      <c r="L512" s="64"/>
      <c r="M512" s="64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8"/>
      <c r="Y512" s="46"/>
      <c r="Z512" s="19"/>
      <c r="AA512" s="19"/>
      <c r="AB512" s="19"/>
      <c r="AC512" s="19"/>
      <c r="AD512" s="19"/>
      <c r="AE512" s="20" t="s">
        <v>3027</v>
      </c>
      <c r="AF512" s="20" t="s">
        <v>3470</v>
      </c>
      <c r="AG512" s="19" t="s">
        <v>3467</v>
      </c>
      <c r="AH512" s="55" t="s">
        <v>1358</v>
      </c>
      <c r="AI512" s="19" t="s">
        <v>1568</v>
      </c>
      <c r="AJ512" s="119"/>
      <c r="AK512" s="120"/>
      <c r="AL512" s="16">
        <f t="shared" si="14"/>
        <v>100000</v>
      </c>
      <c r="AM512" s="19" t="s">
        <v>1343</v>
      </c>
      <c r="AN512" s="19" t="s">
        <v>1344</v>
      </c>
      <c r="AO512" s="19" t="s">
        <v>3047</v>
      </c>
      <c r="AP512" s="19" t="s">
        <v>3047</v>
      </c>
      <c r="AQ512" s="19" t="s">
        <v>3048</v>
      </c>
      <c r="AR512" s="17">
        <v>100000</v>
      </c>
      <c r="AS512" s="19"/>
      <c r="AT512" s="19"/>
    </row>
    <row r="513" spans="1:46" s="23" customFormat="1" ht="72" hidden="1" x14ac:dyDescent="0.2">
      <c r="A513" s="19" t="s">
        <v>47</v>
      </c>
      <c r="B513" s="19" t="s">
        <v>277</v>
      </c>
      <c r="C513" s="19" t="s">
        <v>276</v>
      </c>
      <c r="D513" s="19" t="s">
        <v>28</v>
      </c>
      <c r="E513" s="19" t="s">
        <v>454</v>
      </c>
      <c r="F513" s="28" t="s">
        <v>2083</v>
      </c>
      <c r="G513" s="19" t="s">
        <v>816</v>
      </c>
      <c r="H513" s="18" t="s">
        <v>270</v>
      </c>
      <c r="I513" s="18" t="s">
        <v>271</v>
      </c>
      <c r="J513" s="17">
        <v>30000</v>
      </c>
      <c r="K513" s="64"/>
      <c r="L513" s="64"/>
      <c r="M513" s="35" t="s">
        <v>137</v>
      </c>
      <c r="N513" s="19"/>
      <c r="O513" s="19" t="s">
        <v>3029</v>
      </c>
      <c r="P513" s="68">
        <v>242212</v>
      </c>
      <c r="Q513" s="19" t="s">
        <v>1362</v>
      </c>
      <c r="R513" s="19" t="s">
        <v>1347</v>
      </c>
      <c r="S513" s="19" t="s">
        <v>1363</v>
      </c>
      <c r="T513" s="19"/>
      <c r="U513" s="19"/>
      <c r="V513" s="19" t="s">
        <v>3024</v>
      </c>
      <c r="W513" s="17">
        <v>30000</v>
      </c>
      <c r="X513" s="18" t="s">
        <v>1182</v>
      </c>
      <c r="Y513" s="128">
        <v>23117</v>
      </c>
      <c r="Z513" s="17">
        <v>30000</v>
      </c>
      <c r="AA513" s="19">
        <v>7014182514</v>
      </c>
      <c r="AB513" s="48">
        <v>23097</v>
      </c>
      <c r="AC513" s="48">
        <v>23097</v>
      </c>
      <c r="AD513" s="17">
        <v>30000</v>
      </c>
      <c r="AE513" s="20" t="s">
        <v>3025</v>
      </c>
      <c r="AF513" s="20"/>
      <c r="AG513" s="20" t="s">
        <v>2456</v>
      </c>
      <c r="AH513" s="55" t="s">
        <v>1350</v>
      </c>
      <c r="AI513" s="20" t="s">
        <v>1570</v>
      </c>
      <c r="AJ513" s="17">
        <v>30000</v>
      </c>
      <c r="AK513" s="120"/>
      <c r="AL513" s="16">
        <f t="shared" si="14"/>
        <v>0</v>
      </c>
      <c r="AM513" s="19" t="s">
        <v>1343</v>
      </c>
      <c r="AN513" s="19" t="s">
        <v>1344</v>
      </c>
      <c r="AO513" s="19" t="s">
        <v>3037</v>
      </c>
      <c r="AP513" s="19" t="s">
        <v>3037</v>
      </c>
      <c r="AQ513" s="19" t="s">
        <v>3036</v>
      </c>
      <c r="AR513" s="17">
        <v>30000</v>
      </c>
      <c r="AS513" s="19"/>
      <c r="AT513" s="19"/>
    </row>
    <row r="514" spans="1:46" s="23" customFormat="1" ht="72" hidden="1" x14ac:dyDescent="0.2">
      <c r="A514" s="19" t="s">
        <v>47</v>
      </c>
      <c r="B514" s="19" t="s">
        <v>277</v>
      </c>
      <c r="C514" s="19" t="s">
        <v>276</v>
      </c>
      <c r="D514" s="19" t="s">
        <v>28</v>
      </c>
      <c r="E514" s="19" t="s">
        <v>454</v>
      </c>
      <c r="F514" s="28" t="s">
        <v>2084</v>
      </c>
      <c r="G514" s="19" t="s">
        <v>817</v>
      </c>
      <c r="H514" s="18" t="s">
        <v>270</v>
      </c>
      <c r="I514" s="18" t="s">
        <v>271</v>
      </c>
      <c r="J514" s="17">
        <v>5000</v>
      </c>
      <c r="K514" s="64"/>
      <c r="L514" s="64"/>
      <c r="M514" s="35" t="s">
        <v>137</v>
      </c>
      <c r="N514" s="19"/>
      <c r="O514" s="19" t="s">
        <v>3029</v>
      </c>
      <c r="P514" s="68">
        <v>242212</v>
      </c>
      <c r="Q514" s="19" t="s">
        <v>1362</v>
      </c>
      <c r="R514" s="19" t="s">
        <v>1347</v>
      </c>
      <c r="S514" s="19" t="s">
        <v>1363</v>
      </c>
      <c r="T514" s="19"/>
      <c r="U514" s="19"/>
      <c r="V514" s="19" t="s">
        <v>3024</v>
      </c>
      <c r="W514" s="17">
        <v>5000</v>
      </c>
      <c r="X514" s="18" t="s">
        <v>1182</v>
      </c>
      <c r="Y514" s="128">
        <v>23117</v>
      </c>
      <c r="Z514" s="17">
        <v>5000</v>
      </c>
      <c r="AA514" s="19">
        <v>7014182514</v>
      </c>
      <c r="AB514" s="48">
        <v>23097</v>
      </c>
      <c r="AC514" s="48">
        <v>23097</v>
      </c>
      <c r="AD514" s="17">
        <v>5000</v>
      </c>
      <c r="AE514" s="20" t="s">
        <v>3025</v>
      </c>
      <c r="AF514" s="20"/>
      <c r="AG514" s="20" t="s">
        <v>2456</v>
      </c>
      <c r="AH514" s="55" t="s">
        <v>1350</v>
      </c>
      <c r="AI514" s="20" t="s">
        <v>1570</v>
      </c>
      <c r="AJ514" s="119">
        <v>5000</v>
      </c>
      <c r="AK514" s="120"/>
      <c r="AL514" s="16">
        <f t="shared" si="14"/>
        <v>0</v>
      </c>
      <c r="AM514" s="19" t="s">
        <v>1343</v>
      </c>
      <c r="AN514" s="19" t="s">
        <v>1344</v>
      </c>
      <c r="AO514" s="19" t="s">
        <v>3045</v>
      </c>
      <c r="AP514" s="19" t="s">
        <v>3037</v>
      </c>
      <c r="AQ514" s="19" t="s">
        <v>3036</v>
      </c>
      <c r="AR514" s="17">
        <v>5000</v>
      </c>
      <c r="AS514" s="19"/>
      <c r="AT514" s="19"/>
    </row>
    <row r="515" spans="1:46" s="23" customFormat="1" ht="72" hidden="1" x14ac:dyDescent="0.2">
      <c r="A515" s="19" t="s">
        <v>47</v>
      </c>
      <c r="B515" s="19" t="s">
        <v>277</v>
      </c>
      <c r="C515" s="19" t="s">
        <v>276</v>
      </c>
      <c r="D515" s="19" t="s">
        <v>28</v>
      </c>
      <c r="E515" s="19" t="s">
        <v>454</v>
      </c>
      <c r="F515" s="28" t="s">
        <v>2085</v>
      </c>
      <c r="G515" s="19" t="s">
        <v>818</v>
      </c>
      <c r="H515" s="18" t="s">
        <v>270</v>
      </c>
      <c r="I515" s="18" t="s">
        <v>271</v>
      </c>
      <c r="J515" s="17">
        <v>2800</v>
      </c>
      <c r="K515" s="69"/>
      <c r="L515" s="64"/>
      <c r="M515" s="35" t="s">
        <v>137</v>
      </c>
      <c r="N515" s="19"/>
      <c r="O515" s="19" t="s">
        <v>3029</v>
      </c>
      <c r="P515" s="68">
        <v>242212</v>
      </c>
      <c r="Q515" s="19" t="s">
        <v>1362</v>
      </c>
      <c r="R515" s="19" t="s">
        <v>1347</v>
      </c>
      <c r="S515" s="19" t="s">
        <v>1363</v>
      </c>
      <c r="T515" s="19"/>
      <c r="U515" s="19"/>
      <c r="V515" s="19" t="s">
        <v>3024</v>
      </c>
      <c r="W515" s="17">
        <v>2800</v>
      </c>
      <c r="X515" s="18" t="s">
        <v>1182</v>
      </c>
      <c r="Y515" s="128">
        <v>23117</v>
      </c>
      <c r="Z515" s="17">
        <v>2800</v>
      </c>
      <c r="AA515" s="19">
        <v>7014182514</v>
      </c>
      <c r="AB515" s="48">
        <v>23097</v>
      </c>
      <c r="AC515" s="48">
        <v>23097</v>
      </c>
      <c r="AD515" s="17">
        <v>2800</v>
      </c>
      <c r="AE515" s="20" t="s">
        <v>3025</v>
      </c>
      <c r="AF515" s="20"/>
      <c r="AG515" s="20" t="s">
        <v>2456</v>
      </c>
      <c r="AH515" s="55" t="s">
        <v>1350</v>
      </c>
      <c r="AI515" s="20" t="s">
        <v>1570</v>
      </c>
      <c r="AJ515" s="119">
        <v>2800</v>
      </c>
      <c r="AK515" s="120"/>
      <c r="AL515" s="16">
        <f t="shared" ref="AL515:AL578" si="17">J515-AJ515-AK515</f>
        <v>0</v>
      </c>
      <c r="AM515" s="19" t="s">
        <v>1343</v>
      </c>
      <c r="AN515" s="19" t="s">
        <v>1344</v>
      </c>
      <c r="AO515" s="19" t="s">
        <v>3037</v>
      </c>
      <c r="AP515" s="19" t="s">
        <v>3037</v>
      </c>
      <c r="AQ515" s="19" t="s">
        <v>3036</v>
      </c>
      <c r="AR515" s="17">
        <v>2800</v>
      </c>
      <c r="AS515" s="19"/>
      <c r="AT515" s="19"/>
    </row>
    <row r="516" spans="1:46" s="23" customFormat="1" ht="72" hidden="1" x14ac:dyDescent="0.2">
      <c r="A516" s="19" t="s">
        <v>47</v>
      </c>
      <c r="B516" s="19" t="s">
        <v>277</v>
      </c>
      <c r="C516" s="19" t="s">
        <v>276</v>
      </c>
      <c r="D516" s="19" t="s">
        <v>33</v>
      </c>
      <c r="E516" s="19" t="s">
        <v>454</v>
      </c>
      <c r="F516" s="28" t="s">
        <v>2086</v>
      </c>
      <c r="G516" s="19" t="s">
        <v>819</v>
      </c>
      <c r="H516" s="18" t="s">
        <v>270</v>
      </c>
      <c r="I516" s="18" t="s">
        <v>274</v>
      </c>
      <c r="J516" s="17">
        <v>80000</v>
      </c>
      <c r="K516" s="35" t="s">
        <v>137</v>
      </c>
      <c r="L516" s="64"/>
      <c r="M516" s="64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8"/>
      <c r="Y516" s="46"/>
      <c r="Z516" s="19"/>
      <c r="AA516" s="19"/>
      <c r="AB516" s="19"/>
      <c r="AC516" s="19"/>
      <c r="AD516" s="19"/>
      <c r="AE516" s="20" t="s">
        <v>3030</v>
      </c>
      <c r="AF516" s="20" t="s">
        <v>3451</v>
      </c>
      <c r="AG516" s="19" t="s">
        <v>3467</v>
      </c>
      <c r="AH516" s="55" t="s">
        <v>1358</v>
      </c>
      <c r="AI516" s="19" t="s">
        <v>1568</v>
      </c>
      <c r="AJ516" s="17"/>
      <c r="AK516" s="120"/>
      <c r="AL516" s="16">
        <f t="shared" si="17"/>
        <v>80000</v>
      </c>
      <c r="AM516" s="19" t="s">
        <v>1343</v>
      </c>
      <c r="AN516" s="19" t="s">
        <v>1344</v>
      </c>
      <c r="AO516" s="19" t="s">
        <v>3049</v>
      </c>
      <c r="AP516" s="19" t="s">
        <v>3049</v>
      </c>
      <c r="AQ516" s="19" t="s">
        <v>3050</v>
      </c>
      <c r="AR516" s="17">
        <v>80000</v>
      </c>
      <c r="AS516" s="19"/>
      <c r="AT516" s="19"/>
    </row>
    <row r="517" spans="1:46" s="23" customFormat="1" ht="72" hidden="1" x14ac:dyDescent="0.2">
      <c r="A517" s="19" t="s">
        <v>47</v>
      </c>
      <c r="B517" s="19" t="s">
        <v>277</v>
      </c>
      <c r="C517" s="19" t="s">
        <v>276</v>
      </c>
      <c r="D517" s="19" t="s">
        <v>33</v>
      </c>
      <c r="E517" s="19" t="s">
        <v>454</v>
      </c>
      <c r="F517" s="28" t="s">
        <v>2087</v>
      </c>
      <c r="G517" s="19" t="s">
        <v>820</v>
      </c>
      <c r="H517" s="18" t="s">
        <v>414</v>
      </c>
      <c r="I517" s="18" t="s">
        <v>274</v>
      </c>
      <c r="J517" s="17">
        <v>350000</v>
      </c>
      <c r="K517" s="35" t="s">
        <v>137</v>
      </c>
      <c r="L517" s="64"/>
      <c r="M517" s="64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8"/>
      <c r="Y517" s="46"/>
      <c r="Z517" s="19"/>
      <c r="AA517" s="19"/>
      <c r="AB517" s="19"/>
      <c r="AC517" s="19"/>
      <c r="AD517" s="19"/>
      <c r="AE517" s="20" t="s">
        <v>3030</v>
      </c>
      <c r="AF517" s="20" t="s">
        <v>3451</v>
      </c>
      <c r="AG517" s="19" t="s">
        <v>3467</v>
      </c>
      <c r="AH517" s="55" t="s">
        <v>1358</v>
      </c>
      <c r="AI517" s="19" t="s">
        <v>1568</v>
      </c>
      <c r="AJ517" s="119"/>
      <c r="AK517" s="120"/>
      <c r="AL517" s="16">
        <f t="shared" si="17"/>
        <v>350000</v>
      </c>
      <c r="AM517" s="19" t="s">
        <v>1343</v>
      </c>
      <c r="AN517" s="19" t="s">
        <v>1344</v>
      </c>
      <c r="AO517" s="19" t="s">
        <v>3049</v>
      </c>
      <c r="AP517" s="19" t="s">
        <v>3049</v>
      </c>
      <c r="AQ517" s="19" t="s">
        <v>3050</v>
      </c>
      <c r="AR517" s="17">
        <v>350000</v>
      </c>
      <c r="AS517" s="19"/>
      <c r="AT517" s="19"/>
    </row>
    <row r="518" spans="1:46" s="23" customFormat="1" ht="72" hidden="1" x14ac:dyDescent="0.2">
      <c r="A518" s="19" t="s">
        <v>47</v>
      </c>
      <c r="B518" s="19" t="s">
        <v>277</v>
      </c>
      <c r="C518" s="19" t="s">
        <v>276</v>
      </c>
      <c r="D518" s="19" t="s">
        <v>33</v>
      </c>
      <c r="E518" s="19" t="s">
        <v>454</v>
      </c>
      <c r="F518" s="28" t="s">
        <v>2088</v>
      </c>
      <c r="G518" s="19" t="s">
        <v>821</v>
      </c>
      <c r="H518" s="18" t="s">
        <v>387</v>
      </c>
      <c r="I518" s="18" t="s">
        <v>274</v>
      </c>
      <c r="J518" s="17">
        <v>56000</v>
      </c>
      <c r="K518" s="35" t="s">
        <v>137</v>
      </c>
      <c r="L518" s="64"/>
      <c r="M518" s="64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8"/>
      <c r="Y518" s="46"/>
      <c r="Z518" s="19"/>
      <c r="AA518" s="19"/>
      <c r="AB518" s="19"/>
      <c r="AC518" s="19"/>
      <c r="AD518" s="19"/>
      <c r="AE518" s="20" t="s">
        <v>3030</v>
      </c>
      <c r="AF518" s="20" t="s">
        <v>3451</v>
      </c>
      <c r="AG518" s="19" t="s">
        <v>3467</v>
      </c>
      <c r="AH518" s="55" t="s">
        <v>1358</v>
      </c>
      <c r="AI518" s="19" t="s">
        <v>1568</v>
      </c>
      <c r="AJ518" s="119"/>
      <c r="AK518" s="120"/>
      <c r="AL518" s="16">
        <f t="shared" si="17"/>
        <v>56000</v>
      </c>
      <c r="AM518" s="19" t="s">
        <v>1343</v>
      </c>
      <c r="AN518" s="19" t="s">
        <v>1344</v>
      </c>
      <c r="AO518" s="19" t="s">
        <v>3049</v>
      </c>
      <c r="AP518" s="19" t="s">
        <v>3049</v>
      </c>
      <c r="AQ518" s="19" t="s">
        <v>3050</v>
      </c>
      <c r="AR518" s="17">
        <v>56000</v>
      </c>
      <c r="AS518" s="19"/>
      <c r="AT518" s="19"/>
    </row>
    <row r="519" spans="1:46" s="23" customFormat="1" ht="72" hidden="1" x14ac:dyDescent="0.2">
      <c r="A519" s="19" t="s">
        <v>47</v>
      </c>
      <c r="B519" s="19" t="s">
        <v>277</v>
      </c>
      <c r="C519" s="19" t="s">
        <v>276</v>
      </c>
      <c r="D519" s="19" t="s">
        <v>33</v>
      </c>
      <c r="E519" s="19" t="s">
        <v>454</v>
      </c>
      <c r="F519" s="28" t="s">
        <v>2089</v>
      </c>
      <c r="G519" s="19" t="s">
        <v>822</v>
      </c>
      <c r="H519" s="18" t="s">
        <v>319</v>
      </c>
      <c r="I519" s="18" t="s">
        <v>274</v>
      </c>
      <c r="J519" s="17">
        <v>200000</v>
      </c>
      <c r="K519" s="35" t="s">
        <v>137</v>
      </c>
      <c r="L519" s="64"/>
      <c r="M519" s="64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8"/>
      <c r="Y519" s="46"/>
      <c r="Z519" s="19"/>
      <c r="AA519" s="19"/>
      <c r="AB519" s="19"/>
      <c r="AC519" s="19"/>
      <c r="AD519" s="19"/>
      <c r="AE519" s="20" t="s">
        <v>3030</v>
      </c>
      <c r="AF519" s="20" t="s">
        <v>3451</v>
      </c>
      <c r="AG519" s="19" t="s">
        <v>3467</v>
      </c>
      <c r="AH519" s="55" t="s">
        <v>1358</v>
      </c>
      <c r="AI519" s="19" t="s">
        <v>1568</v>
      </c>
      <c r="AJ519" s="119"/>
      <c r="AK519" s="120"/>
      <c r="AL519" s="16">
        <f t="shared" si="17"/>
        <v>200000</v>
      </c>
      <c r="AM519" s="19" t="s">
        <v>1343</v>
      </c>
      <c r="AN519" s="19" t="s">
        <v>1344</v>
      </c>
      <c r="AO519" s="19" t="s">
        <v>3049</v>
      </c>
      <c r="AP519" s="19" t="s">
        <v>3049</v>
      </c>
      <c r="AQ519" s="19" t="s">
        <v>3050</v>
      </c>
      <c r="AR519" s="17">
        <v>200000</v>
      </c>
      <c r="AS519" s="19"/>
      <c r="AT519" s="19"/>
    </row>
    <row r="520" spans="1:46" s="23" customFormat="1" ht="72" hidden="1" x14ac:dyDescent="0.2">
      <c r="A520" s="19" t="s">
        <v>47</v>
      </c>
      <c r="B520" s="19" t="s">
        <v>277</v>
      </c>
      <c r="C520" s="19" t="s">
        <v>276</v>
      </c>
      <c r="D520" s="19" t="s">
        <v>33</v>
      </c>
      <c r="E520" s="19" t="s">
        <v>454</v>
      </c>
      <c r="F520" s="28" t="s">
        <v>2090</v>
      </c>
      <c r="G520" s="19" t="s">
        <v>823</v>
      </c>
      <c r="H520" s="18" t="s">
        <v>319</v>
      </c>
      <c r="I520" s="18" t="s">
        <v>274</v>
      </c>
      <c r="J520" s="17">
        <v>220000</v>
      </c>
      <c r="K520" s="35" t="s">
        <v>137</v>
      </c>
      <c r="L520" s="64"/>
      <c r="M520" s="64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8"/>
      <c r="Y520" s="46"/>
      <c r="Z520" s="19"/>
      <c r="AA520" s="19"/>
      <c r="AB520" s="19"/>
      <c r="AC520" s="19"/>
      <c r="AD520" s="19"/>
      <c r="AE520" s="20" t="s">
        <v>3030</v>
      </c>
      <c r="AF520" s="20" t="s">
        <v>3451</v>
      </c>
      <c r="AG520" s="19" t="s">
        <v>3467</v>
      </c>
      <c r="AH520" s="55" t="s">
        <v>1358</v>
      </c>
      <c r="AI520" s="19" t="s">
        <v>1568</v>
      </c>
      <c r="AJ520" s="119"/>
      <c r="AK520" s="120"/>
      <c r="AL520" s="16">
        <f t="shared" si="17"/>
        <v>220000</v>
      </c>
      <c r="AM520" s="19" t="s">
        <v>1343</v>
      </c>
      <c r="AN520" s="19" t="s">
        <v>1344</v>
      </c>
      <c r="AO520" s="19" t="s">
        <v>3049</v>
      </c>
      <c r="AP520" s="19" t="s">
        <v>3049</v>
      </c>
      <c r="AQ520" s="19" t="s">
        <v>3050</v>
      </c>
      <c r="AR520" s="17">
        <v>220000</v>
      </c>
      <c r="AS520" s="19"/>
      <c r="AT520" s="19"/>
    </row>
    <row r="521" spans="1:46" s="23" customFormat="1" ht="72" hidden="1" x14ac:dyDescent="0.2">
      <c r="A521" s="19" t="s">
        <v>47</v>
      </c>
      <c r="B521" s="19" t="s">
        <v>277</v>
      </c>
      <c r="C521" s="19" t="s">
        <v>276</v>
      </c>
      <c r="D521" s="19" t="s">
        <v>33</v>
      </c>
      <c r="E521" s="19" t="s">
        <v>454</v>
      </c>
      <c r="F521" s="28" t="s">
        <v>2091</v>
      </c>
      <c r="G521" s="19" t="s">
        <v>824</v>
      </c>
      <c r="H521" s="18" t="s">
        <v>340</v>
      </c>
      <c r="I521" s="18" t="s">
        <v>274</v>
      </c>
      <c r="J521" s="17">
        <v>360000</v>
      </c>
      <c r="K521" s="35" t="s">
        <v>137</v>
      </c>
      <c r="L521" s="64"/>
      <c r="M521" s="64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8"/>
      <c r="Y521" s="46"/>
      <c r="Z521" s="19"/>
      <c r="AA521" s="19"/>
      <c r="AB521" s="19"/>
      <c r="AC521" s="19"/>
      <c r="AD521" s="19"/>
      <c r="AE521" s="20" t="s">
        <v>3030</v>
      </c>
      <c r="AF521" s="20" t="s">
        <v>3451</v>
      </c>
      <c r="AG521" s="19" t="s">
        <v>3467</v>
      </c>
      <c r="AH521" s="55" t="s">
        <v>1358</v>
      </c>
      <c r="AI521" s="19" t="s">
        <v>1568</v>
      </c>
      <c r="AJ521" s="119"/>
      <c r="AK521" s="120"/>
      <c r="AL521" s="16">
        <f t="shared" si="17"/>
        <v>360000</v>
      </c>
      <c r="AM521" s="19" t="s">
        <v>1343</v>
      </c>
      <c r="AN521" s="19" t="s">
        <v>1344</v>
      </c>
      <c r="AO521" s="19" t="s">
        <v>3049</v>
      </c>
      <c r="AP521" s="19" t="s">
        <v>3049</v>
      </c>
      <c r="AQ521" s="19" t="s">
        <v>3050</v>
      </c>
      <c r="AR521" s="17">
        <v>360000</v>
      </c>
      <c r="AS521" s="19"/>
      <c r="AT521" s="19"/>
    </row>
    <row r="522" spans="1:46" s="23" customFormat="1" ht="72" hidden="1" x14ac:dyDescent="0.2">
      <c r="A522" s="19" t="s">
        <v>47</v>
      </c>
      <c r="B522" s="19" t="s">
        <v>277</v>
      </c>
      <c r="C522" s="19" t="s">
        <v>276</v>
      </c>
      <c r="D522" s="19" t="s">
        <v>33</v>
      </c>
      <c r="E522" s="19" t="s">
        <v>454</v>
      </c>
      <c r="F522" s="28" t="s">
        <v>2092</v>
      </c>
      <c r="G522" s="19" t="s">
        <v>825</v>
      </c>
      <c r="H522" s="18" t="s">
        <v>340</v>
      </c>
      <c r="I522" s="18" t="s">
        <v>274</v>
      </c>
      <c r="J522" s="17">
        <v>300000</v>
      </c>
      <c r="K522" s="35" t="s">
        <v>137</v>
      </c>
      <c r="L522" s="64"/>
      <c r="M522" s="64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8"/>
      <c r="Y522" s="46"/>
      <c r="Z522" s="19"/>
      <c r="AA522" s="19"/>
      <c r="AB522" s="19"/>
      <c r="AC522" s="19"/>
      <c r="AD522" s="19"/>
      <c r="AE522" s="20" t="s">
        <v>3030</v>
      </c>
      <c r="AF522" s="20" t="s">
        <v>3451</v>
      </c>
      <c r="AG522" s="19" t="s">
        <v>3467</v>
      </c>
      <c r="AH522" s="55" t="s">
        <v>1358</v>
      </c>
      <c r="AI522" s="19" t="s">
        <v>1568</v>
      </c>
      <c r="AJ522" s="119"/>
      <c r="AK522" s="120"/>
      <c r="AL522" s="16">
        <f t="shared" si="17"/>
        <v>300000</v>
      </c>
      <c r="AM522" s="19" t="s">
        <v>1343</v>
      </c>
      <c r="AN522" s="19" t="s">
        <v>1344</v>
      </c>
      <c r="AO522" s="19" t="s">
        <v>3049</v>
      </c>
      <c r="AP522" s="19" t="s">
        <v>3049</v>
      </c>
      <c r="AQ522" s="19" t="s">
        <v>3050</v>
      </c>
      <c r="AR522" s="17">
        <v>300000</v>
      </c>
      <c r="AS522" s="19"/>
      <c r="AT522" s="19"/>
    </row>
    <row r="523" spans="1:46" s="23" customFormat="1" ht="90" hidden="1" x14ac:dyDescent="0.2">
      <c r="A523" s="19" t="s">
        <v>47</v>
      </c>
      <c r="B523" s="19" t="s">
        <v>277</v>
      </c>
      <c r="C523" s="19" t="s">
        <v>276</v>
      </c>
      <c r="D523" s="19" t="s">
        <v>22</v>
      </c>
      <c r="E523" s="19" t="s">
        <v>349</v>
      </c>
      <c r="F523" s="28" t="s">
        <v>2093</v>
      </c>
      <c r="G523" s="19" t="s">
        <v>826</v>
      </c>
      <c r="H523" s="18" t="s">
        <v>270</v>
      </c>
      <c r="I523" s="18" t="s">
        <v>275</v>
      </c>
      <c r="J523" s="17">
        <v>1288000</v>
      </c>
      <c r="K523" s="35" t="s">
        <v>137</v>
      </c>
      <c r="L523" s="64"/>
      <c r="M523" s="64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8"/>
      <c r="Y523" s="46"/>
      <c r="Z523" s="19"/>
      <c r="AA523" s="19"/>
      <c r="AB523" s="19"/>
      <c r="AC523" s="19"/>
      <c r="AD523" s="19"/>
      <c r="AE523" s="20" t="s">
        <v>3031</v>
      </c>
      <c r="AF523" s="20" t="s">
        <v>1571</v>
      </c>
      <c r="AG523" s="19" t="s">
        <v>3467</v>
      </c>
      <c r="AH523" s="55" t="s">
        <v>1342</v>
      </c>
      <c r="AI523" s="19" t="s">
        <v>1571</v>
      </c>
      <c r="AJ523" s="119"/>
      <c r="AK523" s="120"/>
      <c r="AL523" s="16">
        <f t="shared" si="17"/>
        <v>1288000</v>
      </c>
      <c r="AM523" s="19" t="s">
        <v>1343</v>
      </c>
      <c r="AN523" s="19" t="s">
        <v>1344</v>
      </c>
      <c r="AO523" s="19" t="s">
        <v>3051</v>
      </c>
      <c r="AP523" s="19" t="s">
        <v>3052</v>
      </c>
      <c r="AQ523" s="19" t="s">
        <v>3053</v>
      </c>
      <c r="AR523" s="17">
        <v>1288000</v>
      </c>
      <c r="AS523" s="19"/>
      <c r="AT523" s="19"/>
    </row>
    <row r="524" spans="1:46" s="23" customFormat="1" ht="90" x14ac:dyDescent="0.2">
      <c r="A524" s="19" t="s">
        <v>47</v>
      </c>
      <c r="B524" s="19" t="s">
        <v>277</v>
      </c>
      <c r="C524" s="19" t="s">
        <v>276</v>
      </c>
      <c r="D524" s="19" t="s">
        <v>22</v>
      </c>
      <c r="E524" s="19" t="s">
        <v>349</v>
      </c>
      <c r="F524" s="28" t="s">
        <v>2094</v>
      </c>
      <c r="G524" s="19" t="s">
        <v>827</v>
      </c>
      <c r="H524" s="18" t="s">
        <v>270</v>
      </c>
      <c r="I524" s="18" t="s">
        <v>275</v>
      </c>
      <c r="J524" s="17">
        <v>1980000</v>
      </c>
      <c r="K524" s="35" t="s">
        <v>137</v>
      </c>
      <c r="L524" s="64"/>
      <c r="M524" s="64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8"/>
      <c r="Y524" s="46"/>
      <c r="Z524" s="19"/>
      <c r="AA524" s="19"/>
      <c r="AB524" s="19"/>
      <c r="AC524" s="19"/>
      <c r="AD524" s="19"/>
      <c r="AE524" s="20" t="s">
        <v>3032</v>
      </c>
      <c r="AF524" s="20" t="s">
        <v>3476</v>
      </c>
      <c r="AG524" s="20" t="s">
        <v>2456</v>
      </c>
      <c r="AH524" s="55" t="s">
        <v>1342</v>
      </c>
      <c r="AI524" s="19" t="s">
        <v>1571</v>
      </c>
      <c r="AJ524" s="119">
        <v>1787000</v>
      </c>
      <c r="AK524" s="120"/>
      <c r="AL524" s="16">
        <f t="shared" si="17"/>
        <v>193000</v>
      </c>
      <c r="AM524" s="19" t="s">
        <v>1343</v>
      </c>
      <c r="AN524" s="19" t="s">
        <v>1344</v>
      </c>
      <c r="AO524" s="19" t="s">
        <v>3051</v>
      </c>
      <c r="AP524" s="19" t="s">
        <v>3052</v>
      </c>
      <c r="AQ524" s="19" t="s">
        <v>3053</v>
      </c>
      <c r="AR524" s="17">
        <v>1980000</v>
      </c>
      <c r="AS524" s="19"/>
      <c r="AT524" s="19"/>
    </row>
    <row r="525" spans="1:46" s="23" customFormat="1" ht="72" hidden="1" x14ac:dyDescent="0.2">
      <c r="A525" s="19" t="s">
        <v>47</v>
      </c>
      <c r="B525" s="19" t="s">
        <v>277</v>
      </c>
      <c r="C525" s="19" t="s">
        <v>276</v>
      </c>
      <c r="D525" s="19" t="s">
        <v>11</v>
      </c>
      <c r="E525" s="19" t="s">
        <v>310</v>
      </c>
      <c r="F525" s="28" t="s">
        <v>2095</v>
      </c>
      <c r="G525" s="19" t="s">
        <v>828</v>
      </c>
      <c r="H525" s="18" t="s">
        <v>269</v>
      </c>
      <c r="I525" s="18" t="s">
        <v>268</v>
      </c>
      <c r="J525" s="17">
        <v>4000</v>
      </c>
      <c r="K525" s="35" t="s">
        <v>137</v>
      </c>
      <c r="L525" s="64"/>
      <c r="M525" s="64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8"/>
      <c r="Y525" s="46"/>
      <c r="Z525" s="19"/>
      <c r="AA525" s="19"/>
      <c r="AB525" s="19"/>
      <c r="AC525" s="19"/>
      <c r="AD525" s="19"/>
      <c r="AE525" s="20" t="s">
        <v>3023</v>
      </c>
      <c r="AF525" s="20"/>
      <c r="AG525" s="20" t="s">
        <v>2456</v>
      </c>
      <c r="AH525" s="55" t="s">
        <v>1342</v>
      </c>
      <c r="AI525" s="19" t="s">
        <v>1571</v>
      </c>
      <c r="AJ525" s="17">
        <v>4000</v>
      </c>
      <c r="AK525" s="120"/>
      <c r="AL525" s="16">
        <f t="shared" si="17"/>
        <v>0</v>
      </c>
      <c r="AM525" s="19" t="s">
        <v>1343</v>
      </c>
      <c r="AN525" s="19" t="s">
        <v>1344</v>
      </c>
      <c r="AO525" s="19" t="s">
        <v>3036</v>
      </c>
      <c r="AP525" s="19" t="s">
        <v>3036</v>
      </c>
      <c r="AQ525" s="19" t="s">
        <v>1368</v>
      </c>
      <c r="AR525" s="17">
        <v>4000</v>
      </c>
      <c r="AS525" s="19"/>
      <c r="AT525" s="19"/>
    </row>
    <row r="526" spans="1:46" s="23" customFormat="1" ht="72" x14ac:dyDescent="0.2">
      <c r="A526" s="19" t="s">
        <v>47</v>
      </c>
      <c r="B526" s="19" t="s">
        <v>277</v>
      </c>
      <c r="C526" s="19" t="s">
        <v>276</v>
      </c>
      <c r="D526" s="19" t="s">
        <v>11</v>
      </c>
      <c r="E526" s="19" t="s">
        <v>310</v>
      </c>
      <c r="F526" s="28" t="s">
        <v>2096</v>
      </c>
      <c r="G526" s="19" t="s">
        <v>785</v>
      </c>
      <c r="H526" s="18" t="s">
        <v>303</v>
      </c>
      <c r="I526" s="18" t="s">
        <v>268</v>
      </c>
      <c r="J526" s="17">
        <v>20000</v>
      </c>
      <c r="K526" s="35" t="s">
        <v>137</v>
      </c>
      <c r="L526" s="64"/>
      <c r="M526" s="64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8"/>
      <c r="Y526" s="46"/>
      <c r="Z526" s="19"/>
      <c r="AA526" s="19"/>
      <c r="AB526" s="19"/>
      <c r="AC526" s="19"/>
      <c r="AD526" s="19"/>
      <c r="AE526" s="20" t="s">
        <v>3023</v>
      </c>
      <c r="AF526" s="20"/>
      <c r="AG526" s="20" t="s">
        <v>2456</v>
      </c>
      <c r="AH526" s="55" t="s">
        <v>1342</v>
      </c>
      <c r="AI526" s="19" t="s">
        <v>1571</v>
      </c>
      <c r="AJ526" s="119">
        <v>19000</v>
      </c>
      <c r="AK526" s="120"/>
      <c r="AL526" s="16">
        <f t="shared" si="17"/>
        <v>1000</v>
      </c>
      <c r="AM526" s="19" t="s">
        <v>1343</v>
      </c>
      <c r="AN526" s="19" t="s">
        <v>1344</v>
      </c>
      <c r="AO526" s="19" t="s">
        <v>3036</v>
      </c>
      <c r="AP526" s="19" t="s">
        <v>3036</v>
      </c>
      <c r="AQ526" s="19" t="s">
        <v>1368</v>
      </c>
      <c r="AR526" s="17">
        <v>20000</v>
      </c>
      <c r="AS526" s="19"/>
      <c r="AT526" s="19"/>
    </row>
    <row r="527" spans="1:46" s="23" customFormat="1" ht="72" x14ac:dyDescent="0.2">
      <c r="A527" s="19" t="s">
        <v>47</v>
      </c>
      <c r="B527" s="19" t="s">
        <v>277</v>
      </c>
      <c r="C527" s="19" t="s">
        <v>276</v>
      </c>
      <c r="D527" s="19" t="s">
        <v>11</v>
      </c>
      <c r="E527" s="19" t="s">
        <v>310</v>
      </c>
      <c r="F527" s="28" t="s">
        <v>2097</v>
      </c>
      <c r="G527" s="19" t="s">
        <v>829</v>
      </c>
      <c r="H527" s="18" t="s">
        <v>317</v>
      </c>
      <c r="I527" s="18" t="s">
        <v>631</v>
      </c>
      <c r="J527" s="17">
        <v>35000</v>
      </c>
      <c r="K527" s="35" t="s">
        <v>137</v>
      </c>
      <c r="L527" s="64"/>
      <c r="M527" s="64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8"/>
      <c r="Y527" s="46"/>
      <c r="Z527" s="19"/>
      <c r="AA527" s="19"/>
      <c r="AB527" s="19"/>
      <c r="AC527" s="19"/>
      <c r="AD527" s="19"/>
      <c r="AE527" s="20" t="s">
        <v>3023</v>
      </c>
      <c r="AF527" s="20"/>
      <c r="AG527" s="20" t="s">
        <v>2456</v>
      </c>
      <c r="AH527" s="55" t="s">
        <v>1342</v>
      </c>
      <c r="AI527" s="19" t="s">
        <v>1571</v>
      </c>
      <c r="AJ527" s="119">
        <v>27500</v>
      </c>
      <c r="AK527" s="120"/>
      <c r="AL527" s="16">
        <f t="shared" si="17"/>
        <v>7500</v>
      </c>
      <c r="AM527" s="19" t="s">
        <v>1343</v>
      </c>
      <c r="AN527" s="19" t="s">
        <v>1344</v>
      </c>
      <c r="AO527" s="19" t="s">
        <v>3036</v>
      </c>
      <c r="AP527" s="19" t="s">
        <v>3036</v>
      </c>
      <c r="AQ527" s="19" t="s">
        <v>1368</v>
      </c>
      <c r="AR527" s="17">
        <v>35000</v>
      </c>
      <c r="AS527" s="19"/>
      <c r="AT527" s="19"/>
    </row>
    <row r="528" spans="1:46" s="23" customFormat="1" ht="72" x14ac:dyDescent="0.2">
      <c r="A528" s="19" t="s">
        <v>47</v>
      </c>
      <c r="B528" s="19" t="s">
        <v>277</v>
      </c>
      <c r="C528" s="19" t="s">
        <v>276</v>
      </c>
      <c r="D528" s="19" t="s">
        <v>11</v>
      </c>
      <c r="E528" s="19" t="s">
        <v>310</v>
      </c>
      <c r="F528" s="28" t="s">
        <v>2098</v>
      </c>
      <c r="G528" s="19" t="s">
        <v>830</v>
      </c>
      <c r="H528" s="18" t="s">
        <v>319</v>
      </c>
      <c r="I528" s="18" t="s">
        <v>273</v>
      </c>
      <c r="J528" s="17">
        <v>28000</v>
      </c>
      <c r="K528" s="35" t="s">
        <v>137</v>
      </c>
      <c r="L528" s="64"/>
      <c r="M528" s="64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8"/>
      <c r="Y528" s="46"/>
      <c r="Z528" s="19"/>
      <c r="AA528" s="19"/>
      <c r="AB528" s="19"/>
      <c r="AC528" s="19"/>
      <c r="AD528" s="19"/>
      <c r="AE528" s="20" t="s">
        <v>3023</v>
      </c>
      <c r="AF528" s="20"/>
      <c r="AG528" s="20" t="s">
        <v>2456</v>
      </c>
      <c r="AH528" s="55" t="s">
        <v>1342</v>
      </c>
      <c r="AI528" s="19" t="s">
        <v>1571</v>
      </c>
      <c r="AJ528" s="119">
        <v>24000</v>
      </c>
      <c r="AK528" s="120"/>
      <c r="AL528" s="16">
        <f t="shared" si="17"/>
        <v>4000</v>
      </c>
      <c r="AM528" s="19" t="s">
        <v>1343</v>
      </c>
      <c r="AN528" s="19" t="s">
        <v>1344</v>
      </c>
      <c r="AO528" s="19" t="s">
        <v>3036</v>
      </c>
      <c r="AP528" s="19" t="s">
        <v>3036</v>
      </c>
      <c r="AQ528" s="19" t="s">
        <v>1368</v>
      </c>
      <c r="AR528" s="17">
        <v>28000</v>
      </c>
      <c r="AS528" s="19"/>
      <c r="AT528" s="19"/>
    </row>
    <row r="529" spans="1:46" s="23" customFormat="1" ht="72" x14ac:dyDescent="0.2">
      <c r="A529" s="19" t="s">
        <v>47</v>
      </c>
      <c r="B529" s="19" t="s">
        <v>277</v>
      </c>
      <c r="C529" s="19" t="s">
        <v>276</v>
      </c>
      <c r="D529" s="19" t="s">
        <v>11</v>
      </c>
      <c r="E529" s="19" t="s">
        <v>310</v>
      </c>
      <c r="F529" s="28" t="s">
        <v>2099</v>
      </c>
      <c r="G529" s="19" t="s">
        <v>831</v>
      </c>
      <c r="H529" s="18" t="s">
        <v>319</v>
      </c>
      <c r="I529" s="18" t="s">
        <v>268</v>
      </c>
      <c r="J529" s="17">
        <v>32000</v>
      </c>
      <c r="K529" s="35" t="s">
        <v>137</v>
      </c>
      <c r="L529" s="64"/>
      <c r="M529" s="64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8"/>
      <c r="Y529" s="46"/>
      <c r="Z529" s="19"/>
      <c r="AA529" s="19"/>
      <c r="AB529" s="19"/>
      <c r="AC529" s="19"/>
      <c r="AD529" s="19"/>
      <c r="AE529" s="20" t="s">
        <v>3023</v>
      </c>
      <c r="AF529" s="20"/>
      <c r="AG529" s="20" t="s">
        <v>2456</v>
      </c>
      <c r="AH529" s="55" t="s">
        <v>1342</v>
      </c>
      <c r="AI529" s="19" t="s">
        <v>1571</v>
      </c>
      <c r="AJ529" s="119">
        <v>26000</v>
      </c>
      <c r="AK529" s="120"/>
      <c r="AL529" s="16">
        <f t="shared" si="17"/>
        <v>6000</v>
      </c>
      <c r="AM529" s="19" t="s">
        <v>1343</v>
      </c>
      <c r="AN529" s="19" t="s">
        <v>1344</v>
      </c>
      <c r="AO529" s="19" t="s">
        <v>3036</v>
      </c>
      <c r="AP529" s="19" t="s">
        <v>3036</v>
      </c>
      <c r="AQ529" s="19" t="s">
        <v>1368</v>
      </c>
      <c r="AR529" s="17">
        <v>32000</v>
      </c>
      <c r="AS529" s="19"/>
      <c r="AT529" s="19"/>
    </row>
    <row r="530" spans="1:46" s="23" customFormat="1" ht="72" x14ac:dyDescent="0.2">
      <c r="A530" s="19" t="s">
        <v>47</v>
      </c>
      <c r="B530" s="19" t="s">
        <v>277</v>
      </c>
      <c r="C530" s="19" t="s">
        <v>276</v>
      </c>
      <c r="D530" s="19" t="s">
        <v>11</v>
      </c>
      <c r="E530" s="19" t="s">
        <v>310</v>
      </c>
      <c r="F530" s="28" t="s">
        <v>2100</v>
      </c>
      <c r="G530" s="19" t="s">
        <v>832</v>
      </c>
      <c r="H530" s="18" t="s">
        <v>464</v>
      </c>
      <c r="I530" s="18" t="s">
        <v>268</v>
      </c>
      <c r="J530" s="17">
        <v>45000</v>
      </c>
      <c r="K530" s="35" t="s">
        <v>137</v>
      </c>
      <c r="L530" s="64"/>
      <c r="M530" s="64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8"/>
      <c r="Y530" s="46"/>
      <c r="Z530" s="19"/>
      <c r="AA530" s="19"/>
      <c r="AB530" s="19"/>
      <c r="AC530" s="19"/>
      <c r="AD530" s="19"/>
      <c r="AE530" s="20" t="s">
        <v>3023</v>
      </c>
      <c r="AF530" s="20"/>
      <c r="AG530" s="20" t="s">
        <v>2456</v>
      </c>
      <c r="AH530" s="55" t="s">
        <v>1342</v>
      </c>
      <c r="AI530" s="19" t="s">
        <v>1571</v>
      </c>
      <c r="AJ530" s="119">
        <v>42000</v>
      </c>
      <c r="AK530" s="120"/>
      <c r="AL530" s="16">
        <f t="shared" si="17"/>
        <v>3000</v>
      </c>
      <c r="AM530" s="19" t="s">
        <v>1343</v>
      </c>
      <c r="AN530" s="19" t="s">
        <v>1344</v>
      </c>
      <c r="AO530" s="19" t="s">
        <v>3036</v>
      </c>
      <c r="AP530" s="19" t="s">
        <v>3036</v>
      </c>
      <c r="AQ530" s="19" t="s">
        <v>1368</v>
      </c>
      <c r="AR530" s="17">
        <v>45000</v>
      </c>
      <c r="AS530" s="19"/>
      <c r="AT530" s="19"/>
    </row>
    <row r="531" spans="1:46" s="23" customFormat="1" ht="72" hidden="1" x14ac:dyDescent="0.2">
      <c r="A531" s="19" t="s">
        <v>47</v>
      </c>
      <c r="B531" s="19" t="s">
        <v>277</v>
      </c>
      <c r="C531" s="19" t="s">
        <v>276</v>
      </c>
      <c r="D531" s="19" t="s">
        <v>286</v>
      </c>
      <c r="E531" s="19" t="s">
        <v>310</v>
      </c>
      <c r="F531" s="28" t="s">
        <v>2101</v>
      </c>
      <c r="G531" s="19" t="s">
        <v>833</v>
      </c>
      <c r="H531" s="18" t="s">
        <v>267</v>
      </c>
      <c r="I531" s="18" t="s">
        <v>271</v>
      </c>
      <c r="J531" s="17">
        <v>162000</v>
      </c>
      <c r="K531" s="70"/>
      <c r="L531" s="64"/>
      <c r="M531" s="35" t="s">
        <v>137</v>
      </c>
      <c r="N531" s="19"/>
      <c r="O531" s="19" t="s">
        <v>1364</v>
      </c>
      <c r="P531" s="68">
        <v>242212</v>
      </c>
      <c r="Q531" s="19" t="s">
        <v>1346</v>
      </c>
      <c r="R531" s="19" t="s">
        <v>1347</v>
      </c>
      <c r="S531" s="19" t="s">
        <v>1348</v>
      </c>
      <c r="T531" s="19"/>
      <c r="U531" s="19"/>
      <c r="V531" s="19" t="s">
        <v>3033</v>
      </c>
      <c r="W531" s="17">
        <v>162000</v>
      </c>
      <c r="X531" s="18" t="s">
        <v>1182</v>
      </c>
      <c r="Y531" s="128">
        <v>242263</v>
      </c>
      <c r="Z531" s="17">
        <v>162000</v>
      </c>
      <c r="AA531" s="19">
        <v>7014182086</v>
      </c>
      <c r="AB531" s="48">
        <v>23097</v>
      </c>
      <c r="AC531" s="48">
        <v>23097</v>
      </c>
      <c r="AD531" s="17">
        <v>162000</v>
      </c>
      <c r="AE531" s="20" t="s">
        <v>3025</v>
      </c>
      <c r="AF531" s="20"/>
      <c r="AG531" s="20" t="s">
        <v>2456</v>
      </c>
      <c r="AH531" s="55" t="s">
        <v>1350</v>
      </c>
      <c r="AI531" s="20" t="s">
        <v>1570</v>
      </c>
      <c r="AJ531" s="17">
        <v>162000</v>
      </c>
      <c r="AK531" s="120"/>
      <c r="AL531" s="16">
        <f t="shared" si="17"/>
        <v>0</v>
      </c>
      <c r="AM531" s="19" t="s">
        <v>1343</v>
      </c>
      <c r="AN531" s="19" t="s">
        <v>1344</v>
      </c>
      <c r="AO531" s="19" t="s">
        <v>3044</v>
      </c>
      <c r="AP531" s="19" t="s">
        <v>3044</v>
      </c>
      <c r="AQ531" s="19" t="s">
        <v>3036</v>
      </c>
      <c r="AR531" s="17">
        <v>162000</v>
      </c>
      <c r="AS531" s="19"/>
      <c r="AT531" s="19"/>
    </row>
    <row r="532" spans="1:46" s="23" customFormat="1" ht="72" hidden="1" x14ac:dyDescent="0.2">
      <c r="A532" s="19" t="s">
        <v>47</v>
      </c>
      <c r="B532" s="19" t="s">
        <v>277</v>
      </c>
      <c r="C532" s="19" t="s">
        <v>276</v>
      </c>
      <c r="D532" s="19" t="s">
        <v>13</v>
      </c>
      <c r="E532" s="19" t="s">
        <v>310</v>
      </c>
      <c r="F532" s="28" t="s">
        <v>2102</v>
      </c>
      <c r="G532" s="19" t="s">
        <v>834</v>
      </c>
      <c r="H532" s="18" t="s">
        <v>317</v>
      </c>
      <c r="I532" s="18" t="s">
        <v>271</v>
      </c>
      <c r="J532" s="17">
        <v>60000</v>
      </c>
      <c r="K532" s="69"/>
      <c r="L532" s="64"/>
      <c r="M532" s="35" t="s">
        <v>137</v>
      </c>
      <c r="N532" s="19"/>
      <c r="O532" s="19" t="s">
        <v>1352</v>
      </c>
      <c r="P532" s="68">
        <v>242212</v>
      </c>
      <c r="Q532" s="19" t="s">
        <v>1346</v>
      </c>
      <c r="R532" s="19" t="s">
        <v>1347</v>
      </c>
      <c r="S532" s="19" t="s">
        <v>1348</v>
      </c>
      <c r="T532" s="19"/>
      <c r="U532" s="19"/>
      <c r="V532" s="19" t="s">
        <v>3033</v>
      </c>
      <c r="W532" s="17">
        <v>60000</v>
      </c>
      <c r="X532" s="18" t="s">
        <v>1182</v>
      </c>
      <c r="Y532" s="128">
        <v>242263</v>
      </c>
      <c r="Z532" s="17">
        <v>60000</v>
      </c>
      <c r="AA532" s="19">
        <v>7014182069</v>
      </c>
      <c r="AB532" s="48">
        <v>23097</v>
      </c>
      <c r="AC532" s="48">
        <v>23097</v>
      </c>
      <c r="AD532" s="17">
        <v>60000</v>
      </c>
      <c r="AE532" s="20" t="s">
        <v>3025</v>
      </c>
      <c r="AF532" s="20"/>
      <c r="AG532" s="20" t="s">
        <v>2456</v>
      </c>
      <c r="AH532" s="55" t="s">
        <v>1350</v>
      </c>
      <c r="AI532" s="20" t="s">
        <v>1570</v>
      </c>
      <c r="AJ532" s="17">
        <v>60000</v>
      </c>
      <c r="AK532" s="120"/>
      <c r="AL532" s="16">
        <f t="shared" si="17"/>
        <v>0</v>
      </c>
      <c r="AM532" s="19" t="s">
        <v>1343</v>
      </c>
      <c r="AN532" s="19" t="s">
        <v>1344</v>
      </c>
      <c r="AO532" s="19" t="s">
        <v>3045</v>
      </c>
      <c r="AP532" s="19" t="s">
        <v>3045</v>
      </c>
      <c r="AQ532" s="19" t="s">
        <v>3036</v>
      </c>
      <c r="AR532" s="17">
        <v>60000</v>
      </c>
      <c r="AS532" s="19"/>
      <c r="AT532" s="19"/>
    </row>
    <row r="533" spans="1:46" s="23" customFormat="1" ht="72" hidden="1" x14ac:dyDescent="0.2">
      <c r="A533" s="19" t="s">
        <v>47</v>
      </c>
      <c r="B533" s="19" t="s">
        <v>277</v>
      </c>
      <c r="C533" s="19" t="s">
        <v>276</v>
      </c>
      <c r="D533" s="19" t="s">
        <v>33</v>
      </c>
      <c r="E533" s="19" t="s">
        <v>310</v>
      </c>
      <c r="F533" s="28" t="s">
        <v>2103</v>
      </c>
      <c r="G533" s="19" t="s">
        <v>835</v>
      </c>
      <c r="H533" s="18" t="s">
        <v>270</v>
      </c>
      <c r="I533" s="18" t="s">
        <v>274</v>
      </c>
      <c r="J533" s="17">
        <v>35000</v>
      </c>
      <c r="K533" s="35" t="s">
        <v>137</v>
      </c>
      <c r="L533" s="64"/>
      <c r="M533" s="64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8"/>
      <c r="Y533" s="46"/>
      <c r="Z533" s="19"/>
      <c r="AA533" s="19"/>
      <c r="AB533" s="19"/>
      <c r="AC533" s="19"/>
      <c r="AD533" s="19"/>
      <c r="AE533" s="20" t="s">
        <v>3030</v>
      </c>
      <c r="AF533" s="20" t="s">
        <v>3451</v>
      </c>
      <c r="AG533" s="19" t="s">
        <v>3467</v>
      </c>
      <c r="AH533" s="55" t="s">
        <v>1358</v>
      </c>
      <c r="AI533" s="19" t="s">
        <v>1568</v>
      </c>
      <c r="AJ533" s="119"/>
      <c r="AK533" s="120"/>
      <c r="AL533" s="16">
        <f t="shared" si="17"/>
        <v>35000</v>
      </c>
      <c r="AM533" s="19" t="s">
        <v>1343</v>
      </c>
      <c r="AN533" s="19" t="s">
        <v>1344</v>
      </c>
      <c r="AO533" s="19" t="s">
        <v>3049</v>
      </c>
      <c r="AP533" s="19" t="s">
        <v>3049</v>
      </c>
      <c r="AQ533" s="19" t="s">
        <v>3050</v>
      </c>
      <c r="AR533" s="17">
        <v>35000</v>
      </c>
      <c r="AS533" s="19"/>
      <c r="AT533" s="19"/>
    </row>
    <row r="534" spans="1:46" s="23" customFormat="1" ht="72" hidden="1" x14ac:dyDescent="0.2">
      <c r="A534" s="19" t="s">
        <v>47</v>
      </c>
      <c r="B534" s="19" t="s">
        <v>277</v>
      </c>
      <c r="C534" s="19" t="s">
        <v>276</v>
      </c>
      <c r="D534" s="19" t="s">
        <v>33</v>
      </c>
      <c r="E534" s="19" t="s">
        <v>310</v>
      </c>
      <c r="F534" s="28" t="s">
        <v>2104</v>
      </c>
      <c r="G534" s="19" t="s">
        <v>836</v>
      </c>
      <c r="H534" s="18" t="s">
        <v>267</v>
      </c>
      <c r="I534" s="18" t="s">
        <v>274</v>
      </c>
      <c r="J534" s="17">
        <v>300000</v>
      </c>
      <c r="K534" s="35" t="s">
        <v>137</v>
      </c>
      <c r="L534" s="64"/>
      <c r="M534" s="64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8"/>
      <c r="Y534" s="46"/>
      <c r="Z534" s="19"/>
      <c r="AA534" s="19"/>
      <c r="AB534" s="19"/>
      <c r="AC534" s="19"/>
      <c r="AD534" s="19"/>
      <c r="AE534" s="20" t="s">
        <v>3030</v>
      </c>
      <c r="AF534" s="20" t="s">
        <v>3451</v>
      </c>
      <c r="AG534" s="19" t="s">
        <v>3467</v>
      </c>
      <c r="AH534" s="55" t="s">
        <v>1358</v>
      </c>
      <c r="AI534" s="19" t="s">
        <v>1568</v>
      </c>
      <c r="AJ534" s="119"/>
      <c r="AK534" s="120"/>
      <c r="AL534" s="16">
        <f t="shared" si="17"/>
        <v>300000</v>
      </c>
      <c r="AM534" s="19" t="s">
        <v>1343</v>
      </c>
      <c r="AN534" s="19" t="s">
        <v>1344</v>
      </c>
      <c r="AO534" s="19" t="s">
        <v>3049</v>
      </c>
      <c r="AP534" s="19" t="s">
        <v>3049</v>
      </c>
      <c r="AQ534" s="19" t="s">
        <v>3050</v>
      </c>
      <c r="AR534" s="17">
        <v>300000</v>
      </c>
      <c r="AS534" s="19"/>
      <c r="AT534" s="19"/>
    </row>
    <row r="535" spans="1:46" s="23" customFormat="1" ht="72" hidden="1" x14ac:dyDescent="0.2">
      <c r="A535" s="19" t="s">
        <v>47</v>
      </c>
      <c r="B535" s="19" t="s">
        <v>277</v>
      </c>
      <c r="C535" s="19" t="s">
        <v>276</v>
      </c>
      <c r="D535" s="19" t="s">
        <v>33</v>
      </c>
      <c r="E535" s="19" t="s">
        <v>310</v>
      </c>
      <c r="F535" s="28" t="s">
        <v>2105</v>
      </c>
      <c r="G535" s="19" t="s">
        <v>837</v>
      </c>
      <c r="H535" s="18" t="s">
        <v>387</v>
      </c>
      <c r="I535" s="18" t="s">
        <v>274</v>
      </c>
      <c r="J535" s="17">
        <v>600000</v>
      </c>
      <c r="K535" s="35" t="s">
        <v>137</v>
      </c>
      <c r="L535" s="64"/>
      <c r="M535" s="64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8"/>
      <c r="Y535" s="46"/>
      <c r="Z535" s="19"/>
      <c r="AA535" s="19"/>
      <c r="AB535" s="19"/>
      <c r="AC535" s="19"/>
      <c r="AD535" s="19"/>
      <c r="AE535" s="20" t="s">
        <v>3030</v>
      </c>
      <c r="AF535" s="20" t="s">
        <v>3451</v>
      </c>
      <c r="AG535" s="19" t="s">
        <v>3467</v>
      </c>
      <c r="AH535" s="55" t="s">
        <v>1358</v>
      </c>
      <c r="AI535" s="19" t="s">
        <v>1568</v>
      </c>
      <c r="AJ535" s="119"/>
      <c r="AK535" s="120"/>
      <c r="AL535" s="16">
        <f t="shared" si="17"/>
        <v>600000</v>
      </c>
      <c r="AM535" s="19" t="s">
        <v>1343</v>
      </c>
      <c r="AN535" s="19" t="s">
        <v>1344</v>
      </c>
      <c r="AO535" s="19" t="s">
        <v>3049</v>
      </c>
      <c r="AP535" s="19" t="s">
        <v>3049</v>
      </c>
      <c r="AQ535" s="19" t="s">
        <v>3050</v>
      </c>
      <c r="AR535" s="17">
        <v>600000</v>
      </c>
      <c r="AS535" s="19"/>
      <c r="AT535" s="19"/>
    </row>
    <row r="536" spans="1:46" s="23" customFormat="1" ht="72" hidden="1" x14ac:dyDescent="0.2">
      <c r="A536" s="19" t="s">
        <v>47</v>
      </c>
      <c r="B536" s="19" t="s">
        <v>277</v>
      </c>
      <c r="C536" s="19" t="s">
        <v>276</v>
      </c>
      <c r="D536" s="19" t="s">
        <v>33</v>
      </c>
      <c r="E536" s="19" t="s">
        <v>310</v>
      </c>
      <c r="F536" s="28" t="s">
        <v>2106</v>
      </c>
      <c r="G536" s="19" t="s">
        <v>838</v>
      </c>
      <c r="H536" s="18" t="s">
        <v>270</v>
      </c>
      <c r="I536" s="18" t="s">
        <v>274</v>
      </c>
      <c r="J536" s="17">
        <v>65000</v>
      </c>
      <c r="K536" s="35" t="s">
        <v>137</v>
      </c>
      <c r="L536" s="64"/>
      <c r="M536" s="64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8"/>
      <c r="Y536" s="46"/>
      <c r="Z536" s="19"/>
      <c r="AA536" s="19"/>
      <c r="AB536" s="19"/>
      <c r="AC536" s="19"/>
      <c r="AD536" s="19"/>
      <c r="AE536" s="20" t="s">
        <v>3030</v>
      </c>
      <c r="AF536" s="20" t="s">
        <v>3451</v>
      </c>
      <c r="AG536" s="19" t="s">
        <v>3467</v>
      </c>
      <c r="AH536" s="55" t="s">
        <v>1358</v>
      </c>
      <c r="AI536" s="19" t="s">
        <v>1568</v>
      </c>
      <c r="AJ536" s="119"/>
      <c r="AK536" s="120"/>
      <c r="AL536" s="16">
        <f t="shared" si="17"/>
        <v>65000</v>
      </c>
      <c r="AM536" s="19" t="s">
        <v>1343</v>
      </c>
      <c r="AN536" s="19" t="s">
        <v>1344</v>
      </c>
      <c r="AO536" s="19" t="s">
        <v>3049</v>
      </c>
      <c r="AP536" s="19" t="s">
        <v>3049</v>
      </c>
      <c r="AQ536" s="19" t="s">
        <v>3050</v>
      </c>
      <c r="AR536" s="17">
        <v>65000</v>
      </c>
      <c r="AS536" s="19"/>
      <c r="AT536" s="19"/>
    </row>
    <row r="537" spans="1:46" s="23" customFormat="1" ht="72" hidden="1" x14ac:dyDescent="0.2">
      <c r="A537" s="19" t="s">
        <v>47</v>
      </c>
      <c r="B537" s="19" t="s">
        <v>277</v>
      </c>
      <c r="C537" s="19" t="s">
        <v>276</v>
      </c>
      <c r="D537" s="19" t="s">
        <v>33</v>
      </c>
      <c r="E537" s="19" t="s">
        <v>310</v>
      </c>
      <c r="F537" s="28" t="s">
        <v>2107</v>
      </c>
      <c r="G537" s="19" t="s">
        <v>839</v>
      </c>
      <c r="H537" s="18" t="s">
        <v>269</v>
      </c>
      <c r="I537" s="18" t="s">
        <v>840</v>
      </c>
      <c r="J537" s="17">
        <v>40000</v>
      </c>
      <c r="K537" s="35" t="s">
        <v>137</v>
      </c>
      <c r="L537" s="64"/>
      <c r="M537" s="64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8"/>
      <c r="Y537" s="46"/>
      <c r="Z537" s="19"/>
      <c r="AA537" s="19"/>
      <c r="AB537" s="19"/>
      <c r="AC537" s="19"/>
      <c r="AD537" s="19"/>
      <c r="AE537" s="20" t="s">
        <v>3030</v>
      </c>
      <c r="AF537" s="20" t="s">
        <v>3451</v>
      </c>
      <c r="AG537" s="19" t="s">
        <v>3467</v>
      </c>
      <c r="AH537" s="55" t="s">
        <v>1358</v>
      </c>
      <c r="AI537" s="19" t="s">
        <v>1568</v>
      </c>
      <c r="AJ537" s="119"/>
      <c r="AK537" s="120"/>
      <c r="AL537" s="16">
        <f t="shared" si="17"/>
        <v>40000</v>
      </c>
      <c r="AM537" s="19" t="s">
        <v>1343</v>
      </c>
      <c r="AN537" s="19" t="s">
        <v>1344</v>
      </c>
      <c r="AO537" s="19" t="s">
        <v>3049</v>
      </c>
      <c r="AP537" s="19" t="s">
        <v>3049</v>
      </c>
      <c r="AQ537" s="19" t="s">
        <v>3050</v>
      </c>
      <c r="AR537" s="17">
        <v>40000</v>
      </c>
      <c r="AS537" s="19"/>
      <c r="AT537" s="19"/>
    </row>
    <row r="538" spans="1:46" s="23" customFormat="1" ht="72" hidden="1" x14ac:dyDescent="0.2">
      <c r="A538" s="19" t="s">
        <v>47</v>
      </c>
      <c r="B538" s="19" t="s">
        <v>277</v>
      </c>
      <c r="C538" s="19" t="s">
        <v>276</v>
      </c>
      <c r="D538" s="19" t="s">
        <v>33</v>
      </c>
      <c r="E538" s="19" t="s">
        <v>310</v>
      </c>
      <c r="F538" s="28" t="s">
        <v>2108</v>
      </c>
      <c r="G538" s="19" t="s">
        <v>841</v>
      </c>
      <c r="H538" s="18" t="s">
        <v>267</v>
      </c>
      <c r="I538" s="18" t="s">
        <v>511</v>
      </c>
      <c r="J538" s="17">
        <v>18000</v>
      </c>
      <c r="K538" s="35" t="s">
        <v>137</v>
      </c>
      <c r="L538" s="64"/>
      <c r="M538" s="64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8"/>
      <c r="Y538" s="46"/>
      <c r="Z538" s="19"/>
      <c r="AA538" s="19"/>
      <c r="AB538" s="19"/>
      <c r="AC538" s="19"/>
      <c r="AD538" s="19"/>
      <c r="AE538" s="20" t="s">
        <v>3030</v>
      </c>
      <c r="AF538" s="20" t="s">
        <v>3451</v>
      </c>
      <c r="AG538" s="19" t="s">
        <v>3467</v>
      </c>
      <c r="AH538" s="55" t="s">
        <v>1358</v>
      </c>
      <c r="AI538" s="19" t="s">
        <v>1568</v>
      </c>
      <c r="AJ538" s="119"/>
      <c r="AK538" s="120"/>
      <c r="AL538" s="16">
        <f t="shared" si="17"/>
        <v>18000</v>
      </c>
      <c r="AM538" s="19" t="s">
        <v>1343</v>
      </c>
      <c r="AN538" s="19" t="s">
        <v>1344</v>
      </c>
      <c r="AO538" s="19" t="s">
        <v>3049</v>
      </c>
      <c r="AP538" s="19" t="s">
        <v>3049</v>
      </c>
      <c r="AQ538" s="19" t="s">
        <v>3050</v>
      </c>
      <c r="AR538" s="17">
        <v>18000</v>
      </c>
      <c r="AS538" s="19"/>
      <c r="AT538" s="19"/>
    </row>
    <row r="539" spans="1:46" s="23" customFormat="1" ht="72" hidden="1" x14ac:dyDescent="0.2">
      <c r="A539" s="19" t="s">
        <v>47</v>
      </c>
      <c r="B539" s="19" t="s">
        <v>277</v>
      </c>
      <c r="C539" s="19" t="s">
        <v>276</v>
      </c>
      <c r="D539" s="19" t="s">
        <v>33</v>
      </c>
      <c r="E539" s="19" t="s">
        <v>310</v>
      </c>
      <c r="F539" s="28" t="s">
        <v>2109</v>
      </c>
      <c r="G539" s="19" t="s">
        <v>842</v>
      </c>
      <c r="H539" s="18" t="s">
        <v>340</v>
      </c>
      <c r="I539" s="18" t="s">
        <v>840</v>
      </c>
      <c r="J539" s="17">
        <v>36000</v>
      </c>
      <c r="K539" s="35" t="s">
        <v>137</v>
      </c>
      <c r="L539" s="64"/>
      <c r="M539" s="64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8"/>
      <c r="Y539" s="46"/>
      <c r="Z539" s="19"/>
      <c r="AA539" s="19"/>
      <c r="AB539" s="19"/>
      <c r="AC539" s="19"/>
      <c r="AD539" s="19"/>
      <c r="AE539" s="20" t="s">
        <v>3030</v>
      </c>
      <c r="AF539" s="20" t="s">
        <v>3451</v>
      </c>
      <c r="AG539" s="19" t="s">
        <v>3467</v>
      </c>
      <c r="AH539" s="55" t="s">
        <v>1358</v>
      </c>
      <c r="AI539" s="19" t="s">
        <v>1568</v>
      </c>
      <c r="AJ539" s="119"/>
      <c r="AK539" s="120"/>
      <c r="AL539" s="16">
        <f t="shared" si="17"/>
        <v>36000</v>
      </c>
      <c r="AM539" s="19" t="s">
        <v>1343</v>
      </c>
      <c r="AN539" s="19" t="s">
        <v>1344</v>
      </c>
      <c r="AO539" s="19" t="s">
        <v>3049</v>
      </c>
      <c r="AP539" s="19" t="s">
        <v>3049</v>
      </c>
      <c r="AQ539" s="19" t="s">
        <v>3050</v>
      </c>
      <c r="AR539" s="17">
        <v>36000</v>
      </c>
      <c r="AS539" s="19"/>
      <c r="AT539" s="19"/>
    </row>
    <row r="540" spans="1:46" s="23" customFormat="1" ht="72" hidden="1" x14ac:dyDescent="0.2">
      <c r="A540" s="19" t="s">
        <v>47</v>
      </c>
      <c r="B540" s="19" t="s">
        <v>277</v>
      </c>
      <c r="C540" s="19" t="s">
        <v>276</v>
      </c>
      <c r="D540" s="19" t="s">
        <v>33</v>
      </c>
      <c r="E540" s="19" t="s">
        <v>310</v>
      </c>
      <c r="F540" s="28" t="s">
        <v>2110</v>
      </c>
      <c r="G540" s="19" t="s">
        <v>843</v>
      </c>
      <c r="H540" s="18" t="s">
        <v>387</v>
      </c>
      <c r="I540" s="18" t="s">
        <v>274</v>
      </c>
      <c r="J540" s="17">
        <v>176000</v>
      </c>
      <c r="K540" s="35" t="s">
        <v>137</v>
      </c>
      <c r="L540" s="64"/>
      <c r="M540" s="64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8"/>
      <c r="Y540" s="46"/>
      <c r="Z540" s="19"/>
      <c r="AA540" s="19"/>
      <c r="AB540" s="19"/>
      <c r="AC540" s="19"/>
      <c r="AD540" s="19"/>
      <c r="AE540" s="20" t="s">
        <v>3030</v>
      </c>
      <c r="AF540" s="20" t="s">
        <v>3451</v>
      </c>
      <c r="AG540" s="19" t="s">
        <v>3467</v>
      </c>
      <c r="AH540" s="55" t="s">
        <v>1358</v>
      </c>
      <c r="AI540" s="19" t="s">
        <v>1568</v>
      </c>
      <c r="AJ540" s="119"/>
      <c r="AK540" s="120"/>
      <c r="AL540" s="16">
        <f t="shared" si="17"/>
        <v>176000</v>
      </c>
      <c r="AM540" s="19" t="s">
        <v>1343</v>
      </c>
      <c r="AN540" s="19" t="s">
        <v>1344</v>
      </c>
      <c r="AO540" s="19" t="s">
        <v>3049</v>
      </c>
      <c r="AP540" s="19" t="s">
        <v>3049</v>
      </c>
      <c r="AQ540" s="19" t="s">
        <v>3050</v>
      </c>
      <c r="AR540" s="17">
        <v>176000</v>
      </c>
      <c r="AS540" s="19"/>
      <c r="AT540" s="19"/>
    </row>
    <row r="541" spans="1:46" s="23" customFormat="1" ht="72" hidden="1" x14ac:dyDescent="0.2">
      <c r="A541" s="19" t="s">
        <v>47</v>
      </c>
      <c r="B541" s="19" t="s">
        <v>277</v>
      </c>
      <c r="C541" s="19" t="s">
        <v>276</v>
      </c>
      <c r="D541" s="19" t="s">
        <v>33</v>
      </c>
      <c r="E541" s="19" t="s">
        <v>310</v>
      </c>
      <c r="F541" s="28" t="s">
        <v>2111</v>
      </c>
      <c r="G541" s="19" t="s">
        <v>844</v>
      </c>
      <c r="H541" s="18" t="s">
        <v>464</v>
      </c>
      <c r="I541" s="18" t="s">
        <v>511</v>
      </c>
      <c r="J541" s="17">
        <v>45000</v>
      </c>
      <c r="K541" s="35" t="s">
        <v>137</v>
      </c>
      <c r="L541" s="64"/>
      <c r="M541" s="64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8"/>
      <c r="Y541" s="46"/>
      <c r="Z541" s="19"/>
      <c r="AA541" s="19"/>
      <c r="AB541" s="19"/>
      <c r="AC541" s="19"/>
      <c r="AD541" s="19"/>
      <c r="AE541" s="20" t="s">
        <v>3030</v>
      </c>
      <c r="AF541" s="20" t="s">
        <v>3451</v>
      </c>
      <c r="AG541" s="19" t="s">
        <v>3467</v>
      </c>
      <c r="AH541" s="55" t="s">
        <v>1358</v>
      </c>
      <c r="AI541" s="19" t="s">
        <v>1568</v>
      </c>
      <c r="AJ541" s="119"/>
      <c r="AK541" s="120"/>
      <c r="AL541" s="16">
        <f t="shared" si="17"/>
        <v>45000</v>
      </c>
      <c r="AM541" s="19" t="s">
        <v>1343</v>
      </c>
      <c r="AN541" s="19" t="s">
        <v>1344</v>
      </c>
      <c r="AO541" s="19" t="s">
        <v>3049</v>
      </c>
      <c r="AP541" s="19" t="s">
        <v>3049</v>
      </c>
      <c r="AQ541" s="19" t="s">
        <v>3050</v>
      </c>
      <c r="AR541" s="17">
        <v>45000</v>
      </c>
      <c r="AS541" s="19"/>
      <c r="AT541" s="19"/>
    </row>
    <row r="542" spans="1:46" s="23" customFormat="1" ht="72" hidden="1" x14ac:dyDescent="0.2">
      <c r="A542" s="19" t="s">
        <v>47</v>
      </c>
      <c r="B542" s="19" t="s">
        <v>277</v>
      </c>
      <c r="C542" s="19" t="s">
        <v>276</v>
      </c>
      <c r="D542" s="19" t="s">
        <v>10</v>
      </c>
      <c r="E542" s="19" t="s">
        <v>311</v>
      </c>
      <c r="F542" s="28" t="s">
        <v>2112</v>
      </c>
      <c r="G542" s="19" t="s">
        <v>845</v>
      </c>
      <c r="H542" s="18" t="s">
        <v>303</v>
      </c>
      <c r="I542" s="18" t="s">
        <v>271</v>
      </c>
      <c r="J542" s="17">
        <v>170000</v>
      </c>
      <c r="K542" s="35" t="s">
        <v>137</v>
      </c>
      <c r="L542" s="64"/>
      <c r="M542" s="64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8"/>
      <c r="Y542" s="46"/>
      <c r="Z542" s="19"/>
      <c r="AA542" s="19"/>
      <c r="AB542" s="19"/>
      <c r="AC542" s="19"/>
      <c r="AD542" s="19"/>
      <c r="AE542" s="20" t="s">
        <v>3034</v>
      </c>
      <c r="AF542" s="54" t="s">
        <v>3481</v>
      </c>
      <c r="AG542" s="19" t="s">
        <v>3467</v>
      </c>
      <c r="AH542" s="54" t="s">
        <v>1365</v>
      </c>
      <c r="AI542" s="54" t="s">
        <v>1573</v>
      </c>
      <c r="AJ542" s="119"/>
      <c r="AK542" s="120"/>
      <c r="AL542" s="16">
        <f t="shared" si="17"/>
        <v>170000</v>
      </c>
      <c r="AM542" s="19" t="s">
        <v>1343</v>
      </c>
      <c r="AN542" s="19" t="s">
        <v>1344</v>
      </c>
      <c r="AO542" s="19" t="s">
        <v>3054</v>
      </c>
      <c r="AP542" s="19" t="s">
        <v>3054</v>
      </c>
      <c r="AQ542" s="19" t="s">
        <v>3055</v>
      </c>
      <c r="AR542" s="17">
        <v>170000</v>
      </c>
      <c r="AS542" s="19"/>
      <c r="AT542" s="19"/>
    </row>
    <row r="543" spans="1:46" s="23" customFormat="1" ht="90" hidden="1" x14ac:dyDescent="0.2">
      <c r="A543" s="19" t="s">
        <v>47</v>
      </c>
      <c r="B543" s="19" t="s">
        <v>277</v>
      </c>
      <c r="C543" s="19" t="s">
        <v>276</v>
      </c>
      <c r="D543" s="19" t="s">
        <v>10</v>
      </c>
      <c r="E543" s="19" t="s">
        <v>311</v>
      </c>
      <c r="F543" s="28" t="s">
        <v>2113</v>
      </c>
      <c r="G543" s="19" t="s">
        <v>846</v>
      </c>
      <c r="H543" s="18" t="s">
        <v>270</v>
      </c>
      <c r="I543" s="18" t="s">
        <v>271</v>
      </c>
      <c r="J543" s="17">
        <v>120000</v>
      </c>
      <c r="K543" s="35" t="s">
        <v>137</v>
      </c>
      <c r="L543" s="64"/>
      <c r="M543" s="64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8"/>
      <c r="Y543" s="46"/>
      <c r="Z543" s="19"/>
      <c r="AA543" s="19"/>
      <c r="AB543" s="19"/>
      <c r="AC543" s="19"/>
      <c r="AD543" s="19"/>
      <c r="AE543" s="20" t="s">
        <v>3034</v>
      </c>
      <c r="AF543" s="54" t="s">
        <v>3481</v>
      </c>
      <c r="AG543" s="19" t="s">
        <v>3467</v>
      </c>
      <c r="AH543" s="54" t="s">
        <v>1365</v>
      </c>
      <c r="AI543" s="54" t="s">
        <v>1573</v>
      </c>
      <c r="AJ543" s="119"/>
      <c r="AK543" s="120"/>
      <c r="AL543" s="16">
        <f t="shared" si="17"/>
        <v>120000</v>
      </c>
      <c r="AM543" s="19" t="s">
        <v>1343</v>
      </c>
      <c r="AN543" s="19" t="s">
        <v>1344</v>
      </c>
      <c r="AO543" s="19" t="s">
        <v>3054</v>
      </c>
      <c r="AP543" s="19" t="s">
        <v>3054</v>
      </c>
      <c r="AQ543" s="19" t="s">
        <v>3055</v>
      </c>
      <c r="AR543" s="17">
        <v>120000</v>
      </c>
      <c r="AS543" s="19"/>
      <c r="AT543" s="19"/>
    </row>
    <row r="544" spans="1:46" s="23" customFormat="1" ht="72" hidden="1" x14ac:dyDescent="0.2">
      <c r="A544" s="19" t="s">
        <v>47</v>
      </c>
      <c r="B544" s="19" t="s">
        <v>277</v>
      </c>
      <c r="C544" s="19" t="s">
        <v>276</v>
      </c>
      <c r="D544" s="19" t="s">
        <v>10</v>
      </c>
      <c r="E544" s="19" t="s">
        <v>311</v>
      </c>
      <c r="F544" s="28" t="s">
        <v>2114</v>
      </c>
      <c r="G544" s="19" t="s">
        <v>847</v>
      </c>
      <c r="H544" s="18" t="s">
        <v>501</v>
      </c>
      <c r="I544" s="18" t="s">
        <v>271</v>
      </c>
      <c r="J544" s="17">
        <v>368000</v>
      </c>
      <c r="K544" s="35" t="s">
        <v>137</v>
      </c>
      <c r="L544" s="64"/>
      <c r="M544" s="64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8"/>
      <c r="Y544" s="46"/>
      <c r="Z544" s="19"/>
      <c r="AA544" s="19"/>
      <c r="AB544" s="19"/>
      <c r="AC544" s="19"/>
      <c r="AD544" s="19"/>
      <c r="AE544" s="20" t="s">
        <v>3034</v>
      </c>
      <c r="AF544" s="54" t="s">
        <v>3481</v>
      </c>
      <c r="AG544" s="19" t="s">
        <v>3467</v>
      </c>
      <c r="AH544" s="54" t="s">
        <v>1365</v>
      </c>
      <c r="AI544" s="54" t="s">
        <v>1573</v>
      </c>
      <c r="AJ544" s="119"/>
      <c r="AK544" s="120"/>
      <c r="AL544" s="16">
        <f t="shared" si="17"/>
        <v>368000</v>
      </c>
      <c r="AM544" s="19" t="s">
        <v>1343</v>
      </c>
      <c r="AN544" s="19" t="s">
        <v>1344</v>
      </c>
      <c r="AO544" s="19" t="s">
        <v>3054</v>
      </c>
      <c r="AP544" s="19" t="s">
        <v>3054</v>
      </c>
      <c r="AQ544" s="19" t="s">
        <v>3055</v>
      </c>
      <c r="AR544" s="17">
        <v>368000</v>
      </c>
      <c r="AS544" s="19"/>
      <c r="AT544" s="19"/>
    </row>
    <row r="545" spans="1:46" s="23" customFormat="1" ht="72" hidden="1" x14ac:dyDescent="0.2">
      <c r="A545" s="19" t="s">
        <v>47</v>
      </c>
      <c r="B545" s="19" t="s">
        <v>277</v>
      </c>
      <c r="C545" s="19" t="s">
        <v>276</v>
      </c>
      <c r="D545" s="19" t="s">
        <v>10</v>
      </c>
      <c r="E545" s="19" t="s">
        <v>311</v>
      </c>
      <c r="F545" s="28" t="s">
        <v>2115</v>
      </c>
      <c r="G545" s="19" t="s">
        <v>848</v>
      </c>
      <c r="H545" s="18" t="s">
        <v>317</v>
      </c>
      <c r="I545" s="18" t="s">
        <v>271</v>
      </c>
      <c r="J545" s="17">
        <v>110000</v>
      </c>
      <c r="K545" s="35" t="s">
        <v>137</v>
      </c>
      <c r="L545" s="64"/>
      <c r="M545" s="64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8"/>
      <c r="Y545" s="46"/>
      <c r="Z545" s="19"/>
      <c r="AA545" s="19"/>
      <c r="AB545" s="19"/>
      <c r="AC545" s="19"/>
      <c r="AD545" s="19"/>
      <c r="AE545" s="20" t="s">
        <v>3034</v>
      </c>
      <c r="AF545" s="54" t="s">
        <v>3481</v>
      </c>
      <c r="AG545" s="19" t="s">
        <v>3467</v>
      </c>
      <c r="AH545" s="54" t="s">
        <v>1365</v>
      </c>
      <c r="AI545" s="54" t="s">
        <v>1573</v>
      </c>
      <c r="AJ545" s="119"/>
      <c r="AK545" s="120"/>
      <c r="AL545" s="16">
        <f t="shared" si="17"/>
        <v>110000</v>
      </c>
      <c r="AM545" s="19" t="s">
        <v>1343</v>
      </c>
      <c r="AN545" s="19" t="s">
        <v>1344</v>
      </c>
      <c r="AO545" s="19" t="s">
        <v>3054</v>
      </c>
      <c r="AP545" s="19" t="s">
        <v>3054</v>
      </c>
      <c r="AQ545" s="19" t="s">
        <v>3055</v>
      </c>
      <c r="AR545" s="17">
        <v>110000</v>
      </c>
      <c r="AS545" s="19"/>
      <c r="AT545" s="19"/>
    </row>
    <row r="546" spans="1:46" s="23" customFormat="1" ht="72" hidden="1" x14ac:dyDescent="0.2">
      <c r="A546" s="19" t="s">
        <v>47</v>
      </c>
      <c r="B546" s="19" t="s">
        <v>277</v>
      </c>
      <c r="C546" s="19" t="s">
        <v>276</v>
      </c>
      <c r="D546" s="19" t="s">
        <v>10</v>
      </c>
      <c r="E546" s="19" t="s">
        <v>311</v>
      </c>
      <c r="F546" s="28" t="s">
        <v>2116</v>
      </c>
      <c r="G546" s="19" t="s">
        <v>849</v>
      </c>
      <c r="H546" s="18" t="s">
        <v>270</v>
      </c>
      <c r="I546" s="18" t="s">
        <v>271</v>
      </c>
      <c r="J546" s="17">
        <v>100000</v>
      </c>
      <c r="K546" s="35" t="s">
        <v>137</v>
      </c>
      <c r="L546" s="64"/>
      <c r="M546" s="64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8"/>
      <c r="Y546" s="46"/>
      <c r="Z546" s="19"/>
      <c r="AA546" s="19"/>
      <c r="AB546" s="19"/>
      <c r="AC546" s="19"/>
      <c r="AD546" s="19"/>
      <c r="AE546" s="20" t="s">
        <v>3034</v>
      </c>
      <c r="AF546" s="54" t="s">
        <v>3481</v>
      </c>
      <c r="AG546" s="19" t="s">
        <v>3467</v>
      </c>
      <c r="AH546" s="54" t="s">
        <v>1365</v>
      </c>
      <c r="AI546" s="54" t="s">
        <v>1573</v>
      </c>
      <c r="AJ546" s="119"/>
      <c r="AK546" s="120"/>
      <c r="AL546" s="16">
        <f t="shared" si="17"/>
        <v>100000</v>
      </c>
      <c r="AM546" s="19" t="s">
        <v>1343</v>
      </c>
      <c r="AN546" s="19" t="s">
        <v>1344</v>
      </c>
      <c r="AO546" s="19" t="s">
        <v>3054</v>
      </c>
      <c r="AP546" s="19" t="s">
        <v>3054</v>
      </c>
      <c r="AQ546" s="19" t="s">
        <v>3055</v>
      </c>
      <c r="AR546" s="17">
        <v>100000</v>
      </c>
      <c r="AS546" s="19"/>
      <c r="AT546" s="19"/>
    </row>
    <row r="547" spans="1:46" s="23" customFormat="1" ht="72" hidden="1" x14ac:dyDescent="0.2">
      <c r="A547" s="19" t="s">
        <v>47</v>
      </c>
      <c r="B547" s="19" t="s">
        <v>277</v>
      </c>
      <c r="C547" s="19" t="s">
        <v>276</v>
      </c>
      <c r="D547" s="19" t="s">
        <v>10</v>
      </c>
      <c r="E547" s="19" t="s">
        <v>311</v>
      </c>
      <c r="F547" s="28" t="s">
        <v>2117</v>
      </c>
      <c r="G547" s="19" t="s">
        <v>850</v>
      </c>
      <c r="H547" s="18" t="s">
        <v>270</v>
      </c>
      <c r="I547" s="18" t="s">
        <v>631</v>
      </c>
      <c r="J547" s="17">
        <v>95000</v>
      </c>
      <c r="K547" s="35" t="s">
        <v>137</v>
      </c>
      <c r="L547" s="64"/>
      <c r="M547" s="64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8"/>
      <c r="Y547" s="46"/>
      <c r="Z547" s="19"/>
      <c r="AA547" s="19"/>
      <c r="AB547" s="19"/>
      <c r="AC547" s="19"/>
      <c r="AD547" s="19"/>
      <c r="AE547" s="20" t="s">
        <v>3034</v>
      </c>
      <c r="AF547" s="54" t="s">
        <v>3481</v>
      </c>
      <c r="AG547" s="19" t="s">
        <v>3467</v>
      </c>
      <c r="AH547" s="54" t="s">
        <v>1365</v>
      </c>
      <c r="AI547" s="54" t="s">
        <v>1573</v>
      </c>
      <c r="AJ547" s="119"/>
      <c r="AK547" s="120"/>
      <c r="AL547" s="16">
        <f t="shared" si="17"/>
        <v>95000</v>
      </c>
      <c r="AM547" s="19" t="s">
        <v>1343</v>
      </c>
      <c r="AN547" s="19" t="s">
        <v>1344</v>
      </c>
      <c r="AO547" s="19" t="s">
        <v>3054</v>
      </c>
      <c r="AP547" s="19" t="s">
        <v>3054</v>
      </c>
      <c r="AQ547" s="19" t="s">
        <v>3055</v>
      </c>
      <c r="AR547" s="17">
        <v>95000</v>
      </c>
      <c r="AS547" s="19"/>
      <c r="AT547" s="19"/>
    </row>
    <row r="548" spans="1:46" s="23" customFormat="1" ht="72" hidden="1" x14ac:dyDescent="0.2">
      <c r="A548" s="19" t="s">
        <v>47</v>
      </c>
      <c r="B548" s="19" t="s">
        <v>277</v>
      </c>
      <c r="C548" s="19" t="s">
        <v>276</v>
      </c>
      <c r="D548" s="19" t="s">
        <v>10</v>
      </c>
      <c r="E548" s="19" t="s">
        <v>311</v>
      </c>
      <c r="F548" s="28" t="s">
        <v>2118</v>
      </c>
      <c r="G548" s="19" t="s">
        <v>851</v>
      </c>
      <c r="H548" s="18" t="s">
        <v>303</v>
      </c>
      <c r="I548" s="18" t="s">
        <v>271</v>
      </c>
      <c r="J548" s="17">
        <v>80000</v>
      </c>
      <c r="K548" s="35" t="s">
        <v>137</v>
      </c>
      <c r="L548" s="64"/>
      <c r="M548" s="64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8"/>
      <c r="Y548" s="46"/>
      <c r="Z548" s="19"/>
      <c r="AA548" s="19"/>
      <c r="AB548" s="19"/>
      <c r="AC548" s="19"/>
      <c r="AD548" s="19"/>
      <c r="AE548" s="20" t="s">
        <v>3034</v>
      </c>
      <c r="AF548" s="54" t="s">
        <v>3481</v>
      </c>
      <c r="AG548" s="19" t="s">
        <v>3467</v>
      </c>
      <c r="AH548" s="54" t="s">
        <v>1365</v>
      </c>
      <c r="AI548" s="54" t="s">
        <v>1573</v>
      </c>
      <c r="AJ548" s="119"/>
      <c r="AK548" s="120"/>
      <c r="AL548" s="16">
        <f t="shared" si="17"/>
        <v>80000</v>
      </c>
      <c r="AM548" s="19" t="s">
        <v>1343</v>
      </c>
      <c r="AN548" s="19" t="s">
        <v>1344</v>
      </c>
      <c r="AO548" s="19" t="s">
        <v>3054</v>
      </c>
      <c r="AP548" s="19" t="s">
        <v>3054</v>
      </c>
      <c r="AQ548" s="19" t="s">
        <v>3055</v>
      </c>
      <c r="AR548" s="17">
        <v>80000</v>
      </c>
      <c r="AS548" s="19"/>
      <c r="AT548" s="19"/>
    </row>
    <row r="549" spans="1:46" s="23" customFormat="1" ht="72" hidden="1" x14ac:dyDescent="0.2">
      <c r="A549" s="19" t="s">
        <v>47</v>
      </c>
      <c r="B549" s="19" t="s">
        <v>277</v>
      </c>
      <c r="C549" s="19" t="s">
        <v>276</v>
      </c>
      <c r="D549" s="19" t="s">
        <v>10</v>
      </c>
      <c r="E549" s="19" t="s">
        <v>311</v>
      </c>
      <c r="F549" s="28" t="s">
        <v>2119</v>
      </c>
      <c r="G549" s="19" t="s">
        <v>852</v>
      </c>
      <c r="H549" s="18" t="s">
        <v>317</v>
      </c>
      <c r="I549" s="18" t="s">
        <v>271</v>
      </c>
      <c r="J549" s="17">
        <v>75000</v>
      </c>
      <c r="K549" s="35" t="s">
        <v>137</v>
      </c>
      <c r="L549" s="64"/>
      <c r="M549" s="64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8"/>
      <c r="Y549" s="46"/>
      <c r="Z549" s="19"/>
      <c r="AA549" s="19"/>
      <c r="AB549" s="19"/>
      <c r="AC549" s="19"/>
      <c r="AD549" s="19"/>
      <c r="AE549" s="20" t="s">
        <v>3034</v>
      </c>
      <c r="AF549" s="54" t="s">
        <v>3481</v>
      </c>
      <c r="AG549" s="19" t="s">
        <v>3467</v>
      </c>
      <c r="AH549" s="54" t="s">
        <v>1365</v>
      </c>
      <c r="AI549" s="54" t="s">
        <v>1573</v>
      </c>
      <c r="AJ549" s="119"/>
      <c r="AK549" s="120"/>
      <c r="AL549" s="16">
        <f t="shared" si="17"/>
        <v>75000</v>
      </c>
      <c r="AM549" s="19" t="s">
        <v>1343</v>
      </c>
      <c r="AN549" s="19" t="s">
        <v>1344</v>
      </c>
      <c r="AO549" s="19" t="s">
        <v>3054</v>
      </c>
      <c r="AP549" s="19" t="s">
        <v>3054</v>
      </c>
      <c r="AQ549" s="19" t="s">
        <v>3055</v>
      </c>
      <c r="AR549" s="17">
        <v>75000</v>
      </c>
      <c r="AS549" s="19"/>
      <c r="AT549" s="19"/>
    </row>
    <row r="550" spans="1:46" s="23" customFormat="1" ht="72" hidden="1" x14ac:dyDescent="0.2">
      <c r="A550" s="19" t="s">
        <v>47</v>
      </c>
      <c r="B550" s="19" t="s">
        <v>277</v>
      </c>
      <c r="C550" s="19" t="s">
        <v>276</v>
      </c>
      <c r="D550" s="19" t="s">
        <v>10</v>
      </c>
      <c r="E550" s="19" t="s">
        <v>311</v>
      </c>
      <c r="F550" s="28" t="s">
        <v>2120</v>
      </c>
      <c r="G550" s="19" t="s">
        <v>853</v>
      </c>
      <c r="H550" s="18" t="s">
        <v>269</v>
      </c>
      <c r="I550" s="18" t="s">
        <v>271</v>
      </c>
      <c r="J550" s="17">
        <v>30000</v>
      </c>
      <c r="K550" s="35" t="s">
        <v>137</v>
      </c>
      <c r="L550" s="64"/>
      <c r="M550" s="64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8"/>
      <c r="Y550" s="46"/>
      <c r="Z550" s="19"/>
      <c r="AA550" s="19"/>
      <c r="AB550" s="19"/>
      <c r="AC550" s="19"/>
      <c r="AD550" s="19"/>
      <c r="AE550" s="20" t="s">
        <v>3034</v>
      </c>
      <c r="AF550" s="54" t="s">
        <v>3481</v>
      </c>
      <c r="AG550" s="19" t="s">
        <v>3467</v>
      </c>
      <c r="AH550" s="54" t="s">
        <v>1365</v>
      </c>
      <c r="AI550" s="54" t="s">
        <v>1573</v>
      </c>
      <c r="AJ550" s="119"/>
      <c r="AK550" s="120"/>
      <c r="AL550" s="16">
        <f t="shared" si="17"/>
        <v>30000</v>
      </c>
      <c r="AM550" s="19" t="s">
        <v>1343</v>
      </c>
      <c r="AN550" s="19" t="s">
        <v>1344</v>
      </c>
      <c r="AO550" s="19" t="s">
        <v>3054</v>
      </c>
      <c r="AP550" s="19" t="s">
        <v>3054</v>
      </c>
      <c r="AQ550" s="19" t="s">
        <v>3055</v>
      </c>
      <c r="AR550" s="17">
        <v>30000</v>
      </c>
      <c r="AS550" s="19"/>
      <c r="AT550" s="19"/>
    </row>
    <row r="551" spans="1:46" s="23" customFormat="1" ht="72" hidden="1" x14ac:dyDescent="0.2">
      <c r="A551" s="19" t="s">
        <v>47</v>
      </c>
      <c r="B551" s="19" t="s">
        <v>277</v>
      </c>
      <c r="C551" s="19" t="s">
        <v>276</v>
      </c>
      <c r="D551" s="19" t="s">
        <v>10</v>
      </c>
      <c r="E551" s="19" t="s">
        <v>311</v>
      </c>
      <c r="F551" s="28" t="s">
        <v>2121</v>
      </c>
      <c r="G551" s="19" t="s">
        <v>854</v>
      </c>
      <c r="H551" s="18" t="s">
        <v>269</v>
      </c>
      <c r="I551" s="18" t="s">
        <v>271</v>
      </c>
      <c r="J551" s="17">
        <v>17800</v>
      </c>
      <c r="K551" s="35" t="s">
        <v>137</v>
      </c>
      <c r="L551" s="64"/>
      <c r="M551" s="64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8"/>
      <c r="Y551" s="46"/>
      <c r="Z551" s="19"/>
      <c r="AA551" s="19"/>
      <c r="AB551" s="19"/>
      <c r="AC551" s="19"/>
      <c r="AD551" s="19"/>
      <c r="AE551" s="20" t="s">
        <v>3034</v>
      </c>
      <c r="AF551" s="54" t="s">
        <v>3481</v>
      </c>
      <c r="AG551" s="19" t="s">
        <v>3467</v>
      </c>
      <c r="AH551" s="54" t="s">
        <v>1365</v>
      </c>
      <c r="AI551" s="54" t="s">
        <v>1573</v>
      </c>
      <c r="AJ551" s="119"/>
      <c r="AK551" s="120"/>
      <c r="AL551" s="16">
        <f t="shared" si="17"/>
        <v>17800</v>
      </c>
      <c r="AM551" s="19" t="s">
        <v>1343</v>
      </c>
      <c r="AN551" s="19" t="s">
        <v>1344</v>
      </c>
      <c r="AO551" s="19" t="s">
        <v>3054</v>
      </c>
      <c r="AP551" s="19" t="s">
        <v>3054</v>
      </c>
      <c r="AQ551" s="19" t="s">
        <v>3055</v>
      </c>
      <c r="AR551" s="17">
        <v>17800</v>
      </c>
      <c r="AS551" s="19"/>
      <c r="AT551" s="19"/>
    </row>
    <row r="552" spans="1:46" s="23" customFormat="1" ht="72" hidden="1" x14ac:dyDescent="0.2">
      <c r="A552" s="19" t="s">
        <v>47</v>
      </c>
      <c r="B552" s="19" t="s">
        <v>277</v>
      </c>
      <c r="C552" s="19" t="s">
        <v>276</v>
      </c>
      <c r="D552" s="19" t="s">
        <v>10</v>
      </c>
      <c r="E552" s="19" t="s">
        <v>311</v>
      </c>
      <c r="F552" s="28" t="s">
        <v>2122</v>
      </c>
      <c r="G552" s="19" t="s">
        <v>855</v>
      </c>
      <c r="H552" s="18" t="s">
        <v>269</v>
      </c>
      <c r="I552" s="18" t="s">
        <v>271</v>
      </c>
      <c r="J552" s="17">
        <v>48000</v>
      </c>
      <c r="K552" s="35" t="s">
        <v>137</v>
      </c>
      <c r="L552" s="64"/>
      <c r="M552" s="64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8"/>
      <c r="Y552" s="46"/>
      <c r="Z552" s="19"/>
      <c r="AA552" s="19"/>
      <c r="AB552" s="19"/>
      <c r="AC552" s="19"/>
      <c r="AD552" s="19"/>
      <c r="AE552" s="20" t="s">
        <v>3034</v>
      </c>
      <c r="AF552" s="54" t="s">
        <v>3481</v>
      </c>
      <c r="AG552" s="19" t="s">
        <v>3467</v>
      </c>
      <c r="AH552" s="54" t="s">
        <v>1365</v>
      </c>
      <c r="AI552" s="54" t="s">
        <v>1573</v>
      </c>
      <c r="AJ552" s="119"/>
      <c r="AK552" s="120"/>
      <c r="AL552" s="16">
        <f t="shared" si="17"/>
        <v>48000</v>
      </c>
      <c r="AM552" s="19" t="s">
        <v>1343</v>
      </c>
      <c r="AN552" s="19" t="s">
        <v>1344</v>
      </c>
      <c r="AO552" s="19" t="s">
        <v>3054</v>
      </c>
      <c r="AP552" s="19" t="s">
        <v>3054</v>
      </c>
      <c r="AQ552" s="19" t="s">
        <v>3055</v>
      </c>
      <c r="AR552" s="17">
        <v>48000</v>
      </c>
      <c r="AS552" s="19"/>
      <c r="AT552" s="19"/>
    </row>
    <row r="553" spans="1:46" s="23" customFormat="1" ht="72" hidden="1" x14ac:dyDescent="0.2">
      <c r="A553" s="19" t="s">
        <v>47</v>
      </c>
      <c r="B553" s="19" t="s">
        <v>277</v>
      </c>
      <c r="C553" s="19" t="s">
        <v>276</v>
      </c>
      <c r="D553" s="19" t="s">
        <v>10</v>
      </c>
      <c r="E553" s="19" t="s">
        <v>311</v>
      </c>
      <c r="F553" s="28" t="s">
        <v>2123</v>
      </c>
      <c r="G553" s="19" t="s">
        <v>856</v>
      </c>
      <c r="H553" s="18" t="s">
        <v>269</v>
      </c>
      <c r="I553" s="18" t="s">
        <v>271</v>
      </c>
      <c r="J553" s="17">
        <v>20000</v>
      </c>
      <c r="K553" s="35" t="s">
        <v>137</v>
      </c>
      <c r="L553" s="64"/>
      <c r="M553" s="64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8"/>
      <c r="Y553" s="46"/>
      <c r="Z553" s="19"/>
      <c r="AA553" s="19"/>
      <c r="AB553" s="19"/>
      <c r="AC553" s="19"/>
      <c r="AD553" s="19"/>
      <c r="AE553" s="20" t="s">
        <v>3034</v>
      </c>
      <c r="AF553" s="54" t="s">
        <v>3481</v>
      </c>
      <c r="AG553" s="19" t="s">
        <v>3467</v>
      </c>
      <c r="AH553" s="54" t="s">
        <v>1365</v>
      </c>
      <c r="AI553" s="54" t="s">
        <v>1573</v>
      </c>
      <c r="AJ553" s="119"/>
      <c r="AK553" s="120"/>
      <c r="AL553" s="16">
        <f t="shared" si="17"/>
        <v>20000</v>
      </c>
      <c r="AM553" s="19" t="s">
        <v>1343</v>
      </c>
      <c r="AN553" s="19" t="s">
        <v>1344</v>
      </c>
      <c r="AO553" s="19" t="s">
        <v>3054</v>
      </c>
      <c r="AP553" s="19" t="s">
        <v>3054</v>
      </c>
      <c r="AQ553" s="19" t="s">
        <v>3055</v>
      </c>
      <c r="AR553" s="17">
        <v>20000</v>
      </c>
      <c r="AS553" s="19"/>
      <c r="AT553" s="19"/>
    </row>
    <row r="554" spans="1:46" s="23" customFormat="1" ht="72" hidden="1" x14ac:dyDescent="0.2">
      <c r="A554" s="19" t="s">
        <v>47</v>
      </c>
      <c r="B554" s="19" t="s">
        <v>277</v>
      </c>
      <c r="C554" s="19" t="s">
        <v>276</v>
      </c>
      <c r="D554" s="19" t="s">
        <v>10</v>
      </c>
      <c r="E554" s="19" t="s">
        <v>311</v>
      </c>
      <c r="F554" s="28" t="s">
        <v>2124</v>
      </c>
      <c r="G554" s="19" t="s">
        <v>857</v>
      </c>
      <c r="H554" s="18" t="s">
        <v>270</v>
      </c>
      <c r="I554" s="18" t="s">
        <v>273</v>
      </c>
      <c r="J554" s="17">
        <v>13000</v>
      </c>
      <c r="K554" s="35" t="s">
        <v>137</v>
      </c>
      <c r="L554" s="64"/>
      <c r="M554" s="64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8"/>
      <c r="Y554" s="46"/>
      <c r="Z554" s="19"/>
      <c r="AA554" s="19"/>
      <c r="AB554" s="19"/>
      <c r="AC554" s="19"/>
      <c r="AD554" s="19"/>
      <c r="AE554" s="20" t="s">
        <v>3034</v>
      </c>
      <c r="AF554" s="54" t="s">
        <v>3481</v>
      </c>
      <c r="AG554" s="19" t="s">
        <v>3467</v>
      </c>
      <c r="AH554" s="54" t="s">
        <v>1365</v>
      </c>
      <c r="AI554" s="54" t="s">
        <v>1573</v>
      </c>
      <c r="AJ554" s="119"/>
      <c r="AK554" s="120"/>
      <c r="AL554" s="16">
        <f t="shared" si="17"/>
        <v>13000</v>
      </c>
      <c r="AM554" s="19" t="s">
        <v>1343</v>
      </c>
      <c r="AN554" s="19" t="s">
        <v>1344</v>
      </c>
      <c r="AO554" s="19" t="s">
        <v>3054</v>
      </c>
      <c r="AP554" s="19" t="s">
        <v>3054</v>
      </c>
      <c r="AQ554" s="19" t="s">
        <v>3055</v>
      </c>
      <c r="AR554" s="17">
        <v>13000</v>
      </c>
      <c r="AS554" s="19"/>
      <c r="AT554" s="19"/>
    </row>
    <row r="555" spans="1:46" s="23" customFormat="1" ht="72" hidden="1" x14ac:dyDescent="0.2">
      <c r="A555" s="19" t="s">
        <v>47</v>
      </c>
      <c r="B555" s="19" t="s">
        <v>277</v>
      </c>
      <c r="C555" s="19" t="s">
        <v>17</v>
      </c>
      <c r="D555" s="19" t="s">
        <v>34</v>
      </c>
      <c r="E555" s="19" t="s">
        <v>454</v>
      </c>
      <c r="F555" s="28" t="s">
        <v>2125</v>
      </c>
      <c r="G555" s="19" t="s">
        <v>1134</v>
      </c>
      <c r="H555" s="18" t="s">
        <v>270</v>
      </c>
      <c r="I555" s="18" t="s">
        <v>1119</v>
      </c>
      <c r="J555" s="17">
        <v>18257600</v>
      </c>
      <c r="K555" s="35" t="s">
        <v>137</v>
      </c>
      <c r="L555" s="64"/>
      <c r="M555" s="64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8"/>
      <c r="Y555" s="46"/>
      <c r="Z555" s="19"/>
      <c r="AA555" s="19"/>
      <c r="AB555" s="19"/>
      <c r="AC555" s="19"/>
      <c r="AD555" s="19"/>
      <c r="AE555" s="20" t="s">
        <v>3035</v>
      </c>
      <c r="AF555" s="20" t="s">
        <v>3452</v>
      </c>
      <c r="AG555" s="19" t="s">
        <v>3467</v>
      </c>
      <c r="AH555" s="55" t="s">
        <v>1366</v>
      </c>
      <c r="AI555" s="19" t="s">
        <v>1568</v>
      </c>
      <c r="AJ555" s="119"/>
      <c r="AK555" s="120"/>
      <c r="AL555" s="16">
        <f t="shared" si="17"/>
        <v>18257600</v>
      </c>
      <c r="AM555" s="19" t="s">
        <v>1367</v>
      </c>
      <c r="AN555" s="19" t="s">
        <v>1368</v>
      </c>
      <c r="AO555" s="19" t="s">
        <v>3056</v>
      </c>
      <c r="AP555" s="19" t="s">
        <v>3057</v>
      </c>
      <c r="AQ555" s="19" t="s">
        <v>3058</v>
      </c>
      <c r="AR555" s="17">
        <v>18257600</v>
      </c>
      <c r="AS555" s="19"/>
      <c r="AT555" s="19"/>
    </row>
    <row r="556" spans="1:46" s="23" customFormat="1" ht="72" hidden="1" x14ac:dyDescent="0.2">
      <c r="A556" s="19" t="s">
        <v>47</v>
      </c>
      <c r="B556" s="19" t="s">
        <v>277</v>
      </c>
      <c r="C556" s="19" t="s">
        <v>17</v>
      </c>
      <c r="D556" s="19" t="s">
        <v>34</v>
      </c>
      <c r="E556" s="19" t="s">
        <v>454</v>
      </c>
      <c r="F556" s="28" t="s">
        <v>2126</v>
      </c>
      <c r="G556" s="19" t="s">
        <v>1135</v>
      </c>
      <c r="H556" s="18" t="s">
        <v>269</v>
      </c>
      <c r="I556" s="18" t="s">
        <v>1119</v>
      </c>
      <c r="J556" s="17">
        <v>2998000</v>
      </c>
      <c r="K556" s="35" t="s">
        <v>137</v>
      </c>
      <c r="L556" s="64"/>
      <c r="M556" s="64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8"/>
      <c r="Y556" s="46"/>
      <c r="Z556" s="19"/>
      <c r="AA556" s="19"/>
      <c r="AB556" s="19"/>
      <c r="AC556" s="19"/>
      <c r="AD556" s="19"/>
      <c r="AE556" s="20" t="s">
        <v>3035</v>
      </c>
      <c r="AF556" s="20" t="s">
        <v>3452</v>
      </c>
      <c r="AG556" s="19" t="s">
        <v>3467</v>
      </c>
      <c r="AH556" s="55" t="s">
        <v>1366</v>
      </c>
      <c r="AI556" s="19" t="s">
        <v>1568</v>
      </c>
      <c r="AJ556" s="119"/>
      <c r="AK556" s="120"/>
      <c r="AL556" s="16">
        <f t="shared" si="17"/>
        <v>2998000</v>
      </c>
      <c r="AM556" s="19" t="s">
        <v>1369</v>
      </c>
      <c r="AN556" s="19" t="s">
        <v>1370</v>
      </c>
      <c r="AO556" s="19" t="s">
        <v>3056</v>
      </c>
      <c r="AP556" s="19" t="s">
        <v>3057</v>
      </c>
      <c r="AQ556" s="19" t="s">
        <v>3058</v>
      </c>
      <c r="AR556" s="17">
        <v>2998000</v>
      </c>
      <c r="AS556" s="19"/>
      <c r="AT556" s="19"/>
    </row>
    <row r="557" spans="1:46" s="23" customFormat="1" ht="72" hidden="1" x14ac:dyDescent="0.2">
      <c r="A557" s="19" t="s">
        <v>47</v>
      </c>
      <c r="B557" s="19" t="s">
        <v>277</v>
      </c>
      <c r="C557" s="19" t="s">
        <v>17</v>
      </c>
      <c r="D557" s="19" t="s">
        <v>34</v>
      </c>
      <c r="E557" s="19" t="s">
        <v>454</v>
      </c>
      <c r="F557" s="28" t="s">
        <v>2127</v>
      </c>
      <c r="G557" s="19" t="s">
        <v>1136</v>
      </c>
      <c r="H557" s="18" t="s">
        <v>270</v>
      </c>
      <c r="I557" s="18" t="s">
        <v>1119</v>
      </c>
      <c r="J557" s="17">
        <v>6500000</v>
      </c>
      <c r="K557" s="35" t="s">
        <v>137</v>
      </c>
      <c r="L557" s="64"/>
      <c r="M557" s="64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8"/>
      <c r="Y557" s="46"/>
      <c r="Z557" s="19"/>
      <c r="AA557" s="19"/>
      <c r="AB557" s="19"/>
      <c r="AC557" s="19"/>
      <c r="AD557" s="19"/>
      <c r="AE557" s="20" t="s">
        <v>3035</v>
      </c>
      <c r="AF557" s="20" t="s">
        <v>3452</v>
      </c>
      <c r="AG557" s="19" t="s">
        <v>3467</v>
      </c>
      <c r="AH557" s="55" t="s">
        <v>1366</v>
      </c>
      <c r="AI557" s="19" t="s">
        <v>1568</v>
      </c>
      <c r="AJ557" s="119"/>
      <c r="AK557" s="120"/>
      <c r="AL557" s="16">
        <f t="shared" si="17"/>
        <v>6500000</v>
      </c>
      <c r="AM557" s="19" t="s">
        <v>1371</v>
      </c>
      <c r="AN557" s="19" t="s">
        <v>1372</v>
      </c>
      <c r="AO557" s="19" t="s">
        <v>3056</v>
      </c>
      <c r="AP557" s="19" t="s">
        <v>3057</v>
      </c>
      <c r="AQ557" s="19" t="s">
        <v>3058</v>
      </c>
      <c r="AR557" s="17">
        <v>6500000</v>
      </c>
      <c r="AS557" s="19"/>
      <c r="AT557" s="19"/>
    </row>
    <row r="558" spans="1:46" s="23" customFormat="1" ht="72" hidden="1" x14ac:dyDescent="0.2">
      <c r="A558" s="19" t="s">
        <v>47</v>
      </c>
      <c r="B558" s="19" t="s">
        <v>277</v>
      </c>
      <c r="C558" s="19" t="s">
        <v>17</v>
      </c>
      <c r="D558" s="19" t="s">
        <v>34</v>
      </c>
      <c r="E558" s="19" t="s">
        <v>454</v>
      </c>
      <c r="F558" s="28" t="s">
        <v>2128</v>
      </c>
      <c r="G558" s="19" t="s">
        <v>1137</v>
      </c>
      <c r="H558" s="18" t="s">
        <v>270</v>
      </c>
      <c r="I558" s="18" t="s">
        <v>1122</v>
      </c>
      <c r="J558" s="17">
        <v>1800000</v>
      </c>
      <c r="K558" s="35" t="s">
        <v>137</v>
      </c>
      <c r="L558" s="64"/>
      <c r="M558" s="64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8"/>
      <c r="Y558" s="46"/>
      <c r="Z558" s="19"/>
      <c r="AA558" s="19"/>
      <c r="AB558" s="19"/>
      <c r="AC558" s="19"/>
      <c r="AD558" s="19"/>
      <c r="AE558" s="20" t="s">
        <v>3035</v>
      </c>
      <c r="AF558" s="20" t="s">
        <v>3452</v>
      </c>
      <c r="AG558" s="19" t="s">
        <v>3467</v>
      </c>
      <c r="AH558" s="55" t="s">
        <v>1366</v>
      </c>
      <c r="AI558" s="19" t="s">
        <v>1568</v>
      </c>
      <c r="AJ558" s="119"/>
      <c r="AK558" s="120"/>
      <c r="AL558" s="16">
        <f t="shared" si="17"/>
        <v>1800000</v>
      </c>
      <c r="AM558" s="19" t="s">
        <v>1373</v>
      </c>
      <c r="AN558" s="19" t="s">
        <v>1374</v>
      </c>
      <c r="AO558" s="19" t="s">
        <v>3056</v>
      </c>
      <c r="AP558" s="19" t="s">
        <v>3057</v>
      </c>
      <c r="AQ558" s="19" t="s">
        <v>3058</v>
      </c>
      <c r="AR558" s="17">
        <v>1800000</v>
      </c>
      <c r="AS558" s="19"/>
      <c r="AT558" s="19"/>
    </row>
    <row r="559" spans="1:46" s="23" customFormat="1" ht="72" hidden="1" x14ac:dyDescent="0.2">
      <c r="A559" s="19" t="s">
        <v>48</v>
      </c>
      <c r="B559" s="19" t="s">
        <v>277</v>
      </c>
      <c r="C559" s="19" t="s">
        <v>276</v>
      </c>
      <c r="D559" s="19" t="s">
        <v>11</v>
      </c>
      <c r="E559" s="19" t="s">
        <v>454</v>
      </c>
      <c r="F559" s="28" t="s">
        <v>2129</v>
      </c>
      <c r="G559" s="19" t="s">
        <v>858</v>
      </c>
      <c r="H559" s="18" t="s">
        <v>319</v>
      </c>
      <c r="I559" s="18" t="s">
        <v>273</v>
      </c>
      <c r="J559" s="17">
        <v>28000</v>
      </c>
      <c r="K559" s="64"/>
      <c r="L559" s="70"/>
      <c r="M559" s="35" t="s">
        <v>137</v>
      </c>
      <c r="N559" s="19"/>
      <c r="O559" s="19"/>
      <c r="P559" s="19"/>
      <c r="Q559" s="19" t="s">
        <v>1375</v>
      </c>
      <c r="R559" s="19" t="s">
        <v>24</v>
      </c>
      <c r="S559" s="18" t="s">
        <v>108</v>
      </c>
      <c r="T559" s="19"/>
      <c r="U559" s="19"/>
      <c r="V559" s="19"/>
      <c r="W559" s="16"/>
      <c r="X559" s="18" t="s">
        <v>1376</v>
      </c>
      <c r="Y559" s="46"/>
      <c r="Z559" s="16"/>
      <c r="AA559" s="19"/>
      <c r="AB559" s="19"/>
      <c r="AC559" s="19"/>
      <c r="AD559" s="19"/>
      <c r="AE559" s="20" t="s">
        <v>1377</v>
      </c>
      <c r="AF559" s="20" t="s">
        <v>3470</v>
      </c>
      <c r="AG559" s="19" t="s">
        <v>3467</v>
      </c>
      <c r="AH559" s="20" t="s">
        <v>1377</v>
      </c>
      <c r="AI559" s="20" t="s">
        <v>1570</v>
      </c>
      <c r="AJ559" s="16"/>
      <c r="AK559" s="16"/>
      <c r="AL559" s="16">
        <f t="shared" si="17"/>
        <v>28000</v>
      </c>
      <c r="AM559" s="19" t="s">
        <v>1378</v>
      </c>
      <c r="AN559" s="19" t="s">
        <v>1379</v>
      </c>
      <c r="AO559" s="19"/>
      <c r="AP559" s="19"/>
      <c r="AQ559" s="19"/>
      <c r="AR559" s="19"/>
      <c r="AS559" s="19"/>
      <c r="AT559" s="19"/>
    </row>
    <row r="560" spans="1:46" s="23" customFormat="1" ht="72" hidden="1" x14ac:dyDescent="0.2">
      <c r="A560" s="19" t="s">
        <v>48</v>
      </c>
      <c r="B560" s="19" t="s">
        <v>277</v>
      </c>
      <c r="C560" s="19" t="s">
        <v>276</v>
      </c>
      <c r="D560" s="19" t="s">
        <v>11</v>
      </c>
      <c r="E560" s="19" t="s">
        <v>454</v>
      </c>
      <c r="F560" s="28" t="s">
        <v>2130</v>
      </c>
      <c r="G560" s="19" t="s">
        <v>859</v>
      </c>
      <c r="H560" s="18" t="s">
        <v>270</v>
      </c>
      <c r="I560" s="18" t="s">
        <v>274</v>
      </c>
      <c r="J560" s="17">
        <v>8500</v>
      </c>
      <c r="K560" s="64"/>
      <c r="L560" s="64"/>
      <c r="M560" s="35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/>
      <c r="AF560" s="19" t="s">
        <v>2457</v>
      </c>
      <c r="AG560" s="19" t="s">
        <v>2457</v>
      </c>
      <c r="AH560" s="20" t="s">
        <v>1377</v>
      </c>
      <c r="AI560" s="20" t="s">
        <v>1570</v>
      </c>
      <c r="AJ560" s="16"/>
      <c r="AK560" s="17">
        <v>8500</v>
      </c>
      <c r="AL560" s="16">
        <f>J560-AJ560-AK560</f>
        <v>0</v>
      </c>
      <c r="AM560" s="19"/>
      <c r="AN560" s="19"/>
      <c r="AO560" s="19"/>
      <c r="AP560" s="19"/>
      <c r="AQ560" s="19"/>
      <c r="AR560" s="19"/>
      <c r="AS560" s="19"/>
      <c r="AT560" s="19"/>
    </row>
    <row r="561" spans="1:46" s="23" customFormat="1" ht="72" x14ac:dyDescent="0.2">
      <c r="A561" s="19" t="s">
        <v>48</v>
      </c>
      <c r="B561" s="19" t="s">
        <v>277</v>
      </c>
      <c r="C561" s="19" t="s">
        <v>276</v>
      </c>
      <c r="D561" s="19" t="s">
        <v>21</v>
      </c>
      <c r="E561" s="19" t="s">
        <v>454</v>
      </c>
      <c r="F561" s="28" t="s">
        <v>2131</v>
      </c>
      <c r="G561" s="19" t="s">
        <v>860</v>
      </c>
      <c r="H561" s="18" t="s">
        <v>272</v>
      </c>
      <c r="I561" s="18" t="s">
        <v>274</v>
      </c>
      <c r="J561" s="17">
        <v>83500</v>
      </c>
      <c r="K561" s="64"/>
      <c r="L561" s="64"/>
      <c r="M561" s="35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/>
      <c r="AF561" s="19" t="s">
        <v>2457</v>
      </c>
      <c r="AG561" s="19" t="s">
        <v>2457</v>
      </c>
      <c r="AH561" s="20" t="s">
        <v>1377</v>
      </c>
      <c r="AI561" s="20" t="s">
        <v>1570</v>
      </c>
      <c r="AJ561" s="16"/>
      <c r="AK561" s="16">
        <v>80700</v>
      </c>
      <c r="AL561" s="16">
        <f t="shared" ref="AL561:AL577" si="18">J561-AJ561-AK561</f>
        <v>2800</v>
      </c>
      <c r="AM561" s="19"/>
      <c r="AN561" s="19"/>
      <c r="AO561" s="19"/>
      <c r="AP561" s="19"/>
      <c r="AQ561" s="19"/>
      <c r="AR561" s="19"/>
      <c r="AS561" s="19"/>
      <c r="AT561" s="19"/>
    </row>
    <row r="562" spans="1:46" s="23" customFormat="1" ht="90" x14ac:dyDescent="0.2">
      <c r="A562" s="19" t="s">
        <v>48</v>
      </c>
      <c r="B562" s="19" t="s">
        <v>277</v>
      </c>
      <c r="C562" s="19" t="s">
        <v>276</v>
      </c>
      <c r="D562" s="19" t="s">
        <v>286</v>
      </c>
      <c r="E562" s="19" t="s">
        <v>454</v>
      </c>
      <c r="F562" s="28" t="s">
        <v>2132</v>
      </c>
      <c r="G562" s="19" t="s">
        <v>861</v>
      </c>
      <c r="H562" s="18" t="s">
        <v>303</v>
      </c>
      <c r="I562" s="18" t="s">
        <v>271</v>
      </c>
      <c r="J562" s="17">
        <v>265000</v>
      </c>
      <c r="K562" s="64"/>
      <c r="L562" s="64"/>
      <c r="M562" s="35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/>
      <c r="AF562" s="19" t="s">
        <v>2457</v>
      </c>
      <c r="AG562" s="19" t="s">
        <v>2457</v>
      </c>
      <c r="AH562" s="20" t="s">
        <v>1377</v>
      </c>
      <c r="AI562" s="20" t="s">
        <v>1570</v>
      </c>
      <c r="AJ562" s="16"/>
      <c r="AK562" s="16">
        <v>255000</v>
      </c>
      <c r="AL562" s="16">
        <f t="shared" si="18"/>
        <v>10000</v>
      </c>
      <c r="AM562" s="19"/>
      <c r="AN562" s="19"/>
      <c r="AO562" s="19"/>
      <c r="AP562" s="19"/>
      <c r="AQ562" s="19"/>
      <c r="AR562" s="19"/>
      <c r="AS562" s="19"/>
      <c r="AT562" s="19"/>
    </row>
    <row r="563" spans="1:46" s="23" customFormat="1" ht="72" x14ac:dyDescent="0.2">
      <c r="A563" s="19" t="s">
        <v>48</v>
      </c>
      <c r="B563" s="19" t="s">
        <v>277</v>
      </c>
      <c r="C563" s="19" t="s">
        <v>276</v>
      </c>
      <c r="D563" s="19" t="s">
        <v>18</v>
      </c>
      <c r="E563" s="19" t="s">
        <v>454</v>
      </c>
      <c r="F563" s="28" t="s">
        <v>2133</v>
      </c>
      <c r="G563" s="19" t="s">
        <v>862</v>
      </c>
      <c r="H563" s="18" t="s">
        <v>270</v>
      </c>
      <c r="I563" s="18" t="s">
        <v>274</v>
      </c>
      <c r="J563" s="17">
        <v>630000</v>
      </c>
      <c r="K563" s="64"/>
      <c r="L563" s="35" t="s">
        <v>137</v>
      </c>
      <c r="M563" s="64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/>
      <c r="AF563" s="19" t="s">
        <v>2457</v>
      </c>
      <c r="AG563" s="19" t="s">
        <v>2457</v>
      </c>
      <c r="AH563" s="20" t="s">
        <v>1385</v>
      </c>
      <c r="AI563" s="20" t="s">
        <v>1570</v>
      </c>
      <c r="AJ563" s="16"/>
      <c r="AK563" s="16">
        <v>625000</v>
      </c>
      <c r="AL563" s="16">
        <f t="shared" si="18"/>
        <v>5000</v>
      </c>
      <c r="AM563" s="19"/>
      <c r="AN563" s="19"/>
      <c r="AO563" s="19"/>
      <c r="AP563" s="19"/>
      <c r="AQ563" s="19"/>
      <c r="AR563" s="19"/>
      <c r="AS563" s="19"/>
      <c r="AT563" s="19"/>
    </row>
    <row r="564" spans="1:46" s="23" customFormat="1" ht="72" hidden="1" x14ac:dyDescent="0.2">
      <c r="A564" s="19" t="s">
        <v>48</v>
      </c>
      <c r="B564" s="19" t="s">
        <v>277</v>
      </c>
      <c r="C564" s="19" t="s">
        <v>276</v>
      </c>
      <c r="D564" s="19" t="s">
        <v>18</v>
      </c>
      <c r="E564" s="19" t="s">
        <v>454</v>
      </c>
      <c r="F564" s="28" t="s">
        <v>2134</v>
      </c>
      <c r="G564" s="19" t="s">
        <v>863</v>
      </c>
      <c r="H564" s="18" t="s">
        <v>269</v>
      </c>
      <c r="I564" s="18" t="s">
        <v>553</v>
      </c>
      <c r="J564" s="17">
        <v>160000</v>
      </c>
      <c r="K564" s="64"/>
      <c r="L564" s="35" t="s">
        <v>137</v>
      </c>
      <c r="M564" s="64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4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/>
      <c r="AF564" s="19" t="s">
        <v>2457</v>
      </c>
      <c r="AG564" s="19" t="s">
        <v>2457</v>
      </c>
      <c r="AH564" s="20" t="s">
        <v>1385</v>
      </c>
      <c r="AI564" s="20" t="s">
        <v>1570</v>
      </c>
      <c r="AJ564" s="16"/>
      <c r="AK564" s="17">
        <v>160000</v>
      </c>
      <c r="AL564" s="16">
        <f t="shared" si="18"/>
        <v>0</v>
      </c>
      <c r="AM564" s="19"/>
      <c r="AN564" s="19"/>
      <c r="AO564" s="19"/>
      <c r="AP564" s="19"/>
      <c r="AQ564" s="19"/>
      <c r="AR564" s="19"/>
      <c r="AS564" s="19"/>
      <c r="AT564" s="19"/>
    </row>
    <row r="565" spans="1:46" s="23" customFormat="1" ht="72" hidden="1" x14ac:dyDescent="0.2">
      <c r="A565" s="19" t="s">
        <v>48</v>
      </c>
      <c r="B565" s="19" t="s">
        <v>277</v>
      </c>
      <c r="C565" s="19" t="s">
        <v>276</v>
      </c>
      <c r="D565" s="19" t="s">
        <v>18</v>
      </c>
      <c r="E565" s="19" t="s">
        <v>454</v>
      </c>
      <c r="F565" s="28" t="s">
        <v>2135</v>
      </c>
      <c r="G565" s="19" t="s">
        <v>864</v>
      </c>
      <c r="H565" s="18" t="s">
        <v>270</v>
      </c>
      <c r="I565" s="18" t="s">
        <v>553</v>
      </c>
      <c r="J565" s="17">
        <v>75000</v>
      </c>
      <c r="K565" s="64"/>
      <c r="L565" s="35" t="s">
        <v>137</v>
      </c>
      <c r="M565" s="64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/>
      <c r="AF565" s="19" t="s">
        <v>2457</v>
      </c>
      <c r="AG565" s="19" t="s">
        <v>2457</v>
      </c>
      <c r="AH565" s="20" t="s">
        <v>1385</v>
      </c>
      <c r="AI565" s="20" t="s">
        <v>1570</v>
      </c>
      <c r="AJ565" s="16"/>
      <c r="AK565" s="17">
        <v>75000</v>
      </c>
      <c r="AL565" s="16">
        <f t="shared" si="18"/>
        <v>0</v>
      </c>
      <c r="AM565" s="19"/>
      <c r="AN565" s="19"/>
      <c r="AO565" s="19"/>
      <c r="AP565" s="19"/>
      <c r="AQ565" s="19"/>
      <c r="AR565" s="19"/>
      <c r="AS565" s="19"/>
      <c r="AT565" s="19"/>
    </row>
    <row r="566" spans="1:46" s="23" customFormat="1" ht="72" hidden="1" x14ac:dyDescent="0.2">
      <c r="A566" s="19" t="s">
        <v>48</v>
      </c>
      <c r="B566" s="19" t="s">
        <v>277</v>
      </c>
      <c r="C566" s="19" t="s">
        <v>276</v>
      </c>
      <c r="D566" s="19" t="s">
        <v>18</v>
      </c>
      <c r="E566" s="19" t="s">
        <v>454</v>
      </c>
      <c r="F566" s="28" t="s">
        <v>2136</v>
      </c>
      <c r="G566" s="19" t="s">
        <v>865</v>
      </c>
      <c r="H566" s="18" t="s">
        <v>270</v>
      </c>
      <c r="I566" s="18" t="s">
        <v>553</v>
      </c>
      <c r="J566" s="17">
        <v>70000</v>
      </c>
      <c r="K566" s="64"/>
      <c r="L566" s="35" t="s">
        <v>137</v>
      </c>
      <c r="M566" s="64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/>
      <c r="AF566" s="19" t="s">
        <v>2457</v>
      </c>
      <c r="AG566" s="19" t="s">
        <v>2457</v>
      </c>
      <c r="AH566" s="20" t="s">
        <v>1385</v>
      </c>
      <c r="AI566" s="20" t="s">
        <v>1570</v>
      </c>
      <c r="AJ566" s="16"/>
      <c r="AK566" s="17">
        <v>70000</v>
      </c>
      <c r="AL566" s="16">
        <f t="shared" si="18"/>
        <v>0</v>
      </c>
      <c r="AM566" s="19"/>
      <c r="AN566" s="19"/>
      <c r="AO566" s="19"/>
      <c r="AP566" s="19"/>
      <c r="AQ566" s="19"/>
      <c r="AR566" s="19"/>
      <c r="AS566" s="19"/>
      <c r="AT566" s="19"/>
    </row>
    <row r="567" spans="1:46" s="23" customFormat="1" ht="72" hidden="1" x14ac:dyDescent="0.2">
      <c r="A567" s="19" t="s">
        <v>48</v>
      </c>
      <c r="B567" s="19" t="s">
        <v>277</v>
      </c>
      <c r="C567" s="19" t="s">
        <v>276</v>
      </c>
      <c r="D567" s="19" t="s">
        <v>18</v>
      </c>
      <c r="E567" s="19" t="s">
        <v>454</v>
      </c>
      <c r="F567" s="28" t="s">
        <v>2137</v>
      </c>
      <c r="G567" s="19" t="s">
        <v>866</v>
      </c>
      <c r="H567" s="18" t="s">
        <v>272</v>
      </c>
      <c r="I567" s="18" t="s">
        <v>268</v>
      </c>
      <c r="J567" s="17">
        <v>15000</v>
      </c>
      <c r="K567" s="64"/>
      <c r="L567" s="35" t="s">
        <v>137</v>
      </c>
      <c r="M567" s="64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/>
      <c r="AF567" s="19" t="s">
        <v>2457</v>
      </c>
      <c r="AG567" s="19" t="s">
        <v>2457</v>
      </c>
      <c r="AH567" s="20" t="s">
        <v>1385</v>
      </c>
      <c r="AI567" s="20" t="s">
        <v>1570</v>
      </c>
      <c r="AJ567" s="16"/>
      <c r="AK567" s="17">
        <v>15000</v>
      </c>
      <c r="AL567" s="16">
        <f t="shared" si="18"/>
        <v>0</v>
      </c>
      <c r="AM567" s="19"/>
      <c r="AN567" s="19"/>
      <c r="AO567" s="19"/>
      <c r="AP567" s="19"/>
      <c r="AQ567" s="19"/>
      <c r="AR567" s="19"/>
      <c r="AS567" s="19"/>
      <c r="AT567" s="19"/>
    </row>
    <row r="568" spans="1:46" s="23" customFormat="1" ht="72" hidden="1" x14ac:dyDescent="0.2">
      <c r="A568" s="19" t="s">
        <v>48</v>
      </c>
      <c r="B568" s="19" t="s">
        <v>277</v>
      </c>
      <c r="C568" s="19" t="s">
        <v>276</v>
      </c>
      <c r="D568" s="19" t="s">
        <v>18</v>
      </c>
      <c r="E568" s="19" t="s">
        <v>454</v>
      </c>
      <c r="F568" s="28" t="s">
        <v>2138</v>
      </c>
      <c r="G568" s="19" t="s">
        <v>867</v>
      </c>
      <c r="H568" s="18" t="s">
        <v>270</v>
      </c>
      <c r="I568" s="18" t="s">
        <v>274</v>
      </c>
      <c r="J568" s="17">
        <v>100000</v>
      </c>
      <c r="K568" s="64"/>
      <c r="L568" s="35" t="s">
        <v>137</v>
      </c>
      <c r="M568" s="64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/>
      <c r="AF568" s="19" t="s">
        <v>2457</v>
      </c>
      <c r="AG568" s="19" t="s">
        <v>2457</v>
      </c>
      <c r="AH568" s="20" t="s">
        <v>1385</v>
      </c>
      <c r="AI568" s="20" t="s">
        <v>1570</v>
      </c>
      <c r="AJ568" s="16"/>
      <c r="AK568" s="17">
        <v>100000</v>
      </c>
      <c r="AL568" s="16">
        <f t="shared" si="18"/>
        <v>0</v>
      </c>
      <c r="AM568" s="19"/>
      <c r="AN568" s="19"/>
      <c r="AO568" s="19"/>
      <c r="AP568" s="19"/>
      <c r="AQ568" s="19"/>
      <c r="AR568" s="19"/>
      <c r="AS568" s="19"/>
      <c r="AT568" s="19"/>
    </row>
    <row r="569" spans="1:46" s="23" customFormat="1" ht="144" hidden="1" x14ac:dyDescent="0.2">
      <c r="A569" s="19" t="s">
        <v>48</v>
      </c>
      <c r="B569" s="19" t="s">
        <v>277</v>
      </c>
      <c r="C569" s="19" t="s">
        <v>276</v>
      </c>
      <c r="D569" s="19" t="s">
        <v>18</v>
      </c>
      <c r="E569" s="19" t="s">
        <v>454</v>
      </c>
      <c r="F569" s="28" t="s">
        <v>2139</v>
      </c>
      <c r="G569" s="19" t="s">
        <v>868</v>
      </c>
      <c r="H569" s="18" t="s">
        <v>269</v>
      </c>
      <c r="I569" s="18" t="s">
        <v>274</v>
      </c>
      <c r="J569" s="17">
        <v>50000</v>
      </c>
      <c r="K569" s="64"/>
      <c r="L569" s="35" t="s">
        <v>137</v>
      </c>
      <c r="M569" s="64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/>
      <c r="AF569" s="19" t="s">
        <v>2457</v>
      </c>
      <c r="AG569" s="19" t="s">
        <v>2457</v>
      </c>
      <c r="AH569" s="20" t="s">
        <v>1385</v>
      </c>
      <c r="AI569" s="20" t="s">
        <v>1570</v>
      </c>
      <c r="AJ569" s="16"/>
      <c r="AK569" s="17">
        <v>50000</v>
      </c>
      <c r="AL569" s="16">
        <f t="shared" si="18"/>
        <v>0</v>
      </c>
      <c r="AM569" s="19"/>
      <c r="AN569" s="19"/>
      <c r="AO569" s="19"/>
      <c r="AP569" s="19"/>
      <c r="AQ569" s="19"/>
      <c r="AR569" s="19"/>
      <c r="AS569" s="19"/>
      <c r="AT569" s="19"/>
    </row>
    <row r="570" spans="1:46" s="23" customFormat="1" ht="72" hidden="1" x14ac:dyDescent="0.2">
      <c r="A570" s="19" t="s">
        <v>48</v>
      </c>
      <c r="B570" s="19" t="s">
        <v>277</v>
      </c>
      <c r="C570" s="19" t="s">
        <v>276</v>
      </c>
      <c r="D570" s="19" t="s">
        <v>18</v>
      </c>
      <c r="E570" s="19" t="s">
        <v>454</v>
      </c>
      <c r="F570" s="28" t="s">
        <v>2140</v>
      </c>
      <c r="G570" s="19" t="s">
        <v>869</v>
      </c>
      <c r="H570" s="18" t="s">
        <v>272</v>
      </c>
      <c r="I570" s="18" t="s">
        <v>275</v>
      </c>
      <c r="J570" s="17">
        <v>375000</v>
      </c>
      <c r="K570" s="64"/>
      <c r="L570" s="35" t="s">
        <v>137</v>
      </c>
      <c r="M570" s="64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/>
      <c r="AF570" s="19" t="s">
        <v>2457</v>
      </c>
      <c r="AG570" s="19" t="s">
        <v>2457</v>
      </c>
      <c r="AH570" s="20" t="s">
        <v>1385</v>
      </c>
      <c r="AI570" s="20" t="s">
        <v>1570</v>
      </c>
      <c r="AJ570" s="16"/>
      <c r="AK570" s="17">
        <v>375000</v>
      </c>
      <c r="AL570" s="16">
        <f t="shared" si="18"/>
        <v>0</v>
      </c>
      <c r="AM570" s="19"/>
      <c r="AN570" s="19"/>
      <c r="AO570" s="19"/>
      <c r="AP570" s="19"/>
      <c r="AQ570" s="19"/>
      <c r="AR570" s="19"/>
      <c r="AS570" s="19"/>
      <c r="AT570" s="19"/>
    </row>
    <row r="571" spans="1:46" s="23" customFormat="1" ht="72" hidden="1" x14ac:dyDescent="0.2">
      <c r="A571" s="19" t="s">
        <v>48</v>
      </c>
      <c r="B571" s="19" t="s">
        <v>277</v>
      </c>
      <c r="C571" s="19" t="s">
        <v>276</v>
      </c>
      <c r="D571" s="19" t="s">
        <v>18</v>
      </c>
      <c r="E571" s="19" t="s">
        <v>454</v>
      </c>
      <c r="F571" s="28" t="s">
        <v>2141</v>
      </c>
      <c r="G571" s="19" t="s">
        <v>870</v>
      </c>
      <c r="H571" s="18" t="s">
        <v>270</v>
      </c>
      <c r="I571" s="18" t="s">
        <v>268</v>
      </c>
      <c r="J571" s="17">
        <v>200000</v>
      </c>
      <c r="K571" s="64"/>
      <c r="L571" s="35" t="s">
        <v>137</v>
      </c>
      <c r="M571" s="64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/>
      <c r="AF571" s="19" t="s">
        <v>2457</v>
      </c>
      <c r="AG571" s="19" t="s">
        <v>2457</v>
      </c>
      <c r="AH571" s="20" t="s">
        <v>1385</v>
      </c>
      <c r="AI571" s="20" t="s">
        <v>1570</v>
      </c>
      <c r="AJ571" s="16"/>
      <c r="AK571" s="17">
        <v>200000</v>
      </c>
      <c r="AL571" s="16">
        <f t="shared" si="18"/>
        <v>0</v>
      </c>
      <c r="AM571" s="19"/>
      <c r="AN571" s="19"/>
      <c r="AO571" s="19"/>
      <c r="AP571" s="19"/>
      <c r="AQ571" s="19"/>
      <c r="AR571" s="19"/>
      <c r="AS571" s="19"/>
      <c r="AT571" s="19"/>
    </row>
    <row r="572" spans="1:46" s="23" customFormat="1" ht="72" hidden="1" x14ac:dyDescent="0.2">
      <c r="A572" s="19" t="s">
        <v>48</v>
      </c>
      <c r="B572" s="19" t="s">
        <v>277</v>
      </c>
      <c r="C572" s="19" t="s">
        <v>276</v>
      </c>
      <c r="D572" s="19" t="s">
        <v>18</v>
      </c>
      <c r="E572" s="19" t="s">
        <v>454</v>
      </c>
      <c r="F572" s="28" t="s">
        <v>2142</v>
      </c>
      <c r="G572" s="19" t="s">
        <v>871</v>
      </c>
      <c r="H572" s="18" t="s">
        <v>270</v>
      </c>
      <c r="I572" s="18" t="s">
        <v>268</v>
      </c>
      <c r="J572" s="17">
        <v>350000</v>
      </c>
      <c r="K572" s="64"/>
      <c r="L572" s="35" t="s">
        <v>137</v>
      </c>
      <c r="M572" s="64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/>
      <c r="AF572" s="19" t="s">
        <v>2457</v>
      </c>
      <c r="AG572" s="19" t="s">
        <v>2457</v>
      </c>
      <c r="AH572" s="20" t="s">
        <v>1385</v>
      </c>
      <c r="AI572" s="20" t="s">
        <v>1570</v>
      </c>
      <c r="AJ572" s="16"/>
      <c r="AK572" s="17">
        <v>350000</v>
      </c>
      <c r="AL572" s="16">
        <f t="shared" si="18"/>
        <v>0</v>
      </c>
      <c r="AM572" s="19"/>
      <c r="AN572" s="19"/>
      <c r="AO572" s="19"/>
      <c r="AP572" s="19"/>
      <c r="AQ572" s="19"/>
      <c r="AR572" s="19"/>
      <c r="AS572" s="19"/>
      <c r="AT572" s="19"/>
    </row>
    <row r="573" spans="1:46" s="23" customFormat="1" ht="72" hidden="1" x14ac:dyDescent="0.2">
      <c r="A573" s="19" t="s">
        <v>48</v>
      </c>
      <c r="B573" s="19" t="s">
        <v>277</v>
      </c>
      <c r="C573" s="19" t="s">
        <v>276</v>
      </c>
      <c r="D573" s="19" t="s">
        <v>18</v>
      </c>
      <c r="E573" s="19" t="s">
        <v>454</v>
      </c>
      <c r="F573" s="28" t="s">
        <v>2143</v>
      </c>
      <c r="G573" s="19" t="s">
        <v>872</v>
      </c>
      <c r="H573" s="18" t="s">
        <v>269</v>
      </c>
      <c r="I573" s="18" t="s">
        <v>275</v>
      </c>
      <c r="J573" s="17">
        <v>400000</v>
      </c>
      <c r="K573" s="64"/>
      <c r="L573" s="35" t="s">
        <v>137</v>
      </c>
      <c r="M573" s="64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/>
      <c r="AF573" s="19" t="s">
        <v>2457</v>
      </c>
      <c r="AG573" s="19" t="s">
        <v>2457</v>
      </c>
      <c r="AH573" s="20" t="s">
        <v>1385</v>
      </c>
      <c r="AI573" s="20" t="s">
        <v>1570</v>
      </c>
      <c r="AJ573" s="16"/>
      <c r="AK573" s="17">
        <v>400000</v>
      </c>
      <c r="AL573" s="16">
        <f t="shared" si="18"/>
        <v>0</v>
      </c>
      <c r="AM573" s="19"/>
      <c r="AN573" s="19"/>
      <c r="AO573" s="19"/>
      <c r="AP573" s="19"/>
      <c r="AQ573" s="19"/>
      <c r="AR573" s="19"/>
      <c r="AS573" s="19"/>
      <c r="AT573" s="19"/>
    </row>
    <row r="574" spans="1:46" s="23" customFormat="1" ht="72" hidden="1" x14ac:dyDescent="0.2">
      <c r="A574" s="19" t="s">
        <v>48</v>
      </c>
      <c r="B574" s="19" t="s">
        <v>277</v>
      </c>
      <c r="C574" s="19" t="s">
        <v>276</v>
      </c>
      <c r="D574" s="19" t="s">
        <v>18</v>
      </c>
      <c r="E574" s="19" t="s">
        <v>454</v>
      </c>
      <c r="F574" s="28" t="s">
        <v>2144</v>
      </c>
      <c r="G574" s="19" t="s">
        <v>873</v>
      </c>
      <c r="H574" s="18" t="s">
        <v>269</v>
      </c>
      <c r="I574" s="18" t="s">
        <v>275</v>
      </c>
      <c r="J574" s="17">
        <v>120000</v>
      </c>
      <c r="K574" s="64"/>
      <c r="L574" s="35" t="s">
        <v>137</v>
      </c>
      <c r="M574" s="64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/>
      <c r="AF574" s="19" t="s">
        <v>2457</v>
      </c>
      <c r="AG574" s="19" t="s">
        <v>2457</v>
      </c>
      <c r="AH574" s="20" t="s">
        <v>1385</v>
      </c>
      <c r="AI574" s="20" t="s">
        <v>1570</v>
      </c>
      <c r="AJ574" s="16"/>
      <c r="AK574" s="17">
        <v>120000</v>
      </c>
      <c r="AL574" s="16">
        <f t="shared" si="18"/>
        <v>0</v>
      </c>
      <c r="AM574" s="19"/>
      <c r="AN574" s="19"/>
      <c r="AO574" s="19"/>
      <c r="AP574" s="19"/>
      <c r="AQ574" s="19"/>
      <c r="AR574" s="19"/>
      <c r="AS574" s="19"/>
      <c r="AT574" s="19"/>
    </row>
    <row r="575" spans="1:46" s="23" customFormat="1" ht="72" hidden="1" x14ac:dyDescent="0.2">
      <c r="A575" s="19" t="s">
        <v>48</v>
      </c>
      <c r="B575" s="19" t="s">
        <v>277</v>
      </c>
      <c r="C575" s="19" t="s">
        <v>276</v>
      </c>
      <c r="D575" s="19" t="s">
        <v>18</v>
      </c>
      <c r="E575" s="19" t="s">
        <v>454</v>
      </c>
      <c r="F575" s="28" t="s">
        <v>2145</v>
      </c>
      <c r="G575" s="19" t="s">
        <v>874</v>
      </c>
      <c r="H575" s="18" t="s">
        <v>317</v>
      </c>
      <c r="I575" s="18" t="s">
        <v>275</v>
      </c>
      <c r="J575" s="17">
        <v>375000</v>
      </c>
      <c r="K575" s="64"/>
      <c r="L575" s="35" t="s">
        <v>137</v>
      </c>
      <c r="M575" s="64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/>
      <c r="AF575" s="19" t="s">
        <v>2457</v>
      </c>
      <c r="AG575" s="19" t="s">
        <v>2457</v>
      </c>
      <c r="AH575" s="20" t="s">
        <v>1385</v>
      </c>
      <c r="AI575" s="20" t="s">
        <v>1570</v>
      </c>
      <c r="AJ575" s="16"/>
      <c r="AK575" s="17">
        <v>375000</v>
      </c>
      <c r="AL575" s="16">
        <f t="shared" si="18"/>
        <v>0</v>
      </c>
      <c r="AM575" s="19"/>
      <c r="AN575" s="19"/>
      <c r="AO575" s="19"/>
      <c r="AP575" s="19"/>
      <c r="AQ575" s="19"/>
      <c r="AR575" s="19"/>
      <c r="AS575" s="19"/>
      <c r="AT575" s="19"/>
    </row>
    <row r="576" spans="1:46" s="23" customFormat="1" ht="72" hidden="1" x14ac:dyDescent="0.2">
      <c r="A576" s="19" t="s">
        <v>48</v>
      </c>
      <c r="B576" s="19" t="s">
        <v>277</v>
      </c>
      <c r="C576" s="19" t="s">
        <v>276</v>
      </c>
      <c r="D576" s="19" t="s">
        <v>18</v>
      </c>
      <c r="E576" s="19" t="s">
        <v>454</v>
      </c>
      <c r="F576" s="28" t="s">
        <v>2146</v>
      </c>
      <c r="G576" s="19" t="s">
        <v>875</v>
      </c>
      <c r="H576" s="18" t="s">
        <v>317</v>
      </c>
      <c r="I576" s="18" t="s">
        <v>275</v>
      </c>
      <c r="J576" s="17">
        <v>300000</v>
      </c>
      <c r="K576" s="64"/>
      <c r="L576" s="35" t="s">
        <v>137</v>
      </c>
      <c r="M576" s="64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/>
      <c r="AF576" s="19" t="s">
        <v>2457</v>
      </c>
      <c r="AG576" s="19" t="s">
        <v>2457</v>
      </c>
      <c r="AH576" s="20" t="s">
        <v>1385</v>
      </c>
      <c r="AI576" s="20" t="s">
        <v>1570</v>
      </c>
      <c r="AJ576" s="16"/>
      <c r="AK576" s="17">
        <v>300000</v>
      </c>
      <c r="AL576" s="16">
        <f t="shared" si="18"/>
        <v>0</v>
      </c>
      <c r="AM576" s="19"/>
      <c r="AN576" s="19"/>
      <c r="AO576" s="19"/>
      <c r="AP576" s="19"/>
      <c r="AQ576" s="19"/>
      <c r="AR576" s="19"/>
      <c r="AS576" s="19"/>
      <c r="AT576" s="19"/>
    </row>
    <row r="577" spans="1:46" s="23" customFormat="1" ht="72" hidden="1" x14ac:dyDescent="0.2">
      <c r="A577" s="19" t="s">
        <v>48</v>
      </c>
      <c r="B577" s="19" t="s">
        <v>277</v>
      </c>
      <c r="C577" s="19" t="s">
        <v>276</v>
      </c>
      <c r="D577" s="19" t="s">
        <v>18</v>
      </c>
      <c r="E577" s="19" t="s">
        <v>454</v>
      </c>
      <c r="F577" s="28" t="s">
        <v>2147</v>
      </c>
      <c r="G577" s="19" t="s">
        <v>876</v>
      </c>
      <c r="H577" s="18" t="s">
        <v>269</v>
      </c>
      <c r="I577" s="18" t="s">
        <v>268</v>
      </c>
      <c r="J577" s="17">
        <v>120000</v>
      </c>
      <c r="K577" s="64"/>
      <c r="L577" s="35" t="s">
        <v>137</v>
      </c>
      <c r="M577" s="64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/>
      <c r="AF577" s="19" t="s">
        <v>2457</v>
      </c>
      <c r="AG577" s="19" t="s">
        <v>2457</v>
      </c>
      <c r="AH577" s="20" t="s">
        <v>1385</v>
      </c>
      <c r="AI577" s="20" t="s">
        <v>1570</v>
      </c>
      <c r="AJ577" s="16"/>
      <c r="AK577" s="17">
        <v>120000</v>
      </c>
      <c r="AL577" s="16">
        <f t="shared" si="18"/>
        <v>0</v>
      </c>
      <c r="AM577" s="19"/>
      <c r="AN577" s="19"/>
      <c r="AO577" s="19"/>
      <c r="AP577" s="19"/>
      <c r="AQ577" s="19"/>
      <c r="AR577" s="19"/>
      <c r="AS577" s="19"/>
      <c r="AT577" s="19"/>
    </row>
    <row r="578" spans="1:46" s="23" customFormat="1" ht="72" hidden="1" x14ac:dyDescent="0.2">
      <c r="A578" s="19" t="s">
        <v>48</v>
      </c>
      <c r="B578" s="19" t="s">
        <v>277</v>
      </c>
      <c r="C578" s="19" t="s">
        <v>276</v>
      </c>
      <c r="D578" s="19" t="s">
        <v>33</v>
      </c>
      <c r="E578" s="19" t="s">
        <v>454</v>
      </c>
      <c r="F578" s="28" t="s">
        <v>2148</v>
      </c>
      <c r="G578" s="19" t="s">
        <v>877</v>
      </c>
      <c r="H578" s="18" t="s">
        <v>459</v>
      </c>
      <c r="I578" s="18" t="s">
        <v>274</v>
      </c>
      <c r="J578" s="17">
        <v>100000</v>
      </c>
      <c r="K578" s="64"/>
      <c r="L578" s="35" t="s">
        <v>137</v>
      </c>
      <c r="M578" s="64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/>
      <c r="Z578" s="16">
        <f t="shared" si="19"/>
        <v>98000</v>
      </c>
      <c r="AA578" s="19"/>
      <c r="AB578" s="19"/>
      <c r="AC578" s="19"/>
      <c r="AD578" s="19"/>
      <c r="AE578" s="20" t="s">
        <v>3472</v>
      </c>
      <c r="AF578" s="20" t="s">
        <v>3472</v>
      </c>
      <c r="AG578" s="19" t="s">
        <v>3467</v>
      </c>
      <c r="AH578" s="20" t="s">
        <v>1385</v>
      </c>
      <c r="AI578" s="20" t="s">
        <v>1570</v>
      </c>
      <c r="AJ578" s="16"/>
      <c r="AK578" s="16"/>
      <c r="AL578" s="16">
        <f t="shared" si="17"/>
        <v>100000</v>
      </c>
      <c r="AM578" s="19" t="s">
        <v>1389</v>
      </c>
      <c r="AN578" s="19" t="s">
        <v>1389</v>
      </c>
      <c r="AO578" s="19"/>
      <c r="AP578" s="19"/>
      <c r="AQ578" s="19"/>
      <c r="AR578" s="19"/>
      <c r="AS578" s="19"/>
      <c r="AT578" s="19"/>
    </row>
    <row r="579" spans="1:46" s="23" customFormat="1" ht="72" hidden="1" x14ac:dyDescent="0.2">
      <c r="A579" s="19" t="s">
        <v>48</v>
      </c>
      <c r="B579" s="19" t="s">
        <v>277</v>
      </c>
      <c r="C579" s="19" t="s">
        <v>276</v>
      </c>
      <c r="D579" s="19" t="s">
        <v>33</v>
      </c>
      <c r="E579" s="19" t="s">
        <v>454</v>
      </c>
      <c r="F579" s="28" t="s">
        <v>2149</v>
      </c>
      <c r="G579" s="19" t="s">
        <v>878</v>
      </c>
      <c r="H579" s="18" t="s">
        <v>270</v>
      </c>
      <c r="I579" s="18" t="s">
        <v>274</v>
      </c>
      <c r="J579" s="17">
        <v>65000</v>
      </c>
      <c r="K579" s="64"/>
      <c r="L579" s="35" t="s">
        <v>137</v>
      </c>
      <c r="M579" s="64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/>
      <c r="Z579" s="16">
        <f t="shared" si="19"/>
        <v>58000</v>
      </c>
      <c r="AA579" s="19"/>
      <c r="AB579" s="19"/>
      <c r="AC579" s="19"/>
      <c r="AD579" s="19"/>
      <c r="AE579" s="20" t="s">
        <v>3472</v>
      </c>
      <c r="AF579" s="20" t="s">
        <v>3472</v>
      </c>
      <c r="AG579" s="19" t="s">
        <v>3467</v>
      </c>
      <c r="AH579" s="20" t="s">
        <v>1385</v>
      </c>
      <c r="AI579" s="20" t="s">
        <v>1570</v>
      </c>
      <c r="AJ579" s="16"/>
      <c r="AK579" s="16"/>
      <c r="AL579" s="16">
        <f t="shared" ref="AL579:AL642" si="21">J579-AJ579-AK579</f>
        <v>65000</v>
      </c>
      <c r="AM579" s="19" t="s">
        <v>1389</v>
      </c>
      <c r="AN579" s="19" t="s">
        <v>1389</v>
      </c>
      <c r="AO579" s="19"/>
      <c r="AP579" s="19"/>
      <c r="AQ579" s="19"/>
      <c r="AR579" s="19"/>
      <c r="AS579" s="19"/>
      <c r="AT579" s="19"/>
    </row>
    <row r="580" spans="1:46" s="23" customFormat="1" ht="72" hidden="1" x14ac:dyDescent="0.2">
      <c r="A580" s="19" t="s">
        <v>48</v>
      </c>
      <c r="B580" s="19" t="s">
        <v>277</v>
      </c>
      <c r="C580" s="19" t="s">
        <v>276</v>
      </c>
      <c r="D580" s="19" t="s">
        <v>33</v>
      </c>
      <c r="E580" s="19" t="s">
        <v>454</v>
      </c>
      <c r="F580" s="28" t="s">
        <v>2150</v>
      </c>
      <c r="G580" s="19" t="s">
        <v>879</v>
      </c>
      <c r="H580" s="18" t="s">
        <v>267</v>
      </c>
      <c r="I580" s="18" t="s">
        <v>274</v>
      </c>
      <c r="J580" s="17">
        <v>48000</v>
      </c>
      <c r="K580" s="64"/>
      <c r="L580" s="35" t="s">
        <v>137</v>
      </c>
      <c r="M580" s="64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/>
      <c r="Z580" s="16">
        <f t="shared" si="19"/>
        <v>45000</v>
      </c>
      <c r="AA580" s="19"/>
      <c r="AB580" s="19"/>
      <c r="AC580" s="19"/>
      <c r="AD580" s="19"/>
      <c r="AE580" s="20" t="s">
        <v>3472</v>
      </c>
      <c r="AF580" s="20" t="s">
        <v>3472</v>
      </c>
      <c r="AG580" s="19" t="s">
        <v>3467</v>
      </c>
      <c r="AH580" s="20" t="s">
        <v>1385</v>
      </c>
      <c r="AI580" s="20" t="s">
        <v>1570</v>
      </c>
      <c r="AJ580" s="16"/>
      <c r="AK580" s="16"/>
      <c r="AL580" s="16">
        <f t="shared" si="21"/>
        <v>48000</v>
      </c>
      <c r="AM580" s="19" t="s">
        <v>1389</v>
      </c>
      <c r="AN580" s="19" t="s">
        <v>1389</v>
      </c>
      <c r="AO580" s="19"/>
      <c r="AP580" s="19"/>
      <c r="AQ580" s="19"/>
      <c r="AR580" s="19"/>
      <c r="AS580" s="19"/>
      <c r="AT580" s="19"/>
    </row>
    <row r="581" spans="1:46" s="23" customFormat="1" ht="72" hidden="1" x14ac:dyDescent="0.2">
      <c r="A581" s="19" t="s">
        <v>48</v>
      </c>
      <c r="B581" s="19" t="s">
        <v>277</v>
      </c>
      <c r="C581" s="19" t="s">
        <v>276</v>
      </c>
      <c r="D581" s="19" t="s">
        <v>33</v>
      </c>
      <c r="E581" s="19" t="s">
        <v>454</v>
      </c>
      <c r="F581" s="28" t="s">
        <v>2151</v>
      </c>
      <c r="G581" s="19" t="s">
        <v>880</v>
      </c>
      <c r="H581" s="18" t="s">
        <v>270</v>
      </c>
      <c r="I581" s="18" t="s">
        <v>274</v>
      </c>
      <c r="J581" s="17">
        <v>75000</v>
      </c>
      <c r="K581" s="64"/>
      <c r="L581" s="35" t="s">
        <v>137</v>
      </c>
      <c r="M581" s="64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/>
      <c r="Z581" s="16">
        <f t="shared" si="19"/>
        <v>70000</v>
      </c>
      <c r="AA581" s="19"/>
      <c r="AB581" s="19"/>
      <c r="AC581" s="19"/>
      <c r="AD581" s="19"/>
      <c r="AE581" s="20" t="s">
        <v>3472</v>
      </c>
      <c r="AF581" s="20" t="s">
        <v>3472</v>
      </c>
      <c r="AG581" s="19" t="s">
        <v>3467</v>
      </c>
      <c r="AH581" s="20" t="s">
        <v>1385</v>
      </c>
      <c r="AI581" s="20" t="s">
        <v>1570</v>
      </c>
      <c r="AJ581" s="16"/>
      <c r="AK581" s="16"/>
      <c r="AL581" s="16">
        <f t="shared" si="21"/>
        <v>75000</v>
      </c>
      <c r="AM581" s="19" t="s">
        <v>1389</v>
      </c>
      <c r="AN581" s="19" t="s">
        <v>1389</v>
      </c>
      <c r="AO581" s="19"/>
      <c r="AP581" s="19"/>
      <c r="AQ581" s="19"/>
      <c r="AR581" s="19"/>
      <c r="AS581" s="19"/>
      <c r="AT581" s="19"/>
    </row>
    <row r="582" spans="1:46" s="23" customFormat="1" ht="72" hidden="1" x14ac:dyDescent="0.2">
      <c r="A582" s="19" t="s">
        <v>48</v>
      </c>
      <c r="B582" s="19" t="s">
        <v>277</v>
      </c>
      <c r="C582" s="19" t="s">
        <v>276</v>
      </c>
      <c r="D582" s="19" t="s">
        <v>33</v>
      </c>
      <c r="E582" s="19" t="s">
        <v>454</v>
      </c>
      <c r="F582" s="28" t="s">
        <v>2152</v>
      </c>
      <c r="G582" s="19" t="s">
        <v>881</v>
      </c>
      <c r="H582" s="18" t="s">
        <v>270</v>
      </c>
      <c r="I582" s="18" t="s">
        <v>274</v>
      </c>
      <c r="J582" s="17">
        <v>75000</v>
      </c>
      <c r="K582" s="64"/>
      <c r="L582" s="35" t="s">
        <v>137</v>
      </c>
      <c r="M582" s="64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/>
      <c r="Z582" s="16">
        <f t="shared" si="19"/>
        <v>70000</v>
      </c>
      <c r="AA582" s="19"/>
      <c r="AB582" s="19"/>
      <c r="AC582" s="19"/>
      <c r="AD582" s="19"/>
      <c r="AE582" s="20" t="s">
        <v>3472</v>
      </c>
      <c r="AF582" s="20" t="s">
        <v>3472</v>
      </c>
      <c r="AG582" s="19" t="s">
        <v>3467</v>
      </c>
      <c r="AH582" s="20" t="s">
        <v>1385</v>
      </c>
      <c r="AI582" s="20" t="s">
        <v>1570</v>
      </c>
      <c r="AJ582" s="16"/>
      <c r="AK582" s="16"/>
      <c r="AL582" s="16">
        <f t="shared" si="21"/>
        <v>75000</v>
      </c>
      <c r="AM582" s="19" t="s">
        <v>1389</v>
      </c>
      <c r="AN582" s="19" t="s">
        <v>1389</v>
      </c>
      <c r="AO582" s="19"/>
      <c r="AP582" s="19"/>
      <c r="AQ582" s="19"/>
      <c r="AR582" s="19"/>
      <c r="AS582" s="19"/>
      <c r="AT582" s="19"/>
    </row>
    <row r="583" spans="1:46" s="23" customFormat="1" ht="72" hidden="1" x14ac:dyDescent="0.2">
      <c r="A583" s="19" t="s">
        <v>48</v>
      </c>
      <c r="B583" s="19" t="s">
        <v>277</v>
      </c>
      <c r="C583" s="19" t="s">
        <v>276</v>
      </c>
      <c r="D583" s="19" t="s">
        <v>33</v>
      </c>
      <c r="E583" s="19" t="s">
        <v>454</v>
      </c>
      <c r="F583" s="28" t="s">
        <v>2153</v>
      </c>
      <c r="G583" s="19" t="s">
        <v>882</v>
      </c>
      <c r="H583" s="18" t="s">
        <v>340</v>
      </c>
      <c r="I583" s="18" t="s">
        <v>274</v>
      </c>
      <c r="J583" s="17">
        <v>144000</v>
      </c>
      <c r="K583" s="64"/>
      <c r="L583" s="35" t="s">
        <v>137</v>
      </c>
      <c r="M583" s="64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/>
      <c r="Z583" s="16">
        <f t="shared" si="19"/>
        <v>132000</v>
      </c>
      <c r="AA583" s="19"/>
      <c r="AB583" s="19"/>
      <c r="AC583" s="19"/>
      <c r="AD583" s="19"/>
      <c r="AE583" s="20" t="s">
        <v>3472</v>
      </c>
      <c r="AF583" s="20" t="s">
        <v>3472</v>
      </c>
      <c r="AG583" s="19" t="s">
        <v>3467</v>
      </c>
      <c r="AH583" s="20" t="s">
        <v>1385</v>
      </c>
      <c r="AI583" s="20" t="s">
        <v>1570</v>
      </c>
      <c r="AJ583" s="16"/>
      <c r="AK583" s="16"/>
      <c r="AL583" s="16">
        <f t="shared" si="21"/>
        <v>144000</v>
      </c>
      <c r="AM583" s="19" t="s">
        <v>1389</v>
      </c>
      <c r="AN583" s="19" t="s">
        <v>1389</v>
      </c>
      <c r="AO583" s="19"/>
      <c r="AP583" s="19"/>
      <c r="AQ583" s="19"/>
      <c r="AR583" s="19"/>
      <c r="AS583" s="19"/>
      <c r="AT583" s="19"/>
    </row>
    <row r="584" spans="1:46" s="23" customFormat="1" ht="72" hidden="1" x14ac:dyDescent="0.2">
      <c r="A584" s="19" t="s">
        <v>48</v>
      </c>
      <c r="B584" s="19" t="s">
        <v>277</v>
      </c>
      <c r="C584" s="19" t="s">
        <v>276</v>
      </c>
      <c r="D584" s="19" t="s">
        <v>33</v>
      </c>
      <c r="E584" s="19" t="s">
        <v>454</v>
      </c>
      <c r="F584" s="28" t="s">
        <v>2154</v>
      </c>
      <c r="G584" s="19" t="s">
        <v>883</v>
      </c>
      <c r="H584" s="18" t="s">
        <v>387</v>
      </c>
      <c r="I584" s="18" t="s">
        <v>274</v>
      </c>
      <c r="J584" s="17">
        <v>80000</v>
      </c>
      <c r="K584" s="64"/>
      <c r="L584" s="35" t="s">
        <v>137</v>
      </c>
      <c r="M584" s="64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/>
      <c r="Z584" s="16">
        <f t="shared" si="19"/>
        <v>75000</v>
      </c>
      <c r="AA584" s="19"/>
      <c r="AB584" s="19"/>
      <c r="AC584" s="19"/>
      <c r="AD584" s="19"/>
      <c r="AE584" s="20" t="s">
        <v>3472</v>
      </c>
      <c r="AF584" s="20" t="s">
        <v>3472</v>
      </c>
      <c r="AG584" s="19" t="s">
        <v>3467</v>
      </c>
      <c r="AH584" s="20" t="s">
        <v>1385</v>
      </c>
      <c r="AI584" s="20" t="s">
        <v>1570</v>
      </c>
      <c r="AJ584" s="16"/>
      <c r="AK584" s="16"/>
      <c r="AL584" s="16">
        <f t="shared" si="21"/>
        <v>80000</v>
      </c>
      <c r="AM584" s="19" t="s">
        <v>1389</v>
      </c>
      <c r="AN584" s="19" t="s">
        <v>1389</v>
      </c>
      <c r="AO584" s="19"/>
      <c r="AP584" s="19"/>
      <c r="AQ584" s="19"/>
      <c r="AR584" s="19"/>
      <c r="AS584" s="19"/>
      <c r="AT584" s="19"/>
    </row>
    <row r="585" spans="1:46" s="23" customFormat="1" ht="72" hidden="1" x14ac:dyDescent="0.2">
      <c r="A585" s="19" t="s">
        <v>48</v>
      </c>
      <c r="B585" s="19" t="s">
        <v>277</v>
      </c>
      <c r="C585" s="19" t="s">
        <v>276</v>
      </c>
      <c r="D585" s="19" t="s">
        <v>10</v>
      </c>
      <c r="E585" s="19" t="s">
        <v>311</v>
      </c>
      <c r="F585" s="28" t="s">
        <v>2155</v>
      </c>
      <c r="G585" s="19" t="s">
        <v>884</v>
      </c>
      <c r="H585" s="18" t="s">
        <v>414</v>
      </c>
      <c r="I585" s="18" t="s">
        <v>271</v>
      </c>
      <c r="J585" s="17">
        <v>154000</v>
      </c>
      <c r="K585" s="64"/>
      <c r="L585" s="35" t="s">
        <v>137</v>
      </c>
      <c r="M585" s="64"/>
      <c r="N585" s="19" t="s">
        <v>1390</v>
      </c>
      <c r="O585" s="19"/>
      <c r="P585" s="19"/>
      <c r="Q585" s="19" t="s">
        <v>2443</v>
      </c>
      <c r="R585" s="19" t="s">
        <v>1295</v>
      </c>
      <c r="S585" s="18" t="s">
        <v>108</v>
      </c>
      <c r="T585" s="19"/>
      <c r="U585" s="19"/>
      <c r="V585" s="19"/>
      <c r="W585" s="16"/>
      <c r="X585" s="18" t="s">
        <v>1376</v>
      </c>
      <c r="Y585" s="46"/>
      <c r="Z585" s="16">
        <f t="shared" si="19"/>
        <v>0</v>
      </c>
      <c r="AA585" s="19"/>
      <c r="AB585" s="19"/>
      <c r="AC585" s="19"/>
      <c r="AD585" s="19"/>
      <c r="AE585" s="20" t="s">
        <v>1385</v>
      </c>
      <c r="AF585" s="20" t="s">
        <v>3470</v>
      </c>
      <c r="AG585" s="19" t="s">
        <v>3467</v>
      </c>
      <c r="AH585" s="20" t="s">
        <v>1391</v>
      </c>
      <c r="AI585" s="20" t="s">
        <v>1571</v>
      </c>
      <c r="AJ585" s="16"/>
      <c r="AK585" s="16"/>
      <c r="AL585" s="16">
        <f t="shared" si="21"/>
        <v>154000</v>
      </c>
      <c r="AM585" s="19" t="s">
        <v>1379</v>
      </c>
      <c r="AN585" s="19" t="s">
        <v>1379</v>
      </c>
      <c r="AO585" s="19"/>
      <c r="AP585" s="19"/>
      <c r="AQ585" s="19"/>
      <c r="AR585" s="19"/>
      <c r="AS585" s="19"/>
      <c r="AT585" s="19"/>
    </row>
    <row r="586" spans="1:46" s="23" customFormat="1" ht="72" hidden="1" x14ac:dyDescent="0.2">
      <c r="A586" s="19" t="s">
        <v>48</v>
      </c>
      <c r="B586" s="19" t="s">
        <v>277</v>
      </c>
      <c r="C586" s="19" t="s">
        <v>276</v>
      </c>
      <c r="D586" s="19" t="s">
        <v>10</v>
      </c>
      <c r="E586" s="19" t="s">
        <v>311</v>
      </c>
      <c r="F586" s="28" t="s">
        <v>2156</v>
      </c>
      <c r="G586" s="19" t="s">
        <v>885</v>
      </c>
      <c r="H586" s="18" t="s">
        <v>305</v>
      </c>
      <c r="I586" s="18" t="s">
        <v>271</v>
      </c>
      <c r="J586" s="17">
        <v>1230000</v>
      </c>
      <c r="K586" s="64"/>
      <c r="L586" s="35" t="s">
        <v>137</v>
      </c>
      <c r="M586" s="64"/>
      <c r="N586" s="19" t="s">
        <v>1390</v>
      </c>
      <c r="O586" s="19"/>
      <c r="P586" s="19"/>
      <c r="Q586" s="19" t="s">
        <v>2443</v>
      </c>
      <c r="R586" s="19" t="s">
        <v>1295</v>
      </c>
      <c r="S586" s="18" t="s">
        <v>108</v>
      </c>
      <c r="T586" s="19"/>
      <c r="U586" s="19"/>
      <c r="V586" s="19"/>
      <c r="W586" s="19"/>
      <c r="X586" s="18" t="s">
        <v>1376</v>
      </c>
      <c r="Y586" s="46"/>
      <c r="Z586" s="16">
        <f t="shared" si="19"/>
        <v>0</v>
      </c>
      <c r="AA586" s="19"/>
      <c r="AB586" s="19"/>
      <c r="AC586" s="19"/>
      <c r="AD586" s="19"/>
      <c r="AE586" s="20" t="s">
        <v>1385</v>
      </c>
      <c r="AF586" s="20" t="s">
        <v>3470</v>
      </c>
      <c r="AG586" s="19" t="s">
        <v>3467</v>
      </c>
      <c r="AH586" s="20" t="s">
        <v>1391</v>
      </c>
      <c r="AI586" s="20" t="s">
        <v>1571</v>
      </c>
      <c r="AJ586" s="16"/>
      <c r="AK586" s="16"/>
      <c r="AL586" s="16">
        <f t="shared" si="21"/>
        <v>1230000</v>
      </c>
      <c r="AM586" s="19" t="s">
        <v>1379</v>
      </c>
      <c r="AN586" s="19" t="s">
        <v>1379</v>
      </c>
      <c r="AO586" s="19"/>
      <c r="AP586" s="19"/>
      <c r="AQ586" s="19"/>
      <c r="AR586" s="19"/>
      <c r="AS586" s="19"/>
      <c r="AT586" s="19"/>
    </row>
    <row r="587" spans="1:46" s="23" customFormat="1" ht="72" hidden="1" x14ac:dyDescent="0.2">
      <c r="A587" s="19" t="s">
        <v>48</v>
      </c>
      <c r="B587" s="19" t="s">
        <v>277</v>
      </c>
      <c r="C587" s="19" t="s">
        <v>276</v>
      </c>
      <c r="D587" s="19" t="s">
        <v>10</v>
      </c>
      <c r="E587" s="19" t="s">
        <v>311</v>
      </c>
      <c r="F587" s="28" t="s">
        <v>2157</v>
      </c>
      <c r="G587" s="19" t="s">
        <v>886</v>
      </c>
      <c r="H587" s="18" t="s">
        <v>319</v>
      </c>
      <c r="I587" s="18" t="s">
        <v>271</v>
      </c>
      <c r="J587" s="17">
        <v>88000</v>
      </c>
      <c r="K587" s="64"/>
      <c r="L587" s="35" t="s">
        <v>137</v>
      </c>
      <c r="M587" s="64"/>
      <c r="N587" s="19" t="s">
        <v>1390</v>
      </c>
      <c r="O587" s="19"/>
      <c r="P587" s="19"/>
      <c r="Q587" s="19" t="s">
        <v>2443</v>
      </c>
      <c r="R587" s="19" t="s">
        <v>1295</v>
      </c>
      <c r="S587" s="18" t="s">
        <v>108</v>
      </c>
      <c r="T587" s="19"/>
      <c r="U587" s="19"/>
      <c r="V587" s="19"/>
      <c r="W587" s="19"/>
      <c r="X587" s="18" t="s">
        <v>1376</v>
      </c>
      <c r="Y587" s="46"/>
      <c r="Z587" s="16">
        <f t="shared" si="19"/>
        <v>0</v>
      </c>
      <c r="AA587" s="19"/>
      <c r="AB587" s="19"/>
      <c r="AC587" s="19"/>
      <c r="AD587" s="19"/>
      <c r="AE587" s="20" t="s">
        <v>1385</v>
      </c>
      <c r="AF587" s="20" t="s">
        <v>3470</v>
      </c>
      <c r="AG587" s="19" t="s">
        <v>3467</v>
      </c>
      <c r="AH587" s="20" t="s">
        <v>1391</v>
      </c>
      <c r="AI587" s="20" t="s">
        <v>1571</v>
      </c>
      <c r="AJ587" s="16"/>
      <c r="AK587" s="16"/>
      <c r="AL587" s="16">
        <f t="shared" si="21"/>
        <v>88000</v>
      </c>
      <c r="AM587" s="19" t="s">
        <v>1379</v>
      </c>
      <c r="AN587" s="19" t="s">
        <v>1379</v>
      </c>
      <c r="AO587" s="19"/>
      <c r="AP587" s="19"/>
      <c r="AQ587" s="19"/>
      <c r="AR587" s="19"/>
      <c r="AS587" s="19"/>
      <c r="AT587" s="19"/>
    </row>
    <row r="588" spans="1:46" s="23" customFormat="1" ht="108" hidden="1" x14ac:dyDescent="0.2">
      <c r="A588" s="19" t="s">
        <v>48</v>
      </c>
      <c r="B588" s="19" t="s">
        <v>277</v>
      </c>
      <c r="C588" s="19" t="s">
        <v>276</v>
      </c>
      <c r="D588" s="19" t="s">
        <v>10</v>
      </c>
      <c r="E588" s="19" t="s">
        <v>311</v>
      </c>
      <c r="F588" s="28" t="s">
        <v>2158</v>
      </c>
      <c r="G588" s="19" t="s">
        <v>887</v>
      </c>
      <c r="H588" s="18" t="s">
        <v>888</v>
      </c>
      <c r="I588" s="18" t="s">
        <v>889</v>
      </c>
      <c r="J588" s="17">
        <v>197600</v>
      </c>
      <c r="K588" s="64"/>
      <c r="L588" s="35" t="s">
        <v>137</v>
      </c>
      <c r="M588" s="64"/>
      <c r="N588" s="19" t="s">
        <v>1390</v>
      </c>
      <c r="O588" s="19"/>
      <c r="P588" s="19"/>
      <c r="Q588" s="19" t="s">
        <v>2443</v>
      </c>
      <c r="R588" s="19" t="s">
        <v>1295</v>
      </c>
      <c r="S588" s="18" t="s">
        <v>108</v>
      </c>
      <c r="T588" s="19"/>
      <c r="U588" s="19"/>
      <c r="V588" s="19"/>
      <c r="W588" s="19"/>
      <c r="X588" s="18" t="s">
        <v>1376</v>
      </c>
      <c r="Y588" s="46"/>
      <c r="Z588" s="16">
        <f t="shared" si="19"/>
        <v>0</v>
      </c>
      <c r="AA588" s="19"/>
      <c r="AB588" s="19"/>
      <c r="AC588" s="19"/>
      <c r="AD588" s="19"/>
      <c r="AE588" s="20" t="s">
        <v>1385</v>
      </c>
      <c r="AF588" s="20" t="s">
        <v>3470</v>
      </c>
      <c r="AG588" s="19" t="s">
        <v>3467</v>
      </c>
      <c r="AH588" s="20" t="s">
        <v>1391</v>
      </c>
      <c r="AI588" s="20" t="s">
        <v>1571</v>
      </c>
      <c r="AJ588" s="16"/>
      <c r="AK588" s="16"/>
      <c r="AL588" s="16">
        <f t="shared" si="21"/>
        <v>197600</v>
      </c>
      <c r="AM588" s="19" t="s">
        <v>1379</v>
      </c>
      <c r="AN588" s="19" t="s">
        <v>1379</v>
      </c>
      <c r="AO588" s="19"/>
      <c r="AP588" s="19"/>
      <c r="AQ588" s="19"/>
      <c r="AR588" s="19"/>
      <c r="AS588" s="19"/>
      <c r="AT588" s="19"/>
    </row>
    <row r="589" spans="1:46" s="23" customFormat="1" ht="72" hidden="1" x14ac:dyDescent="0.2">
      <c r="A589" s="19" t="s">
        <v>48</v>
      </c>
      <c r="B589" s="19" t="s">
        <v>277</v>
      </c>
      <c r="C589" s="19" t="s">
        <v>276</v>
      </c>
      <c r="D589" s="19" t="s">
        <v>10</v>
      </c>
      <c r="E589" s="19" t="s">
        <v>311</v>
      </c>
      <c r="F589" s="28" t="s">
        <v>2159</v>
      </c>
      <c r="G589" s="19" t="s">
        <v>890</v>
      </c>
      <c r="H589" s="18" t="s">
        <v>270</v>
      </c>
      <c r="I589" s="18" t="s">
        <v>274</v>
      </c>
      <c r="J589" s="17">
        <v>466000</v>
      </c>
      <c r="K589" s="64"/>
      <c r="L589" s="35" t="s">
        <v>137</v>
      </c>
      <c r="M589" s="64"/>
      <c r="N589" s="19" t="s">
        <v>1390</v>
      </c>
      <c r="O589" s="19"/>
      <c r="P589" s="19"/>
      <c r="Q589" s="19" t="s">
        <v>2443</v>
      </c>
      <c r="R589" s="19" t="s">
        <v>1295</v>
      </c>
      <c r="S589" s="18" t="s">
        <v>108</v>
      </c>
      <c r="T589" s="19"/>
      <c r="U589" s="19"/>
      <c r="V589" s="19"/>
      <c r="W589" s="19"/>
      <c r="X589" s="18" t="s">
        <v>1376</v>
      </c>
      <c r="Y589" s="46"/>
      <c r="Z589" s="16">
        <f t="shared" si="19"/>
        <v>0</v>
      </c>
      <c r="AA589" s="19"/>
      <c r="AB589" s="19"/>
      <c r="AC589" s="19"/>
      <c r="AD589" s="19"/>
      <c r="AE589" s="20" t="s">
        <v>1385</v>
      </c>
      <c r="AF589" s="20" t="s">
        <v>3470</v>
      </c>
      <c r="AG589" s="19" t="s">
        <v>3467</v>
      </c>
      <c r="AH589" s="20" t="s">
        <v>1391</v>
      </c>
      <c r="AI589" s="20" t="s">
        <v>1571</v>
      </c>
      <c r="AJ589" s="16"/>
      <c r="AK589" s="16"/>
      <c r="AL589" s="16">
        <f t="shared" si="21"/>
        <v>466000</v>
      </c>
      <c r="AM589" s="19" t="s">
        <v>1379</v>
      </c>
      <c r="AN589" s="19" t="s">
        <v>1379</v>
      </c>
      <c r="AO589" s="19"/>
      <c r="AP589" s="19"/>
      <c r="AQ589" s="19"/>
      <c r="AR589" s="19"/>
      <c r="AS589" s="19"/>
      <c r="AT589" s="19"/>
    </row>
    <row r="590" spans="1:46" s="23" customFormat="1" ht="72" hidden="1" x14ac:dyDescent="0.2">
      <c r="A590" s="19" t="s">
        <v>48</v>
      </c>
      <c r="B590" s="19" t="s">
        <v>277</v>
      </c>
      <c r="C590" s="19" t="s">
        <v>276</v>
      </c>
      <c r="D590" s="19" t="s">
        <v>10</v>
      </c>
      <c r="E590" s="19" t="s">
        <v>311</v>
      </c>
      <c r="F590" s="28" t="s">
        <v>2160</v>
      </c>
      <c r="G590" s="19" t="s">
        <v>891</v>
      </c>
      <c r="H590" s="18" t="s">
        <v>270</v>
      </c>
      <c r="I590" s="18" t="s">
        <v>271</v>
      </c>
      <c r="J590" s="17">
        <v>18000</v>
      </c>
      <c r="K590" s="64"/>
      <c r="L590" s="35" t="s">
        <v>137</v>
      </c>
      <c r="M590" s="64"/>
      <c r="N590" s="19" t="s">
        <v>1390</v>
      </c>
      <c r="O590" s="19"/>
      <c r="P590" s="19"/>
      <c r="Q590" s="19" t="s">
        <v>2443</v>
      </c>
      <c r="R590" s="19" t="s">
        <v>1295</v>
      </c>
      <c r="S590" s="18" t="s">
        <v>108</v>
      </c>
      <c r="T590" s="19"/>
      <c r="U590" s="19"/>
      <c r="V590" s="19"/>
      <c r="W590" s="19"/>
      <c r="X590" s="18" t="s">
        <v>1376</v>
      </c>
      <c r="Y590" s="46"/>
      <c r="Z590" s="16">
        <f t="shared" si="19"/>
        <v>0</v>
      </c>
      <c r="AA590" s="19"/>
      <c r="AB590" s="19"/>
      <c r="AC590" s="19"/>
      <c r="AD590" s="19"/>
      <c r="AE590" s="20" t="s">
        <v>1385</v>
      </c>
      <c r="AF590" s="20" t="s">
        <v>3470</v>
      </c>
      <c r="AG590" s="19" t="s">
        <v>3467</v>
      </c>
      <c r="AH590" s="20" t="s">
        <v>1391</v>
      </c>
      <c r="AI590" s="20" t="s">
        <v>1571</v>
      </c>
      <c r="AJ590" s="16"/>
      <c r="AK590" s="16"/>
      <c r="AL590" s="16">
        <f t="shared" si="21"/>
        <v>18000</v>
      </c>
      <c r="AM590" s="19" t="s">
        <v>1379</v>
      </c>
      <c r="AN590" s="19" t="s">
        <v>1379</v>
      </c>
      <c r="AO590" s="19"/>
      <c r="AP590" s="19"/>
      <c r="AQ590" s="19"/>
      <c r="AR590" s="19"/>
      <c r="AS590" s="19"/>
      <c r="AT590" s="19"/>
    </row>
    <row r="591" spans="1:46" s="23" customFormat="1" ht="144" hidden="1" x14ac:dyDescent="0.2">
      <c r="A591" s="19" t="s">
        <v>48</v>
      </c>
      <c r="B591" s="19" t="s">
        <v>277</v>
      </c>
      <c r="C591" s="19" t="s">
        <v>17</v>
      </c>
      <c r="D591" s="19" t="s">
        <v>1565</v>
      </c>
      <c r="E591" s="19" t="s">
        <v>454</v>
      </c>
      <c r="F591" s="28" t="s">
        <v>2161</v>
      </c>
      <c r="G591" s="19" t="s">
        <v>1116</v>
      </c>
      <c r="H591" s="18" t="s">
        <v>270</v>
      </c>
      <c r="I591" s="18" t="s">
        <v>631</v>
      </c>
      <c r="J591" s="17">
        <v>11600000</v>
      </c>
      <c r="K591" s="64"/>
      <c r="L591" s="35" t="s">
        <v>137</v>
      </c>
      <c r="M591" s="64"/>
      <c r="N591" s="19"/>
      <c r="O591" s="19"/>
      <c r="P591" s="19"/>
      <c r="Q591" s="19"/>
      <c r="R591" s="19"/>
      <c r="S591" s="18" t="s">
        <v>108</v>
      </c>
      <c r="T591" s="19"/>
      <c r="U591" s="19"/>
      <c r="V591" s="19"/>
      <c r="W591" s="19"/>
      <c r="X591" s="18" t="s">
        <v>1376</v>
      </c>
      <c r="Y591" s="46"/>
      <c r="Z591" s="16">
        <f t="shared" si="19"/>
        <v>0</v>
      </c>
      <c r="AA591" s="19"/>
      <c r="AB591" s="19"/>
      <c r="AC591" s="19"/>
      <c r="AD591" s="19"/>
      <c r="AE591" s="20" t="s">
        <v>1392</v>
      </c>
      <c r="AF591" s="20" t="s">
        <v>3474</v>
      </c>
      <c r="AG591" s="19" t="s">
        <v>3467</v>
      </c>
      <c r="AH591" s="20" t="s">
        <v>1392</v>
      </c>
      <c r="AI591" s="20" t="s">
        <v>1568</v>
      </c>
      <c r="AJ591" s="16"/>
      <c r="AK591" s="16"/>
      <c r="AL591" s="16">
        <f t="shared" si="21"/>
        <v>11600000</v>
      </c>
      <c r="AM591" s="19" t="s">
        <v>3089</v>
      </c>
      <c r="AN591" s="19" t="s">
        <v>3090</v>
      </c>
      <c r="AO591" s="19"/>
      <c r="AP591" s="19"/>
      <c r="AQ591" s="19"/>
      <c r="AR591" s="19"/>
      <c r="AS591" s="19"/>
      <c r="AT591" s="19" t="s">
        <v>3091</v>
      </c>
    </row>
    <row r="592" spans="1:46" s="23" customFormat="1" ht="74.25" hidden="1" customHeight="1" x14ac:dyDescent="0.2">
      <c r="A592" s="19" t="s">
        <v>48</v>
      </c>
      <c r="B592" s="19" t="s">
        <v>277</v>
      </c>
      <c r="C592" s="19" t="s">
        <v>17</v>
      </c>
      <c r="D592" s="19" t="s">
        <v>34</v>
      </c>
      <c r="E592" s="19" t="s">
        <v>454</v>
      </c>
      <c r="F592" s="28" t="s">
        <v>2162</v>
      </c>
      <c r="G592" s="19" t="s">
        <v>1118</v>
      </c>
      <c r="H592" s="18" t="s">
        <v>270</v>
      </c>
      <c r="I592" s="18" t="s">
        <v>1119</v>
      </c>
      <c r="J592" s="17">
        <v>3900000</v>
      </c>
      <c r="K592" s="64"/>
      <c r="L592" s="35" t="s">
        <v>137</v>
      </c>
      <c r="M592" s="64"/>
      <c r="N592" s="19" t="s">
        <v>1393</v>
      </c>
      <c r="O592" s="19"/>
      <c r="P592" s="19"/>
      <c r="Q592" s="19" t="s">
        <v>1394</v>
      </c>
      <c r="R592" s="19" t="s">
        <v>12</v>
      </c>
      <c r="S592" s="18" t="s">
        <v>108</v>
      </c>
      <c r="T592" s="19"/>
      <c r="U592" s="19"/>
      <c r="V592" s="19"/>
      <c r="W592" s="19"/>
      <c r="X592" s="18" t="s">
        <v>1261</v>
      </c>
      <c r="Y592" s="46"/>
      <c r="Z592" s="16">
        <f t="shared" si="19"/>
        <v>0</v>
      </c>
      <c r="AA592" s="19"/>
      <c r="AB592" s="19"/>
      <c r="AC592" s="19"/>
      <c r="AD592" s="19"/>
      <c r="AE592" s="20" t="s">
        <v>1385</v>
      </c>
      <c r="AF592" s="20" t="s">
        <v>3470</v>
      </c>
      <c r="AG592" s="19" t="s">
        <v>3467</v>
      </c>
      <c r="AH592" s="20" t="s">
        <v>1385</v>
      </c>
      <c r="AI592" s="20" t="s">
        <v>1570</v>
      </c>
      <c r="AJ592" s="16"/>
      <c r="AK592" s="16"/>
      <c r="AL592" s="16">
        <f t="shared" si="21"/>
        <v>3900000</v>
      </c>
      <c r="AM592" s="19" t="s">
        <v>1395</v>
      </c>
      <c r="AN592" s="19" t="s">
        <v>1395</v>
      </c>
      <c r="AO592" s="19"/>
      <c r="AP592" s="19"/>
      <c r="AQ592" s="19"/>
      <c r="AR592" s="19"/>
      <c r="AS592" s="19"/>
      <c r="AT592" s="19"/>
    </row>
    <row r="593" spans="1:46" s="23" customFormat="1" ht="74.25" hidden="1" customHeight="1" x14ac:dyDescent="0.2">
      <c r="A593" s="19" t="s">
        <v>48</v>
      </c>
      <c r="B593" s="19" t="s">
        <v>277</v>
      </c>
      <c r="C593" s="19" t="s">
        <v>17</v>
      </c>
      <c r="D593" s="19" t="s">
        <v>34</v>
      </c>
      <c r="E593" s="19" t="s">
        <v>454</v>
      </c>
      <c r="F593" s="28" t="s">
        <v>2163</v>
      </c>
      <c r="G593" s="19" t="s">
        <v>1120</v>
      </c>
      <c r="H593" s="18" t="s">
        <v>270</v>
      </c>
      <c r="I593" s="18" t="s">
        <v>1119</v>
      </c>
      <c r="J593" s="17">
        <v>1600000</v>
      </c>
      <c r="K593" s="64"/>
      <c r="L593" s="35" t="s">
        <v>137</v>
      </c>
      <c r="M593" s="64"/>
      <c r="N593" s="19" t="s">
        <v>1396</v>
      </c>
      <c r="O593" s="19"/>
      <c r="P593" s="19"/>
      <c r="Q593" s="19" t="s">
        <v>1394</v>
      </c>
      <c r="R593" s="19" t="s">
        <v>12</v>
      </c>
      <c r="S593" s="18" t="s">
        <v>108</v>
      </c>
      <c r="T593" s="19"/>
      <c r="U593" s="19"/>
      <c r="V593" s="19"/>
      <c r="W593" s="19"/>
      <c r="X593" s="18" t="s">
        <v>1261</v>
      </c>
      <c r="Y593" s="46"/>
      <c r="Z593" s="16">
        <f t="shared" si="19"/>
        <v>0</v>
      </c>
      <c r="AA593" s="19"/>
      <c r="AB593" s="19"/>
      <c r="AC593" s="19"/>
      <c r="AD593" s="19"/>
      <c r="AE593" s="20" t="s">
        <v>1385</v>
      </c>
      <c r="AF593" s="20" t="s">
        <v>3470</v>
      </c>
      <c r="AG593" s="19" t="s">
        <v>3467</v>
      </c>
      <c r="AH593" s="20" t="s">
        <v>1391</v>
      </c>
      <c r="AI593" s="20" t="s">
        <v>1571</v>
      </c>
      <c r="AJ593" s="16"/>
      <c r="AK593" s="16"/>
      <c r="AL593" s="16">
        <f t="shared" si="21"/>
        <v>1600000</v>
      </c>
      <c r="AM593" s="19" t="s">
        <v>1397</v>
      </c>
      <c r="AN593" s="19" t="s">
        <v>1397</v>
      </c>
      <c r="AO593" s="19"/>
      <c r="AP593" s="19"/>
      <c r="AQ593" s="19"/>
      <c r="AR593" s="19"/>
      <c r="AS593" s="19"/>
      <c r="AT593" s="19"/>
    </row>
    <row r="594" spans="1:46" s="23" customFormat="1" ht="74.25" hidden="1" customHeight="1" x14ac:dyDescent="0.2">
      <c r="A594" s="19" t="s">
        <v>48</v>
      </c>
      <c r="B594" s="19" t="s">
        <v>277</v>
      </c>
      <c r="C594" s="19" t="s">
        <v>17</v>
      </c>
      <c r="D594" s="19" t="s">
        <v>34</v>
      </c>
      <c r="E594" s="19" t="s">
        <v>454</v>
      </c>
      <c r="F594" s="28" t="s">
        <v>2164</v>
      </c>
      <c r="G594" s="19" t="s">
        <v>1121</v>
      </c>
      <c r="H594" s="18" t="s">
        <v>270</v>
      </c>
      <c r="I594" s="18" t="s">
        <v>1122</v>
      </c>
      <c r="J594" s="17">
        <v>1800000</v>
      </c>
      <c r="K594" s="64"/>
      <c r="L594" s="35" t="s">
        <v>137</v>
      </c>
      <c r="M594" s="64"/>
      <c r="N594" s="19"/>
      <c r="O594" s="19"/>
      <c r="P594" s="19"/>
      <c r="Q594" s="19"/>
      <c r="R594" s="19"/>
      <c r="S594" s="18" t="s">
        <v>108</v>
      </c>
      <c r="T594" s="19"/>
      <c r="U594" s="19"/>
      <c r="V594" s="19"/>
      <c r="W594" s="19"/>
      <c r="X594" s="18"/>
      <c r="Y594" s="46"/>
      <c r="Z594" s="16">
        <f t="shared" si="19"/>
        <v>0</v>
      </c>
      <c r="AA594" s="19"/>
      <c r="AB594" s="19"/>
      <c r="AC594" s="19"/>
      <c r="AD594" s="19"/>
      <c r="AE594" s="20" t="s">
        <v>3088</v>
      </c>
      <c r="AF594" s="20" t="s">
        <v>3477</v>
      </c>
      <c r="AG594" s="19" t="s">
        <v>3467</v>
      </c>
      <c r="AH594" s="20" t="s">
        <v>1392</v>
      </c>
      <c r="AI594" s="20" t="s">
        <v>1568</v>
      </c>
      <c r="AJ594" s="16"/>
      <c r="AK594" s="16"/>
      <c r="AL594" s="16">
        <f t="shared" si="21"/>
        <v>1800000</v>
      </c>
      <c r="AM594" s="19" t="s">
        <v>3092</v>
      </c>
      <c r="AN594" s="19" t="s">
        <v>3093</v>
      </c>
      <c r="AO594" s="19"/>
      <c r="AP594" s="19"/>
      <c r="AQ594" s="19"/>
      <c r="AR594" s="19"/>
      <c r="AS594" s="19"/>
      <c r="AT594" s="19" t="s">
        <v>3094</v>
      </c>
    </row>
    <row r="595" spans="1:46" s="23" customFormat="1" ht="72" hidden="1" x14ac:dyDescent="0.25">
      <c r="A595" s="19" t="s">
        <v>49</v>
      </c>
      <c r="B595" s="19" t="s">
        <v>277</v>
      </c>
      <c r="C595" s="19" t="s">
        <v>276</v>
      </c>
      <c r="D595" s="19" t="s">
        <v>11</v>
      </c>
      <c r="E595" s="19" t="s">
        <v>454</v>
      </c>
      <c r="F595" s="28" t="s">
        <v>2165</v>
      </c>
      <c r="G595" s="19" t="s">
        <v>892</v>
      </c>
      <c r="H595" s="18" t="s">
        <v>267</v>
      </c>
      <c r="I595" s="18" t="s">
        <v>274</v>
      </c>
      <c r="J595" s="17">
        <v>51000</v>
      </c>
      <c r="K595" s="64"/>
      <c r="L595" s="64"/>
      <c r="M595" s="35" t="s">
        <v>137</v>
      </c>
      <c r="N595" s="19"/>
      <c r="O595" s="19" t="s">
        <v>3095</v>
      </c>
      <c r="P595" s="48">
        <v>242236</v>
      </c>
      <c r="Q595" s="152" t="s">
        <v>3096</v>
      </c>
      <c r="R595" s="48" t="s">
        <v>1295</v>
      </c>
      <c r="S595" s="48" t="s">
        <v>65</v>
      </c>
      <c r="T595" s="48"/>
      <c r="U595" s="19"/>
      <c r="V595" s="71" t="s">
        <v>3097</v>
      </c>
      <c r="W595" s="74">
        <v>50040</v>
      </c>
      <c r="X595" s="140">
        <v>1</v>
      </c>
      <c r="Y595" s="128">
        <v>23105</v>
      </c>
      <c r="Z595" s="74">
        <v>50040</v>
      </c>
      <c r="AA595" s="19"/>
      <c r="AB595" s="19"/>
      <c r="AC595" s="19"/>
      <c r="AD595" s="19"/>
      <c r="AE595" s="52" t="s">
        <v>3098</v>
      </c>
      <c r="AF595" s="20" t="s">
        <v>3472</v>
      </c>
      <c r="AG595" s="19" t="s">
        <v>3467</v>
      </c>
      <c r="AH595" s="52" t="s">
        <v>1399</v>
      </c>
      <c r="AI595" s="19" t="s">
        <v>1570</v>
      </c>
      <c r="AJ595" s="16"/>
      <c r="AK595" s="16"/>
      <c r="AL595" s="16">
        <f t="shared" si="21"/>
        <v>51000</v>
      </c>
      <c r="AM595" s="48">
        <v>23079</v>
      </c>
      <c r="AN595" s="48">
        <v>23082</v>
      </c>
      <c r="AO595" s="48">
        <v>23086</v>
      </c>
      <c r="AP595" s="48">
        <v>23087</v>
      </c>
      <c r="AQ595" s="48">
        <v>23090</v>
      </c>
      <c r="AR595" s="17">
        <v>51000</v>
      </c>
      <c r="AS595" s="19"/>
      <c r="AT595" s="52"/>
    </row>
    <row r="596" spans="1:46" s="23" customFormat="1" ht="72" hidden="1" x14ac:dyDescent="0.25">
      <c r="A596" s="19" t="s">
        <v>49</v>
      </c>
      <c r="B596" s="19" t="s">
        <v>277</v>
      </c>
      <c r="C596" s="19" t="s">
        <v>276</v>
      </c>
      <c r="D596" s="19" t="s">
        <v>11</v>
      </c>
      <c r="E596" s="19" t="s">
        <v>454</v>
      </c>
      <c r="F596" s="28" t="s">
        <v>2166</v>
      </c>
      <c r="G596" s="19" t="s">
        <v>893</v>
      </c>
      <c r="H596" s="18" t="s">
        <v>894</v>
      </c>
      <c r="I596" s="18" t="s">
        <v>268</v>
      </c>
      <c r="J596" s="17">
        <v>160000</v>
      </c>
      <c r="K596" s="64"/>
      <c r="L596" s="64"/>
      <c r="M596" s="35" t="s">
        <v>137</v>
      </c>
      <c r="N596" s="19"/>
      <c r="O596" s="19" t="s">
        <v>3095</v>
      </c>
      <c r="P596" s="48">
        <v>242236</v>
      </c>
      <c r="Q596" s="153" t="s">
        <v>3096</v>
      </c>
      <c r="R596" s="48" t="s">
        <v>1295</v>
      </c>
      <c r="S596" s="48" t="s">
        <v>65</v>
      </c>
      <c r="T596" s="48"/>
      <c r="U596" s="19"/>
      <c r="V596" s="71" t="s">
        <v>3097</v>
      </c>
      <c r="W596" s="74">
        <v>160000</v>
      </c>
      <c r="X596" s="140">
        <v>1</v>
      </c>
      <c r="Y596" s="128">
        <v>23105</v>
      </c>
      <c r="Z596" s="74">
        <v>160000</v>
      </c>
      <c r="AA596" s="19"/>
      <c r="AB596" s="19"/>
      <c r="AC596" s="19"/>
      <c r="AD596" s="19"/>
      <c r="AE596" s="52" t="s">
        <v>3098</v>
      </c>
      <c r="AF596" s="19" t="s">
        <v>2457</v>
      </c>
      <c r="AG596" s="19" t="s">
        <v>2457</v>
      </c>
      <c r="AH596" s="52" t="s">
        <v>1399</v>
      </c>
      <c r="AI596" s="19" t="s">
        <v>1570</v>
      </c>
      <c r="AJ596" s="16"/>
      <c r="AK596" s="17">
        <v>160000</v>
      </c>
      <c r="AL596" s="16">
        <f t="shared" si="21"/>
        <v>0</v>
      </c>
      <c r="AM596" s="48">
        <v>23079</v>
      </c>
      <c r="AN596" s="48">
        <v>23082</v>
      </c>
      <c r="AO596" s="48">
        <v>23086</v>
      </c>
      <c r="AP596" s="48">
        <v>23087</v>
      </c>
      <c r="AQ596" s="48">
        <v>23090</v>
      </c>
      <c r="AR596" s="17">
        <v>160000</v>
      </c>
      <c r="AS596" s="19"/>
      <c r="AT596" s="52"/>
    </row>
    <row r="597" spans="1:46" s="23" customFormat="1" ht="72" hidden="1" x14ac:dyDescent="0.25">
      <c r="A597" s="19" t="s">
        <v>49</v>
      </c>
      <c r="B597" s="19" t="s">
        <v>277</v>
      </c>
      <c r="C597" s="19" t="s">
        <v>276</v>
      </c>
      <c r="D597" s="19" t="s">
        <v>11</v>
      </c>
      <c r="E597" s="19" t="s">
        <v>454</v>
      </c>
      <c r="F597" s="28" t="s">
        <v>2167</v>
      </c>
      <c r="G597" s="19" t="s">
        <v>895</v>
      </c>
      <c r="H597" s="18" t="s">
        <v>896</v>
      </c>
      <c r="I597" s="18" t="s">
        <v>268</v>
      </c>
      <c r="J597" s="17">
        <v>300000</v>
      </c>
      <c r="K597" s="64"/>
      <c r="L597" s="64"/>
      <c r="M597" s="35" t="s">
        <v>137</v>
      </c>
      <c r="N597" s="19"/>
      <c r="O597" s="19" t="s">
        <v>1398</v>
      </c>
      <c r="P597" s="48">
        <v>242236</v>
      </c>
      <c r="Q597" s="152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/>
      <c r="AB597" s="19"/>
      <c r="AC597" s="19"/>
      <c r="AD597" s="19"/>
      <c r="AE597" s="52" t="s">
        <v>1399</v>
      </c>
      <c r="AF597" s="20" t="s">
        <v>3470</v>
      </c>
      <c r="AG597" s="19" t="s">
        <v>3467</v>
      </c>
      <c r="AH597" s="52" t="s">
        <v>1399</v>
      </c>
      <c r="AI597" s="19" t="s">
        <v>1570</v>
      </c>
      <c r="AJ597" s="16"/>
      <c r="AK597" s="16"/>
      <c r="AL597" s="16">
        <f t="shared" si="21"/>
        <v>300000</v>
      </c>
      <c r="AM597" s="48">
        <v>23079</v>
      </c>
      <c r="AN597" s="48">
        <v>23082</v>
      </c>
      <c r="AO597" s="48">
        <v>23086</v>
      </c>
      <c r="AP597" s="48">
        <v>23087</v>
      </c>
      <c r="AQ597" s="48">
        <v>23090</v>
      </c>
      <c r="AR597" s="17">
        <v>300000</v>
      </c>
      <c r="AS597" s="19"/>
      <c r="AT597" s="52"/>
    </row>
    <row r="598" spans="1:46" s="23" customFormat="1" ht="72" hidden="1" x14ac:dyDescent="0.25">
      <c r="A598" s="19" t="s">
        <v>49</v>
      </c>
      <c r="B598" s="19" t="s">
        <v>277</v>
      </c>
      <c r="C598" s="19" t="s">
        <v>276</v>
      </c>
      <c r="D598" s="19" t="s">
        <v>11</v>
      </c>
      <c r="E598" s="19" t="s">
        <v>454</v>
      </c>
      <c r="F598" s="28" t="s">
        <v>2168</v>
      </c>
      <c r="G598" s="19" t="s">
        <v>897</v>
      </c>
      <c r="H598" s="18" t="s">
        <v>270</v>
      </c>
      <c r="I598" s="18" t="s">
        <v>271</v>
      </c>
      <c r="J598" s="17">
        <v>180000</v>
      </c>
      <c r="K598" s="64"/>
      <c r="L598" s="64"/>
      <c r="M598" s="35" t="s">
        <v>137</v>
      </c>
      <c r="N598" s="19"/>
      <c r="O598" s="19" t="s">
        <v>1400</v>
      </c>
      <c r="P598" s="48">
        <v>242233</v>
      </c>
      <c r="Q598" s="153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52" t="s">
        <v>3102</v>
      </c>
      <c r="AF598" s="19" t="s">
        <v>2457</v>
      </c>
      <c r="AG598" s="19" t="s">
        <v>2457</v>
      </c>
      <c r="AH598" s="52" t="s">
        <v>1401</v>
      </c>
      <c r="AI598" s="19" t="s">
        <v>1570</v>
      </c>
      <c r="AJ598" s="16"/>
      <c r="AK598" s="17">
        <v>180000</v>
      </c>
      <c r="AL598" s="16">
        <f t="shared" si="21"/>
        <v>0</v>
      </c>
      <c r="AM598" s="48">
        <v>23079</v>
      </c>
      <c r="AN598" s="48">
        <v>23082</v>
      </c>
      <c r="AO598" s="48">
        <v>23086</v>
      </c>
      <c r="AP598" s="48">
        <v>23087</v>
      </c>
      <c r="AQ598" s="48">
        <v>23090</v>
      </c>
      <c r="AR598" s="17">
        <v>180000</v>
      </c>
      <c r="AS598" s="19"/>
      <c r="AT598" s="52"/>
    </row>
    <row r="599" spans="1:46" s="23" customFormat="1" ht="72" hidden="1" x14ac:dyDescent="0.2">
      <c r="A599" s="19" t="s">
        <v>49</v>
      </c>
      <c r="B599" s="19" t="s">
        <v>277</v>
      </c>
      <c r="C599" s="19" t="s">
        <v>276</v>
      </c>
      <c r="D599" s="19" t="s">
        <v>11</v>
      </c>
      <c r="E599" s="19" t="s">
        <v>454</v>
      </c>
      <c r="F599" s="28" t="s">
        <v>2169</v>
      </c>
      <c r="G599" s="19" t="s">
        <v>898</v>
      </c>
      <c r="H599" s="18" t="s">
        <v>319</v>
      </c>
      <c r="I599" s="18" t="s">
        <v>271</v>
      </c>
      <c r="J599" s="17">
        <v>88000</v>
      </c>
      <c r="K599" s="64"/>
      <c r="L599" s="64"/>
      <c r="M599" s="35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/>
      <c r="AB599" s="19"/>
      <c r="AC599" s="19"/>
      <c r="AD599" s="19"/>
      <c r="AE599" s="52" t="s">
        <v>3105</v>
      </c>
      <c r="AF599" s="20" t="s">
        <v>3472</v>
      </c>
      <c r="AG599" s="19" t="s">
        <v>3467</v>
      </c>
      <c r="AH599" s="52" t="s">
        <v>1402</v>
      </c>
      <c r="AI599" s="19" t="s">
        <v>1570</v>
      </c>
      <c r="AJ599" s="16"/>
      <c r="AK599" s="16"/>
      <c r="AL599" s="16">
        <f t="shared" si="21"/>
        <v>88000</v>
      </c>
      <c r="AM599" s="48">
        <v>23079</v>
      </c>
      <c r="AN599" s="48">
        <v>23082</v>
      </c>
      <c r="AO599" s="48">
        <v>23090</v>
      </c>
      <c r="AP599" s="48">
        <v>23093</v>
      </c>
      <c r="AQ599" s="48">
        <v>23096</v>
      </c>
      <c r="AR599" s="17">
        <v>88000</v>
      </c>
      <c r="AS599" s="19"/>
      <c r="AT599" s="52"/>
    </row>
    <row r="600" spans="1:46" s="23" customFormat="1" ht="90" hidden="1" x14ac:dyDescent="0.2">
      <c r="A600" s="19" t="s">
        <v>49</v>
      </c>
      <c r="B600" s="19" t="s">
        <v>277</v>
      </c>
      <c r="C600" s="19" t="s">
        <v>276</v>
      </c>
      <c r="D600" s="19" t="s">
        <v>11</v>
      </c>
      <c r="E600" s="19" t="s">
        <v>454</v>
      </c>
      <c r="F600" s="28" t="s">
        <v>2170</v>
      </c>
      <c r="G600" s="19" t="s">
        <v>899</v>
      </c>
      <c r="H600" s="18" t="s">
        <v>900</v>
      </c>
      <c r="I600" s="18" t="s">
        <v>271</v>
      </c>
      <c r="J600" s="17">
        <v>775600</v>
      </c>
      <c r="K600" s="35" t="s">
        <v>137</v>
      </c>
      <c r="L600" s="64"/>
      <c r="M600" s="64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/>
      <c r="AB600" s="19"/>
      <c r="AC600" s="19"/>
      <c r="AD600" s="19"/>
      <c r="AE600" s="52" t="s">
        <v>3110</v>
      </c>
      <c r="AF600" s="52" t="s">
        <v>3472</v>
      </c>
      <c r="AG600" s="19" t="s">
        <v>3467</v>
      </c>
      <c r="AH600" s="52" t="s">
        <v>1404</v>
      </c>
      <c r="AI600" s="19" t="s">
        <v>1571</v>
      </c>
      <c r="AJ600" s="16"/>
      <c r="AK600" s="16"/>
      <c r="AL600" s="16">
        <f t="shared" si="21"/>
        <v>775600</v>
      </c>
      <c r="AM600" s="48">
        <v>23079</v>
      </c>
      <c r="AN600" s="48">
        <v>23082</v>
      </c>
      <c r="AO600" s="48">
        <v>23110</v>
      </c>
      <c r="AP600" s="48">
        <v>23111</v>
      </c>
      <c r="AQ600" s="48">
        <v>23118</v>
      </c>
      <c r="AR600" s="17">
        <v>775600</v>
      </c>
      <c r="AS600" s="19"/>
      <c r="AT600" s="52"/>
    </row>
    <row r="601" spans="1:46" s="23" customFormat="1" ht="72" hidden="1" x14ac:dyDescent="0.2">
      <c r="A601" s="19" t="s">
        <v>49</v>
      </c>
      <c r="B601" s="19" t="s">
        <v>277</v>
      </c>
      <c r="C601" s="19" t="s">
        <v>276</v>
      </c>
      <c r="D601" s="19" t="s">
        <v>11</v>
      </c>
      <c r="E601" s="19" t="s">
        <v>454</v>
      </c>
      <c r="F601" s="28" t="s">
        <v>2171</v>
      </c>
      <c r="G601" s="19" t="s">
        <v>901</v>
      </c>
      <c r="H601" s="18" t="s">
        <v>269</v>
      </c>
      <c r="I601" s="18" t="s">
        <v>271</v>
      </c>
      <c r="J601" s="17">
        <v>15000</v>
      </c>
      <c r="K601" s="64"/>
      <c r="L601" s="64"/>
      <c r="M601" s="35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/>
      <c r="AB601" s="19"/>
      <c r="AC601" s="19"/>
      <c r="AD601" s="19"/>
      <c r="AE601" s="52" t="s">
        <v>3114</v>
      </c>
      <c r="AF601" s="20" t="s">
        <v>3472</v>
      </c>
      <c r="AG601" s="19" t="s">
        <v>3467</v>
      </c>
      <c r="AH601" s="52" t="s">
        <v>1406</v>
      </c>
      <c r="AI601" s="19" t="s">
        <v>1570</v>
      </c>
      <c r="AJ601" s="16"/>
      <c r="AK601" s="16"/>
      <c r="AL601" s="16">
        <f t="shared" si="21"/>
        <v>15000</v>
      </c>
      <c r="AM601" s="48">
        <v>23079</v>
      </c>
      <c r="AN601" s="48">
        <v>23082</v>
      </c>
      <c r="AO601" s="48">
        <v>23090</v>
      </c>
      <c r="AP601" s="48">
        <v>23093</v>
      </c>
      <c r="AQ601" s="48">
        <v>23096</v>
      </c>
      <c r="AR601" s="17">
        <v>15000</v>
      </c>
      <c r="AS601" s="19"/>
      <c r="AT601" s="52"/>
    </row>
    <row r="602" spans="1:46" s="23" customFormat="1" ht="72" hidden="1" x14ac:dyDescent="0.2">
      <c r="A602" s="19" t="s">
        <v>49</v>
      </c>
      <c r="B602" s="19" t="s">
        <v>277</v>
      </c>
      <c r="C602" s="19" t="s">
        <v>276</v>
      </c>
      <c r="D602" s="19" t="s">
        <v>11</v>
      </c>
      <c r="E602" s="19" t="s">
        <v>454</v>
      </c>
      <c r="F602" s="28" t="s">
        <v>2172</v>
      </c>
      <c r="G602" s="19" t="s">
        <v>902</v>
      </c>
      <c r="H602" s="18" t="s">
        <v>267</v>
      </c>
      <c r="I602" s="18" t="s">
        <v>273</v>
      </c>
      <c r="J602" s="17">
        <v>60000</v>
      </c>
      <c r="K602" s="64"/>
      <c r="L602" s="64"/>
      <c r="M602" s="35" t="s">
        <v>137</v>
      </c>
      <c r="N602" s="19"/>
      <c r="O602" s="19" t="s">
        <v>1398</v>
      </c>
      <c r="P602" s="48">
        <v>242247</v>
      </c>
      <c r="Q602" s="48" t="s">
        <v>3115</v>
      </c>
      <c r="R602" s="48" t="s">
        <v>3116</v>
      </c>
      <c r="S602" s="48" t="s">
        <v>65</v>
      </c>
      <c r="T602" s="48"/>
      <c r="U602" s="19"/>
      <c r="V602" s="71" t="s">
        <v>3117</v>
      </c>
      <c r="W602" s="74">
        <v>60000</v>
      </c>
      <c r="X602" s="18">
        <v>5</v>
      </c>
      <c r="Y602" s="128">
        <v>23116</v>
      </c>
      <c r="Z602" s="74">
        <v>60000</v>
      </c>
      <c r="AA602" s="19"/>
      <c r="AB602" s="19"/>
      <c r="AC602" s="19"/>
      <c r="AD602" s="19"/>
      <c r="AE602" s="52" t="s">
        <v>3118</v>
      </c>
      <c r="AF602" s="20" t="s">
        <v>3472</v>
      </c>
      <c r="AG602" s="19" t="s">
        <v>3467</v>
      </c>
      <c r="AH602" s="52" t="s">
        <v>1399</v>
      </c>
      <c r="AI602" s="19" t="s">
        <v>1570</v>
      </c>
      <c r="AJ602" s="16"/>
      <c r="AK602" s="16"/>
      <c r="AL602" s="16">
        <f t="shared" si="21"/>
        <v>60000</v>
      </c>
      <c r="AM602" s="48">
        <v>23079</v>
      </c>
      <c r="AN602" s="48">
        <v>23082</v>
      </c>
      <c r="AO602" s="48">
        <v>23086</v>
      </c>
      <c r="AP602" s="48">
        <v>23087</v>
      </c>
      <c r="AQ602" s="48">
        <v>23090</v>
      </c>
      <c r="AR602" s="17">
        <v>60000</v>
      </c>
      <c r="AS602" s="19"/>
      <c r="AT602" s="52"/>
    </row>
    <row r="603" spans="1:46" s="23" customFormat="1" ht="72" hidden="1" x14ac:dyDescent="0.25">
      <c r="A603" s="19" t="s">
        <v>49</v>
      </c>
      <c r="B603" s="19" t="s">
        <v>277</v>
      </c>
      <c r="C603" s="19" t="s">
        <v>276</v>
      </c>
      <c r="D603" s="19" t="s">
        <v>11</v>
      </c>
      <c r="E603" s="19" t="s">
        <v>454</v>
      </c>
      <c r="F603" s="28" t="s">
        <v>2173</v>
      </c>
      <c r="G603" s="19" t="s">
        <v>903</v>
      </c>
      <c r="H603" s="18" t="s">
        <v>319</v>
      </c>
      <c r="I603" s="18" t="s">
        <v>273</v>
      </c>
      <c r="J603" s="17">
        <v>60000</v>
      </c>
      <c r="K603" s="64"/>
      <c r="L603" s="64"/>
      <c r="M603" s="35" t="s">
        <v>137</v>
      </c>
      <c r="N603" s="19"/>
      <c r="O603" s="19" t="s">
        <v>1398</v>
      </c>
      <c r="P603" s="48">
        <v>242236</v>
      </c>
      <c r="Q603" s="152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/>
      <c r="AB603" s="19"/>
      <c r="AC603" s="19"/>
      <c r="AD603" s="19"/>
      <c r="AE603" s="52" t="s">
        <v>3098</v>
      </c>
      <c r="AF603" s="20" t="s">
        <v>3472</v>
      </c>
      <c r="AG603" s="19" t="s">
        <v>3467</v>
      </c>
      <c r="AH603" s="52" t="s">
        <v>1399</v>
      </c>
      <c r="AI603" s="19" t="s">
        <v>1570</v>
      </c>
      <c r="AJ603" s="16"/>
      <c r="AK603" s="16"/>
      <c r="AL603" s="16">
        <f t="shared" si="21"/>
        <v>60000</v>
      </c>
      <c r="AM603" s="48">
        <v>23079</v>
      </c>
      <c r="AN603" s="48">
        <v>23082</v>
      </c>
      <c r="AO603" s="48">
        <v>23086</v>
      </c>
      <c r="AP603" s="48">
        <v>23087</v>
      </c>
      <c r="AQ603" s="48">
        <v>23090</v>
      </c>
      <c r="AR603" s="17">
        <v>60000</v>
      </c>
      <c r="AS603" s="19"/>
      <c r="AT603" s="52"/>
    </row>
    <row r="604" spans="1:46" s="23" customFormat="1" ht="72" hidden="1" x14ac:dyDescent="0.25">
      <c r="A604" s="19" t="s">
        <v>49</v>
      </c>
      <c r="B604" s="19" t="s">
        <v>277</v>
      </c>
      <c r="C604" s="19" t="s">
        <v>276</v>
      </c>
      <c r="D604" s="19" t="s">
        <v>11</v>
      </c>
      <c r="E604" s="19" t="s">
        <v>454</v>
      </c>
      <c r="F604" s="28" t="s">
        <v>2174</v>
      </c>
      <c r="G604" s="19" t="s">
        <v>904</v>
      </c>
      <c r="H604" s="18" t="s">
        <v>267</v>
      </c>
      <c r="I604" s="18" t="s">
        <v>274</v>
      </c>
      <c r="J604" s="17">
        <v>48000</v>
      </c>
      <c r="K604" s="64"/>
      <c r="L604" s="64"/>
      <c r="M604" s="35" t="s">
        <v>137</v>
      </c>
      <c r="N604" s="19"/>
      <c r="O604" s="19" t="s">
        <v>1398</v>
      </c>
      <c r="P604" s="48">
        <v>242236</v>
      </c>
      <c r="Q604" s="153" t="s">
        <v>3096</v>
      </c>
      <c r="R604" s="48" t="s">
        <v>1295</v>
      </c>
      <c r="S604" s="48" t="s">
        <v>65</v>
      </c>
      <c r="T604" s="48"/>
      <c r="U604" s="19"/>
      <c r="V604" s="71" t="s">
        <v>3097</v>
      </c>
      <c r="W604" s="74">
        <v>48000</v>
      </c>
      <c r="X604" s="140">
        <v>1</v>
      </c>
      <c r="Y604" s="128">
        <v>23105</v>
      </c>
      <c r="Z604" s="74">
        <v>48000</v>
      </c>
      <c r="AA604" s="19"/>
      <c r="AB604" s="19"/>
      <c r="AC604" s="19"/>
      <c r="AD604" s="19"/>
      <c r="AE604" s="52" t="s">
        <v>3098</v>
      </c>
      <c r="AF604" s="20" t="s">
        <v>3472</v>
      </c>
      <c r="AG604" s="19" t="s">
        <v>3467</v>
      </c>
      <c r="AH604" s="52" t="s">
        <v>1399</v>
      </c>
      <c r="AI604" s="19" t="s">
        <v>1570</v>
      </c>
      <c r="AJ604" s="16"/>
      <c r="AK604" s="16"/>
      <c r="AL604" s="16">
        <f t="shared" si="21"/>
        <v>48000</v>
      </c>
      <c r="AM604" s="48">
        <v>23079</v>
      </c>
      <c r="AN604" s="48">
        <v>23082</v>
      </c>
      <c r="AO604" s="48">
        <v>23086</v>
      </c>
      <c r="AP604" s="48">
        <v>23087</v>
      </c>
      <c r="AQ604" s="48">
        <v>23090</v>
      </c>
      <c r="AR604" s="17">
        <v>48000</v>
      </c>
      <c r="AS604" s="19"/>
      <c r="AT604" s="52"/>
    </row>
    <row r="605" spans="1:46" s="23" customFormat="1" ht="72" hidden="1" x14ac:dyDescent="0.25">
      <c r="A605" s="19" t="s">
        <v>49</v>
      </c>
      <c r="B605" s="19" t="s">
        <v>277</v>
      </c>
      <c r="C605" s="19" t="s">
        <v>276</v>
      </c>
      <c r="D605" s="19" t="s">
        <v>11</v>
      </c>
      <c r="E605" s="19" t="s">
        <v>454</v>
      </c>
      <c r="F605" s="28" t="s">
        <v>2175</v>
      </c>
      <c r="G605" s="19" t="s">
        <v>905</v>
      </c>
      <c r="H605" s="18" t="s">
        <v>464</v>
      </c>
      <c r="I605" s="18" t="s">
        <v>268</v>
      </c>
      <c r="J605" s="17">
        <v>97500</v>
      </c>
      <c r="K605" s="64"/>
      <c r="L605" s="64"/>
      <c r="M605" s="35" t="s">
        <v>137</v>
      </c>
      <c r="N605" s="19"/>
      <c r="O605" s="19" t="s">
        <v>1398</v>
      </c>
      <c r="P605" s="48">
        <v>242236</v>
      </c>
      <c r="Q605" s="152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/>
      <c r="AB605" s="19"/>
      <c r="AC605" s="19"/>
      <c r="AD605" s="19"/>
      <c r="AE605" s="52" t="s">
        <v>3098</v>
      </c>
      <c r="AF605" s="20" t="s">
        <v>3472</v>
      </c>
      <c r="AG605" s="19" t="s">
        <v>3467</v>
      </c>
      <c r="AH605" s="52" t="s">
        <v>1399</v>
      </c>
      <c r="AI605" s="19" t="s">
        <v>1570</v>
      </c>
      <c r="AJ605" s="16"/>
      <c r="AK605" s="16"/>
      <c r="AL605" s="16">
        <f t="shared" si="21"/>
        <v>97500</v>
      </c>
      <c r="AM605" s="48">
        <v>23079</v>
      </c>
      <c r="AN605" s="48">
        <v>23082</v>
      </c>
      <c r="AO605" s="48">
        <v>23086</v>
      </c>
      <c r="AP605" s="48">
        <v>23087</v>
      </c>
      <c r="AQ605" s="48">
        <v>23090</v>
      </c>
      <c r="AR605" s="17">
        <v>97500</v>
      </c>
      <c r="AS605" s="19"/>
      <c r="AT605" s="52"/>
    </row>
    <row r="606" spans="1:46" s="23" customFormat="1" ht="72" hidden="1" x14ac:dyDescent="0.2">
      <c r="A606" s="19" t="s">
        <v>49</v>
      </c>
      <c r="B606" s="19" t="s">
        <v>277</v>
      </c>
      <c r="C606" s="19" t="s">
        <v>276</v>
      </c>
      <c r="D606" s="19" t="s">
        <v>11</v>
      </c>
      <c r="E606" s="19" t="s">
        <v>454</v>
      </c>
      <c r="F606" s="28" t="s">
        <v>2176</v>
      </c>
      <c r="G606" s="19" t="s">
        <v>906</v>
      </c>
      <c r="H606" s="18" t="s">
        <v>459</v>
      </c>
      <c r="I606" s="18" t="s">
        <v>268</v>
      </c>
      <c r="J606" s="17">
        <v>34000</v>
      </c>
      <c r="K606" s="64"/>
      <c r="L606" s="64"/>
      <c r="M606" s="35" t="s">
        <v>137</v>
      </c>
      <c r="N606" s="19"/>
      <c r="O606" s="19" t="s">
        <v>1407</v>
      </c>
      <c r="P606" s="48">
        <v>242244</v>
      </c>
      <c r="Q606" s="48" t="s">
        <v>3119</v>
      </c>
      <c r="R606" s="48" t="s">
        <v>1297</v>
      </c>
      <c r="S606" s="48" t="s">
        <v>65</v>
      </c>
      <c r="T606" s="48"/>
      <c r="U606" s="19"/>
      <c r="V606" s="71" t="s">
        <v>3120</v>
      </c>
      <c r="W606" s="74">
        <v>33000</v>
      </c>
      <c r="X606" s="18">
        <v>4</v>
      </c>
      <c r="Y606" s="128">
        <v>23113</v>
      </c>
      <c r="Z606" s="74">
        <v>33000</v>
      </c>
      <c r="AA606" s="19"/>
      <c r="AB606" s="19"/>
      <c r="AC606" s="19"/>
      <c r="AD606" s="19"/>
      <c r="AE606" s="52" t="s">
        <v>3121</v>
      </c>
      <c r="AF606" s="20" t="s">
        <v>3472</v>
      </c>
      <c r="AG606" s="19" t="s">
        <v>3467</v>
      </c>
      <c r="AH606" s="52" t="s">
        <v>1408</v>
      </c>
      <c r="AI606" s="19" t="s">
        <v>1570</v>
      </c>
      <c r="AJ606" s="16"/>
      <c r="AK606" s="16"/>
      <c r="AL606" s="16">
        <f t="shared" si="21"/>
        <v>34000</v>
      </c>
      <c r="AM606" s="48">
        <v>23079</v>
      </c>
      <c r="AN606" s="48">
        <v>23082</v>
      </c>
      <c r="AO606" s="48">
        <v>23086</v>
      </c>
      <c r="AP606" s="48">
        <v>23087</v>
      </c>
      <c r="AQ606" s="48">
        <v>23090</v>
      </c>
      <c r="AR606" s="17">
        <v>34000</v>
      </c>
      <c r="AS606" s="19"/>
      <c r="AT606" s="52"/>
    </row>
    <row r="607" spans="1:46" s="23" customFormat="1" ht="72" hidden="1" x14ac:dyDescent="0.2">
      <c r="A607" s="19" t="s">
        <v>49</v>
      </c>
      <c r="B607" s="19" t="s">
        <v>277</v>
      </c>
      <c r="C607" s="19" t="s">
        <v>276</v>
      </c>
      <c r="D607" s="19" t="s">
        <v>11</v>
      </c>
      <c r="E607" s="19" t="s">
        <v>454</v>
      </c>
      <c r="F607" s="28" t="s">
        <v>2177</v>
      </c>
      <c r="G607" s="19" t="s">
        <v>907</v>
      </c>
      <c r="H607" s="18" t="s">
        <v>908</v>
      </c>
      <c r="I607" s="18" t="s">
        <v>268</v>
      </c>
      <c r="J607" s="17">
        <v>50000</v>
      </c>
      <c r="K607" s="64"/>
      <c r="L607" s="64"/>
      <c r="M607" s="35" t="s">
        <v>137</v>
      </c>
      <c r="N607" s="19"/>
      <c r="O607" s="19" t="s">
        <v>1407</v>
      </c>
      <c r="P607" s="48">
        <v>242244</v>
      </c>
      <c r="Q607" s="48" t="s">
        <v>3119</v>
      </c>
      <c r="R607" s="48" t="s">
        <v>1297</v>
      </c>
      <c r="S607" s="48" t="s">
        <v>65</v>
      </c>
      <c r="T607" s="48"/>
      <c r="U607" s="19"/>
      <c r="V607" s="71" t="s">
        <v>3120</v>
      </c>
      <c r="W607" s="74">
        <v>47250</v>
      </c>
      <c r="X607" s="18">
        <v>4</v>
      </c>
      <c r="Y607" s="128">
        <v>23113</v>
      </c>
      <c r="Z607" s="74">
        <v>47250</v>
      </c>
      <c r="AA607" s="19"/>
      <c r="AB607" s="19"/>
      <c r="AC607" s="19"/>
      <c r="AD607" s="19"/>
      <c r="AE607" s="52" t="s">
        <v>3121</v>
      </c>
      <c r="AF607" s="20" t="s">
        <v>3472</v>
      </c>
      <c r="AG607" s="19" t="s">
        <v>3467</v>
      </c>
      <c r="AH607" s="52" t="s">
        <v>1408</v>
      </c>
      <c r="AI607" s="19" t="s">
        <v>1570</v>
      </c>
      <c r="AJ607" s="16"/>
      <c r="AK607" s="16"/>
      <c r="AL607" s="16">
        <f t="shared" si="21"/>
        <v>50000</v>
      </c>
      <c r="AM607" s="48">
        <v>23079</v>
      </c>
      <c r="AN607" s="48">
        <v>23082</v>
      </c>
      <c r="AO607" s="48">
        <v>23086</v>
      </c>
      <c r="AP607" s="48">
        <v>23087</v>
      </c>
      <c r="AQ607" s="48">
        <v>23090</v>
      </c>
      <c r="AR607" s="17">
        <v>50000</v>
      </c>
      <c r="AS607" s="19"/>
      <c r="AT607" s="52"/>
    </row>
    <row r="608" spans="1:46" s="23" customFormat="1" ht="72" hidden="1" x14ac:dyDescent="0.2">
      <c r="A608" s="19" t="s">
        <v>49</v>
      </c>
      <c r="B608" s="19" t="s">
        <v>277</v>
      </c>
      <c r="C608" s="19" t="s">
        <v>276</v>
      </c>
      <c r="D608" s="19" t="s">
        <v>11</v>
      </c>
      <c r="E608" s="19" t="s">
        <v>454</v>
      </c>
      <c r="F608" s="28" t="s">
        <v>2178</v>
      </c>
      <c r="G608" s="19" t="s">
        <v>909</v>
      </c>
      <c r="H608" s="18" t="s">
        <v>459</v>
      </c>
      <c r="I608" s="18" t="s">
        <v>274</v>
      </c>
      <c r="J608" s="17">
        <v>160000</v>
      </c>
      <c r="K608" s="64"/>
      <c r="L608" s="64"/>
      <c r="M608" s="35" t="s">
        <v>137</v>
      </c>
      <c r="N608" s="19"/>
      <c r="O608" s="19" t="s">
        <v>1409</v>
      </c>
      <c r="P608" s="48">
        <v>242233</v>
      </c>
      <c r="Q608" s="154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52" t="s">
        <v>3102</v>
      </c>
      <c r="AF608" s="20" t="s">
        <v>3475</v>
      </c>
      <c r="AG608" s="19" t="s">
        <v>3467</v>
      </c>
      <c r="AH608" s="52" t="s">
        <v>1410</v>
      </c>
      <c r="AI608" s="19" t="s">
        <v>1570</v>
      </c>
      <c r="AJ608" s="16"/>
      <c r="AK608" s="16"/>
      <c r="AL608" s="16">
        <f t="shared" si="21"/>
        <v>160000</v>
      </c>
      <c r="AM608" s="48">
        <v>23079</v>
      </c>
      <c r="AN608" s="48">
        <v>23082</v>
      </c>
      <c r="AO608" s="48">
        <v>23090</v>
      </c>
      <c r="AP608" s="48">
        <v>23093</v>
      </c>
      <c r="AQ608" s="48">
        <v>23096</v>
      </c>
      <c r="AR608" s="17">
        <v>160000</v>
      </c>
      <c r="AS608" s="19"/>
      <c r="AT608" s="52"/>
    </row>
    <row r="609" spans="1:46" s="23" customFormat="1" ht="72" x14ac:dyDescent="0.25">
      <c r="A609" s="19" t="s">
        <v>49</v>
      </c>
      <c r="B609" s="19" t="s">
        <v>277</v>
      </c>
      <c r="C609" s="19" t="s">
        <v>276</v>
      </c>
      <c r="D609" s="19" t="s">
        <v>21</v>
      </c>
      <c r="E609" s="19" t="s">
        <v>454</v>
      </c>
      <c r="F609" s="28" t="s">
        <v>2179</v>
      </c>
      <c r="G609" s="19" t="s">
        <v>910</v>
      </c>
      <c r="H609" s="18" t="s">
        <v>269</v>
      </c>
      <c r="I609" s="18" t="s">
        <v>271</v>
      </c>
      <c r="J609" s="17">
        <v>27000</v>
      </c>
      <c r="K609" s="64"/>
      <c r="L609" s="64"/>
      <c r="M609" s="35" t="s">
        <v>137</v>
      </c>
      <c r="N609" s="19"/>
      <c r="O609" s="19" t="s">
        <v>3123</v>
      </c>
      <c r="P609" s="48">
        <v>242239</v>
      </c>
      <c r="Q609" s="153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52" t="s">
        <v>3102</v>
      </c>
      <c r="AF609" s="19" t="s">
        <v>2457</v>
      </c>
      <c r="AG609" s="19" t="s">
        <v>2457</v>
      </c>
      <c r="AH609" s="52" t="s">
        <v>1412</v>
      </c>
      <c r="AI609" s="19" t="s">
        <v>1570</v>
      </c>
      <c r="AJ609" s="16"/>
      <c r="AK609" s="16">
        <v>23980</v>
      </c>
      <c r="AL609" s="16">
        <f t="shared" si="21"/>
        <v>3020</v>
      </c>
      <c r="AM609" s="48">
        <v>23079</v>
      </c>
      <c r="AN609" s="48">
        <v>23082</v>
      </c>
      <c r="AO609" s="48">
        <v>23086</v>
      </c>
      <c r="AP609" s="48">
        <v>23087</v>
      </c>
      <c r="AQ609" s="48">
        <v>23090</v>
      </c>
      <c r="AR609" s="17">
        <v>27000</v>
      </c>
      <c r="AS609" s="19"/>
      <c r="AT609" s="52"/>
    </row>
    <row r="610" spans="1:46" s="23" customFormat="1" ht="72" hidden="1" x14ac:dyDescent="0.2">
      <c r="A610" s="19" t="s">
        <v>49</v>
      </c>
      <c r="B610" s="19" t="s">
        <v>277</v>
      </c>
      <c r="C610" s="19" t="s">
        <v>276</v>
      </c>
      <c r="D610" s="19" t="s">
        <v>21</v>
      </c>
      <c r="E610" s="19" t="s">
        <v>454</v>
      </c>
      <c r="F610" s="28" t="s">
        <v>2180</v>
      </c>
      <c r="G610" s="19" t="s">
        <v>911</v>
      </c>
      <c r="H610" s="18" t="s">
        <v>319</v>
      </c>
      <c r="I610" s="18" t="s">
        <v>274</v>
      </c>
      <c r="J610" s="17">
        <v>28800</v>
      </c>
      <c r="K610" s="64"/>
      <c r="L610" s="64"/>
      <c r="M610" s="35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3128</v>
      </c>
      <c r="W610" s="74">
        <v>28800</v>
      </c>
      <c r="X610" s="18">
        <v>4</v>
      </c>
      <c r="Y610" s="128">
        <v>23113</v>
      </c>
      <c r="Z610" s="74">
        <v>28800</v>
      </c>
      <c r="AA610" s="19"/>
      <c r="AB610" s="128"/>
      <c r="AC610" s="128"/>
      <c r="AD610" s="19"/>
      <c r="AE610" s="52" t="s">
        <v>3129</v>
      </c>
      <c r="AF610" s="20" t="s">
        <v>3472</v>
      </c>
      <c r="AG610" s="19" t="s">
        <v>3467</v>
      </c>
      <c r="AH610" s="52" t="s">
        <v>1414</v>
      </c>
      <c r="AI610" s="19" t="s">
        <v>1570</v>
      </c>
      <c r="AJ610" s="16"/>
      <c r="AK610" s="16"/>
      <c r="AL610" s="16">
        <f t="shared" si="21"/>
        <v>28800</v>
      </c>
      <c r="AM610" s="48">
        <v>23079</v>
      </c>
      <c r="AN610" s="48">
        <v>23082</v>
      </c>
      <c r="AO610" s="48">
        <v>23086</v>
      </c>
      <c r="AP610" s="48">
        <v>23087</v>
      </c>
      <c r="AQ610" s="48">
        <v>23090</v>
      </c>
      <c r="AR610" s="17">
        <v>28800</v>
      </c>
      <c r="AS610" s="19"/>
      <c r="AT610" s="52"/>
    </row>
    <row r="611" spans="1:46" s="23" customFormat="1" ht="90" hidden="1" x14ac:dyDescent="0.2">
      <c r="A611" s="19" t="s">
        <v>49</v>
      </c>
      <c r="B611" s="19" t="s">
        <v>277</v>
      </c>
      <c r="C611" s="19" t="s">
        <v>276</v>
      </c>
      <c r="D611" s="19" t="s">
        <v>286</v>
      </c>
      <c r="E611" s="19" t="s">
        <v>454</v>
      </c>
      <c r="F611" s="28" t="s">
        <v>2181</v>
      </c>
      <c r="G611" s="19" t="s">
        <v>912</v>
      </c>
      <c r="H611" s="18" t="s">
        <v>269</v>
      </c>
      <c r="I611" s="18" t="s">
        <v>271</v>
      </c>
      <c r="J611" s="17">
        <v>80000</v>
      </c>
      <c r="K611" s="64"/>
      <c r="L611" s="64"/>
      <c r="M611" s="35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/>
      <c r="AB611" s="19"/>
      <c r="AC611" s="19"/>
      <c r="AD611" s="19"/>
      <c r="AE611" s="52" t="s">
        <v>3132</v>
      </c>
      <c r="AF611" s="20" t="s">
        <v>3472</v>
      </c>
      <c r="AG611" s="19" t="s">
        <v>3467</v>
      </c>
      <c r="AH611" s="52" t="s">
        <v>1416</v>
      </c>
      <c r="AI611" s="19" t="s">
        <v>1570</v>
      </c>
      <c r="AJ611" s="16"/>
      <c r="AK611" s="16"/>
      <c r="AL611" s="16">
        <f t="shared" si="21"/>
        <v>80000</v>
      </c>
      <c r="AM611" s="48">
        <v>23079</v>
      </c>
      <c r="AN611" s="48">
        <v>23082</v>
      </c>
      <c r="AO611" s="48">
        <v>23097</v>
      </c>
      <c r="AP611" s="48">
        <v>23100</v>
      </c>
      <c r="AQ611" s="48">
        <v>23104</v>
      </c>
      <c r="AR611" s="17">
        <v>80000</v>
      </c>
      <c r="AS611" s="19"/>
      <c r="AT611" s="52"/>
    </row>
    <row r="612" spans="1:46" s="23" customFormat="1" ht="90" hidden="1" x14ac:dyDescent="0.2">
      <c r="A612" s="19" t="s">
        <v>49</v>
      </c>
      <c r="B612" s="19" t="s">
        <v>277</v>
      </c>
      <c r="C612" s="19" t="s">
        <v>276</v>
      </c>
      <c r="D612" s="19" t="s">
        <v>286</v>
      </c>
      <c r="E612" s="19" t="s">
        <v>454</v>
      </c>
      <c r="F612" s="28" t="s">
        <v>2182</v>
      </c>
      <c r="G612" s="19" t="s">
        <v>913</v>
      </c>
      <c r="H612" s="18" t="s">
        <v>303</v>
      </c>
      <c r="I612" s="18" t="s">
        <v>271</v>
      </c>
      <c r="J612" s="17">
        <v>277000</v>
      </c>
      <c r="K612" s="64"/>
      <c r="L612" s="64"/>
      <c r="M612" s="35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/>
      <c r="AB612" s="19"/>
      <c r="AC612" s="19"/>
      <c r="AD612" s="19"/>
      <c r="AE612" s="52" t="s">
        <v>3135</v>
      </c>
      <c r="AF612" s="20" t="s">
        <v>3472</v>
      </c>
      <c r="AG612" s="19" t="s">
        <v>3467</v>
      </c>
      <c r="AH612" s="52" t="s">
        <v>1417</v>
      </c>
      <c r="AI612" s="19" t="s">
        <v>1570</v>
      </c>
      <c r="AJ612" s="16"/>
      <c r="AK612" s="16"/>
      <c r="AL612" s="16">
        <f t="shared" si="21"/>
        <v>277000</v>
      </c>
      <c r="AM612" s="48">
        <v>23079</v>
      </c>
      <c r="AN612" s="48">
        <v>23082</v>
      </c>
      <c r="AO612" s="48">
        <v>23097</v>
      </c>
      <c r="AP612" s="48">
        <v>23100</v>
      </c>
      <c r="AQ612" s="48">
        <v>23104</v>
      </c>
      <c r="AR612" s="17">
        <v>277000</v>
      </c>
      <c r="AS612" s="19"/>
      <c r="AT612" s="52"/>
    </row>
    <row r="613" spans="1:46" s="23" customFormat="1" ht="72" x14ac:dyDescent="0.25">
      <c r="A613" s="19" t="s">
        <v>49</v>
      </c>
      <c r="B613" s="19" t="s">
        <v>277</v>
      </c>
      <c r="C613" s="19" t="s">
        <v>276</v>
      </c>
      <c r="D613" s="19" t="s">
        <v>286</v>
      </c>
      <c r="E613" s="19" t="s">
        <v>454</v>
      </c>
      <c r="F613" s="28" t="s">
        <v>2183</v>
      </c>
      <c r="G613" s="19" t="s">
        <v>914</v>
      </c>
      <c r="H613" s="18" t="s">
        <v>272</v>
      </c>
      <c r="I613" s="18" t="s">
        <v>271</v>
      </c>
      <c r="J613" s="17">
        <v>111000</v>
      </c>
      <c r="K613" s="64"/>
      <c r="L613" s="64"/>
      <c r="M613" s="35" t="s">
        <v>137</v>
      </c>
      <c r="N613" s="19"/>
      <c r="O613" s="19" t="s">
        <v>1411</v>
      </c>
      <c r="P613" s="48">
        <v>242239</v>
      </c>
      <c r="Q613" s="153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52" t="s">
        <v>3102</v>
      </c>
      <c r="AF613" s="19" t="s">
        <v>2457</v>
      </c>
      <c r="AG613" s="19" t="s">
        <v>2457</v>
      </c>
      <c r="AH613" s="52" t="s">
        <v>1418</v>
      </c>
      <c r="AI613" s="19" t="s">
        <v>1570</v>
      </c>
      <c r="AJ613" s="16"/>
      <c r="AK613" s="16">
        <v>110895</v>
      </c>
      <c r="AL613" s="16">
        <f t="shared" si="21"/>
        <v>105</v>
      </c>
      <c r="AM613" s="48">
        <v>23079</v>
      </c>
      <c r="AN613" s="48">
        <v>23082</v>
      </c>
      <c r="AO613" s="48">
        <v>23086</v>
      </c>
      <c r="AP613" s="48">
        <v>23087</v>
      </c>
      <c r="AQ613" s="48">
        <v>23090</v>
      </c>
      <c r="AR613" s="17">
        <v>111000</v>
      </c>
      <c r="AS613" s="19"/>
      <c r="AT613" s="52"/>
    </row>
    <row r="614" spans="1:46" s="23" customFormat="1" ht="72" hidden="1" x14ac:dyDescent="0.2">
      <c r="A614" s="19" t="s">
        <v>49</v>
      </c>
      <c r="B614" s="19" t="s">
        <v>277</v>
      </c>
      <c r="C614" s="19" t="s">
        <v>276</v>
      </c>
      <c r="D614" s="19" t="s">
        <v>13</v>
      </c>
      <c r="E614" s="19" t="s">
        <v>454</v>
      </c>
      <c r="F614" s="28" t="s">
        <v>2184</v>
      </c>
      <c r="G614" s="19" t="s">
        <v>915</v>
      </c>
      <c r="H614" s="18" t="s">
        <v>303</v>
      </c>
      <c r="I614" s="18" t="s">
        <v>271</v>
      </c>
      <c r="J614" s="17">
        <v>100000</v>
      </c>
      <c r="K614" s="64"/>
      <c r="L614" s="64"/>
      <c r="M614" s="35" t="s">
        <v>137</v>
      </c>
      <c r="N614" s="19"/>
      <c r="O614" s="19" t="s">
        <v>1419</v>
      </c>
      <c r="P614" s="48">
        <v>242233</v>
      </c>
      <c r="Q614" s="155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52" t="s">
        <v>3102</v>
      </c>
      <c r="AF614" s="19" t="s">
        <v>2457</v>
      </c>
      <c r="AG614" s="19" t="s">
        <v>2457</v>
      </c>
      <c r="AH614" s="52" t="s">
        <v>1410</v>
      </c>
      <c r="AI614" s="19" t="s">
        <v>1570</v>
      </c>
      <c r="AJ614" s="16"/>
      <c r="AK614" s="17">
        <v>100000</v>
      </c>
      <c r="AL614" s="16">
        <f t="shared" si="21"/>
        <v>0</v>
      </c>
      <c r="AM614" s="48">
        <v>23079</v>
      </c>
      <c r="AN614" s="48">
        <v>23082</v>
      </c>
      <c r="AO614" s="48">
        <v>23090</v>
      </c>
      <c r="AP614" s="48">
        <v>23093</v>
      </c>
      <c r="AQ614" s="48">
        <v>23096</v>
      </c>
      <c r="AR614" s="17">
        <v>100000</v>
      </c>
      <c r="AS614" s="19"/>
      <c r="AT614" s="52"/>
    </row>
    <row r="615" spans="1:46" s="23" customFormat="1" ht="90" hidden="1" x14ac:dyDescent="0.2">
      <c r="A615" s="19" t="s">
        <v>49</v>
      </c>
      <c r="B615" s="19" t="s">
        <v>277</v>
      </c>
      <c r="C615" s="19" t="s">
        <v>276</v>
      </c>
      <c r="D615" s="19" t="s">
        <v>13</v>
      </c>
      <c r="E615" s="19" t="s">
        <v>454</v>
      </c>
      <c r="F615" s="28" t="s">
        <v>2185</v>
      </c>
      <c r="G615" s="19" t="s">
        <v>916</v>
      </c>
      <c r="H615" s="18" t="s">
        <v>317</v>
      </c>
      <c r="I615" s="18" t="s">
        <v>271</v>
      </c>
      <c r="J615" s="17">
        <v>45000</v>
      </c>
      <c r="K615" s="64"/>
      <c r="L615" s="64"/>
      <c r="M615" s="35" t="s">
        <v>137</v>
      </c>
      <c r="N615" s="19"/>
      <c r="O615" s="19" t="s">
        <v>1419</v>
      </c>
      <c r="P615" s="48">
        <v>242233</v>
      </c>
      <c r="Q615" s="154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52" t="s">
        <v>3102</v>
      </c>
      <c r="AF615" s="19" t="s">
        <v>2457</v>
      </c>
      <c r="AG615" s="19" t="s">
        <v>2457</v>
      </c>
      <c r="AH615" s="52" t="s">
        <v>1410</v>
      </c>
      <c r="AI615" s="19" t="s">
        <v>1570</v>
      </c>
      <c r="AJ615" s="16"/>
      <c r="AK615" s="17">
        <v>45000</v>
      </c>
      <c r="AL615" s="16">
        <f t="shared" si="21"/>
        <v>0</v>
      </c>
      <c r="AM615" s="48">
        <v>23079</v>
      </c>
      <c r="AN615" s="48">
        <v>23082</v>
      </c>
      <c r="AO615" s="48">
        <v>23090</v>
      </c>
      <c r="AP615" s="48">
        <v>23093</v>
      </c>
      <c r="AQ615" s="48">
        <v>23096</v>
      </c>
      <c r="AR615" s="17">
        <v>45000</v>
      </c>
      <c r="AS615" s="19"/>
      <c r="AT615" s="52"/>
    </row>
    <row r="616" spans="1:46" s="23" customFormat="1" ht="90" hidden="1" x14ac:dyDescent="0.2">
      <c r="A616" s="19" t="s">
        <v>49</v>
      </c>
      <c r="B616" s="19" t="s">
        <v>277</v>
      </c>
      <c r="C616" s="19" t="s">
        <v>276</v>
      </c>
      <c r="D616" s="19" t="s">
        <v>13</v>
      </c>
      <c r="E616" s="19" t="s">
        <v>454</v>
      </c>
      <c r="F616" s="28" t="s">
        <v>2186</v>
      </c>
      <c r="G616" s="19" t="s">
        <v>917</v>
      </c>
      <c r="H616" s="18" t="s">
        <v>303</v>
      </c>
      <c r="I616" s="18" t="s">
        <v>281</v>
      </c>
      <c r="J616" s="17">
        <v>200000</v>
      </c>
      <c r="K616" s="64"/>
      <c r="L616" s="64"/>
      <c r="M616" s="35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/>
      <c r="AB616" s="19"/>
      <c r="AC616" s="19"/>
      <c r="AD616" s="19"/>
      <c r="AE616" s="52" t="s">
        <v>3139</v>
      </c>
      <c r="AF616" s="20" t="s">
        <v>3472</v>
      </c>
      <c r="AG616" s="19" t="s">
        <v>3467</v>
      </c>
      <c r="AH616" s="52" t="s">
        <v>1416</v>
      </c>
      <c r="AI616" s="19" t="s">
        <v>1570</v>
      </c>
      <c r="AJ616" s="16"/>
      <c r="AK616" s="16"/>
      <c r="AL616" s="16">
        <f t="shared" si="21"/>
        <v>200000</v>
      </c>
      <c r="AM616" s="48">
        <v>23079</v>
      </c>
      <c r="AN616" s="48">
        <v>23082</v>
      </c>
      <c r="AO616" s="48">
        <v>23097</v>
      </c>
      <c r="AP616" s="48">
        <v>23100</v>
      </c>
      <c r="AQ616" s="48">
        <v>23104</v>
      </c>
      <c r="AR616" s="17">
        <v>200000</v>
      </c>
      <c r="AS616" s="19"/>
      <c r="AT616" s="52"/>
    </row>
    <row r="617" spans="1:46" s="23" customFormat="1" ht="72" hidden="1" x14ac:dyDescent="0.2">
      <c r="A617" s="19" t="s">
        <v>49</v>
      </c>
      <c r="B617" s="19" t="s">
        <v>277</v>
      </c>
      <c r="C617" s="19" t="s">
        <v>276</v>
      </c>
      <c r="D617" s="19" t="s">
        <v>18</v>
      </c>
      <c r="E617" s="19" t="s">
        <v>454</v>
      </c>
      <c r="F617" s="28" t="s">
        <v>2187</v>
      </c>
      <c r="G617" s="19" t="s">
        <v>918</v>
      </c>
      <c r="H617" s="18" t="s">
        <v>272</v>
      </c>
      <c r="I617" s="18" t="s">
        <v>268</v>
      </c>
      <c r="J617" s="17">
        <v>180000</v>
      </c>
      <c r="K617" s="35" t="s">
        <v>137</v>
      </c>
      <c r="L617" s="64"/>
      <c r="M617" s="64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/>
      <c r="AB617" s="19"/>
      <c r="AC617" s="19"/>
      <c r="AD617" s="19"/>
      <c r="AE617" s="52" t="s">
        <v>3143</v>
      </c>
      <c r="AF617" s="20" t="s">
        <v>3472</v>
      </c>
      <c r="AG617" s="19" t="s">
        <v>3467</v>
      </c>
      <c r="AH617" s="52" t="s">
        <v>1421</v>
      </c>
      <c r="AI617" s="19" t="s">
        <v>1570</v>
      </c>
      <c r="AJ617" s="16"/>
      <c r="AK617" s="16"/>
      <c r="AL617" s="16">
        <f t="shared" si="21"/>
        <v>180000</v>
      </c>
      <c r="AM617" s="48">
        <v>23079</v>
      </c>
      <c r="AN617" s="48">
        <v>23082</v>
      </c>
      <c r="AO617" s="48">
        <v>23110</v>
      </c>
      <c r="AP617" s="48">
        <v>23111</v>
      </c>
      <c r="AQ617" s="48">
        <v>23118</v>
      </c>
      <c r="AR617" s="17">
        <v>180000</v>
      </c>
      <c r="AS617" s="19"/>
      <c r="AT617" s="52"/>
    </row>
    <row r="618" spans="1:46" s="23" customFormat="1" ht="72" hidden="1" x14ac:dyDescent="0.2">
      <c r="A618" s="19" t="s">
        <v>49</v>
      </c>
      <c r="B618" s="19" t="s">
        <v>277</v>
      </c>
      <c r="C618" s="19" t="s">
        <v>276</v>
      </c>
      <c r="D618" s="19" t="s">
        <v>18</v>
      </c>
      <c r="E618" s="19" t="s">
        <v>454</v>
      </c>
      <c r="F618" s="28" t="s">
        <v>2188</v>
      </c>
      <c r="G618" s="19" t="s">
        <v>919</v>
      </c>
      <c r="H618" s="18" t="s">
        <v>270</v>
      </c>
      <c r="I618" s="18" t="s">
        <v>268</v>
      </c>
      <c r="J618" s="17">
        <v>150000</v>
      </c>
      <c r="K618" s="35" t="s">
        <v>137</v>
      </c>
      <c r="L618" s="64"/>
      <c r="M618" s="64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/>
      <c r="AB618" s="19"/>
      <c r="AC618" s="19"/>
      <c r="AD618" s="19"/>
      <c r="AE618" s="52" t="s">
        <v>3143</v>
      </c>
      <c r="AF618" s="20" t="s">
        <v>3472</v>
      </c>
      <c r="AG618" s="19" t="s">
        <v>3467</v>
      </c>
      <c r="AH618" s="52" t="s">
        <v>1421</v>
      </c>
      <c r="AI618" s="19" t="s">
        <v>1570</v>
      </c>
      <c r="AJ618" s="16"/>
      <c r="AK618" s="16"/>
      <c r="AL618" s="16">
        <f t="shared" si="21"/>
        <v>150000</v>
      </c>
      <c r="AM618" s="48">
        <v>23079</v>
      </c>
      <c r="AN618" s="48">
        <v>23082</v>
      </c>
      <c r="AO618" s="48">
        <v>23110</v>
      </c>
      <c r="AP618" s="48">
        <v>23111</v>
      </c>
      <c r="AQ618" s="48">
        <v>23118</v>
      </c>
      <c r="AR618" s="17">
        <v>150000</v>
      </c>
      <c r="AS618" s="19"/>
      <c r="AT618" s="52"/>
    </row>
    <row r="619" spans="1:46" s="23" customFormat="1" ht="72" hidden="1" x14ac:dyDescent="0.2">
      <c r="A619" s="19" t="s">
        <v>49</v>
      </c>
      <c r="B619" s="19" t="s">
        <v>277</v>
      </c>
      <c r="C619" s="19" t="s">
        <v>276</v>
      </c>
      <c r="D619" s="19" t="s">
        <v>18</v>
      </c>
      <c r="E619" s="19" t="s">
        <v>454</v>
      </c>
      <c r="F619" s="28" t="s">
        <v>2189</v>
      </c>
      <c r="G619" s="19" t="s">
        <v>920</v>
      </c>
      <c r="H619" s="18" t="s">
        <v>270</v>
      </c>
      <c r="I619" s="18" t="s">
        <v>268</v>
      </c>
      <c r="J619" s="17">
        <v>50000</v>
      </c>
      <c r="K619" s="35" t="s">
        <v>137</v>
      </c>
      <c r="L619" s="64"/>
      <c r="M619" s="64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/>
      <c r="AB619" s="19"/>
      <c r="AC619" s="19"/>
      <c r="AD619" s="19"/>
      <c r="AE619" s="52" t="s">
        <v>3143</v>
      </c>
      <c r="AF619" s="20" t="s">
        <v>3472</v>
      </c>
      <c r="AG619" s="19" t="s">
        <v>3467</v>
      </c>
      <c r="AH619" s="52" t="s">
        <v>1421</v>
      </c>
      <c r="AI619" s="19" t="s">
        <v>1570</v>
      </c>
      <c r="AJ619" s="16"/>
      <c r="AK619" s="16"/>
      <c r="AL619" s="16">
        <f t="shared" si="21"/>
        <v>50000</v>
      </c>
      <c r="AM619" s="48">
        <v>23079</v>
      </c>
      <c r="AN619" s="48">
        <v>23082</v>
      </c>
      <c r="AO619" s="48">
        <v>23110</v>
      </c>
      <c r="AP619" s="48">
        <v>23111</v>
      </c>
      <c r="AQ619" s="48">
        <v>23118</v>
      </c>
      <c r="AR619" s="17">
        <v>50000</v>
      </c>
      <c r="AS619" s="19"/>
      <c r="AT619" s="52"/>
    </row>
    <row r="620" spans="1:46" s="23" customFormat="1" ht="72" hidden="1" x14ac:dyDescent="0.2">
      <c r="A620" s="19" t="s">
        <v>49</v>
      </c>
      <c r="B620" s="19" t="s">
        <v>277</v>
      </c>
      <c r="C620" s="19" t="s">
        <v>276</v>
      </c>
      <c r="D620" s="19" t="s">
        <v>18</v>
      </c>
      <c r="E620" s="19" t="s">
        <v>454</v>
      </c>
      <c r="F620" s="28" t="s">
        <v>2190</v>
      </c>
      <c r="G620" s="19" t="s">
        <v>921</v>
      </c>
      <c r="H620" s="18" t="s">
        <v>267</v>
      </c>
      <c r="I620" s="18" t="s">
        <v>268</v>
      </c>
      <c r="J620" s="17">
        <v>720000</v>
      </c>
      <c r="K620" s="35" t="s">
        <v>137</v>
      </c>
      <c r="L620" s="64"/>
      <c r="M620" s="64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/>
      <c r="AB620" s="19"/>
      <c r="AC620" s="19"/>
      <c r="AD620" s="19"/>
      <c r="AE620" s="52" t="s">
        <v>3143</v>
      </c>
      <c r="AF620" s="20" t="s">
        <v>3472</v>
      </c>
      <c r="AG620" s="19" t="s">
        <v>3467</v>
      </c>
      <c r="AH620" s="52" t="s">
        <v>1421</v>
      </c>
      <c r="AI620" s="19" t="s">
        <v>1570</v>
      </c>
      <c r="AJ620" s="16"/>
      <c r="AK620" s="16"/>
      <c r="AL620" s="16">
        <f t="shared" si="21"/>
        <v>720000</v>
      </c>
      <c r="AM620" s="48">
        <v>23079</v>
      </c>
      <c r="AN620" s="48">
        <v>23082</v>
      </c>
      <c r="AO620" s="48">
        <v>23110</v>
      </c>
      <c r="AP620" s="48">
        <v>23111</v>
      </c>
      <c r="AQ620" s="48">
        <v>23118</v>
      </c>
      <c r="AR620" s="17">
        <v>720000</v>
      </c>
      <c r="AS620" s="19"/>
      <c r="AT620" s="52"/>
    </row>
    <row r="621" spans="1:46" s="23" customFormat="1" ht="72" hidden="1" x14ac:dyDescent="0.2">
      <c r="A621" s="19" t="s">
        <v>49</v>
      </c>
      <c r="B621" s="19" t="s">
        <v>277</v>
      </c>
      <c r="C621" s="19" t="s">
        <v>276</v>
      </c>
      <c r="D621" s="19" t="s">
        <v>18</v>
      </c>
      <c r="E621" s="19" t="s">
        <v>454</v>
      </c>
      <c r="F621" s="28" t="s">
        <v>2191</v>
      </c>
      <c r="G621" s="19" t="s">
        <v>922</v>
      </c>
      <c r="H621" s="18" t="s">
        <v>267</v>
      </c>
      <c r="I621" s="18" t="s">
        <v>268</v>
      </c>
      <c r="J621" s="17">
        <v>540000</v>
      </c>
      <c r="K621" s="35" t="s">
        <v>137</v>
      </c>
      <c r="L621" s="64"/>
      <c r="M621" s="64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/>
      <c r="AB621" s="19"/>
      <c r="AC621" s="19"/>
      <c r="AD621" s="19"/>
      <c r="AE621" s="52" t="s">
        <v>3143</v>
      </c>
      <c r="AF621" s="20" t="s">
        <v>3472</v>
      </c>
      <c r="AG621" s="19" t="s">
        <v>3467</v>
      </c>
      <c r="AH621" s="52" t="s">
        <v>1421</v>
      </c>
      <c r="AI621" s="19" t="s">
        <v>1570</v>
      </c>
      <c r="AJ621" s="16"/>
      <c r="AK621" s="16"/>
      <c r="AL621" s="16">
        <f t="shared" si="21"/>
        <v>540000</v>
      </c>
      <c r="AM621" s="48">
        <v>23079</v>
      </c>
      <c r="AN621" s="48">
        <v>23082</v>
      </c>
      <c r="AO621" s="48">
        <v>23110</v>
      </c>
      <c r="AP621" s="48">
        <v>23111</v>
      </c>
      <c r="AQ621" s="48">
        <v>23118</v>
      </c>
      <c r="AR621" s="17">
        <v>540000</v>
      </c>
      <c r="AS621" s="19"/>
      <c r="AT621" s="52"/>
    </row>
    <row r="622" spans="1:46" s="23" customFormat="1" ht="72" hidden="1" x14ac:dyDescent="0.2">
      <c r="A622" s="19" t="s">
        <v>49</v>
      </c>
      <c r="B622" s="19" t="s">
        <v>277</v>
      </c>
      <c r="C622" s="19" t="s">
        <v>276</v>
      </c>
      <c r="D622" s="19" t="s">
        <v>18</v>
      </c>
      <c r="E622" s="19" t="s">
        <v>454</v>
      </c>
      <c r="F622" s="28" t="s">
        <v>2192</v>
      </c>
      <c r="G622" s="19" t="s">
        <v>923</v>
      </c>
      <c r="H622" s="18" t="s">
        <v>267</v>
      </c>
      <c r="I622" s="18" t="s">
        <v>268</v>
      </c>
      <c r="J622" s="17">
        <v>480000</v>
      </c>
      <c r="K622" s="35" t="s">
        <v>137</v>
      </c>
      <c r="L622" s="64"/>
      <c r="M622" s="64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/>
      <c r="AB622" s="19"/>
      <c r="AC622" s="19"/>
      <c r="AD622" s="19"/>
      <c r="AE622" s="52" t="s">
        <v>3143</v>
      </c>
      <c r="AF622" s="20" t="s">
        <v>3472</v>
      </c>
      <c r="AG622" s="19" t="s">
        <v>3467</v>
      </c>
      <c r="AH622" s="52" t="s">
        <v>1421</v>
      </c>
      <c r="AI622" s="19" t="s">
        <v>1570</v>
      </c>
      <c r="AJ622" s="16"/>
      <c r="AK622" s="16"/>
      <c r="AL622" s="16">
        <f t="shared" si="21"/>
        <v>480000</v>
      </c>
      <c r="AM622" s="48">
        <v>23079</v>
      </c>
      <c r="AN622" s="48">
        <v>23082</v>
      </c>
      <c r="AO622" s="48">
        <v>23110</v>
      </c>
      <c r="AP622" s="48">
        <v>23111</v>
      </c>
      <c r="AQ622" s="48">
        <v>23118</v>
      </c>
      <c r="AR622" s="17">
        <v>480000</v>
      </c>
      <c r="AS622" s="19"/>
      <c r="AT622" s="52"/>
    </row>
    <row r="623" spans="1:46" s="23" customFormat="1" ht="72" hidden="1" x14ac:dyDescent="0.2">
      <c r="A623" s="19" t="s">
        <v>49</v>
      </c>
      <c r="B623" s="19" t="s">
        <v>277</v>
      </c>
      <c r="C623" s="19" t="s">
        <v>276</v>
      </c>
      <c r="D623" s="19" t="s">
        <v>18</v>
      </c>
      <c r="E623" s="19" t="s">
        <v>454</v>
      </c>
      <c r="F623" s="28" t="s">
        <v>2193</v>
      </c>
      <c r="G623" s="19" t="s">
        <v>924</v>
      </c>
      <c r="H623" s="18" t="s">
        <v>269</v>
      </c>
      <c r="I623" s="18" t="s">
        <v>268</v>
      </c>
      <c r="J623" s="17">
        <v>140000</v>
      </c>
      <c r="K623" s="35" t="s">
        <v>137</v>
      </c>
      <c r="L623" s="64"/>
      <c r="M623" s="64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/>
      <c r="AB623" s="19"/>
      <c r="AC623" s="19"/>
      <c r="AD623" s="19"/>
      <c r="AE623" s="52" t="s">
        <v>3143</v>
      </c>
      <c r="AF623" s="20" t="s">
        <v>3472</v>
      </c>
      <c r="AG623" s="19" t="s">
        <v>3467</v>
      </c>
      <c r="AH623" s="52" t="s">
        <v>1421</v>
      </c>
      <c r="AI623" s="19" t="s">
        <v>1570</v>
      </c>
      <c r="AJ623" s="16"/>
      <c r="AK623" s="16"/>
      <c r="AL623" s="16">
        <f t="shared" si="21"/>
        <v>140000</v>
      </c>
      <c r="AM623" s="48">
        <v>23079</v>
      </c>
      <c r="AN623" s="48">
        <v>23082</v>
      </c>
      <c r="AO623" s="48">
        <v>23110</v>
      </c>
      <c r="AP623" s="48">
        <v>23111</v>
      </c>
      <c r="AQ623" s="48">
        <v>23118</v>
      </c>
      <c r="AR623" s="17">
        <v>140000</v>
      </c>
      <c r="AS623" s="19"/>
      <c r="AT623" s="52"/>
    </row>
    <row r="624" spans="1:46" s="23" customFormat="1" ht="72" hidden="1" x14ac:dyDescent="0.2">
      <c r="A624" s="19" t="s">
        <v>49</v>
      </c>
      <c r="B624" s="19" t="s">
        <v>277</v>
      </c>
      <c r="C624" s="19" t="s">
        <v>276</v>
      </c>
      <c r="D624" s="19" t="s">
        <v>18</v>
      </c>
      <c r="E624" s="19" t="s">
        <v>454</v>
      </c>
      <c r="F624" s="28" t="s">
        <v>2194</v>
      </c>
      <c r="G624" s="19" t="s">
        <v>925</v>
      </c>
      <c r="H624" s="18" t="s">
        <v>270</v>
      </c>
      <c r="I624" s="18" t="s">
        <v>274</v>
      </c>
      <c r="J624" s="17">
        <v>20000</v>
      </c>
      <c r="K624" s="35" t="s">
        <v>137</v>
      </c>
      <c r="L624" s="64"/>
      <c r="M624" s="64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/>
      <c r="AB624" s="19"/>
      <c r="AC624" s="19"/>
      <c r="AD624" s="19"/>
      <c r="AE624" s="52" t="s">
        <v>3143</v>
      </c>
      <c r="AF624" s="20" t="s">
        <v>3472</v>
      </c>
      <c r="AG624" s="19" t="s">
        <v>3467</v>
      </c>
      <c r="AH624" s="52" t="s">
        <v>1421</v>
      </c>
      <c r="AI624" s="19" t="s">
        <v>1570</v>
      </c>
      <c r="AJ624" s="16"/>
      <c r="AK624" s="16"/>
      <c r="AL624" s="16">
        <f t="shared" si="21"/>
        <v>20000</v>
      </c>
      <c r="AM624" s="48">
        <v>23079</v>
      </c>
      <c r="AN624" s="48">
        <v>23082</v>
      </c>
      <c r="AO624" s="48">
        <v>23110</v>
      </c>
      <c r="AP624" s="48">
        <v>23111</v>
      </c>
      <c r="AQ624" s="48">
        <v>23118</v>
      </c>
      <c r="AR624" s="17">
        <v>20000</v>
      </c>
      <c r="AS624" s="19"/>
      <c r="AT624" s="52"/>
    </row>
    <row r="625" spans="1:46" s="23" customFormat="1" ht="72" hidden="1" x14ac:dyDescent="0.2">
      <c r="A625" s="19" t="s">
        <v>49</v>
      </c>
      <c r="B625" s="19" t="s">
        <v>277</v>
      </c>
      <c r="C625" s="19" t="s">
        <v>276</v>
      </c>
      <c r="D625" s="19" t="s">
        <v>18</v>
      </c>
      <c r="E625" s="19" t="s">
        <v>454</v>
      </c>
      <c r="F625" s="28" t="s">
        <v>2195</v>
      </c>
      <c r="G625" s="19" t="s">
        <v>926</v>
      </c>
      <c r="H625" s="18" t="s">
        <v>270</v>
      </c>
      <c r="I625" s="18" t="s">
        <v>268</v>
      </c>
      <c r="J625" s="17">
        <v>100000</v>
      </c>
      <c r="K625" s="35" t="s">
        <v>137</v>
      </c>
      <c r="L625" s="64"/>
      <c r="M625" s="64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/>
      <c r="AB625" s="19"/>
      <c r="AC625" s="19"/>
      <c r="AD625" s="19"/>
      <c r="AE625" s="52" t="s">
        <v>3143</v>
      </c>
      <c r="AF625" s="20" t="s">
        <v>3472</v>
      </c>
      <c r="AG625" s="19" t="s">
        <v>3467</v>
      </c>
      <c r="AH625" s="52" t="s">
        <v>1421</v>
      </c>
      <c r="AI625" s="19" t="s">
        <v>1570</v>
      </c>
      <c r="AJ625" s="16"/>
      <c r="AK625" s="16"/>
      <c r="AL625" s="16">
        <f t="shared" si="21"/>
        <v>100000</v>
      </c>
      <c r="AM625" s="48">
        <v>23079</v>
      </c>
      <c r="AN625" s="48">
        <v>23082</v>
      </c>
      <c r="AO625" s="48">
        <v>23110</v>
      </c>
      <c r="AP625" s="48">
        <v>23111</v>
      </c>
      <c r="AQ625" s="48">
        <v>23118</v>
      </c>
      <c r="AR625" s="17">
        <v>100000</v>
      </c>
      <c r="AS625" s="19"/>
      <c r="AT625" s="52"/>
    </row>
    <row r="626" spans="1:46" s="23" customFormat="1" ht="72" hidden="1" x14ac:dyDescent="0.2">
      <c r="A626" s="19" t="s">
        <v>49</v>
      </c>
      <c r="B626" s="19" t="s">
        <v>277</v>
      </c>
      <c r="C626" s="19" t="s">
        <v>276</v>
      </c>
      <c r="D626" s="19" t="s">
        <v>18</v>
      </c>
      <c r="E626" s="19" t="s">
        <v>454</v>
      </c>
      <c r="F626" s="28" t="s">
        <v>2196</v>
      </c>
      <c r="G626" s="19" t="s">
        <v>927</v>
      </c>
      <c r="H626" s="18" t="s">
        <v>270</v>
      </c>
      <c r="I626" s="18" t="s">
        <v>553</v>
      </c>
      <c r="J626" s="17">
        <v>80000</v>
      </c>
      <c r="K626" s="35" t="s">
        <v>137</v>
      </c>
      <c r="L626" s="64"/>
      <c r="M626" s="64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/>
      <c r="AB626" s="19"/>
      <c r="AC626" s="19"/>
      <c r="AD626" s="19"/>
      <c r="AE626" s="52" t="s">
        <v>3143</v>
      </c>
      <c r="AF626" s="20" t="s">
        <v>3472</v>
      </c>
      <c r="AG626" s="19" t="s">
        <v>3467</v>
      </c>
      <c r="AH626" s="52" t="s">
        <v>1421</v>
      </c>
      <c r="AI626" s="19" t="s">
        <v>1570</v>
      </c>
      <c r="AJ626" s="16"/>
      <c r="AK626" s="16"/>
      <c r="AL626" s="16">
        <f t="shared" si="21"/>
        <v>80000</v>
      </c>
      <c r="AM626" s="48">
        <v>23079</v>
      </c>
      <c r="AN626" s="48">
        <v>23082</v>
      </c>
      <c r="AO626" s="48">
        <v>23110</v>
      </c>
      <c r="AP626" s="48">
        <v>23111</v>
      </c>
      <c r="AQ626" s="48">
        <v>23118</v>
      </c>
      <c r="AR626" s="17">
        <v>80000</v>
      </c>
      <c r="AS626" s="19"/>
      <c r="AT626" s="52"/>
    </row>
    <row r="627" spans="1:46" s="23" customFormat="1" ht="72" hidden="1" x14ac:dyDescent="0.2">
      <c r="A627" s="19" t="s">
        <v>49</v>
      </c>
      <c r="B627" s="19" t="s">
        <v>277</v>
      </c>
      <c r="C627" s="19" t="s">
        <v>276</v>
      </c>
      <c r="D627" s="19" t="s">
        <v>18</v>
      </c>
      <c r="E627" s="19" t="s">
        <v>454</v>
      </c>
      <c r="F627" s="28" t="s">
        <v>2197</v>
      </c>
      <c r="G627" s="19" t="s">
        <v>928</v>
      </c>
      <c r="H627" s="18" t="s">
        <v>269</v>
      </c>
      <c r="I627" s="18" t="s">
        <v>553</v>
      </c>
      <c r="J627" s="17">
        <v>300000</v>
      </c>
      <c r="K627" s="35" t="s">
        <v>137</v>
      </c>
      <c r="L627" s="64"/>
      <c r="M627" s="64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/>
      <c r="AB627" s="19"/>
      <c r="AC627" s="19"/>
      <c r="AD627" s="19"/>
      <c r="AE627" s="52" t="s">
        <v>3143</v>
      </c>
      <c r="AF627" s="20" t="s">
        <v>3472</v>
      </c>
      <c r="AG627" s="19" t="s">
        <v>3467</v>
      </c>
      <c r="AH627" s="52" t="s">
        <v>1421</v>
      </c>
      <c r="AI627" s="19" t="s">
        <v>1570</v>
      </c>
      <c r="AJ627" s="16"/>
      <c r="AK627" s="16"/>
      <c r="AL627" s="16">
        <f t="shared" si="21"/>
        <v>300000</v>
      </c>
      <c r="AM627" s="48">
        <v>23079</v>
      </c>
      <c r="AN627" s="48">
        <v>23082</v>
      </c>
      <c r="AO627" s="48">
        <v>23110</v>
      </c>
      <c r="AP627" s="48">
        <v>23111</v>
      </c>
      <c r="AQ627" s="48">
        <v>23118</v>
      </c>
      <c r="AR627" s="17">
        <v>300000</v>
      </c>
      <c r="AS627" s="19"/>
      <c r="AT627" s="52"/>
    </row>
    <row r="628" spans="1:46" s="23" customFormat="1" ht="72" hidden="1" x14ac:dyDescent="0.2">
      <c r="A628" s="19" t="s">
        <v>49</v>
      </c>
      <c r="B628" s="19" t="s">
        <v>277</v>
      </c>
      <c r="C628" s="19" t="s">
        <v>276</v>
      </c>
      <c r="D628" s="19" t="s">
        <v>18</v>
      </c>
      <c r="E628" s="19" t="s">
        <v>454</v>
      </c>
      <c r="F628" s="28" t="s">
        <v>2198</v>
      </c>
      <c r="G628" s="19" t="s">
        <v>929</v>
      </c>
      <c r="H628" s="18" t="s">
        <v>269</v>
      </c>
      <c r="I628" s="18" t="s">
        <v>553</v>
      </c>
      <c r="J628" s="17">
        <v>120000</v>
      </c>
      <c r="K628" s="35" t="s">
        <v>137</v>
      </c>
      <c r="L628" s="64"/>
      <c r="M628" s="64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/>
      <c r="AB628" s="19"/>
      <c r="AC628" s="19"/>
      <c r="AD628" s="19"/>
      <c r="AE628" s="52" t="s">
        <v>3143</v>
      </c>
      <c r="AF628" s="20" t="s">
        <v>3472</v>
      </c>
      <c r="AG628" s="19" t="s">
        <v>3467</v>
      </c>
      <c r="AH628" s="52" t="s">
        <v>1421</v>
      </c>
      <c r="AI628" s="19" t="s">
        <v>1570</v>
      </c>
      <c r="AJ628" s="16"/>
      <c r="AK628" s="16"/>
      <c r="AL628" s="16">
        <f t="shared" si="21"/>
        <v>120000</v>
      </c>
      <c r="AM628" s="48">
        <v>23079</v>
      </c>
      <c r="AN628" s="48">
        <v>23082</v>
      </c>
      <c r="AO628" s="48">
        <v>23110</v>
      </c>
      <c r="AP628" s="48">
        <v>23111</v>
      </c>
      <c r="AQ628" s="48">
        <v>23118</v>
      </c>
      <c r="AR628" s="17">
        <v>120000</v>
      </c>
      <c r="AS628" s="19"/>
      <c r="AT628" s="52"/>
    </row>
    <row r="629" spans="1:46" s="23" customFormat="1" ht="72" hidden="1" x14ac:dyDescent="0.2">
      <c r="A629" s="19" t="s">
        <v>49</v>
      </c>
      <c r="B629" s="19" t="s">
        <v>277</v>
      </c>
      <c r="C629" s="19" t="s">
        <v>276</v>
      </c>
      <c r="D629" s="19" t="s">
        <v>30</v>
      </c>
      <c r="E629" s="19" t="s">
        <v>454</v>
      </c>
      <c r="F629" s="28" t="s">
        <v>2199</v>
      </c>
      <c r="G629" s="19" t="s">
        <v>930</v>
      </c>
      <c r="H629" s="18" t="s">
        <v>269</v>
      </c>
      <c r="I629" s="18" t="s">
        <v>803</v>
      </c>
      <c r="J629" s="17">
        <v>24000</v>
      </c>
      <c r="K629" s="64"/>
      <c r="L629" s="64"/>
      <c r="M629" s="35" t="s">
        <v>137</v>
      </c>
      <c r="N629" s="19"/>
      <c r="O629" s="19" t="s">
        <v>1422</v>
      </c>
      <c r="P629" s="48">
        <v>242246</v>
      </c>
      <c r="Q629" s="155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/>
      <c r="AB629" s="128"/>
      <c r="AC629" s="128"/>
      <c r="AD629" s="74"/>
      <c r="AE629" s="52" t="s">
        <v>3158</v>
      </c>
      <c r="AF629" s="20" t="s">
        <v>3472</v>
      </c>
      <c r="AG629" s="19" t="s">
        <v>3467</v>
      </c>
      <c r="AH629" s="52" t="s">
        <v>1423</v>
      </c>
      <c r="AI629" s="19" t="s">
        <v>1570</v>
      </c>
      <c r="AJ629" s="16"/>
      <c r="AK629" s="16"/>
      <c r="AL629" s="16">
        <f t="shared" si="21"/>
        <v>24000</v>
      </c>
      <c r="AM629" s="48">
        <v>23079</v>
      </c>
      <c r="AN629" s="48">
        <v>23082</v>
      </c>
      <c r="AO629" s="48">
        <v>23090</v>
      </c>
      <c r="AP629" s="48">
        <v>23093</v>
      </c>
      <c r="AQ629" s="48">
        <v>23096</v>
      </c>
      <c r="AR629" s="17">
        <v>24000</v>
      </c>
      <c r="AS629" s="19"/>
      <c r="AT629" s="52"/>
    </row>
    <row r="630" spans="1:46" s="23" customFormat="1" ht="72" hidden="1" x14ac:dyDescent="0.2">
      <c r="A630" s="19" t="s">
        <v>49</v>
      </c>
      <c r="B630" s="19" t="s">
        <v>277</v>
      </c>
      <c r="C630" s="19" t="s">
        <v>276</v>
      </c>
      <c r="D630" s="19" t="s">
        <v>26</v>
      </c>
      <c r="E630" s="19" t="s">
        <v>454</v>
      </c>
      <c r="F630" s="28" t="s">
        <v>2200</v>
      </c>
      <c r="G630" s="19" t="s">
        <v>931</v>
      </c>
      <c r="H630" s="18" t="s">
        <v>272</v>
      </c>
      <c r="I630" s="18" t="s">
        <v>274</v>
      </c>
      <c r="J630" s="17">
        <v>10500</v>
      </c>
      <c r="K630" s="64"/>
      <c r="L630" s="64"/>
      <c r="M630" s="35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52" t="s">
        <v>3102</v>
      </c>
      <c r="AF630" s="19" t="s">
        <v>2457</v>
      </c>
      <c r="AG630" s="19" t="s">
        <v>2457</v>
      </c>
      <c r="AH630" s="52" t="s">
        <v>1414</v>
      </c>
      <c r="AI630" s="19" t="s">
        <v>1570</v>
      </c>
      <c r="AJ630" s="16"/>
      <c r="AK630" s="17">
        <v>10500</v>
      </c>
      <c r="AL630" s="16">
        <f t="shared" si="21"/>
        <v>0</v>
      </c>
      <c r="AM630" s="48">
        <v>23079</v>
      </c>
      <c r="AN630" s="48">
        <v>23082</v>
      </c>
      <c r="AO630" s="48">
        <v>23090</v>
      </c>
      <c r="AP630" s="48">
        <v>23093</v>
      </c>
      <c r="AQ630" s="48">
        <v>23096</v>
      </c>
      <c r="AR630" s="17">
        <v>10500</v>
      </c>
      <c r="AS630" s="19"/>
      <c r="AT630" s="52"/>
    </row>
    <row r="631" spans="1:46" s="23" customFormat="1" ht="72" hidden="1" x14ac:dyDescent="0.2">
      <c r="A631" s="19" t="s">
        <v>49</v>
      </c>
      <c r="B631" s="19" t="s">
        <v>277</v>
      </c>
      <c r="C631" s="19" t="s">
        <v>276</v>
      </c>
      <c r="D631" s="19" t="s">
        <v>26</v>
      </c>
      <c r="E631" s="19" t="s">
        <v>454</v>
      </c>
      <c r="F631" s="28" t="s">
        <v>2201</v>
      </c>
      <c r="G631" s="19" t="s">
        <v>932</v>
      </c>
      <c r="H631" s="18" t="s">
        <v>269</v>
      </c>
      <c r="I631" s="18" t="s">
        <v>271</v>
      </c>
      <c r="J631" s="17">
        <v>30000</v>
      </c>
      <c r="K631" s="64"/>
      <c r="L631" s="64"/>
      <c r="M631" s="35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52" t="s">
        <v>3102</v>
      </c>
      <c r="AF631" s="19" t="s">
        <v>2457</v>
      </c>
      <c r="AG631" s="19" t="s">
        <v>2457</v>
      </c>
      <c r="AH631" s="52" t="s">
        <v>1414</v>
      </c>
      <c r="AI631" s="19" t="s">
        <v>1570</v>
      </c>
      <c r="AJ631" s="16"/>
      <c r="AK631" s="17">
        <v>30000</v>
      </c>
      <c r="AL631" s="16">
        <f t="shared" si="21"/>
        <v>0</v>
      </c>
      <c r="AM631" s="48">
        <v>23079</v>
      </c>
      <c r="AN631" s="48">
        <v>23082</v>
      </c>
      <c r="AO631" s="48">
        <v>23090</v>
      </c>
      <c r="AP631" s="48">
        <v>23093</v>
      </c>
      <c r="AQ631" s="48">
        <v>23096</v>
      </c>
      <c r="AR631" s="17">
        <v>30000</v>
      </c>
      <c r="AS631" s="19"/>
      <c r="AT631" s="52"/>
    </row>
    <row r="632" spans="1:46" s="23" customFormat="1" ht="72" hidden="1" x14ac:dyDescent="0.2">
      <c r="A632" s="19" t="s">
        <v>49</v>
      </c>
      <c r="B632" s="19" t="s">
        <v>277</v>
      </c>
      <c r="C632" s="19" t="s">
        <v>276</v>
      </c>
      <c r="D632" s="19" t="s">
        <v>26</v>
      </c>
      <c r="E632" s="19" t="s">
        <v>454</v>
      </c>
      <c r="F632" s="28" t="s">
        <v>2202</v>
      </c>
      <c r="G632" s="19" t="s">
        <v>933</v>
      </c>
      <c r="H632" s="18" t="s">
        <v>269</v>
      </c>
      <c r="I632" s="18" t="s">
        <v>274</v>
      </c>
      <c r="J632" s="17">
        <v>10000</v>
      </c>
      <c r="K632" s="64"/>
      <c r="L632" s="64"/>
      <c r="M632" s="35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52" t="s">
        <v>3102</v>
      </c>
      <c r="AF632" s="19" t="s">
        <v>2457</v>
      </c>
      <c r="AG632" s="19" t="s">
        <v>2457</v>
      </c>
      <c r="AH632" s="52" t="s">
        <v>1414</v>
      </c>
      <c r="AI632" s="19" t="s">
        <v>1570</v>
      </c>
      <c r="AJ632" s="16"/>
      <c r="AK632" s="17">
        <v>10000</v>
      </c>
      <c r="AL632" s="16">
        <f t="shared" si="21"/>
        <v>0</v>
      </c>
      <c r="AM632" s="48">
        <v>23079</v>
      </c>
      <c r="AN632" s="48">
        <v>23082</v>
      </c>
      <c r="AO632" s="48">
        <v>23090</v>
      </c>
      <c r="AP632" s="48">
        <v>23093</v>
      </c>
      <c r="AQ632" s="48">
        <v>23096</v>
      </c>
      <c r="AR632" s="17">
        <v>10000</v>
      </c>
      <c r="AS632" s="19"/>
      <c r="AT632" s="52"/>
    </row>
    <row r="633" spans="1:46" s="23" customFormat="1" ht="72" hidden="1" x14ac:dyDescent="0.2">
      <c r="A633" s="19" t="s">
        <v>49</v>
      </c>
      <c r="B633" s="19" t="s">
        <v>277</v>
      </c>
      <c r="C633" s="19" t="s">
        <v>276</v>
      </c>
      <c r="D633" s="19" t="s">
        <v>16</v>
      </c>
      <c r="E633" s="19" t="s">
        <v>454</v>
      </c>
      <c r="F633" s="28" t="s">
        <v>2203</v>
      </c>
      <c r="G633" s="19" t="s">
        <v>934</v>
      </c>
      <c r="H633" s="18" t="s">
        <v>269</v>
      </c>
      <c r="I633" s="18" t="s">
        <v>268</v>
      </c>
      <c r="J633" s="17">
        <v>23600</v>
      </c>
      <c r="K633" s="64"/>
      <c r="L633" s="64"/>
      <c r="M633" s="35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52" t="s">
        <v>3102</v>
      </c>
      <c r="AF633" s="19" t="s">
        <v>2457</v>
      </c>
      <c r="AG633" s="19" t="s">
        <v>2457</v>
      </c>
      <c r="AH633" s="52" t="s">
        <v>1414</v>
      </c>
      <c r="AI633" s="19" t="s">
        <v>1570</v>
      </c>
      <c r="AJ633" s="16"/>
      <c r="AK633" s="17">
        <v>23600</v>
      </c>
      <c r="AL633" s="16">
        <f t="shared" si="21"/>
        <v>0</v>
      </c>
      <c r="AM633" s="48">
        <v>23079</v>
      </c>
      <c r="AN633" s="48">
        <v>23082</v>
      </c>
      <c r="AO633" s="48">
        <v>23090</v>
      </c>
      <c r="AP633" s="48">
        <v>23093</v>
      </c>
      <c r="AQ633" s="48">
        <v>23096</v>
      </c>
      <c r="AR633" s="17">
        <v>23600</v>
      </c>
      <c r="AS633" s="19"/>
      <c r="AT633" s="52"/>
    </row>
    <row r="634" spans="1:46" s="23" customFormat="1" ht="72" hidden="1" x14ac:dyDescent="0.2">
      <c r="A634" s="19" t="s">
        <v>49</v>
      </c>
      <c r="B634" s="19" t="s">
        <v>277</v>
      </c>
      <c r="C634" s="19" t="s">
        <v>276</v>
      </c>
      <c r="D634" s="19" t="s">
        <v>16</v>
      </c>
      <c r="E634" s="19" t="s">
        <v>454</v>
      </c>
      <c r="F634" s="28" t="s">
        <v>2204</v>
      </c>
      <c r="G634" s="19" t="s">
        <v>935</v>
      </c>
      <c r="H634" s="18" t="s">
        <v>267</v>
      </c>
      <c r="I634" s="18" t="s">
        <v>274</v>
      </c>
      <c r="J634" s="17">
        <v>11400</v>
      </c>
      <c r="K634" s="64"/>
      <c r="L634" s="64"/>
      <c r="M634" s="35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52" t="s">
        <v>3102</v>
      </c>
      <c r="AF634" s="19" t="s">
        <v>2457</v>
      </c>
      <c r="AG634" s="19" t="s">
        <v>2457</v>
      </c>
      <c r="AH634" s="52" t="s">
        <v>1414</v>
      </c>
      <c r="AI634" s="19" t="s">
        <v>1570</v>
      </c>
      <c r="AJ634" s="16"/>
      <c r="AK634" s="17">
        <v>11400</v>
      </c>
      <c r="AL634" s="16">
        <f t="shared" si="21"/>
        <v>0</v>
      </c>
      <c r="AM634" s="48">
        <v>23079</v>
      </c>
      <c r="AN634" s="48">
        <v>23082</v>
      </c>
      <c r="AO634" s="48">
        <v>23090</v>
      </c>
      <c r="AP634" s="48">
        <v>23093</v>
      </c>
      <c r="AQ634" s="48">
        <v>23096</v>
      </c>
      <c r="AR634" s="17">
        <v>11400</v>
      </c>
      <c r="AS634" s="19"/>
      <c r="AT634" s="52"/>
    </row>
    <row r="635" spans="1:46" s="23" customFormat="1" ht="72" hidden="1" x14ac:dyDescent="0.2">
      <c r="A635" s="19" t="s">
        <v>49</v>
      </c>
      <c r="B635" s="19" t="s">
        <v>277</v>
      </c>
      <c r="C635" s="19" t="s">
        <v>276</v>
      </c>
      <c r="D635" s="19" t="s">
        <v>16</v>
      </c>
      <c r="E635" s="19" t="s">
        <v>454</v>
      </c>
      <c r="F635" s="28" t="s">
        <v>2205</v>
      </c>
      <c r="G635" s="19" t="s">
        <v>936</v>
      </c>
      <c r="H635" s="18" t="s">
        <v>267</v>
      </c>
      <c r="I635" s="18" t="s">
        <v>274</v>
      </c>
      <c r="J635" s="17">
        <v>11400</v>
      </c>
      <c r="K635" s="64"/>
      <c r="L635" s="64"/>
      <c r="M635" s="35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52" t="s">
        <v>3102</v>
      </c>
      <c r="AF635" s="19" t="s">
        <v>2457</v>
      </c>
      <c r="AG635" s="19" t="s">
        <v>2457</v>
      </c>
      <c r="AH635" s="52" t="s">
        <v>1414</v>
      </c>
      <c r="AI635" s="19" t="s">
        <v>1570</v>
      </c>
      <c r="AJ635" s="16"/>
      <c r="AK635" s="17">
        <v>11400</v>
      </c>
      <c r="AL635" s="16">
        <f t="shared" si="21"/>
        <v>0</v>
      </c>
      <c r="AM635" s="48">
        <v>23079</v>
      </c>
      <c r="AN635" s="48">
        <v>23082</v>
      </c>
      <c r="AO635" s="48">
        <v>23090</v>
      </c>
      <c r="AP635" s="48">
        <v>23093</v>
      </c>
      <c r="AQ635" s="48">
        <v>23096</v>
      </c>
      <c r="AR635" s="17">
        <v>11400</v>
      </c>
      <c r="AS635" s="19"/>
      <c r="AT635" s="52"/>
    </row>
    <row r="636" spans="1:46" s="23" customFormat="1" ht="72" hidden="1" x14ac:dyDescent="0.2">
      <c r="A636" s="19" t="s">
        <v>49</v>
      </c>
      <c r="B636" s="19" t="s">
        <v>277</v>
      </c>
      <c r="C636" s="19" t="s">
        <v>276</v>
      </c>
      <c r="D636" s="19" t="s">
        <v>25</v>
      </c>
      <c r="E636" s="19" t="s">
        <v>454</v>
      </c>
      <c r="F636" s="28" t="s">
        <v>2206</v>
      </c>
      <c r="G636" s="19" t="s">
        <v>937</v>
      </c>
      <c r="H636" s="18" t="s">
        <v>269</v>
      </c>
      <c r="I636" s="18" t="s">
        <v>271</v>
      </c>
      <c r="J636" s="17">
        <v>40000</v>
      </c>
      <c r="K636" s="64"/>
      <c r="L636" s="64"/>
      <c r="M636" s="35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52" t="s">
        <v>3102</v>
      </c>
      <c r="AF636" s="19" t="s">
        <v>2457</v>
      </c>
      <c r="AG636" s="19" t="s">
        <v>2457</v>
      </c>
      <c r="AH636" s="52" t="s">
        <v>1414</v>
      </c>
      <c r="AI636" s="19" t="s">
        <v>1570</v>
      </c>
      <c r="AJ636" s="16"/>
      <c r="AK636" s="17">
        <v>40000</v>
      </c>
      <c r="AL636" s="16">
        <f t="shared" si="21"/>
        <v>0</v>
      </c>
      <c r="AM636" s="48">
        <v>23079</v>
      </c>
      <c r="AN636" s="48">
        <v>23082</v>
      </c>
      <c r="AO636" s="48">
        <v>23090</v>
      </c>
      <c r="AP636" s="48">
        <v>23093</v>
      </c>
      <c r="AQ636" s="48">
        <v>23096</v>
      </c>
      <c r="AR636" s="17">
        <v>40000</v>
      </c>
      <c r="AS636" s="19"/>
      <c r="AT636" s="52"/>
    </row>
    <row r="637" spans="1:46" s="23" customFormat="1" ht="72" hidden="1" x14ac:dyDescent="0.2">
      <c r="A637" s="19" t="s">
        <v>49</v>
      </c>
      <c r="B637" s="19" t="s">
        <v>277</v>
      </c>
      <c r="C637" s="19" t="s">
        <v>276</v>
      </c>
      <c r="D637" s="19" t="s">
        <v>28</v>
      </c>
      <c r="E637" s="19" t="s">
        <v>454</v>
      </c>
      <c r="F637" s="28" t="s">
        <v>2207</v>
      </c>
      <c r="G637" s="19" t="s">
        <v>938</v>
      </c>
      <c r="H637" s="18" t="s">
        <v>270</v>
      </c>
      <c r="I637" s="18" t="s">
        <v>271</v>
      </c>
      <c r="J637" s="17">
        <v>37000</v>
      </c>
      <c r="K637" s="64"/>
      <c r="L637" s="64"/>
      <c r="M637" s="35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52" t="s">
        <v>3102</v>
      </c>
      <c r="AF637" s="19" t="s">
        <v>2457</v>
      </c>
      <c r="AG637" s="19" t="s">
        <v>2457</v>
      </c>
      <c r="AH637" s="52" t="s">
        <v>1402</v>
      </c>
      <c r="AI637" s="19" t="s">
        <v>1570</v>
      </c>
      <c r="AJ637" s="16"/>
      <c r="AK637" s="17">
        <v>37000</v>
      </c>
      <c r="AL637" s="16">
        <f t="shared" si="21"/>
        <v>0</v>
      </c>
      <c r="AM637" s="48">
        <v>23079</v>
      </c>
      <c r="AN637" s="48">
        <v>23082</v>
      </c>
      <c r="AO637" s="48">
        <v>23083</v>
      </c>
      <c r="AP637" s="48">
        <v>23086</v>
      </c>
      <c r="AQ637" s="48">
        <v>23089</v>
      </c>
      <c r="AR637" s="17">
        <v>37000</v>
      </c>
      <c r="AS637" s="19"/>
      <c r="AT637" s="52"/>
    </row>
    <row r="638" spans="1:46" s="23" customFormat="1" ht="72" hidden="1" x14ac:dyDescent="0.2">
      <c r="A638" s="19" t="s">
        <v>49</v>
      </c>
      <c r="B638" s="19" t="s">
        <v>277</v>
      </c>
      <c r="C638" s="19" t="s">
        <v>276</v>
      </c>
      <c r="D638" s="19" t="s">
        <v>28</v>
      </c>
      <c r="E638" s="19" t="s">
        <v>454</v>
      </c>
      <c r="F638" s="28" t="s">
        <v>2208</v>
      </c>
      <c r="G638" s="19" t="s">
        <v>939</v>
      </c>
      <c r="H638" s="18" t="s">
        <v>272</v>
      </c>
      <c r="I638" s="18" t="s">
        <v>275</v>
      </c>
      <c r="J638" s="17">
        <v>15000</v>
      </c>
      <c r="K638" s="64"/>
      <c r="L638" s="64"/>
      <c r="M638" s="35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52" t="s">
        <v>3102</v>
      </c>
      <c r="AF638" s="19" t="s">
        <v>2457</v>
      </c>
      <c r="AG638" s="19" t="s">
        <v>2457</v>
      </c>
      <c r="AH638" s="52" t="s">
        <v>1428</v>
      </c>
      <c r="AI638" s="19" t="s">
        <v>1570</v>
      </c>
      <c r="AJ638" s="16"/>
      <c r="AK638" s="17">
        <v>15000</v>
      </c>
      <c r="AL638" s="16">
        <f t="shared" si="21"/>
        <v>0</v>
      </c>
      <c r="AM638" s="48">
        <v>23079</v>
      </c>
      <c r="AN638" s="48">
        <v>23082</v>
      </c>
      <c r="AO638" s="48">
        <v>23083</v>
      </c>
      <c r="AP638" s="48">
        <v>23086</v>
      </c>
      <c r="AQ638" s="48">
        <v>23089</v>
      </c>
      <c r="AR638" s="17">
        <v>15000</v>
      </c>
      <c r="AS638" s="19"/>
      <c r="AT638" s="52"/>
    </row>
    <row r="639" spans="1:46" s="23" customFormat="1" ht="72" hidden="1" x14ac:dyDescent="0.2">
      <c r="A639" s="19" t="s">
        <v>49</v>
      </c>
      <c r="B639" s="19" t="s">
        <v>277</v>
      </c>
      <c r="C639" s="19" t="s">
        <v>276</v>
      </c>
      <c r="D639" s="19" t="s">
        <v>33</v>
      </c>
      <c r="E639" s="19" t="s">
        <v>454</v>
      </c>
      <c r="F639" s="28" t="s">
        <v>2209</v>
      </c>
      <c r="G639" s="19" t="s">
        <v>940</v>
      </c>
      <c r="H639" s="18" t="s">
        <v>270</v>
      </c>
      <c r="I639" s="18" t="s">
        <v>941</v>
      </c>
      <c r="J639" s="17">
        <v>307000</v>
      </c>
      <c r="K639" s="64"/>
      <c r="L639" s="64"/>
      <c r="M639" s="35" t="s">
        <v>137</v>
      </c>
      <c r="N639" s="19"/>
      <c r="O639" s="19" t="s">
        <v>1429</v>
      </c>
      <c r="P639" s="48"/>
      <c r="Q639" s="48" t="s">
        <v>3163</v>
      </c>
      <c r="R639" s="48" t="s">
        <v>1297</v>
      </c>
      <c r="S639" s="48" t="s">
        <v>74</v>
      </c>
      <c r="T639" s="48"/>
      <c r="U639" s="19"/>
      <c r="V639" s="19"/>
      <c r="W639" s="19"/>
      <c r="X639" s="18"/>
      <c r="Y639" s="46"/>
      <c r="Z639" s="19"/>
      <c r="AA639" s="19"/>
      <c r="AB639" s="19"/>
      <c r="AC639" s="19"/>
      <c r="AD639" s="19"/>
      <c r="AE639" s="52" t="s">
        <v>3164</v>
      </c>
      <c r="AF639" s="20" t="s">
        <v>3470</v>
      </c>
      <c r="AG639" s="19" t="s">
        <v>3467</v>
      </c>
      <c r="AH639" s="52" t="s">
        <v>1430</v>
      </c>
      <c r="AI639" s="19" t="s">
        <v>1570</v>
      </c>
      <c r="AJ639" s="16"/>
      <c r="AK639" s="16"/>
      <c r="AL639" s="16">
        <f t="shared" si="21"/>
        <v>307000</v>
      </c>
      <c r="AM639" s="48">
        <v>23079</v>
      </c>
      <c r="AN639" s="48">
        <v>23082</v>
      </c>
      <c r="AO639" s="48">
        <v>23110</v>
      </c>
      <c r="AP639" s="48">
        <v>23111</v>
      </c>
      <c r="AQ639" s="48">
        <v>23118</v>
      </c>
      <c r="AR639" s="17">
        <v>307000</v>
      </c>
      <c r="AS639" s="19"/>
      <c r="AT639" s="52"/>
    </row>
    <row r="640" spans="1:46" s="23" customFormat="1" ht="72" x14ac:dyDescent="0.2">
      <c r="A640" s="19" t="s">
        <v>49</v>
      </c>
      <c r="B640" s="19" t="s">
        <v>277</v>
      </c>
      <c r="C640" s="19" t="s">
        <v>276</v>
      </c>
      <c r="D640" s="19" t="s">
        <v>33</v>
      </c>
      <c r="E640" s="19" t="s">
        <v>454</v>
      </c>
      <c r="F640" s="28" t="s">
        <v>2210</v>
      </c>
      <c r="G640" s="19" t="s">
        <v>942</v>
      </c>
      <c r="H640" s="18" t="s">
        <v>270</v>
      </c>
      <c r="I640" s="18" t="s">
        <v>274</v>
      </c>
      <c r="J640" s="17">
        <v>100000</v>
      </c>
      <c r="K640" s="64"/>
      <c r="L640" s="64"/>
      <c r="M640" s="35" t="s">
        <v>137</v>
      </c>
      <c r="N640" s="19"/>
      <c r="O640" s="19" t="s">
        <v>1431</v>
      </c>
      <c r="P640" s="48">
        <v>242241</v>
      </c>
      <c r="Q640" s="155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52" t="s">
        <v>3102</v>
      </c>
      <c r="AF640" s="19" t="s">
        <v>2457</v>
      </c>
      <c r="AG640" s="19" t="s">
        <v>2457</v>
      </c>
      <c r="AH640" s="52" t="s">
        <v>1432</v>
      </c>
      <c r="AI640" s="19" t="s">
        <v>1570</v>
      </c>
      <c r="AJ640" s="16"/>
      <c r="AK640" s="16">
        <v>98950</v>
      </c>
      <c r="AL640" s="16">
        <f t="shared" si="21"/>
        <v>1050</v>
      </c>
      <c r="AM640" s="48">
        <v>23079</v>
      </c>
      <c r="AN640" s="48">
        <v>23082</v>
      </c>
      <c r="AO640" s="48">
        <v>23090</v>
      </c>
      <c r="AP640" s="48">
        <v>23093</v>
      </c>
      <c r="AQ640" s="48">
        <v>23096</v>
      </c>
      <c r="AR640" s="17">
        <v>100000</v>
      </c>
      <c r="AS640" s="19"/>
      <c r="AT640" s="52"/>
    </row>
    <row r="641" spans="1:46" s="23" customFormat="1" ht="72" hidden="1" x14ac:dyDescent="0.2">
      <c r="A641" s="19" t="s">
        <v>49</v>
      </c>
      <c r="B641" s="19" t="s">
        <v>277</v>
      </c>
      <c r="C641" s="19" t="s">
        <v>276</v>
      </c>
      <c r="D641" s="19" t="s">
        <v>33</v>
      </c>
      <c r="E641" s="19" t="s">
        <v>454</v>
      </c>
      <c r="F641" s="28" t="s">
        <v>2211</v>
      </c>
      <c r="G641" s="19" t="s">
        <v>943</v>
      </c>
      <c r="H641" s="18" t="s">
        <v>270</v>
      </c>
      <c r="I641" s="18" t="s">
        <v>941</v>
      </c>
      <c r="J641" s="17">
        <v>164000</v>
      </c>
      <c r="K641" s="64"/>
      <c r="L641" s="64"/>
      <c r="M641" s="35" t="s">
        <v>137</v>
      </c>
      <c r="N641" s="19"/>
      <c r="O641" s="19" t="s">
        <v>1429</v>
      </c>
      <c r="P641" s="48"/>
      <c r="Q641" s="48" t="s">
        <v>3163</v>
      </c>
      <c r="R641" s="48" t="s">
        <v>1297</v>
      </c>
      <c r="S641" s="48" t="s">
        <v>74</v>
      </c>
      <c r="T641" s="48"/>
      <c r="U641" s="19"/>
      <c r="V641" s="19"/>
      <c r="W641" s="19"/>
      <c r="X641" s="18"/>
      <c r="Y641" s="46"/>
      <c r="Z641" s="19"/>
      <c r="AA641" s="19"/>
      <c r="AB641" s="19"/>
      <c r="AC641" s="19"/>
      <c r="AD641" s="19"/>
      <c r="AE641" s="52" t="s">
        <v>3164</v>
      </c>
      <c r="AF641" s="20" t="s">
        <v>3470</v>
      </c>
      <c r="AG641" s="19" t="s">
        <v>3467</v>
      </c>
      <c r="AH641" s="52" t="s">
        <v>1430</v>
      </c>
      <c r="AI641" s="19" t="s">
        <v>1570</v>
      </c>
      <c r="AJ641" s="16"/>
      <c r="AK641" s="16"/>
      <c r="AL641" s="16">
        <f t="shared" si="21"/>
        <v>164000</v>
      </c>
      <c r="AM641" s="48">
        <v>23079</v>
      </c>
      <c r="AN641" s="48">
        <v>23082</v>
      </c>
      <c r="AO641" s="48">
        <v>23110</v>
      </c>
      <c r="AP641" s="48">
        <v>23111</v>
      </c>
      <c r="AQ641" s="48">
        <v>23118</v>
      </c>
      <c r="AR641" s="17">
        <v>164000</v>
      </c>
      <c r="AS641" s="19"/>
      <c r="AT641" s="52"/>
    </row>
    <row r="642" spans="1:46" s="23" customFormat="1" ht="72" hidden="1" x14ac:dyDescent="0.2">
      <c r="A642" s="19" t="s">
        <v>49</v>
      </c>
      <c r="B642" s="19" t="s">
        <v>277</v>
      </c>
      <c r="C642" s="19" t="s">
        <v>276</v>
      </c>
      <c r="D642" s="19" t="s">
        <v>10</v>
      </c>
      <c r="E642" s="19" t="s">
        <v>311</v>
      </c>
      <c r="F642" s="28" t="s">
        <v>2212</v>
      </c>
      <c r="G642" s="19" t="s">
        <v>944</v>
      </c>
      <c r="H642" s="18" t="s">
        <v>272</v>
      </c>
      <c r="I642" s="18" t="s">
        <v>271</v>
      </c>
      <c r="J642" s="17">
        <v>9000</v>
      </c>
      <c r="K642" s="64"/>
      <c r="L642" s="64"/>
      <c r="M642" s="35" t="s">
        <v>137</v>
      </c>
      <c r="N642" s="19"/>
      <c r="O642" s="19" t="s">
        <v>1433</v>
      </c>
      <c r="P642" s="48">
        <v>242246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3131</v>
      </c>
      <c r="W642" s="74">
        <v>9000</v>
      </c>
      <c r="X642" s="18">
        <v>1</v>
      </c>
      <c r="Y642" s="128">
        <v>23115</v>
      </c>
      <c r="Z642" s="74">
        <v>9000</v>
      </c>
      <c r="AA642" s="19"/>
      <c r="AB642" s="19"/>
      <c r="AC642" s="19"/>
      <c r="AD642" s="19"/>
      <c r="AE642" s="52" t="s">
        <v>3168</v>
      </c>
      <c r="AF642" s="20" t="s">
        <v>3472</v>
      </c>
      <c r="AG642" s="19" t="s">
        <v>3467</v>
      </c>
      <c r="AH642" s="52" t="s">
        <v>1416</v>
      </c>
      <c r="AI642" s="19" t="s">
        <v>1570</v>
      </c>
      <c r="AJ642" s="16"/>
      <c r="AK642" s="16"/>
      <c r="AL642" s="16">
        <f t="shared" si="21"/>
        <v>9000</v>
      </c>
      <c r="AM642" s="48">
        <v>23079</v>
      </c>
      <c r="AN642" s="48">
        <v>23082</v>
      </c>
      <c r="AO642" s="48">
        <v>23086</v>
      </c>
      <c r="AP642" s="48">
        <v>23087</v>
      </c>
      <c r="AQ642" s="48">
        <v>23090</v>
      </c>
      <c r="AR642" s="17">
        <v>9000</v>
      </c>
      <c r="AS642" s="19"/>
      <c r="AT642" s="52"/>
    </row>
    <row r="643" spans="1:46" s="23" customFormat="1" ht="72" hidden="1" x14ac:dyDescent="0.2">
      <c r="A643" s="19" t="s">
        <v>49</v>
      </c>
      <c r="B643" s="19" t="s">
        <v>277</v>
      </c>
      <c r="C643" s="19" t="s">
        <v>276</v>
      </c>
      <c r="D643" s="19" t="s">
        <v>10</v>
      </c>
      <c r="E643" s="19" t="s">
        <v>311</v>
      </c>
      <c r="F643" s="28" t="s">
        <v>2213</v>
      </c>
      <c r="G643" s="19" t="s">
        <v>945</v>
      </c>
      <c r="H643" s="18" t="s">
        <v>269</v>
      </c>
      <c r="I643" s="18" t="s">
        <v>271</v>
      </c>
      <c r="J643" s="17">
        <v>2000</v>
      </c>
      <c r="K643" s="64"/>
      <c r="L643" s="64"/>
      <c r="M643" s="35" t="s">
        <v>137</v>
      </c>
      <c r="N643" s="19"/>
      <c r="O643" s="19" t="s">
        <v>1433</v>
      </c>
      <c r="P643" s="48">
        <v>242246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3131</v>
      </c>
      <c r="W643" s="74">
        <v>2000</v>
      </c>
      <c r="X643" s="18">
        <v>1</v>
      </c>
      <c r="Y643" s="128">
        <v>23115</v>
      </c>
      <c r="Z643" s="74">
        <v>2000</v>
      </c>
      <c r="AA643" s="19"/>
      <c r="AB643" s="19"/>
      <c r="AC643" s="19"/>
      <c r="AD643" s="19"/>
      <c r="AE643" s="52" t="s">
        <v>3168</v>
      </c>
      <c r="AF643" s="20" t="s">
        <v>3472</v>
      </c>
      <c r="AG643" s="19" t="s">
        <v>3467</v>
      </c>
      <c r="AH643" s="52" t="s">
        <v>1416</v>
      </c>
      <c r="AI643" s="19" t="s">
        <v>1570</v>
      </c>
      <c r="AJ643" s="16"/>
      <c r="AK643" s="16"/>
      <c r="AL643" s="16">
        <f t="shared" ref="AL643:AL706" si="22">J643-AJ643-AK643</f>
        <v>2000</v>
      </c>
      <c r="AM643" s="48">
        <v>23079</v>
      </c>
      <c r="AN643" s="48">
        <v>23082</v>
      </c>
      <c r="AO643" s="48">
        <v>23086</v>
      </c>
      <c r="AP643" s="48">
        <v>23087</v>
      </c>
      <c r="AQ643" s="48">
        <v>23090</v>
      </c>
      <c r="AR643" s="17">
        <v>2000</v>
      </c>
      <c r="AS643" s="19"/>
      <c r="AT643" s="52"/>
    </row>
    <row r="644" spans="1:46" s="23" customFormat="1" ht="72" hidden="1" x14ac:dyDescent="0.2">
      <c r="A644" s="19" t="s">
        <v>49</v>
      </c>
      <c r="B644" s="19" t="s">
        <v>277</v>
      </c>
      <c r="C644" s="19" t="s">
        <v>276</v>
      </c>
      <c r="D644" s="19" t="s">
        <v>10</v>
      </c>
      <c r="E644" s="19" t="s">
        <v>311</v>
      </c>
      <c r="F644" s="28" t="s">
        <v>2214</v>
      </c>
      <c r="G644" s="19" t="s">
        <v>946</v>
      </c>
      <c r="H644" s="18" t="s">
        <v>270</v>
      </c>
      <c r="I644" s="18" t="s">
        <v>271</v>
      </c>
      <c r="J644" s="17">
        <v>4500</v>
      </c>
      <c r="K644" s="64"/>
      <c r="L644" s="64"/>
      <c r="M644" s="35" t="s">
        <v>137</v>
      </c>
      <c r="N644" s="19"/>
      <c r="O644" s="19" t="s">
        <v>1433</v>
      </c>
      <c r="P644" s="48">
        <v>242246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3131</v>
      </c>
      <c r="W644" s="74">
        <v>4500</v>
      </c>
      <c r="X644" s="18">
        <v>1</v>
      </c>
      <c r="Y644" s="128">
        <v>23115</v>
      </c>
      <c r="Z644" s="74">
        <v>4500</v>
      </c>
      <c r="AA644" s="19"/>
      <c r="AB644" s="19"/>
      <c r="AC644" s="19"/>
      <c r="AD644" s="19"/>
      <c r="AE644" s="52" t="s">
        <v>3168</v>
      </c>
      <c r="AF644" s="20" t="s">
        <v>3472</v>
      </c>
      <c r="AG644" s="19" t="s">
        <v>3467</v>
      </c>
      <c r="AH644" s="52" t="s">
        <v>1416</v>
      </c>
      <c r="AI644" s="19" t="s">
        <v>1570</v>
      </c>
      <c r="AJ644" s="16"/>
      <c r="AK644" s="16"/>
      <c r="AL644" s="16">
        <f t="shared" si="22"/>
        <v>4500</v>
      </c>
      <c r="AM644" s="48">
        <v>23079</v>
      </c>
      <c r="AN644" s="48">
        <v>23082</v>
      </c>
      <c r="AO644" s="48">
        <v>23086</v>
      </c>
      <c r="AP644" s="48">
        <v>23087</v>
      </c>
      <c r="AQ644" s="48">
        <v>23090</v>
      </c>
      <c r="AR644" s="17">
        <v>4500</v>
      </c>
      <c r="AS644" s="19"/>
      <c r="AT644" s="52"/>
    </row>
    <row r="645" spans="1:46" s="23" customFormat="1" ht="72" hidden="1" x14ac:dyDescent="0.2">
      <c r="A645" s="19" t="s">
        <v>49</v>
      </c>
      <c r="B645" s="19" t="s">
        <v>277</v>
      </c>
      <c r="C645" s="19" t="s">
        <v>276</v>
      </c>
      <c r="D645" s="19" t="s">
        <v>10</v>
      </c>
      <c r="E645" s="19" t="s">
        <v>311</v>
      </c>
      <c r="F645" s="28" t="s">
        <v>2215</v>
      </c>
      <c r="G645" s="19" t="s">
        <v>947</v>
      </c>
      <c r="H645" s="18" t="s">
        <v>948</v>
      </c>
      <c r="I645" s="18" t="s">
        <v>271</v>
      </c>
      <c r="J645" s="17">
        <v>506000</v>
      </c>
      <c r="K645" s="35" t="s">
        <v>137</v>
      </c>
      <c r="L645" s="64"/>
      <c r="M645" s="64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/>
      <c r="AB645" s="19"/>
      <c r="AC645" s="19"/>
      <c r="AD645" s="19"/>
      <c r="AE645" s="52" t="s">
        <v>3173</v>
      </c>
      <c r="AF645" s="19" t="s">
        <v>3472</v>
      </c>
      <c r="AG645" s="19" t="s">
        <v>3467</v>
      </c>
      <c r="AH645" s="52" t="s">
        <v>1435</v>
      </c>
      <c r="AI645" s="19" t="s">
        <v>1571</v>
      </c>
      <c r="AJ645" s="16"/>
      <c r="AK645" s="16"/>
      <c r="AL645" s="16">
        <f t="shared" si="22"/>
        <v>506000</v>
      </c>
      <c r="AM645" s="48">
        <v>23079</v>
      </c>
      <c r="AN645" s="48">
        <v>23082</v>
      </c>
      <c r="AO645" s="48">
        <v>23110</v>
      </c>
      <c r="AP645" s="48">
        <v>23111</v>
      </c>
      <c r="AQ645" s="48">
        <v>23118</v>
      </c>
      <c r="AR645" s="17">
        <v>506000</v>
      </c>
      <c r="AS645" s="19"/>
      <c r="AT645" s="52"/>
    </row>
    <row r="646" spans="1:46" s="23" customFormat="1" ht="72" hidden="1" x14ac:dyDescent="0.2">
      <c r="A646" s="19" t="s">
        <v>49</v>
      </c>
      <c r="B646" s="19" t="s">
        <v>277</v>
      </c>
      <c r="C646" s="19" t="s">
        <v>276</v>
      </c>
      <c r="D646" s="19" t="s">
        <v>10</v>
      </c>
      <c r="E646" s="19" t="s">
        <v>311</v>
      </c>
      <c r="F646" s="28" t="s">
        <v>2216</v>
      </c>
      <c r="G646" s="19" t="s">
        <v>949</v>
      </c>
      <c r="H646" s="18" t="s">
        <v>414</v>
      </c>
      <c r="I646" s="18" t="s">
        <v>271</v>
      </c>
      <c r="J646" s="17">
        <v>154000</v>
      </c>
      <c r="K646" s="35" t="s">
        <v>137</v>
      </c>
      <c r="L646" s="64"/>
      <c r="M646" s="64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/>
      <c r="AB646" s="19"/>
      <c r="AC646" s="19"/>
      <c r="AD646" s="19"/>
      <c r="AE646" s="52" t="s">
        <v>3173</v>
      </c>
      <c r="AF646" s="19" t="s">
        <v>3472</v>
      </c>
      <c r="AG646" s="19" t="s">
        <v>3467</v>
      </c>
      <c r="AH646" s="52" t="s">
        <v>1435</v>
      </c>
      <c r="AI646" s="19" t="s">
        <v>1571</v>
      </c>
      <c r="AJ646" s="16"/>
      <c r="AK646" s="16"/>
      <c r="AL646" s="16">
        <f t="shared" si="22"/>
        <v>154000</v>
      </c>
      <c r="AM646" s="48">
        <v>23079</v>
      </c>
      <c r="AN646" s="48">
        <v>23082</v>
      </c>
      <c r="AO646" s="48">
        <v>23110</v>
      </c>
      <c r="AP646" s="48">
        <v>23111</v>
      </c>
      <c r="AQ646" s="48">
        <v>23118</v>
      </c>
      <c r="AR646" s="17">
        <v>154000</v>
      </c>
      <c r="AS646" s="19"/>
      <c r="AT646" s="52"/>
    </row>
    <row r="647" spans="1:46" s="23" customFormat="1" ht="72" hidden="1" x14ac:dyDescent="0.2">
      <c r="A647" s="19" t="s">
        <v>49</v>
      </c>
      <c r="B647" s="19" t="s">
        <v>277</v>
      </c>
      <c r="C647" s="19" t="s">
        <v>276</v>
      </c>
      <c r="D647" s="19" t="s">
        <v>10</v>
      </c>
      <c r="E647" s="19" t="s">
        <v>311</v>
      </c>
      <c r="F647" s="28" t="s">
        <v>2217</v>
      </c>
      <c r="G647" s="19" t="s">
        <v>950</v>
      </c>
      <c r="H647" s="18" t="s">
        <v>303</v>
      </c>
      <c r="I647" s="18" t="s">
        <v>271</v>
      </c>
      <c r="J647" s="17">
        <v>80000</v>
      </c>
      <c r="K647" s="35" t="s">
        <v>137</v>
      </c>
      <c r="L647" s="64"/>
      <c r="M647" s="64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/>
      <c r="AB647" s="19"/>
      <c r="AC647" s="19"/>
      <c r="AD647" s="19"/>
      <c r="AE647" s="52" t="s">
        <v>3173</v>
      </c>
      <c r="AF647" s="19" t="s">
        <v>3472</v>
      </c>
      <c r="AG647" s="19" t="s">
        <v>3467</v>
      </c>
      <c r="AH647" s="52" t="s">
        <v>1435</v>
      </c>
      <c r="AI647" s="19" t="s">
        <v>1571</v>
      </c>
      <c r="AJ647" s="16"/>
      <c r="AK647" s="16"/>
      <c r="AL647" s="16">
        <f t="shared" si="22"/>
        <v>80000</v>
      </c>
      <c r="AM647" s="48">
        <v>23079</v>
      </c>
      <c r="AN647" s="48">
        <v>23082</v>
      </c>
      <c r="AO647" s="48">
        <v>23110</v>
      </c>
      <c r="AP647" s="48">
        <v>23111</v>
      </c>
      <c r="AQ647" s="48">
        <v>23118</v>
      </c>
      <c r="AR647" s="17">
        <v>80000</v>
      </c>
      <c r="AS647" s="19"/>
      <c r="AT647" s="52"/>
    </row>
    <row r="648" spans="1:46" s="23" customFormat="1" ht="72" hidden="1" x14ac:dyDescent="0.2">
      <c r="A648" s="19" t="s">
        <v>49</v>
      </c>
      <c r="B648" s="19" t="s">
        <v>277</v>
      </c>
      <c r="C648" s="19" t="s">
        <v>276</v>
      </c>
      <c r="D648" s="19" t="s">
        <v>10</v>
      </c>
      <c r="E648" s="19" t="s">
        <v>311</v>
      </c>
      <c r="F648" s="28" t="s">
        <v>2218</v>
      </c>
      <c r="G648" s="19" t="s">
        <v>951</v>
      </c>
      <c r="H648" s="18" t="s">
        <v>303</v>
      </c>
      <c r="I648" s="18" t="s">
        <v>271</v>
      </c>
      <c r="J648" s="17">
        <v>89000</v>
      </c>
      <c r="K648" s="35" t="s">
        <v>137</v>
      </c>
      <c r="L648" s="64"/>
      <c r="M648" s="64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/>
      <c r="AB648" s="19"/>
      <c r="AC648" s="19"/>
      <c r="AD648" s="19"/>
      <c r="AE648" s="52" t="s">
        <v>3173</v>
      </c>
      <c r="AF648" s="19" t="s">
        <v>3472</v>
      </c>
      <c r="AG648" s="19" t="s">
        <v>3467</v>
      </c>
      <c r="AH648" s="52" t="s">
        <v>1435</v>
      </c>
      <c r="AI648" s="19" t="s">
        <v>1571</v>
      </c>
      <c r="AJ648" s="16"/>
      <c r="AK648" s="16"/>
      <c r="AL648" s="16">
        <f t="shared" si="22"/>
        <v>89000</v>
      </c>
      <c r="AM648" s="48">
        <v>23079</v>
      </c>
      <c r="AN648" s="48">
        <v>23082</v>
      </c>
      <c r="AO648" s="48">
        <v>23110</v>
      </c>
      <c r="AP648" s="48">
        <v>23111</v>
      </c>
      <c r="AQ648" s="48">
        <v>23118</v>
      </c>
      <c r="AR648" s="17">
        <v>89000</v>
      </c>
      <c r="AS648" s="19"/>
      <c r="AT648" s="52"/>
    </row>
    <row r="649" spans="1:46" s="23" customFormat="1" ht="72" hidden="1" x14ac:dyDescent="0.2">
      <c r="A649" s="19" t="s">
        <v>49</v>
      </c>
      <c r="B649" s="19" t="s">
        <v>277</v>
      </c>
      <c r="C649" s="19" t="s">
        <v>276</v>
      </c>
      <c r="D649" s="19" t="s">
        <v>10</v>
      </c>
      <c r="E649" s="19" t="s">
        <v>311</v>
      </c>
      <c r="F649" s="28" t="s">
        <v>2219</v>
      </c>
      <c r="G649" s="19" t="s">
        <v>952</v>
      </c>
      <c r="H649" s="18" t="s">
        <v>459</v>
      </c>
      <c r="I649" s="18" t="s">
        <v>271</v>
      </c>
      <c r="J649" s="17">
        <v>50000</v>
      </c>
      <c r="K649" s="35" t="s">
        <v>137</v>
      </c>
      <c r="L649" s="64"/>
      <c r="M649" s="64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/>
      <c r="AB649" s="19"/>
      <c r="AC649" s="19"/>
      <c r="AD649" s="19"/>
      <c r="AE649" s="52" t="s">
        <v>3173</v>
      </c>
      <c r="AF649" s="19" t="s">
        <v>3472</v>
      </c>
      <c r="AG649" s="19" t="s">
        <v>3467</v>
      </c>
      <c r="AH649" s="52" t="s">
        <v>1435</v>
      </c>
      <c r="AI649" s="19" t="s">
        <v>1571</v>
      </c>
      <c r="AJ649" s="16"/>
      <c r="AK649" s="16"/>
      <c r="AL649" s="16">
        <f t="shared" si="22"/>
        <v>50000</v>
      </c>
      <c r="AM649" s="48">
        <v>23079</v>
      </c>
      <c r="AN649" s="48">
        <v>23082</v>
      </c>
      <c r="AO649" s="48">
        <v>23110</v>
      </c>
      <c r="AP649" s="48">
        <v>23111</v>
      </c>
      <c r="AQ649" s="48">
        <v>23118</v>
      </c>
      <c r="AR649" s="17">
        <v>50000</v>
      </c>
      <c r="AS649" s="19"/>
      <c r="AT649" s="52"/>
    </row>
    <row r="650" spans="1:46" s="23" customFormat="1" ht="396" hidden="1" x14ac:dyDescent="0.2">
      <c r="A650" s="19" t="s">
        <v>49</v>
      </c>
      <c r="B650" s="19" t="s">
        <v>277</v>
      </c>
      <c r="C650" s="19" t="s">
        <v>17</v>
      </c>
      <c r="D650" s="19" t="s">
        <v>1566</v>
      </c>
      <c r="E650" s="19" t="s">
        <v>454</v>
      </c>
      <c r="F650" s="28" t="s">
        <v>2462</v>
      </c>
      <c r="G650" s="19" t="s">
        <v>1113</v>
      </c>
      <c r="H650" s="18" t="s">
        <v>270</v>
      </c>
      <c r="I650" s="18" t="s">
        <v>631</v>
      </c>
      <c r="J650" s="17">
        <v>45827400</v>
      </c>
      <c r="K650" s="35" t="s">
        <v>137</v>
      </c>
      <c r="L650" s="64"/>
      <c r="M650" s="64"/>
      <c r="N650" s="19"/>
      <c r="O650" s="18" t="s">
        <v>1436</v>
      </c>
      <c r="P650" s="42">
        <v>241569</v>
      </c>
      <c r="Q650" s="54" t="s">
        <v>1437</v>
      </c>
      <c r="R650" s="18">
        <v>3</v>
      </c>
      <c r="S650" s="19" t="s">
        <v>116</v>
      </c>
      <c r="T650" s="19"/>
      <c r="U650" s="19"/>
      <c r="V650" s="72" t="s">
        <v>1438</v>
      </c>
      <c r="W650" s="21">
        <v>101895000</v>
      </c>
      <c r="X650" s="18">
        <v>22</v>
      </c>
      <c r="Y650" s="52" t="s">
        <v>3180</v>
      </c>
      <c r="Z650" s="52" t="s">
        <v>3181</v>
      </c>
      <c r="AA650" s="71">
        <v>7011385495</v>
      </c>
      <c r="AB650" s="52" t="s">
        <v>3182</v>
      </c>
      <c r="AC650" s="52" t="s">
        <v>3183</v>
      </c>
      <c r="AD650" s="52" t="s">
        <v>3184</v>
      </c>
      <c r="AE650" s="54" t="s">
        <v>3185</v>
      </c>
      <c r="AF650" s="20" t="s">
        <v>3484</v>
      </c>
      <c r="AG650" s="20" t="s">
        <v>3484</v>
      </c>
      <c r="AH650" s="54" t="s">
        <v>1440</v>
      </c>
      <c r="AI650" s="54" t="s">
        <v>1572</v>
      </c>
      <c r="AJ650" s="16"/>
      <c r="AK650" s="16">
        <f>10189500+17322150</f>
        <v>27511650</v>
      </c>
      <c r="AL650" s="16">
        <f t="shared" si="22"/>
        <v>18315750</v>
      </c>
      <c r="AM650" s="42">
        <v>241569</v>
      </c>
      <c r="AN650" s="48">
        <v>23082</v>
      </c>
      <c r="AO650" s="19" t="s">
        <v>1441</v>
      </c>
      <c r="AP650" s="19" t="s">
        <v>1439</v>
      </c>
      <c r="AQ650" s="19" t="s">
        <v>1442</v>
      </c>
      <c r="AR650" s="73" t="s">
        <v>3191</v>
      </c>
      <c r="AS650" s="19"/>
      <c r="AT650" s="56"/>
    </row>
    <row r="651" spans="1:46" s="23" customFormat="1" ht="108" hidden="1" x14ac:dyDescent="0.2">
      <c r="A651" s="19" t="s">
        <v>49</v>
      </c>
      <c r="B651" s="19" t="s">
        <v>277</v>
      </c>
      <c r="C651" s="19" t="s">
        <v>17</v>
      </c>
      <c r="D651" s="19" t="s">
        <v>34</v>
      </c>
      <c r="E651" s="19" t="s">
        <v>454</v>
      </c>
      <c r="F651" s="28" t="s">
        <v>2220</v>
      </c>
      <c r="G651" s="19" t="s">
        <v>1133</v>
      </c>
      <c r="H651" s="18" t="s">
        <v>270</v>
      </c>
      <c r="I651" s="18" t="s">
        <v>1122</v>
      </c>
      <c r="J651" s="17">
        <v>1800000</v>
      </c>
      <c r="K651" s="35" t="s">
        <v>137</v>
      </c>
      <c r="L651" s="64"/>
      <c r="M651" s="64"/>
      <c r="N651" s="19"/>
      <c r="O651" s="19" t="s">
        <v>1443</v>
      </c>
      <c r="P651" s="48">
        <v>242250</v>
      </c>
      <c r="Q651" s="48" t="s">
        <v>3186</v>
      </c>
      <c r="R651" s="18">
        <v>2</v>
      </c>
      <c r="S651" s="19" t="s">
        <v>65</v>
      </c>
      <c r="T651" s="19"/>
      <c r="U651" s="19"/>
      <c r="V651" s="72" t="s">
        <v>3187</v>
      </c>
      <c r="W651" s="17">
        <v>1800000</v>
      </c>
      <c r="X651" s="18">
        <v>3</v>
      </c>
      <c r="Y651" s="72" t="s">
        <v>3188</v>
      </c>
      <c r="Z651" s="21" t="s">
        <v>3189</v>
      </c>
      <c r="AA651" s="71"/>
      <c r="AB651" s="19"/>
      <c r="AC651" s="19"/>
      <c r="AD651" s="74"/>
      <c r="AE651" s="54" t="s">
        <v>3482</v>
      </c>
      <c r="AF651" s="19" t="s">
        <v>3470</v>
      </c>
      <c r="AG651" s="19" t="s">
        <v>3467</v>
      </c>
      <c r="AH651" s="52" t="s">
        <v>1435</v>
      </c>
      <c r="AI651" s="19" t="s">
        <v>1571</v>
      </c>
      <c r="AJ651" s="16"/>
      <c r="AK651" s="16"/>
      <c r="AL651" s="16">
        <f t="shared" si="22"/>
        <v>1800000</v>
      </c>
      <c r="AM651" s="48">
        <v>23079</v>
      </c>
      <c r="AN651" s="48">
        <v>23082</v>
      </c>
      <c r="AO651" s="56" t="s">
        <v>1444</v>
      </c>
      <c r="AP651" s="56" t="s">
        <v>1445</v>
      </c>
      <c r="AQ651" s="56" t="s">
        <v>3192</v>
      </c>
      <c r="AR651" s="56" t="s">
        <v>3193</v>
      </c>
      <c r="AS651" s="19"/>
      <c r="AT651" s="52"/>
    </row>
    <row r="652" spans="1:46" s="23" customFormat="1" ht="72" hidden="1" x14ac:dyDescent="0.2">
      <c r="A652" s="19" t="s">
        <v>50</v>
      </c>
      <c r="B652" s="19" t="s">
        <v>277</v>
      </c>
      <c r="C652" s="19" t="s">
        <v>276</v>
      </c>
      <c r="D652" s="19" t="s">
        <v>11</v>
      </c>
      <c r="E652" s="19" t="s">
        <v>454</v>
      </c>
      <c r="F652" s="28" t="s">
        <v>2221</v>
      </c>
      <c r="G652" s="19" t="s">
        <v>953</v>
      </c>
      <c r="H652" s="18" t="s">
        <v>270</v>
      </c>
      <c r="I652" s="18" t="s">
        <v>273</v>
      </c>
      <c r="J652" s="17">
        <v>11000</v>
      </c>
      <c r="K652" s="64"/>
      <c r="L652" s="64"/>
      <c r="M652" s="35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20" t="s">
        <v>3470</v>
      </c>
      <c r="AG652" s="19" t="s">
        <v>3467</v>
      </c>
      <c r="AH652" s="20" t="s">
        <v>1446</v>
      </c>
      <c r="AI652" s="20" t="s">
        <v>1571</v>
      </c>
      <c r="AJ652" s="16"/>
      <c r="AK652" s="16"/>
      <c r="AL652" s="16">
        <f t="shared" si="22"/>
        <v>11000</v>
      </c>
      <c r="AM652" s="18" t="s">
        <v>3207</v>
      </c>
      <c r="AN652" s="18" t="s">
        <v>3207</v>
      </c>
      <c r="AO652" s="18" t="s">
        <v>3270</v>
      </c>
      <c r="AP652" s="18" t="s">
        <v>3270</v>
      </c>
      <c r="AQ652" s="18" t="s">
        <v>3271</v>
      </c>
      <c r="AR652" s="19"/>
      <c r="AS652" s="19"/>
      <c r="AT652" s="19"/>
    </row>
    <row r="653" spans="1:46" s="23" customFormat="1" ht="72" hidden="1" x14ac:dyDescent="0.2">
      <c r="A653" s="19" t="s">
        <v>50</v>
      </c>
      <c r="B653" s="19" t="s">
        <v>277</v>
      </c>
      <c r="C653" s="19" t="s">
        <v>276</v>
      </c>
      <c r="D653" s="19" t="s">
        <v>11</v>
      </c>
      <c r="E653" s="19" t="s">
        <v>454</v>
      </c>
      <c r="F653" s="28" t="s">
        <v>2222</v>
      </c>
      <c r="G653" s="19" t="s">
        <v>954</v>
      </c>
      <c r="H653" s="18" t="s">
        <v>269</v>
      </c>
      <c r="I653" s="18" t="s">
        <v>273</v>
      </c>
      <c r="J653" s="17">
        <v>26000</v>
      </c>
      <c r="K653" s="64"/>
      <c r="L653" s="64"/>
      <c r="M653" s="35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20" t="s">
        <v>3470</v>
      </c>
      <c r="AG653" s="19" t="s">
        <v>3467</v>
      </c>
      <c r="AH653" s="20" t="s">
        <v>1446</v>
      </c>
      <c r="AI653" s="20" t="s">
        <v>1571</v>
      </c>
      <c r="AJ653" s="16"/>
      <c r="AK653" s="16"/>
      <c r="AL653" s="16">
        <f t="shared" si="22"/>
        <v>26000</v>
      </c>
      <c r="AM653" s="18" t="s">
        <v>3207</v>
      </c>
      <c r="AN653" s="18" t="s">
        <v>3207</v>
      </c>
      <c r="AO653" s="18" t="s">
        <v>3270</v>
      </c>
      <c r="AP653" s="18" t="s">
        <v>3270</v>
      </c>
      <c r="AQ653" s="18" t="s">
        <v>3271</v>
      </c>
      <c r="AR653" s="19"/>
      <c r="AS653" s="19"/>
      <c r="AT653" s="19"/>
    </row>
    <row r="654" spans="1:46" s="23" customFormat="1" ht="72" hidden="1" x14ac:dyDescent="0.2">
      <c r="A654" s="19" t="s">
        <v>50</v>
      </c>
      <c r="B654" s="19" t="s">
        <v>277</v>
      </c>
      <c r="C654" s="19" t="s">
        <v>276</v>
      </c>
      <c r="D654" s="19" t="s">
        <v>11</v>
      </c>
      <c r="E654" s="19" t="s">
        <v>454</v>
      </c>
      <c r="F654" s="28" t="s">
        <v>2223</v>
      </c>
      <c r="G654" s="19" t="s">
        <v>955</v>
      </c>
      <c r="H654" s="18" t="s">
        <v>270</v>
      </c>
      <c r="I654" s="18" t="s">
        <v>273</v>
      </c>
      <c r="J654" s="17">
        <v>14300</v>
      </c>
      <c r="K654" s="64"/>
      <c r="L654" s="64"/>
      <c r="M654" s="35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20" t="s">
        <v>3470</v>
      </c>
      <c r="AG654" s="19" t="s">
        <v>3467</v>
      </c>
      <c r="AH654" s="20" t="s">
        <v>1446</v>
      </c>
      <c r="AI654" s="20" t="s">
        <v>1571</v>
      </c>
      <c r="AJ654" s="16"/>
      <c r="AK654" s="16"/>
      <c r="AL654" s="16">
        <f t="shared" si="22"/>
        <v>14300</v>
      </c>
      <c r="AM654" s="18" t="s">
        <v>3207</v>
      </c>
      <c r="AN654" s="18" t="s">
        <v>3207</v>
      </c>
      <c r="AO654" s="18" t="s">
        <v>3270</v>
      </c>
      <c r="AP654" s="18" t="s">
        <v>3270</v>
      </c>
      <c r="AQ654" s="18" t="s">
        <v>3271</v>
      </c>
      <c r="AR654" s="19"/>
      <c r="AS654" s="19"/>
      <c r="AT654" s="19"/>
    </row>
    <row r="655" spans="1:46" s="23" customFormat="1" ht="72" hidden="1" x14ac:dyDescent="0.2">
      <c r="A655" s="19" t="s">
        <v>50</v>
      </c>
      <c r="B655" s="19" t="s">
        <v>277</v>
      </c>
      <c r="C655" s="19" t="s">
        <v>276</v>
      </c>
      <c r="D655" s="19" t="s">
        <v>11</v>
      </c>
      <c r="E655" s="19" t="s">
        <v>454</v>
      </c>
      <c r="F655" s="28" t="s">
        <v>2224</v>
      </c>
      <c r="G655" s="19" t="s">
        <v>956</v>
      </c>
      <c r="H655" s="18" t="s">
        <v>270</v>
      </c>
      <c r="I655" s="18" t="s">
        <v>273</v>
      </c>
      <c r="J655" s="17">
        <v>24700</v>
      </c>
      <c r="K655" s="64"/>
      <c r="L655" s="64"/>
      <c r="M655" s="35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20" t="s">
        <v>3470</v>
      </c>
      <c r="AG655" s="19" t="s">
        <v>3467</v>
      </c>
      <c r="AH655" s="20" t="s">
        <v>1446</v>
      </c>
      <c r="AI655" s="20" t="s">
        <v>1571</v>
      </c>
      <c r="AJ655" s="16"/>
      <c r="AK655" s="16"/>
      <c r="AL655" s="16">
        <f t="shared" si="22"/>
        <v>24700</v>
      </c>
      <c r="AM655" s="18" t="s">
        <v>3207</v>
      </c>
      <c r="AN655" s="18" t="s">
        <v>3207</v>
      </c>
      <c r="AO655" s="18" t="s">
        <v>3270</v>
      </c>
      <c r="AP655" s="18" t="s">
        <v>3270</v>
      </c>
      <c r="AQ655" s="18" t="s">
        <v>3271</v>
      </c>
      <c r="AR655" s="19"/>
      <c r="AS655" s="19"/>
      <c r="AT655" s="19"/>
    </row>
    <row r="656" spans="1:46" s="23" customFormat="1" ht="72" hidden="1" x14ac:dyDescent="0.2">
      <c r="A656" s="19" t="s">
        <v>50</v>
      </c>
      <c r="B656" s="19" t="s">
        <v>277</v>
      </c>
      <c r="C656" s="19" t="s">
        <v>276</v>
      </c>
      <c r="D656" s="19" t="s">
        <v>11</v>
      </c>
      <c r="E656" s="19" t="s">
        <v>454</v>
      </c>
      <c r="F656" s="28" t="s">
        <v>2225</v>
      </c>
      <c r="G656" s="19" t="s">
        <v>957</v>
      </c>
      <c r="H656" s="18" t="s">
        <v>270</v>
      </c>
      <c r="I656" s="18" t="s">
        <v>273</v>
      </c>
      <c r="J656" s="17">
        <v>28600</v>
      </c>
      <c r="K656" s="64"/>
      <c r="L656" s="64"/>
      <c r="M656" s="35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20" t="s">
        <v>3470</v>
      </c>
      <c r="AG656" s="19" t="s">
        <v>3467</v>
      </c>
      <c r="AH656" s="20" t="s">
        <v>1446</v>
      </c>
      <c r="AI656" s="20" t="s">
        <v>1571</v>
      </c>
      <c r="AJ656" s="16"/>
      <c r="AK656" s="16"/>
      <c r="AL656" s="16">
        <f t="shared" si="22"/>
        <v>28600</v>
      </c>
      <c r="AM656" s="18" t="s">
        <v>3207</v>
      </c>
      <c r="AN656" s="18" t="s">
        <v>3207</v>
      </c>
      <c r="AO656" s="18" t="s">
        <v>3270</v>
      </c>
      <c r="AP656" s="18" t="s">
        <v>3270</v>
      </c>
      <c r="AQ656" s="18" t="s">
        <v>3271</v>
      </c>
      <c r="AR656" s="19"/>
      <c r="AS656" s="19"/>
      <c r="AT656" s="19"/>
    </row>
    <row r="657" spans="1:46" s="23" customFormat="1" ht="72" hidden="1" x14ac:dyDescent="0.2">
      <c r="A657" s="19" t="s">
        <v>50</v>
      </c>
      <c r="B657" s="19" t="s">
        <v>277</v>
      </c>
      <c r="C657" s="19" t="s">
        <v>276</v>
      </c>
      <c r="D657" s="19" t="s">
        <v>11</v>
      </c>
      <c r="E657" s="19" t="s">
        <v>454</v>
      </c>
      <c r="F657" s="28" t="s">
        <v>2226</v>
      </c>
      <c r="G657" s="19" t="s">
        <v>958</v>
      </c>
      <c r="H657" s="18" t="s">
        <v>269</v>
      </c>
      <c r="I657" s="18" t="s">
        <v>273</v>
      </c>
      <c r="J657" s="17">
        <v>62400</v>
      </c>
      <c r="K657" s="64"/>
      <c r="L657" s="64"/>
      <c r="M657" s="35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20" t="s">
        <v>3470</v>
      </c>
      <c r="AG657" s="19" t="s">
        <v>3467</v>
      </c>
      <c r="AH657" s="20" t="s">
        <v>1446</v>
      </c>
      <c r="AI657" s="20" t="s">
        <v>1571</v>
      </c>
      <c r="AJ657" s="16"/>
      <c r="AK657" s="16"/>
      <c r="AL657" s="16">
        <f t="shared" si="22"/>
        <v>62400</v>
      </c>
      <c r="AM657" s="18" t="s">
        <v>3207</v>
      </c>
      <c r="AN657" s="18" t="s">
        <v>3207</v>
      </c>
      <c r="AO657" s="18" t="s">
        <v>3270</v>
      </c>
      <c r="AP657" s="18" t="s">
        <v>3270</v>
      </c>
      <c r="AQ657" s="18" t="s">
        <v>3271</v>
      </c>
      <c r="AR657" s="19"/>
      <c r="AS657" s="19"/>
      <c r="AT657" s="19"/>
    </row>
    <row r="658" spans="1:46" s="23" customFormat="1" ht="72" x14ac:dyDescent="0.2">
      <c r="A658" s="19" t="s">
        <v>50</v>
      </c>
      <c r="B658" s="19" t="s">
        <v>277</v>
      </c>
      <c r="C658" s="19" t="s">
        <v>276</v>
      </c>
      <c r="D658" s="19" t="s">
        <v>11</v>
      </c>
      <c r="E658" s="19" t="s">
        <v>454</v>
      </c>
      <c r="F658" s="28" t="s">
        <v>2227</v>
      </c>
      <c r="G658" s="19" t="s">
        <v>959</v>
      </c>
      <c r="H658" s="18" t="s">
        <v>317</v>
      </c>
      <c r="I658" s="18" t="s">
        <v>322</v>
      </c>
      <c r="J658" s="17">
        <v>25000</v>
      </c>
      <c r="K658" s="64"/>
      <c r="L658" s="64"/>
      <c r="M658" s="35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19" t="s">
        <v>2457</v>
      </c>
      <c r="AG658" s="19" t="s">
        <v>2457</v>
      </c>
      <c r="AH658" s="20" t="s">
        <v>1450</v>
      </c>
      <c r="AI658" s="20" t="s">
        <v>1570</v>
      </c>
      <c r="AJ658" s="16"/>
      <c r="AK658" s="16">
        <v>23500</v>
      </c>
      <c r="AL658" s="16">
        <f t="shared" si="22"/>
        <v>1500</v>
      </c>
      <c r="AM658" s="18"/>
      <c r="AN658" s="18"/>
      <c r="AO658" s="18"/>
      <c r="AP658" s="18"/>
      <c r="AQ658" s="18"/>
      <c r="AR658" s="74">
        <v>23500</v>
      </c>
      <c r="AS658" s="17">
        <v>1500</v>
      </c>
      <c r="AT658" s="19"/>
    </row>
    <row r="659" spans="1:46" s="23" customFormat="1" ht="72" x14ac:dyDescent="0.2">
      <c r="A659" s="19" t="s">
        <v>50</v>
      </c>
      <c r="B659" s="19" t="s">
        <v>277</v>
      </c>
      <c r="C659" s="19" t="s">
        <v>276</v>
      </c>
      <c r="D659" s="19" t="s">
        <v>11</v>
      </c>
      <c r="E659" s="19" t="s">
        <v>454</v>
      </c>
      <c r="F659" s="28" t="s">
        <v>2228</v>
      </c>
      <c r="G659" s="19" t="s">
        <v>960</v>
      </c>
      <c r="H659" s="18" t="s">
        <v>896</v>
      </c>
      <c r="I659" s="18" t="s">
        <v>268</v>
      </c>
      <c r="J659" s="17">
        <v>120000</v>
      </c>
      <c r="K659" s="64"/>
      <c r="L659" s="64"/>
      <c r="M659" s="35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/>
      <c r="AC659" s="18"/>
      <c r="AD659" s="19"/>
      <c r="AE659" s="18" t="s">
        <v>3208</v>
      </c>
      <c r="AF659" s="20"/>
      <c r="AG659" s="20" t="s">
        <v>2456</v>
      </c>
      <c r="AH659" s="20" t="s">
        <v>1446</v>
      </c>
      <c r="AI659" s="20" t="s">
        <v>1571</v>
      </c>
      <c r="AJ659" s="16">
        <v>114000</v>
      </c>
      <c r="AK659" s="16"/>
      <c r="AL659" s="16">
        <f t="shared" si="22"/>
        <v>6000</v>
      </c>
      <c r="AM659" s="18"/>
      <c r="AN659" s="18"/>
      <c r="AO659" s="18" t="s">
        <v>3207</v>
      </c>
      <c r="AP659" s="18" t="s">
        <v>3207</v>
      </c>
      <c r="AQ659" s="18" t="s">
        <v>3241</v>
      </c>
      <c r="AR659" s="19"/>
      <c r="AS659" s="19"/>
      <c r="AT659" s="19"/>
    </row>
    <row r="660" spans="1:46" s="23" customFormat="1" ht="72" hidden="1" x14ac:dyDescent="0.2">
      <c r="A660" s="19" t="s">
        <v>50</v>
      </c>
      <c r="B660" s="19" t="s">
        <v>277</v>
      </c>
      <c r="C660" s="19" t="s">
        <v>276</v>
      </c>
      <c r="D660" s="19" t="s">
        <v>11</v>
      </c>
      <c r="E660" s="19" t="s">
        <v>454</v>
      </c>
      <c r="F660" s="28" t="s">
        <v>2229</v>
      </c>
      <c r="G660" s="19" t="s">
        <v>961</v>
      </c>
      <c r="H660" s="18" t="s">
        <v>459</v>
      </c>
      <c r="I660" s="18" t="s">
        <v>268</v>
      </c>
      <c r="J660" s="17">
        <v>24000</v>
      </c>
      <c r="K660" s="64"/>
      <c r="L660" s="64"/>
      <c r="M660" s="35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/>
      <c r="AC660" s="18"/>
      <c r="AD660" s="19"/>
      <c r="AE660" s="18" t="s">
        <v>3208</v>
      </c>
      <c r="AF660" s="20"/>
      <c r="AG660" s="20" t="s">
        <v>2456</v>
      </c>
      <c r="AH660" s="20" t="s">
        <v>1446</v>
      </c>
      <c r="AI660" s="20" t="s">
        <v>1571</v>
      </c>
      <c r="AJ660" s="17">
        <v>24000</v>
      </c>
      <c r="AK660" s="16"/>
      <c r="AL660" s="16">
        <f t="shared" si="22"/>
        <v>0</v>
      </c>
      <c r="AM660" s="18"/>
      <c r="AN660" s="18"/>
      <c r="AO660" s="18" t="s">
        <v>3207</v>
      </c>
      <c r="AP660" s="18" t="s">
        <v>3207</v>
      </c>
      <c r="AQ660" s="18" t="s">
        <v>3241</v>
      </c>
      <c r="AR660" s="19"/>
      <c r="AS660" s="19"/>
      <c r="AT660" s="19"/>
    </row>
    <row r="661" spans="1:46" s="23" customFormat="1" ht="72" x14ac:dyDescent="0.2">
      <c r="A661" s="19" t="s">
        <v>50</v>
      </c>
      <c r="B661" s="19" t="s">
        <v>277</v>
      </c>
      <c r="C661" s="19" t="s">
        <v>276</v>
      </c>
      <c r="D661" s="19" t="s">
        <v>11</v>
      </c>
      <c r="E661" s="19" t="s">
        <v>454</v>
      </c>
      <c r="F661" s="28" t="s">
        <v>2230</v>
      </c>
      <c r="G661" s="19" t="s">
        <v>962</v>
      </c>
      <c r="H661" s="18" t="s">
        <v>270</v>
      </c>
      <c r="I661" s="18" t="s">
        <v>271</v>
      </c>
      <c r="J661" s="17">
        <v>28000</v>
      </c>
      <c r="K661" s="64"/>
      <c r="L661" s="64"/>
      <c r="M661" s="35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19" t="s">
        <v>2457</v>
      </c>
      <c r="AG661" s="19" t="s">
        <v>2457</v>
      </c>
      <c r="AH661" s="20" t="s">
        <v>1450</v>
      </c>
      <c r="AI661" s="20" t="s">
        <v>1570</v>
      </c>
      <c r="AJ661" s="16"/>
      <c r="AK661" s="16">
        <v>25700</v>
      </c>
      <c r="AL661" s="16">
        <f t="shared" si="22"/>
        <v>2300</v>
      </c>
      <c r="AM661" s="18"/>
      <c r="AN661" s="18"/>
      <c r="AO661" s="18"/>
      <c r="AP661" s="18"/>
      <c r="AQ661" s="18"/>
      <c r="AR661" s="17">
        <v>25700</v>
      </c>
      <c r="AS661" s="17">
        <v>2300</v>
      </c>
      <c r="AT661" s="19"/>
    </row>
    <row r="662" spans="1:46" s="23" customFormat="1" ht="72" x14ac:dyDescent="0.2">
      <c r="A662" s="19" t="s">
        <v>50</v>
      </c>
      <c r="B662" s="19" t="s">
        <v>277</v>
      </c>
      <c r="C662" s="19" t="s">
        <v>276</v>
      </c>
      <c r="D662" s="19" t="s">
        <v>11</v>
      </c>
      <c r="E662" s="19" t="s">
        <v>454</v>
      </c>
      <c r="F662" s="28" t="s">
        <v>2231</v>
      </c>
      <c r="G662" s="19" t="s">
        <v>963</v>
      </c>
      <c r="H662" s="18" t="s">
        <v>270</v>
      </c>
      <c r="I662" s="18" t="s">
        <v>273</v>
      </c>
      <c r="J662" s="17">
        <v>12000</v>
      </c>
      <c r="K662" s="64"/>
      <c r="L662" s="64"/>
      <c r="M662" s="35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20"/>
      <c r="AG662" s="20" t="s">
        <v>2456</v>
      </c>
      <c r="AH662" s="20" t="s">
        <v>1446</v>
      </c>
      <c r="AI662" s="20" t="s">
        <v>1571</v>
      </c>
      <c r="AJ662" s="16">
        <v>11900</v>
      </c>
      <c r="AK662" s="16"/>
      <c r="AL662" s="16">
        <f t="shared" si="22"/>
        <v>100</v>
      </c>
      <c r="AM662" s="18"/>
      <c r="AN662" s="18"/>
      <c r="AO662" s="18" t="s">
        <v>3216</v>
      </c>
      <c r="AP662" s="18" t="s">
        <v>3216</v>
      </c>
      <c r="AQ662" s="18" t="s">
        <v>3272</v>
      </c>
      <c r="AR662" s="19"/>
      <c r="AS662" s="19"/>
      <c r="AT662" s="19"/>
    </row>
    <row r="663" spans="1:46" s="23" customFormat="1" ht="72" x14ac:dyDescent="0.2">
      <c r="A663" s="19" t="s">
        <v>50</v>
      </c>
      <c r="B663" s="19" t="s">
        <v>277</v>
      </c>
      <c r="C663" s="19" t="s">
        <v>276</v>
      </c>
      <c r="D663" s="19" t="s">
        <v>11</v>
      </c>
      <c r="E663" s="19" t="s">
        <v>454</v>
      </c>
      <c r="F663" s="28" t="s">
        <v>2232</v>
      </c>
      <c r="G663" s="19" t="s">
        <v>964</v>
      </c>
      <c r="H663" s="18" t="s">
        <v>270</v>
      </c>
      <c r="I663" s="18" t="s">
        <v>273</v>
      </c>
      <c r="J663" s="17">
        <v>20000</v>
      </c>
      <c r="K663" s="64"/>
      <c r="L663" s="64"/>
      <c r="M663" s="35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20"/>
      <c r="AG663" s="20" t="s">
        <v>2456</v>
      </c>
      <c r="AH663" s="20" t="s">
        <v>1446</v>
      </c>
      <c r="AI663" s="20" t="s">
        <v>1571</v>
      </c>
      <c r="AJ663" s="16">
        <v>19900</v>
      </c>
      <c r="AK663" s="16"/>
      <c r="AL663" s="16">
        <f t="shared" si="22"/>
        <v>100</v>
      </c>
      <c r="AM663" s="18"/>
      <c r="AN663" s="18"/>
      <c r="AO663" s="18" t="s">
        <v>3216</v>
      </c>
      <c r="AP663" s="18" t="s">
        <v>3216</v>
      </c>
      <c r="AQ663" s="18" t="s">
        <v>3272</v>
      </c>
      <c r="AR663" s="19"/>
      <c r="AS663" s="19"/>
      <c r="AT663" s="19"/>
    </row>
    <row r="664" spans="1:46" s="23" customFormat="1" ht="72" x14ac:dyDescent="0.2">
      <c r="A664" s="19" t="s">
        <v>50</v>
      </c>
      <c r="B664" s="19" t="s">
        <v>277</v>
      </c>
      <c r="C664" s="19" t="s">
        <v>276</v>
      </c>
      <c r="D664" s="19" t="s">
        <v>11</v>
      </c>
      <c r="E664" s="19" t="s">
        <v>454</v>
      </c>
      <c r="F664" s="28" t="s">
        <v>2233</v>
      </c>
      <c r="G664" s="19" t="s">
        <v>965</v>
      </c>
      <c r="H664" s="18" t="s">
        <v>269</v>
      </c>
      <c r="I664" s="18" t="s">
        <v>273</v>
      </c>
      <c r="J664" s="17">
        <v>12000</v>
      </c>
      <c r="K664" s="64"/>
      <c r="L664" s="64"/>
      <c r="M664" s="35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9"/>
      <c r="AC664" s="19"/>
      <c r="AD664" s="19"/>
      <c r="AE664" s="18" t="s">
        <v>3208</v>
      </c>
      <c r="AF664" s="20"/>
      <c r="AG664" s="20" t="s">
        <v>2456</v>
      </c>
      <c r="AH664" s="20" t="s">
        <v>1446</v>
      </c>
      <c r="AI664" s="20" t="s">
        <v>1571</v>
      </c>
      <c r="AJ664" s="16">
        <v>11800</v>
      </c>
      <c r="AK664" s="16"/>
      <c r="AL664" s="16">
        <f t="shared" si="22"/>
        <v>200</v>
      </c>
      <c r="AM664" s="18"/>
      <c r="AN664" s="18"/>
      <c r="AO664" s="18" t="s">
        <v>3207</v>
      </c>
      <c r="AP664" s="18" t="s">
        <v>3207</v>
      </c>
      <c r="AQ664" s="18" t="s">
        <v>3241</v>
      </c>
      <c r="AR664" s="19"/>
      <c r="AS664" s="19"/>
      <c r="AT664" s="19"/>
    </row>
    <row r="665" spans="1:46" s="23" customFormat="1" ht="72" hidden="1" x14ac:dyDescent="0.2">
      <c r="A665" s="19" t="s">
        <v>50</v>
      </c>
      <c r="B665" s="19" t="s">
        <v>277</v>
      </c>
      <c r="C665" s="19" t="s">
        <v>276</v>
      </c>
      <c r="D665" s="19" t="s">
        <v>11</v>
      </c>
      <c r="E665" s="19" t="s">
        <v>454</v>
      </c>
      <c r="F665" s="28" t="s">
        <v>2234</v>
      </c>
      <c r="G665" s="19" t="s">
        <v>966</v>
      </c>
      <c r="H665" s="18" t="s">
        <v>270</v>
      </c>
      <c r="I665" s="18" t="s">
        <v>274</v>
      </c>
      <c r="J665" s="17">
        <v>25000</v>
      </c>
      <c r="K665" s="64"/>
      <c r="L665" s="64"/>
      <c r="M665" s="35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19" t="s">
        <v>2457</v>
      </c>
      <c r="AG665" s="19" t="s">
        <v>2457</v>
      </c>
      <c r="AH665" s="20" t="s">
        <v>1450</v>
      </c>
      <c r="AI665" s="20" t="s">
        <v>1570</v>
      </c>
      <c r="AJ665" s="16"/>
      <c r="AK665" s="17">
        <v>25000</v>
      </c>
      <c r="AL665" s="16">
        <f t="shared" si="22"/>
        <v>0</v>
      </c>
      <c r="AM665" s="18"/>
      <c r="AN665" s="18"/>
      <c r="AO665" s="18"/>
      <c r="AP665" s="18"/>
      <c r="AQ665" s="18"/>
      <c r="AR665" s="74">
        <v>25000</v>
      </c>
      <c r="AS665" s="18" t="s">
        <v>1289</v>
      </c>
      <c r="AT665" s="19"/>
    </row>
    <row r="666" spans="1:46" s="23" customFormat="1" ht="72" hidden="1" x14ac:dyDescent="0.2">
      <c r="A666" s="19" t="s">
        <v>50</v>
      </c>
      <c r="B666" s="19" t="s">
        <v>277</v>
      </c>
      <c r="C666" s="19" t="s">
        <v>276</v>
      </c>
      <c r="D666" s="19" t="s">
        <v>11</v>
      </c>
      <c r="E666" s="19" t="s">
        <v>454</v>
      </c>
      <c r="F666" s="28" t="s">
        <v>2235</v>
      </c>
      <c r="G666" s="19" t="s">
        <v>967</v>
      </c>
      <c r="H666" s="18" t="s">
        <v>459</v>
      </c>
      <c r="I666" s="18" t="s">
        <v>268</v>
      </c>
      <c r="J666" s="17">
        <v>20000</v>
      </c>
      <c r="K666" s="64"/>
      <c r="L666" s="64"/>
      <c r="M666" s="35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9"/>
      <c r="AC666" s="19"/>
      <c r="AD666" s="19"/>
      <c r="AE666" s="18" t="s">
        <v>3208</v>
      </c>
      <c r="AF666" s="20"/>
      <c r="AG666" s="20" t="s">
        <v>2456</v>
      </c>
      <c r="AH666" s="20" t="s">
        <v>1446</v>
      </c>
      <c r="AI666" s="20" t="s">
        <v>1571</v>
      </c>
      <c r="AJ666" s="17">
        <v>20000</v>
      </c>
      <c r="AK666" s="16"/>
      <c r="AL666" s="16">
        <f t="shared" si="22"/>
        <v>0</v>
      </c>
      <c r="AM666" s="18"/>
      <c r="AN666" s="18"/>
      <c r="AO666" s="18" t="s">
        <v>3207</v>
      </c>
      <c r="AP666" s="18" t="s">
        <v>3207</v>
      </c>
      <c r="AQ666" s="18" t="s">
        <v>3241</v>
      </c>
      <c r="AR666" s="19"/>
      <c r="AS666" s="19"/>
      <c r="AT666" s="19"/>
    </row>
    <row r="667" spans="1:46" s="23" customFormat="1" ht="72" hidden="1" x14ac:dyDescent="0.2">
      <c r="A667" s="19" t="s">
        <v>50</v>
      </c>
      <c r="B667" s="19" t="s">
        <v>277</v>
      </c>
      <c r="C667" s="19" t="s">
        <v>276</v>
      </c>
      <c r="D667" s="19" t="s">
        <v>286</v>
      </c>
      <c r="E667" s="19" t="s">
        <v>454</v>
      </c>
      <c r="F667" s="28" t="s">
        <v>2236</v>
      </c>
      <c r="G667" s="19" t="s">
        <v>968</v>
      </c>
      <c r="H667" s="18" t="s">
        <v>317</v>
      </c>
      <c r="I667" s="18" t="s">
        <v>274</v>
      </c>
      <c r="J667" s="17">
        <v>237500</v>
      </c>
      <c r="K667" s="64"/>
      <c r="L667" s="64"/>
      <c r="M667" s="35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19" t="s">
        <v>2457</v>
      </c>
      <c r="AG667" s="19" t="s">
        <v>2457</v>
      </c>
      <c r="AH667" s="20" t="s">
        <v>1450</v>
      </c>
      <c r="AI667" s="20" t="s">
        <v>1570</v>
      </c>
      <c r="AJ667" s="16"/>
      <c r="AK667" s="17">
        <v>237500</v>
      </c>
      <c r="AL667" s="16">
        <f t="shared" si="22"/>
        <v>0</v>
      </c>
      <c r="AM667" s="18"/>
      <c r="AN667" s="18"/>
      <c r="AO667" s="18"/>
      <c r="AP667" s="18"/>
      <c r="AQ667" s="18"/>
      <c r="AR667" s="17">
        <v>237500</v>
      </c>
      <c r="AS667" s="18" t="s">
        <v>1289</v>
      </c>
      <c r="AT667" s="19"/>
    </row>
    <row r="668" spans="1:46" s="123" customFormat="1" ht="72" x14ac:dyDescent="0.2">
      <c r="A668" s="52" t="s">
        <v>50</v>
      </c>
      <c r="B668" s="19" t="s">
        <v>277</v>
      </c>
      <c r="C668" s="19" t="s">
        <v>276</v>
      </c>
      <c r="D668" s="19" t="s">
        <v>13</v>
      </c>
      <c r="E668" s="19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35" t="s">
        <v>137</v>
      </c>
      <c r="L668" s="64"/>
      <c r="M668" s="64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19" t="s">
        <v>2457</v>
      </c>
      <c r="AG668" s="19" t="s">
        <v>2457</v>
      </c>
      <c r="AH668" s="20" t="s">
        <v>1450</v>
      </c>
      <c r="AI668" s="20" t="s">
        <v>1570</v>
      </c>
      <c r="AJ668" s="119"/>
      <c r="AK668" s="119">
        <v>320000</v>
      </c>
      <c r="AL668" s="119">
        <f t="shared" si="22"/>
        <v>20000</v>
      </c>
      <c r="AM668" s="18"/>
      <c r="AN668" s="18"/>
      <c r="AO668" s="18"/>
      <c r="AP668" s="18"/>
      <c r="AQ668" s="18"/>
      <c r="AR668" s="74">
        <v>320000</v>
      </c>
      <c r="AS668" s="74">
        <v>20000</v>
      </c>
      <c r="AT668" s="19"/>
    </row>
    <row r="669" spans="1:46" s="23" customFormat="1" ht="72" hidden="1" x14ac:dyDescent="0.2">
      <c r="A669" s="19" t="s">
        <v>50</v>
      </c>
      <c r="B669" s="19" t="s">
        <v>277</v>
      </c>
      <c r="C669" s="19" t="s">
        <v>276</v>
      </c>
      <c r="D669" s="19" t="s">
        <v>13</v>
      </c>
      <c r="E669" s="19" t="s">
        <v>454</v>
      </c>
      <c r="F669" s="28" t="s">
        <v>2238</v>
      </c>
      <c r="G669" s="19" t="s">
        <v>970</v>
      </c>
      <c r="H669" s="18" t="s">
        <v>269</v>
      </c>
      <c r="I669" s="18" t="s">
        <v>271</v>
      </c>
      <c r="J669" s="17">
        <v>98000</v>
      </c>
      <c r="K669" s="35" t="s">
        <v>137</v>
      </c>
      <c r="L669" s="64"/>
      <c r="M669" s="64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19" t="s">
        <v>2457</v>
      </c>
      <c r="AG669" s="19" t="s">
        <v>2457</v>
      </c>
      <c r="AH669" s="20" t="s">
        <v>1450</v>
      </c>
      <c r="AI669" s="20" t="s">
        <v>1570</v>
      </c>
      <c r="AJ669" s="16"/>
      <c r="AK669" s="17">
        <v>98000</v>
      </c>
      <c r="AL669" s="16">
        <f t="shared" si="22"/>
        <v>0</v>
      </c>
      <c r="AM669" s="18"/>
      <c r="AN669" s="18"/>
      <c r="AO669" s="18"/>
      <c r="AP669" s="18"/>
      <c r="AQ669" s="18"/>
      <c r="AR669" s="74">
        <v>98000</v>
      </c>
      <c r="AS669" s="18" t="s">
        <v>1289</v>
      </c>
      <c r="AT669" s="19"/>
    </row>
    <row r="670" spans="1:46" s="23" customFormat="1" ht="72" hidden="1" x14ac:dyDescent="0.2">
      <c r="A670" s="19" t="s">
        <v>50</v>
      </c>
      <c r="B670" s="19" t="s">
        <v>277</v>
      </c>
      <c r="C670" s="19" t="s">
        <v>276</v>
      </c>
      <c r="D670" s="19" t="s">
        <v>13</v>
      </c>
      <c r="E670" s="19" t="s">
        <v>454</v>
      </c>
      <c r="F670" s="28" t="s">
        <v>2239</v>
      </c>
      <c r="G670" s="19" t="s">
        <v>971</v>
      </c>
      <c r="H670" s="18" t="s">
        <v>269</v>
      </c>
      <c r="I670" s="18" t="s">
        <v>274</v>
      </c>
      <c r="J670" s="17">
        <v>120000</v>
      </c>
      <c r="K670" s="35" t="s">
        <v>137</v>
      </c>
      <c r="L670" s="64"/>
      <c r="M670" s="64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19" t="s">
        <v>2457</v>
      </c>
      <c r="AG670" s="19" t="s">
        <v>2457</v>
      </c>
      <c r="AH670" s="20" t="s">
        <v>1450</v>
      </c>
      <c r="AI670" s="20" t="s">
        <v>1570</v>
      </c>
      <c r="AJ670" s="16"/>
      <c r="AK670" s="17">
        <v>120000</v>
      </c>
      <c r="AL670" s="16">
        <f t="shared" si="22"/>
        <v>0</v>
      </c>
      <c r="AM670" s="18"/>
      <c r="AN670" s="18"/>
      <c r="AO670" s="18"/>
      <c r="AP670" s="18"/>
      <c r="AQ670" s="18"/>
      <c r="AR670" s="74">
        <v>120000</v>
      </c>
      <c r="AS670" s="18" t="s">
        <v>1289</v>
      </c>
      <c r="AT670" s="19"/>
    </row>
    <row r="671" spans="1:46" s="23" customFormat="1" ht="72" hidden="1" x14ac:dyDescent="0.2">
      <c r="A671" s="19" t="s">
        <v>50</v>
      </c>
      <c r="B671" s="19" t="s">
        <v>277</v>
      </c>
      <c r="C671" s="19" t="s">
        <v>276</v>
      </c>
      <c r="D671" s="19" t="s">
        <v>13</v>
      </c>
      <c r="E671" s="19" t="s">
        <v>454</v>
      </c>
      <c r="F671" s="28" t="s">
        <v>2240</v>
      </c>
      <c r="G671" s="19" t="s">
        <v>972</v>
      </c>
      <c r="H671" s="18" t="s">
        <v>387</v>
      </c>
      <c r="I671" s="18" t="s">
        <v>273</v>
      </c>
      <c r="J671" s="17">
        <v>360000</v>
      </c>
      <c r="K671" s="35" t="s">
        <v>137</v>
      </c>
      <c r="L671" s="64"/>
      <c r="M671" s="64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19" t="s">
        <v>2457</v>
      </c>
      <c r="AG671" s="19" t="s">
        <v>2457</v>
      </c>
      <c r="AH671" s="20" t="s">
        <v>1450</v>
      </c>
      <c r="AI671" s="20" t="s">
        <v>1570</v>
      </c>
      <c r="AJ671" s="16"/>
      <c r="AK671" s="17">
        <v>360000</v>
      </c>
      <c r="AL671" s="16">
        <f t="shared" si="22"/>
        <v>0</v>
      </c>
      <c r="AM671" s="18"/>
      <c r="AN671" s="18"/>
      <c r="AO671" s="18"/>
      <c r="AP671" s="18"/>
      <c r="AQ671" s="18"/>
      <c r="AR671" s="74">
        <v>360000</v>
      </c>
      <c r="AS671" s="18" t="s">
        <v>1289</v>
      </c>
      <c r="AT671" s="19"/>
    </row>
    <row r="672" spans="1:46" s="23" customFormat="1" ht="72" x14ac:dyDescent="0.2">
      <c r="A672" s="19" t="s">
        <v>50</v>
      </c>
      <c r="B672" s="19" t="s">
        <v>277</v>
      </c>
      <c r="C672" s="19" t="s">
        <v>276</v>
      </c>
      <c r="D672" s="19" t="s">
        <v>13</v>
      </c>
      <c r="E672" s="19" t="s">
        <v>454</v>
      </c>
      <c r="F672" s="28" t="s">
        <v>2241</v>
      </c>
      <c r="G672" s="19" t="s">
        <v>973</v>
      </c>
      <c r="H672" s="18" t="s">
        <v>319</v>
      </c>
      <c r="I672" s="18" t="s">
        <v>273</v>
      </c>
      <c r="J672" s="17">
        <v>320000</v>
      </c>
      <c r="K672" s="35" t="s">
        <v>137</v>
      </c>
      <c r="L672" s="64"/>
      <c r="M672" s="64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19" t="s">
        <v>2457</v>
      </c>
      <c r="AG672" s="19" t="s">
        <v>2457</v>
      </c>
      <c r="AH672" s="20" t="s">
        <v>1450</v>
      </c>
      <c r="AI672" s="20" t="s">
        <v>1570</v>
      </c>
      <c r="AJ672" s="16"/>
      <c r="AK672" s="16">
        <v>282000</v>
      </c>
      <c r="AL672" s="16">
        <f t="shared" si="22"/>
        <v>38000</v>
      </c>
      <c r="AM672" s="18"/>
      <c r="AN672" s="18"/>
      <c r="AO672" s="18"/>
      <c r="AP672" s="18"/>
      <c r="AQ672" s="18"/>
      <c r="AR672" s="74">
        <v>282000</v>
      </c>
      <c r="AS672" s="74">
        <v>38000</v>
      </c>
      <c r="AT672" s="19"/>
    </row>
    <row r="673" spans="1:46" s="23" customFormat="1" ht="72" hidden="1" x14ac:dyDescent="0.2">
      <c r="A673" s="19" t="s">
        <v>50</v>
      </c>
      <c r="B673" s="19" t="s">
        <v>277</v>
      </c>
      <c r="C673" s="19" t="s">
        <v>276</v>
      </c>
      <c r="D673" s="19" t="s">
        <v>13</v>
      </c>
      <c r="E673" s="19" t="s">
        <v>454</v>
      </c>
      <c r="F673" s="28" t="s">
        <v>2242</v>
      </c>
      <c r="G673" s="19" t="s">
        <v>974</v>
      </c>
      <c r="H673" s="18" t="s">
        <v>319</v>
      </c>
      <c r="I673" s="18" t="s">
        <v>273</v>
      </c>
      <c r="J673" s="17">
        <v>120000</v>
      </c>
      <c r="K673" s="35" t="s">
        <v>137</v>
      </c>
      <c r="L673" s="64"/>
      <c r="M673" s="64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19" t="s">
        <v>2457</v>
      </c>
      <c r="AG673" s="19" t="s">
        <v>2457</v>
      </c>
      <c r="AH673" s="20" t="s">
        <v>1450</v>
      </c>
      <c r="AI673" s="20" t="s">
        <v>1570</v>
      </c>
      <c r="AJ673" s="16"/>
      <c r="AK673" s="17">
        <v>120000</v>
      </c>
      <c r="AL673" s="16">
        <f t="shared" si="22"/>
        <v>0</v>
      </c>
      <c r="AM673" s="18"/>
      <c r="AN673" s="18"/>
      <c r="AO673" s="18"/>
      <c r="AP673" s="18"/>
      <c r="AQ673" s="18"/>
      <c r="AR673" s="74">
        <v>120000</v>
      </c>
      <c r="AS673" s="18" t="s">
        <v>1289</v>
      </c>
      <c r="AT673" s="19"/>
    </row>
    <row r="674" spans="1:46" s="23" customFormat="1" ht="72" x14ac:dyDescent="0.2">
      <c r="A674" s="19" t="s">
        <v>50</v>
      </c>
      <c r="B674" s="19" t="s">
        <v>277</v>
      </c>
      <c r="C674" s="19" t="s">
        <v>276</v>
      </c>
      <c r="D674" s="19" t="s">
        <v>18</v>
      </c>
      <c r="E674" s="19" t="s">
        <v>454</v>
      </c>
      <c r="F674" s="28" t="s">
        <v>2243</v>
      </c>
      <c r="G674" s="19" t="s">
        <v>975</v>
      </c>
      <c r="H674" s="18" t="s">
        <v>317</v>
      </c>
      <c r="I674" s="18" t="s">
        <v>274</v>
      </c>
      <c r="J674" s="17">
        <v>375000</v>
      </c>
      <c r="K674" s="35" t="s">
        <v>137</v>
      </c>
      <c r="L674" s="64"/>
      <c r="M674" s="64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19" t="s">
        <v>2457</v>
      </c>
      <c r="AG674" s="19" t="s">
        <v>2457</v>
      </c>
      <c r="AH674" s="20" t="s">
        <v>1450</v>
      </c>
      <c r="AI674" s="20" t="s">
        <v>1570</v>
      </c>
      <c r="AJ674" s="16"/>
      <c r="AK674" s="16">
        <v>362250</v>
      </c>
      <c r="AL674" s="16">
        <f t="shared" si="22"/>
        <v>12750</v>
      </c>
      <c r="AM674" s="18"/>
      <c r="AN674" s="18"/>
      <c r="AO674" s="18"/>
      <c r="AP674" s="18"/>
      <c r="AQ674" s="18"/>
      <c r="AR674" s="74">
        <v>362250</v>
      </c>
      <c r="AS674" s="74">
        <v>12750</v>
      </c>
      <c r="AT674" s="19"/>
    </row>
    <row r="675" spans="1:46" s="23" customFormat="1" ht="72" x14ac:dyDescent="0.2">
      <c r="A675" s="19" t="s">
        <v>50</v>
      </c>
      <c r="B675" s="19" t="s">
        <v>277</v>
      </c>
      <c r="C675" s="19" t="s">
        <v>276</v>
      </c>
      <c r="D675" s="19" t="s">
        <v>18</v>
      </c>
      <c r="E675" s="19" t="s">
        <v>454</v>
      </c>
      <c r="F675" s="28" t="s">
        <v>2244</v>
      </c>
      <c r="G675" s="19" t="s">
        <v>976</v>
      </c>
      <c r="H675" s="18" t="s">
        <v>269</v>
      </c>
      <c r="I675" s="18" t="s">
        <v>271</v>
      </c>
      <c r="J675" s="17">
        <v>120000</v>
      </c>
      <c r="K675" s="35" t="s">
        <v>137</v>
      </c>
      <c r="L675" s="64"/>
      <c r="M675" s="64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19" t="s">
        <v>2457</v>
      </c>
      <c r="AG675" s="19" t="s">
        <v>2457</v>
      </c>
      <c r="AH675" s="20" t="s">
        <v>1450</v>
      </c>
      <c r="AI675" s="20" t="s">
        <v>1570</v>
      </c>
      <c r="AJ675" s="16"/>
      <c r="AK675" s="16">
        <v>107283</v>
      </c>
      <c r="AL675" s="16">
        <f t="shared" si="22"/>
        <v>12717</v>
      </c>
      <c r="AM675" s="18"/>
      <c r="AN675" s="18"/>
      <c r="AO675" s="18"/>
      <c r="AP675" s="18"/>
      <c r="AQ675" s="18"/>
      <c r="AR675" s="74">
        <v>107283</v>
      </c>
      <c r="AS675" s="74">
        <v>12717</v>
      </c>
      <c r="AT675" s="19"/>
    </row>
    <row r="676" spans="1:46" s="23" customFormat="1" ht="72" x14ac:dyDescent="0.2">
      <c r="A676" s="19" t="s">
        <v>50</v>
      </c>
      <c r="B676" s="19" t="s">
        <v>277</v>
      </c>
      <c r="C676" s="19" t="s">
        <v>276</v>
      </c>
      <c r="D676" s="19" t="s">
        <v>18</v>
      </c>
      <c r="E676" s="19" t="s">
        <v>454</v>
      </c>
      <c r="F676" s="28" t="s">
        <v>2245</v>
      </c>
      <c r="G676" s="19" t="s">
        <v>977</v>
      </c>
      <c r="H676" s="18" t="s">
        <v>269</v>
      </c>
      <c r="I676" s="18" t="s">
        <v>273</v>
      </c>
      <c r="J676" s="17">
        <v>300000</v>
      </c>
      <c r="K676" s="35" t="s">
        <v>137</v>
      </c>
      <c r="L676" s="64"/>
      <c r="M676" s="64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19" t="s">
        <v>2457</v>
      </c>
      <c r="AG676" s="19" t="s">
        <v>2457</v>
      </c>
      <c r="AH676" s="20" t="s">
        <v>1450</v>
      </c>
      <c r="AI676" s="20" t="s">
        <v>1570</v>
      </c>
      <c r="AJ676" s="16"/>
      <c r="AK676" s="16">
        <v>298801.5</v>
      </c>
      <c r="AL676" s="16">
        <f t="shared" si="22"/>
        <v>1198.5</v>
      </c>
      <c r="AM676" s="18"/>
      <c r="AN676" s="18"/>
      <c r="AO676" s="18"/>
      <c r="AP676" s="18"/>
      <c r="AQ676" s="18"/>
      <c r="AR676" s="50">
        <v>298801.5</v>
      </c>
      <c r="AS676" s="50">
        <v>1198.5</v>
      </c>
      <c r="AT676" s="19"/>
    </row>
    <row r="677" spans="1:46" s="23" customFormat="1" ht="90" hidden="1" x14ac:dyDescent="0.2">
      <c r="A677" s="19" t="s">
        <v>50</v>
      </c>
      <c r="B677" s="19" t="s">
        <v>277</v>
      </c>
      <c r="C677" s="19" t="s">
        <v>276</v>
      </c>
      <c r="D677" s="19" t="s">
        <v>18</v>
      </c>
      <c r="E677" s="19" t="s">
        <v>454</v>
      </c>
      <c r="F677" s="28" t="s">
        <v>2246</v>
      </c>
      <c r="G677" s="19" t="s">
        <v>978</v>
      </c>
      <c r="H677" s="18" t="s">
        <v>303</v>
      </c>
      <c r="I677" s="18" t="s">
        <v>273</v>
      </c>
      <c r="J677" s="17">
        <v>500000</v>
      </c>
      <c r="K677" s="35" t="s">
        <v>137</v>
      </c>
      <c r="L677" s="64"/>
      <c r="M677" s="64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19" t="s">
        <v>2457</v>
      </c>
      <c r="AG677" s="19" t="s">
        <v>2457</v>
      </c>
      <c r="AH677" s="20" t="s">
        <v>1450</v>
      </c>
      <c r="AI677" s="20" t="s">
        <v>1570</v>
      </c>
      <c r="AJ677" s="16"/>
      <c r="AK677" s="17">
        <v>500000</v>
      </c>
      <c r="AL677" s="16">
        <f t="shared" si="22"/>
        <v>0</v>
      </c>
      <c r="AM677" s="18"/>
      <c r="AN677" s="18"/>
      <c r="AO677" s="18"/>
      <c r="AP677" s="18"/>
      <c r="AQ677" s="18"/>
      <c r="AR677" s="74">
        <v>500000</v>
      </c>
      <c r="AS677" s="18" t="s">
        <v>1289</v>
      </c>
      <c r="AT677" s="19"/>
    </row>
    <row r="678" spans="1:46" s="23" customFormat="1" ht="72" x14ac:dyDescent="0.2">
      <c r="A678" s="19" t="s">
        <v>50</v>
      </c>
      <c r="B678" s="19" t="s">
        <v>277</v>
      </c>
      <c r="C678" s="19" t="s">
        <v>276</v>
      </c>
      <c r="D678" s="19" t="s">
        <v>18</v>
      </c>
      <c r="E678" s="19" t="s">
        <v>454</v>
      </c>
      <c r="F678" s="28" t="s">
        <v>2247</v>
      </c>
      <c r="G678" s="19" t="s">
        <v>979</v>
      </c>
      <c r="H678" s="18" t="s">
        <v>272</v>
      </c>
      <c r="I678" s="18" t="s">
        <v>273</v>
      </c>
      <c r="J678" s="17">
        <v>144000</v>
      </c>
      <c r="K678" s="35" t="s">
        <v>137</v>
      </c>
      <c r="L678" s="64"/>
      <c r="M678" s="64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19" t="s">
        <v>2457</v>
      </c>
      <c r="AG678" s="19" t="s">
        <v>2457</v>
      </c>
      <c r="AH678" s="20" t="s">
        <v>1450</v>
      </c>
      <c r="AI678" s="20" t="s">
        <v>1570</v>
      </c>
      <c r="AJ678" s="16"/>
      <c r="AK678" s="16">
        <v>131665.5</v>
      </c>
      <c r="AL678" s="16">
        <f t="shared" si="22"/>
        <v>12334.5</v>
      </c>
      <c r="AM678" s="18"/>
      <c r="AN678" s="18"/>
      <c r="AO678" s="18"/>
      <c r="AP678" s="18"/>
      <c r="AQ678" s="18"/>
      <c r="AR678" s="50">
        <v>131665.5</v>
      </c>
      <c r="AS678" s="50">
        <v>12334.5</v>
      </c>
      <c r="AT678" s="19"/>
    </row>
    <row r="679" spans="1:46" s="23" customFormat="1" ht="72" x14ac:dyDescent="0.2">
      <c r="A679" s="19" t="s">
        <v>50</v>
      </c>
      <c r="B679" s="19" t="s">
        <v>277</v>
      </c>
      <c r="C679" s="19" t="s">
        <v>276</v>
      </c>
      <c r="D679" s="19" t="s">
        <v>33</v>
      </c>
      <c r="E679" s="19" t="s">
        <v>454</v>
      </c>
      <c r="F679" s="28" t="s">
        <v>2248</v>
      </c>
      <c r="G679" s="19" t="s">
        <v>980</v>
      </c>
      <c r="H679" s="18" t="s">
        <v>501</v>
      </c>
      <c r="I679" s="18" t="s">
        <v>344</v>
      </c>
      <c r="J679" s="17">
        <v>128000</v>
      </c>
      <c r="K679" s="35" t="s">
        <v>137</v>
      </c>
      <c r="L679" s="64"/>
      <c r="M679" s="64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20"/>
      <c r="AG679" s="20" t="s">
        <v>2456</v>
      </c>
      <c r="AH679" s="20" t="s">
        <v>1450</v>
      </c>
      <c r="AI679" s="20" t="s">
        <v>1570</v>
      </c>
      <c r="AJ679" s="16">
        <v>120000</v>
      </c>
      <c r="AK679" s="16"/>
      <c r="AL679" s="16">
        <f t="shared" si="22"/>
        <v>8000</v>
      </c>
      <c r="AM679" s="18"/>
      <c r="AN679" s="18"/>
      <c r="AO679" s="18" t="s">
        <v>3232</v>
      </c>
      <c r="AP679" s="18" t="s">
        <v>3232</v>
      </c>
      <c r="AQ679" s="18" t="s">
        <v>3273</v>
      </c>
      <c r="AR679" s="19"/>
      <c r="AS679" s="19"/>
      <c r="AT679" s="19"/>
    </row>
    <row r="680" spans="1:46" s="23" customFormat="1" ht="72" x14ac:dyDescent="0.2">
      <c r="A680" s="19" t="s">
        <v>50</v>
      </c>
      <c r="B680" s="19" t="s">
        <v>277</v>
      </c>
      <c r="C680" s="19" t="s">
        <v>276</v>
      </c>
      <c r="D680" s="19" t="s">
        <v>33</v>
      </c>
      <c r="E680" s="19" t="s">
        <v>454</v>
      </c>
      <c r="F680" s="28" t="s">
        <v>2249</v>
      </c>
      <c r="G680" s="19" t="s">
        <v>981</v>
      </c>
      <c r="H680" s="18" t="s">
        <v>376</v>
      </c>
      <c r="I680" s="18" t="s">
        <v>274</v>
      </c>
      <c r="J680" s="17">
        <v>250000</v>
      </c>
      <c r="K680" s="35" t="s">
        <v>137</v>
      </c>
      <c r="L680" s="64"/>
      <c r="M680" s="64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20"/>
      <c r="AG680" s="20" t="s">
        <v>2456</v>
      </c>
      <c r="AH680" s="20" t="s">
        <v>1450</v>
      </c>
      <c r="AI680" s="20" t="s">
        <v>1570</v>
      </c>
      <c r="AJ680" s="16">
        <v>225000</v>
      </c>
      <c r="AK680" s="16"/>
      <c r="AL680" s="16">
        <f t="shared" si="22"/>
        <v>25000</v>
      </c>
      <c r="AM680" s="18"/>
      <c r="AN680" s="18"/>
      <c r="AO680" s="18" t="s">
        <v>3232</v>
      </c>
      <c r="AP680" s="18" t="s">
        <v>3232</v>
      </c>
      <c r="AQ680" s="18" t="s">
        <v>3273</v>
      </c>
      <c r="AR680" s="19"/>
      <c r="AS680" s="19"/>
      <c r="AT680" s="19"/>
    </row>
    <row r="681" spans="1:46" s="23" customFormat="1" ht="72" hidden="1" x14ac:dyDescent="0.2">
      <c r="A681" s="19" t="s">
        <v>50</v>
      </c>
      <c r="B681" s="19" t="s">
        <v>277</v>
      </c>
      <c r="C681" s="19" t="s">
        <v>276</v>
      </c>
      <c r="D681" s="19" t="s">
        <v>33</v>
      </c>
      <c r="E681" s="19" t="s">
        <v>454</v>
      </c>
      <c r="F681" s="28" t="s">
        <v>2250</v>
      </c>
      <c r="G681" s="19" t="s">
        <v>982</v>
      </c>
      <c r="H681" s="18" t="s">
        <v>387</v>
      </c>
      <c r="I681" s="18" t="s">
        <v>274</v>
      </c>
      <c r="J681" s="17">
        <v>156000</v>
      </c>
      <c r="K681" s="35" t="s">
        <v>137</v>
      </c>
      <c r="L681" s="64"/>
      <c r="M681" s="64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20"/>
      <c r="AG681" s="20" t="s">
        <v>2456</v>
      </c>
      <c r="AH681" s="20" t="s">
        <v>1450</v>
      </c>
      <c r="AI681" s="20" t="s">
        <v>1570</v>
      </c>
      <c r="AJ681" s="17">
        <v>156000</v>
      </c>
      <c r="AK681" s="16"/>
      <c r="AL681" s="16">
        <f t="shared" si="22"/>
        <v>0</v>
      </c>
      <c r="AM681" s="18"/>
      <c r="AN681" s="18"/>
      <c r="AO681" s="18" t="s">
        <v>3232</v>
      </c>
      <c r="AP681" s="18" t="s">
        <v>3232</v>
      </c>
      <c r="AQ681" s="18" t="s">
        <v>3273</v>
      </c>
      <c r="AR681" s="19"/>
      <c r="AS681" s="19"/>
      <c r="AT681" s="19"/>
    </row>
    <row r="682" spans="1:46" s="23" customFormat="1" ht="72" hidden="1" x14ac:dyDescent="0.2">
      <c r="A682" s="19" t="s">
        <v>50</v>
      </c>
      <c r="B682" s="19" t="s">
        <v>277</v>
      </c>
      <c r="C682" s="19" t="s">
        <v>276</v>
      </c>
      <c r="D682" s="19" t="s">
        <v>33</v>
      </c>
      <c r="E682" s="19" t="s">
        <v>454</v>
      </c>
      <c r="F682" s="28" t="s">
        <v>2251</v>
      </c>
      <c r="G682" s="19" t="s">
        <v>983</v>
      </c>
      <c r="H682" s="18" t="s">
        <v>387</v>
      </c>
      <c r="I682" s="18" t="s">
        <v>344</v>
      </c>
      <c r="J682" s="17">
        <v>208000</v>
      </c>
      <c r="K682" s="35" t="s">
        <v>137</v>
      </c>
      <c r="L682" s="64"/>
      <c r="M682" s="64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20"/>
      <c r="AG682" s="20" t="s">
        <v>2456</v>
      </c>
      <c r="AH682" s="20" t="s">
        <v>1450</v>
      </c>
      <c r="AI682" s="20" t="s">
        <v>1570</v>
      </c>
      <c r="AJ682" s="17">
        <v>208000</v>
      </c>
      <c r="AK682" s="16"/>
      <c r="AL682" s="16">
        <f t="shared" si="22"/>
        <v>0</v>
      </c>
      <c r="AM682" s="18"/>
      <c r="AN682" s="18"/>
      <c r="AO682" s="18" t="s">
        <v>3232</v>
      </c>
      <c r="AP682" s="18" t="s">
        <v>3232</v>
      </c>
      <c r="AQ682" s="18" t="s">
        <v>3273</v>
      </c>
      <c r="AR682" s="19"/>
      <c r="AS682" s="19"/>
      <c r="AT682" s="19"/>
    </row>
    <row r="683" spans="1:46" s="23" customFormat="1" ht="72" hidden="1" x14ac:dyDescent="0.2">
      <c r="A683" s="19" t="s">
        <v>50</v>
      </c>
      <c r="B683" s="19" t="s">
        <v>277</v>
      </c>
      <c r="C683" s="19" t="s">
        <v>276</v>
      </c>
      <c r="D683" s="19" t="s">
        <v>33</v>
      </c>
      <c r="E683" s="19" t="s">
        <v>454</v>
      </c>
      <c r="F683" s="28" t="s">
        <v>2252</v>
      </c>
      <c r="G683" s="19" t="s">
        <v>984</v>
      </c>
      <c r="H683" s="18" t="s">
        <v>269</v>
      </c>
      <c r="I683" s="18" t="s">
        <v>344</v>
      </c>
      <c r="J683" s="17">
        <v>80000</v>
      </c>
      <c r="K683" s="35" t="s">
        <v>137</v>
      </c>
      <c r="L683" s="64"/>
      <c r="M683" s="64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20"/>
      <c r="AG683" s="20" t="s">
        <v>2456</v>
      </c>
      <c r="AH683" s="20" t="s">
        <v>1450</v>
      </c>
      <c r="AI683" s="20" t="s">
        <v>1570</v>
      </c>
      <c r="AJ683" s="17">
        <v>80000</v>
      </c>
      <c r="AK683" s="16"/>
      <c r="AL683" s="16">
        <f t="shared" si="22"/>
        <v>0</v>
      </c>
      <c r="AM683" s="18"/>
      <c r="AN683" s="18"/>
      <c r="AO683" s="18" t="s">
        <v>3232</v>
      </c>
      <c r="AP683" s="18" t="s">
        <v>3232</v>
      </c>
      <c r="AQ683" s="18" t="s">
        <v>3273</v>
      </c>
      <c r="AR683" s="19"/>
      <c r="AS683" s="19"/>
      <c r="AT683" s="19"/>
    </row>
    <row r="684" spans="1:46" s="23" customFormat="1" ht="72" x14ac:dyDescent="0.2">
      <c r="A684" s="19" t="s">
        <v>50</v>
      </c>
      <c r="B684" s="19" t="s">
        <v>277</v>
      </c>
      <c r="C684" s="19" t="s">
        <v>276</v>
      </c>
      <c r="D684" s="19" t="s">
        <v>33</v>
      </c>
      <c r="E684" s="19" t="s">
        <v>454</v>
      </c>
      <c r="F684" s="28" t="s">
        <v>2253</v>
      </c>
      <c r="G684" s="19" t="s">
        <v>985</v>
      </c>
      <c r="H684" s="18" t="s">
        <v>387</v>
      </c>
      <c r="I684" s="18" t="s">
        <v>274</v>
      </c>
      <c r="J684" s="17">
        <v>168000</v>
      </c>
      <c r="K684" s="35" t="s">
        <v>137</v>
      </c>
      <c r="L684" s="64"/>
      <c r="M684" s="64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20"/>
      <c r="AG684" s="20" t="s">
        <v>2456</v>
      </c>
      <c r="AH684" s="20" t="s">
        <v>1450</v>
      </c>
      <c r="AI684" s="20" t="s">
        <v>1570</v>
      </c>
      <c r="AJ684" s="16">
        <v>158000</v>
      </c>
      <c r="AK684" s="16"/>
      <c r="AL684" s="16">
        <f t="shared" si="22"/>
        <v>10000</v>
      </c>
      <c r="AM684" s="18"/>
      <c r="AN684" s="18"/>
      <c r="AO684" s="18" t="s">
        <v>3232</v>
      </c>
      <c r="AP684" s="18" t="s">
        <v>3232</v>
      </c>
      <c r="AQ684" s="18" t="s">
        <v>3273</v>
      </c>
      <c r="AR684" s="19"/>
      <c r="AS684" s="19"/>
      <c r="AT684" s="19"/>
    </row>
    <row r="685" spans="1:46" s="23" customFormat="1" ht="72" hidden="1" x14ac:dyDescent="0.2">
      <c r="A685" s="19" t="s">
        <v>50</v>
      </c>
      <c r="B685" s="19" t="s">
        <v>277</v>
      </c>
      <c r="C685" s="19" t="s">
        <v>276</v>
      </c>
      <c r="D685" s="19" t="s">
        <v>33</v>
      </c>
      <c r="E685" s="19" t="s">
        <v>454</v>
      </c>
      <c r="F685" s="28" t="s">
        <v>2254</v>
      </c>
      <c r="G685" s="19" t="s">
        <v>986</v>
      </c>
      <c r="H685" s="18" t="s">
        <v>414</v>
      </c>
      <c r="I685" s="18" t="s">
        <v>274</v>
      </c>
      <c r="J685" s="17">
        <v>140000</v>
      </c>
      <c r="K685" s="35" t="s">
        <v>137</v>
      </c>
      <c r="L685" s="64"/>
      <c r="M685" s="64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20"/>
      <c r="AG685" s="20" t="s">
        <v>2456</v>
      </c>
      <c r="AH685" s="20" t="s">
        <v>1450</v>
      </c>
      <c r="AI685" s="20" t="s">
        <v>1570</v>
      </c>
      <c r="AJ685" s="17">
        <v>140000</v>
      </c>
      <c r="AK685" s="16"/>
      <c r="AL685" s="16">
        <f t="shared" si="22"/>
        <v>0</v>
      </c>
      <c r="AM685" s="18"/>
      <c r="AN685" s="18"/>
      <c r="AO685" s="18" t="s">
        <v>3232</v>
      </c>
      <c r="AP685" s="18" t="s">
        <v>3232</v>
      </c>
      <c r="AQ685" s="18" t="s">
        <v>3273</v>
      </c>
      <c r="AR685" s="19"/>
      <c r="AS685" s="19"/>
      <c r="AT685" s="19"/>
    </row>
    <row r="686" spans="1:46" s="23" customFormat="1" ht="72" x14ac:dyDescent="0.2">
      <c r="A686" s="19" t="s">
        <v>50</v>
      </c>
      <c r="B686" s="19" t="s">
        <v>277</v>
      </c>
      <c r="C686" s="19" t="s">
        <v>276</v>
      </c>
      <c r="D686" s="19" t="s">
        <v>33</v>
      </c>
      <c r="E686" s="19" t="s">
        <v>454</v>
      </c>
      <c r="F686" s="28" t="s">
        <v>2255</v>
      </c>
      <c r="G686" s="19" t="s">
        <v>987</v>
      </c>
      <c r="H686" s="18" t="s">
        <v>376</v>
      </c>
      <c r="I686" s="18" t="s">
        <v>274</v>
      </c>
      <c r="J686" s="17">
        <v>460000</v>
      </c>
      <c r="K686" s="35" t="s">
        <v>137</v>
      </c>
      <c r="L686" s="64"/>
      <c r="M686" s="64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20"/>
      <c r="AG686" s="20" t="s">
        <v>2456</v>
      </c>
      <c r="AH686" s="20" t="s">
        <v>1450</v>
      </c>
      <c r="AI686" s="20" t="s">
        <v>1570</v>
      </c>
      <c r="AJ686" s="16">
        <v>450000</v>
      </c>
      <c r="AK686" s="16"/>
      <c r="AL686" s="16">
        <f t="shared" si="22"/>
        <v>10000</v>
      </c>
      <c r="AM686" s="18"/>
      <c r="AN686" s="18"/>
      <c r="AO686" s="18" t="s">
        <v>3232</v>
      </c>
      <c r="AP686" s="18" t="s">
        <v>3232</v>
      </c>
      <c r="AQ686" s="18" t="s">
        <v>3273</v>
      </c>
      <c r="AR686" s="19"/>
      <c r="AS686" s="19"/>
      <c r="AT686" s="19"/>
    </row>
    <row r="687" spans="1:46" s="23" customFormat="1" ht="72" hidden="1" x14ac:dyDescent="0.2">
      <c r="A687" s="19" t="s">
        <v>50</v>
      </c>
      <c r="B687" s="19" t="s">
        <v>277</v>
      </c>
      <c r="C687" s="19" t="s">
        <v>276</v>
      </c>
      <c r="D687" s="19" t="s">
        <v>33</v>
      </c>
      <c r="E687" s="19" t="s">
        <v>454</v>
      </c>
      <c r="F687" s="28" t="s">
        <v>2256</v>
      </c>
      <c r="G687" s="19" t="s">
        <v>988</v>
      </c>
      <c r="H687" s="18" t="s">
        <v>599</v>
      </c>
      <c r="I687" s="18" t="s">
        <v>274</v>
      </c>
      <c r="J687" s="17">
        <v>120000</v>
      </c>
      <c r="K687" s="35" t="s">
        <v>137</v>
      </c>
      <c r="L687" s="64"/>
      <c r="M687" s="64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20"/>
      <c r="AG687" s="20" t="s">
        <v>2456</v>
      </c>
      <c r="AH687" s="20" t="s">
        <v>1450</v>
      </c>
      <c r="AI687" s="20" t="s">
        <v>1570</v>
      </c>
      <c r="AJ687" s="17">
        <v>120000</v>
      </c>
      <c r="AK687" s="16"/>
      <c r="AL687" s="16">
        <f t="shared" si="22"/>
        <v>0</v>
      </c>
      <c r="AM687" s="18"/>
      <c r="AN687" s="18"/>
      <c r="AO687" s="18" t="s">
        <v>3232</v>
      </c>
      <c r="AP687" s="18" t="s">
        <v>3232</v>
      </c>
      <c r="AQ687" s="18" t="s">
        <v>3273</v>
      </c>
      <c r="AR687" s="19"/>
      <c r="AS687" s="19"/>
      <c r="AT687" s="19"/>
    </row>
    <row r="688" spans="1:46" s="23" customFormat="1" ht="72" x14ac:dyDescent="0.2">
      <c r="A688" s="19" t="s">
        <v>50</v>
      </c>
      <c r="B688" s="19" t="s">
        <v>277</v>
      </c>
      <c r="C688" s="19" t="s">
        <v>276</v>
      </c>
      <c r="D688" s="19" t="s">
        <v>33</v>
      </c>
      <c r="E688" s="19" t="s">
        <v>454</v>
      </c>
      <c r="F688" s="28" t="s">
        <v>2257</v>
      </c>
      <c r="G688" s="19" t="s">
        <v>989</v>
      </c>
      <c r="H688" s="18" t="s">
        <v>340</v>
      </c>
      <c r="I688" s="18" t="s">
        <v>274</v>
      </c>
      <c r="J688" s="17">
        <v>900000</v>
      </c>
      <c r="K688" s="35" t="s">
        <v>137</v>
      </c>
      <c r="L688" s="64"/>
      <c r="M688" s="64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20"/>
      <c r="AG688" s="20" t="s">
        <v>2456</v>
      </c>
      <c r="AH688" s="20" t="s">
        <v>1450</v>
      </c>
      <c r="AI688" s="20" t="s">
        <v>1570</v>
      </c>
      <c r="AJ688" s="16">
        <v>876000</v>
      </c>
      <c r="AK688" s="16"/>
      <c r="AL688" s="16">
        <f t="shared" si="22"/>
        <v>24000</v>
      </c>
      <c r="AM688" s="18"/>
      <c r="AN688" s="18"/>
      <c r="AO688" s="18" t="s">
        <v>3232</v>
      </c>
      <c r="AP688" s="18" t="s">
        <v>3232</v>
      </c>
      <c r="AQ688" s="18" t="s">
        <v>3273</v>
      </c>
      <c r="AR688" s="19"/>
      <c r="AS688" s="19"/>
      <c r="AT688" s="19"/>
    </row>
    <row r="689" spans="1:46" s="23" customFormat="1" ht="72" x14ac:dyDescent="0.2">
      <c r="A689" s="19" t="s">
        <v>50</v>
      </c>
      <c r="B689" s="19" t="s">
        <v>277</v>
      </c>
      <c r="C689" s="19" t="s">
        <v>276</v>
      </c>
      <c r="D689" s="19" t="s">
        <v>33</v>
      </c>
      <c r="E689" s="19" t="s">
        <v>454</v>
      </c>
      <c r="F689" s="28" t="s">
        <v>2258</v>
      </c>
      <c r="G689" s="19" t="s">
        <v>990</v>
      </c>
      <c r="H689" s="18" t="s">
        <v>269</v>
      </c>
      <c r="I689" s="18" t="s">
        <v>275</v>
      </c>
      <c r="J689" s="17">
        <v>812000</v>
      </c>
      <c r="K689" s="35" t="s">
        <v>137</v>
      </c>
      <c r="L689" s="64"/>
      <c r="M689" s="64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20"/>
      <c r="AG689" s="20" t="s">
        <v>2456</v>
      </c>
      <c r="AH689" s="20" t="s">
        <v>1450</v>
      </c>
      <c r="AI689" s="20" t="s">
        <v>1570</v>
      </c>
      <c r="AJ689" s="16">
        <v>800000</v>
      </c>
      <c r="AK689" s="16"/>
      <c r="AL689" s="16">
        <f t="shared" si="22"/>
        <v>12000</v>
      </c>
      <c r="AM689" s="18"/>
      <c r="AN689" s="18"/>
      <c r="AO689" s="18" t="s">
        <v>3232</v>
      </c>
      <c r="AP689" s="18" t="s">
        <v>3232</v>
      </c>
      <c r="AQ689" s="18" t="s">
        <v>3273</v>
      </c>
      <c r="AR689" s="19"/>
      <c r="AS689" s="19"/>
      <c r="AT689" s="19"/>
    </row>
    <row r="690" spans="1:46" s="23" customFormat="1" ht="72" hidden="1" x14ac:dyDescent="0.2">
      <c r="A690" s="19" t="s">
        <v>50</v>
      </c>
      <c r="B690" s="19" t="s">
        <v>277</v>
      </c>
      <c r="C690" s="19" t="s">
        <v>276</v>
      </c>
      <c r="D690" s="19" t="s">
        <v>11</v>
      </c>
      <c r="E690" s="19" t="s">
        <v>310</v>
      </c>
      <c r="F690" s="28" t="s">
        <v>2259</v>
      </c>
      <c r="G690" s="19" t="s">
        <v>991</v>
      </c>
      <c r="H690" s="18" t="s">
        <v>270</v>
      </c>
      <c r="I690" s="18" t="s">
        <v>273</v>
      </c>
      <c r="J690" s="17">
        <v>7000</v>
      </c>
      <c r="K690" s="64"/>
      <c r="L690" s="64"/>
      <c r="M690" s="35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20"/>
      <c r="AG690" s="20" t="s">
        <v>2456</v>
      </c>
      <c r="AH690" s="20" t="s">
        <v>1446</v>
      </c>
      <c r="AI690" s="20" t="s">
        <v>1571</v>
      </c>
      <c r="AJ690" s="17">
        <v>7000</v>
      </c>
      <c r="AK690" s="16"/>
      <c r="AL690" s="16">
        <f t="shared" si="22"/>
        <v>0</v>
      </c>
      <c r="AM690" s="18"/>
      <c r="AN690" s="18"/>
      <c r="AO690" s="18" t="s">
        <v>3207</v>
      </c>
      <c r="AP690" s="18" t="s">
        <v>3207</v>
      </c>
      <c r="AQ690" s="18" t="s">
        <v>3241</v>
      </c>
      <c r="AR690" s="19"/>
      <c r="AS690" s="19"/>
      <c r="AT690" s="19"/>
    </row>
    <row r="691" spans="1:46" s="23" customFormat="1" ht="72" x14ac:dyDescent="0.2">
      <c r="A691" s="19" t="s">
        <v>50</v>
      </c>
      <c r="B691" s="19" t="s">
        <v>277</v>
      </c>
      <c r="C691" s="19" t="s">
        <v>276</v>
      </c>
      <c r="D691" s="19" t="s">
        <v>11</v>
      </c>
      <c r="E691" s="19" t="s">
        <v>310</v>
      </c>
      <c r="F691" s="28" t="s">
        <v>2260</v>
      </c>
      <c r="G691" s="19" t="s">
        <v>992</v>
      </c>
      <c r="H691" s="18" t="s">
        <v>272</v>
      </c>
      <c r="I691" s="18" t="s">
        <v>273</v>
      </c>
      <c r="J691" s="17">
        <v>24000</v>
      </c>
      <c r="K691" s="64"/>
      <c r="L691" s="64"/>
      <c r="M691" s="35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20"/>
      <c r="AG691" s="20" t="s">
        <v>2456</v>
      </c>
      <c r="AH691" s="20" t="s">
        <v>1446</v>
      </c>
      <c r="AI691" s="20" t="s">
        <v>1571</v>
      </c>
      <c r="AJ691" s="16">
        <v>22200</v>
      </c>
      <c r="AK691" s="16"/>
      <c r="AL691" s="16">
        <f t="shared" si="22"/>
        <v>1800</v>
      </c>
      <c r="AM691" s="18"/>
      <c r="AN691" s="18"/>
      <c r="AO691" s="18" t="s">
        <v>3207</v>
      </c>
      <c r="AP691" s="18" t="s">
        <v>3207</v>
      </c>
      <c r="AQ691" s="18" t="s">
        <v>3241</v>
      </c>
      <c r="AR691" s="19"/>
      <c r="AS691" s="19"/>
      <c r="AT691" s="19"/>
    </row>
    <row r="692" spans="1:46" s="23" customFormat="1" ht="72" x14ac:dyDescent="0.2">
      <c r="A692" s="19" t="s">
        <v>50</v>
      </c>
      <c r="B692" s="19" t="s">
        <v>277</v>
      </c>
      <c r="C692" s="19" t="s">
        <v>276</v>
      </c>
      <c r="D692" s="19" t="s">
        <v>286</v>
      </c>
      <c r="E692" s="19" t="s">
        <v>310</v>
      </c>
      <c r="F692" s="28" t="s">
        <v>2261</v>
      </c>
      <c r="G692" s="19" t="s">
        <v>993</v>
      </c>
      <c r="H692" s="18" t="s">
        <v>269</v>
      </c>
      <c r="I692" s="18" t="s">
        <v>271</v>
      </c>
      <c r="J692" s="17">
        <v>40000</v>
      </c>
      <c r="K692" s="64"/>
      <c r="L692" s="64"/>
      <c r="M692" s="35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3242</v>
      </c>
      <c r="AF692" s="20"/>
      <c r="AG692" s="20" t="s">
        <v>2456</v>
      </c>
      <c r="AH692" s="20" t="s">
        <v>1446</v>
      </c>
      <c r="AI692" s="20" t="s">
        <v>1571</v>
      </c>
      <c r="AJ692" s="16">
        <v>35800</v>
      </c>
      <c r="AK692" s="16"/>
      <c r="AL692" s="16">
        <f t="shared" si="22"/>
        <v>4200</v>
      </c>
      <c r="AM692" s="18"/>
      <c r="AN692" s="18"/>
      <c r="AO692" s="18"/>
      <c r="AP692" s="18"/>
      <c r="AQ692" s="18" t="s">
        <v>3241</v>
      </c>
      <c r="AR692" s="19"/>
      <c r="AS692" s="19"/>
      <c r="AT692" s="19"/>
    </row>
    <row r="693" spans="1:46" s="23" customFormat="1" ht="72" hidden="1" x14ac:dyDescent="0.2">
      <c r="A693" s="19" t="s">
        <v>50</v>
      </c>
      <c r="B693" s="19" t="s">
        <v>277</v>
      </c>
      <c r="C693" s="19" t="s">
        <v>276</v>
      </c>
      <c r="D693" s="19" t="s">
        <v>286</v>
      </c>
      <c r="E693" s="19" t="s">
        <v>310</v>
      </c>
      <c r="F693" s="28" t="s">
        <v>2262</v>
      </c>
      <c r="G693" s="19" t="s">
        <v>994</v>
      </c>
      <c r="H693" s="18" t="s">
        <v>387</v>
      </c>
      <c r="I693" s="18" t="s">
        <v>271</v>
      </c>
      <c r="J693" s="17">
        <v>56000</v>
      </c>
      <c r="K693" s="64"/>
      <c r="L693" s="64"/>
      <c r="M693" s="35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19" t="s">
        <v>2457</v>
      </c>
      <c r="AG693" s="19" t="s">
        <v>2457</v>
      </c>
      <c r="AH693" s="20" t="s">
        <v>1446</v>
      </c>
      <c r="AI693" s="20" t="s">
        <v>1571</v>
      </c>
      <c r="AJ693" s="16"/>
      <c r="AK693" s="17">
        <v>56000</v>
      </c>
      <c r="AL693" s="16">
        <f t="shared" si="22"/>
        <v>0</v>
      </c>
      <c r="AM693" s="18"/>
      <c r="AN693" s="18"/>
      <c r="AO693" s="18"/>
      <c r="AP693" s="18"/>
      <c r="AQ693" s="18"/>
      <c r="AR693" s="17">
        <v>56000</v>
      </c>
      <c r="AS693" s="18" t="s">
        <v>1289</v>
      </c>
      <c r="AT693" s="19"/>
    </row>
    <row r="694" spans="1:46" s="23" customFormat="1" ht="90" x14ac:dyDescent="0.2">
      <c r="A694" s="19" t="s">
        <v>50</v>
      </c>
      <c r="B694" s="19" t="s">
        <v>277</v>
      </c>
      <c r="C694" s="19" t="s">
        <v>276</v>
      </c>
      <c r="D694" s="19" t="s">
        <v>286</v>
      </c>
      <c r="E694" s="19" t="s">
        <v>310</v>
      </c>
      <c r="F694" s="28" t="s">
        <v>2263</v>
      </c>
      <c r="G694" s="19" t="s">
        <v>995</v>
      </c>
      <c r="H694" s="18" t="s">
        <v>270</v>
      </c>
      <c r="I694" s="18" t="s">
        <v>271</v>
      </c>
      <c r="J694" s="17">
        <v>19600</v>
      </c>
      <c r="K694" s="64"/>
      <c r="L694" s="64"/>
      <c r="M694" s="35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3242</v>
      </c>
      <c r="AF694" s="20"/>
      <c r="AG694" s="20" t="s">
        <v>2456</v>
      </c>
      <c r="AH694" s="20" t="s">
        <v>1446</v>
      </c>
      <c r="AI694" s="20" t="s">
        <v>1571</v>
      </c>
      <c r="AJ694" s="16">
        <v>14990</v>
      </c>
      <c r="AK694" s="16"/>
      <c r="AL694" s="16">
        <f t="shared" si="22"/>
        <v>4610</v>
      </c>
      <c r="AM694" s="18"/>
      <c r="AN694" s="18"/>
      <c r="AO694" s="18"/>
      <c r="AP694" s="18"/>
      <c r="AQ694" s="18" t="s">
        <v>3247</v>
      </c>
      <c r="AR694" s="74">
        <v>14990</v>
      </c>
      <c r="AS694" s="17">
        <v>4610</v>
      </c>
      <c r="AT694" s="19"/>
    </row>
    <row r="695" spans="1:46" s="23" customFormat="1" ht="72" x14ac:dyDescent="0.2">
      <c r="A695" s="19" t="s">
        <v>50</v>
      </c>
      <c r="B695" s="19" t="s">
        <v>277</v>
      </c>
      <c r="C695" s="19" t="s">
        <v>276</v>
      </c>
      <c r="D695" s="19" t="s">
        <v>10</v>
      </c>
      <c r="E695" s="19" t="s">
        <v>311</v>
      </c>
      <c r="F695" s="28" t="s">
        <v>2264</v>
      </c>
      <c r="G695" s="19" t="s">
        <v>996</v>
      </c>
      <c r="H695" s="18" t="s">
        <v>317</v>
      </c>
      <c r="I695" s="18" t="s">
        <v>271</v>
      </c>
      <c r="J695" s="17">
        <v>150000</v>
      </c>
      <c r="K695" s="64"/>
      <c r="L695" s="64"/>
      <c r="M695" s="35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3242</v>
      </c>
      <c r="AF695" s="20"/>
      <c r="AG695" s="20" t="s">
        <v>2456</v>
      </c>
      <c r="AH695" s="20" t="s">
        <v>1446</v>
      </c>
      <c r="AI695" s="20" t="s">
        <v>1571</v>
      </c>
      <c r="AJ695" s="16">
        <v>147500</v>
      </c>
      <c r="AK695" s="16"/>
      <c r="AL695" s="16">
        <f t="shared" si="22"/>
        <v>2500</v>
      </c>
      <c r="AM695" s="18"/>
      <c r="AN695" s="18"/>
      <c r="AO695" s="18"/>
      <c r="AP695" s="18"/>
      <c r="AQ695" s="18" t="s">
        <v>3247</v>
      </c>
      <c r="AR695" s="17">
        <v>147500</v>
      </c>
      <c r="AS695" s="17">
        <v>2500</v>
      </c>
      <c r="AT695" s="19"/>
    </row>
    <row r="696" spans="1:46" s="23" customFormat="1" ht="72" x14ac:dyDescent="0.2">
      <c r="A696" s="19" t="s">
        <v>50</v>
      </c>
      <c r="B696" s="19" t="s">
        <v>277</v>
      </c>
      <c r="C696" s="19" t="s">
        <v>276</v>
      </c>
      <c r="D696" s="19" t="s">
        <v>10</v>
      </c>
      <c r="E696" s="19" t="s">
        <v>311</v>
      </c>
      <c r="F696" s="28" t="s">
        <v>2265</v>
      </c>
      <c r="G696" s="19" t="s">
        <v>997</v>
      </c>
      <c r="H696" s="18" t="s">
        <v>269</v>
      </c>
      <c r="I696" s="18" t="s">
        <v>271</v>
      </c>
      <c r="J696" s="17">
        <v>30000</v>
      </c>
      <c r="K696" s="64"/>
      <c r="L696" s="64"/>
      <c r="M696" s="35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3242</v>
      </c>
      <c r="AF696" s="20"/>
      <c r="AG696" s="20" t="s">
        <v>2456</v>
      </c>
      <c r="AH696" s="20" t="s">
        <v>1446</v>
      </c>
      <c r="AI696" s="20" t="s">
        <v>1571</v>
      </c>
      <c r="AJ696" s="16">
        <v>29000</v>
      </c>
      <c r="AK696" s="16"/>
      <c r="AL696" s="16">
        <f t="shared" si="22"/>
        <v>1000</v>
      </c>
      <c r="AM696" s="18"/>
      <c r="AN696" s="18"/>
      <c r="AO696" s="18"/>
      <c r="AP696" s="18"/>
      <c r="AQ696" s="18" t="s">
        <v>3247</v>
      </c>
      <c r="AR696" s="17">
        <v>29000</v>
      </c>
      <c r="AS696" s="17">
        <v>1000</v>
      </c>
      <c r="AT696" s="19"/>
    </row>
    <row r="697" spans="1:46" s="23" customFormat="1" ht="108" x14ac:dyDescent="0.2">
      <c r="A697" s="19" t="s">
        <v>50</v>
      </c>
      <c r="B697" s="19" t="s">
        <v>277</v>
      </c>
      <c r="C697" s="19" t="s">
        <v>276</v>
      </c>
      <c r="D697" s="19" t="s">
        <v>10</v>
      </c>
      <c r="E697" s="19" t="s">
        <v>311</v>
      </c>
      <c r="F697" s="28" t="s">
        <v>2266</v>
      </c>
      <c r="G697" s="19" t="s">
        <v>998</v>
      </c>
      <c r="H697" s="18" t="s">
        <v>317</v>
      </c>
      <c r="I697" s="18" t="s">
        <v>271</v>
      </c>
      <c r="J697" s="17">
        <v>12500</v>
      </c>
      <c r="K697" s="64"/>
      <c r="L697" s="64"/>
      <c r="M697" s="35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3242</v>
      </c>
      <c r="AF697" s="20"/>
      <c r="AG697" s="20" t="s">
        <v>2456</v>
      </c>
      <c r="AH697" s="20" t="s">
        <v>1446</v>
      </c>
      <c r="AI697" s="20" t="s">
        <v>1571</v>
      </c>
      <c r="AJ697" s="16">
        <v>11000</v>
      </c>
      <c r="AK697" s="16"/>
      <c r="AL697" s="16">
        <f t="shared" si="22"/>
        <v>1500</v>
      </c>
      <c r="AM697" s="18"/>
      <c r="AN697" s="18"/>
      <c r="AO697" s="18"/>
      <c r="AP697" s="18"/>
      <c r="AQ697" s="18" t="s">
        <v>3247</v>
      </c>
      <c r="AR697" s="17">
        <v>11000</v>
      </c>
      <c r="AS697" s="17">
        <v>1500</v>
      </c>
      <c r="AT697" s="19"/>
    </row>
    <row r="698" spans="1:46" s="23" customFormat="1" ht="72" x14ac:dyDescent="0.2">
      <c r="A698" s="19" t="s">
        <v>50</v>
      </c>
      <c r="B698" s="19" t="s">
        <v>277</v>
      </c>
      <c r="C698" s="19" t="s">
        <v>276</v>
      </c>
      <c r="D698" s="19" t="s">
        <v>10</v>
      </c>
      <c r="E698" s="19" t="s">
        <v>311</v>
      </c>
      <c r="F698" s="28" t="s">
        <v>2267</v>
      </c>
      <c r="G698" s="19" t="s">
        <v>999</v>
      </c>
      <c r="H698" s="18" t="s">
        <v>270</v>
      </c>
      <c r="I698" s="18" t="s">
        <v>268</v>
      </c>
      <c r="J698" s="17">
        <v>5400</v>
      </c>
      <c r="K698" s="64"/>
      <c r="L698" s="64"/>
      <c r="M698" s="35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3242</v>
      </c>
      <c r="AF698" s="20"/>
      <c r="AG698" s="20" t="s">
        <v>2456</v>
      </c>
      <c r="AH698" s="20" t="s">
        <v>1446</v>
      </c>
      <c r="AI698" s="20" t="s">
        <v>1571</v>
      </c>
      <c r="AJ698" s="16">
        <v>4000</v>
      </c>
      <c r="AK698" s="16"/>
      <c r="AL698" s="16">
        <f t="shared" si="22"/>
        <v>1400</v>
      </c>
      <c r="AM698" s="18"/>
      <c r="AN698" s="18"/>
      <c r="AO698" s="18"/>
      <c r="AP698" s="18"/>
      <c r="AQ698" s="18" t="s">
        <v>3247</v>
      </c>
      <c r="AR698" s="17">
        <v>4000</v>
      </c>
      <c r="AS698" s="17">
        <v>1400</v>
      </c>
      <c r="AT698" s="19"/>
    </row>
    <row r="699" spans="1:46" s="23" customFormat="1" ht="409.5" hidden="1" x14ac:dyDescent="0.2">
      <c r="A699" s="19" t="s">
        <v>50</v>
      </c>
      <c r="B699" s="19" t="s">
        <v>277</v>
      </c>
      <c r="C699" s="19" t="s">
        <v>17</v>
      </c>
      <c r="D699" s="19" t="s">
        <v>1566</v>
      </c>
      <c r="E699" s="19" t="s">
        <v>454</v>
      </c>
      <c r="F699" s="28" t="s">
        <v>2268</v>
      </c>
      <c r="G699" s="19" t="s">
        <v>1483</v>
      </c>
      <c r="H699" s="18" t="s">
        <v>270</v>
      </c>
      <c r="I699" s="18" t="s">
        <v>631</v>
      </c>
      <c r="J699" s="17">
        <v>16879500</v>
      </c>
      <c r="K699" s="35" t="s">
        <v>137</v>
      </c>
      <c r="L699" s="18"/>
      <c r="M699" s="18"/>
      <c r="N699" s="160"/>
      <c r="O699" s="161" t="s">
        <v>1478</v>
      </c>
      <c r="P699" s="161" t="s">
        <v>1479</v>
      </c>
      <c r="Q699" s="161" t="s">
        <v>1480</v>
      </c>
      <c r="R699" s="161" t="s">
        <v>1481</v>
      </c>
      <c r="S699" s="161" t="s">
        <v>124</v>
      </c>
      <c r="T699" s="161" t="s">
        <v>1289</v>
      </c>
      <c r="U699" s="161" t="s">
        <v>1289</v>
      </c>
      <c r="V699" s="161" t="s">
        <v>1482</v>
      </c>
      <c r="W699" s="162" t="s">
        <v>3259</v>
      </c>
      <c r="X699" s="161" t="s">
        <v>3260</v>
      </c>
      <c r="Y699" s="18" t="s">
        <v>3261</v>
      </c>
      <c r="Z699" s="20" t="s">
        <v>3262</v>
      </c>
      <c r="AA699" s="161" t="s">
        <v>3263</v>
      </c>
      <c r="AB699" s="19" t="s">
        <v>3264</v>
      </c>
      <c r="AC699" s="19" t="s">
        <v>3265</v>
      </c>
      <c r="AD699" s="163" t="s">
        <v>3266</v>
      </c>
      <c r="AE699" s="20" t="s">
        <v>3267</v>
      </c>
      <c r="AF699" s="20" t="s">
        <v>3478</v>
      </c>
      <c r="AG699" s="20" t="s">
        <v>2456</v>
      </c>
      <c r="AH699" s="20" t="s">
        <v>1572</v>
      </c>
      <c r="AI699" s="20" t="s">
        <v>1572</v>
      </c>
      <c r="AJ699" s="118">
        <v>16879500</v>
      </c>
      <c r="AK699" s="16"/>
      <c r="AL699" s="16">
        <f t="shared" si="22"/>
        <v>0</v>
      </c>
      <c r="AM699" s="19"/>
      <c r="AN699" s="18"/>
      <c r="AO699" s="19"/>
      <c r="AP699" s="19"/>
      <c r="AQ699" s="19"/>
      <c r="AR699" s="19"/>
      <c r="AS699" s="19"/>
      <c r="AT699" s="19"/>
    </row>
    <row r="700" spans="1:46" s="23" customFormat="1" ht="72" hidden="1" x14ac:dyDescent="0.2">
      <c r="A700" s="19" t="s">
        <v>50</v>
      </c>
      <c r="B700" s="19" t="s">
        <v>277</v>
      </c>
      <c r="C700" s="19" t="s">
        <v>17</v>
      </c>
      <c r="D700" s="19" t="s">
        <v>34</v>
      </c>
      <c r="E700" s="19" t="s">
        <v>454</v>
      </c>
      <c r="F700" s="28" t="s">
        <v>2269</v>
      </c>
      <c r="G700" s="19" t="s">
        <v>1131</v>
      </c>
      <c r="H700" s="18" t="s">
        <v>270</v>
      </c>
      <c r="I700" s="18" t="s">
        <v>1119</v>
      </c>
      <c r="J700" s="17">
        <v>2759000</v>
      </c>
      <c r="K700" s="35" t="s">
        <v>137</v>
      </c>
      <c r="L700" s="64"/>
      <c r="M700" s="64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8"/>
      <c r="Y700" s="46"/>
      <c r="Z700" s="19"/>
      <c r="AA700" s="19"/>
      <c r="AB700" s="19"/>
      <c r="AC700" s="19"/>
      <c r="AD700" s="19"/>
      <c r="AE700" s="20" t="s">
        <v>3268</v>
      </c>
      <c r="AF700" s="20" t="s">
        <v>3470</v>
      </c>
      <c r="AG700" s="19" t="s">
        <v>3467</v>
      </c>
      <c r="AH700" s="20" t="s">
        <v>1484</v>
      </c>
      <c r="AI700" s="20" t="s">
        <v>1571</v>
      </c>
      <c r="AJ700" s="16"/>
      <c r="AK700" s="16"/>
      <c r="AL700" s="16">
        <f t="shared" si="22"/>
        <v>2759000</v>
      </c>
      <c r="AM700" s="18" t="s">
        <v>3226</v>
      </c>
      <c r="AN700" s="18" t="s">
        <v>3274</v>
      </c>
      <c r="AO700" s="19"/>
      <c r="AP700" s="19"/>
      <c r="AQ700" s="19"/>
      <c r="AR700" s="19"/>
      <c r="AS700" s="19"/>
      <c r="AT700" s="19"/>
    </row>
    <row r="701" spans="1:46" s="23" customFormat="1" ht="72" hidden="1" x14ac:dyDescent="0.2">
      <c r="A701" s="19" t="s">
        <v>50</v>
      </c>
      <c r="B701" s="19" t="s">
        <v>277</v>
      </c>
      <c r="C701" s="19" t="s">
        <v>17</v>
      </c>
      <c r="D701" s="19" t="s">
        <v>34</v>
      </c>
      <c r="E701" s="19" t="s">
        <v>454</v>
      </c>
      <c r="F701" s="28" t="s">
        <v>2270</v>
      </c>
      <c r="G701" s="19" t="s">
        <v>1132</v>
      </c>
      <c r="H701" s="18" t="s">
        <v>270</v>
      </c>
      <c r="I701" s="18" t="s">
        <v>1122</v>
      </c>
      <c r="J701" s="17">
        <v>1800000</v>
      </c>
      <c r="K701" s="35" t="s">
        <v>137</v>
      </c>
      <c r="L701" s="64"/>
      <c r="M701" s="64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8"/>
      <c r="Y701" s="46"/>
      <c r="Z701" s="19"/>
      <c r="AA701" s="19"/>
      <c r="AB701" s="19"/>
      <c r="AC701" s="19"/>
      <c r="AD701" s="19"/>
      <c r="AE701" s="20" t="s">
        <v>3269</v>
      </c>
      <c r="AF701" s="20" t="s">
        <v>3470</v>
      </c>
      <c r="AG701" s="19" t="s">
        <v>3467</v>
      </c>
      <c r="AH701" s="20" t="s">
        <v>1485</v>
      </c>
      <c r="AI701" s="20" t="s">
        <v>1568</v>
      </c>
      <c r="AJ701" s="16"/>
      <c r="AK701" s="16"/>
      <c r="AL701" s="16">
        <f t="shared" si="22"/>
        <v>1800000</v>
      </c>
      <c r="AM701" s="18" t="s">
        <v>3207</v>
      </c>
      <c r="AN701" s="42">
        <v>23108</v>
      </c>
      <c r="AO701" s="19"/>
      <c r="AP701" s="19"/>
      <c r="AQ701" s="19"/>
      <c r="AR701" s="19"/>
      <c r="AS701" s="19"/>
      <c r="AT701" s="19"/>
    </row>
    <row r="702" spans="1:46" s="23" customFormat="1" ht="72" hidden="1" x14ac:dyDescent="0.2">
      <c r="A702" s="19" t="s">
        <v>51</v>
      </c>
      <c r="B702" s="19" t="s">
        <v>277</v>
      </c>
      <c r="C702" s="19" t="s">
        <v>276</v>
      </c>
      <c r="D702" s="19" t="s">
        <v>11</v>
      </c>
      <c r="E702" s="19" t="s">
        <v>454</v>
      </c>
      <c r="F702" s="28" t="s">
        <v>2271</v>
      </c>
      <c r="G702" s="19" t="s">
        <v>1000</v>
      </c>
      <c r="H702" s="18" t="s">
        <v>360</v>
      </c>
      <c r="I702" s="18" t="s">
        <v>268</v>
      </c>
      <c r="J702" s="17">
        <v>150000</v>
      </c>
      <c r="K702" s="35" t="s">
        <v>137</v>
      </c>
      <c r="L702" s="64"/>
      <c r="M702" s="75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2444</v>
      </c>
      <c r="AF702" s="19" t="s">
        <v>3451</v>
      </c>
      <c r="AG702" s="19" t="s">
        <v>3467</v>
      </c>
      <c r="AH702" s="19" t="s">
        <v>1486</v>
      </c>
      <c r="AI702" s="19" t="s">
        <v>1571</v>
      </c>
      <c r="AJ702" s="16"/>
      <c r="AK702" s="16"/>
      <c r="AL702" s="16">
        <f t="shared" si="22"/>
        <v>150000</v>
      </c>
      <c r="AM702" s="18" t="s">
        <v>2445</v>
      </c>
      <c r="AN702" s="18" t="s">
        <v>2445</v>
      </c>
      <c r="AO702" s="18" t="s">
        <v>2446</v>
      </c>
      <c r="AP702" s="18" t="s">
        <v>2446</v>
      </c>
      <c r="AQ702" s="18" t="s">
        <v>2446</v>
      </c>
      <c r="AR702" s="19"/>
      <c r="AS702" s="19"/>
      <c r="AT702" s="19"/>
    </row>
    <row r="703" spans="1:46" s="23" customFormat="1" ht="72" hidden="1" x14ac:dyDescent="0.2">
      <c r="A703" s="19" t="s">
        <v>51</v>
      </c>
      <c r="B703" s="19" t="s">
        <v>277</v>
      </c>
      <c r="C703" s="19" t="s">
        <v>276</v>
      </c>
      <c r="D703" s="19" t="s">
        <v>11</v>
      </c>
      <c r="E703" s="19" t="s">
        <v>454</v>
      </c>
      <c r="F703" s="28" t="s">
        <v>2272</v>
      </c>
      <c r="G703" s="19" t="s">
        <v>1001</v>
      </c>
      <c r="H703" s="18" t="s">
        <v>319</v>
      </c>
      <c r="I703" s="18" t="s">
        <v>274</v>
      </c>
      <c r="J703" s="17">
        <v>34000</v>
      </c>
      <c r="K703" s="35" t="s">
        <v>137</v>
      </c>
      <c r="L703" s="64"/>
      <c r="M703" s="75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2444</v>
      </c>
      <c r="AF703" s="19" t="s">
        <v>3451</v>
      </c>
      <c r="AG703" s="19" t="s">
        <v>3467</v>
      </c>
      <c r="AH703" s="19" t="s">
        <v>1486</v>
      </c>
      <c r="AI703" s="19" t="s">
        <v>1571</v>
      </c>
      <c r="AJ703" s="16"/>
      <c r="AK703" s="16"/>
      <c r="AL703" s="16">
        <f t="shared" si="22"/>
        <v>34000</v>
      </c>
      <c r="AM703" s="18" t="s">
        <v>2445</v>
      </c>
      <c r="AN703" s="18" t="s">
        <v>2445</v>
      </c>
      <c r="AO703" s="18" t="s">
        <v>2446</v>
      </c>
      <c r="AP703" s="18" t="s">
        <v>2446</v>
      </c>
      <c r="AQ703" s="18" t="s">
        <v>2446</v>
      </c>
      <c r="AR703" s="19"/>
      <c r="AS703" s="19"/>
      <c r="AT703" s="19"/>
    </row>
    <row r="704" spans="1:46" s="23" customFormat="1" ht="72" hidden="1" x14ac:dyDescent="0.2">
      <c r="A704" s="19" t="s">
        <v>51</v>
      </c>
      <c r="B704" s="19" t="s">
        <v>277</v>
      </c>
      <c r="C704" s="19" t="s">
        <v>276</v>
      </c>
      <c r="D704" s="19" t="s">
        <v>11</v>
      </c>
      <c r="E704" s="19" t="s">
        <v>454</v>
      </c>
      <c r="F704" s="28" t="s">
        <v>2273</v>
      </c>
      <c r="G704" s="19" t="s">
        <v>1002</v>
      </c>
      <c r="H704" s="18" t="s">
        <v>269</v>
      </c>
      <c r="I704" s="18" t="s">
        <v>273</v>
      </c>
      <c r="J704" s="17">
        <v>12000</v>
      </c>
      <c r="K704" s="35" t="s">
        <v>137</v>
      </c>
      <c r="L704" s="64"/>
      <c r="M704" s="75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2444</v>
      </c>
      <c r="AF704" s="19" t="s">
        <v>3451</v>
      </c>
      <c r="AG704" s="19" t="s">
        <v>3467</v>
      </c>
      <c r="AH704" s="19" t="s">
        <v>1486</v>
      </c>
      <c r="AI704" s="19" t="s">
        <v>1571</v>
      </c>
      <c r="AJ704" s="16"/>
      <c r="AK704" s="16"/>
      <c r="AL704" s="16">
        <f t="shared" si="22"/>
        <v>12000</v>
      </c>
      <c r="AM704" s="18" t="s">
        <v>2445</v>
      </c>
      <c r="AN704" s="18" t="s">
        <v>2445</v>
      </c>
      <c r="AO704" s="18" t="s">
        <v>2446</v>
      </c>
      <c r="AP704" s="18" t="s">
        <v>2446</v>
      </c>
      <c r="AQ704" s="18" t="s">
        <v>2446</v>
      </c>
      <c r="AR704" s="19"/>
      <c r="AS704" s="19"/>
      <c r="AT704" s="19"/>
    </row>
    <row r="705" spans="1:46" s="23" customFormat="1" ht="72" hidden="1" x14ac:dyDescent="0.2">
      <c r="A705" s="19" t="s">
        <v>51</v>
      </c>
      <c r="B705" s="19" t="s">
        <v>277</v>
      </c>
      <c r="C705" s="19" t="s">
        <v>276</v>
      </c>
      <c r="D705" s="19" t="s">
        <v>11</v>
      </c>
      <c r="E705" s="19" t="s">
        <v>454</v>
      </c>
      <c r="F705" s="28" t="s">
        <v>2274</v>
      </c>
      <c r="G705" s="19" t="s">
        <v>1003</v>
      </c>
      <c r="H705" s="18" t="s">
        <v>270</v>
      </c>
      <c r="I705" s="18" t="s">
        <v>803</v>
      </c>
      <c r="J705" s="17">
        <v>6000</v>
      </c>
      <c r="K705" s="35" t="s">
        <v>137</v>
      </c>
      <c r="L705" s="64"/>
      <c r="M705" s="75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2444</v>
      </c>
      <c r="AF705" s="19" t="s">
        <v>3451</v>
      </c>
      <c r="AG705" s="19" t="s">
        <v>3467</v>
      </c>
      <c r="AH705" s="19" t="s">
        <v>1486</v>
      </c>
      <c r="AI705" s="19" t="s">
        <v>1571</v>
      </c>
      <c r="AJ705" s="16"/>
      <c r="AK705" s="16"/>
      <c r="AL705" s="16">
        <f t="shared" si="22"/>
        <v>6000</v>
      </c>
      <c r="AM705" s="18" t="s">
        <v>2445</v>
      </c>
      <c r="AN705" s="18" t="s">
        <v>2445</v>
      </c>
      <c r="AO705" s="18" t="s">
        <v>2446</v>
      </c>
      <c r="AP705" s="18" t="s">
        <v>2446</v>
      </c>
      <c r="AQ705" s="18" t="s">
        <v>2446</v>
      </c>
      <c r="AR705" s="19"/>
      <c r="AS705" s="19"/>
      <c r="AT705" s="19"/>
    </row>
    <row r="706" spans="1:46" s="23" customFormat="1" ht="72" hidden="1" x14ac:dyDescent="0.2">
      <c r="A706" s="19" t="s">
        <v>51</v>
      </c>
      <c r="B706" s="19" t="s">
        <v>277</v>
      </c>
      <c r="C706" s="19" t="s">
        <v>276</v>
      </c>
      <c r="D706" s="19" t="s">
        <v>11</v>
      </c>
      <c r="E706" s="19" t="s">
        <v>454</v>
      </c>
      <c r="F706" s="28" t="s">
        <v>2275</v>
      </c>
      <c r="G706" s="19" t="s">
        <v>1004</v>
      </c>
      <c r="H706" s="18" t="s">
        <v>269</v>
      </c>
      <c r="I706" s="18" t="s">
        <v>275</v>
      </c>
      <c r="J706" s="17">
        <v>10000</v>
      </c>
      <c r="K706" s="35" t="s">
        <v>137</v>
      </c>
      <c r="L706" s="64"/>
      <c r="M706" s="64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2444</v>
      </c>
      <c r="AF706" s="19" t="s">
        <v>3451</v>
      </c>
      <c r="AG706" s="19" t="s">
        <v>3467</v>
      </c>
      <c r="AH706" s="19" t="s">
        <v>1486</v>
      </c>
      <c r="AI706" s="19" t="s">
        <v>1571</v>
      </c>
      <c r="AJ706" s="16"/>
      <c r="AK706" s="16"/>
      <c r="AL706" s="16">
        <f t="shared" si="22"/>
        <v>10000</v>
      </c>
      <c r="AM706" s="18" t="s">
        <v>2445</v>
      </c>
      <c r="AN706" s="18" t="s">
        <v>2445</v>
      </c>
      <c r="AO706" s="18" t="s">
        <v>2446</v>
      </c>
      <c r="AP706" s="18" t="s">
        <v>2446</v>
      </c>
      <c r="AQ706" s="18" t="s">
        <v>2446</v>
      </c>
      <c r="AR706" s="19"/>
      <c r="AS706" s="19"/>
      <c r="AT706" s="19"/>
    </row>
    <row r="707" spans="1:46" s="23" customFormat="1" ht="72" hidden="1" x14ac:dyDescent="0.2">
      <c r="A707" s="19" t="s">
        <v>51</v>
      </c>
      <c r="B707" s="19" t="s">
        <v>277</v>
      </c>
      <c r="C707" s="19" t="s">
        <v>276</v>
      </c>
      <c r="D707" s="19" t="s">
        <v>286</v>
      </c>
      <c r="E707" s="19" t="s">
        <v>454</v>
      </c>
      <c r="F707" s="28" t="s">
        <v>2276</v>
      </c>
      <c r="G707" s="19" t="s">
        <v>1005</v>
      </c>
      <c r="H707" s="18" t="s">
        <v>317</v>
      </c>
      <c r="I707" s="18" t="s">
        <v>271</v>
      </c>
      <c r="J707" s="17">
        <v>104000</v>
      </c>
      <c r="K707" s="35" t="s">
        <v>137</v>
      </c>
      <c r="L707" s="64"/>
      <c r="M707" s="75"/>
      <c r="N707" s="19"/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2444</v>
      </c>
      <c r="AF707" s="19" t="s">
        <v>3451</v>
      </c>
      <c r="AG707" s="19" t="s">
        <v>3467</v>
      </c>
      <c r="AH707" s="19" t="s">
        <v>1486</v>
      </c>
      <c r="AI707" s="19" t="s">
        <v>1571</v>
      </c>
      <c r="AJ707" s="16"/>
      <c r="AK707" s="16"/>
      <c r="AL707" s="16">
        <f t="shared" ref="AL707:AL770" si="23">J707-AJ707-AK707</f>
        <v>104000</v>
      </c>
      <c r="AM707" s="18" t="s">
        <v>2445</v>
      </c>
      <c r="AN707" s="18" t="s">
        <v>2445</v>
      </c>
      <c r="AO707" s="18" t="s">
        <v>2446</v>
      </c>
      <c r="AP707" s="18" t="s">
        <v>2446</v>
      </c>
      <c r="AQ707" s="18" t="s">
        <v>2446</v>
      </c>
      <c r="AR707" s="19"/>
      <c r="AS707" s="19"/>
      <c r="AT707" s="19"/>
    </row>
    <row r="708" spans="1:46" s="23" customFormat="1" ht="72" hidden="1" x14ac:dyDescent="0.2">
      <c r="A708" s="19" t="s">
        <v>51</v>
      </c>
      <c r="B708" s="19" t="s">
        <v>277</v>
      </c>
      <c r="C708" s="19" t="s">
        <v>276</v>
      </c>
      <c r="D708" s="19" t="s">
        <v>286</v>
      </c>
      <c r="E708" s="19" t="s">
        <v>454</v>
      </c>
      <c r="F708" s="28" t="s">
        <v>2300</v>
      </c>
      <c r="G708" s="19" t="s">
        <v>1006</v>
      </c>
      <c r="H708" s="18" t="s">
        <v>317</v>
      </c>
      <c r="I708" s="18" t="s">
        <v>271</v>
      </c>
      <c r="J708" s="17">
        <v>163500</v>
      </c>
      <c r="K708" s="35" t="s">
        <v>137</v>
      </c>
      <c r="L708" s="64"/>
      <c r="M708" s="75"/>
      <c r="N708" s="19"/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2444</v>
      </c>
      <c r="AF708" s="19" t="s">
        <v>3451</v>
      </c>
      <c r="AG708" s="19" t="s">
        <v>3467</v>
      </c>
      <c r="AH708" s="19" t="s">
        <v>1486</v>
      </c>
      <c r="AI708" s="19" t="s">
        <v>1571</v>
      </c>
      <c r="AJ708" s="16"/>
      <c r="AK708" s="16"/>
      <c r="AL708" s="16">
        <f t="shared" si="23"/>
        <v>163500</v>
      </c>
      <c r="AM708" s="18" t="s">
        <v>2445</v>
      </c>
      <c r="AN708" s="18" t="s">
        <v>2445</v>
      </c>
      <c r="AO708" s="18" t="s">
        <v>2446</v>
      </c>
      <c r="AP708" s="18" t="s">
        <v>2446</v>
      </c>
      <c r="AQ708" s="18" t="s">
        <v>2446</v>
      </c>
      <c r="AR708" s="19"/>
      <c r="AS708" s="19"/>
      <c r="AT708" s="19"/>
    </row>
    <row r="709" spans="1:46" s="23" customFormat="1" ht="72" hidden="1" x14ac:dyDescent="0.2">
      <c r="A709" s="19" t="s">
        <v>51</v>
      </c>
      <c r="B709" s="19" t="s">
        <v>277</v>
      </c>
      <c r="C709" s="19" t="s">
        <v>276</v>
      </c>
      <c r="D709" s="19" t="s">
        <v>286</v>
      </c>
      <c r="E709" s="19" t="s">
        <v>454</v>
      </c>
      <c r="F709" s="28" t="s">
        <v>2278</v>
      </c>
      <c r="G709" s="19" t="s">
        <v>1007</v>
      </c>
      <c r="H709" s="18" t="s">
        <v>317</v>
      </c>
      <c r="I709" s="18" t="s">
        <v>281</v>
      </c>
      <c r="J709" s="17">
        <v>65500</v>
      </c>
      <c r="K709" s="35" t="s">
        <v>137</v>
      </c>
      <c r="L709" s="64"/>
      <c r="M709" s="75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2444</v>
      </c>
      <c r="AF709" s="19" t="s">
        <v>3451</v>
      </c>
      <c r="AG709" s="19" t="s">
        <v>3467</v>
      </c>
      <c r="AH709" s="19" t="s">
        <v>1486</v>
      </c>
      <c r="AI709" s="19" t="s">
        <v>1571</v>
      </c>
      <c r="AJ709" s="16"/>
      <c r="AK709" s="16"/>
      <c r="AL709" s="16">
        <f t="shared" si="23"/>
        <v>65500</v>
      </c>
      <c r="AM709" s="18" t="s">
        <v>2445</v>
      </c>
      <c r="AN709" s="18" t="s">
        <v>2445</v>
      </c>
      <c r="AO709" s="18" t="s">
        <v>2446</v>
      </c>
      <c r="AP709" s="18" t="s">
        <v>2446</v>
      </c>
      <c r="AQ709" s="18" t="s">
        <v>2446</v>
      </c>
      <c r="AR709" s="19"/>
      <c r="AS709" s="19"/>
      <c r="AT709" s="19"/>
    </row>
    <row r="710" spans="1:46" s="23" customFormat="1" ht="72" hidden="1" x14ac:dyDescent="0.2">
      <c r="A710" s="19" t="s">
        <v>51</v>
      </c>
      <c r="B710" s="19" t="s">
        <v>277</v>
      </c>
      <c r="C710" s="19" t="s">
        <v>276</v>
      </c>
      <c r="D710" s="19" t="s">
        <v>13</v>
      </c>
      <c r="E710" s="19" t="s">
        <v>454</v>
      </c>
      <c r="F710" s="28" t="s">
        <v>2279</v>
      </c>
      <c r="G710" s="19" t="s">
        <v>1008</v>
      </c>
      <c r="H710" s="18" t="s">
        <v>272</v>
      </c>
      <c r="I710" s="18" t="s">
        <v>271</v>
      </c>
      <c r="J710" s="17">
        <v>15000</v>
      </c>
      <c r="K710" s="64"/>
      <c r="L710" s="64"/>
      <c r="M710" s="35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3275</v>
      </c>
      <c r="AF710" s="19" t="s">
        <v>1571</v>
      </c>
      <c r="AG710" s="19" t="s">
        <v>3467</v>
      </c>
      <c r="AH710" s="19" t="s">
        <v>1486</v>
      </c>
      <c r="AI710" s="19" t="s">
        <v>1571</v>
      </c>
      <c r="AJ710" s="16"/>
      <c r="AK710" s="16"/>
      <c r="AL710" s="16">
        <f t="shared" si="23"/>
        <v>15000</v>
      </c>
      <c r="AM710" s="18" t="s">
        <v>1495</v>
      </c>
      <c r="AN710" s="18" t="s">
        <v>1495</v>
      </c>
      <c r="AO710" s="18" t="s">
        <v>1495</v>
      </c>
      <c r="AP710" s="18" t="s">
        <v>1495</v>
      </c>
      <c r="AQ710" s="18" t="s">
        <v>1495</v>
      </c>
      <c r="AR710" s="19"/>
      <c r="AS710" s="19"/>
      <c r="AT710" s="19"/>
    </row>
    <row r="711" spans="1:46" s="23" customFormat="1" ht="144" x14ac:dyDescent="0.2">
      <c r="A711" s="19" t="s">
        <v>51</v>
      </c>
      <c r="B711" s="19" t="s">
        <v>277</v>
      </c>
      <c r="C711" s="19" t="s">
        <v>276</v>
      </c>
      <c r="D711" s="19" t="s">
        <v>33</v>
      </c>
      <c r="E711" s="19" t="s">
        <v>454</v>
      </c>
      <c r="F711" s="28" t="s">
        <v>2280</v>
      </c>
      <c r="G711" s="19" t="s">
        <v>1009</v>
      </c>
      <c r="H711" s="18" t="s">
        <v>270</v>
      </c>
      <c r="I711" s="18" t="s">
        <v>274</v>
      </c>
      <c r="J711" s="17">
        <v>60000</v>
      </c>
      <c r="K711" s="35" t="s">
        <v>137</v>
      </c>
      <c r="L711" s="64"/>
      <c r="M711" s="64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20" t="s">
        <v>3476</v>
      </c>
      <c r="AG711" s="20" t="s">
        <v>2456</v>
      </c>
      <c r="AH711" s="19" t="s">
        <v>1489</v>
      </c>
      <c r="AI711" s="20" t="s">
        <v>1570</v>
      </c>
      <c r="AJ711" s="16">
        <v>59000</v>
      </c>
      <c r="AK711" s="16"/>
      <c r="AL711" s="16">
        <f t="shared" si="23"/>
        <v>1000</v>
      </c>
      <c r="AM711" s="18" t="s">
        <v>2514</v>
      </c>
      <c r="AN711" s="18" t="s">
        <v>2514</v>
      </c>
      <c r="AO711" s="18" t="s">
        <v>3287</v>
      </c>
      <c r="AP711" s="18" t="s">
        <v>3287</v>
      </c>
      <c r="AQ711" s="18" t="s">
        <v>2448</v>
      </c>
      <c r="AR711" s="16">
        <v>59000</v>
      </c>
      <c r="AS711" s="15">
        <v>1000</v>
      </c>
      <c r="AT711" s="19"/>
    </row>
    <row r="712" spans="1:46" s="23" customFormat="1" ht="144" x14ac:dyDescent="0.2">
      <c r="A712" s="19" t="s">
        <v>51</v>
      </c>
      <c r="B712" s="19" t="s">
        <v>277</v>
      </c>
      <c r="C712" s="19" t="s">
        <v>276</v>
      </c>
      <c r="D712" s="19" t="s">
        <v>33</v>
      </c>
      <c r="E712" s="19" t="s">
        <v>454</v>
      </c>
      <c r="F712" s="28" t="s">
        <v>2281</v>
      </c>
      <c r="G712" s="19" t="s">
        <v>1010</v>
      </c>
      <c r="H712" s="18" t="s">
        <v>272</v>
      </c>
      <c r="I712" s="18" t="s">
        <v>274</v>
      </c>
      <c r="J712" s="17">
        <v>240000</v>
      </c>
      <c r="K712" s="35" t="s">
        <v>137</v>
      </c>
      <c r="L712" s="64"/>
      <c r="M712" s="64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20" t="s">
        <v>3476</v>
      </c>
      <c r="AG712" s="20" t="s">
        <v>2456</v>
      </c>
      <c r="AH712" s="19" t="s">
        <v>1489</v>
      </c>
      <c r="AI712" s="20" t="s">
        <v>1570</v>
      </c>
      <c r="AJ712" s="16">
        <v>237000</v>
      </c>
      <c r="AK712" s="16"/>
      <c r="AL712" s="16">
        <f t="shared" si="23"/>
        <v>3000</v>
      </c>
      <c r="AM712" s="18" t="s">
        <v>2514</v>
      </c>
      <c r="AN712" s="18" t="s">
        <v>2514</v>
      </c>
      <c r="AO712" s="18" t="s">
        <v>3287</v>
      </c>
      <c r="AP712" s="18" t="s">
        <v>3287</v>
      </c>
      <c r="AQ712" s="18" t="s">
        <v>2448</v>
      </c>
      <c r="AR712" s="16">
        <v>237000</v>
      </c>
      <c r="AS712" s="15">
        <v>3000</v>
      </c>
      <c r="AT712" s="19"/>
    </row>
    <row r="713" spans="1:46" s="23" customFormat="1" ht="144" hidden="1" x14ac:dyDescent="0.2">
      <c r="A713" s="19" t="s">
        <v>51</v>
      </c>
      <c r="B713" s="19" t="s">
        <v>277</v>
      </c>
      <c r="C713" s="19" t="s">
        <v>276</v>
      </c>
      <c r="D713" s="19" t="s">
        <v>33</v>
      </c>
      <c r="E713" s="19" t="s">
        <v>454</v>
      </c>
      <c r="F713" s="28" t="s">
        <v>2282</v>
      </c>
      <c r="G713" s="19" t="s">
        <v>1011</v>
      </c>
      <c r="H713" s="18" t="s">
        <v>267</v>
      </c>
      <c r="I713" s="18" t="s">
        <v>274</v>
      </c>
      <c r="J713" s="17">
        <v>72000</v>
      </c>
      <c r="K713" s="35" t="s">
        <v>137</v>
      </c>
      <c r="L713" s="64"/>
      <c r="M713" s="64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20" t="s">
        <v>3476</v>
      </c>
      <c r="AG713" s="20" t="s">
        <v>2456</v>
      </c>
      <c r="AH713" s="19" t="s">
        <v>1489</v>
      </c>
      <c r="AI713" s="20" t="s">
        <v>1570</v>
      </c>
      <c r="AJ713" s="17">
        <v>72000</v>
      </c>
      <c r="AK713" s="16"/>
      <c r="AL713" s="16">
        <f t="shared" si="23"/>
        <v>0</v>
      </c>
      <c r="AM713" s="18" t="s">
        <v>2514</v>
      </c>
      <c r="AN713" s="18" t="s">
        <v>2514</v>
      </c>
      <c r="AO713" s="18" t="s">
        <v>3287</v>
      </c>
      <c r="AP713" s="18" t="s">
        <v>3287</v>
      </c>
      <c r="AQ713" s="18" t="s">
        <v>2448</v>
      </c>
      <c r="AR713" s="16">
        <v>72000</v>
      </c>
      <c r="AS713" s="15" t="s">
        <v>2395</v>
      </c>
      <c r="AT713" s="19"/>
    </row>
    <row r="714" spans="1:46" s="23" customFormat="1" ht="144" hidden="1" x14ac:dyDescent="0.2">
      <c r="A714" s="19" t="s">
        <v>51</v>
      </c>
      <c r="B714" s="19" t="s">
        <v>277</v>
      </c>
      <c r="C714" s="19" t="s">
        <v>276</v>
      </c>
      <c r="D714" s="19" t="s">
        <v>33</v>
      </c>
      <c r="E714" s="19" t="s">
        <v>454</v>
      </c>
      <c r="F714" s="28" t="s">
        <v>2283</v>
      </c>
      <c r="G714" s="19" t="s">
        <v>1012</v>
      </c>
      <c r="H714" s="18" t="s">
        <v>270</v>
      </c>
      <c r="I714" s="18" t="s">
        <v>274</v>
      </c>
      <c r="J714" s="17">
        <v>15000</v>
      </c>
      <c r="K714" s="35" t="s">
        <v>137</v>
      </c>
      <c r="L714" s="64"/>
      <c r="M714" s="64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20" t="s">
        <v>3476</v>
      </c>
      <c r="AG714" s="20" t="s">
        <v>2456</v>
      </c>
      <c r="AH714" s="19" t="s">
        <v>1489</v>
      </c>
      <c r="AI714" s="20" t="s">
        <v>1570</v>
      </c>
      <c r="AJ714" s="17">
        <v>15000</v>
      </c>
      <c r="AK714" s="16"/>
      <c r="AL714" s="16">
        <f t="shared" si="23"/>
        <v>0</v>
      </c>
      <c r="AM714" s="18" t="s">
        <v>2514</v>
      </c>
      <c r="AN714" s="18" t="s">
        <v>2514</v>
      </c>
      <c r="AO714" s="18" t="s">
        <v>3287</v>
      </c>
      <c r="AP714" s="18" t="s">
        <v>3287</v>
      </c>
      <c r="AQ714" s="18" t="s">
        <v>2448</v>
      </c>
      <c r="AR714" s="16">
        <v>15000</v>
      </c>
      <c r="AS714" s="15" t="s">
        <v>2395</v>
      </c>
      <c r="AT714" s="19"/>
    </row>
    <row r="715" spans="1:46" s="23" customFormat="1" ht="144" x14ac:dyDescent="0.2">
      <c r="A715" s="19" t="s">
        <v>51</v>
      </c>
      <c r="B715" s="19" t="s">
        <v>277</v>
      </c>
      <c r="C715" s="19" t="s">
        <v>276</v>
      </c>
      <c r="D715" s="19" t="s">
        <v>33</v>
      </c>
      <c r="E715" s="19" t="s">
        <v>454</v>
      </c>
      <c r="F715" s="28" t="s">
        <v>2284</v>
      </c>
      <c r="G715" s="19" t="s">
        <v>1013</v>
      </c>
      <c r="H715" s="18" t="s">
        <v>387</v>
      </c>
      <c r="I715" s="18" t="s">
        <v>718</v>
      </c>
      <c r="J715" s="17">
        <v>72000</v>
      </c>
      <c r="K715" s="35" t="s">
        <v>137</v>
      </c>
      <c r="L715" s="64"/>
      <c r="M715" s="64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20" t="s">
        <v>3476</v>
      </c>
      <c r="AG715" s="20" t="s">
        <v>2456</v>
      </c>
      <c r="AH715" s="19" t="s">
        <v>1489</v>
      </c>
      <c r="AI715" s="20" t="s">
        <v>1570</v>
      </c>
      <c r="AJ715" s="16">
        <v>69000</v>
      </c>
      <c r="AK715" s="16"/>
      <c r="AL715" s="16">
        <f t="shared" si="23"/>
        <v>3000</v>
      </c>
      <c r="AM715" s="18" t="s">
        <v>2514</v>
      </c>
      <c r="AN715" s="18" t="s">
        <v>2514</v>
      </c>
      <c r="AO715" s="18" t="s">
        <v>3287</v>
      </c>
      <c r="AP715" s="18" t="s">
        <v>3287</v>
      </c>
      <c r="AQ715" s="18" t="s">
        <v>2448</v>
      </c>
      <c r="AR715" s="16">
        <v>69000</v>
      </c>
      <c r="AS715" s="15">
        <v>3000</v>
      </c>
      <c r="AT715" s="19"/>
    </row>
    <row r="716" spans="1:46" s="23" customFormat="1" ht="144" x14ac:dyDescent="0.2">
      <c r="A716" s="19" t="s">
        <v>51</v>
      </c>
      <c r="B716" s="19" t="s">
        <v>277</v>
      </c>
      <c r="C716" s="19" t="s">
        <v>276</v>
      </c>
      <c r="D716" s="19" t="s">
        <v>33</v>
      </c>
      <c r="E716" s="19" t="s">
        <v>454</v>
      </c>
      <c r="F716" s="28" t="s">
        <v>2285</v>
      </c>
      <c r="G716" s="19" t="s">
        <v>1014</v>
      </c>
      <c r="H716" s="18" t="s">
        <v>270</v>
      </c>
      <c r="I716" s="18" t="s">
        <v>274</v>
      </c>
      <c r="J716" s="17">
        <v>50000</v>
      </c>
      <c r="K716" s="35" t="s">
        <v>137</v>
      </c>
      <c r="L716" s="64"/>
      <c r="M716" s="64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20" t="s">
        <v>3476</v>
      </c>
      <c r="AG716" s="20" t="s">
        <v>2456</v>
      </c>
      <c r="AH716" s="19" t="s">
        <v>1489</v>
      </c>
      <c r="AI716" s="20" t="s">
        <v>1570</v>
      </c>
      <c r="AJ716" s="16">
        <v>49000</v>
      </c>
      <c r="AK716" s="16"/>
      <c r="AL716" s="16">
        <f t="shared" si="23"/>
        <v>1000</v>
      </c>
      <c r="AM716" s="18" t="s">
        <v>2514</v>
      </c>
      <c r="AN716" s="18" t="s">
        <v>2514</v>
      </c>
      <c r="AO716" s="18" t="s">
        <v>3287</v>
      </c>
      <c r="AP716" s="18" t="s">
        <v>3287</v>
      </c>
      <c r="AQ716" s="18" t="s">
        <v>2448</v>
      </c>
      <c r="AR716" s="16">
        <v>49000</v>
      </c>
      <c r="AS716" s="15">
        <v>1000</v>
      </c>
      <c r="AT716" s="19"/>
    </row>
    <row r="717" spans="1:46" s="23" customFormat="1" ht="144" x14ac:dyDescent="0.2">
      <c r="A717" s="19" t="s">
        <v>51</v>
      </c>
      <c r="B717" s="19" t="s">
        <v>277</v>
      </c>
      <c r="C717" s="19" t="s">
        <v>276</v>
      </c>
      <c r="D717" s="19" t="s">
        <v>33</v>
      </c>
      <c r="E717" s="19" t="s">
        <v>454</v>
      </c>
      <c r="F717" s="28" t="s">
        <v>2286</v>
      </c>
      <c r="G717" s="19" t="s">
        <v>1015</v>
      </c>
      <c r="H717" s="18" t="s">
        <v>387</v>
      </c>
      <c r="I717" s="18" t="s">
        <v>274</v>
      </c>
      <c r="J717" s="17">
        <v>120000</v>
      </c>
      <c r="K717" s="35" t="s">
        <v>137</v>
      </c>
      <c r="L717" s="64"/>
      <c r="M717" s="64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20" t="s">
        <v>3476</v>
      </c>
      <c r="AG717" s="20" t="s">
        <v>2456</v>
      </c>
      <c r="AH717" s="19" t="s">
        <v>1489</v>
      </c>
      <c r="AI717" s="20" t="s">
        <v>1570</v>
      </c>
      <c r="AJ717" s="16">
        <v>116000</v>
      </c>
      <c r="AK717" s="16"/>
      <c r="AL717" s="16">
        <f t="shared" si="23"/>
        <v>4000</v>
      </c>
      <c r="AM717" s="18" t="s">
        <v>2514</v>
      </c>
      <c r="AN717" s="18" t="s">
        <v>2514</v>
      </c>
      <c r="AO717" s="18" t="s">
        <v>3287</v>
      </c>
      <c r="AP717" s="18" t="s">
        <v>3287</v>
      </c>
      <c r="AQ717" s="18" t="s">
        <v>2448</v>
      </c>
      <c r="AR717" s="16">
        <v>116000</v>
      </c>
      <c r="AS717" s="16">
        <v>4000</v>
      </c>
      <c r="AT717" s="19"/>
    </row>
    <row r="718" spans="1:46" s="23" customFormat="1" ht="126" hidden="1" x14ac:dyDescent="0.2">
      <c r="A718" s="19" t="s">
        <v>51</v>
      </c>
      <c r="B718" s="19" t="s">
        <v>277</v>
      </c>
      <c r="C718" s="19" t="s">
        <v>276</v>
      </c>
      <c r="D718" s="19" t="s">
        <v>22</v>
      </c>
      <c r="E718" s="19" t="s">
        <v>349</v>
      </c>
      <c r="F718" s="28" t="s">
        <v>2287</v>
      </c>
      <c r="G718" s="19" t="s">
        <v>1016</v>
      </c>
      <c r="H718" s="18" t="s">
        <v>270</v>
      </c>
      <c r="I718" s="18" t="s">
        <v>275</v>
      </c>
      <c r="J718" s="17">
        <v>991000</v>
      </c>
      <c r="K718" s="35" t="s">
        <v>137</v>
      </c>
      <c r="L718" s="64"/>
      <c r="M718" s="64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19" t="s">
        <v>1571</v>
      </c>
      <c r="AG718" s="19" t="s">
        <v>3467</v>
      </c>
      <c r="AH718" s="19" t="s">
        <v>1490</v>
      </c>
      <c r="AI718" s="19" t="s">
        <v>1568</v>
      </c>
      <c r="AJ718" s="16"/>
      <c r="AK718" s="16"/>
      <c r="AL718" s="16">
        <f t="shared" si="23"/>
        <v>991000</v>
      </c>
      <c r="AM718" s="18" t="s">
        <v>2445</v>
      </c>
      <c r="AN718" s="18" t="s">
        <v>2445</v>
      </c>
      <c r="AO718" s="18" t="s">
        <v>2447</v>
      </c>
      <c r="AP718" s="18" t="s">
        <v>2447</v>
      </c>
      <c r="AQ718" s="18" t="s">
        <v>2447</v>
      </c>
      <c r="AR718" s="19"/>
      <c r="AS718" s="19"/>
      <c r="AT718" s="19"/>
    </row>
    <row r="719" spans="1:46" s="23" customFormat="1" ht="72" hidden="1" x14ac:dyDescent="0.2">
      <c r="A719" s="19" t="s">
        <v>51</v>
      </c>
      <c r="B719" s="19" t="s">
        <v>277</v>
      </c>
      <c r="C719" s="19" t="s">
        <v>276</v>
      </c>
      <c r="D719" s="19" t="s">
        <v>11</v>
      </c>
      <c r="E719" s="19" t="s">
        <v>310</v>
      </c>
      <c r="F719" s="28" t="s">
        <v>2288</v>
      </c>
      <c r="G719" s="19" t="s">
        <v>1017</v>
      </c>
      <c r="H719" s="18" t="s">
        <v>267</v>
      </c>
      <c r="I719" s="18" t="s">
        <v>271</v>
      </c>
      <c r="J719" s="17">
        <v>282000</v>
      </c>
      <c r="K719" s="35" t="s">
        <v>137</v>
      </c>
      <c r="L719" s="64"/>
      <c r="M719" s="64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2444</v>
      </c>
      <c r="AF719" s="19" t="s">
        <v>3451</v>
      </c>
      <c r="AG719" s="19" t="s">
        <v>3467</v>
      </c>
      <c r="AH719" s="19" t="s">
        <v>1490</v>
      </c>
      <c r="AI719" s="19" t="s">
        <v>1568</v>
      </c>
      <c r="AJ719" s="16"/>
      <c r="AK719" s="16"/>
      <c r="AL719" s="16">
        <f t="shared" si="23"/>
        <v>282000</v>
      </c>
      <c r="AM719" s="18" t="s">
        <v>2445</v>
      </c>
      <c r="AN719" s="18" t="s">
        <v>2445</v>
      </c>
      <c r="AO719" s="18" t="s">
        <v>2446</v>
      </c>
      <c r="AP719" s="18" t="s">
        <v>2446</v>
      </c>
      <c r="AQ719" s="18" t="s">
        <v>2446</v>
      </c>
      <c r="AR719" s="19"/>
      <c r="AS719" s="19"/>
      <c r="AT719" s="19"/>
    </row>
    <row r="720" spans="1:46" s="23" customFormat="1" ht="72" hidden="1" x14ac:dyDescent="0.2">
      <c r="A720" s="19" t="s">
        <v>51</v>
      </c>
      <c r="B720" s="19" t="s">
        <v>277</v>
      </c>
      <c r="C720" s="19" t="s">
        <v>276</v>
      </c>
      <c r="D720" s="19" t="s">
        <v>11</v>
      </c>
      <c r="E720" s="19" t="s">
        <v>310</v>
      </c>
      <c r="F720" s="28" t="s">
        <v>2289</v>
      </c>
      <c r="G720" s="19" t="s">
        <v>1018</v>
      </c>
      <c r="H720" s="18" t="s">
        <v>459</v>
      </c>
      <c r="I720" s="18" t="s">
        <v>274</v>
      </c>
      <c r="J720" s="17">
        <v>40000</v>
      </c>
      <c r="K720" s="35" t="s">
        <v>137</v>
      </c>
      <c r="L720" s="64"/>
      <c r="M720" s="64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2444</v>
      </c>
      <c r="AF720" s="19" t="s">
        <v>3451</v>
      </c>
      <c r="AG720" s="19" t="s">
        <v>3467</v>
      </c>
      <c r="AH720" s="19" t="s">
        <v>1490</v>
      </c>
      <c r="AI720" s="19" t="s">
        <v>1568</v>
      </c>
      <c r="AJ720" s="16"/>
      <c r="AK720" s="16"/>
      <c r="AL720" s="16">
        <f t="shared" si="23"/>
        <v>40000</v>
      </c>
      <c r="AM720" s="18" t="s">
        <v>2445</v>
      </c>
      <c r="AN720" s="18" t="s">
        <v>2445</v>
      </c>
      <c r="AO720" s="18" t="s">
        <v>2446</v>
      </c>
      <c r="AP720" s="18" t="s">
        <v>2446</v>
      </c>
      <c r="AQ720" s="18" t="s">
        <v>2446</v>
      </c>
      <c r="AR720" s="19"/>
      <c r="AS720" s="19"/>
      <c r="AT720" s="19"/>
    </row>
    <row r="721" spans="1:46" s="23" customFormat="1" ht="72" hidden="1" x14ac:dyDescent="0.2">
      <c r="A721" s="19" t="s">
        <v>51</v>
      </c>
      <c r="B721" s="19" t="s">
        <v>277</v>
      </c>
      <c r="C721" s="19" t="s">
        <v>276</v>
      </c>
      <c r="D721" s="19" t="s">
        <v>11</v>
      </c>
      <c r="E721" s="19" t="s">
        <v>310</v>
      </c>
      <c r="F721" s="28" t="s">
        <v>2290</v>
      </c>
      <c r="G721" s="19" t="s">
        <v>1019</v>
      </c>
      <c r="H721" s="18" t="s">
        <v>303</v>
      </c>
      <c r="I721" s="18" t="s">
        <v>274</v>
      </c>
      <c r="J721" s="17">
        <v>45000</v>
      </c>
      <c r="K721" s="35" t="s">
        <v>137</v>
      </c>
      <c r="L721" s="64"/>
      <c r="M721" s="64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2444</v>
      </c>
      <c r="AF721" s="19" t="s">
        <v>3451</v>
      </c>
      <c r="AG721" s="19" t="s">
        <v>3467</v>
      </c>
      <c r="AH721" s="19" t="s">
        <v>1490</v>
      </c>
      <c r="AI721" s="19" t="s">
        <v>1568</v>
      </c>
      <c r="AJ721" s="16"/>
      <c r="AK721" s="16"/>
      <c r="AL721" s="16">
        <f t="shared" si="23"/>
        <v>45000</v>
      </c>
      <c r="AM721" s="18" t="s">
        <v>2445</v>
      </c>
      <c r="AN721" s="18" t="s">
        <v>2445</v>
      </c>
      <c r="AO721" s="18" t="s">
        <v>2446</v>
      </c>
      <c r="AP721" s="18" t="s">
        <v>2446</v>
      </c>
      <c r="AQ721" s="18" t="s">
        <v>2446</v>
      </c>
      <c r="AR721" s="19"/>
      <c r="AS721" s="19"/>
      <c r="AT721" s="19"/>
    </row>
    <row r="722" spans="1:46" s="23" customFormat="1" ht="72" hidden="1" x14ac:dyDescent="0.2">
      <c r="A722" s="19" t="s">
        <v>51</v>
      </c>
      <c r="B722" s="19" t="s">
        <v>277</v>
      </c>
      <c r="C722" s="19" t="s">
        <v>276</v>
      </c>
      <c r="D722" s="19" t="s">
        <v>11</v>
      </c>
      <c r="E722" s="19" t="s">
        <v>310</v>
      </c>
      <c r="F722" s="28" t="s">
        <v>2291</v>
      </c>
      <c r="G722" s="19" t="s">
        <v>1020</v>
      </c>
      <c r="H722" s="18" t="s">
        <v>270</v>
      </c>
      <c r="I722" s="18" t="s">
        <v>1021</v>
      </c>
      <c r="J722" s="17">
        <v>26000</v>
      </c>
      <c r="K722" s="35" t="s">
        <v>137</v>
      </c>
      <c r="L722" s="64"/>
      <c r="M722" s="64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2444</v>
      </c>
      <c r="AF722" s="19" t="s">
        <v>3451</v>
      </c>
      <c r="AG722" s="19" t="s">
        <v>3467</v>
      </c>
      <c r="AH722" s="19" t="s">
        <v>1490</v>
      </c>
      <c r="AI722" s="19" t="s">
        <v>1568</v>
      </c>
      <c r="AJ722" s="16"/>
      <c r="AK722" s="16"/>
      <c r="AL722" s="16">
        <f t="shared" si="23"/>
        <v>26000</v>
      </c>
      <c r="AM722" s="18" t="s">
        <v>2445</v>
      </c>
      <c r="AN722" s="18" t="s">
        <v>2445</v>
      </c>
      <c r="AO722" s="18" t="s">
        <v>2446</v>
      </c>
      <c r="AP722" s="18" t="s">
        <v>2446</v>
      </c>
      <c r="AQ722" s="18" t="s">
        <v>2446</v>
      </c>
      <c r="AR722" s="19"/>
      <c r="AS722" s="19"/>
      <c r="AT722" s="19"/>
    </row>
    <row r="723" spans="1:46" s="23" customFormat="1" ht="72" hidden="1" x14ac:dyDescent="0.2">
      <c r="A723" s="19" t="s">
        <v>51</v>
      </c>
      <c r="B723" s="19" t="s">
        <v>277</v>
      </c>
      <c r="C723" s="19" t="s">
        <v>276</v>
      </c>
      <c r="D723" s="19" t="s">
        <v>21</v>
      </c>
      <c r="E723" s="19" t="s">
        <v>310</v>
      </c>
      <c r="F723" s="28" t="s">
        <v>2292</v>
      </c>
      <c r="G723" s="19" t="s">
        <v>1022</v>
      </c>
      <c r="H723" s="18" t="s">
        <v>269</v>
      </c>
      <c r="I723" s="18" t="s">
        <v>271</v>
      </c>
      <c r="J723" s="17">
        <v>18000</v>
      </c>
      <c r="K723" s="64"/>
      <c r="L723" s="64"/>
      <c r="M723" s="35" t="s">
        <v>137</v>
      </c>
      <c r="N723" s="19"/>
      <c r="O723" s="18" t="s">
        <v>3281</v>
      </c>
      <c r="P723" s="18" t="s">
        <v>2514</v>
      </c>
      <c r="Q723" s="19" t="s">
        <v>3282</v>
      </c>
      <c r="R723" s="18" t="s">
        <v>1279</v>
      </c>
      <c r="S723" s="18" t="s">
        <v>123</v>
      </c>
      <c r="T723" s="19"/>
      <c r="U723" s="19"/>
      <c r="V723" s="19" t="s">
        <v>3283</v>
      </c>
      <c r="W723" s="17">
        <v>18000</v>
      </c>
      <c r="X723" s="18">
        <v>1</v>
      </c>
      <c r="Y723" s="18" t="s">
        <v>3284</v>
      </c>
      <c r="Z723" s="17">
        <v>18000</v>
      </c>
      <c r="AA723" s="19"/>
      <c r="AB723" s="19"/>
      <c r="AC723" s="17"/>
      <c r="AD723" s="17">
        <v>18000</v>
      </c>
      <c r="AE723" s="19" t="s">
        <v>3285</v>
      </c>
      <c r="AF723" s="19" t="s">
        <v>3472</v>
      </c>
      <c r="AG723" s="19" t="s">
        <v>3467</v>
      </c>
      <c r="AH723" s="19" t="s">
        <v>1486</v>
      </c>
      <c r="AI723" s="19" t="s">
        <v>1571</v>
      </c>
      <c r="AJ723" s="16"/>
      <c r="AK723" s="16"/>
      <c r="AL723" s="16">
        <f t="shared" si="23"/>
        <v>18000</v>
      </c>
      <c r="AM723" s="18" t="s">
        <v>1495</v>
      </c>
      <c r="AN723" s="18" t="s">
        <v>1495</v>
      </c>
      <c r="AO723" s="18" t="s">
        <v>3288</v>
      </c>
      <c r="AP723" s="18" t="s">
        <v>3288</v>
      </c>
      <c r="AQ723" s="18" t="s">
        <v>3288</v>
      </c>
      <c r="AR723" s="17">
        <v>18000</v>
      </c>
      <c r="AS723" s="19"/>
      <c r="AT723" s="19"/>
    </row>
    <row r="724" spans="1:46" s="23" customFormat="1" ht="72" hidden="1" x14ac:dyDescent="0.2">
      <c r="A724" s="19" t="s">
        <v>51</v>
      </c>
      <c r="B724" s="19" t="s">
        <v>277</v>
      </c>
      <c r="C724" s="19" t="s">
        <v>276</v>
      </c>
      <c r="D724" s="19" t="s">
        <v>21</v>
      </c>
      <c r="E724" s="19" t="s">
        <v>310</v>
      </c>
      <c r="F724" s="28" t="s">
        <v>2293</v>
      </c>
      <c r="G724" s="19" t="s">
        <v>1023</v>
      </c>
      <c r="H724" s="18" t="s">
        <v>269</v>
      </c>
      <c r="I724" s="18" t="s">
        <v>271</v>
      </c>
      <c r="J724" s="17">
        <v>28000</v>
      </c>
      <c r="K724" s="64"/>
      <c r="L724" s="64"/>
      <c r="M724" s="35" t="s">
        <v>137</v>
      </c>
      <c r="N724" s="19"/>
      <c r="O724" s="18" t="s">
        <v>3281</v>
      </c>
      <c r="P724" s="18" t="s">
        <v>2514</v>
      </c>
      <c r="Q724" s="19" t="s">
        <v>3286</v>
      </c>
      <c r="R724" s="18" t="s">
        <v>1279</v>
      </c>
      <c r="S724" s="18" t="s">
        <v>123</v>
      </c>
      <c r="T724" s="19"/>
      <c r="U724" s="19"/>
      <c r="V724" s="19" t="s">
        <v>3283</v>
      </c>
      <c r="W724" s="17">
        <v>28000</v>
      </c>
      <c r="X724" s="18">
        <v>1</v>
      </c>
      <c r="Y724" s="18" t="s">
        <v>3284</v>
      </c>
      <c r="Z724" s="17">
        <v>28000</v>
      </c>
      <c r="AA724" s="19"/>
      <c r="AB724" s="19"/>
      <c r="AC724" s="17"/>
      <c r="AD724" s="17">
        <v>28000</v>
      </c>
      <c r="AE724" s="19" t="s">
        <v>3285</v>
      </c>
      <c r="AF724" s="19" t="s">
        <v>3472</v>
      </c>
      <c r="AG724" s="19" t="s">
        <v>3467</v>
      </c>
      <c r="AH724" s="19" t="s">
        <v>1486</v>
      </c>
      <c r="AI724" s="19" t="s">
        <v>1571</v>
      </c>
      <c r="AJ724" s="16"/>
      <c r="AK724" s="16"/>
      <c r="AL724" s="16">
        <f t="shared" si="23"/>
        <v>28000</v>
      </c>
      <c r="AM724" s="18" t="s">
        <v>1495</v>
      </c>
      <c r="AN724" s="18" t="s">
        <v>1495</v>
      </c>
      <c r="AO724" s="18" t="s">
        <v>3288</v>
      </c>
      <c r="AP724" s="18" t="s">
        <v>3288</v>
      </c>
      <c r="AQ724" s="18" t="s">
        <v>3288</v>
      </c>
      <c r="AR724" s="17">
        <v>28000</v>
      </c>
      <c r="AS724" s="19"/>
      <c r="AT724" s="19"/>
    </row>
    <row r="725" spans="1:46" s="23" customFormat="1" ht="72" hidden="1" x14ac:dyDescent="0.2">
      <c r="A725" s="19" t="s">
        <v>51</v>
      </c>
      <c r="B725" s="19" t="s">
        <v>277</v>
      </c>
      <c r="C725" s="19" t="s">
        <v>276</v>
      </c>
      <c r="D725" s="19" t="s">
        <v>21</v>
      </c>
      <c r="E725" s="19" t="s">
        <v>310</v>
      </c>
      <c r="F725" s="28" t="s">
        <v>2294</v>
      </c>
      <c r="G725" s="19" t="s">
        <v>1024</v>
      </c>
      <c r="H725" s="18" t="s">
        <v>270</v>
      </c>
      <c r="I725" s="18" t="s">
        <v>271</v>
      </c>
      <c r="J725" s="17">
        <v>11000</v>
      </c>
      <c r="K725" s="64"/>
      <c r="L725" s="64"/>
      <c r="M725" s="35" t="s">
        <v>137</v>
      </c>
      <c r="N725" s="19"/>
      <c r="O725" s="18" t="s">
        <v>3281</v>
      </c>
      <c r="P725" s="18" t="s">
        <v>2514</v>
      </c>
      <c r="Q725" s="19" t="s">
        <v>3282</v>
      </c>
      <c r="R725" s="18" t="s">
        <v>1279</v>
      </c>
      <c r="S725" s="18" t="s">
        <v>123</v>
      </c>
      <c r="T725" s="19"/>
      <c r="U725" s="19"/>
      <c r="V725" s="19" t="s">
        <v>3283</v>
      </c>
      <c r="W725" s="17">
        <v>11000</v>
      </c>
      <c r="X725" s="18">
        <v>1</v>
      </c>
      <c r="Y725" s="18" t="s">
        <v>3284</v>
      </c>
      <c r="Z725" s="17">
        <v>11000</v>
      </c>
      <c r="AA725" s="19"/>
      <c r="AB725" s="19"/>
      <c r="AC725" s="17"/>
      <c r="AD725" s="17">
        <v>11000</v>
      </c>
      <c r="AE725" s="19" t="s">
        <v>3285</v>
      </c>
      <c r="AF725" s="19" t="s">
        <v>3472</v>
      </c>
      <c r="AG725" s="19" t="s">
        <v>3467</v>
      </c>
      <c r="AH725" s="19" t="s">
        <v>1486</v>
      </c>
      <c r="AI725" s="19" t="s">
        <v>1571</v>
      </c>
      <c r="AJ725" s="16"/>
      <c r="AK725" s="16"/>
      <c r="AL725" s="16">
        <f t="shared" si="23"/>
        <v>11000</v>
      </c>
      <c r="AM725" s="18" t="s">
        <v>1495</v>
      </c>
      <c r="AN725" s="18" t="s">
        <v>1495</v>
      </c>
      <c r="AO725" s="18" t="s">
        <v>3288</v>
      </c>
      <c r="AP725" s="18" t="s">
        <v>3288</v>
      </c>
      <c r="AQ725" s="18" t="s">
        <v>3288</v>
      </c>
      <c r="AR725" s="17">
        <v>11000</v>
      </c>
      <c r="AS725" s="19"/>
      <c r="AT725" s="19"/>
    </row>
    <row r="726" spans="1:46" s="23" customFormat="1" ht="72" hidden="1" x14ac:dyDescent="0.2">
      <c r="A726" s="19" t="s">
        <v>51</v>
      </c>
      <c r="B726" s="19" t="s">
        <v>277</v>
      </c>
      <c r="C726" s="19" t="s">
        <v>276</v>
      </c>
      <c r="D726" s="19" t="s">
        <v>21</v>
      </c>
      <c r="E726" s="19" t="s">
        <v>310</v>
      </c>
      <c r="F726" s="28" t="s">
        <v>2295</v>
      </c>
      <c r="G726" s="19" t="s">
        <v>1025</v>
      </c>
      <c r="H726" s="18" t="s">
        <v>270</v>
      </c>
      <c r="I726" s="18" t="s">
        <v>271</v>
      </c>
      <c r="J726" s="17">
        <v>9500</v>
      </c>
      <c r="K726" s="64"/>
      <c r="L726" s="64"/>
      <c r="M726" s="35" t="s">
        <v>137</v>
      </c>
      <c r="N726" s="19"/>
      <c r="O726" s="18" t="s">
        <v>3281</v>
      </c>
      <c r="P726" s="18" t="s">
        <v>2514</v>
      </c>
      <c r="Q726" s="19" t="s">
        <v>3282</v>
      </c>
      <c r="R726" s="18" t="s">
        <v>1279</v>
      </c>
      <c r="S726" s="18" t="s">
        <v>123</v>
      </c>
      <c r="T726" s="19"/>
      <c r="U726" s="19"/>
      <c r="V726" s="19" t="s">
        <v>3283</v>
      </c>
      <c r="W726" s="17">
        <v>9500</v>
      </c>
      <c r="X726" s="18">
        <v>1</v>
      </c>
      <c r="Y726" s="18" t="s">
        <v>3284</v>
      </c>
      <c r="Z726" s="17">
        <v>9500</v>
      </c>
      <c r="AA726" s="19"/>
      <c r="AB726" s="19"/>
      <c r="AC726" s="17"/>
      <c r="AD726" s="17">
        <v>9500</v>
      </c>
      <c r="AE726" s="19" t="s">
        <v>3285</v>
      </c>
      <c r="AF726" s="19" t="s">
        <v>3472</v>
      </c>
      <c r="AG726" s="19" t="s">
        <v>3467</v>
      </c>
      <c r="AH726" s="19" t="s">
        <v>1486</v>
      </c>
      <c r="AI726" s="19" t="s">
        <v>1571</v>
      </c>
      <c r="AJ726" s="16"/>
      <c r="AK726" s="16"/>
      <c r="AL726" s="16">
        <f t="shared" si="23"/>
        <v>9500</v>
      </c>
      <c r="AM726" s="18" t="s">
        <v>1495</v>
      </c>
      <c r="AN726" s="18" t="s">
        <v>1495</v>
      </c>
      <c r="AO726" s="18" t="s">
        <v>3288</v>
      </c>
      <c r="AP726" s="18" t="s">
        <v>3288</v>
      </c>
      <c r="AQ726" s="18" t="s">
        <v>3288</v>
      </c>
      <c r="AR726" s="17">
        <v>9500</v>
      </c>
      <c r="AS726" s="19"/>
      <c r="AT726" s="19"/>
    </row>
    <row r="727" spans="1:46" s="23" customFormat="1" ht="72" hidden="1" x14ac:dyDescent="0.2">
      <c r="A727" s="19" t="s">
        <v>51</v>
      </c>
      <c r="B727" s="19" t="s">
        <v>277</v>
      </c>
      <c r="C727" s="19" t="s">
        <v>276</v>
      </c>
      <c r="D727" s="19" t="s">
        <v>21</v>
      </c>
      <c r="E727" s="19" t="s">
        <v>310</v>
      </c>
      <c r="F727" s="28" t="s">
        <v>2296</v>
      </c>
      <c r="G727" s="19" t="s">
        <v>1026</v>
      </c>
      <c r="H727" s="18" t="s">
        <v>303</v>
      </c>
      <c r="I727" s="18" t="s">
        <v>274</v>
      </c>
      <c r="J727" s="17">
        <v>72000</v>
      </c>
      <c r="K727" s="64"/>
      <c r="L727" s="64"/>
      <c r="M727" s="35" t="s">
        <v>137</v>
      </c>
      <c r="N727" s="19"/>
      <c r="O727" s="18" t="s">
        <v>3281</v>
      </c>
      <c r="P727" s="18" t="s">
        <v>2514</v>
      </c>
      <c r="Q727" s="19" t="s">
        <v>3282</v>
      </c>
      <c r="R727" s="18" t="s">
        <v>1279</v>
      </c>
      <c r="S727" s="18" t="s">
        <v>123</v>
      </c>
      <c r="T727" s="19"/>
      <c r="U727" s="19"/>
      <c r="V727" s="19" t="s">
        <v>3283</v>
      </c>
      <c r="W727" s="17">
        <v>72000</v>
      </c>
      <c r="X727" s="18">
        <v>1</v>
      </c>
      <c r="Y727" s="18" t="s">
        <v>3284</v>
      </c>
      <c r="Z727" s="17">
        <v>72000</v>
      </c>
      <c r="AA727" s="19"/>
      <c r="AB727" s="19"/>
      <c r="AC727" s="17"/>
      <c r="AD727" s="17">
        <v>72000</v>
      </c>
      <c r="AE727" s="19" t="s">
        <v>3285</v>
      </c>
      <c r="AF727" s="19" t="s">
        <v>3472</v>
      </c>
      <c r="AG727" s="19" t="s">
        <v>3467</v>
      </c>
      <c r="AH727" s="19" t="s">
        <v>1486</v>
      </c>
      <c r="AI727" s="19" t="s">
        <v>1571</v>
      </c>
      <c r="AJ727" s="16"/>
      <c r="AK727" s="16"/>
      <c r="AL727" s="16">
        <f t="shared" si="23"/>
        <v>72000</v>
      </c>
      <c r="AM727" s="18" t="s">
        <v>1495</v>
      </c>
      <c r="AN727" s="18" t="s">
        <v>1495</v>
      </c>
      <c r="AO727" s="18" t="s">
        <v>3288</v>
      </c>
      <c r="AP727" s="18" t="s">
        <v>3288</v>
      </c>
      <c r="AQ727" s="18" t="s">
        <v>3288</v>
      </c>
      <c r="AR727" s="17">
        <v>72000</v>
      </c>
      <c r="AS727" s="19"/>
      <c r="AT727" s="19"/>
    </row>
    <row r="728" spans="1:46" s="23" customFormat="1" ht="72" hidden="1" x14ac:dyDescent="0.2">
      <c r="A728" s="19" t="s">
        <v>51</v>
      </c>
      <c r="B728" s="19" t="s">
        <v>277</v>
      </c>
      <c r="C728" s="19" t="s">
        <v>276</v>
      </c>
      <c r="D728" s="19" t="s">
        <v>21</v>
      </c>
      <c r="E728" s="19" t="s">
        <v>310</v>
      </c>
      <c r="F728" s="28" t="s">
        <v>2297</v>
      </c>
      <c r="G728" s="19" t="s">
        <v>1027</v>
      </c>
      <c r="H728" s="18" t="s">
        <v>270</v>
      </c>
      <c r="I728" s="18" t="s">
        <v>275</v>
      </c>
      <c r="J728" s="17">
        <v>18000</v>
      </c>
      <c r="K728" s="64"/>
      <c r="L728" s="64"/>
      <c r="M728" s="35" t="s">
        <v>137</v>
      </c>
      <c r="N728" s="19"/>
      <c r="O728" s="18" t="s">
        <v>3281</v>
      </c>
      <c r="P728" s="18" t="s">
        <v>2514</v>
      </c>
      <c r="Q728" s="19" t="s">
        <v>3282</v>
      </c>
      <c r="R728" s="18" t="s">
        <v>1279</v>
      </c>
      <c r="S728" s="18" t="s">
        <v>123</v>
      </c>
      <c r="T728" s="19"/>
      <c r="U728" s="19"/>
      <c r="V728" s="19" t="s">
        <v>3283</v>
      </c>
      <c r="W728" s="17">
        <v>18000</v>
      </c>
      <c r="X728" s="18">
        <v>1</v>
      </c>
      <c r="Y728" s="18" t="s">
        <v>3284</v>
      </c>
      <c r="Z728" s="17">
        <v>18000</v>
      </c>
      <c r="AA728" s="19"/>
      <c r="AB728" s="19"/>
      <c r="AC728" s="17"/>
      <c r="AD728" s="17">
        <v>18000</v>
      </c>
      <c r="AE728" s="19" t="s">
        <v>3285</v>
      </c>
      <c r="AF728" s="19" t="s">
        <v>3472</v>
      </c>
      <c r="AG728" s="19" t="s">
        <v>3467</v>
      </c>
      <c r="AH728" s="19" t="s">
        <v>1486</v>
      </c>
      <c r="AI728" s="19" t="s">
        <v>1571</v>
      </c>
      <c r="AJ728" s="16"/>
      <c r="AK728" s="16"/>
      <c r="AL728" s="16">
        <f t="shared" si="23"/>
        <v>18000</v>
      </c>
      <c r="AM728" s="18" t="s">
        <v>1495</v>
      </c>
      <c r="AN728" s="18" t="s">
        <v>1495</v>
      </c>
      <c r="AO728" s="18" t="s">
        <v>3288</v>
      </c>
      <c r="AP728" s="18" t="s">
        <v>3288</v>
      </c>
      <c r="AQ728" s="18" t="s">
        <v>3288</v>
      </c>
      <c r="AR728" s="17">
        <v>18000</v>
      </c>
      <c r="AS728" s="19"/>
      <c r="AT728" s="19"/>
    </row>
    <row r="729" spans="1:46" s="23" customFormat="1" ht="72" hidden="1" x14ac:dyDescent="0.2">
      <c r="A729" s="19" t="s">
        <v>51</v>
      </c>
      <c r="B729" s="19" t="s">
        <v>277</v>
      </c>
      <c r="C729" s="19" t="s">
        <v>276</v>
      </c>
      <c r="D729" s="19" t="s">
        <v>286</v>
      </c>
      <c r="E729" s="19" t="s">
        <v>310</v>
      </c>
      <c r="F729" s="28" t="s">
        <v>2298</v>
      </c>
      <c r="G729" s="19" t="s">
        <v>1028</v>
      </c>
      <c r="H729" s="18" t="s">
        <v>269</v>
      </c>
      <c r="I729" s="18" t="s">
        <v>271</v>
      </c>
      <c r="J729" s="17">
        <v>210000</v>
      </c>
      <c r="K729" s="35" t="s">
        <v>137</v>
      </c>
      <c r="L729" s="64"/>
      <c r="M729" s="64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2444</v>
      </c>
      <c r="AF729" s="19" t="s">
        <v>3451</v>
      </c>
      <c r="AG729" s="19" t="s">
        <v>3467</v>
      </c>
      <c r="AH729" s="19" t="s">
        <v>1486</v>
      </c>
      <c r="AI729" s="19" t="s">
        <v>1571</v>
      </c>
      <c r="AJ729" s="16"/>
      <c r="AK729" s="16"/>
      <c r="AL729" s="16">
        <f t="shared" si="23"/>
        <v>210000</v>
      </c>
      <c r="AM729" s="18" t="s">
        <v>2445</v>
      </c>
      <c r="AN729" s="18" t="s">
        <v>2445</v>
      </c>
      <c r="AO729" s="18" t="s">
        <v>2446</v>
      </c>
      <c r="AP729" s="18" t="s">
        <v>2446</v>
      </c>
      <c r="AQ729" s="18" t="s">
        <v>2446</v>
      </c>
      <c r="AR729" s="19"/>
      <c r="AS729" s="19"/>
      <c r="AT729" s="19"/>
    </row>
    <row r="730" spans="1:46" s="23" customFormat="1" ht="72" hidden="1" x14ac:dyDescent="0.2">
      <c r="A730" s="19" t="s">
        <v>51</v>
      </c>
      <c r="B730" s="19" t="s">
        <v>277</v>
      </c>
      <c r="C730" s="19" t="s">
        <v>276</v>
      </c>
      <c r="D730" s="19" t="s">
        <v>286</v>
      </c>
      <c r="E730" s="19" t="s">
        <v>310</v>
      </c>
      <c r="F730" s="28" t="s">
        <v>2299</v>
      </c>
      <c r="G730" s="19" t="s">
        <v>1029</v>
      </c>
      <c r="H730" s="18" t="s">
        <v>269</v>
      </c>
      <c r="I730" s="18" t="s">
        <v>271</v>
      </c>
      <c r="J730" s="17">
        <v>41600</v>
      </c>
      <c r="K730" s="35" t="s">
        <v>137</v>
      </c>
      <c r="L730" s="64"/>
      <c r="M730" s="64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19"/>
      <c r="Z730" s="19"/>
      <c r="AA730" s="19"/>
      <c r="AB730" s="19"/>
      <c r="AC730" s="19"/>
      <c r="AD730" s="19"/>
      <c r="AE730" s="19" t="s">
        <v>2444</v>
      </c>
      <c r="AF730" s="19" t="s">
        <v>3451</v>
      </c>
      <c r="AG730" s="19" t="s">
        <v>3467</v>
      </c>
      <c r="AH730" s="19" t="s">
        <v>1486</v>
      </c>
      <c r="AI730" s="19" t="s">
        <v>1571</v>
      </c>
      <c r="AJ730" s="16"/>
      <c r="AK730" s="16"/>
      <c r="AL730" s="16">
        <f t="shared" si="23"/>
        <v>41600</v>
      </c>
      <c r="AM730" s="18" t="s">
        <v>2445</v>
      </c>
      <c r="AN730" s="18" t="s">
        <v>2445</v>
      </c>
      <c r="AO730" s="18" t="s">
        <v>2446</v>
      </c>
      <c r="AP730" s="18" t="s">
        <v>2446</v>
      </c>
      <c r="AQ730" s="18" t="s">
        <v>2446</v>
      </c>
      <c r="AR730" s="19"/>
      <c r="AS730" s="19"/>
      <c r="AT730" s="19"/>
    </row>
    <row r="731" spans="1:46" s="23" customFormat="1" ht="72" hidden="1" x14ac:dyDescent="0.2">
      <c r="A731" s="19" t="s">
        <v>51</v>
      </c>
      <c r="B731" s="19" t="s">
        <v>277</v>
      </c>
      <c r="C731" s="19" t="s">
        <v>276</v>
      </c>
      <c r="D731" s="19" t="s">
        <v>286</v>
      </c>
      <c r="E731" s="19" t="s">
        <v>310</v>
      </c>
      <c r="F731" s="28" t="s">
        <v>2277</v>
      </c>
      <c r="G731" s="19" t="s">
        <v>1030</v>
      </c>
      <c r="H731" s="18" t="s">
        <v>269</v>
      </c>
      <c r="I731" s="18" t="s">
        <v>271</v>
      </c>
      <c r="J731" s="17">
        <v>65400</v>
      </c>
      <c r="K731" s="35" t="s">
        <v>137</v>
      </c>
      <c r="L731" s="64"/>
      <c r="M731" s="64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2444</v>
      </c>
      <c r="AF731" s="19" t="s">
        <v>3451</v>
      </c>
      <c r="AG731" s="19" t="s">
        <v>3467</v>
      </c>
      <c r="AH731" s="19" t="s">
        <v>1486</v>
      </c>
      <c r="AI731" s="19" t="s">
        <v>1571</v>
      </c>
      <c r="AJ731" s="16"/>
      <c r="AK731" s="16"/>
      <c r="AL731" s="16">
        <f t="shared" si="23"/>
        <v>65400</v>
      </c>
      <c r="AM731" s="18" t="s">
        <v>2445</v>
      </c>
      <c r="AN731" s="18" t="s">
        <v>2445</v>
      </c>
      <c r="AO731" s="18" t="s">
        <v>2446</v>
      </c>
      <c r="AP731" s="18" t="s">
        <v>2446</v>
      </c>
      <c r="AQ731" s="18" t="s">
        <v>2446</v>
      </c>
      <c r="AR731" s="19"/>
      <c r="AS731" s="19"/>
      <c r="AT731" s="19"/>
    </row>
    <row r="732" spans="1:46" s="23" customFormat="1" ht="72" hidden="1" x14ac:dyDescent="0.2">
      <c r="A732" s="19" t="s">
        <v>51</v>
      </c>
      <c r="B732" s="19" t="s">
        <v>277</v>
      </c>
      <c r="C732" s="19" t="s">
        <v>276</v>
      </c>
      <c r="D732" s="19" t="s">
        <v>286</v>
      </c>
      <c r="E732" s="19" t="s">
        <v>310</v>
      </c>
      <c r="F732" s="28" t="s">
        <v>2301</v>
      </c>
      <c r="G732" s="19" t="s">
        <v>1031</v>
      </c>
      <c r="H732" s="18" t="s">
        <v>269</v>
      </c>
      <c r="I732" s="18" t="s">
        <v>281</v>
      </c>
      <c r="J732" s="17">
        <v>30600</v>
      </c>
      <c r="K732" s="35" t="s">
        <v>137</v>
      </c>
      <c r="L732" s="64"/>
      <c r="M732" s="64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2444</v>
      </c>
      <c r="AF732" s="19" t="s">
        <v>3451</v>
      </c>
      <c r="AG732" s="19" t="s">
        <v>3467</v>
      </c>
      <c r="AH732" s="19" t="s">
        <v>1486</v>
      </c>
      <c r="AI732" s="19" t="s">
        <v>1571</v>
      </c>
      <c r="AJ732" s="16"/>
      <c r="AK732" s="16"/>
      <c r="AL732" s="16">
        <f t="shared" si="23"/>
        <v>30600</v>
      </c>
      <c r="AM732" s="18" t="s">
        <v>2445</v>
      </c>
      <c r="AN732" s="18" t="s">
        <v>2445</v>
      </c>
      <c r="AO732" s="18" t="s">
        <v>2446</v>
      </c>
      <c r="AP732" s="18" t="s">
        <v>2446</v>
      </c>
      <c r="AQ732" s="18" t="s">
        <v>2446</v>
      </c>
      <c r="AR732" s="19"/>
      <c r="AS732" s="19"/>
      <c r="AT732" s="19"/>
    </row>
    <row r="733" spans="1:46" s="23" customFormat="1" ht="90" hidden="1" x14ac:dyDescent="0.2">
      <c r="A733" s="19" t="s">
        <v>51</v>
      </c>
      <c r="B733" s="19" t="s">
        <v>277</v>
      </c>
      <c r="C733" s="19" t="s">
        <v>276</v>
      </c>
      <c r="D733" s="19" t="s">
        <v>10</v>
      </c>
      <c r="E733" s="19" t="s">
        <v>311</v>
      </c>
      <c r="F733" s="28" t="s">
        <v>2302</v>
      </c>
      <c r="G733" s="19" t="s">
        <v>1032</v>
      </c>
      <c r="H733" s="18" t="s">
        <v>270</v>
      </c>
      <c r="I733" s="18" t="s">
        <v>274</v>
      </c>
      <c r="J733" s="17">
        <v>60000</v>
      </c>
      <c r="K733" s="35" t="s">
        <v>137</v>
      </c>
      <c r="L733" s="64"/>
      <c r="M733" s="64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2444</v>
      </c>
      <c r="AF733" s="19" t="s">
        <v>3451</v>
      </c>
      <c r="AG733" s="19" t="s">
        <v>3467</v>
      </c>
      <c r="AH733" s="19" t="s">
        <v>1491</v>
      </c>
      <c r="AI733" s="19" t="s">
        <v>1568</v>
      </c>
      <c r="AJ733" s="16"/>
      <c r="AK733" s="16"/>
      <c r="AL733" s="16">
        <f t="shared" si="23"/>
        <v>60000</v>
      </c>
      <c r="AM733" s="18" t="s">
        <v>2445</v>
      </c>
      <c r="AN733" s="18" t="s">
        <v>2445</v>
      </c>
      <c r="AO733" s="18" t="s">
        <v>2446</v>
      </c>
      <c r="AP733" s="18" t="s">
        <v>2446</v>
      </c>
      <c r="AQ733" s="18" t="s">
        <v>2446</v>
      </c>
      <c r="AR733" s="19"/>
      <c r="AS733" s="19"/>
      <c r="AT733" s="19"/>
    </row>
    <row r="734" spans="1:46" s="23" customFormat="1" ht="90" hidden="1" x14ac:dyDescent="0.2">
      <c r="A734" s="19" t="s">
        <v>51</v>
      </c>
      <c r="B734" s="19" t="s">
        <v>277</v>
      </c>
      <c r="C734" s="19" t="s">
        <v>276</v>
      </c>
      <c r="D734" s="19" t="s">
        <v>10</v>
      </c>
      <c r="E734" s="19" t="s">
        <v>311</v>
      </c>
      <c r="F734" s="28" t="s">
        <v>2303</v>
      </c>
      <c r="G734" s="19" t="s">
        <v>1033</v>
      </c>
      <c r="H734" s="18" t="s">
        <v>270</v>
      </c>
      <c r="I734" s="18" t="s">
        <v>274</v>
      </c>
      <c r="J734" s="17">
        <v>75000</v>
      </c>
      <c r="K734" s="35" t="s">
        <v>137</v>
      </c>
      <c r="L734" s="64"/>
      <c r="M734" s="64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2444</v>
      </c>
      <c r="AF734" s="19" t="s">
        <v>3451</v>
      </c>
      <c r="AG734" s="19" t="s">
        <v>3467</v>
      </c>
      <c r="AH734" s="19" t="s">
        <v>1491</v>
      </c>
      <c r="AI734" s="19" t="s">
        <v>1568</v>
      </c>
      <c r="AJ734" s="16"/>
      <c r="AK734" s="16"/>
      <c r="AL734" s="16">
        <f t="shared" si="23"/>
        <v>75000</v>
      </c>
      <c r="AM734" s="18" t="s">
        <v>2445</v>
      </c>
      <c r="AN734" s="18" t="s">
        <v>2445</v>
      </c>
      <c r="AO734" s="18" t="s">
        <v>2446</v>
      </c>
      <c r="AP734" s="18" t="s">
        <v>2446</v>
      </c>
      <c r="AQ734" s="18" t="s">
        <v>2446</v>
      </c>
      <c r="AR734" s="19"/>
      <c r="AS734" s="19"/>
      <c r="AT734" s="19"/>
    </row>
    <row r="735" spans="1:46" s="23" customFormat="1" ht="90" hidden="1" x14ac:dyDescent="0.2">
      <c r="A735" s="19" t="s">
        <v>51</v>
      </c>
      <c r="B735" s="19" t="s">
        <v>277</v>
      </c>
      <c r="C735" s="19" t="s">
        <v>276</v>
      </c>
      <c r="D735" s="19" t="s">
        <v>10</v>
      </c>
      <c r="E735" s="19" t="s">
        <v>311</v>
      </c>
      <c r="F735" s="28" t="s">
        <v>2304</v>
      </c>
      <c r="G735" s="19" t="s">
        <v>1034</v>
      </c>
      <c r="H735" s="18" t="s">
        <v>459</v>
      </c>
      <c r="I735" s="18" t="s">
        <v>271</v>
      </c>
      <c r="J735" s="17">
        <v>440000</v>
      </c>
      <c r="K735" s="35" t="s">
        <v>137</v>
      </c>
      <c r="L735" s="64"/>
      <c r="M735" s="64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2444</v>
      </c>
      <c r="AF735" s="19" t="s">
        <v>3451</v>
      </c>
      <c r="AG735" s="19" t="s">
        <v>3467</v>
      </c>
      <c r="AH735" s="19" t="s">
        <v>1491</v>
      </c>
      <c r="AI735" s="19" t="s">
        <v>1568</v>
      </c>
      <c r="AJ735" s="16"/>
      <c r="AK735" s="16"/>
      <c r="AL735" s="16">
        <f t="shared" si="23"/>
        <v>440000</v>
      </c>
      <c r="AM735" s="18" t="s">
        <v>2445</v>
      </c>
      <c r="AN735" s="18" t="s">
        <v>2445</v>
      </c>
      <c r="AO735" s="18" t="s">
        <v>2446</v>
      </c>
      <c r="AP735" s="18" t="s">
        <v>2446</v>
      </c>
      <c r="AQ735" s="18" t="s">
        <v>2446</v>
      </c>
      <c r="AR735" s="19"/>
      <c r="AS735" s="19"/>
      <c r="AT735" s="19"/>
    </row>
    <row r="736" spans="1:46" s="23" customFormat="1" ht="72" hidden="1" x14ac:dyDescent="0.2">
      <c r="A736" s="19" t="s">
        <v>51</v>
      </c>
      <c r="B736" s="19" t="s">
        <v>277</v>
      </c>
      <c r="C736" s="19" t="s">
        <v>276</v>
      </c>
      <c r="D736" s="19" t="s">
        <v>10</v>
      </c>
      <c r="E736" s="19" t="s">
        <v>311</v>
      </c>
      <c r="F736" s="28" t="s">
        <v>2305</v>
      </c>
      <c r="G736" s="19" t="s">
        <v>1035</v>
      </c>
      <c r="H736" s="18" t="s">
        <v>303</v>
      </c>
      <c r="I736" s="18" t="s">
        <v>271</v>
      </c>
      <c r="J736" s="17">
        <v>300000</v>
      </c>
      <c r="K736" s="35" t="s">
        <v>137</v>
      </c>
      <c r="L736" s="64"/>
      <c r="M736" s="64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2444</v>
      </c>
      <c r="AF736" s="19" t="s">
        <v>3451</v>
      </c>
      <c r="AG736" s="19" t="s">
        <v>3467</v>
      </c>
      <c r="AH736" s="19" t="s">
        <v>1491</v>
      </c>
      <c r="AI736" s="19" t="s">
        <v>1568</v>
      </c>
      <c r="AJ736" s="16"/>
      <c r="AK736" s="16"/>
      <c r="AL736" s="16">
        <f t="shared" si="23"/>
        <v>300000</v>
      </c>
      <c r="AM736" s="18" t="s">
        <v>2445</v>
      </c>
      <c r="AN736" s="18" t="s">
        <v>2445</v>
      </c>
      <c r="AO736" s="18" t="s">
        <v>2446</v>
      </c>
      <c r="AP736" s="18" t="s">
        <v>2446</v>
      </c>
      <c r="AQ736" s="18" t="s">
        <v>2446</v>
      </c>
      <c r="AR736" s="19"/>
      <c r="AS736" s="19"/>
      <c r="AT736" s="19"/>
    </row>
    <row r="737" spans="1:46" s="23" customFormat="1" ht="72" hidden="1" x14ac:dyDescent="0.2">
      <c r="A737" s="19" t="s">
        <v>51</v>
      </c>
      <c r="B737" s="19" t="s">
        <v>277</v>
      </c>
      <c r="C737" s="19" t="s">
        <v>276</v>
      </c>
      <c r="D737" s="19" t="s">
        <v>10</v>
      </c>
      <c r="E737" s="19" t="s">
        <v>311</v>
      </c>
      <c r="F737" s="28" t="s">
        <v>2306</v>
      </c>
      <c r="G737" s="19" t="s">
        <v>1036</v>
      </c>
      <c r="H737" s="18" t="s">
        <v>319</v>
      </c>
      <c r="I737" s="18" t="s">
        <v>271</v>
      </c>
      <c r="J737" s="17">
        <v>88000</v>
      </c>
      <c r="K737" s="35" t="s">
        <v>137</v>
      </c>
      <c r="L737" s="64"/>
      <c r="M737" s="64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2444</v>
      </c>
      <c r="AF737" s="19" t="s">
        <v>3451</v>
      </c>
      <c r="AG737" s="19" t="s">
        <v>3467</v>
      </c>
      <c r="AH737" s="19" t="s">
        <v>1491</v>
      </c>
      <c r="AI737" s="19" t="s">
        <v>1568</v>
      </c>
      <c r="AJ737" s="16"/>
      <c r="AK737" s="16"/>
      <c r="AL737" s="16">
        <f t="shared" si="23"/>
        <v>88000</v>
      </c>
      <c r="AM737" s="18" t="s">
        <v>2445</v>
      </c>
      <c r="AN737" s="18" t="s">
        <v>2445</v>
      </c>
      <c r="AO737" s="18" t="s">
        <v>2446</v>
      </c>
      <c r="AP737" s="18" t="s">
        <v>2446</v>
      </c>
      <c r="AQ737" s="18" t="s">
        <v>2446</v>
      </c>
      <c r="AR737" s="19"/>
      <c r="AS737" s="19"/>
      <c r="AT737" s="19"/>
    </row>
    <row r="738" spans="1:46" s="23" customFormat="1" ht="72" hidden="1" x14ac:dyDescent="0.2">
      <c r="A738" s="19" t="s">
        <v>51</v>
      </c>
      <c r="B738" s="19" t="s">
        <v>277</v>
      </c>
      <c r="C738" s="19" t="s">
        <v>276</v>
      </c>
      <c r="D738" s="19" t="s">
        <v>10</v>
      </c>
      <c r="E738" s="19" t="s">
        <v>311</v>
      </c>
      <c r="F738" s="28" t="s">
        <v>2307</v>
      </c>
      <c r="G738" s="19" t="s">
        <v>1037</v>
      </c>
      <c r="H738" s="18" t="s">
        <v>303</v>
      </c>
      <c r="I738" s="18" t="s">
        <v>271</v>
      </c>
      <c r="J738" s="17">
        <v>80000</v>
      </c>
      <c r="K738" s="35" t="s">
        <v>137</v>
      </c>
      <c r="L738" s="64"/>
      <c r="M738" s="64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2444</v>
      </c>
      <c r="AF738" s="19" t="s">
        <v>3451</v>
      </c>
      <c r="AG738" s="19" t="s">
        <v>3467</v>
      </c>
      <c r="AH738" s="19" t="s">
        <v>1491</v>
      </c>
      <c r="AI738" s="19" t="s">
        <v>1568</v>
      </c>
      <c r="AJ738" s="16"/>
      <c r="AK738" s="16"/>
      <c r="AL738" s="16">
        <f t="shared" si="23"/>
        <v>80000</v>
      </c>
      <c r="AM738" s="18" t="s">
        <v>2445</v>
      </c>
      <c r="AN738" s="18" t="s">
        <v>2445</v>
      </c>
      <c r="AO738" s="18" t="s">
        <v>2446</v>
      </c>
      <c r="AP738" s="18" t="s">
        <v>2446</v>
      </c>
      <c r="AQ738" s="18" t="s">
        <v>2446</v>
      </c>
      <c r="AR738" s="19"/>
      <c r="AS738" s="19"/>
      <c r="AT738" s="19"/>
    </row>
    <row r="739" spans="1:46" s="23" customFormat="1" ht="72" hidden="1" x14ac:dyDescent="0.2">
      <c r="A739" s="19" t="s">
        <v>51</v>
      </c>
      <c r="B739" s="19" t="s">
        <v>277</v>
      </c>
      <c r="C739" s="19" t="s">
        <v>276</v>
      </c>
      <c r="D739" s="19" t="s">
        <v>10</v>
      </c>
      <c r="E739" s="19" t="s">
        <v>311</v>
      </c>
      <c r="F739" s="28" t="s">
        <v>2308</v>
      </c>
      <c r="G739" s="19" t="s">
        <v>1038</v>
      </c>
      <c r="H739" s="18" t="s">
        <v>303</v>
      </c>
      <c r="I739" s="18" t="s">
        <v>271</v>
      </c>
      <c r="J739" s="17">
        <v>89000</v>
      </c>
      <c r="K739" s="35" t="s">
        <v>137</v>
      </c>
      <c r="L739" s="64"/>
      <c r="M739" s="64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2444</v>
      </c>
      <c r="AF739" s="19" t="s">
        <v>3451</v>
      </c>
      <c r="AG739" s="19" t="s">
        <v>3467</v>
      </c>
      <c r="AH739" s="19" t="s">
        <v>1491</v>
      </c>
      <c r="AI739" s="19" t="s">
        <v>1568</v>
      </c>
      <c r="AJ739" s="16"/>
      <c r="AK739" s="16"/>
      <c r="AL739" s="16">
        <f t="shared" si="23"/>
        <v>89000</v>
      </c>
      <c r="AM739" s="18" t="s">
        <v>2445</v>
      </c>
      <c r="AN739" s="18" t="s">
        <v>2445</v>
      </c>
      <c r="AO739" s="18" t="s">
        <v>2446</v>
      </c>
      <c r="AP739" s="18" t="s">
        <v>2446</v>
      </c>
      <c r="AQ739" s="18" t="s">
        <v>2446</v>
      </c>
      <c r="AR739" s="19"/>
      <c r="AS739" s="19"/>
      <c r="AT739" s="19"/>
    </row>
    <row r="740" spans="1:46" s="23" customFormat="1" ht="72" hidden="1" x14ac:dyDescent="0.2">
      <c r="A740" s="19" t="s">
        <v>51</v>
      </c>
      <c r="B740" s="19" t="s">
        <v>277</v>
      </c>
      <c r="C740" s="19" t="s">
        <v>276</v>
      </c>
      <c r="D740" s="19" t="s">
        <v>10</v>
      </c>
      <c r="E740" s="19" t="s">
        <v>311</v>
      </c>
      <c r="F740" s="28" t="s">
        <v>2309</v>
      </c>
      <c r="G740" s="19" t="s">
        <v>1039</v>
      </c>
      <c r="H740" s="18" t="s">
        <v>303</v>
      </c>
      <c r="I740" s="18" t="s">
        <v>271</v>
      </c>
      <c r="J740" s="17">
        <v>89000</v>
      </c>
      <c r="K740" s="35" t="s">
        <v>137</v>
      </c>
      <c r="L740" s="64"/>
      <c r="M740" s="64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2444</v>
      </c>
      <c r="AF740" s="19" t="s">
        <v>3451</v>
      </c>
      <c r="AG740" s="19" t="s">
        <v>3467</v>
      </c>
      <c r="AH740" s="19" t="s">
        <v>1491</v>
      </c>
      <c r="AI740" s="19" t="s">
        <v>1568</v>
      </c>
      <c r="AJ740" s="16"/>
      <c r="AK740" s="16"/>
      <c r="AL740" s="16">
        <f t="shared" si="23"/>
        <v>89000</v>
      </c>
      <c r="AM740" s="18" t="s">
        <v>2445</v>
      </c>
      <c r="AN740" s="18" t="s">
        <v>2445</v>
      </c>
      <c r="AO740" s="18" t="s">
        <v>2446</v>
      </c>
      <c r="AP740" s="18" t="s">
        <v>2446</v>
      </c>
      <c r="AQ740" s="18" t="s">
        <v>2446</v>
      </c>
      <c r="AR740" s="19"/>
      <c r="AS740" s="19"/>
      <c r="AT740" s="19"/>
    </row>
    <row r="741" spans="1:46" s="23" customFormat="1" ht="72" hidden="1" x14ac:dyDescent="0.2">
      <c r="A741" s="19" t="s">
        <v>51</v>
      </c>
      <c r="B741" s="19" t="s">
        <v>277</v>
      </c>
      <c r="C741" s="19" t="s">
        <v>276</v>
      </c>
      <c r="D741" s="19" t="s">
        <v>10</v>
      </c>
      <c r="E741" s="19" t="s">
        <v>311</v>
      </c>
      <c r="F741" s="28" t="s">
        <v>2310</v>
      </c>
      <c r="G741" s="19" t="s">
        <v>1040</v>
      </c>
      <c r="H741" s="18" t="s">
        <v>459</v>
      </c>
      <c r="I741" s="18" t="s">
        <v>271</v>
      </c>
      <c r="J741" s="17">
        <v>50000</v>
      </c>
      <c r="K741" s="35" t="s">
        <v>137</v>
      </c>
      <c r="L741" s="64"/>
      <c r="M741" s="64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2444</v>
      </c>
      <c r="AF741" s="19" t="s">
        <v>3451</v>
      </c>
      <c r="AG741" s="19" t="s">
        <v>3467</v>
      </c>
      <c r="AH741" s="19" t="s">
        <v>1491</v>
      </c>
      <c r="AI741" s="19" t="s">
        <v>1568</v>
      </c>
      <c r="AJ741" s="16"/>
      <c r="AK741" s="16"/>
      <c r="AL741" s="16">
        <f t="shared" si="23"/>
        <v>50000</v>
      </c>
      <c r="AM741" s="18" t="s">
        <v>2445</v>
      </c>
      <c r="AN741" s="18" t="s">
        <v>2445</v>
      </c>
      <c r="AO741" s="18" t="s">
        <v>2446</v>
      </c>
      <c r="AP741" s="18" t="s">
        <v>2446</v>
      </c>
      <c r="AQ741" s="18" t="s">
        <v>2446</v>
      </c>
      <c r="AR741" s="19"/>
      <c r="AS741" s="19"/>
      <c r="AT741" s="19"/>
    </row>
    <row r="742" spans="1:46" s="23" customFormat="1" ht="72" hidden="1" x14ac:dyDescent="0.2">
      <c r="A742" s="19" t="s">
        <v>51</v>
      </c>
      <c r="B742" s="19" t="s">
        <v>277</v>
      </c>
      <c r="C742" s="19" t="s">
        <v>276</v>
      </c>
      <c r="D742" s="19" t="s">
        <v>10</v>
      </c>
      <c r="E742" s="19" t="s">
        <v>311</v>
      </c>
      <c r="F742" s="28" t="s">
        <v>2311</v>
      </c>
      <c r="G742" s="19" t="s">
        <v>1041</v>
      </c>
      <c r="H742" s="18" t="s">
        <v>303</v>
      </c>
      <c r="I742" s="18" t="s">
        <v>1042</v>
      </c>
      <c r="J742" s="17">
        <v>25000</v>
      </c>
      <c r="K742" s="35" t="s">
        <v>137</v>
      </c>
      <c r="L742" s="64"/>
      <c r="M742" s="64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2444</v>
      </c>
      <c r="AF742" s="19" t="s">
        <v>3451</v>
      </c>
      <c r="AG742" s="19" t="s">
        <v>3467</v>
      </c>
      <c r="AH742" s="19" t="s">
        <v>1491</v>
      </c>
      <c r="AI742" s="19" t="s">
        <v>1568</v>
      </c>
      <c r="AJ742" s="16"/>
      <c r="AK742" s="16"/>
      <c r="AL742" s="16">
        <f t="shared" si="23"/>
        <v>25000</v>
      </c>
      <c r="AM742" s="18" t="s">
        <v>2445</v>
      </c>
      <c r="AN742" s="18" t="s">
        <v>2445</v>
      </c>
      <c r="AO742" s="18" t="s">
        <v>2446</v>
      </c>
      <c r="AP742" s="18" t="s">
        <v>2446</v>
      </c>
      <c r="AQ742" s="18" t="s">
        <v>2446</v>
      </c>
      <c r="AR742" s="19"/>
      <c r="AS742" s="19"/>
      <c r="AT742" s="19"/>
    </row>
    <row r="743" spans="1:46" s="23" customFormat="1" ht="72" hidden="1" x14ac:dyDescent="0.2">
      <c r="A743" s="19" t="s">
        <v>51</v>
      </c>
      <c r="B743" s="19" t="s">
        <v>277</v>
      </c>
      <c r="C743" s="19" t="s">
        <v>276</v>
      </c>
      <c r="D743" s="19" t="s">
        <v>10</v>
      </c>
      <c r="E743" s="19" t="s">
        <v>311</v>
      </c>
      <c r="F743" s="28" t="s">
        <v>2312</v>
      </c>
      <c r="G743" s="19" t="s">
        <v>1043</v>
      </c>
      <c r="H743" s="18" t="s">
        <v>303</v>
      </c>
      <c r="I743" s="18" t="s">
        <v>268</v>
      </c>
      <c r="J743" s="17">
        <v>54000</v>
      </c>
      <c r="K743" s="35" t="s">
        <v>137</v>
      </c>
      <c r="L743" s="64"/>
      <c r="M743" s="64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2444</v>
      </c>
      <c r="AF743" s="19" t="s">
        <v>3451</v>
      </c>
      <c r="AG743" s="19" t="s">
        <v>3467</v>
      </c>
      <c r="AH743" s="19" t="s">
        <v>1486</v>
      </c>
      <c r="AI743" s="19" t="s">
        <v>1571</v>
      </c>
      <c r="AJ743" s="16"/>
      <c r="AK743" s="16"/>
      <c r="AL743" s="16">
        <f t="shared" si="23"/>
        <v>54000</v>
      </c>
      <c r="AM743" s="18" t="s">
        <v>2445</v>
      </c>
      <c r="AN743" s="18" t="s">
        <v>2445</v>
      </c>
      <c r="AO743" s="18" t="s">
        <v>2446</v>
      </c>
      <c r="AP743" s="18" t="s">
        <v>2446</v>
      </c>
      <c r="AQ743" s="18" t="s">
        <v>2446</v>
      </c>
      <c r="AR743" s="19"/>
      <c r="AS743" s="19"/>
      <c r="AT743" s="19"/>
    </row>
    <row r="744" spans="1:46" s="23" customFormat="1" ht="72" hidden="1" x14ac:dyDescent="0.2">
      <c r="A744" s="19" t="s">
        <v>51</v>
      </c>
      <c r="B744" s="19" t="s">
        <v>277</v>
      </c>
      <c r="C744" s="19" t="s">
        <v>17</v>
      </c>
      <c r="D744" s="19" t="s">
        <v>34</v>
      </c>
      <c r="E744" s="19" t="s">
        <v>454</v>
      </c>
      <c r="F744" s="28" t="s">
        <v>2313</v>
      </c>
      <c r="G744" s="19" t="s">
        <v>1123</v>
      </c>
      <c r="H744" s="18" t="s">
        <v>270</v>
      </c>
      <c r="I744" s="18" t="s">
        <v>1122</v>
      </c>
      <c r="J744" s="17">
        <v>1800000</v>
      </c>
      <c r="K744" s="35" t="s">
        <v>137</v>
      </c>
      <c r="L744" s="64"/>
      <c r="M744" s="64"/>
      <c r="N744" s="18" t="s">
        <v>3279</v>
      </c>
      <c r="O744" s="19"/>
      <c r="P744" s="19"/>
      <c r="Q744" s="19"/>
      <c r="R744" s="19"/>
      <c r="S744" s="19"/>
      <c r="T744" s="19"/>
      <c r="U744" s="19"/>
      <c r="V744" s="19"/>
      <c r="W744" s="19"/>
      <c r="X744" s="18"/>
      <c r="Y744" s="46"/>
      <c r="Z744" s="19"/>
      <c r="AA744" s="19"/>
      <c r="AB744" s="19"/>
      <c r="AC744" s="19"/>
      <c r="AD744" s="19"/>
      <c r="AE744" s="19" t="s">
        <v>3280</v>
      </c>
      <c r="AF744" s="19" t="s">
        <v>1571</v>
      </c>
      <c r="AG744" s="19" t="s">
        <v>3467</v>
      </c>
      <c r="AH744" s="19" t="s">
        <v>1492</v>
      </c>
      <c r="AI744" s="19" t="s">
        <v>1568</v>
      </c>
      <c r="AJ744" s="16"/>
      <c r="AK744" s="16"/>
      <c r="AL744" s="16">
        <f t="shared" si="23"/>
        <v>1800000</v>
      </c>
      <c r="AM744" s="18" t="s">
        <v>2445</v>
      </c>
      <c r="AN744" s="18" t="s">
        <v>2445</v>
      </c>
      <c r="AO744" s="18" t="s">
        <v>2448</v>
      </c>
      <c r="AP744" s="18" t="s">
        <v>2448</v>
      </c>
      <c r="AQ744" s="18" t="s">
        <v>2448</v>
      </c>
      <c r="AR744" s="19"/>
      <c r="AS744" s="19"/>
      <c r="AT744" s="19"/>
    </row>
    <row r="745" spans="1:46" s="23" customFormat="1" ht="144" hidden="1" x14ac:dyDescent="0.2">
      <c r="A745" s="19" t="s">
        <v>52</v>
      </c>
      <c r="B745" s="19" t="s">
        <v>277</v>
      </c>
      <c r="C745" s="19" t="s">
        <v>276</v>
      </c>
      <c r="D745" s="19" t="s">
        <v>11</v>
      </c>
      <c r="E745" s="19" t="s">
        <v>454</v>
      </c>
      <c r="F745" s="28" t="s">
        <v>2314</v>
      </c>
      <c r="G745" s="19" t="s">
        <v>1044</v>
      </c>
      <c r="H745" s="18" t="s">
        <v>317</v>
      </c>
      <c r="I745" s="18" t="s">
        <v>271</v>
      </c>
      <c r="J745" s="17">
        <v>139500</v>
      </c>
      <c r="K745" s="35" t="s">
        <v>137</v>
      </c>
      <c r="L745" s="64"/>
      <c r="M745" s="64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54" t="s">
        <v>3295</v>
      </c>
      <c r="AF745" s="20" t="s">
        <v>3472</v>
      </c>
      <c r="AG745" s="19" t="s">
        <v>3467</v>
      </c>
      <c r="AH745" s="20" t="s">
        <v>1494</v>
      </c>
      <c r="AI745" s="20" t="s">
        <v>1571</v>
      </c>
      <c r="AJ745" s="16"/>
      <c r="AK745" s="16"/>
      <c r="AL745" s="16">
        <f t="shared" si="23"/>
        <v>139500</v>
      </c>
      <c r="AM745" s="18" t="s">
        <v>1495</v>
      </c>
      <c r="AN745" s="18" t="s">
        <v>1495</v>
      </c>
      <c r="AO745" s="18" t="s">
        <v>3288</v>
      </c>
      <c r="AP745" s="18" t="s">
        <v>3288</v>
      </c>
      <c r="AQ745" s="18" t="s">
        <v>3288</v>
      </c>
      <c r="AR745" s="16">
        <v>128000</v>
      </c>
      <c r="AS745" s="16">
        <v>11500</v>
      </c>
      <c r="AT745" s="17"/>
    </row>
    <row r="746" spans="1:46" s="23" customFormat="1" ht="144" hidden="1" x14ac:dyDescent="0.2">
      <c r="A746" s="19" t="s">
        <v>52</v>
      </c>
      <c r="B746" s="19" t="s">
        <v>277</v>
      </c>
      <c r="C746" s="19" t="s">
        <v>276</v>
      </c>
      <c r="D746" s="19" t="s">
        <v>11</v>
      </c>
      <c r="E746" s="19" t="s">
        <v>454</v>
      </c>
      <c r="F746" s="28" t="s">
        <v>2315</v>
      </c>
      <c r="G746" s="19" t="s">
        <v>1045</v>
      </c>
      <c r="H746" s="18" t="s">
        <v>317</v>
      </c>
      <c r="I746" s="18" t="s">
        <v>271</v>
      </c>
      <c r="J746" s="17">
        <v>251000</v>
      </c>
      <c r="K746" s="35" t="s">
        <v>137</v>
      </c>
      <c r="L746" s="64"/>
      <c r="M746" s="64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54" t="s">
        <v>3295</v>
      </c>
      <c r="AF746" s="20" t="s">
        <v>3472</v>
      </c>
      <c r="AG746" s="19" t="s">
        <v>3467</v>
      </c>
      <c r="AH746" s="20" t="s">
        <v>1494</v>
      </c>
      <c r="AI746" s="20" t="s">
        <v>1571</v>
      </c>
      <c r="AJ746" s="16"/>
      <c r="AK746" s="16"/>
      <c r="AL746" s="16">
        <f t="shared" si="23"/>
        <v>251000</v>
      </c>
      <c r="AM746" s="18" t="s">
        <v>1495</v>
      </c>
      <c r="AN746" s="18" t="s">
        <v>1495</v>
      </c>
      <c r="AO746" s="18" t="s">
        <v>3288</v>
      </c>
      <c r="AP746" s="18" t="s">
        <v>3288</v>
      </c>
      <c r="AQ746" s="18" t="s">
        <v>3288</v>
      </c>
      <c r="AR746" s="16">
        <v>211000</v>
      </c>
      <c r="AS746" s="16">
        <v>40000</v>
      </c>
      <c r="AT746" s="17"/>
    </row>
    <row r="747" spans="1:46" s="23" customFormat="1" ht="144" hidden="1" x14ac:dyDescent="0.2">
      <c r="A747" s="19" t="s">
        <v>52</v>
      </c>
      <c r="B747" s="19" t="s">
        <v>277</v>
      </c>
      <c r="C747" s="19" t="s">
        <v>276</v>
      </c>
      <c r="D747" s="19" t="s">
        <v>11</v>
      </c>
      <c r="E747" s="19" t="s">
        <v>454</v>
      </c>
      <c r="F747" s="28" t="s">
        <v>2316</v>
      </c>
      <c r="G747" s="19" t="s">
        <v>1046</v>
      </c>
      <c r="H747" s="18" t="s">
        <v>303</v>
      </c>
      <c r="I747" s="18" t="s">
        <v>271</v>
      </c>
      <c r="J747" s="17">
        <v>616000</v>
      </c>
      <c r="K747" s="35" t="s">
        <v>137</v>
      </c>
      <c r="L747" s="64"/>
      <c r="M747" s="64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54" t="s">
        <v>3295</v>
      </c>
      <c r="AF747" s="20" t="s">
        <v>3472</v>
      </c>
      <c r="AG747" s="19" t="s">
        <v>3467</v>
      </c>
      <c r="AH747" s="20" t="s">
        <v>1494</v>
      </c>
      <c r="AI747" s="20" t="s">
        <v>1571</v>
      </c>
      <c r="AJ747" s="16"/>
      <c r="AK747" s="16"/>
      <c r="AL747" s="16">
        <f t="shared" si="23"/>
        <v>616000</v>
      </c>
      <c r="AM747" s="18" t="s">
        <v>1495</v>
      </c>
      <c r="AN747" s="18" t="s">
        <v>1495</v>
      </c>
      <c r="AO747" s="18" t="s">
        <v>3288</v>
      </c>
      <c r="AP747" s="18" t="s">
        <v>3288</v>
      </c>
      <c r="AQ747" s="18" t="s">
        <v>3288</v>
      </c>
      <c r="AR747" s="16">
        <v>452000</v>
      </c>
      <c r="AS747" s="16">
        <v>164000</v>
      </c>
      <c r="AT747" s="17"/>
    </row>
    <row r="748" spans="1:46" s="23" customFormat="1" ht="72" x14ac:dyDescent="0.2">
      <c r="A748" s="19" t="s">
        <v>52</v>
      </c>
      <c r="B748" s="19" t="s">
        <v>277</v>
      </c>
      <c r="C748" s="19" t="s">
        <v>276</v>
      </c>
      <c r="D748" s="19" t="s">
        <v>11</v>
      </c>
      <c r="E748" s="19" t="s">
        <v>454</v>
      </c>
      <c r="F748" s="28" t="s">
        <v>2317</v>
      </c>
      <c r="G748" s="19" t="s">
        <v>1047</v>
      </c>
      <c r="H748" s="18" t="s">
        <v>319</v>
      </c>
      <c r="I748" s="18" t="s">
        <v>553</v>
      </c>
      <c r="J748" s="17">
        <v>200000</v>
      </c>
      <c r="K748" s="35" t="s">
        <v>137</v>
      </c>
      <c r="L748" s="64"/>
      <c r="M748" s="64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9"/>
      <c r="AC748" s="19"/>
      <c r="AD748" s="16">
        <v>188000</v>
      </c>
      <c r="AE748" s="54" t="s">
        <v>3295</v>
      </c>
      <c r="AF748" s="20"/>
      <c r="AG748" s="20" t="s">
        <v>2456</v>
      </c>
      <c r="AH748" s="20" t="s">
        <v>1494</v>
      </c>
      <c r="AI748" s="20" t="s">
        <v>1571</v>
      </c>
      <c r="AJ748" s="16">
        <v>188000</v>
      </c>
      <c r="AK748" s="16"/>
      <c r="AL748" s="16">
        <f t="shared" si="23"/>
        <v>12000</v>
      </c>
      <c r="AM748" s="18" t="s">
        <v>1495</v>
      </c>
      <c r="AN748" s="18" t="s">
        <v>1495</v>
      </c>
      <c r="AO748" s="18" t="s">
        <v>3288</v>
      </c>
      <c r="AP748" s="18" t="s">
        <v>3288</v>
      </c>
      <c r="AQ748" s="18" t="s">
        <v>3288</v>
      </c>
      <c r="AR748" s="16">
        <v>188000</v>
      </c>
      <c r="AS748" s="16">
        <v>12000</v>
      </c>
      <c r="AT748" s="54"/>
    </row>
    <row r="749" spans="1:46" s="23" customFormat="1" ht="72" x14ac:dyDescent="0.2">
      <c r="A749" s="19" t="s">
        <v>52</v>
      </c>
      <c r="B749" s="19" t="s">
        <v>277</v>
      </c>
      <c r="C749" s="19" t="s">
        <v>276</v>
      </c>
      <c r="D749" s="19" t="s">
        <v>11</v>
      </c>
      <c r="E749" s="19" t="s">
        <v>454</v>
      </c>
      <c r="F749" s="28" t="s">
        <v>2318</v>
      </c>
      <c r="G749" s="19" t="s">
        <v>1048</v>
      </c>
      <c r="H749" s="18" t="s">
        <v>319</v>
      </c>
      <c r="I749" s="18" t="s">
        <v>273</v>
      </c>
      <c r="J749" s="17">
        <v>36000</v>
      </c>
      <c r="K749" s="35" t="s">
        <v>137</v>
      </c>
      <c r="L749" s="64"/>
      <c r="M749" s="64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9"/>
      <c r="AC749" s="19"/>
      <c r="AD749" s="16">
        <v>32000</v>
      </c>
      <c r="AE749" s="54" t="s">
        <v>3295</v>
      </c>
      <c r="AF749" s="20"/>
      <c r="AG749" s="20" t="s">
        <v>2456</v>
      </c>
      <c r="AH749" s="20" t="s">
        <v>1494</v>
      </c>
      <c r="AI749" s="20" t="s">
        <v>1571</v>
      </c>
      <c r="AJ749" s="16">
        <v>32000</v>
      </c>
      <c r="AK749" s="16"/>
      <c r="AL749" s="16">
        <f t="shared" si="23"/>
        <v>4000</v>
      </c>
      <c r="AM749" s="18" t="s">
        <v>1495</v>
      </c>
      <c r="AN749" s="18" t="s">
        <v>1495</v>
      </c>
      <c r="AO749" s="18" t="s">
        <v>3288</v>
      </c>
      <c r="AP749" s="18" t="s">
        <v>3288</v>
      </c>
      <c r="AQ749" s="18" t="s">
        <v>3288</v>
      </c>
      <c r="AR749" s="16">
        <v>32000</v>
      </c>
      <c r="AS749" s="16">
        <v>4000</v>
      </c>
      <c r="AT749" s="54"/>
    </row>
    <row r="750" spans="1:46" s="23" customFormat="1" ht="72" x14ac:dyDescent="0.2">
      <c r="A750" s="19" t="s">
        <v>52</v>
      </c>
      <c r="B750" s="19" t="s">
        <v>277</v>
      </c>
      <c r="C750" s="19" t="s">
        <v>276</v>
      </c>
      <c r="D750" s="19" t="s">
        <v>11</v>
      </c>
      <c r="E750" s="19" t="s">
        <v>454</v>
      </c>
      <c r="F750" s="28" t="s">
        <v>2319</v>
      </c>
      <c r="G750" s="19" t="s">
        <v>1049</v>
      </c>
      <c r="H750" s="18" t="s">
        <v>303</v>
      </c>
      <c r="I750" s="18" t="s">
        <v>273</v>
      </c>
      <c r="J750" s="17">
        <v>150000</v>
      </c>
      <c r="K750" s="35" t="s">
        <v>137</v>
      </c>
      <c r="L750" s="64"/>
      <c r="M750" s="64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9"/>
      <c r="AC750" s="19"/>
      <c r="AD750" s="16">
        <v>140000</v>
      </c>
      <c r="AE750" s="54" t="s">
        <v>3295</v>
      </c>
      <c r="AF750" s="20"/>
      <c r="AG750" s="20" t="s">
        <v>2456</v>
      </c>
      <c r="AH750" s="20" t="s">
        <v>1494</v>
      </c>
      <c r="AI750" s="20" t="s">
        <v>1571</v>
      </c>
      <c r="AJ750" s="16">
        <v>140000</v>
      </c>
      <c r="AK750" s="16"/>
      <c r="AL750" s="16">
        <f t="shared" si="23"/>
        <v>10000</v>
      </c>
      <c r="AM750" s="18" t="s">
        <v>1495</v>
      </c>
      <c r="AN750" s="18" t="s">
        <v>1495</v>
      </c>
      <c r="AO750" s="18" t="s">
        <v>3288</v>
      </c>
      <c r="AP750" s="18" t="s">
        <v>3288</v>
      </c>
      <c r="AQ750" s="18" t="s">
        <v>3288</v>
      </c>
      <c r="AR750" s="16">
        <v>140000</v>
      </c>
      <c r="AS750" s="16">
        <v>10000</v>
      </c>
      <c r="AT750" s="54"/>
    </row>
    <row r="751" spans="1:46" s="23" customFormat="1" ht="72" x14ac:dyDescent="0.2">
      <c r="A751" s="19" t="s">
        <v>52</v>
      </c>
      <c r="B751" s="19" t="s">
        <v>277</v>
      </c>
      <c r="C751" s="19" t="s">
        <v>276</v>
      </c>
      <c r="D751" s="19" t="s">
        <v>11</v>
      </c>
      <c r="E751" s="19" t="s">
        <v>454</v>
      </c>
      <c r="F751" s="28" t="s">
        <v>2320</v>
      </c>
      <c r="G751" s="19" t="s">
        <v>1050</v>
      </c>
      <c r="H751" s="18" t="s">
        <v>459</v>
      </c>
      <c r="I751" s="18" t="s">
        <v>268</v>
      </c>
      <c r="J751" s="17">
        <v>120000</v>
      </c>
      <c r="K751" s="35" t="s">
        <v>137</v>
      </c>
      <c r="L751" s="64"/>
      <c r="M751" s="64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9"/>
      <c r="AC751" s="19"/>
      <c r="AD751" s="16">
        <v>100000</v>
      </c>
      <c r="AE751" s="54" t="s">
        <v>3295</v>
      </c>
      <c r="AF751" s="20"/>
      <c r="AG751" s="20" t="s">
        <v>2456</v>
      </c>
      <c r="AH751" s="20" t="s">
        <v>1494</v>
      </c>
      <c r="AI751" s="20" t="s">
        <v>1571</v>
      </c>
      <c r="AJ751" s="16">
        <v>100000</v>
      </c>
      <c r="AK751" s="16"/>
      <c r="AL751" s="16">
        <f t="shared" si="23"/>
        <v>20000</v>
      </c>
      <c r="AM751" s="18" t="s">
        <v>1495</v>
      </c>
      <c r="AN751" s="18" t="s">
        <v>1495</v>
      </c>
      <c r="AO751" s="18" t="s">
        <v>3288</v>
      </c>
      <c r="AP751" s="18" t="s">
        <v>3288</v>
      </c>
      <c r="AQ751" s="18" t="s">
        <v>3288</v>
      </c>
      <c r="AR751" s="16">
        <v>100000</v>
      </c>
      <c r="AS751" s="16">
        <v>20000</v>
      </c>
      <c r="AT751" s="54"/>
    </row>
    <row r="752" spans="1:46" s="23" customFormat="1" ht="72" x14ac:dyDescent="0.2">
      <c r="A752" s="19" t="s">
        <v>52</v>
      </c>
      <c r="B752" s="19" t="s">
        <v>277</v>
      </c>
      <c r="C752" s="19" t="s">
        <v>276</v>
      </c>
      <c r="D752" s="19" t="s">
        <v>286</v>
      </c>
      <c r="E752" s="19" t="s">
        <v>454</v>
      </c>
      <c r="F752" s="28" t="s">
        <v>2321</v>
      </c>
      <c r="G752" s="19" t="s">
        <v>1051</v>
      </c>
      <c r="H752" s="18" t="s">
        <v>414</v>
      </c>
      <c r="I752" s="18" t="s">
        <v>271</v>
      </c>
      <c r="J752" s="17">
        <v>560000</v>
      </c>
      <c r="K752" s="35" t="s">
        <v>137</v>
      </c>
      <c r="L752" s="64"/>
      <c r="M752" s="64"/>
      <c r="N752" s="19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20" t="s">
        <v>3314</v>
      </c>
      <c r="AF752" s="20"/>
      <c r="AG752" s="20" t="s">
        <v>2456</v>
      </c>
      <c r="AH752" s="20" t="s">
        <v>1496</v>
      </c>
      <c r="AI752" s="19" t="s">
        <v>1568</v>
      </c>
      <c r="AJ752" s="16">
        <v>327440</v>
      </c>
      <c r="AK752" s="16"/>
      <c r="AL752" s="16">
        <f t="shared" si="23"/>
        <v>232560</v>
      </c>
      <c r="AM752" s="18"/>
      <c r="AN752" s="18"/>
      <c r="AO752" s="18"/>
      <c r="AP752" s="18"/>
      <c r="AQ752" s="18"/>
      <c r="AR752" s="16"/>
      <c r="AS752" s="16"/>
      <c r="AT752" s="20"/>
    </row>
    <row r="753" spans="1:46" s="23" customFormat="1" ht="90" x14ac:dyDescent="0.2">
      <c r="A753" s="19" t="s">
        <v>52</v>
      </c>
      <c r="B753" s="19" t="s">
        <v>277</v>
      </c>
      <c r="C753" s="19" t="s">
        <v>276</v>
      </c>
      <c r="D753" s="19" t="s">
        <v>286</v>
      </c>
      <c r="E753" s="19" t="s">
        <v>454</v>
      </c>
      <c r="F753" s="28" t="s">
        <v>2322</v>
      </c>
      <c r="G753" s="19" t="s">
        <v>1052</v>
      </c>
      <c r="H753" s="18" t="s">
        <v>387</v>
      </c>
      <c r="I753" s="18" t="s">
        <v>271</v>
      </c>
      <c r="J753" s="17">
        <v>149600</v>
      </c>
      <c r="K753" s="35" t="s">
        <v>137</v>
      </c>
      <c r="L753" s="64"/>
      <c r="M753" s="64"/>
      <c r="N753" s="19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36000</v>
      </c>
      <c r="X753" s="18" t="s">
        <v>1182</v>
      </c>
      <c r="Y753" s="18" t="s">
        <v>3312</v>
      </c>
      <c r="Z753" s="16">
        <v>36000</v>
      </c>
      <c r="AA753" s="19">
        <v>7014232091</v>
      </c>
      <c r="AB753" s="18" t="s">
        <v>3313</v>
      </c>
      <c r="AC753" s="18" t="s">
        <v>3313</v>
      </c>
      <c r="AD753" s="16">
        <v>36000</v>
      </c>
      <c r="AE753" s="20" t="s">
        <v>3314</v>
      </c>
      <c r="AF753" s="20"/>
      <c r="AG753" s="20" t="s">
        <v>2456</v>
      </c>
      <c r="AH753" s="20" t="s">
        <v>1496</v>
      </c>
      <c r="AI753" s="19" t="s">
        <v>1568</v>
      </c>
      <c r="AJ753" s="16">
        <v>100560</v>
      </c>
      <c r="AK753" s="16"/>
      <c r="AL753" s="16">
        <f t="shared" si="23"/>
        <v>49040</v>
      </c>
      <c r="AM753" s="18"/>
      <c r="AN753" s="18"/>
      <c r="AO753" s="18"/>
      <c r="AP753" s="18"/>
      <c r="AQ753" s="18"/>
      <c r="AR753" s="16"/>
      <c r="AS753" s="16"/>
      <c r="AT753" s="20"/>
    </row>
    <row r="754" spans="1:46" s="23" customFormat="1" ht="90" x14ac:dyDescent="0.2">
      <c r="A754" s="19" t="s">
        <v>52</v>
      </c>
      <c r="B754" s="19" t="s">
        <v>277</v>
      </c>
      <c r="C754" s="19" t="s">
        <v>276</v>
      </c>
      <c r="D754" s="19" t="s">
        <v>286</v>
      </c>
      <c r="E754" s="19" t="s">
        <v>454</v>
      </c>
      <c r="F754" s="28" t="s">
        <v>2323</v>
      </c>
      <c r="G754" s="19" t="s">
        <v>1053</v>
      </c>
      <c r="H754" s="18" t="s">
        <v>269</v>
      </c>
      <c r="I754" s="18" t="s">
        <v>271</v>
      </c>
      <c r="J754" s="17">
        <v>39200</v>
      </c>
      <c r="K754" s="35" t="s">
        <v>137</v>
      </c>
      <c r="L754" s="64"/>
      <c r="M754" s="64"/>
      <c r="N754" s="19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100560</v>
      </c>
      <c r="X754" s="18" t="s">
        <v>1182</v>
      </c>
      <c r="Y754" s="18" t="s">
        <v>3312</v>
      </c>
      <c r="Z754" s="16">
        <v>100560</v>
      </c>
      <c r="AA754" s="19">
        <v>7014232091</v>
      </c>
      <c r="AB754" s="18" t="s">
        <v>3313</v>
      </c>
      <c r="AC754" s="18" t="s">
        <v>3313</v>
      </c>
      <c r="AD754" s="16">
        <v>100560</v>
      </c>
      <c r="AE754" s="20" t="s">
        <v>3314</v>
      </c>
      <c r="AF754" s="20"/>
      <c r="AG754" s="20" t="s">
        <v>2456</v>
      </c>
      <c r="AH754" s="20" t="s">
        <v>1496</v>
      </c>
      <c r="AI754" s="19" t="s">
        <v>1568</v>
      </c>
      <c r="AJ754" s="16">
        <v>36000</v>
      </c>
      <c r="AK754" s="16"/>
      <c r="AL754" s="16">
        <f t="shared" si="23"/>
        <v>3200</v>
      </c>
      <c r="AM754" s="18"/>
      <c r="AN754" s="18"/>
      <c r="AO754" s="18"/>
      <c r="AP754" s="18"/>
      <c r="AQ754" s="18"/>
      <c r="AR754" s="16"/>
      <c r="AS754" s="16"/>
      <c r="AT754" s="20"/>
    </row>
    <row r="755" spans="1:46" s="23" customFormat="1" ht="72" hidden="1" x14ac:dyDescent="0.2">
      <c r="A755" s="19" t="s">
        <v>52</v>
      </c>
      <c r="B755" s="19" t="s">
        <v>277</v>
      </c>
      <c r="C755" s="19" t="s">
        <v>276</v>
      </c>
      <c r="D755" s="19" t="s">
        <v>13</v>
      </c>
      <c r="E755" s="19" t="s">
        <v>454</v>
      </c>
      <c r="F755" s="28" t="s">
        <v>2324</v>
      </c>
      <c r="G755" s="19" t="s">
        <v>1054</v>
      </c>
      <c r="H755" s="18" t="s">
        <v>414</v>
      </c>
      <c r="I755" s="18" t="s">
        <v>274</v>
      </c>
      <c r="J755" s="17">
        <v>105000</v>
      </c>
      <c r="K755" s="64"/>
      <c r="L755" s="64"/>
      <c r="M755" s="35" t="s">
        <v>137</v>
      </c>
      <c r="N755" s="19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/>
      <c r="AB755" s="18"/>
      <c r="AC755" s="18"/>
      <c r="AD755" s="16">
        <v>104930</v>
      </c>
      <c r="AE755" s="20" t="s">
        <v>3295</v>
      </c>
      <c r="AF755" s="20" t="s">
        <v>3472</v>
      </c>
      <c r="AG755" s="19" t="s">
        <v>3467</v>
      </c>
      <c r="AH755" s="20" t="s">
        <v>1496</v>
      </c>
      <c r="AI755" s="19" t="s">
        <v>1568</v>
      </c>
      <c r="AJ755" s="16"/>
      <c r="AK755" s="16"/>
      <c r="AL755" s="16">
        <f t="shared" si="23"/>
        <v>105000</v>
      </c>
      <c r="AM755" s="18" t="s">
        <v>1495</v>
      </c>
      <c r="AN755" s="18" t="s">
        <v>1495</v>
      </c>
      <c r="AO755" s="18" t="s">
        <v>3288</v>
      </c>
      <c r="AP755" s="18" t="s">
        <v>3288</v>
      </c>
      <c r="AQ755" s="18" t="s">
        <v>3288</v>
      </c>
      <c r="AR755" s="16">
        <v>104930</v>
      </c>
      <c r="AS755" s="19">
        <v>70</v>
      </c>
      <c r="AT755" s="19"/>
    </row>
    <row r="756" spans="1:46" s="23" customFormat="1" ht="72" hidden="1" x14ac:dyDescent="0.2">
      <c r="A756" s="19" t="s">
        <v>52</v>
      </c>
      <c r="B756" s="19" t="s">
        <v>277</v>
      </c>
      <c r="C756" s="19" t="s">
        <v>276</v>
      </c>
      <c r="D756" s="19" t="s">
        <v>13</v>
      </c>
      <c r="E756" s="19" t="s">
        <v>454</v>
      </c>
      <c r="F756" s="28" t="s">
        <v>2325</v>
      </c>
      <c r="G756" s="19" t="s">
        <v>1055</v>
      </c>
      <c r="H756" s="18" t="s">
        <v>317</v>
      </c>
      <c r="I756" s="18" t="s">
        <v>271</v>
      </c>
      <c r="J756" s="17">
        <v>40000</v>
      </c>
      <c r="K756" s="64"/>
      <c r="L756" s="64"/>
      <c r="M756" s="35" t="s">
        <v>137</v>
      </c>
      <c r="N756" s="19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/>
      <c r="AB756" s="18"/>
      <c r="AC756" s="18"/>
      <c r="AD756" s="16">
        <v>39500</v>
      </c>
      <c r="AE756" s="20" t="s">
        <v>3295</v>
      </c>
      <c r="AF756" s="20" t="s">
        <v>3472</v>
      </c>
      <c r="AG756" s="19" t="s">
        <v>3467</v>
      </c>
      <c r="AH756" s="20" t="s">
        <v>1496</v>
      </c>
      <c r="AI756" s="19" t="s">
        <v>1568</v>
      </c>
      <c r="AJ756" s="16"/>
      <c r="AK756" s="16"/>
      <c r="AL756" s="16">
        <f t="shared" si="23"/>
        <v>40000</v>
      </c>
      <c r="AM756" s="18" t="s">
        <v>1495</v>
      </c>
      <c r="AN756" s="18" t="s">
        <v>1495</v>
      </c>
      <c r="AO756" s="18" t="s">
        <v>3288</v>
      </c>
      <c r="AP756" s="18" t="s">
        <v>3288</v>
      </c>
      <c r="AQ756" s="18" t="s">
        <v>3288</v>
      </c>
      <c r="AR756" s="16">
        <v>39500</v>
      </c>
      <c r="AS756" s="19">
        <v>500</v>
      </c>
      <c r="AT756" s="19"/>
    </row>
    <row r="757" spans="1:46" s="23" customFormat="1" ht="72" hidden="1" x14ac:dyDescent="0.2">
      <c r="A757" s="19" t="s">
        <v>52</v>
      </c>
      <c r="B757" s="19" t="s">
        <v>277</v>
      </c>
      <c r="C757" s="19" t="s">
        <v>276</v>
      </c>
      <c r="D757" s="19" t="s">
        <v>13</v>
      </c>
      <c r="E757" s="19" t="s">
        <v>454</v>
      </c>
      <c r="F757" s="28" t="s">
        <v>2326</v>
      </c>
      <c r="G757" s="19" t="s">
        <v>1056</v>
      </c>
      <c r="H757" s="18" t="s">
        <v>269</v>
      </c>
      <c r="I757" s="18" t="s">
        <v>274</v>
      </c>
      <c r="J757" s="17">
        <v>50000</v>
      </c>
      <c r="K757" s="64"/>
      <c r="L757" s="64"/>
      <c r="M757" s="35" t="s">
        <v>137</v>
      </c>
      <c r="N757" s="19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/>
      <c r="AB757" s="18"/>
      <c r="AC757" s="18"/>
      <c r="AD757" s="16">
        <v>49980</v>
      </c>
      <c r="AE757" s="20" t="s">
        <v>3295</v>
      </c>
      <c r="AF757" s="20" t="s">
        <v>3472</v>
      </c>
      <c r="AG757" s="19" t="s">
        <v>3467</v>
      </c>
      <c r="AH757" s="20" t="s">
        <v>1496</v>
      </c>
      <c r="AI757" s="19" t="s">
        <v>1568</v>
      </c>
      <c r="AJ757" s="16"/>
      <c r="AK757" s="16"/>
      <c r="AL757" s="16">
        <f t="shared" si="23"/>
        <v>50000</v>
      </c>
      <c r="AM757" s="18" t="s">
        <v>1495</v>
      </c>
      <c r="AN757" s="18" t="s">
        <v>1495</v>
      </c>
      <c r="AO757" s="18" t="s">
        <v>3288</v>
      </c>
      <c r="AP757" s="18" t="s">
        <v>3288</v>
      </c>
      <c r="AQ757" s="18" t="s">
        <v>3288</v>
      </c>
      <c r="AR757" s="16">
        <v>49980</v>
      </c>
      <c r="AS757" s="19">
        <v>20</v>
      </c>
      <c r="AT757" s="19"/>
    </row>
    <row r="758" spans="1:46" s="23" customFormat="1" ht="72" hidden="1" x14ac:dyDescent="0.2">
      <c r="A758" s="19" t="s">
        <v>52</v>
      </c>
      <c r="B758" s="19" t="s">
        <v>277</v>
      </c>
      <c r="C758" s="19" t="s">
        <v>276</v>
      </c>
      <c r="D758" s="19" t="s">
        <v>28</v>
      </c>
      <c r="E758" s="19" t="s">
        <v>454</v>
      </c>
      <c r="F758" s="28" t="s">
        <v>2327</v>
      </c>
      <c r="G758" s="19" t="s">
        <v>1057</v>
      </c>
      <c r="H758" s="18" t="s">
        <v>270</v>
      </c>
      <c r="I758" s="18" t="s">
        <v>271</v>
      </c>
      <c r="J758" s="17">
        <v>7000</v>
      </c>
      <c r="K758" s="64"/>
      <c r="L758" s="64"/>
      <c r="M758" s="35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20" t="s">
        <v>3332</v>
      </c>
      <c r="AF758" s="19" t="s">
        <v>2457</v>
      </c>
      <c r="AG758" s="19" t="s">
        <v>2457</v>
      </c>
      <c r="AH758" s="20" t="s">
        <v>1498</v>
      </c>
      <c r="AI758" s="19" t="s">
        <v>1571</v>
      </c>
      <c r="AJ758" s="16"/>
      <c r="AK758" s="16">
        <v>7000</v>
      </c>
      <c r="AL758" s="16">
        <f t="shared" si="23"/>
        <v>0</v>
      </c>
      <c r="AM758" s="18"/>
      <c r="AN758" s="18"/>
      <c r="AO758" s="18"/>
      <c r="AP758" s="18"/>
      <c r="AQ758" s="18"/>
      <c r="AR758" s="15"/>
      <c r="AS758" s="19"/>
      <c r="AT758" s="19"/>
    </row>
    <row r="759" spans="1:46" s="23" customFormat="1" ht="72" hidden="1" x14ac:dyDescent="0.2">
      <c r="A759" s="19" t="s">
        <v>52</v>
      </c>
      <c r="B759" s="19" t="s">
        <v>277</v>
      </c>
      <c r="C759" s="19" t="s">
        <v>276</v>
      </c>
      <c r="D759" s="19" t="s">
        <v>28</v>
      </c>
      <c r="E759" s="19" t="s">
        <v>454</v>
      </c>
      <c r="F759" s="28" t="s">
        <v>2328</v>
      </c>
      <c r="G759" s="19" t="s">
        <v>1058</v>
      </c>
      <c r="H759" s="18" t="s">
        <v>270</v>
      </c>
      <c r="I759" s="18" t="s">
        <v>271</v>
      </c>
      <c r="J759" s="17">
        <v>8500</v>
      </c>
      <c r="K759" s="64"/>
      <c r="L759" s="64"/>
      <c r="M759" s="35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20" t="s">
        <v>3332</v>
      </c>
      <c r="AF759" s="19" t="s">
        <v>2457</v>
      </c>
      <c r="AG759" s="19" t="s">
        <v>2457</v>
      </c>
      <c r="AH759" s="20" t="s">
        <v>1498</v>
      </c>
      <c r="AI759" s="19" t="s">
        <v>1571</v>
      </c>
      <c r="AJ759" s="16"/>
      <c r="AK759" s="16">
        <v>8500</v>
      </c>
      <c r="AL759" s="16">
        <f t="shared" si="23"/>
        <v>0</v>
      </c>
      <c r="AM759" s="18"/>
      <c r="AN759" s="18"/>
      <c r="AO759" s="18"/>
      <c r="AP759" s="18"/>
      <c r="AQ759" s="18"/>
      <c r="AR759" s="15"/>
      <c r="AS759" s="19"/>
      <c r="AT759" s="19"/>
    </row>
    <row r="760" spans="1:46" s="23" customFormat="1" ht="72" hidden="1" x14ac:dyDescent="0.2">
      <c r="A760" s="19" t="s">
        <v>52</v>
      </c>
      <c r="B760" s="19" t="s">
        <v>277</v>
      </c>
      <c r="C760" s="19" t="s">
        <v>276</v>
      </c>
      <c r="D760" s="19" t="s">
        <v>33</v>
      </c>
      <c r="E760" s="19" t="s">
        <v>454</v>
      </c>
      <c r="F760" s="28" t="s">
        <v>2329</v>
      </c>
      <c r="G760" s="19" t="s">
        <v>1059</v>
      </c>
      <c r="H760" s="18" t="s">
        <v>402</v>
      </c>
      <c r="I760" s="18" t="s">
        <v>274</v>
      </c>
      <c r="J760" s="17">
        <v>250000</v>
      </c>
      <c r="K760" s="64"/>
      <c r="L760" s="64"/>
      <c r="M760" s="35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20" t="s">
        <v>3314</v>
      </c>
      <c r="AF760" s="20"/>
      <c r="AG760" s="20" t="s">
        <v>2456</v>
      </c>
      <c r="AH760" s="20" t="s">
        <v>1498</v>
      </c>
      <c r="AI760" s="19" t="s">
        <v>1571</v>
      </c>
      <c r="AJ760" s="17">
        <v>250000</v>
      </c>
      <c r="AK760" s="16"/>
      <c r="AL760" s="16">
        <f t="shared" si="23"/>
        <v>0</v>
      </c>
      <c r="AM760" s="18"/>
      <c r="AN760" s="18"/>
      <c r="AO760" s="18"/>
      <c r="AP760" s="18"/>
      <c r="AQ760" s="18"/>
      <c r="AR760" s="15"/>
      <c r="AS760" s="19">
        <v>0</v>
      </c>
      <c r="AT760" s="19"/>
    </row>
    <row r="761" spans="1:46" s="23" customFormat="1" ht="72" hidden="1" x14ac:dyDescent="0.2">
      <c r="A761" s="19" t="s">
        <v>52</v>
      </c>
      <c r="B761" s="19" t="s">
        <v>277</v>
      </c>
      <c r="C761" s="19" t="s">
        <v>17</v>
      </c>
      <c r="D761" s="19" t="s">
        <v>34</v>
      </c>
      <c r="E761" s="19" t="s">
        <v>454</v>
      </c>
      <c r="F761" s="28" t="s">
        <v>2330</v>
      </c>
      <c r="G761" s="19" t="s">
        <v>1138</v>
      </c>
      <c r="H761" s="18" t="s">
        <v>270</v>
      </c>
      <c r="I761" s="18" t="s">
        <v>1119</v>
      </c>
      <c r="J761" s="17">
        <v>16000000</v>
      </c>
      <c r="K761" s="35" t="s">
        <v>137</v>
      </c>
      <c r="L761" s="64"/>
      <c r="M761" s="64"/>
      <c r="N761" s="19" t="s">
        <v>3340</v>
      </c>
      <c r="O761" s="19"/>
      <c r="P761" s="19"/>
      <c r="Q761" s="19"/>
      <c r="R761" s="19"/>
      <c r="S761" s="19" t="s">
        <v>78</v>
      </c>
      <c r="T761" s="19"/>
      <c r="U761" s="19"/>
      <c r="V761" s="19"/>
      <c r="W761" s="19"/>
      <c r="X761" s="18" t="s">
        <v>3341</v>
      </c>
      <c r="Y761" s="46"/>
      <c r="Z761" s="19"/>
      <c r="AA761" s="19"/>
      <c r="AB761" s="19"/>
      <c r="AC761" s="19"/>
      <c r="AD761" s="19"/>
      <c r="AE761" s="20" t="s">
        <v>3342</v>
      </c>
      <c r="AF761" s="20" t="s">
        <v>1571</v>
      </c>
      <c r="AG761" s="19" t="s">
        <v>3467</v>
      </c>
      <c r="AH761" s="20" t="s">
        <v>1499</v>
      </c>
      <c r="AI761" s="20" t="s">
        <v>1568</v>
      </c>
      <c r="AJ761" s="16"/>
      <c r="AK761" s="16"/>
      <c r="AL761" s="16">
        <f t="shared" si="23"/>
        <v>16000000</v>
      </c>
      <c r="AM761" s="18" t="s">
        <v>3288</v>
      </c>
      <c r="AN761" s="18" t="s">
        <v>3288</v>
      </c>
      <c r="AO761" s="18" t="s">
        <v>3288</v>
      </c>
      <c r="AP761" s="18" t="s">
        <v>3288</v>
      </c>
      <c r="AQ761" s="18" t="s">
        <v>3288</v>
      </c>
      <c r="AR761" s="19"/>
      <c r="AS761" s="19"/>
      <c r="AT761" s="19"/>
    </row>
    <row r="762" spans="1:46" s="23" customFormat="1" ht="72" hidden="1" x14ac:dyDescent="0.2">
      <c r="A762" s="19" t="s">
        <v>52</v>
      </c>
      <c r="B762" s="19" t="s">
        <v>277</v>
      </c>
      <c r="C762" s="19" t="s">
        <v>17</v>
      </c>
      <c r="D762" s="19" t="s">
        <v>34</v>
      </c>
      <c r="E762" s="19" t="s">
        <v>454</v>
      </c>
      <c r="F762" s="28" t="s">
        <v>2331</v>
      </c>
      <c r="G762" s="19" t="s">
        <v>1139</v>
      </c>
      <c r="H762" s="18" t="s">
        <v>270</v>
      </c>
      <c r="I762" s="18" t="s">
        <v>1122</v>
      </c>
      <c r="J762" s="17">
        <v>1800000</v>
      </c>
      <c r="K762" s="35" t="s">
        <v>137</v>
      </c>
      <c r="L762" s="64"/>
      <c r="M762" s="64"/>
      <c r="N762" s="19" t="s">
        <v>3343</v>
      </c>
      <c r="O762" s="19"/>
      <c r="P762" s="19"/>
      <c r="Q762" s="19"/>
      <c r="R762" s="19"/>
      <c r="S762" s="19" t="s">
        <v>78</v>
      </c>
      <c r="T762" s="19"/>
      <c r="U762" s="19"/>
      <c r="V762" s="19"/>
      <c r="W762" s="19"/>
      <c r="X762" s="18" t="s">
        <v>1261</v>
      </c>
      <c r="Y762" s="46"/>
      <c r="Z762" s="19"/>
      <c r="AA762" s="19"/>
      <c r="AB762" s="19"/>
      <c r="AC762" s="19"/>
      <c r="AD762" s="19"/>
      <c r="AE762" s="20" t="s">
        <v>3344</v>
      </c>
      <c r="AF762" s="20" t="s">
        <v>3479</v>
      </c>
      <c r="AG762" s="19" t="s">
        <v>3467</v>
      </c>
      <c r="AH762" s="20" t="s">
        <v>1500</v>
      </c>
      <c r="AI762" s="20" t="s">
        <v>1568</v>
      </c>
      <c r="AJ762" s="16"/>
      <c r="AK762" s="16"/>
      <c r="AL762" s="16">
        <f t="shared" si="23"/>
        <v>1800000</v>
      </c>
      <c r="AM762" s="18" t="s">
        <v>3288</v>
      </c>
      <c r="AN762" s="18" t="s">
        <v>3288</v>
      </c>
      <c r="AO762" s="18" t="s">
        <v>3288</v>
      </c>
      <c r="AP762" s="18" t="s">
        <v>3288</v>
      </c>
      <c r="AQ762" s="18" t="s">
        <v>3288</v>
      </c>
      <c r="AR762" s="19"/>
      <c r="AS762" s="19"/>
      <c r="AT762" s="19"/>
    </row>
    <row r="763" spans="1:46" s="23" customFormat="1" ht="72" hidden="1" x14ac:dyDescent="0.2">
      <c r="A763" s="19" t="s">
        <v>52</v>
      </c>
      <c r="B763" s="19" t="s">
        <v>277</v>
      </c>
      <c r="C763" s="19" t="s">
        <v>17</v>
      </c>
      <c r="D763" s="19" t="s">
        <v>34</v>
      </c>
      <c r="E763" s="19" t="s">
        <v>454</v>
      </c>
      <c r="F763" s="28" t="s">
        <v>2332</v>
      </c>
      <c r="G763" s="19" t="s">
        <v>1140</v>
      </c>
      <c r="H763" s="18" t="s">
        <v>270</v>
      </c>
      <c r="I763" s="18" t="s">
        <v>1119</v>
      </c>
      <c r="J763" s="17">
        <v>9000000</v>
      </c>
      <c r="K763" s="35" t="s">
        <v>137</v>
      </c>
      <c r="L763" s="64"/>
      <c r="M763" s="64"/>
      <c r="N763" s="19" t="s">
        <v>3345</v>
      </c>
      <c r="O763" s="19"/>
      <c r="P763" s="19"/>
      <c r="Q763" s="19"/>
      <c r="R763" s="19"/>
      <c r="S763" s="19" t="s">
        <v>78</v>
      </c>
      <c r="T763" s="19"/>
      <c r="U763" s="19"/>
      <c r="V763" s="19"/>
      <c r="W763" s="19"/>
      <c r="X763" s="18" t="s">
        <v>3346</v>
      </c>
      <c r="Y763" s="46"/>
      <c r="Z763" s="19"/>
      <c r="AA763" s="19"/>
      <c r="AB763" s="19"/>
      <c r="AC763" s="19"/>
      <c r="AD763" s="19"/>
      <c r="AE763" s="20" t="s">
        <v>3347</v>
      </c>
      <c r="AF763" s="20" t="s">
        <v>3480</v>
      </c>
      <c r="AG763" s="19" t="s">
        <v>3467</v>
      </c>
      <c r="AH763" s="20" t="s">
        <v>1500</v>
      </c>
      <c r="AI763" s="20" t="s">
        <v>1568</v>
      </c>
      <c r="AJ763" s="16"/>
      <c r="AK763" s="16"/>
      <c r="AL763" s="16">
        <f t="shared" si="23"/>
        <v>9000000</v>
      </c>
      <c r="AM763" s="18" t="s">
        <v>3288</v>
      </c>
      <c r="AN763" s="18" t="s">
        <v>3288</v>
      </c>
      <c r="AO763" s="18" t="s">
        <v>3288</v>
      </c>
      <c r="AP763" s="18" t="s">
        <v>3288</v>
      </c>
      <c r="AQ763" s="18" t="s">
        <v>3288</v>
      </c>
      <c r="AR763" s="19"/>
      <c r="AS763" s="19"/>
      <c r="AT763" s="19"/>
    </row>
    <row r="764" spans="1:46" s="23" customFormat="1" ht="72" hidden="1" x14ac:dyDescent="0.2">
      <c r="A764" s="19" t="s">
        <v>53</v>
      </c>
      <c r="B764" s="19" t="s">
        <v>277</v>
      </c>
      <c r="C764" s="19" t="s">
        <v>276</v>
      </c>
      <c r="D764" s="19" t="s">
        <v>11</v>
      </c>
      <c r="E764" s="19" t="s">
        <v>454</v>
      </c>
      <c r="F764" s="28" t="s">
        <v>2333</v>
      </c>
      <c r="G764" s="19" t="s">
        <v>1060</v>
      </c>
      <c r="H764" s="18" t="s">
        <v>270</v>
      </c>
      <c r="I764" s="18" t="s">
        <v>271</v>
      </c>
      <c r="J764" s="17">
        <v>20600</v>
      </c>
      <c r="K764" s="64"/>
      <c r="L764" s="64"/>
      <c r="M764" s="35" t="s">
        <v>137</v>
      </c>
      <c r="N764" s="19"/>
      <c r="O764" s="19"/>
      <c r="P764" s="19"/>
      <c r="Q764" s="19" t="s">
        <v>1501</v>
      </c>
      <c r="R764" s="19" t="s">
        <v>1502</v>
      </c>
      <c r="S764" s="19"/>
      <c r="T764" s="19"/>
      <c r="U764" s="19"/>
      <c r="V764" s="19"/>
      <c r="W764" s="19"/>
      <c r="X764" s="18"/>
      <c r="Y764" s="46"/>
      <c r="Z764" s="19"/>
      <c r="AA764" s="19"/>
      <c r="AB764" s="19"/>
      <c r="AC764" s="19"/>
      <c r="AD764" s="19"/>
      <c r="AE764" s="57" t="s">
        <v>1503</v>
      </c>
      <c r="AF764" s="57" t="s">
        <v>3453</v>
      </c>
      <c r="AG764" s="19" t="s">
        <v>3467</v>
      </c>
      <c r="AH764" s="57" t="s">
        <v>1503</v>
      </c>
      <c r="AI764" s="19" t="s">
        <v>1569</v>
      </c>
      <c r="AJ764" s="16"/>
      <c r="AK764" s="16"/>
      <c r="AL764" s="16">
        <f t="shared" si="23"/>
        <v>20600</v>
      </c>
      <c r="AM764" s="43" t="s">
        <v>2449</v>
      </c>
      <c r="AN764" s="43" t="s">
        <v>2449</v>
      </c>
      <c r="AO764" s="18" t="s">
        <v>2450</v>
      </c>
      <c r="AP764" s="18" t="s">
        <v>2450</v>
      </c>
      <c r="AQ764" s="19"/>
      <c r="AR764" s="19"/>
      <c r="AS764" s="19"/>
      <c r="AT764" s="19"/>
    </row>
    <row r="765" spans="1:46" s="23" customFormat="1" ht="72" hidden="1" x14ac:dyDescent="0.2">
      <c r="A765" s="19" t="s">
        <v>53</v>
      </c>
      <c r="B765" s="19" t="s">
        <v>277</v>
      </c>
      <c r="C765" s="19" t="s">
        <v>276</v>
      </c>
      <c r="D765" s="19" t="s">
        <v>11</v>
      </c>
      <c r="E765" s="19" t="s">
        <v>454</v>
      </c>
      <c r="F765" s="28" t="s">
        <v>2334</v>
      </c>
      <c r="G765" s="19" t="s">
        <v>1061</v>
      </c>
      <c r="H765" s="18" t="s">
        <v>269</v>
      </c>
      <c r="I765" s="18" t="s">
        <v>271</v>
      </c>
      <c r="J765" s="17">
        <v>56000</v>
      </c>
      <c r="K765" s="64"/>
      <c r="L765" s="64"/>
      <c r="M765" s="35" t="s">
        <v>137</v>
      </c>
      <c r="N765" s="19"/>
      <c r="O765" s="19"/>
      <c r="P765" s="19"/>
      <c r="Q765" s="19" t="s">
        <v>1504</v>
      </c>
      <c r="R765" s="19" t="s">
        <v>1502</v>
      </c>
      <c r="S765" s="19"/>
      <c r="T765" s="19"/>
      <c r="U765" s="19"/>
      <c r="V765" s="19"/>
      <c r="W765" s="19"/>
      <c r="X765" s="18"/>
      <c r="Y765" s="46"/>
      <c r="Z765" s="19"/>
      <c r="AA765" s="19"/>
      <c r="AB765" s="19"/>
      <c r="AC765" s="19"/>
      <c r="AD765" s="19"/>
      <c r="AE765" s="57" t="s">
        <v>1503</v>
      </c>
      <c r="AF765" s="57" t="s">
        <v>3453</v>
      </c>
      <c r="AG765" s="19" t="s">
        <v>3467</v>
      </c>
      <c r="AH765" s="57" t="s">
        <v>1503</v>
      </c>
      <c r="AI765" s="19" t="s">
        <v>1569</v>
      </c>
      <c r="AJ765" s="16"/>
      <c r="AK765" s="16"/>
      <c r="AL765" s="16">
        <f t="shared" si="23"/>
        <v>56000</v>
      </c>
      <c r="AM765" s="43" t="s">
        <v>2449</v>
      </c>
      <c r="AN765" s="43" t="s">
        <v>2449</v>
      </c>
      <c r="AO765" s="18" t="s">
        <v>2450</v>
      </c>
      <c r="AP765" s="18" t="s">
        <v>2450</v>
      </c>
      <c r="AQ765" s="19"/>
      <c r="AR765" s="19"/>
      <c r="AS765" s="19"/>
      <c r="AT765" s="19"/>
    </row>
    <row r="766" spans="1:46" s="23" customFormat="1" ht="72" hidden="1" x14ac:dyDescent="0.2">
      <c r="A766" s="19" t="s">
        <v>53</v>
      </c>
      <c r="B766" s="19" t="s">
        <v>277</v>
      </c>
      <c r="C766" s="19" t="s">
        <v>276</v>
      </c>
      <c r="D766" s="19" t="s">
        <v>11</v>
      </c>
      <c r="E766" s="19" t="s">
        <v>454</v>
      </c>
      <c r="F766" s="28" t="s">
        <v>2335</v>
      </c>
      <c r="G766" s="19" t="s">
        <v>1062</v>
      </c>
      <c r="H766" s="18" t="s">
        <v>270</v>
      </c>
      <c r="I766" s="18" t="s">
        <v>271</v>
      </c>
      <c r="J766" s="17">
        <v>25000</v>
      </c>
      <c r="K766" s="64"/>
      <c r="L766" s="64"/>
      <c r="M766" s="35" t="s">
        <v>137</v>
      </c>
      <c r="N766" s="19"/>
      <c r="O766" s="19"/>
      <c r="P766" s="19"/>
      <c r="Q766" s="19" t="s">
        <v>1504</v>
      </c>
      <c r="R766" s="19" t="s">
        <v>1502</v>
      </c>
      <c r="S766" s="19"/>
      <c r="T766" s="19"/>
      <c r="U766" s="19"/>
      <c r="V766" s="19"/>
      <c r="W766" s="19"/>
      <c r="X766" s="18"/>
      <c r="Y766" s="46"/>
      <c r="Z766" s="19"/>
      <c r="AA766" s="19"/>
      <c r="AB766" s="19"/>
      <c r="AC766" s="19"/>
      <c r="AD766" s="19"/>
      <c r="AE766" s="57" t="s">
        <v>1503</v>
      </c>
      <c r="AF766" s="57" t="s">
        <v>3453</v>
      </c>
      <c r="AG766" s="19" t="s">
        <v>3467</v>
      </c>
      <c r="AH766" s="57" t="s">
        <v>1503</v>
      </c>
      <c r="AI766" s="19" t="s">
        <v>1569</v>
      </c>
      <c r="AJ766" s="16"/>
      <c r="AK766" s="16"/>
      <c r="AL766" s="16">
        <f t="shared" si="23"/>
        <v>25000</v>
      </c>
      <c r="AM766" s="43" t="s">
        <v>2449</v>
      </c>
      <c r="AN766" s="43" t="s">
        <v>2449</v>
      </c>
      <c r="AO766" s="18" t="s">
        <v>2450</v>
      </c>
      <c r="AP766" s="18" t="s">
        <v>2450</v>
      </c>
      <c r="AQ766" s="19"/>
      <c r="AR766" s="19"/>
      <c r="AS766" s="19"/>
      <c r="AT766" s="19"/>
    </row>
    <row r="767" spans="1:46" s="23" customFormat="1" ht="72" hidden="1" x14ac:dyDescent="0.2">
      <c r="A767" s="19" t="s">
        <v>53</v>
      </c>
      <c r="B767" s="19" t="s">
        <v>277</v>
      </c>
      <c r="C767" s="19" t="s">
        <v>276</v>
      </c>
      <c r="D767" s="19" t="s">
        <v>11</v>
      </c>
      <c r="E767" s="19" t="s">
        <v>454</v>
      </c>
      <c r="F767" s="28" t="s">
        <v>2336</v>
      </c>
      <c r="G767" s="19" t="s">
        <v>1063</v>
      </c>
      <c r="H767" s="18" t="s">
        <v>270</v>
      </c>
      <c r="I767" s="18" t="s">
        <v>273</v>
      </c>
      <c r="J767" s="17">
        <v>4000</v>
      </c>
      <c r="K767" s="64"/>
      <c r="L767" s="64"/>
      <c r="M767" s="35" t="s">
        <v>137</v>
      </c>
      <c r="N767" s="19"/>
      <c r="O767" s="19"/>
      <c r="P767" s="19"/>
      <c r="Q767" s="19" t="s">
        <v>1504</v>
      </c>
      <c r="R767" s="19" t="s">
        <v>1502</v>
      </c>
      <c r="S767" s="19"/>
      <c r="T767" s="19"/>
      <c r="U767" s="19"/>
      <c r="V767" s="19"/>
      <c r="W767" s="19"/>
      <c r="X767" s="18"/>
      <c r="Y767" s="46"/>
      <c r="Z767" s="19"/>
      <c r="AA767" s="19"/>
      <c r="AB767" s="19"/>
      <c r="AC767" s="19"/>
      <c r="AD767" s="19"/>
      <c r="AE767" s="57" t="s">
        <v>1503</v>
      </c>
      <c r="AF767" s="57" t="s">
        <v>3453</v>
      </c>
      <c r="AG767" s="19" t="s">
        <v>3467</v>
      </c>
      <c r="AH767" s="57" t="s">
        <v>1503</v>
      </c>
      <c r="AI767" s="19" t="s">
        <v>1569</v>
      </c>
      <c r="AJ767" s="16"/>
      <c r="AK767" s="16"/>
      <c r="AL767" s="16">
        <f t="shared" si="23"/>
        <v>4000</v>
      </c>
      <c r="AM767" s="43" t="s">
        <v>2449</v>
      </c>
      <c r="AN767" s="43" t="s">
        <v>2449</v>
      </c>
      <c r="AO767" s="18" t="s">
        <v>2450</v>
      </c>
      <c r="AP767" s="18" t="s">
        <v>2450</v>
      </c>
      <c r="AQ767" s="19"/>
      <c r="AR767" s="19"/>
      <c r="AS767" s="19"/>
      <c r="AT767" s="19"/>
    </row>
    <row r="768" spans="1:46" s="23" customFormat="1" ht="72" hidden="1" x14ac:dyDescent="0.2">
      <c r="A768" s="19" t="s">
        <v>53</v>
      </c>
      <c r="B768" s="19" t="s">
        <v>277</v>
      </c>
      <c r="C768" s="19" t="s">
        <v>276</v>
      </c>
      <c r="D768" s="19" t="s">
        <v>11</v>
      </c>
      <c r="E768" s="19" t="s">
        <v>454</v>
      </c>
      <c r="F768" s="28" t="s">
        <v>2337</v>
      </c>
      <c r="G768" s="19" t="s">
        <v>1064</v>
      </c>
      <c r="H768" s="18" t="s">
        <v>317</v>
      </c>
      <c r="I768" s="18" t="s">
        <v>273</v>
      </c>
      <c r="J768" s="17">
        <v>35000</v>
      </c>
      <c r="K768" s="64"/>
      <c r="L768" s="64"/>
      <c r="M768" s="35" t="s">
        <v>137</v>
      </c>
      <c r="N768" s="19"/>
      <c r="O768" s="19"/>
      <c r="P768" s="19"/>
      <c r="Q768" s="19" t="s">
        <v>1504</v>
      </c>
      <c r="R768" s="19" t="s">
        <v>1502</v>
      </c>
      <c r="S768" s="19"/>
      <c r="T768" s="19"/>
      <c r="U768" s="19"/>
      <c r="V768" s="19"/>
      <c r="W768" s="19"/>
      <c r="X768" s="18"/>
      <c r="Y768" s="46"/>
      <c r="Z768" s="19"/>
      <c r="AA768" s="19"/>
      <c r="AB768" s="19"/>
      <c r="AC768" s="19"/>
      <c r="AD768" s="19"/>
      <c r="AE768" s="57" t="s">
        <v>1503</v>
      </c>
      <c r="AF768" s="57" t="s">
        <v>3453</v>
      </c>
      <c r="AG768" s="19" t="s">
        <v>3467</v>
      </c>
      <c r="AH768" s="57" t="s">
        <v>1503</v>
      </c>
      <c r="AI768" s="19" t="s">
        <v>1569</v>
      </c>
      <c r="AJ768" s="16"/>
      <c r="AK768" s="16"/>
      <c r="AL768" s="16">
        <f t="shared" si="23"/>
        <v>35000</v>
      </c>
      <c r="AM768" s="43" t="s">
        <v>2449</v>
      </c>
      <c r="AN768" s="43" t="s">
        <v>2449</v>
      </c>
      <c r="AO768" s="18" t="s">
        <v>2450</v>
      </c>
      <c r="AP768" s="18" t="s">
        <v>2450</v>
      </c>
      <c r="AQ768" s="19"/>
      <c r="AR768" s="19"/>
      <c r="AS768" s="19"/>
      <c r="AT768" s="19"/>
    </row>
    <row r="769" spans="1:46" s="23" customFormat="1" ht="72" hidden="1" x14ac:dyDescent="0.2">
      <c r="A769" s="19" t="s">
        <v>53</v>
      </c>
      <c r="B769" s="19" t="s">
        <v>277</v>
      </c>
      <c r="C769" s="19" t="s">
        <v>276</v>
      </c>
      <c r="D769" s="19" t="s">
        <v>11</v>
      </c>
      <c r="E769" s="19" t="s">
        <v>454</v>
      </c>
      <c r="F769" s="28" t="s">
        <v>2338</v>
      </c>
      <c r="G769" s="19" t="s">
        <v>1065</v>
      </c>
      <c r="H769" s="18" t="s">
        <v>1066</v>
      </c>
      <c r="I769" s="18" t="s">
        <v>268</v>
      </c>
      <c r="J769" s="17">
        <v>497500</v>
      </c>
      <c r="K769" s="64"/>
      <c r="L769" s="64"/>
      <c r="M769" s="35" t="s">
        <v>137</v>
      </c>
      <c r="N769" s="19"/>
      <c r="O769" s="19"/>
      <c r="P769" s="19"/>
      <c r="Q769" s="19" t="s">
        <v>1505</v>
      </c>
      <c r="R769" s="19" t="s">
        <v>1502</v>
      </c>
      <c r="S769" s="19"/>
      <c r="T769" s="19"/>
      <c r="U769" s="19"/>
      <c r="V769" s="19"/>
      <c r="W769" s="19"/>
      <c r="X769" s="18"/>
      <c r="Y769" s="46"/>
      <c r="Z769" s="19"/>
      <c r="AA769" s="19"/>
      <c r="AB769" s="19"/>
      <c r="AC769" s="19"/>
      <c r="AD769" s="19"/>
      <c r="AE769" s="57" t="s">
        <v>1503</v>
      </c>
      <c r="AF769" s="57" t="s">
        <v>3453</v>
      </c>
      <c r="AG769" s="19" t="s">
        <v>3467</v>
      </c>
      <c r="AH769" s="57" t="s">
        <v>1503</v>
      </c>
      <c r="AI769" s="19" t="s">
        <v>1569</v>
      </c>
      <c r="AJ769" s="16"/>
      <c r="AK769" s="16"/>
      <c r="AL769" s="16">
        <f t="shared" si="23"/>
        <v>497500</v>
      </c>
      <c r="AM769" s="43" t="s">
        <v>2449</v>
      </c>
      <c r="AN769" s="43" t="s">
        <v>2449</v>
      </c>
      <c r="AO769" s="18" t="s">
        <v>2450</v>
      </c>
      <c r="AP769" s="18" t="s">
        <v>2450</v>
      </c>
      <c r="AQ769" s="19"/>
      <c r="AR769" s="19"/>
      <c r="AS769" s="19"/>
      <c r="AT769" s="19"/>
    </row>
    <row r="770" spans="1:46" s="23" customFormat="1" ht="72" hidden="1" x14ac:dyDescent="0.2">
      <c r="A770" s="19" t="s">
        <v>53</v>
      </c>
      <c r="B770" s="19" t="s">
        <v>277</v>
      </c>
      <c r="C770" s="19" t="s">
        <v>276</v>
      </c>
      <c r="D770" s="19" t="s">
        <v>21</v>
      </c>
      <c r="E770" s="19" t="s">
        <v>454</v>
      </c>
      <c r="F770" s="28" t="s">
        <v>2339</v>
      </c>
      <c r="G770" s="19" t="s">
        <v>1067</v>
      </c>
      <c r="H770" s="18" t="s">
        <v>1068</v>
      </c>
      <c r="I770" s="18" t="s">
        <v>274</v>
      </c>
      <c r="J770" s="17">
        <v>403000</v>
      </c>
      <c r="K770" s="64"/>
      <c r="L770" s="64"/>
      <c r="M770" s="35" t="s">
        <v>137</v>
      </c>
      <c r="N770" s="19"/>
      <c r="O770" s="19"/>
      <c r="P770" s="19"/>
      <c r="Q770" s="76" t="s">
        <v>1506</v>
      </c>
      <c r="R770" s="77" t="s">
        <v>1507</v>
      </c>
      <c r="S770" s="19"/>
      <c r="T770" s="19"/>
      <c r="U770" s="19"/>
      <c r="V770" s="19"/>
      <c r="W770" s="19"/>
      <c r="X770" s="18"/>
      <c r="Y770" s="46"/>
      <c r="Z770" s="19"/>
      <c r="AA770" s="19"/>
      <c r="AB770" s="19"/>
      <c r="AC770" s="19"/>
      <c r="AD770" s="19"/>
      <c r="AE770" s="57" t="s">
        <v>1503</v>
      </c>
      <c r="AF770" s="57" t="s">
        <v>3453</v>
      </c>
      <c r="AG770" s="19" t="s">
        <v>3467</v>
      </c>
      <c r="AH770" s="57" t="s">
        <v>1503</v>
      </c>
      <c r="AI770" s="19" t="s">
        <v>1569</v>
      </c>
      <c r="AJ770" s="16"/>
      <c r="AK770" s="16"/>
      <c r="AL770" s="16">
        <f t="shared" si="23"/>
        <v>403000</v>
      </c>
      <c r="AM770" s="43" t="s">
        <v>2449</v>
      </c>
      <c r="AN770" s="43" t="s">
        <v>2449</v>
      </c>
      <c r="AO770" s="18" t="s">
        <v>2450</v>
      </c>
      <c r="AP770" s="18" t="s">
        <v>2450</v>
      </c>
      <c r="AQ770" s="19"/>
      <c r="AR770" s="19"/>
      <c r="AS770" s="19"/>
      <c r="AT770" s="19"/>
    </row>
    <row r="771" spans="1:46" s="23" customFormat="1" ht="72" hidden="1" x14ac:dyDescent="0.2">
      <c r="A771" s="19" t="s">
        <v>53</v>
      </c>
      <c r="B771" s="19" t="s">
        <v>277</v>
      </c>
      <c r="C771" s="19" t="s">
        <v>276</v>
      </c>
      <c r="D771" s="19" t="s">
        <v>13</v>
      </c>
      <c r="E771" s="19" t="s">
        <v>454</v>
      </c>
      <c r="F771" s="28" t="s">
        <v>2340</v>
      </c>
      <c r="G771" s="19" t="s">
        <v>1069</v>
      </c>
      <c r="H771" s="18" t="s">
        <v>270</v>
      </c>
      <c r="I771" s="18" t="s">
        <v>274</v>
      </c>
      <c r="J771" s="17">
        <v>190000</v>
      </c>
      <c r="K771" s="64"/>
      <c r="L771" s="64"/>
      <c r="M771" s="35" t="s">
        <v>137</v>
      </c>
      <c r="N771" s="19"/>
      <c r="O771" s="19"/>
      <c r="P771" s="19"/>
      <c r="Q771" s="19" t="s">
        <v>1508</v>
      </c>
      <c r="R771" s="19" t="s">
        <v>1502</v>
      </c>
      <c r="S771" s="19"/>
      <c r="T771" s="19"/>
      <c r="U771" s="19"/>
      <c r="V771" s="19"/>
      <c r="W771" s="19"/>
      <c r="X771" s="18"/>
      <c r="Y771" s="46"/>
      <c r="Z771" s="19"/>
      <c r="AA771" s="19"/>
      <c r="AB771" s="19"/>
      <c r="AC771" s="19"/>
      <c r="AD771" s="19"/>
      <c r="AE771" s="57" t="s">
        <v>1503</v>
      </c>
      <c r="AF771" s="57" t="s">
        <v>3453</v>
      </c>
      <c r="AG771" s="19" t="s">
        <v>3467</v>
      </c>
      <c r="AH771" s="57" t="s">
        <v>1503</v>
      </c>
      <c r="AI771" s="19" t="s">
        <v>1569</v>
      </c>
      <c r="AJ771" s="16"/>
      <c r="AK771" s="16"/>
      <c r="AL771" s="16">
        <f t="shared" ref="AL771:AL822" si="24">J771-AJ771-AK771</f>
        <v>190000</v>
      </c>
      <c r="AM771" s="43" t="s">
        <v>2449</v>
      </c>
      <c r="AN771" s="43" t="s">
        <v>2449</v>
      </c>
      <c r="AO771" s="18" t="s">
        <v>2450</v>
      </c>
      <c r="AP771" s="18" t="s">
        <v>2450</v>
      </c>
      <c r="AQ771" s="19"/>
      <c r="AR771" s="19"/>
      <c r="AS771" s="19"/>
      <c r="AT771" s="19"/>
    </row>
    <row r="772" spans="1:46" s="23" customFormat="1" ht="72" hidden="1" x14ac:dyDescent="0.2">
      <c r="A772" s="19" t="s">
        <v>53</v>
      </c>
      <c r="B772" s="19" t="s">
        <v>277</v>
      </c>
      <c r="C772" s="19" t="s">
        <v>276</v>
      </c>
      <c r="D772" s="19" t="s">
        <v>16</v>
      </c>
      <c r="E772" s="19" t="s">
        <v>454</v>
      </c>
      <c r="F772" s="28" t="s">
        <v>2341</v>
      </c>
      <c r="G772" s="19" t="s">
        <v>1070</v>
      </c>
      <c r="H772" s="18" t="s">
        <v>387</v>
      </c>
      <c r="I772" s="18" t="s">
        <v>1071</v>
      </c>
      <c r="J772" s="17">
        <v>560000</v>
      </c>
      <c r="K772" s="35" t="s">
        <v>137</v>
      </c>
      <c r="L772" s="64"/>
      <c r="M772" s="64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8"/>
      <c r="Y772" s="46"/>
      <c r="Z772" s="19"/>
      <c r="AA772" s="19"/>
      <c r="AB772" s="19"/>
      <c r="AC772" s="19"/>
      <c r="AD772" s="19"/>
      <c r="AE772" s="57" t="s">
        <v>1509</v>
      </c>
      <c r="AF772" s="20" t="s">
        <v>3473</v>
      </c>
      <c r="AG772" s="19" t="s">
        <v>3467</v>
      </c>
      <c r="AH772" s="57" t="s">
        <v>1509</v>
      </c>
      <c r="AI772" s="57" t="s">
        <v>1571</v>
      </c>
      <c r="AJ772" s="16"/>
      <c r="AK772" s="16"/>
      <c r="AL772" s="16">
        <f t="shared" si="24"/>
        <v>560000</v>
      </c>
      <c r="AM772" s="43" t="s">
        <v>2449</v>
      </c>
      <c r="AN772" s="43" t="s">
        <v>2449</v>
      </c>
      <c r="AO772" s="18" t="s">
        <v>2450</v>
      </c>
      <c r="AP772" s="18" t="s">
        <v>2450</v>
      </c>
      <c r="AQ772" s="19"/>
      <c r="AR772" s="19"/>
      <c r="AS772" s="19"/>
      <c r="AT772" s="19"/>
    </row>
    <row r="773" spans="1:46" s="23" customFormat="1" ht="72" hidden="1" x14ac:dyDescent="0.2">
      <c r="A773" s="19" t="s">
        <v>53</v>
      </c>
      <c r="B773" s="19" t="s">
        <v>277</v>
      </c>
      <c r="C773" s="19" t="s">
        <v>276</v>
      </c>
      <c r="D773" s="19" t="s">
        <v>10</v>
      </c>
      <c r="E773" s="19" t="s">
        <v>311</v>
      </c>
      <c r="F773" s="28" t="s">
        <v>2342</v>
      </c>
      <c r="G773" s="19" t="s">
        <v>1072</v>
      </c>
      <c r="H773" s="18" t="s">
        <v>270</v>
      </c>
      <c r="I773" s="18" t="s">
        <v>271</v>
      </c>
      <c r="J773" s="17">
        <v>40000</v>
      </c>
      <c r="K773" s="64"/>
      <c r="L773" s="64"/>
      <c r="M773" s="35" t="s">
        <v>137</v>
      </c>
      <c r="N773" s="19"/>
      <c r="O773" s="19"/>
      <c r="P773" s="19"/>
      <c r="Q773" s="19" t="s">
        <v>1501</v>
      </c>
      <c r="R773" s="19" t="s">
        <v>1502</v>
      </c>
      <c r="S773" s="19"/>
      <c r="T773" s="19"/>
      <c r="U773" s="19"/>
      <c r="V773" s="19"/>
      <c r="W773" s="19"/>
      <c r="X773" s="18"/>
      <c r="Y773" s="46"/>
      <c r="Z773" s="19"/>
      <c r="AA773" s="19"/>
      <c r="AB773" s="19"/>
      <c r="AC773" s="19"/>
      <c r="AD773" s="19"/>
      <c r="AE773" s="57" t="s">
        <v>1503</v>
      </c>
      <c r="AF773" s="57" t="s">
        <v>3453</v>
      </c>
      <c r="AG773" s="19" t="s">
        <v>3467</v>
      </c>
      <c r="AH773" s="57" t="s">
        <v>1503</v>
      </c>
      <c r="AI773" s="19" t="s">
        <v>1569</v>
      </c>
      <c r="AJ773" s="16"/>
      <c r="AK773" s="16"/>
      <c r="AL773" s="16">
        <f t="shared" si="24"/>
        <v>40000</v>
      </c>
      <c r="AM773" s="43" t="s">
        <v>2449</v>
      </c>
      <c r="AN773" s="43" t="s">
        <v>2449</v>
      </c>
      <c r="AO773" s="18" t="s">
        <v>2450</v>
      </c>
      <c r="AP773" s="18" t="s">
        <v>2450</v>
      </c>
      <c r="AQ773" s="19"/>
      <c r="AR773" s="19"/>
      <c r="AS773" s="19"/>
      <c r="AT773" s="19"/>
    </row>
    <row r="774" spans="1:46" s="23" customFormat="1" ht="72" hidden="1" x14ac:dyDescent="0.2">
      <c r="A774" s="19" t="s">
        <v>53</v>
      </c>
      <c r="B774" s="19" t="s">
        <v>277</v>
      </c>
      <c r="C774" s="19" t="s">
        <v>17</v>
      </c>
      <c r="D774" s="19" t="s">
        <v>34</v>
      </c>
      <c r="E774" s="19" t="s">
        <v>454</v>
      </c>
      <c r="F774" s="28" t="s">
        <v>2343</v>
      </c>
      <c r="G774" s="19" t="s">
        <v>1146</v>
      </c>
      <c r="H774" s="18" t="s">
        <v>270</v>
      </c>
      <c r="I774" s="18" t="s">
        <v>1119</v>
      </c>
      <c r="J774" s="17">
        <v>1387300</v>
      </c>
      <c r="K774" s="35" t="s">
        <v>137</v>
      </c>
      <c r="L774" s="64"/>
      <c r="M774" s="64"/>
      <c r="N774" s="19" t="s">
        <v>3348</v>
      </c>
      <c r="O774" s="166" t="s">
        <v>2601</v>
      </c>
      <c r="P774" s="19"/>
      <c r="Q774" s="19" t="s">
        <v>3349</v>
      </c>
      <c r="R774" s="19" t="s">
        <v>3350</v>
      </c>
      <c r="S774" s="19"/>
      <c r="T774" s="19"/>
      <c r="U774" s="19"/>
      <c r="V774" s="19"/>
      <c r="W774" s="19"/>
      <c r="X774" s="18"/>
      <c r="Y774" s="46"/>
      <c r="Z774" s="19"/>
      <c r="AA774" s="19"/>
      <c r="AB774" s="19"/>
      <c r="AC774" s="19"/>
      <c r="AD774" s="19"/>
      <c r="AE774" s="57" t="s">
        <v>3351</v>
      </c>
      <c r="AF774" s="20" t="s">
        <v>3470</v>
      </c>
      <c r="AG774" s="19" t="s">
        <v>3467</v>
      </c>
      <c r="AH774" s="57" t="s">
        <v>1509</v>
      </c>
      <c r="AI774" s="57" t="s">
        <v>1571</v>
      </c>
      <c r="AJ774" s="16"/>
      <c r="AK774" s="16"/>
      <c r="AL774" s="16">
        <f t="shared" si="24"/>
        <v>1387300</v>
      </c>
      <c r="AM774" s="43" t="s">
        <v>2449</v>
      </c>
      <c r="AN774" s="43" t="s">
        <v>2449</v>
      </c>
      <c r="AO774" s="18" t="s">
        <v>2450</v>
      </c>
      <c r="AP774" s="18" t="s">
        <v>2450</v>
      </c>
      <c r="AQ774" s="19"/>
      <c r="AR774" s="19"/>
      <c r="AS774" s="19"/>
      <c r="AT774" s="19"/>
    </row>
    <row r="775" spans="1:46" s="23" customFormat="1" ht="72" hidden="1" x14ac:dyDescent="0.2">
      <c r="A775" s="19" t="s">
        <v>53</v>
      </c>
      <c r="B775" s="19" t="s">
        <v>277</v>
      </c>
      <c r="C775" s="19" t="s">
        <v>17</v>
      </c>
      <c r="D775" s="19" t="s">
        <v>34</v>
      </c>
      <c r="E775" s="19" t="s">
        <v>454</v>
      </c>
      <c r="F775" s="28" t="s">
        <v>2344</v>
      </c>
      <c r="G775" s="19" t="s">
        <v>1147</v>
      </c>
      <c r="H775" s="18" t="s">
        <v>270</v>
      </c>
      <c r="I775" s="18" t="s">
        <v>1119</v>
      </c>
      <c r="J775" s="17">
        <v>1145800</v>
      </c>
      <c r="K775" s="35" t="s">
        <v>137</v>
      </c>
      <c r="L775" s="64"/>
      <c r="M775" s="64"/>
      <c r="N775" s="19" t="s">
        <v>3348</v>
      </c>
      <c r="O775" s="166" t="s">
        <v>2620</v>
      </c>
      <c r="P775" s="19"/>
      <c r="Q775" s="19" t="s">
        <v>3349</v>
      </c>
      <c r="R775" s="19" t="s">
        <v>3350</v>
      </c>
      <c r="S775" s="19"/>
      <c r="T775" s="19"/>
      <c r="U775" s="19"/>
      <c r="V775" s="19"/>
      <c r="W775" s="19"/>
      <c r="X775" s="18"/>
      <c r="Y775" s="46"/>
      <c r="Z775" s="19"/>
      <c r="AA775" s="19"/>
      <c r="AB775" s="19"/>
      <c r="AC775" s="19"/>
      <c r="AD775" s="19"/>
      <c r="AE775" s="57" t="s">
        <v>3351</v>
      </c>
      <c r="AF775" s="20" t="s">
        <v>3470</v>
      </c>
      <c r="AG775" s="19" t="s">
        <v>3467</v>
      </c>
      <c r="AH775" s="57" t="s">
        <v>1509</v>
      </c>
      <c r="AI775" s="57" t="s">
        <v>1571</v>
      </c>
      <c r="AJ775" s="16"/>
      <c r="AK775" s="16"/>
      <c r="AL775" s="16">
        <f t="shared" si="24"/>
        <v>1145800</v>
      </c>
      <c r="AM775" s="43" t="s">
        <v>2449</v>
      </c>
      <c r="AN775" s="43" t="s">
        <v>2449</v>
      </c>
      <c r="AO775" s="18" t="s">
        <v>2450</v>
      </c>
      <c r="AP775" s="18" t="s">
        <v>2450</v>
      </c>
      <c r="AQ775" s="19"/>
      <c r="AR775" s="19"/>
      <c r="AS775" s="19"/>
      <c r="AT775" s="19"/>
    </row>
    <row r="776" spans="1:46" s="23" customFormat="1" ht="72" hidden="1" x14ac:dyDescent="0.2">
      <c r="A776" s="19" t="s">
        <v>53</v>
      </c>
      <c r="B776" s="19" t="s">
        <v>277</v>
      </c>
      <c r="C776" s="19" t="s">
        <v>17</v>
      </c>
      <c r="D776" s="19" t="s">
        <v>34</v>
      </c>
      <c r="E776" s="19" t="s">
        <v>454</v>
      </c>
      <c r="F776" s="28" t="s">
        <v>2345</v>
      </c>
      <c r="G776" s="19" t="s">
        <v>1148</v>
      </c>
      <c r="H776" s="18" t="s">
        <v>270</v>
      </c>
      <c r="I776" s="18" t="s">
        <v>1119</v>
      </c>
      <c r="J776" s="17">
        <v>1062000</v>
      </c>
      <c r="K776" s="35" t="s">
        <v>137</v>
      </c>
      <c r="L776" s="64"/>
      <c r="M776" s="64"/>
      <c r="N776" s="19" t="s">
        <v>3348</v>
      </c>
      <c r="O776" s="166" t="s">
        <v>2597</v>
      </c>
      <c r="P776" s="19"/>
      <c r="Q776" s="19" t="s">
        <v>3352</v>
      </c>
      <c r="R776" s="19" t="s">
        <v>3350</v>
      </c>
      <c r="S776" s="19"/>
      <c r="T776" s="19"/>
      <c r="U776" s="19"/>
      <c r="V776" s="19"/>
      <c r="W776" s="19"/>
      <c r="X776" s="18"/>
      <c r="Y776" s="46"/>
      <c r="Z776" s="19"/>
      <c r="AA776" s="19"/>
      <c r="AB776" s="19"/>
      <c r="AC776" s="19"/>
      <c r="AD776" s="19"/>
      <c r="AE776" s="57" t="s">
        <v>3351</v>
      </c>
      <c r="AF776" s="20" t="s">
        <v>3470</v>
      </c>
      <c r="AG776" s="19" t="s">
        <v>3467</v>
      </c>
      <c r="AH776" s="57" t="s">
        <v>1509</v>
      </c>
      <c r="AI776" s="57" t="s">
        <v>1571</v>
      </c>
      <c r="AJ776" s="16"/>
      <c r="AK776" s="16"/>
      <c r="AL776" s="16">
        <f t="shared" si="24"/>
        <v>1062000</v>
      </c>
      <c r="AM776" s="43" t="s">
        <v>2449</v>
      </c>
      <c r="AN776" s="43" t="s">
        <v>2449</v>
      </c>
      <c r="AO776" s="18" t="s">
        <v>2450</v>
      </c>
      <c r="AP776" s="18" t="s">
        <v>2450</v>
      </c>
      <c r="AQ776" s="19"/>
      <c r="AR776" s="19"/>
      <c r="AS776" s="19"/>
      <c r="AT776" s="19"/>
    </row>
    <row r="777" spans="1:46" s="23" customFormat="1" ht="72" hidden="1" x14ac:dyDescent="0.2">
      <c r="A777" s="19" t="s">
        <v>54</v>
      </c>
      <c r="B777" s="19" t="s">
        <v>277</v>
      </c>
      <c r="C777" s="19" t="s">
        <v>276</v>
      </c>
      <c r="D777" s="19" t="s">
        <v>11</v>
      </c>
      <c r="E777" s="19" t="s">
        <v>454</v>
      </c>
      <c r="F777" s="28" t="s">
        <v>2346</v>
      </c>
      <c r="G777" s="19" t="s">
        <v>1073</v>
      </c>
      <c r="H777" s="18" t="s">
        <v>303</v>
      </c>
      <c r="I777" s="18" t="s">
        <v>273</v>
      </c>
      <c r="J777" s="17">
        <v>45000</v>
      </c>
      <c r="K777" s="64"/>
      <c r="L777" s="64"/>
      <c r="M777" s="35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46"/>
      <c r="Z777" s="17">
        <v>45000</v>
      </c>
      <c r="AA777" s="18">
        <v>7014199907</v>
      </c>
      <c r="AB777" s="19"/>
      <c r="AC777" s="19"/>
      <c r="AD777" s="19"/>
      <c r="AE777" s="18" t="s">
        <v>3357</v>
      </c>
      <c r="AF777" s="20" t="s">
        <v>3472</v>
      </c>
      <c r="AG777" s="20" t="s">
        <v>2456</v>
      </c>
      <c r="AH777" s="20" t="s">
        <v>1511</v>
      </c>
      <c r="AI777" s="19" t="s">
        <v>1570</v>
      </c>
      <c r="AJ777" s="17">
        <v>45000</v>
      </c>
      <c r="AK777" s="16"/>
      <c r="AL777" s="16">
        <f t="shared" si="24"/>
        <v>0</v>
      </c>
      <c r="AM777" s="18" t="s">
        <v>1512</v>
      </c>
      <c r="AN777" s="18" t="s">
        <v>1512</v>
      </c>
      <c r="AO777" s="18" t="s">
        <v>3393</v>
      </c>
      <c r="AP777" s="18" t="s">
        <v>3394</v>
      </c>
      <c r="AQ777" s="18" t="s">
        <v>3395</v>
      </c>
      <c r="AR777" s="17">
        <v>45000</v>
      </c>
      <c r="AS777" s="19">
        <v>0</v>
      </c>
      <c r="AT777" s="19"/>
    </row>
    <row r="778" spans="1:46" s="23" customFormat="1" ht="72" x14ac:dyDescent="0.2">
      <c r="A778" s="19" t="s">
        <v>54</v>
      </c>
      <c r="B778" s="19" t="s">
        <v>277</v>
      </c>
      <c r="C778" s="19" t="s">
        <v>276</v>
      </c>
      <c r="D778" s="19" t="s">
        <v>11</v>
      </c>
      <c r="E778" s="19" t="s">
        <v>454</v>
      </c>
      <c r="F778" s="28" t="s">
        <v>2347</v>
      </c>
      <c r="G778" s="19" t="s">
        <v>1074</v>
      </c>
      <c r="H778" s="18" t="s">
        <v>270</v>
      </c>
      <c r="I778" s="18" t="s">
        <v>273</v>
      </c>
      <c r="J778" s="17">
        <v>4800</v>
      </c>
      <c r="K778" s="64"/>
      <c r="L778" s="64"/>
      <c r="M778" s="35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46"/>
      <c r="Z778" s="17">
        <v>4400</v>
      </c>
      <c r="AA778" s="18">
        <v>7014199907</v>
      </c>
      <c r="AB778" s="19"/>
      <c r="AC778" s="19"/>
      <c r="AD778" s="19"/>
      <c r="AE778" s="18" t="s">
        <v>3357</v>
      </c>
      <c r="AF778" s="20" t="s">
        <v>3472</v>
      </c>
      <c r="AG778" s="20" t="s">
        <v>2456</v>
      </c>
      <c r="AH778" s="20" t="s">
        <v>1511</v>
      </c>
      <c r="AI778" s="19" t="s">
        <v>1570</v>
      </c>
      <c r="AJ778" s="16">
        <v>4400</v>
      </c>
      <c r="AK778" s="16"/>
      <c r="AL778" s="16">
        <f t="shared" si="24"/>
        <v>400</v>
      </c>
      <c r="AM778" s="18" t="s">
        <v>1512</v>
      </c>
      <c r="AN778" s="18" t="s">
        <v>1512</v>
      </c>
      <c r="AO778" s="18" t="s">
        <v>3393</v>
      </c>
      <c r="AP778" s="18" t="s">
        <v>3394</v>
      </c>
      <c r="AQ778" s="18" t="s">
        <v>3395</v>
      </c>
      <c r="AR778" s="17">
        <v>4400</v>
      </c>
      <c r="AS778" s="45" t="e">
        <f>SUM(M778-AR778)</f>
        <v>#VALUE!</v>
      </c>
      <c r="AT778" s="19"/>
    </row>
    <row r="779" spans="1:46" s="23" customFormat="1" ht="72" hidden="1" x14ac:dyDescent="0.2">
      <c r="A779" s="19" t="s">
        <v>54</v>
      </c>
      <c r="B779" s="19" t="s">
        <v>277</v>
      </c>
      <c r="C779" s="19" t="s">
        <v>276</v>
      </c>
      <c r="D779" s="19" t="s">
        <v>11</v>
      </c>
      <c r="E779" s="19" t="s">
        <v>454</v>
      </c>
      <c r="F779" s="28" t="s">
        <v>2348</v>
      </c>
      <c r="G779" s="19" t="s">
        <v>1075</v>
      </c>
      <c r="H779" s="18" t="s">
        <v>272</v>
      </c>
      <c r="I779" s="18" t="s">
        <v>268</v>
      </c>
      <c r="J779" s="17">
        <v>9600</v>
      </c>
      <c r="K779" s="64"/>
      <c r="L779" s="64"/>
      <c r="M779" s="35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46"/>
      <c r="Z779" s="17">
        <v>9600</v>
      </c>
      <c r="AA779" s="18">
        <v>7014199907</v>
      </c>
      <c r="AB779" s="19"/>
      <c r="AC779" s="19"/>
      <c r="AD779" s="19"/>
      <c r="AE779" s="18" t="s">
        <v>3357</v>
      </c>
      <c r="AF779" s="20" t="s">
        <v>3472</v>
      </c>
      <c r="AG779" s="20" t="s">
        <v>2456</v>
      </c>
      <c r="AH779" s="20" t="s">
        <v>1511</v>
      </c>
      <c r="AI779" s="19" t="s">
        <v>1570</v>
      </c>
      <c r="AJ779" s="16">
        <v>9600</v>
      </c>
      <c r="AK779" s="16"/>
      <c r="AL779" s="16">
        <f t="shared" si="24"/>
        <v>0</v>
      </c>
      <c r="AM779" s="18" t="s">
        <v>1512</v>
      </c>
      <c r="AN779" s="18" t="s">
        <v>1512</v>
      </c>
      <c r="AO779" s="18" t="s">
        <v>3393</v>
      </c>
      <c r="AP779" s="18" t="s">
        <v>3394</v>
      </c>
      <c r="AQ779" s="18" t="s">
        <v>3395</v>
      </c>
      <c r="AR779" s="17">
        <v>9600</v>
      </c>
      <c r="AS779" s="19">
        <v>0</v>
      </c>
      <c r="AT779" s="19"/>
    </row>
    <row r="780" spans="1:46" s="23" customFormat="1" ht="72" hidden="1" x14ac:dyDescent="0.2">
      <c r="A780" s="19" t="s">
        <v>54</v>
      </c>
      <c r="B780" s="19" t="s">
        <v>277</v>
      </c>
      <c r="C780" s="19" t="s">
        <v>276</v>
      </c>
      <c r="D780" s="19" t="s">
        <v>11</v>
      </c>
      <c r="E780" s="19" t="s">
        <v>454</v>
      </c>
      <c r="F780" s="28" t="s">
        <v>2349</v>
      </c>
      <c r="G780" s="19" t="s">
        <v>1076</v>
      </c>
      <c r="H780" s="18" t="s">
        <v>270</v>
      </c>
      <c r="I780" s="18" t="s">
        <v>274</v>
      </c>
      <c r="J780" s="17">
        <v>36000</v>
      </c>
      <c r="K780" s="64"/>
      <c r="L780" s="64"/>
      <c r="M780" s="35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46"/>
      <c r="Z780" s="17">
        <v>36000</v>
      </c>
      <c r="AA780" s="18">
        <v>7014199907</v>
      </c>
      <c r="AB780" s="19"/>
      <c r="AC780" s="19"/>
      <c r="AD780" s="19"/>
      <c r="AE780" s="18" t="s">
        <v>3357</v>
      </c>
      <c r="AF780" s="20" t="s">
        <v>3472</v>
      </c>
      <c r="AG780" s="20" t="s">
        <v>2456</v>
      </c>
      <c r="AH780" s="20" t="s">
        <v>1511</v>
      </c>
      <c r="AI780" s="19" t="s">
        <v>1570</v>
      </c>
      <c r="AJ780" s="17">
        <v>36000</v>
      </c>
      <c r="AK780" s="16"/>
      <c r="AL780" s="16">
        <f t="shared" si="24"/>
        <v>0</v>
      </c>
      <c r="AM780" s="18" t="s">
        <v>1512</v>
      </c>
      <c r="AN780" s="18" t="s">
        <v>1512</v>
      </c>
      <c r="AO780" s="18" t="s">
        <v>3393</v>
      </c>
      <c r="AP780" s="18" t="s">
        <v>3394</v>
      </c>
      <c r="AQ780" s="18" t="s">
        <v>3395</v>
      </c>
      <c r="AR780" s="17">
        <v>36000</v>
      </c>
      <c r="AS780" s="19">
        <v>0</v>
      </c>
      <c r="AT780" s="19"/>
    </row>
    <row r="781" spans="1:46" s="23" customFormat="1" ht="90" hidden="1" x14ac:dyDescent="0.2">
      <c r="A781" s="19" t="s">
        <v>54</v>
      </c>
      <c r="B781" s="19" t="s">
        <v>277</v>
      </c>
      <c r="C781" s="19" t="s">
        <v>276</v>
      </c>
      <c r="D781" s="19" t="s">
        <v>286</v>
      </c>
      <c r="E781" s="19" t="s">
        <v>454</v>
      </c>
      <c r="F781" s="28" t="s">
        <v>2350</v>
      </c>
      <c r="G781" s="19" t="s">
        <v>1077</v>
      </c>
      <c r="H781" s="18" t="s">
        <v>269</v>
      </c>
      <c r="I781" s="18" t="s">
        <v>271</v>
      </c>
      <c r="J781" s="17">
        <v>37400</v>
      </c>
      <c r="K781" s="64"/>
      <c r="L781" s="64"/>
      <c r="M781" s="35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46"/>
      <c r="Z781" s="17">
        <v>37400</v>
      </c>
      <c r="AA781" s="18">
        <v>7014199761</v>
      </c>
      <c r="AB781" s="19"/>
      <c r="AC781" s="19"/>
      <c r="AD781" s="19"/>
      <c r="AE781" s="18" t="s">
        <v>3357</v>
      </c>
      <c r="AF781" s="20" t="s">
        <v>3472</v>
      </c>
      <c r="AG781" s="20" t="s">
        <v>2456</v>
      </c>
      <c r="AH781" s="20" t="s">
        <v>1511</v>
      </c>
      <c r="AI781" s="19" t="s">
        <v>1570</v>
      </c>
      <c r="AJ781" s="17">
        <v>37400</v>
      </c>
      <c r="AK781" s="16"/>
      <c r="AL781" s="16">
        <f t="shared" si="24"/>
        <v>0</v>
      </c>
      <c r="AM781" s="18" t="s">
        <v>1512</v>
      </c>
      <c r="AN781" s="18" t="s">
        <v>1512</v>
      </c>
      <c r="AO781" s="18" t="s">
        <v>3089</v>
      </c>
      <c r="AP781" s="18" t="s">
        <v>3396</v>
      </c>
      <c r="AQ781" s="18" t="s">
        <v>1515</v>
      </c>
      <c r="AR781" s="17">
        <v>37400</v>
      </c>
      <c r="AS781" s="19">
        <v>0</v>
      </c>
      <c r="AT781" s="19"/>
    </row>
    <row r="782" spans="1:46" s="23" customFormat="1" ht="72" x14ac:dyDescent="0.2">
      <c r="A782" s="19" t="s">
        <v>54</v>
      </c>
      <c r="B782" s="19" t="s">
        <v>277</v>
      </c>
      <c r="C782" s="19" t="s">
        <v>276</v>
      </c>
      <c r="D782" s="19" t="s">
        <v>16</v>
      </c>
      <c r="E782" s="19" t="s">
        <v>454</v>
      </c>
      <c r="F782" s="28" t="s">
        <v>2351</v>
      </c>
      <c r="G782" s="19" t="s">
        <v>1078</v>
      </c>
      <c r="H782" s="18" t="s">
        <v>269</v>
      </c>
      <c r="I782" s="18" t="s">
        <v>662</v>
      </c>
      <c r="J782" s="17">
        <v>15000</v>
      </c>
      <c r="K782" s="64"/>
      <c r="L782" s="64"/>
      <c r="M782" s="35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46"/>
      <c r="Z782" s="17">
        <v>14000</v>
      </c>
      <c r="AA782" s="18">
        <v>7014201441</v>
      </c>
      <c r="AB782" s="19"/>
      <c r="AC782" s="19"/>
      <c r="AD782" s="19"/>
      <c r="AE782" s="18" t="s">
        <v>3357</v>
      </c>
      <c r="AF782" s="20" t="s">
        <v>3472</v>
      </c>
      <c r="AG782" s="20" t="s">
        <v>2456</v>
      </c>
      <c r="AH782" s="20" t="s">
        <v>1511</v>
      </c>
      <c r="AI782" s="19" t="s">
        <v>1570</v>
      </c>
      <c r="AJ782" s="16">
        <v>14000</v>
      </c>
      <c r="AK782" s="16"/>
      <c r="AL782" s="16">
        <f t="shared" si="24"/>
        <v>1000</v>
      </c>
      <c r="AM782" s="18" t="s">
        <v>1512</v>
      </c>
      <c r="AN782" s="18" t="s">
        <v>1512</v>
      </c>
      <c r="AO782" s="18" t="s">
        <v>3393</v>
      </c>
      <c r="AP782" s="18" t="s">
        <v>3394</v>
      </c>
      <c r="AQ782" s="18" t="s">
        <v>3395</v>
      </c>
      <c r="AR782" s="17">
        <v>15000</v>
      </c>
      <c r="AS782" s="19">
        <v>0</v>
      </c>
      <c r="AT782" s="19"/>
    </row>
    <row r="783" spans="1:46" s="23" customFormat="1" ht="72" hidden="1" x14ac:dyDescent="0.2">
      <c r="A783" s="19" t="s">
        <v>54</v>
      </c>
      <c r="B783" s="19" t="s">
        <v>277</v>
      </c>
      <c r="C783" s="19" t="s">
        <v>276</v>
      </c>
      <c r="D783" s="19" t="s">
        <v>16</v>
      </c>
      <c r="E783" s="19" t="s">
        <v>454</v>
      </c>
      <c r="F783" s="28" t="s">
        <v>2352</v>
      </c>
      <c r="G783" s="19" t="s">
        <v>1079</v>
      </c>
      <c r="H783" s="18" t="s">
        <v>270</v>
      </c>
      <c r="I783" s="18" t="s">
        <v>274</v>
      </c>
      <c r="J783" s="17">
        <v>3600</v>
      </c>
      <c r="K783" s="64"/>
      <c r="L783" s="64"/>
      <c r="M783" s="35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46"/>
      <c r="Z783" s="17">
        <v>3600</v>
      </c>
      <c r="AA783" s="18">
        <v>701419883</v>
      </c>
      <c r="AB783" s="19"/>
      <c r="AC783" s="19"/>
      <c r="AD783" s="19"/>
      <c r="AE783" s="18" t="s">
        <v>3357</v>
      </c>
      <c r="AF783" s="20" t="s">
        <v>3472</v>
      </c>
      <c r="AG783" s="20" t="s">
        <v>2456</v>
      </c>
      <c r="AH783" s="20" t="s">
        <v>1511</v>
      </c>
      <c r="AI783" s="19" t="s">
        <v>1570</v>
      </c>
      <c r="AJ783" s="16">
        <v>3600</v>
      </c>
      <c r="AK783" s="16"/>
      <c r="AL783" s="16">
        <f t="shared" si="24"/>
        <v>0</v>
      </c>
      <c r="AM783" s="18" t="s">
        <v>1512</v>
      </c>
      <c r="AN783" s="18" t="s">
        <v>1512</v>
      </c>
      <c r="AO783" s="18" t="s">
        <v>3089</v>
      </c>
      <c r="AP783" s="18" t="s">
        <v>3396</v>
      </c>
      <c r="AQ783" s="18" t="s">
        <v>1515</v>
      </c>
      <c r="AR783" s="17">
        <v>3600</v>
      </c>
      <c r="AS783" s="19">
        <v>0</v>
      </c>
      <c r="AT783" s="19"/>
    </row>
    <row r="784" spans="1:46" s="23" customFormat="1" ht="72" hidden="1" x14ac:dyDescent="0.2">
      <c r="A784" s="19" t="s">
        <v>54</v>
      </c>
      <c r="B784" s="19" t="s">
        <v>277</v>
      </c>
      <c r="C784" s="19" t="s">
        <v>276</v>
      </c>
      <c r="D784" s="19" t="s">
        <v>16</v>
      </c>
      <c r="E784" s="19" t="s">
        <v>454</v>
      </c>
      <c r="F784" s="28" t="s">
        <v>2353</v>
      </c>
      <c r="G784" s="19" t="s">
        <v>1080</v>
      </c>
      <c r="H784" s="18" t="s">
        <v>270</v>
      </c>
      <c r="I784" s="18" t="s">
        <v>274</v>
      </c>
      <c r="J784" s="17">
        <v>4000</v>
      </c>
      <c r="K784" s="64"/>
      <c r="L784" s="64"/>
      <c r="M784" s="35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46"/>
      <c r="Z784" s="17">
        <v>4000</v>
      </c>
      <c r="AA784" s="18">
        <v>701419883</v>
      </c>
      <c r="AB784" s="19"/>
      <c r="AC784" s="19"/>
      <c r="AD784" s="19"/>
      <c r="AE784" s="18" t="s">
        <v>3357</v>
      </c>
      <c r="AF784" s="20" t="s">
        <v>3472</v>
      </c>
      <c r="AG784" s="20" t="s">
        <v>2456</v>
      </c>
      <c r="AH784" s="20" t="s">
        <v>1511</v>
      </c>
      <c r="AI784" s="19" t="s">
        <v>1570</v>
      </c>
      <c r="AJ784" s="16">
        <v>4000</v>
      </c>
      <c r="AK784" s="16"/>
      <c r="AL784" s="16">
        <f t="shared" si="24"/>
        <v>0</v>
      </c>
      <c r="AM784" s="18" t="s">
        <v>1512</v>
      </c>
      <c r="AN784" s="18" t="s">
        <v>1512</v>
      </c>
      <c r="AO784" s="18" t="s">
        <v>3089</v>
      </c>
      <c r="AP784" s="18" t="s">
        <v>3396</v>
      </c>
      <c r="AQ784" s="18" t="s">
        <v>1515</v>
      </c>
      <c r="AR784" s="17">
        <v>4000</v>
      </c>
      <c r="AS784" s="19">
        <v>0</v>
      </c>
      <c r="AT784" s="19"/>
    </row>
    <row r="785" spans="1:46" s="23" customFormat="1" ht="72" x14ac:dyDescent="0.2">
      <c r="A785" s="19" t="s">
        <v>54</v>
      </c>
      <c r="B785" s="19" t="s">
        <v>277</v>
      </c>
      <c r="C785" s="19" t="s">
        <v>276</v>
      </c>
      <c r="D785" s="19" t="s">
        <v>16</v>
      </c>
      <c r="E785" s="19" t="s">
        <v>454</v>
      </c>
      <c r="F785" s="28" t="s">
        <v>2354</v>
      </c>
      <c r="G785" s="19" t="s">
        <v>1081</v>
      </c>
      <c r="H785" s="18" t="s">
        <v>269</v>
      </c>
      <c r="I785" s="18" t="s">
        <v>273</v>
      </c>
      <c r="J785" s="17">
        <v>20000</v>
      </c>
      <c r="K785" s="64"/>
      <c r="L785" s="64"/>
      <c r="M785" s="35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46"/>
      <c r="Z785" s="17">
        <v>19800</v>
      </c>
      <c r="AA785" s="18">
        <v>701419883</v>
      </c>
      <c r="AB785" s="19"/>
      <c r="AC785" s="19"/>
      <c r="AD785" s="19"/>
      <c r="AE785" s="18" t="s">
        <v>3357</v>
      </c>
      <c r="AF785" s="20" t="s">
        <v>3472</v>
      </c>
      <c r="AG785" s="20" t="s">
        <v>2456</v>
      </c>
      <c r="AH785" s="20" t="s">
        <v>1511</v>
      </c>
      <c r="AI785" s="19" t="s">
        <v>1570</v>
      </c>
      <c r="AJ785" s="16">
        <v>19800</v>
      </c>
      <c r="AK785" s="16"/>
      <c r="AL785" s="16">
        <f t="shared" si="24"/>
        <v>200</v>
      </c>
      <c r="AM785" s="18" t="s">
        <v>1512</v>
      </c>
      <c r="AN785" s="18" t="s">
        <v>1512</v>
      </c>
      <c r="AO785" s="18" t="s">
        <v>3089</v>
      </c>
      <c r="AP785" s="18" t="s">
        <v>3396</v>
      </c>
      <c r="AQ785" s="18" t="s">
        <v>1515</v>
      </c>
      <c r="AR785" s="17">
        <v>20000</v>
      </c>
      <c r="AS785" s="19">
        <v>0</v>
      </c>
      <c r="AT785" s="19"/>
    </row>
    <row r="786" spans="1:46" s="23" customFormat="1" ht="72" hidden="1" x14ac:dyDescent="0.2">
      <c r="A786" s="19" t="s">
        <v>54</v>
      </c>
      <c r="B786" s="19" t="s">
        <v>277</v>
      </c>
      <c r="C786" s="19" t="s">
        <v>276</v>
      </c>
      <c r="D786" s="19" t="s">
        <v>16</v>
      </c>
      <c r="E786" s="19" t="s">
        <v>454</v>
      </c>
      <c r="F786" s="28" t="s">
        <v>2355</v>
      </c>
      <c r="G786" s="19" t="s">
        <v>1082</v>
      </c>
      <c r="H786" s="18" t="s">
        <v>270</v>
      </c>
      <c r="I786" s="18" t="s">
        <v>273</v>
      </c>
      <c r="J786" s="17">
        <v>30000</v>
      </c>
      <c r="K786" s="64"/>
      <c r="L786" s="64"/>
      <c r="M786" s="35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46"/>
      <c r="Z786" s="17">
        <v>30000</v>
      </c>
      <c r="AA786" s="18">
        <v>7014201441</v>
      </c>
      <c r="AB786" s="19"/>
      <c r="AC786" s="19"/>
      <c r="AD786" s="19"/>
      <c r="AE786" s="18" t="s">
        <v>3357</v>
      </c>
      <c r="AF786" s="20" t="s">
        <v>3472</v>
      </c>
      <c r="AG786" s="20" t="s">
        <v>2456</v>
      </c>
      <c r="AH786" s="20" t="s">
        <v>1511</v>
      </c>
      <c r="AI786" s="19" t="s">
        <v>1570</v>
      </c>
      <c r="AJ786" s="17">
        <v>30000</v>
      </c>
      <c r="AK786" s="16"/>
      <c r="AL786" s="16">
        <f t="shared" si="24"/>
        <v>0</v>
      </c>
      <c r="AM786" s="18" t="s">
        <v>1512</v>
      </c>
      <c r="AN786" s="18" t="s">
        <v>1512</v>
      </c>
      <c r="AO786" s="18" t="s">
        <v>3393</v>
      </c>
      <c r="AP786" s="18" t="s">
        <v>3394</v>
      </c>
      <c r="AQ786" s="18" t="s">
        <v>3395</v>
      </c>
      <c r="AR786" s="17">
        <v>30000</v>
      </c>
      <c r="AS786" s="19">
        <v>0</v>
      </c>
      <c r="AT786" s="19"/>
    </row>
    <row r="787" spans="1:46" s="23" customFormat="1" ht="72" hidden="1" x14ac:dyDescent="0.2">
      <c r="A787" s="19" t="s">
        <v>54</v>
      </c>
      <c r="B787" s="19" t="s">
        <v>277</v>
      </c>
      <c r="C787" s="19" t="s">
        <v>276</v>
      </c>
      <c r="D787" s="19" t="s">
        <v>16</v>
      </c>
      <c r="E787" s="19" t="s">
        <v>454</v>
      </c>
      <c r="F787" s="28" t="s">
        <v>2356</v>
      </c>
      <c r="G787" s="19" t="s">
        <v>1083</v>
      </c>
      <c r="H787" s="18" t="s">
        <v>270</v>
      </c>
      <c r="I787" s="18" t="s">
        <v>273</v>
      </c>
      <c r="J787" s="17">
        <v>30000</v>
      </c>
      <c r="K787" s="64"/>
      <c r="L787" s="64"/>
      <c r="M787" s="35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46"/>
      <c r="Z787" s="17">
        <v>30000</v>
      </c>
      <c r="AA787" s="18">
        <v>7014201441</v>
      </c>
      <c r="AB787" s="19"/>
      <c r="AC787" s="19"/>
      <c r="AD787" s="19"/>
      <c r="AE787" s="18" t="s">
        <v>3357</v>
      </c>
      <c r="AF787" s="20" t="s">
        <v>3472</v>
      </c>
      <c r="AG787" s="20" t="s">
        <v>2456</v>
      </c>
      <c r="AH787" s="20" t="s">
        <v>1511</v>
      </c>
      <c r="AI787" s="19" t="s">
        <v>1570</v>
      </c>
      <c r="AJ787" s="17">
        <v>30000</v>
      </c>
      <c r="AK787" s="16"/>
      <c r="AL787" s="16">
        <f t="shared" si="24"/>
        <v>0</v>
      </c>
      <c r="AM787" s="18" t="s">
        <v>1512</v>
      </c>
      <c r="AN787" s="18" t="s">
        <v>1512</v>
      </c>
      <c r="AO787" s="18" t="s">
        <v>3393</v>
      </c>
      <c r="AP787" s="18" t="s">
        <v>3394</v>
      </c>
      <c r="AQ787" s="18" t="s">
        <v>3395</v>
      </c>
      <c r="AR787" s="17">
        <v>30000</v>
      </c>
      <c r="AS787" s="19">
        <v>0</v>
      </c>
      <c r="AT787" s="19"/>
    </row>
    <row r="788" spans="1:46" s="23" customFormat="1" ht="72" hidden="1" x14ac:dyDescent="0.2">
      <c r="A788" s="19" t="s">
        <v>54</v>
      </c>
      <c r="B788" s="19" t="s">
        <v>277</v>
      </c>
      <c r="C788" s="19" t="s">
        <v>276</v>
      </c>
      <c r="D788" s="19" t="s">
        <v>16</v>
      </c>
      <c r="E788" s="19" t="s">
        <v>454</v>
      </c>
      <c r="F788" s="28" t="s">
        <v>2357</v>
      </c>
      <c r="G788" s="19" t="s">
        <v>1084</v>
      </c>
      <c r="H788" s="18" t="s">
        <v>319</v>
      </c>
      <c r="I788" s="18" t="s">
        <v>435</v>
      </c>
      <c r="J788" s="17">
        <v>26000</v>
      </c>
      <c r="K788" s="64"/>
      <c r="L788" s="64"/>
      <c r="M788" s="35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46"/>
      <c r="Z788" s="17">
        <v>26000</v>
      </c>
      <c r="AA788" s="18">
        <v>7014201441</v>
      </c>
      <c r="AB788" s="19"/>
      <c r="AC788" s="19"/>
      <c r="AD788" s="19"/>
      <c r="AE788" s="18" t="s">
        <v>3357</v>
      </c>
      <c r="AF788" s="20" t="s">
        <v>3472</v>
      </c>
      <c r="AG788" s="20" t="s">
        <v>2456</v>
      </c>
      <c r="AH788" s="20" t="s">
        <v>1511</v>
      </c>
      <c r="AI788" s="19" t="s">
        <v>1570</v>
      </c>
      <c r="AJ788" s="17">
        <v>26000</v>
      </c>
      <c r="AK788" s="16"/>
      <c r="AL788" s="16">
        <f t="shared" si="24"/>
        <v>0</v>
      </c>
      <c r="AM788" s="18" t="s">
        <v>1512</v>
      </c>
      <c r="AN788" s="18" t="s">
        <v>1512</v>
      </c>
      <c r="AO788" s="18" t="s">
        <v>3393</v>
      </c>
      <c r="AP788" s="18" t="s">
        <v>3394</v>
      </c>
      <c r="AQ788" s="18" t="s">
        <v>3395</v>
      </c>
      <c r="AR788" s="17">
        <v>26000</v>
      </c>
      <c r="AS788" s="19">
        <v>0</v>
      </c>
      <c r="AT788" s="19"/>
    </row>
    <row r="789" spans="1:46" s="23" customFormat="1" ht="72" x14ac:dyDescent="0.2">
      <c r="A789" s="19" t="s">
        <v>54</v>
      </c>
      <c r="B789" s="19" t="s">
        <v>277</v>
      </c>
      <c r="C789" s="19" t="s">
        <v>276</v>
      </c>
      <c r="D789" s="19" t="s">
        <v>16</v>
      </c>
      <c r="E789" s="19" t="s">
        <v>454</v>
      </c>
      <c r="F789" s="28" t="s">
        <v>2358</v>
      </c>
      <c r="G789" s="19" t="s">
        <v>1085</v>
      </c>
      <c r="H789" s="18" t="s">
        <v>270</v>
      </c>
      <c r="I789" s="18" t="s">
        <v>274</v>
      </c>
      <c r="J789" s="17">
        <v>150000</v>
      </c>
      <c r="K789" s="64"/>
      <c r="L789" s="64"/>
      <c r="M789" s="35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46"/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20" t="s">
        <v>3472</v>
      </c>
      <c r="AG789" s="20" t="s">
        <v>2456</v>
      </c>
      <c r="AH789" s="20" t="s">
        <v>1511</v>
      </c>
      <c r="AI789" s="19" t="s">
        <v>1570</v>
      </c>
      <c r="AJ789" s="16">
        <v>114704</v>
      </c>
      <c r="AK789" s="16"/>
      <c r="AL789" s="16">
        <f t="shared" si="24"/>
        <v>35296</v>
      </c>
      <c r="AM789" s="18" t="s">
        <v>1512</v>
      </c>
      <c r="AN789" s="18" t="s">
        <v>1512</v>
      </c>
      <c r="AO789" s="18" t="s">
        <v>3393</v>
      </c>
      <c r="AP789" s="18" t="s">
        <v>3394</v>
      </c>
      <c r="AQ789" s="18" t="s">
        <v>3395</v>
      </c>
      <c r="AR789" s="17">
        <v>150000</v>
      </c>
      <c r="AS789" s="17">
        <v>35296</v>
      </c>
      <c r="AT789" s="19"/>
    </row>
    <row r="790" spans="1:46" s="23" customFormat="1" ht="108" x14ac:dyDescent="0.2">
      <c r="A790" s="19" t="s">
        <v>54</v>
      </c>
      <c r="B790" s="19" t="s">
        <v>277</v>
      </c>
      <c r="C790" s="19" t="s">
        <v>276</v>
      </c>
      <c r="D790" s="19" t="s">
        <v>10</v>
      </c>
      <c r="E790" s="19" t="s">
        <v>311</v>
      </c>
      <c r="F790" s="28" t="s">
        <v>2359</v>
      </c>
      <c r="G790" s="19" t="s">
        <v>1086</v>
      </c>
      <c r="H790" s="18" t="s">
        <v>270</v>
      </c>
      <c r="I790" s="18" t="s">
        <v>274</v>
      </c>
      <c r="J790" s="17">
        <v>180000</v>
      </c>
      <c r="K790" s="64"/>
      <c r="L790" s="64"/>
      <c r="M790" s="35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46"/>
      <c r="Z790" s="17">
        <v>179000</v>
      </c>
      <c r="AA790" s="18">
        <v>7014194314</v>
      </c>
      <c r="AB790" s="19"/>
      <c r="AC790" s="19"/>
      <c r="AD790" s="19"/>
      <c r="AE790" s="18" t="s">
        <v>3357</v>
      </c>
      <c r="AF790" s="20" t="s">
        <v>3472</v>
      </c>
      <c r="AG790" s="20" t="s">
        <v>2456</v>
      </c>
      <c r="AH790" s="20" t="s">
        <v>1511</v>
      </c>
      <c r="AI790" s="19" t="s">
        <v>1570</v>
      </c>
      <c r="AJ790" s="16">
        <v>179000</v>
      </c>
      <c r="AK790" s="16"/>
      <c r="AL790" s="16">
        <f t="shared" si="24"/>
        <v>1000</v>
      </c>
      <c r="AM790" s="18" t="s">
        <v>1512</v>
      </c>
      <c r="AN790" s="18" t="s">
        <v>1513</v>
      </c>
      <c r="AO790" s="18" t="s">
        <v>3393</v>
      </c>
      <c r="AP790" s="18" t="s">
        <v>3394</v>
      </c>
      <c r="AQ790" s="18" t="s">
        <v>3395</v>
      </c>
      <c r="AR790" s="17">
        <v>179000</v>
      </c>
      <c r="AS790" s="45" t="e">
        <f>SUM(M790-AR790)</f>
        <v>#VALUE!</v>
      </c>
      <c r="AT790" s="19"/>
    </row>
    <row r="791" spans="1:46" s="23" customFormat="1" ht="72" hidden="1" x14ac:dyDescent="0.2">
      <c r="A791" s="19" t="s">
        <v>54</v>
      </c>
      <c r="B791" s="19" t="s">
        <v>277</v>
      </c>
      <c r="C791" s="19" t="s">
        <v>276</v>
      </c>
      <c r="D791" s="19" t="s">
        <v>10</v>
      </c>
      <c r="E791" s="19" t="s">
        <v>311</v>
      </c>
      <c r="F791" s="28" t="s">
        <v>2360</v>
      </c>
      <c r="G791" s="19" t="s">
        <v>1087</v>
      </c>
      <c r="H791" s="18" t="s">
        <v>272</v>
      </c>
      <c r="I791" s="18" t="s">
        <v>271</v>
      </c>
      <c r="J791" s="17">
        <v>66000</v>
      </c>
      <c r="K791" s="64"/>
      <c r="L791" s="64"/>
      <c r="M791" s="35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46"/>
      <c r="Z791" s="17">
        <v>66000</v>
      </c>
      <c r="AA791" s="18">
        <v>7014194111</v>
      </c>
      <c r="AB791" s="19"/>
      <c r="AC791" s="19"/>
      <c r="AD791" s="19"/>
      <c r="AE791" s="18" t="s">
        <v>3357</v>
      </c>
      <c r="AF791" s="20" t="s">
        <v>3472</v>
      </c>
      <c r="AG791" s="20" t="s">
        <v>2456</v>
      </c>
      <c r="AH791" s="20" t="s">
        <v>1511</v>
      </c>
      <c r="AI791" s="19" t="s">
        <v>1570</v>
      </c>
      <c r="AJ791" s="17">
        <v>66000</v>
      </c>
      <c r="AK791" s="16"/>
      <c r="AL791" s="16">
        <f t="shared" si="24"/>
        <v>0</v>
      </c>
      <c r="AM791" s="18" t="s">
        <v>1512</v>
      </c>
      <c r="AN791" s="18" t="s">
        <v>1513</v>
      </c>
      <c r="AO791" s="18" t="s">
        <v>3393</v>
      </c>
      <c r="AP791" s="18" t="s">
        <v>3394</v>
      </c>
      <c r="AQ791" s="18" t="s">
        <v>3395</v>
      </c>
      <c r="AR791" s="17">
        <v>66000</v>
      </c>
      <c r="AS791" s="19">
        <v>0</v>
      </c>
      <c r="AT791" s="19"/>
    </row>
    <row r="792" spans="1:46" s="23" customFormat="1" ht="72" hidden="1" x14ac:dyDescent="0.2">
      <c r="A792" s="19" t="s">
        <v>54</v>
      </c>
      <c r="B792" s="19" t="s">
        <v>277</v>
      </c>
      <c r="C792" s="19" t="s">
        <v>276</v>
      </c>
      <c r="D792" s="19" t="s">
        <v>10</v>
      </c>
      <c r="E792" s="19" t="s">
        <v>311</v>
      </c>
      <c r="F792" s="28" t="s">
        <v>2361</v>
      </c>
      <c r="G792" s="19" t="s">
        <v>1088</v>
      </c>
      <c r="H792" s="18" t="s">
        <v>303</v>
      </c>
      <c r="I792" s="18" t="s">
        <v>271</v>
      </c>
      <c r="J792" s="17">
        <v>300000</v>
      </c>
      <c r="K792" s="64"/>
      <c r="L792" s="64"/>
      <c r="M792" s="35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46"/>
      <c r="Z792" s="17">
        <v>300000</v>
      </c>
      <c r="AA792" s="18">
        <v>7014194111</v>
      </c>
      <c r="AB792" s="19"/>
      <c r="AC792" s="19"/>
      <c r="AD792" s="19"/>
      <c r="AE792" s="18" t="s">
        <v>3357</v>
      </c>
      <c r="AF792" s="20" t="s">
        <v>3472</v>
      </c>
      <c r="AG792" s="20" t="s">
        <v>2456</v>
      </c>
      <c r="AH792" s="20" t="s">
        <v>1511</v>
      </c>
      <c r="AI792" s="19" t="s">
        <v>1570</v>
      </c>
      <c r="AJ792" s="17">
        <v>300000</v>
      </c>
      <c r="AK792" s="16"/>
      <c r="AL792" s="16">
        <f t="shared" si="24"/>
        <v>0</v>
      </c>
      <c r="AM792" s="18" t="s">
        <v>1512</v>
      </c>
      <c r="AN792" s="18" t="s">
        <v>1513</v>
      </c>
      <c r="AO792" s="18" t="s">
        <v>3393</v>
      </c>
      <c r="AP792" s="18" t="s">
        <v>3394</v>
      </c>
      <c r="AQ792" s="18" t="s">
        <v>3395</v>
      </c>
      <c r="AR792" s="17">
        <v>300000</v>
      </c>
      <c r="AS792" s="19">
        <v>0</v>
      </c>
      <c r="AT792" s="19"/>
    </row>
    <row r="793" spans="1:46" s="23" customFormat="1" ht="72" hidden="1" x14ac:dyDescent="0.2">
      <c r="A793" s="19" t="s">
        <v>54</v>
      </c>
      <c r="B793" s="19" t="s">
        <v>277</v>
      </c>
      <c r="C793" s="19" t="s">
        <v>276</v>
      </c>
      <c r="D793" s="19" t="s">
        <v>10</v>
      </c>
      <c r="E793" s="19" t="s">
        <v>311</v>
      </c>
      <c r="F793" s="28" t="s">
        <v>2362</v>
      </c>
      <c r="G793" s="19" t="s">
        <v>1089</v>
      </c>
      <c r="H793" s="18" t="s">
        <v>269</v>
      </c>
      <c r="I793" s="18" t="s">
        <v>271</v>
      </c>
      <c r="J793" s="17">
        <v>44000</v>
      </c>
      <c r="K793" s="64"/>
      <c r="L793" s="64"/>
      <c r="M793" s="35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46"/>
      <c r="Z793" s="17">
        <v>44000</v>
      </c>
      <c r="AA793" s="18">
        <v>7014194111</v>
      </c>
      <c r="AB793" s="19"/>
      <c r="AC793" s="19"/>
      <c r="AD793" s="19"/>
      <c r="AE793" s="18" t="s">
        <v>3357</v>
      </c>
      <c r="AF793" s="20" t="s">
        <v>3472</v>
      </c>
      <c r="AG793" s="20" t="s">
        <v>2456</v>
      </c>
      <c r="AH793" s="20" t="s">
        <v>1511</v>
      </c>
      <c r="AI793" s="19" t="s">
        <v>1570</v>
      </c>
      <c r="AJ793" s="17">
        <v>44000</v>
      </c>
      <c r="AK793" s="16"/>
      <c r="AL793" s="16">
        <f t="shared" si="24"/>
        <v>0</v>
      </c>
      <c r="AM793" s="18" t="s">
        <v>1512</v>
      </c>
      <c r="AN793" s="18" t="s">
        <v>1513</v>
      </c>
      <c r="AO793" s="18" t="s">
        <v>3393</v>
      </c>
      <c r="AP793" s="18" t="s">
        <v>3394</v>
      </c>
      <c r="AQ793" s="18" t="s">
        <v>3395</v>
      </c>
      <c r="AR793" s="17">
        <v>44000</v>
      </c>
      <c r="AS793" s="19">
        <v>0</v>
      </c>
      <c r="AT793" s="19"/>
    </row>
    <row r="794" spans="1:46" s="23" customFormat="1" ht="72" hidden="1" x14ac:dyDescent="0.2">
      <c r="A794" s="19" t="s">
        <v>54</v>
      </c>
      <c r="B794" s="19" t="s">
        <v>277</v>
      </c>
      <c r="C794" s="19" t="s">
        <v>276</v>
      </c>
      <c r="D794" s="19" t="s">
        <v>10</v>
      </c>
      <c r="E794" s="19" t="s">
        <v>311</v>
      </c>
      <c r="F794" s="28" t="s">
        <v>2363</v>
      </c>
      <c r="G794" s="19" t="s">
        <v>1090</v>
      </c>
      <c r="H794" s="18" t="s">
        <v>269</v>
      </c>
      <c r="I794" s="18" t="s">
        <v>271</v>
      </c>
      <c r="J794" s="17">
        <v>8600</v>
      </c>
      <c r="K794" s="64"/>
      <c r="L794" s="64"/>
      <c r="M794" s="35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46"/>
      <c r="Z794" s="17">
        <v>8600</v>
      </c>
      <c r="AA794" s="18">
        <v>7014194111</v>
      </c>
      <c r="AB794" s="19"/>
      <c r="AC794" s="19"/>
      <c r="AD794" s="19"/>
      <c r="AE794" s="18" t="s">
        <v>3357</v>
      </c>
      <c r="AF794" s="20" t="s">
        <v>3472</v>
      </c>
      <c r="AG794" s="20" t="s">
        <v>2456</v>
      </c>
      <c r="AH794" s="20" t="s">
        <v>1511</v>
      </c>
      <c r="AI794" s="19" t="s">
        <v>1570</v>
      </c>
      <c r="AJ794" s="17">
        <v>8600</v>
      </c>
      <c r="AK794" s="16"/>
      <c r="AL794" s="16">
        <f t="shared" si="24"/>
        <v>0</v>
      </c>
      <c r="AM794" s="18" t="s">
        <v>1512</v>
      </c>
      <c r="AN794" s="18" t="s">
        <v>1513</v>
      </c>
      <c r="AO794" s="18" t="s">
        <v>3393</v>
      </c>
      <c r="AP794" s="18" t="s">
        <v>3394</v>
      </c>
      <c r="AQ794" s="18" t="s">
        <v>3395</v>
      </c>
      <c r="AR794" s="17">
        <v>8600</v>
      </c>
      <c r="AS794" s="19">
        <v>0</v>
      </c>
      <c r="AT794" s="19"/>
    </row>
    <row r="795" spans="1:46" s="23" customFormat="1" ht="72" hidden="1" x14ac:dyDescent="0.2">
      <c r="A795" s="19" t="s">
        <v>54</v>
      </c>
      <c r="B795" s="19" t="s">
        <v>277</v>
      </c>
      <c r="C795" s="19" t="s">
        <v>276</v>
      </c>
      <c r="D795" s="19" t="s">
        <v>10</v>
      </c>
      <c r="E795" s="19" t="s">
        <v>311</v>
      </c>
      <c r="F795" s="28" t="s">
        <v>2364</v>
      </c>
      <c r="G795" s="19" t="s">
        <v>1091</v>
      </c>
      <c r="H795" s="18" t="s">
        <v>269</v>
      </c>
      <c r="I795" s="18" t="s">
        <v>271</v>
      </c>
      <c r="J795" s="17">
        <v>17800</v>
      </c>
      <c r="K795" s="64"/>
      <c r="L795" s="64"/>
      <c r="M795" s="35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46"/>
      <c r="Z795" s="17">
        <v>17800</v>
      </c>
      <c r="AA795" s="18">
        <v>7014194111</v>
      </c>
      <c r="AB795" s="19"/>
      <c r="AC795" s="19"/>
      <c r="AD795" s="19"/>
      <c r="AE795" s="18" t="s">
        <v>3357</v>
      </c>
      <c r="AF795" s="20" t="s">
        <v>3472</v>
      </c>
      <c r="AG795" s="20" t="s">
        <v>2456</v>
      </c>
      <c r="AH795" s="20" t="s">
        <v>1511</v>
      </c>
      <c r="AI795" s="19" t="s">
        <v>1570</v>
      </c>
      <c r="AJ795" s="17">
        <v>17800</v>
      </c>
      <c r="AK795" s="16"/>
      <c r="AL795" s="16">
        <f t="shared" si="24"/>
        <v>0</v>
      </c>
      <c r="AM795" s="18" t="s">
        <v>1512</v>
      </c>
      <c r="AN795" s="18" t="s">
        <v>1513</v>
      </c>
      <c r="AO795" s="18" t="s">
        <v>3393</v>
      </c>
      <c r="AP795" s="18" t="s">
        <v>3394</v>
      </c>
      <c r="AQ795" s="18" t="s">
        <v>3395</v>
      </c>
      <c r="AR795" s="17">
        <v>17800</v>
      </c>
      <c r="AS795" s="19">
        <v>0</v>
      </c>
      <c r="AT795" s="19"/>
    </row>
    <row r="796" spans="1:46" s="23" customFormat="1" ht="216" hidden="1" x14ac:dyDescent="0.2">
      <c r="A796" s="19" t="s">
        <v>54</v>
      </c>
      <c r="B796" s="19" t="s">
        <v>277</v>
      </c>
      <c r="C796" s="19" t="s">
        <v>17</v>
      </c>
      <c r="D796" s="19" t="s">
        <v>1565</v>
      </c>
      <c r="E796" s="19" t="s">
        <v>454</v>
      </c>
      <c r="F796" s="28" t="s">
        <v>2365</v>
      </c>
      <c r="G796" s="19" t="s">
        <v>1115</v>
      </c>
      <c r="H796" s="18" t="s">
        <v>270</v>
      </c>
      <c r="I796" s="18" t="s">
        <v>631</v>
      </c>
      <c r="J796" s="17">
        <v>8600000</v>
      </c>
      <c r="K796" s="35" t="s">
        <v>137</v>
      </c>
      <c r="L796" s="64"/>
      <c r="M796" s="64"/>
      <c r="N796" s="19"/>
      <c r="O796" s="19"/>
      <c r="P796" s="19"/>
      <c r="Q796" s="19"/>
      <c r="R796" s="19"/>
      <c r="S796" s="18"/>
      <c r="T796" s="19"/>
      <c r="U796" s="19"/>
      <c r="V796" s="19"/>
      <c r="W796" s="17"/>
      <c r="X796" s="18"/>
      <c r="Y796" s="46"/>
      <c r="Z796" s="19"/>
      <c r="AA796" s="19"/>
      <c r="AB796" s="19"/>
      <c r="AC796" s="19"/>
      <c r="AD796" s="19"/>
      <c r="AE796" s="20" t="s">
        <v>3387</v>
      </c>
      <c r="AF796" s="20" t="s">
        <v>3452</v>
      </c>
      <c r="AG796" s="19" t="s">
        <v>3467</v>
      </c>
      <c r="AH796" s="20" t="s">
        <v>1514</v>
      </c>
      <c r="AI796" s="20" t="s">
        <v>1568</v>
      </c>
      <c r="AJ796" s="16"/>
      <c r="AK796" s="16"/>
      <c r="AL796" s="16">
        <f t="shared" si="24"/>
        <v>8600000</v>
      </c>
      <c r="AM796" s="18" t="s">
        <v>3397</v>
      </c>
      <c r="AN796" s="18" t="s">
        <v>3398</v>
      </c>
      <c r="AO796" s="18"/>
      <c r="AP796" s="18"/>
      <c r="AQ796" s="18"/>
      <c r="AR796" s="17"/>
      <c r="AS796" s="19"/>
      <c r="AT796" s="19"/>
    </row>
    <row r="797" spans="1:46" s="23" customFormat="1" ht="90" x14ac:dyDescent="0.2">
      <c r="A797" s="19" t="s">
        <v>54</v>
      </c>
      <c r="B797" s="19" t="s">
        <v>277</v>
      </c>
      <c r="C797" s="19" t="s">
        <v>17</v>
      </c>
      <c r="D797" s="19" t="s">
        <v>34</v>
      </c>
      <c r="E797" s="19" t="s">
        <v>454</v>
      </c>
      <c r="F797" s="28" t="s">
        <v>2366</v>
      </c>
      <c r="G797" s="19" t="s">
        <v>1155</v>
      </c>
      <c r="H797" s="18" t="s">
        <v>270</v>
      </c>
      <c r="I797" s="18" t="s">
        <v>1119</v>
      </c>
      <c r="J797" s="17">
        <v>900000</v>
      </c>
      <c r="K797" s="35" t="s">
        <v>137</v>
      </c>
      <c r="L797" s="64"/>
      <c r="M797" s="64"/>
      <c r="N797" s="18" t="s">
        <v>1516</v>
      </c>
      <c r="O797" s="19" t="s">
        <v>3388</v>
      </c>
      <c r="P797" s="19" t="s">
        <v>2523</v>
      </c>
      <c r="Q797" s="18" t="s">
        <v>3389</v>
      </c>
      <c r="R797" s="18" t="s">
        <v>1449</v>
      </c>
      <c r="S797" s="18" t="s">
        <v>123</v>
      </c>
      <c r="T797" s="19"/>
      <c r="U797" s="19"/>
      <c r="V797" s="18" t="s">
        <v>3390</v>
      </c>
      <c r="W797" s="17">
        <v>750000</v>
      </c>
      <c r="X797" s="18">
        <v>4</v>
      </c>
      <c r="Y797" s="46" t="s">
        <v>2543</v>
      </c>
      <c r="Z797" s="19" t="s">
        <v>3391</v>
      </c>
      <c r="AA797" s="18">
        <v>7014239321</v>
      </c>
      <c r="AB797" s="19"/>
      <c r="AC797" s="19"/>
      <c r="AD797" s="19"/>
      <c r="AE797" s="18" t="s">
        <v>3392</v>
      </c>
      <c r="AF797" s="20" t="s">
        <v>3472</v>
      </c>
      <c r="AG797" s="20" t="s">
        <v>2456</v>
      </c>
      <c r="AH797" s="20" t="s">
        <v>1517</v>
      </c>
      <c r="AI797" s="19" t="s">
        <v>1570</v>
      </c>
      <c r="AJ797" s="16">
        <v>750000</v>
      </c>
      <c r="AK797" s="16"/>
      <c r="AL797" s="16">
        <f t="shared" si="24"/>
        <v>150000</v>
      </c>
      <c r="AM797" s="18" t="s">
        <v>1512</v>
      </c>
      <c r="AN797" s="18" t="s">
        <v>1513</v>
      </c>
      <c r="AO797" s="18" t="s">
        <v>2543</v>
      </c>
      <c r="AP797" s="18" t="s">
        <v>3399</v>
      </c>
      <c r="AQ797" s="18" t="s">
        <v>3400</v>
      </c>
      <c r="AR797" s="17">
        <v>750000</v>
      </c>
      <c r="AS797" s="45">
        <f>SUM(M797-AR797)</f>
        <v>-750000</v>
      </c>
      <c r="AT797" s="19"/>
    </row>
    <row r="798" spans="1:46" s="23" customFormat="1" ht="72" hidden="1" x14ac:dyDescent="0.2">
      <c r="A798" s="19" t="s">
        <v>55</v>
      </c>
      <c r="B798" s="19" t="s">
        <v>277</v>
      </c>
      <c r="C798" s="19" t="s">
        <v>276</v>
      </c>
      <c r="D798" s="19" t="s">
        <v>11</v>
      </c>
      <c r="E798" s="19" t="s">
        <v>454</v>
      </c>
      <c r="F798" s="28" t="s">
        <v>2367</v>
      </c>
      <c r="G798" s="19" t="s">
        <v>1092</v>
      </c>
      <c r="H798" s="18" t="s">
        <v>317</v>
      </c>
      <c r="I798" s="18" t="s">
        <v>268</v>
      </c>
      <c r="J798" s="17">
        <v>215000</v>
      </c>
      <c r="K798" s="78"/>
      <c r="L798" s="78"/>
      <c r="M798" s="35" t="s">
        <v>137</v>
      </c>
      <c r="N798" s="81">
        <v>23074</v>
      </c>
      <c r="O798" s="52" t="s">
        <v>3401</v>
      </c>
      <c r="P798" s="167">
        <v>23096</v>
      </c>
      <c r="Q798" s="56" t="s">
        <v>3402</v>
      </c>
      <c r="R798" s="56" t="s">
        <v>15</v>
      </c>
      <c r="S798" s="168" t="s">
        <v>79</v>
      </c>
      <c r="T798" s="52"/>
      <c r="U798" s="52"/>
      <c r="V798" s="52" t="s">
        <v>3403</v>
      </c>
      <c r="W798" s="122">
        <v>215000</v>
      </c>
      <c r="X798" s="71" t="s">
        <v>2442</v>
      </c>
      <c r="Y798" s="80" t="s">
        <v>3404</v>
      </c>
      <c r="Z798" s="46" t="s">
        <v>3405</v>
      </c>
      <c r="AA798" s="52"/>
      <c r="AB798" s="52"/>
      <c r="AC798" s="52"/>
      <c r="AD798" s="52"/>
      <c r="AE798" s="20" t="s">
        <v>3406</v>
      </c>
      <c r="AF798" s="54" t="s">
        <v>3472</v>
      </c>
      <c r="AG798" s="19" t="s">
        <v>3467</v>
      </c>
      <c r="AH798" s="54" t="s">
        <v>1257</v>
      </c>
      <c r="AI798" s="19" t="s">
        <v>1569</v>
      </c>
      <c r="AJ798" s="119"/>
      <c r="AK798" s="119"/>
      <c r="AL798" s="16">
        <f t="shared" si="24"/>
        <v>215000</v>
      </c>
      <c r="AM798" s="79">
        <v>23071</v>
      </c>
      <c r="AN798" s="79">
        <v>23071</v>
      </c>
      <c r="AO798" s="79">
        <v>23071</v>
      </c>
      <c r="AP798" s="79">
        <v>23071</v>
      </c>
      <c r="AQ798" s="81">
        <v>23100</v>
      </c>
      <c r="AR798" s="82">
        <v>215000</v>
      </c>
      <c r="AS798" s="52">
        <v>0</v>
      </c>
      <c r="AT798" s="52"/>
    </row>
    <row r="799" spans="1:46" s="23" customFormat="1" ht="72" hidden="1" x14ac:dyDescent="0.2">
      <c r="A799" s="19" t="s">
        <v>55</v>
      </c>
      <c r="B799" s="19" t="s">
        <v>277</v>
      </c>
      <c r="C799" s="19" t="s">
        <v>276</v>
      </c>
      <c r="D799" s="19" t="s">
        <v>11</v>
      </c>
      <c r="E799" s="19" t="s">
        <v>454</v>
      </c>
      <c r="F799" s="28" t="s">
        <v>2368</v>
      </c>
      <c r="G799" s="19" t="s">
        <v>1093</v>
      </c>
      <c r="H799" s="18" t="s">
        <v>269</v>
      </c>
      <c r="I799" s="18" t="s">
        <v>273</v>
      </c>
      <c r="J799" s="17">
        <v>44000</v>
      </c>
      <c r="K799" s="64"/>
      <c r="L799" s="64"/>
      <c r="M799" s="35" t="s">
        <v>137</v>
      </c>
      <c r="N799" s="48">
        <v>23072</v>
      </c>
      <c r="O799" s="19" t="s">
        <v>3407</v>
      </c>
      <c r="P799" s="169">
        <v>23082</v>
      </c>
      <c r="Q799" s="168" t="s">
        <v>3408</v>
      </c>
      <c r="R799" s="168" t="s">
        <v>15</v>
      </c>
      <c r="S799" s="168" t="s">
        <v>79</v>
      </c>
      <c r="T799" s="19"/>
      <c r="U799" s="19"/>
      <c r="V799" s="19" t="s">
        <v>3409</v>
      </c>
      <c r="W799" s="74">
        <v>114000</v>
      </c>
      <c r="X799" s="18" t="s">
        <v>1182</v>
      </c>
      <c r="Y799" s="46" t="s">
        <v>3410</v>
      </c>
      <c r="Z799" s="46" t="s">
        <v>3411</v>
      </c>
      <c r="AA799" s="19"/>
      <c r="AB799" s="19"/>
      <c r="AC799" s="19"/>
      <c r="AD799" s="19"/>
      <c r="AE799" s="20" t="s">
        <v>3406</v>
      </c>
      <c r="AF799" s="54" t="s">
        <v>3472</v>
      </c>
      <c r="AG799" s="19" t="s">
        <v>3467</v>
      </c>
      <c r="AH799" s="20" t="s">
        <v>1257</v>
      </c>
      <c r="AI799" s="19" t="s">
        <v>1569</v>
      </c>
      <c r="AJ799" s="16"/>
      <c r="AK799" s="16"/>
      <c r="AL799" s="16">
        <f t="shared" si="24"/>
        <v>44000</v>
      </c>
      <c r="AM799" s="79">
        <v>23071</v>
      </c>
      <c r="AN799" s="79">
        <v>23071</v>
      </c>
      <c r="AO799" s="79">
        <v>23071</v>
      </c>
      <c r="AP799" s="79">
        <v>23071</v>
      </c>
      <c r="AQ799" s="81">
        <v>23100</v>
      </c>
      <c r="AR799" s="74">
        <v>44000</v>
      </c>
      <c r="AS799" s="19">
        <v>0</v>
      </c>
      <c r="AT799" s="19"/>
    </row>
    <row r="800" spans="1:46" s="23" customFormat="1" ht="72" hidden="1" x14ac:dyDescent="0.2">
      <c r="A800" s="19" t="s">
        <v>55</v>
      </c>
      <c r="B800" s="19" t="s">
        <v>277</v>
      </c>
      <c r="C800" s="19" t="s">
        <v>276</v>
      </c>
      <c r="D800" s="19" t="s">
        <v>11</v>
      </c>
      <c r="E800" s="19" t="s">
        <v>454</v>
      </c>
      <c r="F800" s="28" t="s">
        <v>2369</v>
      </c>
      <c r="G800" s="19" t="s">
        <v>1094</v>
      </c>
      <c r="H800" s="18" t="s">
        <v>269</v>
      </c>
      <c r="I800" s="18" t="s">
        <v>273</v>
      </c>
      <c r="J800" s="17">
        <v>70000</v>
      </c>
      <c r="K800" s="64"/>
      <c r="L800" s="64"/>
      <c r="M800" s="35" t="s">
        <v>137</v>
      </c>
      <c r="N800" s="48">
        <v>23072</v>
      </c>
      <c r="O800" s="19" t="s">
        <v>3407</v>
      </c>
      <c r="P800" s="169">
        <v>23082</v>
      </c>
      <c r="Q800" s="168" t="s">
        <v>3408</v>
      </c>
      <c r="R800" s="168" t="s">
        <v>15</v>
      </c>
      <c r="S800" s="168" t="s">
        <v>79</v>
      </c>
      <c r="T800" s="19"/>
      <c r="U800" s="19"/>
      <c r="V800" s="19" t="s">
        <v>3409</v>
      </c>
      <c r="W800" s="74">
        <v>114000</v>
      </c>
      <c r="X800" s="18" t="s">
        <v>1182</v>
      </c>
      <c r="Y800" s="46" t="s">
        <v>3410</v>
      </c>
      <c r="Z800" s="46" t="s">
        <v>3411</v>
      </c>
      <c r="AA800" s="19"/>
      <c r="AB800" s="19"/>
      <c r="AC800" s="19"/>
      <c r="AD800" s="19"/>
      <c r="AE800" s="20" t="s">
        <v>3406</v>
      </c>
      <c r="AF800" s="54" t="s">
        <v>3472</v>
      </c>
      <c r="AG800" s="19" t="s">
        <v>3467</v>
      </c>
      <c r="AH800" s="20" t="s">
        <v>1257</v>
      </c>
      <c r="AI800" s="19" t="s">
        <v>1569</v>
      </c>
      <c r="AJ800" s="16"/>
      <c r="AK800" s="16"/>
      <c r="AL800" s="16">
        <f t="shared" si="24"/>
        <v>70000</v>
      </c>
      <c r="AM800" s="79">
        <v>23071</v>
      </c>
      <c r="AN800" s="79">
        <v>23071</v>
      </c>
      <c r="AO800" s="79">
        <v>23071</v>
      </c>
      <c r="AP800" s="79">
        <v>23071</v>
      </c>
      <c r="AQ800" s="81">
        <v>23100</v>
      </c>
      <c r="AR800" s="74">
        <v>70000</v>
      </c>
      <c r="AS800" s="19">
        <v>0</v>
      </c>
      <c r="AT800" s="19"/>
    </row>
    <row r="801" spans="1:46" s="23" customFormat="1" ht="72" x14ac:dyDescent="0.2">
      <c r="A801" s="19" t="s">
        <v>55</v>
      </c>
      <c r="B801" s="19" t="s">
        <v>277</v>
      </c>
      <c r="C801" s="19" t="s">
        <v>276</v>
      </c>
      <c r="D801" s="19" t="s">
        <v>11</v>
      </c>
      <c r="E801" s="19" t="s">
        <v>454</v>
      </c>
      <c r="F801" s="28" t="s">
        <v>2370</v>
      </c>
      <c r="G801" s="19" t="s">
        <v>1095</v>
      </c>
      <c r="H801" s="18" t="s">
        <v>270</v>
      </c>
      <c r="I801" s="18" t="s">
        <v>273</v>
      </c>
      <c r="J801" s="17">
        <v>8000</v>
      </c>
      <c r="K801" s="64"/>
      <c r="L801" s="64"/>
      <c r="M801" s="35" t="s">
        <v>137</v>
      </c>
      <c r="N801" s="48">
        <v>23073</v>
      </c>
      <c r="O801" s="19" t="s">
        <v>3412</v>
      </c>
      <c r="P801" s="169">
        <v>23093</v>
      </c>
      <c r="Q801" s="168" t="s">
        <v>3413</v>
      </c>
      <c r="R801" s="168" t="s">
        <v>1190</v>
      </c>
      <c r="S801" s="168" t="s">
        <v>79</v>
      </c>
      <c r="T801" s="19"/>
      <c r="U801" s="19"/>
      <c r="V801" s="19" t="s">
        <v>3414</v>
      </c>
      <c r="W801" s="156">
        <v>7890</v>
      </c>
      <c r="X801" s="18" t="s">
        <v>1182</v>
      </c>
      <c r="Y801" s="46" t="s">
        <v>3415</v>
      </c>
      <c r="Z801" s="46" t="s">
        <v>3416</v>
      </c>
      <c r="AA801" s="19">
        <v>7014243967</v>
      </c>
      <c r="AB801" s="48">
        <v>23096</v>
      </c>
      <c r="AC801" s="46" t="s">
        <v>3417</v>
      </c>
      <c r="AD801" s="156">
        <v>7890</v>
      </c>
      <c r="AE801" s="20" t="s">
        <v>2729</v>
      </c>
      <c r="AF801" s="20" t="s">
        <v>3475</v>
      </c>
      <c r="AG801" s="20" t="s">
        <v>2456</v>
      </c>
      <c r="AH801" s="20" t="s">
        <v>1518</v>
      </c>
      <c r="AI801" s="20" t="s">
        <v>1571</v>
      </c>
      <c r="AJ801" s="16">
        <v>7890</v>
      </c>
      <c r="AK801" s="16"/>
      <c r="AL801" s="16">
        <f t="shared" si="24"/>
        <v>110</v>
      </c>
      <c r="AM801" s="79">
        <v>23071</v>
      </c>
      <c r="AN801" s="79">
        <v>23071</v>
      </c>
      <c r="AO801" s="79">
        <v>23071</v>
      </c>
      <c r="AP801" s="79">
        <v>23071</v>
      </c>
      <c r="AQ801" s="81">
        <v>23100</v>
      </c>
      <c r="AR801" s="74">
        <v>8000</v>
      </c>
      <c r="AS801" s="19">
        <v>0</v>
      </c>
      <c r="AT801" s="19"/>
    </row>
    <row r="802" spans="1:46" s="23" customFormat="1" ht="72" x14ac:dyDescent="0.2">
      <c r="A802" s="19" t="s">
        <v>55</v>
      </c>
      <c r="B802" s="19" t="s">
        <v>277</v>
      </c>
      <c r="C802" s="19" t="s">
        <v>276</v>
      </c>
      <c r="D802" s="19" t="s">
        <v>11</v>
      </c>
      <c r="E802" s="19" t="s">
        <v>454</v>
      </c>
      <c r="F802" s="28" t="s">
        <v>2371</v>
      </c>
      <c r="G802" s="19" t="s">
        <v>1096</v>
      </c>
      <c r="H802" s="18" t="s">
        <v>270</v>
      </c>
      <c r="I802" s="18" t="s">
        <v>273</v>
      </c>
      <c r="J802" s="17">
        <v>6400</v>
      </c>
      <c r="K802" s="64"/>
      <c r="L802" s="64"/>
      <c r="M802" s="35" t="s">
        <v>137</v>
      </c>
      <c r="N802" s="48">
        <v>23073</v>
      </c>
      <c r="O802" s="19" t="s">
        <v>3412</v>
      </c>
      <c r="P802" s="169">
        <v>23093</v>
      </c>
      <c r="Q802" s="168" t="s">
        <v>3413</v>
      </c>
      <c r="R802" s="168" t="s">
        <v>1190</v>
      </c>
      <c r="S802" s="168" t="s">
        <v>79</v>
      </c>
      <c r="T802" s="19"/>
      <c r="U802" s="19"/>
      <c r="V802" s="19" t="s">
        <v>3414</v>
      </c>
      <c r="W802" s="156">
        <v>6390</v>
      </c>
      <c r="X802" s="18" t="s">
        <v>1182</v>
      </c>
      <c r="Y802" s="46" t="s">
        <v>3415</v>
      </c>
      <c r="Z802" s="46" t="s">
        <v>3418</v>
      </c>
      <c r="AA802" s="19">
        <v>7014243967</v>
      </c>
      <c r="AB802" s="48">
        <v>23096</v>
      </c>
      <c r="AC802" s="46" t="s">
        <v>3417</v>
      </c>
      <c r="AD802" s="156">
        <v>6390</v>
      </c>
      <c r="AE802" s="20" t="s">
        <v>2729</v>
      </c>
      <c r="AF802" s="20" t="s">
        <v>3475</v>
      </c>
      <c r="AG802" s="20" t="s">
        <v>2456</v>
      </c>
      <c r="AH802" s="20" t="s">
        <v>1518</v>
      </c>
      <c r="AI802" s="20" t="s">
        <v>1571</v>
      </c>
      <c r="AJ802" s="16">
        <v>6390</v>
      </c>
      <c r="AK802" s="16"/>
      <c r="AL802" s="16">
        <f t="shared" si="24"/>
        <v>10</v>
      </c>
      <c r="AM802" s="79">
        <v>23071</v>
      </c>
      <c r="AN802" s="79">
        <v>23071</v>
      </c>
      <c r="AO802" s="79">
        <v>23071</v>
      </c>
      <c r="AP802" s="79">
        <v>23071</v>
      </c>
      <c r="AQ802" s="81">
        <v>23100</v>
      </c>
      <c r="AR802" s="74">
        <v>6400</v>
      </c>
      <c r="AS802" s="19">
        <v>0</v>
      </c>
      <c r="AT802" s="19"/>
    </row>
    <row r="803" spans="1:46" s="23" customFormat="1" ht="72" x14ac:dyDescent="0.2">
      <c r="A803" s="19" t="s">
        <v>55</v>
      </c>
      <c r="B803" s="19" t="s">
        <v>277</v>
      </c>
      <c r="C803" s="19" t="s">
        <v>276</v>
      </c>
      <c r="D803" s="19" t="s">
        <v>11</v>
      </c>
      <c r="E803" s="19" t="s">
        <v>454</v>
      </c>
      <c r="F803" s="28" t="s">
        <v>2372</v>
      </c>
      <c r="G803" s="19" t="s">
        <v>1097</v>
      </c>
      <c r="H803" s="18" t="s">
        <v>317</v>
      </c>
      <c r="I803" s="18" t="s">
        <v>268</v>
      </c>
      <c r="J803" s="17">
        <v>9500</v>
      </c>
      <c r="K803" s="64"/>
      <c r="L803" s="64"/>
      <c r="M803" s="35" t="s">
        <v>137</v>
      </c>
      <c r="N803" s="48">
        <v>23073</v>
      </c>
      <c r="O803" s="19" t="s">
        <v>3412</v>
      </c>
      <c r="P803" s="169">
        <v>23093</v>
      </c>
      <c r="Q803" s="168" t="s">
        <v>3413</v>
      </c>
      <c r="R803" s="168" t="s">
        <v>1190</v>
      </c>
      <c r="S803" s="168" t="s">
        <v>79</v>
      </c>
      <c r="T803" s="19"/>
      <c r="U803" s="19"/>
      <c r="V803" s="19" t="s">
        <v>3414</v>
      </c>
      <c r="W803" s="156">
        <v>9100</v>
      </c>
      <c r="X803" s="18" t="s">
        <v>1182</v>
      </c>
      <c r="Y803" s="46" t="s">
        <v>3415</v>
      </c>
      <c r="Z803" s="46" t="s">
        <v>3419</v>
      </c>
      <c r="AA803" s="19">
        <v>7014243967</v>
      </c>
      <c r="AB803" s="48">
        <v>23096</v>
      </c>
      <c r="AC803" s="46" t="s">
        <v>3417</v>
      </c>
      <c r="AD803" s="156">
        <v>9100</v>
      </c>
      <c r="AE803" s="20" t="s">
        <v>2729</v>
      </c>
      <c r="AF803" s="20" t="s">
        <v>3475</v>
      </c>
      <c r="AG803" s="20" t="s">
        <v>2456</v>
      </c>
      <c r="AH803" s="20" t="s">
        <v>1518</v>
      </c>
      <c r="AI803" s="20" t="s">
        <v>1571</v>
      </c>
      <c r="AJ803" s="16">
        <v>9100</v>
      </c>
      <c r="AK803" s="16"/>
      <c r="AL803" s="16">
        <f t="shared" si="24"/>
        <v>400</v>
      </c>
      <c r="AM803" s="79">
        <v>23071</v>
      </c>
      <c r="AN803" s="79">
        <v>23071</v>
      </c>
      <c r="AO803" s="79">
        <v>23071</v>
      </c>
      <c r="AP803" s="79">
        <v>23071</v>
      </c>
      <c r="AQ803" s="81">
        <v>23100</v>
      </c>
      <c r="AR803" s="74">
        <v>95000</v>
      </c>
      <c r="AS803" s="19">
        <v>0</v>
      </c>
      <c r="AT803" s="19"/>
    </row>
    <row r="804" spans="1:46" s="23" customFormat="1" ht="72" x14ac:dyDescent="0.2">
      <c r="A804" s="19" t="s">
        <v>55</v>
      </c>
      <c r="B804" s="19" t="s">
        <v>277</v>
      </c>
      <c r="C804" s="19" t="s">
        <v>276</v>
      </c>
      <c r="D804" s="19" t="s">
        <v>11</v>
      </c>
      <c r="E804" s="19" t="s">
        <v>454</v>
      </c>
      <c r="F804" s="28" t="s">
        <v>2373</v>
      </c>
      <c r="G804" s="19" t="s">
        <v>1098</v>
      </c>
      <c r="H804" s="18" t="s">
        <v>459</v>
      </c>
      <c r="I804" s="18" t="s">
        <v>268</v>
      </c>
      <c r="J804" s="17">
        <v>38000</v>
      </c>
      <c r="K804" s="64"/>
      <c r="L804" s="64"/>
      <c r="M804" s="35" t="s">
        <v>137</v>
      </c>
      <c r="N804" s="48">
        <v>23073</v>
      </c>
      <c r="O804" s="19" t="s">
        <v>3412</v>
      </c>
      <c r="P804" s="169">
        <v>23093</v>
      </c>
      <c r="Q804" s="168" t="s">
        <v>3413</v>
      </c>
      <c r="R804" s="168" t="s">
        <v>1190</v>
      </c>
      <c r="S804" s="168" t="s">
        <v>79</v>
      </c>
      <c r="T804" s="19"/>
      <c r="U804" s="19"/>
      <c r="V804" s="19" t="s">
        <v>3414</v>
      </c>
      <c r="W804" s="156">
        <v>36400</v>
      </c>
      <c r="X804" s="18" t="s">
        <v>1182</v>
      </c>
      <c r="Y804" s="46" t="s">
        <v>3415</v>
      </c>
      <c r="Z804" s="46" t="s">
        <v>3420</v>
      </c>
      <c r="AA804" s="19">
        <v>7014243967</v>
      </c>
      <c r="AB804" s="48">
        <v>23096</v>
      </c>
      <c r="AC804" s="46" t="s">
        <v>3417</v>
      </c>
      <c r="AD804" s="156">
        <v>36400</v>
      </c>
      <c r="AE804" s="20" t="s">
        <v>2729</v>
      </c>
      <c r="AF804" s="20" t="s">
        <v>3475</v>
      </c>
      <c r="AG804" s="20" t="s">
        <v>2456</v>
      </c>
      <c r="AH804" s="20" t="s">
        <v>1518</v>
      </c>
      <c r="AI804" s="20" t="s">
        <v>1571</v>
      </c>
      <c r="AJ804" s="16">
        <v>36400</v>
      </c>
      <c r="AK804" s="16"/>
      <c r="AL804" s="16">
        <f t="shared" si="24"/>
        <v>1600</v>
      </c>
      <c r="AM804" s="79">
        <v>23071</v>
      </c>
      <c r="AN804" s="79">
        <v>23071</v>
      </c>
      <c r="AO804" s="79">
        <v>23071</v>
      </c>
      <c r="AP804" s="79">
        <v>23071</v>
      </c>
      <c r="AQ804" s="81">
        <v>23100</v>
      </c>
      <c r="AR804" s="74">
        <v>38000</v>
      </c>
      <c r="AS804" s="19">
        <v>0</v>
      </c>
      <c r="AT804" s="19"/>
    </row>
    <row r="805" spans="1:46" s="23" customFormat="1" ht="72" x14ac:dyDescent="0.2">
      <c r="A805" s="19" t="s">
        <v>55</v>
      </c>
      <c r="B805" s="19" t="s">
        <v>277</v>
      </c>
      <c r="C805" s="19" t="s">
        <v>276</v>
      </c>
      <c r="D805" s="19" t="s">
        <v>11</v>
      </c>
      <c r="E805" s="19" t="s">
        <v>454</v>
      </c>
      <c r="F805" s="28" t="s">
        <v>2374</v>
      </c>
      <c r="G805" s="19" t="s">
        <v>1099</v>
      </c>
      <c r="H805" s="18" t="s">
        <v>317</v>
      </c>
      <c r="I805" s="18" t="s">
        <v>268</v>
      </c>
      <c r="J805" s="17">
        <v>7000</v>
      </c>
      <c r="K805" s="64"/>
      <c r="L805" s="64"/>
      <c r="M805" s="35" t="s">
        <v>137</v>
      </c>
      <c r="N805" s="48">
        <v>23073</v>
      </c>
      <c r="O805" s="19" t="s">
        <v>3412</v>
      </c>
      <c r="P805" s="169">
        <v>23093</v>
      </c>
      <c r="Q805" s="168" t="s">
        <v>3413</v>
      </c>
      <c r="R805" s="168" t="s">
        <v>1190</v>
      </c>
      <c r="S805" s="168" t="s">
        <v>79</v>
      </c>
      <c r="T805" s="19"/>
      <c r="U805" s="19"/>
      <c r="V805" s="19" t="s">
        <v>3414</v>
      </c>
      <c r="W805" s="156">
        <v>6750</v>
      </c>
      <c r="X805" s="18" t="s">
        <v>1182</v>
      </c>
      <c r="Y805" s="46" t="s">
        <v>3415</v>
      </c>
      <c r="Z805" s="46" t="s">
        <v>3421</v>
      </c>
      <c r="AA805" s="19">
        <v>7014243967</v>
      </c>
      <c r="AB805" s="48">
        <v>23096</v>
      </c>
      <c r="AC805" s="46" t="s">
        <v>3417</v>
      </c>
      <c r="AD805" s="156">
        <v>6750</v>
      </c>
      <c r="AE805" s="20" t="s">
        <v>2729</v>
      </c>
      <c r="AF805" s="20" t="s">
        <v>3475</v>
      </c>
      <c r="AG805" s="20" t="s">
        <v>2456</v>
      </c>
      <c r="AH805" s="20" t="s">
        <v>1518</v>
      </c>
      <c r="AI805" s="20" t="s">
        <v>1571</v>
      </c>
      <c r="AJ805" s="16">
        <v>6750</v>
      </c>
      <c r="AK805" s="16"/>
      <c r="AL805" s="16">
        <f t="shared" si="24"/>
        <v>250</v>
      </c>
      <c r="AM805" s="79">
        <v>23071</v>
      </c>
      <c r="AN805" s="79">
        <v>23071</v>
      </c>
      <c r="AO805" s="79">
        <v>23071</v>
      </c>
      <c r="AP805" s="79">
        <v>23071</v>
      </c>
      <c r="AQ805" s="81">
        <v>23100</v>
      </c>
      <c r="AR805" s="74">
        <v>7000</v>
      </c>
      <c r="AS805" s="19">
        <v>0</v>
      </c>
      <c r="AT805" s="19"/>
    </row>
    <row r="806" spans="1:46" s="23" customFormat="1" ht="72" x14ac:dyDescent="0.2">
      <c r="A806" s="19" t="s">
        <v>55</v>
      </c>
      <c r="B806" s="19" t="s">
        <v>277</v>
      </c>
      <c r="C806" s="19" t="s">
        <v>276</v>
      </c>
      <c r="D806" s="19" t="s">
        <v>11</v>
      </c>
      <c r="E806" s="19" t="s">
        <v>454</v>
      </c>
      <c r="F806" s="28" t="s">
        <v>2375</v>
      </c>
      <c r="G806" s="19" t="s">
        <v>1100</v>
      </c>
      <c r="H806" s="18" t="s">
        <v>303</v>
      </c>
      <c r="I806" s="18" t="s">
        <v>268</v>
      </c>
      <c r="J806" s="17">
        <v>48000</v>
      </c>
      <c r="K806" s="64"/>
      <c r="L806" s="64"/>
      <c r="M806" s="35" t="s">
        <v>137</v>
      </c>
      <c r="N806" s="48">
        <v>23073</v>
      </c>
      <c r="O806" s="19" t="s">
        <v>3412</v>
      </c>
      <c r="P806" s="169">
        <v>23093</v>
      </c>
      <c r="Q806" s="168" t="s">
        <v>3413</v>
      </c>
      <c r="R806" s="168" t="s">
        <v>1190</v>
      </c>
      <c r="S806" s="168" t="s">
        <v>79</v>
      </c>
      <c r="T806" s="19"/>
      <c r="U806" s="19"/>
      <c r="V806" s="19" t="s">
        <v>3414</v>
      </c>
      <c r="W806" s="156">
        <v>47000</v>
      </c>
      <c r="X806" s="18" t="s">
        <v>1182</v>
      </c>
      <c r="Y806" s="46" t="s">
        <v>3415</v>
      </c>
      <c r="Z806" s="46" t="s">
        <v>3422</v>
      </c>
      <c r="AA806" s="19">
        <v>7014243967</v>
      </c>
      <c r="AB806" s="48">
        <v>23096</v>
      </c>
      <c r="AC806" s="46" t="s">
        <v>3417</v>
      </c>
      <c r="AD806" s="156">
        <v>47000</v>
      </c>
      <c r="AE806" s="20" t="s">
        <v>2729</v>
      </c>
      <c r="AF806" s="20" t="s">
        <v>3475</v>
      </c>
      <c r="AG806" s="20" t="s">
        <v>2456</v>
      </c>
      <c r="AH806" s="20" t="s">
        <v>1518</v>
      </c>
      <c r="AI806" s="20" t="s">
        <v>1571</v>
      </c>
      <c r="AJ806" s="16">
        <v>47000</v>
      </c>
      <c r="AK806" s="16"/>
      <c r="AL806" s="16">
        <f t="shared" si="24"/>
        <v>1000</v>
      </c>
      <c r="AM806" s="79">
        <v>23071</v>
      </c>
      <c r="AN806" s="79">
        <v>23071</v>
      </c>
      <c r="AO806" s="79">
        <v>23071</v>
      </c>
      <c r="AP806" s="79">
        <v>23071</v>
      </c>
      <c r="AQ806" s="81">
        <v>23100</v>
      </c>
      <c r="AR806" s="74">
        <v>48000</v>
      </c>
      <c r="AS806" s="19">
        <v>0</v>
      </c>
      <c r="AT806" s="19"/>
    </row>
    <row r="807" spans="1:46" s="23" customFormat="1" ht="72" hidden="1" x14ac:dyDescent="0.2">
      <c r="A807" s="19" t="s">
        <v>55</v>
      </c>
      <c r="B807" s="19" t="s">
        <v>277</v>
      </c>
      <c r="C807" s="19" t="s">
        <v>276</v>
      </c>
      <c r="D807" s="19" t="s">
        <v>21</v>
      </c>
      <c r="E807" s="19" t="s">
        <v>454</v>
      </c>
      <c r="F807" s="28" t="s">
        <v>2376</v>
      </c>
      <c r="G807" s="19" t="s">
        <v>1101</v>
      </c>
      <c r="H807" s="18" t="s">
        <v>269</v>
      </c>
      <c r="I807" s="18" t="s">
        <v>268</v>
      </c>
      <c r="J807" s="17">
        <v>14000</v>
      </c>
      <c r="K807" s="64"/>
      <c r="L807" s="64"/>
      <c r="M807" s="35" t="s">
        <v>137</v>
      </c>
      <c r="N807" s="48">
        <v>23072</v>
      </c>
      <c r="O807" s="19" t="s">
        <v>3423</v>
      </c>
      <c r="P807" s="169">
        <v>23083</v>
      </c>
      <c r="Q807" s="168" t="s">
        <v>3424</v>
      </c>
      <c r="R807" s="168" t="s">
        <v>12</v>
      </c>
      <c r="S807" s="168" t="s">
        <v>79</v>
      </c>
      <c r="T807" s="19"/>
      <c r="U807" s="19"/>
      <c r="V807" s="19" t="s">
        <v>3425</v>
      </c>
      <c r="W807" s="74">
        <v>14000</v>
      </c>
      <c r="X807" s="18" t="s">
        <v>1182</v>
      </c>
      <c r="Y807" s="128" t="s">
        <v>3426</v>
      </c>
      <c r="Z807" s="46" t="s">
        <v>3427</v>
      </c>
      <c r="AA807" s="19">
        <v>7014244340</v>
      </c>
      <c r="AB807" s="48">
        <v>23094</v>
      </c>
      <c r="AC807" s="46" t="s">
        <v>3417</v>
      </c>
      <c r="AD807" s="74">
        <v>14000</v>
      </c>
      <c r="AE807" s="20" t="s">
        <v>2729</v>
      </c>
      <c r="AF807" s="20" t="s">
        <v>3475</v>
      </c>
      <c r="AG807" s="20" t="s">
        <v>2456</v>
      </c>
      <c r="AH807" s="20" t="s">
        <v>1257</v>
      </c>
      <c r="AI807" s="19" t="s">
        <v>1569</v>
      </c>
      <c r="AJ807" s="17">
        <v>14000</v>
      </c>
      <c r="AK807" s="16"/>
      <c r="AL807" s="16">
        <f t="shared" si="24"/>
        <v>0</v>
      </c>
      <c r="AM807" s="79">
        <v>23071</v>
      </c>
      <c r="AN807" s="79">
        <v>23071</v>
      </c>
      <c r="AO807" s="79">
        <v>23071</v>
      </c>
      <c r="AP807" s="79">
        <v>23071</v>
      </c>
      <c r="AQ807" s="81">
        <v>23100</v>
      </c>
      <c r="AR807" s="74">
        <v>14000</v>
      </c>
      <c r="AS807" s="19">
        <v>0</v>
      </c>
      <c r="AT807" s="19"/>
    </row>
    <row r="808" spans="1:46" s="23" customFormat="1" ht="72" hidden="1" x14ac:dyDescent="0.2">
      <c r="A808" s="19" t="s">
        <v>55</v>
      </c>
      <c r="B808" s="19" t="s">
        <v>277</v>
      </c>
      <c r="C808" s="19" t="s">
        <v>276</v>
      </c>
      <c r="D808" s="19" t="s">
        <v>286</v>
      </c>
      <c r="E808" s="19" t="s">
        <v>454</v>
      </c>
      <c r="F808" s="28" t="s">
        <v>2377</v>
      </c>
      <c r="G808" s="19" t="s">
        <v>1102</v>
      </c>
      <c r="H808" s="18" t="s">
        <v>269</v>
      </c>
      <c r="I808" s="18" t="s">
        <v>274</v>
      </c>
      <c r="J808" s="17">
        <v>23800</v>
      </c>
      <c r="K808" s="64"/>
      <c r="L808" s="64"/>
      <c r="M808" s="35" t="s">
        <v>137</v>
      </c>
      <c r="N808" s="48">
        <v>23073</v>
      </c>
      <c r="O808" s="19" t="s">
        <v>3428</v>
      </c>
      <c r="P808" s="169">
        <v>23083</v>
      </c>
      <c r="Q808" s="168" t="s">
        <v>3429</v>
      </c>
      <c r="R808" s="168" t="s">
        <v>1190</v>
      </c>
      <c r="S808" s="168" t="s">
        <v>79</v>
      </c>
      <c r="T808" s="19" t="s">
        <v>3430</v>
      </c>
      <c r="U808" s="19" t="s">
        <v>3431</v>
      </c>
      <c r="V808" s="19" t="s">
        <v>3425</v>
      </c>
      <c r="W808" s="74">
        <v>23800</v>
      </c>
      <c r="X808" s="18" t="s">
        <v>1182</v>
      </c>
      <c r="Y808" s="128" t="s">
        <v>3426</v>
      </c>
      <c r="Z808" s="46" t="s">
        <v>3432</v>
      </c>
      <c r="AA808" s="19">
        <v>7014217444</v>
      </c>
      <c r="AB808" s="48">
        <v>23094</v>
      </c>
      <c r="AC808" s="46" t="s">
        <v>3417</v>
      </c>
      <c r="AD808" s="74">
        <v>23800</v>
      </c>
      <c r="AE808" s="20" t="s">
        <v>2729</v>
      </c>
      <c r="AF808" s="20" t="s">
        <v>3475</v>
      </c>
      <c r="AG808" s="20" t="s">
        <v>2456</v>
      </c>
      <c r="AH808" s="20" t="s">
        <v>1519</v>
      </c>
      <c r="AI808" s="19" t="s">
        <v>1571</v>
      </c>
      <c r="AJ808" s="17">
        <v>23800</v>
      </c>
      <c r="AK808" s="16"/>
      <c r="AL808" s="16">
        <f t="shared" si="24"/>
        <v>0</v>
      </c>
      <c r="AM808" s="79">
        <v>23071</v>
      </c>
      <c r="AN808" s="79">
        <v>23071</v>
      </c>
      <c r="AO808" s="79">
        <v>23071</v>
      </c>
      <c r="AP808" s="79">
        <v>23071</v>
      </c>
      <c r="AQ808" s="81">
        <v>23100</v>
      </c>
      <c r="AR808" s="74">
        <v>23800</v>
      </c>
      <c r="AS808" s="19">
        <v>0</v>
      </c>
      <c r="AT808" s="19"/>
    </row>
    <row r="809" spans="1:46" s="23" customFormat="1" ht="90" hidden="1" x14ac:dyDescent="0.2">
      <c r="A809" s="19" t="s">
        <v>55</v>
      </c>
      <c r="B809" s="19" t="s">
        <v>277</v>
      </c>
      <c r="C809" s="19" t="s">
        <v>276</v>
      </c>
      <c r="D809" s="19" t="s">
        <v>286</v>
      </c>
      <c r="E809" s="19" t="s">
        <v>454</v>
      </c>
      <c r="F809" s="28" t="s">
        <v>2378</v>
      </c>
      <c r="G809" s="19" t="s">
        <v>1103</v>
      </c>
      <c r="H809" s="18" t="s">
        <v>269</v>
      </c>
      <c r="I809" s="18" t="s">
        <v>274</v>
      </c>
      <c r="J809" s="17">
        <v>75400</v>
      </c>
      <c r="K809" s="64"/>
      <c r="L809" s="64"/>
      <c r="M809" s="35" t="s">
        <v>137</v>
      </c>
      <c r="N809" s="48">
        <v>23073</v>
      </c>
      <c r="O809" s="19" t="s">
        <v>3428</v>
      </c>
      <c r="P809" s="169">
        <v>23083</v>
      </c>
      <c r="Q809" s="168" t="s">
        <v>3429</v>
      </c>
      <c r="R809" s="168" t="s">
        <v>1190</v>
      </c>
      <c r="S809" s="168" t="s">
        <v>79</v>
      </c>
      <c r="T809" s="19"/>
      <c r="U809" s="19"/>
      <c r="V809" s="19" t="s">
        <v>3425</v>
      </c>
      <c r="W809" s="74">
        <v>75400</v>
      </c>
      <c r="X809" s="18" t="s">
        <v>1182</v>
      </c>
      <c r="Y809" s="128" t="s">
        <v>3426</v>
      </c>
      <c r="Z809" s="46" t="s">
        <v>3433</v>
      </c>
      <c r="AA809" s="19">
        <v>7014217444</v>
      </c>
      <c r="AB809" s="48">
        <v>23094</v>
      </c>
      <c r="AC809" s="46" t="s">
        <v>3417</v>
      </c>
      <c r="AD809" s="74">
        <v>75400</v>
      </c>
      <c r="AE809" s="20" t="s">
        <v>2729</v>
      </c>
      <c r="AF809" s="20" t="s">
        <v>3475</v>
      </c>
      <c r="AG809" s="20" t="s">
        <v>2456</v>
      </c>
      <c r="AH809" s="20" t="s">
        <v>1519</v>
      </c>
      <c r="AI809" s="19" t="s">
        <v>1571</v>
      </c>
      <c r="AJ809" s="17">
        <v>75400</v>
      </c>
      <c r="AK809" s="16"/>
      <c r="AL809" s="16">
        <f t="shared" si="24"/>
        <v>0</v>
      </c>
      <c r="AM809" s="79">
        <v>23071</v>
      </c>
      <c r="AN809" s="79">
        <v>23071</v>
      </c>
      <c r="AO809" s="79">
        <v>23071</v>
      </c>
      <c r="AP809" s="79">
        <v>23071</v>
      </c>
      <c r="AQ809" s="81">
        <v>23100</v>
      </c>
      <c r="AR809" s="74">
        <v>75400</v>
      </c>
      <c r="AS809" s="19">
        <v>0</v>
      </c>
      <c r="AT809" s="19"/>
    </row>
    <row r="810" spans="1:46" s="23" customFormat="1" ht="72" hidden="1" x14ac:dyDescent="0.2">
      <c r="A810" s="19" t="s">
        <v>55</v>
      </c>
      <c r="B810" s="19" t="s">
        <v>277</v>
      </c>
      <c r="C810" s="19" t="s">
        <v>276</v>
      </c>
      <c r="D810" s="19" t="s">
        <v>286</v>
      </c>
      <c r="E810" s="19" t="s">
        <v>454</v>
      </c>
      <c r="F810" s="28" t="s">
        <v>2379</v>
      </c>
      <c r="G810" s="19" t="s">
        <v>1104</v>
      </c>
      <c r="H810" s="18" t="s">
        <v>270</v>
      </c>
      <c r="I810" s="18" t="s">
        <v>274</v>
      </c>
      <c r="J810" s="17">
        <v>26000</v>
      </c>
      <c r="K810" s="64"/>
      <c r="L810" s="64"/>
      <c r="M810" s="35" t="s">
        <v>137</v>
      </c>
      <c r="N810" s="48">
        <v>23073</v>
      </c>
      <c r="O810" s="19" t="s">
        <v>3428</v>
      </c>
      <c r="P810" s="169">
        <v>23083</v>
      </c>
      <c r="Q810" s="168" t="s">
        <v>3429</v>
      </c>
      <c r="R810" s="168" t="s">
        <v>1190</v>
      </c>
      <c r="S810" s="168" t="s">
        <v>79</v>
      </c>
      <c r="T810" s="19"/>
      <c r="U810" s="19"/>
      <c r="V810" s="19" t="s">
        <v>3425</v>
      </c>
      <c r="W810" s="74">
        <v>26000</v>
      </c>
      <c r="X810" s="18" t="s">
        <v>1182</v>
      </c>
      <c r="Y810" s="128" t="s">
        <v>3426</v>
      </c>
      <c r="Z810" s="46" t="s">
        <v>3434</v>
      </c>
      <c r="AA810" s="19">
        <v>7014217444</v>
      </c>
      <c r="AB810" s="48">
        <v>23094</v>
      </c>
      <c r="AC810" s="46" t="s">
        <v>3417</v>
      </c>
      <c r="AD810" s="74">
        <v>26000</v>
      </c>
      <c r="AE810" s="20" t="s">
        <v>2729</v>
      </c>
      <c r="AF810" s="20" t="s">
        <v>3475</v>
      </c>
      <c r="AG810" s="20" t="s">
        <v>2456</v>
      </c>
      <c r="AH810" s="20" t="s">
        <v>1519</v>
      </c>
      <c r="AI810" s="19" t="s">
        <v>1571</v>
      </c>
      <c r="AJ810" s="17">
        <v>26000</v>
      </c>
      <c r="AK810" s="16"/>
      <c r="AL810" s="16">
        <f t="shared" si="24"/>
        <v>0</v>
      </c>
      <c r="AM810" s="79">
        <v>23071</v>
      </c>
      <c r="AN810" s="79">
        <v>23071</v>
      </c>
      <c r="AO810" s="79">
        <v>23071</v>
      </c>
      <c r="AP810" s="79">
        <v>23071</v>
      </c>
      <c r="AQ810" s="81">
        <v>23100</v>
      </c>
      <c r="AR810" s="74">
        <v>26000</v>
      </c>
      <c r="AS810" s="19">
        <v>0</v>
      </c>
      <c r="AT810" s="19"/>
    </row>
    <row r="811" spans="1:46" s="23" customFormat="1" ht="72" hidden="1" x14ac:dyDescent="0.2">
      <c r="A811" s="19" t="s">
        <v>55</v>
      </c>
      <c r="B811" s="19" t="s">
        <v>277</v>
      </c>
      <c r="C811" s="19" t="s">
        <v>276</v>
      </c>
      <c r="D811" s="19" t="s">
        <v>13</v>
      </c>
      <c r="E811" s="19" t="s">
        <v>454</v>
      </c>
      <c r="F811" s="28" t="s">
        <v>2380</v>
      </c>
      <c r="G811" s="19" t="s">
        <v>1105</v>
      </c>
      <c r="H811" s="18" t="s">
        <v>269</v>
      </c>
      <c r="I811" s="18" t="s">
        <v>274</v>
      </c>
      <c r="J811" s="17">
        <v>24000</v>
      </c>
      <c r="K811" s="64"/>
      <c r="L811" s="64"/>
      <c r="M811" s="35" t="s">
        <v>137</v>
      </c>
      <c r="N811" s="48">
        <v>23073</v>
      </c>
      <c r="O811" s="19" t="s">
        <v>3435</v>
      </c>
      <c r="P811" s="169">
        <v>23083</v>
      </c>
      <c r="Q811" s="168" t="s">
        <v>3424</v>
      </c>
      <c r="R811" s="168" t="s">
        <v>12</v>
      </c>
      <c r="S811" s="168" t="s">
        <v>79</v>
      </c>
      <c r="T811" s="19"/>
      <c r="U811" s="19"/>
      <c r="V811" s="19" t="s">
        <v>3425</v>
      </c>
      <c r="W811" s="74">
        <v>24000</v>
      </c>
      <c r="X811" s="18" t="s">
        <v>1182</v>
      </c>
      <c r="Y811" s="128" t="s">
        <v>3426</v>
      </c>
      <c r="Z811" s="46" t="s">
        <v>3436</v>
      </c>
      <c r="AA811" s="19">
        <v>7014242520</v>
      </c>
      <c r="AB811" s="48">
        <v>23094</v>
      </c>
      <c r="AC811" s="46" t="s">
        <v>3417</v>
      </c>
      <c r="AD811" s="17">
        <v>24000</v>
      </c>
      <c r="AE811" s="20" t="s">
        <v>2729</v>
      </c>
      <c r="AF811" s="20" t="s">
        <v>3475</v>
      </c>
      <c r="AG811" s="20" t="s">
        <v>2456</v>
      </c>
      <c r="AH811" s="20" t="s">
        <v>1518</v>
      </c>
      <c r="AI811" s="20" t="s">
        <v>1571</v>
      </c>
      <c r="AJ811" s="17">
        <v>24000</v>
      </c>
      <c r="AK811" s="16"/>
      <c r="AL811" s="16">
        <f t="shared" si="24"/>
        <v>0</v>
      </c>
      <c r="AM811" s="79">
        <v>23071</v>
      </c>
      <c r="AN811" s="79">
        <v>23071</v>
      </c>
      <c r="AO811" s="79">
        <v>23071</v>
      </c>
      <c r="AP811" s="79">
        <v>23071</v>
      </c>
      <c r="AQ811" s="81">
        <v>23100</v>
      </c>
      <c r="AR811" s="74">
        <v>24000</v>
      </c>
      <c r="AS811" s="19">
        <v>0</v>
      </c>
      <c r="AT811" s="19"/>
    </row>
    <row r="812" spans="1:46" s="23" customFormat="1" ht="72" hidden="1" x14ac:dyDescent="0.2">
      <c r="A812" s="19" t="s">
        <v>55</v>
      </c>
      <c r="B812" s="19" t="s">
        <v>277</v>
      </c>
      <c r="C812" s="19" t="s">
        <v>276</v>
      </c>
      <c r="D812" s="19" t="s">
        <v>13</v>
      </c>
      <c r="E812" s="19" t="s">
        <v>454</v>
      </c>
      <c r="F812" s="28" t="s">
        <v>2381</v>
      </c>
      <c r="G812" s="19" t="s">
        <v>1106</v>
      </c>
      <c r="H812" s="18" t="s">
        <v>270</v>
      </c>
      <c r="I812" s="18" t="s">
        <v>274</v>
      </c>
      <c r="J812" s="17">
        <v>6500</v>
      </c>
      <c r="K812" s="64"/>
      <c r="L812" s="64"/>
      <c r="M812" s="35" t="s">
        <v>137</v>
      </c>
      <c r="N812" s="48">
        <v>23072</v>
      </c>
      <c r="O812" s="20" t="s">
        <v>3437</v>
      </c>
      <c r="P812" s="170">
        <v>23089</v>
      </c>
      <c r="Q812" s="168" t="s">
        <v>3413</v>
      </c>
      <c r="R812" s="168" t="s">
        <v>1190</v>
      </c>
      <c r="S812" s="168" t="s">
        <v>79</v>
      </c>
      <c r="T812" s="19"/>
      <c r="U812" s="19"/>
      <c r="V812" s="20" t="s">
        <v>3438</v>
      </c>
      <c r="W812" s="156">
        <v>6500</v>
      </c>
      <c r="X812" s="18" t="s">
        <v>1182</v>
      </c>
      <c r="Y812" s="128" t="s">
        <v>3439</v>
      </c>
      <c r="Z812" s="46" t="s">
        <v>3440</v>
      </c>
      <c r="AA812" s="19">
        <v>7014217463</v>
      </c>
      <c r="AB812" s="48">
        <v>23096</v>
      </c>
      <c r="AC812" s="46" t="s">
        <v>3417</v>
      </c>
      <c r="AD812" s="17">
        <v>6500</v>
      </c>
      <c r="AE812" s="20" t="s">
        <v>2729</v>
      </c>
      <c r="AF812" s="20" t="s">
        <v>3475</v>
      </c>
      <c r="AG812" s="20" t="s">
        <v>2456</v>
      </c>
      <c r="AH812" s="20" t="s">
        <v>1257</v>
      </c>
      <c r="AI812" s="19" t="s">
        <v>1569</v>
      </c>
      <c r="AJ812" s="17">
        <v>6500</v>
      </c>
      <c r="AK812" s="16"/>
      <c r="AL812" s="16">
        <f t="shared" si="24"/>
        <v>0</v>
      </c>
      <c r="AM812" s="79">
        <v>23071</v>
      </c>
      <c r="AN812" s="79">
        <v>23071</v>
      </c>
      <c r="AO812" s="79">
        <v>23071</v>
      </c>
      <c r="AP812" s="79">
        <v>23071</v>
      </c>
      <c r="AQ812" s="81">
        <v>23100</v>
      </c>
      <c r="AR812" s="74">
        <v>65000</v>
      </c>
      <c r="AS812" s="19">
        <v>0</v>
      </c>
      <c r="AT812" s="19"/>
    </row>
    <row r="813" spans="1:46" s="23" customFormat="1" ht="72" x14ac:dyDescent="0.2">
      <c r="A813" s="19" t="s">
        <v>55</v>
      </c>
      <c r="B813" s="19" t="s">
        <v>277</v>
      </c>
      <c r="C813" s="19" t="s">
        <v>276</v>
      </c>
      <c r="D813" s="19" t="s">
        <v>16</v>
      </c>
      <c r="E813" s="19" t="s">
        <v>454</v>
      </c>
      <c r="F813" s="28" t="s">
        <v>2382</v>
      </c>
      <c r="G813" s="19" t="s">
        <v>1107</v>
      </c>
      <c r="H813" s="18" t="s">
        <v>387</v>
      </c>
      <c r="I813" s="18" t="s">
        <v>274</v>
      </c>
      <c r="J813" s="17">
        <v>36000</v>
      </c>
      <c r="K813" s="64"/>
      <c r="L813" s="64"/>
      <c r="M813" s="35" t="s">
        <v>137</v>
      </c>
      <c r="N813" s="48">
        <v>23072</v>
      </c>
      <c r="O813" s="19" t="s">
        <v>3441</v>
      </c>
      <c r="P813" s="169">
        <v>23093</v>
      </c>
      <c r="Q813" s="168" t="s">
        <v>3413</v>
      </c>
      <c r="R813" s="168" t="s">
        <v>1190</v>
      </c>
      <c r="S813" s="168" t="s">
        <v>79</v>
      </c>
      <c r="T813" s="19"/>
      <c r="U813" s="19"/>
      <c r="V813" s="19" t="s">
        <v>3414</v>
      </c>
      <c r="W813" s="156">
        <v>36000</v>
      </c>
      <c r="X813" s="18" t="s">
        <v>1182</v>
      </c>
      <c r="Y813" s="46" t="s">
        <v>3415</v>
      </c>
      <c r="Z813" s="46" t="s">
        <v>3442</v>
      </c>
      <c r="AA813" s="19">
        <v>7014216724</v>
      </c>
      <c r="AB813" s="48">
        <v>23096</v>
      </c>
      <c r="AC813" s="46" t="s">
        <v>3417</v>
      </c>
      <c r="AD813" s="156">
        <v>36000</v>
      </c>
      <c r="AE813" s="20" t="s">
        <v>2729</v>
      </c>
      <c r="AF813" s="20" t="s">
        <v>3475</v>
      </c>
      <c r="AG813" s="20" t="s">
        <v>2456</v>
      </c>
      <c r="AH813" s="20" t="s">
        <v>1257</v>
      </c>
      <c r="AI813" s="19" t="s">
        <v>1569</v>
      </c>
      <c r="AJ813" s="16">
        <v>35120</v>
      </c>
      <c r="AK813" s="16"/>
      <c r="AL813" s="16">
        <f t="shared" si="24"/>
        <v>880</v>
      </c>
      <c r="AM813" s="79">
        <v>23071</v>
      </c>
      <c r="AN813" s="79">
        <v>23071</v>
      </c>
      <c r="AO813" s="79">
        <v>23071</v>
      </c>
      <c r="AP813" s="79">
        <v>23071</v>
      </c>
      <c r="AQ813" s="81">
        <v>23100</v>
      </c>
      <c r="AR813" s="74">
        <v>35120</v>
      </c>
      <c r="AS813" s="19">
        <v>880</v>
      </c>
      <c r="AT813" s="19"/>
    </row>
    <row r="814" spans="1:46" s="23" customFormat="1" ht="72" hidden="1" x14ac:dyDescent="0.2">
      <c r="A814" s="19" t="s">
        <v>55</v>
      </c>
      <c r="B814" s="19" t="s">
        <v>277</v>
      </c>
      <c r="C814" s="19" t="s">
        <v>276</v>
      </c>
      <c r="D814" s="19" t="s">
        <v>16</v>
      </c>
      <c r="E814" s="19" t="s">
        <v>454</v>
      </c>
      <c r="F814" s="28" t="s">
        <v>2383</v>
      </c>
      <c r="G814" s="19" t="s">
        <v>1108</v>
      </c>
      <c r="H814" s="18" t="s">
        <v>269</v>
      </c>
      <c r="I814" s="18" t="s">
        <v>274</v>
      </c>
      <c r="J814" s="17">
        <v>20000</v>
      </c>
      <c r="K814" s="64"/>
      <c r="L814" s="64"/>
      <c r="M814" s="35" t="s">
        <v>137</v>
      </c>
      <c r="N814" s="49">
        <v>23071</v>
      </c>
      <c r="O814" s="19" t="s">
        <v>3423</v>
      </c>
      <c r="P814" s="169">
        <v>23082</v>
      </c>
      <c r="Q814" s="168" t="s">
        <v>3408</v>
      </c>
      <c r="R814" s="168" t="s">
        <v>15</v>
      </c>
      <c r="S814" s="168" t="s">
        <v>79</v>
      </c>
      <c r="T814" s="19"/>
      <c r="U814" s="19"/>
      <c r="V814" s="19" t="s">
        <v>3409</v>
      </c>
      <c r="W814" s="74">
        <v>20000</v>
      </c>
      <c r="X814" s="18" t="s">
        <v>1182</v>
      </c>
      <c r="Y814" s="46" t="s">
        <v>3410</v>
      </c>
      <c r="Z814" s="46" t="s">
        <v>3443</v>
      </c>
      <c r="AA814" s="19"/>
      <c r="AB814" s="19"/>
      <c r="AC814" s="19"/>
      <c r="AD814" s="19"/>
      <c r="AE814" s="20" t="s">
        <v>3406</v>
      </c>
      <c r="AF814" s="54" t="s">
        <v>3472</v>
      </c>
      <c r="AG814" s="19" t="s">
        <v>3467</v>
      </c>
      <c r="AH814" s="20" t="s">
        <v>1257</v>
      </c>
      <c r="AI814" s="19" t="s">
        <v>1569</v>
      </c>
      <c r="AJ814" s="16"/>
      <c r="AK814" s="16"/>
      <c r="AL814" s="16">
        <f t="shared" si="24"/>
        <v>20000</v>
      </c>
      <c r="AM814" s="79">
        <v>23071</v>
      </c>
      <c r="AN814" s="79">
        <v>23071</v>
      </c>
      <c r="AO814" s="79">
        <v>23071</v>
      </c>
      <c r="AP814" s="79">
        <v>23071</v>
      </c>
      <c r="AQ814" s="81">
        <v>23100</v>
      </c>
      <c r="AR814" s="74">
        <v>20000</v>
      </c>
      <c r="AS814" s="19">
        <v>0</v>
      </c>
      <c r="AT814" s="19"/>
    </row>
    <row r="815" spans="1:46" s="23" customFormat="1" ht="144" hidden="1" x14ac:dyDescent="0.2">
      <c r="A815" s="19" t="s">
        <v>55</v>
      </c>
      <c r="B815" s="19" t="s">
        <v>277</v>
      </c>
      <c r="C815" s="19" t="s">
        <v>276</v>
      </c>
      <c r="D815" s="19" t="s">
        <v>16</v>
      </c>
      <c r="E815" s="19" t="s">
        <v>454</v>
      </c>
      <c r="F815" s="28" t="s">
        <v>2384</v>
      </c>
      <c r="G815" s="19" t="s">
        <v>1109</v>
      </c>
      <c r="H815" s="18" t="s">
        <v>270</v>
      </c>
      <c r="I815" s="18" t="s">
        <v>268</v>
      </c>
      <c r="J815" s="17">
        <v>21000</v>
      </c>
      <c r="K815" s="64"/>
      <c r="L815" s="64"/>
      <c r="M815" s="35" t="s">
        <v>137</v>
      </c>
      <c r="N815" s="49">
        <v>23071</v>
      </c>
      <c r="O815" s="19"/>
      <c r="P815" s="169"/>
      <c r="Q815" s="19"/>
      <c r="R815" s="19"/>
      <c r="S815" s="19"/>
      <c r="T815" s="19"/>
      <c r="U815" s="19"/>
      <c r="V815" s="19"/>
      <c r="W815" s="19"/>
      <c r="X815" s="18"/>
      <c r="Y815" s="46"/>
      <c r="Z815" s="19"/>
      <c r="AA815" s="19"/>
      <c r="AB815" s="19"/>
      <c r="AC815" s="19"/>
      <c r="AD815" s="19"/>
      <c r="AE815" s="20" t="s">
        <v>1520</v>
      </c>
      <c r="AF815" s="20" t="s">
        <v>3459</v>
      </c>
      <c r="AG815" s="19" t="s">
        <v>3467</v>
      </c>
      <c r="AH815" s="20" t="s">
        <v>1520</v>
      </c>
      <c r="AI815" s="20" t="s">
        <v>1571</v>
      </c>
      <c r="AJ815" s="16"/>
      <c r="AK815" s="16"/>
      <c r="AL815" s="16">
        <f t="shared" si="24"/>
        <v>21000</v>
      </c>
      <c r="AM815" s="79"/>
      <c r="AN815" s="79"/>
      <c r="AO815" s="79"/>
      <c r="AP815" s="79"/>
      <c r="AQ815" s="19"/>
      <c r="AR815" s="74"/>
      <c r="AS815" s="19"/>
      <c r="AT815" s="20" t="s">
        <v>1520</v>
      </c>
    </row>
    <row r="816" spans="1:46" s="23" customFormat="1" ht="72" hidden="1" x14ac:dyDescent="0.2">
      <c r="A816" s="19" t="s">
        <v>55</v>
      </c>
      <c r="B816" s="19" t="s">
        <v>277</v>
      </c>
      <c r="C816" s="19" t="s">
        <v>276</v>
      </c>
      <c r="D816" s="19" t="s">
        <v>10</v>
      </c>
      <c r="E816" s="19" t="s">
        <v>311</v>
      </c>
      <c r="F816" s="28" t="s">
        <v>2385</v>
      </c>
      <c r="G816" s="19" t="s">
        <v>1110</v>
      </c>
      <c r="H816" s="18" t="s">
        <v>1111</v>
      </c>
      <c r="I816" s="18" t="s">
        <v>274</v>
      </c>
      <c r="J816" s="17">
        <v>151200</v>
      </c>
      <c r="K816" s="64"/>
      <c r="L816" s="64"/>
      <c r="M816" s="35" t="s">
        <v>137</v>
      </c>
      <c r="N816" s="48">
        <v>23073</v>
      </c>
      <c r="O816" s="19" t="s">
        <v>3444</v>
      </c>
      <c r="P816" s="169">
        <v>23088</v>
      </c>
      <c r="Q816" s="168" t="s">
        <v>3429</v>
      </c>
      <c r="R816" s="168" t="s">
        <v>1190</v>
      </c>
      <c r="S816" s="168" t="s">
        <v>79</v>
      </c>
      <c r="T816" s="19"/>
      <c r="U816" s="19"/>
      <c r="V816" s="171" t="s">
        <v>3445</v>
      </c>
      <c r="W816" s="74">
        <v>151200</v>
      </c>
      <c r="X816" s="18" t="s">
        <v>1182</v>
      </c>
      <c r="Y816" s="128" t="s">
        <v>3446</v>
      </c>
      <c r="Z816" s="46" t="s">
        <v>3447</v>
      </c>
      <c r="AA816" s="19">
        <v>7014246272</v>
      </c>
      <c r="AB816" s="48">
        <v>23096</v>
      </c>
      <c r="AC816" s="48">
        <v>23101</v>
      </c>
      <c r="AD816" s="17">
        <v>151200</v>
      </c>
      <c r="AE816" s="20" t="s">
        <v>2729</v>
      </c>
      <c r="AF816" s="20" t="s">
        <v>3475</v>
      </c>
      <c r="AG816" s="19" t="s">
        <v>3467</v>
      </c>
      <c r="AH816" s="20" t="s">
        <v>1518</v>
      </c>
      <c r="AI816" s="20" t="s">
        <v>1571</v>
      </c>
      <c r="AJ816" s="16"/>
      <c r="AK816" s="16"/>
      <c r="AL816" s="16">
        <f t="shared" si="24"/>
        <v>151200</v>
      </c>
      <c r="AM816" s="79">
        <v>23071</v>
      </c>
      <c r="AN816" s="79">
        <v>23071</v>
      </c>
      <c r="AO816" s="79">
        <v>23071</v>
      </c>
      <c r="AP816" s="79">
        <v>23071</v>
      </c>
      <c r="AQ816" s="81">
        <v>23100</v>
      </c>
      <c r="AR816" s="74">
        <v>151200</v>
      </c>
      <c r="AS816" s="19">
        <v>0</v>
      </c>
      <c r="AT816" s="19"/>
    </row>
    <row r="817" spans="1:46" ht="72" hidden="1" x14ac:dyDescent="0.2">
      <c r="A817" s="19" t="s">
        <v>55</v>
      </c>
      <c r="B817" s="19" t="s">
        <v>277</v>
      </c>
      <c r="C817" s="19" t="s">
        <v>17</v>
      </c>
      <c r="D817" s="19" t="s">
        <v>34</v>
      </c>
      <c r="E817" s="19" t="s">
        <v>454</v>
      </c>
      <c r="F817" s="28" t="s">
        <v>2386</v>
      </c>
      <c r="G817" s="19" t="s">
        <v>1149</v>
      </c>
      <c r="H817" s="18" t="s">
        <v>270</v>
      </c>
      <c r="I817" s="18" t="s">
        <v>1119</v>
      </c>
      <c r="J817" s="17">
        <v>600000</v>
      </c>
      <c r="K817" s="35" t="s">
        <v>137</v>
      </c>
      <c r="L817" s="78"/>
      <c r="M817" s="78"/>
      <c r="N817" s="48">
        <v>23075</v>
      </c>
      <c r="O817" s="52"/>
      <c r="P817" s="167"/>
      <c r="Q817" s="52"/>
      <c r="R817" s="52"/>
      <c r="S817" s="52"/>
      <c r="T817" s="52"/>
      <c r="U817" s="52"/>
      <c r="V817" s="52"/>
      <c r="W817" s="52"/>
      <c r="X817" s="71"/>
      <c r="Y817" s="80"/>
      <c r="Z817" s="52"/>
      <c r="AA817" s="52"/>
      <c r="AB817" s="52"/>
      <c r="AC817" s="52"/>
      <c r="AD817" s="52"/>
      <c r="AE817" s="54" t="s">
        <v>2451</v>
      </c>
      <c r="AF817" s="54" t="s">
        <v>1571</v>
      </c>
      <c r="AG817" s="19" t="s">
        <v>3467</v>
      </c>
      <c r="AH817" s="54" t="s">
        <v>1257</v>
      </c>
      <c r="AI817" s="19" t="s">
        <v>1569</v>
      </c>
      <c r="AJ817" s="119"/>
      <c r="AK817" s="119"/>
      <c r="AL817" s="16">
        <f t="shared" si="24"/>
        <v>600000</v>
      </c>
      <c r="AM817" s="79">
        <v>23102</v>
      </c>
      <c r="AN817" s="79">
        <v>23102</v>
      </c>
      <c r="AO817" s="52"/>
      <c r="AP817" s="52"/>
      <c r="AQ817" s="52"/>
      <c r="AR817" s="82"/>
      <c r="AS817" s="19"/>
      <c r="AT817" s="52"/>
    </row>
    <row r="818" spans="1:46" ht="72" hidden="1" x14ac:dyDescent="0.2">
      <c r="A818" s="19" t="s">
        <v>55</v>
      </c>
      <c r="B818" s="19" t="s">
        <v>277</v>
      </c>
      <c r="C818" s="19" t="s">
        <v>17</v>
      </c>
      <c r="D818" s="19" t="s">
        <v>34</v>
      </c>
      <c r="E818" s="19" t="s">
        <v>454</v>
      </c>
      <c r="F818" s="28" t="s">
        <v>2387</v>
      </c>
      <c r="G818" s="19" t="s">
        <v>1150</v>
      </c>
      <c r="H818" s="18" t="s">
        <v>270</v>
      </c>
      <c r="I818" s="18" t="s">
        <v>1119</v>
      </c>
      <c r="J818" s="17">
        <v>900000</v>
      </c>
      <c r="K818" s="35" t="s">
        <v>137</v>
      </c>
      <c r="L818" s="64"/>
      <c r="M818" s="64"/>
      <c r="N818" s="48">
        <v>23074</v>
      </c>
      <c r="O818" s="19"/>
      <c r="P818" s="169"/>
      <c r="Q818" s="19"/>
      <c r="R818" s="19"/>
      <c r="S818" s="19"/>
      <c r="T818" s="19"/>
      <c r="U818" s="19"/>
      <c r="V818" s="19"/>
      <c r="W818" s="19"/>
      <c r="X818" s="18"/>
      <c r="Y818" s="46"/>
      <c r="Z818" s="19"/>
      <c r="AA818" s="19"/>
      <c r="AB818" s="19"/>
      <c r="AC818" s="19"/>
      <c r="AD818" s="19"/>
      <c r="AE818" s="54" t="s">
        <v>2451</v>
      </c>
      <c r="AF818" s="54" t="s">
        <v>1571</v>
      </c>
      <c r="AG818" s="19" t="s">
        <v>3467</v>
      </c>
      <c r="AH818" s="20" t="s">
        <v>1257</v>
      </c>
      <c r="AI818" s="19" t="s">
        <v>1569</v>
      </c>
      <c r="AJ818" s="16"/>
      <c r="AK818" s="16"/>
      <c r="AL818" s="16">
        <f t="shared" si="24"/>
        <v>900000</v>
      </c>
      <c r="AM818" s="79">
        <v>23102</v>
      </c>
      <c r="AN818" s="79">
        <v>23102</v>
      </c>
      <c r="AO818" s="19"/>
      <c r="AP818" s="19"/>
      <c r="AQ818" s="19"/>
      <c r="AR818" s="74"/>
      <c r="AS818" s="19"/>
      <c r="AT818" s="19"/>
    </row>
    <row r="819" spans="1:46" ht="72" hidden="1" x14ac:dyDescent="0.2">
      <c r="A819" s="19" t="s">
        <v>55</v>
      </c>
      <c r="B819" s="19" t="s">
        <v>277</v>
      </c>
      <c r="C819" s="19" t="s">
        <v>17</v>
      </c>
      <c r="D819" s="19" t="s">
        <v>34</v>
      </c>
      <c r="E819" s="19" t="s">
        <v>454</v>
      </c>
      <c r="F819" s="28" t="s">
        <v>2388</v>
      </c>
      <c r="G819" s="19" t="s">
        <v>1151</v>
      </c>
      <c r="H819" s="18" t="s">
        <v>270</v>
      </c>
      <c r="I819" s="18" t="s">
        <v>1119</v>
      </c>
      <c r="J819" s="17">
        <v>1600000</v>
      </c>
      <c r="K819" s="35" t="s">
        <v>137</v>
      </c>
      <c r="L819" s="64"/>
      <c r="M819" s="64"/>
      <c r="N819" s="48">
        <v>23070</v>
      </c>
      <c r="O819" s="19"/>
      <c r="P819" s="169"/>
      <c r="Q819" s="19"/>
      <c r="R819" s="19"/>
      <c r="S819" s="19"/>
      <c r="T819" s="19"/>
      <c r="U819" s="19"/>
      <c r="V819" s="19"/>
      <c r="W819" s="19"/>
      <c r="X819" s="18"/>
      <c r="Y819" s="46"/>
      <c r="Z819" s="19"/>
      <c r="AA819" s="19"/>
      <c r="AB819" s="19"/>
      <c r="AC819" s="19"/>
      <c r="AD819" s="19"/>
      <c r="AE819" s="20" t="s">
        <v>3448</v>
      </c>
      <c r="AF819" s="19" t="s">
        <v>1571</v>
      </c>
      <c r="AG819" s="19" t="s">
        <v>3467</v>
      </c>
      <c r="AH819" s="20" t="s">
        <v>1519</v>
      </c>
      <c r="AI819" s="19" t="s">
        <v>1571</v>
      </c>
      <c r="AJ819" s="16"/>
      <c r="AK819" s="16"/>
      <c r="AL819" s="16">
        <f t="shared" si="24"/>
        <v>1600000</v>
      </c>
      <c r="AM819" s="79">
        <v>23071</v>
      </c>
      <c r="AN819" s="79">
        <v>23071</v>
      </c>
      <c r="AO819" s="19"/>
      <c r="AP819" s="19"/>
      <c r="AQ819" s="19"/>
      <c r="AR819" s="74"/>
      <c r="AS819" s="19"/>
      <c r="AT819" s="19"/>
    </row>
    <row r="820" spans="1:46" ht="72" hidden="1" x14ac:dyDescent="0.2">
      <c r="A820" s="19" t="s">
        <v>55</v>
      </c>
      <c r="B820" s="19" t="s">
        <v>277</v>
      </c>
      <c r="C820" s="19" t="s">
        <v>17</v>
      </c>
      <c r="D820" s="19" t="s">
        <v>34</v>
      </c>
      <c r="E820" s="19" t="s">
        <v>454</v>
      </c>
      <c r="F820" s="28" t="s">
        <v>2389</v>
      </c>
      <c r="G820" s="19" t="s">
        <v>1152</v>
      </c>
      <c r="H820" s="18" t="s">
        <v>270</v>
      </c>
      <c r="I820" s="18" t="s">
        <v>1119</v>
      </c>
      <c r="J820" s="17">
        <v>993600</v>
      </c>
      <c r="K820" s="35" t="s">
        <v>137</v>
      </c>
      <c r="L820" s="64"/>
      <c r="M820" s="64"/>
      <c r="N820" s="48">
        <v>23073</v>
      </c>
      <c r="O820" s="19"/>
      <c r="P820" s="169"/>
      <c r="Q820" s="19"/>
      <c r="R820" s="19"/>
      <c r="S820" s="19"/>
      <c r="T820" s="19"/>
      <c r="U820" s="19"/>
      <c r="V820" s="19"/>
      <c r="W820" s="19"/>
      <c r="X820" s="18"/>
      <c r="Y820" s="46"/>
      <c r="Z820" s="19"/>
      <c r="AA820" s="19"/>
      <c r="AB820" s="19"/>
      <c r="AC820" s="19"/>
      <c r="AD820" s="19"/>
      <c r="AE820" s="20" t="s">
        <v>3448</v>
      </c>
      <c r="AF820" s="19" t="s">
        <v>1571</v>
      </c>
      <c r="AG820" s="19" t="s">
        <v>3467</v>
      </c>
      <c r="AH820" s="20" t="s">
        <v>1257</v>
      </c>
      <c r="AI820" s="19" t="s">
        <v>1569</v>
      </c>
      <c r="AJ820" s="16"/>
      <c r="AK820" s="16"/>
      <c r="AL820" s="16">
        <f t="shared" si="24"/>
        <v>993600</v>
      </c>
      <c r="AM820" s="79">
        <v>23102</v>
      </c>
      <c r="AN820" s="79">
        <v>23102</v>
      </c>
      <c r="AO820" s="19"/>
      <c r="AP820" s="19"/>
      <c r="AQ820" s="19"/>
      <c r="AR820" s="74"/>
      <c r="AS820" s="19"/>
      <c r="AT820" s="19"/>
    </row>
    <row r="821" spans="1:46" ht="72" hidden="1" x14ac:dyDescent="0.2">
      <c r="A821" s="19" t="s">
        <v>55</v>
      </c>
      <c r="B821" s="19" t="s">
        <v>277</v>
      </c>
      <c r="C821" s="19" t="s">
        <v>17</v>
      </c>
      <c r="D821" s="19" t="s">
        <v>34</v>
      </c>
      <c r="E821" s="19" t="s">
        <v>454</v>
      </c>
      <c r="F821" s="28" t="s">
        <v>2390</v>
      </c>
      <c r="G821" s="19" t="s">
        <v>1153</v>
      </c>
      <c r="H821" s="18" t="s">
        <v>270</v>
      </c>
      <c r="I821" s="18" t="s">
        <v>1119</v>
      </c>
      <c r="J821" s="17">
        <v>7755000</v>
      </c>
      <c r="K821" s="35" t="s">
        <v>137</v>
      </c>
      <c r="L821" s="64"/>
      <c r="M821" s="64"/>
      <c r="N821" s="49">
        <v>23071</v>
      </c>
      <c r="O821" s="19"/>
      <c r="P821" s="169"/>
      <c r="Q821" s="19"/>
      <c r="R821" s="19"/>
      <c r="S821" s="19"/>
      <c r="T821" s="19"/>
      <c r="U821" s="19"/>
      <c r="V821" s="19"/>
      <c r="W821" s="19"/>
      <c r="X821" s="18"/>
      <c r="Y821" s="46"/>
      <c r="Z821" s="19"/>
      <c r="AA821" s="19"/>
      <c r="AB821" s="19"/>
      <c r="AC821" s="19"/>
      <c r="AD821" s="19"/>
      <c r="AE821" s="54" t="s">
        <v>3449</v>
      </c>
      <c r="AF821" s="20" t="s">
        <v>1571</v>
      </c>
      <c r="AG821" s="19" t="s">
        <v>3467</v>
      </c>
      <c r="AH821" s="20" t="s">
        <v>1519</v>
      </c>
      <c r="AI821" s="19" t="s">
        <v>1571</v>
      </c>
      <c r="AJ821" s="16"/>
      <c r="AK821" s="16"/>
      <c r="AL821" s="16">
        <f t="shared" si="24"/>
        <v>7755000</v>
      </c>
      <c r="AM821" s="79">
        <v>23102</v>
      </c>
      <c r="AN821" s="79">
        <v>23102</v>
      </c>
      <c r="AO821" s="19"/>
      <c r="AP821" s="19"/>
      <c r="AQ821" s="19"/>
      <c r="AR821" s="74"/>
      <c r="AS821" s="19"/>
      <c r="AT821" s="19"/>
    </row>
    <row r="822" spans="1:46" ht="72" hidden="1" x14ac:dyDescent="0.2">
      <c r="A822" s="19" t="s">
        <v>55</v>
      </c>
      <c r="B822" s="19" t="s">
        <v>277</v>
      </c>
      <c r="C822" s="19" t="s">
        <v>17</v>
      </c>
      <c r="D822" s="19" t="s">
        <v>34</v>
      </c>
      <c r="E822" s="19" t="s">
        <v>454</v>
      </c>
      <c r="F822" s="28" t="s">
        <v>2391</v>
      </c>
      <c r="G822" s="19" t="s">
        <v>1154</v>
      </c>
      <c r="H822" s="18" t="s">
        <v>270</v>
      </c>
      <c r="I822" s="18" t="s">
        <v>1119</v>
      </c>
      <c r="J822" s="17">
        <v>750000</v>
      </c>
      <c r="K822" s="35" t="s">
        <v>137</v>
      </c>
      <c r="L822" s="64"/>
      <c r="M822" s="64"/>
      <c r="N822" s="48">
        <v>23076</v>
      </c>
      <c r="O822" s="19"/>
      <c r="P822" s="169"/>
      <c r="Q822" s="19"/>
      <c r="R822" s="19"/>
      <c r="S822" s="19"/>
      <c r="T822" s="19"/>
      <c r="U822" s="19"/>
      <c r="V822" s="19"/>
      <c r="W822" s="19"/>
      <c r="X822" s="18"/>
      <c r="Y822" s="46"/>
      <c r="Z822" s="19"/>
      <c r="AA822" s="19"/>
      <c r="AB822" s="19"/>
      <c r="AC822" s="19"/>
      <c r="AD822" s="19"/>
      <c r="AE822" s="54" t="s">
        <v>2451</v>
      </c>
      <c r="AF822" s="54" t="s">
        <v>1571</v>
      </c>
      <c r="AG822" s="19" t="s">
        <v>3467</v>
      </c>
      <c r="AH822" s="20" t="s">
        <v>1257</v>
      </c>
      <c r="AI822" s="19" t="s">
        <v>1569</v>
      </c>
      <c r="AJ822" s="16"/>
      <c r="AK822" s="16"/>
      <c r="AL822" s="16">
        <f t="shared" si="24"/>
        <v>750000</v>
      </c>
      <c r="AM822" s="79">
        <v>23071</v>
      </c>
      <c r="AN822" s="79">
        <v>23071</v>
      </c>
      <c r="AO822" s="19"/>
      <c r="AP822" s="19"/>
      <c r="AQ822" s="19"/>
      <c r="AR822" s="74"/>
      <c r="AS822" s="19"/>
      <c r="AT822" s="19"/>
    </row>
  </sheetData>
  <autoFilter ref="A1:AT822" xr:uid="{00000000-0009-0000-0000-00000E000000}">
    <filterColumn colId="32">
      <filters>
        <filter val="จองเงินในระบบ GFMIS เรียบร้อยแล้ว"/>
        <filter val="เบิกจ่ายเรียบร้อยแล้ว"/>
      </filters>
    </filterColumn>
    <filterColumn colId="37">
      <filters>
        <filter val="1,000.00"/>
        <filter val="1,050.00"/>
        <filter val="1,140.00"/>
        <filter val="1,198.50"/>
        <filter val="1,204.00"/>
        <filter val="1,214.00"/>
        <filter val="1,248.10"/>
        <filter val="1,400.00"/>
        <filter val="1,500.00"/>
        <filter val="1,600.00"/>
        <filter val="1,740.00"/>
        <filter val="1,760.00"/>
        <filter val="1,800.00"/>
        <filter val="1.15"/>
        <filter val="10,000.00"/>
        <filter val="10.00"/>
        <filter val="100,000.00"/>
        <filter val="100.00"/>
        <filter val="105.00"/>
        <filter val="11,000.00"/>
        <filter val="110.00"/>
        <filter val="12,000.00"/>
        <filter val="12,200.00"/>
        <filter val="12,334.50"/>
        <filter val="12,717.00"/>
        <filter val="12,750.00"/>
        <filter val="120,000.00"/>
        <filter val="130,000.00"/>
        <filter val="130,820.00"/>
        <filter val="135,000.00"/>
        <filter val="14,000.00"/>
        <filter val="14,400.00"/>
        <filter val="15,000.00"/>
        <filter val="150,000.00"/>
        <filter val="160.00"/>
        <filter val="18.60"/>
        <filter val="193,000.00"/>
        <filter val="2,000.00"/>
        <filter val="2,100.00"/>
        <filter val="2,300.00"/>
        <filter val="2,320.00"/>
        <filter val="2,400.00"/>
        <filter val="2,500.00"/>
        <filter val="2,628.00"/>
        <filter val="2,800.00"/>
        <filter val="2.00"/>
        <filter val="20,000.00"/>
        <filter val="200.00"/>
        <filter val="232,560.00"/>
        <filter val="24,000.00"/>
        <filter val="25,000.00"/>
        <filter val="25,500.00"/>
        <filter val="250.00"/>
        <filter val="263,800.00"/>
        <filter val="294.00"/>
        <filter val="3,000.00"/>
        <filter val="3,020.00"/>
        <filter val="3,200.00"/>
        <filter val="3,500.00"/>
        <filter val="300.00"/>
        <filter val="32.00"/>
        <filter val="33,642.00"/>
        <filter val="34.20"/>
        <filter val="35,296.00"/>
        <filter val="36,000.00"/>
        <filter val="38,000.00"/>
        <filter val="39,939.20"/>
        <filter val="4,000.00"/>
        <filter val="4,055.00"/>
        <filter val="4,200.00"/>
        <filter val="4,550.00"/>
        <filter val="4,610.00"/>
        <filter val="4,642.80"/>
        <filter val="4,700.00"/>
        <filter val="4,800.00"/>
        <filter val="40,000.00"/>
        <filter val="40.00"/>
        <filter val="400.00"/>
        <filter val="43,848.00"/>
        <filter val="466.00"/>
        <filter val="47,880.00"/>
        <filter val="49,040.00"/>
        <filter val="5,000.00"/>
        <filter val="5,016.90"/>
        <filter val="5,500.00"/>
        <filter val="5,900.00"/>
        <filter val="50,000.00"/>
        <filter val="500.00"/>
        <filter val="501.50"/>
        <filter val="56,168.00"/>
        <filter val="57,750.00"/>
        <filter val="575.00"/>
        <filter val="6,000.00"/>
        <filter val="6,576.00"/>
        <filter val="600.00"/>
        <filter val="65,000.00"/>
        <filter val="7,000.00"/>
        <filter val="7,500.00"/>
        <filter val="7,695.00"/>
        <filter val="7,800.00"/>
        <filter val="70,000.00"/>
        <filter val="750.00"/>
        <filter val="8,000.00"/>
        <filter val="8,600.00"/>
        <filter val="88.00"/>
        <filter val="880.00"/>
        <filter val="883.70"/>
        <filter val="9,000.00"/>
        <filter val="9,295.00"/>
        <filter val="9,600.00"/>
        <filter val="900.00"/>
        <filter val="950.50"/>
        <filter val="970.00"/>
      </filters>
    </filterColumn>
  </autoFilter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0E00-000000000000}"/>
  </dataValidations>
  <pageMargins left="0.70866141732283472" right="0.70866141732283472" top="0.74803149606299213" bottom="0.74803149606299213" header="0.31496062992125984" footer="0.31496062992125984"/>
  <pageSetup paperSize="8" scale="40" orientation="landscape" r:id="rId1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E00-000001000000}">
          <x14:formula1>
            <xm:f>Sheet2!$F$4:$F$19</xm:f>
          </x14:formula1>
          <xm:sqref>D356:D649 D651:D698 D700:D1048576 D1:D354</xm:sqref>
        </x14:dataValidation>
        <x14:dataValidation type="list" allowBlank="1" showInputMessage="1" showErrorMessage="1" xr:uid="{00000000-0002-0000-0E00-000002000000}">
          <x14:formula1>
            <xm:f>Sheet2!$F$4:$F$20</xm:f>
          </x14:formula1>
          <xm:sqref>D355 D650 D699</xm:sqref>
        </x14:dataValidation>
        <x14:dataValidation type="list" allowBlank="1" showInputMessage="1" showErrorMessage="1" xr:uid="{00000000-0002-0000-0E00-000003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X2:X38 R2:S38</xm:sqref>
        </x14:dataValidation>
        <x14:dataValidation type="list" allowBlank="1" showInputMessage="1" showErrorMessage="1" xr:uid="{00000000-0002-0000-0E00-000004000000}">
          <x14:formula1>
            <xm:f>Sheet2!$C$4:$C$5</xm:f>
          </x14:formula1>
          <xm:sqref>B1:B1048576</xm:sqref>
        </x14:dataValidation>
        <x14:dataValidation type="list" allowBlank="1" showInputMessage="1" showErrorMessage="1" xr:uid="{00000000-0002-0000-0E00-000005000000}">
          <x14:formula1>
            <xm:f>Sheet2!$H$4:$H$22</xm:f>
          </x14:formula1>
          <xm:sqref>A1:A1048576</xm:sqref>
        </x14:dataValidation>
        <x14:dataValidation type="list" allowBlank="1" showInputMessage="1" showErrorMessage="1" xr:uid="{00000000-0002-0000-0E00-000006000000}">
          <x14:formula1>
            <xm:f>Sheet2!$E$4:$E$5</xm:f>
          </x14:formula1>
          <xm:sqref>C1:C1048576</xm:sqref>
        </x14:dataValidation>
        <x14:dataValidation type="list" allowBlank="1" showInputMessage="1" showErrorMessage="1" xr:uid="{00000000-0002-0000-0E00-000007000000}">
          <x14:formula1>
            <xm:f>Sheet2!$C$19:$C$29</xm:f>
          </x14:formula1>
          <xm:sqref>E1:E1048576</xm:sqref>
        </x14:dataValidation>
        <x14:dataValidation type="list" allowBlank="1" showInputMessage="1" showErrorMessage="1" xr:uid="{00000000-0002-0000-0E00-000008000000}">
          <x14:formula1>
            <xm:f>'D:\TON\เก็บผลงานเก่า\ปีงบประมาณ พ.ศ.2563\ตามงบลงทุนตามมาตรการเร่งรัด\31 มี.ค.63\[02 คณะศิลปศึกษา.xlsx]Sheet2'!#REF!</xm:f>
          </x14:formula1>
          <xm:sqref>X39:X79 R39:S79</xm:sqref>
        </x14:dataValidation>
        <x14:dataValidation type="list" allowBlank="1" showInputMessage="1" showErrorMessage="1" xr:uid="{00000000-0002-0000-0E00-00000B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X98:X155 R98:S155</xm:sqref>
        </x14:dataValidation>
        <x14:dataValidation type="list" allowBlank="1" showInputMessage="1" showErrorMessage="1" xr:uid="{00000000-0002-0000-0E00-00000E000000}">
          <x14:formula1>
            <xm:f>'D:\TON\เก็บผลงานเก่า\ปีงบประมาณ พ.ศ.2563\ตามงบลงทุนตามมาตรการเร่งรัด\31 มี.ค.63\[05 วนศ.xlsx]Sheet2'!#REF!</xm:f>
          </x14:formula1>
          <xm:sqref>X156:X184 X187:X192 R193:R211 R213:R242 R156:S184 S187:S192</xm:sqref>
        </x14:dataValidation>
        <x14:dataValidation type="list" allowBlank="1" showInputMessage="1" showErrorMessage="1" xr:uid="{00000000-0002-0000-0E00-000011000000}">
          <x14:formula1>
            <xm:f>'D:\TON\เก็บผลงานเก่า\ปีงบประมาณ พ.ศ.2563\ตามงบลงทุนตามมาตรการเร่งรัด\31 มี.ค.63\[06 วนศ.เชียงใหม่.xlsx]Sheet2'!#REF!</xm:f>
          </x14:formula1>
          <xm:sqref>X243:X281 R243:S281</xm:sqref>
        </x14:dataValidation>
        <x14:dataValidation type="list" allowBlank="1" showInputMessage="1" showErrorMessage="1" xr:uid="{00000000-0002-0000-0E00-000014000000}">
          <x14:formula1>
            <xm:f>'D:\TON\เก็บผลงานเก่า\ปีงบประมาณ พ.ศ.2563\ตามงบลงทุนตามมาตรการเร่งรัด\31 มี.ค.63\[09 วนศ.ร้อยเอ็ด.xlsx]Sheet2'!#REF!</xm:f>
          </x14:formula1>
          <xm:sqref>X358:X447 R358:S447</xm:sqref>
        </x14:dataValidation>
        <x14:dataValidation type="list" allowBlank="1" showInputMessage="1" showErrorMessage="1" xr:uid="{00000000-0002-0000-0E00-000017000000}">
          <x14:formula1>
            <xm:f>'D:\TON\เก็บผลงานเก่า\ปีงบประมาณ พ.ศ.2563\ตามงบลงทุนตามมาตรการเร่งรัด\31 มี.ค.63\[15 วนศ.สุพรรณบุรี.xlsx]Sheet2'!#REF!</xm:f>
          </x14:formula1>
          <xm:sqref>X702:X744 R702:R709 R711:R722 R729:R744 S702:S744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>
    <tabColor rgb="FFFF0000"/>
  </sheetPr>
  <dimension ref="A1:AT822"/>
  <sheetViews>
    <sheetView showGridLines="0" zoomScale="110" zoomScaleNormal="110" workbookViewId="0">
      <selection activeCell="F557" sqref="F557"/>
    </sheetView>
  </sheetViews>
  <sheetFormatPr defaultRowHeight="18" x14ac:dyDescent="0.2"/>
  <cols>
    <col min="1" max="1" width="16.875" style="22" customWidth="1"/>
    <col min="2" max="2" width="27.375" style="22" hidden="1" customWidth="1"/>
    <col min="3" max="3" width="17.375" style="22" customWidth="1"/>
    <col min="4" max="4" width="18.125" style="22" hidden="1" customWidth="1"/>
    <col min="5" max="5" width="26.5" style="22" hidden="1" customWidth="1"/>
    <col min="6" max="6" width="24.5" style="29" customWidth="1"/>
    <col min="7" max="7" width="46.5" style="25" customWidth="1"/>
    <col min="8" max="8" width="5.625" style="23" customWidth="1"/>
    <col min="9" max="9" width="7" style="23" customWidth="1"/>
    <col min="10" max="10" width="16.125" style="30" bestFit="1" customWidth="1"/>
    <col min="11" max="13" width="9.875" style="23" hidden="1" customWidth="1"/>
    <col min="14" max="14" width="14.375" style="22" hidden="1" customWidth="1"/>
    <col min="15" max="15" width="14.875" style="22" hidden="1" customWidth="1"/>
    <col min="16" max="16" width="18" style="22" hidden="1" customWidth="1"/>
    <col min="17" max="17" width="15" style="22" hidden="1" customWidth="1"/>
    <col min="18" max="18" width="14.125" style="22" hidden="1" customWidth="1"/>
    <col min="19" max="19" width="15.25" style="22" hidden="1" customWidth="1"/>
    <col min="20" max="21" width="10.5" style="22" hidden="1" customWidth="1"/>
    <col min="22" max="22" width="18.5" style="22" hidden="1" customWidth="1"/>
    <col min="23" max="23" width="26.5" style="22" hidden="1" customWidth="1"/>
    <col min="24" max="24" width="11.875" style="23" hidden="1" customWidth="1"/>
    <col min="25" max="25" width="24.75" style="24" hidden="1" customWidth="1"/>
    <col min="26" max="26" width="28.625" style="22" hidden="1" customWidth="1"/>
    <col min="27" max="27" width="16.875" style="22" hidden="1" customWidth="1"/>
    <col min="28" max="28" width="22.625" style="22" hidden="1" customWidth="1"/>
    <col min="29" max="29" width="24.125" style="22" hidden="1" customWidth="1"/>
    <col min="30" max="30" width="25.875" style="22" hidden="1" customWidth="1"/>
    <col min="31" max="31" width="39" style="25" customWidth="1"/>
    <col min="32" max="33" width="39" style="22" hidden="1" customWidth="1"/>
    <col min="34" max="35" width="38.75" style="25" hidden="1" customWidth="1"/>
    <col min="36" max="36" width="21.5" style="84" hidden="1" customWidth="1"/>
    <col min="37" max="37" width="21.5" style="27" hidden="1" customWidth="1"/>
    <col min="38" max="38" width="21.5" style="26" hidden="1" customWidth="1"/>
    <col min="39" max="40" width="21.625" style="22" hidden="1" customWidth="1"/>
    <col min="41" max="41" width="21.875" style="22" hidden="1" customWidth="1"/>
    <col min="42" max="42" width="19.5" style="22" hidden="1" customWidth="1"/>
    <col min="43" max="43" width="24.25" style="22" hidden="1" customWidth="1"/>
    <col min="44" max="44" width="19.875" style="22" hidden="1" customWidth="1"/>
    <col min="45" max="45" width="17" style="22" hidden="1" customWidth="1"/>
    <col min="46" max="46" width="36.375" style="22" hidden="1" customWidth="1"/>
    <col min="47" max="47" width="0" style="22" hidden="1" customWidth="1"/>
    <col min="48" max="16384" width="9" style="22"/>
  </cols>
  <sheetData>
    <row r="1" spans="1:46" s="5" customFormat="1" ht="139.5" x14ac:dyDescent="0.2">
      <c r="A1" s="59" t="s">
        <v>1546</v>
      </c>
      <c r="B1" s="59" t="s">
        <v>1547</v>
      </c>
      <c r="C1" s="58" t="s">
        <v>1548</v>
      </c>
      <c r="D1" s="59" t="s">
        <v>1549</v>
      </c>
      <c r="E1" s="59" t="s">
        <v>309</v>
      </c>
      <c r="F1" s="63" t="s">
        <v>1550</v>
      </c>
      <c r="G1" s="59" t="s">
        <v>1551</v>
      </c>
      <c r="H1" s="60" t="s">
        <v>1552</v>
      </c>
      <c r="I1" s="60" t="s">
        <v>1553</v>
      </c>
      <c r="J1" s="61" t="s">
        <v>1554</v>
      </c>
      <c r="K1" s="31" t="s">
        <v>0</v>
      </c>
      <c r="L1" s="31" t="s">
        <v>1</v>
      </c>
      <c r="M1" s="31" t="s">
        <v>2</v>
      </c>
      <c r="N1" s="62" t="s">
        <v>1521</v>
      </c>
      <c r="O1" s="32" t="s">
        <v>1525</v>
      </c>
      <c r="P1" s="32" t="s">
        <v>1526</v>
      </c>
      <c r="Q1" s="32" t="s">
        <v>1527</v>
      </c>
      <c r="R1" s="32" t="s">
        <v>1528</v>
      </c>
      <c r="S1" s="32" t="s">
        <v>1529</v>
      </c>
      <c r="T1" s="32" t="s">
        <v>1530</v>
      </c>
      <c r="U1" s="32" t="s">
        <v>1531</v>
      </c>
      <c r="V1" s="32" t="s">
        <v>1532</v>
      </c>
      <c r="W1" s="32" t="s">
        <v>1533</v>
      </c>
      <c r="X1" s="32" t="s">
        <v>1534</v>
      </c>
      <c r="Y1" s="32" t="s">
        <v>1535</v>
      </c>
      <c r="Z1" s="32" t="s">
        <v>1536</v>
      </c>
      <c r="AA1" s="32" t="s">
        <v>1537</v>
      </c>
      <c r="AB1" s="62" t="s">
        <v>1522</v>
      </c>
      <c r="AC1" s="62" t="s">
        <v>1523</v>
      </c>
      <c r="AD1" s="62" t="s">
        <v>1524</v>
      </c>
      <c r="AE1" s="175" t="s">
        <v>2551</v>
      </c>
      <c r="AF1" s="62" t="s">
        <v>3465</v>
      </c>
      <c r="AG1" s="62" t="s">
        <v>3466</v>
      </c>
      <c r="AH1" s="62" t="s">
        <v>2392</v>
      </c>
      <c r="AI1" s="62" t="s">
        <v>1567</v>
      </c>
      <c r="AJ1" s="83" t="s">
        <v>2453</v>
      </c>
      <c r="AK1" s="33" t="s">
        <v>2454</v>
      </c>
      <c r="AL1" s="34" t="s">
        <v>2455</v>
      </c>
      <c r="AM1" s="32" t="s">
        <v>1538</v>
      </c>
      <c r="AN1" s="32" t="s">
        <v>1539</v>
      </c>
      <c r="AO1" s="32" t="s">
        <v>1540</v>
      </c>
      <c r="AP1" s="32" t="s">
        <v>1541</v>
      </c>
      <c r="AQ1" s="32" t="s">
        <v>1542</v>
      </c>
      <c r="AR1" s="32" t="s">
        <v>1543</v>
      </c>
      <c r="AS1" s="32" t="s">
        <v>1544</v>
      </c>
      <c r="AT1" s="32" t="s">
        <v>1545</v>
      </c>
    </row>
    <row r="2" spans="1:46" s="23" customFormat="1" ht="72" hidden="1" x14ac:dyDescent="0.2">
      <c r="A2" s="19" t="s">
        <v>9</v>
      </c>
      <c r="B2" s="19" t="s">
        <v>277</v>
      </c>
      <c r="C2" s="19" t="s">
        <v>276</v>
      </c>
      <c r="D2" s="19" t="s">
        <v>11</v>
      </c>
      <c r="E2" s="19" t="s">
        <v>310</v>
      </c>
      <c r="F2" s="17" t="s">
        <v>1575</v>
      </c>
      <c r="G2" s="19" t="s">
        <v>254</v>
      </c>
      <c r="H2" s="18" t="s">
        <v>267</v>
      </c>
      <c r="I2" s="18" t="s">
        <v>268</v>
      </c>
      <c r="J2" s="17">
        <v>40800</v>
      </c>
      <c r="K2" s="114"/>
      <c r="L2" s="114"/>
      <c r="M2" s="35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2396</v>
      </c>
      <c r="AC2" s="36" t="s">
        <v>2396</v>
      </c>
      <c r="AD2" s="16">
        <v>40800</v>
      </c>
      <c r="AE2" s="19" t="s">
        <v>2495</v>
      </c>
      <c r="AF2" s="19" t="s">
        <v>3476</v>
      </c>
      <c r="AG2" s="19" t="s">
        <v>2456</v>
      </c>
      <c r="AH2" s="19" t="s">
        <v>1158</v>
      </c>
      <c r="AI2" s="19" t="s">
        <v>1570</v>
      </c>
      <c r="AJ2" s="15">
        <v>40800</v>
      </c>
      <c r="AK2" s="15"/>
      <c r="AL2" s="16">
        <f>J2-AJ2-AK2</f>
        <v>0</v>
      </c>
      <c r="AM2" s="115">
        <v>242221</v>
      </c>
      <c r="AN2" s="115">
        <v>242221</v>
      </c>
      <c r="AO2" s="115">
        <v>242251</v>
      </c>
      <c r="AP2" s="115">
        <v>242251</v>
      </c>
      <c r="AQ2" s="115">
        <v>242254</v>
      </c>
      <c r="AR2" s="15">
        <v>40800</v>
      </c>
      <c r="AS2" s="38" t="s">
        <v>2395</v>
      </c>
      <c r="AT2" s="18" t="s">
        <v>2548</v>
      </c>
    </row>
    <row r="3" spans="1:46" s="23" customFormat="1" ht="72" hidden="1" x14ac:dyDescent="0.2">
      <c r="A3" s="19" t="s">
        <v>9</v>
      </c>
      <c r="B3" s="19" t="s">
        <v>277</v>
      </c>
      <c r="C3" s="19" t="s">
        <v>276</v>
      </c>
      <c r="D3" s="19" t="s">
        <v>11</v>
      </c>
      <c r="E3" s="19" t="s">
        <v>310</v>
      </c>
      <c r="F3" s="28" t="s">
        <v>1576</v>
      </c>
      <c r="G3" s="19" t="s">
        <v>255</v>
      </c>
      <c r="H3" s="18" t="s">
        <v>269</v>
      </c>
      <c r="I3" s="18" t="s">
        <v>268</v>
      </c>
      <c r="J3" s="17">
        <v>4000</v>
      </c>
      <c r="K3" s="114"/>
      <c r="L3" s="114"/>
      <c r="M3" s="35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2396</v>
      </c>
      <c r="AC3" s="36" t="s">
        <v>2396</v>
      </c>
      <c r="AD3" s="16">
        <v>3800</v>
      </c>
      <c r="AE3" s="19" t="s">
        <v>2495</v>
      </c>
      <c r="AF3" s="19" t="s">
        <v>3476</v>
      </c>
      <c r="AG3" s="19" t="s">
        <v>2456</v>
      </c>
      <c r="AH3" s="19" t="s">
        <v>1158</v>
      </c>
      <c r="AI3" s="19" t="s">
        <v>1570</v>
      </c>
      <c r="AJ3" s="15">
        <v>3800</v>
      </c>
      <c r="AK3" s="15"/>
      <c r="AL3" s="16">
        <f t="shared" ref="AL3:AL66" si="0">J3-AJ3-AK3</f>
        <v>200</v>
      </c>
      <c r="AM3" s="115">
        <v>242221</v>
      </c>
      <c r="AN3" s="115">
        <v>242221</v>
      </c>
      <c r="AO3" s="115">
        <v>242251</v>
      </c>
      <c r="AP3" s="115">
        <v>242251</v>
      </c>
      <c r="AQ3" s="115">
        <v>242254</v>
      </c>
      <c r="AR3" s="15">
        <v>3800</v>
      </c>
      <c r="AS3" s="117">
        <v>200</v>
      </c>
      <c r="AT3" s="18" t="s">
        <v>2548</v>
      </c>
    </row>
    <row r="4" spans="1:46" s="23" customFormat="1" ht="72" hidden="1" x14ac:dyDescent="0.2">
      <c r="A4" s="19" t="s">
        <v>9</v>
      </c>
      <c r="B4" s="19" t="s">
        <v>277</v>
      </c>
      <c r="C4" s="19" t="s">
        <v>276</v>
      </c>
      <c r="D4" s="19" t="s">
        <v>11</v>
      </c>
      <c r="E4" s="19" t="s">
        <v>310</v>
      </c>
      <c r="F4" s="28" t="s">
        <v>1577</v>
      </c>
      <c r="G4" s="19" t="s">
        <v>256</v>
      </c>
      <c r="H4" s="18" t="s">
        <v>267</v>
      </c>
      <c r="I4" s="18" t="s">
        <v>268</v>
      </c>
      <c r="J4" s="17">
        <v>23400</v>
      </c>
      <c r="K4" s="114"/>
      <c r="L4" s="114"/>
      <c r="M4" s="35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2396</v>
      </c>
      <c r="AC4" s="36" t="s">
        <v>2396</v>
      </c>
      <c r="AD4" s="16">
        <v>23400</v>
      </c>
      <c r="AE4" s="19" t="s">
        <v>2495</v>
      </c>
      <c r="AF4" s="19" t="s">
        <v>3476</v>
      </c>
      <c r="AG4" s="19" t="s">
        <v>2456</v>
      </c>
      <c r="AH4" s="19" t="s">
        <v>1158</v>
      </c>
      <c r="AI4" s="19" t="s">
        <v>1570</v>
      </c>
      <c r="AJ4" s="15">
        <v>23400</v>
      </c>
      <c r="AK4" s="15"/>
      <c r="AL4" s="16">
        <f t="shared" si="0"/>
        <v>0</v>
      </c>
      <c r="AM4" s="115">
        <v>242221</v>
      </c>
      <c r="AN4" s="115">
        <v>242221</v>
      </c>
      <c r="AO4" s="115">
        <v>242251</v>
      </c>
      <c r="AP4" s="115">
        <v>242251</v>
      </c>
      <c r="AQ4" s="115">
        <v>242254</v>
      </c>
      <c r="AR4" s="15">
        <v>23400</v>
      </c>
      <c r="AS4" s="38" t="s">
        <v>2395</v>
      </c>
      <c r="AT4" s="18" t="s">
        <v>2548</v>
      </c>
    </row>
    <row r="5" spans="1:46" s="23" customFormat="1" ht="72" hidden="1" x14ac:dyDescent="0.2">
      <c r="A5" s="19" t="s">
        <v>9</v>
      </c>
      <c r="B5" s="19" t="s">
        <v>277</v>
      </c>
      <c r="C5" s="19" t="s">
        <v>276</v>
      </c>
      <c r="D5" s="19" t="s">
        <v>11</v>
      </c>
      <c r="E5" s="19" t="s">
        <v>310</v>
      </c>
      <c r="F5" s="28" t="s">
        <v>1578</v>
      </c>
      <c r="G5" s="19" t="s">
        <v>257</v>
      </c>
      <c r="H5" s="18" t="s">
        <v>270</v>
      </c>
      <c r="I5" s="18" t="s">
        <v>271</v>
      </c>
      <c r="J5" s="17">
        <v>7000</v>
      </c>
      <c r="K5" s="114"/>
      <c r="L5" s="114"/>
      <c r="M5" s="35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19" t="s">
        <v>2457</v>
      </c>
      <c r="AG5" s="19" t="s">
        <v>2457</v>
      </c>
      <c r="AH5" s="19" t="s">
        <v>1158</v>
      </c>
      <c r="AI5" s="19" t="s">
        <v>1570</v>
      </c>
      <c r="AJ5" s="15"/>
      <c r="AK5" s="15">
        <v>6900</v>
      </c>
      <c r="AL5" s="16">
        <f t="shared" si="0"/>
        <v>100</v>
      </c>
      <c r="AM5" s="115">
        <v>242221</v>
      </c>
      <c r="AN5" s="115">
        <v>242221</v>
      </c>
      <c r="AO5" s="115">
        <v>242226</v>
      </c>
      <c r="AP5" s="115">
        <v>242226</v>
      </c>
      <c r="AQ5" s="115">
        <v>242232</v>
      </c>
      <c r="AR5" s="15">
        <v>6900</v>
      </c>
      <c r="AS5" s="15">
        <v>100</v>
      </c>
      <c r="AT5" s="18" t="s">
        <v>2549</v>
      </c>
    </row>
    <row r="6" spans="1:46" s="23" customFormat="1" ht="72" hidden="1" x14ac:dyDescent="0.2">
      <c r="A6" s="19" t="s">
        <v>9</v>
      </c>
      <c r="B6" s="19" t="s">
        <v>277</v>
      </c>
      <c r="C6" s="19" t="s">
        <v>276</v>
      </c>
      <c r="D6" s="19" t="s">
        <v>11</v>
      </c>
      <c r="E6" s="19" t="s">
        <v>310</v>
      </c>
      <c r="F6" s="28" t="s">
        <v>1579</v>
      </c>
      <c r="G6" s="19" t="s">
        <v>258</v>
      </c>
      <c r="H6" s="18" t="s">
        <v>269</v>
      </c>
      <c r="I6" s="18" t="s">
        <v>271</v>
      </c>
      <c r="J6" s="17">
        <v>80400</v>
      </c>
      <c r="K6" s="114"/>
      <c r="L6" s="114"/>
      <c r="M6" s="35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2396</v>
      </c>
      <c r="AC6" s="36" t="s">
        <v>2396</v>
      </c>
      <c r="AD6" s="16">
        <v>80400</v>
      </c>
      <c r="AE6" s="19" t="s">
        <v>2495</v>
      </c>
      <c r="AF6" s="19" t="s">
        <v>3476</v>
      </c>
      <c r="AG6" s="19" t="s">
        <v>2456</v>
      </c>
      <c r="AH6" s="19" t="s">
        <v>1158</v>
      </c>
      <c r="AI6" s="19" t="s">
        <v>1570</v>
      </c>
      <c r="AJ6" s="15">
        <v>80400</v>
      </c>
      <c r="AK6" s="15"/>
      <c r="AL6" s="16">
        <f t="shared" si="0"/>
        <v>0</v>
      </c>
      <c r="AM6" s="115">
        <v>242221</v>
      </c>
      <c r="AN6" s="115">
        <v>242221</v>
      </c>
      <c r="AO6" s="115">
        <v>242251</v>
      </c>
      <c r="AP6" s="115">
        <v>242251</v>
      </c>
      <c r="AQ6" s="115">
        <v>242254</v>
      </c>
      <c r="AR6" s="15">
        <v>80400</v>
      </c>
      <c r="AS6" s="38" t="s">
        <v>2395</v>
      </c>
      <c r="AT6" s="18" t="s">
        <v>2548</v>
      </c>
    </row>
    <row r="7" spans="1:46" s="23" customFormat="1" ht="72" hidden="1" x14ac:dyDescent="0.2">
      <c r="A7" s="19" t="s">
        <v>9</v>
      </c>
      <c r="B7" s="19" t="s">
        <v>277</v>
      </c>
      <c r="C7" s="19" t="s">
        <v>276</v>
      </c>
      <c r="D7" s="19" t="s">
        <v>11</v>
      </c>
      <c r="E7" s="19" t="s">
        <v>310</v>
      </c>
      <c r="F7" s="28" t="s">
        <v>1580</v>
      </c>
      <c r="G7" s="19" t="s">
        <v>259</v>
      </c>
      <c r="H7" s="18" t="s">
        <v>270</v>
      </c>
      <c r="I7" s="18" t="s">
        <v>268</v>
      </c>
      <c r="J7" s="17">
        <v>3500</v>
      </c>
      <c r="K7" s="114"/>
      <c r="L7" s="114"/>
      <c r="M7" s="35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2396</v>
      </c>
      <c r="AC7" s="36" t="s">
        <v>2396</v>
      </c>
      <c r="AD7" s="16">
        <v>3500</v>
      </c>
      <c r="AE7" s="19" t="s">
        <v>2495</v>
      </c>
      <c r="AF7" s="19" t="s">
        <v>3476</v>
      </c>
      <c r="AG7" s="19" t="s">
        <v>2456</v>
      </c>
      <c r="AH7" s="19" t="s">
        <v>1158</v>
      </c>
      <c r="AI7" s="19" t="s">
        <v>1570</v>
      </c>
      <c r="AJ7" s="15">
        <v>3500</v>
      </c>
      <c r="AK7" s="15"/>
      <c r="AL7" s="16">
        <f t="shared" si="0"/>
        <v>0</v>
      </c>
      <c r="AM7" s="115">
        <v>242221</v>
      </c>
      <c r="AN7" s="115">
        <v>242221</v>
      </c>
      <c r="AO7" s="115">
        <v>242251</v>
      </c>
      <c r="AP7" s="115">
        <v>242251</v>
      </c>
      <c r="AQ7" s="115">
        <v>242254</v>
      </c>
      <c r="AR7" s="15">
        <v>3500</v>
      </c>
      <c r="AS7" s="38" t="s">
        <v>2395</v>
      </c>
      <c r="AT7" s="18" t="s">
        <v>2548</v>
      </c>
    </row>
    <row r="8" spans="1:46" s="23" customFormat="1" ht="72" hidden="1" x14ac:dyDescent="0.2">
      <c r="A8" s="19" t="s">
        <v>9</v>
      </c>
      <c r="B8" s="19" t="s">
        <v>277</v>
      </c>
      <c r="C8" s="19" t="s">
        <v>276</v>
      </c>
      <c r="D8" s="19" t="s">
        <v>11</v>
      </c>
      <c r="E8" s="19" t="s">
        <v>310</v>
      </c>
      <c r="F8" s="28" t="s">
        <v>1581</v>
      </c>
      <c r="G8" s="19" t="s">
        <v>260</v>
      </c>
      <c r="H8" s="18" t="s">
        <v>272</v>
      </c>
      <c r="I8" s="18" t="s">
        <v>273</v>
      </c>
      <c r="J8" s="17">
        <v>21300</v>
      </c>
      <c r="K8" s="114"/>
      <c r="L8" s="114"/>
      <c r="M8" s="35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2396</v>
      </c>
      <c r="AC8" s="36" t="s">
        <v>2396</v>
      </c>
      <c r="AD8" s="16">
        <v>21300</v>
      </c>
      <c r="AE8" s="19" t="s">
        <v>2495</v>
      </c>
      <c r="AF8" s="19" t="s">
        <v>3476</v>
      </c>
      <c r="AG8" s="19" t="s">
        <v>2456</v>
      </c>
      <c r="AH8" s="19" t="s">
        <v>1158</v>
      </c>
      <c r="AI8" s="19" t="s">
        <v>1570</v>
      </c>
      <c r="AJ8" s="15">
        <v>21300</v>
      </c>
      <c r="AK8" s="15"/>
      <c r="AL8" s="16">
        <f t="shared" si="0"/>
        <v>0</v>
      </c>
      <c r="AM8" s="115">
        <v>242221</v>
      </c>
      <c r="AN8" s="115">
        <v>242221</v>
      </c>
      <c r="AO8" s="115">
        <v>242251</v>
      </c>
      <c r="AP8" s="115">
        <v>242251</v>
      </c>
      <c r="AQ8" s="115">
        <v>242254</v>
      </c>
      <c r="AR8" s="15">
        <v>21300</v>
      </c>
      <c r="AS8" s="38" t="s">
        <v>2395</v>
      </c>
      <c r="AT8" s="18" t="s">
        <v>2548</v>
      </c>
    </row>
    <row r="9" spans="1:46" s="23" customFormat="1" ht="72" hidden="1" x14ac:dyDescent="0.2">
      <c r="A9" s="19" t="s">
        <v>9</v>
      </c>
      <c r="B9" s="19" t="s">
        <v>277</v>
      </c>
      <c r="C9" s="19" t="s">
        <v>276</v>
      </c>
      <c r="D9" s="19" t="s">
        <v>11</v>
      </c>
      <c r="E9" s="19" t="s">
        <v>310</v>
      </c>
      <c r="F9" s="28" t="s">
        <v>1582</v>
      </c>
      <c r="G9" s="19" t="s">
        <v>261</v>
      </c>
      <c r="H9" s="18" t="s">
        <v>269</v>
      </c>
      <c r="I9" s="18" t="s">
        <v>274</v>
      </c>
      <c r="J9" s="17">
        <v>12000</v>
      </c>
      <c r="K9" s="114"/>
      <c r="L9" s="114"/>
      <c r="M9" s="35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2396</v>
      </c>
      <c r="AC9" s="36" t="s">
        <v>2396</v>
      </c>
      <c r="AD9" s="16">
        <v>9680</v>
      </c>
      <c r="AE9" s="19" t="s">
        <v>2495</v>
      </c>
      <c r="AF9" s="19" t="s">
        <v>3476</v>
      </c>
      <c r="AG9" s="19" t="s">
        <v>2456</v>
      </c>
      <c r="AH9" s="19" t="s">
        <v>1158</v>
      </c>
      <c r="AI9" s="19" t="s">
        <v>1570</v>
      </c>
      <c r="AJ9" s="15">
        <v>9680</v>
      </c>
      <c r="AK9" s="15"/>
      <c r="AL9" s="16">
        <f t="shared" si="0"/>
        <v>2320</v>
      </c>
      <c r="AM9" s="115">
        <v>242221</v>
      </c>
      <c r="AN9" s="115">
        <v>242221</v>
      </c>
      <c r="AO9" s="115">
        <v>242251</v>
      </c>
      <c r="AP9" s="115">
        <v>242251</v>
      </c>
      <c r="AQ9" s="115">
        <v>242254</v>
      </c>
      <c r="AR9" s="15">
        <v>9680</v>
      </c>
      <c r="AS9" s="15">
        <v>2320</v>
      </c>
      <c r="AT9" s="18" t="s">
        <v>2548</v>
      </c>
    </row>
    <row r="10" spans="1:46" s="23" customFormat="1" ht="72" hidden="1" x14ac:dyDescent="0.2">
      <c r="A10" s="19" t="s">
        <v>9</v>
      </c>
      <c r="B10" s="19" t="s">
        <v>277</v>
      </c>
      <c r="C10" s="19" t="s">
        <v>276</v>
      </c>
      <c r="D10" s="19" t="s">
        <v>11</v>
      </c>
      <c r="E10" s="19" t="s">
        <v>310</v>
      </c>
      <c r="F10" s="28" t="s">
        <v>1583</v>
      </c>
      <c r="G10" s="19" t="s">
        <v>262</v>
      </c>
      <c r="H10" s="18" t="s">
        <v>270</v>
      </c>
      <c r="I10" s="18" t="s">
        <v>274</v>
      </c>
      <c r="J10" s="17">
        <v>10000</v>
      </c>
      <c r="K10" s="114"/>
      <c r="L10" s="114"/>
      <c r="M10" s="35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2396</v>
      </c>
      <c r="AC10" s="36" t="s">
        <v>2396</v>
      </c>
      <c r="AD10" s="15">
        <v>9900</v>
      </c>
      <c r="AE10" s="19" t="s">
        <v>2495</v>
      </c>
      <c r="AF10" s="19" t="s">
        <v>3476</v>
      </c>
      <c r="AG10" s="19" t="s">
        <v>2456</v>
      </c>
      <c r="AH10" s="19" t="s">
        <v>1158</v>
      </c>
      <c r="AI10" s="19" t="s">
        <v>1570</v>
      </c>
      <c r="AJ10" s="15">
        <v>9900</v>
      </c>
      <c r="AK10" s="15"/>
      <c r="AL10" s="16">
        <f t="shared" si="0"/>
        <v>100</v>
      </c>
      <c r="AM10" s="115">
        <v>242221</v>
      </c>
      <c r="AN10" s="115">
        <v>242221</v>
      </c>
      <c r="AO10" s="115">
        <v>242251</v>
      </c>
      <c r="AP10" s="115">
        <v>242251</v>
      </c>
      <c r="AQ10" s="115">
        <v>242254</v>
      </c>
      <c r="AR10" s="15">
        <v>9900</v>
      </c>
      <c r="AS10" s="15">
        <v>100</v>
      </c>
      <c r="AT10" s="18" t="s">
        <v>2548</v>
      </c>
    </row>
    <row r="11" spans="1:46" s="23" customFormat="1" ht="72" hidden="1" x14ac:dyDescent="0.2">
      <c r="A11" s="19" t="s">
        <v>9</v>
      </c>
      <c r="B11" s="19" t="s">
        <v>277</v>
      </c>
      <c r="C11" s="19" t="s">
        <v>276</v>
      </c>
      <c r="D11" s="19" t="s">
        <v>11</v>
      </c>
      <c r="E11" s="19" t="s">
        <v>310</v>
      </c>
      <c r="F11" s="28" t="s">
        <v>1584</v>
      </c>
      <c r="G11" s="19" t="s">
        <v>263</v>
      </c>
      <c r="H11" s="18" t="s">
        <v>270</v>
      </c>
      <c r="I11" s="18" t="s">
        <v>268</v>
      </c>
      <c r="J11" s="17">
        <v>3500</v>
      </c>
      <c r="K11" s="114"/>
      <c r="L11" s="114"/>
      <c r="M11" s="35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2396</v>
      </c>
      <c r="AC11" s="36" t="s">
        <v>2396</v>
      </c>
      <c r="AD11" s="16">
        <v>3500</v>
      </c>
      <c r="AE11" s="19" t="s">
        <v>2495</v>
      </c>
      <c r="AF11" s="19" t="s">
        <v>3476</v>
      </c>
      <c r="AG11" s="19" t="s">
        <v>2456</v>
      </c>
      <c r="AH11" s="19" t="s">
        <v>1158</v>
      </c>
      <c r="AI11" s="19" t="s">
        <v>1570</v>
      </c>
      <c r="AJ11" s="15">
        <v>3500</v>
      </c>
      <c r="AK11" s="15"/>
      <c r="AL11" s="16">
        <f t="shared" si="0"/>
        <v>0</v>
      </c>
      <c r="AM11" s="115">
        <v>242221</v>
      </c>
      <c r="AN11" s="115">
        <v>242221</v>
      </c>
      <c r="AO11" s="115">
        <v>242251</v>
      </c>
      <c r="AP11" s="115">
        <v>242251</v>
      </c>
      <c r="AQ11" s="115">
        <v>242254</v>
      </c>
      <c r="AR11" s="15">
        <v>3500</v>
      </c>
      <c r="AS11" s="38" t="s">
        <v>2395</v>
      </c>
      <c r="AT11" s="18" t="s">
        <v>2548</v>
      </c>
    </row>
    <row r="12" spans="1:46" s="23" customFormat="1" ht="72" hidden="1" x14ac:dyDescent="0.2">
      <c r="A12" s="19" t="s">
        <v>9</v>
      </c>
      <c r="B12" s="19" t="s">
        <v>277</v>
      </c>
      <c r="C12" s="19" t="s">
        <v>276</v>
      </c>
      <c r="D12" s="19" t="s">
        <v>11</v>
      </c>
      <c r="E12" s="19" t="s">
        <v>310</v>
      </c>
      <c r="F12" s="28" t="s">
        <v>1585</v>
      </c>
      <c r="G12" s="19" t="s">
        <v>264</v>
      </c>
      <c r="H12" s="18" t="s">
        <v>270</v>
      </c>
      <c r="I12" s="18" t="s">
        <v>268</v>
      </c>
      <c r="J12" s="17">
        <v>1400</v>
      </c>
      <c r="K12" s="114"/>
      <c r="L12" s="114"/>
      <c r="M12" s="35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2396</v>
      </c>
      <c r="AC12" s="36" t="s">
        <v>2396</v>
      </c>
      <c r="AD12" s="16">
        <v>1400</v>
      </c>
      <c r="AE12" s="19" t="s">
        <v>2495</v>
      </c>
      <c r="AF12" s="19" t="s">
        <v>3476</v>
      </c>
      <c r="AG12" s="19" t="s">
        <v>2456</v>
      </c>
      <c r="AH12" s="19" t="s">
        <v>1158</v>
      </c>
      <c r="AI12" s="19" t="s">
        <v>1570</v>
      </c>
      <c r="AJ12" s="15">
        <v>1400</v>
      </c>
      <c r="AK12" s="15"/>
      <c r="AL12" s="16">
        <f t="shared" si="0"/>
        <v>0</v>
      </c>
      <c r="AM12" s="115">
        <v>242221</v>
      </c>
      <c r="AN12" s="115">
        <v>242221</v>
      </c>
      <c r="AO12" s="115">
        <v>242251</v>
      </c>
      <c r="AP12" s="115">
        <v>242251</v>
      </c>
      <c r="AQ12" s="115">
        <v>242254</v>
      </c>
      <c r="AR12" s="15">
        <v>1400</v>
      </c>
      <c r="AS12" s="38" t="s">
        <v>2395</v>
      </c>
      <c r="AT12" s="18" t="s">
        <v>2548</v>
      </c>
    </row>
    <row r="13" spans="1:46" s="23" customFormat="1" ht="72" hidden="1" x14ac:dyDescent="0.2">
      <c r="A13" s="19" t="s">
        <v>9</v>
      </c>
      <c r="B13" s="19" t="s">
        <v>277</v>
      </c>
      <c r="C13" s="19" t="s">
        <v>276</v>
      </c>
      <c r="D13" s="19" t="s">
        <v>11</v>
      </c>
      <c r="E13" s="19" t="s">
        <v>310</v>
      </c>
      <c r="F13" s="28" t="s">
        <v>1586</v>
      </c>
      <c r="G13" s="19" t="s">
        <v>265</v>
      </c>
      <c r="H13" s="18" t="s">
        <v>269</v>
      </c>
      <c r="I13" s="18" t="s">
        <v>268</v>
      </c>
      <c r="J13" s="17">
        <v>4200</v>
      </c>
      <c r="K13" s="114"/>
      <c r="L13" s="114"/>
      <c r="M13" s="35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2396</v>
      </c>
      <c r="AC13" s="36" t="s">
        <v>2396</v>
      </c>
      <c r="AD13" s="16">
        <v>4200</v>
      </c>
      <c r="AE13" s="19" t="s">
        <v>2495</v>
      </c>
      <c r="AF13" s="19" t="s">
        <v>3476</v>
      </c>
      <c r="AG13" s="19" t="s">
        <v>2456</v>
      </c>
      <c r="AH13" s="19" t="s">
        <v>1158</v>
      </c>
      <c r="AI13" s="19" t="s">
        <v>1570</v>
      </c>
      <c r="AJ13" s="15">
        <v>4200</v>
      </c>
      <c r="AK13" s="15"/>
      <c r="AL13" s="16">
        <f t="shared" si="0"/>
        <v>0</v>
      </c>
      <c r="AM13" s="115">
        <v>242221</v>
      </c>
      <c r="AN13" s="115">
        <v>242221</v>
      </c>
      <c r="AO13" s="115">
        <v>242251</v>
      </c>
      <c r="AP13" s="115">
        <v>242251</v>
      </c>
      <c r="AQ13" s="115">
        <v>242254</v>
      </c>
      <c r="AR13" s="15">
        <v>4200</v>
      </c>
      <c r="AS13" s="38" t="s">
        <v>2395</v>
      </c>
      <c r="AT13" s="18" t="s">
        <v>2548</v>
      </c>
    </row>
    <row r="14" spans="1:46" s="23" customFormat="1" ht="72" hidden="1" x14ac:dyDescent="0.2">
      <c r="A14" s="19" t="s">
        <v>9</v>
      </c>
      <c r="B14" s="19" t="s">
        <v>277</v>
      </c>
      <c r="C14" s="19" t="s">
        <v>276</v>
      </c>
      <c r="D14" s="19" t="s">
        <v>11</v>
      </c>
      <c r="E14" s="19" t="s">
        <v>310</v>
      </c>
      <c r="F14" s="28" t="s">
        <v>1587</v>
      </c>
      <c r="G14" s="19" t="s">
        <v>266</v>
      </c>
      <c r="H14" s="18" t="s">
        <v>269</v>
      </c>
      <c r="I14" s="18" t="s">
        <v>275</v>
      </c>
      <c r="J14" s="17">
        <v>10000</v>
      </c>
      <c r="K14" s="114"/>
      <c r="L14" s="114"/>
      <c r="M14" s="35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2396</v>
      </c>
      <c r="AC14" s="36" t="s">
        <v>2396</v>
      </c>
      <c r="AD14" s="16">
        <v>8260</v>
      </c>
      <c r="AE14" s="19" t="s">
        <v>2495</v>
      </c>
      <c r="AF14" s="19" t="s">
        <v>3476</v>
      </c>
      <c r="AG14" s="19" t="s">
        <v>2456</v>
      </c>
      <c r="AH14" s="19" t="s">
        <v>1158</v>
      </c>
      <c r="AI14" s="19" t="s">
        <v>1570</v>
      </c>
      <c r="AJ14" s="15">
        <v>8260</v>
      </c>
      <c r="AK14" s="15"/>
      <c r="AL14" s="16">
        <f t="shared" si="0"/>
        <v>1740</v>
      </c>
      <c r="AM14" s="115">
        <v>242221</v>
      </c>
      <c r="AN14" s="115">
        <v>242221</v>
      </c>
      <c r="AO14" s="115">
        <v>242251</v>
      </c>
      <c r="AP14" s="115">
        <v>242251</v>
      </c>
      <c r="AQ14" s="115">
        <v>242254</v>
      </c>
      <c r="AR14" s="15">
        <v>8260</v>
      </c>
      <c r="AS14" s="15">
        <v>1740</v>
      </c>
      <c r="AT14" s="18" t="s">
        <v>2548</v>
      </c>
    </row>
    <row r="15" spans="1:46" s="23" customFormat="1" ht="72" hidden="1" x14ac:dyDescent="0.2">
      <c r="A15" s="19" t="s">
        <v>9</v>
      </c>
      <c r="B15" s="19" t="s">
        <v>277</v>
      </c>
      <c r="C15" s="19" t="s">
        <v>276</v>
      </c>
      <c r="D15" s="19" t="s">
        <v>286</v>
      </c>
      <c r="E15" s="19" t="s">
        <v>310</v>
      </c>
      <c r="F15" s="28" t="s">
        <v>1588</v>
      </c>
      <c r="G15" s="19" t="s">
        <v>278</v>
      </c>
      <c r="H15" s="18" t="s">
        <v>270</v>
      </c>
      <c r="I15" s="18" t="s">
        <v>271</v>
      </c>
      <c r="J15" s="17">
        <v>47900</v>
      </c>
      <c r="K15" s="114"/>
      <c r="L15" s="114"/>
      <c r="M15" s="35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19" t="s">
        <v>2457</v>
      </c>
      <c r="AG15" s="19" t="s">
        <v>2457</v>
      </c>
      <c r="AH15" s="19" t="s">
        <v>1158</v>
      </c>
      <c r="AI15" s="19" t="s">
        <v>1570</v>
      </c>
      <c r="AJ15" s="15"/>
      <c r="AK15" s="15">
        <v>42000</v>
      </c>
      <c r="AL15" s="16">
        <f t="shared" si="0"/>
        <v>5900</v>
      </c>
      <c r="AM15" s="115">
        <v>242221</v>
      </c>
      <c r="AN15" s="115">
        <v>242221</v>
      </c>
      <c r="AO15" s="115">
        <v>242226</v>
      </c>
      <c r="AP15" s="115">
        <v>242226</v>
      </c>
      <c r="AQ15" s="115">
        <v>242232</v>
      </c>
      <c r="AR15" s="15">
        <v>42000</v>
      </c>
      <c r="AS15" s="15">
        <v>5900</v>
      </c>
      <c r="AT15" s="18" t="s">
        <v>2549</v>
      </c>
    </row>
    <row r="16" spans="1:46" s="23" customFormat="1" ht="72" x14ac:dyDescent="0.2">
      <c r="A16" s="19" t="s">
        <v>9</v>
      </c>
      <c r="B16" s="19" t="s">
        <v>277</v>
      </c>
      <c r="C16" s="19" t="s">
        <v>276</v>
      </c>
      <c r="D16" s="19" t="s">
        <v>286</v>
      </c>
      <c r="E16" s="19" t="s">
        <v>310</v>
      </c>
      <c r="F16" s="28" t="s">
        <v>1589</v>
      </c>
      <c r="G16" s="19" t="s">
        <v>279</v>
      </c>
      <c r="H16" s="18" t="s">
        <v>270</v>
      </c>
      <c r="I16" s="18" t="s">
        <v>271</v>
      </c>
      <c r="J16" s="17">
        <v>58000</v>
      </c>
      <c r="K16" s="35" t="s">
        <v>137</v>
      </c>
      <c r="L16" s="114"/>
      <c r="M16" s="116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19" t="s">
        <v>3476</v>
      </c>
      <c r="AG16" s="19" t="s">
        <v>3518</v>
      </c>
      <c r="AH16" s="19" t="s">
        <v>1160</v>
      </c>
      <c r="AI16" s="19" t="s">
        <v>1571</v>
      </c>
      <c r="AJ16" s="15"/>
      <c r="AK16" s="15"/>
      <c r="AL16" s="16">
        <f t="shared" si="0"/>
        <v>58000</v>
      </c>
      <c r="AM16" s="18"/>
      <c r="AN16" s="18"/>
      <c r="AO16" s="18"/>
      <c r="AP16" s="18"/>
      <c r="AQ16" s="18"/>
      <c r="AR16" s="18"/>
      <c r="AS16" s="18"/>
      <c r="AT16" s="18"/>
    </row>
    <row r="17" spans="1:46" s="23" customFormat="1" ht="72" x14ac:dyDescent="0.2">
      <c r="A17" s="19" t="s">
        <v>9</v>
      </c>
      <c r="B17" s="19" t="s">
        <v>277</v>
      </c>
      <c r="C17" s="19" t="s">
        <v>276</v>
      </c>
      <c r="D17" s="19" t="s">
        <v>286</v>
      </c>
      <c r="E17" s="19" t="s">
        <v>310</v>
      </c>
      <c r="F17" s="28" t="s">
        <v>1590</v>
      </c>
      <c r="G17" s="19" t="s">
        <v>280</v>
      </c>
      <c r="H17" s="18" t="s">
        <v>270</v>
      </c>
      <c r="I17" s="18" t="s">
        <v>281</v>
      </c>
      <c r="J17" s="17">
        <v>35200</v>
      </c>
      <c r="K17" s="35" t="s">
        <v>137</v>
      </c>
      <c r="L17" s="114"/>
      <c r="M17" s="116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19" t="s">
        <v>3476</v>
      </c>
      <c r="AG17" s="19" t="s">
        <v>3467</v>
      </c>
      <c r="AH17" s="19" t="s">
        <v>1160</v>
      </c>
      <c r="AI17" s="19" t="s">
        <v>1571</v>
      </c>
      <c r="AJ17" s="15"/>
      <c r="AK17" s="15"/>
      <c r="AL17" s="16">
        <f t="shared" si="0"/>
        <v>35200</v>
      </c>
      <c r="AM17" s="18"/>
      <c r="AN17" s="18"/>
      <c r="AO17" s="18"/>
      <c r="AP17" s="18"/>
      <c r="AQ17" s="18"/>
      <c r="AR17" s="18"/>
      <c r="AS17" s="18"/>
      <c r="AT17" s="18"/>
    </row>
    <row r="18" spans="1:46" s="23" customFormat="1" ht="72" hidden="1" x14ac:dyDescent="0.2">
      <c r="A18" s="19" t="s">
        <v>9</v>
      </c>
      <c r="B18" s="19" t="s">
        <v>277</v>
      </c>
      <c r="C18" s="19" t="s">
        <v>276</v>
      </c>
      <c r="D18" s="19" t="s">
        <v>286</v>
      </c>
      <c r="E18" s="19" t="s">
        <v>310</v>
      </c>
      <c r="F18" s="28" t="s">
        <v>1591</v>
      </c>
      <c r="G18" s="19" t="s">
        <v>282</v>
      </c>
      <c r="H18" s="18" t="s">
        <v>270</v>
      </c>
      <c r="I18" s="18" t="s">
        <v>274</v>
      </c>
      <c r="J18" s="17">
        <v>8700000</v>
      </c>
      <c r="K18" s="35" t="s">
        <v>137</v>
      </c>
      <c r="L18" s="114"/>
      <c r="M18" s="116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19" t="s">
        <v>3451</v>
      </c>
      <c r="AG18" s="19" t="s">
        <v>3467</v>
      </c>
      <c r="AH18" s="19" t="s">
        <v>1161</v>
      </c>
      <c r="AI18" s="19" t="s">
        <v>1568</v>
      </c>
      <c r="AJ18" s="15"/>
      <c r="AK18" s="15"/>
      <c r="AL18" s="16">
        <f t="shared" si="0"/>
        <v>8700000</v>
      </c>
      <c r="AM18" s="18" t="s">
        <v>1162</v>
      </c>
      <c r="AN18" s="18" t="s">
        <v>1162</v>
      </c>
      <c r="AO18" s="18"/>
      <c r="AP18" s="18"/>
      <c r="AQ18" s="18"/>
      <c r="AR18" s="18"/>
      <c r="AS18" s="18"/>
      <c r="AT18" s="18"/>
    </row>
    <row r="19" spans="1:46" s="23" customFormat="1" ht="72" x14ac:dyDescent="0.2">
      <c r="A19" s="19" t="s">
        <v>9</v>
      </c>
      <c r="B19" s="19" t="s">
        <v>277</v>
      </c>
      <c r="C19" s="19" t="s">
        <v>276</v>
      </c>
      <c r="D19" s="19" t="s">
        <v>286</v>
      </c>
      <c r="E19" s="19" t="s">
        <v>310</v>
      </c>
      <c r="F19" s="28" t="s">
        <v>1592</v>
      </c>
      <c r="G19" s="19" t="s">
        <v>283</v>
      </c>
      <c r="H19" s="18" t="s">
        <v>270</v>
      </c>
      <c r="I19" s="18" t="s">
        <v>274</v>
      </c>
      <c r="J19" s="17">
        <v>75000</v>
      </c>
      <c r="K19" s="35" t="s">
        <v>137</v>
      </c>
      <c r="L19" s="114"/>
      <c r="M19" s="116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19" t="s">
        <v>3476</v>
      </c>
      <c r="AG19" s="19" t="s">
        <v>3467</v>
      </c>
      <c r="AH19" s="19" t="s">
        <v>1160</v>
      </c>
      <c r="AI19" s="19" t="s">
        <v>1571</v>
      </c>
      <c r="AJ19" s="15"/>
      <c r="AK19" s="15"/>
      <c r="AL19" s="16">
        <f t="shared" si="0"/>
        <v>75000</v>
      </c>
      <c r="AM19" s="18"/>
      <c r="AN19" s="18"/>
      <c r="AO19" s="18"/>
      <c r="AP19" s="18"/>
      <c r="AQ19" s="18"/>
      <c r="AR19" s="18"/>
      <c r="AS19" s="18"/>
      <c r="AT19" s="18"/>
    </row>
    <row r="20" spans="1:46" s="23" customFormat="1" ht="72" x14ac:dyDescent="0.2">
      <c r="A20" s="19" t="s">
        <v>9</v>
      </c>
      <c r="B20" s="19" t="s">
        <v>277</v>
      </c>
      <c r="C20" s="19" t="s">
        <v>276</v>
      </c>
      <c r="D20" s="19" t="s">
        <v>286</v>
      </c>
      <c r="E20" s="19" t="s">
        <v>310</v>
      </c>
      <c r="F20" s="28" t="s">
        <v>1593</v>
      </c>
      <c r="G20" s="19" t="s">
        <v>284</v>
      </c>
      <c r="H20" s="18" t="s">
        <v>270</v>
      </c>
      <c r="I20" s="18" t="s">
        <v>274</v>
      </c>
      <c r="J20" s="17">
        <v>1155800</v>
      </c>
      <c r="K20" s="35" t="s">
        <v>137</v>
      </c>
      <c r="L20" s="114"/>
      <c r="M20" s="116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19" t="s">
        <v>3476</v>
      </c>
      <c r="AG20" s="19" t="s">
        <v>3467</v>
      </c>
      <c r="AH20" s="19" t="s">
        <v>1160</v>
      </c>
      <c r="AI20" s="19" t="s">
        <v>1571</v>
      </c>
      <c r="AJ20" s="15"/>
      <c r="AK20" s="15"/>
      <c r="AL20" s="16">
        <f t="shared" si="0"/>
        <v>1155800</v>
      </c>
      <c r="AM20" s="18"/>
      <c r="AN20" s="18"/>
      <c r="AO20" s="18"/>
      <c r="AP20" s="18"/>
      <c r="AQ20" s="18"/>
      <c r="AR20" s="18"/>
      <c r="AS20" s="18"/>
      <c r="AT20" s="18"/>
    </row>
    <row r="21" spans="1:46" s="23" customFormat="1" ht="72" hidden="1" x14ac:dyDescent="0.2">
      <c r="A21" s="19" t="s">
        <v>9</v>
      </c>
      <c r="B21" s="19" t="s">
        <v>277</v>
      </c>
      <c r="C21" s="19" t="s">
        <v>276</v>
      </c>
      <c r="D21" s="19" t="s">
        <v>286</v>
      </c>
      <c r="E21" s="19" t="s">
        <v>310</v>
      </c>
      <c r="F21" s="28" t="s">
        <v>1594</v>
      </c>
      <c r="G21" s="19" t="s">
        <v>285</v>
      </c>
      <c r="H21" s="18" t="s">
        <v>270</v>
      </c>
      <c r="I21" s="18" t="s">
        <v>271</v>
      </c>
      <c r="J21" s="17">
        <v>12000</v>
      </c>
      <c r="K21" s="114"/>
      <c r="L21" s="114"/>
      <c r="M21" s="35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19" t="s">
        <v>2457</v>
      </c>
      <c r="AG21" s="19" t="s">
        <v>2457</v>
      </c>
      <c r="AH21" s="19" t="s">
        <v>1158</v>
      </c>
      <c r="AI21" s="19" t="s">
        <v>1570</v>
      </c>
      <c r="AJ21" s="15"/>
      <c r="AK21" s="15">
        <v>10400</v>
      </c>
      <c r="AL21" s="16">
        <f t="shared" si="0"/>
        <v>1600</v>
      </c>
      <c r="AM21" s="115">
        <v>242221</v>
      </c>
      <c r="AN21" s="115">
        <v>242221</v>
      </c>
      <c r="AO21" s="115">
        <v>242226</v>
      </c>
      <c r="AP21" s="115">
        <v>242226</v>
      </c>
      <c r="AQ21" s="115">
        <v>242232</v>
      </c>
      <c r="AR21" s="15">
        <v>10400</v>
      </c>
      <c r="AS21" s="15">
        <v>1600</v>
      </c>
      <c r="AT21" s="18" t="s">
        <v>2549</v>
      </c>
    </row>
    <row r="22" spans="1:46" s="23" customFormat="1" ht="72" x14ac:dyDescent="0.2">
      <c r="A22" s="19" t="s">
        <v>9</v>
      </c>
      <c r="B22" s="19" t="s">
        <v>277</v>
      </c>
      <c r="C22" s="19" t="s">
        <v>276</v>
      </c>
      <c r="D22" s="19" t="s">
        <v>13</v>
      </c>
      <c r="E22" s="19" t="s">
        <v>310</v>
      </c>
      <c r="F22" s="28" t="s">
        <v>1595</v>
      </c>
      <c r="G22" s="19" t="s">
        <v>287</v>
      </c>
      <c r="H22" s="18" t="s">
        <v>270</v>
      </c>
      <c r="I22" s="18" t="s">
        <v>274</v>
      </c>
      <c r="J22" s="17">
        <v>565300</v>
      </c>
      <c r="K22" s="35" t="s">
        <v>137</v>
      </c>
      <c r="L22" s="114"/>
      <c r="M22" s="116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19" t="s">
        <v>3476</v>
      </c>
      <c r="AG22" s="19" t="s">
        <v>3467</v>
      </c>
      <c r="AH22" s="19" t="s">
        <v>1160</v>
      </c>
      <c r="AI22" s="19" t="s">
        <v>1571</v>
      </c>
      <c r="AJ22" s="15"/>
      <c r="AK22" s="15"/>
      <c r="AL22" s="16">
        <f t="shared" si="0"/>
        <v>565300</v>
      </c>
      <c r="AM22" s="18"/>
      <c r="AN22" s="18"/>
      <c r="AO22" s="18"/>
      <c r="AP22" s="18"/>
      <c r="AQ22" s="18"/>
      <c r="AR22" s="18"/>
      <c r="AS22" s="18"/>
      <c r="AT22" s="18"/>
    </row>
    <row r="23" spans="1:46" s="23" customFormat="1" ht="72" hidden="1" x14ac:dyDescent="0.2">
      <c r="A23" s="19" t="s">
        <v>9</v>
      </c>
      <c r="B23" s="19" t="s">
        <v>277</v>
      </c>
      <c r="C23" s="19" t="s">
        <v>276</v>
      </c>
      <c r="D23" s="19" t="s">
        <v>13</v>
      </c>
      <c r="E23" s="19" t="s">
        <v>310</v>
      </c>
      <c r="F23" s="28" t="s">
        <v>1596</v>
      </c>
      <c r="G23" s="19" t="s">
        <v>288</v>
      </c>
      <c r="H23" s="18" t="s">
        <v>270</v>
      </c>
      <c r="I23" s="18" t="s">
        <v>274</v>
      </c>
      <c r="J23" s="17">
        <v>2641400</v>
      </c>
      <c r="K23" s="35" t="s">
        <v>137</v>
      </c>
      <c r="L23" s="114"/>
      <c r="M23" s="116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19" t="s">
        <v>3451</v>
      </c>
      <c r="AG23" s="19" t="s">
        <v>3467</v>
      </c>
      <c r="AH23" s="19" t="s">
        <v>1161</v>
      </c>
      <c r="AI23" s="19" t="s">
        <v>1568</v>
      </c>
      <c r="AJ23" s="15"/>
      <c r="AK23" s="15"/>
      <c r="AL23" s="16">
        <f t="shared" si="0"/>
        <v>2641400</v>
      </c>
      <c r="AM23" s="18" t="s">
        <v>1162</v>
      </c>
      <c r="AN23" s="18" t="s">
        <v>1162</v>
      </c>
      <c r="AO23" s="18"/>
      <c r="AP23" s="18"/>
      <c r="AQ23" s="18"/>
      <c r="AR23" s="18"/>
      <c r="AS23" s="18"/>
      <c r="AT23" s="18"/>
    </row>
    <row r="24" spans="1:46" s="23" customFormat="1" ht="72" hidden="1" x14ac:dyDescent="0.2">
      <c r="A24" s="19" t="s">
        <v>9</v>
      </c>
      <c r="B24" s="19" t="s">
        <v>277</v>
      </c>
      <c r="C24" s="19" t="s">
        <v>276</v>
      </c>
      <c r="D24" s="19" t="s">
        <v>10</v>
      </c>
      <c r="E24" s="19" t="s">
        <v>311</v>
      </c>
      <c r="F24" s="28" t="s">
        <v>1597</v>
      </c>
      <c r="G24" s="19" t="s">
        <v>289</v>
      </c>
      <c r="H24" s="18" t="s">
        <v>270</v>
      </c>
      <c r="I24" s="18" t="s">
        <v>271</v>
      </c>
      <c r="J24" s="17">
        <v>23000</v>
      </c>
      <c r="K24" s="35" t="s">
        <v>137</v>
      </c>
      <c r="L24" s="114"/>
      <c r="M24" s="116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2524</v>
      </c>
      <c r="AF24" s="19" t="s">
        <v>3475</v>
      </c>
      <c r="AG24" s="19" t="s">
        <v>2456</v>
      </c>
      <c r="AH24" s="19" t="s">
        <v>1165</v>
      </c>
      <c r="AI24" s="19" t="s">
        <v>1570</v>
      </c>
      <c r="AJ24" s="15">
        <v>21796</v>
      </c>
      <c r="AK24" s="15"/>
      <c r="AL24" s="16">
        <f t="shared" si="0"/>
        <v>1204</v>
      </c>
      <c r="AM24" s="18"/>
      <c r="AN24" s="18"/>
      <c r="AO24" s="18"/>
      <c r="AP24" s="18"/>
      <c r="AQ24" s="18"/>
      <c r="AR24" s="18"/>
      <c r="AS24" s="18"/>
      <c r="AT24" s="18"/>
    </row>
    <row r="25" spans="1:46" s="23" customFormat="1" ht="72" hidden="1" x14ac:dyDescent="0.2">
      <c r="A25" s="19" t="s">
        <v>9</v>
      </c>
      <c r="B25" s="19" t="s">
        <v>277</v>
      </c>
      <c r="C25" s="19" t="s">
        <v>276</v>
      </c>
      <c r="D25" s="19" t="s">
        <v>10</v>
      </c>
      <c r="E25" s="19" t="s">
        <v>311</v>
      </c>
      <c r="F25" s="28" t="s">
        <v>2458</v>
      </c>
      <c r="G25" s="19" t="s">
        <v>290</v>
      </c>
      <c r="H25" s="18" t="s">
        <v>291</v>
      </c>
      <c r="I25" s="18" t="s">
        <v>271</v>
      </c>
      <c r="J25" s="17">
        <f>60000+930000</f>
        <v>990000</v>
      </c>
      <c r="K25" s="35" t="s">
        <v>137</v>
      </c>
      <c r="L25" s="114"/>
      <c r="M25" s="116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2524</v>
      </c>
      <c r="AF25" s="19" t="s">
        <v>3475</v>
      </c>
      <c r="AG25" s="19" t="s">
        <v>2456</v>
      </c>
      <c r="AH25" s="19" t="s">
        <v>1165</v>
      </c>
      <c r="AI25" s="19" t="s">
        <v>1570</v>
      </c>
      <c r="AJ25" s="15">
        <f>57960.95+898397.05</f>
        <v>956358</v>
      </c>
      <c r="AK25" s="15"/>
      <c r="AL25" s="16">
        <f t="shared" si="0"/>
        <v>33642</v>
      </c>
      <c r="AM25" s="18"/>
      <c r="AN25" s="18"/>
      <c r="AO25" s="18"/>
      <c r="AP25" s="18"/>
      <c r="AQ25" s="18"/>
      <c r="AR25" s="18"/>
      <c r="AS25" s="18"/>
      <c r="AT25" s="18"/>
    </row>
    <row r="26" spans="1:46" s="23" customFormat="1" ht="72" hidden="1" x14ac:dyDescent="0.2">
      <c r="A26" s="19" t="s">
        <v>9</v>
      </c>
      <c r="B26" s="19" t="s">
        <v>277</v>
      </c>
      <c r="C26" s="19" t="s">
        <v>276</v>
      </c>
      <c r="D26" s="19" t="s">
        <v>10</v>
      </c>
      <c r="E26" s="19" t="s">
        <v>311</v>
      </c>
      <c r="F26" s="28" t="s">
        <v>1598</v>
      </c>
      <c r="G26" s="19" t="s">
        <v>292</v>
      </c>
      <c r="H26" s="18" t="s">
        <v>269</v>
      </c>
      <c r="I26" s="18" t="s">
        <v>271</v>
      </c>
      <c r="J26" s="17">
        <v>34000</v>
      </c>
      <c r="K26" s="35" t="s">
        <v>137</v>
      </c>
      <c r="L26" s="114"/>
      <c r="M26" s="116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2524</v>
      </c>
      <c r="AF26" s="19" t="s">
        <v>3475</v>
      </c>
      <c r="AG26" s="19" t="s">
        <v>2456</v>
      </c>
      <c r="AH26" s="19" t="s">
        <v>1165</v>
      </c>
      <c r="AI26" s="19" t="s">
        <v>1570</v>
      </c>
      <c r="AJ26" s="15">
        <v>33000</v>
      </c>
      <c r="AK26" s="15"/>
      <c r="AL26" s="16">
        <f t="shared" si="0"/>
        <v>1000</v>
      </c>
      <c r="AM26" s="18"/>
      <c r="AN26" s="18"/>
      <c r="AO26" s="18"/>
      <c r="AP26" s="18"/>
      <c r="AQ26" s="18"/>
      <c r="AR26" s="18"/>
      <c r="AS26" s="18"/>
      <c r="AT26" s="18"/>
    </row>
    <row r="27" spans="1:46" s="23" customFormat="1" ht="72" hidden="1" x14ac:dyDescent="0.2">
      <c r="A27" s="19" t="s">
        <v>9</v>
      </c>
      <c r="B27" s="19" t="s">
        <v>277</v>
      </c>
      <c r="C27" s="19" t="s">
        <v>276</v>
      </c>
      <c r="D27" s="19" t="s">
        <v>10</v>
      </c>
      <c r="E27" s="19" t="s">
        <v>311</v>
      </c>
      <c r="F27" s="28" t="s">
        <v>1599</v>
      </c>
      <c r="G27" s="19" t="s">
        <v>293</v>
      </c>
      <c r="H27" s="18" t="s">
        <v>269</v>
      </c>
      <c r="I27" s="18" t="s">
        <v>271</v>
      </c>
      <c r="J27" s="17">
        <v>10000</v>
      </c>
      <c r="K27" s="35" t="s">
        <v>137</v>
      </c>
      <c r="L27" s="114"/>
      <c r="M27" s="116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19" t="s">
        <v>2457</v>
      </c>
      <c r="AG27" s="19" t="s">
        <v>2457</v>
      </c>
      <c r="AH27" s="19" t="s">
        <v>1165</v>
      </c>
      <c r="AI27" s="19" t="s">
        <v>1570</v>
      </c>
      <c r="AJ27" s="15"/>
      <c r="AK27" s="15">
        <v>3424</v>
      </c>
      <c r="AL27" s="16">
        <f t="shared" si="0"/>
        <v>6576</v>
      </c>
      <c r="AM27" s="18"/>
      <c r="AN27" s="18"/>
      <c r="AO27" s="18"/>
      <c r="AP27" s="18"/>
      <c r="AQ27" s="18"/>
      <c r="AR27" s="18"/>
      <c r="AS27" s="18"/>
      <c r="AT27" s="18" t="s">
        <v>2524</v>
      </c>
    </row>
    <row r="28" spans="1:46" s="23" customFormat="1" ht="72" hidden="1" x14ac:dyDescent="0.2">
      <c r="A28" s="19" t="s">
        <v>9</v>
      </c>
      <c r="B28" s="19" t="s">
        <v>277</v>
      </c>
      <c r="C28" s="19" t="s">
        <v>276</v>
      </c>
      <c r="D28" s="19" t="s">
        <v>10</v>
      </c>
      <c r="E28" s="19" t="s">
        <v>311</v>
      </c>
      <c r="F28" s="28" t="s">
        <v>1600</v>
      </c>
      <c r="G28" s="19" t="s">
        <v>294</v>
      </c>
      <c r="H28" s="18" t="s">
        <v>270</v>
      </c>
      <c r="I28" s="18" t="s">
        <v>271</v>
      </c>
      <c r="J28" s="17">
        <v>7100</v>
      </c>
      <c r="K28" s="35" t="s">
        <v>137</v>
      </c>
      <c r="L28" s="114"/>
      <c r="M28" s="116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19" t="s">
        <v>3476</v>
      </c>
      <c r="AG28" s="19" t="s">
        <v>2456</v>
      </c>
      <c r="AH28" s="19" t="s">
        <v>1165</v>
      </c>
      <c r="AI28" s="19" t="s">
        <v>1570</v>
      </c>
      <c r="AJ28" s="15">
        <v>6634</v>
      </c>
      <c r="AK28" s="15"/>
      <c r="AL28" s="16">
        <f t="shared" si="0"/>
        <v>466</v>
      </c>
      <c r="AM28" s="18"/>
      <c r="AN28" s="18"/>
      <c r="AO28" s="18"/>
      <c r="AP28" s="18"/>
      <c r="AQ28" s="18"/>
      <c r="AR28" s="18"/>
      <c r="AS28" s="18"/>
      <c r="AT28" s="18"/>
    </row>
    <row r="29" spans="1:46" s="23" customFormat="1" ht="72" hidden="1" x14ac:dyDescent="0.2">
      <c r="A29" s="19" t="s">
        <v>9</v>
      </c>
      <c r="B29" s="19" t="s">
        <v>277</v>
      </c>
      <c r="C29" s="19" t="s">
        <v>276</v>
      </c>
      <c r="D29" s="19" t="s">
        <v>10</v>
      </c>
      <c r="E29" s="19" t="s">
        <v>311</v>
      </c>
      <c r="F29" s="28" t="s">
        <v>1601</v>
      </c>
      <c r="G29" s="19" t="s">
        <v>295</v>
      </c>
      <c r="H29" s="18" t="s">
        <v>270</v>
      </c>
      <c r="I29" s="18" t="s">
        <v>271</v>
      </c>
      <c r="J29" s="17">
        <v>2500</v>
      </c>
      <c r="K29" s="35" t="s">
        <v>137</v>
      </c>
      <c r="L29" s="114"/>
      <c r="M29" s="116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19" t="s">
        <v>3476</v>
      </c>
      <c r="AG29" s="19" t="s">
        <v>2456</v>
      </c>
      <c r="AH29" s="19" t="s">
        <v>1165</v>
      </c>
      <c r="AI29" s="19" t="s">
        <v>1570</v>
      </c>
      <c r="AJ29" s="15">
        <v>1251.9000000000001</v>
      </c>
      <c r="AK29" s="15"/>
      <c r="AL29" s="16">
        <f t="shared" si="0"/>
        <v>1248.0999999999999</v>
      </c>
      <c r="AM29" s="18"/>
      <c r="AN29" s="18"/>
      <c r="AO29" s="18"/>
      <c r="AP29" s="18"/>
      <c r="AQ29" s="18"/>
      <c r="AR29" s="18"/>
      <c r="AS29" s="18"/>
      <c r="AT29" s="18"/>
    </row>
    <row r="30" spans="1:46" s="23" customFormat="1" ht="72" hidden="1" x14ac:dyDescent="0.2">
      <c r="A30" s="19" t="s">
        <v>9</v>
      </c>
      <c r="B30" s="19" t="s">
        <v>277</v>
      </c>
      <c r="C30" s="19" t="s">
        <v>276</v>
      </c>
      <c r="D30" s="19" t="s">
        <v>10</v>
      </c>
      <c r="E30" s="19" t="s">
        <v>311</v>
      </c>
      <c r="F30" s="28" t="s">
        <v>1602</v>
      </c>
      <c r="G30" s="19" t="s">
        <v>296</v>
      </c>
      <c r="H30" s="18" t="s">
        <v>297</v>
      </c>
      <c r="I30" s="18" t="s">
        <v>271</v>
      </c>
      <c r="J30" s="17">
        <v>80000</v>
      </c>
      <c r="K30" s="35" t="s">
        <v>137</v>
      </c>
      <c r="L30" s="114"/>
      <c r="M30" s="116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19" t="s">
        <v>3476</v>
      </c>
      <c r="AG30" s="19" t="s">
        <v>2456</v>
      </c>
      <c r="AH30" s="19" t="s">
        <v>1165</v>
      </c>
      <c r="AI30" s="19" t="s">
        <v>1570</v>
      </c>
      <c r="AJ30" s="15">
        <v>40060.800000000003</v>
      </c>
      <c r="AK30" s="15"/>
      <c r="AL30" s="16">
        <f t="shared" si="0"/>
        <v>39939.199999999997</v>
      </c>
      <c r="AM30" s="18"/>
      <c r="AN30" s="18"/>
      <c r="AO30" s="18"/>
      <c r="AP30" s="18"/>
      <c r="AQ30" s="18"/>
      <c r="AR30" s="18"/>
      <c r="AS30" s="18"/>
      <c r="AT30" s="18"/>
    </row>
    <row r="31" spans="1:46" s="23" customFormat="1" ht="108" hidden="1" x14ac:dyDescent="0.2">
      <c r="A31" s="19" t="s">
        <v>9</v>
      </c>
      <c r="B31" s="19" t="s">
        <v>277</v>
      </c>
      <c r="C31" s="19" t="s">
        <v>276</v>
      </c>
      <c r="D31" s="19" t="s">
        <v>10</v>
      </c>
      <c r="E31" s="19" t="s">
        <v>311</v>
      </c>
      <c r="F31" s="28" t="s">
        <v>1603</v>
      </c>
      <c r="G31" s="19" t="s">
        <v>298</v>
      </c>
      <c r="H31" s="18" t="s">
        <v>297</v>
      </c>
      <c r="I31" s="18" t="s">
        <v>274</v>
      </c>
      <c r="J31" s="17">
        <v>121600</v>
      </c>
      <c r="K31" s="35" t="s">
        <v>137</v>
      </c>
      <c r="L31" s="114"/>
      <c r="M31" s="116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19" t="s">
        <v>2457</v>
      </c>
      <c r="AG31" s="19" t="s">
        <v>2457</v>
      </c>
      <c r="AH31" s="19" t="s">
        <v>1165</v>
      </c>
      <c r="AI31" s="19" t="s">
        <v>1570</v>
      </c>
      <c r="AJ31" s="15"/>
      <c r="AK31" s="15">
        <v>65432</v>
      </c>
      <c r="AL31" s="16">
        <f t="shared" si="0"/>
        <v>56168</v>
      </c>
      <c r="AM31" s="18"/>
      <c r="AN31" s="18"/>
      <c r="AO31" s="18"/>
      <c r="AP31" s="18"/>
      <c r="AQ31" s="18"/>
      <c r="AR31" s="18"/>
      <c r="AS31" s="18"/>
      <c r="AT31" s="18" t="s">
        <v>2550</v>
      </c>
    </row>
    <row r="32" spans="1:46" s="23" customFormat="1" ht="72" hidden="1" x14ac:dyDescent="0.2">
      <c r="A32" s="19" t="s">
        <v>9</v>
      </c>
      <c r="B32" s="19" t="s">
        <v>277</v>
      </c>
      <c r="C32" s="19" t="s">
        <v>276</v>
      </c>
      <c r="D32" s="19" t="s">
        <v>10</v>
      </c>
      <c r="E32" s="19" t="s">
        <v>311</v>
      </c>
      <c r="F32" s="28" t="s">
        <v>1604</v>
      </c>
      <c r="G32" s="19" t="s">
        <v>299</v>
      </c>
      <c r="H32" s="18" t="s">
        <v>270</v>
      </c>
      <c r="I32" s="18" t="s">
        <v>300</v>
      </c>
      <c r="J32" s="17">
        <v>500000</v>
      </c>
      <c r="K32" s="35" t="s">
        <v>137</v>
      </c>
      <c r="L32" s="114"/>
      <c r="M32" s="116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19" t="s">
        <v>3462</v>
      </c>
      <c r="AG32" s="19" t="s">
        <v>2456</v>
      </c>
      <c r="AH32" s="19" t="s">
        <v>1165</v>
      </c>
      <c r="AI32" s="19" t="s">
        <v>1570</v>
      </c>
      <c r="AJ32" s="15">
        <v>370000</v>
      </c>
      <c r="AK32" s="15"/>
      <c r="AL32" s="16">
        <f t="shared" si="0"/>
        <v>130000</v>
      </c>
      <c r="AM32" s="18"/>
      <c r="AN32" s="18"/>
      <c r="AO32" s="18"/>
      <c r="AP32" s="18"/>
      <c r="AQ32" s="18"/>
      <c r="AR32" s="18"/>
      <c r="AS32" s="18"/>
      <c r="AT32" s="18"/>
    </row>
    <row r="33" spans="1:46" s="23" customFormat="1" ht="72" hidden="1" x14ac:dyDescent="0.2">
      <c r="A33" s="19" t="s">
        <v>9</v>
      </c>
      <c r="B33" s="19" t="s">
        <v>277</v>
      </c>
      <c r="C33" s="19" t="s">
        <v>276</v>
      </c>
      <c r="D33" s="19" t="s">
        <v>10</v>
      </c>
      <c r="E33" s="19" t="s">
        <v>311</v>
      </c>
      <c r="F33" s="28" t="s">
        <v>1605</v>
      </c>
      <c r="G33" s="19" t="s">
        <v>301</v>
      </c>
      <c r="H33" s="18" t="s">
        <v>270</v>
      </c>
      <c r="I33" s="18" t="s">
        <v>300</v>
      </c>
      <c r="J33" s="17">
        <v>600000</v>
      </c>
      <c r="K33" s="35" t="s">
        <v>137</v>
      </c>
      <c r="L33" s="114"/>
      <c r="M33" s="116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19" t="s">
        <v>3476</v>
      </c>
      <c r="AG33" s="19" t="s">
        <v>2456</v>
      </c>
      <c r="AH33" s="19" t="s">
        <v>1165</v>
      </c>
      <c r="AI33" s="19" t="s">
        <v>1570</v>
      </c>
      <c r="AJ33" s="15">
        <v>552120</v>
      </c>
      <c r="AK33" s="15"/>
      <c r="AL33" s="16">
        <f t="shared" si="0"/>
        <v>47880</v>
      </c>
      <c r="AM33" s="18"/>
      <c r="AN33" s="18"/>
      <c r="AO33" s="18"/>
      <c r="AP33" s="18"/>
      <c r="AQ33" s="18"/>
      <c r="AR33" s="18"/>
      <c r="AS33" s="18"/>
      <c r="AT33" s="18"/>
    </row>
    <row r="34" spans="1:46" s="23" customFormat="1" ht="72" hidden="1" x14ac:dyDescent="0.2">
      <c r="A34" s="19" t="s">
        <v>9</v>
      </c>
      <c r="B34" s="19" t="s">
        <v>277</v>
      </c>
      <c r="C34" s="19" t="s">
        <v>276</v>
      </c>
      <c r="D34" s="19" t="s">
        <v>10</v>
      </c>
      <c r="E34" s="19" t="s">
        <v>311</v>
      </c>
      <c r="F34" s="28" t="s">
        <v>1606</v>
      </c>
      <c r="G34" s="19" t="s">
        <v>302</v>
      </c>
      <c r="H34" s="18" t="s">
        <v>303</v>
      </c>
      <c r="I34" s="18" t="s">
        <v>271</v>
      </c>
      <c r="J34" s="17">
        <v>210000</v>
      </c>
      <c r="K34" s="35" t="s">
        <v>137</v>
      </c>
      <c r="L34" s="114"/>
      <c r="M34" s="116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19" t="s">
        <v>3476</v>
      </c>
      <c r="AG34" s="19" t="s">
        <v>2456</v>
      </c>
      <c r="AH34" s="19" t="s">
        <v>1165</v>
      </c>
      <c r="AI34" s="19" t="s">
        <v>1570</v>
      </c>
      <c r="AJ34" s="15">
        <v>79180</v>
      </c>
      <c r="AK34" s="15"/>
      <c r="AL34" s="16">
        <f t="shared" si="0"/>
        <v>130820</v>
      </c>
      <c r="AM34" s="18"/>
      <c r="AN34" s="18"/>
      <c r="AO34" s="18"/>
      <c r="AP34" s="18"/>
      <c r="AQ34" s="18"/>
      <c r="AR34" s="18"/>
      <c r="AS34" s="18"/>
      <c r="AT34" s="18"/>
    </row>
    <row r="35" spans="1:46" s="23" customFormat="1" ht="90" x14ac:dyDescent="0.2">
      <c r="A35" s="19" t="s">
        <v>9</v>
      </c>
      <c r="B35" s="19" t="s">
        <v>277</v>
      </c>
      <c r="C35" s="19" t="s">
        <v>276</v>
      </c>
      <c r="D35" s="19" t="s">
        <v>10</v>
      </c>
      <c r="E35" s="19" t="s">
        <v>311</v>
      </c>
      <c r="F35" s="28" t="s">
        <v>1607</v>
      </c>
      <c r="G35" s="19" t="s">
        <v>304</v>
      </c>
      <c r="H35" s="18" t="s">
        <v>305</v>
      </c>
      <c r="I35" s="18" t="s">
        <v>271</v>
      </c>
      <c r="J35" s="17">
        <v>4968000</v>
      </c>
      <c r="K35" s="35" t="s">
        <v>137</v>
      </c>
      <c r="L35" s="114"/>
      <c r="M35" s="116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19" t="s">
        <v>3464</v>
      </c>
      <c r="AG35" s="19" t="s">
        <v>3467</v>
      </c>
      <c r="AH35" s="19" t="s">
        <v>1178</v>
      </c>
      <c r="AI35" s="19" t="s">
        <v>1571</v>
      </c>
      <c r="AJ35" s="15"/>
      <c r="AK35" s="15"/>
      <c r="AL35" s="16">
        <f t="shared" si="0"/>
        <v>4968000</v>
      </c>
      <c r="AM35" s="18"/>
      <c r="AN35" s="18"/>
      <c r="AO35" s="18"/>
      <c r="AP35" s="18"/>
      <c r="AQ35" s="18"/>
      <c r="AR35" s="18"/>
      <c r="AS35" s="18"/>
      <c r="AT35" s="18"/>
    </row>
    <row r="36" spans="1:46" s="23" customFormat="1" ht="72" hidden="1" x14ac:dyDescent="0.2">
      <c r="A36" s="19" t="s">
        <v>9</v>
      </c>
      <c r="B36" s="19" t="s">
        <v>277</v>
      </c>
      <c r="C36" s="19" t="s">
        <v>276</v>
      </c>
      <c r="D36" s="19" t="s">
        <v>10</v>
      </c>
      <c r="E36" s="19" t="s">
        <v>311</v>
      </c>
      <c r="F36" s="28" t="s">
        <v>1608</v>
      </c>
      <c r="G36" s="19" t="s">
        <v>306</v>
      </c>
      <c r="H36" s="18" t="s">
        <v>267</v>
      </c>
      <c r="I36" s="18" t="s">
        <v>268</v>
      </c>
      <c r="J36" s="17">
        <v>12900</v>
      </c>
      <c r="K36" s="35" t="s">
        <v>137</v>
      </c>
      <c r="L36" s="114"/>
      <c r="M36" s="116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19" t="s">
        <v>3476</v>
      </c>
      <c r="AG36" s="19" t="s">
        <v>2456</v>
      </c>
      <c r="AH36" s="19" t="s">
        <v>1165</v>
      </c>
      <c r="AI36" s="19" t="s">
        <v>1570</v>
      </c>
      <c r="AJ36" s="15">
        <v>10272</v>
      </c>
      <c r="AK36" s="15"/>
      <c r="AL36" s="16">
        <f t="shared" si="0"/>
        <v>2628</v>
      </c>
      <c r="AM36" s="18"/>
      <c r="AN36" s="18"/>
      <c r="AO36" s="18"/>
      <c r="AP36" s="18"/>
      <c r="AQ36" s="18"/>
      <c r="AR36" s="18"/>
      <c r="AS36" s="18"/>
      <c r="AT36" s="18"/>
    </row>
    <row r="37" spans="1:46" s="23" customFormat="1" ht="72" hidden="1" x14ac:dyDescent="0.2">
      <c r="A37" s="19" t="s">
        <v>9</v>
      </c>
      <c r="B37" s="19" t="s">
        <v>277</v>
      </c>
      <c r="C37" s="19" t="s">
        <v>276</v>
      </c>
      <c r="D37" s="19" t="s">
        <v>10</v>
      </c>
      <c r="E37" s="19" t="s">
        <v>311</v>
      </c>
      <c r="F37" s="28" t="s">
        <v>1609</v>
      </c>
      <c r="G37" s="19" t="s">
        <v>307</v>
      </c>
      <c r="H37" s="18" t="s">
        <v>267</v>
      </c>
      <c r="I37" s="18" t="s">
        <v>268</v>
      </c>
      <c r="J37" s="17">
        <v>12000</v>
      </c>
      <c r="K37" s="35" t="s">
        <v>137</v>
      </c>
      <c r="L37" s="114"/>
      <c r="M37" s="116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2531</v>
      </c>
      <c r="AF37" s="19" t="s">
        <v>3476</v>
      </c>
      <c r="AG37" s="19" t="s">
        <v>2456</v>
      </c>
      <c r="AH37" s="19" t="s">
        <v>1165</v>
      </c>
      <c r="AI37" s="19" t="s">
        <v>1570</v>
      </c>
      <c r="AJ37" s="15">
        <v>10786</v>
      </c>
      <c r="AK37" s="15"/>
      <c r="AL37" s="16">
        <f t="shared" si="0"/>
        <v>1214</v>
      </c>
      <c r="AM37" s="18"/>
      <c r="AN37" s="18"/>
      <c r="AO37" s="18"/>
      <c r="AP37" s="18"/>
      <c r="AQ37" s="18"/>
      <c r="AR37" s="18"/>
      <c r="AS37" s="18"/>
      <c r="AT37" s="18"/>
    </row>
    <row r="38" spans="1:46" s="23" customFormat="1" ht="72" hidden="1" x14ac:dyDescent="0.2">
      <c r="A38" s="19" t="s">
        <v>9</v>
      </c>
      <c r="B38" s="19" t="s">
        <v>277</v>
      </c>
      <c r="C38" s="19" t="s">
        <v>276</v>
      </c>
      <c r="D38" s="19" t="s">
        <v>10</v>
      </c>
      <c r="E38" s="19" t="s">
        <v>311</v>
      </c>
      <c r="F38" s="28" t="s">
        <v>1610</v>
      </c>
      <c r="G38" s="19" t="s">
        <v>308</v>
      </c>
      <c r="H38" s="18" t="s">
        <v>270</v>
      </c>
      <c r="I38" s="18" t="s">
        <v>271</v>
      </c>
      <c r="J38" s="17">
        <v>4000</v>
      </c>
      <c r="K38" s="35" t="s">
        <v>137</v>
      </c>
      <c r="L38" s="114"/>
      <c r="M38" s="116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19" t="s">
        <v>3476</v>
      </c>
      <c r="AG38" s="19" t="s">
        <v>2456</v>
      </c>
      <c r="AH38" s="19" t="s">
        <v>1165</v>
      </c>
      <c r="AI38" s="19" t="s">
        <v>1570</v>
      </c>
      <c r="AJ38" s="15">
        <v>3049.5</v>
      </c>
      <c r="AK38" s="15"/>
      <c r="AL38" s="16">
        <f t="shared" si="0"/>
        <v>950.5</v>
      </c>
      <c r="AM38" s="18"/>
      <c r="AN38" s="18"/>
      <c r="AO38" s="18"/>
      <c r="AP38" s="18"/>
      <c r="AQ38" s="18"/>
      <c r="AR38" s="18"/>
      <c r="AS38" s="18"/>
      <c r="AT38" s="18"/>
    </row>
    <row r="39" spans="1:46" s="23" customFormat="1" ht="90" hidden="1" x14ac:dyDescent="0.2">
      <c r="A39" s="19" t="s">
        <v>40</v>
      </c>
      <c r="B39" s="19" t="s">
        <v>277</v>
      </c>
      <c r="C39" s="19" t="s">
        <v>276</v>
      </c>
      <c r="D39" s="19" t="s">
        <v>11</v>
      </c>
      <c r="E39" s="19" t="s">
        <v>310</v>
      </c>
      <c r="F39" s="28" t="s">
        <v>1611</v>
      </c>
      <c r="G39" s="19" t="s">
        <v>312</v>
      </c>
      <c r="H39" s="18" t="s">
        <v>270</v>
      </c>
      <c r="I39" s="18" t="s">
        <v>271</v>
      </c>
      <c r="J39" s="17">
        <v>20600</v>
      </c>
      <c r="K39" s="18"/>
      <c r="L39" s="18"/>
      <c r="M39" s="35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19" t="s">
        <v>3476</v>
      </c>
      <c r="AG39" s="19" t="s">
        <v>2456</v>
      </c>
      <c r="AH39" s="19" t="s">
        <v>1183</v>
      </c>
      <c r="AI39" s="19" t="s">
        <v>1570</v>
      </c>
      <c r="AJ39" s="15">
        <v>20000</v>
      </c>
      <c r="AK39" s="15"/>
      <c r="AL39" s="16">
        <f t="shared" si="0"/>
        <v>600</v>
      </c>
      <c r="AM39" s="38" t="s">
        <v>1184</v>
      </c>
      <c r="AN39" s="38" t="s">
        <v>1185</v>
      </c>
      <c r="AO39" s="38" t="s">
        <v>1186</v>
      </c>
      <c r="AP39" s="38" t="s">
        <v>1186</v>
      </c>
      <c r="AQ39" s="38" t="s">
        <v>1187</v>
      </c>
      <c r="AR39" s="16">
        <v>20000</v>
      </c>
      <c r="AS39" s="39" t="e">
        <f>M39-AR39</f>
        <v>#VALUE!</v>
      </c>
      <c r="AT39" s="18"/>
    </row>
    <row r="40" spans="1:46" s="23" customFormat="1" ht="90" hidden="1" x14ac:dyDescent="0.2">
      <c r="A40" s="19" t="s">
        <v>40</v>
      </c>
      <c r="B40" s="19" t="s">
        <v>277</v>
      </c>
      <c r="C40" s="19" t="s">
        <v>276</v>
      </c>
      <c r="D40" s="19" t="s">
        <v>11</v>
      </c>
      <c r="E40" s="19" t="s">
        <v>310</v>
      </c>
      <c r="F40" s="28" t="s">
        <v>1612</v>
      </c>
      <c r="G40" s="19" t="s">
        <v>313</v>
      </c>
      <c r="H40" s="18" t="s">
        <v>270</v>
      </c>
      <c r="I40" s="18" t="s">
        <v>271</v>
      </c>
      <c r="J40" s="17">
        <v>14000</v>
      </c>
      <c r="K40" s="18"/>
      <c r="L40" s="18"/>
      <c r="M40" s="35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19" t="s">
        <v>3476</v>
      </c>
      <c r="AG40" s="19" t="s">
        <v>2456</v>
      </c>
      <c r="AH40" s="19" t="s">
        <v>1183</v>
      </c>
      <c r="AI40" s="19" t="s">
        <v>1570</v>
      </c>
      <c r="AJ40" s="15">
        <v>14000</v>
      </c>
      <c r="AK40" s="15"/>
      <c r="AL40" s="16">
        <f t="shared" si="0"/>
        <v>0</v>
      </c>
      <c r="AM40" s="38" t="s">
        <v>1184</v>
      </c>
      <c r="AN40" s="38" t="s">
        <v>1185</v>
      </c>
      <c r="AO40" s="38" t="s">
        <v>1186</v>
      </c>
      <c r="AP40" s="38" t="s">
        <v>1186</v>
      </c>
      <c r="AQ40" s="38" t="s">
        <v>1187</v>
      </c>
      <c r="AR40" s="16">
        <v>14000</v>
      </c>
      <c r="AS40" s="39" t="e">
        <f t="shared" ref="AS40:AS68" si="5">M40-AR40</f>
        <v>#VALUE!</v>
      </c>
      <c r="AT40" s="18"/>
    </row>
    <row r="41" spans="1:46" s="23" customFormat="1" ht="90" hidden="1" x14ac:dyDescent="0.2">
      <c r="A41" s="19" t="s">
        <v>40</v>
      </c>
      <c r="B41" s="19" t="s">
        <v>277</v>
      </c>
      <c r="C41" s="19" t="s">
        <v>276</v>
      </c>
      <c r="D41" s="19" t="s">
        <v>11</v>
      </c>
      <c r="E41" s="19" t="s">
        <v>310</v>
      </c>
      <c r="F41" s="28" t="s">
        <v>1613</v>
      </c>
      <c r="G41" s="19" t="s">
        <v>314</v>
      </c>
      <c r="H41" s="18" t="s">
        <v>270</v>
      </c>
      <c r="I41" s="18" t="s">
        <v>271</v>
      </c>
      <c r="J41" s="17">
        <v>30000</v>
      </c>
      <c r="K41" s="18"/>
      <c r="L41" s="18"/>
      <c r="M41" s="35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19" t="s">
        <v>3476</v>
      </c>
      <c r="AG41" s="19" t="s">
        <v>2456</v>
      </c>
      <c r="AH41" s="19" t="s">
        <v>1183</v>
      </c>
      <c r="AI41" s="19" t="s">
        <v>1570</v>
      </c>
      <c r="AJ41" s="17">
        <v>30000</v>
      </c>
      <c r="AK41" s="15"/>
      <c r="AL41" s="16">
        <f t="shared" si="0"/>
        <v>0</v>
      </c>
      <c r="AM41" s="38" t="s">
        <v>1184</v>
      </c>
      <c r="AN41" s="38" t="s">
        <v>1185</v>
      </c>
      <c r="AO41" s="38" t="s">
        <v>1186</v>
      </c>
      <c r="AP41" s="38" t="s">
        <v>1186</v>
      </c>
      <c r="AQ41" s="38" t="s">
        <v>1187</v>
      </c>
      <c r="AR41" s="15">
        <v>30000</v>
      </c>
      <c r="AS41" s="39" t="e">
        <f t="shared" si="5"/>
        <v>#VALUE!</v>
      </c>
      <c r="AT41" s="18"/>
    </row>
    <row r="42" spans="1:46" s="23" customFormat="1" ht="90" hidden="1" x14ac:dyDescent="0.2">
      <c r="A42" s="19" t="s">
        <v>40</v>
      </c>
      <c r="B42" s="19" t="s">
        <v>277</v>
      </c>
      <c r="C42" s="19" t="s">
        <v>276</v>
      </c>
      <c r="D42" s="19" t="s">
        <v>11</v>
      </c>
      <c r="E42" s="19" t="s">
        <v>310</v>
      </c>
      <c r="F42" s="28" t="s">
        <v>1614</v>
      </c>
      <c r="G42" s="19" t="s">
        <v>315</v>
      </c>
      <c r="H42" s="18" t="s">
        <v>270</v>
      </c>
      <c r="I42" s="18" t="s">
        <v>271</v>
      </c>
      <c r="J42" s="17">
        <v>21900</v>
      </c>
      <c r="K42" s="18"/>
      <c r="L42" s="18"/>
      <c r="M42" s="35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19" t="s">
        <v>3476</v>
      </c>
      <c r="AG42" s="19" t="s">
        <v>2456</v>
      </c>
      <c r="AH42" s="19" t="s">
        <v>1183</v>
      </c>
      <c r="AI42" s="19" t="s">
        <v>1570</v>
      </c>
      <c r="AJ42" s="15">
        <v>21900</v>
      </c>
      <c r="AK42" s="15"/>
      <c r="AL42" s="16">
        <f t="shared" si="0"/>
        <v>0</v>
      </c>
      <c r="AM42" s="38" t="s">
        <v>1184</v>
      </c>
      <c r="AN42" s="38" t="s">
        <v>1185</v>
      </c>
      <c r="AO42" s="38" t="s">
        <v>1186</v>
      </c>
      <c r="AP42" s="38" t="s">
        <v>1186</v>
      </c>
      <c r="AQ42" s="38" t="s">
        <v>1187</v>
      </c>
      <c r="AR42" s="16">
        <v>21900</v>
      </c>
      <c r="AS42" s="39" t="e">
        <f t="shared" si="5"/>
        <v>#VALUE!</v>
      </c>
      <c r="AT42" s="18"/>
    </row>
    <row r="43" spans="1:46" s="23" customFormat="1" ht="90" hidden="1" x14ac:dyDescent="0.2">
      <c r="A43" s="19" t="s">
        <v>40</v>
      </c>
      <c r="B43" s="19" t="s">
        <v>277</v>
      </c>
      <c r="C43" s="19" t="s">
        <v>276</v>
      </c>
      <c r="D43" s="19" t="s">
        <v>11</v>
      </c>
      <c r="E43" s="19" t="s">
        <v>310</v>
      </c>
      <c r="F43" s="28" t="s">
        <v>1615</v>
      </c>
      <c r="G43" s="19" t="s">
        <v>316</v>
      </c>
      <c r="H43" s="18" t="s">
        <v>317</v>
      </c>
      <c r="I43" s="18" t="s">
        <v>273</v>
      </c>
      <c r="J43" s="17">
        <v>35000</v>
      </c>
      <c r="K43" s="18"/>
      <c r="L43" s="18"/>
      <c r="M43" s="35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19" t="s">
        <v>3476</v>
      </c>
      <c r="AG43" s="19" t="s">
        <v>2456</v>
      </c>
      <c r="AH43" s="19" t="s">
        <v>1183</v>
      </c>
      <c r="AI43" s="19" t="s">
        <v>1570</v>
      </c>
      <c r="AJ43" s="15">
        <v>35000</v>
      </c>
      <c r="AK43" s="15"/>
      <c r="AL43" s="16">
        <f t="shared" si="0"/>
        <v>0</v>
      </c>
      <c r="AM43" s="38" t="s">
        <v>1184</v>
      </c>
      <c r="AN43" s="38" t="s">
        <v>1185</v>
      </c>
      <c r="AO43" s="38" t="s">
        <v>1186</v>
      </c>
      <c r="AP43" s="38" t="s">
        <v>1186</v>
      </c>
      <c r="AQ43" s="38" t="s">
        <v>1187</v>
      </c>
      <c r="AR43" s="16">
        <v>35000</v>
      </c>
      <c r="AS43" s="39" t="e">
        <f t="shared" si="5"/>
        <v>#VALUE!</v>
      </c>
      <c r="AT43" s="18"/>
    </row>
    <row r="44" spans="1:46" s="23" customFormat="1" ht="90" hidden="1" x14ac:dyDescent="0.2">
      <c r="A44" s="19" t="s">
        <v>40</v>
      </c>
      <c r="B44" s="19" t="s">
        <v>277</v>
      </c>
      <c r="C44" s="19" t="s">
        <v>276</v>
      </c>
      <c r="D44" s="19" t="s">
        <v>11</v>
      </c>
      <c r="E44" s="19" t="s">
        <v>310</v>
      </c>
      <c r="F44" s="28" t="s">
        <v>1616</v>
      </c>
      <c r="G44" s="19" t="s">
        <v>318</v>
      </c>
      <c r="H44" s="18" t="s">
        <v>319</v>
      </c>
      <c r="I44" s="18" t="s">
        <v>273</v>
      </c>
      <c r="J44" s="17">
        <v>32000</v>
      </c>
      <c r="K44" s="18"/>
      <c r="L44" s="18"/>
      <c r="M44" s="35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19" t="s">
        <v>3476</v>
      </c>
      <c r="AG44" s="19" t="s">
        <v>2456</v>
      </c>
      <c r="AH44" s="19" t="s">
        <v>1183</v>
      </c>
      <c r="AI44" s="19" t="s">
        <v>1570</v>
      </c>
      <c r="AJ44" s="15">
        <v>31998</v>
      </c>
      <c r="AK44" s="15"/>
      <c r="AL44" s="16">
        <f t="shared" si="0"/>
        <v>2</v>
      </c>
      <c r="AM44" s="38" t="s">
        <v>1184</v>
      </c>
      <c r="AN44" s="38" t="s">
        <v>1185</v>
      </c>
      <c r="AO44" s="38" t="s">
        <v>1186</v>
      </c>
      <c r="AP44" s="38" t="s">
        <v>1186</v>
      </c>
      <c r="AQ44" s="38" t="s">
        <v>1187</v>
      </c>
      <c r="AR44" s="16">
        <v>31998</v>
      </c>
      <c r="AS44" s="39" t="e">
        <f t="shared" si="5"/>
        <v>#VALUE!</v>
      </c>
      <c r="AT44" s="18"/>
    </row>
    <row r="45" spans="1:46" s="23" customFormat="1" ht="90" hidden="1" x14ac:dyDescent="0.2">
      <c r="A45" s="19" t="s">
        <v>40</v>
      </c>
      <c r="B45" s="19" t="s">
        <v>277</v>
      </c>
      <c r="C45" s="19" t="s">
        <v>276</v>
      </c>
      <c r="D45" s="19" t="s">
        <v>11</v>
      </c>
      <c r="E45" s="19" t="s">
        <v>310</v>
      </c>
      <c r="F45" s="28" t="s">
        <v>1617</v>
      </c>
      <c r="G45" s="19" t="s">
        <v>320</v>
      </c>
      <c r="H45" s="18" t="s">
        <v>269</v>
      </c>
      <c r="I45" s="18" t="s">
        <v>273</v>
      </c>
      <c r="J45" s="17">
        <v>12000</v>
      </c>
      <c r="K45" s="18"/>
      <c r="L45" s="18"/>
      <c r="M45" s="35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19" t="s">
        <v>3476</v>
      </c>
      <c r="AG45" s="19" t="s">
        <v>2456</v>
      </c>
      <c r="AH45" s="19" t="s">
        <v>1183</v>
      </c>
      <c r="AI45" s="19" t="s">
        <v>1570</v>
      </c>
      <c r="AJ45" s="15">
        <v>11000</v>
      </c>
      <c r="AK45" s="15"/>
      <c r="AL45" s="16">
        <f t="shared" si="0"/>
        <v>1000</v>
      </c>
      <c r="AM45" s="38" t="s">
        <v>1184</v>
      </c>
      <c r="AN45" s="38" t="s">
        <v>1185</v>
      </c>
      <c r="AO45" s="38" t="s">
        <v>1186</v>
      </c>
      <c r="AP45" s="38" t="s">
        <v>1186</v>
      </c>
      <c r="AQ45" s="38" t="s">
        <v>1187</v>
      </c>
      <c r="AR45" s="16">
        <v>11000</v>
      </c>
      <c r="AS45" s="39" t="e">
        <f t="shared" si="5"/>
        <v>#VALUE!</v>
      </c>
      <c r="AT45" s="18"/>
    </row>
    <row r="46" spans="1:46" s="23" customFormat="1" ht="90" hidden="1" x14ac:dyDescent="0.2">
      <c r="A46" s="19" t="s">
        <v>40</v>
      </c>
      <c r="B46" s="19" t="s">
        <v>277</v>
      </c>
      <c r="C46" s="19" t="s">
        <v>276</v>
      </c>
      <c r="D46" s="19" t="s">
        <v>11</v>
      </c>
      <c r="E46" s="19" t="s">
        <v>310</v>
      </c>
      <c r="F46" s="28" t="s">
        <v>1618</v>
      </c>
      <c r="G46" s="19" t="s">
        <v>321</v>
      </c>
      <c r="H46" s="18" t="s">
        <v>269</v>
      </c>
      <c r="I46" s="18" t="s">
        <v>322</v>
      </c>
      <c r="J46" s="17">
        <v>3000</v>
      </c>
      <c r="K46" s="18"/>
      <c r="L46" s="18"/>
      <c r="M46" s="35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19" t="s">
        <v>3476</v>
      </c>
      <c r="AG46" s="19" t="s">
        <v>2456</v>
      </c>
      <c r="AH46" s="19" t="s">
        <v>1183</v>
      </c>
      <c r="AI46" s="19" t="s">
        <v>1570</v>
      </c>
      <c r="AJ46" s="15">
        <v>3000</v>
      </c>
      <c r="AK46" s="15"/>
      <c r="AL46" s="16">
        <f t="shared" si="0"/>
        <v>0</v>
      </c>
      <c r="AM46" s="38" t="s">
        <v>1184</v>
      </c>
      <c r="AN46" s="38" t="s">
        <v>1185</v>
      </c>
      <c r="AO46" s="38" t="s">
        <v>1186</v>
      </c>
      <c r="AP46" s="38" t="s">
        <v>1186</v>
      </c>
      <c r="AQ46" s="38" t="s">
        <v>1187</v>
      </c>
      <c r="AR46" s="16">
        <v>3000</v>
      </c>
      <c r="AS46" s="39" t="e">
        <f t="shared" si="5"/>
        <v>#VALUE!</v>
      </c>
      <c r="AT46" s="18"/>
    </row>
    <row r="47" spans="1:46" s="23" customFormat="1" ht="90" hidden="1" x14ac:dyDescent="0.2">
      <c r="A47" s="19" t="s">
        <v>40</v>
      </c>
      <c r="B47" s="19" t="s">
        <v>277</v>
      </c>
      <c r="C47" s="19" t="s">
        <v>276</v>
      </c>
      <c r="D47" s="19" t="s">
        <v>11</v>
      </c>
      <c r="E47" s="19" t="s">
        <v>310</v>
      </c>
      <c r="F47" s="28" t="s">
        <v>1619</v>
      </c>
      <c r="G47" s="19" t="s">
        <v>323</v>
      </c>
      <c r="H47" s="18" t="s">
        <v>270</v>
      </c>
      <c r="I47" s="18" t="s">
        <v>274</v>
      </c>
      <c r="J47" s="17">
        <v>9000</v>
      </c>
      <c r="K47" s="18"/>
      <c r="L47" s="18"/>
      <c r="M47" s="35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19" t="s">
        <v>3476</v>
      </c>
      <c r="AG47" s="19" t="s">
        <v>2456</v>
      </c>
      <c r="AH47" s="19" t="s">
        <v>1183</v>
      </c>
      <c r="AI47" s="19" t="s">
        <v>1570</v>
      </c>
      <c r="AJ47" s="15">
        <v>9000</v>
      </c>
      <c r="AK47" s="15"/>
      <c r="AL47" s="16">
        <f t="shared" si="0"/>
        <v>0</v>
      </c>
      <c r="AM47" s="38" t="s">
        <v>1184</v>
      </c>
      <c r="AN47" s="38" t="s">
        <v>1185</v>
      </c>
      <c r="AO47" s="38" t="s">
        <v>1186</v>
      </c>
      <c r="AP47" s="38" t="s">
        <v>1186</v>
      </c>
      <c r="AQ47" s="38" t="s">
        <v>1187</v>
      </c>
      <c r="AR47" s="17">
        <v>9000</v>
      </c>
      <c r="AS47" s="39" t="e">
        <f t="shared" si="5"/>
        <v>#VALUE!</v>
      </c>
      <c r="AT47" s="18"/>
    </row>
    <row r="48" spans="1:46" s="23" customFormat="1" ht="90" hidden="1" x14ac:dyDescent="0.2">
      <c r="A48" s="19" t="s">
        <v>40</v>
      </c>
      <c r="B48" s="19" t="s">
        <v>277</v>
      </c>
      <c r="C48" s="19" t="s">
        <v>276</v>
      </c>
      <c r="D48" s="19" t="s">
        <v>11</v>
      </c>
      <c r="E48" s="19" t="s">
        <v>310</v>
      </c>
      <c r="F48" s="28" t="s">
        <v>1620</v>
      </c>
      <c r="G48" s="19" t="s">
        <v>324</v>
      </c>
      <c r="H48" s="18" t="s">
        <v>303</v>
      </c>
      <c r="I48" s="18" t="s">
        <v>268</v>
      </c>
      <c r="J48" s="17">
        <v>45000</v>
      </c>
      <c r="K48" s="18"/>
      <c r="L48" s="18"/>
      <c r="M48" s="35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19" t="s">
        <v>3476</v>
      </c>
      <c r="AG48" s="19" t="s">
        <v>2456</v>
      </c>
      <c r="AH48" s="19" t="s">
        <v>1183</v>
      </c>
      <c r="AI48" s="19" t="s">
        <v>1570</v>
      </c>
      <c r="AJ48" s="15">
        <v>45000</v>
      </c>
      <c r="AK48" s="15"/>
      <c r="AL48" s="16">
        <f t="shared" si="0"/>
        <v>0</v>
      </c>
      <c r="AM48" s="38" t="s">
        <v>1184</v>
      </c>
      <c r="AN48" s="38" t="s">
        <v>1185</v>
      </c>
      <c r="AO48" s="38" t="s">
        <v>1186</v>
      </c>
      <c r="AP48" s="38" t="s">
        <v>1186</v>
      </c>
      <c r="AQ48" s="38" t="s">
        <v>1187</v>
      </c>
      <c r="AR48" s="17">
        <v>45000</v>
      </c>
      <c r="AS48" s="39" t="e">
        <f t="shared" si="5"/>
        <v>#VALUE!</v>
      </c>
      <c r="AT48" s="18"/>
    </row>
    <row r="49" spans="1:46" s="23" customFormat="1" ht="90" hidden="1" x14ac:dyDescent="0.2">
      <c r="A49" s="19" t="s">
        <v>40</v>
      </c>
      <c r="B49" s="19" t="s">
        <v>277</v>
      </c>
      <c r="C49" s="19" t="s">
        <v>276</v>
      </c>
      <c r="D49" s="19" t="s">
        <v>11</v>
      </c>
      <c r="E49" s="19" t="s">
        <v>310</v>
      </c>
      <c r="F49" s="28" t="s">
        <v>1621</v>
      </c>
      <c r="G49" s="19" t="s">
        <v>325</v>
      </c>
      <c r="H49" s="18" t="s">
        <v>270</v>
      </c>
      <c r="I49" s="18" t="s">
        <v>275</v>
      </c>
      <c r="J49" s="17">
        <v>4000</v>
      </c>
      <c r="K49" s="18"/>
      <c r="L49" s="18"/>
      <c r="M49" s="35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19" t="s">
        <v>3476</v>
      </c>
      <c r="AG49" s="19" t="s">
        <v>2456</v>
      </c>
      <c r="AH49" s="19" t="s">
        <v>1183</v>
      </c>
      <c r="AI49" s="19" t="s">
        <v>1570</v>
      </c>
      <c r="AJ49" s="15">
        <v>4000</v>
      </c>
      <c r="AK49" s="15"/>
      <c r="AL49" s="16">
        <f t="shared" si="0"/>
        <v>0</v>
      </c>
      <c r="AM49" s="38" t="s">
        <v>1184</v>
      </c>
      <c r="AN49" s="38" t="s">
        <v>1185</v>
      </c>
      <c r="AO49" s="38" t="s">
        <v>1186</v>
      </c>
      <c r="AP49" s="38" t="s">
        <v>1186</v>
      </c>
      <c r="AQ49" s="38" t="s">
        <v>1187</v>
      </c>
      <c r="AR49" s="17">
        <v>4000</v>
      </c>
      <c r="AS49" s="39" t="e">
        <f t="shared" si="5"/>
        <v>#VALUE!</v>
      </c>
      <c r="AT49" s="18"/>
    </row>
    <row r="50" spans="1:46" s="23" customFormat="1" ht="90" hidden="1" x14ac:dyDescent="0.2">
      <c r="A50" s="19" t="s">
        <v>40</v>
      </c>
      <c r="B50" s="19" t="s">
        <v>277</v>
      </c>
      <c r="C50" s="19" t="s">
        <v>276</v>
      </c>
      <c r="D50" s="19" t="s">
        <v>11</v>
      </c>
      <c r="E50" s="19" t="s">
        <v>310</v>
      </c>
      <c r="F50" s="28" t="s">
        <v>1622</v>
      </c>
      <c r="G50" s="19" t="s">
        <v>326</v>
      </c>
      <c r="H50" s="18" t="s">
        <v>269</v>
      </c>
      <c r="I50" s="18" t="s">
        <v>275</v>
      </c>
      <c r="J50" s="17">
        <v>2600</v>
      </c>
      <c r="K50" s="18"/>
      <c r="L50" s="18"/>
      <c r="M50" s="35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19" t="s">
        <v>3476</v>
      </c>
      <c r="AG50" s="19" t="s">
        <v>2456</v>
      </c>
      <c r="AH50" s="19" t="s">
        <v>1183</v>
      </c>
      <c r="AI50" s="19" t="s">
        <v>1570</v>
      </c>
      <c r="AJ50" s="15">
        <v>2600</v>
      </c>
      <c r="AK50" s="15"/>
      <c r="AL50" s="16">
        <f t="shared" si="0"/>
        <v>0</v>
      </c>
      <c r="AM50" s="38" t="s">
        <v>1184</v>
      </c>
      <c r="AN50" s="38" t="s">
        <v>1185</v>
      </c>
      <c r="AO50" s="38" t="s">
        <v>1186</v>
      </c>
      <c r="AP50" s="38" t="s">
        <v>1186</v>
      </c>
      <c r="AQ50" s="38" t="s">
        <v>1187</v>
      </c>
      <c r="AR50" s="17">
        <v>2600</v>
      </c>
      <c r="AS50" s="39" t="e">
        <f t="shared" si="5"/>
        <v>#VALUE!</v>
      </c>
      <c r="AT50" s="18"/>
    </row>
    <row r="51" spans="1:46" s="23" customFormat="1" ht="90" hidden="1" x14ac:dyDescent="0.2">
      <c r="A51" s="19" t="s">
        <v>40</v>
      </c>
      <c r="B51" s="19" t="s">
        <v>277</v>
      </c>
      <c r="C51" s="19" t="s">
        <v>276</v>
      </c>
      <c r="D51" s="19" t="s">
        <v>11</v>
      </c>
      <c r="E51" s="19" t="s">
        <v>310</v>
      </c>
      <c r="F51" s="28" t="s">
        <v>1623</v>
      </c>
      <c r="G51" s="19" t="s">
        <v>327</v>
      </c>
      <c r="H51" s="18" t="s">
        <v>270</v>
      </c>
      <c r="I51" s="18" t="s">
        <v>271</v>
      </c>
      <c r="J51" s="17">
        <v>15000</v>
      </c>
      <c r="K51" s="18"/>
      <c r="L51" s="18"/>
      <c r="M51" s="35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6">
        <v>15000</v>
      </c>
      <c r="X51" s="18" t="s">
        <v>1182</v>
      </c>
      <c r="Y51" s="132" t="s">
        <v>2555</v>
      </c>
      <c r="Z51" s="16">
        <v>15000</v>
      </c>
      <c r="AA51" s="36" t="s">
        <v>2556</v>
      </c>
      <c r="AB51" s="18"/>
      <c r="AC51" s="18"/>
      <c r="AD51" s="16"/>
      <c r="AE51" s="19" t="s">
        <v>2557</v>
      </c>
      <c r="AF51" s="19" t="s">
        <v>3476</v>
      </c>
      <c r="AG51" s="19" t="s">
        <v>2456</v>
      </c>
      <c r="AH51" s="19" t="s">
        <v>1183</v>
      </c>
      <c r="AI51" s="19" t="s">
        <v>1570</v>
      </c>
      <c r="AJ51" s="15">
        <v>15000</v>
      </c>
      <c r="AK51" s="15"/>
      <c r="AL51" s="16">
        <f t="shared" si="0"/>
        <v>0</v>
      </c>
      <c r="AM51" s="38" t="s">
        <v>1184</v>
      </c>
      <c r="AN51" s="38" t="s">
        <v>1185</v>
      </c>
      <c r="AO51" s="38" t="s">
        <v>1186</v>
      </c>
      <c r="AP51" s="38" t="s">
        <v>1186</v>
      </c>
      <c r="AQ51" s="38" t="s">
        <v>1187</v>
      </c>
      <c r="AR51" s="16">
        <v>15000</v>
      </c>
      <c r="AS51" s="39" t="e">
        <f t="shared" si="5"/>
        <v>#VALUE!</v>
      </c>
      <c r="AT51" s="18"/>
    </row>
    <row r="52" spans="1:46" s="23" customFormat="1" ht="90" hidden="1" x14ac:dyDescent="0.2">
      <c r="A52" s="19" t="s">
        <v>40</v>
      </c>
      <c r="B52" s="19" t="s">
        <v>277</v>
      </c>
      <c r="C52" s="19" t="s">
        <v>276</v>
      </c>
      <c r="D52" s="19" t="s">
        <v>286</v>
      </c>
      <c r="E52" s="19" t="s">
        <v>310</v>
      </c>
      <c r="F52" s="28" t="s">
        <v>1624</v>
      </c>
      <c r="G52" s="19" t="s">
        <v>328</v>
      </c>
      <c r="H52" s="18" t="s">
        <v>270</v>
      </c>
      <c r="I52" s="18" t="s">
        <v>268</v>
      </c>
      <c r="J52" s="17">
        <v>19300</v>
      </c>
      <c r="K52" s="18"/>
      <c r="L52" s="18"/>
      <c r="M52" s="35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9" t="s">
        <v>2565</v>
      </c>
      <c r="AF52" s="19" t="s">
        <v>2457</v>
      </c>
      <c r="AG52" s="19" t="s">
        <v>2457</v>
      </c>
      <c r="AH52" s="19" t="s">
        <v>1183</v>
      </c>
      <c r="AI52" s="19" t="s">
        <v>1570</v>
      </c>
      <c r="AJ52" s="15"/>
      <c r="AK52" s="15">
        <v>18725</v>
      </c>
      <c r="AL52" s="16">
        <f t="shared" si="0"/>
        <v>575</v>
      </c>
      <c r="AM52" s="38" t="s">
        <v>1184</v>
      </c>
      <c r="AN52" s="38" t="s">
        <v>1185</v>
      </c>
      <c r="AO52" s="38" t="s">
        <v>1187</v>
      </c>
      <c r="AP52" s="38" t="s">
        <v>1187</v>
      </c>
      <c r="AQ52" s="38" t="s">
        <v>1187</v>
      </c>
      <c r="AR52" s="17">
        <v>17500</v>
      </c>
      <c r="AS52" s="39" t="e">
        <f t="shared" si="5"/>
        <v>#VALUE!</v>
      </c>
      <c r="AT52" s="18"/>
    </row>
    <row r="53" spans="1:46" s="23" customFormat="1" ht="90" hidden="1" x14ac:dyDescent="0.2">
      <c r="A53" s="19" t="s">
        <v>40</v>
      </c>
      <c r="B53" s="19" t="s">
        <v>277</v>
      </c>
      <c r="C53" s="19" t="s">
        <v>276</v>
      </c>
      <c r="D53" s="19" t="s">
        <v>286</v>
      </c>
      <c r="E53" s="19" t="s">
        <v>310</v>
      </c>
      <c r="F53" s="28" t="s">
        <v>1625</v>
      </c>
      <c r="G53" s="19" t="s">
        <v>329</v>
      </c>
      <c r="H53" s="18" t="s">
        <v>270</v>
      </c>
      <c r="I53" s="18" t="s">
        <v>271</v>
      </c>
      <c r="J53" s="17">
        <v>20000</v>
      </c>
      <c r="K53" s="18"/>
      <c r="L53" s="18"/>
      <c r="M53" s="35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9" t="s">
        <v>2565</v>
      </c>
      <c r="AF53" s="19" t="s">
        <v>2457</v>
      </c>
      <c r="AG53" s="19" t="s">
        <v>2457</v>
      </c>
      <c r="AH53" s="19" t="s">
        <v>1183</v>
      </c>
      <c r="AI53" s="19" t="s">
        <v>1570</v>
      </c>
      <c r="AJ53" s="15"/>
      <c r="AK53" s="15">
        <v>12305</v>
      </c>
      <c r="AL53" s="16">
        <f t="shared" si="0"/>
        <v>7695</v>
      </c>
      <c r="AM53" s="38" t="s">
        <v>1184</v>
      </c>
      <c r="AN53" s="38" t="s">
        <v>1185</v>
      </c>
      <c r="AO53" s="38" t="s">
        <v>1187</v>
      </c>
      <c r="AP53" s="38" t="s">
        <v>1187</v>
      </c>
      <c r="AQ53" s="38" t="s">
        <v>1187</v>
      </c>
      <c r="AR53" s="17">
        <v>11500</v>
      </c>
      <c r="AS53" s="39" t="e">
        <f t="shared" si="5"/>
        <v>#VALUE!</v>
      </c>
      <c r="AT53" s="18"/>
    </row>
    <row r="54" spans="1:46" s="23" customFormat="1" ht="90" hidden="1" x14ac:dyDescent="0.2">
      <c r="A54" s="19" t="s">
        <v>40</v>
      </c>
      <c r="B54" s="19" t="s">
        <v>277</v>
      </c>
      <c r="C54" s="19" t="s">
        <v>276</v>
      </c>
      <c r="D54" s="19" t="s">
        <v>13</v>
      </c>
      <c r="E54" s="19" t="s">
        <v>310</v>
      </c>
      <c r="F54" s="28" t="s">
        <v>1626</v>
      </c>
      <c r="G54" s="19" t="s">
        <v>330</v>
      </c>
      <c r="H54" s="18" t="s">
        <v>267</v>
      </c>
      <c r="I54" s="18" t="s">
        <v>268</v>
      </c>
      <c r="J54" s="17">
        <v>30000</v>
      </c>
      <c r="K54" s="18"/>
      <c r="L54" s="18"/>
      <c r="M54" s="35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9" t="s">
        <v>2565</v>
      </c>
      <c r="AF54" s="19" t="s">
        <v>2457</v>
      </c>
      <c r="AG54" s="19" t="s">
        <v>2457</v>
      </c>
      <c r="AH54" s="19" t="s">
        <v>1183</v>
      </c>
      <c r="AI54" s="19" t="s">
        <v>1570</v>
      </c>
      <c r="AJ54" s="15"/>
      <c r="AK54" s="15">
        <v>29981.4</v>
      </c>
      <c r="AL54" s="16">
        <f t="shared" si="0"/>
        <v>18.599999999998545</v>
      </c>
      <c r="AM54" s="38" t="s">
        <v>1184</v>
      </c>
      <c r="AN54" s="38" t="s">
        <v>1185</v>
      </c>
      <c r="AO54" s="38" t="s">
        <v>1187</v>
      </c>
      <c r="AP54" s="38" t="s">
        <v>1187</v>
      </c>
      <c r="AQ54" s="38" t="s">
        <v>1187</v>
      </c>
      <c r="AR54" s="17">
        <v>28020</v>
      </c>
      <c r="AS54" s="39" t="e">
        <f t="shared" si="5"/>
        <v>#VALUE!</v>
      </c>
      <c r="AT54" s="18"/>
    </row>
    <row r="55" spans="1:46" s="23" customFormat="1" ht="90" hidden="1" x14ac:dyDescent="0.2">
      <c r="A55" s="19" t="s">
        <v>40</v>
      </c>
      <c r="B55" s="19" t="s">
        <v>277</v>
      </c>
      <c r="C55" s="19" t="s">
        <v>276</v>
      </c>
      <c r="D55" s="19" t="s">
        <v>18</v>
      </c>
      <c r="E55" s="19" t="s">
        <v>310</v>
      </c>
      <c r="F55" s="28" t="s">
        <v>1627</v>
      </c>
      <c r="G55" s="19" t="s">
        <v>331</v>
      </c>
      <c r="H55" s="18" t="s">
        <v>303</v>
      </c>
      <c r="I55" s="18" t="s">
        <v>268</v>
      </c>
      <c r="J55" s="17">
        <v>100000</v>
      </c>
      <c r="K55" s="18"/>
      <c r="L55" s="18"/>
      <c r="M55" s="35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2557</v>
      </c>
      <c r="AF55" s="19" t="s">
        <v>3476</v>
      </c>
      <c r="AG55" s="19" t="s">
        <v>2456</v>
      </c>
      <c r="AH55" s="19" t="s">
        <v>1183</v>
      </c>
      <c r="AI55" s="19" t="s">
        <v>1570</v>
      </c>
      <c r="AJ55" s="15">
        <v>89000</v>
      </c>
      <c r="AK55" s="15"/>
      <c r="AL55" s="16">
        <f t="shared" si="0"/>
        <v>11000</v>
      </c>
      <c r="AM55" s="38" t="s">
        <v>1184</v>
      </c>
      <c r="AN55" s="38" t="s">
        <v>1185</v>
      </c>
      <c r="AO55" s="38" t="s">
        <v>1186</v>
      </c>
      <c r="AP55" s="38" t="s">
        <v>1186</v>
      </c>
      <c r="AQ55" s="38" t="s">
        <v>1187</v>
      </c>
      <c r="AR55" s="17">
        <v>89000</v>
      </c>
      <c r="AS55" s="39" t="e">
        <f t="shared" si="5"/>
        <v>#VALUE!</v>
      </c>
      <c r="AT55" s="18"/>
    </row>
    <row r="56" spans="1:46" s="23" customFormat="1" ht="90" hidden="1" x14ac:dyDescent="0.2">
      <c r="A56" s="19" t="s">
        <v>40</v>
      </c>
      <c r="B56" s="19" t="s">
        <v>277</v>
      </c>
      <c r="C56" s="19" t="s">
        <v>276</v>
      </c>
      <c r="D56" s="19" t="s">
        <v>18</v>
      </c>
      <c r="E56" s="19" t="s">
        <v>310</v>
      </c>
      <c r="F56" s="28" t="s">
        <v>1628</v>
      </c>
      <c r="G56" s="19" t="s">
        <v>332</v>
      </c>
      <c r="H56" s="18" t="s">
        <v>270</v>
      </c>
      <c r="I56" s="18" t="s">
        <v>271</v>
      </c>
      <c r="J56" s="17">
        <v>130000</v>
      </c>
      <c r="K56" s="18"/>
      <c r="L56" s="18"/>
      <c r="M56" s="35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2557</v>
      </c>
      <c r="AF56" s="19" t="s">
        <v>3476</v>
      </c>
      <c r="AG56" s="19" t="s">
        <v>2456</v>
      </c>
      <c r="AH56" s="19" t="s">
        <v>1183</v>
      </c>
      <c r="AI56" s="19" t="s">
        <v>1570</v>
      </c>
      <c r="AJ56" s="15">
        <v>128000</v>
      </c>
      <c r="AK56" s="15"/>
      <c r="AL56" s="16">
        <f t="shared" si="0"/>
        <v>2000</v>
      </c>
      <c r="AM56" s="38" t="s">
        <v>1184</v>
      </c>
      <c r="AN56" s="38" t="s">
        <v>1185</v>
      </c>
      <c r="AO56" s="38" t="s">
        <v>1186</v>
      </c>
      <c r="AP56" s="38" t="s">
        <v>1186</v>
      </c>
      <c r="AQ56" s="38" t="s">
        <v>1187</v>
      </c>
      <c r="AR56" s="17">
        <v>128000</v>
      </c>
      <c r="AS56" s="39" t="e">
        <f t="shared" si="5"/>
        <v>#VALUE!</v>
      </c>
      <c r="AT56" s="18"/>
    </row>
    <row r="57" spans="1:46" s="23" customFormat="1" ht="90" hidden="1" x14ac:dyDescent="0.2">
      <c r="A57" s="19" t="s">
        <v>40</v>
      </c>
      <c r="B57" s="19" t="s">
        <v>277</v>
      </c>
      <c r="C57" s="19" t="s">
        <v>276</v>
      </c>
      <c r="D57" s="19" t="s">
        <v>18</v>
      </c>
      <c r="E57" s="19" t="s">
        <v>310</v>
      </c>
      <c r="F57" s="28" t="s">
        <v>1629</v>
      </c>
      <c r="G57" s="19" t="s">
        <v>333</v>
      </c>
      <c r="H57" s="18" t="s">
        <v>270</v>
      </c>
      <c r="I57" s="18" t="s">
        <v>274</v>
      </c>
      <c r="J57" s="17">
        <v>168000</v>
      </c>
      <c r="K57" s="18"/>
      <c r="L57" s="18"/>
      <c r="M57" s="35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2557</v>
      </c>
      <c r="AF57" s="19" t="s">
        <v>3476</v>
      </c>
      <c r="AG57" s="19" t="s">
        <v>2456</v>
      </c>
      <c r="AH57" s="19" t="s">
        <v>1183</v>
      </c>
      <c r="AI57" s="19" t="s">
        <v>1570</v>
      </c>
      <c r="AJ57" s="15">
        <v>166600</v>
      </c>
      <c r="AK57" s="15"/>
      <c r="AL57" s="16">
        <f t="shared" si="0"/>
        <v>1400</v>
      </c>
      <c r="AM57" s="38" t="s">
        <v>1184</v>
      </c>
      <c r="AN57" s="38" t="s">
        <v>1185</v>
      </c>
      <c r="AO57" s="38" t="s">
        <v>1186</v>
      </c>
      <c r="AP57" s="38" t="s">
        <v>1186</v>
      </c>
      <c r="AQ57" s="38" t="s">
        <v>1187</v>
      </c>
      <c r="AR57" s="17">
        <v>166600</v>
      </c>
      <c r="AS57" s="39" t="e">
        <f t="shared" si="5"/>
        <v>#VALUE!</v>
      </c>
      <c r="AT57" s="18"/>
    </row>
    <row r="58" spans="1:46" s="23" customFormat="1" ht="90" hidden="1" x14ac:dyDescent="0.2">
      <c r="A58" s="19" t="s">
        <v>40</v>
      </c>
      <c r="B58" s="19" t="s">
        <v>277</v>
      </c>
      <c r="C58" s="19" t="s">
        <v>276</v>
      </c>
      <c r="D58" s="19" t="s">
        <v>18</v>
      </c>
      <c r="E58" s="19" t="s">
        <v>310</v>
      </c>
      <c r="F58" s="28" t="s">
        <v>1630</v>
      </c>
      <c r="G58" s="19" t="s">
        <v>334</v>
      </c>
      <c r="H58" s="18" t="s">
        <v>270</v>
      </c>
      <c r="I58" s="18" t="s">
        <v>335</v>
      </c>
      <c r="J58" s="17">
        <v>3900</v>
      </c>
      <c r="K58" s="18"/>
      <c r="L58" s="18"/>
      <c r="M58" s="35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2557</v>
      </c>
      <c r="AF58" s="19" t="s">
        <v>3476</v>
      </c>
      <c r="AG58" s="19" t="s">
        <v>2456</v>
      </c>
      <c r="AH58" s="19" t="s">
        <v>1183</v>
      </c>
      <c r="AI58" s="19" t="s">
        <v>1570</v>
      </c>
      <c r="AJ58" s="15">
        <v>3700</v>
      </c>
      <c r="AK58" s="15"/>
      <c r="AL58" s="16">
        <f t="shared" si="0"/>
        <v>200</v>
      </c>
      <c r="AM58" s="38" t="s">
        <v>1184</v>
      </c>
      <c r="AN58" s="38" t="s">
        <v>1185</v>
      </c>
      <c r="AO58" s="38" t="s">
        <v>1186</v>
      </c>
      <c r="AP58" s="38" t="s">
        <v>1186</v>
      </c>
      <c r="AQ58" s="38" t="s">
        <v>1187</v>
      </c>
      <c r="AR58" s="17">
        <v>3700</v>
      </c>
      <c r="AS58" s="39" t="e">
        <f t="shared" si="5"/>
        <v>#VALUE!</v>
      </c>
      <c r="AT58" s="18"/>
    </row>
    <row r="59" spans="1:46" s="23" customFormat="1" ht="90" hidden="1" x14ac:dyDescent="0.2">
      <c r="A59" s="19" t="s">
        <v>40</v>
      </c>
      <c r="B59" s="19" t="s">
        <v>277</v>
      </c>
      <c r="C59" s="19" t="s">
        <v>276</v>
      </c>
      <c r="D59" s="19" t="s">
        <v>18</v>
      </c>
      <c r="E59" s="19" t="s">
        <v>310</v>
      </c>
      <c r="F59" s="28" t="s">
        <v>1631</v>
      </c>
      <c r="G59" s="19" t="s">
        <v>336</v>
      </c>
      <c r="H59" s="18" t="s">
        <v>272</v>
      </c>
      <c r="I59" s="18" t="s">
        <v>335</v>
      </c>
      <c r="J59" s="17">
        <v>10100</v>
      </c>
      <c r="K59" s="18"/>
      <c r="L59" s="18"/>
      <c r="M59" s="35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2557</v>
      </c>
      <c r="AF59" s="19" t="s">
        <v>3476</v>
      </c>
      <c r="AG59" s="19" t="s">
        <v>2456</v>
      </c>
      <c r="AH59" s="19" t="s">
        <v>1183</v>
      </c>
      <c r="AI59" s="19" t="s">
        <v>1570</v>
      </c>
      <c r="AJ59" s="15">
        <v>9600</v>
      </c>
      <c r="AK59" s="15"/>
      <c r="AL59" s="16">
        <f t="shared" si="0"/>
        <v>500</v>
      </c>
      <c r="AM59" s="38" t="s">
        <v>1184</v>
      </c>
      <c r="AN59" s="38" t="s">
        <v>1185</v>
      </c>
      <c r="AO59" s="38" t="s">
        <v>1186</v>
      </c>
      <c r="AP59" s="38" t="s">
        <v>1186</v>
      </c>
      <c r="AQ59" s="38" t="s">
        <v>1187</v>
      </c>
      <c r="AR59" s="17">
        <v>9600</v>
      </c>
      <c r="AS59" s="39" t="e">
        <f t="shared" si="5"/>
        <v>#VALUE!</v>
      </c>
      <c r="AT59" s="18"/>
    </row>
    <row r="60" spans="1:46" s="23" customFormat="1" ht="90" hidden="1" x14ac:dyDescent="0.2">
      <c r="A60" s="19" t="s">
        <v>40</v>
      </c>
      <c r="B60" s="19" t="s">
        <v>277</v>
      </c>
      <c r="C60" s="19" t="s">
        <v>276</v>
      </c>
      <c r="D60" s="19" t="s">
        <v>18</v>
      </c>
      <c r="E60" s="19" t="s">
        <v>310</v>
      </c>
      <c r="F60" s="28" t="s">
        <v>1632</v>
      </c>
      <c r="G60" s="19" t="s">
        <v>337</v>
      </c>
      <c r="H60" s="18" t="s">
        <v>319</v>
      </c>
      <c r="I60" s="18" t="s">
        <v>335</v>
      </c>
      <c r="J60" s="17">
        <v>8800</v>
      </c>
      <c r="K60" s="18"/>
      <c r="L60" s="18"/>
      <c r="M60" s="35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2557</v>
      </c>
      <c r="AF60" s="19" t="s">
        <v>3476</v>
      </c>
      <c r="AG60" s="19" t="s">
        <v>2456</v>
      </c>
      <c r="AH60" s="19" t="s">
        <v>1183</v>
      </c>
      <c r="AI60" s="19" t="s">
        <v>1570</v>
      </c>
      <c r="AJ60" s="15">
        <v>8400</v>
      </c>
      <c r="AK60" s="15"/>
      <c r="AL60" s="16">
        <f t="shared" si="0"/>
        <v>400</v>
      </c>
      <c r="AM60" s="38" t="s">
        <v>1184</v>
      </c>
      <c r="AN60" s="38" t="s">
        <v>1185</v>
      </c>
      <c r="AO60" s="38" t="s">
        <v>1186</v>
      </c>
      <c r="AP60" s="38" t="s">
        <v>1186</v>
      </c>
      <c r="AQ60" s="38" t="s">
        <v>1187</v>
      </c>
      <c r="AR60" s="17">
        <v>8400</v>
      </c>
      <c r="AS60" s="39" t="e">
        <f t="shared" si="5"/>
        <v>#VALUE!</v>
      </c>
      <c r="AT60" s="18"/>
    </row>
    <row r="61" spans="1:46" s="23" customFormat="1" ht="90" hidden="1" x14ac:dyDescent="0.2">
      <c r="A61" s="19" t="s">
        <v>40</v>
      </c>
      <c r="B61" s="19" t="s">
        <v>277</v>
      </c>
      <c r="C61" s="19" t="s">
        <v>276</v>
      </c>
      <c r="D61" s="19" t="s">
        <v>18</v>
      </c>
      <c r="E61" s="19" t="s">
        <v>310</v>
      </c>
      <c r="F61" s="28" t="s">
        <v>1633</v>
      </c>
      <c r="G61" s="19" t="s">
        <v>338</v>
      </c>
      <c r="H61" s="18" t="s">
        <v>270</v>
      </c>
      <c r="I61" s="18" t="s">
        <v>271</v>
      </c>
      <c r="J61" s="17">
        <v>15000</v>
      </c>
      <c r="K61" s="18"/>
      <c r="L61" s="18"/>
      <c r="M61" s="35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6"/>
      <c r="AC61" s="36"/>
      <c r="AD61" s="17"/>
      <c r="AE61" s="19" t="s">
        <v>2557</v>
      </c>
      <c r="AF61" s="19" t="s">
        <v>3476</v>
      </c>
      <c r="AG61" s="19" t="s">
        <v>2456</v>
      </c>
      <c r="AH61" s="19" t="s">
        <v>1183</v>
      </c>
      <c r="AI61" s="19" t="s">
        <v>1570</v>
      </c>
      <c r="AJ61" s="15">
        <v>12900</v>
      </c>
      <c r="AK61" s="15"/>
      <c r="AL61" s="16">
        <f t="shared" si="0"/>
        <v>2100</v>
      </c>
      <c r="AM61" s="38" t="s">
        <v>1184</v>
      </c>
      <c r="AN61" s="38" t="s">
        <v>1185</v>
      </c>
      <c r="AO61" s="38" t="s">
        <v>1186</v>
      </c>
      <c r="AP61" s="38" t="s">
        <v>1186</v>
      </c>
      <c r="AQ61" s="38" t="s">
        <v>1187</v>
      </c>
      <c r="AR61" s="17">
        <v>12900</v>
      </c>
      <c r="AS61" s="39" t="e">
        <f t="shared" si="5"/>
        <v>#VALUE!</v>
      </c>
      <c r="AT61" s="18"/>
    </row>
    <row r="62" spans="1:46" s="23" customFormat="1" ht="90" hidden="1" x14ac:dyDescent="0.2">
      <c r="A62" s="19" t="s">
        <v>40</v>
      </c>
      <c r="B62" s="19" t="s">
        <v>277</v>
      </c>
      <c r="C62" s="19" t="s">
        <v>276</v>
      </c>
      <c r="D62" s="19" t="s">
        <v>33</v>
      </c>
      <c r="E62" s="19" t="s">
        <v>310</v>
      </c>
      <c r="F62" s="28" t="s">
        <v>1634</v>
      </c>
      <c r="G62" s="19" t="s">
        <v>339</v>
      </c>
      <c r="H62" s="18" t="s">
        <v>340</v>
      </c>
      <c r="I62" s="18" t="s">
        <v>274</v>
      </c>
      <c r="J62" s="17">
        <v>111000</v>
      </c>
      <c r="K62" s="18"/>
      <c r="L62" s="18"/>
      <c r="M62" s="35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6"/>
      <c r="AC62" s="36"/>
      <c r="AD62" s="17"/>
      <c r="AE62" s="19" t="s">
        <v>2557</v>
      </c>
      <c r="AF62" s="19" t="s">
        <v>3476</v>
      </c>
      <c r="AG62" s="19" t="s">
        <v>2456</v>
      </c>
      <c r="AH62" s="19" t="s">
        <v>1183</v>
      </c>
      <c r="AI62" s="19" t="s">
        <v>1570</v>
      </c>
      <c r="AJ62" s="15">
        <v>111000</v>
      </c>
      <c r="AK62" s="15"/>
      <c r="AL62" s="16">
        <f t="shared" si="0"/>
        <v>0</v>
      </c>
      <c r="AM62" s="38" t="s">
        <v>1184</v>
      </c>
      <c r="AN62" s="38" t="s">
        <v>1185</v>
      </c>
      <c r="AO62" s="38" t="s">
        <v>1206</v>
      </c>
      <c r="AP62" s="38" t="s">
        <v>1206</v>
      </c>
      <c r="AQ62" s="38" t="s">
        <v>1187</v>
      </c>
      <c r="AR62" s="17">
        <v>111000</v>
      </c>
      <c r="AS62" s="39" t="e">
        <f t="shared" si="5"/>
        <v>#VALUE!</v>
      </c>
      <c r="AT62" s="18"/>
    </row>
    <row r="63" spans="1:46" s="23" customFormat="1" ht="90" hidden="1" x14ac:dyDescent="0.2">
      <c r="A63" s="19" t="s">
        <v>40</v>
      </c>
      <c r="B63" s="19" t="s">
        <v>277</v>
      </c>
      <c r="C63" s="19" t="s">
        <v>276</v>
      </c>
      <c r="D63" s="19" t="s">
        <v>33</v>
      </c>
      <c r="E63" s="19" t="s">
        <v>310</v>
      </c>
      <c r="F63" s="28" t="s">
        <v>1635</v>
      </c>
      <c r="G63" s="19" t="s">
        <v>341</v>
      </c>
      <c r="H63" s="18" t="s">
        <v>270</v>
      </c>
      <c r="I63" s="18" t="s">
        <v>274</v>
      </c>
      <c r="J63" s="17">
        <v>15000</v>
      </c>
      <c r="K63" s="18"/>
      <c r="L63" s="18"/>
      <c r="M63" s="35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6"/>
      <c r="AC63" s="36"/>
      <c r="AD63" s="17"/>
      <c r="AE63" s="19" t="s">
        <v>2557</v>
      </c>
      <c r="AF63" s="19" t="s">
        <v>3476</v>
      </c>
      <c r="AG63" s="19" t="s">
        <v>2456</v>
      </c>
      <c r="AH63" s="19" t="s">
        <v>1183</v>
      </c>
      <c r="AI63" s="19" t="s">
        <v>1570</v>
      </c>
      <c r="AJ63" s="15">
        <v>15000</v>
      </c>
      <c r="AK63" s="15"/>
      <c r="AL63" s="16">
        <f t="shared" si="0"/>
        <v>0</v>
      </c>
      <c r="AM63" s="38" t="s">
        <v>1184</v>
      </c>
      <c r="AN63" s="38" t="s">
        <v>1185</v>
      </c>
      <c r="AO63" s="38" t="s">
        <v>1206</v>
      </c>
      <c r="AP63" s="38" t="s">
        <v>1206</v>
      </c>
      <c r="AQ63" s="38" t="s">
        <v>1187</v>
      </c>
      <c r="AR63" s="17">
        <v>15000</v>
      </c>
      <c r="AS63" s="39" t="e">
        <f t="shared" si="5"/>
        <v>#VALUE!</v>
      </c>
      <c r="AT63" s="18"/>
    </row>
    <row r="64" spans="1:46" s="23" customFormat="1" ht="90" hidden="1" x14ac:dyDescent="0.2">
      <c r="A64" s="19" t="s">
        <v>40</v>
      </c>
      <c r="B64" s="19" t="s">
        <v>277</v>
      </c>
      <c r="C64" s="19" t="s">
        <v>276</v>
      </c>
      <c r="D64" s="19" t="s">
        <v>33</v>
      </c>
      <c r="E64" s="19" t="s">
        <v>310</v>
      </c>
      <c r="F64" s="28" t="s">
        <v>1636</v>
      </c>
      <c r="G64" s="19" t="s">
        <v>342</v>
      </c>
      <c r="H64" s="18" t="s">
        <v>340</v>
      </c>
      <c r="I64" s="18" t="s">
        <v>274</v>
      </c>
      <c r="J64" s="17">
        <v>180000</v>
      </c>
      <c r="K64" s="18"/>
      <c r="L64" s="18"/>
      <c r="M64" s="35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6"/>
      <c r="AC64" s="36"/>
      <c r="AD64" s="17"/>
      <c r="AE64" s="19" t="s">
        <v>2557</v>
      </c>
      <c r="AF64" s="19" t="s">
        <v>3476</v>
      </c>
      <c r="AG64" s="19" t="s">
        <v>2456</v>
      </c>
      <c r="AH64" s="19" t="s">
        <v>1183</v>
      </c>
      <c r="AI64" s="19" t="s">
        <v>1570</v>
      </c>
      <c r="AJ64" s="17">
        <v>180000</v>
      </c>
      <c r="AK64" s="15"/>
      <c r="AL64" s="16">
        <f t="shared" si="0"/>
        <v>0</v>
      </c>
      <c r="AM64" s="38" t="s">
        <v>1184</v>
      </c>
      <c r="AN64" s="38" t="s">
        <v>1185</v>
      </c>
      <c r="AO64" s="38" t="s">
        <v>1206</v>
      </c>
      <c r="AP64" s="38" t="s">
        <v>1206</v>
      </c>
      <c r="AQ64" s="38" t="s">
        <v>1187</v>
      </c>
      <c r="AR64" s="17">
        <v>180000</v>
      </c>
      <c r="AS64" s="39" t="e">
        <f t="shared" si="5"/>
        <v>#VALUE!</v>
      </c>
      <c r="AT64" s="18"/>
    </row>
    <row r="65" spans="1:46" s="23" customFormat="1" ht="90" hidden="1" x14ac:dyDescent="0.2">
      <c r="A65" s="19" t="s">
        <v>40</v>
      </c>
      <c r="B65" s="19" t="s">
        <v>277</v>
      </c>
      <c r="C65" s="19" t="s">
        <v>276</v>
      </c>
      <c r="D65" s="19" t="s">
        <v>33</v>
      </c>
      <c r="E65" s="19" t="s">
        <v>310</v>
      </c>
      <c r="F65" s="28" t="s">
        <v>1637</v>
      </c>
      <c r="G65" s="19" t="s">
        <v>343</v>
      </c>
      <c r="H65" s="18" t="s">
        <v>270</v>
      </c>
      <c r="I65" s="18" t="s">
        <v>344</v>
      </c>
      <c r="J65" s="17">
        <v>3000</v>
      </c>
      <c r="K65" s="18"/>
      <c r="L65" s="18"/>
      <c r="M65" s="35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6"/>
      <c r="AC65" s="36"/>
      <c r="AD65" s="17"/>
      <c r="AE65" s="19" t="s">
        <v>2557</v>
      </c>
      <c r="AF65" s="19" t="s">
        <v>3476</v>
      </c>
      <c r="AG65" s="19" t="s">
        <v>2456</v>
      </c>
      <c r="AH65" s="19" t="s">
        <v>1183</v>
      </c>
      <c r="AI65" s="19" t="s">
        <v>1570</v>
      </c>
      <c r="AJ65" s="17">
        <v>3000</v>
      </c>
      <c r="AK65" s="15"/>
      <c r="AL65" s="16">
        <f t="shared" si="0"/>
        <v>0</v>
      </c>
      <c r="AM65" s="38" t="s">
        <v>1184</v>
      </c>
      <c r="AN65" s="38" t="s">
        <v>1185</v>
      </c>
      <c r="AO65" s="38" t="s">
        <v>1206</v>
      </c>
      <c r="AP65" s="38" t="s">
        <v>1206</v>
      </c>
      <c r="AQ65" s="38" t="s">
        <v>1187</v>
      </c>
      <c r="AR65" s="17">
        <v>3000</v>
      </c>
      <c r="AS65" s="39" t="e">
        <f t="shared" si="5"/>
        <v>#VALUE!</v>
      </c>
      <c r="AT65" s="18"/>
    </row>
    <row r="66" spans="1:46" s="23" customFormat="1" ht="90" hidden="1" x14ac:dyDescent="0.2">
      <c r="A66" s="19" t="s">
        <v>40</v>
      </c>
      <c r="B66" s="19" t="s">
        <v>277</v>
      </c>
      <c r="C66" s="19" t="s">
        <v>276</v>
      </c>
      <c r="D66" s="19" t="s">
        <v>33</v>
      </c>
      <c r="E66" s="19" t="s">
        <v>310</v>
      </c>
      <c r="F66" s="28" t="s">
        <v>1638</v>
      </c>
      <c r="G66" s="19" t="s">
        <v>345</v>
      </c>
      <c r="H66" s="18" t="s">
        <v>270</v>
      </c>
      <c r="I66" s="18" t="s">
        <v>346</v>
      </c>
      <c r="J66" s="17">
        <v>2500</v>
      </c>
      <c r="K66" s="18"/>
      <c r="L66" s="18"/>
      <c r="M66" s="35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6"/>
      <c r="AC66" s="36"/>
      <c r="AD66" s="17"/>
      <c r="AE66" s="19" t="s">
        <v>2557</v>
      </c>
      <c r="AF66" s="19" t="s">
        <v>3476</v>
      </c>
      <c r="AG66" s="19" t="s">
        <v>2456</v>
      </c>
      <c r="AH66" s="19" t="s">
        <v>1183</v>
      </c>
      <c r="AI66" s="19" t="s">
        <v>1570</v>
      </c>
      <c r="AJ66" s="17">
        <v>2500</v>
      </c>
      <c r="AK66" s="15"/>
      <c r="AL66" s="16">
        <f t="shared" si="0"/>
        <v>0</v>
      </c>
      <c r="AM66" s="38" t="s">
        <v>1184</v>
      </c>
      <c r="AN66" s="38" t="s">
        <v>1185</v>
      </c>
      <c r="AO66" s="38" t="s">
        <v>1206</v>
      </c>
      <c r="AP66" s="38" t="s">
        <v>1206</v>
      </c>
      <c r="AQ66" s="38" t="s">
        <v>1187</v>
      </c>
      <c r="AR66" s="17">
        <v>2500</v>
      </c>
      <c r="AS66" s="39" t="e">
        <f t="shared" si="5"/>
        <v>#VALUE!</v>
      </c>
      <c r="AT66" s="18"/>
    </row>
    <row r="67" spans="1:46" s="23" customFormat="1" ht="90" hidden="1" x14ac:dyDescent="0.2">
      <c r="A67" s="19" t="s">
        <v>40</v>
      </c>
      <c r="B67" s="19" t="s">
        <v>277</v>
      </c>
      <c r="C67" s="19" t="s">
        <v>276</v>
      </c>
      <c r="D67" s="19" t="s">
        <v>33</v>
      </c>
      <c r="E67" s="19" t="s">
        <v>310</v>
      </c>
      <c r="F67" s="28" t="s">
        <v>1639</v>
      </c>
      <c r="G67" s="19" t="s">
        <v>347</v>
      </c>
      <c r="H67" s="18" t="s">
        <v>270</v>
      </c>
      <c r="I67" s="18" t="s">
        <v>335</v>
      </c>
      <c r="J67" s="17">
        <v>3000</v>
      </c>
      <c r="K67" s="18"/>
      <c r="L67" s="18"/>
      <c r="M67" s="35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6"/>
      <c r="AC67" s="36"/>
      <c r="AD67" s="17"/>
      <c r="AE67" s="19" t="s">
        <v>2557</v>
      </c>
      <c r="AF67" s="19" t="s">
        <v>3476</v>
      </c>
      <c r="AG67" s="19" t="s">
        <v>2456</v>
      </c>
      <c r="AH67" s="19" t="s">
        <v>1183</v>
      </c>
      <c r="AI67" s="19" t="s">
        <v>1570</v>
      </c>
      <c r="AJ67" s="17">
        <v>3000</v>
      </c>
      <c r="AK67" s="15"/>
      <c r="AL67" s="16">
        <f t="shared" ref="AL67:AL130" si="6">J67-AJ67-AK67</f>
        <v>0</v>
      </c>
      <c r="AM67" s="38" t="s">
        <v>1184</v>
      </c>
      <c r="AN67" s="38" t="s">
        <v>1185</v>
      </c>
      <c r="AO67" s="38" t="s">
        <v>1206</v>
      </c>
      <c r="AP67" s="38" t="s">
        <v>1206</v>
      </c>
      <c r="AQ67" s="38" t="s">
        <v>1187</v>
      </c>
      <c r="AR67" s="17">
        <v>3000</v>
      </c>
      <c r="AS67" s="39" t="e">
        <f t="shared" si="5"/>
        <v>#VALUE!</v>
      </c>
      <c r="AT67" s="18"/>
    </row>
    <row r="68" spans="1:46" s="23" customFormat="1" ht="90" hidden="1" x14ac:dyDescent="0.2">
      <c r="A68" s="19" t="s">
        <v>40</v>
      </c>
      <c r="B68" s="19" t="s">
        <v>277</v>
      </c>
      <c r="C68" s="19" t="s">
        <v>276</v>
      </c>
      <c r="D68" s="19" t="s">
        <v>33</v>
      </c>
      <c r="E68" s="19" t="s">
        <v>310</v>
      </c>
      <c r="F68" s="28" t="s">
        <v>1640</v>
      </c>
      <c r="G68" s="19" t="s">
        <v>348</v>
      </c>
      <c r="H68" s="18" t="s">
        <v>270</v>
      </c>
      <c r="I68" s="18" t="s">
        <v>335</v>
      </c>
      <c r="J68" s="17">
        <v>5000</v>
      </c>
      <c r="K68" s="18"/>
      <c r="L68" s="18"/>
      <c r="M68" s="35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6"/>
      <c r="AC68" s="36"/>
      <c r="AD68" s="17"/>
      <c r="AE68" s="19" t="s">
        <v>2557</v>
      </c>
      <c r="AF68" s="19" t="s">
        <v>3476</v>
      </c>
      <c r="AG68" s="19" t="s">
        <v>2456</v>
      </c>
      <c r="AH68" s="19" t="s">
        <v>1183</v>
      </c>
      <c r="AI68" s="19" t="s">
        <v>1570</v>
      </c>
      <c r="AJ68" s="17">
        <v>5000</v>
      </c>
      <c r="AK68" s="15"/>
      <c r="AL68" s="16">
        <f t="shared" si="6"/>
        <v>0</v>
      </c>
      <c r="AM68" s="38" t="s">
        <v>1184</v>
      </c>
      <c r="AN68" s="38" t="s">
        <v>1185</v>
      </c>
      <c r="AO68" s="38" t="s">
        <v>1206</v>
      </c>
      <c r="AP68" s="38" t="s">
        <v>1206</v>
      </c>
      <c r="AQ68" s="38" t="s">
        <v>1187</v>
      </c>
      <c r="AR68" s="17">
        <v>5000</v>
      </c>
      <c r="AS68" s="39" t="e">
        <f t="shared" si="5"/>
        <v>#VALUE!</v>
      </c>
      <c r="AT68" s="18"/>
    </row>
    <row r="69" spans="1:46" s="23" customFormat="1" ht="72" hidden="1" x14ac:dyDescent="0.2">
      <c r="A69" s="19" t="s">
        <v>40</v>
      </c>
      <c r="B69" s="19" t="s">
        <v>277</v>
      </c>
      <c r="C69" s="19" t="s">
        <v>276</v>
      </c>
      <c r="D69" s="19" t="s">
        <v>22</v>
      </c>
      <c r="E69" s="19" t="s">
        <v>349</v>
      </c>
      <c r="F69" s="28" t="s">
        <v>1641</v>
      </c>
      <c r="G69" s="19" t="s">
        <v>350</v>
      </c>
      <c r="H69" s="18" t="s">
        <v>270</v>
      </c>
      <c r="I69" s="18" t="s">
        <v>275</v>
      </c>
      <c r="J69" s="17">
        <v>7475000</v>
      </c>
      <c r="K69" s="35" t="s">
        <v>137</v>
      </c>
      <c r="L69" s="18"/>
      <c r="M69" s="18"/>
      <c r="N69" s="28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6"/>
      <c r="AC69" s="36"/>
      <c r="AD69" s="17"/>
      <c r="AE69" s="19" t="s">
        <v>1207</v>
      </c>
      <c r="AF69" s="19" t="s">
        <v>3451</v>
      </c>
      <c r="AG69" s="19" t="s">
        <v>3467</v>
      </c>
      <c r="AH69" s="19" t="s">
        <v>1207</v>
      </c>
      <c r="AI69" s="19" t="s">
        <v>1568</v>
      </c>
      <c r="AJ69" s="15"/>
      <c r="AK69" s="15"/>
      <c r="AL69" s="16">
        <f t="shared" si="6"/>
        <v>7475000</v>
      </c>
      <c r="AM69" s="38" t="s">
        <v>1208</v>
      </c>
      <c r="AN69" s="38" t="s">
        <v>1209</v>
      </c>
      <c r="AO69" s="38" t="s">
        <v>1210</v>
      </c>
      <c r="AP69" s="38" t="s">
        <v>1210</v>
      </c>
      <c r="AQ69" s="38" t="s">
        <v>1211</v>
      </c>
      <c r="AR69" s="18"/>
      <c r="AS69" s="39">
        <v>0</v>
      </c>
      <c r="AT69" s="18"/>
    </row>
    <row r="70" spans="1:46" s="23" customFormat="1" ht="90" hidden="1" x14ac:dyDescent="0.2">
      <c r="A70" s="19" t="s">
        <v>40</v>
      </c>
      <c r="B70" s="19" t="s">
        <v>277</v>
      </c>
      <c r="C70" s="19" t="s">
        <v>276</v>
      </c>
      <c r="D70" s="19" t="s">
        <v>10</v>
      </c>
      <c r="E70" s="19" t="s">
        <v>311</v>
      </c>
      <c r="F70" s="28" t="s">
        <v>1642</v>
      </c>
      <c r="G70" s="19" t="s">
        <v>351</v>
      </c>
      <c r="H70" s="18" t="s">
        <v>352</v>
      </c>
      <c r="I70" s="18" t="s">
        <v>271</v>
      </c>
      <c r="J70" s="17">
        <v>1320000</v>
      </c>
      <c r="K70" s="35" t="s">
        <v>137</v>
      </c>
      <c r="L70" s="18"/>
      <c r="M70" s="18"/>
      <c r="N70" s="28"/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6"/>
      <c r="AC70" s="36"/>
      <c r="AD70" s="17"/>
      <c r="AE70" s="19" t="s">
        <v>2575</v>
      </c>
      <c r="AF70" s="19" t="s">
        <v>3451</v>
      </c>
      <c r="AG70" s="19" t="s">
        <v>3467</v>
      </c>
      <c r="AH70" s="19" t="s">
        <v>1212</v>
      </c>
      <c r="AI70" s="19" t="s">
        <v>1568</v>
      </c>
      <c r="AJ70" s="15"/>
      <c r="AK70" s="15"/>
      <c r="AL70" s="16">
        <f t="shared" si="6"/>
        <v>1320000</v>
      </c>
      <c r="AM70" s="38" t="s">
        <v>1208</v>
      </c>
      <c r="AN70" s="38" t="s">
        <v>1209</v>
      </c>
      <c r="AO70" s="38" t="s">
        <v>1213</v>
      </c>
      <c r="AP70" s="38" t="s">
        <v>1213</v>
      </c>
      <c r="AQ70" s="38" t="s">
        <v>1214</v>
      </c>
      <c r="AR70" s="18"/>
      <c r="AS70" s="39">
        <v>0</v>
      </c>
      <c r="AT70" s="18"/>
    </row>
    <row r="71" spans="1:46" s="23" customFormat="1" ht="90" hidden="1" x14ac:dyDescent="0.2">
      <c r="A71" s="19" t="s">
        <v>40</v>
      </c>
      <c r="B71" s="19" t="s">
        <v>277</v>
      </c>
      <c r="C71" s="19" t="s">
        <v>276</v>
      </c>
      <c r="D71" s="19" t="s">
        <v>10</v>
      </c>
      <c r="E71" s="19" t="s">
        <v>311</v>
      </c>
      <c r="F71" s="28" t="s">
        <v>1643</v>
      </c>
      <c r="G71" s="19" t="s">
        <v>353</v>
      </c>
      <c r="H71" s="18" t="s">
        <v>354</v>
      </c>
      <c r="I71" s="18" t="s">
        <v>271</v>
      </c>
      <c r="J71" s="17">
        <v>2700000</v>
      </c>
      <c r="K71" s="35" t="s">
        <v>137</v>
      </c>
      <c r="L71" s="18"/>
      <c r="M71" s="18"/>
      <c r="N71" s="28"/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6"/>
      <c r="AC71" s="36"/>
      <c r="AD71" s="17"/>
      <c r="AE71" s="19" t="s">
        <v>2576</v>
      </c>
      <c r="AF71" s="19" t="s">
        <v>3451</v>
      </c>
      <c r="AG71" s="19" t="s">
        <v>3467</v>
      </c>
      <c r="AH71" s="19" t="s">
        <v>1212</v>
      </c>
      <c r="AI71" s="19" t="s">
        <v>1568</v>
      </c>
      <c r="AJ71" s="15"/>
      <c r="AK71" s="15"/>
      <c r="AL71" s="16">
        <f t="shared" si="6"/>
        <v>2700000</v>
      </c>
      <c r="AM71" s="38" t="s">
        <v>1208</v>
      </c>
      <c r="AN71" s="38" t="s">
        <v>1209</v>
      </c>
      <c r="AO71" s="38" t="s">
        <v>1213</v>
      </c>
      <c r="AP71" s="38" t="s">
        <v>1213</v>
      </c>
      <c r="AQ71" s="38" t="s">
        <v>1214</v>
      </c>
      <c r="AR71" s="18"/>
      <c r="AS71" s="39">
        <v>0</v>
      </c>
      <c r="AT71" s="18"/>
    </row>
    <row r="72" spans="1:46" s="23" customFormat="1" ht="90" hidden="1" x14ac:dyDescent="0.2">
      <c r="A72" s="19" t="s">
        <v>40</v>
      </c>
      <c r="B72" s="19" t="s">
        <v>277</v>
      </c>
      <c r="C72" s="19" t="s">
        <v>276</v>
      </c>
      <c r="D72" s="19" t="s">
        <v>10</v>
      </c>
      <c r="E72" s="19" t="s">
        <v>311</v>
      </c>
      <c r="F72" s="28" t="s">
        <v>1644</v>
      </c>
      <c r="G72" s="19" t="s">
        <v>355</v>
      </c>
      <c r="H72" s="18" t="s">
        <v>319</v>
      </c>
      <c r="I72" s="18" t="s">
        <v>271</v>
      </c>
      <c r="J72" s="17">
        <v>88000</v>
      </c>
      <c r="K72" s="35" t="s">
        <v>137</v>
      </c>
      <c r="L72" s="18"/>
      <c r="M72" s="18"/>
      <c r="N72" s="28"/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6"/>
      <c r="AC72" s="36"/>
      <c r="AD72" s="17"/>
      <c r="AE72" s="19" t="s">
        <v>2576</v>
      </c>
      <c r="AF72" s="19" t="s">
        <v>3451</v>
      </c>
      <c r="AG72" s="19" t="s">
        <v>3467</v>
      </c>
      <c r="AH72" s="19" t="s">
        <v>1212</v>
      </c>
      <c r="AI72" s="19" t="s">
        <v>1568</v>
      </c>
      <c r="AJ72" s="15"/>
      <c r="AK72" s="15"/>
      <c r="AL72" s="16">
        <f t="shared" si="6"/>
        <v>88000</v>
      </c>
      <c r="AM72" s="38" t="s">
        <v>1208</v>
      </c>
      <c r="AN72" s="38" t="s">
        <v>1209</v>
      </c>
      <c r="AO72" s="38" t="s">
        <v>1213</v>
      </c>
      <c r="AP72" s="38" t="s">
        <v>1213</v>
      </c>
      <c r="AQ72" s="38" t="s">
        <v>1214</v>
      </c>
      <c r="AR72" s="18"/>
      <c r="AS72" s="39">
        <v>0</v>
      </c>
      <c r="AT72" s="18"/>
    </row>
    <row r="73" spans="1:46" s="23" customFormat="1" ht="90" hidden="1" x14ac:dyDescent="0.2">
      <c r="A73" s="19" t="s">
        <v>40</v>
      </c>
      <c r="B73" s="19" t="s">
        <v>277</v>
      </c>
      <c r="C73" s="19" t="s">
        <v>276</v>
      </c>
      <c r="D73" s="19" t="s">
        <v>10</v>
      </c>
      <c r="E73" s="19" t="s">
        <v>311</v>
      </c>
      <c r="F73" s="28" t="s">
        <v>1645</v>
      </c>
      <c r="G73" s="19" t="s">
        <v>356</v>
      </c>
      <c r="H73" s="18" t="s">
        <v>317</v>
      </c>
      <c r="I73" s="18" t="s">
        <v>271</v>
      </c>
      <c r="J73" s="17">
        <v>50000</v>
      </c>
      <c r="K73" s="35" t="s">
        <v>137</v>
      </c>
      <c r="L73" s="18"/>
      <c r="M73" s="18"/>
      <c r="N73" s="28"/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6"/>
      <c r="AC73" s="36"/>
      <c r="AD73" s="17"/>
      <c r="AE73" s="19" t="s">
        <v>2576</v>
      </c>
      <c r="AF73" s="19" t="s">
        <v>3451</v>
      </c>
      <c r="AG73" s="19" t="s">
        <v>3467</v>
      </c>
      <c r="AH73" s="19" t="s">
        <v>1212</v>
      </c>
      <c r="AI73" s="19" t="s">
        <v>1568</v>
      </c>
      <c r="AJ73" s="15"/>
      <c r="AK73" s="15"/>
      <c r="AL73" s="16">
        <f t="shared" si="6"/>
        <v>50000</v>
      </c>
      <c r="AM73" s="38" t="s">
        <v>1208</v>
      </c>
      <c r="AN73" s="38" t="s">
        <v>1209</v>
      </c>
      <c r="AO73" s="38" t="s">
        <v>1213</v>
      </c>
      <c r="AP73" s="38" t="s">
        <v>1213</v>
      </c>
      <c r="AQ73" s="38" t="s">
        <v>1214</v>
      </c>
      <c r="AR73" s="18"/>
      <c r="AS73" s="39">
        <v>0</v>
      </c>
      <c r="AT73" s="18"/>
    </row>
    <row r="74" spans="1:46" s="23" customFormat="1" ht="90" hidden="1" x14ac:dyDescent="0.2">
      <c r="A74" s="19" t="s">
        <v>40</v>
      </c>
      <c r="B74" s="19" t="s">
        <v>277</v>
      </c>
      <c r="C74" s="19" t="s">
        <v>276</v>
      </c>
      <c r="D74" s="19" t="s">
        <v>10</v>
      </c>
      <c r="E74" s="19" t="s">
        <v>311</v>
      </c>
      <c r="F74" s="28" t="s">
        <v>1646</v>
      </c>
      <c r="G74" s="19" t="s">
        <v>357</v>
      </c>
      <c r="H74" s="18" t="s">
        <v>269</v>
      </c>
      <c r="I74" s="18" t="s">
        <v>271</v>
      </c>
      <c r="J74" s="17">
        <v>30000</v>
      </c>
      <c r="K74" s="35" t="s">
        <v>137</v>
      </c>
      <c r="L74" s="18"/>
      <c r="M74" s="18"/>
      <c r="N74" s="28"/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6"/>
      <c r="AC74" s="36"/>
      <c r="AD74" s="17"/>
      <c r="AE74" s="19" t="s">
        <v>2576</v>
      </c>
      <c r="AF74" s="19" t="s">
        <v>3451</v>
      </c>
      <c r="AG74" s="19" t="s">
        <v>3467</v>
      </c>
      <c r="AH74" s="19" t="s">
        <v>1212</v>
      </c>
      <c r="AI74" s="19" t="s">
        <v>1568</v>
      </c>
      <c r="AJ74" s="15"/>
      <c r="AK74" s="15"/>
      <c r="AL74" s="16">
        <f t="shared" si="6"/>
        <v>30000</v>
      </c>
      <c r="AM74" s="38" t="s">
        <v>1208</v>
      </c>
      <c r="AN74" s="38" t="s">
        <v>1209</v>
      </c>
      <c r="AO74" s="38" t="s">
        <v>1213</v>
      </c>
      <c r="AP74" s="38" t="s">
        <v>1213</v>
      </c>
      <c r="AQ74" s="38" t="s">
        <v>1214</v>
      </c>
      <c r="AR74" s="18"/>
      <c r="AS74" s="39">
        <v>0</v>
      </c>
      <c r="AT74" s="18"/>
    </row>
    <row r="75" spans="1:46" s="23" customFormat="1" ht="90" hidden="1" x14ac:dyDescent="0.2">
      <c r="A75" s="19" t="s">
        <v>40</v>
      </c>
      <c r="B75" s="19" t="s">
        <v>277</v>
      </c>
      <c r="C75" s="19" t="s">
        <v>276</v>
      </c>
      <c r="D75" s="19" t="s">
        <v>10</v>
      </c>
      <c r="E75" s="19" t="s">
        <v>311</v>
      </c>
      <c r="F75" s="28" t="s">
        <v>1647</v>
      </c>
      <c r="G75" s="19" t="s">
        <v>358</v>
      </c>
      <c r="H75" s="18" t="s">
        <v>269</v>
      </c>
      <c r="I75" s="18" t="s">
        <v>271</v>
      </c>
      <c r="J75" s="17">
        <v>8600</v>
      </c>
      <c r="K75" s="35" t="s">
        <v>137</v>
      </c>
      <c r="L75" s="18"/>
      <c r="M75" s="18"/>
      <c r="N75" s="28"/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6"/>
      <c r="AC75" s="36"/>
      <c r="AD75" s="17"/>
      <c r="AE75" s="19" t="s">
        <v>2576</v>
      </c>
      <c r="AF75" s="19" t="s">
        <v>3451</v>
      </c>
      <c r="AG75" s="19" t="s">
        <v>3467</v>
      </c>
      <c r="AH75" s="19" t="s">
        <v>1212</v>
      </c>
      <c r="AI75" s="19" t="s">
        <v>1568</v>
      </c>
      <c r="AJ75" s="15"/>
      <c r="AK75" s="15"/>
      <c r="AL75" s="16">
        <f t="shared" si="6"/>
        <v>8600</v>
      </c>
      <c r="AM75" s="38" t="s">
        <v>1208</v>
      </c>
      <c r="AN75" s="38" t="s">
        <v>1209</v>
      </c>
      <c r="AO75" s="38" t="s">
        <v>1213</v>
      </c>
      <c r="AP75" s="38" t="s">
        <v>1213</v>
      </c>
      <c r="AQ75" s="38" t="s">
        <v>1214</v>
      </c>
      <c r="AR75" s="18"/>
      <c r="AS75" s="39">
        <v>0</v>
      </c>
      <c r="AT75" s="18"/>
    </row>
    <row r="76" spans="1:46" s="23" customFormat="1" ht="90" hidden="1" x14ac:dyDescent="0.2">
      <c r="A76" s="19" t="s">
        <v>40</v>
      </c>
      <c r="B76" s="19" t="s">
        <v>277</v>
      </c>
      <c r="C76" s="19" t="s">
        <v>276</v>
      </c>
      <c r="D76" s="19" t="s">
        <v>10</v>
      </c>
      <c r="E76" s="19" t="s">
        <v>311</v>
      </c>
      <c r="F76" s="28" t="s">
        <v>1648</v>
      </c>
      <c r="G76" s="19" t="s">
        <v>359</v>
      </c>
      <c r="H76" s="18" t="s">
        <v>360</v>
      </c>
      <c r="I76" s="18" t="s">
        <v>271</v>
      </c>
      <c r="J76" s="17">
        <v>375000</v>
      </c>
      <c r="K76" s="35" t="s">
        <v>137</v>
      </c>
      <c r="L76" s="18"/>
      <c r="M76" s="18"/>
      <c r="N76" s="28"/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6"/>
      <c r="AC76" s="36"/>
      <c r="AD76" s="17"/>
      <c r="AE76" s="19" t="s">
        <v>2576</v>
      </c>
      <c r="AF76" s="19" t="s">
        <v>3451</v>
      </c>
      <c r="AG76" s="19" t="s">
        <v>3467</v>
      </c>
      <c r="AH76" s="19" t="s">
        <v>1212</v>
      </c>
      <c r="AI76" s="19" t="s">
        <v>1568</v>
      </c>
      <c r="AJ76" s="15"/>
      <c r="AK76" s="15"/>
      <c r="AL76" s="16">
        <f t="shared" si="6"/>
        <v>375000</v>
      </c>
      <c r="AM76" s="38" t="s">
        <v>1208</v>
      </c>
      <c r="AN76" s="38" t="s">
        <v>1209</v>
      </c>
      <c r="AO76" s="38" t="s">
        <v>1213</v>
      </c>
      <c r="AP76" s="38" t="s">
        <v>1213</v>
      </c>
      <c r="AQ76" s="38" t="s">
        <v>1214</v>
      </c>
      <c r="AR76" s="18"/>
      <c r="AS76" s="39">
        <v>0</v>
      </c>
      <c r="AT76" s="18"/>
    </row>
    <row r="77" spans="1:46" s="23" customFormat="1" ht="90" hidden="1" x14ac:dyDescent="0.2">
      <c r="A77" s="19" t="s">
        <v>40</v>
      </c>
      <c r="B77" s="19" t="s">
        <v>277</v>
      </c>
      <c r="C77" s="19" t="s">
        <v>276</v>
      </c>
      <c r="D77" s="19" t="s">
        <v>10</v>
      </c>
      <c r="E77" s="19" t="s">
        <v>311</v>
      </c>
      <c r="F77" s="28" t="s">
        <v>1649</v>
      </c>
      <c r="G77" s="19" t="s">
        <v>361</v>
      </c>
      <c r="H77" s="18" t="s">
        <v>270</v>
      </c>
      <c r="I77" s="18" t="s">
        <v>300</v>
      </c>
      <c r="J77" s="17">
        <v>85600</v>
      </c>
      <c r="K77" s="35" t="s">
        <v>137</v>
      </c>
      <c r="L77" s="18"/>
      <c r="M77" s="18"/>
      <c r="N77" s="28"/>
      <c r="O77" s="18"/>
      <c r="P77" s="36"/>
      <c r="Q77" s="28"/>
      <c r="R77" s="18"/>
      <c r="S77" s="18"/>
      <c r="T77" s="18"/>
      <c r="U77" s="18"/>
      <c r="V77" s="18"/>
      <c r="W77" s="17"/>
      <c r="X77" s="18"/>
      <c r="Y77" s="41"/>
      <c r="Z77" s="17"/>
      <c r="AA77" s="36"/>
      <c r="AB77" s="36"/>
      <c r="AC77" s="36"/>
      <c r="AD77" s="17"/>
      <c r="AE77" s="19" t="s">
        <v>3461</v>
      </c>
      <c r="AF77" s="19" t="s">
        <v>3475</v>
      </c>
      <c r="AG77" s="19" t="s">
        <v>2456</v>
      </c>
      <c r="AH77" s="19" t="s">
        <v>1212</v>
      </c>
      <c r="AI77" s="19" t="s">
        <v>1568</v>
      </c>
      <c r="AJ77" s="15">
        <v>85600</v>
      </c>
      <c r="AK77" s="15"/>
      <c r="AL77" s="16">
        <f t="shared" si="6"/>
        <v>0</v>
      </c>
      <c r="AM77" s="38" t="s">
        <v>1208</v>
      </c>
      <c r="AN77" s="38" t="s">
        <v>1209</v>
      </c>
      <c r="AO77" s="38" t="s">
        <v>1213</v>
      </c>
      <c r="AP77" s="38" t="s">
        <v>1213</v>
      </c>
      <c r="AQ77" s="38" t="s">
        <v>1214</v>
      </c>
      <c r="AR77" s="18"/>
      <c r="AS77" s="39">
        <v>0</v>
      </c>
      <c r="AT77" s="18"/>
    </row>
    <row r="78" spans="1:46" s="23" customFormat="1" ht="90" hidden="1" x14ac:dyDescent="0.2">
      <c r="A78" s="19" t="s">
        <v>40</v>
      </c>
      <c r="B78" s="19" t="s">
        <v>277</v>
      </c>
      <c r="C78" s="19" t="s">
        <v>276</v>
      </c>
      <c r="D78" s="19" t="s">
        <v>10</v>
      </c>
      <c r="E78" s="19" t="s">
        <v>311</v>
      </c>
      <c r="F78" s="28" t="s">
        <v>1650</v>
      </c>
      <c r="G78" s="19" t="s">
        <v>362</v>
      </c>
      <c r="H78" s="18" t="s">
        <v>272</v>
      </c>
      <c r="I78" s="18" t="s">
        <v>271</v>
      </c>
      <c r="J78" s="17">
        <v>108000</v>
      </c>
      <c r="K78" s="35" t="s">
        <v>137</v>
      </c>
      <c r="L78" s="18"/>
      <c r="M78" s="18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6"/>
      <c r="AC78" s="36"/>
      <c r="AD78" s="17"/>
      <c r="AE78" s="19" t="s">
        <v>2576</v>
      </c>
      <c r="AF78" s="19" t="s">
        <v>3451</v>
      </c>
      <c r="AG78" s="19" t="s">
        <v>3467</v>
      </c>
      <c r="AH78" s="19" t="s">
        <v>1212</v>
      </c>
      <c r="AI78" s="19" t="s">
        <v>1568</v>
      </c>
      <c r="AJ78" s="15"/>
      <c r="AK78" s="15"/>
      <c r="AL78" s="16">
        <f t="shared" si="6"/>
        <v>108000</v>
      </c>
      <c r="AM78" s="38" t="s">
        <v>1208</v>
      </c>
      <c r="AN78" s="38" t="s">
        <v>1209</v>
      </c>
      <c r="AO78" s="38" t="s">
        <v>1213</v>
      </c>
      <c r="AP78" s="38" t="s">
        <v>1213</v>
      </c>
      <c r="AQ78" s="38" t="s">
        <v>1214</v>
      </c>
      <c r="AR78" s="18"/>
      <c r="AS78" s="39">
        <v>0</v>
      </c>
      <c r="AT78" s="18"/>
    </row>
    <row r="79" spans="1:46" s="23" customFormat="1" ht="90" hidden="1" x14ac:dyDescent="0.2">
      <c r="A79" s="19" t="s">
        <v>40</v>
      </c>
      <c r="B79" s="19" t="s">
        <v>277</v>
      </c>
      <c r="C79" s="19" t="s">
        <v>276</v>
      </c>
      <c r="D79" s="19" t="s">
        <v>10</v>
      </c>
      <c r="E79" s="19" t="s">
        <v>311</v>
      </c>
      <c r="F79" s="28" t="s">
        <v>1651</v>
      </c>
      <c r="G79" s="19" t="s">
        <v>363</v>
      </c>
      <c r="H79" s="18" t="s">
        <v>269</v>
      </c>
      <c r="I79" s="18" t="s">
        <v>274</v>
      </c>
      <c r="J79" s="17">
        <v>42000</v>
      </c>
      <c r="K79" s="18"/>
      <c r="L79" s="18"/>
      <c r="M79" s="35" t="s">
        <v>137</v>
      </c>
      <c r="N79" s="40" t="s">
        <v>1188</v>
      </c>
      <c r="O79" s="18" t="s">
        <v>2577</v>
      </c>
      <c r="P79" s="132" t="s">
        <v>2553</v>
      </c>
      <c r="Q79" s="28" t="s">
        <v>1215</v>
      </c>
      <c r="R79" s="18" t="s">
        <v>1190</v>
      </c>
      <c r="S79" s="18" t="s">
        <v>1191</v>
      </c>
      <c r="T79" s="18" t="s">
        <v>2395</v>
      </c>
      <c r="U79" s="18" t="s">
        <v>2395</v>
      </c>
      <c r="V79" s="38" t="s">
        <v>2578</v>
      </c>
      <c r="W79" s="17">
        <v>85600</v>
      </c>
      <c r="X79" s="18" t="s">
        <v>1182</v>
      </c>
      <c r="Y79" s="132" t="s">
        <v>2579</v>
      </c>
      <c r="Z79" s="17">
        <v>85600</v>
      </c>
      <c r="AA79" s="36" t="s">
        <v>2580</v>
      </c>
      <c r="AB79" s="132" t="s">
        <v>2579</v>
      </c>
      <c r="AC79" s="132" t="s">
        <v>2579</v>
      </c>
      <c r="AD79" s="17"/>
      <c r="AE79" s="19" t="s">
        <v>2576</v>
      </c>
      <c r="AF79" s="19" t="s">
        <v>3451</v>
      </c>
      <c r="AG79" s="19" t="s">
        <v>3467</v>
      </c>
      <c r="AH79" s="19" t="s">
        <v>1183</v>
      </c>
      <c r="AI79" s="19" t="s">
        <v>1570</v>
      </c>
      <c r="AJ79" s="15"/>
      <c r="AK79" s="15"/>
      <c r="AL79" s="16">
        <f t="shared" si="6"/>
        <v>42000</v>
      </c>
      <c r="AM79" s="38" t="s">
        <v>1184</v>
      </c>
      <c r="AN79" s="38" t="s">
        <v>1185</v>
      </c>
      <c r="AO79" s="38" t="s">
        <v>1186</v>
      </c>
      <c r="AP79" s="38" t="s">
        <v>1186</v>
      </c>
      <c r="AQ79" s="38" t="s">
        <v>1187</v>
      </c>
      <c r="AR79" s="18"/>
      <c r="AS79" s="39">
        <v>0</v>
      </c>
      <c r="AT79" s="18" t="s">
        <v>2582</v>
      </c>
    </row>
    <row r="80" spans="1:46" s="23" customFormat="1" ht="72" x14ac:dyDescent="0.2">
      <c r="A80" s="19" t="s">
        <v>20</v>
      </c>
      <c r="B80" s="19" t="s">
        <v>277</v>
      </c>
      <c r="C80" s="19" t="s">
        <v>276</v>
      </c>
      <c r="D80" s="19" t="s">
        <v>286</v>
      </c>
      <c r="E80" s="19" t="s">
        <v>310</v>
      </c>
      <c r="F80" s="28" t="s">
        <v>1652</v>
      </c>
      <c r="G80" s="19" t="s">
        <v>364</v>
      </c>
      <c r="H80" s="18" t="s">
        <v>269</v>
      </c>
      <c r="I80" s="18" t="s">
        <v>271</v>
      </c>
      <c r="J80" s="17">
        <v>28200</v>
      </c>
      <c r="K80" s="18"/>
      <c r="L80" s="18"/>
      <c r="M80" s="35" t="s">
        <v>137</v>
      </c>
      <c r="N80" s="28"/>
      <c r="O80" s="18"/>
      <c r="P80" s="36"/>
      <c r="Q80" s="28"/>
      <c r="R80" s="18"/>
      <c r="S80" s="18"/>
      <c r="T80" s="18"/>
      <c r="U80" s="18"/>
      <c r="V80" s="18"/>
      <c r="W80" s="17"/>
      <c r="X80" s="18"/>
      <c r="Y80" s="41"/>
      <c r="Z80" s="17"/>
      <c r="AA80" s="36"/>
      <c r="AB80" s="36"/>
      <c r="AC80" s="36"/>
      <c r="AD80" s="17"/>
      <c r="AE80" s="18" t="s">
        <v>3468</v>
      </c>
      <c r="AF80" s="18" t="s">
        <v>1571</v>
      </c>
      <c r="AG80" s="19" t="s">
        <v>3467</v>
      </c>
      <c r="AH80" s="18" t="s">
        <v>1216</v>
      </c>
      <c r="AI80" s="18" t="s">
        <v>1571</v>
      </c>
      <c r="AJ80" s="15"/>
      <c r="AK80" s="15"/>
      <c r="AL80" s="16">
        <f t="shared" si="6"/>
        <v>28200</v>
      </c>
      <c r="AM80" s="42">
        <v>242232</v>
      </c>
      <c r="AN80" s="42">
        <v>242236</v>
      </c>
      <c r="AO80" s="42">
        <v>242243</v>
      </c>
      <c r="AP80" s="42">
        <v>242246</v>
      </c>
      <c r="AQ80" s="42">
        <v>242247</v>
      </c>
      <c r="AR80" s="15">
        <v>28200</v>
      </c>
      <c r="AS80" s="18">
        <v>0</v>
      </c>
      <c r="AT80" s="18"/>
    </row>
    <row r="81" spans="1:46" s="23" customFormat="1" ht="72" x14ac:dyDescent="0.2">
      <c r="A81" s="19" t="s">
        <v>20</v>
      </c>
      <c r="B81" s="19" t="s">
        <v>277</v>
      </c>
      <c r="C81" s="19" t="s">
        <v>276</v>
      </c>
      <c r="D81" s="19" t="s">
        <v>13</v>
      </c>
      <c r="E81" s="19" t="s">
        <v>310</v>
      </c>
      <c r="F81" s="28" t="s">
        <v>1653</v>
      </c>
      <c r="G81" s="19" t="s">
        <v>365</v>
      </c>
      <c r="H81" s="18" t="s">
        <v>270</v>
      </c>
      <c r="I81" s="18" t="s">
        <v>271</v>
      </c>
      <c r="J81" s="17">
        <v>6000</v>
      </c>
      <c r="K81" s="18"/>
      <c r="L81" s="18"/>
      <c r="M81" s="35" t="s">
        <v>137</v>
      </c>
      <c r="N81" s="28"/>
      <c r="O81" s="18"/>
      <c r="P81" s="36"/>
      <c r="Q81" s="28"/>
      <c r="R81" s="18"/>
      <c r="S81" s="18"/>
      <c r="T81" s="18"/>
      <c r="U81" s="18"/>
      <c r="V81" s="18"/>
      <c r="W81" s="17"/>
      <c r="X81" s="32"/>
      <c r="Y81" s="41"/>
      <c r="Z81" s="17"/>
      <c r="AA81" s="36"/>
      <c r="AB81" s="36"/>
      <c r="AC81" s="36"/>
      <c r="AD81" s="17"/>
      <c r="AE81" s="18" t="s">
        <v>3469</v>
      </c>
      <c r="AF81" s="18" t="s">
        <v>1571</v>
      </c>
      <c r="AG81" s="19" t="s">
        <v>3467</v>
      </c>
      <c r="AH81" s="18" t="s">
        <v>1216</v>
      </c>
      <c r="AI81" s="18" t="s">
        <v>1571</v>
      </c>
      <c r="AJ81" s="15"/>
      <c r="AK81" s="15"/>
      <c r="AL81" s="16">
        <f t="shared" si="6"/>
        <v>6000</v>
      </c>
      <c r="AM81" s="42">
        <v>242232</v>
      </c>
      <c r="AN81" s="42">
        <v>242236</v>
      </c>
      <c r="AO81" s="42">
        <v>242243</v>
      </c>
      <c r="AP81" s="42">
        <v>242246</v>
      </c>
      <c r="AQ81" s="42">
        <v>242247</v>
      </c>
      <c r="AR81" s="15">
        <v>6000</v>
      </c>
      <c r="AS81" s="18">
        <v>0</v>
      </c>
      <c r="AT81" s="18"/>
    </row>
    <row r="82" spans="1:46" s="23" customFormat="1" ht="72" x14ac:dyDescent="0.2">
      <c r="A82" s="19" t="s">
        <v>20</v>
      </c>
      <c r="B82" s="19" t="s">
        <v>277</v>
      </c>
      <c r="C82" s="19" t="s">
        <v>276</v>
      </c>
      <c r="D82" s="19" t="s">
        <v>13</v>
      </c>
      <c r="E82" s="19" t="s">
        <v>310</v>
      </c>
      <c r="F82" s="28" t="s">
        <v>1654</v>
      </c>
      <c r="G82" s="19" t="s">
        <v>366</v>
      </c>
      <c r="H82" s="18" t="s">
        <v>319</v>
      </c>
      <c r="I82" s="18" t="s">
        <v>271</v>
      </c>
      <c r="J82" s="17">
        <v>32000</v>
      </c>
      <c r="K82" s="18"/>
      <c r="L82" s="18"/>
      <c r="M82" s="35" t="s">
        <v>137</v>
      </c>
      <c r="N82" s="28"/>
      <c r="O82" s="18"/>
      <c r="P82" s="36"/>
      <c r="Q82" s="28"/>
      <c r="R82" s="18"/>
      <c r="S82" s="18"/>
      <c r="T82" s="18"/>
      <c r="U82" s="18"/>
      <c r="V82" s="18"/>
      <c r="W82" s="17"/>
      <c r="X82" s="18"/>
      <c r="Y82" s="41"/>
      <c r="Z82" s="17"/>
      <c r="AA82" s="36"/>
      <c r="AB82" s="36"/>
      <c r="AC82" s="36"/>
      <c r="AD82" s="17"/>
      <c r="AE82" s="18" t="s">
        <v>3468</v>
      </c>
      <c r="AF82" s="18" t="s">
        <v>1571</v>
      </c>
      <c r="AG82" s="19" t="s">
        <v>3467</v>
      </c>
      <c r="AH82" s="18" t="s">
        <v>1216</v>
      </c>
      <c r="AI82" s="18" t="s">
        <v>1571</v>
      </c>
      <c r="AJ82" s="15"/>
      <c r="AK82" s="15"/>
      <c r="AL82" s="16">
        <f t="shared" si="6"/>
        <v>32000</v>
      </c>
      <c r="AM82" s="42">
        <v>242232</v>
      </c>
      <c r="AN82" s="42">
        <v>242236</v>
      </c>
      <c r="AO82" s="42">
        <v>242243</v>
      </c>
      <c r="AP82" s="42">
        <v>242246</v>
      </c>
      <c r="AQ82" s="42">
        <v>242247</v>
      </c>
      <c r="AR82" s="15">
        <v>32000</v>
      </c>
      <c r="AS82" s="18">
        <v>0</v>
      </c>
      <c r="AT82" s="18"/>
    </row>
    <row r="83" spans="1:46" s="23" customFormat="1" ht="72" x14ac:dyDescent="0.2">
      <c r="A83" s="19" t="s">
        <v>20</v>
      </c>
      <c r="B83" s="19" t="s">
        <v>277</v>
      </c>
      <c r="C83" s="19" t="s">
        <v>276</v>
      </c>
      <c r="D83" s="19" t="s">
        <v>33</v>
      </c>
      <c r="E83" s="19" t="s">
        <v>310</v>
      </c>
      <c r="F83" s="28" t="s">
        <v>1655</v>
      </c>
      <c r="G83" s="19" t="s">
        <v>367</v>
      </c>
      <c r="H83" s="18" t="s">
        <v>303</v>
      </c>
      <c r="I83" s="18" t="s">
        <v>335</v>
      </c>
      <c r="J83" s="17">
        <v>7000</v>
      </c>
      <c r="K83" s="35" t="s">
        <v>137</v>
      </c>
      <c r="L83" s="18"/>
      <c r="M83" s="18"/>
      <c r="N83" s="28" t="s">
        <v>1217</v>
      </c>
      <c r="O83" s="18"/>
      <c r="P83" s="36"/>
      <c r="Q83" s="28"/>
      <c r="R83" s="18"/>
      <c r="S83" s="18"/>
      <c r="T83" s="18"/>
      <c r="U83" s="18"/>
      <c r="V83" s="18"/>
      <c r="W83" s="17"/>
      <c r="X83" s="18"/>
      <c r="Y83" s="41"/>
      <c r="Z83" s="17"/>
      <c r="AA83" s="36"/>
      <c r="AB83" s="36"/>
      <c r="AC83" s="36"/>
      <c r="AD83" s="17"/>
      <c r="AE83" s="19" t="s">
        <v>2584</v>
      </c>
      <c r="AF83" s="19" t="s">
        <v>3476</v>
      </c>
      <c r="AG83" s="19" t="s">
        <v>3467</v>
      </c>
      <c r="AH83" s="19" t="s">
        <v>1218</v>
      </c>
      <c r="AI83" s="19" t="s">
        <v>1571</v>
      </c>
      <c r="AJ83" s="15"/>
      <c r="AK83" s="15"/>
      <c r="AL83" s="16">
        <f t="shared" si="6"/>
        <v>7000</v>
      </c>
      <c r="AM83" s="42">
        <v>242235</v>
      </c>
      <c r="AN83" s="42">
        <v>242246</v>
      </c>
      <c r="AO83" s="42">
        <v>242326</v>
      </c>
      <c r="AP83" s="42">
        <v>242326</v>
      </c>
      <c r="AQ83" s="42">
        <v>242326</v>
      </c>
      <c r="AR83" s="17">
        <v>7000</v>
      </c>
      <c r="AS83" s="18">
        <v>0</v>
      </c>
      <c r="AT83" s="18"/>
    </row>
    <row r="84" spans="1:46" s="23" customFormat="1" ht="72" x14ac:dyDescent="0.2">
      <c r="A84" s="19" t="s">
        <v>20</v>
      </c>
      <c r="B84" s="19" t="s">
        <v>277</v>
      </c>
      <c r="C84" s="19" t="s">
        <v>276</v>
      </c>
      <c r="D84" s="19" t="s">
        <v>33</v>
      </c>
      <c r="E84" s="19" t="s">
        <v>310</v>
      </c>
      <c r="F84" s="28" t="s">
        <v>1656</v>
      </c>
      <c r="G84" s="19" t="s">
        <v>368</v>
      </c>
      <c r="H84" s="18" t="s">
        <v>270</v>
      </c>
      <c r="I84" s="18" t="s">
        <v>274</v>
      </c>
      <c r="J84" s="17">
        <v>35000</v>
      </c>
      <c r="K84" s="35" t="s">
        <v>137</v>
      </c>
      <c r="L84" s="18"/>
      <c r="M84" s="18"/>
      <c r="N84" s="28" t="s">
        <v>1217</v>
      </c>
      <c r="O84" s="18"/>
      <c r="P84" s="36"/>
      <c r="Q84" s="28"/>
      <c r="R84" s="18"/>
      <c r="S84" s="18"/>
      <c r="T84" s="18"/>
      <c r="U84" s="18"/>
      <c r="V84" s="18"/>
      <c r="W84" s="17"/>
      <c r="X84" s="18"/>
      <c r="Y84" s="41"/>
      <c r="Z84" s="17"/>
      <c r="AA84" s="36"/>
      <c r="AB84" s="36"/>
      <c r="AC84" s="36"/>
      <c r="AD84" s="17"/>
      <c r="AE84" s="19" t="s">
        <v>2584</v>
      </c>
      <c r="AF84" s="19" t="s">
        <v>3476</v>
      </c>
      <c r="AG84" s="19" t="s">
        <v>3467</v>
      </c>
      <c r="AH84" s="19" t="s">
        <v>1218</v>
      </c>
      <c r="AI84" s="19" t="s">
        <v>1571</v>
      </c>
      <c r="AJ84" s="15"/>
      <c r="AK84" s="15"/>
      <c r="AL84" s="16">
        <f t="shared" si="6"/>
        <v>35000</v>
      </c>
      <c r="AM84" s="42">
        <v>242236</v>
      </c>
      <c r="AN84" s="42">
        <v>242257</v>
      </c>
      <c r="AO84" s="42">
        <v>242326</v>
      </c>
      <c r="AP84" s="42">
        <v>242326</v>
      </c>
      <c r="AQ84" s="42">
        <v>242326</v>
      </c>
      <c r="AR84" s="17">
        <v>35000</v>
      </c>
      <c r="AS84" s="18">
        <v>0</v>
      </c>
      <c r="AT84" s="18"/>
    </row>
    <row r="85" spans="1:46" s="23" customFormat="1" ht="72" x14ac:dyDescent="0.2">
      <c r="A85" s="19" t="s">
        <v>20</v>
      </c>
      <c r="B85" s="19" t="s">
        <v>277</v>
      </c>
      <c r="C85" s="19" t="s">
        <v>276</v>
      </c>
      <c r="D85" s="19" t="s">
        <v>33</v>
      </c>
      <c r="E85" s="19" t="s">
        <v>310</v>
      </c>
      <c r="F85" s="28" t="s">
        <v>1657</v>
      </c>
      <c r="G85" s="19" t="s">
        <v>369</v>
      </c>
      <c r="H85" s="18" t="s">
        <v>270</v>
      </c>
      <c r="I85" s="18" t="s">
        <v>274</v>
      </c>
      <c r="J85" s="17">
        <v>35000</v>
      </c>
      <c r="K85" s="35" t="s">
        <v>137</v>
      </c>
      <c r="L85" s="18"/>
      <c r="M85" s="18"/>
      <c r="N85" s="28" t="s">
        <v>1217</v>
      </c>
      <c r="O85" s="18"/>
      <c r="P85" s="36"/>
      <c r="Q85" s="28"/>
      <c r="R85" s="18"/>
      <c r="S85" s="18"/>
      <c r="T85" s="18"/>
      <c r="U85" s="18"/>
      <c r="V85" s="18"/>
      <c r="W85" s="17"/>
      <c r="X85" s="18"/>
      <c r="Y85" s="41"/>
      <c r="Z85" s="17"/>
      <c r="AA85" s="36"/>
      <c r="AB85" s="36"/>
      <c r="AC85" s="36"/>
      <c r="AD85" s="17"/>
      <c r="AE85" s="19" t="s">
        <v>2584</v>
      </c>
      <c r="AF85" s="19" t="s">
        <v>3476</v>
      </c>
      <c r="AG85" s="19" t="s">
        <v>3467</v>
      </c>
      <c r="AH85" s="19" t="s">
        <v>1218</v>
      </c>
      <c r="AI85" s="19" t="s">
        <v>1571</v>
      </c>
      <c r="AJ85" s="15"/>
      <c r="AK85" s="15"/>
      <c r="AL85" s="16">
        <f t="shared" si="6"/>
        <v>35000</v>
      </c>
      <c r="AM85" s="42">
        <v>242236</v>
      </c>
      <c r="AN85" s="42">
        <v>242257</v>
      </c>
      <c r="AO85" s="42">
        <v>242326</v>
      </c>
      <c r="AP85" s="42">
        <v>242326</v>
      </c>
      <c r="AQ85" s="42">
        <v>242326</v>
      </c>
      <c r="AR85" s="17">
        <v>35000</v>
      </c>
      <c r="AS85" s="18">
        <v>0</v>
      </c>
      <c r="AT85" s="18"/>
    </row>
    <row r="86" spans="1:46" s="23" customFormat="1" ht="72" x14ac:dyDescent="0.2">
      <c r="A86" s="19" t="s">
        <v>20</v>
      </c>
      <c r="B86" s="19" t="s">
        <v>277</v>
      </c>
      <c r="C86" s="19" t="s">
        <v>276</v>
      </c>
      <c r="D86" s="19" t="s">
        <v>33</v>
      </c>
      <c r="E86" s="19" t="s">
        <v>310</v>
      </c>
      <c r="F86" s="28" t="s">
        <v>1658</v>
      </c>
      <c r="G86" s="19" t="s">
        <v>370</v>
      </c>
      <c r="H86" s="18" t="s">
        <v>269</v>
      </c>
      <c r="I86" s="18" t="s">
        <v>274</v>
      </c>
      <c r="J86" s="17">
        <v>7000</v>
      </c>
      <c r="K86" s="35" t="s">
        <v>137</v>
      </c>
      <c r="L86" s="18"/>
      <c r="M86" s="18"/>
      <c r="N86" s="28" t="s">
        <v>1217</v>
      </c>
      <c r="O86" s="18"/>
      <c r="P86" s="36"/>
      <c r="Q86" s="28"/>
      <c r="R86" s="18"/>
      <c r="S86" s="18"/>
      <c r="T86" s="18"/>
      <c r="U86" s="18"/>
      <c r="V86" s="18"/>
      <c r="W86" s="17"/>
      <c r="X86" s="18"/>
      <c r="Y86" s="41"/>
      <c r="Z86" s="17"/>
      <c r="AA86" s="36"/>
      <c r="AB86" s="36"/>
      <c r="AC86" s="36"/>
      <c r="AD86" s="17"/>
      <c r="AE86" s="19" t="s">
        <v>2584</v>
      </c>
      <c r="AF86" s="19" t="s">
        <v>3476</v>
      </c>
      <c r="AG86" s="19" t="s">
        <v>3467</v>
      </c>
      <c r="AH86" s="19" t="s">
        <v>1218</v>
      </c>
      <c r="AI86" s="19" t="s">
        <v>1571</v>
      </c>
      <c r="AJ86" s="15"/>
      <c r="AK86" s="15"/>
      <c r="AL86" s="16">
        <f t="shared" si="6"/>
        <v>7000</v>
      </c>
      <c r="AM86" s="42">
        <v>242236</v>
      </c>
      <c r="AN86" s="42">
        <v>242257</v>
      </c>
      <c r="AO86" s="42">
        <v>242326</v>
      </c>
      <c r="AP86" s="42">
        <v>242326</v>
      </c>
      <c r="AQ86" s="42">
        <v>242326</v>
      </c>
      <c r="AR86" s="17">
        <v>7000</v>
      </c>
      <c r="AS86" s="18">
        <v>0</v>
      </c>
      <c r="AT86" s="18"/>
    </row>
    <row r="87" spans="1:46" s="23" customFormat="1" ht="72" x14ac:dyDescent="0.2">
      <c r="A87" s="19" t="s">
        <v>20</v>
      </c>
      <c r="B87" s="19" t="s">
        <v>277</v>
      </c>
      <c r="C87" s="19" t="s">
        <v>276</v>
      </c>
      <c r="D87" s="19" t="s">
        <v>33</v>
      </c>
      <c r="E87" s="19" t="s">
        <v>310</v>
      </c>
      <c r="F87" s="28" t="s">
        <v>1659</v>
      </c>
      <c r="G87" s="19" t="s">
        <v>371</v>
      </c>
      <c r="H87" s="18" t="s">
        <v>319</v>
      </c>
      <c r="I87" s="18" t="s">
        <v>274</v>
      </c>
      <c r="J87" s="17">
        <v>200000</v>
      </c>
      <c r="K87" s="35" t="s">
        <v>137</v>
      </c>
      <c r="L87" s="18"/>
      <c r="M87" s="18"/>
      <c r="N87" s="28" t="s">
        <v>1217</v>
      </c>
      <c r="O87" s="18"/>
      <c r="P87" s="36"/>
      <c r="Q87" s="28"/>
      <c r="R87" s="18"/>
      <c r="S87" s="18"/>
      <c r="T87" s="18"/>
      <c r="U87" s="18"/>
      <c r="V87" s="18"/>
      <c r="W87" s="17"/>
      <c r="X87" s="18"/>
      <c r="Y87" s="41"/>
      <c r="Z87" s="17"/>
      <c r="AA87" s="36"/>
      <c r="AB87" s="36"/>
      <c r="AC87" s="36"/>
      <c r="AD87" s="17"/>
      <c r="AE87" s="19" t="s">
        <v>2584</v>
      </c>
      <c r="AF87" s="19" t="s">
        <v>3476</v>
      </c>
      <c r="AG87" s="19" t="s">
        <v>3467</v>
      </c>
      <c r="AH87" s="19" t="s">
        <v>1218</v>
      </c>
      <c r="AI87" s="19" t="s">
        <v>1571</v>
      </c>
      <c r="AJ87" s="15"/>
      <c r="AK87" s="15"/>
      <c r="AL87" s="16">
        <f t="shared" si="6"/>
        <v>200000</v>
      </c>
      <c r="AM87" s="42">
        <v>242236</v>
      </c>
      <c r="AN87" s="42">
        <v>242257</v>
      </c>
      <c r="AO87" s="42">
        <v>242326</v>
      </c>
      <c r="AP87" s="42">
        <v>242326</v>
      </c>
      <c r="AQ87" s="42">
        <v>242326</v>
      </c>
      <c r="AR87" s="17">
        <v>200000</v>
      </c>
      <c r="AS87" s="18">
        <v>0</v>
      </c>
      <c r="AT87" s="18"/>
    </row>
    <row r="88" spans="1:46" s="23" customFormat="1" ht="72" x14ac:dyDescent="0.2">
      <c r="A88" s="19" t="s">
        <v>20</v>
      </c>
      <c r="B88" s="19" t="s">
        <v>277</v>
      </c>
      <c r="C88" s="19" t="s">
        <v>276</v>
      </c>
      <c r="D88" s="19" t="s">
        <v>33</v>
      </c>
      <c r="E88" s="19" t="s">
        <v>310</v>
      </c>
      <c r="F88" s="28" t="s">
        <v>1660</v>
      </c>
      <c r="G88" s="19" t="s">
        <v>372</v>
      </c>
      <c r="H88" s="18" t="s">
        <v>270</v>
      </c>
      <c r="I88" s="18" t="s">
        <v>274</v>
      </c>
      <c r="J88" s="17">
        <v>70000</v>
      </c>
      <c r="K88" s="35" t="s">
        <v>137</v>
      </c>
      <c r="L88" s="18"/>
      <c r="M88" s="18"/>
      <c r="N88" s="28" t="s">
        <v>1217</v>
      </c>
      <c r="O88" s="18"/>
      <c r="P88" s="36"/>
      <c r="Q88" s="28"/>
      <c r="R88" s="18"/>
      <c r="S88" s="18"/>
      <c r="T88" s="18"/>
      <c r="U88" s="18"/>
      <c r="V88" s="18"/>
      <c r="W88" s="17"/>
      <c r="X88" s="18"/>
      <c r="Y88" s="41"/>
      <c r="Z88" s="17"/>
      <c r="AA88" s="36"/>
      <c r="AB88" s="36"/>
      <c r="AC88" s="36"/>
      <c r="AD88" s="17"/>
      <c r="AE88" s="19" t="s">
        <v>2584</v>
      </c>
      <c r="AF88" s="19" t="s">
        <v>3476</v>
      </c>
      <c r="AG88" s="19" t="s">
        <v>3467</v>
      </c>
      <c r="AH88" s="19" t="s">
        <v>1218</v>
      </c>
      <c r="AI88" s="19" t="s">
        <v>1571</v>
      </c>
      <c r="AJ88" s="15"/>
      <c r="AK88" s="15"/>
      <c r="AL88" s="16">
        <f t="shared" si="6"/>
        <v>70000</v>
      </c>
      <c r="AM88" s="42">
        <v>242236</v>
      </c>
      <c r="AN88" s="42">
        <v>242257</v>
      </c>
      <c r="AO88" s="42">
        <v>242326</v>
      </c>
      <c r="AP88" s="42">
        <v>242326</v>
      </c>
      <c r="AQ88" s="42">
        <v>242326</v>
      </c>
      <c r="AR88" s="17">
        <v>70000</v>
      </c>
      <c r="AS88" s="18">
        <v>0</v>
      </c>
      <c r="AT88" s="18"/>
    </row>
    <row r="89" spans="1:46" s="23" customFormat="1" ht="72" x14ac:dyDescent="0.2">
      <c r="A89" s="19" t="s">
        <v>20</v>
      </c>
      <c r="B89" s="19" t="s">
        <v>277</v>
      </c>
      <c r="C89" s="19" t="s">
        <v>276</v>
      </c>
      <c r="D89" s="19" t="s">
        <v>33</v>
      </c>
      <c r="E89" s="19" t="s">
        <v>310</v>
      </c>
      <c r="F89" s="28" t="s">
        <v>1661</v>
      </c>
      <c r="G89" s="19" t="s">
        <v>373</v>
      </c>
      <c r="H89" s="18" t="s">
        <v>270</v>
      </c>
      <c r="I89" s="18" t="s">
        <v>274</v>
      </c>
      <c r="J89" s="17">
        <v>70000</v>
      </c>
      <c r="K89" s="35" t="s">
        <v>137</v>
      </c>
      <c r="L89" s="18"/>
      <c r="M89" s="18"/>
      <c r="N89" s="28" t="s">
        <v>1217</v>
      </c>
      <c r="O89" s="18"/>
      <c r="P89" s="36"/>
      <c r="Q89" s="28"/>
      <c r="R89" s="18"/>
      <c r="S89" s="18"/>
      <c r="T89" s="18"/>
      <c r="U89" s="18"/>
      <c r="V89" s="18"/>
      <c r="W89" s="17"/>
      <c r="X89" s="18"/>
      <c r="Y89" s="41"/>
      <c r="Z89" s="17"/>
      <c r="AA89" s="36"/>
      <c r="AB89" s="36"/>
      <c r="AC89" s="36"/>
      <c r="AD89" s="17"/>
      <c r="AE89" s="19" t="s">
        <v>2584</v>
      </c>
      <c r="AF89" s="19" t="s">
        <v>3476</v>
      </c>
      <c r="AG89" s="19" t="s">
        <v>3467</v>
      </c>
      <c r="AH89" s="19" t="s">
        <v>1218</v>
      </c>
      <c r="AI89" s="19" t="s">
        <v>1571</v>
      </c>
      <c r="AJ89" s="15"/>
      <c r="AK89" s="15"/>
      <c r="AL89" s="16">
        <f t="shared" si="6"/>
        <v>70000</v>
      </c>
      <c r="AM89" s="42">
        <v>242236</v>
      </c>
      <c r="AN89" s="42">
        <v>242257</v>
      </c>
      <c r="AO89" s="42">
        <v>242326</v>
      </c>
      <c r="AP89" s="42">
        <v>242326</v>
      </c>
      <c r="AQ89" s="42">
        <v>242326</v>
      </c>
      <c r="AR89" s="17">
        <v>70000</v>
      </c>
      <c r="AS89" s="18">
        <v>0</v>
      </c>
      <c r="AT89" s="18"/>
    </row>
    <row r="90" spans="1:46" s="23" customFormat="1" ht="72" x14ac:dyDescent="0.2">
      <c r="A90" s="19" t="s">
        <v>20</v>
      </c>
      <c r="B90" s="19" t="s">
        <v>277</v>
      </c>
      <c r="C90" s="19" t="s">
        <v>276</v>
      </c>
      <c r="D90" s="19" t="s">
        <v>33</v>
      </c>
      <c r="E90" s="19" t="s">
        <v>310</v>
      </c>
      <c r="F90" s="28" t="s">
        <v>1662</v>
      </c>
      <c r="G90" s="19" t="s">
        <v>374</v>
      </c>
      <c r="H90" s="18" t="s">
        <v>270</v>
      </c>
      <c r="I90" s="18" t="s">
        <v>274</v>
      </c>
      <c r="J90" s="17">
        <v>70000</v>
      </c>
      <c r="K90" s="35" t="s">
        <v>137</v>
      </c>
      <c r="L90" s="18"/>
      <c r="M90" s="18"/>
      <c r="N90" s="28" t="s">
        <v>1217</v>
      </c>
      <c r="O90" s="18"/>
      <c r="P90" s="36"/>
      <c r="Q90" s="19"/>
      <c r="R90" s="18"/>
      <c r="S90" s="18"/>
      <c r="T90" s="18"/>
      <c r="U90" s="18"/>
      <c r="V90" s="18"/>
      <c r="W90" s="17"/>
      <c r="X90" s="18"/>
      <c r="Y90" s="36"/>
      <c r="Z90" s="17"/>
      <c r="AA90" s="36"/>
      <c r="AB90" s="36"/>
      <c r="AC90" s="36"/>
      <c r="AD90" s="17"/>
      <c r="AE90" s="19" t="s">
        <v>2584</v>
      </c>
      <c r="AF90" s="19" t="s">
        <v>3476</v>
      </c>
      <c r="AG90" s="19" t="s">
        <v>3467</v>
      </c>
      <c r="AH90" s="19" t="s">
        <v>1218</v>
      </c>
      <c r="AI90" s="19" t="s">
        <v>1571</v>
      </c>
      <c r="AJ90" s="15"/>
      <c r="AK90" s="15"/>
      <c r="AL90" s="16">
        <f t="shared" si="6"/>
        <v>70000</v>
      </c>
      <c r="AM90" s="42">
        <v>242236</v>
      </c>
      <c r="AN90" s="42">
        <v>242257</v>
      </c>
      <c r="AO90" s="42">
        <v>242326</v>
      </c>
      <c r="AP90" s="42">
        <v>242326</v>
      </c>
      <c r="AQ90" s="42">
        <v>242326</v>
      </c>
      <c r="AR90" s="17">
        <v>70000</v>
      </c>
      <c r="AS90" s="18">
        <v>0</v>
      </c>
      <c r="AT90" s="18"/>
    </row>
    <row r="91" spans="1:46" s="23" customFormat="1" ht="72" x14ac:dyDescent="0.2">
      <c r="A91" s="19" t="s">
        <v>20</v>
      </c>
      <c r="B91" s="19" t="s">
        <v>277</v>
      </c>
      <c r="C91" s="19" t="s">
        <v>276</v>
      </c>
      <c r="D91" s="19" t="s">
        <v>33</v>
      </c>
      <c r="E91" s="19" t="s">
        <v>310</v>
      </c>
      <c r="F91" s="28" t="s">
        <v>1663</v>
      </c>
      <c r="G91" s="19" t="s">
        <v>375</v>
      </c>
      <c r="H91" s="18" t="s">
        <v>376</v>
      </c>
      <c r="I91" s="18" t="s">
        <v>274</v>
      </c>
      <c r="J91" s="17">
        <v>120000</v>
      </c>
      <c r="K91" s="35" t="s">
        <v>137</v>
      </c>
      <c r="L91" s="18"/>
      <c r="M91" s="18"/>
      <c r="N91" s="28" t="s">
        <v>1217</v>
      </c>
      <c r="O91" s="18"/>
      <c r="P91" s="36"/>
      <c r="Q91" s="19"/>
      <c r="R91" s="18"/>
      <c r="S91" s="18"/>
      <c r="T91" s="18"/>
      <c r="U91" s="18"/>
      <c r="V91" s="18"/>
      <c r="W91" s="17"/>
      <c r="X91" s="18"/>
      <c r="Y91" s="36"/>
      <c r="Z91" s="17"/>
      <c r="AA91" s="36"/>
      <c r="AB91" s="18"/>
      <c r="AC91" s="18"/>
      <c r="AD91" s="17"/>
      <c r="AE91" s="19" t="s">
        <v>2584</v>
      </c>
      <c r="AF91" s="19" t="s">
        <v>3476</v>
      </c>
      <c r="AG91" s="19" t="s">
        <v>3467</v>
      </c>
      <c r="AH91" s="19" t="s">
        <v>1218</v>
      </c>
      <c r="AI91" s="19" t="s">
        <v>1571</v>
      </c>
      <c r="AJ91" s="15"/>
      <c r="AK91" s="15"/>
      <c r="AL91" s="16">
        <f t="shared" si="6"/>
        <v>120000</v>
      </c>
      <c r="AM91" s="42">
        <v>242236</v>
      </c>
      <c r="AN91" s="42">
        <v>242257</v>
      </c>
      <c r="AO91" s="42">
        <v>242326</v>
      </c>
      <c r="AP91" s="42">
        <v>242326</v>
      </c>
      <c r="AQ91" s="42">
        <v>242326</v>
      </c>
      <c r="AR91" s="17">
        <v>120000</v>
      </c>
      <c r="AS91" s="18">
        <v>0</v>
      </c>
      <c r="AT91" s="18"/>
    </row>
    <row r="92" spans="1:46" s="23" customFormat="1" ht="72" x14ac:dyDescent="0.2">
      <c r="A92" s="19" t="s">
        <v>20</v>
      </c>
      <c r="B92" s="19" t="s">
        <v>277</v>
      </c>
      <c r="C92" s="19" t="s">
        <v>276</v>
      </c>
      <c r="D92" s="19" t="s">
        <v>33</v>
      </c>
      <c r="E92" s="19" t="s">
        <v>310</v>
      </c>
      <c r="F92" s="28" t="s">
        <v>1664</v>
      </c>
      <c r="G92" s="19" t="s">
        <v>377</v>
      </c>
      <c r="H92" s="18" t="s">
        <v>270</v>
      </c>
      <c r="I92" s="18" t="s">
        <v>274</v>
      </c>
      <c r="J92" s="17">
        <v>60000</v>
      </c>
      <c r="K92" s="35" t="s">
        <v>137</v>
      </c>
      <c r="L92" s="18"/>
      <c r="M92" s="18"/>
      <c r="N92" s="28" t="s">
        <v>1217</v>
      </c>
      <c r="O92" s="18"/>
      <c r="P92" s="36"/>
      <c r="Q92" s="19"/>
      <c r="R92" s="18"/>
      <c r="S92" s="18"/>
      <c r="T92" s="18"/>
      <c r="U92" s="18"/>
      <c r="V92" s="18"/>
      <c r="W92" s="17"/>
      <c r="X92" s="18"/>
      <c r="Y92" s="36"/>
      <c r="Z92" s="17"/>
      <c r="AA92" s="36"/>
      <c r="AB92" s="36"/>
      <c r="AC92" s="36"/>
      <c r="AD92" s="17"/>
      <c r="AE92" s="19" t="s">
        <v>2584</v>
      </c>
      <c r="AF92" s="19" t="s">
        <v>3476</v>
      </c>
      <c r="AG92" s="19" t="s">
        <v>3467</v>
      </c>
      <c r="AH92" s="19" t="s">
        <v>1218</v>
      </c>
      <c r="AI92" s="19" t="s">
        <v>1571</v>
      </c>
      <c r="AJ92" s="15"/>
      <c r="AK92" s="15"/>
      <c r="AL92" s="16">
        <f t="shared" si="6"/>
        <v>60000</v>
      </c>
      <c r="AM92" s="42">
        <v>242236</v>
      </c>
      <c r="AN92" s="42">
        <v>242257</v>
      </c>
      <c r="AO92" s="42">
        <v>242326</v>
      </c>
      <c r="AP92" s="42">
        <v>242326</v>
      </c>
      <c r="AQ92" s="42">
        <v>242326</v>
      </c>
      <c r="AR92" s="17">
        <v>60000</v>
      </c>
      <c r="AS92" s="18">
        <v>0</v>
      </c>
      <c r="AT92" s="18"/>
    </row>
    <row r="93" spans="1:46" s="23" customFormat="1" ht="72" x14ac:dyDescent="0.2">
      <c r="A93" s="19" t="s">
        <v>20</v>
      </c>
      <c r="B93" s="19" t="s">
        <v>277</v>
      </c>
      <c r="C93" s="19" t="s">
        <v>276</v>
      </c>
      <c r="D93" s="19" t="s">
        <v>33</v>
      </c>
      <c r="E93" s="19" t="s">
        <v>310</v>
      </c>
      <c r="F93" s="28" t="s">
        <v>1665</v>
      </c>
      <c r="G93" s="19" t="s">
        <v>378</v>
      </c>
      <c r="H93" s="18" t="s">
        <v>269</v>
      </c>
      <c r="I93" s="18" t="s">
        <v>268</v>
      </c>
      <c r="J93" s="17">
        <v>6000</v>
      </c>
      <c r="K93" s="35" t="s">
        <v>137</v>
      </c>
      <c r="L93" s="18"/>
      <c r="M93" s="18"/>
      <c r="N93" s="28" t="s">
        <v>1217</v>
      </c>
      <c r="O93" s="18"/>
      <c r="P93" s="36"/>
      <c r="Q93" s="19"/>
      <c r="R93" s="18"/>
      <c r="S93" s="18"/>
      <c r="T93" s="18"/>
      <c r="U93" s="18"/>
      <c r="V93" s="18"/>
      <c r="W93" s="17"/>
      <c r="X93" s="18"/>
      <c r="Y93" s="36"/>
      <c r="Z93" s="17"/>
      <c r="AA93" s="36"/>
      <c r="AB93" s="36"/>
      <c r="AC93" s="36"/>
      <c r="AD93" s="17"/>
      <c r="AE93" s="19" t="s">
        <v>2584</v>
      </c>
      <c r="AF93" s="19" t="s">
        <v>3476</v>
      </c>
      <c r="AG93" s="19" t="s">
        <v>3467</v>
      </c>
      <c r="AH93" s="19" t="s">
        <v>1218</v>
      </c>
      <c r="AI93" s="19" t="s">
        <v>1571</v>
      </c>
      <c r="AJ93" s="15"/>
      <c r="AK93" s="15"/>
      <c r="AL93" s="16">
        <f t="shared" si="6"/>
        <v>6000</v>
      </c>
      <c r="AM93" s="42">
        <v>242236</v>
      </c>
      <c r="AN93" s="42">
        <v>242257</v>
      </c>
      <c r="AO93" s="42">
        <v>242326</v>
      </c>
      <c r="AP93" s="42">
        <v>242326</v>
      </c>
      <c r="AQ93" s="42">
        <v>242326</v>
      </c>
      <c r="AR93" s="17">
        <v>6000</v>
      </c>
      <c r="AS93" s="18">
        <v>0</v>
      </c>
      <c r="AT93" s="18"/>
    </row>
    <row r="94" spans="1:46" s="23" customFormat="1" ht="72" x14ac:dyDescent="0.2">
      <c r="A94" s="19" t="s">
        <v>20</v>
      </c>
      <c r="B94" s="19" t="s">
        <v>277</v>
      </c>
      <c r="C94" s="19" t="s">
        <v>276</v>
      </c>
      <c r="D94" s="19" t="s">
        <v>33</v>
      </c>
      <c r="E94" s="19" t="s">
        <v>310</v>
      </c>
      <c r="F94" s="28" t="s">
        <v>1666</v>
      </c>
      <c r="G94" s="19" t="s">
        <v>379</v>
      </c>
      <c r="H94" s="18" t="s">
        <v>303</v>
      </c>
      <c r="I94" s="18" t="s">
        <v>346</v>
      </c>
      <c r="J94" s="17">
        <v>5000</v>
      </c>
      <c r="K94" s="35" t="s">
        <v>137</v>
      </c>
      <c r="L94" s="18"/>
      <c r="M94" s="18"/>
      <c r="N94" s="28" t="s">
        <v>1217</v>
      </c>
      <c r="O94" s="18"/>
      <c r="P94" s="36"/>
      <c r="Q94" s="19"/>
      <c r="R94" s="18"/>
      <c r="S94" s="18"/>
      <c r="T94" s="18"/>
      <c r="U94" s="18"/>
      <c r="V94" s="18"/>
      <c r="W94" s="17"/>
      <c r="X94" s="18"/>
      <c r="Y94" s="36"/>
      <c r="Z94" s="17"/>
      <c r="AA94" s="36"/>
      <c r="AB94" s="36"/>
      <c r="AC94" s="36"/>
      <c r="AD94" s="17"/>
      <c r="AE94" s="19" t="s">
        <v>2584</v>
      </c>
      <c r="AF94" s="19" t="s">
        <v>3476</v>
      </c>
      <c r="AG94" s="19" t="s">
        <v>3467</v>
      </c>
      <c r="AH94" s="19" t="s">
        <v>1218</v>
      </c>
      <c r="AI94" s="19" t="s">
        <v>1571</v>
      </c>
      <c r="AJ94" s="15"/>
      <c r="AK94" s="15"/>
      <c r="AL94" s="16">
        <f t="shared" si="6"/>
        <v>5000</v>
      </c>
      <c r="AM94" s="42">
        <v>242236</v>
      </c>
      <c r="AN94" s="42">
        <v>242257</v>
      </c>
      <c r="AO94" s="42">
        <v>242326</v>
      </c>
      <c r="AP94" s="42">
        <v>242326</v>
      </c>
      <c r="AQ94" s="42">
        <v>242326</v>
      </c>
      <c r="AR94" s="17">
        <v>5000</v>
      </c>
      <c r="AS94" s="18">
        <v>0</v>
      </c>
      <c r="AT94" s="18"/>
    </row>
    <row r="95" spans="1:46" s="23" customFormat="1" ht="72" x14ac:dyDescent="0.2">
      <c r="A95" s="19" t="s">
        <v>20</v>
      </c>
      <c r="B95" s="19" t="s">
        <v>277</v>
      </c>
      <c r="C95" s="19" t="s">
        <v>276</v>
      </c>
      <c r="D95" s="19" t="s">
        <v>33</v>
      </c>
      <c r="E95" s="19" t="s">
        <v>310</v>
      </c>
      <c r="F95" s="28" t="s">
        <v>1667</v>
      </c>
      <c r="G95" s="19" t="s">
        <v>380</v>
      </c>
      <c r="H95" s="18" t="s">
        <v>270</v>
      </c>
      <c r="I95" s="18" t="s">
        <v>268</v>
      </c>
      <c r="J95" s="17">
        <v>20000</v>
      </c>
      <c r="K95" s="35" t="s">
        <v>137</v>
      </c>
      <c r="L95" s="18"/>
      <c r="M95" s="18"/>
      <c r="N95" s="28" t="s">
        <v>1217</v>
      </c>
      <c r="O95" s="18"/>
      <c r="P95" s="36"/>
      <c r="Q95" s="19"/>
      <c r="R95" s="18"/>
      <c r="S95" s="18"/>
      <c r="T95" s="18"/>
      <c r="U95" s="18"/>
      <c r="V95" s="18"/>
      <c r="W95" s="17"/>
      <c r="X95" s="18"/>
      <c r="Y95" s="36"/>
      <c r="Z95" s="17"/>
      <c r="AA95" s="36"/>
      <c r="AB95" s="36"/>
      <c r="AC95" s="36"/>
      <c r="AD95" s="17"/>
      <c r="AE95" s="19" t="s">
        <v>2584</v>
      </c>
      <c r="AF95" s="19" t="s">
        <v>3476</v>
      </c>
      <c r="AG95" s="19" t="s">
        <v>3467</v>
      </c>
      <c r="AH95" s="19" t="s">
        <v>1218</v>
      </c>
      <c r="AI95" s="19" t="s">
        <v>1571</v>
      </c>
      <c r="AJ95" s="15"/>
      <c r="AK95" s="15"/>
      <c r="AL95" s="16">
        <f t="shared" si="6"/>
        <v>20000</v>
      </c>
      <c r="AM95" s="42">
        <v>242236</v>
      </c>
      <c r="AN95" s="42">
        <v>242257</v>
      </c>
      <c r="AO95" s="42">
        <v>242326</v>
      </c>
      <c r="AP95" s="42">
        <v>242326</v>
      </c>
      <c r="AQ95" s="42">
        <v>242326</v>
      </c>
      <c r="AR95" s="17">
        <v>20000</v>
      </c>
      <c r="AS95" s="18">
        <v>0</v>
      </c>
      <c r="AT95" s="18"/>
    </row>
    <row r="96" spans="1:46" s="23" customFormat="1" ht="72" x14ac:dyDescent="0.2">
      <c r="A96" s="19" t="s">
        <v>20</v>
      </c>
      <c r="B96" s="19" t="s">
        <v>277</v>
      </c>
      <c r="C96" s="19" t="s">
        <v>276</v>
      </c>
      <c r="D96" s="19" t="s">
        <v>33</v>
      </c>
      <c r="E96" s="19" t="s">
        <v>310</v>
      </c>
      <c r="F96" s="28" t="s">
        <v>1668</v>
      </c>
      <c r="G96" s="19" t="s">
        <v>381</v>
      </c>
      <c r="H96" s="18" t="s">
        <v>270</v>
      </c>
      <c r="I96" s="18" t="s">
        <v>268</v>
      </c>
      <c r="J96" s="17">
        <v>20000</v>
      </c>
      <c r="K96" s="35" t="s">
        <v>137</v>
      </c>
      <c r="L96" s="18"/>
      <c r="M96" s="18"/>
      <c r="N96" s="28" t="s">
        <v>1217</v>
      </c>
      <c r="O96" s="18"/>
      <c r="P96" s="28"/>
      <c r="Q96" s="18"/>
      <c r="R96" s="18"/>
      <c r="S96" s="18"/>
      <c r="T96" s="18"/>
      <c r="U96" s="18"/>
      <c r="V96" s="19"/>
      <c r="W96" s="17"/>
      <c r="X96" s="18"/>
      <c r="Y96" s="41"/>
      <c r="Z96" s="17"/>
      <c r="AA96" s="36"/>
      <c r="AB96" s="19"/>
      <c r="AC96" s="19"/>
      <c r="AD96" s="19"/>
      <c r="AE96" s="19" t="s">
        <v>2584</v>
      </c>
      <c r="AF96" s="19" t="s">
        <v>3476</v>
      </c>
      <c r="AG96" s="19" t="s">
        <v>3467</v>
      </c>
      <c r="AH96" s="19" t="s">
        <v>1218</v>
      </c>
      <c r="AI96" s="19" t="s">
        <v>1571</v>
      </c>
      <c r="AJ96" s="15"/>
      <c r="AK96" s="15"/>
      <c r="AL96" s="16">
        <f t="shared" si="6"/>
        <v>20000</v>
      </c>
      <c r="AM96" s="42">
        <v>242236</v>
      </c>
      <c r="AN96" s="42">
        <v>242257</v>
      </c>
      <c r="AO96" s="42">
        <v>242326</v>
      </c>
      <c r="AP96" s="42">
        <v>242326</v>
      </c>
      <c r="AQ96" s="42">
        <v>242326</v>
      </c>
      <c r="AR96" s="17">
        <v>20000</v>
      </c>
      <c r="AS96" s="18">
        <v>0</v>
      </c>
      <c r="AT96" s="18"/>
    </row>
    <row r="97" spans="1:46" s="23" customFormat="1" ht="108" hidden="1" x14ac:dyDescent="0.2">
      <c r="A97" s="19" t="s">
        <v>20</v>
      </c>
      <c r="B97" s="19" t="s">
        <v>277</v>
      </c>
      <c r="C97" s="19" t="s">
        <v>276</v>
      </c>
      <c r="D97" s="19" t="s">
        <v>22</v>
      </c>
      <c r="E97" s="19" t="s">
        <v>349</v>
      </c>
      <c r="F97" s="28" t="s">
        <v>1669</v>
      </c>
      <c r="G97" s="19" t="s">
        <v>382</v>
      </c>
      <c r="H97" s="18" t="s">
        <v>270</v>
      </c>
      <c r="I97" s="18" t="s">
        <v>275</v>
      </c>
      <c r="J97" s="17">
        <v>7475000</v>
      </c>
      <c r="K97" s="35" t="s">
        <v>137</v>
      </c>
      <c r="L97" s="18"/>
      <c r="M97" s="18"/>
      <c r="N97" s="19"/>
      <c r="O97" s="18"/>
      <c r="P97" s="28"/>
      <c r="Q97" s="18"/>
      <c r="R97" s="18"/>
      <c r="S97" s="18"/>
      <c r="T97" s="18"/>
      <c r="U97" s="18"/>
      <c r="V97" s="19"/>
      <c r="W97" s="17"/>
      <c r="X97" s="18"/>
      <c r="Y97" s="41"/>
      <c r="Z97" s="17"/>
      <c r="AA97" s="36"/>
      <c r="AB97" s="19"/>
      <c r="AC97" s="19"/>
      <c r="AD97" s="19"/>
      <c r="AE97" s="19" t="s">
        <v>1219</v>
      </c>
      <c r="AF97" s="19" t="s">
        <v>3451</v>
      </c>
      <c r="AG97" s="19" t="s">
        <v>3467</v>
      </c>
      <c r="AH97" s="19" t="s">
        <v>1219</v>
      </c>
      <c r="AI97" s="19" t="s">
        <v>1568</v>
      </c>
      <c r="AJ97" s="15"/>
      <c r="AK97" s="15"/>
      <c r="AL97" s="16">
        <f t="shared" si="6"/>
        <v>7475000</v>
      </c>
      <c r="AM97" s="42"/>
      <c r="AN97" s="42"/>
      <c r="AO97" s="42"/>
      <c r="AP97" s="42"/>
      <c r="AQ97" s="42"/>
      <c r="AR97" s="17">
        <v>7475000</v>
      </c>
      <c r="AS97" s="18">
        <v>0</v>
      </c>
      <c r="AT97" s="18" t="s">
        <v>2585</v>
      </c>
    </row>
    <row r="98" spans="1:46" s="23" customFormat="1" ht="72" x14ac:dyDescent="0.2">
      <c r="A98" s="19" t="s">
        <v>23</v>
      </c>
      <c r="B98" s="19" t="s">
        <v>277</v>
      </c>
      <c r="C98" s="19" t="s">
        <v>276</v>
      </c>
      <c r="D98" s="19" t="s">
        <v>11</v>
      </c>
      <c r="E98" s="19" t="s">
        <v>310</v>
      </c>
      <c r="F98" s="28" t="s">
        <v>1670</v>
      </c>
      <c r="G98" s="19" t="s">
        <v>383</v>
      </c>
      <c r="H98" s="18" t="s">
        <v>270</v>
      </c>
      <c r="I98" s="18" t="s">
        <v>271</v>
      </c>
      <c r="J98" s="17">
        <v>20000</v>
      </c>
      <c r="K98" s="18"/>
      <c r="L98" s="18"/>
      <c r="M98" s="35" t="s">
        <v>137</v>
      </c>
      <c r="N98" s="19"/>
      <c r="O98" s="18" t="s">
        <v>2586</v>
      </c>
      <c r="P98" s="36" t="s">
        <v>2587</v>
      </c>
      <c r="Q98" s="18" t="s">
        <v>1220</v>
      </c>
      <c r="R98" s="18" t="s">
        <v>1190</v>
      </c>
      <c r="S98" s="18" t="s">
        <v>60</v>
      </c>
      <c r="T98" s="18" t="s">
        <v>1221</v>
      </c>
      <c r="U98" s="18" t="s">
        <v>1222</v>
      </c>
      <c r="V98" s="36" t="s">
        <v>2588</v>
      </c>
      <c r="W98" s="17">
        <v>20000</v>
      </c>
      <c r="X98" s="18" t="s">
        <v>1182</v>
      </c>
      <c r="Y98" s="36" t="s">
        <v>2589</v>
      </c>
      <c r="Z98" s="17">
        <v>20000</v>
      </c>
      <c r="AA98" s="36" t="s">
        <v>2590</v>
      </c>
      <c r="AB98" s="19"/>
      <c r="AC98" s="19"/>
      <c r="AD98" s="19"/>
      <c r="AE98" s="19" t="s">
        <v>2591</v>
      </c>
      <c r="AF98" s="19" t="s">
        <v>3476</v>
      </c>
      <c r="AG98" s="19" t="s">
        <v>3467</v>
      </c>
      <c r="AH98" s="19" t="s">
        <v>1223</v>
      </c>
      <c r="AI98" s="19" t="s">
        <v>1570</v>
      </c>
      <c r="AJ98" s="15"/>
      <c r="AK98" s="15"/>
      <c r="AL98" s="16">
        <f t="shared" si="6"/>
        <v>20000</v>
      </c>
      <c r="AM98" s="42">
        <v>23082</v>
      </c>
      <c r="AN98" s="18"/>
      <c r="AO98" s="18" t="s">
        <v>2660</v>
      </c>
      <c r="AP98" s="18" t="s">
        <v>2660</v>
      </c>
      <c r="AQ98" s="18" t="s">
        <v>2660</v>
      </c>
      <c r="AR98" s="15">
        <v>20000</v>
      </c>
      <c r="AS98" s="18" t="s">
        <v>2395</v>
      </c>
      <c r="AT98" s="18"/>
    </row>
    <row r="99" spans="1:46" s="23" customFormat="1" ht="72" x14ac:dyDescent="0.2">
      <c r="A99" s="19" t="s">
        <v>23</v>
      </c>
      <c r="B99" s="19" t="s">
        <v>277</v>
      </c>
      <c r="C99" s="19" t="s">
        <v>276</v>
      </c>
      <c r="D99" s="19" t="s">
        <v>11</v>
      </c>
      <c r="E99" s="19" t="s">
        <v>310</v>
      </c>
      <c r="F99" s="28" t="s">
        <v>1671</v>
      </c>
      <c r="G99" s="19" t="s">
        <v>384</v>
      </c>
      <c r="H99" s="18" t="s">
        <v>269</v>
      </c>
      <c r="I99" s="18" t="s">
        <v>271</v>
      </c>
      <c r="J99" s="17">
        <v>28000</v>
      </c>
      <c r="K99" s="18"/>
      <c r="L99" s="18"/>
      <c r="M99" s="35" t="s">
        <v>137</v>
      </c>
      <c r="N99" s="19"/>
      <c r="O99" s="18" t="s">
        <v>2586</v>
      </c>
      <c r="P99" s="36" t="s">
        <v>2587</v>
      </c>
      <c r="Q99" s="18" t="s">
        <v>1220</v>
      </c>
      <c r="R99" s="18" t="s">
        <v>1190</v>
      </c>
      <c r="S99" s="18" t="s">
        <v>60</v>
      </c>
      <c r="T99" s="18" t="s">
        <v>1225</v>
      </c>
      <c r="U99" s="18" t="s">
        <v>1226</v>
      </c>
      <c r="V99" s="36" t="s">
        <v>2588</v>
      </c>
      <c r="W99" s="17">
        <v>28000</v>
      </c>
      <c r="X99" s="18" t="s">
        <v>1182</v>
      </c>
      <c r="Y99" s="36" t="s">
        <v>2589</v>
      </c>
      <c r="Z99" s="17">
        <v>28000</v>
      </c>
      <c r="AA99" s="36" t="s">
        <v>2590</v>
      </c>
      <c r="AB99" s="19"/>
      <c r="AC99" s="19"/>
      <c r="AD99" s="19"/>
      <c r="AE99" s="19" t="s">
        <v>2591</v>
      </c>
      <c r="AF99" s="19" t="s">
        <v>3476</v>
      </c>
      <c r="AG99" s="19" t="s">
        <v>3467</v>
      </c>
      <c r="AH99" s="19" t="s">
        <v>1223</v>
      </c>
      <c r="AI99" s="19" t="s">
        <v>1570</v>
      </c>
      <c r="AJ99" s="15"/>
      <c r="AK99" s="15"/>
      <c r="AL99" s="16">
        <f t="shared" si="6"/>
        <v>28000</v>
      </c>
      <c r="AM99" s="42">
        <v>23082</v>
      </c>
      <c r="AN99" s="18"/>
      <c r="AO99" s="18" t="s">
        <v>2660</v>
      </c>
      <c r="AP99" s="18" t="s">
        <v>2660</v>
      </c>
      <c r="AQ99" s="18" t="s">
        <v>2660</v>
      </c>
      <c r="AR99" s="15">
        <v>28000</v>
      </c>
      <c r="AS99" s="18" t="s">
        <v>2395</v>
      </c>
      <c r="AT99" s="18"/>
    </row>
    <row r="100" spans="1:46" s="23" customFormat="1" ht="72" x14ac:dyDescent="0.2">
      <c r="A100" s="19" t="s">
        <v>23</v>
      </c>
      <c r="B100" s="19" t="s">
        <v>277</v>
      </c>
      <c r="C100" s="19" t="s">
        <v>276</v>
      </c>
      <c r="D100" s="19" t="s">
        <v>11</v>
      </c>
      <c r="E100" s="19" t="s">
        <v>310</v>
      </c>
      <c r="F100" s="28" t="s">
        <v>1672</v>
      </c>
      <c r="G100" s="19" t="s">
        <v>385</v>
      </c>
      <c r="H100" s="18" t="s">
        <v>269</v>
      </c>
      <c r="I100" s="18" t="s">
        <v>271</v>
      </c>
      <c r="J100" s="17">
        <v>111800</v>
      </c>
      <c r="K100" s="18"/>
      <c r="L100" s="18"/>
      <c r="M100" s="35" t="s">
        <v>137</v>
      </c>
      <c r="N100" s="19"/>
      <c r="O100" s="18" t="s">
        <v>2592</v>
      </c>
      <c r="P100" s="36" t="s">
        <v>2587</v>
      </c>
      <c r="Q100" s="18" t="s">
        <v>1227</v>
      </c>
      <c r="R100" s="18" t="s">
        <v>1190</v>
      </c>
      <c r="S100" s="18" t="s">
        <v>60</v>
      </c>
      <c r="T100" s="18"/>
      <c r="U100" s="18"/>
      <c r="V100" s="131" t="s">
        <v>2593</v>
      </c>
      <c r="W100" s="17">
        <v>111800</v>
      </c>
      <c r="X100" s="18" t="s">
        <v>1182</v>
      </c>
      <c r="Y100" s="36" t="s">
        <v>2589</v>
      </c>
      <c r="Z100" s="17">
        <v>111800</v>
      </c>
      <c r="AA100" s="36" t="s">
        <v>2594</v>
      </c>
      <c r="AB100" s="19"/>
      <c r="AC100" s="19"/>
      <c r="AD100" s="19"/>
      <c r="AE100" s="19" t="s">
        <v>2595</v>
      </c>
      <c r="AF100" s="19" t="s">
        <v>3476</v>
      </c>
      <c r="AG100" s="19" t="s">
        <v>3467</v>
      </c>
      <c r="AH100" s="19" t="s">
        <v>1223</v>
      </c>
      <c r="AI100" s="19" t="s">
        <v>1570</v>
      </c>
      <c r="AJ100" s="15"/>
      <c r="AK100" s="15"/>
      <c r="AL100" s="16">
        <f t="shared" si="6"/>
        <v>111800</v>
      </c>
      <c r="AM100" s="42">
        <v>23082</v>
      </c>
      <c r="AN100" s="18" t="s">
        <v>2660</v>
      </c>
      <c r="AO100" s="18" t="s">
        <v>2660</v>
      </c>
      <c r="AP100" s="18" t="s">
        <v>2660</v>
      </c>
      <c r="AQ100" s="18" t="s">
        <v>2660</v>
      </c>
      <c r="AR100" s="15">
        <v>111800</v>
      </c>
      <c r="AS100" s="18" t="s">
        <v>2395</v>
      </c>
      <c r="AT100" s="18"/>
    </row>
    <row r="101" spans="1:46" s="23" customFormat="1" ht="144" x14ac:dyDescent="0.2">
      <c r="A101" s="19" t="s">
        <v>23</v>
      </c>
      <c r="B101" s="19" t="s">
        <v>277</v>
      </c>
      <c r="C101" s="19" t="s">
        <v>276</v>
      </c>
      <c r="D101" s="19" t="s">
        <v>11</v>
      </c>
      <c r="E101" s="19" t="s">
        <v>310</v>
      </c>
      <c r="F101" s="28" t="s">
        <v>1673</v>
      </c>
      <c r="G101" s="19" t="s">
        <v>386</v>
      </c>
      <c r="H101" s="18" t="s">
        <v>387</v>
      </c>
      <c r="I101" s="18" t="s">
        <v>271</v>
      </c>
      <c r="J101" s="17">
        <v>409600</v>
      </c>
      <c r="K101" s="18"/>
      <c r="L101" s="18"/>
      <c r="M101" s="35" t="s">
        <v>137</v>
      </c>
      <c r="N101" s="19"/>
      <c r="O101" s="36"/>
      <c r="P101" s="36"/>
      <c r="Q101" s="18" t="s">
        <v>1228</v>
      </c>
      <c r="R101" s="18" t="s">
        <v>12</v>
      </c>
      <c r="S101" s="18" t="s">
        <v>81</v>
      </c>
      <c r="T101" s="18" t="s">
        <v>1229</v>
      </c>
      <c r="U101" s="18" t="s">
        <v>1230</v>
      </c>
      <c r="V101" s="36"/>
      <c r="W101" s="17">
        <v>408312</v>
      </c>
      <c r="X101" s="18" t="s">
        <v>1182</v>
      </c>
      <c r="Y101" s="36"/>
      <c r="Z101" s="17">
        <v>408312</v>
      </c>
      <c r="AA101" s="36"/>
      <c r="AB101" s="19"/>
      <c r="AC101" s="19"/>
      <c r="AD101" s="19"/>
      <c r="AE101" s="19" t="s">
        <v>2596</v>
      </c>
      <c r="AF101" s="19" t="s">
        <v>3470</v>
      </c>
      <c r="AG101" s="19" t="s">
        <v>3467</v>
      </c>
      <c r="AH101" s="19" t="s">
        <v>1223</v>
      </c>
      <c r="AI101" s="19" t="s">
        <v>1570</v>
      </c>
      <c r="AJ101" s="15"/>
      <c r="AK101" s="15"/>
      <c r="AL101" s="16">
        <f t="shared" si="6"/>
        <v>409600</v>
      </c>
      <c r="AM101" s="18" t="s">
        <v>2660</v>
      </c>
      <c r="AN101" s="18" t="s">
        <v>2660</v>
      </c>
      <c r="AO101" s="18" t="s">
        <v>2660</v>
      </c>
      <c r="AP101" s="18" t="s">
        <v>2660</v>
      </c>
      <c r="AQ101" s="18" t="s">
        <v>2660</v>
      </c>
      <c r="AR101" s="15">
        <v>408312</v>
      </c>
      <c r="AS101" s="46" t="s">
        <v>2661</v>
      </c>
      <c r="AT101" s="18"/>
    </row>
    <row r="102" spans="1:46" s="23" customFormat="1" ht="72" x14ac:dyDescent="0.2">
      <c r="A102" s="19" t="s">
        <v>23</v>
      </c>
      <c r="B102" s="19" t="s">
        <v>277</v>
      </c>
      <c r="C102" s="19" t="s">
        <v>276</v>
      </c>
      <c r="D102" s="19" t="s">
        <v>11</v>
      </c>
      <c r="E102" s="19" t="s">
        <v>310</v>
      </c>
      <c r="F102" s="28" t="s">
        <v>1674</v>
      </c>
      <c r="G102" s="19" t="s">
        <v>388</v>
      </c>
      <c r="H102" s="18" t="s">
        <v>319</v>
      </c>
      <c r="I102" s="18" t="s">
        <v>274</v>
      </c>
      <c r="J102" s="17">
        <v>46000</v>
      </c>
      <c r="K102" s="18"/>
      <c r="L102" s="18"/>
      <c r="M102" s="35" t="s">
        <v>137</v>
      </c>
      <c r="N102" s="19"/>
      <c r="O102" s="36" t="s">
        <v>2597</v>
      </c>
      <c r="P102" s="36" t="s">
        <v>2598</v>
      </c>
      <c r="Q102" s="18" t="s">
        <v>1231</v>
      </c>
      <c r="R102" s="18" t="s">
        <v>1190</v>
      </c>
      <c r="S102" s="18" t="s">
        <v>60</v>
      </c>
      <c r="T102" s="18"/>
      <c r="U102" s="18"/>
      <c r="V102" s="36" t="s">
        <v>2599</v>
      </c>
      <c r="W102" s="17">
        <v>46000</v>
      </c>
      <c r="X102" s="18" t="s">
        <v>1182</v>
      </c>
      <c r="Y102" s="36" t="s">
        <v>2600</v>
      </c>
      <c r="Z102" s="17">
        <v>46000</v>
      </c>
      <c r="AA102" s="36"/>
      <c r="AB102" s="19"/>
      <c r="AC102" s="19"/>
      <c r="AD102" s="19"/>
      <c r="AE102" s="19" t="s">
        <v>1223</v>
      </c>
      <c r="AF102" s="19" t="s">
        <v>3470</v>
      </c>
      <c r="AG102" s="19" t="s">
        <v>3467</v>
      </c>
      <c r="AH102" s="19" t="s">
        <v>1223</v>
      </c>
      <c r="AI102" s="19" t="s">
        <v>1570</v>
      </c>
      <c r="AJ102" s="15"/>
      <c r="AK102" s="15"/>
      <c r="AL102" s="16">
        <f t="shared" si="6"/>
        <v>46000</v>
      </c>
      <c r="AM102" s="42">
        <v>23102</v>
      </c>
      <c r="AN102" s="18" t="s">
        <v>2660</v>
      </c>
      <c r="AO102" s="18" t="s">
        <v>2662</v>
      </c>
      <c r="AP102" s="18" t="s">
        <v>2662</v>
      </c>
      <c r="AQ102" s="18" t="s">
        <v>2662</v>
      </c>
      <c r="AR102" s="15">
        <v>46000</v>
      </c>
      <c r="AS102" s="18" t="s">
        <v>2395</v>
      </c>
      <c r="AT102" s="18"/>
    </row>
    <row r="103" spans="1:46" s="23" customFormat="1" ht="72" x14ac:dyDescent="0.2">
      <c r="A103" s="19" t="s">
        <v>23</v>
      </c>
      <c r="B103" s="19" t="s">
        <v>277</v>
      </c>
      <c r="C103" s="19" t="s">
        <v>276</v>
      </c>
      <c r="D103" s="19" t="s">
        <v>11</v>
      </c>
      <c r="E103" s="19" t="s">
        <v>310</v>
      </c>
      <c r="F103" s="28" t="s">
        <v>1675</v>
      </c>
      <c r="G103" s="19" t="s">
        <v>389</v>
      </c>
      <c r="H103" s="18" t="s">
        <v>270</v>
      </c>
      <c r="I103" s="18" t="s">
        <v>274</v>
      </c>
      <c r="J103" s="17">
        <v>58000</v>
      </c>
      <c r="K103" s="18"/>
      <c r="L103" s="18"/>
      <c r="M103" s="35" t="s">
        <v>137</v>
      </c>
      <c r="N103" s="19"/>
      <c r="O103" s="36" t="s">
        <v>2601</v>
      </c>
      <c r="P103" s="36" t="s">
        <v>2598</v>
      </c>
      <c r="Q103" s="18" t="s">
        <v>1231</v>
      </c>
      <c r="R103" s="18" t="s">
        <v>1190</v>
      </c>
      <c r="S103" s="18" t="s">
        <v>60</v>
      </c>
      <c r="T103" s="18"/>
      <c r="U103" s="18"/>
      <c r="V103" s="36" t="s">
        <v>2599</v>
      </c>
      <c r="W103" s="17">
        <v>58000</v>
      </c>
      <c r="X103" s="18" t="s">
        <v>1182</v>
      </c>
      <c r="Y103" s="36" t="s">
        <v>2600</v>
      </c>
      <c r="Z103" s="17">
        <v>58000</v>
      </c>
      <c r="AA103" s="36"/>
      <c r="AB103" s="19"/>
      <c r="AC103" s="19"/>
      <c r="AD103" s="19"/>
      <c r="AE103" s="19" t="s">
        <v>1223</v>
      </c>
      <c r="AF103" s="19" t="s">
        <v>3470</v>
      </c>
      <c r="AG103" s="19" t="s">
        <v>3467</v>
      </c>
      <c r="AH103" s="19" t="s">
        <v>1223</v>
      </c>
      <c r="AI103" s="19" t="s">
        <v>1570</v>
      </c>
      <c r="AJ103" s="15"/>
      <c r="AK103" s="15"/>
      <c r="AL103" s="16">
        <f t="shared" si="6"/>
        <v>58000</v>
      </c>
      <c r="AM103" s="42">
        <v>23102</v>
      </c>
      <c r="AN103" s="18" t="s">
        <v>2660</v>
      </c>
      <c r="AO103" s="18" t="s">
        <v>2662</v>
      </c>
      <c r="AP103" s="18" t="s">
        <v>2662</v>
      </c>
      <c r="AQ103" s="18" t="s">
        <v>2662</v>
      </c>
      <c r="AR103" s="15">
        <v>58000</v>
      </c>
      <c r="AS103" s="18" t="s">
        <v>2395</v>
      </c>
      <c r="AT103" s="18"/>
    </row>
    <row r="104" spans="1:46" s="23" customFormat="1" ht="72" x14ac:dyDescent="0.2">
      <c r="A104" s="19" t="s">
        <v>23</v>
      </c>
      <c r="B104" s="19" t="s">
        <v>277</v>
      </c>
      <c r="C104" s="19" t="s">
        <v>276</v>
      </c>
      <c r="D104" s="19" t="s">
        <v>11</v>
      </c>
      <c r="E104" s="19" t="s">
        <v>310</v>
      </c>
      <c r="F104" s="28" t="s">
        <v>1676</v>
      </c>
      <c r="G104" s="19" t="s">
        <v>390</v>
      </c>
      <c r="H104" s="18" t="s">
        <v>269</v>
      </c>
      <c r="I104" s="18" t="s">
        <v>273</v>
      </c>
      <c r="J104" s="17">
        <v>15000</v>
      </c>
      <c r="K104" s="18"/>
      <c r="L104" s="18"/>
      <c r="M104" s="35" t="s">
        <v>137</v>
      </c>
      <c r="N104" s="19"/>
      <c r="O104" s="18" t="s">
        <v>2602</v>
      </c>
      <c r="P104" s="36" t="s">
        <v>2603</v>
      </c>
      <c r="Q104" s="18" t="s">
        <v>1231</v>
      </c>
      <c r="R104" s="18" t="s">
        <v>1190</v>
      </c>
      <c r="S104" s="18" t="s">
        <v>60</v>
      </c>
      <c r="T104" s="18"/>
      <c r="U104" s="18"/>
      <c r="V104" s="36" t="s">
        <v>2604</v>
      </c>
      <c r="W104" s="17">
        <v>14200</v>
      </c>
      <c r="X104" s="18" t="s">
        <v>1182</v>
      </c>
      <c r="Y104" s="36" t="s">
        <v>2605</v>
      </c>
      <c r="Z104" s="17">
        <v>14200</v>
      </c>
      <c r="AA104" s="36"/>
      <c r="AB104" s="19"/>
      <c r="AC104" s="19"/>
      <c r="AD104" s="19"/>
      <c r="AE104" s="19" t="s">
        <v>2606</v>
      </c>
      <c r="AF104" s="19" t="s">
        <v>3476</v>
      </c>
      <c r="AG104" s="19" t="s">
        <v>3467</v>
      </c>
      <c r="AH104" s="19" t="s">
        <v>1223</v>
      </c>
      <c r="AI104" s="19" t="s">
        <v>1570</v>
      </c>
      <c r="AJ104" s="15"/>
      <c r="AK104" s="15"/>
      <c r="AL104" s="16">
        <f t="shared" si="6"/>
        <v>15000</v>
      </c>
      <c r="AM104" s="42">
        <v>23083</v>
      </c>
      <c r="AN104" s="18" t="s">
        <v>2663</v>
      </c>
      <c r="AO104" s="18" t="s">
        <v>2660</v>
      </c>
      <c r="AP104" s="18" t="s">
        <v>2660</v>
      </c>
      <c r="AQ104" s="18" t="s">
        <v>2660</v>
      </c>
      <c r="AR104" s="15">
        <v>14200</v>
      </c>
      <c r="AS104" s="46" t="s">
        <v>2664</v>
      </c>
      <c r="AT104" s="18"/>
    </row>
    <row r="105" spans="1:46" s="23" customFormat="1" ht="72" x14ac:dyDescent="0.2">
      <c r="A105" s="19" t="s">
        <v>23</v>
      </c>
      <c r="B105" s="19" t="s">
        <v>277</v>
      </c>
      <c r="C105" s="19" t="s">
        <v>276</v>
      </c>
      <c r="D105" s="19" t="s">
        <v>11</v>
      </c>
      <c r="E105" s="19" t="s">
        <v>310</v>
      </c>
      <c r="F105" s="28" t="s">
        <v>1677</v>
      </c>
      <c r="G105" s="19" t="s">
        <v>391</v>
      </c>
      <c r="H105" s="18" t="s">
        <v>291</v>
      </c>
      <c r="I105" s="18" t="s">
        <v>273</v>
      </c>
      <c r="J105" s="17">
        <v>181500</v>
      </c>
      <c r="K105" s="18"/>
      <c r="L105" s="18"/>
      <c r="M105" s="35" t="s">
        <v>137</v>
      </c>
      <c r="N105" s="19"/>
      <c r="O105" s="36" t="s">
        <v>2597</v>
      </c>
      <c r="P105" s="36" t="s">
        <v>2598</v>
      </c>
      <c r="Q105" s="18" t="s">
        <v>1231</v>
      </c>
      <c r="R105" s="18" t="s">
        <v>1190</v>
      </c>
      <c r="S105" s="18" t="s">
        <v>60</v>
      </c>
      <c r="T105" s="18"/>
      <c r="U105" s="18"/>
      <c r="V105" s="36" t="s">
        <v>2599</v>
      </c>
      <c r="W105" s="17">
        <v>173019</v>
      </c>
      <c r="X105" s="18" t="s">
        <v>1182</v>
      </c>
      <c r="Y105" s="36" t="s">
        <v>2600</v>
      </c>
      <c r="Z105" s="17">
        <v>173019</v>
      </c>
      <c r="AA105" s="36"/>
      <c r="AB105" s="19"/>
      <c r="AC105" s="19"/>
      <c r="AD105" s="19"/>
      <c r="AE105" s="19" t="s">
        <v>1223</v>
      </c>
      <c r="AF105" s="19" t="s">
        <v>3470</v>
      </c>
      <c r="AG105" s="19" t="s">
        <v>3467</v>
      </c>
      <c r="AH105" s="19" t="s">
        <v>1223</v>
      </c>
      <c r="AI105" s="19" t="s">
        <v>1570</v>
      </c>
      <c r="AJ105" s="15"/>
      <c r="AK105" s="15"/>
      <c r="AL105" s="16">
        <f t="shared" si="6"/>
        <v>181500</v>
      </c>
      <c r="AM105" s="42">
        <v>23102</v>
      </c>
      <c r="AN105" s="18" t="s">
        <v>2660</v>
      </c>
      <c r="AO105" s="18" t="s">
        <v>2662</v>
      </c>
      <c r="AP105" s="18" t="s">
        <v>2662</v>
      </c>
      <c r="AQ105" s="18" t="s">
        <v>2662</v>
      </c>
      <c r="AR105" s="15">
        <v>173019</v>
      </c>
      <c r="AS105" s="134" t="s">
        <v>2665</v>
      </c>
      <c r="AT105" s="18"/>
    </row>
    <row r="106" spans="1:46" s="23" customFormat="1" ht="72" x14ac:dyDescent="0.2">
      <c r="A106" s="19" t="s">
        <v>23</v>
      </c>
      <c r="B106" s="19" t="s">
        <v>277</v>
      </c>
      <c r="C106" s="19" t="s">
        <v>276</v>
      </c>
      <c r="D106" s="19" t="s">
        <v>11</v>
      </c>
      <c r="E106" s="19" t="s">
        <v>310</v>
      </c>
      <c r="F106" s="28" t="s">
        <v>1678</v>
      </c>
      <c r="G106" s="19" t="s">
        <v>392</v>
      </c>
      <c r="H106" s="18" t="s">
        <v>269</v>
      </c>
      <c r="I106" s="18" t="s">
        <v>273</v>
      </c>
      <c r="J106" s="17">
        <v>19800</v>
      </c>
      <c r="K106" s="18"/>
      <c r="L106" s="18"/>
      <c r="M106" s="35" t="s">
        <v>137</v>
      </c>
      <c r="N106" s="19"/>
      <c r="O106" s="36" t="s">
        <v>2597</v>
      </c>
      <c r="P106" s="36" t="s">
        <v>2598</v>
      </c>
      <c r="Q106" s="18" t="s">
        <v>1231</v>
      </c>
      <c r="R106" s="18" t="s">
        <v>1190</v>
      </c>
      <c r="S106" s="18" t="s">
        <v>60</v>
      </c>
      <c r="T106" s="18"/>
      <c r="U106" s="18"/>
      <c r="V106" s="36" t="s">
        <v>2599</v>
      </c>
      <c r="W106" s="17">
        <v>19800</v>
      </c>
      <c r="X106" s="18" t="s">
        <v>1182</v>
      </c>
      <c r="Y106" s="36" t="s">
        <v>2600</v>
      </c>
      <c r="Z106" s="17">
        <v>19800</v>
      </c>
      <c r="AA106" s="36"/>
      <c r="AB106" s="19"/>
      <c r="AC106" s="19"/>
      <c r="AD106" s="19"/>
      <c r="AE106" s="19" t="s">
        <v>1223</v>
      </c>
      <c r="AF106" s="19" t="s">
        <v>3470</v>
      </c>
      <c r="AG106" s="19" t="s">
        <v>3467</v>
      </c>
      <c r="AH106" s="19" t="s">
        <v>1223</v>
      </c>
      <c r="AI106" s="19" t="s">
        <v>1570</v>
      </c>
      <c r="AJ106" s="15"/>
      <c r="AK106" s="15"/>
      <c r="AL106" s="16">
        <f t="shared" si="6"/>
        <v>19800</v>
      </c>
      <c r="AM106" s="42">
        <v>23102</v>
      </c>
      <c r="AN106" s="18" t="s">
        <v>2660</v>
      </c>
      <c r="AO106" s="18" t="s">
        <v>2662</v>
      </c>
      <c r="AP106" s="18" t="s">
        <v>2662</v>
      </c>
      <c r="AQ106" s="18" t="s">
        <v>2662</v>
      </c>
      <c r="AR106" s="15">
        <v>19800</v>
      </c>
      <c r="AS106" s="18" t="s">
        <v>2395</v>
      </c>
      <c r="AT106" s="18"/>
    </row>
    <row r="107" spans="1:46" s="23" customFormat="1" ht="72" x14ac:dyDescent="0.2">
      <c r="A107" s="19" t="s">
        <v>23</v>
      </c>
      <c r="B107" s="19" t="s">
        <v>277</v>
      </c>
      <c r="C107" s="19" t="s">
        <v>276</v>
      </c>
      <c r="D107" s="19" t="s">
        <v>11</v>
      </c>
      <c r="E107" s="19" t="s">
        <v>310</v>
      </c>
      <c r="F107" s="28" t="s">
        <v>1679</v>
      </c>
      <c r="G107" s="19" t="s">
        <v>393</v>
      </c>
      <c r="H107" s="18" t="s">
        <v>319</v>
      </c>
      <c r="I107" s="18" t="s">
        <v>273</v>
      </c>
      <c r="J107" s="17">
        <v>60000</v>
      </c>
      <c r="K107" s="18"/>
      <c r="L107" s="18"/>
      <c r="M107" s="35" t="s">
        <v>137</v>
      </c>
      <c r="N107" s="19"/>
      <c r="O107" s="36" t="s">
        <v>2597</v>
      </c>
      <c r="P107" s="36" t="s">
        <v>2598</v>
      </c>
      <c r="Q107" s="18" t="s">
        <v>1231</v>
      </c>
      <c r="R107" s="18" t="s">
        <v>1190</v>
      </c>
      <c r="S107" s="18" t="s">
        <v>60</v>
      </c>
      <c r="T107" s="18"/>
      <c r="U107" s="18"/>
      <c r="V107" s="36" t="s">
        <v>2599</v>
      </c>
      <c r="W107" s="17">
        <v>38800</v>
      </c>
      <c r="X107" s="18" t="s">
        <v>1182</v>
      </c>
      <c r="Y107" s="36" t="s">
        <v>2600</v>
      </c>
      <c r="Z107" s="17">
        <v>38800</v>
      </c>
      <c r="AA107" s="36"/>
      <c r="AB107" s="19"/>
      <c r="AC107" s="19"/>
      <c r="AD107" s="19"/>
      <c r="AE107" s="19" t="s">
        <v>1223</v>
      </c>
      <c r="AF107" s="19" t="s">
        <v>3470</v>
      </c>
      <c r="AG107" s="19" t="s">
        <v>3467</v>
      </c>
      <c r="AH107" s="19" t="s">
        <v>1223</v>
      </c>
      <c r="AI107" s="19" t="s">
        <v>1570</v>
      </c>
      <c r="AJ107" s="15"/>
      <c r="AK107" s="15"/>
      <c r="AL107" s="16">
        <f t="shared" si="6"/>
        <v>60000</v>
      </c>
      <c r="AM107" s="42">
        <v>23102</v>
      </c>
      <c r="AN107" s="18" t="s">
        <v>2660</v>
      </c>
      <c r="AO107" s="18" t="s">
        <v>2662</v>
      </c>
      <c r="AP107" s="18" t="s">
        <v>2662</v>
      </c>
      <c r="AQ107" s="18" t="s">
        <v>2662</v>
      </c>
      <c r="AR107" s="15">
        <v>38800</v>
      </c>
      <c r="AS107" s="46" t="s">
        <v>2666</v>
      </c>
      <c r="AT107" s="18"/>
    </row>
    <row r="108" spans="1:46" s="23" customFormat="1" ht="72" x14ac:dyDescent="0.2">
      <c r="A108" s="19" t="s">
        <v>23</v>
      </c>
      <c r="B108" s="19" t="s">
        <v>277</v>
      </c>
      <c r="C108" s="19" t="s">
        <v>276</v>
      </c>
      <c r="D108" s="19" t="s">
        <v>11</v>
      </c>
      <c r="E108" s="19" t="s">
        <v>310</v>
      </c>
      <c r="F108" s="28" t="s">
        <v>1680</v>
      </c>
      <c r="G108" s="19" t="s">
        <v>394</v>
      </c>
      <c r="H108" s="18" t="s">
        <v>319</v>
      </c>
      <c r="I108" s="18" t="s">
        <v>273</v>
      </c>
      <c r="J108" s="17">
        <v>32000</v>
      </c>
      <c r="K108" s="18"/>
      <c r="L108" s="18"/>
      <c r="M108" s="35" t="s">
        <v>137</v>
      </c>
      <c r="N108" s="19"/>
      <c r="O108" s="18" t="s">
        <v>2602</v>
      </c>
      <c r="P108" s="36" t="s">
        <v>2603</v>
      </c>
      <c r="Q108" s="18" t="s">
        <v>1231</v>
      </c>
      <c r="R108" s="18" t="s">
        <v>1190</v>
      </c>
      <c r="S108" s="18" t="s">
        <v>60</v>
      </c>
      <c r="T108" s="18"/>
      <c r="U108" s="18"/>
      <c r="V108" s="36" t="s">
        <v>2604</v>
      </c>
      <c r="W108" s="17">
        <v>30800</v>
      </c>
      <c r="X108" s="18" t="s">
        <v>1182</v>
      </c>
      <c r="Y108" s="36" t="s">
        <v>2605</v>
      </c>
      <c r="Z108" s="17">
        <v>30800</v>
      </c>
      <c r="AA108" s="36"/>
      <c r="AB108" s="19"/>
      <c r="AC108" s="19"/>
      <c r="AD108" s="19"/>
      <c r="AE108" s="19" t="s">
        <v>2606</v>
      </c>
      <c r="AF108" s="19" t="s">
        <v>3476</v>
      </c>
      <c r="AG108" s="19" t="s">
        <v>3467</v>
      </c>
      <c r="AH108" s="19" t="s">
        <v>1223</v>
      </c>
      <c r="AI108" s="19" t="s">
        <v>1570</v>
      </c>
      <c r="AJ108" s="15"/>
      <c r="AK108" s="15"/>
      <c r="AL108" s="16">
        <f t="shared" si="6"/>
        <v>32000</v>
      </c>
      <c r="AM108" s="42">
        <v>23083</v>
      </c>
      <c r="AN108" s="18" t="s">
        <v>2660</v>
      </c>
      <c r="AO108" s="18" t="s">
        <v>2660</v>
      </c>
      <c r="AP108" s="18" t="s">
        <v>2660</v>
      </c>
      <c r="AQ108" s="18" t="s">
        <v>2660</v>
      </c>
      <c r="AR108" s="15">
        <v>30800</v>
      </c>
      <c r="AS108" s="15">
        <v>1200</v>
      </c>
      <c r="AT108" s="18"/>
    </row>
    <row r="109" spans="1:46" s="23" customFormat="1" ht="72" x14ac:dyDescent="0.2">
      <c r="A109" s="19" t="s">
        <v>23</v>
      </c>
      <c r="B109" s="19" t="s">
        <v>277</v>
      </c>
      <c r="C109" s="19" t="s">
        <v>276</v>
      </c>
      <c r="D109" s="19" t="s">
        <v>11</v>
      </c>
      <c r="E109" s="19" t="s">
        <v>310</v>
      </c>
      <c r="F109" s="28" t="s">
        <v>1681</v>
      </c>
      <c r="G109" s="19" t="s">
        <v>395</v>
      </c>
      <c r="H109" s="18" t="s">
        <v>270</v>
      </c>
      <c r="I109" s="18" t="s">
        <v>273</v>
      </c>
      <c r="J109" s="17">
        <v>53500</v>
      </c>
      <c r="K109" s="18"/>
      <c r="L109" s="18"/>
      <c r="M109" s="35" t="s">
        <v>137</v>
      </c>
      <c r="N109" s="19"/>
      <c r="O109" s="36" t="s">
        <v>2597</v>
      </c>
      <c r="P109" s="36" t="s">
        <v>2598</v>
      </c>
      <c r="Q109" s="18" t="s">
        <v>1231</v>
      </c>
      <c r="R109" s="18" t="s">
        <v>1190</v>
      </c>
      <c r="S109" s="18" t="s">
        <v>60</v>
      </c>
      <c r="T109" s="18"/>
      <c r="U109" s="18"/>
      <c r="V109" s="36" t="s">
        <v>2599</v>
      </c>
      <c r="W109" s="17">
        <v>53500</v>
      </c>
      <c r="X109" s="18" t="s">
        <v>1182</v>
      </c>
      <c r="Y109" s="36" t="s">
        <v>2600</v>
      </c>
      <c r="Z109" s="17">
        <v>53500</v>
      </c>
      <c r="AA109" s="36"/>
      <c r="AB109" s="19"/>
      <c r="AC109" s="19"/>
      <c r="AD109" s="19"/>
      <c r="AE109" s="19" t="s">
        <v>1223</v>
      </c>
      <c r="AF109" s="19" t="s">
        <v>3470</v>
      </c>
      <c r="AG109" s="19" t="s">
        <v>3467</v>
      </c>
      <c r="AH109" s="19" t="s">
        <v>1223</v>
      </c>
      <c r="AI109" s="19" t="s">
        <v>1570</v>
      </c>
      <c r="AJ109" s="15"/>
      <c r="AK109" s="15"/>
      <c r="AL109" s="16">
        <f t="shared" si="6"/>
        <v>53500</v>
      </c>
      <c r="AM109" s="42">
        <v>23102</v>
      </c>
      <c r="AN109" s="18" t="s">
        <v>2660</v>
      </c>
      <c r="AO109" s="18" t="s">
        <v>2662</v>
      </c>
      <c r="AP109" s="18" t="s">
        <v>2662</v>
      </c>
      <c r="AQ109" s="18" t="s">
        <v>2662</v>
      </c>
      <c r="AR109" s="15">
        <v>53500</v>
      </c>
      <c r="AS109" s="18" t="s">
        <v>2395</v>
      </c>
      <c r="AT109" s="18"/>
    </row>
    <row r="110" spans="1:46" s="23" customFormat="1" ht="90" x14ac:dyDescent="0.2">
      <c r="A110" s="19" t="s">
        <v>23</v>
      </c>
      <c r="B110" s="19" t="s">
        <v>277</v>
      </c>
      <c r="C110" s="19" t="s">
        <v>276</v>
      </c>
      <c r="D110" s="19" t="s">
        <v>11</v>
      </c>
      <c r="E110" s="19" t="s">
        <v>310</v>
      </c>
      <c r="F110" s="28" t="s">
        <v>1682</v>
      </c>
      <c r="G110" s="19" t="s">
        <v>396</v>
      </c>
      <c r="H110" s="18" t="s">
        <v>270</v>
      </c>
      <c r="I110" s="18" t="s">
        <v>397</v>
      </c>
      <c r="J110" s="17">
        <v>52500</v>
      </c>
      <c r="K110" s="18"/>
      <c r="L110" s="18"/>
      <c r="M110" s="35" t="s">
        <v>137</v>
      </c>
      <c r="N110" s="19"/>
      <c r="O110" s="36" t="s">
        <v>2607</v>
      </c>
      <c r="P110" s="36" t="s">
        <v>2603</v>
      </c>
      <c r="Q110" s="18" t="s">
        <v>1232</v>
      </c>
      <c r="R110" s="18" t="s">
        <v>12</v>
      </c>
      <c r="S110" s="18" t="s">
        <v>116</v>
      </c>
      <c r="T110" s="18"/>
      <c r="U110" s="18"/>
      <c r="V110" s="36" t="s">
        <v>2608</v>
      </c>
      <c r="W110" s="17">
        <v>52430</v>
      </c>
      <c r="X110" s="18" t="s">
        <v>1182</v>
      </c>
      <c r="Y110" s="36" t="s">
        <v>2609</v>
      </c>
      <c r="Z110" s="17">
        <v>52430</v>
      </c>
      <c r="AA110" s="36" t="s">
        <v>2610</v>
      </c>
      <c r="AB110" s="19"/>
      <c r="AC110" s="19"/>
      <c r="AD110" s="19"/>
      <c r="AE110" s="19" t="s">
        <v>2595</v>
      </c>
      <c r="AF110" s="19" t="s">
        <v>3476</v>
      </c>
      <c r="AG110" s="19" t="s">
        <v>3467</v>
      </c>
      <c r="AH110" s="19" t="s">
        <v>1223</v>
      </c>
      <c r="AI110" s="19" t="s">
        <v>1570</v>
      </c>
      <c r="AJ110" s="15"/>
      <c r="AK110" s="15"/>
      <c r="AL110" s="16">
        <f t="shared" si="6"/>
        <v>52500</v>
      </c>
      <c r="AM110" s="42">
        <v>23083</v>
      </c>
      <c r="AN110" s="18" t="s">
        <v>2662</v>
      </c>
      <c r="AO110" s="18" t="s">
        <v>2662</v>
      </c>
      <c r="AP110" s="18" t="s">
        <v>2662</v>
      </c>
      <c r="AQ110" s="18" t="s">
        <v>2662</v>
      </c>
      <c r="AR110" s="15">
        <v>52430</v>
      </c>
      <c r="AS110" s="46" t="s">
        <v>2667</v>
      </c>
      <c r="AT110" s="18"/>
    </row>
    <row r="111" spans="1:46" s="23" customFormat="1" ht="72" x14ac:dyDescent="0.2">
      <c r="A111" s="19" t="s">
        <v>23</v>
      </c>
      <c r="B111" s="19" t="s">
        <v>277</v>
      </c>
      <c r="C111" s="19" t="s">
        <v>276</v>
      </c>
      <c r="D111" s="19" t="s">
        <v>11</v>
      </c>
      <c r="E111" s="19" t="s">
        <v>310</v>
      </c>
      <c r="F111" s="28" t="s">
        <v>1683</v>
      </c>
      <c r="G111" s="19" t="s">
        <v>398</v>
      </c>
      <c r="H111" s="18" t="s">
        <v>317</v>
      </c>
      <c r="I111" s="18" t="s">
        <v>273</v>
      </c>
      <c r="J111" s="17">
        <v>40000</v>
      </c>
      <c r="K111" s="18"/>
      <c r="L111" s="18"/>
      <c r="M111" s="35" t="s">
        <v>137</v>
      </c>
      <c r="N111" s="19"/>
      <c r="O111" s="18" t="s">
        <v>2602</v>
      </c>
      <c r="P111" s="36" t="s">
        <v>2603</v>
      </c>
      <c r="Q111" s="18" t="s">
        <v>1231</v>
      </c>
      <c r="R111" s="18" t="s">
        <v>1190</v>
      </c>
      <c r="S111" s="18" t="s">
        <v>60</v>
      </c>
      <c r="T111" s="18"/>
      <c r="U111" s="18"/>
      <c r="V111" s="36" t="s">
        <v>2604</v>
      </c>
      <c r="W111" s="17">
        <v>40000</v>
      </c>
      <c r="X111" s="18" t="s">
        <v>1182</v>
      </c>
      <c r="Y111" s="36" t="s">
        <v>2605</v>
      </c>
      <c r="Z111" s="17">
        <v>40000</v>
      </c>
      <c r="AA111" s="36"/>
      <c r="AB111" s="19"/>
      <c r="AC111" s="19"/>
      <c r="AD111" s="19"/>
      <c r="AE111" s="19" t="s">
        <v>2606</v>
      </c>
      <c r="AF111" s="19" t="s">
        <v>3476</v>
      </c>
      <c r="AG111" s="19" t="s">
        <v>3467</v>
      </c>
      <c r="AH111" s="19" t="s">
        <v>1223</v>
      </c>
      <c r="AI111" s="19" t="s">
        <v>1570</v>
      </c>
      <c r="AJ111" s="15"/>
      <c r="AK111" s="15"/>
      <c r="AL111" s="16">
        <f t="shared" si="6"/>
        <v>40000</v>
      </c>
      <c r="AM111" s="42">
        <v>23083</v>
      </c>
      <c r="AN111" s="18" t="s">
        <v>2660</v>
      </c>
      <c r="AO111" s="18" t="s">
        <v>2660</v>
      </c>
      <c r="AP111" s="18" t="s">
        <v>2660</v>
      </c>
      <c r="AQ111" s="18" t="s">
        <v>2660</v>
      </c>
      <c r="AR111" s="15">
        <v>40000</v>
      </c>
      <c r="AS111" s="18" t="s">
        <v>2395</v>
      </c>
      <c r="AT111" s="18"/>
    </row>
    <row r="112" spans="1:46" s="23" customFormat="1" ht="72" x14ac:dyDescent="0.2">
      <c r="A112" s="19" t="s">
        <v>23</v>
      </c>
      <c r="B112" s="19" t="s">
        <v>277</v>
      </c>
      <c r="C112" s="19" t="s">
        <v>276</v>
      </c>
      <c r="D112" s="19" t="s">
        <v>11</v>
      </c>
      <c r="E112" s="19" t="s">
        <v>310</v>
      </c>
      <c r="F112" s="28" t="s">
        <v>1684</v>
      </c>
      <c r="G112" s="19" t="s">
        <v>399</v>
      </c>
      <c r="H112" s="18" t="s">
        <v>269</v>
      </c>
      <c r="I112" s="18" t="s">
        <v>397</v>
      </c>
      <c r="J112" s="17">
        <v>40000</v>
      </c>
      <c r="K112" s="18"/>
      <c r="L112" s="18"/>
      <c r="M112" s="35" t="s">
        <v>137</v>
      </c>
      <c r="N112" s="32"/>
      <c r="O112" s="36" t="s">
        <v>2597</v>
      </c>
      <c r="P112" s="36" t="s">
        <v>2598</v>
      </c>
      <c r="Q112" s="18" t="s">
        <v>1231</v>
      </c>
      <c r="R112" s="18" t="s">
        <v>1190</v>
      </c>
      <c r="S112" s="18" t="s">
        <v>60</v>
      </c>
      <c r="T112" s="18"/>
      <c r="U112" s="18"/>
      <c r="V112" s="36" t="s">
        <v>2599</v>
      </c>
      <c r="W112" s="17">
        <v>39000</v>
      </c>
      <c r="X112" s="18" t="s">
        <v>1182</v>
      </c>
      <c r="Y112" s="36" t="s">
        <v>2600</v>
      </c>
      <c r="Z112" s="17">
        <v>39000</v>
      </c>
      <c r="AA112" s="36"/>
      <c r="AB112" s="18"/>
      <c r="AC112" s="18"/>
      <c r="AD112" s="17"/>
      <c r="AE112" s="19" t="s">
        <v>1223</v>
      </c>
      <c r="AF112" s="19" t="s">
        <v>3470</v>
      </c>
      <c r="AG112" s="19" t="s">
        <v>3467</v>
      </c>
      <c r="AH112" s="19" t="s">
        <v>1223</v>
      </c>
      <c r="AI112" s="19" t="s">
        <v>1570</v>
      </c>
      <c r="AJ112" s="15"/>
      <c r="AK112" s="15"/>
      <c r="AL112" s="16">
        <f t="shared" si="6"/>
        <v>40000</v>
      </c>
      <c r="AM112" s="42">
        <v>23102</v>
      </c>
      <c r="AN112" s="18" t="s">
        <v>2660</v>
      </c>
      <c r="AO112" s="18" t="s">
        <v>2662</v>
      </c>
      <c r="AP112" s="18" t="s">
        <v>2662</v>
      </c>
      <c r="AQ112" s="18" t="s">
        <v>2662</v>
      </c>
      <c r="AR112" s="15">
        <v>39000</v>
      </c>
      <c r="AS112" s="46" t="s">
        <v>2668</v>
      </c>
      <c r="AT112" s="18"/>
    </row>
    <row r="113" spans="1:46" s="23" customFormat="1" ht="72" x14ac:dyDescent="0.2">
      <c r="A113" s="19" t="s">
        <v>23</v>
      </c>
      <c r="B113" s="19" t="s">
        <v>277</v>
      </c>
      <c r="C113" s="19" t="s">
        <v>276</v>
      </c>
      <c r="D113" s="19" t="s">
        <v>11</v>
      </c>
      <c r="E113" s="19" t="s">
        <v>310</v>
      </c>
      <c r="F113" s="28" t="s">
        <v>1685</v>
      </c>
      <c r="G113" s="19" t="s">
        <v>400</v>
      </c>
      <c r="H113" s="18" t="s">
        <v>303</v>
      </c>
      <c r="I113" s="18" t="s">
        <v>274</v>
      </c>
      <c r="J113" s="17">
        <v>80000</v>
      </c>
      <c r="K113" s="18"/>
      <c r="L113" s="18"/>
      <c r="M113" s="35" t="s">
        <v>137</v>
      </c>
      <c r="N113" s="32"/>
      <c r="O113" s="36" t="s">
        <v>2601</v>
      </c>
      <c r="P113" s="36" t="s">
        <v>2598</v>
      </c>
      <c r="Q113" s="18" t="s">
        <v>1231</v>
      </c>
      <c r="R113" s="18" t="s">
        <v>1190</v>
      </c>
      <c r="S113" s="18" t="s">
        <v>60</v>
      </c>
      <c r="T113" s="18"/>
      <c r="U113" s="18"/>
      <c r="V113" s="36" t="s">
        <v>2599</v>
      </c>
      <c r="W113" s="17">
        <v>70000</v>
      </c>
      <c r="X113" s="18" t="s">
        <v>1182</v>
      </c>
      <c r="Y113" s="36" t="s">
        <v>2600</v>
      </c>
      <c r="Z113" s="17">
        <v>70000</v>
      </c>
      <c r="AA113" s="36"/>
      <c r="AB113" s="18"/>
      <c r="AC113" s="18"/>
      <c r="AD113" s="17"/>
      <c r="AE113" s="19" t="s">
        <v>1223</v>
      </c>
      <c r="AF113" s="19" t="s">
        <v>3470</v>
      </c>
      <c r="AG113" s="19" t="s">
        <v>3467</v>
      </c>
      <c r="AH113" s="19" t="s">
        <v>1223</v>
      </c>
      <c r="AI113" s="19" t="s">
        <v>1570</v>
      </c>
      <c r="AJ113" s="15"/>
      <c r="AK113" s="15"/>
      <c r="AL113" s="16">
        <f t="shared" si="6"/>
        <v>80000</v>
      </c>
      <c r="AM113" s="42">
        <v>23102</v>
      </c>
      <c r="AN113" s="18" t="s">
        <v>2660</v>
      </c>
      <c r="AO113" s="18" t="s">
        <v>2662</v>
      </c>
      <c r="AP113" s="18" t="s">
        <v>2662</v>
      </c>
      <c r="AQ113" s="18" t="s">
        <v>2662</v>
      </c>
      <c r="AR113" s="15">
        <v>70000</v>
      </c>
      <c r="AS113" s="46" t="s">
        <v>2669</v>
      </c>
      <c r="AT113" s="18"/>
    </row>
    <row r="114" spans="1:46" s="23" customFormat="1" ht="72" x14ac:dyDescent="0.2">
      <c r="A114" s="19" t="s">
        <v>23</v>
      </c>
      <c r="B114" s="19" t="s">
        <v>277</v>
      </c>
      <c r="C114" s="19" t="s">
        <v>276</v>
      </c>
      <c r="D114" s="19" t="s">
        <v>11</v>
      </c>
      <c r="E114" s="19" t="s">
        <v>310</v>
      </c>
      <c r="F114" s="28" t="s">
        <v>1686</v>
      </c>
      <c r="G114" s="19" t="s">
        <v>401</v>
      </c>
      <c r="H114" s="18" t="s">
        <v>402</v>
      </c>
      <c r="I114" s="18" t="s">
        <v>268</v>
      </c>
      <c r="J114" s="17">
        <v>150000</v>
      </c>
      <c r="K114" s="18"/>
      <c r="L114" s="18"/>
      <c r="M114" s="35" t="s">
        <v>137</v>
      </c>
      <c r="N114" s="32"/>
      <c r="O114" s="36" t="s">
        <v>2601</v>
      </c>
      <c r="P114" s="36" t="s">
        <v>2598</v>
      </c>
      <c r="Q114" s="18" t="s">
        <v>1231</v>
      </c>
      <c r="R114" s="18" t="s">
        <v>1190</v>
      </c>
      <c r="S114" s="18" t="s">
        <v>60</v>
      </c>
      <c r="T114" s="18"/>
      <c r="U114" s="18"/>
      <c r="V114" s="36" t="s">
        <v>2599</v>
      </c>
      <c r="W114" s="17">
        <v>115000</v>
      </c>
      <c r="X114" s="18" t="s">
        <v>1182</v>
      </c>
      <c r="Y114" s="36" t="s">
        <v>2600</v>
      </c>
      <c r="Z114" s="17">
        <v>115000</v>
      </c>
      <c r="AA114" s="36"/>
      <c r="AB114" s="18"/>
      <c r="AC114" s="18"/>
      <c r="AD114" s="17"/>
      <c r="AE114" s="19" t="s">
        <v>1223</v>
      </c>
      <c r="AF114" s="19" t="s">
        <v>3470</v>
      </c>
      <c r="AG114" s="19" t="s">
        <v>3467</v>
      </c>
      <c r="AH114" s="19" t="s">
        <v>1223</v>
      </c>
      <c r="AI114" s="19" t="s">
        <v>1570</v>
      </c>
      <c r="AJ114" s="15"/>
      <c r="AK114" s="15"/>
      <c r="AL114" s="16">
        <f t="shared" si="6"/>
        <v>150000</v>
      </c>
      <c r="AM114" s="42">
        <v>23102</v>
      </c>
      <c r="AN114" s="18" t="s">
        <v>2660</v>
      </c>
      <c r="AO114" s="18" t="s">
        <v>2662</v>
      </c>
      <c r="AP114" s="18" t="s">
        <v>2662</v>
      </c>
      <c r="AQ114" s="18" t="s">
        <v>2662</v>
      </c>
      <c r="AR114" s="15">
        <v>115000</v>
      </c>
      <c r="AS114" s="46" t="s">
        <v>2670</v>
      </c>
      <c r="AT114" s="18"/>
    </row>
    <row r="115" spans="1:46" s="23" customFormat="1" ht="72" x14ac:dyDescent="0.2">
      <c r="A115" s="19" t="s">
        <v>23</v>
      </c>
      <c r="B115" s="19" t="s">
        <v>277</v>
      </c>
      <c r="C115" s="19" t="s">
        <v>276</v>
      </c>
      <c r="D115" s="19" t="s">
        <v>11</v>
      </c>
      <c r="E115" s="19" t="s">
        <v>310</v>
      </c>
      <c r="F115" s="28" t="s">
        <v>1687</v>
      </c>
      <c r="G115" s="19" t="s">
        <v>403</v>
      </c>
      <c r="H115" s="18" t="s">
        <v>319</v>
      </c>
      <c r="I115" s="18" t="s">
        <v>271</v>
      </c>
      <c r="J115" s="17">
        <v>58000</v>
      </c>
      <c r="K115" s="18"/>
      <c r="L115" s="18"/>
      <c r="M115" s="35" t="s">
        <v>137</v>
      </c>
      <c r="N115" s="32"/>
      <c r="O115" s="18" t="s">
        <v>2586</v>
      </c>
      <c r="P115" s="36" t="s">
        <v>2587</v>
      </c>
      <c r="Q115" s="20" t="s">
        <v>1220</v>
      </c>
      <c r="R115" s="18" t="s">
        <v>1190</v>
      </c>
      <c r="S115" s="18" t="s">
        <v>60</v>
      </c>
      <c r="T115" s="18" t="s">
        <v>1233</v>
      </c>
      <c r="U115" s="18" t="s">
        <v>1234</v>
      </c>
      <c r="V115" s="36" t="s">
        <v>2588</v>
      </c>
      <c r="W115" s="17">
        <v>58000</v>
      </c>
      <c r="X115" s="18" t="s">
        <v>1182</v>
      </c>
      <c r="Y115" s="36" t="s">
        <v>2589</v>
      </c>
      <c r="Z115" s="17">
        <v>58000</v>
      </c>
      <c r="AA115" s="36" t="s">
        <v>2590</v>
      </c>
      <c r="AB115" s="18"/>
      <c r="AC115" s="18"/>
      <c r="AD115" s="17"/>
      <c r="AE115" s="19" t="s">
        <v>2591</v>
      </c>
      <c r="AF115" s="19" t="s">
        <v>3476</v>
      </c>
      <c r="AG115" s="19" t="s">
        <v>3467</v>
      </c>
      <c r="AH115" s="19" t="s">
        <v>1223</v>
      </c>
      <c r="AI115" s="19" t="s">
        <v>1570</v>
      </c>
      <c r="AJ115" s="15"/>
      <c r="AK115" s="15"/>
      <c r="AL115" s="16">
        <f t="shared" si="6"/>
        <v>58000</v>
      </c>
      <c r="AM115" s="42">
        <v>23082</v>
      </c>
      <c r="AN115" s="18"/>
      <c r="AO115" s="18" t="s">
        <v>2660</v>
      </c>
      <c r="AP115" s="18" t="s">
        <v>2660</v>
      </c>
      <c r="AQ115" s="18" t="s">
        <v>2660</v>
      </c>
      <c r="AR115" s="16">
        <v>58000</v>
      </c>
      <c r="AS115" s="18" t="s">
        <v>2395</v>
      </c>
      <c r="AT115" s="18"/>
    </row>
    <row r="116" spans="1:46" s="23" customFormat="1" ht="72" x14ac:dyDescent="0.2">
      <c r="A116" s="19" t="s">
        <v>23</v>
      </c>
      <c r="B116" s="19" t="s">
        <v>277</v>
      </c>
      <c r="C116" s="19" t="s">
        <v>276</v>
      </c>
      <c r="D116" s="19" t="s">
        <v>11</v>
      </c>
      <c r="E116" s="19" t="s">
        <v>310</v>
      </c>
      <c r="F116" s="28" t="s">
        <v>1688</v>
      </c>
      <c r="G116" s="19" t="s">
        <v>404</v>
      </c>
      <c r="H116" s="18" t="s">
        <v>340</v>
      </c>
      <c r="I116" s="18" t="s">
        <v>405</v>
      </c>
      <c r="J116" s="17">
        <v>36000</v>
      </c>
      <c r="K116" s="18"/>
      <c r="L116" s="18"/>
      <c r="M116" s="35" t="s">
        <v>137</v>
      </c>
      <c r="N116" s="32"/>
      <c r="O116" s="18" t="s">
        <v>2586</v>
      </c>
      <c r="P116" s="36" t="s">
        <v>2587</v>
      </c>
      <c r="Q116" s="20" t="s">
        <v>1220</v>
      </c>
      <c r="R116" s="18" t="s">
        <v>1190</v>
      </c>
      <c r="S116" s="18" t="s">
        <v>60</v>
      </c>
      <c r="T116" s="18" t="s">
        <v>1235</v>
      </c>
      <c r="U116" s="18" t="s">
        <v>1236</v>
      </c>
      <c r="V116" s="36" t="s">
        <v>2588</v>
      </c>
      <c r="W116" s="17">
        <v>36000</v>
      </c>
      <c r="X116" s="18" t="s">
        <v>1182</v>
      </c>
      <c r="Y116" s="36" t="s">
        <v>2589</v>
      </c>
      <c r="Z116" s="17">
        <v>36000</v>
      </c>
      <c r="AA116" s="36" t="s">
        <v>2590</v>
      </c>
      <c r="AB116" s="18"/>
      <c r="AC116" s="18"/>
      <c r="AD116" s="16"/>
      <c r="AE116" s="19" t="s">
        <v>2591</v>
      </c>
      <c r="AF116" s="19" t="s">
        <v>3476</v>
      </c>
      <c r="AG116" s="19" t="s">
        <v>3467</v>
      </c>
      <c r="AH116" s="19" t="s">
        <v>1223</v>
      </c>
      <c r="AI116" s="19" t="s">
        <v>1570</v>
      </c>
      <c r="AJ116" s="15"/>
      <c r="AK116" s="15"/>
      <c r="AL116" s="16">
        <f t="shared" si="6"/>
        <v>36000</v>
      </c>
      <c r="AM116" s="42">
        <v>23082</v>
      </c>
      <c r="AN116" s="18"/>
      <c r="AO116" s="18" t="s">
        <v>2660</v>
      </c>
      <c r="AP116" s="18" t="s">
        <v>2660</v>
      </c>
      <c r="AQ116" s="18" t="s">
        <v>2660</v>
      </c>
      <c r="AR116" s="16">
        <v>36000</v>
      </c>
      <c r="AS116" s="18" t="s">
        <v>2395</v>
      </c>
      <c r="AT116" s="18"/>
    </row>
    <row r="117" spans="1:46" s="23" customFormat="1" ht="72" x14ac:dyDescent="0.2">
      <c r="A117" s="19" t="s">
        <v>23</v>
      </c>
      <c r="B117" s="19" t="s">
        <v>277</v>
      </c>
      <c r="C117" s="19" t="s">
        <v>276</v>
      </c>
      <c r="D117" s="19" t="s">
        <v>11</v>
      </c>
      <c r="E117" s="19" t="s">
        <v>310</v>
      </c>
      <c r="F117" s="28" t="s">
        <v>1689</v>
      </c>
      <c r="G117" s="19" t="s">
        <v>406</v>
      </c>
      <c r="H117" s="18" t="s">
        <v>407</v>
      </c>
      <c r="I117" s="18" t="s">
        <v>274</v>
      </c>
      <c r="J117" s="17">
        <v>180000</v>
      </c>
      <c r="K117" s="18"/>
      <c r="L117" s="18"/>
      <c r="M117" s="35" t="s">
        <v>137</v>
      </c>
      <c r="N117" s="32"/>
      <c r="O117" s="18" t="s">
        <v>2611</v>
      </c>
      <c r="P117" s="36" t="s">
        <v>2603</v>
      </c>
      <c r="Q117" s="20" t="s">
        <v>1237</v>
      </c>
      <c r="R117" s="18" t="s">
        <v>1190</v>
      </c>
      <c r="S117" s="18" t="s">
        <v>81</v>
      </c>
      <c r="T117" s="18"/>
      <c r="U117" s="18"/>
      <c r="V117" s="36" t="s">
        <v>2604</v>
      </c>
      <c r="W117" s="16">
        <v>178191.38</v>
      </c>
      <c r="X117" s="18" t="s">
        <v>1182</v>
      </c>
      <c r="Y117" s="36" t="s">
        <v>2605</v>
      </c>
      <c r="Z117" s="16">
        <v>178191.38</v>
      </c>
      <c r="AA117" s="36" t="s">
        <v>2612</v>
      </c>
      <c r="AB117" s="42">
        <v>23096</v>
      </c>
      <c r="AC117" s="42">
        <v>23096</v>
      </c>
      <c r="AD117" s="16">
        <v>178191.38</v>
      </c>
      <c r="AE117" s="19" t="s">
        <v>2613</v>
      </c>
      <c r="AF117" s="19" t="s">
        <v>3475</v>
      </c>
      <c r="AG117" s="19" t="s">
        <v>3467</v>
      </c>
      <c r="AH117" s="19" t="s">
        <v>1223</v>
      </c>
      <c r="AI117" s="19" t="s">
        <v>1570</v>
      </c>
      <c r="AJ117" s="15"/>
      <c r="AK117" s="15"/>
      <c r="AL117" s="16">
        <f t="shared" si="6"/>
        <v>180000</v>
      </c>
      <c r="AM117" s="42"/>
      <c r="AN117" s="18"/>
      <c r="AO117" s="18"/>
      <c r="AP117" s="18"/>
      <c r="AQ117" s="18"/>
      <c r="AR117" s="15">
        <v>178191.38</v>
      </c>
      <c r="AS117" s="15">
        <v>1808.62</v>
      </c>
      <c r="AT117" s="18"/>
    </row>
    <row r="118" spans="1:46" s="23" customFormat="1" ht="90" hidden="1" x14ac:dyDescent="0.2">
      <c r="A118" s="19" t="s">
        <v>23</v>
      </c>
      <c r="B118" s="19" t="s">
        <v>277</v>
      </c>
      <c r="C118" s="19" t="s">
        <v>276</v>
      </c>
      <c r="D118" s="19" t="s">
        <v>286</v>
      </c>
      <c r="E118" s="19" t="s">
        <v>310</v>
      </c>
      <c r="F118" s="28" t="s">
        <v>1690</v>
      </c>
      <c r="G118" s="19" t="s">
        <v>408</v>
      </c>
      <c r="H118" s="18" t="s">
        <v>270</v>
      </c>
      <c r="I118" s="18" t="s">
        <v>268</v>
      </c>
      <c r="J118" s="17">
        <v>50000</v>
      </c>
      <c r="K118" s="18"/>
      <c r="L118" s="18"/>
      <c r="M118" s="35" t="s">
        <v>137</v>
      </c>
      <c r="N118" s="32"/>
      <c r="O118" s="18" t="s">
        <v>2614</v>
      </c>
      <c r="P118" s="36" t="s">
        <v>2587</v>
      </c>
      <c r="Q118" s="18" t="s">
        <v>1227</v>
      </c>
      <c r="R118" s="18" t="s">
        <v>1190</v>
      </c>
      <c r="S118" s="18" t="s">
        <v>60</v>
      </c>
      <c r="T118" s="18"/>
      <c r="U118" s="18"/>
      <c r="V118" s="36" t="s">
        <v>2588</v>
      </c>
      <c r="W118" s="17">
        <v>50000</v>
      </c>
      <c r="X118" s="18" t="s">
        <v>1182</v>
      </c>
      <c r="Y118" s="36" t="s">
        <v>2589</v>
      </c>
      <c r="Z118" s="17">
        <v>50000</v>
      </c>
      <c r="AA118" s="36" t="s">
        <v>2615</v>
      </c>
      <c r="AB118" s="42">
        <v>23089</v>
      </c>
      <c r="AC118" s="42">
        <v>23089</v>
      </c>
      <c r="AD118" s="17">
        <v>50000</v>
      </c>
      <c r="AE118" s="19" t="s">
        <v>2616</v>
      </c>
      <c r="AF118" s="19" t="s">
        <v>3475</v>
      </c>
      <c r="AG118" s="19" t="s">
        <v>2456</v>
      </c>
      <c r="AH118" s="19" t="s">
        <v>1223</v>
      </c>
      <c r="AI118" s="19" t="s">
        <v>1570</v>
      </c>
      <c r="AJ118" s="15">
        <v>50000</v>
      </c>
      <c r="AK118" s="15"/>
      <c r="AL118" s="16">
        <f t="shared" si="6"/>
        <v>0</v>
      </c>
      <c r="AM118" s="42"/>
      <c r="AN118" s="18"/>
      <c r="AO118" s="18"/>
      <c r="AP118" s="18"/>
      <c r="AQ118" s="18"/>
      <c r="AR118" s="18"/>
      <c r="AS118" s="18"/>
      <c r="AT118" s="18"/>
    </row>
    <row r="119" spans="1:46" s="23" customFormat="1" ht="72" hidden="1" x14ac:dyDescent="0.2">
      <c r="A119" s="19" t="s">
        <v>23</v>
      </c>
      <c r="B119" s="19" t="s">
        <v>277</v>
      </c>
      <c r="C119" s="19" t="s">
        <v>276</v>
      </c>
      <c r="D119" s="19" t="s">
        <v>286</v>
      </c>
      <c r="E119" s="19" t="s">
        <v>310</v>
      </c>
      <c r="F119" s="28" t="s">
        <v>1691</v>
      </c>
      <c r="G119" s="19" t="s">
        <v>409</v>
      </c>
      <c r="H119" s="18" t="s">
        <v>269</v>
      </c>
      <c r="I119" s="18" t="s">
        <v>271</v>
      </c>
      <c r="J119" s="17">
        <v>130000</v>
      </c>
      <c r="K119" s="18"/>
      <c r="L119" s="18"/>
      <c r="M119" s="35" t="s">
        <v>137</v>
      </c>
      <c r="N119" s="32"/>
      <c r="O119" s="18" t="s">
        <v>2617</v>
      </c>
      <c r="P119" s="36" t="s">
        <v>2587</v>
      </c>
      <c r="Q119" s="19" t="s">
        <v>1238</v>
      </c>
      <c r="R119" s="18" t="s">
        <v>1190</v>
      </c>
      <c r="S119" s="18" t="s">
        <v>60</v>
      </c>
      <c r="T119" s="18" t="s">
        <v>1239</v>
      </c>
      <c r="U119" s="18" t="s">
        <v>1240</v>
      </c>
      <c r="V119" s="36" t="s">
        <v>2618</v>
      </c>
      <c r="W119" s="16">
        <v>130000</v>
      </c>
      <c r="X119" s="18" t="s">
        <v>1182</v>
      </c>
      <c r="Y119" s="36" t="s">
        <v>2598</v>
      </c>
      <c r="Z119" s="16">
        <v>130000</v>
      </c>
      <c r="AA119" s="36" t="s">
        <v>2619</v>
      </c>
      <c r="AB119" s="42">
        <v>23086</v>
      </c>
      <c r="AC119" s="42">
        <v>23086</v>
      </c>
      <c r="AD119" s="17">
        <v>130000</v>
      </c>
      <c r="AE119" s="19" t="s">
        <v>2616</v>
      </c>
      <c r="AF119" s="19" t="s">
        <v>3475</v>
      </c>
      <c r="AG119" s="19" t="s">
        <v>2456</v>
      </c>
      <c r="AH119" s="19" t="s">
        <v>1223</v>
      </c>
      <c r="AI119" s="19" t="s">
        <v>1570</v>
      </c>
      <c r="AJ119" s="17">
        <v>130000</v>
      </c>
      <c r="AK119" s="15"/>
      <c r="AL119" s="16">
        <f t="shared" si="6"/>
        <v>0</v>
      </c>
      <c r="AM119" s="42"/>
      <c r="AN119" s="18"/>
      <c r="AO119" s="18"/>
      <c r="AP119" s="18"/>
      <c r="AQ119" s="18"/>
      <c r="AR119" s="18"/>
      <c r="AS119" s="18"/>
      <c r="AT119" s="18"/>
    </row>
    <row r="120" spans="1:46" s="23" customFormat="1" ht="72" hidden="1" x14ac:dyDescent="0.2">
      <c r="A120" s="19" t="s">
        <v>23</v>
      </c>
      <c r="B120" s="19" t="s">
        <v>277</v>
      </c>
      <c r="C120" s="19" t="s">
        <v>276</v>
      </c>
      <c r="D120" s="19" t="s">
        <v>286</v>
      </c>
      <c r="E120" s="19" t="s">
        <v>310</v>
      </c>
      <c r="F120" s="28" t="s">
        <v>1692</v>
      </c>
      <c r="G120" s="19" t="s">
        <v>410</v>
      </c>
      <c r="H120" s="18" t="s">
        <v>270</v>
      </c>
      <c r="I120" s="18" t="s">
        <v>271</v>
      </c>
      <c r="J120" s="17">
        <v>9500</v>
      </c>
      <c r="K120" s="18"/>
      <c r="L120" s="18"/>
      <c r="M120" s="35" t="s">
        <v>137</v>
      </c>
      <c r="N120" s="32"/>
      <c r="O120" s="18" t="s">
        <v>2617</v>
      </c>
      <c r="P120" s="36" t="s">
        <v>2587</v>
      </c>
      <c r="Q120" s="19" t="s">
        <v>1238</v>
      </c>
      <c r="R120" s="18" t="s">
        <v>1190</v>
      </c>
      <c r="S120" s="18" t="s">
        <v>60</v>
      </c>
      <c r="T120" s="18" t="s">
        <v>1241</v>
      </c>
      <c r="U120" s="18" t="s">
        <v>1242</v>
      </c>
      <c r="V120" s="36" t="s">
        <v>2618</v>
      </c>
      <c r="W120" s="17">
        <v>9500</v>
      </c>
      <c r="X120" s="18" t="s">
        <v>1182</v>
      </c>
      <c r="Y120" s="36" t="s">
        <v>2598</v>
      </c>
      <c r="Z120" s="17">
        <v>9500</v>
      </c>
      <c r="AA120" s="36" t="s">
        <v>2619</v>
      </c>
      <c r="AB120" s="42">
        <v>23086</v>
      </c>
      <c r="AC120" s="42">
        <v>23086</v>
      </c>
      <c r="AD120" s="17">
        <v>9500</v>
      </c>
      <c r="AE120" s="19" t="s">
        <v>2616</v>
      </c>
      <c r="AF120" s="19" t="s">
        <v>3475</v>
      </c>
      <c r="AG120" s="19" t="s">
        <v>2456</v>
      </c>
      <c r="AH120" s="19" t="s">
        <v>1223</v>
      </c>
      <c r="AI120" s="19" t="s">
        <v>1570</v>
      </c>
      <c r="AJ120" s="15">
        <v>9500</v>
      </c>
      <c r="AK120" s="15"/>
      <c r="AL120" s="16">
        <f t="shared" si="6"/>
        <v>0</v>
      </c>
      <c r="AM120" s="42"/>
      <c r="AN120" s="18"/>
      <c r="AO120" s="18"/>
      <c r="AP120" s="18"/>
      <c r="AQ120" s="18"/>
      <c r="AR120" s="18"/>
      <c r="AS120" s="18"/>
      <c r="AT120" s="18"/>
    </row>
    <row r="121" spans="1:46" s="23" customFormat="1" ht="72" x14ac:dyDescent="0.2">
      <c r="A121" s="19" t="s">
        <v>23</v>
      </c>
      <c r="B121" s="19" t="s">
        <v>277</v>
      </c>
      <c r="C121" s="19" t="s">
        <v>276</v>
      </c>
      <c r="D121" s="19" t="s">
        <v>286</v>
      </c>
      <c r="E121" s="19" t="s">
        <v>310</v>
      </c>
      <c r="F121" s="28" t="s">
        <v>1693</v>
      </c>
      <c r="G121" s="19" t="s">
        <v>411</v>
      </c>
      <c r="H121" s="18" t="s">
        <v>270</v>
      </c>
      <c r="I121" s="18" t="s">
        <v>274</v>
      </c>
      <c r="J121" s="17">
        <v>250000</v>
      </c>
      <c r="K121" s="18"/>
      <c r="L121" s="18"/>
      <c r="M121" s="35" t="s">
        <v>137</v>
      </c>
      <c r="N121" s="32"/>
      <c r="O121" s="36" t="s">
        <v>2620</v>
      </c>
      <c r="P121" s="36" t="s">
        <v>2621</v>
      </c>
      <c r="Q121" s="19" t="s">
        <v>1243</v>
      </c>
      <c r="R121" s="18" t="s">
        <v>1190</v>
      </c>
      <c r="S121" s="18" t="s">
        <v>89</v>
      </c>
      <c r="T121" s="18"/>
      <c r="U121" s="18"/>
      <c r="V121" s="36" t="s">
        <v>2622</v>
      </c>
      <c r="W121" s="17">
        <v>249845</v>
      </c>
      <c r="X121" s="18" t="s">
        <v>1182</v>
      </c>
      <c r="Y121" s="36" t="s">
        <v>2623</v>
      </c>
      <c r="Z121" s="17">
        <v>249845</v>
      </c>
      <c r="AA121" s="36"/>
      <c r="AB121" s="18"/>
      <c r="AC121" s="18"/>
      <c r="AD121" s="17"/>
      <c r="AE121" s="19" t="s">
        <v>2624</v>
      </c>
      <c r="AF121" s="19" t="s">
        <v>3476</v>
      </c>
      <c r="AG121" s="19" t="s">
        <v>3467</v>
      </c>
      <c r="AH121" s="19" t="s">
        <v>1223</v>
      </c>
      <c r="AI121" s="19" t="s">
        <v>1570</v>
      </c>
      <c r="AJ121" s="15"/>
      <c r="AK121" s="15"/>
      <c r="AL121" s="16">
        <f t="shared" si="6"/>
        <v>250000</v>
      </c>
      <c r="AM121" s="42">
        <v>23093</v>
      </c>
      <c r="AN121" s="18" t="s">
        <v>2660</v>
      </c>
      <c r="AO121" s="18" t="s">
        <v>2660</v>
      </c>
      <c r="AP121" s="18" t="s">
        <v>2660</v>
      </c>
      <c r="AQ121" s="18" t="s">
        <v>2660</v>
      </c>
      <c r="AR121" s="15">
        <v>249845</v>
      </c>
      <c r="AS121" s="46" t="s">
        <v>2671</v>
      </c>
      <c r="AT121" s="18"/>
    </row>
    <row r="122" spans="1:46" s="23" customFormat="1" ht="90" x14ac:dyDescent="0.2">
      <c r="A122" s="19" t="s">
        <v>23</v>
      </c>
      <c r="B122" s="19" t="s">
        <v>277</v>
      </c>
      <c r="C122" s="19" t="s">
        <v>276</v>
      </c>
      <c r="D122" s="19" t="s">
        <v>286</v>
      </c>
      <c r="E122" s="19" t="s">
        <v>310</v>
      </c>
      <c r="F122" s="28" t="s">
        <v>1694</v>
      </c>
      <c r="G122" s="19" t="s">
        <v>412</v>
      </c>
      <c r="H122" s="18" t="s">
        <v>270</v>
      </c>
      <c r="I122" s="18" t="s">
        <v>274</v>
      </c>
      <c r="J122" s="17">
        <v>40000</v>
      </c>
      <c r="K122" s="18"/>
      <c r="L122" s="18"/>
      <c r="M122" s="35" t="s">
        <v>137</v>
      </c>
      <c r="N122" s="32"/>
      <c r="O122" s="18" t="s">
        <v>2625</v>
      </c>
      <c r="P122" s="36" t="s">
        <v>2603</v>
      </c>
      <c r="Q122" s="19" t="s">
        <v>1244</v>
      </c>
      <c r="R122" s="18" t="s">
        <v>12</v>
      </c>
      <c r="S122" s="18" t="s">
        <v>60</v>
      </c>
      <c r="T122" s="18"/>
      <c r="U122" s="18"/>
      <c r="V122" s="36" t="s">
        <v>2604</v>
      </c>
      <c r="W122" s="17">
        <v>40000</v>
      </c>
      <c r="X122" s="18" t="s">
        <v>1182</v>
      </c>
      <c r="Y122" s="36" t="s">
        <v>2605</v>
      </c>
      <c r="Z122" s="17">
        <v>40000</v>
      </c>
      <c r="AA122" s="36" t="s">
        <v>2626</v>
      </c>
      <c r="AB122" s="36" t="s">
        <v>2627</v>
      </c>
      <c r="AC122" s="36" t="s">
        <v>2627</v>
      </c>
      <c r="AD122" s="17">
        <v>40000</v>
      </c>
      <c r="AE122" s="19" t="s">
        <v>2613</v>
      </c>
      <c r="AF122" s="19" t="s">
        <v>3475</v>
      </c>
      <c r="AG122" s="19" t="s">
        <v>3467</v>
      </c>
      <c r="AH122" s="19" t="s">
        <v>1223</v>
      </c>
      <c r="AI122" s="19" t="s">
        <v>1570</v>
      </c>
      <c r="AJ122" s="15"/>
      <c r="AK122" s="15"/>
      <c r="AL122" s="16">
        <f t="shared" si="6"/>
        <v>40000</v>
      </c>
      <c r="AM122" s="42"/>
      <c r="AN122" s="18"/>
      <c r="AO122" s="18"/>
      <c r="AP122" s="18"/>
      <c r="AQ122" s="18"/>
      <c r="AR122" s="15"/>
      <c r="AS122" s="18"/>
      <c r="AT122" s="18"/>
    </row>
    <row r="123" spans="1:46" s="23" customFormat="1" ht="72" x14ac:dyDescent="0.2">
      <c r="A123" s="19" t="s">
        <v>23</v>
      </c>
      <c r="B123" s="19" t="s">
        <v>277</v>
      </c>
      <c r="C123" s="19" t="s">
        <v>276</v>
      </c>
      <c r="D123" s="19" t="s">
        <v>25</v>
      </c>
      <c r="E123" s="19" t="s">
        <v>310</v>
      </c>
      <c r="F123" s="28" t="s">
        <v>1695</v>
      </c>
      <c r="G123" s="19" t="s">
        <v>413</v>
      </c>
      <c r="H123" s="18" t="s">
        <v>414</v>
      </c>
      <c r="I123" s="18" t="s">
        <v>273</v>
      </c>
      <c r="J123" s="17">
        <v>17500</v>
      </c>
      <c r="K123" s="18"/>
      <c r="L123" s="18"/>
      <c r="M123" s="35" t="s">
        <v>137</v>
      </c>
      <c r="N123" s="32"/>
      <c r="O123" s="18" t="s">
        <v>2628</v>
      </c>
      <c r="P123" s="36" t="s">
        <v>2603</v>
      </c>
      <c r="Q123" s="18" t="s">
        <v>1231</v>
      </c>
      <c r="R123" s="18" t="s">
        <v>1190</v>
      </c>
      <c r="S123" s="18" t="s">
        <v>60</v>
      </c>
      <c r="T123" s="18"/>
      <c r="U123" s="18"/>
      <c r="V123" s="36" t="s">
        <v>2604</v>
      </c>
      <c r="W123" s="17">
        <v>17500</v>
      </c>
      <c r="X123" s="18" t="s">
        <v>1182</v>
      </c>
      <c r="Y123" s="36" t="s">
        <v>2605</v>
      </c>
      <c r="Z123" s="17">
        <v>17500</v>
      </c>
      <c r="AA123" s="36"/>
      <c r="AB123" s="36"/>
      <c r="AC123" s="36"/>
      <c r="AD123" s="17"/>
      <c r="AE123" s="19" t="s">
        <v>2629</v>
      </c>
      <c r="AF123" s="19" t="s">
        <v>3476</v>
      </c>
      <c r="AG123" s="19" t="s">
        <v>3467</v>
      </c>
      <c r="AH123" s="19" t="s">
        <v>1223</v>
      </c>
      <c r="AI123" s="19" t="s">
        <v>1570</v>
      </c>
      <c r="AJ123" s="15"/>
      <c r="AK123" s="15"/>
      <c r="AL123" s="16">
        <f t="shared" si="6"/>
        <v>17500</v>
      </c>
      <c r="AM123" s="42">
        <v>242229</v>
      </c>
      <c r="AN123" s="18" t="s">
        <v>2660</v>
      </c>
      <c r="AO123" s="18" t="s">
        <v>2660</v>
      </c>
      <c r="AP123" s="18" t="s">
        <v>2660</v>
      </c>
      <c r="AQ123" s="18" t="s">
        <v>2660</v>
      </c>
      <c r="AR123" s="15">
        <v>17500</v>
      </c>
      <c r="AS123" s="18" t="s">
        <v>2395</v>
      </c>
      <c r="AT123" s="18"/>
    </row>
    <row r="124" spans="1:46" s="23" customFormat="1" ht="72" x14ac:dyDescent="0.2">
      <c r="A124" s="19" t="s">
        <v>23</v>
      </c>
      <c r="B124" s="19" t="s">
        <v>277</v>
      </c>
      <c r="C124" s="19" t="s">
        <v>276</v>
      </c>
      <c r="D124" s="19" t="s">
        <v>16</v>
      </c>
      <c r="E124" s="19" t="s">
        <v>310</v>
      </c>
      <c r="F124" s="28" t="s">
        <v>1696</v>
      </c>
      <c r="G124" s="19" t="s">
        <v>415</v>
      </c>
      <c r="H124" s="18" t="s">
        <v>267</v>
      </c>
      <c r="I124" s="18" t="s">
        <v>416</v>
      </c>
      <c r="J124" s="17">
        <v>24000</v>
      </c>
      <c r="K124" s="18"/>
      <c r="L124" s="18"/>
      <c r="M124" s="35" t="s">
        <v>137</v>
      </c>
      <c r="N124" s="32"/>
      <c r="O124" s="36"/>
      <c r="P124" s="36"/>
      <c r="Q124" s="18" t="s">
        <v>1245</v>
      </c>
      <c r="R124" s="18" t="s">
        <v>12</v>
      </c>
      <c r="S124" s="18" t="s">
        <v>60</v>
      </c>
      <c r="T124" s="18"/>
      <c r="U124" s="18"/>
      <c r="V124" s="36"/>
      <c r="W124" s="17">
        <v>24000</v>
      </c>
      <c r="X124" s="18" t="s">
        <v>1182</v>
      </c>
      <c r="Y124" s="36"/>
      <c r="Z124" s="17">
        <v>24000</v>
      </c>
      <c r="AA124" s="36"/>
      <c r="AB124" s="18"/>
      <c r="AC124" s="18"/>
      <c r="AD124" s="17"/>
      <c r="AE124" s="19" t="s">
        <v>2630</v>
      </c>
      <c r="AF124" s="19" t="s">
        <v>3470</v>
      </c>
      <c r="AG124" s="19" t="s">
        <v>3467</v>
      </c>
      <c r="AH124" s="19" t="s">
        <v>1223</v>
      </c>
      <c r="AI124" s="19" t="s">
        <v>1570</v>
      </c>
      <c r="AJ124" s="15"/>
      <c r="AK124" s="15"/>
      <c r="AL124" s="16">
        <f t="shared" si="6"/>
        <v>24000</v>
      </c>
      <c r="AM124" s="18" t="s">
        <v>2660</v>
      </c>
      <c r="AN124" s="18" t="s">
        <v>2660</v>
      </c>
      <c r="AO124" s="18"/>
      <c r="AP124" s="18"/>
      <c r="AQ124" s="18"/>
      <c r="AR124" s="18"/>
      <c r="AS124" s="18"/>
      <c r="AT124" s="18"/>
    </row>
    <row r="125" spans="1:46" s="23" customFormat="1" ht="90" x14ac:dyDescent="0.2">
      <c r="A125" s="19" t="s">
        <v>23</v>
      </c>
      <c r="B125" s="19" t="s">
        <v>277</v>
      </c>
      <c r="C125" s="19" t="s">
        <v>276</v>
      </c>
      <c r="D125" s="19" t="s">
        <v>16</v>
      </c>
      <c r="E125" s="19" t="s">
        <v>310</v>
      </c>
      <c r="F125" s="28" t="s">
        <v>1697</v>
      </c>
      <c r="G125" s="19" t="s">
        <v>417</v>
      </c>
      <c r="H125" s="18" t="s">
        <v>269</v>
      </c>
      <c r="I125" s="18" t="s">
        <v>418</v>
      </c>
      <c r="J125" s="17">
        <v>22000</v>
      </c>
      <c r="K125" s="18"/>
      <c r="L125" s="18"/>
      <c r="M125" s="35" t="s">
        <v>137</v>
      </c>
      <c r="N125" s="32"/>
      <c r="O125" s="36" t="s">
        <v>2631</v>
      </c>
      <c r="P125" s="36" t="s">
        <v>2632</v>
      </c>
      <c r="Q125" s="19" t="s">
        <v>1244</v>
      </c>
      <c r="R125" s="18" t="s">
        <v>12</v>
      </c>
      <c r="S125" s="18" t="s">
        <v>60</v>
      </c>
      <c r="T125" s="18"/>
      <c r="U125" s="18"/>
      <c r="V125" s="36" t="s">
        <v>2633</v>
      </c>
      <c r="W125" s="17">
        <v>20000</v>
      </c>
      <c r="X125" s="18" t="s">
        <v>1182</v>
      </c>
      <c r="Y125" s="36" t="s">
        <v>2634</v>
      </c>
      <c r="Z125" s="17">
        <v>20000</v>
      </c>
      <c r="AA125" s="36"/>
      <c r="AB125" s="18"/>
      <c r="AC125" s="18"/>
      <c r="AD125" s="17"/>
      <c r="AE125" s="19" t="s">
        <v>2635</v>
      </c>
      <c r="AF125" s="19" t="s">
        <v>3476</v>
      </c>
      <c r="AG125" s="19" t="s">
        <v>3467</v>
      </c>
      <c r="AH125" s="19" t="s">
        <v>1223</v>
      </c>
      <c r="AI125" s="19" t="s">
        <v>1570</v>
      </c>
      <c r="AJ125" s="15"/>
      <c r="AK125" s="15"/>
      <c r="AL125" s="16">
        <f t="shared" si="6"/>
        <v>22000</v>
      </c>
      <c r="AM125" s="42">
        <v>23100</v>
      </c>
      <c r="AN125" s="18" t="s">
        <v>2660</v>
      </c>
      <c r="AO125" s="18"/>
      <c r="AP125" s="18"/>
      <c r="AQ125" s="18"/>
      <c r="AR125" s="18"/>
      <c r="AS125" s="18"/>
      <c r="AT125" s="18"/>
    </row>
    <row r="126" spans="1:46" s="23" customFormat="1" ht="90" x14ac:dyDescent="0.2">
      <c r="A126" s="19" t="s">
        <v>23</v>
      </c>
      <c r="B126" s="19" t="s">
        <v>277</v>
      </c>
      <c r="C126" s="19" t="s">
        <v>276</v>
      </c>
      <c r="D126" s="19" t="s">
        <v>16</v>
      </c>
      <c r="E126" s="19" t="s">
        <v>310</v>
      </c>
      <c r="F126" s="28" t="s">
        <v>1698</v>
      </c>
      <c r="G126" s="19" t="s">
        <v>419</v>
      </c>
      <c r="H126" s="18" t="s">
        <v>360</v>
      </c>
      <c r="I126" s="18" t="s">
        <v>418</v>
      </c>
      <c r="J126" s="17">
        <v>375000</v>
      </c>
      <c r="K126" s="18"/>
      <c r="L126" s="18"/>
      <c r="M126" s="35" t="s">
        <v>137</v>
      </c>
      <c r="N126" s="32"/>
      <c r="O126" s="36"/>
      <c r="P126" s="36"/>
      <c r="Q126" s="19" t="s">
        <v>1244</v>
      </c>
      <c r="R126" s="18" t="s">
        <v>12</v>
      </c>
      <c r="S126" s="18" t="s">
        <v>60</v>
      </c>
      <c r="T126" s="18" t="s">
        <v>1246</v>
      </c>
      <c r="U126" s="18" t="s">
        <v>1247</v>
      </c>
      <c r="V126" s="36"/>
      <c r="W126" s="17">
        <v>375000</v>
      </c>
      <c r="X126" s="18" t="s">
        <v>1182</v>
      </c>
      <c r="Y126" s="36"/>
      <c r="Z126" s="17">
        <v>375000</v>
      </c>
      <c r="AA126" s="36"/>
      <c r="AB126" s="18"/>
      <c r="AC126" s="18"/>
      <c r="AD126" s="17"/>
      <c r="AE126" s="19" t="s">
        <v>2630</v>
      </c>
      <c r="AF126" s="19" t="s">
        <v>3470</v>
      </c>
      <c r="AG126" s="19" t="s">
        <v>3467</v>
      </c>
      <c r="AH126" s="19" t="s">
        <v>1223</v>
      </c>
      <c r="AI126" s="19" t="s">
        <v>1570</v>
      </c>
      <c r="AJ126" s="15"/>
      <c r="AK126" s="15"/>
      <c r="AL126" s="16">
        <f t="shared" si="6"/>
        <v>375000</v>
      </c>
      <c r="AM126" s="18" t="s">
        <v>2660</v>
      </c>
      <c r="AN126" s="18" t="s">
        <v>2660</v>
      </c>
      <c r="AO126" s="18"/>
      <c r="AP126" s="18"/>
      <c r="AQ126" s="18"/>
      <c r="AR126" s="18"/>
      <c r="AS126" s="18"/>
      <c r="AT126" s="18"/>
    </row>
    <row r="127" spans="1:46" s="23" customFormat="1" ht="90" x14ac:dyDescent="0.2">
      <c r="A127" s="19" t="s">
        <v>23</v>
      </c>
      <c r="B127" s="19" t="s">
        <v>277</v>
      </c>
      <c r="C127" s="19" t="s">
        <v>276</v>
      </c>
      <c r="D127" s="19" t="s">
        <v>16</v>
      </c>
      <c r="E127" s="19" t="s">
        <v>310</v>
      </c>
      <c r="F127" s="28" t="s">
        <v>1699</v>
      </c>
      <c r="G127" s="19" t="s">
        <v>420</v>
      </c>
      <c r="H127" s="18" t="s">
        <v>269</v>
      </c>
      <c r="I127" s="18" t="s">
        <v>421</v>
      </c>
      <c r="J127" s="17">
        <v>17000</v>
      </c>
      <c r="K127" s="18"/>
      <c r="L127" s="18"/>
      <c r="M127" s="35" t="s">
        <v>137</v>
      </c>
      <c r="N127" s="32"/>
      <c r="O127" s="36" t="s">
        <v>2631</v>
      </c>
      <c r="P127" s="36" t="s">
        <v>2632</v>
      </c>
      <c r="Q127" s="19" t="s">
        <v>1244</v>
      </c>
      <c r="R127" s="18" t="s">
        <v>12</v>
      </c>
      <c r="S127" s="18" t="s">
        <v>60</v>
      </c>
      <c r="T127" s="18"/>
      <c r="U127" s="18"/>
      <c r="V127" s="36"/>
      <c r="W127" s="17">
        <v>17000</v>
      </c>
      <c r="X127" s="18" t="s">
        <v>1182</v>
      </c>
      <c r="Y127" s="36"/>
      <c r="Z127" s="17">
        <v>17000</v>
      </c>
      <c r="AA127" s="36"/>
      <c r="AB127" s="18"/>
      <c r="AC127" s="18"/>
      <c r="AD127" s="17"/>
      <c r="AE127" s="19" t="s">
        <v>2635</v>
      </c>
      <c r="AF127" s="19" t="s">
        <v>3476</v>
      </c>
      <c r="AG127" s="19" t="s">
        <v>3467</v>
      </c>
      <c r="AH127" s="19" t="s">
        <v>1223</v>
      </c>
      <c r="AI127" s="19" t="s">
        <v>1570</v>
      </c>
      <c r="AJ127" s="15"/>
      <c r="AK127" s="15"/>
      <c r="AL127" s="16">
        <f t="shared" si="6"/>
        <v>17000</v>
      </c>
      <c r="AM127" s="42">
        <v>23100</v>
      </c>
      <c r="AN127" s="18" t="s">
        <v>2660</v>
      </c>
      <c r="AO127" s="18"/>
      <c r="AP127" s="18"/>
      <c r="AQ127" s="18"/>
      <c r="AR127" s="18"/>
      <c r="AS127" s="18"/>
      <c r="AT127" s="18"/>
    </row>
    <row r="128" spans="1:46" s="23" customFormat="1" ht="72" x14ac:dyDescent="0.2">
      <c r="A128" s="19" t="s">
        <v>23</v>
      </c>
      <c r="B128" s="19" t="s">
        <v>277</v>
      </c>
      <c r="C128" s="19" t="s">
        <v>276</v>
      </c>
      <c r="D128" s="19" t="s">
        <v>16</v>
      </c>
      <c r="E128" s="19" t="s">
        <v>310</v>
      </c>
      <c r="F128" s="28" t="s">
        <v>1700</v>
      </c>
      <c r="G128" s="19" t="s">
        <v>422</v>
      </c>
      <c r="H128" s="18" t="s">
        <v>319</v>
      </c>
      <c r="I128" s="18" t="s">
        <v>335</v>
      </c>
      <c r="J128" s="17">
        <v>128000</v>
      </c>
      <c r="K128" s="18"/>
      <c r="L128" s="18"/>
      <c r="M128" s="35" t="s">
        <v>137</v>
      </c>
      <c r="N128" s="32"/>
      <c r="O128" s="36"/>
      <c r="P128" s="36"/>
      <c r="Q128" s="18" t="s">
        <v>1245</v>
      </c>
      <c r="R128" s="18" t="s">
        <v>12</v>
      </c>
      <c r="S128" s="18" t="s">
        <v>60</v>
      </c>
      <c r="T128" s="18"/>
      <c r="U128" s="18"/>
      <c r="V128" s="36"/>
      <c r="W128" s="17">
        <v>127200</v>
      </c>
      <c r="X128" s="18" t="s">
        <v>1182</v>
      </c>
      <c r="Y128" s="36"/>
      <c r="Z128" s="17">
        <v>127200</v>
      </c>
      <c r="AA128" s="36"/>
      <c r="AB128" s="18"/>
      <c r="AC128" s="18"/>
      <c r="AD128" s="17"/>
      <c r="AE128" s="19" t="s">
        <v>2630</v>
      </c>
      <c r="AF128" s="19" t="s">
        <v>3470</v>
      </c>
      <c r="AG128" s="19" t="s">
        <v>3467</v>
      </c>
      <c r="AH128" s="19" t="s">
        <v>1223</v>
      </c>
      <c r="AI128" s="19" t="s">
        <v>1570</v>
      </c>
      <c r="AJ128" s="15"/>
      <c r="AK128" s="15"/>
      <c r="AL128" s="16">
        <f t="shared" si="6"/>
        <v>128000</v>
      </c>
      <c r="AM128" s="18" t="s">
        <v>2660</v>
      </c>
      <c r="AN128" s="18" t="s">
        <v>2660</v>
      </c>
      <c r="AO128" s="18"/>
      <c r="AP128" s="18"/>
      <c r="AQ128" s="18"/>
      <c r="AR128" s="18"/>
      <c r="AS128" s="18"/>
      <c r="AT128" s="18"/>
    </row>
    <row r="129" spans="1:46" s="23" customFormat="1" ht="90" x14ac:dyDescent="0.2">
      <c r="A129" s="19" t="s">
        <v>23</v>
      </c>
      <c r="B129" s="19" t="s">
        <v>277</v>
      </c>
      <c r="C129" s="19" t="s">
        <v>276</v>
      </c>
      <c r="D129" s="19" t="s">
        <v>16</v>
      </c>
      <c r="E129" s="19" t="s">
        <v>310</v>
      </c>
      <c r="F129" s="28" t="s">
        <v>1701</v>
      </c>
      <c r="G129" s="19" t="s">
        <v>423</v>
      </c>
      <c r="H129" s="18" t="s">
        <v>270</v>
      </c>
      <c r="I129" s="18" t="s">
        <v>397</v>
      </c>
      <c r="J129" s="17">
        <v>136000</v>
      </c>
      <c r="K129" s="18"/>
      <c r="L129" s="18"/>
      <c r="M129" s="35" t="s">
        <v>137</v>
      </c>
      <c r="N129" s="32"/>
      <c r="O129" s="18" t="s">
        <v>2636</v>
      </c>
      <c r="P129" s="36" t="s">
        <v>2603</v>
      </c>
      <c r="Q129" s="19" t="s">
        <v>1232</v>
      </c>
      <c r="R129" s="18" t="s">
        <v>12</v>
      </c>
      <c r="S129" s="18" t="s">
        <v>116</v>
      </c>
      <c r="T129" s="18"/>
      <c r="U129" s="18"/>
      <c r="V129" s="36" t="s">
        <v>2608</v>
      </c>
      <c r="W129" s="17">
        <v>135890</v>
      </c>
      <c r="X129" s="18" t="s">
        <v>1182</v>
      </c>
      <c r="Y129" s="36" t="s">
        <v>2609</v>
      </c>
      <c r="Z129" s="17">
        <v>135890</v>
      </c>
      <c r="AA129" s="36" t="s">
        <v>2637</v>
      </c>
      <c r="AB129" s="18"/>
      <c r="AC129" s="18"/>
      <c r="AD129" s="17"/>
      <c r="AE129" s="19" t="s">
        <v>2595</v>
      </c>
      <c r="AF129" s="19" t="s">
        <v>3476</v>
      </c>
      <c r="AG129" s="19" t="s">
        <v>3467</v>
      </c>
      <c r="AH129" s="19" t="s">
        <v>1223</v>
      </c>
      <c r="AI129" s="19" t="s">
        <v>1570</v>
      </c>
      <c r="AJ129" s="15"/>
      <c r="AK129" s="15"/>
      <c r="AL129" s="16">
        <f t="shared" si="6"/>
        <v>136000</v>
      </c>
      <c r="AM129" s="42">
        <v>23083</v>
      </c>
      <c r="AN129" s="18" t="s">
        <v>2662</v>
      </c>
      <c r="AO129" s="18" t="s">
        <v>2662</v>
      </c>
      <c r="AP129" s="18" t="s">
        <v>2662</v>
      </c>
      <c r="AQ129" s="18" t="s">
        <v>2662</v>
      </c>
      <c r="AR129" s="15">
        <v>135890</v>
      </c>
      <c r="AS129" s="46" t="s">
        <v>2672</v>
      </c>
      <c r="AT129" s="18"/>
    </row>
    <row r="130" spans="1:46" s="23" customFormat="1" ht="72" x14ac:dyDescent="0.2">
      <c r="A130" s="19" t="s">
        <v>23</v>
      </c>
      <c r="B130" s="19" t="s">
        <v>277</v>
      </c>
      <c r="C130" s="19" t="s">
        <v>276</v>
      </c>
      <c r="D130" s="19" t="s">
        <v>16</v>
      </c>
      <c r="E130" s="19" t="s">
        <v>310</v>
      </c>
      <c r="F130" s="28" t="s">
        <v>1702</v>
      </c>
      <c r="G130" s="19" t="s">
        <v>424</v>
      </c>
      <c r="H130" s="18" t="s">
        <v>270</v>
      </c>
      <c r="I130" s="18" t="s">
        <v>397</v>
      </c>
      <c r="J130" s="17">
        <v>140000</v>
      </c>
      <c r="K130" s="18"/>
      <c r="L130" s="18"/>
      <c r="M130" s="35" t="s">
        <v>137</v>
      </c>
      <c r="N130" s="32"/>
      <c r="O130" s="18" t="s">
        <v>2638</v>
      </c>
      <c r="P130" s="36" t="s">
        <v>2639</v>
      </c>
      <c r="Q130" s="19" t="s">
        <v>1248</v>
      </c>
      <c r="R130" s="18" t="s">
        <v>1190</v>
      </c>
      <c r="S130" s="18" t="s">
        <v>60</v>
      </c>
      <c r="T130" s="18"/>
      <c r="U130" s="18"/>
      <c r="V130" s="36" t="s">
        <v>2640</v>
      </c>
      <c r="W130" s="17">
        <v>123050</v>
      </c>
      <c r="X130" s="18" t="s">
        <v>1182</v>
      </c>
      <c r="Y130" s="36" t="s">
        <v>2641</v>
      </c>
      <c r="Z130" s="17">
        <v>123050</v>
      </c>
      <c r="AA130" s="36"/>
      <c r="AB130" s="18"/>
      <c r="AC130" s="18"/>
      <c r="AD130" s="17"/>
      <c r="AE130" s="19" t="s">
        <v>2642</v>
      </c>
      <c r="AF130" s="19" t="s">
        <v>3476</v>
      </c>
      <c r="AG130" s="19" t="s">
        <v>3467</v>
      </c>
      <c r="AH130" s="19" t="s">
        <v>1223</v>
      </c>
      <c r="AI130" s="19" t="s">
        <v>1570</v>
      </c>
      <c r="AJ130" s="15"/>
      <c r="AK130" s="15"/>
      <c r="AL130" s="16">
        <f t="shared" si="6"/>
        <v>140000</v>
      </c>
      <c r="AM130" s="42">
        <v>23096</v>
      </c>
      <c r="AN130" s="18" t="s">
        <v>2660</v>
      </c>
      <c r="AO130" s="18" t="s">
        <v>2662</v>
      </c>
      <c r="AP130" s="18" t="s">
        <v>2662</v>
      </c>
      <c r="AQ130" s="18" t="s">
        <v>2662</v>
      </c>
      <c r="AR130" s="15">
        <v>123050</v>
      </c>
      <c r="AS130" s="134" t="s">
        <v>2673</v>
      </c>
      <c r="AT130" s="18"/>
    </row>
    <row r="131" spans="1:46" s="23" customFormat="1" ht="72" x14ac:dyDescent="0.2">
      <c r="A131" s="19" t="s">
        <v>23</v>
      </c>
      <c r="B131" s="19" t="s">
        <v>277</v>
      </c>
      <c r="C131" s="19" t="s">
        <v>276</v>
      </c>
      <c r="D131" s="19" t="s">
        <v>16</v>
      </c>
      <c r="E131" s="19" t="s">
        <v>310</v>
      </c>
      <c r="F131" s="28" t="s">
        <v>1703</v>
      </c>
      <c r="G131" s="19" t="s">
        <v>425</v>
      </c>
      <c r="H131" s="18" t="s">
        <v>272</v>
      </c>
      <c r="I131" s="18" t="s">
        <v>268</v>
      </c>
      <c r="J131" s="17">
        <v>9600</v>
      </c>
      <c r="K131" s="18"/>
      <c r="L131" s="18"/>
      <c r="M131" s="35" t="s">
        <v>137</v>
      </c>
      <c r="N131" s="32"/>
      <c r="O131" s="18" t="s">
        <v>2643</v>
      </c>
      <c r="P131" s="36" t="s">
        <v>2621</v>
      </c>
      <c r="Q131" s="18" t="s">
        <v>1231</v>
      </c>
      <c r="R131" s="18" t="s">
        <v>1190</v>
      </c>
      <c r="S131" s="18" t="s">
        <v>60</v>
      </c>
      <c r="T131" s="18"/>
      <c r="U131" s="18"/>
      <c r="V131" s="36" t="s">
        <v>2644</v>
      </c>
      <c r="W131" s="17">
        <v>9300</v>
      </c>
      <c r="X131" s="18" t="s">
        <v>1182</v>
      </c>
      <c r="Y131" s="36" t="s">
        <v>2645</v>
      </c>
      <c r="Z131" s="17">
        <v>9300</v>
      </c>
      <c r="AA131" s="36"/>
      <c r="AB131" s="36"/>
      <c r="AC131" s="36"/>
      <c r="AD131" s="17"/>
      <c r="AE131" s="19" t="s">
        <v>2642</v>
      </c>
      <c r="AF131" s="19" t="s">
        <v>3476</v>
      </c>
      <c r="AG131" s="19" t="s">
        <v>3467</v>
      </c>
      <c r="AH131" s="19" t="s">
        <v>1223</v>
      </c>
      <c r="AI131" s="19" t="s">
        <v>1570</v>
      </c>
      <c r="AJ131" s="15"/>
      <c r="AK131" s="15"/>
      <c r="AL131" s="16">
        <f t="shared" ref="AL131:AL194" si="7">J131-AJ131-AK131</f>
        <v>9600</v>
      </c>
      <c r="AM131" s="42">
        <v>23093</v>
      </c>
      <c r="AN131" s="18" t="s">
        <v>2660</v>
      </c>
      <c r="AO131" s="18"/>
      <c r="AP131" s="18"/>
      <c r="AQ131" s="18"/>
      <c r="AR131" s="18"/>
      <c r="AS131" s="18"/>
      <c r="AT131" s="18"/>
    </row>
    <row r="132" spans="1:46" s="23" customFormat="1" ht="72" x14ac:dyDescent="0.2">
      <c r="A132" s="19" t="s">
        <v>23</v>
      </c>
      <c r="B132" s="19" t="s">
        <v>277</v>
      </c>
      <c r="C132" s="19" t="s">
        <v>276</v>
      </c>
      <c r="D132" s="19" t="s">
        <v>16</v>
      </c>
      <c r="E132" s="19" t="s">
        <v>310</v>
      </c>
      <c r="F132" s="28" t="s">
        <v>1704</v>
      </c>
      <c r="G132" s="19" t="s">
        <v>426</v>
      </c>
      <c r="H132" s="18" t="s">
        <v>303</v>
      </c>
      <c r="I132" s="18" t="s">
        <v>268</v>
      </c>
      <c r="J132" s="17">
        <v>135000</v>
      </c>
      <c r="K132" s="18"/>
      <c r="L132" s="18"/>
      <c r="M132" s="35" t="s">
        <v>137</v>
      </c>
      <c r="N132" s="32"/>
      <c r="O132" s="18" t="s">
        <v>2646</v>
      </c>
      <c r="P132" s="36" t="s">
        <v>2639</v>
      </c>
      <c r="Q132" s="19" t="s">
        <v>1249</v>
      </c>
      <c r="R132" s="18" t="s">
        <v>1190</v>
      </c>
      <c r="S132" s="18" t="s">
        <v>81</v>
      </c>
      <c r="T132" s="18"/>
      <c r="U132" s="18"/>
      <c r="V132" s="36" t="s">
        <v>2647</v>
      </c>
      <c r="W132" s="17">
        <v>134820</v>
      </c>
      <c r="X132" s="18" t="s">
        <v>1182</v>
      </c>
      <c r="Y132" s="36" t="s">
        <v>2648</v>
      </c>
      <c r="Z132" s="17">
        <v>134820</v>
      </c>
      <c r="AA132" s="36"/>
      <c r="AB132" s="18"/>
      <c r="AC132" s="18"/>
      <c r="AD132" s="17"/>
      <c r="AE132" s="19" t="s">
        <v>2642</v>
      </c>
      <c r="AF132" s="19" t="s">
        <v>3476</v>
      </c>
      <c r="AG132" s="19" t="s">
        <v>3467</v>
      </c>
      <c r="AH132" s="19" t="s">
        <v>1223</v>
      </c>
      <c r="AI132" s="19" t="s">
        <v>1570</v>
      </c>
      <c r="AJ132" s="15"/>
      <c r="AK132" s="15"/>
      <c r="AL132" s="16">
        <f t="shared" si="7"/>
        <v>135000</v>
      </c>
      <c r="AM132" s="42">
        <v>23096</v>
      </c>
      <c r="AN132" s="18" t="s">
        <v>2660</v>
      </c>
      <c r="AO132" s="18" t="s">
        <v>2662</v>
      </c>
      <c r="AP132" s="18" t="s">
        <v>2662</v>
      </c>
      <c r="AQ132" s="18" t="s">
        <v>2662</v>
      </c>
      <c r="AR132" s="15">
        <v>134820</v>
      </c>
      <c r="AS132" s="46" t="s">
        <v>2674</v>
      </c>
      <c r="AT132" s="18"/>
    </row>
    <row r="133" spans="1:46" s="23" customFormat="1" ht="72" x14ac:dyDescent="0.2">
      <c r="A133" s="19" t="s">
        <v>23</v>
      </c>
      <c r="B133" s="19" t="s">
        <v>277</v>
      </c>
      <c r="C133" s="19" t="s">
        <v>276</v>
      </c>
      <c r="D133" s="19" t="s">
        <v>16</v>
      </c>
      <c r="E133" s="19" t="s">
        <v>310</v>
      </c>
      <c r="F133" s="28" t="s">
        <v>1705</v>
      </c>
      <c r="G133" s="19" t="s">
        <v>427</v>
      </c>
      <c r="H133" s="18" t="s">
        <v>270</v>
      </c>
      <c r="I133" s="18" t="s">
        <v>418</v>
      </c>
      <c r="J133" s="17">
        <v>25000</v>
      </c>
      <c r="K133" s="18"/>
      <c r="L133" s="18"/>
      <c r="M133" s="35" t="s">
        <v>137</v>
      </c>
      <c r="N133" s="32"/>
      <c r="O133" s="18" t="s">
        <v>2643</v>
      </c>
      <c r="P133" s="36" t="s">
        <v>2621</v>
      </c>
      <c r="Q133" s="18" t="s">
        <v>1231</v>
      </c>
      <c r="R133" s="18" t="s">
        <v>1190</v>
      </c>
      <c r="S133" s="18" t="s">
        <v>60</v>
      </c>
      <c r="T133" s="18"/>
      <c r="U133" s="18"/>
      <c r="V133" s="36" t="s">
        <v>2644</v>
      </c>
      <c r="W133" s="17">
        <v>22500</v>
      </c>
      <c r="X133" s="18" t="s">
        <v>1182</v>
      </c>
      <c r="Y133" s="36" t="s">
        <v>2645</v>
      </c>
      <c r="Z133" s="17">
        <v>22500</v>
      </c>
      <c r="AA133" s="36"/>
      <c r="AB133" s="18"/>
      <c r="AC133" s="18"/>
      <c r="AD133" s="17"/>
      <c r="AE133" s="19" t="s">
        <v>2642</v>
      </c>
      <c r="AF133" s="19" t="s">
        <v>3476</v>
      </c>
      <c r="AG133" s="19" t="s">
        <v>3467</v>
      </c>
      <c r="AH133" s="19" t="s">
        <v>1223</v>
      </c>
      <c r="AI133" s="19" t="s">
        <v>1570</v>
      </c>
      <c r="AJ133" s="15"/>
      <c r="AK133" s="15"/>
      <c r="AL133" s="16">
        <f t="shared" si="7"/>
        <v>25000</v>
      </c>
      <c r="AM133" s="42">
        <v>23093</v>
      </c>
      <c r="AN133" s="18" t="s">
        <v>2660</v>
      </c>
      <c r="AO133" s="18"/>
      <c r="AP133" s="18"/>
      <c r="AQ133" s="18"/>
      <c r="AR133" s="18"/>
      <c r="AS133" s="18"/>
      <c r="AT133" s="18"/>
    </row>
    <row r="134" spans="1:46" s="23" customFormat="1" ht="72" x14ac:dyDescent="0.2">
      <c r="A134" s="19" t="s">
        <v>23</v>
      </c>
      <c r="B134" s="19" t="s">
        <v>277</v>
      </c>
      <c r="C134" s="19" t="s">
        <v>276</v>
      </c>
      <c r="D134" s="19" t="s">
        <v>16</v>
      </c>
      <c r="E134" s="19" t="s">
        <v>310</v>
      </c>
      <c r="F134" s="28" t="s">
        <v>1706</v>
      </c>
      <c r="G134" s="19" t="s">
        <v>428</v>
      </c>
      <c r="H134" s="18" t="s">
        <v>270</v>
      </c>
      <c r="I134" s="18" t="s">
        <v>418</v>
      </c>
      <c r="J134" s="17">
        <v>19000</v>
      </c>
      <c r="K134" s="18"/>
      <c r="L134" s="18"/>
      <c r="M134" s="35" t="s">
        <v>137</v>
      </c>
      <c r="N134" s="32"/>
      <c r="O134" s="18" t="s">
        <v>2643</v>
      </c>
      <c r="P134" s="36" t="s">
        <v>2621</v>
      </c>
      <c r="Q134" s="18" t="s">
        <v>1231</v>
      </c>
      <c r="R134" s="18" t="s">
        <v>1190</v>
      </c>
      <c r="S134" s="18" t="s">
        <v>60</v>
      </c>
      <c r="T134" s="18"/>
      <c r="U134" s="18"/>
      <c r="V134" s="36" t="s">
        <v>2644</v>
      </c>
      <c r="W134" s="17">
        <v>19000</v>
      </c>
      <c r="X134" s="18" t="s">
        <v>1182</v>
      </c>
      <c r="Y134" s="36" t="s">
        <v>2645</v>
      </c>
      <c r="Z134" s="17">
        <v>19000</v>
      </c>
      <c r="AA134" s="36"/>
      <c r="AB134" s="18"/>
      <c r="AC134" s="18"/>
      <c r="AD134" s="17"/>
      <c r="AE134" s="19" t="s">
        <v>2642</v>
      </c>
      <c r="AF134" s="19" t="s">
        <v>3476</v>
      </c>
      <c r="AG134" s="19" t="s">
        <v>3467</v>
      </c>
      <c r="AH134" s="19" t="s">
        <v>1223</v>
      </c>
      <c r="AI134" s="19" t="s">
        <v>1570</v>
      </c>
      <c r="AJ134" s="15"/>
      <c r="AK134" s="15"/>
      <c r="AL134" s="16">
        <f t="shared" si="7"/>
        <v>19000</v>
      </c>
      <c r="AM134" s="42">
        <v>23093</v>
      </c>
      <c r="AN134" s="18" t="s">
        <v>2660</v>
      </c>
      <c r="AO134" s="18"/>
      <c r="AP134" s="18"/>
      <c r="AQ134" s="18"/>
      <c r="AR134" s="18"/>
      <c r="AS134" s="18"/>
      <c r="AT134" s="18"/>
    </row>
    <row r="135" spans="1:46" s="23" customFormat="1" ht="72" x14ac:dyDescent="0.2">
      <c r="A135" s="19" t="s">
        <v>23</v>
      </c>
      <c r="B135" s="19" t="s">
        <v>277</v>
      </c>
      <c r="C135" s="19" t="s">
        <v>276</v>
      </c>
      <c r="D135" s="19" t="s">
        <v>16</v>
      </c>
      <c r="E135" s="19" t="s">
        <v>310</v>
      </c>
      <c r="F135" s="28" t="s">
        <v>1707</v>
      </c>
      <c r="G135" s="19" t="s">
        <v>429</v>
      </c>
      <c r="H135" s="18" t="s">
        <v>270</v>
      </c>
      <c r="I135" s="18" t="s">
        <v>418</v>
      </c>
      <c r="J135" s="17">
        <v>13000</v>
      </c>
      <c r="K135" s="18"/>
      <c r="L135" s="18"/>
      <c r="M135" s="35" t="s">
        <v>137</v>
      </c>
      <c r="N135" s="32"/>
      <c r="O135" s="18" t="s">
        <v>2643</v>
      </c>
      <c r="P135" s="36" t="s">
        <v>2621</v>
      </c>
      <c r="Q135" s="18" t="s">
        <v>1231</v>
      </c>
      <c r="R135" s="18" t="s">
        <v>1190</v>
      </c>
      <c r="S135" s="18" t="s">
        <v>60</v>
      </c>
      <c r="T135" s="18"/>
      <c r="U135" s="18"/>
      <c r="V135" s="36" t="s">
        <v>2644</v>
      </c>
      <c r="W135" s="17">
        <v>13000</v>
      </c>
      <c r="X135" s="18" t="s">
        <v>1182</v>
      </c>
      <c r="Y135" s="36" t="s">
        <v>2645</v>
      </c>
      <c r="Z135" s="17">
        <v>13000</v>
      </c>
      <c r="AA135" s="36"/>
      <c r="AB135" s="18"/>
      <c r="AC135" s="18"/>
      <c r="AD135" s="17"/>
      <c r="AE135" s="19" t="s">
        <v>2642</v>
      </c>
      <c r="AF135" s="19" t="s">
        <v>3476</v>
      </c>
      <c r="AG135" s="19" t="s">
        <v>3467</v>
      </c>
      <c r="AH135" s="19" t="s">
        <v>1223</v>
      </c>
      <c r="AI135" s="19" t="s">
        <v>1570</v>
      </c>
      <c r="AJ135" s="15"/>
      <c r="AK135" s="15"/>
      <c r="AL135" s="16">
        <f t="shared" si="7"/>
        <v>13000</v>
      </c>
      <c r="AM135" s="42">
        <v>23093</v>
      </c>
      <c r="AN135" s="18" t="s">
        <v>2660</v>
      </c>
      <c r="AO135" s="18"/>
      <c r="AP135" s="18"/>
      <c r="AQ135" s="18"/>
      <c r="AR135" s="18"/>
      <c r="AS135" s="18"/>
      <c r="AT135" s="18"/>
    </row>
    <row r="136" spans="1:46" s="23" customFormat="1" ht="90" x14ac:dyDescent="0.2">
      <c r="A136" s="19" t="s">
        <v>23</v>
      </c>
      <c r="B136" s="19" t="s">
        <v>277</v>
      </c>
      <c r="C136" s="19" t="s">
        <v>276</v>
      </c>
      <c r="D136" s="19" t="s">
        <v>16</v>
      </c>
      <c r="E136" s="19" t="s">
        <v>310</v>
      </c>
      <c r="F136" s="28" t="s">
        <v>1708</v>
      </c>
      <c r="G136" s="19" t="s">
        <v>430</v>
      </c>
      <c r="H136" s="18" t="s">
        <v>270</v>
      </c>
      <c r="I136" s="18" t="s">
        <v>274</v>
      </c>
      <c r="J136" s="17">
        <v>38000</v>
      </c>
      <c r="K136" s="18"/>
      <c r="L136" s="18"/>
      <c r="M136" s="35" t="s">
        <v>137</v>
      </c>
      <c r="N136" s="28"/>
      <c r="O136" s="36" t="s">
        <v>2631</v>
      </c>
      <c r="P136" s="36" t="s">
        <v>2632</v>
      </c>
      <c r="Q136" s="19" t="s">
        <v>1244</v>
      </c>
      <c r="R136" s="18" t="s">
        <v>12</v>
      </c>
      <c r="S136" s="18" t="s">
        <v>60</v>
      </c>
      <c r="T136" s="18" t="s">
        <v>1250</v>
      </c>
      <c r="U136" s="18" t="s">
        <v>1251</v>
      </c>
      <c r="V136" s="36"/>
      <c r="W136" s="17">
        <v>38000</v>
      </c>
      <c r="X136" s="18" t="s">
        <v>1182</v>
      </c>
      <c r="Y136" s="36"/>
      <c r="Z136" s="17">
        <v>38000</v>
      </c>
      <c r="AA136" s="36"/>
      <c r="AB136" s="36"/>
      <c r="AC136" s="36"/>
      <c r="AD136" s="17"/>
      <c r="AE136" s="19" t="s">
        <v>2635</v>
      </c>
      <c r="AF136" s="19" t="s">
        <v>3476</v>
      </c>
      <c r="AG136" s="19" t="s">
        <v>3467</v>
      </c>
      <c r="AH136" s="19" t="s">
        <v>1223</v>
      </c>
      <c r="AI136" s="19" t="s">
        <v>1570</v>
      </c>
      <c r="AJ136" s="15"/>
      <c r="AK136" s="15"/>
      <c r="AL136" s="16">
        <f t="shared" si="7"/>
        <v>38000</v>
      </c>
      <c r="AM136" s="42">
        <v>23100</v>
      </c>
      <c r="AN136" s="18" t="s">
        <v>2660</v>
      </c>
      <c r="AO136" s="18"/>
      <c r="AP136" s="18"/>
      <c r="AQ136" s="18"/>
      <c r="AR136" s="18"/>
      <c r="AS136" s="18"/>
      <c r="AT136" s="18"/>
    </row>
    <row r="137" spans="1:46" s="23" customFormat="1" ht="72" x14ac:dyDescent="0.2">
      <c r="A137" s="19" t="s">
        <v>23</v>
      </c>
      <c r="B137" s="19" t="s">
        <v>277</v>
      </c>
      <c r="C137" s="19" t="s">
        <v>276</v>
      </c>
      <c r="D137" s="19" t="s">
        <v>16</v>
      </c>
      <c r="E137" s="19" t="s">
        <v>310</v>
      </c>
      <c r="F137" s="28" t="s">
        <v>1709</v>
      </c>
      <c r="G137" s="19" t="s">
        <v>431</v>
      </c>
      <c r="H137" s="18" t="s">
        <v>272</v>
      </c>
      <c r="I137" s="18" t="s">
        <v>432</v>
      </c>
      <c r="J137" s="17">
        <v>60000</v>
      </c>
      <c r="K137" s="18"/>
      <c r="L137" s="18"/>
      <c r="M137" s="35" t="s">
        <v>137</v>
      </c>
      <c r="N137" s="28"/>
      <c r="O137" s="36"/>
      <c r="P137" s="36"/>
      <c r="Q137" s="18" t="s">
        <v>1245</v>
      </c>
      <c r="R137" s="18" t="s">
        <v>12</v>
      </c>
      <c r="S137" s="18" t="s">
        <v>60</v>
      </c>
      <c r="T137" s="18"/>
      <c r="U137" s="18"/>
      <c r="V137" s="36"/>
      <c r="W137" s="17">
        <v>60000</v>
      </c>
      <c r="X137" s="18" t="s">
        <v>1182</v>
      </c>
      <c r="Y137" s="36"/>
      <c r="Z137" s="17">
        <v>60000</v>
      </c>
      <c r="AA137" s="36"/>
      <c r="AB137" s="36"/>
      <c r="AC137" s="36"/>
      <c r="AD137" s="17"/>
      <c r="AE137" s="19" t="s">
        <v>2630</v>
      </c>
      <c r="AF137" s="19" t="s">
        <v>3470</v>
      </c>
      <c r="AG137" s="19" t="s">
        <v>3467</v>
      </c>
      <c r="AH137" s="19" t="s">
        <v>1223</v>
      </c>
      <c r="AI137" s="19" t="s">
        <v>1570</v>
      </c>
      <c r="AJ137" s="15"/>
      <c r="AK137" s="15"/>
      <c r="AL137" s="16">
        <f t="shared" si="7"/>
        <v>60000</v>
      </c>
      <c r="AM137" s="18" t="s">
        <v>2660</v>
      </c>
      <c r="AN137" s="18" t="s">
        <v>2660</v>
      </c>
      <c r="AO137" s="18"/>
      <c r="AP137" s="18"/>
      <c r="AQ137" s="18"/>
      <c r="AR137" s="18"/>
      <c r="AS137" s="18"/>
      <c r="AT137" s="18"/>
    </row>
    <row r="138" spans="1:46" s="23" customFormat="1" ht="72" x14ac:dyDescent="0.2">
      <c r="A138" s="19" t="s">
        <v>23</v>
      </c>
      <c r="B138" s="19" t="s">
        <v>277</v>
      </c>
      <c r="C138" s="19" t="s">
        <v>276</v>
      </c>
      <c r="D138" s="19" t="s">
        <v>16</v>
      </c>
      <c r="E138" s="19" t="s">
        <v>310</v>
      </c>
      <c r="F138" s="28" t="s">
        <v>1710</v>
      </c>
      <c r="G138" s="19" t="s">
        <v>433</v>
      </c>
      <c r="H138" s="18" t="s">
        <v>352</v>
      </c>
      <c r="I138" s="18" t="s">
        <v>432</v>
      </c>
      <c r="J138" s="17">
        <v>300000</v>
      </c>
      <c r="K138" s="18"/>
      <c r="L138" s="18"/>
      <c r="M138" s="35" t="s">
        <v>137</v>
      </c>
      <c r="N138" s="28"/>
      <c r="O138" s="36"/>
      <c r="P138" s="36"/>
      <c r="Q138" s="18" t="s">
        <v>1245</v>
      </c>
      <c r="R138" s="18" t="s">
        <v>12</v>
      </c>
      <c r="S138" s="18" t="s">
        <v>60</v>
      </c>
      <c r="T138" s="18"/>
      <c r="U138" s="18"/>
      <c r="V138" s="36"/>
      <c r="W138" s="17">
        <v>300000</v>
      </c>
      <c r="X138" s="18" t="s">
        <v>1182</v>
      </c>
      <c r="Y138" s="36"/>
      <c r="Z138" s="17">
        <v>300000</v>
      </c>
      <c r="AA138" s="36"/>
      <c r="AB138" s="36"/>
      <c r="AC138" s="36"/>
      <c r="AD138" s="17"/>
      <c r="AE138" s="19" t="s">
        <v>2630</v>
      </c>
      <c r="AF138" s="19" t="s">
        <v>3470</v>
      </c>
      <c r="AG138" s="19" t="s">
        <v>3467</v>
      </c>
      <c r="AH138" s="19" t="s">
        <v>1223</v>
      </c>
      <c r="AI138" s="19" t="s">
        <v>1570</v>
      </c>
      <c r="AJ138" s="15"/>
      <c r="AK138" s="15"/>
      <c r="AL138" s="16">
        <f t="shared" si="7"/>
        <v>300000</v>
      </c>
      <c r="AM138" s="18" t="s">
        <v>2660</v>
      </c>
      <c r="AN138" s="18" t="s">
        <v>2660</v>
      </c>
      <c r="AO138" s="18"/>
      <c r="AP138" s="18"/>
      <c r="AQ138" s="18"/>
      <c r="AR138" s="18"/>
      <c r="AS138" s="18"/>
      <c r="AT138" s="18"/>
    </row>
    <row r="139" spans="1:46" s="23" customFormat="1" ht="72" x14ac:dyDescent="0.2">
      <c r="A139" s="19" t="s">
        <v>23</v>
      </c>
      <c r="B139" s="19" t="s">
        <v>277</v>
      </c>
      <c r="C139" s="19" t="s">
        <v>276</v>
      </c>
      <c r="D139" s="19" t="s">
        <v>16</v>
      </c>
      <c r="E139" s="19" t="s">
        <v>310</v>
      </c>
      <c r="F139" s="28" t="s">
        <v>1711</v>
      </c>
      <c r="G139" s="19" t="s">
        <v>434</v>
      </c>
      <c r="H139" s="18" t="s">
        <v>319</v>
      </c>
      <c r="I139" s="18" t="s">
        <v>435</v>
      </c>
      <c r="J139" s="17">
        <v>240000</v>
      </c>
      <c r="K139" s="18"/>
      <c r="L139" s="18"/>
      <c r="M139" s="35" t="s">
        <v>137</v>
      </c>
      <c r="N139" s="28"/>
      <c r="O139" s="36"/>
      <c r="P139" s="36"/>
      <c r="Q139" s="18" t="s">
        <v>1245</v>
      </c>
      <c r="R139" s="18" t="s">
        <v>12</v>
      </c>
      <c r="S139" s="18" t="s">
        <v>60</v>
      </c>
      <c r="T139" s="18"/>
      <c r="U139" s="18"/>
      <c r="V139" s="36"/>
      <c r="W139" s="17">
        <v>240000</v>
      </c>
      <c r="X139" s="18" t="s">
        <v>1182</v>
      </c>
      <c r="Y139" s="36"/>
      <c r="Z139" s="17">
        <v>240000</v>
      </c>
      <c r="AA139" s="36"/>
      <c r="AB139" s="36"/>
      <c r="AC139" s="36"/>
      <c r="AD139" s="17"/>
      <c r="AE139" s="19" t="s">
        <v>2630</v>
      </c>
      <c r="AF139" s="19" t="s">
        <v>3470</v>
      </c>
      <c r="AG139" s="19" t="s">
        <v>3467</v>
      </c>
      <c r="AH139" s="19" t="s">
        <v>1223</v>
      </c>
      <c r="AI139" s="19" t="s">
        <v>1570</v>
      </c>
      <c r="AJ139" s="15"/>
      <c r="AK139" s="15"/>
      <c r="AL139" s="16">
        <f t="shared" si="7"/>
        <v>240000</v>
      </c>
      <c r="AM139" s="18" t="s">
        <v>2660</v>
      </c>
      <c r="AN139" s="18" t="s">
        <v>2660</v>
      </c>
      <c r="AO139" s="18"/>
      <c r="AP139" s="18"/>
      <c r="AQ139" s="18"/>
      <c r="AR139" s="18"/>
      <c r="AS139" s="18"/>
      <c r="AT139" s="18"/>
    </row>
    <row r="140" spans="1:46" s="23" customFormat="1" ht="90" x14ac:dyDescent="0.2">
      <c r="A140" s="19" t="s">
        <v>23</v>
      </c>
      <c r="B140" s="19" t="s">
        <v>277</v>
      </c>
      <c r="C140" s="19" t="s">
        <v>276</v>
      </c>
      <c r="D140" s="19" t="s">
        <v>16</v>
      </c>
      <c r="E140" s="19" t="s">
        <v>310</v>
      </c>
      <c r="F140" s="28" t="s">
        <v>1712</v>
      </c>
      <c r="G140" s="19" t="s">
        <v>436</v>
      </c>
      <c r="H140" s="18" t="s">
        <v>317</v>
      </c>
      <c r="I140" s="18" t="s">
        <v>335</v>
      </c>
      <c r="J140" s="17">
        <v>65000</v>
      </c>
      <c r="K140" s="18"/>
      <c r="L140" s="18"/>
      <c r="M140" s="35" t="s">
        <v>137</v>
      </c>
      <c r="N140" s="28"/>
      <c r="O140" s="36" t="s">
        <v>2631</v>
      </c>
      <c r="P140" s="36" t="s">
        <v>2632</v>
      </c>
      <c r="Q140" s="19" t="s">
        <v>1244</v>
      </c>
      <c r="R140" s="18" t="s">
        <v>12</v>
      </c>
      <c r="S140" s="18" t="s">
        <v>60</v>
      </c>
      <c r="T140" s="18"/>
      <c r="U140" s="18" t="s">
        <v>1252</v>
      </c>
      <c r="V140" s="36"/>
      <c r="W140" s="17">
        <v>65000</v>
      </c>
      <c r="X140" s="18" t="s">
        <v>1182</v>
      </c>
      <c r="Y140" s="36"/>
      <c r="Z140" s="17">
        <v>65000</v>
      </c>
      <c r="AA140" s="36"/>
      <c r="AB140" s="36"/>
      <c r="AC140" s="36"/>
      <c r="AD140" s="17"/>
      <c r="AE140" s="19" t="s">
        <v>2635</v>
      </c>
      <c r="AF140" s="19" t="s">
        <v>3476</v>
      </c>
      <c r="AG140" s="19" t="s">
        <v>3467</v>
      </c>
      <c r="AH140" s="19" t="s">
        <v>1223</v>
      </c>
      <c r="AI140" s="19" t="s">
        <v>1570</v>
      </c>
      <c r="AJ140" s="15"/>
      <c r="AK140" s="15"/>
      <c r="AL140" s="16">
        <f t="shared" si="7"/>
        <v>65000</v>
      </c>
      <c r="AM140" s="42">
        <v>23100</v>
      </c>
      <c r="AN140" s="18" t="s">
        <v>2660</v>
      </c>
      <c r="AO140" s="18"/>
      <c r="AP140" s="18"/>
      <c r="AQ140" s="18"/>
      <c r="AR140" s="18"/>
      <c r="AS140" s="18"/>
      <c r="AT140" s="18"/>
    </row>
    <row r="141" spans="1:46" s="23" customFormat="1" ht="90" x14ac:dyDescent="0.2">
      <c r="A141" s="19" t="s">
        <v>23</v>
      </c>
      <c r="B141" s="19" t="s">
        <v>277</v>
      </c>
      <c r="C141" s="19" t="s">
        <v>276</v>
      </c>
      <c r="D141" s="19" t="s">
        <v>16</v>
      </c>
      <c r="E141" s="19" t="s">
        <v>310</v>
      </c>
      <c r="F141" s="28" t="s">
        <v>1713</v>
      </c>
      <c r="G141" s="19" t="s">
        <v>437</v>
      </c>
      <c r="H141" s="18" t="s">
        <v>270</v>
      </c>
      <c r="I141" s="18" t="s">
        <v>268</v>
      </c>
      <c r="J141" s="17">
        <v>15000</v>
      </c>
      <c r="K141" s="18"/>
      <c r="L141" s="18"/>
      <c r="M141" s="35" t="s">
        <v>137</v>
      </c>
      <c r="N141" s="28"/>
      <c r="O141" s="36" t="s">
        <v>2631</v>
      </c>
      <c r="P141" s="36" t="s">
        <v>2632</v>
      </c>
      <c r="Q141" s="19" t="s">
        <v>1244</v>
      </c>
      <c r="R141" s="18" t="s">
        <v>12</v>
      </c>
      <c r="S141" s="18" t="s">
        <v>60</v>
      </c>
      <c r="T141" s="18" t="s">
        <v>1253</v>
      </c>
      <c r="U141" s="18" t="s">
        <v>1254</v>
      </c>
      <c r="V141" s="36"/>
      <c r="W141" s="17">
        <v>15000</v>
      </c>
      <c r="X141" s="18" t="s">
        <v>1182</v>
      </c>
      <c r="Y141" s="36"/>
      <c r="Z141" s="17">
        <v>15000</v>
      </c>
      <c r="AA141" s="36"/>
      <c r="AB141" s="36"/>
      <c r="AC141" s="36"/>
      <c r="AD141" s="17"/>
      <c r="AE141" s="19" t="s">
        <v>2635</v>
      </c>
      <c r="AF141" s="19" t="s">
        <v>3476</v>
      </c>
      <c r="AG141" s="19" t="s">
        <v>3467</v>
      </c>
      <c r="AH141" s="19" t="s">
        <v>1223</v>
      </c>
      <c r="AI141" s="19" t="s">
        <v>1570</v>
      </c>
      <c r="AJ141" s="15"/>
      <c r="AK141" s="15"/>
      <c r="AL141" s="16">
        <f t="shared" si="7"/>
        <v>15000</v>
      </c>
      <c r="AM141" s="42">
        <v>23100</v>
      </c>
      <c r="AN141" s="18" t="s">
        <v>2660</v>
      </c>
      <c r="AO141" s="18"/>
      <c r="AP141" s="18"/>
      <c r="AQ141" s="18"/>
      <c r="AR141" s="18"/>
      <c r="AS141" s="18"/>
      <c r="AT141" s="18"/>
    </row>
    <row r="142" spans="1:46" s="23" customFormat="1" ht="72" x14ac:dyDescent="0.2">
      <c r="A142" s="19" t="s">
        <v>23</v>
      </c>
      <c r="B142" s="19" t="s">
        <v>277</v>
      </c>
      <c r="C142" s="19" t="s">
        <v>276</v>
      </c>
      <c r="D142" s="19" t="s">
        <v>16</v>
      </c>
      <c r="E142" s="19" t="s">
        <v>310</v>
      </c>
      <c r="F142" s="28" t="s">
        <v>1714</v>
      </c>
      <c r="G142" s="19" t="s">
        <v>438</v>
      </c>
      <c r="H142" s="18" t="s">
        <v>303</v>
      </c>
      <c r="I142" s="18" t="s">
        <v>439</v>
      </c>
      <c r="J142" s="17">
        <v>40000</v>
      </c>
      <c r="K142" s="18"/>
      <c r="L142" s="18"/>
      <c r="M142" s="35" t="s">
        <v>137</v>
      </c>
      <c r="N142" s="28"/>
      <c r="O142" s="18" t="s">
        <v>2646</v>
      </c>
      <c r="P142" s="36" t="s">
        <v>2639</v>
      </c>
      <c r="Q142" s="19" t="s">
        <v>1249</v>
      </c>
      <c r="R142" s="18" t="s">
        <v>1190</v>
      </c>
      <c r="S142" s="18" t="s">
        <v>81</v>
      </c>
      <c r="T142" s="18"/>
      <c r="U142" s="18"/>
      <c r="V142" s="36" t="s">
        <v>2647</v>
      </c>
      <c r="W142" s="17">
        <v>39590</v>
      </c>
      <c r="X142" s="18" t="s">
        <v>1182</v>
      </c>
      <c r="Y142" s="36" t="s">
        <v>2648</v>
      </c>
      <c r="Z142" s="17">
        <v>39590</v>
      </c>
      <c r="AA142" s="36"/>
      <c r="AB142" s="36"/>
      <c r="AC142" s="36"/>
      <c r="AD142" s="17"/>
      <c r="AE142" s="19" t="s">
        <v>2642</v>
      </c>
      <c r="AF142" s="19" t="s">
        <v>3476</v>
      </c>
      <c r="AG142" s="19" t="s">
        <v>3467</v>
      </c>
      <c r="AH142" s="19" t="s">
        <v>1223</v>
      </c>
      <c r="AI142" s="19" t="s">
        <v>1570</v>
      </c>
      <c r="AJ142" s="15"/>
      <c r="AK142" s="15"/>
      <c r="AL142" s="16">
        <f t="shared" si="7"/>
        <v>40000</v>
      </c>
      <c r="AM142" s="42">
        <v>23096</v>
      </c>
      <c r="AN142" s="18" t="s">
        <v>2660</v>
      </c>
      <c r="AO142" s="18" t="s">
        <v>2662</v>
      </c>
      <c r="AP142" s="18" t="s">
        <v>2662</v>
      </c>
      <c r="AQ142" s="18" t="s">
        <v>2662</v>
      </c>
      <c r="AR142" s="15">
        <v>39590</v>
      </c>
      <c r="AS142" s="46" t="s">
        <v>2675</v>
      </c>
      <c r="AT142" s="18"/>
    </row>
    <row r="143" spans="1:46" s="23" customFormat="1" ht="90" x14ac:dyDescent="0.2">
      <c r="A143" s="19" t="s">
        <v>23</v>
      </c>
      <c r="B143" s="19" t="s">
        <v>277</v>
      </c>
      <c r="C143" s="19" t="s">
        <v>276</v>
      </c>
      <c r="D143" s="19" t="s">
        <v>16</v>
      </c>
      <c r="E143" s="19" t="s">
        <v>310</v>
      </c>
      <c r="F143" s="28" t="s">
        <v>1715</v>
      </c>
      <c r="G143" s="19" t="s">
        <v>440</v>
      </c>
      <c r="H143" s="18" t="s">
        <v>387</v>
      </c>
      <c r="I143" s="18" t="s">
        <v>405</v>
      </c>
      <c r="J143" s="17">
        <v>56000</v>
      </c>
      <c r="K143" s="18"/>
      <c r="L143" s="18"/>
      <c r="M143" s="35" t="s">
        <v>137</v>
      </c>
      <c r="N143" s="28"/>
      <c r="O143" s="36" t="s">
        <v>2631</v>
      </c>
      <c r="P143" s="36" t="s">
        <v>2632</v>
      </c>
      <c r="Q143" s="19" t="s">
        <v>1244</v>
      </c>
      <c r="R143" s="18" t="s">
        <v>12</v>
      </c>
      <c r="S143" s="18" t="s">
        <v>60</v>
      </c>
      <c r="T143" s="18"/>
      <c r="U143" s="18"/>
      <c r="V143" s="36"/>
      <c r="W143" s="17">
        <v>56000</v>
      </c>
      <c r="X143" s="18" t="s">
        <v>1182</v>
      </c>
      <c r="Y143" s="36"/>
      <c r="Z143" s="17">
        <v>56000</v>
      </c>
      <c r="AA143" s="36"/>
      <c r="AB143" s="36"/>
      <c r="AC143" s="36"/>
      <c r="AD143" s="17"/>
      <c r="AE143" s="19" t="s">
        <v>2635</v>
      </c>
      <c r="AF143" s="19" t="s">
        <v>3476</v>
      </c>
      <c r="AG143" s="19" t="s">
        <v>3467</v>
      </c>
      <c r="AH143" s="19" t="s">
        <v>1223</v>
      </c>
      <c r="AI143" s="19" t="s">
        <v>1570</v>
      </c>
      <c r="AJ143" s="15"/>
      <c r="AK143" s="15"/>
      <c r="AL143" s="16">
        <f t="shared" si="7"/>
        <v>56000</v>
      </c>
      <c r="AM143" s="42">
        <v>23100</v>
      </c>
      <c r="AN143" s="18" t="s">
        <v>2660</v>
      </c>
      <c r="AO143" s="18"/>
      <c r="AP143" s="18"/>
      <c r="AQ143" s="18"/>
      <c r="AR143" s="18"/>
      <c r="AS143" s="18"/>
      <c r="AT143" s="18"/>
    </row>
    <row r="144" spans="1:46" s="23" customFormat="1" ht="72" x14ac:dyDescent="0.2">
      <c r="A144" s="19" t="s">
        <v>23</v>
      </c>
      <c r="B144" s="19" t="s">
        <v>277</v>
      </c>
      <c r="C144" s="19" t="s">
        <v>276</v>
      </c>
      <c r="D144" s="19" t="s">
        <v>16</v>
      </c>
      <c r="E144" s="19" t="s">
        <v>310</v>
      </c>
      <c r="F144" s="28" t="s">
        <v>1716</v>
      </c>
      <c r="G144" s="19" t="s">
        <v>441</v>
      </c>
      <c r="H144" s="18" t="s">
        <v>270</v>
      </c>
      <c r="I144" s="18" t="s">
        <v>405</v>
      </c>
      <c r="J144" s="17">
        <v>100000</v>
      </c>
      <c r="K144" s="18"/>
      <c r="L144" s="18"/>
      <c r="M144" s="35" t="s">
        <v>137</v>
      </c>
      <c r="N144" s="28"/>
      <c r="O144" s="18"/>
      <c r="P144" s="36"/>
      <c r="Q144" s="28" t="s">
        <v>1255</v>
      </c>
      <c r="R144" s="18" t="s">
        <v>1256</v>
      </c>
      <c r="S144" s="18" t="s">
        <v>14</v>
      </c>
      <c r="T144" s="18"/>
      <c r="U144" s="18"/>
      <c r="V144" s="36"/>
      <c r="W144" s="17">
        <v>49500</v>
      </c>
      <c r="X144" s="18" t="s">
        <v>1182</v>
      </c>
      <c r="Y144" s="36"/>
      <c r="Z144" s="17">
        <v>49500</v>
      </c>
      <c r="AA144" s="36"/>
      <c r="AB144" s="36"/>
      <c r="AC144" s="36"/>
      <c r="AD144" s="17"/>
      <c r="AE144" s="19" t="s">
        <v>1223</v>
      </c>
      <c r="AF144" s="19" t="s">
        <v>3470</v>
      </c>
      <c r="AG144" s="19" t="s">
        <v>3467</v>
      </c>
      <c r="AH144" s="19" t="s">
        <v>1223</v>
      </c>
      <c r="AI144" s="19" t="s">
        <v>1570</v>
      </c>
      <c r="AJ144" s="15"/>
      <c r="AK144" s="15"/>
      <c r="AL144" s="16">
        <f t="shared" si="7"/>
        <v>100000</v>
      </c>
      <c r="AM144" s="18" t="s">
        <v>1224</v>
      </c>
      <c r="AN144" s="18" t="s">
        <v>2660</v>
      </c>
      <c r="AO144" s="18"/>
      <c r="AP144" s="18"/>
      <c r="AQ144" s="18"/>
      <c r="AR144" s="18"/>
      <c r="AS144" s="18"/>
      <c r="AT144" s="18"/>
    </row>
    <row r="145" spans="1:46" s="23" customFormat="1" ht="72" hidden="1" x14ac:dyDescent="0.2">
      <c r="A145" s="19" t="s">
        <v>23</v>
      </c>
      <c r="B145" s="19" t="s">
        <v>277</v>
      </c>
      <c r="C145" s="19" t="s">
        <v>276</v>
      </c>
      <c r="D145" s="19" t="s">
        <v>28</v>
      </c>
      <c r="E145" s="19" t="s">
        <v>310</v>
      </c>
      <c r="F145" s="28" t="s">
        <v>1717</v>
      </c>
      <c r="G145" s="19" t="s">
        <v>442</v>
      </c>
      <c r="H145" s="18" t="s">
        <v>270</v>
      </c>
      <c r="I145" s="18" t="s">
        <v>274</v>
      </c>
      <c r="J145" s="17">
        <v>1200000</v>
      </c>
      <c r="K145" s="35" t="s">
        <v>137</v>
      </c>
      <c r="L145" s="18"/>
      <c r="M145" s="18"/>
      <c r="N145" s="28"/>
      <c r="O145" s="36"/>
      <c r="P145" s="36"/>
      <c r="Q145" s="28"/>
      <c r="R145" s="18"/>
      <c r="S145" s="18"/>
      <c r="T145" s="18"/>
      <c r="U145" s="18"/>
      <c r="V145" s="36"/>
      <c r="W145" s="17"/>
      <c r="X145" s="18" t="s">
        <v>1182</v>
      </c>
      <c r="Y145" s="36"/>
      <c r="Z145" s="17"/>
      <c r="AA145" s="36"/>
      <c r="AB145" s="36"/>
      <c r="AC145" s="36"/>
      <c r="AD145" s="17"/>
      <c r="AE145" s="19" t="s">
        <v>2649</v>
      </c>
      <c r="AF145" s="19" t="s">
        <v>3451</v>
      </c>
      <c r="AG145" s="19" t="s">
        <v>3467</v>
      </c>
      <c r="AH145" s="19" t="s">
        <v>1257</v>
      </c>
      <c r="AI145" s="19" t="s">
        <v>1569</v>
      </c>
      <c r="AJ145" s="15"/>
      <c r="AK145" s="15"/>
      <c r="AL145" s="16">
        <f t="shared" si="7"/>
        <v>1200000</v>
      </c>
      <c r="AM145" s="18" t="s">
        <v>1224</v>
      </c>
      <c r="AN145" s="18" t="s">
        <v>2660</v>
      </c>
      <c r="AO145" s="18"/>
      <c r="AP145" s="18"/>
      <c r="AQ145" s="18"/>
      <c r="AR145" s="18"/>
      <c r="AS145" s="18"/>
      <c r="AT145" s="18"/>
    </row>
    <row r="146" spans="1:46" s="23" customFormat="1" ht="90" x14ac:dyDescent="0.2">
      <c r="A146" s="19" t="s">
        <v>23</v>
      </c>
      <c r="B146" s="19" t="s">
        <v>277</v>
      </c>
      <c r="C146" s="19" t="s">
        <v>276</v>
      </c>
      <c r="D146" s="19" t="s">
        <v>28</v>
      </c>
      <c r="E146" s="19" t="s">
        <v>310</v>
      </c>
      <c r="F146" s="28" t="s">
        <v>1718</v>
      </c>
      <c r="G146" s="19" t="s">
        <v>443</v>
      </c>
      <c r="H146" s="18" t="s">
        <v>270</v>
      </c>
      <c r="I146" s="18" t="s">
        <v>271</v>
      </c>
      <c r="J146" s="17">
        <v>18000</v>
      </c>
      <c r="K146" s="18"/>
      <c r="L146" s="18"/>
      <c r="M146" s="35" t="s">
        <v>137</v>
      </c>
      <c r="N146" s="28"/>
      <c r="O146" s="36" t="s">
        <v>2650</v>
      </c>
      <c r="P146" s="36" t="s">
        <v>2603</v>
      </c>
      <c r="Q146" s="19" t="s">
        <v>1244</v>
      </c>
      <c r="R146" s="18" t="s">
        <v>12</v>
      </c>
      <c r="S146" s="18" t="s">
        <v>60</v>
      </c>
      <c r="T146" s="18" t="s">
        <v>1258</v>
      </c>
      <c r="U146" s="18" t="s">
        <v>1259</v>
      </c>
      <c r="V146" s="36" t="s">
        <v>2604</v>
      </c>
      <c r="W146" s="17">
        <v>18000</v>
      </c>
      <c r="X146" s="18" t="s">
        <v>1182</v>
      </c>
      <c r="Y146" s="36" t="s">
        <v>2605</v>
      </c>
      <c r="Z146" s="17">
        <v>18000</v>
      </c>
      <c r="AA146" s="36" t="s">
        <v>2651</v>
      </c>
      <c r="AB146" s="36" t="s">
        <v>2627</v>
      </c>
      <c r="AC146" s="36" t="s">
        <v>2627</v>
      </c>
      <c r="AD146" s="17">
        <v>18000</v>
      </c>
      <c r="AE146" s="19" t="s">
        <v>2613</v>
      </c>
      <c r="AF146" s="19" t="s">
        <v>3475</v>
      </c>
      <c r="AG146" s="19" t="s">
        <v>3467</v>
      </c>
      <c r="AH146" s="19" t="s">
        <v>1223</v>
      </c>
      <c r="AI146" s="19" t="s">
        <v>1570</v>
      </c>
      <c r="AJ146" s="15"/>
      <c r="AK146" s="15"/>
      <c r="AL146" s="16">
        <f t="shared" si="7"/>
        <v>18000</v>
      </c>
      <c r="AM146" s="42"/>
      <c r="AN146" s="18"/>
      <c r="AO146" s="18"/>
      <c r="AP146" s="18"/>
      <c r="AQ146" s="18"/>
      <c r="AR146" s="15"/>
      <c r="AS146" s="18" t="s">
        <v>2395</v>
      </c>
      <c r="AT146" s="18"/>
    </row>
    <row r="147" spans="1:46" s="23" customFormat="1" ht="72" x14ac:dyDescent="0.2">
      <c r="A147" s="19" t="s">
        <v>23</v>
      </c>
      <c r="B147" s="19" t="s">
        <v>277</v>
      </c>
      <c r="C147" s="19" t="s">
        <v>276</v>
      </c>
      <c r="D147" s="19" t="s">
        <v>22</v>
      </c>
      <c r="E147" s="19" t="s">
        <v>349</v>
      </c>
      <c r="F147" s="28" t="s">
        <v>1719</v>
      </c>
      <c r="G147" s="19" t="s">
        <v>444</v>
      </c>
      <c r="H147" s="18" t="s">
        <v>270</v>
      </c>
      <c r="I147" s="18" t="s">
        <v>275</v>
      </c>
      <c r="J147" s="17">
        <v>4200000</v>
      </c>
      <c r="K147" s="35" t="s">
        <v>137</v>
      </c>
      <c r="L147" s="18"/>
      <c r="M147" s="18"/>
      <c r="N147" s="28"/>
      <c r="O147" s="18"/>
      <c r="P147" s="36"/>
      <c r="Q147" s="19"/>
      <c r="R147" s="18"/>
      <c r="S147" s="18"/>
      <c r="T147" s="18"/>
      <c r="U147" s="18"/>
      <c r="V147" s="36"/>
      <c r="W147" s="17"/>
      <c r="X147" s="18" t="s">
        <v>1182</v>
      </c>
      <c r="Y147" s="36"/>
      <c r="Z147" s="17"/>
      <c r="AA147" s="36"/>
      <c r="AB147" s="36"/>
      <c r="AC147" s="36"/>
      <c r="AD147" s="17"/>
      <c r="AE147" s="19" t="s">
        <v>2630</v>
      </c>
      <c r="AF147" s="19" t="s">
        <v>3470</v>
      </c>
      <c r="AG147" s="19" t="s">
        <v>3467</v>
      </c>
      <c r="AH147" s="19" t="s">
        <v>1257</v>
      </c>
      <c r="AI147" s="19" t="s">
        <v>1569</v>
      </c>
      <c r="AJ147" s="15"/>
      <c r="AK147" s="15"/>
      <c r="AL147" s="16">
        <f t="shared" si="7"/>
        <v>4200000</v>
      </c>
      <c r="AM147" s="18" t="s">
        <v>2660</v>
      </c>
      <c r="AN147" s="18" t="s">
        <v>2660</v>
      </c>
      <c r="AO147" s="18"/>
      <c r="AP147" s="18"/>
      <c r="AQ147" s="18"/>
      <c r="AR147" s="18"/>
      <c r="AS147" s="18"/>
      <c r="AT147" s="18"/>
    </row>
    <row r="148" spans="1:46" s="23" customFormat="1" ht="90" x14ac:dyDescent="0.2">
      <c r="A148" s="19" t="s">
        <v>23</v>
      </c>
      <c r="B148" s="19" t="s">
        <v>277</v>
      </c>
      <c r="C148" s="19" t="s">
        <v>276</v>
      </c>
      <c r="D148" s="19" t="s">
        <v>10</v>
      </c>
      <c r="E148" s="19" t="s">
        <v>311</v>
      </c>
      <c r="F148" s="28" t="s">
        <v>1720</v>
      </c>
      <c r="G148" s="19" t="s">
        <v>445</v>
      </c>
      <c r="H148" s="18" t="s">
        <v>446</v>
      </c>
      <c r="I148" s="18" t="s">
        <v>271</v>
      </c>
      <c r="J148" s="17">
        <v>2700000</v>
      </c>
      <c r="K148" s="35" t="s">
        <v>137</v>
      </c>
      <c r="L148" s="18"/>
      <c r="M148" s="18"/>
      <c r="N148" s="28"/>
      <c r="O148" s="36"/>
      <c r="P148" s="36"/>
      <c r="Q148" s="19"/>
      <c r="R148" s="18"/>
      <c r="S148" s="18"/>
      <c r="T148" s="18"/>
      <c r="U148" s="18"/>
      <c r="V148" s="36"/>
      <c r="W148" s="17"/>
      <c r="X148" s="18" t="s">
        <v>1182</v>
      </c>
      <c r="Y148" s="36"/>
      <c r="Z148" s="17"/>
      <c r="AA148" s="36"/>
      <c r="AB148" s="36"/>
      <c r="AC148" s="36"/>
      <c r="AD148" s="17"/>
      <c r="AE148" s="19" t="s">
        <v>2630</v>
      </c>
      <c r="AF148" s="19" t="s">
        <v>3470</v>
      </c>
      <c r="AG148" s="19" t="s">
        <v>3467</v>
      </c>
      <c r="AH148" s="19" t="s">
        <v>1260</v>
      </c>
      <c r="AI148" s="19" t="s">
        <v>1571</v>
      </c>
      <c r="AJ148" s="15"/>
      <c r="AK148" s="15"/>
      <c r="AL148" s="16">
        <f t="shared" si="7"/>
        <v>2700000</v>
      </c>
      <c r="AM148" s="18" t="s">
        <v>2660</v>
      </c>
      <c r="AN148" s="18" t="s">
        <v>2660</v>
      </c>
      <c r="AO148" s="18"/>
      <c r="AP148" s="18"/>
      <c r="AQ148" s="18"/>
      <c r="AR148" s="18"/>
      <c r="AS148" s="18"/>
      <c r="AT148" s="18"/>
    </row>
    <row r="149" spans="1:46" s="23" customFormat="1" ht="72" x14ac:dyDescent="0.2">
      <c r="A149" s="19" t="s">
        <v>23</v>
      </c>
      <c r="B149" s="19" t="s">
        <v>277</v>
      </c>
      <c r="C149" s="19" t="s">
        <v>276</v>
      </c>
      <c r="D149" s="19" t="s">
        <v>10</v>
      </c>
      <c r="E149" s="19" t="s">
        <v>311</v>
      </c>
      <c r="F149" s="28" t="s">
        <v>1721</v>
      </c>
      <c r="G149" s="19" t="s">
        <v>447</v>
      </c>
      <c r="H149" s="18" t="s">
        <v>303</v>
      </c>
      <c r="I149" s="18" t="s">
        <v>271</v>
      </c>
      <c r="J149" s="17">
        <v>300000</v>
      </c>
      <c r="K149" s="35" t="s">
        <v>137</v>
      </c>
      <c r="L149" s="18"/>
      <c r="M149" s="18"/>
      <c r="N149" s="28"/>
      <c r="O149" s="36"/>
      <c r="P149" s="36"/>
      <c r="Q149" s="19"/>
      <c r="R149" s="18"/>
      <c r="S149" s="18"/>
      <c r="T149" s="18"/>
      <c r="U149" s="18"/>
      <c r="V149" s="36"/>
      <c r="W149" s="17"/>
      <c r="X149" s="18" t="s">
        <v>1182</v>
      </c>
      <c r="Y149" s="36"/>
      <c r="Z149" s="17"/>
      <c r="AA149" s="36"/>
      <c r="AB149" s="36"/>
      <c r="AC149" s="36"/>
      <c r="AD149" s="17"/>
      <c r="AE149" s="19" t="s">
        <v>2630</v>
      </c>
      <c r="AF149" s="19" t="s">
        <v>3470</v>
      </c>
      <c r="AG149" s="19" t="s">
        <v>3467</v>
      </c>
      <c r="AH149" s="19" t="s">
        <v>1260</v>
      </c>
      <c r="AI149" s="19" t="s">
        <v>1571</v>
      </c>
      <c r="AJ149" s="15"/>
      <c r="AK149" s="15"/>
      <c r="AL149" s="16">
        <f t="shared" si="7"/>
        <v>300000</v>
      </c>
      <c r="AM149" s="18" t="s">
        <v>2660</v>
      </c>
      <c r="AN149" s="18" t="s">
        <v>2660</v>
      </c>
      <c r="AO149" s="18"/>
      <c r="AP149" s="18"/>
      <c r="AQ149" s="18"/>
      <c r="AR149" s="18"/>
      <c r="AS149" s="18"/>
      <c r="AT149" s="18"/>
    </row>
    <row r="150" spans="1:46" s="23" customFormat="1" ht="72" x14ac:dyDescent="0.2">
      <c r="A150" s="19" t="s">
        <v>23</v>
      </c>
      <c r="B150" s="19" t="s">
        <v>277</v>
      </c>
      <c r="C150" s="19" t="s">
        <v>276</v>
      </c>
      <c r="D150" s="19" t="s">
        <v>10</v>
      </c>
      <c r="E150" s="19" t="s">
        <v>311</v>
      </c>
      <c r="F150" s="28" t="s">
        <v>1722</v>
      </c>
      <c r="G150" s="19" t="s">
        <v>448</v>
      </c>
      <c r="H150" s="18" t="s">
        <v>270</v>
      </c>
      <c r="I150" s="18" t="s">
        <v>271</v>
      </c>
      <c r="J150" s="17">
        <v>75000</v>
      </c>
      <c r="K150" s="35" t="s">
        <v>137</v>
      </c>
      <c r="L150" s="18"/>
      <c r="M150" s="18"/>
      <c r="N150" s="28"/>
      <c r="O150" s="36"/>
      <c r="P150" s="36"/>
      <c r="Q150" s="19"/>
      <c r="R150" s="18"/>
      <c r="S150" s="18"/>
      <c r="T150" s="18"/>
      <c r="U150" s="18"/>
      <c r="V150" s="36"/>
      <c r="W150" s="17"/>
      <c r="X150" s="18" t="s">
        <v>1182</v>
      </c>
      <c r="Y150" s="36"/>
      <c r="Z150" s="17"/>
      <c r="AA150" s="36"/>
      <c r="AB150" s="36"/>
      <c r="AC150" s="36"/>
      <c r="AD150" s="17"/>
      <c r="AE150" s="19" t="s">
        <v>2630</v>
      </c>
      <c r="AF150" s="19" t="s">
        <v>3470</v>
      </c>
      <c r="AG150" s="19" t="s">
        <v>3467</v>
      </c>
      <c r="AH150" s="19" t="s">
        <v>1260</v>
      </c>
      <c r="AI150" s="19" t="s">
        <v>1571</v>
      </c>
      <c r="AJ150" s="15"/>
      <c r="AK150" s="15"/>
      <c r="AL150" s="16">
        <f t="shared" si="7"/>
        <v>75000</v>
      </c>
      <c r="AM150" s="18" t="s">
        <v>2660</v>
      </c>
      <c r="AN150" s="18" t="s">
        <v>2660</v>
      </c>
      <c r="AO150" s="18"/>
      <c r="AP150" s="18"/>
      <c r="AQ150" s="18"/>
      <c r="AR150" s="18"/>
      <c r="AS150" s="18"/>
      <c r="AT150" s="18"/>
    </row>
    <row r="151" spans="1:46" s="23" customFormat="1" ht="72" x14ac:dyDescent="0.2">
      <c r="A151" s="19" t="s">
        <v>23</v>
      </c>
      <c r="B151" s="19" t="s">
        <v>277</v>
      </c>
      <c r="C151" s="19" t="s">
        <v>276</v>
      </c>
      <c r="D151" s="19" t="s">
        <v>10</v>
      </c>
      <c r="E151" s="19" t="s">
        <v>311</v>
      </c>
      <c r="F151" s="28" t="s">
        <v>1723</v>
      </c>
      <c r="G151" s="19" t="s">
        <v>449</v>
      </c>
      <c r="H151" s="18" t="s">
        <v>450</v>
      </c>
      <c r="I151" s="18" t="s">
        <v>271</v>
      </c>
      <c r="J151" s="17">
        <v>137500</v>
      </c>
      <c r="K151" s="35" t="s">
        <v>137</v>
      </c>
      <c r="L151" s="18"/>
      <c r="M151" s="18"/>
      <c r="N151" s="28"/>
      <c r="O151" s="36"/>
      <c r="P151" s="36"/>
      <c r="Q151" s="19"/>
      <c r="R151" s="18"/>
      <c r="S151" s="18"/>
      <c r="T151" s="18"/>
      <c r="U151" s="18"/>
      <c r="V151" s="36"/>
      <c r="W151" s="16"/>
      <c r="X151" s="18" t="s">
        <v>1182</v>
      </c>
      <c r="Y151" s="36"/>
      <c r="Z151" s="16"/>
      <c r="AA151" s="36"/>
      <c r="AB151" s="36"/>
      <c r="AC151" s="36"/>
      <c r="AD151" s="16"/>
      <c r="AE151" s="19" t="s">
        <v>2630</v>
      </c>
      <c r="AF151" s="19" t="s">
        <v>3470</v>
      </c>
      <c r="AG151" s="19" t="s">
        <v>3467</v>
      </c>
      <c r="AH151" s="19" t="s">
        <v>1260</v>
      </c>
      <c r="AI151" s="19" t="s">
        <v>1571</v>
      </c>
      <c r="AJ151" s="15"/>
      <c r="AK151" s="15"/>
      <c r="AL151" s="16">
        <f t="shared" si="7"/>
        <v>137500</v>
      </c>
      <c r="AM151" s="18" t="s">
        <v>2660</v>
      </c>
      <c r="AN151" s="18" t="s">
        <v>2660</v>
      </c>
      <c r="AO151" s="18"/>
      <c r="AP151" s="18"/>
      <c r="AQ151" s="18"/>
      <c r="AR151" s="18"/>
      <c r="AS151" s="18"/>
      <c r="AT151" s="18"/>
    </row>
    <row r="152" spans="1:46" s="23" customFormat="1" ht="108" x14ac:dyDescent="0.2">
      <c r="A152" s="19" t="s">
        <v>23</v>
      </c>
      <c r="B152" s="19" t="s">
        <v>277</v>
      </c>
      <c r="C152" s="19" t="s">
        <v>276</v>
      </c>
      <c r="D152" s="19" t="s">
        <v>10</v>
      </c>
      <c r="E152" s="19" t="s">
        <v>311</v>
      </c>
      <c r="F152" s="28" t="s">
        <v>1724</v>
      </c>
      <c r="G152" s="19" t="s">
        <v>451</v>
      </c>
      <c r="H152" s="18" t="s">
        <v>450</v>
      </c>
      <c r="I152" s="18" t="s">
        <v>271</v>
      </c>
      <c r="J152" s="17">
        <v>209000</v>
      </c>
      <c r="K152" s="35" t="s">
        <v>137</v>
      </c>
      <c r="L152" s="18"/>
      <c r="M152" s="18"/>
      <c r="N152" s="28"/>
      <c r="O152" s="36"/>
      <c r="P152" s="36"/>
      <c r="Q152" s="19"/>
      <c r="R152" s="18"/>
      <c r="S152" s="18"/>
      <c r="T152" s="18"/>
      <c r="U152" s="18"/>
      <c r="V152" s="36"/>
      <c r="W152" s="17"/>
      <c r="X152" s="18" t="s">
        <v>1182</v>
      </c>
      <c r="Y152" s="36"/>
      <c r="Z152" s="17"/>
      <c r="AA152" s="36"/>
      <c r="AB152" s="36"/>
      <c r="AC152" s="36"/>
      <c r="AD152" s="17"/>
      <c r="AE152" s="19" t="s">
        <v>2630</v>
      </c>
      <c r="AF152" s="19" t="s">
        <v>3470</v>
      </c>
      <c r="AG152" s="19" t="s">
        <v>3467</v>
      </c>
      <c r="AH152" s="19" t="s">
        <v>1260</v>
      </c>
      <c r="AI152" s="19" t="s">
        <v>1571</v>
      </c>
      <c r="AJ152" s="15"/>
      <c r="AK152" s="15"/>
      <c r="AL152" s="16">
        <f t="shared" si="7"/>
        <v>209000</v>
      </c>
      <c r="AM152" s="18" t="s">
        <v>2660</v>
      </c>
      <c r="AN152" s="18" t="s">
        <v>2660</v>
      </c>
      <c r="AO152" s="18"/>
      <c r="AP152" s="18"/>
      <c r="AQ152" s="18"/>
      <c r="AR152" s="18"/>
      <c r="AS152" s="18"/>
      <c r="AT152" s="18"/>
    </row>
    <row r="153" spans="1:46" s="23" customFormat="1" ht="72" x14ac:dyDescent="0.2">
      <c r="A153" s="19" t="s">
        <v>23</v>
      </c>
      <c r="B153" s="19" t="s">
        <v>277</v>
      </c>
      <c r="C153" s="19" t="s">
        <v>276</v>
      </c>
      <c r="D153" s="19" t="s">
        <v>10</v>
      </c>
      <c r="E153" s="19" t="s">
        <v>311</v>
      </c>
      <c r="F153" s="28" t="s">
        <v>1725</v>
      </c>
      <c r="G153" s="19" t="s">
        <v>452</v>
      </c>
      <c r="H153" s="18" t="s">
        <v>270</v>
      </c>
      <c r="I153" s="18" t="s">
        <v>300</v>
      </c>
      <c r="J153" s="17">
        <v>500000</v>
      </c>
      <c r="K153" s="18"/>
      <c r="L153" s="18"/>
      <c r="M153" s="35" t="s">
        <v>137</v>
      </c>
      <c r="N153" s="28"/>
      <c r="O153" s="36" t="s">
        <v>2652</v>
      </c>
      <c r="P153" s="36" t="s">
        <v>2621</v>
      </c>
      <c r="Q153" s="19" t="s">
        <v>1243</v>
      </c>
      <c r="R153" s="18" t="s">
        <v>1190</v>
      </c>
      <c r="S153" s="18" t="s">
        <v>89</v>
      </c>
      <c r="T153" s="18"/>
      <c r="U153" s="18"/>
      <c r="V153" s="36" t="s">
        <v>2622</v>
      </c>
      <c r="W153" s="17">
        <v>499476</v>
      </c>
      <c r="X153" s="18" t="s">
        <v>1182</v>
      </c>
      <c r="Y153" s="36" t="s">
        <v>2623</v>
      </c>
      <c r="Z153" s="17">
        <v>499476</v>
      </c>
      <c r="AA153" s="36"/>
      <c r="AB153" s="36"/>
      <c r="AC153" s="36"/>
      <c r="AD153" s="17"/>
      <c r="AE153" s="19" t="s">
        <v>2653</v>
      </c>
      <c r="AF153" s="19" t="s">
        <v>3476</v>
      </c>
      <c r="AG153" s="19" t="s">
        <v>3467</v>
      </c>
      <c r="AH153" s="19" t="s">
        <v>1223</v>
      </c>
      <c r="AI153" s="19" t="s">
        <v>1570</v>
      </c>
      <c r="AJ153" s="15"/>
      <c r="AK153" s="15"/>
      <c r="AL153" s="16">
        <f t="shared" si="7"/>
        <v>500000</v>
      </c>
      <c r="AM153" s="42">
        <v>23093</v>
      </c>
      <c r="AN153" s="18" t="s">
        <v>2660</v>
      </c>
      <c r="AO153" s="18" t="s">
        <v>2662</v>
      </c>
      <c r="AP153" s="18" t="s">
        <v>2662</v>
      </c>
      <c r="AQ153" s="18" t="s">
        <v>2662</v>
      </c>
      <c r="AR153" s="18"/>
      <c r="AS153" s="18"/>
      <c r="AT153" s="18"/>
    </row>
    <row r="154" spans="1:46" s="23" customFormat="1" ht="72" x14ac:dyDescent="0.2">
      <c r="A154" s="19" t="s">
        <v>23</v>
      </c>
      <c r="B154" s="19" t="s">
        <v>277</v>
      </c>
      <c r="C154" s="19" t="s">
        <v>276</v>
      </c>
      <c r="D154" s="19" t="s">
        <v>10</v>
      </c>
      <c r="E154" s="19" t="s">
        <v>311</v>
      </c>
      <c r="F154" s="28" t="s">
        <v>1726</v>
      </c>
      <c r="G154" s="19" t="s">
        <v>453</v>
      </c>
      <c r="H154" s="18" t="s">
        <v>270</v>
      </c>
      <c r="I154" s="18" t="s">
        <v>300</v>
      </c>
      <c r="J154" s="17">
        <v>500000</v>
      </c>
      <c r="K154" s="18"/>
      <c r="L154" s="18"/>
      <c r="M154" s="35" t="s">
        <v>137</v>
      </c>
      <c r="N154" s="28"/>
      <c r="O154" s="36" t="s">
        <v>2654</v>
      </c>
      <c r="P154" s="36" t="s">
        <v>2621</v>
      </c>
      <c r="Q154" s="19" t="s">
        <v>1243</v>
      </c>
      <c r="R154" s="18" t="s">
        <v>1190</v>
      </c>
      <c r="S154" s="18" t="s">
        <v>89</v>
      </c>
      <c r="T154" s="18"/>
      <c r="U154" s="18"/>
      <c r="V154" s="36" t="s">
        <v>2622</v>
      </c>
      <c r="W154" s="17">
        <v>497550</v>
      </c>
      <c r="X154" s="18" t="s">
        <v>1182</v>
      </c>
      <c r="Y154" s="36" t="s">
        <v>2623</v>
      </c>
      <c r="Z154" s="17">
        <v>497550</v>
      </c>
      <c r="AA154" s="36"/>
      <c r="AB154" s="36"/>
      <c r="AC154" s="36"/>
      <c r="AD154" s="17"/>
      <c r="AE154" s="19" t="s">
        <v>2653</v>
      </c>
      <c r="AF154" s="19" t="s">
        <v>3476</v>
      </c>
      <c r="AG154" s="19" t="s">
        <v>3467</v>
      </c>
      <c r="AH154" s="19" t="s">
        <v>1223</v>
      </c>
      <c r="AI154" s="19" t="s">
        <v>1570</v>
      </c>
      <c r="AJ154" s="15"/>
      <c r="AK154" s="15"/>
      <c r="AL154" s="16">
        <f t="shared" si="7"/>
        <v>500000</v>
      </c>
      <c r="AM154" s="42">
        <v>23093</v>
      </c>
      <c r="AN154" s="18" t="s">
        <v>2660</v>
      </c>
      <c r="AO154" s="18" t="s">
        <v>2662</v>
      </c>
      <c r="AP154" s="18" t="s">
        <v>2662</v>
      </c>
      <c r="AQ154" s="18" t="s">
        <v>2662</v>
      </c>
      <c r="AR154" s="18"/>
      <c r="AS154" s="18"/>
      <c r="AT154" s="18"/>
    </row>
    <row r="155" spans="1:46" s="23" customFormat="1" ht="72" hidden="1" x14ac:dyDescent="0.2">
      <c r="A155" s="19" t="s">
        <v>23</v>
      </c>
      <c r="B155" s="19" t="s">
        <v>277</v>
      </c>
      <c r="C155" s="19" t="s">
        <v>17</v>
      </c>
      <c r="D155" s="19" t="s">
        <v>34</v>
      </c>
      <c r="E155" s="19" t="s">
        <v>310</v>
      </c>
      <c r="F155" s="28" t="s">
        <v>1727</v>
      </c>
      <c r="G155" s="19" t="s">
        <v>1156</v>
      </c>
      <c r="H155" s="18" t="s">
        <v>270</v>
      </c>
      <c r="I155" s="18" t="s">
        <v>1119</v>
      </c>
      <c r="J155" s="17">
        <v>7403000</v>
      </c>
      <c r="K155" s="35" t="s">
        <v>137</v>
      </c>
      <c r="L155" s="18"/>
      <c r="M155" s="18"/>
      <c r="N155" s="28"/>
      <c r="O155" s="36" t="s">
        <v>2601</v>
      </c>
      <c r="P155" s="36" t="s">
        <v>2655</v>
      </c>
      <c r="Q155" s="19" t="s">
        <v>2656</v>
      </c>
      <c r="R155" s="18" t="s">
        <v>1190</v>
      </c>
      <c r="S155" s="18" t="s">
        <v>60</v>
      </c>
      <c r="T155" s="18"/>
      <c r="U155" s="18"/>
      <c r="V155" s="36" t="s">
        <v>2657</v>
      </c>
      <c r="W155" s="17">
        <v>6979863.6399999997</v>
      </c>
      <c r="X155" s="32" t="s">
        <v>1261</v>
      </c>
      <c r="Y155" s="135" t="s">
        <v>2658</v>
      </c>
      <c r="Z155" s="17">
        <v>6979863.6399999997</v>
      </c>
      <c r="AA155" s="36"/>
      <c r="AB155" s="36"/>
      <c r="AC155" s="36"/>
      <c r="AD155" s="17"/>
      <c r="AE155" s="20" t="s">
        <v>2659</v>
      </c>
      <c r="AF155" s="19" t="s">
        <v>3470</v>
      </c>
      <c r="AG155" s="19" t="s">
        <v>3467</v>
      </c>
      <c r="AH155" s="19" t="s">
        <v>1262</v>
      </c>
      <c r="AI155" s="19" t="s">
        <v>1571</v>
      </c>
      <c r="AJ155" s="15"/>
      <c r="AK155" s="15"/>
      <c r="AL155" s="16">
        <f t="shared" si="7"/>
        <v>7403000</v>
      </c>
      <c r="AM155" s="42">
        <v>23103</v>
      </c>
      <c r="AN155" s="18" t="s">
        <v>2660</v>
      </c>
      <c r="AO155" s="18"/>
      <c r="AP155" s="18"/>
      <c r="AQ155" s="18"/>
      <c r="AR155" s="18"/>
      <c r="AS155" s="18"/>
      <c r="AT155" s="18"/>
    </row>
    <row r="156" spans="1:46" s="23" customFormat="1" ht="72" hidden="1" x14ac:dyDescent="0.2">
      <c r="A156" s="19" t="s">
        <v>41</v>
      </c>
      <c r="B156" s="19" t="s">
        <v>277</v>
      </c>
      <c r="C156" s="19" t="s">
        <v>276</v>
      </c>
      <c r="D156" s="19" t="s">
        <v>11</v>
      </c>
      <c r="E156" s="19" t="s">
        <v>454</v>
      </c>
      <c r="F156" s="28" t="s">
        <v>1728</v>
      </c>
      <c r="G156" s="19" t="s">
        <v>455</v>
      </c>
      <c r="H156" s="18" t="s">
        <v>267</v>
      </c>
      <c r="I156" s="18" t="s">
        <v>435</v>
      </c>
      <c r="J156" s="17">
        <v>41700</v>
      </c>
      <c r="K156" s="18"/>
      <c r="L156" s="18"/>
      <c r="M156" s="35" t="s">
        <v>137</v>
      </c>
      <c r="N156" s="28"/>
      <c r="O156" s="18" t="s">
        <v>2676</v>
      </c>
      <c r="P156" s="36" t="s">
        <v>2677</v>
      </c>
      <c r="Q156" s="19" t="s">
        <v>2419</v>
      </c>
      <c r="R156" s="18" t="s">
        <v>39</v>
      </c>
      <c r="S156" s="18" t="s">
        <v>60</v>
      </c>
      <c r="T156" s="18"/>
      <c r="U156" s="18"/>
      <c r="V156" s="18" t="s">
        <v>2678</v>
      </c>
      <c r="W156" s="136">
        <v>41665.800000000003</v>
      </c>
      <c r="X156" s="32">
        <v>1</v>
      </c>
      <c r="Y156" s="36"/>
      <c r="Z156" s="136">
        <v>41665.800000000003</v>
      </c>
      <c r="AA156" s="36" t="s">
        <v>2679</v>
      </c>
      <c r="AB156" s="36"/>
      <c r="AC156" s="36"/>
      <c r="AD156" s="17"/>
      <c r="AE156" s="19" t="s">
        <v>2680</v>
      </c>
      <c r="AF156" s="19" t="s">
        <v>3472</v>
      </c>
      <c r="AG156" s="19" t="s">
        <v>2456</v>
      </c>
      <c r="AH156" s="19" t="s">
        <v>1263</v>
      </c>
      <c r="AI156" s="19" t="s">
        <v>1570</v>
      </c>
      <c r="AJ156" s="15">
        <v>41665.800000000003</v>
      </c>
      <c r="AK156" s="15"/>
      <c r="AL156" s="16">
        <f t="shared" si="7"/>
        <v>34.19999999999709</v>
      </c>
      <c r="AM156" s="137">
        <v>23080</v>
      </c>
      <c r="AN156" s="43">
        <v>23102</v>
      </c>
      <c r="AO156" s="18"/>
      <c r="AP156" s="18"/>
      <c r="AQ156" s="18"/>
      <c r="AR156" s="18"/>
      <c r="AS156" s="18"/>
      <c r="AT156" s="18"/>
    </row>
    <row r="157" spans="1:46" s="23" customFormat="1" ht="72" x14ac:dyDescent="0.2">
      <c r="A157" s="19" t="s">
        <v>41</v>
      </c>
      <c r="B157" s="19" t="s">
        <v>277</v>
      </c>
      <c r="C157" s="19" t="s">
        <v>276</v>
      </c>
      <c r="D157" s="19" t="s">
        <v>11</v>
      </c>
      <c r="E157" s="19" t="s">
        <v>454</v>
      </c>
      <c r="F157" s="28" t="s">
        <v>1729</v>
      </c>
      <c r="G157" s="19" t="s">
        <v>456</v>
      </c>
      <c r="H157" s="18" t="s">
        <v>269</v>
      </c>
      <c r="I157" s="18" t="s">
        <v>271</v>
      </c>
      <c r="J157" s="17">
        <v>28000</v>
      </c>
      <c r="K157" s="18"/>
      <c r="L157" s="18"/>
      <c r="M157" s="35" t="s">
        <v>137</v>
      </c>
      <c r="N157" s="28"/>
      <c r="O157" s="18" t="s">
        <v>2681</v>
      </c>
      <c r="P157" s="36" t="s">
        <v>2677</v>
      </c>
      <c r="Q157" s="19" t="s">
        <v>2420</v>
      </c>
      <c r="R157" s="18" t="s">
        <v>39</v>
      </c>
      <c r="S157" s="18" t="s">
        <v>60</v>
      </c>
      <c r="T157" s="18"/>
      <c r="U157" s="18"/>
      <c r="V157" s="18" t="s">
        <v>2678</v>
      </c>
      <c r="W157" s="138">
        <v>13910</v>
      </c>
      <c r="X157" s="32">
        <v>1</v>
      </c>
      <c r="Y157" s="36" t="s">
        <v>2682</v>
      </c>
      <c r="Z157" s="138">
        <v>13910</v>
      </c>
      <c r="AA157" s="36"/>
      <c r="AB157" s="36" t="s">
        <v>2682</v>
      </c>
      <c r="AC157" s="36"/>
      <c r="AD157" s="17"/>
      <c r="AE157" s="19" t="s">
        <v>2683</v>
      </c>
      <c r="AF157" s="19" t="s">
        <v>3472</v>
      </c>
      <c r="AG157" s="19" t="s">
        <v>3467</v>
      </c>
      <c r="AH157" s="19" t="s">
        <v>1263</v>
      </c>
      <c r="AI157" s="19" t="s">
        <v>1570</v>
      </c>
      <c r="AJ157" s="15"/>
      <c r="AK157" s="15"/>
      <c r="AL157" s="16">
        <f t="shared" si="7"/>
        <v>28000</v>
      </c>
      <c r="AM157" s="137">
        <v>23080</v>
      </c>
      <c r="AN157" s="43">
        <v>23102</v>
      </c>
      <c r="AO157" s="18"/>
      <c r="AP157" s="18"/>
      <c r="AQ157" s="18"/>
      <c r="AR157" s="18"/>
      <c r="AS157" s="18"/>
      <c r="AT157" s="18"/>
    </row>
    <row r="158" spans="1:46" s="23" customFormat="1" ht="72" x14ac:dyDescent="0.2">
      <c r="A158" s="19" t="s">
        <v>41</v>
      </c>
      <c r="B158" s="19" t="s">
        <v>277</v>
      </c>
      <c r="C158" s="19" t="s">
        <v>276</v>
      </c>
      <c r="D158" s="19" t="s">
        <v>11</v>
      </c>
      <c r="E158" s="19" t="s">
        <v>454</v>
      </c>
      <c r="F158" s="28" t="s">
        <v>1730</v>
      </c>
      <c r="G158" s="19" t="s">
        <v>457</v>
      </c>
      <c r="H158" s="18" t="s">
        <v>270</v>
      </c>
      <c r="I158" s="18" t="s">
        <v>271</v>
      </c>
      <c r="J158" s="17">
        <v>42000</v>
      </c>
      <c r="K158" s="18"/>
      <c r="L158" s="18"/>
      <c r="M158" s="35" t="s">
        <v>137</v>
      </c>
      <c r="N158" s="28"/>
      <c r="O158" s="18" t="s">
        <v>2681</v>
      </c>
      <c r="P158" s="36" t="s">
        <v>2677</v>
      </c>
      <c r="Q158" s="19" t="s">
        <v>2420</v>
      </c>
      <c r="R158" s="18" t="s">
        <v>39</v>
      </c>
      <c r="S158" s="18" t="s">
        <v>60</v>
      </c>
      <c r="T158" s="18"/>
      <c r="U158" s="18"/>
      <c r="V158" s="18" t="s">
        <v>2678</v>
      </c>
      <c r="W158" s="138">
        <v>34240</v>
      </c>
      <c r="X158" s="32">
        <v>1</v>
      </c>
      <c r="Y158" s="36" t="s">
        <v>2682</v>
      </c>
      <c r="Z158" s="138">
        <v>34240</v>
      </c>
      <c r="AA158" s="36"/>
      <c r="AB158" s="36" t="s">
        <v>2682</v>
      </c>
      <c r="AC158" s="36"/>
      <c r="AD158" s="17"/>
      <c r="AE158" s="19" t="s">
        <v>2683</v>
      </c>
      <c r="AF158" s="19" t="s">
        <v>3472</v>
      </c>
      <c r="AG158" s="19" t="s">
        <v>3467</v>
      </c>
      <c r="AH158" s="19" t="s">
        <v>1263</v>
      </c>
      <c r="AI158" s="19" t="s">
        <v>1570</v>
      </c>
      <c r="AJ158" s="15"/>
      <c r="AK158" s="15"/>
      <c r="AL158" s="16">
        <f t="shared" si="7"/>
        <v>42000</v>
      </c>
      <c r="AM158" s="137">
        <v>23080</v>
      </c>
      <c r="AN158" s="43">
        <v>23102</v>
      </c>
      <c r="AO158" s="18"/>
      <c r="AP158" s="18"/>
      <c r="AQ158" s="18"/>
      <c r="AR158" s="18"/>
      <c r="AS158" s="18"/>
      <c r="AT158" s="18"/>
    </row>
    <row r="159" spans="1:46" s="23" customFormat="1" ht="72" x14ac:dyDescent="0.2">
      <c r="A159" s="19" t="s">
        <v>41</v>
      </c>
      <c r="B159" s="19" t="s">
        <v>277</v>
      </c>
      <c r="C159" s="19" t="s">
        <v>276</v>
      </c>
      <c r="D159" s="19" t="s">
        <v>11</v>
      </c>
      <c r="E159" s="19" t="s">
        <v>454</v>
      </c>
      <c r="F159" s="28" t="s">
        <v>1731</v>
      </c>
      <c r="G159" s="19" t="s">
        <v>458</v>
      </c>
      <c r="H159" s="18" t="s">
        <v>459</v>
      </c>
      <c r="I159" s="18" t="s">
        <v>271</v>
      </c>
      <c r="J159" s="17">
        <f>(842400/26)*20</f>
        <v>648000</v>
      </c>
      <c r="K159" s="35" t="s">
        <v>137</v>
      </c>
      <c r="L159" s="18"/>
      <c r="M159" s="18"/>
      <c r="N159" s="28" t="s">
        <v>1264</v>
      </c>
      <c r="O159" s="18"/>
      <c r="P159" s="36"/>
      <c r="Q159" s="20" t="s">
        <v>2421</v>
      </c>
      <c r="R159" s="18" t="s">
        <v>12</v>
      </c>
      <c r="S159" s="18"/>
      <c r="T159" s="18"/>
      <c r="U159" s="18"/>
      <c r="V159" s="18"/>
      <c r="W159" s="139"/>
      <c r="X159" s="32"/>
      <c r="Y159" s="36"/>
      <c r="Z159" s="17"/>
      <c r="AA159" s="36"/>
      <c r="AB159" s="36"/>
      <c r="AC159" s="36"/>
      <c r="AD159" s="17"/>
      <c r="AE159" s="19" t="s">
        <v>2684</v>
      </c>
      <c r="AF159" s="19" t="s">
        <v>3470</v>
      </c>
      <c r="AG159" s="19" t="s">
        <v>3467</v>
      </c>
      <c r="AH159" s="19" t="s">
        <v>1263</v>
      </c>
      <c r="AI159" s="19" t="s">
        <v>1570</v>
      </c>
      <c r="AJ159" s="15"/>
      <c r="AK159" s="15"/>
      <c r="AL159" s="16">
        <f t="shared" si="7"/>
        <v>648000</v>
      </c>
      <c r="AM159" s="43">
        <v>23071</v>
      </c>
      <c r="AN159" s="43">
        <v>23102</v>
      </c>
      <c r="AO159" s="18"/>
      <c r="AP159" s="18"/>
      <c r="AQ159" s="18"/>
      <c r="AR159" s="18"/>
      <c r="AS159" s="18"/>
      <c r="AT159" s="18"/>
    </row>
    <row r="160" spans="1:46" s="23" customFormat="1" ht="72" x14ac:dyDescent="0.2">
      <c r="A160" s="19" t="s">
        <v>41</v>
      </c>
      <c r="B160" s="19" t="s">
        <v>277</v>
      </c>
      <c r="C160" s="19" t="s">
        <v>276</v>
      </c>
      <c r="D160" s="19" t="s">
        <v>11</v>
      </c>
      <c r="E160" s="19" t="s">
        <v>454</v>
      </c>
      <c r="F160" s="28" t="s">
        <v>1732</v>
      </c>
      <c r="G160" s="19" t="s">
        <v>460</v>
      </c>
      <c r="H160" s="18" t="s">
        <v>269</v>
      </c>
      <c r="I160" s="18" t="s">
        <v>273</v>
      </c>
      <c r="J160" s="17">
        <v>14000</v>
      </c>
      <c r="K160" s="18"/>
      <c r="L160" s="18"/>
      <c r="M160" s="35" t="s">
        <v>137</v>
      </c>
      <c r="N160" s="28"/>
      <c r="O160" s="18"/>
      <c r="P160" s="36"/>
      <c r="Q160" s="19" t="s">
        <v>2422</v>
      </c>
      <c r="R160" s="18" t="s">
        <v>39</v>
      </c>
      <c r="S160" s="18"/>
      <c r="T160" s="18"/>
      <c r="U160" s="18"/>
      <c r="V160" s="18"/>
      <c r="W160" s="139"/>
      <c r="X160" s="32"/>
      <c r="Y160" s="36"/>
      <c r="Z160" s="17"/>
      <c r="AA160" s="36"/>
      <c r="AB160" s="36"/>
      <c r="AC160" s="36"/>
      <c r="AD160" s="17"/>
      <c r="AE160" s="19" t="s">
        <v>2684</v>
      </c>
      <c r="AF160" s="19" t="s">
        <v>3470</v>
      </c>
      <c r="AG160" s="19" t="s">
        <v>3467</v>
      </c>
      <c r="AH160" s="19" t="s">
        <v>1263</v>
      </c>
      <c r="AI160" s="19" t="s">
        <v>1570</v>
      </c>
      <c r="AJ160" s="15"/>
      <c r="AK160" s="15"/>
      <c r="AL160" s="16">
        <f t="shared" si="7"/>
        <v>14000</v>
      </c>
      <c r="AM160" s="43">
        <v>23071</v>
      </c>
      <c r="AN160" s="43">
        <v>23102</v>
      </c>
      <c r="AO160" s="18"/>
      <c r="AP160" s="18"/>
      <c r="AQ160" s="18"/>
      <c r="AR160" s="18"/>
      <c r="AS160" s="18"/>
      <c r="AT160" s="18"/>
    </row>
    <row r="161" spans="1:46" s="23" customFormat="1" ht="72" x14ac:dyDescent="0.2">
      <c r="A161" s="19" t="s">
        <v>41</v>
      </c>
      <c r="B161" s="19" t="s">
        <v>277</v>
      </c>
      <c r="C161" s="19" t="s">
        <v>276</v>
      </c>
      <c r="D161" s="19" t="s">
        <v>11</v>
      </c>
      <c r="E161" s="19" t="s">
        <v>454</v>
      </c>
      <c r="F161" s="28" t="s">
        <v>1733</v>
      </c>
      <c r="G161" s="19" t="s">
        <v>461</v>
      </c>
      <c r="H161" s="18" t="s">
        <v>319</v>
      </c>
      <c r="I161" s="18" t="s">
        <v>273</v>
      </c>
      <c r="J161" s="17">
        <v>31200</v>
      </c>
      <c r="K161" s="18"/>
      <c r="L161" s="18"/>
      <c r="M161" s="35" t="s">
        <v>137</v>
      </c>
      <c r="N161" s="28"/>
      <c r="O161" s="18"/>
      <c r="P161" s="36"/>
      <c r="Q161" s="19" t="s">
        <v>2423</v>
      </c>
      <c r="R161" s="18" t="s">
        <v>39</v>
      </c>
      <c r="S161" s="18"/>
      <c r="T161" s="18"/>
      <c r="U161" s="18"/>
      <c r="V161" s="18"/>
      <c r="W161" s="139"/>
      <c r="X161" s="32"/>
      <c r="Y161" s="36"/>
      <c r="Z161" s="17"/>
      <c r="AA161" s="36"/>
      <c r="AB161" s="36"/>
      <c r="AC161" s="36"/>
      <c r="AD161" s="17"/>
      <c r="AE161" s="19" t="s">
        <v>2684</v>
      </c>
      <c r="AF161" s="19" t="s">
        <v>3470</v>
      </c>
      <c r="AG161" s="19" t="s">
        <v>3467</v>
      </c>
      <c r="AH161" s="19" t="s">
        <v>1263</v>
      </c>
      <c r="AI161" s="19" t="s">
        <v>1570</v>
      </c>
      <c r="AJ161" s="15"/>
      <c r="AK161" s="15"/>
      <c r="AL161" s="16">
        <f t="shared" si="7"/>
        <v>31200</v>
      </c>
      <c r="AM161" s="43">
        <v>23071</v>
      </c>
      <c r="AN161" s="43">
        <v>23102</v>
      </c>
      <c r="AO161" s="18"/>
      <c r="AP161" s="18"/>
      <c r="AQ161" s="18"/>
      <c r="AR161" s="18"/>
      <c r="AS161" s="18"/>
      <c r="AT161" s="18"/>
    </row>
    <row r="162" spans="1:46" s="23" customFormat="1" ht="72" x14ac:dyDescent="0.2">
      <c r="A162" s="19" t="s">
        <v>41</v>
      </c>
      <c r="B162" s="19" t="s">
        <v>277</v>
      </c>
      <c r="C162" s="19" t="s">
        <v>276</v>
      </c>
      <c r="D162" s="19" t="s">
        <v>11</v>
      </c>
      <c r="E162" s="19" t="s">
        <v>454</v>
      </c>
      <c r="F162" s="28" t="s">
        <v>1734</v>
      </c>
      <c r="G162" s="19" t="s">
        <v>462</v>
      </c>
      <c r="H162" s="18" t="s">
        <v>319</v>
      </c>
      <c r="I162" s="18" t="s">
        <v>273</v>
      </c>
      <c r="J162" s="17">
        <v>22000</v>
      </c>
      <c r="K162" s="18"/>
      <c r="L162" s="18"/>
      <c r="M162" s="35" t="s">
        <v>137</v>
      </c>
      <c r="N162" s="32"/>
      <c r="O162" s="18"/>
      <c r="P162" s="36"/>
      <c r="Q162" s="19" t="s">
        <v>2423</v>
      </c>
      <c r="R162" s="18" t="s">
        <v>39</v>
      </c>
      <c r="S162" s="18"/>
      <c r="T162" s="18"/>
      <c r="U162" s="18"/>
      <c r="V162" s="19"/>
      <c r="W162" s="139"/>
      <c r="X162" s="32"/>
      <c r="Y162" s="36"/>
      <c r="Z162" s="17"/>
      <c r="AA162" s="36"/>
      <c r="AB162" s="18"/>
      <c r="AC162" s="18"/>
      <c r="AD162" s="17"/>
      <c r="AE162" s="19" t="s">
        <v>2684</v>
      </c>
      <c r="AF162" s="19" t="s">
        <v>3470</v>
      </c>
      <c r="AG162" s="19" t="s">
        <v>3467</v>
      </c>
      <c r="AH162" s="19" t="s">
        <v>1263</v>
      </c>
      <c r="AI162" s="19" t="s">
        <v>1570</v>
      </c>
      <c r="AJ162" s="15"/>
      <c r="AK162" s="15"/>
      <c r="AL162" s="16">
        <f t="shared" si="7"/>
        <v>22000</v>
      </c>
      <c r="AM162" s="43">
        <v>23071</v>
      </c>
      <c r="AN162" s="43">
        <v>23102</v>
      </c>
      <c r="AO162" s="18"/>
      <c r="AP162" s="18"/>
      <c r="AQ162" s="18"/>
      <c r="AR162" s="18"/>
      <c r="AS162" s="18"/>
      <c r="AT162" s="18"/>
    </row>
    <row r="163" spans="1:46" s="23" customFormat="1" ht="72" x14ac:dyDescent="0.2">
      <c r="A163" s="19" t="s">
        <v>41</v>
      </c>
      <c r="B163" s="19" t="s">
        <v>277</v>
      </c>
      <c r="C163" s="19" t="s">
        <v>276</v>
      </c>
      <c r="D163" s="19" t="s">
        <v>11</v>
      </c>
      <c r="E163" s="19" t="s">
        <v>454</v>
      </c>
      <c r="F163" s="28" t="s">
        <v>1735</v>
      </c>
      <c r="G163" s="19" t="s">
        <v>463</v>
      </c>
      <c r="H163" s="18" t="s">
        <v>464</v>
      </c>
      <c r="I163" s="18" t="s">
        <v>274</v>
      </c>
      <c r="J163" s="17">
        <v>168000</v>
      </c>
      <c r="K163" s="18"/>
      <c r="L163" s="18"/>
      <c r="M163" s="35" t="s">
        <v>137</v>
      </c>
      <c r="N163" s="32"/>
      <c r="O163" s="18"/>
      <c r="P163" s="36"/>
      <c r="Q163" s="19" t="s">
        <v>2423</v>
      </c>
      <c r="R163" s="18" t="s">
        <v>39</v>
      </c>
      <c r="S163" s="18"/>
      <c r="T163" s="18"/>
      <c r="U163" s="18"/>
      <c r="V163" s="19"/>
      <c r="W163" s="139"/>
      <c r="X163" s="32"/>
      <c r="Y163" s="36"/>
      <c r="Z163" s="17"/>
      <c r="AA163" s="36"/>
      <c r="AB163" s="18"/>
      <c r="AC163" s="18"/>
      <c r="AD163" s="17"/>
      <c r="AE163" s="19" t="s">
        <v>2684</v>
      </c>
      <c r="AF163" s="19" t="s">
        <v>3470</v>
      </c>
      <c r="AG163" s="19" t="s">
        <v>3467</v>
      </c>
      <c r="AH163" s="19" t="s">
        <v>1263</v>
      </c>
      <c r="AI163" s="19" t="s">
        <v>1570</v>
      </c>
      <c r="AJ163" s="15"/>
      <c r="AK163" s="15"/>
      <c r="AL163" s="16">
        <f t="shared" si="7"/>
        <v>168000</v>
      </c>
      <c r="AM163" s="43">
        <v>23071</v>
      </c>
      <c r="AN163" s="43">
        <v>23102</v>
      </c>
      <c r="AO163" s="18"/>
      <c r="AP163" s="18"/>
      <c r="AQ163" s="18"/>
      <c r="AR163" s="18"/>
      <c r="AS163" s="18"/>
      <c r="AT163" s="18"/>
    </row>
    <row r="164" spans="1:46" s="23" customFormat="1" ht="72" x14ac:dyDescent="0.2">
      <c r="A164" s="19" t="s">
        <v>41</v>
      </c>
      <c r="B164" s="19" t="s">
        <v>277</v>
      </c>
      <c r="C164" s="19" t="s">
        <v>276</v>
      </c>
      <c r="D164" s="19" t="s">
        <v>11</v>
      </c>
      <c r="E164" s="19" t="s">
        <v>454</v>
      </c>
      <c r="F164" s="28" t="s">
        <v>1736</v>
      </c>
      <c r="G164" s="19" t="s">
        <v>465</v>
      </c>
      <c r="H164" s="18" t="s">
        <v>270</v>
      </c>
      <c r="I164" s="18" t="s">
        <v>274</v>
      </c>
      <c r="J164" s="17">
        <v>20600</v>
      </c>
      <c r="K164" s="18"/>
      <c r="L164" s="18"/>
      <c r="M164" s="35" t="s">
        <v>137</v>
      </c>
      <c r="N164" s="19"/>
      <c r="O164" s="18"/>
      <c r="P164" s="28"/>
      <c r="Q164" s="19" t="s">
        <v>2422</v>
      </c>
      <c r="R164" s="18" t="s">
        <v>39</v>
      </c>
      <c r="S164" s="18"/>
      <c r="T164" s="18"/>
      <c r="U164" s="18"/>
      <c r="V164" s="19"/>
      <c r="W164" s="139"/>
      <c r="X164" s="18"/>
      <c r="Y164" s="41"/>
      <c r="Z164" s="17"/>
      <c r="AA164" s="36"/>
      <c r="AB164" s="19"/>
      <c r="AC164" s="19"/>
      <c r="AD164" s="19"/>
      <c r="AE164" s="19" t="s">
        <v>2684</v>
      </c>
      <c r="AF164" s="19" t="s">
        <v>3470</v>
      </c>
      <c r="AG164" s="19" t="s">
        <v>3467</v>
      </c>
      <c r="AH164" s="19" t="s">
        <v>1263</v>
      </c>
      <c r="AI164" s="19" t="s">
        <v>1570</v>
      </c>
      <c r="AJ164" s="15"/>
      <c r="AK164" s="15"/>
      <c r="AL164" s="16">
        <f t="shared" si="7"/>
        <v>20600</v>
      </c>
      <c r="AM164" s="43">
        <v>23071</v>
      </c>
      <c r="AN164" s="43">
        <v>23102</v>
      </c>
      <c r="AO164" s="18"/>
      <c r="AP164" s="18"/>
      <c r="AQ164" s="18"/>
      <c r="AR164" s="18"/>
      <c r="AS164" s="18"/>
      <c r="AT164" s="18"/>
    </row>
    <row r="165" spans="1:46" s="23" customFormat="1" ht="72" x14ac:dyDescent="0.2">
      <c r="A165" s="19" t="s">
        <v>41</v>
      </c>
      <c r="B165" s="19" t="s">
        <v>277</v>
      </c>
      <c r="C165" s="19" t="s">
        <v>276</v>
      </c>
      <c r="D165" s="19" t="s">
        <v>11</v>
      </c>
      <c r="E165" s="19" t="s">
        <v>454</v>
      </c>
      <c r="F165" s="28" t="s">
        <v>1737</v>
      </c>
      <c r="G165" s="19" t="s">
        <v>466</v>
      </c>
      <c r="H165" s="18" t="s">
        <v>459</v>
      </c>
      <c r="I165" s="18" t="s">
        <v>274</v>
      </c>
      <c r="J165" s="17">
        <v>118000</v>
      </c>
      <c r="K165" s="18"/>
      <c r="L165" s="18"/>
      <c r="M165" s="35" t="s">
        <v>137</v>
      </c>
      <c r="N165" s="28"/>
      <c r="O165" s="18"/>
      <c r="P165" s="28"/>
      <c r="Q165" s="19" t="s">
        <v>2423</v>
      </c>
      <c r="R165" s="18" t="s">
        <v>39</v>
      </c>
      <c r="S165" s="18"/>
      <c r="T165" s="18"/>
      <c r="U165" s="18"/>
      <c r="V165" s="19"/>
      <c r="W165" s="139"/>
      <c r="X165" s="18"/>
      <c r="Y165" s="41"/>
      <c r="Z165" s="17"/>
      <c r="AA165" s="36"/>
      <c r="AB165" s="19"/>
      <c r="AC165" s="19"/>
      <c r="AD165" s="19"/>
      <c r="AE165" s="19" t="s">
        <v>2684</v>
      </c>
      <c r="AF165" s="19" t="s">
        <v>3470</v>
      </c>
      <c r="AG165" s="19" t="s">
        <v>3467</v>
      </c>
      <c r="AH165" s="19" t="s">
        <v>1263</v>
      </c>
      <c r="AI165" s="19" t="s">
        <v>1570</v>
      </c>
      <c r="AJ165" s="15"/>
      <c r="AK165" s="15"/>
      <c r="AL165" s="16">
        <f t="shared" si="7"/>
        <v>118000</v>
      </c>
      <c r="AM165" s="43">
        <v>23071</v>
      </c>
      <c r="AN165" s="43">
        <v>23102</v>
      </c>
      <c r="AO165" s="18"/>
      <c r="AP165" s="18"/>
      <c r="AQ165" s="18"/>
      <c r="AR165" s="18"/>
      <c r="AS165" s="18"/>
      <c r="AT165" s="18"/>
    </row>
    <row r="166" spans="1:46" s="23" customFormat="1" ht="72" x14ac:dyDescent="0.2">
      <c r="A166" s="19" t="s">
        <v>41</v>
      </c>
      <c r="B166" s="19" t="s">
        <v>277</v>
      </c>
      <c r="C166" s="19" t="s">
        <v>276</v>
      </c>
      <c r="D166" s="19" t="s">
        <v>11</v>
      </c>
      <c r="E166" s="19" t="s">
        <v>454</v>
      </c>
      <c r="F166" s="28" t="s">
        <v>1738</v>
      </c>
      <c r="G166" s="19" t="s">
        <v>467</v>
      </c>
      <c r="H166" s="18" t="s">
        <v>270</v>
      </c>
      <c r="I166" s="18" t="s">
        <v>274</v>
      </c>
      <c r="J166" s="17">
        <v>8500</v>
      </c>
      <c r="K166" s="18"/>
      <c r="L166" s="18"/>
      <c r="M166" s="35" t="s">
        <v>137</v>
      </c>
      <c r="N166" s="32"/>
      <c r="O166" s="18"/>
      <c r="P166" s="36"/>
      <c r="Q166" s="19" t="s">
        <v>2423</v>
      </c>
      <c r="R166" s="18" t="s">
        <v>39</v>
      </c>
      <c r="S166" s="18"/>
      <c r="T166" s="18"/>
      <c r="U166" s="18"/>
      <c r="V166" s="18"/>
      <c r="W166" s="139"/>
      <c r="X166" s="32"/>
      <c r="Y166" s="36"/>
      <c r="Z166" s="17"/>
      <c r="AA166" s="36"/>
      <c r="AB166" s="18"/>
      <c r="AC166" s="18"/>
      <c r="AD166" s="17"/>
      <c r="AE166" s="19" t="s">
        <v>2684</v>
      </c>
      <c r="AF166" s="19" t="s">
        <v>3470</v>
      </c>
      <c r="AG166" s="19" t="s">
        <v>3467</v>
      </c>
      <c r="AH166" s="19" t="s">
        <v>1263</v>
      </c>
      <c r="AI166" s="19" t="s">
        <v>1570</v>
      </c>
      <c r="AJ166" s="15"/>
      <c r="AK166" s="15"/>
      <c r="AL166" s="16">
        <f t="shared" si="7"/>
        <v>8500</v>
      </c>
      <c r="AM166" s="43">
        <v>23071</v>
      </c>
      <c r="AN166" s="43">
        <v>23102</v>
      </c>
      <c r="AO166" s="18"/>
      <c r="AP166" s="18"/>
      <c r="AQ166" s="18"/>
      <c r="AR166" s="18"/>
      <c r="AS166" s="18"/>
      <c r="AT166" s="18"/>
    </row>
    <row r="167" spans="1:46" s="23" customFormat="1" ht="72" x14ac:dyDescent="0.2">
      <c r="A167" s="19" t="s">
        <v>41</v>
      </c>
      <c r="B167" s="19" t="s">
        <v>277</v>
      </c>
      <c r="C167" s="19" t="s">
        <v>276</v>
      </c>
      <c r="D167" s="19" t="s">
        <v>11</v>
      </c>
      <c r="E167" s="19" t="s">
        <v>454</v>
      </c>
      <c r="F167" s="28" t="s">
        <v>1739</v>
      </c>
      <c r="G167" s="19" t="s">
        <v>468</v>
      </c>
      <c r="H167" s="18" t="s">
        <v>459</v>
      </c>
      <c r="I167" s="18" t="s">
        <v>435</v>
      </c>
      <c r="J167" s="17">
        <v>114000</v>
      </c>
      <c r="K167" s="18"/>
      <c r="L167" s="18"/>
      <c r="M167" s="35" t="s">
        <v>137</v>
      </c>
      <c r="N167" s="32"/>
      <c r="O167" s="18"/>
      <c r="P167" s="36"/>
      <c r="Q167" s="19" t="s">
        <v>2423</v>
      </c>
      <c r="R167" s="18" t="s">
        <v>39</v>
      </c>
      <c r="S167" s="18"/>
      <c r="T167" s="18"/>
      <c r="U167" s="18"/>
      <c r="V167" s="19"/>
      <c r="W167" s="139"/>
      <c r="X167" s="32"/>
      <c r="Y167" s="36"/>
      <c r="Z167" s="17"/>
      <c r="AA167" s="36"/>
      <c r="AB167" s="36"/>
      <c r="AC167" s="36"/>
      <c r="AD167" s="17"/>
      <c r="AE167" s="19" t="s">
        <v>2684</v>
      </c>
      <c r="AF167" s="19" t="s">
        <v>3470</v>
      </c>
      <c r="AG167" s="19" t="s">
        <v>3467</v>
      </c>
      <c r="AH167" s="19" t="s">
        <v>1263</v>
      </c>
      <c r="AI167" s="19" t="s">
        <v>1570</v>
      </c>
      <c r="AJ167" s="15"/>
      <c r="AK167" s="15"/>
      <c r="AL167" s="16">
        <f t="shared" si="7"/>
        <v>114000</v>
      </c>
      <c r="AM167" s="43">
        <v>23071</v>
      </c>
      <c r="AN167" s="43">
        <v>23102</v>
      </c>
      <c r="AO167" s="18"/>
      <c r="AP167" s="18"/>
      <c r="AQ167" s="18"/>
      <c r="AR167" s="18"/>
      <c r="AS167" s="18"/>
      <c r="AT167" s="18"/>
    </row>
    <row r="168" spans="1:46" s="23" customFormat="1" ht="72" hidden="1" x14ac:dyDescent="0.2">
      <c r="A168" s="19" t="s">
        <v>41</v>
      </c>
      <c r="B168" s="19" t="s">
        <v>277</v>
      </c>
      <c r="C168" s="19" t="s">
        <v>276</v>
      </c>
      <c r="D168" s="19" t="s">
        <v>11</v>
      </c>
      <c r="E168" s="19" t="s">
        <v>454</v>
      </c>
      <c r="F168" s="28" t="s">
        <v>1740</v>
      </c>
      <c r="G168" s="19" t="s">
        <v>469</v>
      </c>
      <c r="H168" s="18" t="s">
        <v>267</v>
      </c>
      <c r="I168" s="18" t="s">
        <v>268</v>
      </c>
      <c r="J168" s="17">
        <v>60000</v>
      </c>
      <c r="K168" s="18"/>
      <c r="L168" s="18"/>
      <c r="M168" s="35" t="s">
        <v>137</v>
      </c>
      <c r="N168" s="32"/>
      <c r="O168" s="18" t="s">
        <v>2685</v>
      </c>
      <c r="P168" s="36" t="s">
        <v>2677</v>
      </c>
      <c r="Q168" s="20" t="s">
        <v>2424</v>
      </c>
      <c r="R168" s="18" t="s">
        <v>39</v>
      </c>
      <c r="S168" s="18" t="s">
        <v>60</v>
      </c>
      <c r="T168" s="18" t="s">
        <v>2686</v>
      </c>
      <c r="U168" s="18"/>
      <c r="V168" s="19" t="s">
        <v>2678</v>
      </c>
      <c r="W168" s="138">
        <v>59706</v>
      </c>
      <c r="X168" s="32">
        <v>1</v>
      </c>
      <c r="Y168" s="36"/>
      <c r="Z168" s="17"/>
      <c r="AA168" s="36" t="s">
        <v>2687</v>
      </c>
      <c r="AB168" s="18"/>
      <c r="AC168" s="18"/>
      <c r="AD168" s="17"/>
      <c r="AE168" s="19" t="s">
        <v>2680</v>
      </c>
      <c r="AF168" s="19" t="s">
        <v>3472</v>
      </c>
      <c r="AG168" s="19" t="s">
        <v>2456</v>
      </c>
      <c r="AH168" s="19" t="s">
        <v>1263</v>
      </c>
      <c r="AI168" s="19" t="s">
        <v>1570</v>
      </c>
      <c r="AJ168" s="15">
        <v>59706</v>
      </c>
      <c r="AK168" s="15"/>
      <c r="AL168" s="16">
        <f t="shared" si="7"/>
        <v>294</v>
      </c>
      <c r="AM168" s="137">
        <v>23080</v>
      </c>
      <c r="AN168" s="43">
        <v>23102</v>
      </c>
      <c r="AO168" s="18"/>
      <c r="AP168" s="18"/>
      <c r="AQ168" s="18"/>
      <c r="AR168" s="18"/>
      <c r="AS168" s="18"/>
      <c r="AT168" s="18"/>
    </row>
    <row r="169" spans="1:46" s="23" customFormat="1" ht="72" hidden="1" x14ac:dyDescent="0.2">
      <c r="A169" s="19" t="s">
        <v>41</v>
      </c>
      <c r="B169" s="19" t="s">
        <v>277</v>
      </c>
      <c r="C169" s="19" t="s">
        <v>276</v>
      </c>
      <c r="D169" s="19" t="s">
        <v>11</v>
      </c>
      <c r="E169" s="19" t="s">
        <v>454</v>
      </c>
      <c r="F169" s="28" t="s">
        <v>1741</v>
      </c>
      <c r="G169" s="19" t="s">
        <v>470</v>
      </c>
      <c r="H169" s="18" t="s">
        <v>464</v>
      </c>
      <c r="I169" s="18" t="s">
        <v>268</v>
      </c>
      <c r="J169" s="17">
        <v>360100</v>
      </c>
      <c r="K169" s="18"/>
      <c r="L169" s="18"/>
      <c r="M169" s="35" t="s">
        <v>137</v>
      </c>
      <c r="N169" s="32"/>
      <c r="O169" s="18" t="s">
        <v>2685</v>
      </c>
      <c r="P169" s="36" t="s">
        <v>2677</v>
      </c>
      <c r="Q169" s="20" t="s">
        <v>2425</v>
      </c>
      <c r="R169" s="18" t="s">
        <v>39</v>
      </c>
      <c r="S169" s="18" t="s">
        <v>60</v>
      </c>
      <c r="T169" s="18" t="s">
        <v>2686</v>
      </c>
      <c r="U169" s="18"/>
      <c r="V169" s="19" t="s">
        <v>2678</v>
      </c>
      <c r="W169" s="138">
        <v>96300</v>
      </c>
      <c r="X169" s="32">
        <v>1</v>
      </c>
      <c r="Y169" s="36"/>
      <c r="Z169" s="17"/>
      <c r="AA169" s="36" t="s">
        <v>2687</v>
      </c>
      <c r="AB169" s="18"/>
      <c r="AC169" s="18"/>
      <c r="AD169" s="17"/>
      <c r="AE169" s="19" t="s">
        <v>2680</v>
      </c>
      <c r="AF169" s="19" t="s">
        <v>3472</v>
      </c>
      <c r="AG169" s="19" t="s">
        <v>2456</v>
      </c>
      <c r="AH169" s="19" t="s">
        <v>1263</v>
      </c>
      <c r="AI169" s="19" t="s">
        <v>1570</v>
      </c>
      <c r="AJ169" s="15">
        <v>96300</v>
      </c>
      <c r="AK169" s="15"/>
      <c r="AL169" s="16">
        <f t="shared" si="7"/>
        <v>263800</v>
      </c>
      <c r="AM169" s="137">
        <v>23080</v>
      </c>
      <c r="AN169" s="43">
        <v>23102</v>
      </c>
      <c r="AO169" s="18"/>
      <c r="AP169" s="18"/>
      <c r="AQ169" s="18"/>
      <c r="AR169" s="18"/>
      <c r="AS169" s="18"/>
      <c r="AT169" s="18"/>
    </row>
    <row r="170" spans="1:46" s="23" customFormat="1" ht="72" x14ac:dyDescent="0.2">
      <c r="A170" s="19" t="s">
        <v>41</v>
      </c>
      <c r="B170" s="19" t="s">
        <v>277</v>
      </c>
      <c r="C170" s="19" t="s">
        <v>276</v>
      </c>
      <c r="D170" s="19" t="s">
        <v>11</v>
      </c>
      <c r="E170" s="19" t="s">
        <v>454</v>
      </c>
      <c r="F170" s="28" t="s">
        <v>1742</v>
      </c>
      <c r="G170" s="19" t="s">
        <v>471</v>
      </c>
      <c r="H170" s="18" t="s">
        <v>270</v>
      </c>
      <c r="I170" s="18" t="s">
        <v>268</v>
      </c>
      <c r="J170" s="17">
        <v>22000</v>
      </c>
      <c r="K170" s="18"/>
      <c r="L170" s="18"/>
      <c r="M170" s="35" t="s">
        <v>137</v>
      </c>
      <c r="N170" s="32"/>
      <c r="O170" s="18"/>
      <c r="P170" s="36"/>
      <c r="Q170" s="20" t="s">
        <v>2426</v>
      </c>
      <c r="R170" s="18" t="s">
        <v>39</v>
      </c>
      <c r="S170" s="18"/>
      <c r="T170" s="18"/>
      <c r="U170" s="18"/>
      <c r="V170" s="19"/>
      <c r="W170" s="139"/>
      <c r="X170" s="32"/>
      <c r="Y170" s="36"/>
      <c r="Z170" s="17"/>
      <c r="AA170" s="36"/>
      <c r="AB170" s="18"/>
      <c r="AC170" s="18"/>
      <c r="AD170" s="17"/>
      <c r="AE170" s="19" t="s">
        <v>2684</v>
      </c>
      <c r="AF170" s="19" t="s">
        <v>3470</v>
      </c>
      <c r="AG170" s="19" t="s">
        <v>3467</v>
      </c>
      <c r="AH170" s="19" t="s">
        <v>1263</v>
      </c>
      <c r="AI170" s="19" t="s">
        <v>1570</v>
      </c>
      <c r="AJ170" s="15"/>
      <c r="AK170" s="15"/>
      <c r="AL170" s="16">
        <f t="shared" si="7"/>
        <v>22000</v>
      </c>
      <c r="AM170" s="43">
        <v>23071</v>
      </c>
      <c r="AN170" s="43">
        <v>23102</v>
      </c>
      <c r="AO170" s="18"/>
      <c r="AP170" s="18"/>
      <c r="AQ170" s="18"/>
      <c r="AR170" s="18"/>
      <c r="AS170" s="18"/>
      <c r="AT170" s="18"/>
    </row>
    <row r="171" spans="1:46" s="23" customFormat="1" ht="72" hidden="1" x14ac:dyDescent="0.2">
      <c r="A171" s="19" t="s">
        <v>41</v>
      </c>
      <c r="B171" s="19" t="s">
        <v>277</v>
      </c>
      <c r="C171" s="19" t="s">
        <v>276</v>
      </c>
      <c r="D171" s="19" t="s">
        <v>21</v>
      </c>
      <c r="E171" s="19" t="s">
        <v>454</v>
      </c>
      <c r="F171" s="28" t="s">
        <v>1743</v>
      </c>
      <c r="G171" s="19" t="s">
        <v>472</v>
      </c>
      <c r="H171" s="18" t="s">
        <v>269</v>
      </c>
      <c r="I171" s="18" t="s">
        <v>271</v>
      </c>
      <c r="J171" s="17">
        <v>26000</v>
      </c>
      <c r="K171" s="18"/>
      <c r="L171" s="18"/>
      <c r="M171" s="35" t="s">
        <v>137</v>
      </c>
      <c r="N171" s="32"/>
      <c r="O171" s="18" t="s">
        <v>2688</v>
      </c>
      <c r="P171" s="36" t="s">
        <v>2677</v>
      </c>
      <c r="Q171" s="20" t="s">
        <v>2427</v>
      </c>
      <c r="R171" s="18" t="s">
        <v>39</v>
      </c>
      <c r="S171" s="18" t="s">
        <v>60</v>
      </c>
      <c r="T171" s="18"/>
      <c r="U171" s="18"/>
      <c r="V171" s="19" t="s">
        <v>2678</v>
      </c>
      <c r="W171" s="136">
        <v>21357.200000000001</v>
      </c>
      <c r="X171" s="32">
        <v>1</v>
      </c>
      <c r="Y171" s="36"/>
      <c r="Z171" s="17"/>
      <c r="AA171" s="36" t="s">
        <v>2689</v>
      </c>
      <c r="AB171" s="18"/>
      <c r="AC171" s="18"/>
      <c r="AD171" s="17"/>
      <c r="AE171" s="19" t="s">
        <v>2680</v>
      </c>
      <c r="AF171" s="19" t="s">
        <v>3472</v>
      </c>
      <c r="AG171" s="19" t="s">
        <v>2456</v>
      </c>
      <c r="AH171" s="19" t="s">
        <v>1263</v>
      </c>
      <c r="AI171" s="19" t="s">
        <v>1570</v>
      </c>
      <c r="AJ171" s="15">
        <v>21357.200000000001</v>
      </c>
      <c r="AK171" s="15"/>
      <c r="AL171" s="16">
        <f t="shared" si="7"/>
        <v>4642.7999999999993</v>
      </c>
      <c r="AM171" s="137">
        <v>23080</v>
      </c>
      <c r="AN171" s="43">
        <v>23102</v>
      </c>
      <c r="AO171" s="18"/>
      <c r="AP171" s="18"/>
      <c r="AQ171" s="18"/>
      <c r="AR171" s="18"/>
      <c r="AS171" s="18"/>
      <c r="AT171" s="18"/>
    </row>
    <row r="172" spans="1:46" s="23" customFormat="1" ht="72" hidden="1" x14ac:dyDescent="0.2">
      <c r="A172" s="19" t="s">
        <v>41</v>
      </c>
      <c r="B172" s="19" t="s">
        <v>277</v>
      </c>
      <c r="C172" s="19" t="s">
        <v>276</v>
      </c>
      <c r="D172" s="19" t="s">
        <v>21</v>
      </c>
      <c r="E172" s="19" t="s">
        <v>454</v>
      </c>
      <c r="F172" s="28" t="s">
        <v>1744</v>
      </c>
      <c r="G172" s="19" t="s">
        <v>473</v>
      </c>
      <c r="H172" s="18" t="s">
        <v>270</v>
      </c>
      <c r="I172" s="18" t="s">
        <v>271</v>
      </c>
      <c r="J172" s="17">
        <v>15000</v>
      </c>
      <c r="K172" s="18"/>
      <c r="L172" s="18"/>
      <c r="M172" s="35" t="s">
        <v>137</v>
      </c>
      <c r="N172" s="19"/>
      <c r="O172" s="18" t="s">
        <v>2688</v>
      </c>
      <c r="P172" s="36" t="s">
        <v>2677</v>
      </c>
      <c r="Q172" s="20" t="s">
        <v>2427</v>
      </c>
      <c r="R172" s="18" t="s">
        <v>39</v>
      </c>
      <c r="S172" s="18" t="s">
        <v>60</v>
      </c>
      <c r="T172" s="18"/>
      <c r="U172" s="18"/>
      <c r="V172" s="19" t="s">
        <v>2678</v>
      </c>
      <c r="W172" s="136">
        <v>9983.1</v>
      </c>
      <c r="X172" s="32">
        <v>1</v>
      </c>
      <c r="Y172" s="41"/>
      <c r="Z172" s="17"/>
      <c r="AA172" s="36" t="s">
        <v>2689</v>
      </c>
      <c r="AB172" s="19"/>
      <c r="AC172" s="19"/>
      <c r="AD172" s="17"/>
      <c r="AE172" s="19" t="s">
        <v>2680</v>
      </c>
      <c r="AF172" s="19" t="s">
        <v>3472</v>
      </c>
      <c r="AG172" s="19" t="s">
        <v>2456</v>
      </c>
      <c r="AH172" s="19" t="s">
        <v>1263</v>
      </c>
      <c r="AI172" s="19" t="s">
        <v>1570</v>
      </c>
      <c r="AJ172" s="15">
        <v>14498.5</v>
      </c>
      <c r="AK172" s="15"/>
      <c r="AL172" s="16">
        <f t="shared" si="7"/>
        <v>501.5</v>
      </c>
      <c r="AM172" s="137">
        <v>23080</v>
      </c>
      <c r="AN172" s="43">
        <v>23102</v>
      </c>
      <c r="AO172" s="18"/>
      <c r="AP172" s="18"/>
      <c r="AQ172" s="18"/>
      <c r="AR172" s="18"/>
      <c r="AS172" s="18"/>
      <c r="AT172" s="18"/>
    </row>
    <row r="173" spans="1:46" s="23" customFormat="1" ht="72" hidden="1" x14ac:dyDescent="0.2">
      <c r="A173" s="19" t="s">
        <v>41</v>
      </c>
      <c r="B173" s="19" t="s">
        <v>277</v>
      </c>
      <c r="C173" s="19" t="s">
        <v>276</v>
      </c>
      <c r="D173" s="19" t="s">
        <v>21</v>
      </c>
      <c r="E173" s="19" t="s">
        <v>454</v>
      </c>
      <c r="F173" s="28" t="s">
        <v>1745</v>
      </c>
      <c r="G173" s="19" t="s">
        <v>474</v>
      </c>
      <c r="H173" s="18" t="s">
        <v>270</v>
      </c>
      <c r="I173" s="18" t="s">
        <v>271</v>
      </c>
      <c r="J173" s="17">
        <v>15000</v>
      </c>
      <c r="K173" s="18"/>
      <c r="L173" s="18"/>
      <c r="M173" s="35" t="s">
        <v>137</v>
      </c>
      <c r="N173" s="19"/>
      <c r="O173" s="18" t="s">
        <v>2688</v>
      </c>
      <c r="P173" s="36" t="s">
        <v>2677</v>
      </c>
      <c r="Q173" s="20" t="s">
        <v>2427</v>
      </c>
      <c r="R173" s="18" t="s">
        <v>39</v>
      </c>
      <c r="S173" s="18" t="s">
        <v>60</v>
      </c>
      <c r="T173" s="18"/>
      <c r="U173" s="18"/>
      <c r="V173" s="19" t="s">
        <v>2678</v>
      </c>
      <c r="W173" s="136">
        <v>14498.5</v>
      </c>
      <c r="X173" s="32">
        <v>1</v>
      </c>
      <c r="Y173" s="41"/>
      <c r="Z173" s="17"/>
      <c r="AA173" s="36" t="s">
        <v>2689</v>
      </c>
      <c r="AB173" s="19"/>
      <c r="AC173" s="19"/>
      <c r="AD173" s="17"/>
      <c r="AE173" s="19" t="s">
        <v>2680</v>
      </c>
      <c r="AF173" s="19" t="s">
        <v>3472</v>
      </c>
      <c r="AG173" s="19" t="s">
        <v>2456</v>
      </c>
      <c r="AH173" s="19" t="s">
        <v>1263</v>
      </c>
      <c r="AI173" s="19" t="s">
        <v>1570</v>
      </c>
      <c r="AJ173" s="15">
        <v>9983.1</v>
      </c>
      <c r="AK173" s="15"/>
      <c r="AL173" s="16">
        <f t="shared" si="7"/>
        <v>5016.8999999999996</v>
      </c>
      <c r="AM173" s="137">
        <v>23080</v>
      </c>
      <c r="AN173" s="43">
        <v>23102</v>
      </c>
      <c r="AO173" s="18"/>
      <c r="AP173" s="18"/>
      <c r="AQ173" s="18"/>
      <c r="AR173" s="18"/>
      <c r="AS173" s="18"/>
      <c r="AT173" s="18"/>
    </row>
    <row r="174" spans="1:46" s="23" customFormat="1" ht="72" hidden="1" x14ac:dyDescent="0.2">
      <c r="A174" s="19" t="s">
        <v>41</v>
      </c>
      <c r="B174" s="19" t="s">
        <v>277</v>
      </c>
      <c r="C174" s="19" t="s">
        <v>276</v>
      </c>
      <c r="D174" s="19" t="s">
        <v>21</v>
      </c>
      <c r="E174" s="19" t="s">
        <v>454</v>
      </c>
      <c r="F174" s="28" t="s">
        <v>1746</v>
      </c>
      <c r="G174" s="19" t="s">
        <v>475</v>
      </c>
      <c r="H174" s="18" t="s">
        <v>269</v>
      </c>
      <c r="I174" s="18" t="s">
        <v>271</v>
      </c>
      <c r="J174" s="17">
        <v>36000</v>
      </c>
      <c r="K174" s="18"/>
      <c r="L174" s="18"/>
      <c r="M174" s="35" t="s">
        <v>137</v>
      </c>
      <c r="N174" s="32"/>
      <c r="O174" s="18" t="s">
        <v>2690</v>
      </c>
      <c r="P174" s="36" t="s">
        <v>2677</v>
      </c>
      <c r="Q174" s="20" t="s">
        <v>2425</v>
      </c>
      <c r="R174" s="18" t="s">
        <v>39</v>
      </c>
      <c r="S174" s="18" t="s">
        <v>60</v>
      </c>
      <c r="T174" s="18" t="s">
        <v>2691</v>
      </c>
      <c r="U174" s="18"/>
      <c r="V174" s="19" t="s">
        <v>2692</v>
      </c>
      <c r="W174" s="138">
        <v>34240</v>
      </c>
      <c r="X174" s="32">
        <v>1</v>
      </c>
      <c r="Y174" s="36" t="s">
        <v>1379</v>
      </c>
      <c r="Z174" s="17">
        <v>34240</v>
      </c>
      <c r="AA174" s="36" t="s">
        <v>2693</v>
      </c>
      <c r="AB174" s="42">
        <v>23087</v>
      </c>
      <c r="AC174" s="42">
        <v>23088</v>
      </c>
      <c r="AD174" s="17">
        <v>34240</v>
      </c>
      <c r="AE174" s="19" t="s">
        <v>2694</v>
      </c>
      <c r="AF174" s="19" t="s">
        <v>3475</v>
      </c>
      <c r="AG174" s="19" t="s">
        <v>2456</v>
      </c>
      <c r="AH174" s="19" t="s">
        <v>1263</v>
      </c>
      <c r="AI174" s="19" t="s">
        <v>1570</v>
      </c>
      <c r="AJ174" s="15">
        <v>34240</v>
      </c>
      <c r="AK174" s="15"/>
      <c r="AL174" s="16">
        <f t="shared" si="7"/>
        <v>1760</v>
      </c>
      <c r="AM174" s="137">
        <v>23080</v>
      </c>
      <c r="AN174" s="43">
        <v>23102</v>
      </c>
      <c r="AO174" s="42">
        <v>23087</v>
      </c>
      <c r="AP174" s="42">
        <v>23088</v>
      </c>
      <c r="AQ174" s="43">
        <v>23102</v>
      </c>
      <c r="AR174" s="140">
        <v>34240</v>
      </c>
      <c r="AS174" s="140">
        <v>1760</v>
      </c>
      <c r="AT174" s="18"/>
    </row>
    <row r="175" spans="1:46" s="23" customFormat="1" ht="72" hidden="1" x14ac:dyDescent="0.2">
      <c r="A175" s="19" t="s">
        <v>41</v>
      </c>
      <c r="B175" s="19" t="s">
        <v>277</v>
      </c>
      <c r="C175" s="19" t="s">
        <v>276</v>
      </c>
      <c r="D175" s="19" t="s">
        <v>21</v>
      </c>
      <c r="E175" s="19" t="s">
        <v>454</v>
      </c>
      <c r="F175" s="28" t="s">
        <v>1747</v>
      </c>
      <c r="G175" s="19" t="s">
        <v>476</v>
      </c>
      <c r="H175" s="18" t="s">
        <v>269</v>
      </c>
      <c r="I175" s="18" t="s">
        <v>275</v>
      </c>
      <c r="J175" s="17">
        <v>60000</v>
      </c>
      <c r="K175" s="18"/>
      <c r="L175" s="18"/>
      <c r="M175" s="35" t="s">
        <v>137</v>
      </c>
      <c r="N175" s="32"/>
      <c r="O175" s="18" t="s">
        <v>2695</v>
      </c>
      <c r="P175" s="36" t="s">
        <v>2677</v>
      </c>
      <c r="Q175" s="20" t="s">
        <v>2428</v>
      </c>
      <c r="R175" s="18" t="s">
        <v>24</v>
      </c>
      <c r="S175" s="18" t="s">
        <v>123</v>
      </c>
      <c r="T175" s="18"/>
      <c r="U175" s="18"/>
      <c r="V175" s="19" t="s">
        <v>2678</v>
      </c>
      <c r="W175" s="138">
        <v>60000</v>
      </c>
      <c r="X175" s="32">
        <v>1</v>
      </c>
      <c r="Y175" s="36"/>
      <c r="Z175" s="17">
        <v>60000</v>
      </c>
      <c r="AA175" s="36" t="s">
        <v>2696</v>
      </c>
      <c r="AB175" s="18"/>
      <c r="AC175" s="18"/>
      <c r="AD175" s="17"/>
      <c r="AE175" s="19" t="s">
        <v>2680</v>
      </c>
      <c r="AF175" s="19" t="s">
        <v>3472</v>
      </c>
      <c r="AG175" s="19" t="s">
        <v>2456</v>
      </c>
      <c r="AH175" s="19" t="s">
        <v>1263</v>
      </c>
      <c r="AI175" s="19" t="s">
        <v>1570</v>
      </c>
      <c r="AJ175" s="17">
        <v>60000</v>
      </c>
      <c r="AK175" s="15"/>
      <c r="AL175" s="16">
        <f t="shared" si="7"/>
        <v>0</v>
      </c>
      <c r="AM175" s="137">
        <v>23080</v>
      </c>
      <c r="AN175" s="43">
        <v>23102</v>
      </c>
      <c r="AO175" s="18"/>
      <c r="AP175" s="18"/>
      <c r="AQ175" s="18"/>
      <c r="AR175" s="18"/>
      <c r="AS175" s="18"/>
      <c r="AT175" s="18"/>
    </row>
    <row r="176" spans="1:46" s="23" customFormat="1" ht="72" hidden="1" x14ac:dyDescent="0.2">
      <c r="A176" s="19" t="s">
        <v>41</v>
      </c>
      <c r="B176" s="19" t="s">
        <v>277</v>
      </c>
      <c r="C176" s="19" t="s">
        <v>276</v>
      </c>
      <c r="D176" s="19" t="s">
        <v>286</v>
      </c>
      <c r="E176" s="19" t="s">
        <v>454</v>
      </c>
      <c r="F176" s="28" t="s">
        <v>1748</v>
      </c>
      <c r="G176" s="19" t="s">
        <v>477</v>
      </c>
      <c r="H176" s="18" t="s">
        <v>270</v>
      </c>
      <c r="I176" s="18" t="s">
        <v>274</v>
      </c>
      <c r="J176" s="17">
        <v>138000</v>
      </c>
      <c r="K176" s="18"/>
      <c r="L176" s="18"/>
      <c r="M176" s="35" t="s">
        <v>137</v>
      </c>
      <c r="N176" s="32"/>
      <c r="O176" s="18" t="s">
        <v>2697</v>
      </c>
      <c r="P176" s="36" t="s">
        <v>2677</v>
      </c>
      <c r="Q176" s="20" t="s">
        <v>2429</v>
      </c>
      <c r="R176" s="18" t="s">
        <v>39</v>
      </c>
      <c r="S176" s="18" t="s">
        <v>116</v>
      </c>
      <c r="T176" s="18" t="s">
        <v>2559</v>
      </c>
      <c r="U176" s="18"/>
      <c r="V176" s="18" t="s">
        <v>2698</v>
      </c>
      <c r="W176" s="138">
        <v>138000</v>
      </c>
      <c r="X176" s="32">
        <v>1</v>
      </c>
      <c r="Y176" s="36"/>
      <c r="Z176" s="17">
        <v>138000</v>
      </c>
      <c r="AA176" s="36" t="s">
        <v>2699</v>
      </c>
      <c r="AB176" s="36"/>
      <c r="AC176" s="36"/>
      <c r="AD176" s="17"/>
      <c r="AE176" s="19" t="s">
        <v>2680</v>
      </c>
      <c r="AF176" s="19" t="s">
        <v>3472</v>
      </c>
      <c r="AG176" s="19" t="s">
        <v>2456</v>
      </c>
      <c r="AH176" s="19" t="s">
        <v>1263</v>
      </c>
      <c r="AI176" s="19" t="s">
        <v>1570</v>
      </c>
      <c r="AJ176" s="17">
        <v>138000</v>
      </c>
      <c r="AK176" s="15"/>
      <c r="AL176" s="16">
        <f t="shared" si="7"/>
        <v>0</v>
      </c>
      <c r="AM176" s="137">
        <v>23080</v>
      </c>
      <c r="AN176" s="43">
        <v>23102</v>
      </c>
      <c r="AO176" s="18"/>
      <c r="AP176" s="18"/>
      <c r="AQ176" s="18"/>
      <c r="AR176" s="18"/>
      <c r="AS176" s="18"/>
      <c r="AT176" s="18"/>
    </row>
    <row r="177" spans="1:46" s="23" customFormat="1" ht="72" hidden="1" x14ac:dyDescent="0.2">
      <c r="A177" s="19" t="s">
        <v>41</v>
      </c>
      <c r="B177" s="19" t="s">
        <v>277</v>
      </c>
      <c r="C177" s="19" t="s">
        <v>276</v>
      </c>
      <c r="D177" s="19" t="s">
        <v>286</v>
      </c>
      <c r="E177" s="19" t="s">
        <v>454</v>
      </c>
      <c r="F177" s="28" t="s">
        <v>1749</v>
      </c>
      <c r="G177" s="19" t="s">
        <v>478</v>
      </c>
      <c r="H177" s="18" t="s">
        <v>270</v>
      </c>
      <c r="I177" s="18" t="s">
        <v>271</v>
      </c>
      <c r="J177" s="17">
        <v>16000</v>
      </c>
      <c r="K177" s="18"/>
      <c r="L177" s="18"/>
      <c r="M177" s="35" t="s">
        <v>137</v>
      </c>
      <c r="N177" s="19"/>
      <c r="O177" s="18" t="s">
        <v>2676</v>
      </c>
      <c r="P177" s="36" t="s">
        <v>2677</v>
      </c>
      <c r="Q177" s="19" t="s">
        <v>2430</v>
      </c>
      <c r="R177" s="18" t="s">
        <v>39</v>
      </c>
      <c r="S177" s="18" t="s">
        <v>14</v>
      </c>
      <c r="T177" s="18" t="s">
        <v>2700</v>
      </c>
      <c r="U177" s="18" t="s">
        <v>2701</v>
      </c>
      <c r="V177" s="44" t="s">
        <v>2702</v>
      </c>
      <c r="W177" s="138">
        <v>16000</v>
      </c>
      <c r="X177" s="32">
        <v>1</v>
      </c>
      <c r="Y177" s="36" t="s">
        <v>1379</v>
      </c>
      <c r="Z177" s="17">
        <v>16000</v>
      </c>
      <c r="AA177" s="36" t="s">
        <v>2703</v>
      </c>
      <c r="AB177" s="36" t="s">
        <v>1378</v>
      </c>
      <c r="AC177" s="36" t="s">
        <v>1379</v>
      </c>
      <c r="AD177" s="17">
        <v>16000</v>
      </c>
      <c r="AE177" s="19" t="s">
        <v>2694</v>
      </c>
      <c r="AF177" s="19" t="s">
        <v>3475</v>
      </c>
      <c r="AG177" s="19" t="s">
        <v>2456</v>
      </c>
      <c r="AH177" s="19" t="s">
        <v>1263</v>
      </c>
      <c r="AI177" s="19" t="s">
        <v>1570</v>
      </c>
      <c r="AJ177" s="17">
        <v>16000</v>
      </c>
      <c r="AK177" s="15"/>
      <c r="AL177" s="16">
        <f t="shared" si="7"/>
        <v>0</v>
      </c>
      <c r="AM177" s="36" t="s">
        <v>2677</v>
      </c>
      <c r="AN177" s="43">
        <v>23102</v>
      </c>
      <c r="AO177" s="42">
        <v>23086</v>
      </c>
      <c r="AP177" s="42">
        <v>23087</v>
      </c>
      <c r="AQ177" s="43">
        <v>23102</v>
      </c>
      <c r="AR177" s="140">
        <v>16000</v>
      </c>
      <c r="AS177" s="18" t="s">
        <v>2395</v>
      </c>
      <c r="AT177" s="18"/>
    </row>
    <row r="178" spans="1:46" s="23" customFormat="1" ht="72" hidden="1" x14ac:dyDescent="0.2">
      <c r="A178" s="19" t="s">
        <v>41</v>
      </c>
      <c r="B178" s="19" t="s">
        <v>277</v>
      </c>
      <c r="C178" s="19" t="s">
        <v>276</v>
      </c>
      <c r="D178" s="19" t="s">
        <v>286</v>
      </c>
      <c r="E178" s="19" t="s">
        <v>454</v>
      </c>
      <c r="F178" s="28" t="s">
        <v>1750</v>
      </c>
      <c r="G178" s="19" t="s">
        <v>479</v>
      </c>
      <c r="H178" s="18" t="s">
        <v>270</v>
      </c>
      <c r="I178" s="18" t="s">
        <v>271</v>
      </c>
      <c r="J178" s="17">
        <v>300000</v>
      </c>
      <c r="K178" s="18"/>
      <c r="L178" s="18"/>
      <c r="M178" s="35" t="s">
        <v>137</v>
      </c>
      <c r="N178" s="19"/>
      <c r="O178" s="18" t="s">
        <v>2704</v>
      </c>
      <c r="P178" s="36" t="s">
        <v>2677</v>
      </c>
      <c r="Q178" s="20" t="s">
        <v>2429</v>
      </c>
      <c r="R178" s="18" t="s">
        <v>39</v>
      </c>
      <c r="S178" s="18" t="s">
        <v>116</v>
      </c>
      <c r="T178" s="18"/>
      <c r="U178" s="18"/>
      <c r="V178" s="18" t="s">
        <v>2705</v>
      </c>
      <c r="W178" s="138">
        <v>299000</v>
      </c>
      <c r="X178" s="32">
        <v>1</v>
      </c>
      <c r="Y178" s="36"/>
      <c r="Z178" s="17"/>
      <c r="AA178" s="36" t="s">
        <v>2706</v>
      </c>
      <c r="AB178" s="36"/>
      <c r="AC178" s="36"/>
      <c r="AD178" s="17"/>
      <c r="AE178" s="19" t="s">
        <v>2680</v>
      </c>
      <c r="AF178" s="19" t="s">
        <v>3472</v>
      </c>
      <c r="AG178" s="19" t="s">
        <v>2456</v>
      </c>
      <c r="AH178" s="19" t="s">
        <v>1263</v>
      </c>
      <c r="AI178" s="19" t="s">
        <v>1570</v>
      </c>
      <c r="AJ178" s="15">
        <v>299000</v>
      </c>
      <c r="AK178" s="15"/>
      <c r="AL178" s="16">
        <f t="shared" si="7"/>
        <v>1000</v>
      </c>
      <c r="AM178" s="137">
        <v>23080</v>
      </c>
      <c r="AN178" s="43">
        <v>23102</v>
      </c>
      <c r="AO178" s="18"/>
      <c r="AP178" s="18"/>
      <c r="AQ178" s="18"/>
      <c r="AR178" s="18"/>
      <c r="AS178" s="18"/>
      <c r="AT178" s="18"/>
    </row>
    <row r="179" spans="1:46" s="23" customFormat="1" ht="72" hidden="1" x14ac:dyDescent="0.2">
      <c r="A179" s="19" t="s">
        <v>41</v>
      </c>
      <c r="B179" s="19" t="s">
        <v>277</v>
      </c>
      <c r="C179" s="19" t="s">
        <v>276</v>
      </c>
      <c r="D179" s="19" t="s">
        <v>286</v>
      </c>
      <c r="E179" s="19" t="s">
        <v>454</v>
      </c>
      <c r="F179" s="28" t="s">
        <v>1751</v>
      </c>
      <c r="G179" s="19" t="s">
        <v>480</v>
      </c>
      <c r="H179" s="18" t="s">
        <v>272</v>
      </c>
      <c r="I179" s="18" t="s">
        <v>271</v>
      </c>
      <c r="J179" s="17">
        <v>93000</v>
      </c>
      <c r="K179" s="18"/>
      <c r="L179" s="18"/>
      <c r="M179" s="35" t="s">
        <v>137</v>
      </c>
      <c r="N179" s="19"/>
      <c r="O179" s="18" t="s">
        <v>2707</v>
      </c>
      <c r="P179" s="36" t="s">
        <v>2677</v>
      </c>
      <c r="Q179" s="20" t="s">
        <v>2431</v>
      </c>
      <c r="R179" s="18" t="s">
        <v>39</v>
      </c>
      <c r="S179" s="18" t="s">
        <v>60</v>
      </c>
      <c r="T179" s="18" t="s">
        <v>2708</v>
      </c>
      <c r="U179" s="18"/>
      <c r="V179" s="18" t="s">
        <v>2705</v>
      </c>
      <c r="W179" s="138">
        <v>93000</v>
      </c>
      <c r="X179" s="32">
        <v>1</v>
      </c>
      <c r="Y179" s="36"/>
      <c r="Z179" s="17">
        <v>93000</v>
      </c>
      <c r="AA179" s="36" t="s">
        <v>2709</v>
      </c>
      <c r="AB179" s="19"/>
      <c r="AC179" s="45"/>
      <c r="AD179" s="17"/>
      <c r="AE179" s="19" t="s">
        <v>2680</v>
      </c>
      <c r="AF179" s="19" t="s">
        <v>3472</v>
      </c>
      <c r="AG179" s="19" t="s">
        <v>2456</v>
      </c>
      <c r="AH179" s="19" t="s">
        <v>1263</v>
      </c>
      <c r="AI179" s="19" t="s">
        <v>1570</v>
      </c>
      <c r="AJ179" s="17">
        <v>93000</v>
      </c>
      <c r="AK179" s="15"/>
      <c r="AL179" s="16">
        <f t="shared" si="7"/>
        <v>0</v>
      </c>
      <c r="AM179" s="137">
        <v>23080</v>
      </c>
      <c r="AN179" s="43">
        <v>23102</v>
      </c>
      <c r="AO179" s="18"/>
      <c r="AP179" s="18"/>
      <c r="AQ179" s="18"/>
      <c r="AR179" s="18"/>
      <c r="AS179" s="18"/>
      <c r="AT179" s="18"/>
    </row>
    <row r="180" spans="1:46" s="23" customFormat="1" ht="72" x14ac:dyDescent="0.2">
      <c r="A180" s="19" t="s">
        <v>41</v>
      </c>
      <c r="B180" s="19" t="s">
        <v>277</v>
      </c>
      <c r="C180" s="19" t="s">
        <v>276</v>
      </c>
      <c r="D180" s="19" t="s">
        <v>286</v>
      </c>
      <c r="E180" s="19" t="s">
        <v>454</v>
      </c>
      <c r="F180" s="28" t="s">
        <v>1752</v>
      </c>
      <c r="G180" s="19" t="s">
        <v>481</v>
      </c>
      <c r="H180" s="18" t="s">
        <v>270</v>
      </c>
      <c r="I180" s="18" t="s">
        <v>274</v>
      </c>
      <c r="J180" s="17">
        <v>3500000</v>
      </c>
      <c r="K180" s="35" t="s">
        <v>137</v>
      </c>
      <c r="L180" s="18"/>
      <c r="M180" s="18"/>
      <c r="N180" s="19"/>
      <c r="O180" s="18"/>
      <c r="P180" s="36"/>
      <c r="Q180" s="19"/>
      <c r="R180" s="18"/>
      <c r="S180" s="18"/>
      <c r="T180" s="18"/>
      <c r="U180" s="18"/>
      <c r="V180" s="18"/>
      <c r="W180" s="139"/>
      <c r="X180" s="32"/>
      <c r="Y180" s="36"/>
      <c r="Z180" s="17"/>
      <c r="AA180" s="36"/>
      <c r="AB180" s="36"/>
      <c r="AC180" s="36"/>
      <c r="AD180" s="17"/>
      <c r="AE180" s="19" t="s">
        <v>2710</v>
      </c>
      <c r="AF180" s="19" t="s">
        <v>3477</v>
      </c>
      <c r="AG180" s="19" t="s">
        <v>3467</v>
      </c>
      <c r="AH180" s="19" t="s">
        <v>1265</v>
      </c>
      <c r="AI180" s="19" t="s">
        <v>1568</v>
      </c>
      <c r="AJ180" s="15"/>
      <c r="AK180" s="15"/>
      <c r="AL180" s="16">
        <f t="shared" si="7"/>
        <v>3500000</v>
      </c>
      <c r="AM180" s="43">
        <v>23071</v>
      </c>
      <c r="AN180" s="43">
        <v>23102</v>
      </c>
      <c r="AO180" s="18"/>
      <c r="AP180" s="18"/>
      <c r="AQ180" s="18"/>
      <c r="AR180" s="18"/>
      <c r="AS180" s="18"/>
      <c r="AT180" s="18"/>
    </row>
    <row r="181" spans="1:46" s="23" customFormat="1" ht="72" x14ac:dyDescent="0.2">
      <c r="A181" s="19" t="s">
        <v>41</v>
      </c>
      <c r="B181" s="19" t="s">
        <v>277</v>
      </c>
      <c r="C181" s="19" t="s">
        <v>276</v>
      </c>
      <c r="D181" s="19" t="s">
        <v>286</v>
      </c>
      <c r="E181" s="19" t="s">
        <v>454</v>
      </c>
      <c r="F181" s="28" t="s">
        <v>1753</v>
      </c>
      <c r="G181" s="19" t="s">
        <v>482</v>
      </c>
      <c r="H181" s="18" t="s">
        <v>272</v>
      </c>
      <c r="I181" s="18" t="s">
        <v>274</v>
      </c>
      <c r="J181" s="17">
        <v>71400</v>
      </c>
      <c r="K181" s="18"/>
      <c r="L181" s="18"/>
      <c r="M181" s="35" t="s">
        <v>137</v>
      </c>
      <c r="N181" s="19"/>
      <c r="O181" s="19"/>
      <c r="P181" s="28"/>
      <c r="Q181" s="20" t="s">
        <v>2429</v>
      </c>
      <c r="R181" s="18" t="s">
        <v>39</v>
      </c>
      <c r="S181" s="18"/>
      <c r="T181" s="18"/>
      <c r="U181" s="18"/>
      <c r="V181" s="19"/>
      <c r="W181" s="139"/>
      <c r="X181" s="18"/>
      <c r="Y181" s="28"/>
      <c r="Z181" s="28"/>
      <c r="AA181" s="36"/>
      <c r="AB181" s="19"/>
      <c r="AC181" s="19"/>
      <c r="AD181" s="19"/>
      <c r="AE181" s="19" t="s">
        <v>2684</v>
      </c>
      <c r="AF181" s="19" t="s">
        <v>3470</v>
      </c>
      <c r="AG181" s="19" t="s">
        <v>3467</v>
      </c>
      <c r="AH181" s="19" t="s">
        <v>1266</v>
      </c>
      <c r="AI181" s="19" t="s">
        <v>1568</v>
      </c>
      <c r="AJ181" s="15"/>
      <c r="AK181" s="15"/>
      <c r="AL181" s="16">
        <f t="shared" si="7"/>
        <v>71400</v>
      </c>
      <c r="AM181" s="43">
        <v>23071</v>
      </c>
      <c r="AN181" s="43">
        <v>23102</v>
      </c>
      <c r="AO181" s="18"/>
      <c r="AP181" s="18"/>
      <c r="AQ181" s="18"/>
      <c r="AR181" s="18"/>
      <c r="AS181" s="18"/>
      <c r="AT181" s="18"/>
    </row>
    <row r="182" spans="1:46" s="23" customFormat="1" ht="72" x14ac:dyDescent="0.2">
      <c r="A182" s="19" t="s">
        <v>41</v>
      </c>
      <c r="B182" s="19" t="s">
        <v>277</v>
      </c>
      <c r="C182" s="19" t="s">
        <v>276</v>
      </c>
      <c r="D182" s="19" t="s">
        <v>286</v>
      </c>
      <c r="E182" s="19" t="s">
        <v>454</v>
      </c>
      <c r="F182" s="28" t="s">
        <v>1754</v>
      </c>
      <c r="G182" s="19" t="s">
        <v>483</v>
      </c>
      <c r="H182" s="18" t="s">
        <v>270</v>
      </c>
      <c r="I182" s="18" t="s">
        <v>274</v>
      </c>
      <c r="J182" s="17">
        <v>2000000</v>
      </c>
      <c r="K182" s="35" t="s">
        <v>137</v>
      </c>
      <c r="L182" s="18"/>
      <c r="M182" s="18"/>
      <c r="N182" s="19"/>
      <c r="O182" s="18"/>
      <c r="P182" s="36"/>
      <c r="Q182" s="19"/>
      <c r="R182" s="18"/>
      <c r="S182" s="18"/>
      <c r="T182" s="18"/>
      <c r="U182" s="18"/>
      <c r="V182" s="18"/>
      <c r="W182" s="139"/>
      <c r="X182" s="32"/>
      <c r="Y182" s="36"/>
      <c r="Z182" s="17"/>
      <c r="AA182" s="36"/>
      <c r="AB182" s="36"/>
      <c r="AC182" s="36"/>
      <c r="AD182" s="17"/>
      <c r="AE182" s="19" t="s">
        <v>2710</v>
      </c>
      <c r="AF182" s="19" t="s">
        <v>3477</v>
      </c>
      <c r="AG182" s="19" t="s">
        <v>3467</v>
      </c>
      <c r="AH182" s="19" t="s">
        <v>1265</v>
      </c>
      <c r="AI182" s="19" t="s">
        <v>1568</v>
      </c>
      <c r="AJ182" s="15"/>
      <c r="AK182" s="15"/>
      <c r="AL182" s="16">
        <f t="shared" si="7"/>
        <v>2000000</v>
      </c>
      <c r="AM182" s="43">
        <v>23071</v>
      </c>
      <c r="AN182" s="43">
        <v>23102</v>
      </c>
      <c r="AO182" s="18"/>
      <c r="AP182" s="18"/>
      <c r="AQ182" s="18"/>
      <c r="AR182" s="18"/>
      <c r="AS182" s="18"/>
      <c r="AT182" s="18"/>
    </row>
    <row r="183" spans="1:46" s="23" customFormat="1" ht="72" hidden="1" x14ac:dyDescent="0.2">
      <c r="A183" s="19" t="s">
        <v>41</v>
      </c>
      <c r="B183" s="19" t="s">
        <v>277</v>
      </c>
      <c r="C183" s="19" t="s">
        <v>276</v>
      </c>
      <c r="D183" s="19" t="s">
        <v>286</v>
      </c>
      <c r="E183" s="19" t="s">
        <v>454</v>
      </c>
      <c r="F183" s="28" t="s">
        <v>1755</v>
      </c>
      <c r="G183" s="19" t="s">
        <v>484</v>
      </c>
      <c r="H183" s="18" t="s">
        <v>269</v>
      </c>
      <c r="I183" s="18" t="s">
        <v>268</v>
      </c>
      <c r="J183" s="17">
        <v>50000</v>
      </c>
      <c r="K183" s="18"/>
      <c r="L183" s="18"/>
      <c r="M183" s="35" t="s">
        <v>137</v>
      </c>
      <c r="N183" s="19"/>
      <c r="O183" s="18" t="s">
        <v>2704</v>
      </c>
      <c r="P183" s="36" t="s">
        <v>2677</v>
      </c>
      <c r="Q183" s="20" t="s">
        <v>2429</v>
      </c>
      <c r="R183" s="18" t="s">
        <v>39</v>
      </c>
      <c r="S183" s="18" t="s">
        <v>116</v>
      </c>
      <c r="T183" s="18" t="s">
        <v>2711</v>
      </c>
      <c r="U183" s="18"/>
      <c r="V183" s="18" t="s">
        <v>2705</v>
      </c>
      <c r="W183" s="138">
        <v>47200</v>
      </c>
      <c r="X183" s="32">
        <v>1</v>
      </c>
      <c r="Y183" s="36"/>
      <c r="Z183" s="17">
        <v>47200</v>
      </c>
      <c r="AA183" s="36" t="s">
        <v>2706</v>
      </c>
      <c r="AB183" s="36"/>
      <c r="AC183" s="36"/>
      <c r="AD183" s="17"/>
      <c r="AE183" s="19" t="s">
        <v>2680</v>
      </c>
      <c r="AF183" s="19" t="s">
        <v>3472</v>
      </c>
      <c r="AG183" s="19" t="s">
        <v>2456</v>
      </c>
      <c r="AH183" s="19" t="s">
        <v>1266</v>
      </c>
      <c r="AI183" s="19" t="s">
        <v>1568</v>
      </c>
      <c r="AJ183" s="15">
        <v>47200</v>
      </c>
      <c r="AK183" s="15"/>
      <c r="AL183" s="16">
        <f t="shared" si="7"/>
        <v>2800</v>
      </c>
      <c r="AM183" s="137">
        <v>23080</v>
      </c>
      <c r="AN183" s="43">
        <v>23102</v>
      </c>
      <c r="AO183" s="18"/>
      <c r="AP183" s="18"/>
      <c r="AQ183" s="18"/>
      <c r="AR183" s="18"/>
      <c r="AS183" s="18"/>
      <c r="AT183" s="18"/>
    </row>
    <row r="184" spans="1:46" s="23" customFormat="1" ht="72" hidden="1" x14ac:dyDescent="0.2">
      <c r="A184" s="19" t="s">
        <v>41</v>
      </c>
      <c r="B184" s="19" t="s">
        <v>277</v>
      </c>
      <c r="C184" s="19" t="s">
        <v>276</v>
      </c>
      <c r="D184" s="19" t="s">
        <v>286</v>
      </c>
      <c r="E184" s="19" t="s">
        <v>454</v>
      </c>
      <c r="F184" s="28" t="s">
        <v>1756</v>
      </c>
      <c r="G184" s="19" t="s">
        <v>485</v>
      </c>
      <c r="H184" s="18" t="s">
        <v>270</v>
      </c>
      <c r="I184" s="18" t="s">
        <v>344</v>
      </c>
      <c r="J184" s="17">
        <v>25000</v>
      </c>
      <c r="K184" s="18"/>
      <c r="L184" s="18"/>
      <c r="M184" s="35" t="s">
        <v>137</v>
      </c>
      <c r="N184" s="19"/>
      <c r="O184" s="18" t="s">
        <v>2704</v>
      </c>
      <c r="P184" s="36" t="s">
        <v>2677</v>
      </c>
      <c r="Q184" s="20" t="s">
        <v>2429</v>
      </c>
      <c r="R184" s="18" t="s">
        <v>39</v>
      </c>
      <c r="S184" s="18" t="s">
        <v>116</v>
      </c>
      <c r="T184" s="18" t="s">
        <v>1193</v>
      </c>
      <c r="U184" s="18"/>
      <c r="V184" s="18" t="s">
        <v>2705</v>
      </c>
      <c r="W184" s="138">
        <v>24700</v>
      </c>
      <c r="X184" s="32">
        <v>1</v>
      </c>
      <c r="Y184" s="36"/>
      <c r="Z184" s="17">
        <v>24700</v>
      </c>
      <c r="AA184" s="36" t="s">
        <v>2706</v>
      </c>
      <c r="AB184" s="36"/>
      <c r="AC184" s="36"/>
      <c r="AD184" s="17"/>
      <c r="AE184" s="19" t="s">
        <v>2680</v>
      </c>
      <c r="AF184" s="19" t="s">
        <v>3472</v>
      </c>
      <c r="AG184" s="19" t="s">
        <v>2456</v>
      </c>
      <c r="AH184" s="19" t="s">
        <v>1266</v>
      </c>
      <c r="AI184" s="19" t="s">
        <v>1568</v>
      </c>
      <c r="AJ184" s="15">
        <v>24700</v>
      </c>
      <c r="AK184" s="15"/>
      <c r="AL184" s="16">
        <f t="shared" si="7"/>
        <v>300</v>
      </c>
      <c r="AM184" s="137">
        <v>23080</v>
      </c>
      <c r="AN184" s="43">
        <v>23102</v>
      </c>
      <c r="AO184" s="18"/>
      <c r="AP184" s="18"/>
      <c r="AQ184" s="18"/>
      <c r="AR184" s="18"/>
      <c r="AS184" s="18"/>
      <c r="AT184" s="18"/>
    </row>
    <row r="185" spans="1:46" ht="72" x14ac:dyDescent="0.2">
      <c r="A185" s="19" t="s">
        <v>41</v>
      </c>
      <c r="B185" s="19" t="s">
        <v>277</v>
      </c>
      <c r="C185" s="19" t="s">
        <v>276</v>
      </c>
      <c r="D185" s="19" t="s">
        <v>13</v>
      </c>
      <c r="E185" s="19" t="s">
        <v>454</v>
      </c>
      <c r="F185" s="28" t="s">
        <v>1757</v>
      </c>
      <c r="G185" s="19" t="s">
        <v>486</v>
      </c>
      <c r="H185" s="18" t="s">
        <v>270</v>
      </c>
      <c r="I185" s="18" t="s">
        <v>271</v>
      </c>
      <c r="J185" s="17">
        <v>800000</v>
      </c>
      <c r="K185" s="35" t="s">
        <v>137</v>
      </c>
      <c r="L185" s="18"/>
      <c r="M185" s="18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8"/>
      <c r="Y185" s="46"/>
      <c r="Z185" s="19"/>
      <c r="AA185" s="19"/>
      <c r="AB185" s="19"/>
      <c r="AC185" s="19"/>
      <c r="AD185" s="19"/>
      <c r="AE185" s="19" t="s">
        <v>2684</v>
      </c>
      <c r="AF185" s="19" t="s">
        <v>3470</v>
      </c>
      <c r="AG185" s="19" t="s">
        <v>3467</v>
      </c>
      <c r="AH185" s="19" t="s">
        <v>1265</v>
      </c>
      <c r="AI185" s="19" t="s">
        <v>1568</v>
      </c>
      <c r="AJ185" s="16"/>
      <c r="AK185" s="16"/>
      <c r="AL185" s="16">
        <f t="shared" si="7"/>
        <v>800000</v>
      </c>
      <c r="AM185" s="43">
        <v>23071</v>
      </c>
      <c r="AN185" s="43">
        <v>23102</v>
      </c>
      <c r="AO185" s="19"/>
      <c r="AP185" s="19"/>
      <c r="AQ185" s="19"/>
      <c r="AR185" s="19"/>
      <c r="AS185" s="19"/>
      <c r="AT185" s="19"/>
    </row>
    <row r="186" spans="1:46" ht="90" x14ac:dyDescent="0.2">
      <c r="A186" s="19" t="s">
        <v>41</v>
      </c>
      <c r="B186" s="19" t="s">
        <v>277</v>
      </c>
      <c r="C186" s="19" t="s">
        <v>276</v>
      </c>
      <c r="D186" s="19" t="s">
        <v>13</v>
      </c>
      <c r="E186" s="19" t="s">
        <v>454</v>
      </c>
      <c r="F186" s="28" t="s">
        <v>1758</v>
      </c>
      <c r="G186" s="19" t="s">
        <v>487</v>
      </c>
      <c r="H186" s="18" t="s">
        <v>270</v>
      </c>
      <c r="I186" s="18" t="s">
        <v>274</v>
      </c>
      <c r="J186" s="17">
        <v>100000</v>
      </c>
      <c r="K186" s="18"/>
      <c r="L186" s="18"/>
      <c r="M186" s="35" t="s">
        <v>137</v>
      </c>
      <c r="N186" s="19"/>
      <c r="O186" s="19"/>
      <c r="P186" s="19"/>
      <c r="Q186" s="19" t="s">
        <v>2432</v>
      </c>
      <c r="R186" s="18" t="s">
        <v>39</v>
      </c>
      <c r="S186" s="19"/>
      <c r="T186" s="19"/>
      <c r="U186" s="19"/>
      <c r="V186" s="19"/>
      <c r="W186" s="19"/>
      <c r="X186" s="18"/>
      <c r="Y186" s="46"/>
      <c r="Z186" s="19"/>
      <c r="AA186" s="19"/>
      <c r="AB186" s="19"/>
      <c r="AC186" s="19"/>
      <c r="AD186" s="19"/>
      <c r="AE186" s="19" t="s">
        <v>2684</v>
      </c>
      <c r="AF186" s="19" t="s">
        <v>3470</v>
      </c>
      <c r="AG186" s="19" t="s">
        <v>3467</v>
      </c>
      <c r="AH186" s="19" t="s">
        <v>1263</v>
      </c>
      <c r="AI186" s="19" t="s">
        <v>1570</v>
      </c>
      <c r="AJ186" s="16"/>
      <c r="AK186" s="16"/>
      <c r="AL186" s="16">
        <f t="shared" si="7"/>
        <v>100000</v>
      </c>
      <c r="AM186" s="43">
        <v>23071</v>
      </c>
      <c r="AN186" s="43">
        <v>23102</v>
      </c>
      <c r="AO186" s="19"/>
      <c r="AP186" s="19"/>
      <c r="AQ186" s="19"/>
      <c r="AR186" s="19"/>
      <c r="AS186" s="19"/>
      <c r="AT186" s="19"/>
    </row>
    <row r="187" spans="1:46" ht="72" x14ac:dyDescent="0.2">
      <c r="A187" s="19" t="s">
        <v>41</v>
      </c>
      <c r="B187" s="19" t="s">
        <v>277</v>
      </c>
      <c r="C187" s="19" t="s">
        <v>276</v>
      </c>
      <c r="D187" s="19" t="s">
        <v>25</v>
      </c>
      <c r="E187" s="19" t="s">
        <v>454</v>
      </c>
      <c r="F187" s="28" t="s">
        <v>1759</v>
      </c>
      <c r="G187" s="19" t="s">
        <v>488</v>
      </c>
      <c r="H187" s="18" t="s">
        <v>270</v>
      </c>
      <c r="I187" s="18" t="s">
        <v>271</v>
      </c>
      <c r="J187" s="17">
        <v>20000</v>
      </c>
      <c r="K187" s="18"/>
      <c r="L187" s="18"/>
      <c r="M187" s="35" t="s">
        <v>137</v>
      </c>
      <c r="N187" s="19"/>
      <c r="O187" s="19" t="s">
        <v>2712</v>
      </c>
      <c r="P187" s="36" t="s">
        <v>2677</v>
      </c>
      <c r="Q187" s="19" t="s">
        <v>2433</v>
      </c>
      <c r="R187" s="18" t="s">
        <v>39</v>
      </c>
      <c r="S187" s="18" t="s">
        <v>60</v>
      </c>
      <c r="T187" s="19"/>
      <c r="U187" s="19"/>
      <c r="V187" s="18" t="s">
        <v>2705</v>
      </c>
      <c r="W187" s="74">
        <v>19902</v>
      </c>
      <c r="X187" s="32">
        <v>1</v>
      </c>
      <c r="Y187" s="128">
        <v>23101</v>
      </c>
      <c r="Z187" s="74">
        <v>19902</v>
      </c>
      <c r="AA187" s="19"/>
      <c r="AB187" s="19"/>
      <c r="AC187" s="19"/>
      <c r="AD187" s="74">
        <v>19902</v>
      </c>
      <c r="AE187" s="19" t="s">
        <v>2683</v>
      </c>
      <c r="AF187" s="19" t="s">
        <v>3472</v>
      </c>
      <c r="AG187" s="19" t="s">
        <v>3467</v>
      </c>
      <c r="AH187" s="19" t="s">
        <v>1263</v>
      </c>
      <c r="AI187" s="19" t="s">
        <v>1570</v>
      </c>
      <c r="AJ187" s="16"/>
      <c r="AK187" s="16"/>
      <c r="AL187" s="16">
        <f t="shared" si="7"/>
        <v>20000</v>
      </c>
      <c r="AM187" s="137">
        <v>23080</v>
      </c>
      <c r="AN187" s="43">
        <v>23102</v>
      </c>
      <c r="AO187" s="48">
        <v>23101</v>
      </c>
      <c r="AP187" s="19"/>
      <c r="AQ187" s="43">
        <v>23102</v>
      </c>
      <c r="AR187" s="74">
        <v>19902</v>
      </c>
      <c r="AS187" s="19">
        <v>98</v>
      </c>
      <c r="AT187" s="19"/>
    </row>
    <row r="188" spans="1:46" ht="72" x14ac:dyDescent="0.2">
      <c r="A188" s="19" t="s">
        <v>41</v>
      </c>
      <c r="B188" s="19" t="s">
        <v>277</v>
      </c>
      <c r="C188" s="19" t="s">
        <v>276</v>
      </c>
      <c r="D188" s="19" t="s">
        <v>16</v>
      </c>
      <c r="E188" s="19" t="s">
        <v>454</v>
      </c>
      <c r="F188" s="28" t="s">
        <v>1760</v>
      </c>
      <c r="G188" s="19" t="s">
        <v>489</v>
      </c>
      <c r="H188" s="18" t="s">
        <v>270</v>
      </c>
      <c r="I188" s="18" t="s">
        <v>271</v>
      </c>
      <c r="J188" s="17">
        <v>28000</v>
      </c>
      <c r="K188" s="18"/>
      <c r="L188" s="18"/>
      <c r="M188" s="35" t="s">
        <v>137</v>
      </c>
      <c r="N188" s="19"/>
      <c r="O188" s="19" t="s">
        <v>2713</v>
      </c>
      <c r="P188" s="36" t="s">
        <v>2677</v>
      </c>
      <c r="Q188" s="19" t="s">
        <v>2420</v>
      </c>
      <c r="R188" s="18" t="s">
        <v>39</v>
      </c>
      <c r="S188" s="18" t="s">
        <v>60</v>
      </c>
      <c r="T188" s="19"/>
      <c r="U188" s="19"/>
      <c r="V188" s="18" t="s">
        <v>2705</v>
      </c>
      <c r="W188" s="74">
        <v>26215</v>
      </c>
      <c r="X188" s="32">
        <v>1</v>
      </c>
      <c r="Y188" s="128">
        <v>23101</v>
      </c>
      <c r="Z188" s="74">
        <v>26215</v>
      </c>
      <c r="AA188" s="19"/>
      <c r="AB188" s="19"/>
      <c r="AC188" s="19"/>
      <c r="AD188" s="74">
        <v>26215</v>
      </c>
      <c r="AE188" s="19" t="s">
        <v>2683</v>
      </c>
      <c r="AF188" s="19" t="s">
        <v>3472</v>
      </c>
      <c r="AG188" s="19" t="s">
        <v>3467</v>
      </c>
      <c r="AH188" s="19" t="s">
        <v>1263</v>
      </c>
      <c r="AI188" s="19" t="s">
        <v>1570</v>
      </c>
      <c r="AJ188" s="16"/>
      <c r="AK188" s="16"/>
      <c r="AL188" s="16">
        <f t="shared" si="7"/>
        <v>28000</v>
      </c>
      <c r="AM188" s="137">
        <v>23080</v>
      </c>
      <c r="AN188" s="43">
        <v>23102</v>
      </c>
      <c r="AO188" s="48">
        <v>23101</v>
      </c>
      <c r="AP188" s="19"/>
      <c r="AQ188" s="43">
        <v>23102</v>
      </c>
      <c r="AR188" s="74">
        <v>26215</v>
      </c>
      <c r="AS188" s="74">
        <v>1785</v>
      </c>
      <c r="AT188" s="19"/>
    </row>
    <row r="189" spans="1:46" ht="72" x14ac:dyDescent="0.2">
      <c r="A189" s="19" t="s">
        <v>41</v>
      </c>
      <c r="B189" s="19" t="s">
        <v>277</v>
      </c>
      <c r="C189" s="19" t="s">
        <v>276</v>
      </c>
      <c r="D189" s="19" t="s">
        <v>16</v>
      </c>
      <c r="E189" s="19" t="s">
        <v>454</v>
      </c>
      <c r="F189" s="28" t="s">
        <v>1761</v>
      </c>
      <c r="G189" s="19" t="s">
        <v>490</v>
      </c>
      <c r="H189" s="18" t="s">
        <v>269</v>
      </c>
      <c r="I189" s="18" t="s">
        <v>268</v>
      </c>
      <c r="J189" s="17">
        <v>32000</v>
      </c>
      <c r="K189" s="18"/>
      <c r="L189" s="18"/>
      <c r="M189" s="35" t="s">
        <v>137</v>
      </c>
      <c r="N189" s="19"/>
      <c r="O189" s="19" t="s">
        <v>2712</v>
      </c>
      <c r="P189" s="36" t="s">
        <v>2677</v>
      </c>
      <c r="Q189" s="19" t="s">
        <v>2433</v>
      </c>
      <c r="R189" s="18" t="s">
        <v>39</v>
      </c>
      <c r="S189" s="18" t="s">
        <v>60</v>
      </c>
      <c r="T189" s="19"/>
      <c r="U189" s="19"/>
      <c r="V189" s="18" t="s">
        <v>2705</v>
      </c>
      <c r="W189" s="74">
        <v>29960</v>
      </c>
      <c r="X189" s="32">
        <v>1</v>
      </c>
      <c r="Y189" s="128">
        <v>23101</v>
      </c>
      <c r="Z189" s="74">
        <v>29960</v>
      </c>
      <c r="AA189" s="19"/>
      <c r="AB189" s="19"/>
      <c r="AC189" s="19"/>
      <c r="AD189" s="74">
        <v>29960</v>
      </c>
      <c r="AE189" s="19" t="s">
        <v>2683</v>
      </c>
      <c r="AF189" s="19" t="s">
        <v>3472</v>
      </c>
      <c r="AG189" s="19" t="s">
        <v>3467</v>
      </c>
      <c r="AH189" s="19" t="s">
        <v>1263</v>
      </c>
      <c r="AI189" s="19" t="s">
        <v>1570</v>
      </c>
      <c r="AJ189" s="16"/>
      <c r="AK189" s="16"/>
      <c r="AL189" s="16">
        <f t="shared" si="7"/>
        <v>32000</v>
      </c>
      <c r="AM189" s="137">
        <v>23080</v>
      </c>
      <c r="AN189" s="43">
        <v>23102</v>
      </c>
      <c r="AO189" s="48">
        <v>23101</v>
      </c>
      <c r="AP189" s="19"/>
      <c r="AQ189" s="43">
        <v>23102</v>
      </c>
      <c r="AR189" s="74">
        <v>29960</v>
      </c>
      <c r="AS189" s="74">
        <v>2040</v>
      </c>
      <c r="AT189" s="19"/>
    </row>
    <row r="190" spans="1:46" ht="72" hidden="1" x14ac:dyDescent="0.2">
      <c r="A190" s="19" t="s">
        <v>41</v>
      </c>
      <c r="B190" s="19" t="s">
        <v>277</v>
      </c>
      <c r="C190" s="19" t="s">
        <v>276</v>
      </c>
      <c r="D190" s="19" t="s">
        <v>30</v>
      </c>
      <c r="E190" s="19" t="s">
        <v>454</v>
      </c>
      <c r="F190" s="28" t="s">
        <v>1762</v>
      </c>
      <c r="G190" s="19" t="s">
        <v>491</v>
      </c>
      <c r="H190" s="18" t="s">
        <v>269</v>
      </c>
      <c r="I190" s="18" t="s">
        <v>274</v>
      </c>
      <c r="J190" s="17">
        <v>38000</v>
      </c>
      <c r="K190" s="18"/>
      <c r="L190" s="18"/>
      <c r="M190" s="35" t="s">
        <v>137</v>
      </c>
      <c r="N190" s="19"/>
      <c r="O190" s="19" t="s">
        <v>2714</v>
      </c>
      <c r="P190" s="36" t="s">
        <v>2677</v>
      </c>
      <c r="Q190" s="19" t="s">
        <v>2434</v>
      </c>
      <c r="R190" s="18" t="s">
        <v>39</v>
      </c>
      <c r="S190" s="18" t="s">
        <v>123</v>
      </c>
      <c r="T190" s="19"/>
      <c r="U190" s="19"/>
      <c r="V190" s="18" t="s">
        <v>2705</v>
      </c>
      <c r="W190" s="74">
        <v>38000</v>
      </c>
      <c r="X190" s="32">
        <v>1</v>
      </c>
      <c r="Y190" s="46"/>
      <c r="Z190" s="19"/>
      <c r="AA190" s="19">
        <v>7014238169</v>
      </c>
      <c r="AB190" s="19"/>
      <c r="AC190" s="19"/>
      <c r="AD190" s="19"/>
      <c r="AE190" s="19" t="s">
        <v>2680</v>
      </c>
      <c r="AF190" s="19" t="s">
        <v>3472</v>
      </c>
      <c r="AG190" s="19" t="s">
        <v>2456</v>
      </c>
      <c r="AH190" s="19" t="s">
        <v>1263</v>
      </c>
      <c r="AI190" s="19" t="s">
        <v>1570</v>
      </c>
      <c r="AJ190" s="16">
        <v>38000</v>
      </c>
      <c r="AK190" s="16"/>
      <c r="AL190" s="16">
        <f t="shared" si="7"/>
        <v>0</v>
      </c>
      <c r="AM190" s="137">
        <v>23080</v>
      </c>
      <c r="AN190" s="43">
        <v>23102</v>
      </c>
      <c r="AO190" s="19"/>
      <c r="AP190" s="19"/>
      <c r="AQ190" s="19"/>
      <c r="AR190" s="19"/>
      <c r="AS190" s="19"/>
      <c r="AT190" s="19"/>
    </row>
    <row r="191" spans="1:46" ht="72" hidden="1" x14ac:dyDescent="0.2">
      <c r="A191" s="19" t="s">
        <v>41</v>
      </c>
      <c r="B191" s="19" t="s">
        <v>277</v>
      </c>
      <c r="C191" s="19" t="s">
        <v>276</v>
      </c>
      <c r="D191" s="19" t="s">
        <v>30</v>
      </c>
      <c r="E191" s="19" t="s">
        <v>454</v>
      </c>
      <c r="F191" s="28" t="s">
        <v>1763</v>
      </c>
      <c r="G191" s="19" t="s">
        <v>492</v>
      </c>
      <c r="H191" s="18" t="s">
        <v>269</v>
      </c>
      <c r="I191" s="18" t="s">
        <v>274</v>
      </c>
      <c r="J191" s="17">
        <v>276000</v>
      </c>
      <c r="K191" s="18"/>
      <c r="L191" s="18"/>
      <c r="M191" s="35" t="s">
        <v>137</v>
      </c>
      <c r="N191" s="19"/>
      <c r="O191" s="19" t="s">
        <v>2714</v>
      </c>
      <c r="P191" s="36" t="s">
        <v>2677</v>
      </c>
      <c r="Q191" s="19" t="s">
        <v>2434</v>
      </c>
      <c r="R191" s="18" t="s">
        <v>39</v>
      </c>
      <c r="S191" s="18" t="s">
        <v>123</v>
      </c>
      <c r="T191" s="19"/>
      <c r="U191" s="19"/>
      <c r="V191" s="18" t="s">
        <v>2705</v>
      </c>
      <c r="W191" s="74">
        <v>276000</v>
      </c>
      <c r="X191" s="32">
        <v>1</v>
      </c>
      <c r="Y191" s="46"/>
      <c r="Z191" s="19"/>
      <c r="AA191" s="19">
        <v>7014238169</v>
      </c>
      <c r="AB191" s="19"/>
      <c r="AC191" s="19"/>
      <c r="AD191" s="19"/>
      <c r="AE191" s="19" t="s">
        <v>2680</v>
      </c>
      <c r="AF191" s="19" t="s">
        <v>3472</v>
      </c>
      <c r="AG191" s="19" t="s">
        <v>2456</v>
      </c>
      <c r="AH191" s="19" t="s">
        <v>1263</v>
      </c>
      <c r="AI191" s="19" t="s">
        <v>1570</v>
      </c>
      <c r="AJ191" s="17">
        <v>276000</v>
      </c>
      <c r="AK191" s="16"/>
      <c r="AL191" s="16">
        <f t="shared" si="7"/>
        <v>0</v>
      </c>
      <c r="AM191" s="137">
        <v>23080</v>
      </c>
      <c r="AN191" s="43">
        <v>23102</v>
      </c>
      <c r="AO191" s="19"/>
      <c r="AP191" s="19"/>
      <c r="AQ191" s="19"/>
      <c r="AR191" s="19"/>
      <c r="AS191" s="19"/>
      <c r="AT191" s="19"/>
    </row>
    <row r="192" spans="1:46" ht="72" hidden="1" x14ac:dyDescent="0.2">
      <c r="A192" s="19" t="s">
        <v>41</v>
      </c>
      <c r="B192" s="19" t="s">
        <v>277</v>
      </c>
      <c r="C192" s="19" t="s">
        <v>276</v>
      </c>
      <c r="D192" s="19" t="s">
        <v>30</v>
      </c>
      <c r="E192" s="19" t="s">
        <v>454</v>
      </c>
      <c r="F192" s="28" t="s">
        <v>1764</v>
      </c>
      <c r="G192" s="19" t="s">
        <v>493</v>
      </c>
      <c r="H192" s="18" t="s">
        <v>269</v>
      </c>
      <c r="I192" s="18" t="s">
        <v>274</v>
      </c>
      <c r="J192" s="17">
        <v>144000</v>
      </c>
      <c r="K192" s="18"/>
      <c r="L192" s="18"/>
      <c r="M192" s="35" t="s">
        <v>137</v>
      </c>
      <c r="N192" s="19"/>
      <c r="O192" s="19" t="s">
        <v>2714</v>
      </c>
      <c r="P192" s="36" t="s">
        <v>2677</v>
      </c>
      <c r="Q192" s="19" t="s">
        <v>2434</v>
      </c>
      <c r="R192" s="18" t="s">
        <v>39</v>
      </c>
      <c r="S192" s="18" t="s">
        <v>123</v>
      </c>
      <c r="T192" s="19"/>
      <c r="U192" s="19"/>
      <c r="V192" s="18" t="s">
        <v>2705</v>
      </c>
      <c r="W192" s="74">
        <v>144000</v>
      </c>
      <c r="X192" s="32">
        <v>1</v>
      </c>
      <c r="Y192" s="46"/>
      <c r="Z192" s="19"/>
      <c r="AA192" s="19">
        <v>7014238169</v>
      </c>
      <c r="AB192" s="19"/>
      <c r="AC192" s="19"/>
      <c r="AD192" s="19"/>
      <c r="AE192" s="19" t="s">
        <v>2680</v>
      </c>
      <c r="AF192" s="19" t="s">
        <v>3472</v>
      </c>
      <c r="AG192" s="19" t="s">
        <v>2456</v>
      </c>
      <c r="AH192" s="19" t="s">
        <v>1263</v>
      </c>
      <c r="AI192" s="19" t="s">
        <v>1570</v>
      </c>
      <c r="AJ192" s="17">
        <v>144000</v>
      </c>
      <c r="AK192" s="16"/>
      <c r="AL192" s="16">
        <f t="shared" si="7"/>
        <v>0</v>
      </c>
      <c r="AM192" s="137">
        <v>23080</v>
      </c>
      <c r="AN192" s="43">
        <v>23102</v>
      </c>
      <c r="AO192" s="19"/>
      <c r="AP192" s="19"/>
      <c r="AQ192" s="19"/>
      <c r="AR192" s="19"/>
      <c r="AS192" s="19"/>
      <c r="AT192" s="19"/>
    </row>
    <row r="193" spans="1:46" s="23" customFormat="1" ht="72" x14ac:dyDescent="0.2">
      <c r="A193" s="19" t="s">
        <v>41</v>
      </c>
      <c r="B193" s="19" t="s">
        <v>277</v>
      </c>
      <c r="C193" s="19" t="s">
        <v>276</v>
      </c>
      <c r="D193" s="19" t="s">
        <v>18</v>
      </c>
      <c r="E193" s="19" t="s">
        <v>454</v>
      </c>
      <c r="F193" s="28" t="s">
        <v>1765</v>
      </c>
      <c r="G193" s="19" t="s">
        <v>494</v>
      </c>
      <c r="H193" s="18" t="s">
        <v>270</v>
      </c>
      <c r="I193" s="18" t="s">
        <v>275</v>
      </c>
      <c r="J193" s="17">
        <v>254000</v>
      </c>
      <c r="K193" s="35" t="s">
        <v>137</v>
      </c>
      <c r="L193" s="18"/>
      <c r="M193" s="18"/>
      <c r="N193" s="19"/>
      <c r="O193" s="19"/>
      <c r="P193" s="19"/>
      <c r="Q193" s="19" t="s">
        <v>2435</v>
      </c>
      <c r="R193" s="18" t="s">
        <v>12</v>
      </c>
      <c r="S193" s="19"/>
      <c r="T193" s="19"/>
      <c r="U193" s="19"/>
      <c r="V193" s="19"/>
      <c r="W193" s="19"/>
      <c r="X193" s="18"/>
      <c r="Y193" s="46"/>
      <c r="Z193" s="19"/>
      <c r="AA193" s="19"/>
      <c r="AB193" s="19"/>
      <c r="AC193" s="19"/>
      <c r="AD193" s="19"/>
      <c r="AE193" s="19" t="s">
        <v>2684</v>
      </c>
      <c r="AF193" s="19" t="s">
        <v>3470</v>
      </c>
      <c r="AG193" s="19" t="s">
        <v>3467</v>
      </c>
      <c r="AH193" s="19" t="s">
        <v>1263</v>
      </c>
      <c r="AI193" s="19" t="s">
        <v>1570</v>
      </c>
      <c r="AJ193" s="16"/>
      <c r="AK193" s="16"/>
      <c r="AL193" s="16">
        <f t="shared" si="7"/>
        <v>254000</v>
      </c>
      <c r="AM193" s="43">
        <v>23071</v>
      </c>
      <c r="AN193" s="43">
        <v>23102</v>
      </c>
      <c r="AO193" s="19"/>
      <c r="AP193" s="19"/>
      <c r="AQ193" s="19"/>
      <c r="AR193" s="19"/>
      <c r="AS193" s="19"/>
      <c r="AT193" s="19"/>
    </row>
    <row r="194" spans="1:46" s="23" customFormat="1" ht="72" x14ac:dyDescent="0.2">
      <c r="A194" s="19" t="s">
        <v>41</v>
      </c>
      <c r="B194" s="19" t="s">
        <v>277</v>
      </c>
      <c r="C194" s="19" t="s">
        <v>276</v>
      </c>
      <c r="D194" s="19" t="s">
        <v>18</v>
      </c>
      <c r="E194" s="19" t="s">
        <v>454</v>
      </c>
      <c r="F194" s="28" t="s">
        <v>1766</v>
      </c>
      <c r="G194" s="19" t="s">
        <v>495</v>
      </c>
      <c r="H194" s="18" t="s">
        <v>269</v>
      </c>
      <c r="I194" s="18" t="s">
        <v>275</v>
      </c>
      <c r="J194" s="17">
        <v>600000</v>
      </c>
      <c r="K194" s="35" t="s">
        <v>137</v>
      </c>
      <c r="L194" s="18"/>
      <c r="M194" s="18"/>
      <c r="N194" s="19"/>
      <c r="O194" s="19"/>
      <c r="P194" s="19"/>
      <c r="Q194" s="19" t="s">
        <v>2435</v>
      </c>
      <c r="R194" s="18" t="s">
        <v>12</v>
      </c>
      <c r="S194" s="19"/>
      <c r="T194" s="19"/>
      <c r="U194" s="19"/>
      <c r="V194" s="19"/>
      <c r="W194" s="19"/>
      <c r="X194" s="18"/>
      <c r="Y194" s="46"/>
      <c r="Z194" s="19"/>
      <c r="AA194" s="19"/>
      <c r="AB194" s="19"/>
      <c r="AC194" s="19"/>
      <c r="AD194" s="19"/>
      <c r="AE194" s="19" t="s">
        <v>2684</v>
      </c>
      <c r="AF194" s="19" t="s">
        <v>3470</v>
      </c>
      <c r="AG194" s="19" t="s">
        <v>3467</v>
      </c>
      <c r="AH194" s="19" t="s">
        <v>1263</v>
      </c>
      <c r="AI194" s="19" t="s">
        <v>1570</v>
      </c>
      <c r="AJ194" s="16"/>
      <c r="AK194" s="16"/>
      <c r="AL194" s="16">
        <f t="shared" si="7"/>
        <v>600000</v>
      </c>
      <c r="AM194" s="43">
        <v>23071</v>
      </c>
      <c r="AN194" s="43">
        <v>23102</v>
      </c>
      <c r="AO194" s="19"/>
      <c r="AP194" s="19"/>
      <c r="AQ194" s="19"/>
      <c r="AR194" s="19"/>
      <c r="AS194" s="19"/>
      <c r="AT194" s="19"/>
    </row>
    <row r="195" spans="1:46" s="23" customFormat="1" ht="72" x14ac:dyDescent="0.2">
      <c r="A195" s="19" t="s">
        <v>41</v>
      </c>
      <c r="B195" s="19" t="s">
        <v>277</v>
      </c>
      <c r="C195" s="19" t="s">
        <v>276</v>
      </c>
      <c r="D195" s="19" t="s">
        <v>18</v>
      </c>
      <c r="E195" s="19" t="s">
        <v>454</v>
      </c>
      <c r="F195" s="28" t="s">
        <v>1767</v>
      </c>
      <c r="G195" s="19" t="s">
        <v>496</v>
      </c>
      <c r="H195" s="18" t="s">
        <v>269</v>
      </c>
      <c r="I195" s="18" t="s">
        <v>275</v>
      </c>
      <c r="J195" s="17">
        <v>560000</v>
      </c>
      <c r="K195" s="35" t="s">
        <v>137</v>
      </c>
      <c r="L195" s="18"/>
      <c r="M195" s="18"/>
      <c r="N195" s="19"/>
      <c r="O195" s="19"/>
      <c r="P195" s="19"/>
      <c r="Q195" s="19" t="s">
        <v>2435</v>
      </c>
      <c r="R195" s="18" t="s">
        <v>12</v>
      </c>
      <c r="S195" s="19"/>
      <c r="T195" s="19"/>
      <c r="U195" s="19"/>
      <c r="V195" s="19"/>
      <c r="W195" s="19"/>
      <c r="X195" s="18"/>
      <c r="Y195" s="46"/>
      <c r="Z195" s="19"/>
      <c r="AA195" s="19"/>
      <c r="AB195" s="19"/>
      <c r="AC195" s="19"/>
      <c r="AD195" s="19"/>
      <c r="AE195" s="19" t="s">
        <v>2684</v>
      </c>
      <c r="AF195" s="19" t="s">
        <v>3470</v>
      </c>
      <c r="AG195" s="19" t="s">
        <v>3467</v>
      </c>
      <c r="AH195" s="19" t="s">
        <v>1263</v>
      </c>
      <c r="AI195" s="19" t="s">
        <v>1570</v>
      </c>
      <c r="AJ195" s="16"/>
      <c r="AK195" s="16"/>
      <c r="AL195" s="16">
        <f t="shared" ref="AL195:AL258" si="8">J195-AJ195-AK195</f>
        <v>560000</v>
      </c>
      <c r="AM195" s="43">
        <v>23071</v>
      </c>
      <c r="AN195" s="43">
        <v>23102</v>
      </c>
      <c r="AO195" s="19"/>
      <c r="AP195" s="19"/>
      <c r="AQ195" s="19"/>
      <c r="AR195" s="19"/>
      <c r="AS195" s="19"/>
      <c r="AT195" s="19"/>
    </row>
    <row r="196" spans="1:46" s="23" customFormat="1" ht="72" x14ac:dyDescent="0.2">
      <c r="A196" s="19" t="s">
        <v>41</v>
      </c>
      <c r="B196" s="19" t="s">
        <v>277</v>
      </c>
      <c r="C196" s="19" t="s">
        <v>276</v>
      </c>
      <c r="D196" s="19" t="s">
        <v>18</v>
      </c>
      <c r="E196" s="19" t="s">
        <v>454</v>
      </c>
      <c r="F196" s="28" t="s">
        <v>1768</v>
      </c>
      <c r="G196" s="19" t="s">
        <v>497</v>
      </c>
      <c r="H196" s="18" t="s">
        <v>270</v>
      </c>
      <c r="I196" s="18" t="s">
        <v>275</v>
      </c>
      <c r="J196" s="17">
        <v>140000</v>
      </c>
      <c r="K196" s="35" t="s">
        <v>137</v>
      </c>
      <c r="L196" s="18"/>
      <c r="M196" s="18"/>
      <c r="N196" s="19"/>
      <c r="O196" s="19"/>
      <c r="P196" s="19"/>
      <c r="Q196" s="19" t="s">
        <v>2435</v>
      </c>
      <c r="R196" s="18" t="s">
        <v>12</v>
      </c>
      <c r="S196" s="19"/>
      <c r="T196" s="19"/>
      <c r="U196" s="19"/>
      <c r="V196" s="19"/>
      <c r="W196" s="19"/>
      <c r="X196" s="18"/>
      <c r="Y196" s="46"/>
      <c r="Z196" s="19"/>
      <c r="AA196" s="19"/>
      <c r="AB196" s="19"/>
      <c r="AC196" s="19"/>
      <c r="AD196" s="19"/>
      <c r="AE196" s="19" t="s">
        <v>2684</v>
      </c>
      <c r="AF196" s="19" t="s">
        <v>3470</v>
      </c>
      <c r="AG196" s="19" t="s">
        <v>3467</v>
      </c>
      <c r="AH196" s="19" t="s">
        <v>1263</v>
      </c>
      <c r="AI196" s="19" t="s">
        <v>1570</v>
      </c>
      <c r="AJ196" s="16"/>
      <c r="AK196" s="16"/>
      <c r="AL196" s="16">
        <f t="shared" si="8"/>
        <v>140000</v>
      </c>
      <c r="AM196" s="43">
        <v>23071</v>
      </c>
      <c r="AN196" s="43">
        <v>23102</v>
      </c>
      <c r="AO196" s="19"/>
      <c r="AP196" s="19"/>
      <c r="AQ196" s="19"/>
      <c r="AR196" s="19"/>
      <c r="AS196" s="19"/>
      <c r="AT196" s="19"/>
    </row>
    <row r="197" spans="1:46" s="23" customFormat="1" ht="72" x14ac:dyDescent="0.2">
      <c r="A197" s="19" t="s">
        <v>41</v>
      </c>
      <c r="B197" s="19" t="s">
        <v>277</v>
      </c>
      <c r="C197" s="19" t="s">
        <v>276</v>
      </c>
      <c r="D197" s="19" t="s">
        <v>18</v>
      </c>
      <c r="E197" s="19" t="s">
        <v>454</v>
      </c>
      <c r="F197" s="28" t="s">
        <v>1769</v>
      </c>
      <c r="G197" s="19" t="s">
        <v>498</v>
      </c>
      <c r="H197" s="18" t="s">
        <v>270</v>
      </c>
      <c r="I197" s="18" t="s">
        <v>275</v>
      </c>
      <c r="J197" s="17">
        <v>200000</v>
      </c>
      <c r="K197" s="35" t="s">
        <v>137</v>
      </c>
      <c r="L197" s="18"/>
      <c r="M197" s="18"/>
      <c r="N197" s="19"/>
      <c r="O197" s="19"/>
      <c r="P197" s="19"/>
      <c r="Q197" s="19" t="s">
        <v>2435</v>
      </c>
      <c r="R197" s="18" t="s">
        <v>12</v>
      </c>
      <c r="S197" s="19"/>
      <c r="T197" s="19"/>
      <c r="U197" s="19"/>
      <c r="V197" s="19"/>
      <c r="W197" s="19"/>
      <c r="X197" s="18"/>
      <c r="Y197" s="46"/>
      <c r="Z197" s="19"/>
      <c r="AA197" s="19"/>
      <c r="AB197" s="19"/>
      <c r="AC197" s="19"/>
      <c r="AD197" s="19"/>
      <c r="AE197" s="19" t="s">
        <v>2684</v>
      </c>
      <c r="AF197" s="19" t="s">
        <v>3470</v>
      </c>
      <c r="AG197" s="19" t="s">
        <v>3467</v>
      </c>
      <c r="AH197" s="19" t="s">
        <v>1263</v>
      </c>
      <c r="AI197" s="19" t="s">
        <v>1570</v>
      </c>
      <c r="AJ197" s="16"/>
      <c r="AK197" s="16"/>
      <c r="AL197" s="16">
        <f t="shared" si="8"/>
        <v>200000</v>
      </c>
      <c r="AM197" s="43">
        <v>23071</v>
      </c>
      <c r="AN197" s="43">
        <v>23102</v>
      </c>
      <c r="AO197" s="19"/>
      <c r="AP197" s="19"/>
      <c r="AQ197" s="19"/>
      <c r="AR197" s="19"/>
      <c r="AS197" s="19"/>
      <c r="AT197" s="19"/>
    </row>
    <row r="198" spans="1:46" s="23" customFormat="1" ht="72" x14ac:dyDescent="0.2">
      <c r="A198" s="19" t="s">
        <v>41</v>
      </c>
      <c r="B198" s="19" t="s">
        <v>277</v>
      </c>
      <c r="C198" s="19" t="s">
        <v>276</v>
      </c>
      <c r="D198" s="19" t="s">
        <v>33</v>
      </c>
      <c r="E198" s="19" t="s">
        <v>454</v>
      </c>
      <c r="F198" s="28" t="s">
        <v>1770</v>
      </c>
      <c r="G198" s="19" t="s">
        <v>499</v>
      </c>
      <c r="H198" s="18" t="s">
        <v>267</v>
      </c>
      <c r="I198" s="18" t="s">
        <v>335</v>
      </c>
      <c r="J198" s="17">
        <v>42000</v>
      </c>
      <c r="K198" s="35" t="s">
        <v>137</v>
      </c>
      <c r="L198" s="18"/>
      <c r="M198" s="18"/>
      <c r="N198" s="19"/>
      <c r="O198" s="19"/>
      <c r="P198" s="19"/>
      <c r="Q198" s="19" t="s">
        <v>2436</v>
      </c>
      <c r="R198" s="18" t="s">
        <v>24</v>
      </c>
      <c r="S198" s="19"/>
      <c r="T198" s="19"/>
      <c r="U198" s="19"/>
      <c r="V198" s="19"/>
      <c r="W198" s="19"/>
      <c r="X198" s="18"/>
      <c r="Y198" s="46"/>
      <c r="Z198" s="19"/>
      <c r="AA198" s="19"/>
      <c r="AB198" s="19"/>
      <c r="AC198" s="19"/>
      <c r="AD198" s="19"/>
      <c r="AE198" s="19" t="s">
        <v>2684</v>
      </c>
      <c r="AF198" s="19" t="s">
        <v>3470</v>
      </c>
      <c r="AG198" s="19" t="s">
        <v>3467</v>
      </c>
      <c r="AH198" s="19" t="s">
        <v>1263</v>
      </c>
      <c r="AI198" s="19" t="s">
        <v>1570</v>
      </c>
      <c r="AJ198" s="16"/>
      <c r="AK198" s="16"/>
      <c r="AL198" s="16">
        <f t="shared" si="8"/>
        <v>42000</v>
      </c>
      <c r="AM198" s="43">
        <v>23071</v>
      </c>
      <c r="AN198" s="43">
        <v>23102</v>
      </c>
      <c r="AO198" s="19"/>
      <c r="AP198" s="19"/>
      <c r="AQ198" s="19"/>
      <c r="AR198" s="19"/>
      <c r="AS198" s="19"/>
      <c r="AT198" s="19"/>
    </row>
    <row r="199" spans="1:46" s="23" customFormat="1" ht="72" x14ac:dyDescent="0.2">
      <c r="A199" s="19" t="s">
        <v>41</v>
      </c>
      <c r="B199" s="19" t="s">
        <v>277</v>
      </c>
      <c r="C199" s="19" t="s">
        <v>276</v>
      </c>
      <c r="D199" s="19" t="s">
        <v>33</v>
      </c>
      <c r="E199" s="19" t="s">
        <v>454</v>
      </c>
      <c r="F199" s="28" t="s">
        <v>1771</v>
      </c>
      <c r="G199" s="19" t="s">
        <v>500</v>
      </c>
      <c r="H199" s="18" t="s">
        <v>501</v>
      </c>
      <c r="I199" s="18" t="s">
        <v>335</v>
      </c>
      <c r="J199" s="17">
        <v>56000</v>
      </c>
      <c r="K199" s="35" t="s">
        <v>137</v>
      </c>
      <c r="L199" s="18"/>
      <c r="M199" s="18"/>
      <c r="N199" s="19"/>
      <c r="O199" s="19"/>
      <c r="P199" s="19"/>
      <c r="Q199" s="19" t="s">
        <v>2436</v>
      </c>
      <c r="R199" s="18" t="s">
        <v>24</v>
      </c>
      <c r="S199" s="19"/>
      <c r="T199" s="19"/>
      <c r="U199" s="19"/>
      <c r="V199" s="19"/>
      <c r="W199" s="19"/>
      <c r="X199" s="18"/>
      <c r="Y199" s="46"/>
      <c r="Z199" s="19"/>
      <c r="AA199" s="19"/>
      <c r="AB199" s="19"/>
      <c r="AC199" s="19"/>
      <c r="AD199" s="19"/>
      <c r="AE199" s="19" t="s">
        <v>2684</v>
      </c>
      <c r="AF199" s="19" t="s">
        <v>3470</v>
      </c>
      <c r="AG199" s="19" t="s">
        <v>3467</v>
      </c>
      <c r="AH199" s="19" t="s">
        <v>1263</v>
      </c>
      <c r="AI199" s="19" t="s">
        <v>1570</v>
      </c>
      <c r="AJ199" s="16"/>
      <c r="AK199" s="16"/>
      <c r="AL199" s="16">
        <f t="shared" si="8"/>
        <v>56000</v>
      </c>
      <c r="AM199" s="43">
        <v>23071</v>
      </c>
      <c r="AN199" s="43">
        <v>23102</v>
      </c>
      <c r="AO199" s="19"/>
      <c r="AP199" s="19"/>
      <c r="AQ199" s="19"/>
      <c r="AR199" s="19"/>
      <c r="AS199" s="19"/>
      <c r="AT199" s="19"/>
    </row>
    <row r="200" spans="1:46" s="23" customFormat="1" ht="72" x14ac:dyDescent="0.2">
      <c r="A200" s="19" t="s">
        <v>41</v>
      </c>
      <c r="B200" s="19" t="s">
        <v>277</v>
      </c>
      <c r="C200" s="19" t="s">
        <v>276</v>
      </c>
      <c r="D200" s="19" t="s">
        <v>33</v>
      </c>
      <c r="E200" s="19" t="s">
        <v>454</v>
      </c>
      <c r="F200" s="28" t="s">
        <v>1772</v>
      </c>
      <c r="G200" s="19" t="s">
        <v>502</v>
      </c>
      <c r="H200" s="18" t="s">
        <v>464</v>
      </c>
      <c r="I200" s="18" t="s">
        <v>274</v>
      </c>
      <c r="J200" s="17">
        <v>270000</v>
      </c>
      <c r="K200" s="35" t="s">
        <v>137</v>
      </c>
      <c r="L200" s="18"/>
      <c r="M200" s="18"/>
      <c r="N200" s="19"/>
      <c r="O200" s="19"/>
      <c r="P200" s="19"/>
      <c r="Q200" s="19" t="s">
        <v>2436</v>
      </c>
      <c r="R200" s="18" t="s">
        <v>24</v>
      </c>
      <c r="S200" s="19"/>
      <c r="T200" s="19"/>
      <c r="U200" s="19"/>
      <c r="V200" s="19"/>
      <c r="W200" s="19"/>
      <c r="X200" s="18"/>
      <c r="Y200" s="46"/>
      <c r="Z200" s="19"/>
      <c r="AA200" s="19"/>
      <c r="AB200" s="19"/>
      <c r="AC200" s="19"/>
      <c r="AD200" s="19"/>
      <c r="AE200" s="19" t="s">
        <v>2684</v>
      </c>
      <c r="AF200" s="19" t="s">
        <v>3470</v>
      </c>
      <c r="AG200" s="19" t="s">
        <v>3467</v>
      </c>
      <c r="AH200" s="19" t="s">
        <v>1263</v>
      </c>
      <c r="AI200" s="19" t="s">
        <v>1570</v>
      </c>
      <c r="AJ200" s="16"/>
      <c r="AK200" s="16"/>
      <c r="AL200" s="16">
        <f t="shared" si="8"/>
        <v>270000</v>
      </c>
      <c r="AM200" s="43">
        <v>23071</v>
      </c>
      <c r="AN200" s="43">
        <v>23102</v>
      </c>
      <c r="AO200" s="19"/>
      <c r="AP200" s="19"/>
      <c r="AQ200" s="19"/>
      <c r="AR200" s="19"/>
      <c r="AS200" s="19"/>
      <c r="AT200" s="19"/>
    </row>
    <row r="201" spans="1:46" s="23" customFormat="1" ht="72" x14ac:dyDescent="0.2">
      <c r="A201" s="19" t="s">
        <v>41</v>
      </c>
      <c r="B201" s="19" t="s">
        <v>277</v>
      </c>
      <c r="C201" s="19" t="s">
        <v>276</v>
      </c>
      <c r="D201" s="19" t="s">
        <v>33</v>
      </c>
      <c r="E201" s="19" t="s">
        <v>454</v>
      </c>
      <c r="F201" s="28" t="s">
        <v>1773</v>
      </c>
      <c r="G201" s="19" t="s">
        <v>503</v>
      </c>
      <c r="H201" s="18" t="s">
        <v>270</v>
      </c>
      <c r="I201" s="18" t="s">
        <v>274</v>
      </c>
      <c r="J201" s="17">
        <v>50000</v>
      </c>
      <c r="K201" s="35" t="s">
        <v>137</v>
      </c>
      <c r="L201" s="18"/>
      <c r="M201" s="18"/>
      <c r="N201" s="19"/>
      <c r="O201" s="19"/>
      <c r="P201" s="19"/>
      <c r="Q201" s="19" t="s">
        <v>2436</v>
      </c>
      <c r="R201" s="18" t="s">
        <v>24</v>
      </c>
      <c r="S201" s="19"/>
      <c r="T201" s="19"/>
      <c r="U201" s="19"/>
      <c r="V201" s="19"/>
      <c r="W201" s="19"/>
      <c r="X201" s="18"/>
      <c r="Y201" s="46"/>
      <c r="Z201" s="19"/>
      <c r="AA201" s="19"/>
      <c r="AB201" s="19"/>
      <c r="AC201" s="19"/>
      <c r="AD201" s="19"/>
      <c r="AE201" s="19" t="s">
        <v>2684</v>
      </c>
      <c r="AF201" s="19" t="s">
        <v>3470</v>
      </c>
      <c r="AG201" s="19" t="s">
        <v>3467</v>
      </c>
      <c r="AH201" s="19" t="s">
        <v>1263</v>
      </c>
      <c r="AI201" s="19" t="s">
        <v>1570</v>
      </c>
      <c r="AJ201" s="16"/>
      <c r="AK201" s="16"/>
      <c r="AL201" s="16">
        <f t="shared" si="8"/>
        <v>50000</v>
      </c>
      <c r="AM201" s="43">
        <v>23071</v>
      </c>
      <c r="AN201" s="43">
        <v>23102</v>
      </c>
      <c r="AO201" s="19"/>
      <c r="AP201" s="19"/>
      <c r="AQ201" s="19"/>
      <c r="AR201" s="19"/>
      <c r="AS201" s="19"/>
      <c r="AT201" s="19"/>
    </row>
    <row r="202" spans="1:46" s="23" customFormat="1" ht="72" x14ac:dyDescent="0.2">
      <c r="A202" s="19" t="s">
        <v>41</v>
      </c>
      <c r="B202" s="19" t="s">
        <v>277</v>
      </c>
      <c r="C202" s="19" t="s">
        <v>276</v>
      </c>
      <c r="D202" s="19" t="s">
        <v>33</v>
      </c>
      <c r="E202" s="19" t="s">
        <v>454</v>
      </c>
      <c r="F202" s="28" t="s">
        <v>1774</v>
      </c>
      <c r="G202" s="19" t="s">
        <v>504</v>
      </c>
      <c r="H202" s="18" t="s">
        <v>387</v>
      </c>
      <c r="I202" s="18" t="s">
        <v>274</v>
      </c>
      <c r="J202" s="17">
        <v>240000</v>
      </c>
      <c r="K202" s="35" t="s">
        <v>137</v>
      </c>
      <c r="L202" s="18"/>
      <c r="M202" s="18"/>
      <c r="N202" s="19"/>
      <c r="O202" s="19"/>
      <c r="P202" s="19"/>
      <c r="Q202" s="19" t="s">
        <v>2436</v>
      </c>
      <c r="R202" s="18" t="s">
        <v>24</v>
      </c>
      <c r="S202" s="19"/>
      <c r="T202" s="19"/>
      <c r="U202" s="19"/>
      <c r="V202" s="19"/>
      <c r="W202" s="19"/>
      <c r="X202" s="18"/>
      <c r="Y202" s="46"/>
      <c r="Z202" s="19"/>
      <c r="AA202" s="19"/>
      <c r="AB202" s="19"/>
      <c r="AC202" s="19"/>
      <c r="AD202" s="19"/>
      <c r="AE202" s="19" t="s">
        <v>2684</v>
      </c>
      <c r="AF202" s="19" t="s">
        <v>3470</v>
      </c>
      <c r="AG202" s="19" t="s">
        <v>3467</v>
      </c>
      <c r="AH202" s="19" t="s">
        <v>1263</v>
      </c>
      <c r="AI202" s="19" t="s">
        <v>1570</v>
      </c>
      <c r="AJ202" s="16"/>
      <c r="AK202" s="16"/>
      <c r="AL202" s="16">
        <f t="shared" si="8"/>
        <v>240000</v>
      </c>
      <c r="AM202" s="43">
        <v>23071</v>
      </c>
      <c r="AN202" s="43">
        <v>23102</v>
      </c>
      <c r="AO202" s="19"/>
      <c r="AP202" s="19"/>
      <c r="AQ202" s="19"/>
      <c r="AR202" s="19"/>
      <c r="AS202" s="19"/>
      <c r="AT202" s="19"/>
    </row>
    <row r="203" spans="1:46" s="23" customFormat="1" ht="72" x14ac:dyDescent="0.2">
      <c r="A203" s="19" t="s">
        <v>41</v>
      </c>
      <c r="B203" s="19" t="s">
        <v>277</v>
      </c>
      <c r="C203" s="19" t="s">
        <v>276</v>
      </c>
      <c r="D203" s="19" t="s">
        <v>33</v>
      </c>
      <c r="E203" s="19" t="s">
        <v>454</v>
      </c>
      <c r="F203" s="28" t="s">
        <v>1775</v>
      </c>
      <c r="G203" s="19" t="s">
        <v>505</v>
      </c>
      <c r="H203" s="18" t="s">
        <v>501</v>
      </c>
      <c r="I203" s="18" t="s">
        <v>274</v>
      </c>
      <c r="J203" s="17">
        <v>320000</v>
      </c>
      <c r="K203" s="35" t="s">
        <v>137</v>
      </c>
      <c r="L203" s="18"/>
      <c r="M203" s="18"/>
      <c r="N203" s="19"/>
      <c r="O203" s="19"/>
      <c r="P203" s="19"/>
      <c r="Q203" s="19" t="s">
        <v>2436</v>
      </c>
      <c r="R203" s="18" t="s">
        <v>24</v>
      </c>
      <c r="S203" s="19"/>
      <c r="T203" s="19"/>
      <c r="U203" s="19"/>
      <c r="V203" s="19"/>
      <c r="W203" s="19"/>
      <c r="X203" s="18"/>
      <c r="Y203" s="46"/>
      <c r="Z203" s="19"/>
      <c r="AA203" s="19"/>
      <c r="AB203" s="19"/>
      <c r="AC203" s="19"/>
      <c r="AD203" s="19"/>
      <c r="AE203" s="19" t="s">
        <v>2684</v>
      </c>
      <c r="AF203" s="19" t="s">
        <v>3470</v>
      </c>
      <c r="AG203" s="19" t="s">
        <v>3467</v>
      </c>
      <c r="AH203" s="19" t="s">
        <v>1263</v>
      </c>
      <c r="AI203" s="19" t="s">
        <v>1570</v>
      </c>
      <c r="AJ203" s="16"/>
      <c r="AK203" s="16"/>
      <c r="AL203" s="16">
        <f t="shared" si="8"/>
        <v>320000</v>
      </c>
      <c r="AM203" s="43">
        <v>23071</v>
      </c>
      <c r="AN203" s="43">
        <v>23102</v>
      </c>
      <c r="AO203" s="19"/>
      <c r="AP203" s="19"/>
      <c r="AQ203" s="19"/>
      <c r="AR203" s="19"/>
      <c r="AS203" s="19"/>
      <c r="AT203" s="19"/>
    </row>
    <row r="204" spans="1:46" s="23" customFormat="1" ht="72" x14ac:dyDescent="0.2">
      <c r="A204" s="19" t="s">
        <v>41</v>
      </c>
      <c r="B204" s="19" t="s">
        <v>277</v>
      </c>
      <c r="C204" s="19" t="s">
        <v>276</v>
      </c>
      <c r="D204" s="19" t="s">
        <v>33</v>
      </c>
      <c r="E204" s="19" t="s">
        <v>454</v>
      </c>
      <c r="F204" s="28" t="s">
        <v>1776</v>
      </c>
      <c r="G204" s="19" t="s">
        <v>506</v>
      </c>
      <c r="H204" s="18" t="s">
        <v>270</v>
      </c>
      <c r="I204" s="18" t="s">
        <v>274</v>
      </c>
      <c r="J204" s="17">
        <v>75000</v>
      </c>
      <c r="K204" s="35" t="s">
        <v>137</v>
      </c>
      <c r="L204" s="18"/>
      <c r="M204" s="18"/>
      <c r="N204" s="19"/>
      <c r="O204" s="19"/>
      <c r="P204" s="19"/>
      <c r="Q204" s="19" t="s">
        <v>2436</v>
      </c>
      <c r="R204" s="18" t="s">
        <v>24</v>
      </c>
      <c r="S204" s="19"/>
      <c r="T204" s="19"/>
      <c r="U204" s="19"/>
      <c r="V204" s="19"/>
      <c r="W204" s="19"/>
      <c r="X204" s="18"/>
      <c r="Y204" s="46"/>
      <c r="Z204" s="19"/>
      <c r="AA204" s="19"/>
      <c r="AB204" s="19"/>
      <c r="AC204" s="19"/>
      <c r="AD204" s="19"/>
      <c r="AE204" s="19" t="s">
        <v>2684</v>
      </c>
      <c r="AF204" s="19" t="s">
        <v>3470</v>
      </c>
      <c r="AG204" s="19" t="s">
        <v>3467</v>
      </c>
      <c r="AH204" s="19" t="s">
        <v>1263</v>
      </c>
      <c r="AI204" s="19" t="s">
        <v>1570</v>
      </c>
      <c r="AJ204" s="16"/>
      <c r="AK204" s="16"/>
      <c r="AL204" s="16">
        <f t="shared" si="8"/>
        <v>75000</v>
      </c>
      <c r="AM204" s="43">
        <v>23071</v>
      </c>
      <c r="AN204" s="43">
        <v>23102</v>
      </c>
      <c r="AO204" s="19"/>
      <c r="AP204" s="19"/>
      <c r="AQ204" s="19"/>
      <c r="AR204" s="19"/>
      <c r="AS204" s="19"/>
      <c r="AT204" s="19"/>
    </row>
    <row r="205" spans="1:46" s="23" customFormat="1" ht="72" x14ac:dyDescent="0.2">
      <c r="A205" s="19" t="s">
        <v>41</v>
      </c>
      <c r="B205" s="19" t="s">
        <v>277</v>
      </c>
      <c r="C205" s="19" t="s">
        <v>276</v>
      </c>
      <c r="D205" s="19" t="s">
        <v>33</v>
      </c>
      <c r="E205" s="19" t="s">
        <v>454</v>
      </c>
      <c r="F205" s="28" t="s">
        <v>1777</v>
      </c>
      <c r="G205" s="19" t="s">
        <v>507</v>
      </c>
      <c r="H205" s="18" t="s">
        <v>270</v>
      </c>
      <c r="I205" s="18" t="s">
        <v>274</v>
      </c>
      <c r="J205" s="17">
        <v>75000</v>
      </c>
      <c r="K205" s="35" t="s">
        <v>137</v>
      </c>
      <c r="L205" s="18"/>
      <c r="M205" s="18"/>
      <c r="N205" s="19"/>
      <c r="O205" s="19"/>
      <c r="P205" s="19"/>
      <c r="Q205" s="19" t="s">
        <v>2436</v>
      </c>
      <c r="R205" s="18" t="s">
        <v>24</v>
      </c>
      <c r="S205" s="19"/>
      <c r="T205" s="19"/>
      <c r="U205" s="19"/>
      <c r="V205" s="19"/>
      <c r="W205" s="19"/>
      <c r="X205" s="18"/>
      <c r="Y205" s="46"/>
      <c r="Z205" s="19"/>
      <c r="AA205" s="19"/>
      <c r="AB205" s="19"/>
      <c r="AC205" s="19"/>
      <c r="AD205" s="19"/>
      <c r="AE205" s="19" t="s">
        <v>2684</v>
      </c>
      <c r="AF205" s="19" t="s">
        <v>3470</v>
      </c>
      <c r="AG205" s="19" t="s">
        <v>3467</v>
      </c>
      <c r="AH205" s="19" t="s">
        <v>1263</v>
      </c>
      <c r="AI205" s="19" t="s">
        <v>1570</v>
      </c>
      <c r="AJ205" s="16"/>
      <c r="AK205" s="16"/>
      <c r="AL205" s="16">
        <f t="shared" si="8"/>
        <v>75000</v>
      </c>
      <c r="AM205" s="43">
        <v>23071</v>
      </c>
      <c r="AN205" s="43">
        <v>23102</v>
      </c>
      <c r="AO205" s="19"/>
      <c r="AP205" s="19"/>
      <c r="AQ205" s="19"/>
      <c r="AR205" s="19"/>
      <c r="AS205" s="19"/>
      <c r="AT205" s="19"/>
    </row>
    <row r="206" spans="1:46" s="23" customFormat="1" ht="72" x14ac:dyDescent="0.2">
      <c r="A206" s="19" t="s">
        <v>41</v>
      </c>
      <c r="B206" s="19" t="s">
        <v>277</v>
      </c>
      <c r="C206" s="19" t="s">
        <v>276</v>
      </c>
      <c r="D206" s="19" t="s">
        <v>33</v>
      </c>
      <c r="E206" s="19" t="s">
        <v>454</v>
      </c>
      <c r="F206" s="28" t="s">
        <v>1778</v>
      </c>
      <c r="G206" s="19" t="s">
        <v>508</v>
      </c>
      <c r="H206" s="18" t="s">
        <v>270</v>
      </c>
      <c r="I206" s="18" t="s">
        <v>274</v>
      </c>
      <c r="J206" s="17">
        <v>75000</v>
      </c>
      <c r="K206" s="35" t="s">
        <v>137</v>
      </c>
      <c r="L206" s="18"/>
      <c r="M206" s="18"/>
      <c r="N206" s="19"/>
      <c r="O206" s="19"/>
      <c r="P206" s="19"/>
      <c r="Q206" s="19" t="s">
        <v>2436</v>
      </c>
      <c r="R206" s="18" t="s">
        <v>24</v>
      </c>
      <c r="S206" s="19"/>
      <c r="T206" s="19"/>
      <c r="U206" s="19"/>
      <c r="V206" s="19"/>
      <c r="W206" s="19"/>
      <c r="X206" s="18"/>
      <c r="Y206" s="46"/>
      <c r="Z206" s="19"/>
      <c r="AA206" s="19"/>
      <c r="AB206" s="19"/>
      <c r="AC206" s="19"/>
      <c r="AD206" s="19"/>
      <c r="AE206" s="19" t="s">
        <v>2684</v>
      </c>
      <c r="AF206" s="19" t="s">
        <v>3470</v>
      </c>
      <c r="AG206" s="19" t="s">
        <v>3467</v>
      </c>
      <c r="AH206" s="19" t="s">
        <v>1263</v>
      </c>
      <c r="AI206" s="19" t="s">
        <v>1570</v>
      </c>
      <c r="AJ206" s="16"/>
      <c r="AK206" s="16"/>
      <c r="AL206" s="16">
        <f t="shared" si="8"/>
        <v>75000</v>
      </c>
      <c r="AM206" s="43">
        <v>23071</v>
      </c>
      <c r="AN206" s="43">
        <v>23102</v>
      </c>
      <c r="AO206" s="19"/>
      <c r="AP206" s="19"/>
      <c r="AQ206" s="19"/>
      <c r="AR206" s="19"/>
      <c r="AS206" s="19"/>
      <c r="AT206" s="19"/>
    </row>
    <row r="207" spans="1:46" s="23" customFormat="1" ht="72" x14ac:dyDescent="0.2">
      <c r="A207" s="19" t="s">
        <v>41</v>
      </c>
      <c r="B207" s="19" t="s">
        <v>277</v>
      </c>
      <c r="C207" s="19" t="s">
        <v>276</v>
      </c>
      <c r="D207" s="19" t="s">
        <v>33</v>
      </c>
      <c r="E207" s="19" t="s">
        <v>454</v>
      </c>
      <c r="F207" s="28" t="s">
        <v>1779</v>
      </c>
      <c r="G207" s="19" t="s">
        <v>509</v>
      </c>
      <c r="H207" s="18" t="s">
        <v>270</v>
      </c>
      <c r="I207" s="18" t="s">
        <v>274</v>
      </c>
      <c r="J207" s="17">
        <v>75000</v>
      </c>
      <c r="K207" s="35" t="s">
        <v>137</v>
      </c>
      <c r="L207" s="18"/>
      <c r="M207" s="18"/>
      <c r="N207" s="19"/>
      <c r="O207" s="19"/>
      <c r="P207" s="19"/>
      <c r="Q207" s="19" t="s">
        <v>2436</v>
      </c>
      <c r="R207" s="18" t="s">
        <v>24</v>
      </c>
      <c r="S207" s="19"/>
      <c r="T207" s="19"/>
      <c r="U207" s="19"/>
      <c r="V207" s="19"/>
      <c r="W207" s="19"/>
      <c r="X207" s="18"/>
      <c r="Y207" s="46"/>
      <c r="Z207" s="19"/>
      <c r="AA207" s="19"/>
      <c r="AB207" s="19"/>
      <c r="AC207" s="19"/>
      <c r="AD207" s="19"/>
      <c r="AE207" s="19" t="s">
        <v>2684</v>
      </c>
      <c r="AF207" s="19" t="s">
        <v>3470</v>
      </c>
      <c r="AG207" s="19" t="s">
        <v>3467</v>
      </c>
      <c r="AH207" s="19" t="s">
        <v>1263</v>
      </c>
      <c r="AI207" s="19" t="s">
        <v>1570</v>
      </c>
      <c r="AJ207" s="16"/>
      <c r="AK207" s="16"/>
      <c r="AL207" s="16">
        <f t="shared" si="8"/>
        <v>75000</v>
      </c>
      <c r="AM207" s="43">
        <v>23071</v>
      </c>
      <c r="AN207" s="43">
        <v>23102</v>
      </c>
      <c r="AO207" s="19"/>
      <c r="AP207" s="19"/>
      <c r="AQ207" s="19"/>
      <c r="AR207" s="19"/>
      <c r="AS207" s="19"/>
      <c r="AT207" s="19"/>
    </row>
    <row r="208" spans="1:46" s="23" customFormat="1" ht="72" x14ac:dyDescent="0.2">
      <c r="A208" s="19" t="s">
        <v>41</v>
      </c>
      <c r="B208" s="19" t="s">
        <v>277</v>
      </c>
      <c r="C208" s="19" t="s">
        <v>276</v>
      </c>
      <c r="D208" s="19" t="s">
        <v>33</v>
      </c>
      <c r="E208" s="19" t="s">
        <v>454</v>
      </c>
      <c r="F208" s="28" t="s">
        <v>1780</v>
      </c>
      <c r="G208" s="19" t="s">
        <v>510</v>
      </c>
      <c r="H208" s="18" t="s">
        <v>269</v>
      </c>
      <c r="I208" s="18" t="s">
        <v>511</v>
      </c>
      <c r="J208" s="17">
        <v>10000</v>
      </c>
      <c r="K208" s="35" t="s">
        <v>137</v>
      </c>
      <c r="L208" s="18"/>
      <c r="M208" s="18"/>
      <c r="N208" s="19"/>
      <c r="O208" s="19"/>
      <c r="P208" s="19"/>
      <c r="Q208" s="19" t="s">
        <v>2436</v>
      </c>
      <c r="R208" s="18" t="s">
        <v>24</v>
      </c>
      <c r="S208" s="19"/>
      <c r="T208" s="19"/>
      <c r="U208" s="19"/>
      <c r="V208" s="19"/>
      <c r="W208" s="19"/>
      <c r="X208" s="18"/>
      <c r="Y208" s="46"/>
      <c r="Z208" s="19"/>
      <c r="AA208" s="19"/>
      <c r="AB208" s="19"/>
      <c r="AC208" s="19"/>
      <c r="AD208" s="19"/>
      <c r="AE208" s="19" t="s">
        <v>2684</v>
      </c>
      <c r="AF208" s="19" t="s">
        <v>3470</v>
      </c>
      <c r="AG208" s="19" t="s">
        <v>3467</v>
      </c>
      <c r="AH208" s="19" t="s">
        <v>1263</v>
      </c>
      <c r="AI208" s="19" t="s">
        <v>1570</v>
      </c>
      <c r="AJ208" s="16"/>
      <c r="AK208" s="16"/>
      <c r="AL208" s="16">
        <f t="shared" si="8"/>
        <v>10000</v>
      </c>
      <c r="AM208" s="43">
        <v>23071</v>
      </c>
      <c r="AN208" s="43">
        <v>23102</v>
      </c>
      <c r="AO208" s="19"/>
      <c r="AP208" s="19"/>
      <c r="AQ208" s="19"/>
      <c r="AR208" s="19"/>
      <c r="AS208" s="19"/>
      <c r="AT208" s="19"/>
    </row>
    <row r="209" spans="1:46" s="23" customFormat="1" ht="72" x14ac:dyDescent="0.2">
      <c r="A209" s="19" t="s">
        <v>41</v>
      </c>
      <c r="B209" s="19" t="s">
        <v>277</v>
      </c>
      <c r="C209" s="19" t="s">
        <v>276</v>
      </c>
      <c r="D209" s="19" t="s">
        <v>33</v>
      </c>
      <c r="E209" s="19" t="s">
        <v>454</v>
      </c>
      <c r="F209" s="28" t="s">
        <v>1781</v>
      </c>
      <c r="G209" s="19" t="s">
        <v>512</v>
      </c>
      <c r="H209" s="18" t="s">
        <v>269</v>
      </c>
      <c r="I209" s="18" t="s">
        <v>511</v>
      </c>
      <c r="J209" s="17">
        <v>7000</v>
      </c>
      <c r="K209" s="35" t="s">
        <v>137</v>
      </c>
      <c r="L209" s="18"/>
      <c r="M209" s="18"/>
      <c r="N209" s="19"/>
      <c r="O209" s="19"/>
      <c r="P209" s="19"/>
      <c r="Q209" s="19" t="s">
        <v>2436</v>
      </c>
      <c r="R209" s="18" t="s">
        <v>24</v>
      </c>
      <c r="S209" s="19"/>
      <c r="T209" s="19"/>
      <c r="U209" s="19"/>
      <c r="V209" s="19"/>
      <c r="W209" s="19"/>
      <c r="X209" s="18"/>
      <c r="Y209" s="46"/>
      <c r="Z209" s="19"/>
      <c r="AA209" s="19"/>
      <c r="AB209" s="19"/>
      <c r="AC209" s="19"/>
      <c r="AD209" s="19"/>
      <c r="AE209" s="19" t="s">
        <v>2684</v>
      </c>
      <c r="AF209" s="19" t="s">
        <v>3470</v>
      </c>
      <c r="AG209" s="19" t="s">
        <v>3467</v>
      </c>
      <c r="AH209" s="19" t="s">
        <v>1263</v>
      </c>
      <c r="AI209" s="19" t="s">
        <v>1570</v>
      </c>
      <c r="AJ209" s="16"/>
      <c r="AK209" s="16"/>
      <c r="AL209" s="16">
        <f t="shared" si="8"/>
        <v>7000</v>
      </c>
      <c r="AM209" s="43">
        <v>23071</v>
      </c>
      <c r="AN209" s="43">
        <v>23102</v>
      </c>
      <c r="AO209" s="19"/>
      <c r="AP209" s="19"/>
      <c r="AQ209" s="19"/>
      <c r="AR209" s="19"/>
      <c r="AS209" s="19"/>
      <c r="AT209" s="19"/>
    </row>
    <row r="210" spans="1:46" s="23" customFormat="1" ht="72" x14ac:dyDescent="0.2">
      <c r="A210" s="19" t="s">
        <v>41</v>
      </c>
      <c r="B210" s="19" t="s">
        <v>277</v>
      </c>
      <c r="C210" s="19" t="s">
        <v>276</v>
      </c>
      <c r="D210" s="19" t="s">
        <v>33</v>
      </c>
      <c r="E210" s="19" t="s">
        <v>454</v>
      </c>
      <c r="F210" s="28" t="s">
        <v>1782</v>
      </c>
      <c r="G210" s="19" t="s">
        <v>513</v>
      </c>
      <c r="H210" s="18" t="s">
        <v>387</v>
      </c>
      <c r="I210" s="18" t="s">
        <v>514</v>
      </c>
      <c r="J210" s="17">
        <v>216000</v>
      </c>
      <c r="K210" s="35" t="s">
        <v>137</v>
      </c>
      <c r="L210" s="18"/>
      <c r="M210" s="18"/>
      <c r="N210" s="19"/>
      <c r="O210" s="19"/>
      <c r="P210" s="19"/>
      <c r="Q210" s="19" t="s">
        <v>2436</v>
      </c>
      <c r="R210" s="18" t="s">
        <v>24</v>
      </c>
      <c r="S210" s="19"/>
      <c r="T210" s="19"/>
      <c r="U210" s="19"/>
      <c r="V210" s="19"/>
      <c r="W210" s="19"/>
      <c r="X210" s="18"/>
      <c r="Y210" s="46"/>
      <c r="Z210" s="19"/>
      <c r="AA210" s="19"/>
      <c r="AB210" s="19"/>
      <c r="AC210" s="19"/>
      <c r="AD210" s="19"/>
      <c r="AE210" s="19" t="s">
        <v>2684</v>
      </c>
      <c r="AF210" s="19" t="s">
        <v>3470</v>
      </c>
      <c r="AG210" s="19" t="s">
        <v>3467</v>
      </c>
      <c r="AH210" s="19" t="s">
        <v>1263</v>
      </c>
      <c r="AI210" s="19" t="s">
        <v>1570</v>
      </c>
      <c r="AJ210" s="16"/>
      <c r="AK210" s="16"/>
      <c r="AL210" s="16">
        <f t="shared" si="8"/>
        <v>216000</v>
      </c>
      <c r="AM210" s="43">
        <v>23071</v>
      </c>
      <c r="AN210" s="43">
        <v>23102</v>
      </c>
      <c r="AO210" s="19"/>
      <c r="AP210" s="19"/>
      <c r="AQ210" s="19"/>
      <c r="AR210" s="19"/>
      <c r="AS210" s="19"/>
      <c r="AT210" s="19"/>
    </row>
    <row r="211" spans="1:46" s="23" customFormat="1" ht="72" x14ac:dyDescent="0.2">
      <c r="A211" s="19" t="s">
        <v>41</v>
      </c>
      <c r="B211" s="19" t="s">
        <v>277</v>
      </c>
      <c r="C211" s="19" t="s">
        <v>276</v>
      </c>
      <c r="D211" s="19" t="s">
        <v>33</v>
      </c>
      <c r="E211" s="19" t="s">
        <v>454</v>
      </c>
      <c r="F211" s="28" t="s">
        <v>1783</v>
      </c>
      <c r="G211" s="19" t="s">
        <v>515</v>
      </c>
      <c r="H211" s="18" t="s">
        <v>319</v>
      </c>
      <c r="I211" s="18" t="s">
        <v>511</v>
      </c>
      <c r="J211" s="17">
        <v>6000</v>
      </c>
      <c r="K211" s="35" t="s">
        <v>137</v>
      </c>
      <c r="L211" s="18"/>
      <c r="M211" s="18"/>
      <c r="N211" s="19"/>
      <c r="O211" s="19"/>
      <c r="P211" s="19"/>
      <c r="Q211" s="19" t="s">
        <v>2436</v>
      </c>
      <c r="R211" s="18" t="s">
        <v>24</v>
      </c>
      <c r="S211" s="19"/>
      <c r="T211" s="19"/>
      <c r="U211" s="19"/>
      <c r="V211" s="19"/>
      <c r="W211" s="19"/>
      <c r="X211" s="18"/>
      <c r="Y211" s="46"/>
      <c r="Z211" s="19"/>
      <c r="AA211" s="19"/>
      <c r="AB211" s="19"/>
      <c r="AC211" s="19"/>
      <c r="AD211" s="19"/>
      <c r="AE211" s="19" t="s">
        <v>2684</v>
      </c>
      <c r="AF211" s="19" t="s">
        <v>3470</v>
      </c>
      <c r="AG211" s="19" t="s">
        <v>3467</v>
      </c>
      <c r="AH211" s="19" t="s">
        <v>1263</v>
      </c>
      <c r="AI211" s="19" t="s">
        <v>1570</v>
      </c>
      <c r="AJ211" s="16"/>
      <c r="AK211" s="16"/>
      <c r="AL211" s="16">
        <f t="shared" si="8"/>
        <v>6000</v>
      </c>
      <c r="AM211" s="43">
        <v>23071</v>
      </c>
      <c r="AN211" s="43">
        <v>23102</v>
      </c>
      <c r="AO211" s="19"/>
      <c r="AP211" s="19"/>
      <c r="AQ211" s="19"/>
      <c r="AR211" s="19"/>
      <c r="AS211" s="19"/>
      <c r="AT211" s="19"/>
    </row>
    <row r="212" spans="1:46" s="23" customFormat="1" ht="90" x14ac:dyDescent="0.2">
      <c r="A212" s="19" t="s">
        <v>41</v>
      </c>
      <c r="B212" s="19" t="s">
        <v>277</v>
      </c>
      <c r="C212" s="19" t="s">
        <v>276</v>
      </c>
      <c r="D212" s="19" t="s">
        <v>22</v>
      </c>
      <c r="E212" s="19" t="s">
        <v>349</v>
      </c>
      <c r="F212" s="28" t="s">
        <v>1784</v>
      </c>
      <c r="G212" s="19" t="s">
        <v>516</v>
      </c>
      <c r="H212" s="18" t="s">
        <v>270</v>
      </c>
      <c r="I212" s="18" t="s">
        <v>275</v>
      </c>
      <c r="J212" s="17">
        <v>1288000</v>
      </c>
      <c r="K212" s="35" t="s">
        <v>137</v>
      </c>
      <c r="L212" s="18"/>
      <c r="M212" s="18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8"/>
      <c r="Y212" s="46"/>
      <c r="Z212" s="19"/>
      <c r="AA212" s="19"/>
      <c r="AB212" s="19"/>
      <c r="AC212" s="19"/>
      <c r="AD212" s="19"/>
      <c r="AE212" s="20" t="s">
        <v>2715</v>
      </c>
      <c r="AF212" s="20" t="s">
        <v>3451</v>
      </c>
      <c r="AG212" s="19" t="s">
        <v>3467</v>
      </c>
      <c r="AH212" s="20" t="s">
        <v>1267</v>
      </c>
      <c r="AI212" s="19" t="s">
        <v>1571</v>
      </c>
      <c r="AJ212" s="16"/>
      <c r="AK212" s="16"/>
      <c r="AL212" s="16">
        <f t="shared" si="8"/>
        <v>1288000</v>
      </c>
      <c r="AM212" s="43">
        <v>23071</v>
      </c>
      <c r="AN212" s="43">
        <v>23102</v>
      </c>
      <c r="AO212" s="19"/>
      <c r="AP212" s="19"/>
      <c r="AQ212" s="19"/>
      <c r="AR212" s="19"/>
      <c r="AS212" s="19"/>
      <c r="AT212" s="19"/>
    </row>
    <row r="213" spans="1:46" s="23" customFormat="1" ht="72" hidden="1" x14ac:dyDescent="0.2">
      <c r="A213" s="19" t="s">
        <v>41</v>
      </c>
      <c r="B213" s="19" t="s">
        <v>277</v>
      </c>
      <c r="C213" s="19" t="s">
        <v>276</v>
      </c>
      <c r="D213" s="19" t="s">
        <v>11</v>
      </c>
      <c r="E213" s="19" t="s">
        <v>310</v>
      </c>
      <c r="F213" s="28" t="s">
        <v>1785</v>
      </c>
      <c r="G213" s="19" t="s">
        <v>517</v>
      </c>
      <c r="H213" s="18" t="s">
        <v>303</v>
      </c>
      <c r="I213" s="18" t="s">
        <v>268</v>
      </c>
      <c r="J213" s="17">
        <v>32000</v>
      </c>
      <c r="K213" s="18"/>
      <c r="L213" s="18"/>
      <c r="M213" s="35" t="s">
        <v>137</v>
      </c>
      <c r="N213" s="19"/>
      <c r="O213" s="18" t="s">
        <v>2676</v>
      </c>
      <c r="P213" s="42">
        <v>23080</v>
      </c>
      <c r="Q213" s="19" t="s">
        <v>2419</v>
      </c>
      <c r="R213" s="18" t="s">
        <v>39</v>
      </c>
      <c r="S213" s="19" t="s">
        <v>60</v>
      </c>
      <c r="T213" s="19"/>
      <c r="U213" s="19"/>
      <c r="V213" s="48" t="s">
        <v>2705</v>
      </c>
      <c r="W213" s="74">
        <v>31030</v>
      </c>
      <c r="X213" s="18">
        <v>1</v>
      </c>
      <c r="Y213" s="46"/>
      <c r="Z213" s="19"/>
      <c r="AA213" s="19">
        <v>7014238191</v>
      </c>
      <c r="AB213" s="19"/>
      <c r="AC213" s="19"/>
      <c r="AD213" s="19"/>
      <c r="AE213" s="19" t="s">
        <v>2680</v>
      </c>
      <c r="AF213" s="19" t="s">
        <v>3472</v>
      </c>
      <c r="AG213" s="19" t="s">
        <v>2456</v>
      </c>
      <c r="AH213" s="19" t="s">
        <v>1263</v>
      </c>
      <c r="AI213" s="19" t="s">
        <v>1570</v>
      </c>
      <c r="AJ213" s="16">
        <v>31030</v>
      </c>
      <c r="AK213" s="16"/>
      <c r="AL213" s="16">
        <f t="shared" si="8"/>
        <v>970</v>
      </c>
      <c r="AM213" s="137">
        <v>23080</v>
      </c>
      <c r="AN213" s="43">
        <v>23102</v>
      </c>
      <c r="AO213" s="19"/>
      <c r="AP213" s="19"/>
      <c r="AQ213" s="19"/>
      <c r="AR213" s="19"/>
      <c r="AS213" s="19"/>
      <c r="AT213" s="19"/>
    </row>
    <row r="214" spans="1:46" s="23" customFormat="1" ht="72" x14ac:dyDescent="0.2">
      <c r="A214" s="19" t="s">
        <v>41</v>
      </c>
      <c r="B214" s="19" t="s">
        <v>277</v>
      </c>
      <c r="C214" s="19" t="s">
        <v>276</v>
      </c>
      <c r="D214" s="19" t="s">
        <v>11</v>
      </c>
      <c r="E214" s="19" t="s">
        <v>310</v>
      </c>
      <c r="F214" s="28" t="s">
        <v>1786</v>
      </c>
      <c r="G214" s="19" t="s">
        <v>458</v>
      </c>
      <c r="H214" s="18" t="s">
        <v>267</v>
      </c>
      <c r="I214" s="18" t="s">
        <v>271</v>
      </c>
      <c r="J214" s="17">
        <v>194400</v>
      </c>
      <c r="K214" s="35" t="s">
        <v>137</v>
      </c>
      <c r="L214" s="18"/>
      <c r="M214" s="18"/>
      <c r="N214" s="19"/>
      <c r="O214" s="19"/>
      <c r="P214" s="19"/>
      <c r="Q214" s="19" t="s">
        <v>2437</v>
      </c>
      <c r="R214" s="18" t="s">
        <v>12</v>
      </c>
      <c r="S214" s="19"/>
      <c r="T214" s="19"/>
      <c r="U214" s="19"/>
      <c r="V214" s="19"/>
      <c r="W214" s="19"/>
      <c r="X214" s="18"/>
      <c r="Y214" s="46"/>
      <c r="Z214" s="19"/>
      <c r="AA214" s="19"/>
      <c r="AB214" s="19"/>
      <c r="AC214" s="19"/>
      <c r="AD214" s="19"/>
      <c r="AE214" s="19" t="s">
        <v>2684</v>
      </c>
      <c r="AF214" s="19" t="s">
        <v>3470</v>
      </c>
      <c r="AG214" s="19" t="s">
        <v>3467</v>
      </c>
      <c r="AH214" s="19" t="s">
        <v>1263</v>
      </c>
      <c r="AI214" s="19" t="s">
        <v>1570</v>
      </c>
      <c r="AJ214" s="16"/>
      <c r="AK214" s="16"/>
      <c r="AL214" s="16">
        <f t="shared" si="8"/>
        <v>194400</v>
      </c>
      <c r="AM214" s="43">
        <v>23071</v>
      </c>
      <c r="AN214" s="43">
        <v>23102</v>
      </c>
      <c r="AO214" s="19"/>
      <c r="AP214" s="19"/>
      <c r="AQ214" s="19"/>
      <c r="AR214" s="19"/>
      <c r="AS214" s="19"/>
      <c r="AT214" s="19"/>
    </row>
    <row r="215" spans="1:46" s="23" customFormat="1" ht="72" hidden="1" x14ac:dyDescent="0.2">
      <c r="A215" s="19" t="s">
        <v>41</v>
      </c>
      <c r="B215" s="19" t="s">
        <v>277</v>
      </c>
      <c r="C215" s="19" t="s">
        <v>276</v>
      </c>
      <c r="D215" s="19" t="s">
        <v>11</v>
      </c>
      <c r="E215" s="19" t="s">
        <v>310</v>
      </c>
      <c r="F215" s="28" t="s">
        <v>1787</v>
      </c>
      <c r="G215" s="19" t="s">
        <v>518</v>
      </c>
      <c r="H215" s="18" t="s">
        <v>317</v>
      </c>
      <c r="I215" s="18" t="s">
        <v>519</v>
      </c>
      <c r="J215" s="17">
        <v>45000</v>
      </c>
      <c r="K215" s="18"/>
      <c r="L215" s="18"/>
      <c r="M215" s="35" t="s">
        <v>137</v>
      </c>
      <c r="N215" s="19"/>
      <c r="O215" s="18" t="s">
        <v>2676</v>
      </c>
      <c r="P215" s="42">
        <v>23080</v>
      </c>
      <c r="Q215" s="19" t="s">
        <v>2419</v>
      </c>
      <c r="R215" s="18" t="s">
        <v>39</v>
      </c>
      <c r="S215" s="19" t="s">
        <v>60</v>
      </c>
      <c r="T215" s="19"/>
      <c r="U215" s="19"/>
      <c r="V215" s="48" t="s">
        <v>2705</v>
      </c>
      <c r="W215" s="50">
        <v>44998.85</v>
      </c>
      <c r="X215" s="18">
        <v>1</v>
      </c>
      <c r="Y215" s="46"/>
      <c r="Z215" s="19"/>
      <c r="AA215" s="19">
        <v>7014238191</v>
      </c>
      <c r="AB215" s="19"/>
      <c r="AC215" s="19"/>
      <c r="AD215" s="19"/>
      <c r="AE215" s="19" t="s">
        <v>2680</v>
      </c>
      <c r="AF215" s="19" t="s">
        <v>3472</v>
      </c>
      <c r="AG215" s="19" t="s">
        <v>2456</v>
      </c>
      <c r="AH215" s="19" t="s">
        <v>1263</v>
      </c>
      <c r="AI215" s="19" t="s">
        <v>1570</v>
      </c>
      <c r="AJ215" s="16">
        <v>44998.85</v>
      </c>
      <c r="AK215" s="16"/>
      <c r="AL215" s="16">
        <f t="shared" si="8"/>
        <v>1.1500000000014552</v>
      </c>
      <c r="AM215" s="137">
        <v>23080</v>
      </c>
      <c r="AN215" s="43">
        <v>23102</v>
      </c>
      <c r="AO215" s="19"/>
      <c r="AP215" s="19"/>
      <c r="AQ215" s="19"/>
      <c r="AR215" s="19"/>
      <c r="AS215" s="19"/>
      <c r="AT215" s="19"/>
    </row>
    <row r="216" spans="1:46" s="23" customFormat="1" ht="72" hidden="1" x14ac:dyDescent="0.2">
      <c r="A216" s="19" t="s">
        <v>41</v>
      </c>
      <c r="B216" s="19" t="s">
        <v>277</v>
      </c>
      <c r="C216" s="19" t="s">
        <v>276</v>
      </c>
      <c r="D216" s="19" t="s">
        <v>11</v>
      </c>
      <c r="E216" s="19" t="s">
        <v>310</v>
      </c>
      <c r="F216" s="28" t="s">
        <v>1788</v>
      </c>
      <c r="G216" s="19" t="s">
        <v>520</v>
      </c>
      <c r="H216" s="18" t="s">
        <v>269</v>
      </c>
      <c r="I216" s="18" t="s">
        <v>273</v>
      </c>
      <c r="J216" s="17">
        <v>13000</v>
      </c>
      <c r="K216" s="18"/>
      <c r="L216" s="18"/>
      <c r="M216" s="35" t="s">
        <v>137</v>
      </c>
      <c r="N216" s="19"/>
      <c r="O216" s="18" t="s">
        <v>2676</v>
      </c>
      <c r="P216" s="42">
        <v>23080</v>
      </c>
      <c r="Q216" s="19" t="s">
        <v>2419</v>
      </c>
      <c r="R216" s="18" t="s">
        <v>39</v>
      </c>
      <c r="S216" s="19" t="s">
        <v>60</v>
      </c>
      <c r="T216" s="19"/>
      <c r="U216" s="19"/>
      <c r="V216" s="48" t="s">
        <v>2705</v>
      </c>
      <c r="W216" s="74">
        <v>12840</v>
      </c>
      <c r="X216" s="18">
        <v>1</v>
      </c>
      <c r="Y216" s="46"/>
      <c r="Z216" s="19"/>
      <c r="AA216" s="19">
        <v>7014238191</v>
      </c>
      <c r="AB216" s="19"/>
      <c r="AC216" s="19"/>
      <c r="AD216" s="19"/>
      <c r="AE216" s="19" t="s">
        <v>2680</v>
      </c>
      <c r="AF216" s="19" t="s">
        <v>3472</v>
      </c>
      <c r="AG216" s="19" t="s">
        <v>2456</v>
      </c>
      <c r="AH216" s="19" t="s">
        <v>1263</v>
      </c>
      <c r="AI216" s="19" t="s">
        <v>1570</v>
      </c>
      <c r="AJ216" s="16">
        <v>12840</v>
      </c>
      <c r="AK216" s="16"/>
      <c r="AL216" s="16">
        <f t="shared" si="8"/>
        <v>160</v>
      </c>
      <c r="AM216" s="137">
        <v>23080</v>
      </c>
      <c r="AN216" s="43">
        <v>23102</v>
      </c>
      <c r="AO216" s="19"/>
      <c r="AP216" s="19"/>
      <c r="AQ216" s="19"/>
      <c r="AR216" s="19"/>
      <c r="AS216" s="19"/>
      <c r="AT216" s="19"/>
    </row>
    <row r="217" spans="1:46" s="23" customFormat="1" ht="72" hidden="1" x14ac:dyDescent="0.2">
      <c r="A217" s="19" t="s">
        <v>41</v>
      </c>
      <c r="B217" s="19" t="s">
        <v>277</v>
      </c>
      <c r="C217" s="19" t="s">
        <v>276</v>
      </c>
      <c r="D217" s="19" t="s">
        <v>11</v>
      </c>
      <c r="E217" s="19" t="s">
        <v>310</v>
      </c>
      <c r="F217" s="28" t="s">
        <v>1789</v>
      </c>
      <c r="G217" s="19" t="s">
        <v>521</v>
      </c>
      <c r="H217" s="18" t="s">
        <v>267</v>
      </c>
      <c r="I217" s="18" t="s">
        <v>273</v>
      </c>
      <c r="J217" s="17">
        <v>79800</v>
      </c>
      <c r="K217" s="18"/>
      <c r="L217" s="18"/>
      <c r="M217" s="35" t="s">
        <v>137</v>
      </c>
      <c r="N217" s="19"/>
      <c r="O217" s="18" t="s">
        <v>2676</v>
      </c>
      <c r="P217" s="42">
        <v>23080</v>
      </c>
      <c r="Q217" s="19" t="s">
        <v>2419</v>
      </c>
      <c r="R217" s="18" t="s">
        <v>39</v>
      </c>
      <c r="S217" s="19" t="s">
        <v>60</v>
      </c>
      <c r="T217" s="19"/>
      <c r="U217" s="19"/>
      <c r="V217" s="48" t="s">
        <v>2705</v>
      </c>
      <c r="W217" s="74">
        <v>35952</v>
      </c>
      <c r="X217" s="18">
        <v>1</v>
      </c>
      <c r="Y217" s="46"/>
      <c r="Z217" s="19"/>
      <c r="AA217" s="19">
        <v>7014238191</v>
      </c>
      <c r="AB217" s="19"/>
      <c r="AC217" s="19"/>
      <c r="AD217" s="19"/>
      <c r="AE217" s="19" t="s">
        <v>2680</v>
      </c>
      <c r="AF217" s="19" t="s">
        <v>3472</v>
      </c>
      <c r="AG217" s="19" t="s">
        <v>2456</v>
      </c>
      <c r="AH217" s="19" t="s">
        <v>1263</v>
      </c>
      <c r="AI217" s="19" t="s">
        <v>1570</v>
      </c>
      <c r="AJ217" s="16">
        <v>35952</v>
      </c>
      <c r="AK217" s="16"/>
      <c r="AL217" s="16">
        <f t="shared" si="8"/>
        <v>43848</v>
      </c>
      <c r="AM217" s="137">
        <v>23080</v>
      </c>
      <c r="AN217" s="43">
        <v>23102</v>
      </c>
      <c r="AO217" s="19"/>
      <c r="AP217" s="19"/>
      <c r="AQ217" s="19"/>
      <c r="AR217" s="19"/>
      <c r="AS217" s="19"/>
      <c r="AT217" s="19"/>
    </row>
    <row r="218" spans="1:46" s="23" customFormat="1" ht="72" hidden="1" x14ac:dyDescent="0.2">
      <c r="A218" s="19" t="s">
        <v>41</v>
      </c>
      <c r="B218" s="19" t="s">
        <v>277</v>
      </c>
      <c r="C218" s="19" t="s">
        <v>276</v>
      </c>
      <c r="D218" s="19" t="s">
        <v>11</v>
      </c>
      <c r="E218" s="19" t="s">
        <v>310</v>
      </c>
      <c r="F218" s="28" t="s">
        <v>1790</v>
      </c>
      <c r="G218" s="19" t="s">
        <v>522</v>
      </c>
      <c r="H218" s="18" t="s">
        <v>270</v>
      </c>
      <c r="I218" s="18" t="s">
        <v>274</v>
      </c>
      <c r="J218" s="17">
        <v>18500</v>
      </c>
      <c r="K218" s="18"/>
      <c r="L218" s="18"/>
      <c r="M218" s="35" t="s">
        <v>137</v>
      </c>
      <c r="N218" s="19"/>
      <c r="O218" s="18" t="s">
        <v>2676</v>
      </c>
      <c r="P218" s="42">
        <v>23080</v>
      </c>
      <c r="Q218" s="19" t="s">
        <v>2419</v>
      </c>
      <c r="R218" s="18" t="s">
        <v>39</v>
      </c>
      <c r="S218" s="19" t="s">
        <v>60</v>
      </c>
      <c r="T218" s="19"/>
      <c r="U218" s="19"/>
      <c r="V218" s="48" t="s">
        <v>2705</v>
      </c>
      <c r="W218" s="74">
        <v>18500</v>
      </c>
      <c r="X218" s="18">
        <v>1</v>
      </c>
      <c r="Y218" s="46"/>
      <c r="Z218" s="19"/>
      <c r="AA218" s="19">
        <v>7014238191</v>
      </c>
      <c r="AB218" s="19"/>
      <c r="AC218" s="19"/>
      <c r="AD218" s="19"/>
      <c r="AE218" s="19" t="s">
        <v>2680</v>
      </c>
      <c r="AF218" s="19" t="s">
        <v>3472</v>
      </c>
      <c r="AG218" s="19" t="s">
        <v>2456</v>
      </c>
      <c r="AH218" s="19" t="s">
        <v>1263</v>
      </c>
      <c r="AI218" s="19" t="s">
        <v>1570</v>
      </c>
      <c r="AJ218" s="16">
        <v>14445</v>
      </c>
      <c r="AK218" s="16"/>
      <c r="AL218" s="16">
        <f t="shared" si="8"/>
        <v>4055</v>
      </c>
      <c r="AM218" s="137">
        <v>23080</v>
      </c>
      <c r="AN218" s="43">
        <v>23102</v>
      </c>
      <c r="AO218" s="19"/>
      <c r="AP218" s="19"/>
      <c r="AQ218" s="19"/>
      <c r="AR218" s="19"/>
      <c r="AS218" s="19"/>
      <c r="AT218" s="19"/>
    </row>
    <row r="219" spans="1:46" s="23" customFormat="1" ht="72" hidden="1" x14ac:dyDescent="0.2">
      <c r="A219" s="19" t="s">
        <v>41</v>
      </c>
      <c r="B219" s="19" t="s">
        <v>277</v>
      </c>
      <c r="C219" s="19" t="s">
        <v>276</v>
      </c>
      <c r="D219" s="19" t="s">
        <v>286</v>
      </c>
      <c r="E219" s="19" t="s">
        <v>310</v>
      </c>
      <c r="F219" s="28" t="s">
        <v>1791</v>
      </c>
      <c r="G219" s="19" t="s">
        <v>523</v>
      </c>
      <c r="H219" s="18" t="s">
        <v>270</v>
      </c>
      <c r="I219" s="18" t="s">
        <v>274</v>
      </c>
      <c r="J219" s="17">
        <v>138000</v>
      </c>
      <c r="K219" s="18"/>
      <c r="L219" s="18"/>
      <c r="M219" s="35" t="s">
        <v>137</v>
      </c>
      <c r="N219" s="19"/>
      <c r="O219" s="18" t="s">
        <v>2716</v>
      </c>
      <c r="P219" s="42">
        <v>23080</v>
      </c>
      <c r="Q219" s="20" t="s">
        <v>2429</v>
      </c>
      <c r="R219" s="18" t="s">
        <v>39</v>
      </c>
      <c r="S219" s="18" t="s">
        <v>116</v>
      </c>
      <c r="T219" s="18" t="s">
        <v>2717</v>
      </c>
      <c r="U219" s="19"/>
      <c r="V219" s="48" t="s">
        <v>2705</v>
      </c>
      <c r="W219" s="74">
        <v>138000</v>
      </c>
      <c r="X219" s="18">
        <v>1</v>
      </c>
      <c r="Y219" s="46"/>
      <c r="Z219" s="19"/>
      <c r="AA219" s="19">
        <v>7014192295</v>
      </c>
      <c r="AB219" s="19"/>
      <c r="AC219" s="19"/>
      <c r="AD219" s="19"/>
      <c r="AE219" s="19" t="s">
        <v>2680</v>
      </c>
      <c r="AF219" s="19" t="s">
        <v>3472</v>
      </c>
      <c r="AG219" s="19" t="s">
        <v>2456</v>
      </c>
      <c r="AH219" s="19" t="s">
        <v>1263</v>
      </c>
      <c r="AI219" s="19" t="s">
        <v>1570</v>
      </c>
      <c r="AJ219" s="17">
        <v>138000</v>
      </c>
      <c r="AK219" s="16"/>
      <c r="AL219" s="16">
        <f t="shared" si="8"/>
        <v>0</v>
      </c>
      <c r="AM219" s="137">
        <v>23080</v>
      </c>
      <c r="AN219" s="43">
        <v>23102</v>
      </c>
      <c r="AO219" s="19"/>
      <c r="AP219" s="19"/>
      <c r="AQ219" s="19"/>
      <c r="AR219" s="19"/>
      <c r="AS219" s="19"/>
      <c r="AT219" s="19"/>
    </row>
    <row r="220" spans="1:46" s="23" customFormat="1" ht="72" hidden="1" x14ac:dyDescent="0.2">
      <c r="A220" s="19" t="s">
        <v>41</v>
      </c>
      <c r="B220" s="19" t="s">
        <v>277</v>
      </c>
      <c r="C220" s="19" t="s">
        <v>276</v>
      </c>
      <c r="D220" s="19" t="s">
        <v>286</v>
      </c>
      <c r="E220" s="19" t="s">
        <v>310</v>
      </c>
      <c r="F220" s="28" t="s">
        <v>1792</v>
      </c>
      <c r="G220" s="19" t="s">
        <v>524</v>
      </c>
      <c r="H220" s="18" t="s">
        <v>319</v>
      </c>
      <c r="I220" s="18" t="s">
        <v>271</v>
      </c>
      <c r="J220" s="17">
        <v>7000</v>
      </c>
      <c r="K220" s="18"/>
      <c r="L220" s="18"/>
      <c r="M220" s="35" t="s">
        <v>137</v>
      </c>
      <c r="N220" s="19"/>
      <c r="O220" s="18" t="s">
        <v>2704</v>
      </c>
      <c r="P220" s="42">
        <v>23080</v>
      </c>
      <c r="Q220" s="20" t="s">
        <v>2429</v>
      </c>
      <c r="R220" s="18" t="s">
        <v>39</v>
      </c>
      <c r="S220" s="18" t="s">
        <v>116</v>
      </c>
      <c r="T220" s="18" t="s">
        <v>2718</v>
      </c>
      <c r="U220" s="19"/>
      <c r="V220" s="48" t="s">
        <v>2705</v>
      </c>
      <c r="W220" s="74">
        <v>6400</v>
      </c>
      <c r="X220" s="18">
        <v>1</v>
      </c>
      <c r="Y220" s="46"/>
      <c r="Z220" s="19"/>
      <c r="AA220" s="19">
        <v>7014208368</v>
      </c>
      <c r="AB220" s="19"/>
      <c r="AC220" s="19"/>
      <c r="AD220" s="19"/>
      <c r="AE220" s="19" t="s">
        <v>2680</v>
      </c>
      <c r="AF220" s="19" t="s">
        <v>3472</v>
      </c>
      <c r="AG220" s="19" t="s">
        <v>2456</v>
      </c>
      <c r="AH220" s="19" t="s">
        <v>1263</v>
      </c>
      <c r="AI220" s="19" t="s">
        <v>1570</v>
      </c>
      <c r="AJ220" s="16">
        <v>6400</v>
      </c>
      <c r="AK220" s="16"/>
      <c r="AL220" s="16">
        <f t="shared" si="8"/>
        <v>600</v>
      </c>
      <c r="AM220" s="137">
        <v>23080</v>
      </c>
      <c r="AN220" s="43">
        <v>23102</v>
      </c>
      <c r="AO220" s="19"/>
      <c r="AP220" s="19"/>
      <c r="AQ220" s="19"/>
      <c r="AR220" s="19"/>
      <c r="AS220" s="19"/>
      <c r="AT220" s="19"/>
    </row>
    <row r="221" spans="1:46" s="23" customFormat="1" ht="72" hidden="1" x14ac:dyDescent="0.2">
      <c r="A221" s="19" t="s">
        <v>41</v>
      </c>
      <c r="B221" s="19" t="s">
        <v>277</v>
      </c>
      <c r="C221" s="19" t="s">
        <v>276</v>
      </c>
      <c r="D221" s="19" t="s">
        <v>286</v>
      </c>
      <c r="E221" s="19" t="s">
        <v>310</v>
      </c>
      <c r="F221" s="28" t="s">
        <v>1793</v>
      </c>
      <c r="G221" s="19" t="s">
        <v>525</v>
      </c>
      <c r="H221" s="18" t="s">
        <v>303</v>
      </c>
      <c r="I221" s="18" t="s">
        <v>274</v>
      </c>
      <c r="J221" s="17">
        <v>438000</v>
      </c>
      <c r="K221" s="18"/>
      <c r="L221" s="18"/>
      <c r="M221" s="35" t="s">
        <v>137</v>
      </c>
      <c r="N221" s="19"/>
      <c r="O221" s="18" t="s">
        <v>2719</v>
      </c>
      <c r="P221" s="42">
        <v>23080</v>
      </c>
      <c r="Q221" s="20" t="s">
        <v>2429</v>
      </c>
      <c r="R221" s="18" t="s">
        <v>39</v>
      </c>
      <c r="S221" s="18" t="s">
        <v>116</v>
      </c>
      <c r="T221" s="18"/>
      <c r="U221" s="19"/>
      <c r="V221" s="48" t="s">
        <v>2705</v>
      </c>
      <c r="W221" s="74">
        <v>438000</v>
      </c>
      <c r="X221" s="18">
        <v>1</v>
      </c>
      <c r="Y221" s="46"/>
      <c r="Z221" s="19"/>
      <c r="AA221" s="19">
        <v>7014207130</v>
      </c>
      <c r="AB221" s="19"/>
      <c r="AC221" s="19"/>
      <c r="AD221" s="19"/>
      <c r="AE221" s="19" t="s">
        <v>2680</v>
      </c>
      <c r="AF221" s="19" t="s">
        <v>3472</v>
      </c>
      <c r="AG221" s="19" t="s">
        <v>2456</v>
      </c>
      <c r="AH221" s="19" t="s">
        <v>1263</v>
      </c>
      <c r="AI221" s="19" t="s">
        <v>1570</v>
      </c>
      <c r="AJ221" s="17">
        <v>438000</v>
      </c>
      <c r="AK221" s="16"/>
      <c r="AL221" s="16">
        <f t="shared" si="8"/>
        <v>0</v>
      </c>
      <c r="AM221" s="137">
        <v>23080</v>
      </c>
      <c r="AN221" s="43">
        <v>23102</v>
      </c>
      <c r="AO221" s="19"/>
      <c r="AP221" s="19"/>
      <c r="AQ221" s="19"/>
      <c r="AR221" s="19"/>
      <c r="AS221" s="19"/>
      <c r="AT221" s="19"/>
    </row>
    <row r="222" spans="1:46" s="23" customFormat="1" ht="72" hidden="1" x14ac:dyDescent="0.2">
      <c r="A222" s="19" t="s">
        <v>41</v>
      </c>
      <c r="B222" s="19" t="s">
        <v>277</v>
      </c>
      <c r="C222" s="19" t="s">
        <v>276</v>
      </c>
      <c r="D222" s="19" t="s">
        <v>286</v>
      </c>
      <c r="E222" s="19" t="s">
        <v>310</v>
      </c>
      <c r="F222" s="28" t="s">
        <v>1794</v>
      </c>
      <c r="G222" s="19" t="s">
        <v>526</v>
      </c>
      <c r="H222" s="18" t="s">
        <v>270</v>
      </c>
      <c r="I222" s="18" t="s">
        <v>274</v>
      </c>
      <c r="J222" s="17">
        <v>200000</v>
      </c>
      <c r="K222" s="18"/>
      <c r="L222" s="18"/>
      <c r="M222" s="35" t="s">
        <v>137</v>
      </c>
      <c r="N222" s="19"/>
      <c r="O222" s="18" t="s">
        <v>2720</v>
      </c>
      <c r="P222" s="42">
        <v>23080</v>
      </c>
      <c r="Q222" s="19" t="s">
        <v>2430</v>
      </c>
      <c r="R222" s="18" t="s">
        <v>39</v>
      </c>
      <c r="S222" s="18" t="s">
        <v>14</v>
      </c>
      <c r="T222" s="18"/>
      <c r="U222" s="19"/>
      <c r="V222" s="48" t="s">
        <v>2705</v>
      </c>
      <c r="W222" s="50">
        <v>199116.3</v>
      </c>
      <c r="X222" s="18">
        <v>1</v>
      </c>
      <c r="Y222" s="46"/>
      <c r="Z222" s="19"/>
      <c r="AA222" s="19">
        <v>7014208336</v>
      </c>
      <c r="AB222" s="48">
        <v>23090</v>
      </c>
      <c r="AC222" s="19"/>
      <c r="AD222" s="19"/>
      <c r="AE222" s="19" t="s">
        <v>2694</v>
      </c>
      <c r="AF222" s="19" t="s">
        <v>3475</v>
      </c>
      <c r="AG222" s="19" t="s">
        <v>2456</v>
      </c>
      <c r="AH222" s="19" t="s">
        <v>1263</v>
      </c>
      <c r="AI222" s="19" t="s">
        <v>1570</v>
      </c>
      <c r="AJ222" s="16">
        <v>199116.3</v>
      </c>
      <c r="AK222" s="16"/>
      <c r="AL222" s="16">
        <f t="shared" si="8"/>
        <v>883.70000000001164</v>
      </c>
      <c r="AM222" s="137">
        <v>23080</v>
      </c>
      <c r="AN222" s="43">
        <v>23102</v>
      </c>
      <c r="AO222" s="19"/>
      <c r="AP222" s="19"/>
      <c r="AQ222" s="19"/>
      <c r="AR222" s="19"/>
      <c r="AS222" s="19"/>
      <c r="AT222" s="19"/>
    </row>
    <row r="223" spans="1:46" s="23" customFormat="1" ht="72" hidden="1" x14ac:dyDescent="0.2">
      <c r="A223" s="19" t="s">
        <v>41</v>
      </c>
      <c r="B223" s="19" t="s">
        <v>277</v>
      </c>
      <c r="C223" s="19" t="s">
        <v>276</v>
      </c>
      <c r="D223" s="19" t="s">
        <v>286</v>
      </c>
      <c r="E223" s="19" t="s">
        <v>310</v>
      </c>
      <c r="F223" s="28" t="s">
        <v>1795</v>
      </c>
      <c r="G223" s="19" t="s">
        <v>527</v>
      </c>
      <c r="H223" s="18" t="s">
        <v>317</v>
      </c>
      <c r="I223" s="18" t="s">
        <v>271</v>
      </c>
      <c r="J223" s="17">
        <v>132500</v>
      </c>
      <c r="K223" s="18"/>
      <c r="L223" s="18"/>
      <c r="M223" s="35" t="s">
        <v>137</v>
      </c>
      <c r="N223" s="19"/>
      <c r="O223" s="18" t="s">
        <v>2707</v>
      </c>
      <c r="P223" s="42">
        <v>23080</v>
      </c>
      <c r="Q223" s="19" t="s">
        <v>2438</v>
      </c>
      <c r="R223" s="18" t="s">
        <v>39</v>
      </c>
      <c r="S223" s="18" t="s">
        <v>60</v>
      </c>
      <c r="T223" s="18" t="s">
        <v>2721</v>
      </c>
      <c r="U223" s="19"/>
      <c r="V223" s="48" t="s">
        <v>2705</v>
      </c>
      <c r="W223" s="74">
        <v>132500</v>
      </c>
      <c r="X223" s="18">
        <v>1</v>
      </c>
      <c r="Y223" s="46"/>
      <c r="Z223" s="19"/>
      <c r="AA223" s="19">
        <v>7014238177</v>
      </c>
      <c r="AB223" s="19"/>
      <c r="AC223" s="19"/>
      <c r="AD223" s="19"/>
      <c r="AE223" s="19" t="s">
        <v>2680</v>
      </c>
      <c r="AF223" s="19" t="s">
        <v>3472</v>
      </c>
      <c r="AG223" s="19" t="s">
        <v>2456</v>
      </c>
      <c r="AH223" s="19" t="s">
        <v>1263</v>
      </c>
      <c r="AI223" s="19" t="s">
        <v>1570</v>
      </c>
      <c r="AJ223" s="16">
        <v>132500</v>
      </c>
      <c r="AK223" s="16"/>
      <c r="AL223" s="16">
        <f t="shared" si="8"/>
        <v>0</v>
      </c>
      <c r="AM223" s="137">
        <v>23080</v>
      </c>
      <c r="AN223" s="43">
        <v>23102</v>
      </c>
      <c r="AO223" s="19"/>
      <c r="AP223" s="19"/>
      <c r="AQ223" s="19"/>
      <c r="AR223" s="19"/>
      <c r="AS223" s="19"/>
      <c r="AT223" s="19"/>
    </row>
    <row r="224" spans="1:46" s="23" customFormat="1" ht="72" hidden="1" x14ac:dyDescent="0.2">
      <c r="A224" s="19" t="s">
        <v>41</v>
      </c>
      <c r="B224" s="19" t="s">
        <v>277</v>
      </c>
      <c r="C224" s="19" t="s">
        <v>276</v>
      </c>
      <c r="D224" s="19" t="s">
        <v>286</v>
      </c>
      <c r="E224" s="19" t="s">
        <v>310</v>
      </c>
      <c r="F224" s="28" t="s">
        <v>1796</v>
      </c>
      <c r="G224" s="19" t="s">
        <v>528</v>
      </c>
      <c r="H224" s="18" t="s">
        <v>272</v>
      </c>
      <c r="I224" s="18" t="s">
        <v>271</v>
      </c>
      <c r="J224" s="17">
        <v>15000</v>
      </c>
      <c r="K224" s="18"/>
      <c r="L224" s="18"/>
      <c r="M224" s="35" t="s">
        <v>137</v>
      </c>
      <c r="N224" s="19"/>
      <c r="O224" s="42" t="s">
        <v>2704</v>
      </c>
      <c r="P224" s="42">
        <v>23080</v>
      </c>
      <c r="Q224" s="20" t="s">
        <v>2429</v>
      </c>
      <c r="R224" s="18" t="s">
        <v>39</v>
      </c>
      <c r="S224" s="18" t="s">
        <v>116</v>
      </c>
      <c r="T224" s="18" t="s">
        <v>2722</v>
      </c>
      <c r="U224" s="19"/>
      <c r="V224" s="48" t="s">
        <v>2705</v>
      </c>
      <c r="W224" s="74">
        <v>14700</v>
      </c>
      <c r="X224" s="18">
        <v>1</v>
      </c>
      <c r="Y224" s="46"/>
      <c r="Z224" s="19"/>
      <c r="AA224" s="19">
        <v>7014208368</v>
      </c>
      <c r="AB224" s="19"/>
      <c r="AC224" s="19"/>
      <c r="AD224" s="19"/>
      <c r="AE224" s="19" t="s">
        <v>2680</v>
      </c>
      <c r="AF224" s="19" t="s">
        <v>3472</v>
      </c>
      <c r="AG224" s="19" t="s">
        <v>2456</v>
      </c>
      <c r="AH224" s="19" t="s">
        <v>1263</v>
      </c>
      <c r="AI224" s="19" t="s">
        <v>1570</v>
      </c>
      <c r="AJ224" s="16">
        <v>14700</v>
      </c>
      <c r="AK224" s="16"/>
      <c r="AL224" s="16">
        <f t="shared" si="8"/>
        <v>300</v>
      </c>
      <c r="AM224" s="137">
        <v>23080</v>
      </c>
      <c r="AN224" s="43">
        <v>23102</v>
      </c>
      <c r="AO224" s="19"/>
      <c r="AP224" s="19"/>
      <c r="AQ224" s="19"/>
      <c r="AR224" s="19"/>
      <c r="AS224" s="19"/>
      <c r="AT224" s="19"/>
    </row>
    <row r="225" spans="1:46" s="23" customFormat="1" ht="72" x14ac:dyDescent="0.2">
      <c r="A225" s="19" t="s">
        <v>41</v>
      </c>
      <c r="B225" s="19" t="s">
        <v>277</v>
      </c>
      <c r="C225" s="19" t="s">
        <v>276</v>
      </c>
      <c r="D225" s="19" t="s">
        <v>10</v>
      </c>
      <c r="E225" s="19" t="s">
        <v>311</v>
      </c>
      <c r="F225" s="28" t="s">
        <v>1797</v>
      </c>
      <c r="G225" s="19" t="s">
        <v>529</v>
      </c>
      <c r="H225" s="18" t="s">
        <v>270</v>
      </c>
      <c r="I225" s="18" t="s">
        <v>273</v>
      </c>
      <c r="J225" s="17">
        <v>130000</v>
      </c>
      <c r="K225" s="35" t="s">
        <v>137</v>
      </c>
      <c r="L225" s="18"/>
      <c r="M225" s="18"/>
      <c r="N225" s="19"/>
      <c r="O225" s="19"/>
      <c r="P225" s="19"/>
      <c r="Q225" s="19" t="s">
        <v>2439</v>
      </c>
      <c r="R225" s="18" t="s">
        <v>39</v>
      </c>
      <c r="S225" s="19"/>
      <c r="T225" s="19"/>
      <c r="U225" s="19"/>
      <c r="V225" s="19"/>
      <c r="W225" s="19"/>
      <c r="X225" s="18"/>
      <c r="Y225" s="46"/>
      <c r="Z225" s="19"/>
      <c r="AA225" s="19"/>
      <c r="AB225" s="19"/>
      <c r="AC225" s="19"/>
      <c r="AD225" s="19"/>
      <c r="AE225" s="19" t="s">
        <v>2684</v>
      </c>
      <c r="AF225" s="19" t="s">
        <v>3470</v>
      </c>
      <c r="AG225" s="19" t="s">
        <v>3467</v>
      </c>
      <c r="AH225" s="20" t="s">
        <v>1268</v>
      </c>
      <c r="AI225" s="19" t="s">
        <v>1571</v>
      </c>
      <c r="AJ225" s="16"/>
      <c r="AK225" s="16"/>
      <c r="AL225" s="16">
        <f t="shared" si="8"/>
        <v>130000</v>
      </c>
      <c r="AM225" s="43">
        <v>23071</v>
      </c>
      <c r="AN225" s="43">
        <v>23102</v>
      </c>
      <c r="AO225" s="19"/>
      <c r="AP225" s="19"/>
      <c r="AQ225" s="19"/>
      <c r="AR225" s="19"/>
      <c r="AS225" s="19"/>
      <c r="AT225" s="19"/>
    </row>
    <row r="226" spans="1:46" s="23" customFormat="1" ht="90" x14ac:dyDescent="0.2">
      <c r="A226" s="19" t="s">
        <v>41</v>
      </c>
      <c r="B226" s="19" t="s">
        <v>277</v>
      </c>
      <c r="C226" s="19" t="s">
        <v>276</v>
      </c>
      <c r="D226" s="19" t="s">
        <v>10</v>
      </c>
      <c r="E226" s="19" t="s">
        <v>311</v>
      </c>
      <c r="F226" s="28" t="s">
        <v>1798</v>
      </c>
      <c r="G226" s="19" t="s">
        <v>530</v>
      </c>
      <c r="H226" s="18" t="s">
        <v>531</v>
      </c>
      <c r="I226" s="18" t="s">
        <v>271</v>
      </c>
      <c r="J226" s="17">
        <v>2200000</v>
      </c>
      <c r="K226" s="35" t="s">
        <v>137</v>
      </c>
      <c r="L226" s="18"/>
      <c r="M226" s="18"/>
      <c r="N226" s="19"/>
      <c r="O226" s="19"/>
      <c r="P226" s="19"/>
      <c r="Q226" s="19" t="s">
        <v>2439</v>
      </c>
      <c r="R226" s="18" t="s">
        <v>39</v>
      </c>
      <c r="S226" s="19"/>
      <c r="T226" s="19"/>
      <c r="U226" s="19"/>
      <c r="V226" s="19"/>
      <c r="W226" s="19"/>
      <c r="X226" s="18"/>
      <c r="Y226" s="46"/>
      <c r="Z226" s="19"/>
      <c r="AA226" s="19"/>
      <c r="AB226" s="19"/>
      <c r="AC226" s="19"/>
      <c r="AD226" s="19"/>
      <c r="AE226" s="19" t="s">
        <v>2684</v>
      </c>
      <c r="AF226" s="19" t="s">
        <v>3470</v>
      </c>
      <c r="AG226" s="19" t="s">
        <v>3467</v>
      </c>
      <c r="AH226" s="20" t="s">
        <v>1268</v>
      </c>
      <c r="AI226" s="19" t="s">
        <v>1571</v>
      </c>
      <c r="AJ226" s="16"/>
      <c r="AK226" s="16"/>
      <c r="AL226" s="16">
        <f t="shared" si="8"/>
        <v>2200000</v>
      </c>
      <c r="AM226" s="43">
        <v>23071</v>
      </c>
      <c r="AN226" s="43">
        <v>23102</v>
      </c>
      <c r="AO226" s="19"/>
      <c r="AP226" s="19"/>
      <c r="AQ226" s="19"/>
      <c r="AR226" s="19"/>
      <c r="AS226" s="19"/>
      <c r="AT226" s="19"/>
    </row>
    <row r="227" spans="1:46" s="23" customFormat="1" ht="72" x14ac:dyDescent="0.2">
      <c r="A227" s="19" t="s">
        <v>41</v>
      </c>
      <c r="B227" s="19" t="s">
        <v>277</v>
      </c>
      <c r="C227" s="19" t="s">
        <v>276</v>
      </c>
      <c r="D227" s="19" t="s">
        <v>10</v>
      </c>
      <c r="E227" s="19" t="s">
        <v>311</v>
      </c>
      <c r="F227" s="28" t="s">
        <v>1799</v>
      </c>
      <c r="G227" s="19" t="s">
        <v>532</v>
      </c>
      <c r="H227" s="18" t="s">
        <v>459</v>
      </c>
      <c r="I227" s="18" t="s">
        <v>274</v>
      </c>
      <c r="J227" s="17">
        <v>600000</v>
      </c>
      <c r="K227" s="35" t="s">
        <v>137</v>
      </c>
      <c r="L227" s="18"/>
      <c r="M227" s="18"/>
      <c r="N227" s="19"/>
      <c r="O227" s="19"/>
      <c r="P227" s="19"/>
      <c r="Q227" s="19" t="s">
        <v>2439</v>
      </c>
      <c r="R227" s="18" t="s">
        <v>39</v>
      </c>
      <c r="S227" s="19"/>
      <c r="T227" s="19"/>
      <c r="U227" s="19"/>
      <c r="V227" s="19"/>
      <c r="W227" s="19"/>
      <c r="X227" s="18"/>
      <c r="Y227" s="46"/>
      <c r="Z227" s="19"/>
      <c r="AA227" s="19"/>
      <c r="AB227" s="19"/>
      <c r="AC227" s="19"/>
      <c r="AD227" s="19"/>
      <c r="AE227" s="19" t="s">
        <v>2684</v>
      </c>
      <c r="AF227" s="19" t="s">
        <v>3470</v>
      </c>
      <c r="AG227" s="19" t="s">
        <v>3467</v>
      </c>
      <c r="AH227" s="20" t="s">
        <v>1268</v>
      </c>
      <c r="AI227" s="19" t="s">
        <v>1571</v>
      </c>
      <c r="AJ227" s="16"/>
      <c r="AK227" s="16"/>
      <c r="AL227" s="16">
        <f t="shared" si="8"/>
        <v>600000</v>
      </c>
      <c r="AM227" s="43">
        <v>23071</v>
      </c>
      <c r="AN227" s="43">
        <v>23102</v>
      </c>
      <c r="AO227" s="19"/>
      <c r="AP227" s="19"/>
      <c r="AQ227" s="19"/>
      <c r="AR227" s="19"/>
      <c r="AS227" s="19"/>
      <c r="AT227" s="19"/>
    </row>
    <row r="228" spans="1:46" s="23" customFormat="1" ht="72" x14ac:dyDescent="0.2">
      <c r="A228" s="19" t="s">
        <v>41</v>
      </c>
      <c r="B228" s="19" t="s">
        <v>277</v>
      </c>
      <c r="C228" s="19" t="s">
        <v>276</v>
      </c>
      <c r="D228" s="19" t="s">
        <v>10</v>
      </c>
      <c r="E228" s="19" t="s">
        <v>311</v>
      </c>
      <c r="F228" s="28" t="s">
        <v>1800</v>
      </c>
      <c r="G228" s="19" t="s">
        <v>533</v>
      </c>
      <c r="H228" s="18" t="s">
        <v>303</v>
      </c>
      <c r="I228" s="18" t="s">
        <v>271</v>
      </c>
      <c r="J228" s="17">
        <v>170000</v>
      </c>
      <c r="K228" s="35" t="s">
        <v>137</v>
      </c>
      <c r="L228" s="18"/>
      <c r="M228" s="18"/>
      <c r="N228" s="19"/>
      <c r="O228" s="19"/>
      <c r="P228" s="19"/>
      <c r="Q228" s="19" t="s">
        <v>2439</v>
      </c>
      <c r="R228" s="18" t="s">
        <v>39</v>
      </c>
      <c r="S228" s="19"/>
      <c r="T228" s="19"/>
      <c r="U228" s="19"/>
      <c r="V228" s="19"/>
      <c r="W228" s="19"/>
      <c r="X228" s="18"/>
      <c r="Y228" s="46"/>
      <c r="Z228" s="19"/>
      <c r="AA228" s="19"/>
      <c r="AB228" s="19"/>
      <c r="AC228" s="19"/>
      <c r="AD228" s="19"/>
      <c r="AE228" s="19" t="s">
        <v>2684</v>
      </c>
      <c r="AF228" s="19" t="s">
        <v>3470</v>
      </c>
      <c r="AG228" s="19" t="s">
        <v>3467</v>
      </c>
      <c r="AH228" s="20" t="s">
        <v>1268</v>
      </c>
      <c r="AI228" s="19" t="s">
        <v>1571</v>
      </c>
      <c r="AJ228" s="16"/>
      <c r="AK228" s="16"/>
      <c r="AL228" s="16">
        <f t="shared" si="8"/>
        <v>170000</v>
      </c>
      <c r="AM228" s="43">
        <v>23071</v>
      </c>
      <c r="AN228" s="43">
        <v>23102</v>
      </c>
      <c r="AO228" s="19"/>
      <c r="AP228" s="19"/>
      <c r="AQ228" s="19"/>
      <c r="AR228" s="19"/>
      <c r="AS228" s="19"/>
      <c r="AT228" s="19"/>
    </row>
    <row r="229" spans="1:46" s="23" customFormat="1" ht="72" x14ac:dyDescent="0.2">
      <c r="A229" s="19" t="s">
        <v>41</v>
      </c>
      <c r="B229" s="19" t="s">
        <v>277</v>
      </c>
      <c r="C229" s="19" t="s">
        <v>276</v>
      </c>
      <c r="D229" s="19" t="s">
        <v>10</v>
      </c>
      <c r="E229" s="19" t="s">
        <v>311</v>
      </c>
      <c r="F229" s="28" t="s">
        <v>1801</v>
      </c>
      <c r="G229" s="19" t="s">
        <v>534</v>
      </c>
      <c r="H229" s="18" t="s">
        <v>317</v>
      </c>
      <c r="I229" s="18" t="s">
        <v>271</v>
      </c>
      <c r="J229" s="17">
        <v>110000</v>
      </c>
      <c r="K229" s="35" t="s">
        <v>137</v>
      </c>
      <c r="L229" s="18"/>
      <c r="M229" s="18"/>
      <c r="N229" s="19"/>
      <c r="O229" s="19"/>
      <c r="P229" s="19"/>
      <c r="Q229" s="19" t="s">
        <v>2439</v>
      </c>
      <c r="R229" s="18" t="s">
        <v>39</v>
      </c>
      <c r="S229" s="19"/>
      <c r="T229" s="19"/>
      <c r="U229" s="19"/>
      <c r="V229" s="19"/>
      <c r="W229" s="19"/>
      <c r="X229" s="18"/>
      <c r="Y229" s="46"/>
      <c r="Z229" s="19"/>
      <c r="AA229" s="19"/>
      <c r="AB229" s="19"/>
      <c r="AC229" s="19"/>
      <c r="AD229" s="19"/>
      <c r="AE229" s="19" t="s">
        <v>2684</v>
      </c>
      <c r="AF229" s="19" t="s">
        <v>3470</v>
      </c>
      <c r="AG229" s="19" t="s">
        <v>3467</v>
      </c>
      <c r="AH229" s="20" t="s">
        <v>1268</v>
      </c>
      <c r="AI229" s="19" t="s">
        <v>1571</v>
      </c>
      <c r="AJ229" s="16"/>
      <c r="AK229" s="16"/>
      <c r="AL229" s="16">
        <f t="shared" si="8"/>
        <v>110000</v>
      </c>
      <c r="AM229" s="43">
        <v>23071</v>
      </c>
      <c r="AN229" s="43">
        <v>23102</v>
      </c>
      <c r="AO229" s="19"/>
      <c r="AP229" s="19"/>
      <c r="AQ229" s="19"/>
      <c r="AR229" s="19"/>
      <c r="AS229" s="19"/>
      <c r="AT229" s="19"/>
    </row>
    <row r="230" spans="1:46" s="23" customFormat="1" ht="72" x14ac:dyDescent="0.2">
      <c r="A230" s="19" t="s">
        <v>41</v>
      </c>
      <c r="B230" s="19" t="s">
        <v>277</v>
      </c>
      <c r="C230" s="19" t="s">
        <v>276</v>
      </c>
      <c r="D230" s="19" t="s">
        <v>10</v>
      </c>
      <c r="E230" s="19" t="s">
        <v>311</v>
      </c>
      <c r="F230" s="28" t="s">
        <v>1802</v>
      </c>
      <c r="G230" s="19" t="s">
        <v>535</v>
      </c>
      <c r="H230" s="18" t="s">
        <v>317</v>
      </c>
      <c r="I230" s="18" t="s">
        <v>271</v>
      </c>
      <c r="J230" s="17">
        <v>110000</v>
      </c>
      <c r="K230" s="35" t="s">
        <v>137</v>
      </c>
      <c r="L230" s="18"/>
      <c r="M230" s="18"/>
      <c r="N230" s="19"/>
      <c r="O230" s="19"/>
      <c r="P230" s="19"/>
      <c r="Q230" s="19" t="s">
        <v>2439</v>
      </c>
      <c r="R230" s="18" t="s">
        <v>39</v>
      </c>
      <c r="S230" s="19"/>
      <c r="T230" s="19"/>
      <c r="U230" s="19"/>
      <c r="V230" s="19"/>
      <c r="W230" s="19"/>
      <c r="X230" s="18"/>
      <c r="Y230" s="46"/>
      <c r="Z230" s="19"/>
      <c r="AA230" s="19"/>
      <c r="AB230" s="19"/>
      <c r="AC230" s="19"/>
      <c r="AD230" s="19"/>
      <c r="AE230" s="19" t="s">
        <v>2684</v>
      </c>
      <c r="AF230" s="19" t="s">
        <v>3470</v>
      </c>
      <c r="AG230" s="19" t="s">
        <v>3467</v>
      </c>
      <c r="AH230" s="20" t="s">
        <v>1268</v>
      </c>
      <c r="AI230" s="19" t="s">
        <v>1571</v>
      </c>
      <c r="AJ230" s="16"/>
      <c r="AK230" s="16"/>
      <c r="AL230" s="16">
        <f t="shared" si="8"/>
        <v>110000</v>
      </c>
      <c r="AM230" s="43">
        <v>23071</v>
      </c>
      <c r="AN230" s="43">
        <v>23102</v>
      </c>
      <c r="AO230" s="19"/>
      <c r="AP230" s="19"/>
      <c r="AQ230" s="19"/>
      <c r="AR230" s="19"/>
      <c r="AS230" s="19"/>
      <c r="AT230" s="19"/>
    </row>
    <row r="231" spans="1:46" s="23" customFormat="1" ht="72" x14ac:dyDescent="0.2">
      <c r="A231" s="19" t="s">
        <v>41</v>
      </c>
      <c r="B231" s="19" t="s">
        <v>277</v>
      </c>
      <c r="C231" s="19" t="s">
        <v>276</v>
      </c>
      <c r="D231" s="19" t="s">
        <v>10</v>
      </c>
      <c r="E231" s="19" t="s">
        <v>311</v>
      </c>
      <c r="F231" s="28" t="s">
        <v>1803</v>
      </c>
      <c r="G231" s="19" t="s">
        <v>536</v>
      </c>
      <c r="H231" s="18" t="s">
        <v>317</v>
      </c>
      <c r="I231" s="18" t="s">
        <v>271</v>
      </c>
      <c r="J231" s="17">
        <v>80000</v>
      </c>
      <c r="K231" s="35" t="s">
        <v>137</v>
      </c>
      <c r="L231" s="18"/>
      <c r="M231" s="18"/>
      <c r="N231" s="19"/>
      <c r="O231" s="19"/>
      <c r="P231" s="19"/>
      <c r="Q231" s="19" t="s">
        <v>2439</v>
      </c>
      <c r="R231" s="18" t="s">
        <v>39</v>
      </c>
      <c r="S231" s="19"/>
      <c r="T231" s="19"/>
      <c r="U231" s="19"/>
      <c r="V231" s="19"/>
      <c r="W231" s="19"/>
      <c r="X231" s="18"/>
      <c r="Y231" s="46"/>
      <c r="Z231" s="19"/>
      <c r="AA231" s="19"/>
      <c r="AB231" s="19"/>
      <c r="AC231" s="19"/>
      <c r="AD231" s="19"/>
      <c r="AE231" s="19" t="s">
        <v>2684</v>
      </c>
      <c r="AF231" s="19" t="s">
        <v>3470</v>
      </c>
      <c r="AG231" s="19" t="s">
        <v>3467</v>
      </c>
      <c r="AH231" s="20" t="s">
        <v>1268</v>
      </c>
      <c r="AI231" s="19" t="s">
        <v>1571</v>
      </c>
      <c r="AJ231" s="16"/>
      <c r="AK231" s="16"/>
      <c r="AL231" s="16">
        <f t="shared" si="8"/>
        <v>80000</v>
      </c>
      <c r="AM231" s="43">
        <v>23071</v>
      </c>
      <c r="AN231" s="43">
        <v>23102</v>
      </c>
      <c r="AO231" s="19"/>
      <c r="AP231" s="19"/>
      <c r="AQ231" s="19"/>
      <c r="AR231" s="19"/>
      <c r="AS231" s="19"/>
      <c r="AT231" s="19"/>
    </row>
    <row r="232" spans="1:46" s="23" customFormat="1" ht="72" x14ac:dyDescent="0.2">
      <c r="A232" s="19" t="s">
        <v>41</v>
      </c>
      <c r="B232" s="19" t="s">
        <v>277</v>
      </c>
      <c r="C232" s="19" t="s">
        <v>276</v>
      </c>
      <c r="D232" s="19" t="s">
        <v>10</v>
      </c>
      <c r="E232" s="19" t="s">
        <v>311</v>
      </c>
      <c r="F232" s="28" t="s">
        <v>1804</v>
      </c>
      <c r="G232" s="19" t="s">
        <v>537</v>
      </c>
      <c r="H232" s="18" t="s">
        <v>272</v>
      </c>
      <c r="I232" s="18" t="s">
        <v>271</v>
      </c>
      <c r="J232" s="17">
        <v>24000</v>
      </c>
      <c r="K232" s="35" t="s">
        <v>137</v>
      </c>
      <c r="L232" s="18"/>
      <c r="M232" s="18"/>
      <c r="N232" s="19"/>
      <c r="O232" s="19"/>
      <c r="P232" s="19"/>
      <c r="Q232" s="19" t="s">
        <v>2439</v>
      </c>
      <c r="R232" s="18" t="s">
        <v>39</v>
      </c>
      <c r="S232" s="19"/>
      <c r="T232" s="19"/>
      <c r="U232" s="19"/>
      <c r="V232" s="19"/>
      <c r="W232" s="19"/>
      <c r="X232" s="18"/>
      <c r="Y232" s="46"/>
      <c r="Z232" s="19"/>
      <c r="AA232" s="19"/>
      <c r="AB232" s="19"/>
      <c r="AC232" s="19"/>
      <c r="AD232" s="19"/>
      <c r="AE232" s="19" t="s">
        <v>2684</v>
      </c>
      <c r="AF232" s="19" t="s">
        <v>3470</v>
      </c>
      <c r="AG232" s="19" t="s">
        <v>3467</v>
      </c>
      <c r="AH232" s="20" t="s">
        <v>1268</v>
      </c>
      <c r="AI232" s="19" t="s">
        <v>1571</v>
      </c>
      <c r="AJ232" s="16"/>
      <c r="AK232" s="16"/>
      <c r="AL232" s="16">
        <f t="shared" si="8"/>
        <v>24000</v>
      </c>
      <c r="AM232" s="43">
        <v>23071</v>
      </c>
      <c r="AN232" s="43">
        <v>23102</v>
      </c>
      <c r="AO232" s="19"/>
      <c r="AP232" s="19"/>
      <c r="AQ232" s="19"/>
      <c r="AR232" s="19"/>
      <c r="AS232" s="19"/>
      <c r="AT232" s="19"/>
    </row>
    <row r="233" spans="1:46" s="23" customFormat="1" ht="72" x14ac:dyDescent="0.2">
      <c r="A233" s="19" t="s">
        <v>41</v>
      </c>
      <c r="B233" s="19" t="s">
        <v>277</v>
      </c>
      <c r="C233" s="19" t="s">
        <v>276</v>
      </c>
      <c r="D233" s="19" t="s">
        <v>10</v>
      </c>
      <c r="E233" s="19" t="s">
        <v>311</v>
      </c>
      <c r="F233" s="28" t="s">
        <v>1805</v>
      </c>
      <c r="G233" s="19" t="s">
        <v>538</v>
      </c>
      <c r="H233" s="18" t="s">
        <v>459</v>
      </c>
      <c r="I233" s="18" t="s">
        <v>271</v>
      </c>
      <c r="J233" s="17">
        <v>86000</v>
      </c>
      <c r="K233" s="35" t="s">
        <v>137</v>
      </c>
      <c r="L233" s="18"/>
      <c r="M233" s="18"/>
      <c r="N233" s="19"/>
      <c r="O233" s="19"/>
      <c r="P233" s="19"/>
      <c r="Q233" s="19" t="s">
        <v>2439</v>
      </c>
      <c r="R233" s="18" t="s">
        <v>39</v>
      </c>
      <c r="S233" s="19"/>
      <c r="T233" s="19"/>
      <c r="U233" s="19"/>
      <c r="V233" s="19"/>
      <c r="W233" s="19"/>
      <c r="X233" s="18"/>
      <c r="Y233" s="46"/>
      <c r="Z233" s="19"/>
      <c r="AA233" s="19"/>
      <c r="AB233" s="19"/>
      <c r="AC233" s="19"/>
      <c r="AD233" s="19"/>
      <c r="AE233" s="19" t="s">
        <v>2684</v>
      </c>
      <c r="AF233" s="19" t="s">
        <v>3470</v>
      </c>
      <c r="AG233" s="19" t="s">
        <v>3467</v>
      </c>
      <c r="AH233" s="20" t="s">
        <v>1268</v>
      </c>
      <c r="AI233" s="19" t="s">
        <v>1571</v>
      </c>
      <c r="AJ233" s="16"/>
      <c r="AK233" s="16"/>
      <c r="AL233" s="16">
        <f t="shared" si="8"/>
        <v>86000</v>
      </c>
      <c r="AM233" s="43">
        <v>23071</v>
      </c>
      <c r="AN233" s="43">
        <v>23102</v>
      </c>
      <c r="AO233" s="19"/>
      <c r="AP233" s="19"/>
      <c r="AQ233" s="19"/>
      <c r="AR233" s="19"/>
      <c r="AS233" s="19"/>
      <c r="AT233" s="19"/>
    </row>
    <row r="234" spans="1:46" s="23" customFormat="1" ht="72" x14ac:dyDescent="0.2">
      <c r="A234" s="19" t="s">
        <v>41</v>
      </c>
      <c r="B234" s="19" t="s">
        <v>277</v>
      </c>
      <c r="C234" s="19" t="s">
        <v>276</v>
      </c>
      <c r="D234" s="19" t="s">
        <v>10</v>
      </c>
      <c r="E234" s="19" t="s">
        <v>311</v>
      </c>
      <c r="F234" s="28" t="s">
        <v>1806</v>
      </c>
      <c r="G234" s="19" t="s">
        <v>539</v>
      </c>
      <c r="H234" s="18" t="s">
        <v>272</v>
      </c>
      <c r="I234" s="18" t="s">
        <v>271</v>
      </c>
      <c r="J234" s="17">
        <v>45000</v>
      </c>
      <c r="K234" s="35" t="s">
        <v>137</v>
      </c>
      <c r="L234" s="18"/>
      <c r="M234" s="18"/>
      <c r="N234" s="19"/>
      <c r="O234" s="19"/>
      <c r="P234" s="19"/>
      <c r="Q234" s="19" t="s">
        <v>2439</v>
      </c>
      <c r="R234" s="18" t="s">
        <v>39</v>
      </c>
      <c r="S234" s="19"/>
      <c r="T234" s="19"/>
      <c r="U234" s="19"/>
      <c r="V234" s="19"/>
      <c r="W234" s="19"/>
      <c r="X234" s="18"/>
      <c r="Y234" s="46"/>
      <c r="Z234" s="19"/>
      <c r="AA234" s="19"/>
      <c r="AB234" s="19"/>
      <c r="AC234" s="19"/>
      <c r="AD234" s="19"/>
      <c r="AE234" s="19" t="s">
        <v>2684</v>
      </c>
      <c r="AF234" s="19" t="s">
        <v>3470</v>
      </c>
      <c r="AG234" s="19" t="s">
        <v>3467</v>
      </c>
      <c r="AH234" s="20" t="s">
        <v>1268</v>
      </c>
      <c r="AI234" s="19" t="s">
        <v>1571</v>
      </c>
      <c r="AJ234" s="16"/>
      <c r="AK234" s="16"/>
      <c r="AL234" s="16">
        <f t="shared" si="8"/>
        <v>45000</v>
      </c>
      <c r="AM234" s="43">
        <v>23071</v>
      </c>
      <c r="AN234" s="43">
        <v>23102</v>
      </c>
      <c r="AO234" s="19"/>
      <c r="AP234" s="19"/>
      <c r="AQ234" s="19"/>
      <c r="AR234" s="19"/>
      <c r="AS234" s="19"/>
      <c r="AT234" s="19"/>
    </row>
    <row r="235" spans="1:46" s="23" customFormat="1" ht="72" x14ac:dyDescent="0.2">
      <c r="A235" s="19" t="s">
        <v>41</v>
      </c>
      <c r="B235" s="19" t="s">
        <v>277</v>
      </c>
      <c r="C235" s="19" t="s">
        <v>276</v>
      </c>
      <c r="D235" s="19" t="s">
        <v>10</v>
      </c>
      <c r="E235" s="19" t="s">
        <v>311</v>
      </c>
      <c r="F235" s="28" t="s">
        <v>1807</v>
      </c>
      <c r="G235" s="19" t="s">
        <v>540</v>
      </c>
      <c r="H235" s="18" t="s">
        <v>303</v>
      </c>
      <c r="I235" s="18" t="s">
        <v>271</v>
      </c>
      <c r="J235" s="17">
        <v>25000</v>
      </c>
      <c r="K235" s="35" t="s">
        <v>137</v>
      </c>
      <c r="L235" s="18"/>
      <c r="M235" s="18"/>
      <c r="N235" s="19"/>
      <c r="O235" s="19"/>
      <c r="P235" s="19"/>
      <c r="Q235" s="19" t="s">
        <v>2439</v>
      </c>
      <c r="R235" s="18" t="s">
        <v>39</v>
      </c>
      <c r="S235" s="19"/>
      <c r="T235" s="19"/>
      <c r="U235" s="19"/>
      <c r="V235" s="19"/>
      <c r="W235" s="19"/>
      <c r="X235" s="18"/>
      <c r="Y235" s="46"/>
      <c r="Z235" s="19"/>
      <c r="AA235" s="19"/>
      <c r="AB235" s="19"/>
      <c r="AC235" s="19"/>
      <c r="AD235" s="19"/>
      <c r="AE235" s="19" t="s">
        <v>2684</v>
      </c>
      <c r="AF235" s="19" t="s">
        <v>3470</v>
      </c>
      <c r="AG235" s="19" t="s">
        <v>3467</v>
      </c>
      <c r="AH235" s="20" t="s">
        <v>1268</v>
      </c>
      <c r="AI235" s="19" t="s">
        <v>1571</v>
      </c>
      <c r="AJ235" s="16"/>
      <c r="AK235" s="16"/>
      <c r="AL235" s="16">
        <f t="shared" si="8"/>
        <v>25000</v>
      </c>
      <c r="AM235" s="43">
        <v>23071</v>
      </c>
      <c r="AN235" s="43">
        <v>23102</v>
      </c>
      <c r="AO235" s="19"/>
      <c r="AP235" s="19"/>
      <c r="AQ235" s="19"/>
      <c r="AR235" s="19"/>
      <c r="AS235" s="19"/>
      <c r="AT235" s="19"/>
    </row>
    <row r="236" spans="1:46" s="23" customFormat="1" ht="72" x14ac:dyDescent="0.2">
      <c r="A236" s="19" t="s">
        <v>41</v>
      </c>
      <c r="B236" s="19" t="s">
        <v>277</v>
      </c>
      <c r="C236" s="19" t="s">
        <v>276</v>
      </c>
      <c r="D236" s="19" t="s">
        <v>10</v>
      </c>
      <c r="E236" s="19" t="s">
        <v>311</v>
      </c>
      <c r="F236" s="28" t="s">
        <v>1808</v>
      </c>
      <c r="G236" s="19" t="s">
        <v>541</v>
      </c>
      <c r="H236" s="18" t="s">
        <v>319</v>
      </c>
      <c r="I236" s="18" t="s">
        <v>271</v>
      </c>
      <c r="J236" s="17">
        <v>128000</v>
      </c>
      <c r="K236" s="35" t="s">
        <v>137</v>
      </c>
      <c r="L236" s="18"/>
      <c r="M236" s="18"/>
      <c r="N236" s="19"/>
      <c r="O236" s="19"/>
      <c r="P236" s="19"/>
      <c r="Q236" s="19" t="s">
        <v>2439</v>
      </c>
      <c r="R236" s="18" t="s">
        <v>39</v>
      </c>
      <c r="S236" s="19"/>
      <c r="T236" s="19"/>
      <c r="U236" s="19"/>
      <c r="V236" s="19"/>
      <c r="W236" s="19"/>
      <c r="X236" s="18"/>
      <c r="Y236" s="46"/>
      <c r="Z236" s="19"/>
      <c r="AA236" s="19"/>
      <c r="AB236" s="19"/>
      <c r="AC236" s="19"/>
      <c r="AD236" s="19"/>
      <c r="AE236" s="19" t="s">
        <v>2684</v>
      </c>
      <c r="AF236" s="19" t="s">
        <v>3470</v>
      </c>
      <c r="AG236" s="19" t="s">
        <v>3467</v>
      </c>
      <c r="AH236" s="20" t="s">
        <v>1268</v>
      </c>
      <c r="AI236" s="19" t="s">
        <v>1571</v>
      </c>
      <c r="AJ236" s="16"/>
      <c r="AK236" s="16"/>
      <c r="AL236" s="16">
        <f t="shared" si="8"/>
        <v>128000</v>
      </c>
      <c r="AM236" s="43">
        <v>23071</v>
      </c>
      <c r="AN236" s="43">
        <v>23102</v>
      </c>
      <c r="AO236" s="19"/>
      <c r="AP236" s="19"/>
      <c r="AQ236" s="19"/>
      <c r="AR236" s="19"/>
      <c r="AS236" s="19"/>
      <c r="AT236" s="19"/>
    </row>
    <row r="237" spans="1:46" s="23" customFormat="1" ht="108" x14ac:dyDescent="0.2">
      <c r="A237" s="19" t="s">
        <v>41</v>
      </c>
      <c r="B237" s="19" t="s">
        <v>277</v>
      </c>
      <c r="C237" s="19" t="s">
        <v>276</v>
      </c>
      <c r="D237" s="19" t="s">
        <v>10</v>
      </c>
      <c r="E237" s="19" t="s">
        <v>311</v>
      </c>
      <c r="F237" s="28" t="s">
        <v>1809</v>
      </c>
      <c r="G237" s="19" t="s">
        <v>542</v>
      </c>
      <c r="H237" s="18" t="s">
        <v>459</v>
      </c>
      <c r="I237" s="18" t="s">
        <v>274</v>
      </c>
      <c r="J237" s="17">
        <v>76000</v>
      </c>
      <c r="K237" s="35" t="s">
        <v>137</v>
      </c>
      <c r="L237" s="18"/>
      <c r="M237" s="18"/>
      <c r="N237" s="19"/>
      <c r="O237" s="19"/>
      <c r="P237" s="19"/>
      <c r="Q237" s="19" t="s">
        <v>2439</v>
      </c>
      <c r="R237" s="18" t="s">
        <v>39</v>
      </c>
      <c r="S237" s="19"/>
      <c r="T237" s="19"/>
      <c r="U237" s="19"/>
      <c r="V237" s="19"/>
      <c r="W237" s="19"/>
      <c r="X237" s="18"/>
      <c r="Y237" s="46"/>
      <c r="Z237" s="19"/>
      <c r="AA237" s="19"/>
      <c r="AB237" s="19"/>
      <c r="AC237" s="19"/>
      <c r="AD237" s="19"/>
      <c r="AE237" s="19" t="s">
        <v>2684</v>
      </c>
      <c r="AF237" s="19" t="s">
        <v>3470</v>
      </c>
      <c r="AG237" s="19" t="s">
        <v>3467</v>
      </c>
      <c r="AH237" s="20" t="s">
        <v>1268</v>
      </c>
      <c r="AI237" s="19" t="s">
        <v>1571</v>
      </c>
      <c r="AJ237" s="16"/>
      <c r="AK237" s="16"/>
      <c r="AL237" s="16">
        <f t="shared" si="8"/>
        <v>76000</v>
      </c>
      <c r="AM237" s="43">
        <v>23071</v>
      </c>
      <c r="AN237" s="43">
        <v>23102</v>
      </c>
      <c r="AO237" s="19"/>
      <c r="AP237" s="19"/>
      <c r="AQ237" s="19"/>
      <c r="AR237" s="19"/>
      <c r="AS237" s="19"/>
      <c r="AT237" s="19"/>
    </row>
    <row r="238" spans="1:46" s="23" customFormat="1" ht="72" x14ac:dyDescent="0.2">
      <c r="A238" s="19" t="s">
        <v>41</v>
      </c>
      <c r="B238" s="19" t="s">
        <v>277</v>
      </c>
      <c r="C238" s="19" t="s">
        <v>276</v>
      </c>
      <c r="D238" s="19" t="s">
        <v>10</v>
      </c>
      <c r="E238" s="19" t="s">
        <v>311</v>
      </c>
      <c r="F238" s="28" t="s">
        <v>1810</v>
      </c>
      <c r="G238" s="19" t="s">
        <v>543</v>
      </c>
      <c r="H238" s="18" t="s">
        <v>269</v>
      </c>
      <c r="I238" s="18" t="s">
        <v>271</v>
      </c>
      <c r="J238" s="17">
        <v>36000</v>
      </c>
      <c r="K238" s="35" t="s">
        <v>137</v>
      </c>
      <c r="L238" s="18"/>
      <c r="M238" s="18"/>
      <c r="N238" s="19"/>
      <c r="O238" s="19"/>
      <c r="P238" s="19"/>
      <c r="Q238" s="19" t="s">
        <v>2439</v>
      </c>
      <c r="R238" s="18" t="s">
        <v>39</v>
      </c>
      <c r="S238" s="19"/>
      <c r="T238" s="19"/>
      <c r="U238" s="19"/>
      <c r="V238" s="19"/>
      <c r="W238" s="19"/>
      <c r="X238" s="18"/>
      <c r="Y238" s="46"/>
      <c r="Z238" s="19"/>
      <c r="AA238" s="19"/>
      <c r="AB238" s="19"/>
      <c r="AC238" s="19"/>
      <c r="AD238" s="19"/>
      <c r="AE238" s="19" t="s">
        <v>2684</v>
      </c>
      <c r="AF238" s="19" t="s">
        <v>3470</v>
      </c>
      <c r="AG238" s="19" t="s">
        <v>3467</v>
      </c>
      <c r="AH238" s="20" t="s">
        <v>1268</v>
      </c>
      <c r="AI238" s="19" t="s">
        <v>1571</v>
      </c>
      <c r="AJ238" s="16"/>
      <c r="AK238" s="16"/>
      <c r="AL238" s="16">
        <f t="shared" si="8"/>
        <v>36000</v>
      </c>
      <c r="AM238" s="43">
        <v>23071</v>
      </c>
      <c r="AN238" s="43">
        <v>23102</v>
      </c>
      <c r="AO238" s="19"/>
      <c r="AP238" s="19"/>
      <c r="AQ238" s="19"/>
      <c r="AR238" s="19"/>
      <c r="AS238" s="19"/>
      <c r="AT238" s="19"/>
    </row>
    <row r="239" spans="1:46" s="23" customFormat="1" ht="72" x14ac:dyDescent="0.2">
      <c r="A239" s="19" t="s">
        <v>41</v>
      </c>
      <c r="B239" s="19" t="s">
        <v>277</v>
      </c>
      <c r="C239" s="19" t="s">
        <v>276</v>
      </c>
      <c r="D239" s="19" t="s">
        <v>10</v>
      </c>
      <c r="E239" s="19" t="s">
        <v>311</v>
      </c>
      <c r="F239" s="28" t="s">
        <v>1811</v>
      </c>
      <c r="G239" s="19" t="s">
        <v>544</v>
      </c>
      <c r="H239" s="18" t="s">
        <v>303</v>
      </c>
      <c r="I239" s="18" t="s">
        <v>271</v>
      </c>
      <c r="J239" s="17">
        <v>28000</v>
      </c>
      <c r="K239" s="35" t="s">
        <v>137</v>
      </c>
      <c r="L239" s="18"/>
      <c r="M239" s="18"/>
      <c r="N239" s="19"/>
      <c r="O239" s="19"/>
      <c r="P239" s="19"/>
      <c r="Q239" s="19" t="s">
        <v>2439</v>
      </c>
      <c r="R239" s="18" t="s">
        <v>39</v>
      </c>
      <c r="S239" s="19"/>
      <c r="T239" s="19"/>
      <c r="U239" s="19"/>
      <c r="V239" s="19"/>
      <c r="W239" s="19"/>
      <c r="X239" s="18"/>
      <c r="Y239" s="46"/>
      <c r="Z239" s="19"/>
      <c r="AA239" s="19"/>
      <c r="AB239" s="19"/>
      <c r="AC239" s="19"/>
      <c r="AD239" s="19"/>
      <c r="AE239" s="19" t="s">
        <v>2684</v>
      </c>
      <c r="AF239" s="19" t="s">
        <v>3470</v>
      </c>
      <c r="AG239" s="19" t="s">
        <v>3467</v>
      </c>
      <c r="AH239" s="20" t="s">
        <v>1268</v>
      </c>
      <c r="AI239" s="19" t="s">
        <v>1571</v>
      </c>
      <c r="AJ239" s="16"/>
      <c r="AK239" s="16"/>
      <c r="AL239" s="16">
        <f t="shared" si="8"/>
        <v>28000</v>
      </c>
      <c r="AM239" s="43">
        <v>23071</v>
      </c>
      <c r="AN239" s="43">
        <v>23102</v>
      </c>
      <c r="AO239" s="19"/>
      <c r="AP239" s="19"/>
      <c r="AQ239" s="19"/>
      <c r="AR239" s="19"/>
      <c r="AS239" s="19"/>
      <c r="AT239" s="19"/>
    </row>
    <row r="240" spans="1:46" s="23" customFormat="1" ht="72" x14ac:dyDescent="0.2">
      <c r="A240" s="19" t="s">
        <v>41</v>
      </c>
      <c r="B240" s="19" t="s">
        <v>277</v>
      </c>
      <c r="C240" s="19" t="s">
        <v>276</v>
      </c>
      <c r="D240" s="19" t="s">
        <v>10</v>
      </c>
      <c r="E240" s="19" t="s">
        <v>311</v>
      </c>
      <c r="F240" s="28" t="s">
        <v>1812</v>
      </c>
      <c r="G240" s="19" t="s">
        <v>545</v>
      </c>
      <c r="H240" s="18" t="s">
        <v>546</v>
      </c>
      <c r="I240" s="18" t="s">
        <v>271</v>
      </c>
      <c r="J240" s="17">
        <v>66000</v>
      </c>
      <c r="K240" s="35" t="s">
        <v>137</v>
      </c>
      <c r="L240" s="18"/>
      <c r="M240" s="18"/>
      <c r="N240" s="19"/>
      <c r="O240" s="19"/>
      <c r="P240" s="19"/>
      <c r="Q240" s="19" t="s">
        <v>2439</v>
      </c>
      <c r="R240" s="18" t="s">
        <v>39</v>
      </c>
      <c r="S240" s="19"/>
      <c r="T240" s="19"/>
      <c r="U240" s="19"/>
      <c r="V240" s="19"/>
      <c r="W240" s="19"/>
      <c r="X240" s="18"/>
      <c r="Y240" s="46"/>
      <c r="Z240" s="19"/>
      <c r="AA240" s="19"/>
      <c r="AB240" s="19"/>
      <c r="AC240" s="19"/>
      <c r="AD240" s="19"/>
      <c r="AE240" s="19" t="s">
        <v>2684</v>
      </c>
      <c r="AF240" s="19" t="s">
        <v>3470</v>
      </c>
      <c r="AG240" s="19" t="s">
        <v>3467</v>
      </c>
      <c r="AH240" s="20" t="s">
        <v>1268</v>
      </c>
      <c r="AI240" s="19" t="s">
        <v>1571</v>
      </c>
      <c r="AJ240" s="16"/>
      <c r="AK240" s="16"/>
      <c r="AL240" s="16">
        <f t="shared" si="8"/>
        <v>66000</v>
      </c>
      <c r="AM240" s="43">
        <v>23071</v>
      </c>
      <c r="AN240" s="43">
        <v>23102</v>
      </c>
      <c r="AO240" s="19"/>
      <c r="AP240" s="19"/>
      <c r="AQ240" s="19"/>
      <c r="AR240" s="19"/>
      <c r="AS240" s="19"/>
      <c r="AT240" s="19"/>
    </row>
    <row r="241" spans="1:46" s="23" customFormat="1" ht="72" x14ac:dyDescent="0.2">
      <c r="A241" s="19" t="s">
        <v>41</v>
      </c>
      <c r="B241" s="19" t="s">
        <v>277</v>
      </c>
      <c r="C241" s="19" t="s">
        <v>276</v>
      </c>
      <c r="D241" s="19" t="s">
        <v>10</v>
      </c>
      <c r="E241" s="19" t="s">
        <v>311</v>
      </c>
      <c r="F241" s="28" t="s">
        <v>1813</v>
      </c>
      <c r="G241" s="19" t="s">
        <v>547</v>
      </c>
      <c r="H241" s="18" t="s">
        <v>270</v>
      </c>
      <c r="I241" s="18" t="s">
        <v>271</v>
      </c>
      <c r="J241" s="17">
        <v>21000</v>
      </c>
      <c r="K241" s="35" t="s">
        <v>137</v>
      </c>
      <c r="L241" s="18"/>
      <c r="M241" s="18"/>
      <c r="N241" s="19"/>
      <c r="O241" s="19"/>
      <c r="P241" s="19"/>
      <c r="Q241" s="19" t="s">
        <v>2439</v>
      </c>
      <c r="R241" s="18" t="s">
        <v>39</v>
      </c>
      <c r="S241" s="19"/>
      <c r="T241" s="19"/>
      <c r="U241" s="19"/>
      <c r="V241" s="19"/>
      <c r="W241" s="19"/>
      <c r="X241" s="18"/>
      <c r="Y241" s="46"/>
      <c r="Z241" s="19"/>
      <c r="AA241" s="19"/>
      <c r="AB241" s="19"/>
      <c r="AC241" s="19"/>
      <c r="AD241" s="19"/>
      <c r="AE241" s="19" t="s">
        <v>2684</v>
      </c>
      <c r="AF241" s="19" t="s">
        <v>3470</v>
      </c>
      <c r="AG241" s="19" t="s">
        <v>3467</v>
      </c>
      <c r="AH241" s="20" t="s">
        <v>1268</v>
      </c>
      <c r="AI241" s="19" t="s">
        <v>1571</v>
      </c>
      <c r="AJ241" s="16"/>
      <c r="AK241" s="16"/>
      <c r="AL241" s="16">
        <f t="shared" si="8"/>
        <v>21000</v>
      </c>
      <c r="AM241" s="43">
        <v>23071</v>
      </c>
      <c r="AN241" s="43">
        <v>23102</v>
      </c>
      <c r="AO241" s="19"/>
      <c r="AP241" s="19"/>
      <c r="AQ241" s="19"/>
      <c r="AR241" s="19"/>
      <c r="AS241" s="19"/>
      <c r="AT241" s="19"/>
    </row>
    <row r="242" spans="1:46" s="23" customFormat="1" ht="72" x14ac:dyDescent="0.2">
      <c r="A242" s="19" t="s">
        <v>41</v>
      </c>
      <c r="B242" s="19" t="s">
        <v>277</v>
      </c>
      <c r="C242" s="19" t="s">
        <v>276</v>
      </c>
      <c r="D242" s="19" t="s">
        <v>10</v>
      </c>
      <c r="E242" s="19" t="s">
        <v>311</v>
      </c>
      <c r="F242" s="28" t="s">
        <v>1814</v>
      </c>
      <c r="G242" s="19" t="s">
        <v>548</v>
      </c>
      <c r="H242" s="18" t="s">
        <v>459</v>
      </c>
      <c r="I242" s="18" t="s">
        <v>271</v>
      </c>
      <c r="J242" s="17">
        <v>108000</v>
      </c>
      <c r="K242" s="35" t="s">
        <v>137</v>
      </c>
      <c r="L242" s="18"/>
      <c r="M242" s="18"/>
      <c r="N242" s="19"/>
      <c r="O242" s="19"/>
      <c r="P242" s="19"/>
      <c r="Q242" s="19" t="s">
        <v>2439</v>
      </c>
      <c r="R242" s="18" t="s">
        <v>39</v>
      </c>
      <c r="S242" s="19"/>
      <c r="T242" s="19"/>
      <c r="U242" s="19"/>
      <c r="V242" s="19"/>
      <c r="W242" s="19"/>
      <c r="X242" s="18"/>
      <c r="Y242" s="46"/>
      <c r="Z242" s="19"/>
      <c r="AA242" s="19"/>
      <c r="AB242" s="19"/>
      <c r="AC242" s="19"/>
      <c r="AD242" s="19"/>
      <c r="AE242" s="19" t="s">
        <v>2684</v>
      </c>
      <c r="AF242" s="19" t="s">
        <v>3470</v>
      </c>
      <c r="AG242" s="19" t="s">
        <v>3467</v>
      </c>
      <c r="AH242" s="20" t="s">
        <v>1268</v>
      </c>
      <c r="AI242" s="19" t="s">
        <v>1571</v>
      </c>
      <c r="AJ242" s="16"/>
      <c r="AK242" s="16"/>
      <c r="AL242" s="16">
        <f t="shared" si="8"/>
        <v>108000</v>
      </c>
      <c r="AM242" s="43">
        <v>23071</v>
      </c>
      <c r="AN242" s="43">
        <v>23102</v>
      </c>
      <c r="AO242" s="19"/>
      <c r="AP242" s="19"/>
      <c r="AQ242" s="19"/>
      <c r="AR242" s="19"/>
      <c r="AS242" s="19"/>
      <c r="AT242" s="19"/>
    </row>
    <row r="243" spans="1:46" s="23" customFormat="1" ht="90" hidden="1" x14ac:dyDescent="0.2">
      <c r="A243" s="19" t="s">
        <v>42</v>
      </c>
      <c r="B243" s="19" t="s">
        <v>277</v>
      </c>
      <c r="C243" s="19" t="s">
        <v>276</v>
      </c>
      <c r="D243" s="19" t="s">
        <v>11</v>
      </c>
      <c r="E243" s="19" t="s">
        <v>454</v>
      </c>
      <c r="F243" s="28" t="s">
        <v>1815</v>
      </c>
      <c r="G243" s="19" t="s">
        <v>549</v>
      </c>
      <c r="H243" s="18" t="s">
        <v>531</v>
      </c>
      <c r="I243" s="18" t="s">
        <v>268</v>
      </c>
      <c r="J243" s="17">
        <v>120000</v>
      </c>
      <c r="K243" s="64"/>
      <c r="L243" s="64"/>
      <c r="M243" s="35" t="s">
        <v>137</v>
      </c>
      <c r="N243" s="19"/>
      <c r="O243" s="19" t="s">
        <v>2723</v>
      </c>
      <c r="P243" s="47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9"/>
      <c r="AE243" s="20" t="s">
        <v>2726</v>
      </c>
      <c r="AF243" s="19" t="s">
        <v>3475</v>
      </c>
      <c r="AG243" s="19" t="s">
        <v>2456</v>
      </c>
      <c r="AH243" s="20" t="s">
        <v>1270</v>
      </c>
      <c r="AI243" s="19" t="s">
        <v>1570</v>
      </c>
      <c r="AJ243" s="17">
        <v>120000</v>
      </c>
      <c r="AK243" s="16"/>
      <c r="AL243" s="16">
        <f t="shared" si="8"/>
        <v>0</v>
      </c>
      <c r="AM243" s="47"/>
      <c r="AN243" s="47"/>
      <c r="AO243" s="47">
        <v>242257</v>
      </c>
      <c r="AP243" s="47">
        <v>242257</v>
      </c>
      <c r="AQ243" s="47">
        <v>242257</v>
      </c>
      <c r="AR243" s="17">
        <v>120000</v>
      </c>
      <c r="AS243" s="141" t="e">
        <f>M243-AC243</f>
        <v>#VALUE!</v>
      </c>
      <c r="AT243" s="19"/>
    </row>
    <row r="244" spans="1:46" s="23" customFormat="1" ht="90" hidden="1" x14ac:dyDescent="0.2">
      <c r="A244" s="19" t="s">
        <v>42</v>
      </c>
      <c r="B244" s="19" t="s">
        <v>277</v>
      </c>
      <c r="C244" s="19" t="s">
        <v>276</v>
      </c>
      <c r="D244" s="19" t="s">
        <v>11</v>
      </c>
      <c r="E244" s="19" t="s">
        <v>454</v>
      </c>
      <c r="F244" s="28" t="s">
        <v>1816</v>
      </c>
      <c r="G244" s="19" t="s">
        <v>550</v>
      </c>
      <c r="H244" s="18" t="s">
        <v>269</v>
      </c>
      <c r="I244" s="18" t="s">
        <v>271</v>
      </c>
      <c r="J244" s="17">
        <v>24600</v>
      </c>
      <c r="K244" s="64"/>
      <c r="L244" s="64"/>
      <c r="M244" s="35" t="s">
        <v>137</v>
      </c>
      <c r="N244" s="19"/>
      <c r="O244" s="19" t="s">
        <v>2723</v>
      </c>
      <c r="P244" s="47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9"/>
      <c r="AE244" s="20" t="s">
        <v>2726</v>
      </c>
      <c r="AF244" s="19" t="s">
        <v>3475</v>
      </c>
      <c r="AG244" s="19" t="s">
        <v>2456</v>
      </c>
      <c r="AH244" s="20" t="s">
        <v>1271</v>
      </c>
      <c r="AI244" s="19" t="s">
        <v>1570</v>
      </c>
      <c r="AJ244" s="17">
        <v>24600</v>
      </c>
      <c r="AK244" s="16"/>
      <c r="AL244" s="16">
        <f t="shared" si="8"/>
        <v>0</v>
      </c>
      <c r="AM244" s="47"/>
      <c r="AN244" s="47"/>
      <c r="AO244" s="47">
        <v>242257</v>
      </c>
      <c r="AP244" s="47">
        <v>242257</v>
      </c>
      <c r="AQ244" s="47">
        <v>242257</v>
      </c>
      <c r="AR244" s="17">
        <v>24600</v>
      </c>
      <c r="AS244" s="141" t="e">
        <f t="shared" ref="AS244:AS278" si="9">M244-AC244</f>
        <v>#VALUE!</v>
      </c>
      <c r="AT244" s="19"/>
    </row>
    <row r="245" spans="1:46" s="23" customFormat="1" ht="90" hidden="1" x14ac:dyDescent="0.2">
      <c r="A245" s="19" t="s">
        <v>42</v>
      </c>
      <c r="B245" s="19" t="s">
        <v>277</v>
      </c>
      <c r="C245" s="19" t="s">
        <v>276</v>
      </c>
      <c r="D245" s="19" t="s">
        <v>11</v>
      </c>
      <c r="E245" s="19" t="s">
        <v>454</v>
      </c>
      <c r="F245" s="28" t="s">
        <v>1817</v>
      </c>
      <c r="G245" s="19" t="s">
        <v>551</v>
      </c>
      <c r="H245" s="18" t="s">
        <v>269</v>
      </c>
      <c r="I245" s="18" t="s">
        <v>271</v>
      </c>
      <c r="J245" s="17">
        <v>56000</v>
      </c>
      <c r="K245" s="64"/>
      <c r="L245" s="64"/>
      <c r="M245" s="35" t="s">
        <v>137</v>
      </c>
      <c r="N245" s="19"/>
      <c r="O245" s="19" t="s">
        <v>2727</v>
      </c>
      <c r="P245" s="47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v>56000</v>
      </c>
      <c r="AE245" s="20" t="s">
        <v>2729</v>
      </c>
      <c r="AF245" s="19" t="s">
        <v>2457</v>
      </c>
      <c r="AG245" s="19" t="s">
        <v>2457</v>
      </c>
      <c r="AH245" s="20" t="s">
        <v>1273</v>
      </c>
      <c r="AI245" s="19" t="s">
        <v>1570</v>
      </c>
      <c r="AJ245" s="16"/>
      <c r="AK245" s="16">
        <v>56000</v>
      </c>
      <c r="AL245" s="16">
        <f t="shared" si="8"/>
        <v>0</v>
      </c>
      <c r="AM245" s="47"/>
      <c r="AN245" s="47"/>
      <c r="AO245" s="47"/>
      <c r="AP245" s="47"/>
      <c r="AQ245" s="19"/>
      <c r="AR245" s="17">
        <v>56000</v>
      </c>
      <c r="AS245" s="141" t="e">
        <f t="shared" si="9"/>
        <v>#VALUE!</v>
      </c>
      <c r="AT245" s="19"/>
    </row>
    <row r="246" spans="1:46" s="23" customFormat="1" ht="90" hidden="1" x14ac:dyDescent="0.2">
      <c r="A246" s="19" t="s">
        <v>42</v>
      </c>
      <c r="B246" s="19" t="s">
        <v>277</v>
      </c>
      <c r="C246" s="19" t="s">
        <v>276</v>
      </c>
      <c r="D246" s="19" t="s">
        <v>11</v>
      </c>
      <c r="E246" s="19" t="s">
        <v>454</v>
      </c>
      <c r="F246" s="28" t="s">
        <v>1818</v>
      </c>
      <c r="G246" s="19" t="s">
        <v>552</v>
      </c>
      <c r="H246" s="18" t="s">
        <v>317</v>
      </c>
      <c r="I246" s="18" t="s">
        <v>553</v>
      </c>
      <c r="J246" s="17">
        <v>40000</v>
      </c>
      <c r="K246" s="64"/>
      <c r="L246" s="64"/>
      <c r="M246" s="35" t="s">
        <v>137</v>
      </c>
      <c r="N246" s="19"/>
      <c r="O246" s="19" t="s">
        <v>2723</v>
      </c>
      <c r="P246" s="47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9"/>
      <c r="AE246" s="20" t="s">
        <v>2726</v>
      </c>
      <c r="AF246" s="19" t="s">
        <v>3475</v>
      </c>
      <c r="AG246" s="19" t="s">
        <v>2456</v>
      </c>
      <c r="AH246" s="20" t="s">
        <v>1270</v>
      </c>
      <c r="AI246" s="19" t="s">
        <v>1570</v>
      </c>
      <c r="AJ246" s="17">
        <v>40000</v>
      </c>
      <c r="AK246" s="16"/>
      <c r="AL246" s="16">
        <f t="shared" si="8"/>
        <v>0</v>
      </c>
      <c r="AM246" s="47"/>
      <c r="AN246" s="47"/>
      <c r="AO246" s="47">
        <v>242257</v>
      </c>
      <c r="AP246" s="47">
        <v>242257</v>
      </c>
      <c r="AQ246" s="47">
        <v>242257</v>
      </c>
      <c r="AR246" s="17">
        <v>40000</v>
      </c>
      <c r="AS246" s="141" t="e">
        <f t="shared" si="9"/>
        <v>#VALUE!</v>
      </c>
      <c r="AT246" s="19"/>
    </row>
    <row r="247" spans="1:46" s="23" customFormat="1" ht="90" hidden="1" x14ac:dyDescent="0.2">
      <c r="A247" s="19" t="s">
        <v>42</v>
      </c>
      <c r="B247" s="19" t="s">
        <v>277</v>
      </c>
      <c r="C247" s="19" t="s">
        <v>276</v>
      </c>
      <c r="D247" s="19" t="s">
        <v>11</v>
      </c>
      <c r="E247" s="19" t="s">
        <v>454</v>
      </c>
      <c r="F247" s="28" t="s">
        <v>1819</v>
      </c>
      <c r="G247" s="19" t="s">
        <v>554</v>
      </c>
      <c r="H247" s="18" t="s">
        <v>317</v>
      </c>
      <c r="I247" s="18" t="s">
        <v>553</v>
      </c>
      <c r="J247" s="17">
        <v>40000</v>
      </c>
      <c r="K247" s="64"/>
      <c r="L247" s="64"/>
      <c r="M247" s="35" t="s">
        <v>137</v>
      </c>
      <c r="N247" s="19"/>
      <c r="O247" s="19" t="s">
        <v>2723</v>
      </c>
      <c r="P247" s="47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9"/>
      <c r="AE247" s="20" t="s">
        <v>2726</v>
      </c>
      <c r="AF247" s="19" t="s">
        <v>3475</v>
      </c>
      <c r="AG247" s="19" t="s">
        <v>2456</v>
      </c>
      <c r="AH247" s="20" t="s">
        <v>1270</v>
      </c>
      <c r="AI247" s="19" t="s">
        <v>1570</v>
      </c>
      <c r="AJ247" s="17">
        <v>40000</v>
      </c>
      <c r="AK247" s="16"/>
      <c r="AL247" s="16">
        <f t="shared" si="8"/>
        <v>0</v>
      </c>
      <c r="AM247" s="47"/>
      <c r="AN247" s="47"/>
      <c r="AO247" s="47">
        <v>242257</v>
      </c>
      <c r="AP247" s="47">
        <v>242257</v>
      </c>
      <c r="AQ247" s="47">
        <v>242257</v>
      </c>
      <c r="AR247" s="17">
        <v>40000</v>
      </c>
      <c r="AS247" s="141" t="e">
        <f t="shared" si="9"/>
        <v>#VALUE!</v>
      </c>
      <c r="AT247" s="19"/>
    </row>
    <row r="248" spans="1:46" s="23" customFormat="1" ht="90" hidden="1" x14ac:dyDescent="0.2">
      <c r="A248" s="19" t="s">
        <v>42</v>
      </c>
      <c r="B248" s="19" t="s">
        <v>277</v>
      </c>
      <c r="C248" s="19" t="s">
        <v>276</v>
      </c>
      <c r="D248" s="19" t="s">
        <v>11</v>
      </c>
      <c r="E248" s="19" t="s">
        <v>454</v>
      </c>
      <c r="F248" s="28" t="s">
        <v>1820</v>
      </c>
      <c r="G248" s="19" t="s">
        <v>555</v>
      </c>
      <c r="H248" s="18" t="s">
        <v>459</v>
      </c>
      <c r="I248" s="18" t="s">
        <v>268</v>
      </c>
      <c r="J248" s="17">
        <v>40000</v>
      </c>
      <c r="K248" s="64"/>
      <c r="L248" s="64"/>
      <c r="M248" s="35" t="s">
        <v>137</v>
      </c>
      <c r="N248" s="19"/>
      <c r="O248" s="19" t="s">
        <v>2723</v>
      </c>
      <c r="P248" s="47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9"/>
      <c r="AE248" s="20" t="s">
        <v>2726</v>
      </c>
      <c r="AF248" s="19" t="s">
        <v>3475</v>
      </c>
      <c r="AG248" s="19" t="s">
        <v>2456</v>
      </c>
      <c r="AH248" s="20" t="s">
        <v>1270</v>
      </c>
      <c r="AI248" s="19" t="s">
        <v>1570</v>
      </c>
      <c r="AJ248" s="17">
        <v>40000</v>
      </c>
      <c r="AK248" s="16"/>
      <c r="AL248" s="16">
        <f t="shared" si="8"/>
        <v>0</v>
      </c>
      <c r="AM248" s="47"/>
      <c r="AN248" s="47"/>
      <c r="AO248" s="47">
        <v>242257</v>
      </c>
      <c r="AP248" s="47">
        <v>242257</v>
      </c>
      <c r="AQ248" s="47">
        <v>242257</v>
      </c>
      <c r="AR248" s="17">
        <v>40000</v>
      </c>
      <c r="AS248" s="141" t="e">
        <f t="shared" si="9"/>
        <v>#VALUE!</v>
      </c>
      <c r="AT248" s="19"/>
    </row>
    <row r="249" spans="1:46" s="23" customFormat="1" ht="72" x14ac:dyDescent="0.2">
      <c r="A249" s="19" t="s">
        <v>42</v>
      </c>
      <c r="B249" s="19" t="s">
        <v>277</v>
      </c>
      <c r="C249" s="19" t="s">
        <v>276</v>
      </c>
      <c r="D249" s="19" t="s">
        <v>11</v>
      </c>
      <c r="E249" s="19" t="s">
        <v>454</v>
      </c>
      <c r="F249" s="28" t="s">
        <v>1821</v>
      </c>
      <c r="G249" s="19" t="s">
        <v>556</v>
      </c>
      <c r="H249" s="18" t="s">
        <v>270</v>
      </c>
      <c r="I249" s="18" t="s">
        <v>274</v>
      </c>
      <c r="J249" s="17">
        <v>50000</v>
      </c>
      <c r="K249" s="64"/>
      <c r="L249" s="64"/>
      <c r="M249" s="35" t="s">
        <v>137</v>
      </c>
      <c r="N249" s="19"/>
      <c r="O249" s="19"/>
      <c r="P249" s="19"/>
      <c r="Q249" s="19"/>
      <c r="R249" s="19"/>
      <c r="S249" s="19"/>
      <c r="T249" s="19"/>
      <c r="U249" s="19"/>
      <c r="V249" s="19"/>
      <c r="W249" s="17">
        <v>50000</v>
      </c>
      <c r="X249" s="18">
        <v>1</v>
      </c>
      <c r="Y249" s="46"/>
      <c r="Z249" s="19"/>
      <c r="AA249" s="19"/>
      <c r="AB249" s="19"/>
      <c r="AC249" s="19"/>
      <c r="AD249" s="19"/>
      <c r="AE249" s="20" t="s">
        <v>1274</v>
      </c>
      <c r="AF249" s="20" t="s">
        <v>1571</v>
      </c>
      <c r="AG249" s="19" t="s">
        <v>3467</v>
      </c>
      <c r="AH249" s="20" t="s">
        <v>1274</v>
      </c>
      <c r="AI249" s="19" t="s">
        <v>1569</v>
      </c>
      <c r="AJ249" s="16"/>
      <c r="AK249" s="16"/>
      <c r="AL249" s="16">
        <f t="shared" si="8"/>
        <v>50000</v>
      </c>
      <c r="AM249" s="47">
        <v>242247</v>
      </c>
      <c r="AN249" s="47">
        <v>242247</v>
      </c>
      <c r="AO249" s="47">
        <v>242277</v>
      </c>
      <c r="AP249" s="47">
        <v>242277</v>
      </c>
      <c r="AQ249" s="47">
        <v>242282</v>
      </c>
      <c r="AR249" s="17">
        <v>50000</v>
      </c>
      <c r="AS249" s="141"/>
      <c r="AT249" s="19"/>
    </row>
    <row r="250" spans="1:46" s="23" customFormat="1" ht="90" hidden="1" x14ac:dyDescent="0.2">
      <c r="A250" s="19" t="s">
        <v>42</v>
      </c>
      <c r="B250" s="19" t="s">
        <v>277</v>
      </c>
      <c r="C250" s="19" t="s">
        <v>276</v>
      </c>
      <c r="D250" s="19" t="s">
        <v>21</v>
      </c>
      <c r="E250" s="19" t="s">
        <v>454</v>
      </c>
      <c r="F250" s="28" t="s">
        <v>1822</v>
      </c>
      <c r="G250" s="19" t="s">
        <v>557</v>
      </c>
      <c r="H250" s="18" t="s">
        <v>270</v>
      </c>
      <c r="I250" s="18" t="s">
        <v>271</v>
      </c>
      <c r="J250" s="17">
        <v>10200</v>
      </c>
      <c r="K250" s="64"/>
      <c r="L250" s="64"/>
      <c r="M250" s="35" t="s">
        <v>137</v>
      </c>
      <c r="N250" s="19"/>
      <c r="O250" s="19" t="s">
        <v>2730</v>
      </c>
      <c r="P250" s="47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v>10200</v>
      </c>
      <c r="AE250" s="20" t="s">
        <v>2729</v>
      </c>
      <c r="AF250" s="19" t="s">
        <v>2457</v>
      </c>
      <c r="AG250" s="19" t="s">
        <v>2457</v>
      </c>
      <c r="AH250" s="20" t="s">
        <v>1276</v>
      </c>
      <c r="AI250" s="19" t="s">
        <v>1570</v>
      </c>
      <c r="AJ250" s="16"/>
      <c r="AK250" s="17">
        <v>10200</v>
      </c>
      <c r="AL250" s="16">
        <f t="shared" si="8"/>
        <v>0</v>
      </c>
      <c r="AM250" s="47"/>
      <c r="AN250" s="47"/>
      <c r="AO250" s="47"/>
      <c r="AP250" s="47"/>
      <c r="AQ250" s="47"/>
      <c r="AR250" s="17"/>
      <c r="AS250" s="141" t="e">
        <f t="shared" si="9"/>
        <v>#VALUE!</v>
      </c>
      <c r="AT250" s="19"/>
    </row>
    <row r="251" spans="1:46" s="23" customFormat="1" ht="90" hidden="1" x14ac:dyDescent="0.2">
      <c r="A251" s="19" t="s">
        <v>42</v>
      </c>
      <c r="B251" s="19" t="s">
        <v>277</v>
      </c>
      <c r="C251" s="19" t="s">
        <v>276</v>
      </c>
      <c r="D251" s="19" t="s">
        <v>21</v>
      </c>
      <c r="E251" s="19" t="s">
        <v>454</v>
      </c>
      <c r="F251" s="28" t="s">
        <v>1823</v>
      </c>
      <c r="G251" s="19" t="s">
        <v>558</v>
      </c>
      <c r="H251" s="18" t="s">
        <v>270</v>
      </c>
      <c r="I251" s="18" t="s">
        <v>274</v>
      </c>
      <c r="J251" s="17">
        <v>7000</v>
      </c>
      <c r="K251" s="64"/>
      <c r="L251" s="64"/>
      <c r="M251" s="35" t="s">
        <v>137</v>
      </c>
      <c r="N251" s="19"/>
      <c r="O251" s="19" t="s">
        <v>2734</v>
      </c>
      <c r="P251" s="47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v>7000</v>
      </c>
      <c r="AE251" s="20" t="s">
        <v>2729</v>
      </c>
      <c r="AF251" s="19" t="s">
        <v>2457</v>
      </c>
      <c r="AG251" s="19" t="s">
        <v>2457</v>
      </c>
      <c r="AH251" s="20" t="s">
        <v>1270</v>
      </c>
      <c r="AI251" s="19" t="s">
        <v>1570</v>
      </c>
      <c r="AJ251" s="16"/>
      <c r="AK251" s="17">
        <v>7000</v>
      </c>
      <c r="AL251" s="16">
        <f t="shared" si="8"/>
        <v>0</v>
      </c>
      <c r="AM251" s="47"/>
      <c r="AN251" s="47"/>
      <c r="AO251" s="47"/>
      <c r="AP251" s="47"/>
      <c r="AQ251" s="47"/>
      <c r="AR251" s="17"/>
      <c r="AS251" s="141" t="e">
        <f t="shared" si="9"/>
        <v>#VALUE!</v>
      </c>
      <c r="AT251" s="19"/>
    </row>
    <row r="252" spans="1:46" s="23" customFormat="1" ht="72" x14ac:dyDescent="0.2">
      <c r="A252" s="19" t="s">
        <v>42</v>
      </c>
      <c r="B252" s="19" t="s">
        <v>277</v>
      </c>
      <c r="C252" s="19" t="s">
        <v>276</v>
      </c>
      <c r="D252" s="19" t="s">
        <v>13</v>
      </c>
      <c r="E252" s="19" t="s">
        <v>454</v>
      </c>
      <c r="F252" s="28" t="s">
        <v>1824</v>
      </c>
      <c r="G252" s="19" t="s">
        <v>559</v>
      </c>
      <c r="H252" s="18" t="s">
        <v>270</v>
      </c>
      <c r="I252" s="18" t="s">
        <v>271</v>
      </c>
      <c r="J252" s="17">
        <v>1600000</v>
      </c>
      <c r="K252" s="35" t="s">
        <v>137</v>
      </c>
      <c r="L252" s="64"/>
      <c r="M252" s="64"/>
      <c r="N252" s="19"/>
      <c r="O252" s="19"/>
      <c r="P252" s="19"/>
      <c r="Q252" s="52" t="s">
        <v>2737</v>
      </c>
      <c r="R252" s="19" t="s">
        <v>1279</v>
      </c>
      <c r="S252" s="19" t="s">
        <v>72</v>
      </c>
      <c r="T252" s="19"/>
      <c r="U252" s="19"/>
      <c r="V252" s="19"/>
      <c r="W252" s="19"/>
      <c r="X252" s="18">
        <v>1</v>
      </c>
      <c r="Y252" s="46"/>
      <c r="Z252" s="19"/>
      <c r="AA252" s="19"/>
      <c r="AB252" s="19"/>
      <c r="AC252" s="19"/>
      <c r="AD252" s="19"/>
      <c r="AE252" s="20" t="s">
        <v>2738</v>
      </c>
      <c r="AF252" s="20" t="s">
        <v>3479</v>
      </c>
      <c r="AG252" s="19" t="s">
        <v>3467</v>
      </c>
      <c r="AH252" s="20" t="s">
        <v>1277</v>
      </c>
      <c r="AI252" s="19" t="s">
        <v>1571</v>
      </c>
      <c r="AJ252" s="16"/>
      <c r="AK252" s="16"/>
      <c r="AL252" s="16">
        <f t="shared" si="8"/>
        <v>1600000</v>
      </c>
      <c r="AM252" s="47">
        <v>242250</v>
      </c>
      <c r="AN252" s="47">
        <v>242250</v>
      </c>
      <c r="AO252" s="47">
        <v>242281</v>
      </c>
      <c r="AP252" s="47">
        <v>242281</v>
      </c>
      <c r="AQ252" s="47">
        <v>242284</v>
      </c>
      <c r="AR252" s="17"/>
      <c r="AS252" s="141"/>
      <c r="AT252" s="19"/>
    </row>
    <row r="253" spans="1:46" s="23" customFormat="1" ht="90" hidden="1" x14ac:dyDescent="0.2">
      <c r="A253" s="19" t="s">
        <v>42</v>
      </c>
      <c r="B253" s="19" t="s">
        <v>277</v>
      </c>
      <c r="C253" s="19" t="s">
        <v>276</v>
      </c>
      <c r="D253" s="19" t="s">
        <v>13</v>
      </c>
      <c r="E253" s="19" t="s">
        <v>454</v>
      </c>
      <c r="F253" s="28" t="s">
        <v>1825</v>
      </c>
      <c r="G253" s="19" t="s">
        <v>560</v>
      </c>
      <c r="H253" s="18" t="s">
        <v>269</v>
      </c>
      <c r="I253" s="18" t="s">
        <v>281</v>
      </c>
      <c r="J253" s="17">
        <v>43600</v>
      </c>
      <c r="K253" s="65"/>
      <c r="L253" s="64"/>
      <c r="M253" s="35" t="s">
        <v>137</v>
      </c>
      <c r="N253" s="19"/>
      <c r="O253" s="19" t="s">
        <v>2739</v>
      </c>
      <c r="P253" s="47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v>43600</v>
      </c>
      <c r="AE253" s="20" t="s">
        <v>2729</v>
      </c>
      <c r="AF253" s="19" t="s">
        <v>2457</v>
      </c>
      <c r="AG253" s="19" t="s">
        <v>2457</v>
      </c>
      <c r="AH253" s="20" t="s">
        <v>1280</v>
      </c>
      <c r="AI253" s="19" t="s">
        <v>1570</v>
      </c>
      <c r="AJ253" s="16"/>
      <c r="AK253" s="17">
        <v>43600</v>
      </c>
      <c r="AL253" s="16">
        <f t="shared" si="8"/>
        <v>0</v>
      </c>
      <c r="AM253" s="47"/>
      <c r="AN253" s="47"/>
      <c r="AO253" s="47"/>
      <c r="AP253" s="47"/>
      <c r="AQ253" s="47"/>
      <c r="AR253" s="17"/>
      <c r="AS253" s="141" t="e">
        <f t="shared" si="9"/>
        <v>#VALUE!</v>
      </c>
      <c r="AT253" s="19"/>
    </row>
    <row r="254" spans="1:46" s="23" customFormat="1" ht="72" x14ac:dyDescent="0.2">
      <c r="A254" s="19" t="s">
        <v>42</v>
      </c>
      <c r="B254" s="19" t="s">
        <v>277</v>
      </c>
      <c r="C254" s="19" t="s">
        <v>276</v>
      </c>
      <c r="D254" s="19" t="s">
        <v>13</v>
      </c>
      <c r="E254" s="19" t="s">
        <v>454</v>
      </c>
      <c r="F254" s="28" t="s">
        <v>1826</v>
      </c>
      <c r="G254" s="19" t="s">
        <v>561</v>
      </c>
      <c r="H254" s="18" t="s">
        <v>269</v>
      </c>
      <c r="I254" s="18" t="s">
        <v>421</v>
      </c>
      <c r="J254" s="17">
        <v>100000</v>
      </c>
      <c r="K254" s="35" t="s">
        <v>137</v>
      </c>
      <c r="L254" s="64"/>
      <c r="M254" s="64"/>
      <c r="N254" s="19"/>
      <c r="O254" s="19"/>
      <c r="P254" s="19"/>
      <c r="Q254" s="52" t="s">
        <v>2737</v>
      </c>
      <c r="R254" s="19" t="s">
        <v>1279</v>
      </c>
      <c r="S254" s="19" t="s">
        <v>72</v>
      </c>
      <c r="T254" s="19"/>
      <c r="U254" s="19"/>
      <c r="V254" s="19"/>
      <c r="W254" s="19"/>
      <c r="X254" s="18">
        <v>1</v>
      </c>
      <c r="Y254" s="46"/>
      <c r="Z254" s="19"/>
      <c r="AA254" s="19"/>
      <c r="AB254" s="19"/>
      <c r="AC254" s="19"/>
      <c r="AD254" s="19"/>
      <c r="AE254" s="20" t="s">
        <v>2738</v>
      </c>
      <c r="AF254" s="20" t="s">
        <v>3479</v>
      </c>
      <c r="AG254" s="19" t="s">
        <v>3467</v>
      </c>
      <c r="AH254" s="20" t="s">
        <v>1277</v>
      </c>
      <c r="AI254" s="19" t="s">
        <v>1571</v>
      </c>
      <c r="AJ254" s="16"/>
      <c r="AK254" s="16"/>
      <c r="AL254" s="16">
        <f t="shared" si="8"/>
        <v>100000</v>
      </c>
      <c r="AM254" s="47">
        <v>242250</v>
      </c>
      <c r="AN254" s="47">
        <v>242250</v>
      </c>
      <c r="AO254" s="47">
        <v>242281</v>
      </c>
      <c r="AP254" s="47">
        <v>242281</v>
      </c>
      <c r="AQ254" s="47">
        <v>242284</v>
      </c>
      <c r="AR254" s="17"/>
      <c r="AS254" s="141"/>
      <c r="AT254" s="19"/>
    </row>
    <row r="255" spans="1:46" s="23" customFormat="1" ht="72" x14ac:dyDescent="0.2">
      <c r="A255" s="19" t="s">
        <v>42</v>
      </c>
      <c r="B255" s="19" t="s">
        <v>277</v>
      </c>
      <c r="C255" s="19" t="s">
        <v>276</v>
      </c>
      <c r="D255" s="19" t="s">
        <v>13</v>
      </c>
      <c r="E255" s="19" t="s">
        <v>454</v>
      </c>
      <c r="F255" s="28" t="s">
        <v>1827</v>
      </c>
      <c r="G255" s="19" t="s">
        <v>562</v>
      </c>
      <c r="H255" s="18" t="s">
        <v>319</v>
      </c>
      <c r="I255" s="18" t="s">
        <v>274</v>
      </c>
      <c r="J255" s="17">
        <v>180000</v>
      </c>
      <c r="K255" s="35" t="s">
        <v>137</v>
      </c>
      <c r="L255" s="64"/>
      <c r="M255" s="64"/>
      <c r="N255" s="19"/>
      <c r="O255" s="19"/>
      <c r="P255" s="19"/>
      <c r="Q255" s="52" t="s">
        <v>2737</v>
      </c>
      <c r="R255" s="19" t="s">
        <v>1279</v>
      </c>
      <c r="S255" s="19" t="s">
        <v>72</v>
      </c>
      <c r="T255" s="19"/>
      <c r="U255" s="19"/>
      <c r="V255" s="19"/>
      <c r="W255" s="19"/>
      <c r="X255" s="18">
        <v>1</v>
      </c>
      <c r="Y255" s="46"/>
      <c r="Z255" s="19"/>
      <c r="AA255" s="19"/>
      <c r="AB255" s="19"/>
      <c r="AC255" s="19"/>
      <c r="AD255" s="19"/>
      <c r="AE255" s="20" t="s">
        <v>2738</v>
      </c>
      <c r="AF255" s="20" t="s">
        <v>3479</v>
      </c>
      <c r="AG255" s="19" t="s">
        <v>3467</v>
      </c>
      <c r="AH255" s="20" t="s">
        <v>1277</v>
      </c>
      <c r="AI255" s="19" t="s">
        <v>1571</v>
      </c>
      <c r="AJ255" s="16"/>
      <c r="AK255" s="16"/>
      <c r="AL255" s="16">
        <f t="shared" si="8"/>
        <v>180000</v>
      </c>
      <c r="AM255" s="47">
        <v>242250</v>
      </c>
      <c r="AN255" s="47">
        <v>242250</v>
      </c>
      <c r="AO255" s="47">
        <v>242281</v>
      </c>
      <c r="AP255" s="47">
        <v>242281</v>
      </c>
      <c r="AQ255" s="47">
        <v>242284</v>
      </c>
      <c r="AR255" s="17"/>
      <c r="AS255" s="141"/>
      <c r="AT255" s="19"/>
    </row>
    <row r="256" spans="1:46" s="23" customFormat="1" ht="72" hidden="1" x14ac:dyDescent="0.2">
      <c r="A256" s="19" t="s">
        <v>42</v>
      </c>
      <c r="B256" s="19" t="s">
        <v>277</v>
      </c>
      <c r="C256" s="19" t="s">
        <v>276</v>
      </c>
      <c r="D256" s="19" t="s">
        <v>18</v>
      </c>
      <c r="E256" s="19" t="s">
        <v>454</v>
      </c>
      <c r="F256" s="28" t="s">
        <v>1828</v>
      </c>
      <c r="G256" s="19" t="s">
        <v>563</v>
      </c>
      <c r="H256" s="18" t="s">
        <v>272</v>
      </c>
      <c r="I256" s="18" t="s">
        <v>274</v>
      </c>
      <c r="J256" s="17">
        <v>225000</v>
      </c>
      <c r="K256" s="35" t="s">
        <v>137</v>
      </c>
      <c r="L256" s="64"/>
      <c r="M256" s="64"/>
      <c r="N256" s="19"/>
      <c r="O256" s="19"/>
      <c r="P256" s="19"/>
      <c r="Q256" s="19" t="s">
        <v>2737</v>
      </c>
      <c r="R256" s="19" t="s">
        <v>1279</v>
      </c>
      <c r="S256" s="19" t="s">
        <v>72</v>
      </c>
      <c r="T256" s="144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9"/>
      <c r="AC256" s="19"/>
      <c r="AD256" s="19"/>
      <c r="AE256" s="20" t="s">
        <v>2744</v>
      </c>
      <c r="AF256" s="20" t="s">
        <v>3472</v>
      </c>
      <c r="AG256" s="20" t="s">
        <v>2456</v>
      </c>
      <c r="AH256" s="20" t="s">
        <v>1277</v>
      </c>
      <c r="AI256" s="19" t="s">
        <v>1571</v>
      </c>
      <c r="AJ256" s="16">
        <v>223500</v>
      </c>
      <c r="AK256" s="16"/>
      <c r="AL256" s="16">
        <f t="shared" si="8"/>
        <v>1500</v>
      </c>
      <c r="AM256" s="47">
        <v>242240</v>
      </c>
      <c r="AN256" s="47">
        <v>242240</v>
      </c>
      <c r="AO256" s="47">
        <v>242299</v>
      </c>
      <c r="AP256" s="47">
        <v>242299</v>
      </c>
      <c r="AQ256" s="47">
        <v>242302</v>
      </c>
      <c r="AR256" s="17">
        <v>223500</v>
      </c>
      <c r="AS256" s="141">
        <f t="shared" ref="AS256:AS266" si="10">M256-AC256</f>
        <v>0</v>
      </c>
      <c r="AT256" s="19"/>
    </row>
    <row r="257" spans="1:46" s="23" customFormat="1" ht="72" hidden="1" x14ac:dyDescent="0.2">
      <c r="A257" s="19" t="s">
        <v>42</v>
      </c>
      <c r="B257" s="19" t="s">
        <v>277</v>
      </c>
      <c r="C257" s="19" t="s">
        <v>276</v>
      </c>
      <c r="D257" s="19" t="s">
        <v>18</v>
      </c>
      <c r="E257" s="19" t="s">
        <v>454</v>
      </c>
      <c r="F257" s="28" t="s">
        <v>1829</v>
      </c>
      <c r="G257" s="19" t="s">
        <v>564</v>
      </c>
      <c r="H257" s="18" t="s">
        <v>270</v>
      </c>
      <c r="I257" s="18" t="s">
        <v>268</v>
      </c>
      <c r="J257" s="17">
        <v>40000</v>
      </c>
      <c r="K257" s="35" t="s">
        <v>137</v>
      </c>
      <c r="L257" s="64"/>
      <c r="M257" s="64"/>
      <c r="N257" s="19"/>
      <c r="O257" s="19"/>
      <c r="P257" s="19"/>
      <c r="Q257" s="19" t="s">
        <v>2737</v>
      </c>
      <c r="R257" s="19" t="s">
        <v>1279</v>
      </c>
      <c r="S257" s="19" t="s">
        <v>72</v>
      </c>
      <c r="T257" s="145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9"/>
      <c r="AC257" s="19"/>
      <c r="AD257" s="19"/>
      <c r="AE257" s="20" t="s">
        <v>2744</v>
      </c>
      <c r="AF257" s="20" t="s">
        <v>3472</v>
      </c>
      <c r="AG257" s="20" t="s">
        <v>2456</v>
      </c>
      <c r="AH257" s="20" t="s">
        <v>1277</v>
      </c>
      <c r="AI257" s="19" t="s">
        <v>1571</v>
      </c>
      <c r="AJ257" s="16">
        <v>39500</v>
      </c>
      <c r="AK257" s="16"/>
      <c r="AL257" s="16">
        <f t="shared" si="8"/>
        <v>500</v>
      </c>
      <c r="AM257" s="47">
        <v>242240</v>
      </c>
      <c r="AN257" s="47">
        <v>242240</v>
      </c>
      <c r="AO257" s="47">
        <v>242299</v>
      </c>
      <c r="AP257" s="47">
        <v>242299</v>
      </c>
      <c r="AQ257" s="47">
        <v>242302</v>
      </c>
      <c r="AR257" s="17">
        <v>39500</v>
      </c>
      <c r="AS257" s="141">
        <f t="shared" si="10"/>
        <v>0</v>
      </c>
      <c r="AT257" s="19"/>
    </row>
    <row r="258" spans="1:46" s="23" customFormat="1" ht="72" hidden="1" x14ac:dyDescent="0.2">
      <c r="A258" s="19" t="s">
        <v>42</v>
      </c>
      <c r="B258" s="19" t="s">
        <v>277</v>
      </c>
      <c r="C258" s="19" t="s">
        <v>276</v>
      </c>
      <c r="D258" s="19" t="s">
        <v>18</v>
      </c>
      <c r="E258" s="19" t="s">
        <v>454</v>
      </c>
      <c r="F258" s="28" t="s">
        <v>1830</v>
      </c>
      <c r="G258" s="19" t="s">
        <v>565</v>
      </c>
      <c r="H258" s="18" t="s">
        <v>270</v>
      </c>
      <c r="I258" s="18" t="s">
        <v>268</v>
      </c>
      <c r="J258" s="17">
        <v>35000</v>
      </c>
      <c r="K258" s="35" t="s">
        <v>137</v>
      </c>
      <c r="L258" s="64"/>
      <c r="M258" s="64"/>
      <c r="N258" s="19"/>
      <c r="O258" s="19"/>
      <c r="P258" s="19"/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9"/>
      <c r="AC258" s="19"/>
      <c r="AD258" s="19"/>
      <c r="AE258" s="20" t="s">
        <v>2744</v>
      </c>
      <c r="AF258" s="20" t="s">
        <v>3472</v>
      </c>
      <c r="AG258" s="20" t="s">
        <v>2456</v>
      </c>
      <c r="AH258" s="20" t="s">
        <v>1277</v>
      </c>
      <c r="AI258" s="19" t="s">
        <v>1571</v>
      </c>
      <c r="AJ258" s="17">
        <v>35000</v>
      </c>
      <c r="AK258" s="16"/>
      <c r="AL258" s="16">
        <f t="shared" si="8"/>
        <v>0</v>
      </c>
      <c r="AM258" s="47">
        <v>242240</v>
      </c>
      <c r="AN258" s="47">
        <v>242240</v>
      </c>
      <c r="AO258" s="47">
        <v>242299</v>
      </c>
      <c r="AP258" s="47">
        <v>242299</v>
      </c>
      <c r="AQ258" s="47">
        <v>242302</v>
      </c>
      <c r="AR258" s="17">
        <v>35000</v>
      </c>
      <c r="AS258" s="141">
        <f t="shared" si="10"/>
        <v>0</v>
      </c>
      <c r="AT258" s="19"/>
    </row>
    <row r="259" spans="1:46" s="23" customFormat="1" ht="72" hidden="1" x14ac:dyDescent="0.2">
      <c r="A259" s="19" t="s">
        <v>42</v>
      </c>
      <c r="B259" s="19" t="s">
        <v>277</v>
      </c>
      <c r="C259" s="19" t="s">
        <v>276</v>
      </c>
      <c r="D259" s="19" t="s">
        <v>18</v>
      </c>
      <c r="E259" s="19" t="s">
        <v>454</v>
      </c>
      <c r="F259" s="28" t="s">
        <v>1831</v>
      </c>
      <c r="G259" s="19" t="s">
        <v>566</v>
      </c>
      <c r="H259" s="18" t="s">
        <v>269</v>
      </c>
      <c r="I259" s="18" t="s">
        <v>271</v>
      </c>
      <c r="J259" s="17">
        <v>100000</v>
      </c>
      <c r="K259" s="35" t="s">
        <v>137</v>
      </c>
      <c r="L259" s="64"/>
      <c r="M259" s="64"/>
      <c r="N259" s="19"/>
      <c r="O259" s="19"/>
      <c r="P259" s="19"/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9"/>
      <c r="AC259" s="19"/>
      <c r="AD259" s="19"/>
      <c r="AE259" s="20" t="s">
        <v>2744</v>
      </c>
      <c r="AF259" s="20" t="s">
        <v>3472</v>
      </c>
      <c r="AG259" s="20" t="s">
        <v>2456</v>
      </c>
      <c r="AH259" s="20" t="s">
        <v>1277</v>
      </c>
      <c r="AI259" s="19" t="s">
        <v>1571</v>
      </c>
      <c r="AJ259" s="17">
        <v>100000</v>
      </c>
      <c r="AK259" s="16"/>
      <c r="AL259" s="16">
        <f t="shared" ref="AL259:AL322" si="11">J259-AJ259-AK259</f>
        <v>0</v>
      </c>
      <c r="AM259" s="47">
        <v>242240</v>
      </c>
      <c r="AN259" s="47">
        <v>242240</v>
      </c>
      <c r="AO259" s="47">
        <v>242299</v>
      </c>
      <c r="AP259" s="47">
        <v>242299</v>
      </c>
      <c r="AQ259" s="47">
        <v>242302</v>
      </c>
      <c r="AR259" s="17">
        <v>100000</v>
      </c>
      <c r="AS259" s="141">
        <f t="shared" si="10"/>
        <v>0</v>
      </c>
      <c r="AT259" s="19"/>
    </row>
    <row r="260" spans="1:46" s="23" customFormat="1" ht="72" hidden="1" x14ac:dyDescent="0.2">
      <c r="A260" s="19" t="s">
        <v>42</v>
      </c>
      <c r="B260" s="19" t="s">
        <v>277</v>
      </c>
      <c r="C260" s="19" t="s">
        <v>276</v>
      </c>
      <c r="D260" s="19" t="s">
        <v>18</v>
      </c>
      <c r="E260" s="19" t="s">
        <v>454</v>
      </c>
      <c r="F260" s="28" t="s">
        <v>1832</v>
      </c>
      <c r="G260" s="19" t="s">
        <v>567</v>
      </c>
      <c r="H260" s="18" t="s">
        <v>269</v>
      </c>
      <c r="I260" s="18" t="s">
        <v>275</v>
      </c>
      <c r="J260" s="17">
        <v>250000</v>
      </c>
      <c r="K260" s="35" t="s">
        <v>137</v>
      </c>
      <c r="L260" s="64"/>
      <c r="M260" s="64"/>
      <c r="N260" s="19"/>
      <c r="O260" s="19"/>
      <c r="P260" s="19"/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9"/>
      <c r="AC260" s="19"/>
      <c r="AD260" s="19"/>
      <c r="AE260" s="20" t="s">
        <v>2744</v>
      </c>
      <c r="AF260" s="20" t="s">
        <v>3472</v>
      </c>
      <c r="AG260" s="20" t="s">
        <v>2456</v>
      </c>
      <c r="AH260" s="20" t="s">
        <v>1277</v>
      </c>
      <c r="AI260" s="19" t="s">
        <v>1571</v>
      </c>
      <c r="AJ260" s="17">
        <v>250000</v>
      </c>
      <c r="AK260" s="16"/>
      <c r="AL260" s="16">
        <f t="shared" si="11"/>
        <v>0</v>
      </c>
      <c r="AM260" s="47">
        <v>242240</v>
      </c>
      <c r="AN260" s="47">
        <v>242240</v>
      </c>
      <c r="AO260" s="47">
        <v>242299</v>
      </c>
      <c r="AP260" s="47">
        <v>242299</v>
      </c>
      <c r="AQ260" s="47">
        <v>242302</v>
      </c>
      <c r="AR260" s="17">
        <v>250000</v>
      </c>
      <c r="AS260" s="141">
        <f t="shared" si="10"/>
        <v>0</v>
      </c>
      <c r="AT260" s="19"/>
    </row>
    <row r="261" spans="1:46" s="23" customFormat="1" ht="72" hidden="1" x14ac:dyDescent="0.2">
      <c r="A261" s="19" t="s">
        <v>42</v>
      </c>
      <c r="B261" s="19" t="s">
        <v>277</v>
      </c>
      <c r="C261" s="19" t="s">
        <v>276</v>
      </c>
      <c r="D261" s="19" t="s">
        <v>18</v>
      </c>
      <c r="E261" s="19" t="s">
        <v>454</v>
      </c>
      <c r="F261" s="28" t="s">
        <v>1833</v>
      </c>
      <c r="G261" s="19" t="s">
        <v>568</v>
      </c>
      <c r="H261" s="18" t="s">
        <v>270</v>
      </c>
      <c r="I261" s="18" t="s">
        <v>268</v>
      </c>
      <c r="J261" s="17">
        <v>60000</v>
      </c>
      <c r="K261" s="35" t="s">
        <v>137</v>
      </c>
      <c r="L261" s="64"/>
      <c r="M261" s="64"/>
      <c r="N261" s="19"/>
      <c r="O261" s="19"/>
      <c r="P261" s="19"/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9"/>
      <c r="AC261" s="19"/>
      <c r="AD261" s="19"/>
      <c r="AE261" s="20" t="s">
        <v>2744</v>
      </c>
      <c r="AF261" s="20" t="s">
        <v>3472</v>
      </c>
      <c r="AG261" s="20" t="s">
        <v>2456</v>
      </c>
      <c r="AH261" s="20" t="s">
        <v>1277</v>
      </c>
      <c r="AI261" s="19" t="s">
        <v>1571</v>
      </c>
      <c r="AJ261" s="17">
        <v>60000</v>
      </c>
      <c r="AK261" s="16"/>
      <c r="AL261" s="16">
        <f t="shared" si="11"/>
        <v>0</v>
      </c>
      <c r="AM261" s="47">
        <v>242240</v>
      </c>
      <c r="AN261" s="47">
        <v>242240</v>
      </c>
      <c r="AO261" s="47">
        <v>242299</v>
      </c>
      <c r="AP261" s="47">
        <v>242299</v>
      </c>
      <c r="AQ261" s="47">
        <v>242302</v>
      </c>
      <c r="AR261" s="17">
        <v>60000</v>
      </c>
      <c r="AS261" s="141">
        <f t="shared" si="10"/>
        <v>0</v>
      </c>
      <c r="AT261" s="19"/>
    </row>
    <row r="262" spans="1:46" s="23" customFormat="1" ht="72" hidden="1" x14ac:dyDescent="0.2">
      <c r="A262" s="19" t="s">
        <v>42</v>
      </c>
      <c r="B262" s="19" t="s">
        <v>277</v>
      </c>
      <c r="C262" s="19" t="s">
        <v>276</v>
      </c>
      <c r="D262" s="19" t="s">
        <v>18</v>
      </c>
      <c r="E262" s="19" t="s">
        <v>454</v>
      </c>
      <c r="F262" s="28" t="s">
        <v>1834</v>
      </c>
      <c r="G262" s="19" t="s">
        <v>569</v>
      </c>
      <c r="H262" s="18" t="s">
        <v>269</v>
      </c>
      <c r="I262" s="18" t="s">
        <v>268</v>
      </c>
      <c r="J262" s="17">
        <v>240000</v>
      </c>
      <c r="K262" s="35" t="s">
        <v>137</v>
      </c>
      <c r="L262" s="64"/>
      <c r="M262" s="64"/>
      <c r="N262" s="19"/>
      <c r="O262" s="19"/>
      <c r="P262" s="19"/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9"/>
      <c r="AC262" s="19"/>
      <c r="AD262" s="19"/>
      <c r="AE262" s="20" t="s">
        <v>2744</v>
      </c>
      <c r="AF262" s="20" t="s">
        <v>3472</v>
      </c>
      <c r="AG262" s="20" t="s">
        <v>2456</v>
      </c>
      <c r="AH262" s="20" t="s">
        <v>1277</v>
      </c>
      <c r="AI262" s="19" t="s">
        <v>1571</v>
      </c>
      <c r="AJ262" s="16">
        <v>239000</v>
      </c>
      <c r="AK262" s="16"/>
      <c r="AL262" s="16">
        <f t="shared" si="11"/>
        <v>1000</v>
      </c>
      <c r="AM262" s="47">
        <v>242240</v>
      </c>
      <c r="AN262" s="47">
        <v>242240</v>
      </c>
      <c r="AO262" s="47">
        <v>242299</v>
      </c>
      <c r="AP262" s="47">
        <v>242299</v>
      </c>
      <c r="AQ262" s="47">
        <v>242302</v>
      </c>
      <c r="AR262" s="17">
        <v>239000</v>
      </c>
      <c r="AS262" s="141">
        <f t="shared" si="10"/>
        <v>0</v>
      </c>
      <c r="AT262" s="19"/>
    </row>
    <row r="263" spans="1:46" s="23" customFormat="1" ht="72" hidden="1" x14ac:dyDescent="0.2">
      <c r="A263" s="19" t="s">
        <v>42</v>
      </c>
      <c r="B263" s="19" t="s">
        <v>277</v>
      </c>
      <c r="C263" s="19" t="s">
        <v>276</v>
      </c>
      <c r="D263" s="19" t="s">
        <v>18</v>
      </c>
      <c r="E263" s="19" t="s">
        <v>454</v>
      </c>
      <c r="F263" s="28" t="s">
        <v>1835</v>
      </c>
      <c r="G263" s="19" t="s">
        <v>570</v>
      </c>
      <c r="H263" s="18" t="s">
        <v>272</v>
      </c>
      <c r="I263" s="18" t="s">
        <v>271</v>
      </c>
      <c r="J263" s="17">
        <v>450000</v>
      </c>
      <c r="K263" s="35" t="s">
        <v>137</v>
      </c>
      <c r="L263" s="64"/>
      <c r="M263" s="64"/>
      <c r="N263" s="19"/>
      <c r="O263" s="19"/>
      <c r="P263" s="19"/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9"/>
      <c r="AC263" s="19"/>
      <c r="AD263" s="19"/>
      <c r="AE263" s="20" t="s">
        <v>2744</v>
      </c>
      <c r="AF263" s="20" t="s">
        <v>3472</v>
      </c>
      <c r="AG263" s="20" t="s">
        <v>2456</v>
      </c>
      <c r="AH263" s="20" t="s">
        <v>1277</v>
      </c>
      <c r="AI263" s="19" t="s">
        <v>1571</v>
      </c>
      <c r="AJ263" s="17">
        <v>450000</v>
      </c>
      <c r="AK263" s="16"/>
      <c r="AL263" s="16">
        <f t="shared" si="11"/>
        <v>0</v>
      </c>
      <c r="AM263" s="47">
        <v>242240</v>
      </c>
      <c r="AN263" s="47">
        <v>242240</v>
      </c>
      <c r="AO263" s="47">
        <v>242299</v>
      </c>
      <c r="AP263" s="47">
        <v>242299</v>
      </c>
      <c r="AQ263" s="47">
        <v>242302</v>
      </c>
      <c r="AR263" s="17">
        <v>450000</v>
      </c>
      <c r="AS263" s="141">
        <f t="shared" si="10"/>
        <v>0</v>
      </c>
      <c r="AT263" s="19"/>
    </row>
    <row r="264" spans="1:46" s="23" customFormat="1" ht="72" hidden="1" x14ac:dyDescent="0.2">
      <c r="A264" s="19" t="s">
        <v>42</v>
      </c>
      <c r="B264" s="19" t="s">
        <v>277</v>
      </c>
      <c r="C264" s="19" t="s">
        <v>276</v>
      </c>
      <c r="D264" s="19" t="s">
        <v>18</v>
      </c>
      <c r="E264" s="19" t="s">
        <v>454</v>
      </c>
      <c r="F264" s="28" t="s">
        <v>1836</v>
      </c>
      <c r="G264" s="19" t="s">
        <v>571</v>
      </c>
      <c r="H264" s="18" t="s">
        <v>269</v>
      </c>
      <c r="I264" s="18" t="s">
        <v>268</v>
      </c>
      <c r="J264" s="17">
        <v>600000</v>
      </c>
      <c r="K264" s="35" t="s">
        <v>137</v>
      </c>
      <c r="L264" s="64"/>
      <c r="M264" s="64"/>
      <c r="N264" s="19"/>
      <c r="O264" s="19"/>
      <c r="P264" s="19"/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9"/>
      <c r="AC264" s="19"/>
      <c r="AD264" s="19"/>
      <c r="AE264" s="20" t="s">
        <v>2744</v>
      </c>
      <c r="AF264" s="20" t="s">
        <v>3472</v>
      </c>
      <c r="AG264" s="20" t="s">
        <v>2456</v>
      </c>
      <c r="AH264" s="20" t="s">
        <v>1277</v>
      </c>
      <c r="AI264" s="19" t="s">
        <v>1571</v>
      </c>
      <c r="AJ264" s="16">
        <v>599000</v>
      </c>
      <c r="AK264" s="16"/>
      <c r="AL264" s="16">
        <f t="shared" si="11"/>
        <v>1000</v>
      </c>
      <c r="AM264" s="47">
        <v>242240</v>
      </c>
      <c r="AN264" s="47">
        <v>242240</v>
      </c>
      <c r="AO264" s="47">
        <v>242299</v>
      </c>
      <c r="AP264" s="47">
        <v>242299</v>
      </c>
      <c r="AQ264" s="47">
        <v>242302</v>
      </c>
      <c r="AR264" s="17">
        <v>599000</v>
      </c>
      <c r="AS264" s="141">
        <f t="shared" si="10"/>
        <v>0</v>
      </c>
      <c r="AT264" s="19"/>
    </row>
    <row r="265" spans="1:46" s="23" customFormat="1" ht="72" hidden="1" x14ac:dyDescent="0.2">
      <c r="A265" s="19" t="s">
        <v>42</v>
      </c>
      <c r="B265" s="19" t="s">
        <v>277</v>
      </c>
      <c r="C265" s="19" t="s">
        <v>276</v>
      </c>
      <c r="D265" s="19" t="s">
        <v>18</v>
      </c>
      <c r="E265" s="19" t="s">
        <v>454</v>
      </c>
      <c r="F265" s="28" t="s">
        <v>1837</v>
      </c>
      <c r="G265" s="19" t="s">
        <v>572</v>
      </c>
      <c r="H265" s="18" t="s">
        <v>269</v>
      </c>
      <c r="I265" s="18" t="s">
        <v>268</v>
      </c>
      <c r="J265" s="17">
        <v>120000</v>
      </c>
      <c r="K265" s="35" t="s">
        <v>137</v>
      </c>
      <c r="L265" s="64"/>
      <c r="M265" s="64"/>
      <c r="N265" s="19"/>
      <c r="O265" s="19"/>
      <c r="P265" s="19"/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9"/>
      <c r="AC265" s="19"/>
      <c r="AD265" s="19"/>
      <c r="AE265" s="20" t="s">
        <v>2744</v>
      </c>
      <c r="AF265" s="20" t="s">
        <v>3472</v>
      </c>
      <c r="AG265" s="20" t="s">
        <v>2456</v>
      </c>
      <c r="AH265" s="20" t="s">
        <v>1277</v>
      </c>
      <c r="AI265" s="19" t="s">
        <v>1571</v>
      </c>
      <c r="AJ265" s="17">
        <v>120000</v>
      </c>
      <c r="AK265" s="16"/>
      <c r="AL265" s="16">
        <f t="shared" si="11"/>
        <v>0</v>
      </c>
      <c r="AM265" s="47">
        <v>242240</v>
      </c>
      <c r="AN265" s="47">
        <v>242240</v>
      </c>
      <c r="AO265" s="47">
        <v>242299</v>
      </c>
      <c r="AP265" s="47">
        <v>242299</v>
      </c>
      <c r="AQ265" s="47">
        <v>242302</v>
      </c>
      <c r="AR265" s="17">
        <v>120000</v>
      </c>
      <c r="AS265" s="141">
        <f t="shared" si="10"/>
        <v>0</v>
      </c>
      <c r="AT265" s="19"/>
    </row>
    <row r="266" spans="1:46" s="23" customFormat="1" ht="72" hidden="1" x14ac:dyDescent="0.2">
      <c r="A266" s="19" t="s">
        <v>42</v>
      </c>
      <c r="B266" s="19" t="s">
        <v>277</v>
      </c>
      <c r="C266" s="19" t="s">
        <v>276</v>
      </c>
      <c r="D266" s="19" t="s">
        <v>18</v>
      </c>
      <c r="E266" s="19" t="s">
        <v>454</v>
      </c>
      <c r="F266" s="28" t="s">
        <v>1838</v>
      </c>
      <c r="G266" s="19" t="s">
        <v>573</v>
      </c>
      <c r="H266" s="18" t="s">
        <v>269</v>
      </c>
      <c r="I266" s="18" t="s">
        <v>268</v>
      </c>
      <c r="J266" s="17">
        <v>180000</v>
      </c>
      <c r="K266" s="35" t="s">
        <v>137</v>
      </c>
      <c r="L266" s="64"/>
      <c r="M266" s="64"/>
      <c r="N266" s="19"/>
      <c r="O266" s="19"/>
      <c r="P266" s="19"/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9"/>
      <c r="AC266" s="19"/>
      <c r="AD266" s="19"/>
      <c r="AE266" s="20" t="s">
        <v>2744</v>
      </c>
      <c r="AF266" s="20" t="s">
        <v>3472</v>
      </c>
      <c r="AG266" s="20" t="s">
        <v>2456</v>
      </c>
      <c r="AH266" s="20" t="s">
        <v>1277</v>
      </c>
      <c r="AI266" s="19" t="s">
        <v>1571</v>
      </c>
      <c r="AJ266" s="16">
        <v>179000</v>
      </c>
      <c r="AK266" s="16"/>
      <c r="AL266" s="16">
        <f t="shared" si="11"/>
        <v>1000</v>
      </c>
      <c r="AM266" s="47">
        <v>242240</v>
      </c>
      <c r="AN266" s="47">
        <v>242240</v>
      </c>
      <c r="AO266" s="47">
        <v>242299</v>
      </c>
      <c r="AP266" s="47">
        <v>242299</v>
      </c>
      <c r="AQ266" s="47">
        <v>242302</v>
      </c>
      <c r="AR266" s="17">
        <v>179000</v>
      </c>
      <c r="AS266" s="141">
        <f t="shared" si="10"/>
        <v>0</v>
      </c>
      <c r="AT266" s="19"/>
    </row>
    <row r="267" spans="1:46" s="23" customFormat="1" ht="90" hidden="1" x14ac:dyDescent="0.2">
      <c r="A267" s="19" t="s">
        <v>42</v>
      </c>
      <c r="B267" s="19" t="s">
        <v>277</v>
      </c>
      <c r="C267" s="19" t="s">
        <v>276</v>
      </c>
      <c r="D267" s="19" t="s">
        <v>28</v>
      </c>
      <c r="E267" s="19" t="s">
        <v>454</v>
      </c>
      <c r="F267" s="28" t="s">
        <v>1839</v>
      </c>
      <c r="G267" s="19" t="s">
        <v>574</v>
      </c>
      <c r="H267" s="18" t="s">
        <v>270</v>
      </c>
      <c r="I267" s="18" t="s">
        <v>271</v>
      </c>
      <c r="J267" s="17">
        <v>22000</v>
      </c>
      <c r="K267" s="64"/>
      <c r="L267" s="64"/>
      <c r="M267" s="35" t="s">
        <v>137</v>
      </c>
      <c r="N267" s="19"/>
      <c r="O267" s="19" t="s">
        <v>2761</v>
      </c>
      <c r="P267" s="47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v>22000</v>
      </c>
      <c r="AE267" s="20" t="s">
        <v>2729</v>
      </c>
      <c r="AF267" s="19" t="s">
        <v>2457</v>
      </c>
      <c r="AG267" s="19" t="s">
        <v>2457</v>
      </c>
      <c r="AH267" s="20" t="s">
        <v>1282</v>
      </c>
      <c r="AI267" s="19" t="s">
        <v>1570</v>
      </c>
      <c r="AJ267" s="16"/>
      <c r="AK267" s="17">
        <v>22000</v>
      </c>
      <c r="AL267" s="16">
        <f t="shared" si="11"/>
        <v>0</v>
      </c>
      <c r="AM267" s="47"/>
      <c r="AN267" s="47"/>
      <c r="AO267" s="47"/>
      <c r="AP267" s="47"/>
      <c r="AQ267" s="47">
        <v>242229</v>
      </c>
      <c r="AR267" s="17">
        <v>22000</v>
      </c>
      <c r="AS267" s="141" t="e">
        <f t="shared" si="9"/>
        <v>#VALUE!</v>
      </c>
      <c r="AT267" s="19"/>
    </row>
    <row r="268" spans="1:46" s="23" customFormat="1" ht="90" hidden="1" x14ac:dyDescent="0.2">
      <c r="A268" s="19" t="s">
        <v>42</v>
      </c>
      <c r="B268" s="19" t="s">
        <v>277</v>
      </c>
      <c r="C268" s="19" t="s">
        <v>276</v>
      </c>
      <c r="D268" s="19" t="s">
        <v>28</v>
      </c>
      <c r="E268" s="19" t="s">
        <v>454</v>
      </c>
      <c r="F268" s="28" t="s">
        <v>1840</v>
      </c>
      <c r="G268" s="19" t="s">
        <v>575</v>
      </c>
      <c r="H268" s="18" t="s">
        <v>270</v>
      </c>
      <c r="I268" s="18" t="s">
        <v>273</v>
      </c>
      <c r="J268" s="17">
        <v>6500</v>
      </c>
      <c r="K268" s="64"/>
      <c r="L268" s="64"/>
      <c r="M268" s="35" t="s">
        <v>137</v>
      </c>
      <c r="N268" s="19"/>
      <c r="O268" s="19" t="s">
        <v>2761</v>
      </c>
      <c r="P268" s="47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v>6500</v>
      </c>
      <c r="AE268" s="20" t="s">
        <v>2729</v>
      </c>
      <c r="AF268" s="19" t="s">
        <v>2457</v>
      </c>
      <c r="AG268" s="19" t="s">
        <v>2457</v>
      </c>
      <c r="AH268" s="20" t="s">
        <v>1282</v>
      </c>
      <c r="AI268" s="19" t="s">
        <v>1570</v>
      </c>
      <c r="AJ268" s="16"/>
      <c r="AK268" s="17">
        <v>6500</v>
      </c>
      <c r="AL268" s="16">
        <f t="shared" si="11"/>
        <v>0</v>
      </c>
      <c r="AM268" s="47"/>
      <c r="AN268" s="47"/>
      <c r="AO268" s="47"/>
      <c r="AP268" s="47"/>
      <c r="AQ268" s="47">
        <v>242229</v>
      </c>
      <c r="AR268" s="17">
        <v>6500</v>
      </c>
      <c r="AS268" s="141" t="e">
        <f t="shared" si="9"/>
        <v>#VALUE!</v>
      </c>
      <c r="AT268" s="19"/>
    </row>
    <row r="269" spans="1:46" s="23" customFormat="1" ht="72" hidden="1" x14ac:dyDescent="0.2">
      <c r="A269" s="19" t="s">
        <v>42</v>
      </c>
      <c r="B269" s="19" t="s">
        <v>277</v>
      </c>
      <c r="C269" s="19" t="s">
        <v>276</v>
      </c>
      <c r="D269" s="19" t="s">
        <v>33</v>
      </c>
      <c r="E269" s="19" t="s">
        <v>454</v>
      </c>
      <c r="F269" s="28" t="s">
        <v>1841</v>
      </c>
      <c r="G269" s="19" t="s">
        <v>576</v>
      </c>
      <c r="H269" s="18" t="s">
        <v>270</v>
      </c>
      <c r="I269" s="18" t="s">
        <v>274</v>
      </c>
      <c r="J269" s="17">
        <v>490000</v>
      </c>
      <c r="K269" s="35" t="s">
        <v>137</v>
      </c>
      <c r="L269" s="64"/>
      <c r="M269" s="65"/>
      <c r="N269" s="19"/>
      <c r="O269" s="19" t="s">
        <v>2764</v>
      </c>
      <c r="P269" s="47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v>490000</v>
      </c>
      <c r="AE269" s="20" t="s">
        <v>2767</v>
      </c>
      <c r="AF269" s="20" t="s">
        <v>3472</v>
      </c>
      <c r="AG269" s="19" t="s">
        <v>2456</v>
      </c>
      <c r="AH269" s="20" t="s">
        <v>1284</v>
      </c>
      <c r="AI269" s="19" t="s">
        <v>1570</v>
      </c>
      <c r="AJ269" s="17">
        <v>490000</v>
      </c>
      <c r="AK269" s="16"/>
      <c r="AL269" s="16">
        <f t="shared" si="11"/>
        <v>0</v>
      </c>
      <c r="AM269" s="47">
        <v>242229</v>
      </c>
      <c r="AN269" s="47">
        <v>242229</v>
      </c>
      <c r="AO269" s="47">
        <v>242341</v>
      </c>
      <c r="AP269" s="47">
        <v>242341</v>
      </c>
      <c r="AQ269" s="47">
        <v>242344</v>
      </c>
      <c r="AR269" s="17"/>
      <c r="AS269" s="141">
        <f t="shared" si="9"/>
        <v>0</v>
      </c>
      <c r="AT269" s="19"/>
    </row>
    <row r="270" spans="1:46" s="23" customFormat="1" ht="72" hidden="1" x14ac:dyDescent="0.2">
      <c r="A270" s="19" t="s">
        <v>42</v>
      </c>
      <c r="B270" s="19" t="s">
        <v>277</v>
      </c>
      <c r="C270" s="19" t="s">
        <v>276</v>
      </c>
      <c r="D270" s="19" t="s">
        <v>33</v>
      </c>
      <c r="E270" s="19" t="s">
        <v>454</v>
      </c>
      <c r="F270" s="28" t="s">
        <v>1842</v>
      </c>
      <c r="G270" s="19" t="s">
        <v>577</v>
      </c>
      <c r="H270" s="18" t="s">
        <v>340</v>
      </c>
      <c r="I270" s="18" t="s">
        <v>274</v>
      </c>
      <c r="J270" s="17">
        <v>84000</v>
      </c>
      <c r="K270" s="35" t="s">
        <v>137</v>
      </c>
      <c r="L270" s="64"/>
      <c r="M270" s="64"/>
      <c r="N270" s="19"/>
      <c r="O270" s="19" t="s">
        <v>2764</v>
      </c>
      <c r="P270" s="47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v>75000</v>
      </c>
      <c r="AE270" s="20" t="s">
        <v>2767</v>
      </c>
      <c r="AF270" s="20" t="s">
        <v>3472</v>
      </c>
      <c r="AG270" s="19" t="s">
        <v>2456</v>
      </c>
      <c r="AH270" s="20" t="s">
        <v>1284</v>
      </c>
      <c r="AI270" s="19" t="s">
        <v>1570</v>
      </c>
      <c r="AJ270" s="16">
        <v>75000</v>
      </c>
      <c r="AK270" s="16"/>
      <c r="AL270" s="16">
        <f t="shared" si="11"/>
        <v>9000</v>
      </c>
      <c r="AM270" s="47">
        <v>242229</v>
      </c>
      <c r="AN270" s="47">
        <v>242229</v>
      </c>
      <c r="AO270" s="47">
        <v>242341</v>
      </c>
      <c r="AP270" s="47">
        <v>242341</v>
      </c>
      <c r="AQ270" s="47">
        <v>242344</v>
      </c>
      <c r="AR270" s="17"/>
      <c r="AS270" s="141">
        <f t="shared" si="9"/>
        <v>0</v>
      </c>
      <c r="AT270" s="19"/>
    </row>
    <row r="271" spans="1:46" s="23" customFormat="1" ht="72" hidden="1" x14ac:dyDescent="0.2">
      <c r="A271" s="19" t="s">
        <v>42</v>
      </c>
      <c r="B271" s="19" t="s">
        <v>277</v>
      </c>
      <c r="C271" s="19" t="s">
        <v>276</v>
      </c>
      <c r="D271" s="19" t="s">
        <v>33</v>
      </c>
      <c r="E271" s="19" t="s">
        <v>454</v>
      </c>
      <c r="F271" s="28" t="s">
        <v>1843</v>
      </c>
      <c r="G271" s="19" t="s">
        <v>578</v>
      </c>
      <c r="H271" s="18" t="s">
        <v>340</v>
      </c>
      <c r="I271" s="18" t="s">
        <v>274</v>
      </c>
      <c r="J271" s="17">
        <v>60000</v>
      </c>
      <c r="K271" s="35" t="s">
        <v>137</v>
      </c>
      <c r="L271" s="64"/>
      <c r="M271" s="64"/>
      <c r="N271" s="19"/>
      <c r="O271" s="19" t="s">
        <v>2764</v>
      </c>
      <c r="P271" s="47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v>60000</v>
      </c>
      <c r="AE271" s="20" t="s">
        <v>2767</v>
      </c>
      <c r="AF271" s="20" t="s">
        <v>3472</v>
      </c>
      <c r="AG271" s="19" t="s">
        <v>2456</v>
      </c>
      <c r="AH271" s="20" t="s">
        <v>1284</v>
      </c>
      <c r="AI271" s="19" t="s">
        <v>1570</v>
      </c>
      <c r="AJ271" s="17">
        <v>60000</v>
      </c>
      <c r="AK271" s="16"/>
      <c r="AL271" s="16">
        <f t="shared" si="11"/>
        <v>0</v>
      </c>
      <c r="AM271" s="47">
        <v>242229</v>
      </c>
      <c r="AN271" s="47">
        <v>242229</v>
      </c>
      <c r="AO271" s="47">
        <v>242341</v>
      </c>
      <c r="AP271" s="47">
        <v>242341</v>
      </c>
      <c r="AQ271" s="47">
        <v>242344</v>
      </c>
      <c r="AR271" s="17"/>
      <c r="AS271" s="141">
        <f t="shared" si="9"/>
        <v>0</v>
      </c>
      <c r="AT271" s="19"/>
    </row>
    <row r="272" spans="1:46" s="23" customFormat="1" ht="72" hidden="1" x14ac:dyDescent="0.2">
      <c r="A272" s="19" t="s">
        <v>42</v>
      </c>
      <c r="B272" s="19" t="s">
        <v>277</v>
      </c>
      <c r="C272" s="19" t="s">
        <v>276</v>
      </c>
      <c r="D272" s="19" t="s">
        <v>33</v>
      </c>
      <c r="E272" s="19" t="s">
        <v>454</v>
      </c>
      <c r="F272" s="28" t="s">
        <v>1844</v>
      </c>
      <c r="G272" s="19" t="s">
        <v>579</v>
      </c>
      <c r="H272" s="18" t="s">
        <v>340</v>
      </c>
      <c r="I272" s="18" t="s">
        <v>274</v>
      </c>
      <c r="J272" s="17">
        <v>84000</v>
      </c>
      <c r="K272" s="35" t="s">
        <v>137</v>
      </c>
      <c r="L272" s="64"/>
      <c r="M272" s="64"/>
      <c r="N272" s="19"/>
      <c r="O272" s="19" t="s">
        <v>2764</v>
      </c>
      <c r="P272" s="47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v>74000</v>
      </c>
      <c r="AE272" s="20" t="s">
        <v>2767</v>
      </c>
      <c r="AF272" s="20" t="s">
        <v>3472</v>
      </c>
      <c r="AG272" s="19" t="s">
        <v>2456</v>
      </c>
      <c r="AH272" s="20" t="s">
        <v>1284</v>
      </c>
      <c r="AI272" s="19" t="s">
        <v>1570</v>
      </c>
      <c r="AJ272" s="16">
        <v>74000</v>
      </c>
      <c r="AK272" s="16"/>
      <c r="AL272" s="16">
        <f t="shared" si="11"/>
        <v>10000</v>
      </c>
      <c r="AM272" s="47">
        <v>242229</v>
      </c>
      <c r="AN272" s="47">
        <v>242229</v>
      </c>
      <c r="AO272" s="47">
        <v>242341</v>
      </c>
      <c r="AP272" s="47">
        <v>242341</v>
      </c>
      <c r="AQ272" s="47">
        <v>242344</v>
      </c>
      <c r="AR272" s="17"/>
      <c r="AS272" s="141">
        <f t="shared" si="9"/>
        <v>0</v>
      </c>
      <c r="AT272" s="19"/>
    </row>
    <row r="273" spans="1:46" s="23" customFormat="1" ht="72" hidden="1" x14ac:dyDescent="0.2">
      <c r="A273" s="19" t="s">
        <v>42</v>
      </c>
      <c r="B273" s="19" t="s">
        <v>277</v>
      </c>
      <c r="C273" s="19" t="s">
        <v>276</v>
      </c>
      <c r="D273" s="19" t="s">
        <v>33</v>
      </c>
      <c r="E273" s="19" t="s">
        <v>454</v>
      </c>
      <c r="F273" s="28" t="s">
        <v>1845</v>
      </c>
      <c r="G273" s="19" t="s">
        <v>580</v>
      </c>
      <c r="H273" s="18" t="s">
        <v>319</v>
      </c>
      <c r="I273" s="18" t="s">
        <v>274</v>
      </c>
      <c r="J273" s="17">
        <v>200000</v>
      </c>
      <c r="K273" s="35" t="s">
        <v>137</v>
      </c>
      <c r="L273" s="64"/>
      <c r="M273" s="64"/>
      <c r="N273" s="19"/>
      <c r="O273" s="19" t="s">
        <v>2768</v>
      </c>
      <c r="P273" s="47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v>200000</v>
      </c>
      <c r="AE273" s="20" t="s">
        <v>2767</v>
      </c>
      <c r="AF273" s="20" t="s">
        <v>3472</v>
      </c>
      <c r="AG273" s="19" t="s">
        <v>2456</v>
      </c>
      <c r="AH273" s="20" t="s">
        <v>1284</v>
      </c>
      <c r="AI273" s="19" t="s">
        <v>1570</v>
      </c>
      <c r="AJ273" s="17">
        <v>200000</v>
      </c>
      <c r="AK273" s="16"/>
      <c r="AL273" s="16">
        <f t="shared" si="11"/>
        <v>0</v>
      </c>
      <c r="AM273" s="47">
        <v>242229</v>
      </c>
      <c r="AN273" s="47">
        <v>242229</v>
      </c>
      <c r="AO273" s="47">
        <v>242341</v>
      </c>
      <c r="AP273" s="47">
        <v>242341</v>
      </c>
      <c r="AQ273" s="47">
        <v>242344</v>
      </c>
      <c r="AR273" s="17"/>
      <c r="AS273" s="141">
        <f t="shared" si="9"/>
        <v>0</v>
      </c>
      <c r="AT273" s="19"/>
    </row>
    <row r="274" spans="1:46" s="23" customFormat="1" ht="72" x14ac:dyDescent="0.2">
      <c r="A274" s="19" t="s">
        <v>42</v>
      </c>
      <c r="B274" s="19" t="s">
        <v>277</v>
      </c>
      <c r="C274" s="19" t="s">
        <v>276</v>
      </c>
      <c r="D274" s="19" t="s">
        <v>10</v>
      </c>
      <c r="E274" s="19" t="s">
        <v>311</v>
      </c>
      <c r="F274" s="28" t="s">
        <v>1846</v>
      </c>
      <c r="G274" s="19" t="s">
        <v>581</v>
      </c>
      <c r="H274" s="18" t="s">
        <v>582</v>
      </c>
      <c r="I274" s="18" t="s">
        <v>274</v>
      </c>
      <c r="J274" s="17">
        <v>660000</v>
      </c>
      <c r="K274" s="35" t="s">
        <v>137</v>
      </c>
      <c r="L274" s="64"/>
      <c r="M274" s="64"/>
      <c r="N274" s="19"/>
      <c r="O274" s="19"/>
      <c r="P274" s="19"/>
      <c r="Q274" s="19" t="s">
        <v>1278</v>
      </c>
      <c r="R274" s="19" t="s">
        <v>1279</v>
      </c>
      <c r="S274" s="19" t="s">
        <v>72</v>
      </c>
      <c r="T274" s="19"/>
      <c r="U274" s="19"/>
      <c r="V274" s="19"/>
      <c r="W274" s="19"/>
      <c r="X274" s="18">
        <v>1</v>
      </c>
      <c r="Y274" s="46"/>
      <c r="Z274" s="19"/>
      <c r="AA274" s="19"/>
      <c r="AB274" s="19"/>
      <c r="AC274" s="19"/>
      <c r="AD274" s="19"/>
      <c r="AE274" s="20" t="s">
        <v>2769</v>
      </c>
      <c r="AF274" s="20" t="s">
        <v>3479</v>
      </c>
      <c r="AG274" s="19" t="s">
        <v>3467</v>
      </c>
      <c r="AH274" s="20" t="s">
        <v>1285</v>
      </c>
      <c r="AI274" s="19" t="s">
        <v>1569</v>
      </c>
      <c r="AJ274" s="16"/>
      <c r="AK274" s="16"/>
      <c r="AL274" s="16">
        <f t="shared" si="11"/>
        <v>660000</v>
      </c>
      <c r="AM274" s="47">
        <v>242260</v>
      </c>
      <c r="AN274" s="47">
        <v>242260</v>
      </c>
      <c r="AO274" s="47">
        <v>242277</v>
      </c>
      <c r="AP274" s="47">
        <v>242277</v>
      </c>
      <c r="AQ274" s="47">
        <v>242281</v>
      </c>
      <c r="AR274" s="17"/>
      <c r="AS274" s="141"/>
      <c r="AT274" s="19"/>
    </row>
    <row r="275" spans="1:46" s="23" customFormat="1" ht="72" x14ac:dyDescent="0.2">
      <c r="A275" s="19" t="s">
        <v>42</v>
      </c>
      <c r="B275" s="19" t="s">
        <v>277</v>
      </c>
      <c r="C275" s="19" t="s">
        <v>276</v>
      </c>
      <c r="D275" s="19" t="s">
        <v>10</v>
      </c>
      <c r="E275" s="19" t="s">
        <v>311</v>
      </c>
      <c r="F275" s="28" t="s">
        <v>1847</v>
      </c>
      <c r="G275" s="19" t="s">
        <v>583</v>
      </c>
      <c r="H275" s="18" t="s">
        <v>269</v>
      </c>
      <c r="I275" s="18" t="s">
        <v>274</v>
      </c>
      <c r="J275" s="17">
        <v>44000</v>
      </c>
      <c r="K275" s="35" t="s">
        <v>137</v>
      </c>
      <c r="L275" s="64"/>
      <c r="M275" s="64"/>
      <c r="N275" s="19"/>
      <c r="O275" s="19"/>
      <c r="P275" s="19"/>
      <c r="Q275" s="19" t="s">
        <v>1278</v>
      </c>
      <c r="R275" s="19" t="s">
        <v>1279</v>
      </c>
      <c r="S275" s="19" t="s">
        <v>72</v>
      </c>
      <c r="T275" s="19"/>
      <c r="U275" s="19"/>
      <c r="V275" s="19"/>
      <c r="W275" s="19"/>
      <c r="X275" s="18">
        <v>1</v>
      </c>
      <c r="Y275" s="46"/>
      <c r="Z275" s="19"/>
      <c r="AA275" s="19"/>
      <c r="AB275" s="19"/>
      <c r="AC275" s="19"/>
      <c r="AD275" s="19"/>
      <c r="AE275" s="20" t="s">
        <v>2769</v>
      </c>
      <c r="AF275" s="20" t="s">
        <v>3479</v>
      </c>
      <c r="AG275" s="19" t="s">
        <v>3467</v>
      </c>
      <c r="AH275" s="20" t="s">
        <v>1285</v>
      </c>
      <c r="AI275" s="19" t="s">
        <v>1569</v>
      </c>
      <c r="AJ275" s="16"/>
      <c r="AK275" s="16"/>
      <c r="AL275" s="16">
        <f t="shared" si="11"/>
        <v>44000</v>
      </c>
      <c r="AM275" s="47">
        <v>242260</v>
      </c>
      <c r="AN275" s="47">
        <v>242260</v>
      </c>
      <c r="AO275" s="47">
        <v>242277</v>
      </c>
      <c r="AP275" s="47">
        <v>242277</v>
      </c>
      <c r="AQ275" s="47">
        <v>242281</v>
      </c>
      <c r="AR275" s="17"/>
      <c r="AS275" s="141"/>
      <c r="AT275" s="19"/>
    </row>
    <row r="276" spans="1:46" s="23" customFormat="1" ht="72" x14ac:dyDescent="0.2">
      <c r="A276" s="19" t="s">
        <v>42</v>
      </c>
      <c r="B276" s="19" t="s">
        <v>277</v>
      </c>
      <c r="C276" s="19" t="s">
        <v>276</v>
      </c>
      <c r="D276" s="19" t="s">
        <v>10</v>
      </c>
      <c r="E276" s="19" t="s">
        <v>311</v>
      </c>
      <c r="F276" s="28" t="s">
        <v>1848</v>
      </c>
      <c r="G276" s="19" t="s">
        <v>584</v>
      </c>
      <c r="H276" s="18" t="s">
        <v>303</v>
      </c>
      <c r="I276" s="18" t="s">
        <v>271</v>
      </c>
      <c r="J276" s="17">
        <v>150000</v>
      </c>
      <c r="K276" s="35" t="s">
        <v>137</v>
      </c>
      <c r="L276" s="64"/>
      <c r="M276" s="64"/>
      <c r="N276" s="19"/>
      <c r="O276" s="19"/>
      <c r="P276" s="19"/>
      <c r="Q276" s="19" t="s">
        <v>1278</v>
      </c>
      <c r="R276" s="19" t="s">
        <v>1279</v>
      </c>
      <c r="S276" s="19" t="s">
        <v>72</v>
      </c>
      <c r="T276" s="19"/>
      <c r="U276" s="19"/>
      <c r="V276" s="19"/>
      <c r="W276" s="19"/>
      <c r="X276" s="18">
        <v>1</v>
      </c>
      <c r="Y276" s="46"/>
      <c r="Z276" s="19"/>
      <c r="AA276" s="19"/>
      <c r="AB276" s="19"/>
      <c r="AC276" s="19"/>
      <c r="AD276" s="19"/>
      <c r="AE276" s="20" t="s">
        <v>2769</v>
      </c>
      <c r="AF276" s="20" t="s">
        <v>3479</v>
      </c>
      <c r="AG276" s="19" t="s">
        <v>3467</v>
      </c>
      <c r="AH276" s="20" t="s">
        <v>1285</v>
      </c>
      <c r="AI276" s="19" t="s">
        <v>1569</v>
      </c>
      <c r="AJ276" s="16"/>
      <c r="AK276" s="16"/>
      <c r="AL276" s="16">
        <f t="shared" si="11"/>
        <v>150000</v>
      </c>
      <c r="AM276" s="47">
        <v>242260</v>
      </c>
      <c r="AN276" s="47">
        <v>242260</v>
      </c>
      <c r="AO276" s="47">
        <v>242277</v>
      </c>
      <c r="AP276" s="47">
        <v>242277</v>
      </c>
      <c r="AQ276" s="47">
        <v>242281</v>
      </c>
      <c r="AR276" s="17"/>
      <c r="AS276" s="141"/>
      <c r="AT276" s="19"/>
    </row>
    <row r="277" spans="1:46" s="23" customFormat="1" ht="72" x14ac:dyDescent="0.2">
      <c r="A277" s="19" t="s">
        <v>42</v>
      </c>
      <c r="B277" s="19" t="s">
        <v>277</v>
      </c>
      <c r="C277" s="19" t="s">
        <v>276</v>
      </c>
      <c r="D277" s="19" t="s">
        <v>10</v>
      </c>
      <c r="E277" s="19" t="s">
        <v>311</v>
      </c>
      <c r="F277" s="28" t="s">
        <v>1849</v>
      </c>
      <c r="G277" s="19" t="s">
        <v>585</v>
      </c>
      <c r="H277" s="18" t="s">
        <v>272</v>
      </c>
      <c r="I277" s="18" t="s">
        <v>271</v>
      </c>
      <c r="J277" s="17">
        <v>12900</v>
      </c>
      <c r="K277" s="35" t="s">
        <v>137</v>
      </c>
      <c r="L277" s="64"/>
      <c r="M277" s="64"/>
      <c r="N277" s="19"/>
      <c r="O277" s="19"/>
      <c r="P277" s="19"/>
      <c r="Q277" s="19" t="s">
        <v>1278</v>
      </c>
      <c r="R277" s="19" t="s">
        <v>1279</v>
      </c>
      <c r="S277" s="19" t="s">
        <v>72</v>
      </c>
      <c r="T277" s="19"/>
      <c r="U277" s="19"/>
      <c r="V277" s="19"/>
      <c r="W277" s="19"/>
      <c r="X277" s="18">
        <v>1</v>
      </c>
      <c r="Y277" s="46"/>
      <c r="Z277" s="19"/>
      <c r="AA277" s="19"/>
      <c r="AB277" s="19"/>
      <c r="AC277" s="19"/>
      <c r="AD277" s="19"/>
      <c r="AE277" s="20" t="s">
        <v>2769</v>
      </c>
      <c r="AF277" s="20" t="s">
        <v>3479</v>
      </c>
      <c r="AG277" s="19" t="s">
        <v>3467</v>
      </c>
      <c r="AH277" s="20" t="s">
        <v>1285</v>
      </c>
      <c r="AI277" s="19" t="s">
        <v>1569</v>
      </c>
      <c r="AJ277" s="16"/>
      <c r="AK277" s="16"/>
      <c r="AL277" s="16">
        <f t="shared" si="11"/>
        <v>12900</v>
      </c>
      <c r="AM277" s="47">
        <v>242260</v>
      </c>
      <c r="AN277" s="47">
        <v>242260</v>
      </c>
      <c r="AO277" s="47">
        <v>242277</v>
      </c>
      <c r="AP277" s="47">
        <v>242277</v>
      </c>
      <c r="AQ277" s="47">
        <v>242281</v>
      </c>
      <c r="AR277" s="17"/>
      <c r="AS277" s="141"/>
      <c r="AT277" s="19"/>
    </row>
    <row r="278" spans="1:46" s="23" customFormat="1" ht="72" hidden="1" x14ac:dyDescent="0.2">
      <c r="A278" s="19" t="s">
        <v>42</v>
      </c>
      <c r="B278" s="19" t="s">
        <v>277</v>
      </c>
      <c r="C278" s="19" t="s">
        <v>276</v>
      </c>
      <c r="D278" s="19" t="s">
        <v>10</v>
      </c>
      <c r="E278" s="19" t="s">
        <v>311</v>
      </c>
      <c r="F278" s="28" t="s">
        <v>1850</v>
      </c>
      <c r="G278" s="19" t="s">
        <v>586</v>
      </c>
      <c r="H278" s="18" t="s">
        <v>270</v>
      </c>
      <c r="I278" s="18" t="s">
        <v>300</v>
      </c>
      <c r="J278" s="17">
        <v>400000</v>
      </c>
      <c r="K278" s="64"/>
      <c r="L278" s="64"/>
      <c r="M278" s="35" t="s">
        <v>137</v>
      </c>
      <c r="N278" s="19"/>
      <c r="O278" s="19" t="s">
        <v>2770</v>
      </c>
      <c r="P278" s="48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46"/>
      <c r="Z278" s="17">
        <v>400000</v>
      </c>
      <c r="AA278" s="19">
        <v>7014166248</v>
      </c>
      <c r="AB278" s="19"/>
      <c r="AC278" s="19"/>
      <c r="AD278" s="19"/>
      <c r="AE278" s="20" t="s">
        <v>2773</v>
      </c>
      <c r="AF278" s="20" t="s">
        <v>3472</v>
      </c>
      <c r="AG278" s="20" t="s">
        <v>2456</v>
      </c>
      <c r="AH278" s="20" t="s">
        <v>1286</v>
      </c>
      <c r="AI278" s="19" t="s">
        <v>1569</v>
      </c>
      <c r="AJ278" s="17">
        <v>400000</v>
      </c>
      <c r="AK278" s="16"/>
      <c r="AL278" s="16">
        <f t="shared" si="11"/>
        <v>0</v>
      </c>
      <c r="AM278" s="47"/>
      <c r="AN278" s="47"/>
      <c r="AO278" s="47">
        <v>242280</v>
      </c>
      <c r="AP278" s="47">
        <v>242280</v>
      </c>
      <c r="AQ278" s="47">
        <v>242283</v>
      </c>
      <c r="AR278" s="17">
        <v>400000</v>
      </c>
      <c r="AS278" s="141" t="e">
        <f t="shared" si="9"/>
        <v>#VALUE!</v>
      </c>
      <c r="AT278" s="19"/>
    </row>
    <row r="279" spans="1:46" s="23" customFormat="1" ht="72" x14ac:dyDescent="0.2">
      <c r="A279" s="19" t="s">
        <v>42</v>
      </c>
      <c r="B279" s="19" t="s">
        <v>277</v>
      </c>
      <c r="C279" s="19" t="s">
        <v>276</v>
      </c>
      <c r="D279" s="19" t="s">
        <v>10</v>
      </c>
      <c r="E279" s="19" t="s">
        <v>311</v>
      </c>
      <c r="F279" s="28" t="s">
        <v>1851</v>
      </c>
      <c r="G279" s="19" t="s">
        <v>587</v>
      </c>
      <c r="H279" s="18" t="s">
        <v>270</v>
      </c>
      <c r="I279" s="18" t="s">
        <v>271</v>
      </c>
      <c r="J279" s="17">
        <v>18000</v>
      </c>
      <c r="K279" s="35" t="s">
        <v>137</v>
      </c>
      <c r="L279" s="64"/>
      <c r="M279" s="64"/>
      <c r="N279" s="19"/>
      <c r="O279" s="19"/>
      <c r="P279" s="19"/>
      <c r="Q279" s="19" t="s">
        <v>1278</v>
      </c>
      <c r="R279" s="19" t="s">
        <v>1279</v>
      </c>
      <c r="S279" s="19" t="s">
        <v>72</v>
      </c>
      <c r="T279" s="19"/>
      <c r="U279" s="19"/>
      <c r="V279" s="19"/>
      <c r="W279" s="19"/>
      <c r="X279" s="18">
        <v>1</v>
      </c>
      <c r="Y279" s="46"/>
      <c r="Z279" s="19"/>
      <c r="AA279" s="19"/>
      <c r="AB279" s="19"/>
      <c r="AC279" s="19"/>
      <c r="AD279" s="19"/>
      <c r="AE279" s="20" t="s">
        <v>2769</v>
      </c>
      <c r="AF279" s="20" t="s">
        <v>3479</v>
      </c>
      <c r="AG279" s="19" t="s">
        <v>3467</v>
      </c>
      <c r="AH279" s="20" t="s">
        <v>1285</v>
      </c>
      <c r="AI279" s="19" t="s">
        <v>1569</v>
      </c>
      <c r="AJ279" s="16"/>
      <c r="AK279" s="16"/>
      <c r="AL279" s="16">
        <f t="shared" si="11"/>
        <v>18000</v>
      </c>
      <c r="AM279" s="47">
        <v>242260</v>
      </c>
      <c r="AN279" s="47">
        <v>242260</v>
      </c>
      <c r="AO279" s="47">
        <v>242277</v>
      </c>
      <c r="AP279" s="47">
        <v>242277</v>
      </c>
      <c r="AQ279" s="47">
        <v>242281</v>
      </c>
      <c r="AR279" s="17"/>
      <c r="AS279" s="141"/>
      <c r="AT279" s="19"/>
    </row>
    <row r="280" spans="1:46" s="23" customFormat="1" ht="409.5" hidden="1" x14ac:dyDescent="0.2">
      <c r="A280" s="19" t="s">
        <v>42</v>
      </c>
      <c r="B280" s="19" t="s">
        <v>277</v>
      </c>
      <c r="C280" s="19" t="s">
        <v>17</v>
      </c>
      <c r="D280" s="19" t="s">
        <v>1565</v>
      </c>
      <c r="E280" s="19" t="s">
        <v>454</v>
      </c>
      <c r="F280" s="28" t="s">
        <v>1852</v>
      </c>
      <c r="G280" s="19" t="s">
        <v>1117</v>
      </c>
      <c r="H280" s="18" t="s">
        <v>270</v>
      </c>
      <c r="I280" s="18" t="s">
        <v>631</v>
      </c>
      <c r="J280" s="17">
        <v>11540000</v>
      </c>
      <c r="K280" s="35" t="s">
        <v>137</v>
      </c>
      <c r="L280" s="64"/>
      <c r="M280" s="64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8"/>
      <c r="Y280" s="46"/>
      <c r="Z280" s="19"/>
      <c r="AA280" s="19"/>
      <c r="AB280" s="19"/>
      <c r="AC280" s="19"/>
      <c r="AD280" s="19"/>
      <c r="AE280" s="20" t="s">
        <v>2774</v>
      </c>
      <c r="AF280" s="20" t="s">
        <v>3474</v>
      </c>
      <c r="AG280" s="19" t="s">
        <v>3467</v>
      </c>
      <c r="AH280" s="20" t="s">
        <v>1287</v>
      </c>
      <c r="AI280" s="20" t="s">
        <v>1574</v>
      </c>
      <c r="AJ280" s="16"/>
      <c r="AK280" s="16"/>
      <c r="AL280" s="16">
        <f t="shared" si="11"/>
        <v>11540000</v>
      </c>
      <c r="AM280" s="142" t="s">
        <v>2776</v>
      </c>
      <c r="AN280" s="47">
        <v>242338</v>
      </c>
      <c r="AO280" s="142" t="s">
        <v>2777</v>
      </c>
      <c r="AP280" s="142" t="s">
        <v>2777</v>
      </c>
      <c r="AQ280" s="142">
        <v>242791</v>
      </c>
      <c r="AR280" s="19"/>
      <c r="AS280" s="141"/>
      <c r="AT280" s="19"/>
    </row>
    <row r="281" spans="1:46" s="23" customFormat="1" ht="409.5" hidden="1" x14ac:dyDescent="0.2">
      <c r="A281" s="19" t="s">
        <v>42</v>
      </c>
      <c r="B281" s="19" t="s">
        <v>277</v>
      </c>
      <c r="C281" s="19" t="s">
        <v>17</v>
      </c>
      <c r="D281" s="19" t="s">
        <v>34</v>
      </c>
      <c r="E281" s="19" t="s">
        <v>454</v>
      </c>
      <c r="F281" s="28" t="s">
        <v>1853</v>
      </c>
      <c r="G281" s="19" t="s">
        <v>1143</v>
      </c>
      <c r="H281" s="18" t="s">
        <v>270</v>
      </c>
      <c r="I281" s="18" t="s">
        <v>1122</v>
      </c>
      <c r="J281" s="17">
        <v>1800000</v>
      </c>
      <c r="K281" s="35" t="s">
        <v>137</v>
      </c>
      <c r="L281" s="64"/>
      <c r="M281" s="64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8"/>
      <c r="Y281" s="46"/>
      <c r="Z281" s="19"/>
      <c r="AA281" s="19"/>
      <c r="AB281" s="19"/>
      <c r="AC281" s="19"/>
      <c r="AD281" s="19"/>
      <c r="AE281" s="20" t="s">
        <v>2775</v>
      </c>
      <c r="AF281" s="20" t="s">
        <v>3452</v>
      </c>
      <c r="AG281" s="19" t="s">
        <v>3467</v>
      </c>
      <c r="AH281" s="20" t="s">
        <v>1287</v>
      </c>
      <c r="AI281" s="20" t="s">
        <v>1574</v>
      </c>
      <c r="AJ281" s="16"/>
      <c r="AK281" s="16"/>
      <c r="AL281" s="16">
        <f t="shared" si="11"/>
        <v>1800000</v>
      </c>
      <c r="AM281" s="47">
        <v>242290</v>
      </c>
      <c r="AN281" s="47">
        <v>242290</v>
      </c>
      <c r="AO281" s="47">
        <v>242410</v>
      </c>
      <c r="AP281" s="47">
        <v>242410</v>
      </c>
      <c r="AQ281" s="47">
        <v>242414</v>
      </c>
      <c r="AR281" s="17"/>
      <c r="AS281" s="141"/>
      <c r="AT281" s="19"/>
    </row>
    <row r="282" spans="1:46" s="23" customFormat="1" ht="72" hidden="1" x14ac:dyDescent="0.2">
      <c r="A282" s="19" t="s">
        <v>43</v>
      </c>
      <c r="B282" s="19" t="s">
        <v>277</v>
      </c>
      <c r="C282" s="19" t="s">
        <v>276</v>
      </c>
      <c r="D282" s="19" t="s">
        <v>11</v>
      </c>
      <c r="E282" s="19" t="s">
        <v>454</v>
      </c>
      <c r="F282" s="28" t="s">
        <v>1854</v>
      </c>
      <c r="G282" s="19" t="s">
        <v>588</v>
      </c>
      <c r="H282" s="18" t="s">
        <v>340</v>
      </c>
      <c r="I282" s="18" t="s">
        <v>322</v>
      </c>
      <c r="J282" s="17">
        <v>59800</v>
      </c>
      <c r="K282" s="64"/>
      <c r="L282" s="64"/>
      <c r="M282" s="35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19" t="s">
        <v>3475</v>
      </c>
      <c r="AG282" s="20" t="s">
        <v>2456</v>
      </c>
      <c r="AH282" s="20" t="s">
        <v>1290</v>
      </c>
      <c r="AI282" s="20" t="s">
        <v>1570</v>
      </c>
      <c r="AJ282" s="16">
        <v>59760</v>
      </c>
      <c r="AK282" s="16"/>
      <c r="AL282" s="16">
        <f t="shared" si="11"/>
        <v>40</v>
      </c>
      <c r="AM282" s="49">
        <v>23071</v>
      </c>
      <c r="AN282" s="49">
        <v>23071</v>
      </c>
      <c r="AO282" s="49">
        <v>23071</v>
      </c>
      <c r="AP282" s="49">
        <v>23071</v>
      </c>
      <c r="AQ282" s="49">
        <v>23071</v>
      </c>
      <c r="AR282" s="50">
        <v>59760</v>
      </c>
      <c r="AS282" s="51">
        <v>40</v>
      </c>
      <c r="AT282" s="19"/>
    </row>
    <row r="283" spans="1:46" s="23" customFormat="1" ht="72" hidden="1" x14ac:dyDescent="0.2">
      <c r="A283" s="19" t="s">
        <v>43</v>
      </c>
      <c r="B283" s="19" t="s">
        <v>277</v>
      </c>
      <c r="C283" s="19" t="s">
        <v>276</v>
      </c>
      <c r="D283" s="19" t="s">
        <v>11</v>
      </c>
      <c r="E283" s="19" t="s">
        <v>454</v>
      </c>
      <c r="F283" s="28" t="s">
        <v>1855</v>
      </c>
      <c r="G283" s="19" t="s">
        <v>589</v>
      </c>
      <c r="H283" s="18" t="s">
        <v>464</v>
      </c>
      <c r="I283" s="18" t="s">
        <v>268</v>
      </c>
      <c r="J283" s="17">
        <v>78000</v>
      </c>
      <c r="K283" s="64"/>
      <c r="L283" s="64"/>
      <c r="M283" s="35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19" t="s">
        <v>3475</v>
      </c>
      <c r="AG283" s="20" t="s">
        <v>2456</v>
      </c>
      <c r="AH283" s="20" t="s">
        <v>1290</v>
      </c>
      <c r="AI283" s="20" t="s">
        <v>1570</v>
      </c>
      <c r="AJ283" s="17">
        <v>78000</v>
      </c>
      <c r="AK283" s="16"/>
      <c r="AL283" s="16">
        <f t="shared" si="11"/>
        <v>0</v>
      </c>
      <c r="AM283" s="49">
        <v>23071</v>
      </c>
      <c r="AN283" s="49">
        <v>23071</v>
      </c>
      <c r="AO283" s="49">
        <v>23071</v>
      </c>
      <c r="AP283" s="49">
        <v>23071</v>
      </c>
      <c r="AQ283" s="49">
        <v>23071</v>
      </c>
      <c r="AR283" s="16">
        <v>78000</v>
      </c>
      <c r="AS283" s="18" t="s">
        <v>1289</v>
      </c>
      <c r="AT283" s="19"/>
    </row>
    <row r="284" spans="1:46" s="23" customFormat="1" ht="72" hidden="1" x14ac:dyDescent="0.2">
      <c r="A284" s="19" t="s">
        <v>43</v>
      </c>
      <c r="B284" s="19" t="s">
        <v>277</v>
      </c>
      <c r="C284" s="19" t="s">
        <v>276</v>
      </c>
      <c r="D284" s="19" t="s">
        <v>11</v>
      </c>
      <c r="E284" s="19" t="s">
        <v>454</v>
      </c>
      <c r="F284" s="28" t="s">
        <v>1856</v>
      </c>
      <c r="G284" s="19" t="s">
        <v>590</v>
      </c>
      <c r="H284" s="18" t="s">
        <v>303</v>
      </c>
      <c r="I284" s="18" t="s">
        <v>268</v>
      </c>
      <c r="J284" s="17">
        <v>40000</v>
      </c>
      <c r="K284" s="64"/>
      <c r="L284" s="64"/>
      <c r="M284" s="35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19"/>
      <c r="AC284" s="19"/>
      <c r="AD284" s="19"/>
      <c r="AE284" s="20" t="s">
        <v>2785</v>
      </c>
      <c r="AF284" s="20" t="s">
        <v>3472</v>
      </c>
      <c r="AG284" s="20" t="s">
        <v>2456</v>
      </c>
      <c r="AH284" s="20" t="s">
        <v>1292</v>
      </c>
      <c r="AI284" s="20" t="s">
        <v>1571</v>
      </c>
      <c r="AJ284" s="16">
        <v>36500</v>
      </c>
      <c r="AK284" s="16"/>
      <c r="AL284" s="16">
        <f t="shared" si="11"/>
        <v>3500</v>
      </c>
      <c r="AM284" s="49">
        <v>23071</v>
      </c>
      <c r="AN284" s="49">
        <v>23071</v>
      </c>
      <c r="AO284" s="49">
        <v>23071</v>
      </c>
      <c r="AP284" s="49">
        <v>23071</v>
      </c>
      <c r="AQ284" s="49">
        <v>23071</v>
      </c>
      <c r="AR284" s="16">
        <v>40000</v>
      </c>
      <c r="AS284" s="19"/>
      <c r="AT284" s="19"/>
    </row>
    <row r="285" spans="1:46" s="23" customFormat="1" ht="72" hidden="1" x14ac:dyDescent="0.2">
      <c r="A285" s="19" t="s">
        <v>43</v>
      </c>
      <c r="B285" s="19" t="s">
        <v>277</v>
      </c>
      <c r="C285" s="19" t="s">
        <v>276</v>
      </c>
      <c r="D285" s="19" t="s">
        <v>11</v>
      </c>
      <c r="E285" s="19" t="s">
        <v>454</v>
      </c>
      <c r="F285" s="28" t="s">
        <v>1857</v>
      </c>
      <c r="G285" s="19" t="s">
        <v>591</v>
      </c>
      <c r="H285" s="18" t="s">
        <v>317</v>
      </c>
      <c r="I285" s="18" t="s">
        <v>268</v>
      </c>
      <c r="J285" s="17">
        <v>100000</v>
      </c>
      <c r="K285" s="64"/>
      <c r="L285" s="64"/>
      <c r="M285" s="35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9"/>
      <c r="AC285" s="19"/>
      <c r="AD285" s="19"/>
      <c r="AE285" s="20" t="s">
        <v>2788</v>
      </c>
      <c r="AF285" s="20" t="s">
        <v>3472</v>
      </c>
      <c r="AG285" s="20" t="s">
        <v>2456</v>
      </c>
      <c r="AH285" s="20" t="s">
        <v>1292</v>
      </c>
      <c r="AI285" s="20" t="s">
        <v>1571</v>
      </c>
      <c r="AJ285" s="16">
        <v>42250</v>
      </c>
      <c r="AK285" s="16"/>
      <c r="AL285" s="16">
        <f t="shared" si="11"/>
        <v>57750</v>
      </c>
      <c r="AM285" s="49">
        <v>23071</v>
      </c>
      <c r="AN285" s="49">
        <v>23071</v>
      </c>
      <c r="AO285" s="49">
        <v>23071</v>
      </c>
      <c r="AP285" s="49">
        <v>23071</v>
      </c>
      <c r="AQ285" s="49">
        <v>23071</v>
      </c>
      <c r="AR285" s="16">
        <v>100000</v>
      </c>
      <c r="AS285" s="19"/>
      <c r="AT285" s="19"/>
    </row>
    <row r="286" spans="1:46" s="23" customFormat="1" ht="72" hidden="1" x14ac:dyDescent="0.2">
      <c r="A286" s="19" t="s">
        <v>43</v>
      </c>
      <c r="B286" s="19" t="s">
        <v>277</v>
      </c>
      <c r="C286" s="19" t="s">
        <v>276</v>
      </c>
      <c r="D286" s="19" t="s">
        <v>11</v>
      </c>
      <c r="E286" s="19" t="s">
        <v>454</v>
      </c>
      <c r="F286" s="28" t="s">
        <v>1858</v>
      </c>
      <c r="G286" s="19" t="s">
        <v>592</v>
      </c>
      <c r="H286" s="18" t="s">
        <v>303</v>
      </c>
      <c r="I286" s="18" t="s">
        <v>268</v>
      </c>
      <c r="J286" s="17">
        <v>39500</v>
      </c>
      <c r="K286" s="64"/>
      <c r="L286" s="64"/>
      <c r="M286" s="35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28">
        <v>23097</v>
      </c>
      <c r="AC286" s="48">
        <v>23100</v>
      </c>
      <c r="AD286" s="50">
        <v>39000</v>
      </c>
      <c r="AE286" s="20" t="s">
        <v>2457</v>
      </c>
      <c r="AF286" s="19" t="s">
        <v>3475</v>
      </c>
      <c r="AG286" s="20" t="s">
        <v>2456</v>
      </c>
      <c r="AH286" s="20" t="s">
        <v>1290</v>
      </c>
      <c r="AI286" s="20" t="s">
        <v>1570</v>
      </c>
      <c r="AJ286" s="16">
        <v>39000</v>
      </c>
      <c r="AK286" s="16"/>
      <c r="AL286" s="16">
        <f t="shared" si="11"/>
        <v>500</v>
      </c>
      <c r="AM286" s="49">
        <v>23071</v>
      </c>
      <c r="AN286" s="49">
        <v>23071</v>
      </c>
      <c r="AO286" s="49">
        <v>23071</v>
      </c>
      <c r="AP286" s="49">
        <v>23071</v>
      </c>
      <c r="AQ286" s="49">
        <v>23071</v>
      </c>
      <c r="AR286" s="16">
        <v>39000</v>
      </c>
      <c r="AS286" s="16">
        <v>500</v>
      </c>
      <c r="AT286" s="19"/>
    </row>
    <row r="287" spans="1:46" s="23" customFormat="1" ht="72" hidden="1" x14ac:dyDescent="0.2">
      <c r="A287" s="19" t="s">
        <v>43</v>
      </c>
      <c r="B287" s="19" t="s">
        <v>277</v>
      </c>
      <c r="C287" s="19" t="s">
        <v>276</v>
      </c>
      <c r="D287" s="19" t="s">
        <v>11</v>
      </c>
      <c r="E287" s="19" t="s">
        <v>454</v>
      </c>
      <c r="F287" s="28" t="s">
        <v>1859</v>
      </c>
      <c r="G287" s="19" t="s">
        <v>593</v>
      </c>
      <c r="H287" s="18" t="s">
        <v>594</v>
      </c>
      <c r="I287" s="18" t="s">
        <v>268</v>
      </c>
      <c r="J287" s="17">
        <v>26000</v>
      </c>
      <c r="K287" s="64"/>
      <c r="L287" s="64"/>
      <c r="M287" s="35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28">
        <v>23097</v>
      </c>
      <c r="AC287" s="48">
        <v>23100</v>
      </c>
      <c r="AD287" s="50">
        <v>26000</v>
      </c>
      <c r="AE287" s="20" t="s">
        <v>2457</v>
      </c>
      <c r="AF287" s="19" t="s">
        <v>3475</v>
      </c>
      <c r="AG287" s="20" t="s">
        <v>2456</v>
      </c>
      <c r="AH287" s="20" t="s">
        <v>1290</v>
      </c>
      <c r="AI287" s="20" t="s">
        <v>1570</v>
      </c>
      <c r="AJ287" s="17">
        <v>26000</v>
      </c>
      <c r="AK287" s="16"/>
      <c r="AL287" s="16">
        <f t="shared" si="11"/>
        <v>0</v>
      </c>
      <c r="AM287" s="49">
        <v>23071</v>
      </c>
      <c r="AN287" s="49">
        <v>23071</v>
      </c>
      <c r="AO287" s="49">
        <v>23071</v>
      </c>
      <c r="AP287" s="49">
        <v>23071</v>
      </c>
      <c r="AQ287" s="49">
        <v>23071</v>
      </c>
      <c r="AR287" s="16">
        <v>26000</v>
      </c>
      <c r="AS287" s="18" t="s">
        <v>1293</v>
      </c>
      <c r="AT287" s="19"/>
    </row>
    <row r="288" spans="1:46" s="23" customFormat="1" ht="72" hidden="1" x14ac:dyDescent="0.2">
      <c r="A288" s="19" t="s">
        <v>43</v>
      </c>
      <c r="B288" s="19" t="s">
        <v>277</v>
      </c>
      <c r="C288" s="19" t="s">
        <v>276</v>
      </c>
      <c r="D288" s="19" t="s">
        <v>11</v>
      </c>
      <c r="E288" s="19" t="s">
        <v>454</v>
      </c>
      <c r="F288" s="28" t="s">
        <v>1860</v>
      </c>
      <c r="G288" s="19" t="s">
        <v>595</v>
      </c>
      <c r="H288" s="18" t="s">
        <v>319</v>
      </c>
      <c r="I288" s="18" t="s">
        <v>596</v>
      </c>
      <c r="J288" s="17">
        <v>23200</v>
      </c>
      <c r="K288" s="64"/>
      <c r="L288" s="64"/>
      <c r="M288" s="35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9"/>
      <c r="AC288" s="19"/>
      <c r="AD288" s="19"/>
      <c r="AE288" s="20" t="s">
        <v>2791</v>
      </c>
      <c r="AF288" s="20" t="s">
        <v>3472</v>
      </c>
      <c r="AG288" s="20" t="s">
        <v>2456</v>
      </c>
      <c r="AH288" s="20" t="s">
        <v>1290</v>
      </c>
      <c r="AI288" s="20" t="s">
        <v>1570</v>
      </c>
      <c r="AJ288" s="16">
        <v>23112</v>
      </c>
      <c r="AK288" s="16"/>
      <c r="AL288" s="16">
        <f t="shared" si="11"/>
        <v>88</v>
      </c>
      <c r="AM288" s="49">
        <v>23071</v>
      </c>
      <c r="AN288" s="49">
        <v>23071</v>
      </c>
      <c r="AO288" s="49">
        <v>23071</v>
      </c>
      <c r="AP288" s="49">
        <v>23071</v>
      </c>
      <c r="AQ288" s="49">
        <v>23071</v>
      </c>
      <c r="AR288" s="19">
        <v>23112</v>
      </c>
      <c r="AS288" s="19"/>
      <c r="AT288" s="19"/>
    </row>
    <row r="289" spans="1:46" s="23" customFormat="1" ht="72" hidden="1" x14ac:dyDescent="0.2">
      <c r="A289" s="19" t="s">
        <v>43</v>
      </c>
      <c r="B289" s="19" t="s">
        <v>277</v>
      </c>
      <c r="C289" s="19" t="s">
        <v>276</v>
      </c>
      <c r="D289" s="19" t="s">
        <v>11</v>
      </c>
      <c r="E289" s="19" t="s">
        <v>454</v>
      </c>
      <c r="F289" s="28" t="s">
        <v>1861</v>
      </c>
      <c r="G289" s="19" t="s">
        <v>597</v>
      </c>
      <c r="H289" s="18" t="s">
        <v>319</v>
      </c>
      <c r="I289" s="18" t="s">
        <v>596</v>
      </c>
      <c r="J289" s="17">
        <v>24000</v>
      </c>
      <c r="K289" s="64"/>
      <c r="L289" s="64"/>
      <c r="M289" s="35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9"/>
      <c r="AC289" s="19"/>
      <c r="AD289" s="19"/>
      <c r="AE289" s="20" t="s">
        <v>2791</v>
      </c>
      <c r="AF289" s="20" t="s">
        <v>3472</v>
      </c>
      <c r="AG289" s="20" t="s">
        <v>2456</v>
      </c>
      <c r="AH289" s="20" t="s">
        <v>1290</v>
      </c>
      <c r="AI289" s="20" t="s">
        <v>1570</v>
      </c>
      <c r="AJ289" s="16">
        <v>23968</v>
      </c>
      <c r="AK289" s="16"/>
      <c r="AL289" s="16">
        <f t="shared" si="11"/>
        <v>32</v>
      </c>
      <c r="AM289" s="49">
        <v>23071</v>
      </c>
      <c r="AN289" s="49">
        <v>23071</v>
      </c>
      <c r="AO289" s="49">
        <v>23071</v>
      </c>
      <c r="AP289" s="49">
        <v>23071</v>
      </c>
      <c r="AQ289" s="49">
        <v>23071</v>
      </c>
      <c r="AR289" s="19">
        <v>23968</v>
      </c>
      <c r="AS289" s="19"/>
      <c r="AT289" s="19"/>
    </row>
    <row r="290" spans="1:46" s="23" customFormat="1" ht="72" hidden="1" x14ac:dyDescent="0.2">
      <c r="A290" s="19" t="s">
        <v>43</v>
      </c>
      <c r="B290" s="19" t="s">
        <v>277</v>
      </c>
      <c r="C290" s="19" t="s">
        <v>276</v>
      </c>
      <c r="D290" s="19" t="s">
        <v>11</v>
      </c>
      <c r="E290" s="19" t="s">
        <v>454</v>
      </c>
      <c r="F290" s="28" t="s">
        <v>1862</v>
      </c>
      <c r="G290" s="19" t="s">
        <v>598</v>
      </c>
      <c r="H290" s="18" t="s">
        <v>599</v>
      </c>
      <c r="I290" s="18" t="s">
        <v>274</v>
      </c>
      <c r="J290" s="17">
        <v>192000</v>
      </c>
      <c r="K290" s="64"/>
      <c r="L290" s="64"/>
      <c r="M290" s="35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67">
        <v>242241</v>
      </c>
      <c r="AC290" s="67">
        <v>242241</v>
      </c>
      <c r="AD290" s="50">
        <v>192000</v>
      </c>
      <c r="AE290" s="20" t="s">
        <v>2457</v>
      </c>
      <c r="AF290" s="19" t="s">
        <v>2457</v>
      </c>
      <c r="AG290" s="19" t="s">
        <v>2457</v>
      </c>
      <c r="AH290" s="20" t="s">
        <v>1290</v>
      </c>
      <c r="AI290" s="20" t="s">
        <v>1570</v>
      </c>
      <c r="AJ290" s="16"/>
      <c r="AK290" s="17">
        <v>192000</v>
      </c>
      <c r="AL290" s="16">
        <f t="shared" si="11"/>
        <v>0</v>
      </c>
      <c r="AM290" s="49">
        <v>23071</v>
      </c>
      <c r="AN290" s="49">
        <v>23071</v>
      </c>
      <c r="AO290" s="49">
        <v>23071</v>
      </c>
      <c r="AP290" s="49">
        <v>23071</v>
      </c>
      <c r="AQ290" s="49">
        <v>23071</v>
      </c>
      <c r="AR290" s="16">
        <v>192000</v>
      </c>
      <c r="AS290" s="19"/>
      <c r="AT290" s="19"/>
    </row>
    <row r="291" spans="1:46" s="23" customFormat="1" ht="90" hidden="1" x14ac:dyDescent="0.2">
      <c r="A291" s="19" t="s">
        <v>43</v>
      </c>
      <c r="B291" s="19" t="s">
        <v>277</v>
      </c>
      <c r="C291" s="19" t="s">
        <v>276</v>
      </c>
      <c r="D291" s="19" t="s">
        <v>286</v>
      </c>
      <c r="E291" s="19" t="s">
        <v>454</v>
      </c>
      <c r="F291" s="28" t="s">
        <v>1863</v>
      </c>
      <c r="G291" s="19" t="s">
        <v>600</v>
      </c>
      <c r="H291" s="18" t="s">
        <v>317</v>
      </c>
      <c r="I291" s="18" t="s">
        <v>274</v>
      </c>
      <c r="J291" s="17">
        <v>142500</v>
      </c>
      <c r="K291" s="64"/>
      <c r="L291" s="64"/>
      <c r="M291" s="35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19"/>
      <c r="AC291" s="19"/>
      <c r="AD291" s="19"/>
      <c r="AE291" s="20" t="s">
        <v>2797</v>
      </c>
      <c r="AF291" s="20" t="s">
        <v>3472</v>
      </c>
      <c r="AG291" s="20" t="s">
        <v>2456</v>
      </c>
      <c r="AH291" s="20" t="s">
        <v>1298</v>
      </c>
      <c r="AI291" s="20" t="s">
        <v>1571</v>
      </c>
      <c r="AJ291" s="16">
        <v>132500</v>
      </c>
      <c r="AK291" s="16"/>
      <c r="AL291" s="16">
        <f t="shared" si="11"/>
        <v>10000</v>
      </c>
      <c r="AM291" s="49">
        <v>23071</v>
      </c>
      <c r="AN291" s="49">
        <v>23071</v>
      </c>
      <c r="AO291" s="46" t="s">
        <v>1299</v>
      </c>
      <c r="AP291" s="46" t="s">
        <v>1299</v>
      </c>
      <c r="AQ291" s="46" t="s">
        <v>1299</v>
      </c>
      <c r="AR291" s="16">
        <v>132500</v>
      </c>
      <c r="AS291" s="19"/>
      <c r="AT291" s="19"/>
    </row>
    <row r="292" spans="1:46" s="23" customFormat="1" ht="90" hidden="1" x14ac:dyDescent="0.2">
      <c r="A292" s="19" t="s">
        <v>43</v>
      </c>
      <c r="B292" s="19" t="s">
        <v>277</v>
      </c>
      <c r="C292" s="19" t="s">
        <v>276</v>
      </c>
      <c r="D292" s="19" t="s">
        <v>286</v>
      </c>
      <c r="E292" s="19" t="s">
        <v>454</v>
      </c>
      <c r="F292" s="28" t="s">
        <v>1864</v>
      </c>
      <c r="G292" s="19" t="s">
        <v>601</v>
      </c>
      <c r="H292" s="18" t="s">
        <v>317</v>
      </c>
      <c r="I292" s="18" t="s">
        <v>274</v>
      </c>
      <c r="J292" s="17">
        <v>157300</v>
      </c>
      <c r="K292" s="64"/>
      <c r="L292" s="64"/>
      <c r="M292" s="35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19"/>
      <c r="AC292" s="19"/>
      <c r="AD292" s="19"/>
      <c r="AE292" s="20" t="s">
        <v>2797</v>
      </c>
      <c r="AF292" s="20" t="s">
        <v>3472</v>
      </c>
      <c r="AG292" s="20" t="s">
        <v>2456</v>
      </c>
      <c r="AH292" s="20" t="s">
        <v>1298</v>
      </c>
      <c r="AI292" s="20" t="s">
        <v>1571</v>
      </c>
      <c r="AJ292" s="16">
        <v>152500</v>
      </c>
      <c r="AK292" s="16"/>
      <c r="AL292" s="16">
        <f t="shared" si="11"/>
        <v>4800</v>
      </c>
      <c r="AM292" s="49">
        <v>23071</v>
      </c>
      <c r="AN292" s="49">
        <v>23071</v>
      </c>
      <c r="AO292" s="46" t="s">
        <v>1299</v>
      </c>
      <c r="AP292" s="46" t="s">
        <v>1299</v>
      </c>
      <c r="AQ292" s="46" t="s">
        <v>1299</v>
      </c>
      <c r="AR292" s="16">
        <v>152500</v>
      </c>
      <c r="AS292" s="19"/>
      <c r="AT292" s="19"/>
    </row>
    <row r="293" spans="1:46" s="23" customFormat="1" ht="72" hidden="1" x14ac:dyDescent="0.2">
      <c r="A293" s="19" t="s">
        <v>43</v>
      </c>
      <c r="B293" s="19" t="s">
        <v>277</v>
      </c>
      <c r="C293" s="19" t="s">
        <v>276</v>
      </c>
      <c r="D293" s="19" t="s">
        <v>13</v>
      </c>
      <c r="E293" s="19" t="s">
        <v>454</v>
      </c>
      <c r="F293" s="28" t="s">
        <v>1865</v>
      </c>
      <c r="G293" s="19" t="s">
        <v>602</v>
      </c>
      <c r="H293" s="18" t="s">
        <v>317</v>
      </c>
      <c r="I293" s="18" t="s">
        <v>271</v>
      </c>
      <c r="J293" s="17">
        <v>30000</v>
      </c>
      <c r="K293" s="64"/>
      <c r="L293" s="64"/>
      <c r="M293" s="35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19"/>
      <c r="AC293" s="19"/>
      <c r="AD293" s="19"/>
      <c r="AE293" s="20" t="s">
        <v>2797</v>
      </c>
      <c r="AF293" s="20" t="s">
        <v>3472</v>
      </c>
      <c r="AG293" s="20" t="s">
        <v>2456</v>
      </c>
      <c r="AH293" s="20" t="s">
        <v>1290</v>
      </c>
      <c r="AI293" s="20" t="s">
        <v>1570</v>
      </c>
      <c r="AJ293" s="16">
        <v>24500</v>
      </c>
      <c r="AK293" s="16"/>
      <c r="AL293" s="16">
        <f t="shared" si="11"/>
        <v>5500</v>
      </c>
      <c r="AM293" s="49">
        <v>23071</v>
      </c>
      <c r="AN293" s="49">
        <v>23071</v>
      </c>
      <c r="AO293" s="46" t="s">
        <v>1299</v>
      </c>
      <c r="AP293" s="46" t="s">
        <v>1299</v>
      </c>
      <c r="AQ293" s="46" t="s">
        <v>1299</v>
      </c>
      <c r="AR293" s="16">
        <v>24500</v>
      </c>
      <c r="AS293" s="19"/>
      <c r="AT293" s="19"/>
    </row>
    <row r="294" spans="1:46" s="23" customFormat="1" ht="72" hidden="1" x14ac:dyDescent="0.2">
      <c r="A294" s="19" t="s">
        <v>43</v>
      </c>
      <c r="B294" s="19" t="s">
        <v>277</v>
      </c>
      <c r="C294" s="19" t="s">
        <v>276</v>
      </c>
      <c r="D294" s="19" t="s">
        <v>13</v>
      </c>
      <c r="E294" s="19" t="s">
        <v>454</v>
      </c>
      <c r="F294" s="28" t="s">
        <v>1866</v>
      </c>
      <c r="G294" s="19" t="s">
        <v>603</v>
      </c>
      <c r="H294" s="18" t="s">
        <v>303</v>
      </c>
      <c r="I294" s="18" t="s">
        <v>271</v>
      </c>
      <c r="J294" s="17">
        <v>50000</v>
      </c>
      <c r="K294" s="64"/>
      <c r="L294" s="64"/>
      <c r="M294" s="35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19"/>
      <c r="AC294" s="19"/>
      <c r="AD294" s="19"/>
      <c r="AE294" s="20" t="s">
        <v>2797</v>
      </c>
      <c r="AF294" s="20" t="s">
        <v>3472</v>
      </c>
      <c r="AG294" s="20" t="s">
        <v>2456</v>
      </c>
      <c r="AH294" s="20" t="s">
        <v>1290</v>
      </c>
      <c r="AI294" s="20" t="s">
        <v>1570</v>
      </c>
      <c r="AJ294" s="16">
        <v>24500</v>
      </c>
      <c r="AK294" s="16"/>
      <c r="AL294" s="16">
        <f t="shared" si="11"/>
        <v>25500</v>
      </c>
      <c r="AM294" s="49">
        <v>23071</v>
      </c>
      <c r="AN294" s="49">
        <v>23071</v>
      </c>
      <c r="AO294" s="46" t="s">
        <v>1299</v>
      </c>
      <c r="AP294" s="46" t="s">
        <v>1299</v>
      </c>
      <c r="AQ294" s="46" t="s">
        <v>1299</v>
      </c>
      <c r="AR294" s="16">
        <v>24500</v>
      </c>
      <c r="AS294" s="19"/>
      <c r="AT294" s="19"/>
    </row>
    <row r="295" spans="1:46" s="23" customFormat="1" ht="72" hidden="1" x14ac:dyDescent="0.2">
      <c r="A295" s="19" t="s">
        <v>43</v>
      </c>
      <c r="B295" s="19" t="s">
        <v>277</v>
      </c>
      <c r="C295" s="19" t="s">
        <v>276</v>
      </c>
      <c r="D295" s="19" t="s">
        <v>13</v>
      </c>
      <c r="E295" s="19" t="s">
        <v>454</v>
      </c>
      <c r="F295" s="28" t="s">
        <v>1867</v>
      </c>
      <c r="G295" s="19" t="s">
        <v>604</v>
      </c>
      <c r="H295" s="18" t="s">
        <v>317</v>
      </c>
      <c r="I295" s="18" t="s">
        <v>271</v>
      </c>
      <c r="J295" s="17">
        <v>15000</v>
      </c>
      <c r="K295" s="64"/>
      <c r="L295" s="64"/>
      <c r="M295" s="35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19"/>
      <c r="AC295" s="19"/>
      <c r="AD295" s="19"/>
      <c r="AE295" s="20" t="s">
        <v>2797</v>
      </c>
      <c r="AF295" s="20" t="s">
        <v>3472</v>
      </c>
      <c r="AG295" s="20" t="s">
        <v>2456</v>
      </c>
      <c r="AH295" s="20" t="s">
        <v>1290</v>
      </c>
      <c r="AI295" s="20" t="s">
        <v>1570</v>
      </c>
      <c r="AJ295" s="16">
        <v>14250</v>
      </c>
      <c r="AK295" s="16"/>
      <c r="AL295" s="16">
        <f t="shared" si="11"/>
        <v>750</v>
      </c>
      <c r="AM295" s="49">
        <v>23071</v>
      </c>
      <c r="AN295" s="49">
        <v>23071</v>
      </c>
      <c r="AO295" s="46" t="s">
        <v>1299</v>
      </c>
      <c r="AP295" s="46" t="s">
        <v>1299</v>
      </c>
      <c r="AQ295" s="46" t="s">
        <v>1299</v>
      </c>
      <c r="AR295" s="16">
        <v>14250</v>
      </c>
      <c r="AS295" s="19"/>
      <c r="AT295" s="19"/>
    </row>
    <row r="296" spans="1:46" s="23" customFormat="1" ht="72" hidden="1" x14ac:dyDescent="0.2">
      <c r="A296" s="19" t="s">
        <v>43</v>
      </c>
      <c r="B296" s="19" t="s">
        <v>277</v>
      </c>
      <c r="C296" s="19" t="s">
        <v>276</v>
      </c>
      <c r="D296" s="19" t="s">
        <v>33</v>
      </c>
      <c r="E296" s="19" t="s">
        <v>454</v>
      </c>
      <c r="F296" s="28" t="s">
        <v>1868</v>
      </c>
      <c r="G296" s="19" t="s">
        <v>605</v>
      </c>
      <c r="H296" s="18" t="s">
        <v>270</v>
      </c>
      <c r="I296" s="18" t="s">
        <v>274</v>
      </c>
      <c r="J296" s="17">
        <v>80000</v>
      </c>
      <c r="K296" s="35" t="s">
        <v>137</v>
      </c>
      <c r="L296" s="64"/>
      <c r="M296" s="64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19"/>
      <c r="AC296" s="19"/>
      <c r="AD296" s="19"/>
      <c r="AE296" s="20" t="s">
        <v>2807</v>
      </c>
      <c r="AF296" s="20" t="s">
        <v>3472</v>
      </c>
      <c r="AG296" s="20" t="s">
        <v>2456</v>
      </c>
      <c r="AH296" s="20" t="s">
        <v>1290</v>
      </c>
      <c r="AI296" s="20" t="s">
        <v>1570</v>
      </c>
      <c r="AJ296" s="16">
        <v>75000</v>
      </c>
      <c r="AK296" s="16"/>
      <c r="AL296" s="16">
        <f t="shared" si="11"/>
        <v>5000</v>
      </c>
      <c r="AM296" s="49">
        <v>23071</v>
      </c>
      <c r="AN296" s="49">
        <v>23071</v>
      </c>
      <c r="AO296" s="46" t="s">
        <v>1303</v>
      </c>
      <c r="AP296" s="49">
        <v>23193</v>
      </c>
      <c r="AQ296" s="49">
        <v>23193</v>
      </c>
      <c r="AR296" s="16">
        <v>75000</v>
      </c>
      <c r="AS296" s="19"/>
      <c r="AT296" s="19"/>
    </row>
    <row r="297" spans="1:46" s="23" customFormat="1" ht="72" hidden="1" x14ac:dyDescent="0.2">
      <c r="A297" s="19" t="s">
        <v>43</v>
      </c>
      <c r="B297" s="19" t="s">
        <v>277</v>
      </c>
      <c r="C297" s="19" t="s">
        <v>276</v>
      </c>
      <c r="D297" s="19" t="s">
        <v>33</v>
      </c>
      <c r="E297" s="19" t="s">
        <v>454</v>
      </c>
      <c r="F297" s="28" t="s">
        <v>1869</v>
      </c>
      <c r="G297" s="19" t="s">
        <v>606</v>
      </c>
      <c r="H297" s="18" t="s">
        <v>270</v>
      </c>
      <c r="I297" s="18" t="s">
        <v>274</v>
      </c>
      <c r="J297" s="17">
        <v>65000</v>
      </c>
      <c r="K297" s="35" t="s">
        <v>137</v>
      </c>
      <c r="L297" s="64"/>
      <c r="M297" s="64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19"/>
      <c r="AC297" s="19"/>
      <c r="AD297" s="19"/>
      <c r="AE297" s="20" t="s">
        <v>2807</v>
      </c>
      <c r="AF297" s="20" t="s">
        <v>3472</v>
      </c>
      <c r="AG297" s="20" t="s">
        <v>2456</v>
      </c>
      <c r="AH297" s="20" t="s">
        <v>1290</v>
      </c>
      <c r="AI297" s="20" t="s">
        <v>1570</v>
      </c>
      <c r="AJ297" s="16">
        <v>62000</v>
      </c>
      <c r="AK297" s="16"/>
      <c r="AL297" s="16">
        <f t="shared" si="11"/>
        <v>3000</v>
      </c>
      <c r="AM297" s="49">
        <v>23071</v>
      </c>
      <c r="AN297" s="49">
        <v>23071</v>
      </c>
      <c r="AO297" s="46" t="s">
        <v>1303</v>
      </c>
      <c r="AP297" s="49">
        <v>23193</v>
      </c>
      <c r="AQ297" s="49">
        <v>23193</v>
      </c>
      <c r="AR297" s="16">
        <v>62000</v>
      </c>
      <c r="AS297" s="19"/>
      <c r="AT297" s="19"/>
    </row>
    <row r="298" spans="1:46" s="23" customFormat="1" ht="72" hidden="1" x14ac:dyDescent="0.2">
      <c r="A298" s="19" t="s">
        <v>43</v>
      </c>
      <c r="B298" s="19" t="s">
        <v>277</v>
      </c>
      <c r="C298" s="19" t="s">
        <v>276</v>
      </c>
      <c r="D298" s="19" t="s">
        <v>33</v>
      </c>
      <c r="E298" s="19" t="s">
        <v>454</v>
      </c>
      <c r="F298" s="28" t="s">
        <v>1870</v>
      </c>
      <c r="G298" s="19" t="s">
        <v>607</v>
      </c>
      <c r="H298" s="18" t="s">
        <v>267</v>
      </c>
      <c r="I298" s="18" t="s">
        <v>274</v>
      </c>
      <c r="J298" s="17">
        <v>350000</v>
      </c>
      <c r="K298" s="35" t="s">
        <v>137</v>
      </c>
      <c r="L298" s="64"/>
      <c r="M298" s="64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19"/>
      <c r="AC298" s="19"/>
      <c r="AD298" s="19"/>
      <c r="AE298" s="20" t="s">
        <v>2807</v>
      </c>
      <c r="AF298" s="20" t="s">
        <v>3472</v>
      </c>
      <c r="AG298" s="20" t="s">
        <v>2456</v>
      </c>
      <c r="AH298" s="20" t="s">
        <v>1290</v>
      </c>
      <c r="AI298" s="20" t="s">
        <v>1570</v>
      </c>
      <c r="AJ298" s="16">
        <v>336000</v>
      </c>
      <c r="AK298" s="16"/>
      <c r="AL298" s="16">
        <f t="shared" si="11"/>
        <v>14000</v>
      </c>
      <c r="AM298" s="49">
        <v>23071</v>
      </c>
      <c r="AN298" s="49">
        <v>23071</v>
      </c>
      <c r="AO298" s="46" t="s">
        <v>1303</v>
      </c>
      <c r="AP298" s="49">
        <v>23193</v>
      </c>
      <c r="AQ298" s="49">
        <v>23193</v>
      </c>
      <c r="AR298" s="16">
        <v>336000</v>
      </c>
      <c r="AS298" s="19"/>
      <c r="AT298" s="19"/>
    </row>
    <row r="299" spans="1:46" s="23" customFormat="1" ht="72" hidden="1" x14ac:dyDescent="0.2">
      <c r="A299" s="19" t="s">
        <v>43</v>
      </c>
      <c r="B299" s="19" t="s">
        <v>277</v>
      </c>
      <c r="C299" s="19" t="s">
        <v>276</v>
      </c>
      <c r="D299" s="19" t="s">
        <v>33</v>
      </c>
      <c r="E299" s="19" t="s">
        <v>454</v>
      </c>
      <c r="F299" s="28" t="s">
        <v>1871</v>
      </c>
      <c r="G299" s="19" t="s">
        <v>608</v>
      </c>
      <c r="H299" s="18" t="s">
        <v>340</v>
      </c>
      <c r="I299" s="18" t="s">
        <v>274</v>
      </c>
      <c r="J299" s="17">
        <v>300000</v>
      </c>
      <c r="K299" s="35" t="s">
        <v>137</v>
      </c>
      <c r="L299" s="64"/>
      <c r="M299" s="64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19"/>
      <c r="AC299" s="19"/>
      <c r="AD299" s="19"/>
      <c r="AE299" s="20" t="s">
        <v>2807</v>
      </c>
      <c r="AF299" s="20" t="s">
        <v>3472</v>
      </c>
      <c r="AG299" s="20" t="s">
        <v>2456</v>
      </c>
      <c r="AH299" s="20" t="s">
        <v>1290</v>
      </c>
      <c r="AI299" s="20" t="s">
        <v>1570</v>
      </c>
      <c r="AJ299" s="16">
        <v>264000</v>
      </c>
      <c r="AK299" s="16"/>
      <c r="AL299" s="16">
        <f t="shared" si="11"/>
        <v>36000</v>
      </c>
      <c r="AM299" s="49">
        <v>23071</v>
      </c>
      <c r="AN299" s="49">
        <v>23071</v>
      </c>
      <c r="AO299" s="46" t="s">
        <v>1303</v>
      </c>
      <c r="AP299" s="49">
        <v>23193</v>
      </c>
      <c r="AQ299" s="49">
        <v>23193</v>
      </c>
      <c r="AR299" s="16">
        <v>264000</v>
      </c>
      <c r="AS299" s="19"/>
      <c r="AT299" s="19"/>
    </row>
    <row r="300" spans="1:46" s="23" customFormat="1" ht="72" hidden="1" x14ac:dyDescent="0.2">
      <c r="A300" s="19" t="s">
        <v>43</v>
      </c>
      <c r="B300" s="19" t="s">
        <v>277</v>
      </c>
      <c r="C300" s="19" t="s">
        <v>276</v>
      </c>
      <c r="D300" s="19" t="s">
        <v>33</v>
      </c>
      <c r="E300" s="19" t="s">
        <v>454</v>
      </c>
      <c r="F300" s="28" t="s">
        <v>1872</v>
      </c>
      <c r="G300" s="19" t="s">
        <v>609</v>
      </c>
      <c r="H300" s="18" t="s">
        <v>270</v>
      </c>
      <c r="I300" s="18" t="s">
        <v>274</v>
      </c>
      <c r="J300" s="17">
        <v>80000</v>
      </c>
      <c r="K300" s="35" t="s">
        <v>137</v>
      </c>
      <c r="L300" s="64"/>
      <c r="M300" s="64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19"/>
      <c r="AC300" s="19"/>
      <c r="AD300" s="19"/>
      <c r="AE300" s="20" t="s">
        <v>2807</v>
      </c>
      <c r="AF300" s="20" t="s">
        <v>3472</v>
      </c>
      <c r="AG300" s="20" t="s">
        <v>2456</v>
      </c>
      <c r="AH300" s="20" t="s">
        <v>1290</v>
      </c>
      <c r="AI300" s="20" t="s">
        <v>1570</v>
      </c>
      <c r="AJ300" s="16">
        <v>75000</v>
      </c>
      <c r="AK300" s="16"/>
      <c r="AL300" s="16">
        <f t="shared" si="11"/>
        <v>5000</v>
      </c>
      <c r="AM300" s="49">
        <v>23071</v>
      </c>
      <c r="AN300" s="49">
        <v>23071</v>
      </c>
      <c r="AO300" s="46" t="s">
        <v>1303</v>
      </c>
      <c r="AP300" s="49">
        <v>23193</v>
      </c>
      <c r="AQ300" s="49">
        <v>23193</v>
      </c>
      <c r="AR300" s="16">
        <v>75000</v>
      </c>
      <c r="AS300" s="19"/>
      <c r="AT300" s="19"/>
    </row>
    <row r="301" spans="1:46" s="23" customFormat="1" ht="72" hidden="1" x14ac:dyDescent="0.2">
      <c r="A301" s="19" t="s">
        <v>43</v>
      </c>
      <c r="B301" s="19" t="s">
        <v>277</v>
      </c>
      <c r="C301" s="19" t="s">
        <v>276</v>
      </c>
      <c r="D301" s="19" t="s">
        <v>33</v>
      </c>
      <c r="E301" s="19" t="s">
        <v>454</v>
      </c>
      <c r="F301" s="28" t="s">
        <v>1873</v>
      </c>
      <c r="G301" s="19" t="s">
        <v>610</v>
      </c>
      <c r="H301" s="18" t="s">
        <v>267</v>
      </c>
      <c r="I301" s="18" t="s">
        <v>274</v>
      </c>
      <c r="J301" s="17">
        <v>360000</v>
      </c>
      <c r="K301" s="35" t="s">
        <v>137</v>
      </c>
      <c r="L301" s="64"/>
      <c r="M301" s="64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19"/>
      <c r="AC301" s="19"/>
      <c r="AD301" s="19"/>
      <c r="AE301" s="20" t="s">
        <v>2807</v>
      </c>
      <c r="AF301" s="20" t="s">
        <v>3472</v>
      </c>
      <c r="AG301" s="20" t="s">
        <v>2456</v>
      </c>
      <c r="AH301" s="20" t="s">
        <v>1290</v>
      </c>
      <c r="AI301" s="20" t="s">
        <v>1570</v>
      </c>
      <c r="AJ301" s="16">
        <v>347800</v>
      </c>
      <c r="AK301" s="16"/>
      <c r="AL301" s="16">
        <f t="shared" si="11"/>
        <v>12200</v>
      </c>
      <c r="AM301" s="49">
        <v>23071</v>
      </c>
      <c r="AN301" s="49">
        <v>23071</v>
      </c>
      <c r="AO301" s="46" t="s">
        <v>1303</v>
      </c>
      <c r="AP301" s="49">
        <v>23193</v>
      </c>
      <c r="AQ301" s="49">
        <v>23193</v>
      </c>
      <c r="AR301" s="16">
        <v>347800</v>
      </c>
      <c r="AS301" s="19"/>
      <c r="AT301" s="19"/>
    </row>
    <row r="302" spans="1:46" s="23" customFormat="1" ht="72" hidden="1" x14ac:dyDescent="0.2">
      <c r="A302" s="19" t="s">
        <v>43</v>
      </c>
      <c r="B302" s="19" t="s">
        <v>277</v>
      </c>
      <c r="C302" s="19" t="s">
        <v>276</v>
      </c>
      <c r="D302" s="19" t="s">
        <v>33</v>
      </c>
      <c r="E302" s="19" t="s">
        <v>454</v>
      </c>
      <c r="F302" s="28" t="s">
        <v>1874</v>
      </c>
      <c r="G302" s="19" t="s">
        <v>611</v>
      </c>
      <c r="H302" s="18" t="s">
        <v>270</v>
      </c>
      <c r="I302" s="18" t="s">
        <v>274</v>
      </c>
      <c r="J302" s="17">
        <v>70000</v>
      </c>
      <c r="K302" s="35" t="s">
        <v>137</v>
      </c>
      <c r="L302" s="64"/>
      <c r="M302" s="64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19"/>
      <c r="AC302" s="19"/>
      <c r="AD302" s="19"/>
      <c r="AE302" s="20" t="s">
        <v>2807</v>
      </c>
      <c r="AF302" s="20" t="s">
        <v>3472</v>
      </c>
      <c r="AG302" s="20" t="s">
        <v>2456</v>
      </c>
      <c r="AH302" s="20" t="s">
        <v>1290</v>
      </c>
      <c r="AI302" s="20" t="s">
        <v>1570</v>
      </c>
      <c r="AJ302" s="16">
        <v>67000</v>
      </c>
      <c r="AK302" s="16"/>
      <c r="AL302" s="16">
        <f t="shared" si="11"/>
        <v>3000</v>
      </c>
      <c r="AM302" s="49">
        <v>23071</v>
      </c>
      <c r="AN302" s="49">
        <v>23071</v>
      </c>
      <c r="AO302" s="46" t="s">
        <v>1303</v>
      </c>
      <c r="AP302" s="49">
        <v>23193</v>
      </c>
      <c r="AQ302" s="49">
        <v>23193</v>
      </c>
      <c r="AR302" s="16">
        <v>67000</v>
      </c>
      <c r="AS302" s="19"/>
      <c r="AT302" s="19"/>
    </row>
    <row r="303" spans="1:46" s="23" customFormat="1" ht="72" hidden="1" x14ac:dyDescent="0.2">
      <c r="A303" s="19" t="s">
        <v>43</v>
      </c>
      <c r="B303" s="19" t="s">
        <v>277</v>
      </c>
      <c r="C303" s="19" t="s">
        <v>276</v>
      </c>
      <c r="D303" s="19" t="s">
        <v>33</v>
      </c>
      <c r="E303" s="19" t="s">
        <v>454</v>
      </c>
      <c r="F303" s="28" t="s">
        <v>1875</v>
      </c>
      <c r="G303" s="19" t="s">
        <v>612</v>
      </c>
      <c r="H303" s="18" t="s">
        <v>270</v>
      </c>
      <c r="I303" s="18" t="s">
        <v>274</v>
      </c>
      <c r="J303" s="17">
        <v>70000</v>
      </c>
      <c r="K303" s="35" t="s">
        <v>137</v>
      </c>
      <c r="L303" s="64"/>
      <c r="M303" s="64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19"/>
      <c r="AC303" s="19"/>
      <c r="AD303" s="19"/>
      <c r="AE303" s="20" t="s">
        <v>2807</v>
      </c>
      <c r="AF303" s="20" t="s">
        <v>3472</v>
      </c>
      <c r="AG303" s="20" t="s">
        <v>2456</v>
      </c>
      <c r="AH303" s="20" t="s">
        <v>1290</v>
      </c>
      <c r="AI303" s="20" t="s">
        <v>1570</v>
      </c>
      <c r="AJ303" s="16">
        <v>67000</v>
      </c>
      <c r="AK303" s="16"/>
      <c r="AL303" s="16">
        <f t="shared" si="11"/>
        <v>3000</v>
      </c>
      <c r="AM303" s="49">
        <v>23071</v>
      </c>
      <c r="AN303" s="49">
        <v>23071</v>
      </c>
      <c r="AO303" s="46" t="s">
        <v>1303</v>
      </c>
      <c r="AP303" s="49">
        <v>23193</v>
      </c>
      <c r="AQ303" s="49">
        <v>23193</v>
      </c>
      <c r="AR303" s="16">
        <v>67000</v>
      </c>
      <c r="AS303" s="19"/>
      <c r="AT303" s="19"/>
    </row>
    <row r="304" spans="1:46" s="23" customFormat="1" ht="72" hidden="1" x14ac:dyDescent="0.2">
      <c r="A304" s="19" t="s">
        <v>43</v>
      </c>
      <c r="B304" s="19" t="s">
        <v>277</v>
      </c>
      <c r="C304" s="19" t="s">
        <v>276</v>
      </c>
      <c r="D304" s="19" t="s">
        <v>33</v>
      </c>
      <c r="E304" s="19" t="s">
        <v>454</v>
      </c>
      <c r="F304" s="28" t="s">
        <v>1876</v>
      </c>
      <c r="G304" s="19" t="s">
        <v>613</v>
      </c>
      <c r="H304" s="18" t="s">
        <v>270</v>
      </c>
      <c r="I304" s="18" t="s">
        <v>274</v>
      </c>
      <c r="J304" s="17">
        <v>80000</v>
      </c>
      <c r="K304" s="35" t="s">
        <v>137</v>
      </c>
      <c r="L304" s="64"/>
      <c r="M304" s="64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19"/>
      <c r="AC304" s="19"/>
      <c r="AD304" s="19"/>
      <c r="AE304" s="20" t="s">
        <v>2807</v>
      </c>
      <c r="AF304" s="20" t="s">
        <v>3472</v>
      </c>
      <c r="AG304" s="20" t="s">
        <v>2456</v>
      </c>
      <c r="AH304" s="20" t="s">
        <v>1290</v>
      </c>
      <c r="AI304" s="20" t="s">
        <v>1570</v>
      </c>
      <c r="AJ304" s="16">
        <v>75000</v>
      </c>
      <c r="AK304" s="16"/>
      <c r="AL304" s="16">
        <f t="shared" si="11"/>
        <v>5000</v>
      </c>
      <c r="AM304" s="49">
        <v>23071</v>
      </c>
      <c r="AN304" s="49">
        <v>23071</v>
      </c>
      <c r="AO304" s="46" t="s">
        <v>1303</v>
      </c>
      <c r="AP304" s="49">
        <v>23193</v>
      </c>
      <c r="AQ304" s="49">
        <v>23193</v>
      </c>
      <c r="AR304" s="16">
        <v>75000</v>
      </c>
      <c r="AS304" s="19"/>
      <c r="AT304" s="19"/>
    </row>
    <row r="305" spans="1:46" s="23" customFormat="1" ht="72" hidden="1" x14ac:dyDescent="0.2">
      <c r="A305" s="19" t="s">
        <v>43</v>
      </c>
      <c r="B305" s="19" t="s">
        <v>277</v>
      </c>
      <c r="C305" s="19" t="s">
        <v>276</v>
      </c>
      <c r="D305" s="19" t="s">
        <v>33</v>
      </c>
      <c r="E305" s="19" t="s">
        <v>454</v>
      </c>
      <c r="F305" s="28" t="s">
        <v>1877</v>
      </c>
      <c r="G305" s="19" t="s">
        <v>614</v>
      </c>
      <c r="H305" s="18" t="s">
        <v>340</v>
      </c>
      <c r="I305" s="18" t="s">
        <v>274</v>
      </c>
      <c r="J305" s="17">
        <v>264000</v>
      </c>
      <c r="K305" s="35" t="s">
        <v>137</v>
      </c>
      <c r="L305" s="64"/>
      <c r="M305" s="64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19"/>
      <c r="AC305" s="19"/>
      <c r="AD305" s="19"/>
      <c r="AE305" s="20" t="s">
        <v>2807</v>
      </c>
      <c r="AF305" s="20" t="s">
        <v>3472</v>
      </c>
      <c r="AG305" s="20" t="s">
        <v>2456</v>
      </c>
      <c r="AH305" s="20" t="s">
        <v>1290</v>
      </c>
      <c r="AI305" s="20" t="s">
        <v>1570</v>
      </c>
      <c r="AJ305" s="16">
        <v>252000</v>
      </c>
      <c r="AK305" s="16"/>
      <c r="AL305" s="16">
        <f t="shared" si="11"/>
        <v>12000</v>
      </c>
      <c r="AM305" s="49">
        <v>23071</v>
      </c>
      <c r="AN305" s="49">
        <v>23071</v>
      </c>
      <c r="AO305" s="46" t="s">
        <v>1303</v>
      </c>
      <c r="AP305" s="49">
        <v>23193</v>
      </c>
      <c r="AQ305" s="49">
        <v>23193</v>
      </c>
      <c r="AR305" s="16">
        <v>252000</v>
      </c>
      <c r="AS305" s="19"/>
      <c r="AT305" s="19"/>
    </row>
    <row r="306" spans="1:46" s="23" customFormat="1" ht="72" hidden="1" x14ac:dyDescent="0.2">
      <c r="A306" s="19" t="s">
        <v>43</v>
      </c>
      <c r="B306" s="19" t="s">
        <v>277</v>
      </c>
      <c r="C306" s="19" t="s">
        <v>276</v>
      </c>
      <c r="D306" s="19" t="s">
        <v>33</v>
      </c>
      <c r="E306" s="19" t="s">
        <v>454</v>
      </c>
      <c r="F306" s="28" t="s">
        <v>1878</v>
      </c>
      <c r="G306" s="19" t="s">
        <v>615</v>
      </c>
      <c r="H306" s="18" t="s">
        <v>340</v>
      </c>
      <c r="I306" s="18" t="s">
        <v>274</v>
      </c>
      <c r="J306" s="17">
        <v>156000</v>
      </c>
      <c r="K306" s="35" t="s">
        <v>137</v>
      </c>
      <c r="L306" s="64"/>
      <c r="M306" s="64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19"/>
      <c r="AC306" s="19"/>
      <c r="AD306" s="19"/>
      <c r="AE306" s="20" t="s">
        <v>2807</v>
      </c>
      <c r="AF306" s="20" t="s">
        <v>3472</v>
      </c>
      <c r="AG306" s="20" t="s">
        <v>2456</v>
      </c>
      <c r="AH306" s="20" t="s">
        <v>1290</v>
      </c>
      <c r="AI306" s="20" t="s">
        <v>1570</v>
      </c>
      <c r="AJ306" s="16">
        <v>146400</v>
      </c>
      <c r="AK306" s="16"/>
      <c r="AL306" s="16">
        <f t="shared" si="11"/>
        <v>9600</v>
      </c>
      <c r="AM306" s="49">
        <v>23071</v>
      </c>
      <c r="AN306" s="49">
        <v>23071</v>
      </c>
      <c r="AO306" s="46" t="s">
        <v>1303</v>
      </c>
      <c r="AP306" s="49">
        <v>23193</v>
      </c>
      <c r="AQ306" s="49">
        <v>23193</v>
      </c>
      <c r="AR306" s="16">
        <v>146400</v>
      </c>
      <c r="AS306" s="19"/>
      <c r="AT306" s="19"/>
    </row>
    <row r="307" spans="1:46" s="23" customFormat="1" ht="72" hidden="1" x14ac:dyDescent="0.2">
      <c r="A307" s="19" t="s">
        <v>43</v>
      </c>
      <c r="B307" s="19" t="s">
        <v>277</v>
      </c>
      <c r="C307" s="19" t="s">
        <v>276</v>
      </c>
      <c r="D307" s="19" t="s">
        <v>33</v>
      </c>
      <c r="E307" s="19" t="s">
        <v>454</v>
      </c>
      <c r="F307" s="28" t="s">
        <v>1879</v>
      </c>
      <c r="G307" s="19" t="s">
        <v>616</v>
      </c>
      <c r="H307" s="18" t="s">
        <v>501</v>
      </c>
      <c r="I307" s="18" t="s">
        <v>274</v>
      </c>
      <c r="J307" s="17">
        <v>250000</v>
      </c>
      <c r="K307" s="35" t="s">
        <v>137</v>
      </c>
      <c r="L307" s="64"/>
      <c r="M307" s="64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19"/>
      <c r="AC307" s="19"/>
      <c r="AD307" s="19"/>
      <c r="AE307" s="20" t="s">
        <v>2807</v>
      </c>
      <c r="AF307" s="20" t="s">
        <v>3472</v>
      </c>
      <c r="AG307" s="20" t="s">
        <v>2456</v>
      </c>
      <c r="AH307" s="20" t="s">
        <v>1290</v>
      </c>
      <c r="AI307" s="20" t="s">
        <v>1570</v>
      </c>
      <c r="AJ307" s="16">
        <v>235600</v>
      </c>
      <c r="AK307" s="16"/>
      <c r="AL307" s="16">
        <f t="shared" si="11"/>
        <v>14400</v>
      </c>
      <c r="AM307" s="49">
        <v>23071</v>
      </c>
      <c r="AN307" s="49">
        <v>23071</v>
      </c>
      <c r="AO307" s="46" t="s">
        <v>1303</v>
      </c>
      <c r="AP307" s="49">
        <v>23193</v>
      </c>
      <c r="AQ307" s="49">
        <v>23193</v>
      </c>
      <c r="AR307" s="16">
        <v>235600</v>
      </c>
      <c r="AS307" s="19"/>
      <c r="AT307" s="19"/>
    </row>
    <row r="308" spans="1:46" s="23" customFormat="1" ht="72" hidden="1" x14ac:dyDescent="0.2">
      <c r="A308" s="19" t="s">
        <v>43</v>
      </c>
      <c r="B308" s="19" t="s">
        <v>277</v>
      </c>
      <c r="C308" s="19" t="s">
        <v>276</v>
      </c>
      <c r="D308" s="19" t="s">
        <v>33</v>
      </c>
      <c r="E308" s="19" t="s">
        <v>454</v>
      </c>
      <c r="F308" s="28" t="s">
        <v>1880</v>
      </c>
      <c r="G308" s="19" t="s">
        <v>617</v>
      </c>
      <c r="H308" s="18" t="s">
        <v>270</v>
      </c>
      <c r="I308" s="18" t="s">
        <v>274</v>
      </c>
      <c r="J308" s="17">
        <v>60000</v>
      </c>
      <c r="K308" s="35" t="s">
        <v>137</v>
      </c>
      <c r="L308" s="64"/>
      <c r="M308" s="64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19"/>
      <c r="AC308" s="19"/>
      <c r="AD308" s="19"/>
      <c r="AE308" s="20" t="s">
        <v>2807</v>
      </c>
      <c r="AF308" s="20" t="s">
        <v>3472</v>
      </c>
      <c r="AG308" s="20" t="s">
        <v>2456</v>
      </c>
      <c r="AH308" s="20" t="s">
        <v>1290</v>
      </c>
      <c r="AI308" s="20" t="s">
        <v>1570</v>
      </c>
      <c r="AJ308" s="16">
        <v>52000</v>
      </c>
      <c r="AK308" s="16"/>
      <c r="AL308" s="16">
        <f t="shared" si="11"/>
        <v>8000</v>
      </c>
      <c r="AM308" s="49">
        <v>23071</v>
      </c>
      <c r="AN308" s="49">
        <v>23071</v>
      </c>
      <c r="AO308" s="46" t="s">
        <v>1303</v>
      </c>
      <c r="AP308" s="49">
        <v>23193</v>
      </c>
      <c r="AQ308" s="49">
        <v>23193</v>
      </c>
      <c r="AR308" s="16">
        <v>52000</v>
      </c>
      <c r="AS308" s="19"/>
      <c r="AT308" s="19"/>
    </row>
    <row r="309" spans="1:46" s="23" customFormat="1" ht="72" hidden="1" x14ac:dyDescent="0.2">
      <c r="A309" s="19" t="s">
        <v>43</v>
      </c>
      <c r="B309" s="19" t="s">
        <v>277</v>
      </c>
      <c r="C309" s="19" t="s">
        <v>276</v>
      </c>
      <c r="D309" s="19" t="s">
        <v>33</v>
      </c>
      <c r="E309" s="19" t="s">
        <v>454</v>
      </c>
      <c r="F309" s="28" t="s">
        <v>1881</v>
      </c>
      <c r="G309" s="19" t="s">
        <v>618</v>
      </c>
      <c r="H309" s="18" t="s">
        <v>270</v>
      </c>
      <c r="I309" s="18" t="s">
        <v>274</v>
      </c>
      <c r="J309" s="17">
        <v>65000</v>
      </c>
      <c r="K309" s="35" t="s">
        <v>137</v>
      </c>
      <c r="L309" s="64"/>
      <c r="M309" s="64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19"/>
      <c r="AC309" s="19"/>
      <c r="AD309" s="19"/>
      <c r="AE309" s="20" t="s">
        <v>2807</v>
      </c>
      <c r="AF309" s="20" t="s">
        <v>3472</v>
      </c>
      <c r="AG309" s="20" t="s">
        <v>2456</v>
      </c>
      <c r="AH309" s="20" t="s">
        <v>1290</v>
      </c>
      <c r="AI309" s="20" t="s">
        <v>1570</v>
      </c>
      <c r="AJ309" s="16">
        <v>58000</v>
      </c>
      <c r="AK309" s="16"/>
      <c r="AL309" s="16">
        <f t="shared" si="11"/>
        <v>7000</v>
      </c>
      <c r="AM309" s="49">
        <v>23071</v>
      </c>
      <c r="AN309" s="49">
        <v>23071</v>
      </c>
      <c r="AO309" s="46" t="s">
        <v>1303</v>
      </c>
      <c r="AP309" s="49">
        <v>23193</v>
      </c>
      <c r="AQ309" s="49">
        <v>23193</v>
      </c>
      <c r="AR309" s="16">
        <v>58000</v>
      </c>
      <c r="AS309" s="19"/>
      <c r="AT309" s="19"/>
    </row>
    <row r="310" spans="1:46" s="23" customFormat="1" ht="72" hidden="1" x14ac:dyDescent="0.2">
      <c r="A310" s="19" t="s">
        <v>43</v>
      </c>
      <c r="B310" s="19" t="s">
        <v>277</v>
      </c>
      <c r="C310" s="19" t="s">
        <v>276</v>
      </c>
      <c r="D310" s="19" t="s">
        <v>33</v>
      </c>
      <c r="E310" s="19" t="s">
        <v>454</v>
      </c>
      <c r="F310" s="28" t="s">
        <v>1882</v>
      </c>
      <c r="G310" s="19" t="s">
        <v>619</v>
      </c>
      <c r="H310" s="18" t="s">
        <v>270</v>
      </c>
      <c r="I310" s="18" t="s">
        <v>274</v>
      </c>
      <c r="J310" s="17">
        <v>60000</v>
      </c>
      <c r="K310" s="35" t="s">
        <v>137</v>
      </c>
      <c r="L310" s="64"/>
      <c r="M310" s="64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19"/>
      <c r="AC310" s="19"/>
      <c r="AD310" s="19"/>
      <c r="AE310" s="20" t="s">
        <v>2807</v>
      </c>
      <c r="AF310" s="20" t="s">
        <v>3472</v>
      </c>
      <c r="AG310" s="20" t="s">
        <v>2456</v>
      </c>
      <c r="AH310" s="20" t="s">
        <v>1290</v>
      </c>
      <c r="AI310" s="20" t="s">
        <v>1570</v>
      </c>
      <c r="AJ310" s="16">
        <v>58000</v>
      </c>
      <c r="AK310" s="16"/>
      <c r="AL310" s="16">
        <f t="shared" si="11"/>
        <v>2000</v>
      </c>
      <c r="AM310" s="49">
        <v>23071</v>
      </c>
      <c r="AN310" s="49">
        <v>23071</v>
      </c>
      <c r="AO310" s="46" t="s">
        <v>1303</v>
      </c>
      <c r="AP310" s="49">
        <v>23193</v>
      </c>
      <c r="AQ310" s="49">
        <v>23193</v>
      </c>
      <c r="AR310" s="16">
        <v>58000</v>
      </c>
      <c r="AS310" s="19"/>
      <c r="AT310" s="19"/>
    </row>
    <row r="311" spans="1:46" s="23" customFormat="1" ht="72" hidden="1" x14ac:dyDescent="0.2">
      <c r="A311" s="19" t="s">
        <v>43</v>
      </c>
      <c r="B311" s="19" t="s">
        <v>277</v>
      </c>
      <c r="C311" s="19" t="s">
        <v>276</v>
      </c>
      <c r="D311" s="19" t="s">
        <v>33</v>
      </c>
      <c r="E311" s="19" t="s">
        <v>454</v>
      </c>
      <c r="F311" s="28" t="s">
        <v>1883</v>
      </c>
      <c r="G311" s="19" t="s">
        <v>620</v>
      </c>
      <c r="H311" s="18" t="s">
        <v>270</v>
      </c>
      <c r="I311" s="18" t="s">
        <v>274</v>
      </c>
      <c r="J311" s="17">
        <v>65000</v>
      </c>
      <c r="K311" s="35" t="s">
        <v>137</v>
      </c>
      <c r="L311" s="64"/>
      <c r="M311" s="64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19"/>
      <c r="AC311" s="19"/>
      <c r="AD311" s="19"/>
      <c r="AE311" s="20" t="s">
        <v>2807</v>
      </c>
      <c r="AF311" s="20" t="s">
        <v>3472</v>
      </c>
      <c r="AG311" s="20" t="s">
        <v>2456</v>
      </c>
      <c r="AH311" s="20" t="s">
        <v>1290</v>
      </c>
      <c r="AI311" s="20" t="s">
        <v>1570</v>
      </c>
      <c r="AJ311" s="16">
        <v>58000</v>
      </c>
      <c r="AK311" s="16"/>
      <c r="AL311" s="16">
        <f t="shared" si="11"/>
        <v>7000</v>
      </c>
      <c r="AM311" s="49">
        <v>23071</v>
      </c>
      <c r="AN311" s="49">
        <v>23071</v>
      </c>
      <c r="AO311" s="46" t="s">
        <v>1303</v>
      </c>
      <c r="AP311" s="49">
        <v>23193</v>
      </c>
      <c r="AQ311" s="49">
        <v>23193</v>
      </c>
      <c r="AR311" s="16">
        <v>58000</v>
      </c>
      <c r="AS311" s="19"/>
      <c r="AT311" s="19"/>
    </row>
    <row r="312" spans="1:46" s="23" customFormat="1" ht="90" hidden="1" x14ac:dyDescent="0.2">
      <c r="A312" s="19" t="s">
        <v>43</v>
      </c>
      <c r="B312" s="19" t="s">
        <v>277</v>
      </c>
      <c r="C312" s="19" t="s">
        <v>276</v>
      </c>
      <c r="D312" s="19" t="s">
        <v>10</v>
      </c>
      <c r="E312" s="19" t="s">
        <v>311</v>
      </c>
      <c r="F312" s="28" t="s">
        <v>1884</v>
      </c>
      <c r="G312" s="19" t="s">
        <v>625</v>
      </c>
      <c r="H312" s="18" t="s">
        <v>303</v>
      </c>
      <c r="I312" s="18" t="s">
        <v>271</v>
      </c>
      <c r="J312" s="17">
        <v>300000</v>
      </c>
      <c r="K312" s="66"/>
      <c r="L312" s="64"/>
      <c r="M312" s="35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48"/>
      <c r="AC312" s="19"/>
      <c r="AD312" s="19"/>
      <c r="AE312" s="20" t="s">
        <v>2797</v>
      </c>
      <c r="AF312" s="20" t="s">
        <v>3472</v>
      </c>
      <c r="AG312" s="20" t="s">
        <v>2456</v>
      </c>
      <c r="AH312" s="20" t="s">
        <v>1290</v>
      </c>
      <c r="AI312" s="20" t="s">
        <v>1570</v>
      </c>
      <c r="AJ312" s="16">
        <v>275000</v>
      </c>
      <c r="AK312" s="16"/>
      <c r="AL312" s="16">
        <f t="shared" si="11"/>
        <v>25000</v>
      </c>
      <c r="AM312" s="49">
        <v>23071</v>
      </c>
      <c r="AN312" s="49">
        <v>23071</v>
      </c>
      <c r="AO312" s="46" t="s">
        <v>1299</v>
      </c>
      <c r="AP312" s="46" t="s">
        <v>1299</v>
      </c>
      <c r="AQ312" s="46" t="s">
        <v>1299</v>
      </c>
      <c r="AR312" s="16">
        <v>275000</v>
      </c>
      <c r="AS312" s="19"/>
      <c r="AT312" s="19"/>
    </row>
    <row r="313" spans="1:46" s="23" customFormat="1" ht="72" hidden="1" x14ac:dyDescent="0.2">
      <c r="A313" s="19" t="s">
        <v>43</v>
      </c>
      <c r="B313" s="19" t="s">
        <v>277</v>
      </c>
      <c r="C313" s="19" t="s">
        <v>276</v>
      </c>
      <c r="D313" s="19" t="s">
        <v>10</v>
      </c>
      <c r="E313" s="19" t="s">
        <v>311</v>
      </c>
      <c r="F313" s="28" t="s">
        <v>1885</v>
      </c>
      <c r="G313" s="19" t="s">
        <v>624</v>
      </c>
      <c r="H313" s="18" t="s">
        <v>317</v>
      </c>
      <c r="I313" s="18" t="s">
        <v>271</v>
      </c>
      <c r="J313" s="17">
        <v>80000</v>
      </c>
      <c r="K313" s="64"/>
      <c r="L313" s="64"/>
      <c r="M313" s="35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48"/>
      <c r="AC313" s="19"/>
      <c r="AD313" s="19"/>
      <c r="AE313" s="20" t="s">
        <v>2797</v>
      </c>
      <c r="AF313" s="20" t="s">
        <v>3472</v>
      </c>
      <c r="AG313" s="20" t="s">
        <v>2456</v>
      </c>
      <c r="AH313" s="20" t="s">
        <v>1290</v>
      </c>
      <c r="AI313" s="20" t="s">
        <v>1570</v>
      </c>
      <c r="AJ313" s="16">
        <v>72500</v>
      </c>
      <c r="AK313" s="16"/>
      <c r="AL313" s="16">
        <f t="shared" si="11"/>
        <v>7500</v>
      </c>
      <c r="AM313" s="49">
        <v>23071</v>
      </c>
      <c r="AN313" s="49">
        <v>23071</v>
      </c>
      <c r="AO313" s="46" t="s">
        <v>1299</v>
      </c>
      <c r="AP313" s="46" t="s">
        <v>1299</v>
      </c>
      <c r="AQ313" s="46" t="s">
        <v>1299</v>
      </c>
      <c r="AR313" s="16">
        <v>72500</v>
      </c>
      <c r="AS313" s="19"/>
      <c r="AT313" s="19"/>
    </row>
    <row r="314" spans="1:46" s="23" customFormat="1" ht="72" hidden="1" x14ac:dyDescent="0.2">
      <c r="A314" s="19" t="s">
        <v>43</v>
      </c>
      <c r="B314" s="19" t="s">
        <v>277</v>
      </c>
      <c r="C314" s="19" t="s">
        <v>276</v>
      </c>
      <c r="D314" s="19" t="s">
        <v>10</v>
      </c>
      <c r="E314" s="19" t="s">
        <v>311</v>
      </c>
      <c r="F314" s="28" t="s">
        <v>1886</v>
      </c>
      <c r="G314" s="19" t="s">
        <v>623</v>
      </c>
      <c r="H314" s="18" t="s">
        <v>270</v>
      </c>
      <c r="I314" s="18" t="s">
        <v>271</v>
      </c>
      <c r="J314" s="17">
        <v>15000</v>
      </c>
      <c r="K314" s="64"/>
      <c r="L314" s="64"/>
      <c r="M314" s="35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48"/>
      <c r="AC314" s="19"/>
      <c r="AD314" s="19"/>
      <c r="AE314" s="20" t="s">
        <v>2797</v>
      </c>
      <c r="AF314" s="20" t="s">
        <v>3472</v>
      </c>
      <c r="AG314" s="20" t="s">
        <v>2456</v>
      </c>
      <c r="AH314" s="20" t="s">
        <v>1290</v>
      </c>
      <c r="AI314" s="20" t="s">
        <v>1570</v>
      </c>
      <c r="AJ314" s="16">
        <v>12500</v>
      </c>
      <c r="AK314" s="16"/>
      <c r="AL314" s="16">
        <f t="shared" si="11"/>
        <v>2500</v>
      </c>
      <c r="AM314" s="49">
        <v>23071</v>
      </c>
      <c r="AN314" s="49">
        <v>23071</v>
      </c>
      <c r="AO314" s="46" t="s">
        <v>1299</v>
      </c>
      <c r="AP314" s="46" t="s">
        <v>1299</v>
      </c>
      <c r="AQ314" s="46" t="s">
        <v>1299</v>
      </c>
      <c r="AR314" s="16">
        <v>22000</v>
      </c>
      <c r="AS314" s="19"/>
      <c r="AT314" s="19"/>
    </row>
    <row r="315" spans="1:46" s="23" customFormat="1" ht="90" hidden="1" x14ac:dyDescent="0.2">
      <c r="A315" s="19" t="s">
        <v>43</v>
      </c>
      <c r="B315" s="19" t="s">
        <v>277</v>
      </c>
      <c r="C315" s="19" t="s">
        <v>276</v>
      </c>
      <c r="D315" s="19" t="s">
        <v>10</v>
      </c>
      <c r="E315" s="19" t="s">
        <v>311</v>
      </c>
      <c r="F315" s="28" t="s">
        <v>1887</v>
      </c>
      <c r="G315" s="19" t="s">
        <v>622</v>
      </c>
      <c r="H315" s="18" t="s">
        <v>303</v>
      </c>
      <c r="I315" s="18" t="s">
        <v>271</v>
      </c>
      <c r="J315" s="17">
        <v>25000</v>
      </c>
      <c r="K315" s="64"/>
      <c r="L315" s="64"/>
      <c r="M315" s="35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48"/>
      <c r="AC315" s="19"/>
      <c r="AD315" s="19"/>
      <c r="AE315" s="20" t="s">
        <v>2797</v>
      </c>
      <c r="AF315" s="20" t="s">
        <v>3472</v>
      </c>
      <c r="AG315" s="20" t="s">
        <v>2456</v>
      </c>
      <c r="AH315" s="20" t="s">
        <v>1290</v>
      </c>
      <c r="AI315" s="20" t="s">
        <v>1570</v>
      </c>
      <c r="AJ315" s="16">
        <v>22000</v>
      </c>
      <c r="AK315" s="16"/>
      <c r="AL315" s="16">
        <f t="shared" si="11"/>
        <v>3000</v>
      </c>
      <c r="AM315" s="49">
        <v>23071</v>
      </c>
      <c r="AN315" s="49">
        <v>23071</v>
      </c>
      <c r="AO315" s="46" t="s">
        <v>1299</v>
      </c>
      <c r="AP315" s="46" t="s">
        <v>1299</v>
      </c>
      <c r="AQ315" s="46" t="s">
        <v>1299</v>
      </c>
      <c r="AR315" s="16">
        <v>12500</v>
      </c>
      <c r="AS315" s="19"/>
      <c r="AT315" s="19"/>
    </row>
    <row r="316" spans="1:46" s="23" customFormat="1" ht="72" hidden="1" x14ac:dyDescent="0.2">
      <c r="A316" s="19" t="s">
        <v>43</v>
      </c>
      <c r="B316" s="19" t="s">
        <v>277</v>
      </c>
      <c r="C316" s="19" t="s">
        <v>276</v>
      </c>
      <c r="D316" s="19" t="s">
        <v>10</v>
      </c>
      <c r="E316" s="19" t="s">
        <v>311</v>
      </c>
      <c r="F316" s="28" t="s">
        <v>1888</v>
      </c>
      <c r="G316" s="19" t="s">
        <v>621</v>
      </c>
      <c r="H316" s="18" t="s">
        <v>270</v>
      </c>
      <c r="I316" s="18" t="s">
        <v>268</v>
      </c>
      <c r="J316" s="17">
        <v>5700</v>
      </c>
      <c r="K316" s="64"/>
      <c r="L316" s="64"/>
      <c r="M316" s="35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20" t="s">
        <v>3472</v>
      </c>
      <c r="AG316" s="20" t="s">
        <v>2456</v>
      </c>
      <c r="AH316" s="20" t="s">
        <v>1290</v>
      </c>
      <c r="AI316" s="20" t="s">
        <v>1570</v>
      </c>
      <c r="AJ316" s="16">
        <v>5400</v>
      </c>
      <c r="AK316" s="16"/>
      <c r="AL316" s="16">
        <f t="shared" si="11"/>
        <v>300</v>
      </c>
      <c r="AM316" s="49">
        <v>23071</v>
      </c>
      <c r="AN316" s="49">
        <v>23071</v>
      </c>
      <c r="AO316" s="46" t="s">
        <v>1299</v>
      </c>
      <c r="AP316" s="46" t="s">
        <v>1299</v>
      </c>
      <c r="AQ316" s="46" t="s">
        <v>1299</v>
      </c>
      <c r="AR316" s="16">
        <v>5400</v>
      </c>
      <c r="AS316" s="19"/>
      <c r="AT316" s="19"/>
    </row>
    <row r="317" spans="1:46" s="23" customFormat="1" ht="324" hidden="1" x14ac:dyDescent="0.2">
      <c r="A317" s="19" t="s">
        <v>43</v>
      </c>
      <c r="B317" s="19" t="s">
        <v>277</v>
      </c>
      <c r="C317" s="19" t="s">
        <v>17</v>
      </c>
      <c r="D317" s="19" t="s">
        <v>1566</v>
      </c>
      <c r="E317" s="19" t="s">
        <v>454</v>
      </c>
      <c r="F317" s="28" t="s">
        <v>2459</v>
      </c>
      <c r="G317" s="19" t="s">
        <v>1114</v>
      </c>
      <c r="H317" s="18" t="s">
        <v>270</v>
      </c>
      <c r="I317" s="18" t="s">
        <v>631</v>
      </c>
      <c r="J317" s="17">
        <f>11196900+8700000</f>
        <v>19896900</v>
      </c>
      <c r="K317" s="35" t="s">
        <v>137</v>
      </c>
      <c r="L317" s="18"/>
      <c r="M317" s="18"/>
      <c r="N317" s="19" t="s">
        <v>1306</v>
      </c>
      <c r="O317" s="28" t="s">
        <v>1307</v>
      </c>
      <c r="P317" s="48">
        <v>22703</v>
      </c>
      <c r="Q317" s="19" t="s">
        <v>1308</v>
      </c>
      <c r="R317" s="19" t="s">
        <v>1309</v>
      </c>
      <c r="S317" s="19" t="s">
        <v>1191</v>
      </c>
      <c r="T317" s="19" t="s">
        <v>1289</v>
      </c>
      <c r="U317" s="16" t="s">
        <v>1289</v>
      </c>
      <c r="V317" s="19" t="s">
        <v>1310</v>
      </c>
      <c r="W317" s="16">
        <v>92627718.859999999</v>
      </c>
      <c r="X317" s="18"/>
      <c r="Y317" s="52" t="s">
        <v>2824</v>
      </c>
      <c r="Z317" s="52" t="s">
        <v>1311</v>
      </c>
      <c r="AA317" s="19">
        <v>7013046268</v>
      </c>
      <c r="AB317" s="52" t="s">
        <v>1313</v>
      </c>
      <c r="AC317" s="52" t="s">
        <v>1314</v>
      </c>
      <c r="AD317" s="52" t="s">
        <v>2440</v>
      </c>
      <c r="AE317" s="52" t="s">
        <v>1312</v>
      </c>
      <c r="AF317" s="52" t="s">
        <v>1312</v>
      </c>
      <c r="AG317" s="19" t="s">
        <v>3467</v>
      </c>
      <c r="AH317" s="20" t="s">
        <v>1312</v>
      </c>
      <c r="AI317" s="20" t="s">
        <v>1572</v>
      </c>
      <c r="AJ317" s="118"/>
      <c r="AK317" s="16"/>
      <c r="AL317" s="16">
        <f t="shared" si="11"/>
        <v>19896900</v>
      </c>
      <c r="AM317" s="19"/>
      <c r="AN317" s="19"/>
      <c r="AO317" s="19"/>
      <c r="AP317" s="19"/>
      <c r="AQ317" s="19"/>
      <c r="AR317" s="19"/>
      <c r="AS317" s="19"/>
      <c r="AT317" s="19"/>
    </row>
    <row r="318" spans="1:46" s="23" customFormat="1" ht="72" hidden="1" x14ac:dyDescent="0.2">
      <c r="A318" s="19" t="s">
        <v>43</v>
      </c>
      <c r="B318" s="19" t="s">
        <v>277</v>
      </c>
      <c r="C318" s="19" t="s">
        <v>17</v>
      </c>
      <c r="D318" s="19" t="s">
        <v>34</v>
      </c>
      <c r="E318" s="19" t="s">
        <v>454</v>
      </c>
      <c r="F318" s="28" t="s">
        <v>1889</v>
      </c>
      <c r="G318" s="19" t="s">
        <v>1126</v>
      </c>
      <c r="H318" s="18" t="s">
        <v>270</v>
      </c>
      <c r="I318" s="18" t="s">
        <v>1119</v>
      </c>
      <c r="J318" s="17">
        <v>4580500</v>
      </c>
      <c r="K318" s="35" t="s">
        <v>137</v>
      </c>
      <c r="L318" s="64"/>
      <c r="M318" s="64"/>
      <c r="N318" s="19" t="s">
        <v>1315</v>
      </c>
      <c r="O318" s="19"/>
      <c r="P318" s="19"/>
      <c r="Q318" s="19"/>
      <c r="R318" s="19"/>
      <c r="S318" s="19"/>
      <c r="T318" s="19"/>
      <c r="U318" s="19"/>
      <c r="V318" s="19"/>
      <c r="W318" s="19"/>
      <c r="X318" s="18"/>
      <c r="Y318" s="46"/>
      <c r="Z318" s="19"/>
      <c r="AA318" s="19"/>
      <c r="AB318" s="19"/>
      <c r="AC318" s="19"/>
      <c r="AD318" s="19"/>
      <c r="AE318" s="20" t="s">
        <v>2820</v>
      </c>
      <c r="AF318" s="19" t="s">
        <v>3477</v>
      </c>
      <c r="AG318" s="19" t="s">
        <v>3467</v>
      </c>
      <c r="AH318" s="20" t="s">
        <v>1316</v>
      </c>
      <c r="AI318" s="19" t="s">
        <v>1571</v>
      </c>
      <c r="AJ318" s="16"/>
      <c r="AK318" s="16"/>
      <c r="AL318" s="16">
        <f t="shared" si="11"/>
        <v>4580500</v>
      </c>
      <c r="AM318" s="49">
        <v>23071</v>
      </c>
      <c r="AN318" s="49">
        <v>23102</v>
      </c>
      <c r="AO318" s="49" t="s">
        <v>1317</v>
      </c>
      <c r="AP318" s="19" t="s">
        <v>1318</v>
      </c>
      <c r="AQ318" s="19" t="s">
        <v>1318</v>
      </c>
      <c r="AR318" s="16">
        <v>4304000</v>
      </c>
      <c r="AS318" s="19"/>
      <c r="AT318" s="19"/>
    </row>
    <row r="319" spans="1:46" s="23" customFormat="1" ht="72" hidden="1" x14ac:dyDescent="0.2">
      <c r="A319" s="19" t="s">
        <v>43</v>
      </c>
      <c r="B319" s="19" t="s">
        <v>277</v>
      </c>
      <c r="C319" s="19" t="s">
        <v>17</v>
      </c>
      <c r="D319" s="19" t="s">
        <v>34</v>
      </c>
      <c r="E319" s="19" t="s">
        <v>454</v>
      </c>
      <c r="F319" s="28" t="s">
        <v>1890</v>
      </c>
      <c r="G319" s="19" t="s">
        <v>1127</v>
      </c>
      <c r="H319" s="18" t="s">
        <v>270</v>
      </c>
      <c r="I319" s="18" t="s">
        <v>1119</v>
      </c>
      <c r="J319" s="17">
        <v>3000000</v>
      </c>
      <c r="K319" s="35" t="s">
        <v>137</v>
      </c>
      <c r="L319" s="64"/>
      <c r="M319" s="64"/>
      <c r="N319" s="19" t="s">
        <v>2821</v>
      </c>
      <c r="O319" s="19"/>
      <c r="P319" s="19"/>
      <c r="Q319" s="19"/>
      <c r="R319" s="19"/>
      <c r="S319" s="19"/>
      <c r="T319" s="19"/>
      <c r="U319" s="19"/>
      <c r="V319" s="19"/>
      <c r="W319" s="19"/>
      <c r="X319" s="18"/>
      <c r="Y319" s="46"/>
      <c r="Z319" s="19"/>
      <c r="AA319" s="19"/>
      <c r="AB319" s="19"/>
      <c r="AC319" s="19"/>
      <c r="AD319" s="19"/>
      <c r="AE319" s="20" t="s">
        <v>2822</v>
      </c>
      <c r="AF319" s="20" t="s">
        <v>1571</v>
      </c>
      <c r="AG319" s="19" t="s">
        <v>3467</v>
      </c>
      <c r="AH319" s="20" t="s">
        <v>1319</v>
      </c>
      <c r="AI319" s="20" t="s">
        <v>1568</v>
      </c>
      <c r="AJ319" s="16"/>
      <c r="AK319" s="16"/>
      <c r="AL319" s="16">
        <f t="shared" si="11"/>
        <v>3000000</v>
      </c>
      <c r="AM319" s="49">
        <v>23071</v>
      </c>
      <c r="AN319" s="49">
        <v>23102</v>
      </c>
      <c r="AO319" s="49" t="s">
        <v>1320</v>
      </c>
      <c r="AP319" s="19" t="s">
        <v>1321</v>
      </c>
      <c r="AQ319" s="19" t="s">
        <v>1321</v>
      </c>
      <c r="AR319" s="16">
        <v>3000000</v>
      </c>
      <c r="AS319" s="19"/>
      <c r="AT319" s="19"/>
    </row>
    <row r="320" spans="1:46" s="23" customFormat="1" ht="72" hidden="1" x14ac:dyDescent="0.2">
      <c r="A320" s="19" t="s">
        <v>43</v>
      </c>
      <c r="B320" s="19" t="s">
        <v>277</v>
      </c>
      <c r="C320" s="19" t="s">
        <v>17</v>
      </c>
      <c r="D320" s="19" t="s">
        <v>34</v>
      </c>
      <c r="E320" s="19" t="s">
        <v>454</v>
      </c>
      <c r="F320" s="28" t="s">
        <v>1891</v>
      </c>
      <c r="G320" s="19" t="s">
        <v>1128</v>
      </c>
      <c r="H320" s="18" t="s">
        <v>270</v>
      </c>
      <c r="I320" s="18" t="s">
        <v>1119</v>
      </c>
      <c r="J320" s="17">
        <v>4017900</v>
      </c>
      <c r="K320" s="35" t="s">
        <v>137</v>
      </c>
      <c r="L320" s="64"/>
      <c r="M320" s="64"/>
      <c r="N320" s="19" t="s">
        <v>1315</v>
      </c>
      <c r="O320" s="19"/>
      <c r="P320" s="19"/>
      <c r="Q320" s="19"/>
      <c r="R320" s="19"/>
      <c r="S320" s="19"/>
      <c r="T320" s="19"/>
      <c r="U320" s="19"/>
      <c r="V320" s="19"/>
      <c r="W320" s="19"/>
      <c r="X320" s="18"/>
      <c r="Y320" s="46"/>
      <c r="Z320" s="19"/>
      <c r="AA320" s="19"/>
      <c r="AB320" s="19"/>
      <c r="AC320" s="19"/>
      <c r="AD320" s="19"/>
      <c r="AE320" s="20" t="s">
        <v>2823</v>
      </c>
      <c r="AF320" s="19" t="s">
        <v>1571</v>
      </c>
      <c r="AG320" s="19" t="s">
        <v>3467</v>
      </c>
      <c r="AH320" s="20" t="s">
        <v>1316</v>
      </c>
      <c r="AI320" s="19" t="s">
        <v>1571</v>
      </c>
      <c r="AJ320" s="16"/>
      <c r="AK320" s="16"/>
      <c r="AL320" s="16">
        <f t="shared" si="11"/>
        <v>4017900</v>
      </c>
      <c r="AM320" s="49">
        <v>23071</v>
      </c>
      <c r="AN320" s="49">
        <v>23102</v>
      </c>
      <c r="AO320" s="49" t="s">
        <v>1317</v>
      </c>
      <c r="AP320" s="19" t="s">
        <v>1318</v>
      </c>
      <c r="AQ320" s="19" t="s">
        <v>1318</v>
      </c>
      <c r="AR320" s="16">
        <v>3810000</v>
      </c>
      <c r="AS320" s="19"/>
      <c r="AT320" s="19"/>
    </row>
    <row r="321" spans="1:46" s="23" customFormat="1" ht="72" hidden="1" x14ac:dyDescent="0.2">
      <c r="A321" s="19" t="s">
        <v>43</v>
      </c>
      <c r="B321" s="19" t="s">
        <v>277</v>
      </c>
      <c r="C321" s="19" t="s">
        <v>17</v>
      </c>
      <c r="D321" s="19" t="s">
        <v>34</v>
      </c>
      <c r="E321" s="19" t="s">
        <v>454</v>
      </c>
      <c r="F321" s="28" t="s">
        <v>1892</v>
      </c>
      <c r="G321" s="19" t="s">
        <v>1129</v>
      </c>
      <c r="H321" s="18" t="s">
        <v>270</v>
      </c>
      <c r="I321" s="18" t="s">
        <v>1122</v>
      </c>
      <c r="J321" s="17">
        <v>1800000</v>
      </c>
      <c r="K321" s="35" t="s">
        <v>137</v>
      </c>
      <c r="L321" s="64"/>
      <c r="M321" s="64"/>
      <c r="N321" s="19" t="s">
        <v>2821</v>
      </c>
      <c r="O321" s="19"/>
      <c r="P321" s="19"/>
      <c r="Q321" s="19"/>
      <c r="R321" s="19"/>
      <c r="S321" s="19"/>
      <c r="T321" s="19"/>
      <c r="U321" s="19"/>
      <c r="V321" s="19"/>
      <c r="W321" s="19"/>
      <c r="X321" s="18"/>
      <c r="Y321" s="46"/>
      <c r="Z321" s="19"/>
      <c r="AA321" s="19"/>
      <c r="AB321" s="19"/>
      <c r="AC321" s="19"/>
      <c r="AD321" s="19"/>
      <c r="AE321" s="20" t="s">
        <v>2822</v>
      </c>
      <c r="AF321" s="20" t="s">
        <v>1571</v>
      </c>
      <c r="AG321" s="19" t="s">
        <v>3467</v>
      </c>
      <c r="AH321" s="20" t="s">
        <v>1319</v>
      </c>
      <c r="AI321" s="20" t="s">
        <v>1568</v>
      </c>
      <c r="AJ321" s="16"/>
      <c r="AK321" s="16"/>
      <c r="AL321" s="16">
        <f t="shared" si="11"/>
        <v>1800000</v>
      </c>
      <c r="AM321" s="49">
        <v>23071</v>
      </c>
      <c r="AN321" s="49">
        <v>23102</v>
      </c>
      <c r="AO321" s="49" t="s">
        <v>1317</v>
      </c>
      <c r="AP321" s="19" t="s">
        <v>1318</v>
      </c>
      <c r="AQ321" s="19" t="s">
        <v>1318</v>
      </c>
      <c r="AR321" s="16">
        <v>1800000</v>
      </c>
      <c r="AS321" s="19"/>
      <c r="AT321" s="19"/>
    </row>
    <row r="322" spans="1:46" s="23" customFormat="1" ht="72" hidden="1" x14ac:dyDescent="0.2">
      <c r="A322" s="19" t="s">
        <v>43</v>
      </c>
      <c r="B322" s="19" t="s">
        <v>277</v>
      </c>
      <c r="C322" s="19" t="s">
        <v>17</v>
      </c>
      <c r="D322" s="19" t="s">
        <v>34</v>
      </c>
      <c r="E322" s="19" t="s">
        <v>454</v>
      </c>
      <c r="F322" s="28" t="s">
        <v>1893</v>
      </c>
      <c r="G322" s="19" t="s">
        <v>1130</v>
      </c>
      <c r="H322" s="18" t="s">
        <v>270</v>
      </c>
      <c r="I322" s="18" t="s">
        <v>1119</v>
      </c>
      <c r="J322" s="17">
        <v>3011600</v>
      </c>
      <c r="K322" s="35" t="s">
        <v>137</v>
      </c>
      <c r="L322" s="64"/>
      <c r="M322" s="64"/>
      <c r="N322" s="19" t="s">
        <v>2821</v>
      </c>
      <c r="O322" s="19"/>
      <c r="P322" s="19"/>
      <c r="Q322" s="19"/>
      <c r="R322" s="19"/>
      <c r="S322" s="19"/>
      <c r="T322" s="19"/>
      <c r="U322" s="19"/>
      <c r="V322" s="19"/>
      <c r="W322" s="19"/>
      <c r="X322" s="18"/>
      <c r="Y322" s="46"/>
      <c r="Z322" s="19"/>
      <c r="AA322" s="19"/>
      <c r="AB322" s="19"/>
      <c r="AC322" s="19"/>
      <c r="AD322" s="19"/>
      <c r="AE322" s="20" t="s">
        <v>2822</v>
      </c>
      <c r="AF322" s="20" t="s">
        <v>1571</v>
      </c>
      <c r="AG322" s="19" t="s">
        <v>3467</v>
      </c>
      <c r="AH322" s="20" t="s">
        <v>1319</v>
      </c>
      <c r="AI322" s="20" t="s">
        <v>1568</v>
      </c>
      <c r="AJ322" s="16"/>
      <c r="AK322" s="16"/>
      <c r="AL322" s="16">
        <f t="shared" si="11"/>
        <v>3011600</v>
      </c>
      <c r="AM322" s="49">
        <v>23071</v>
      </c>
      <c r="AN322" s="49">
        <v>23102</v>
      </c>
      <c r="AO322" s="49">
        <v>23132</v>
      </c>
      <c r="AP322" s="49">
        <v>23163</v>
      </c>
      <c r="AQ322" s="49">
        <v>23163</v>
      </c>
      <c r="AR322" s="16">
        <v>3011600</v>
      </c>
      <c r="AS322" s="19"/>
      <c r="AT322" s="19"/>
    </row>
    <row r="323" spans="1:46" s="23" customFormat="1" ht="72" x14ac:dyDescent="0.2">
      <c r="A323" s="19" t="s">
        <v>44</v>
      </c>
      <c r="B323" s="19" t="s">
        <v>277</v>
      </c>
      <c r="C323" s="19" t="s">
        <v>276</v>
      </c>
      <c r="D323" s="19" t="s">
        <v>11</v>
      </c>
      <c r="E323" s="19" t="s">
        <v>454</v>
      </c>
      <c r="F323" s="28" t="s">
        <v>1894</v>
      </c>
      <c r="G323" s="19" t="s">
        <v>626</v>
      </c>
      <c r="H323" s="18" t="s">
        <v>270</v>
      </c>
      <c r="I323" s="18" t="s">
        <v>271</v>
      </c>
      <c r="J323" s="17">
        <v>20000</v>
      </c>
      <c r="K323" s="18"/>
      <c r="L323" s="18"/>
      <c r="M323" s="35" t="s">
        <v>137</v>
      </c>
      <c r="N323" s="19" t="s">
        <v>1322</v>
      </c>
      <c r="O323" s="19"/>
      <c r="P323" s="19"/>
      <c r="Q323" s="19"/>
      <c r="R323" s="19"/>
      <c r="S323" s="19"/>
      <c r="T323" s="19"/>
      <c r="U323" s="19"/>
      <c r="V323" s="19"/>
      <c r="W323" s="74"/>
      <c r="X323" s="18"/>
      <c r="Y323" s="46"/>
      <c r="Z323" s="74"/>
      <c r="AA323" s="19"/>
      <c r="AB323" s="19"/>
      <c r="AC323" s="19"/>
      <c r="AD323" s="19"/>
      <c r="AE323" s="20" t="s">
        <v>1323</v>
      </c>
      <c r="AF323" s="20" t="s">
        <v>1571</v>
      </c>
      <c r="AG323" s="19" t="s">
        <v>3467</v>
      </c>
      <c r="AH323" s="20" t="s">
        <v>1323</v>
      </c>
      <c r="AI323" s="20" t="s">
        <v>1571</v>
      </c>
      <c r="AJ323" s="16"/>
      <c r="AK323" s="16"/>
      <c r="AL323" s="16">
        <f t="shared" ref="AL323:AL386" si="12">J323-AJ323-AK323</f>
        <v>20000</v>
      </c>
      <c r="AM323" s="49">
        <v>242217</v>
      </c>
      <c r="AN323" s="49">
        <v>242217</v>
      </c>
      <c r="AO323" s="19"/>
      <c r="AP323" s="19"/>
      <c r="AQ323" s="19"/>
      <c r="AR323" s="50"/>
      <c r="AS323" s="50"/>
      <c r="AT323" s="19"/>
    </row>
    <row r="324" spans="1:46" s="23" customFormat="1" ht="72" x14ac:dyDescent="0.2">
      <c r="A324" s="19" t="s">
        <v>44</v>
      </c>
      <c r="B324" s="19" t="s">
        <v>277</v>
      </c>
      <c r="C324" s="19" t="s">
        <v>276</v>
      </c>
      <c r="D324" s="19" t="s">
        <v>11</v>
      </c>
      <c r="E324" s="19" t="s">
        <v>454</v>
      </c>
      <c r="F324" s="28" t="s">
        <v>1895</v>
      </c>
      <c r="G324" s="19" t="s">
        <v>627</v>
      </c>
      <c r="H324" s="18" t="s">
        <v>272</v>
      </c>
      <c r="I324" s="18" t="s">
        <v>271</v>
      </c>
      <c r="J324" s="17">
        <v>36000</v>
      </c>
      <c r="K324" s="18"/>
      <c r="L324" s="18"/>
      <c r="M324" s="35" t="s">
        <v>137</v>
      </c>
      <c r="N324" s="19" t="s">
        <v>1322</v>
      </c>
      <c r="O324" s="19"/>
      <c r="P324" s="19"/>
      <c r="Q324" s="19"/>
      <c r="R324" s="19"/>
      <c r="S324" s="19"/>
      <c r="T324" s="19"/>
      <c r="U324" s="19"/>
      <c r="V324" s="19"/>
      <c r="W324" s="74"/>
      <c r="X324" s="18"/>
      <c r="Y324" s="46"/>
      <c r="Z324" s="74"/>
      <c r="AA324" s="19"/>
      <c r="AB324" s="19"/>
      <c r="AC324" s="19"/>
      <c r="AD324" s="19"/>
      <c r="AE324" s="20" t="s">
        <v>1323</v>
      </c>
      <c r="AF324" s="20" t="s">
        <v>1571</v>
      </c>
      <c r="AG324" s="19" t="s">
        <v>3467</v>
      </c>
      <c r="AH324" s="20" t="s">
        <v>1323</v>
      </c>
      <c r="AI324" s="20" t="s">
        <v>1571</v>
      </c>
      <c r="AJ324" s="16"/>
      <c r="AK324" s="16"/>
      <c r="AL324" s="16">
        <f t="shared" si="12"/>
        <v>36000</v>
      </c>
      <c r="AM324" s="49">
        <v>242217</v>
      </c>
      <c r="AN324" s="49">
        <v>242217</v>
      </c>
      <c r="AO324" s="19"/>
      <c r="AP324" s="19"/>
      <c r="AQ324" s="19"/>
      <c r="AR324" s="50"/>
      <c r="AS324" s="50"/>
      <c r="AT324" s="19"/>
    </row>
    <row r="325" spans="1:46" s="23" customFormat="1" ht="72" x14ac:dyDescent="0.2">
      <c r="A325" s="19" t="s">
        <v>44</v>
      </c>
      <c r="B325" s="19" t="s">
        <v>277</v>
      </c>
      <c r="C325" s="19" t="s">
        <v>276</v>
      </c>
      <c r="D325" s="19" t="s">
        <v>11</v>
      </c>
      <c r="E325" s="19" t="s">
        <v>454</v>
      </c>
      <c r="F325" s="28" t="s">
        <v>1896</v>
      </c>
      <c r="G325" s="19" t="s">
        <v>628</v>
      </c>
      <c r="H325" s="18" t="s">
        <v>270</v>
      </c>
      <c r="I325" s="18" t="s">
        <v>274</v>
      </c>
      <c r="J325" s="17">
        <v>55000</v>
      </c>
      <c r="K325" s="18"/>
      <c r="L325" s="18"/>
      <c r="M325" s="35" t="s">
        <v>137</v>
      </c>
      <c r="N325" s="19" t="s">
        <v>1322</v>
      </c>
      <c r="O325" s="19"/>
      <c r="P325" s="19"/>
      <c r="Q325" s="19"/>
      <c r="R325" s="19"/>
      <c r="S325" s="19"/>
      <c r="T325" s="19"/>
      <c r="U325" s="19"/>
      <c r="V325" s="19"/>
      <c r="W325" s="74"/>
      <c r="X325" s="18"/>
      <c r="Y325" s="46"/>
      <c r="Z325" s="74"/>
      <c r="AA325" s="19"/>
      <c r="AB325" s="19"/>
      <c r="AC325" s="19"/>
      <c r="AD325" s="19"/>
      <c r="AE325" s="20" t="s">
        <v>1323</v>
      </c>
      <c r="AF325" s="20" t="s">
        <v>1571</v>
      </c>
      <c r="AG325" s="19" t="s">
        <v>3467</v>
      </c>
      <c r="AH325" s="20" t="s">
        <v>1323</v>
      </c>
      <c r="AI325" s="20" t="s">
        <v>1571</v>
      </c>
      <c r="AJ325" s="16"/>
      <c r="AK325" s="16"/>
      <c r="AL325" s="16">
        <f t="shared" si="12"/>
        <v>55000</v>
      </c>
      <c r="AM325" s="49">
        <v>242217</v>
      </c>
      <c r="AN325" s="49">
        <v>242217</v>
      </c>
      <c r="AO325" s="19"/>
      <c r="AP325" s="19"/>
      <c r="AQ325" s="19"/>
      <c r="AR325" s="50"/>
      <c r="AS325" s="50"/>
      <c r="AT325" s="19"/>
    </row>
    <row r="326" spans="1:46" s="23" customFormat="1" ht="72" x14ac:dyDescent="0.2">
      <c r="A326" s="19" t="s">
        <v>44</v>
      </c>
      <c r="B326" s="19" t="s">
        <v>277</v>
      </c>
      <c r="C326" s="19" t="s">
        <v>276</v>
      </c>
      <c r="D326" s="19" t="s">
        <v>11</v>
      </c>
      <c r="E326" s="19" t="s">
        <v>454</v>
      </c>
      <c r="F326" s="28" t="s">
        <v>1897</v>
      </c>
      <c r="G326" s="19" t="s">
        <v>629</v>
      </c>
      <c r="H326" s="18" t="s">
        <v>270</v>
      </c>
      <c r="I326" s="18" t="s">
        <v>274</v>
      </c>
      <c r="J326" s="17">
        <v>15000</v>
      </c>
      <c r="K326" s="18"/>
      <c r="L326" s="18"/>
      <c r="M326" s="35" t="s">
        <v>137</v>
      </c>
      <c r="N326" s="19" t="s">
        <v>1322</v>
      </c>
      <c r="O326" s="19"/>
      <c r="P326" s="19"/>
      <c r="Q326" s="19"/>
      <c r="R326" s="19"/>
      <c r="S326" s="19"/>
      <c r="T326" s="19"/>
      <c r="U326" s="19"/>
      <c r="V326" s="19"/>
      <c r="W326" s="74"/>
      <c r="X326" s="18"/>
      <c r="Y326" s="46"/>
      <c r="Z326" s="74"/>
      <c r="AA326" s="19"/>
      <c r="AB326" s="19"/>
      <c r="AC326" s="19"/>
      <c r="AD326" s="19"/>
      <c r="AE326" s="20" t="s">
        <v>1323</v>
      </c>
      <c r="AF326" s="20" t="s">
        <v>1571</v>
      </c>
      <c r="AG326" s="19" t="s">
        <v>3467</v>
      </c>
      <c r="AH326" s="20" t="s">
        <v>1323</v>
      </c>
      <c r="AI326" s="20" t="s">
        <v>1571</v>
      </c>
      <c r="AJ326" s="16"/>
      <c r="AK326" s="16"/>
      <c r="AL326" s="16">
        <f t="shared" si="12"/>
        <v>15000</v>
      </c>
      <c r="AM326" s="49">
        <v>242217</v>
      </c>
      <c r="AN326" s="49">
        <v>242217</v>
      </c>
      <c r="AO326" s="19"/>
      <c r="AP326" s="19"/>
      <c r="AQ326" s="19"/>
      <c r="AR326" s="50"/>
      <c r="AS326" s="50"/>
      <c r="AT326" s="19"/>
    </row>
    <row r="327" spans="1:46" s="23" customFormat="1" ht="72" hidden="1" x14ac:dyDescent="0.2">
      <c r="A327" s="19" t="s">
        <v>44</v>
      </c>
      <c r="B327" s="19" t="s">
        <v>277</v>
      </c>
      <c r="C327" s="19" t="s">
        <v>276</v>
      </c>
      <c r="D327" s="19" t="s">
        <v>11</v>
      </c>
      <c r="E327" s="19" t="s">
        <v>454</v>
      </c>
      <c r="F327" s="28" t="s">
        <v>1898</v>
      </c>
      <c r="G327" s="19" t="s">
        <v>630</v>
      </c>
      <c r="H327" s="18" t="s">
        <v>340</v>
      </c>
      <c r="I327" s="18" t="s">
        <v>631</v>
      </c>
      <c r="J327" s="17">
        <v>300000</v>
      </c>
      <c r="K327" s="18"/>
      <c r="L327" s="18"/>
      <c r="M327" s="35" t="s">
        <v>137</v>
      </c>
      <c r="N327" s="19" t="s">
        <v>1322</v>
      </c>
      <c r="O327" s="19" t="s">
        <v>2825</v>
      </c>
      <c r="P327" s="48">
        <v>23086</v>
      </c>
      <c r="Q327" s="19" t="s">
        <v>2826</v>
      </c>
      <c r="R327" s="19" t="s">
        <v>15</v>
      </c>
      <c r="S327" s="19" t="s">
        <v>128</v>
      </c>
      <c r="T327" s="19" t="s">
        <v>1557</v>
      </c>
      <c r="U327" s="19" t="s">
        <v>1557</v>
      </c>
      <c r="V327" s="19" t="s">
        <v>2827</v>
      </c>
      <c r="W327" s="74">
        <v>297600</v>
      </c>
      <c r="X327" s="18" t="s">
        <v>2828</v>
      </c>
      <c r="Y327" s="128">
        <v>23116</v>
      </c>
      <c r="Z327" s="74">
        <v>297600</v>
      </c>
      <c r="AA327" s="19">
        <v>7014217418</v>
      </c>
      <c r="AB327" s="19"/>
      <c r="AC327" s="19"/>
      <c r="AD327" s="19"/>
      <c r="AE327" s="20" t="s">
        <v>2548</v>
      </c>
      <c r="AF327" s="20" t="s">
        <v>3472</v>
      </c>
      <c r="AG327" s="20" t="s">
        <v>2456</v>
      </c>
      <c r="AH327" s="20" t="s">
        <v>1323</v>
      </c>
      <c r="AI327" s="20" t="s">
        <v>1571</v>
      </c>
      <c r="AJ327" s="16">
        <v>297600</v>
      </c>
      <c r="AK327" s="16"/>
      <c r="AL327" s="16">
        <f t="shared" si="12"/>
        <v>2400</v>
      </c>
      <c r="AM327" s="49">
        <v>242217</v>
      </c>
      <c r="AN327" s="49">
        <v>242217</v>
      </c>
      <c r="AO327" s="48">
        <v>23116</v>
      </c>
      <c r="AP327" s="48">
        <v>23116</v>
      </c>
      <c r="AQ327" s="49">
        <v>23102</v>
      </c>
      <c r="AR327" s="50">
        <v>297600</v>
      </c>
      <c r="AS327" s="50">
        <v>2400</v>
      </c>
      <c r="AT327" s="19"/>
    </row>
    <row r="328" spans="1:46" s="23" customFormat="1" ht="72" x14ac:dyDescent="0.2">
      <c r="A328" s="19" t="s">
        <v>44</v>
      </c>
      <c r="B328" s="19" t="s">
        <v>277</v>
      </c>
      <c r="C328" s="19" t="s">
        <v>276</v>
      </c>
      <c r="D328" s="19" t="s">
        <v>286</v>
      </c>
      <c r="E328" s="19" t="s">
        <v>454</v>
      </c>
      <c r="F328" s="28" t="s">
        <v>1899</v>
      </c>
      <c r="G328" s="19" t="s">
        <v>632</v>
      </c>
      <c r="H328" s="18" t="s">
        <v>270</v>
      </c>
      <c r="I328" s="18" t="s">
        <v>268</v>
      </c>
      <c r="J328" s="17">
        <v>120000</v>
      </c>
      <c r="K328" s="18"/>
      <c r="L328" s="18"/>
      <c r="M328" s="35" t="s">
        <v>137</v>
      </c>
      <c r="N328" s="19" t="s">
        <v>1322</v>
      </c>
      <c r="O328" s="19"/>
      <c r="P328" s="19"/>
      <c r="Q328" s="19"/>
      <c r="R328" s="19"/>
      <c r="S328" s="19"/>
      <c r="T328" s="19"/>
      <c r="U328" s="19"/>
      <c r="V328" s="19"/>
      <c r="W328" s="74"/>
      <c r="X328" s="18"/>
      <c r="Y328" s="46"/>
      <c r="Z328" s="74"/>
      <c r="AA328" s="19"/>
      <c r="AB328" s="19"/>
      <c r="AC328" s="19"/>
      <c r="AD328" s="19"/>
      <c r="AE328" s="20" t="s">
        <v>1323</v>
      </c>
      <c r="AF328" s="20" t="s">
        <v>1571</v>
      </c>
      <c r="AG328" s="19" t="s">
        <v>3467</v>
      </c>
      <c r="AH328" s="20" t="s">
        <v>1323</v>
      </c>
      <c r="AI328" s="20" t="s">
        <v>1571</v>
      </c>
      <c r="AJ328" s="16"/>
      <c r="AK328" s="16"/>
      <c r="AL328" s="16">
        <f t="shared" si="12"/>
        <v>120000</v>
      </c>
      <c r="AM328" s="49">
        <v>242217</v>
      </c>
      <c r="AN328" s="49">
        <v>242217</v>
      </c>
      <c r="AO328" s="19"/>
      <c r="AP328" s="19"/>
      <c r="AQ328" s="19"/>
      <c r="AR328" s="50"/>
      <c r="AS328" s="50"/>
      <c r="AT328" s="19"/>
    </row>
    <row r="329" spans="1:46" s="23" customFormat="1" ht="72" x14ac:dyDescent="0.2">
      <c r="A329" s="19" t="s">
        <v>44</v>
      </c>
      <c r="B329" s="19" t="s">
        <v>277</v>
      </c>
      <c r="C329" s="19" t="s">
        <v>276</v>
      </c>
      <c r="D329" s="19" t="s">
        <v>13</v>
      </c>
      <c r="E329" s="19" t="s">
        <v>454</v>
      </c>
      <c r="F329" s="28" t="s">
        <v>1900</v>
      </c>
      <c r="G329" s="19" t="s">
        <v>633</v>
      </c>
      <c r="H329" s="18" t="s">
        <v>267</v>
      </c>
      <c r="I329" s="18" t="s">
        <v>274</v>
      </c>
      <c r="J329" s="17">
        <v>80000</v>
      </c>
      <c r="K329" s="18"/>
      <c r="L329" s="18"/>
      <c r="M329" s="35" t="s">
        <v>137</v>
      </c>
      <c r="N329" s="19" t="s">
        <v>1322</v>
      </c>
      <c r="O329" s="19"/>
      <c r="P329" s="19"/>
      <c r="Q329" s="19"/>
      <c r="R329" s="19"/>
      <c r="S329" s="19"/>
      <c r="T329" s="19"/>
      <c r="U329" s="19"/>
      <c r="V329" s="19"/>
      <c r="W329" s="74"/>
      <c r="X329" s="18"/>
      <c r="Y329" s="46"/>
      <c r="Z329" s="74"/>
      <c r="AA329" s="19"/>
      <c r="AB329" s="19"/>
      <c r="AC329" s="19"/>
      <c r="AD329" s="19"/>
      <c r="AE329" s="20" t="s">
        <v>1323</v>
      </c>
      <c r="AF329" s="20" t="s">
        <v>1571</v>
      </c>
      <c r="AG329" s="19" t="s">
        <v>3467</v>
      </c>
      <c r="AH329" s="20" t="s">
        <v>1323</v>
      </c>
      <c r="AI329" s="20" t="s">
        <v>1571</v>
      </c>
      <c r="AJ329" s="16"/>
      <c r="AK329" s="16"/>
      <c r="AL329" s="16">
        <f t="shared" si="12"/>
        <v>80000</v>
      </c>
      <c r="AM329" s="49">
        <v>242217</v>
      </c>
      <c r="AN329" s="49">
        <v>242217</v>
      </c>
      <c r="AO329" s="19"/>
      <c r="AP329" s="19"/>
      <c r="AQ329" s="19"/>
      <c r="AR329" s="50"/>
      <c r="AS329" s="50"/>
      <c r="AT329" s="19"/>
    </row>
    <row r="330" spans="1:46" s="23" customFormat="1" ht="72" x14ac:dyDescent="0.2">
      <c r="A330" s="19" t="s">
        <v>44</v>
      </c>
      <c r="B330" s="19" t="s">
        <v>277</v>
      </c>
      <c r="C330" s="19" t="s">
        <v>276</v>
      </c>
      <c r="D330" s="19" t="s">
        <v>13</v>
      </c>
      <c r="E330" s="19" t="s">
        <v>454</v>
      </c>
      <c r="F330" s="28" t="s">
        <v>1901</v>
      </c>
      <c r="G330" s="19" t="s">
        <v>634</v>
      </c>
      <c r="H330" s="18" t="s">
        <v>267</v>
      </c>
      <c r="I330" s="18" t="s">
        <v>268</v>
      </c>
      <c r="J330" s="17">
        <v>24000</v>
      </c>
      <c r="K330" s="18"/>
      <c r="L330" s="18"/>
      <c r="M330" s="35" t="s">
        <v>137</v>
      </c>
      <c r="N330" s="19" t="s">
        <v>1322</v>
      </c>
      <c r="O330" s="19"/>
      <c r="P330" s="19"/>
      <c r="Q330" s="19"/>
      <c r="R330" s="19"/>
      <c r="S330" s="19"/>
      <c r="T330" s="19"/>
      <c r="U330" s="19"/>
      <c r="V330" s="19"/>
      <c r="W330" s="74"/>
      <c r="X330" s="18"/>
      <c r="Y330" s="46"/>
      <c r="Z330" s="74"/>
      <c r="AA330" s="19"/>
      <c r="AB330" s="19"/>
      <c r="AC330" s="19"/>
      <c r="AD330" s="19"/>
      <c r="AE330" s="20" t="s">
        <v>1323</v>
      </c>
      <c r="AF330" s="20" t="s">
        <v>1571</v>
      </c>
      <c r="AG330" s="19" t="s">
        <v>3467</v>
      </c>
      <c r="AH330" s="20" t="s">
        <v>1323</v>
      </c>
      <c r="AI330" s="20" t="s">
        <v>1571</v>
      </c>
      <c r="AJ330" s="16"/>
      <c r="AK330" s="16"/>
      <c r="AL330" s="16">
        <f t="shared" si="12"/>
        <v>24000</v>
      </c>
      <c r="AM330" s="49">
        <v>242217</v>
      </c>
      <c r="AN330" s="49">
        <v>242217</v>
      </c>
      <c r="AO330" s="19"/>
      <c r="AP330" s="19"/>
      <c r="AQ330" s="19"/>
      <c r="AR330" s="50"/>
      <c r="AS330" s="50"/>
      <c r="AT330" s="19"/>
    </row>
    <row r="331" spans="1:46" s="23" customFormat="1" ht="72" x14ac:dyDescent="0.2">
      <c r="A331" s="19" t="s">
        <v>44</v>
      </c>
      <c r="B331" s="19" t="s">
        <v>277</v>
      </c>
      <c r="C331" s="19" t="s">
        <v>276</v>
      </c>
      <c r="D331" s="19" t="s">
        <v>13</v>
      </c>
      <c r="E331" s="19" t="s">
        <v>454</v>
      </c>
      <c r="F331" s="28" t="s">
        <v>1902</v>
      </c>
      <c r="G331" s="19" t="s">
        <v>635</v>
      </c>
      <c r="H331" s="18" t="s">
        <v>270</v>
      </c>
      <c r="I331" s="18" t="s">
        <v>274</v>
      </c>
      <c r="J331" s="17">
        <v>95000</v>
      </c>
      <c r="K331" s="18"/>
      <c r="L331" s="18"/>
      <c r="M331" s="35" t="s">
        <v>137</v>
      </c>
      <c r="N331" s="19" t="s">
        <v>1322</v>
      </c>
      <c r="O331" s="19"/>
      <c r="P331" s="19"/>
      <c r="Q331" s="19"/>
      <c r="R331" s="19"/>
      <c r="S331" s="19"/>
      <c r="T331" s="19"/>
      <c r="U331" s="19"/>
      <c r="V331" s="19"/>
      <c r="W331" s="74"/>
      <c r="X331" s="18"/>
      <c r="Y331" s="46"/>
      <c r="Z331" s="74"/>
      <c r="AA331" s="19"/>
      <c r="AB331" s="19"/>
      <c r="AC331" s="19"/>
      <c r="AD331" s="19"/>
      <c r="AE331" s="20" t="s">
        <v>1323</v>
      </c>
      <c r="AF331" s="20" t="s">
        <v>1571</v>
      </c>
      <c r="AG331" s="19" t="s">
        <v>3467</v>
      </c>
      <c r="AH331" s="20" t="s">
        <v>1323</v>
      </c>
      <c r="AI331" s="20" t="s">
        <v>1571</v>
      </c>
      <c r="AJ331" s="16"/>
      <c r="AK331" s="16"/>
      <c r="AL331" s="16">
        <f t="shared" si="12"/>
        <v>95000</v>
      </c>
      <c r="AM331" s="49">
        <v>242217</v>
      </c>
      <c r="AN331" s="49">
        <v>242217</v>
      </c>
      <c r="AO331" s="19"/>
      <c r="AP331" s="19"/>
      <c r="AQ331" s="19"/>
      <c r="AR331" s="50"/>
      <c r="AS331" s="50"/>
      <c r="AT331" s="19"/>
    </row>
    <row r="332" spans="1:46" s="23" customFormat="1" ht="72" hidden="1" x14ac:dyDescent="0.2">
      <c r="A332" s="19" t="s">
        <v>44</v>
      </c>
      <c r="B332" s="19" t="s">
        <v>277</v>
      </c>
      <c r="C332" s="19" t="s">
        <v>276</v>
      </c>
      <c r="D332" s="19" t="s">
        <v>30</v>
      </c>
      <c r="E332" s="19" t="s">
        <v>454</v>
      </c>
      <c r="F332" s="28" t="s">
        <v>1903</v>
      </c>
      <c r="G332" s="19" t="s">
        <v>636</v>
      </c>
      <c r="H332" s="18" t="s">
        <v>270</v>
      </c>
      <c r="I332" s="18" t="s">
        <v>274</v>
      </c>
      <c r="J332" s="17">
        <v>9900</v>
      </c>
      <c r="K332" s="18"/>
      <c r="L332" s="18"/>
      <c r="M332" s="35" t="s">
        <v>137</v>
      </c>
      <c r="N332" s="19" t="s">
        <v>1322</v>
      </c>
      <c r="O332" s="48" t="s">
        <v>2829</v>
      </c>
      <c r="P332" s="48">
        <v>23086</v>
      </c>
      <c r="Q332" s="19" t="s">
        <v>2830</v>
      </c>
      <c r="R332" s="19" t="s">
        <v>1295</v>
      </c>
      <c r="S332" s="19" t="s">
        <v>128</v>
      </c>
      <c r="T332" s="19" t="s">
        <v>2831</v>
      </c>
      <c r="U332" s="18" t="s">
        <v>1557</v>
      </c>
      <c r="V332" s="19" t="s">
        <v>2832</v>
      </c>
      <c r="W332" s="17">
        <v>9900</v>
      </c>
      <c r="X332" s="18" t="s">
        <v>2828</v>
      </c>
      <c r="Y332" s="128">
        <v>23101</v>
      </c>
      <c r="Z332" s="17">
        <v>9900</v>
      </c>
      <c r="AA332" s="19">
        <v>7014167945</v>
      </c>
      <c r="AB332" s="48">
        <v>23089</v>
      </c>
      <c r="AC332" s="48">
        <v>23089</v>
      </c>
      <c r="AD332" s="17">
        <v>9900</v>
      </c>
      <c r="AE332" s="20" t="s">
        <v>2833</v>
      </c>
      <c r="AF332" s="19" t="s">
        <v>3475</v>
      </c>
      <c r="AG332" s="20" t="s">
        <v>2456</v>
      </c>
      <c r="AH332" s="20" t="s">
        <v>1323</v>
      </c>
      <c r="AI332" s="20" t="s">
        <v>1571</v>
      </c>
      <c r="AJ332" s="17">
        <v>9900</v>
      </c>
      <c r="AK332" s="16"/>
      <c r="AL332" s="16">
        <f t="shared" si="12"/>
        <v>0</v>
      </c>
      <c r="AM332" s="49">
        <v>242217</v>
      </c>
      <c r="AN332" s="49">
        <v>242217</v>
      </c>
      <c r="AO332" s="19"/>
      <c r="AP332" s="19"/>
      <c r="AQ332" s="19"/>
      <c r="AR332" s="50"/>
      <c r="AS332" s="50"/>
      <c r="AT332" s="19"/>
    </row>
    <row r="333" spans="1:46" s="23" customFormat="1" ht="72" hidden="1" x14ac:dyDescent="0.2">
      <c r="A333" s="19" t="s">
        <v>44</v>
      </c>
      <c r="B333" s="19" t="s">
        <v>277</v>
      </c>
      <c r="C333" s="19" t="s">
        <v>276</v>
      </c>
      <c r="D333" s="19" t="s">
        <v>30</v>
      </c>
      <c r="E333" s="19" t="s">
        <v>454</v>
      </c>
      <c r="F333" s="28" t="s">
        <v>1904</v>
      </c>
      <c r="G333" s="19" t="s">
        <v>637</v>
      </c>
      <c r="H333" s="18" t="s">
        <v>270</v>
      </c>
      <c r="I333" s="18" t="s">
        <v>274</v>
      </c>
      <c r="J333" s="17">
        <v>19000</v>
      </c>
      <c r="K333" s="18"/>
      <c r="L333" s="18"/>
      <c r="M333" s="35" t="s">
        <v>137</v>
      </c>
      <c r="N333" s="19" t="s">
        <v>1322</v>
      </c>
      <c r="O333" s="48" t="s">
        <v>2829</v>
      </c>
      <c r="P333" s="48">
        <v>23086</v>
      </c>
      <c r="Q333" s="19" t="s">
        <v>2830</v>
      </c>
      <c r="R333" s="19" t="s">
        <v>1295</v>
      </c>
      <c r="S333" s="19" t="s">
        <v>128</v>
      </c>
      <c r="T333" s="19" t="s">
        <v>2831</v>
      </c>
      <c r="U333" s="18" t="s">
        <v>1557</v>
      </c>
      <c r="V333" s="19" t="s">
        <v>2832</v>
      </c>
      <c r="W333" s="17">
        <v>19000</v>
      </c>
      <c r="X333" s="18" t="s">
        <v>2828</v>
      </c>
      <c r="Y333" s="128">
        <v>23101</v>
      </c>
      <c r="Z333" s="17">
        <v>19000</v>
      </c>
      <c r="AA333" s="19">
        <v>7014167945</v>
      </c>
      <c r="AB333" s="48">
        <v>23089</v>
      </c>
      <c r="AC333" s="48">
        <v>23089</v>
      </c>
      <c r="AD333" s="17">
        <v>19000</v>
      </c>
      <c r="AE333" s="20" t="s">
        <v>2833</v>
      </c>
      <c r="AF333" s="19" t="s">
        <v>3475</v>
      </c>
      <c r="AG333" s="20" t="s">
        <v>2456</v>
      </c>
      <c r="AH333" s="20" t="s">
        <v>1323</v>
      </c>
      <c r="AI333" s="20" t="s">
        <v>1571</v>
      </c>
      <c r="AJ333" s="17">
        <v>19000</v>
      </c>
      <c r="AK333" s="16"/>
      <c r="AL333" s="16">
        <f t="shared" si="12"/>
        <v>0</v>
      </c>
      <c r="AM333" s="49">
        <v>242217</v>
      </c>
      <c r="AN333" s="49">
        <v>242217</v>
      </c>
      <c r="AO333" s="19"/>
      <c r="AP333" s="19"/>
      <c r="AQ333" s="19"/>
      <c r="AR333" s="50"/>
      <c r="AS333" s="50"/>
      <c r="AT333" s="19"/>
    </row>
    <row r="334" spans="1:46" s="23" customFormat="1" ht="72" hidden="1" x14ac:dyDescent="0.2">
      <c r="A334" s="19" t="s">
        <v>44</v>
      </c>
      <c r="B334" s="19" t="s">
        <v>277</v>
      </c>
      <c r="C334" s="19" t="s">
        <v>276</v>
      </c>
      <c r="D334" s="19" t="s">
        <v>30</v>
      </c>
      <c r="E334" s="19" t="s">
        <v>454</v>
      </c>
      <c r="F334" s="28" t="s">
        <v>1905</v>
      </c>
      <c r="G334" s="19" t="s">
        <v>638</v>
      </c>
      <c r="H334" s="18" t="s">
        <v>270</v>
      </c>
      <c r="I334" s="18" t="s">
        <v>344</v>
      </c>
      <c r="J334" s="17">
        <v>38000</v>
      </c>
      <c r="K334" s="18"/>
      <c r="L334" s="18"/>
      <c r="M334" s="35" t="s">
        <v>137</v>
      </c>
      <c r="N334" s="19" t="s">
        <v>1322</v>
      </c>
      <c r="O334" s="48" t="s">
        <v>2829</v>
      </c>
      <c r="P334" s="48">
        <v>23086</v>
      </c>
      <c r="Q334" s="19" t="s">
        <v>2830</v>
      </c>
      <c r="R334" s="19" t="s">
        <v>1295</v>
      </c>
      <c r="S334" s="19" t="s">
        <v>128</v>
      </c>
      <c r="T334" s="19" t="s">
        <v>2831</v>
      </c>
      <c r="U334" s="18" t="s">
        <v>1557</v>
      </c>
      <c r="V334" s="19" t="s">
        <v>2832</v>
      </c>
      <c r="W334" s="17">
        <v>38000</v>
      </c>
      <c r="X334" s="18" t="s">
        <v>2828</v>
      </c>
      <c r="Y334" s="128">
        <v>23101</v>
      </c>
      <c r="Z334" s="17">
        <v>38000</v>
      </c>
      <c r="AA334" s="19">
        <v>7014167945</v>
      </c>
      <c r="AB334" s="48">
        <v>23089</v>
      </c>
      <c r="AC334" s="48">
        <v>23089</v>
      </c>
      <c r="AD334" s="17">
        <v>38000</v>
      </c>
      <c r="AE334" s="20" t="s">
        <v>2833</v>
      </c>
      <c r="AF334" s="19" t="s">
        <v>3475</v>
      </c>
      <c r="AG334" s="20" t="s">
        <v>2456</v>
      </c>
      <c r="AH334" s="20" t="s">
        <v>1323</v>
      </c>
      <c r="AI334" s="20" t="s">
        <v>1571</v>
      </c>
      <c r="AJ334" s="17">
        <v>38000</v>
      </c>
      <c r="AK334" s="16"/>
      <c r="AL334" s="16">
        <f t="shared" si="12"/>
        <v>0</v>
      </c>
      <c r="AM334" s="49">
        <v>242217</v>
      </c>
      <c r="AN334" s="49">
        <v>242217</v>
      </c>
      <c r="AO334" s="19"/>
      <c r="AP334" s="19"/>
      <c r="AQ334" s="19"/>
      <c r="AR334" s="50"/>
      <c r="AS334" s="50"/>
      <c r="AT334" s="19"/>
    </row>
    <row r="335" spans="1:46" s="23" customFormat="1" ht="72" hidden="1" x14ac:dyDescent="0.2">
      <c r="A335" s="19" t="s">
        <v>44</v>
      </c>
      <c r="B335" s="19" t="s">
        <v>277</v>
      </c>
      <c r="C335" s="19" t="s">
        <v>276</v>
      </c>
      <c r="D335" s="19" t="s">
        <v>18</v>
      </c>
      <c r="E335" s="19" t="s">
        <v>454</v>
      </c>
      <c r="F335" s="28" t="s">
        <v>1906</v>
      </c>
      <c r="G335" s="19" t="s">
        <v>639</v>
      </c>
      <c r="H335" s="18" t="s">
        <v>270</v>
      </c>
      <c r="I335" s="18" t="s">
        <v>274</v>
      </c>
      <c r="J335" s="17">
        <v>150000</v>
      </c>
      <c r="K335" s="35" t="s">
        <v>137</v>
      </c>
      <c r="L335" s="18"/>
      <c r="M335" s="18"/>
      <c r="N335" s="48">
        <v>242214</v>
      </c>
      <c r="O335" s="19" t="s">
        <v>2834</v>
      </c>
      <c r="P335" s="48">
        <v>23090</v>
      </c>
      <c r="Q335" s="19" t="s">
        <v>2835</v>
      </c>
      <c r="R335" s="19" t="s">
        <v>12</v>
      </c>
      <c r="S335" s="19" t="s">
        <v>128</v>
      </c>
      <c r="T335" s="19" t="s">
        <v>2836</v>
      </c>
      <c r="U335" s="19" t="s">
        <v>2837</v>
      </c>
      <c r="V335" s="19" t="s">
        <v>2838</v>
      </c>
      <c r="W335" s="130">
        <v>150000</v>
      </c>
      <c r="X335" s="18" t="s">
        <v>2828</v>
      </c>
      <c r="Y335" s="128">
        <v>23150</v>
      </c>
      <c r="Z335" s="130">
        <v>150000</v>
      </c>
      <c r="AA335" s="19">
        <v>7014189271</v>
      </c>
      <c r="AB335" s="19"/>
      <c r="AC335" s="19"/>
      <c r="AD335" s="130">
        <v>150000</v>
      </c>
      <c r="AE335" s="20" t="s">
        <v>2548</v>
      </c>
      <c r="AF335" s="20" t="s">
        <v>3472</v>
      </c>
      <c r="AG335" s="20" t="s">
        <v>2456</v>
      </c>
      <c r="AH335" s="20" t="s">
        <v>1324</v>
      </c>
      <c r="AI335" s="19" t="s">
        <v>1571</v>
      </c>
      <c r="AJ335" s="17">
        <v>150000</v>
      </c>
      <c r="AK335" s="16"/>
      <c r="AL335" s="16">
        <f t="shared" si="12"/>
        <v>0</v>
      </c>
      <c r="AM335" s="49">
        <v>242217</v>
      </c>
      <c r="AN335" s="49">
        <v>242248</v>
      </c>
      <c r="AO335" s="48">
        <v>23131</v>
      </c>
      <c r="AP335" s="48">
        <v>23131</v>
      </c>
      <c r="AQ335" s="49">
        <v>23132</v>
      </c>
      <c r="AR335" s="130">
        <v>150000</v>
      </c>
      <c r="AS335" s="16" t="s">
        <v>1557</v>
      </c>
      <c r="AT335" s="19"/>
    </row>
    <row r="336" spans="1:46" s="23" customFormat="1" ht="72" hidden="1" x14ac:dyDescent="0.2">
      <c r="A336" s="19" t="s">
        <v>44</v>
      </c>
      <c r="B336" s="19" t="s">
        <v>277</v>
      </c>
      <c r="C336" s="19" t="s">
        <v>276</v>
      </c>
      <c r="D336" s="19" t="s">
        <v>18</v>
      </c>
      <c r="E336" s="19" t="s">
        <v>454</v>
      </c>
      <c r="F336" s="28" t="s">
        <v>1907</v>
      </c>
      <c r="G336" s="19" t="s">
        <v>640</v>
      </c>
      <c r="H336" s="18" t="s">
        <v>303</v>
      </c>
      <c r="I336" s="18" t="s">
        <v>268</v>
      </c>
      <c r="J336" s="17">
        <v>200000</v>
      </c>
      <c r="K336" s="35" t="s">
        <v>137</v>
      </c>
      <c r="L336" s="18"/>
      <c r="M336" s="18"/>
      <c r="N336" s="48">
        <v>242214</v>
      </c>
      <c r="O336" s="19" t="s">
        <v>2834</v>
      </c>
      <c r="P336" s="48">
        <v>23090</v>
      </c>
      <c r="Q336" s="19" t="s">
        <v>2835</v>
      </c>
      <c r="R336" s="19" t="s">
        <v>12</v>
      </c>
      <c r="S336" s="19" t="s">
        <v>128</v>
      </c>
      <c r="T336" s="19" t="s">
        <v>2839</v>
      </c>
      <c r="U336" s="19" t="s">
        <v>2840</v>
      </c>
      <c r="V336" s="19" t="s">
        <v>2838</v>
      </c>
      <c r="W336" s="130">
        <v>200000</v>
      </c>
      <c r="X336" s="18" t="s">
        <v>2828</v>
      </c>
      <c r="Y336" s="128">
        <v>23150</v>
      </c>
      <c r="Z336" s="130">
        <v>200000</v>
      </c>
      <c r="AA336" s="19">
        <v>7014189271</v>
      </c>
      <c r="AB336" s="19"/>
      <c r="AC336" s="19"/>
      <c r="AD336" s="130">
        <v>200000</v>
      </c>
      <c r="AE336" s="20" t="s">
        <v>2548</v>
      </c>
      <c r="AF336" s="20" t="s">
        <v>3472</v>
      </c>
      <c r="AG336" s="20" t="s">
        <v>2456</v>
      </c>
      <c r="AH336" s="20" t="s">
        <v>1324</v>
      </c>
      <c r="AI336" s="19" t="s">
        <v>1571</v>
      </c>
      <c r="AJ336" s="17">
        <v>200000</v>
      </c>
      <c r="AK336" s="16"/>
      <c r="AL336" s="16">
        <f t="shared" si="12"/>
        <v>0</v>
      </c>
      <c r="AM336" s="49">
        <v>242217</v>
      </c>
      <c r="AN336" s="49">
        <v>242248</v>
      </c>
      <c r="AO336" s="48">
        <v>23131</v>
      </c>
      <c r="AP336" s="48">
        <v>23131</v>
      </c>
      <c r="AQ336" s="49">
        <v>23132</v>
      </c>
      <c r="AR336" s="130">
        <v>200000</v>
      </c>
      <c r="AS336" s="16" t="s">
        <v>1557</v>
      </c>
      <c r="AT336" s="19"/>
    </row>
    <row r="337" spans="1:46" s="23" customFormat="1" ht="144" hidden="1" x14ac:dyDescent="0.2">
      <c r="A337" s="19" t="s">
        <v>44</v>
      </c>
      <c r="B337" s="19" t="s">
        <v>277</v>
      </c>
      <c r="C337" s="19" t="s">
        <v>276</v>
      </c>
      <c r="D337" s="19" t="s">
        <v>18</v>
      </c>
      <c r="E337" s="19" t="s">
        <v>454</v>
      </c>
      <c r="F337" s="28" t="s">
        <v>1908</v>
      </c>
      <c r="G337" s="19" t="s">
        <v>641</v>
      </c>
      <c r="H337" s="18" t="s">
        <v>269</v>
      </c>
      <c r="I337" s="18" t="s">
        <v>268</v>
      </c>
      <c r="J337" s="17">
        <v>160000</v>
      </c>
      <c r="K337" s="35" t="s">
        <v>137</v>
      </c>
      <c r="L337" s="18"/>
      <c r="M337" s="18"/>
      <c r="N337" s="48">
        <v>242214</v>
      </c>
      <c r="O337" s="19" t="s">
        <v>2834</v>
      </c>
      <c r="P337" s="48">
        <v>23090</v>
      </c>
      <c r="Q337" s="19" t="s">
        <v>2835</v>
      </c>
      <c r="R337" s="19" t="s">
        <v>12</v>
      </c>
      <c r="S337" s="19" t="s">
        <v>128</v>
      </c>
      <c r="T337" s="19" t="s">
        <v>2841</v>
      </c>
      <c r="U337" s="19" t="s">
        <v>2842</v>
      </c>
      <c r="V337" s="19" t="s">
        <v>2838</v>
      </c>
      <c r="W337" s="130">
        <v>160000</v>
      </c>
      <c r="X337" s="18" t="s">
        <v>2828</v>
      </c>
      <c r="Y337" s="128">
        <v>23150</v>
      </c>
      <c r="Z337" s="130">
        <v>160000</v>
      </c>
      <c r="AA337" s="19">
        <v>7014189271</v>
      </c>
      <c r="AB337" s="19"/>
      <c r="AC337" s="19"/>
      <c r="AD337" s="130">
        <v>160000</v>
      </c>
      <c r="AE337" s="20" t="s">
        <v>2548</v>
      </c>
      <c r="AF337" s="20" t="s">
        <v>3472</v>
      </c>
      <c r="AG337" s="20" t="s">
        <v>2456</v>
      </c>
      <c r="AH337" s="20" t="s">
        <v>1324</v>
      </c>
      <c r="AI337" s="19" t="s">
        <v>1571</v>
      </c>
      <c r="AJ337" s="17">
        <v>160000</v>
      </c>
      <c r="AK337" s="16"/>
      <c r="AL337" s="16">
        <f t="shared" si="12"/>
        <v>0</v>
      </c>
      <c r="AM337" s="49">
        <v>242217</v>
      </c>
      <c r="AN337" s="49">
        <v>242248</v>
      </c>
      <c r="AO337" s="48">
        <v>23131</v>
      </c>
      <c r="AP337" s="48">
        <v>23131</v>
      </c>
      <c r="AQ337" s="49">
        <v>23132</v>
      </c>
      <c r="AR337" s="130">
        <v>160000</v>
      </c>
      <c r="AS337" s="16" t="s">
        <v>1557</v>
      </c>
      <c r="AT337" s="19"/>
    </row>
    <row r="338" spans="1:46" s="23" customFormat="1" ht="90" hidden="1" x14ac:dyDescent="0.2">
      <c r="A338" s="19" t="s">
        <v>44</v>
      </c>
      <c r="B338" s="19" t="s">
        <v>277</v>
      </c>
      <c r="C338" s="19" t="s">
        <v>276</v>
      </c>
      <c r="D338" s="19" t="s">
        <v>18</v>
      </c>
      <c r="E338" s="19" t="s">
        <v>454</v>
      </c>
      <c r="F338" s="28" t="s">
        <v>1909</v>
      </c>
      <c r="G338" s="19" t="s">
        <v>642</v>
      </c>
      <c r="H338" s="18" t="s">
        <v>269</v>
      </c>
      <c r="I338" s="18" t="s">
        <v>268</v>
      </c>
      <c r="J338" s="17">
        <v>200000</v>
      </c>
      <c r="K338" s="35" t="s">
        <v>137</v>
      </c>
      <c r="L338" s="18"/>
      <c r="M338" s="18"/>
      <c r="N338" s="48">
        <v>242214</v>
      </c>
      <c r="O338" s="19" t="s">
        <v>2834</v>
      </c>
      <c r="P338" s="48">
        <v>23090</v>
      </c>
      <c r="Q338" s="19" t="s">
        <v>2835</v>
      </c>
      <c r="R338" s="19" t="s">
        <v>12</v>
      </c>
      <c r="S338" s="19" t="s">
        <v>128</v>
      </c>
      <c r="T338" s="19" t="s">
        <v>2843</v>
      </c>
      <c r="U338" s="19" t="s">
        <v>2844</v>
      </c>
      <c r="V338" s="19" t="s">
        <v>2838</v>
      </c>
      <c r="W338" s="130">
        <v>200000</v>
      </c>
      <c r="X338" s="18" t="s">
        <v>2828</v>
      </c>
      <c r="Y338" s="128">
        <v>23150</v>
      </c>
      <c r="Z338" s="130">
        <v>200000</v>
      </c>
      <c r="AA338" s="19">
        <v>7014189271</v>
      </c>
      <c r="AB338" s="19"/>
      <c r="AC338" s="19"/>
      <c r="AD338" s="130">
        <v>200000</v>
      </c>
      <c r="AE338" s="20" t="s">
        <v>2548</v>
      </c>
      <c r="AF338" s="20" t="s">
        <v>3472</v>
      </c>
      <c r="AG338" s="20" t="s">
        <v>2456</v>
      </c>
      <c r="AH338" s="20" t="s">
        <v>1324</v>
      </c>
      <c r="AI338" s="19" t="s">
        <v>1571</v>
      </c>
      <c r="AJ338" s="17">
        <v>200000</v>
      </c>
      <c r="AK338" s="16"/>
      <c r="AL338" s="16">
        <f t="shared" si="12"/>
        <v>0</v>
      </c>
      <c r="AM338" s="49">
        <v>242217</v>
      </c>
      <c r="AN338" s="49">
        <v>242248</v>
      </c>
      <c r="AO338" s="48">
        <v>23131</v>
      </c>
      <c r="AP338" s="48">
        <v>23131</v>
      </c>
      <c r="AQ338" s="49">
        <v>23132</v>
      </c>
      <c r="AR338" s="130">
        <v>200000</v>
      </c>
      <c r="AS338" s="16" t="s">
        <v>1557</v>
      </c>
      <c r="AT338" s="19"/>
    </row>
    <row r="339" spans="1:46" s="23" customFormat="1" ht="72" hidden="1" x14ac:dyDescent="0.2">
      <c r="A339" s="19" t="s">
        <v>44</v>
      </c>
      <c r="B339" s="19" t="s">
        <v>277</v>
      </c>
      <c r="C339" s="19" t="s">
        <v>276</v>
      </c>
      <c r="D339" s="19" t="s">
        <v>18</v>
      </c>
      <c r="E339" s="19" t="s">
        <v>454</v>
      </c>
      <c r="F339" s="28" t="s">
        <v>1910</v>
      </c>
      <c r="G339" s="19" t="s">
        <v>643</v>
      </c>
      <c r="H339" s="18" t="s">
        <v>269</v>
      </c>
      <c r="I339" s="18" t="s">
        <v>268</v>
      </c>
      <c r="J339" s="17">
        <v>400000</v>
      </c>
      <c r="K339" s="35" t="s">
        <v>137</v>
      </c>
      <c r="L339" s="18"/>
      <c r="M339" s="18"/>
      <c r="N339" s="48">
        <v>242214</v>
      </c>
      <c r="O339" s="19" t="s">
        <v>2834</v>
      </c>
      <c r="P339" s="48">
        <v>23090</v>
      </c>
      <c r="Q339" s="19" t="s">
        <v>2835</v>
      </c>
      <c r="R339" s="19" t="s">
        <v>12</v>
      </c>
      <c r="S339" s="19" t="s">
        <v>128</v>
      </c>
      <c r="T339" s="19" t="s">
        <v>2845</v>
      </c>
      <c r="U339" s="19" t="s">
        <v>2846</v>
      </c>
      <c r="V339" s="19" t="s">
        <v>2838</v>
      </c>
      <c r="W339" s="130">
        <v>400000</v>
      </c>
      <c r="X339" s="18" t="s">
        <v>2828</v>
      </c>
      <c r="Y339" s="128">
        <v>23150</v>
      </c>
      <c r="Z339" s="130">
        <v>400000</v>
      </c>
      <c r="AA339" s="19">
        <v>7014189271</v>
      </c>
      <c r="AB339" s="19"/>
      <c r="AC339" s="19"/>
      <c r="AD339" s="130">
        <v>400000</v>
      </c>
      <c r="AE339" s="20" t="s">
        <v>2548</v>
      </c>
      <c r="AF339" s="20" t="s">
        <v>3472</v>
      </c>
      <c r="AG339" s="20" t="s">
        <v>2456</v>
      </c>
      <c r="AH339" s="20" t="s">
        <v>1324</v>
      </c>
      <c r="AI339" s="19" t="s">
        <v>1571</v>
      </c>
      <c r="AJ339" s="17">
        <v>400000</v>
      </c>
      <c r="AK339" s="16"/>
      <c r="AL339" s="16">
        <f t="shared" si="12"/>
        <v>0</v>
      </c>
      <c r="AM339" s="49">
        <v>242217</v>
      </c>
      <c r="AN339" s="49">
        <v>242248</v>
      </c>
      <c r="AO339" s="48">
        <v>23131</v>
      </c>
      <c r="AP339" s="48">
        <v>23131</v>
      </c>
      <c r="AQ339" s="49">
        <v>23132</v>
      </c>
      <c r="AR339" s="130">
        <v>400000</v>
      </c>
      <c r="AS339" s="16" t="s">
        <v>1557</v>
      </c>
      <c r="AT339" s="19"/>
    </row>
    <row r="340" spans="1:46" s="23" customFormat="1" ht="72" hidden="1" x14ac:dyDescent="0.2">
      <c r="A340" s="19" t="s">
        <v>44</v>
      </c>
      <c r="B340" s="19" t="s">
        <v>277</v>
      </c>
      <c r="C340" s="19" t="s">
        <v>276</v>
      </c>
      <c r="D340" s="19" t="s">
        <v>18</v>
      </c>
      <c r="E340" s="19" t="s">
        <v>454</v>
      </c>
      <c r="F340" s="28" t="s">
        <v>1911</v>
      </c>
      <c r="G340" s="19" t="s">
        <v>644</v>
      </c>
      <c r="H340" s="18" t="s">
        <v>269</v>
      </c>
      <c r="I340" s="18" t="s">
        <v>268</v>
      </c>
      <c r="J340" s="17">
        <v>360000</v>
      </c>
      <c r="K340" s="35" t="s">
        <v>137</v>
      </c>
      <c r="L340" s="18"/>
      <c r="M340" s="18"/>
      <c r="N340" s="48">
        <v>242214</v>
      </c>
      <c r="O340" s="19" t="s">
        <v>2834</v>
      </c>
      <c r="P340" s="48">
        <v>23090</v>
      </c>
      <c r="Q340" s="19" t="s">
        <v>2835</v>
      </c>
      <c r="R340" s="19" t="s">
        <v>12</v>
      </c>
      <c r="S340" s="19" t="s">
        <v>128</v>
      </c>
      <c r="T340" s="19" t="s">
        <v>2845</v>
      </c>
      <c r="U340" s="19" t="s">
        <v>2846</v>
      </c>
      <c r="V340" s="19" t="s">
        <v>2838</v>
      </c>
      <c r="W340" s="130">
        <v>360000</v>
      </c>
      <c r="X340" s="18" t="s">
        <v>2828</v>
      </c>
      <c r="Y340" s="128">
        <v>23150</v>
      </c>
      <c r="Z340" s="130">
        <v>360000</v>
      </c>
      <c r="AA340" s="19">
        <v>7014189271</v>
      </c>
      <c r="AB340" s="19"/>
      <c r="AC340" s="19"/>
      <c r="AD340" s="130">
        <v>360000</v>
      </c>
      <c r="AE340" s="20" t="s">
        <v>2548</v>
      </c>
      <c r="AF340" s="20" t="s">
        <v>3472</v>
      </c>
      <c r="AG340" s="20" t="s">
        <v>2456</v>
      </c>
      <c r="AH340" s="20" t="s">
        <v>1324</v>
      </c>
      <c r="AI340" s="19" t="s">
        <v>1571</v>
      </c>
      <c r="AJ340" s="17">
        <v>360000</v>
      </c>
      <c r="AK340" s="16"/>
      <c r="AL340" s="16">
        <f t="shared" si="12"/>
        <v>0</v>
      </c>
      <c r="AM340" s="49">
        <v>242217</v>
      </c>
      <c r="AN340" s="49">
        <v>242248</v>
      </c>
      <c r="AO340" s="48">
        <v>23131</v>
      </c>
      <c r="AP340" s="48">
        <v>23131</v>
      </c>
      <c r="AQ340" s="49">
        <v>23132</v>
      </c>
      <c r="AR340" s="130">
        <v>360000</v>
      </c>
      <c r="AS340" s="16" t="s">
        <v>1557</v>
      </c>
      <c r="AT340" s="19"/>
    </row>
    <row r="341" spans="1:46" s="23" customFormat="1" ht="72" hidden="1" x14ac:dyDescent="0.2">
      <c r="A341" s="19" t="s">
        <v>44</v>
      </c>
      <c r="B341" s="19" t="s">
        <v>277</v>
      </c>
      <c r="C341" s="19" t="s">
        <v>276</v>
      </c>
      <c r="D341" s="19" t="s">
        <v>18</v>
      </c>
      <c r="E341" s="19" t="s">
        <v>454</v>
      </c>
      <c r="F341" s="28" t="s">
        <v>1912</v>
      </c>
      <c r="G341" s="19" t="s">
        <v>645</v>
      </c>
      <c r="H341" s="18" t="s">
        <v>269</v>
      </c>
      <c r="I341" s="18" t="s">
        <v>273</v>
      </c>
      <c r="J341" s="17">
        <v>300000</v>
      </c>
      <c r="K341" s="35" t="s">
        <v>137</v>
      </c>
      <c r="L341" s="18"/>
      <c r="M341" s="18"/>
      <c r="N341" s="48">
        <v>242214</v>
      </c>
      <c r="O341" s="19" t="s">
        <v>2834</v>
      </c>
      <c r="P341" s="48">
        <v>23090</v>
      </c>
      <c r="Q341" s="19" t="s">
        <v>2835</v>
      </c>
      <c r="R341" s="19" t="s">
        <v>12</v>
      </c>
      <c r="S341" s="19" t="s">
        <v>128</v>
      </c>
      <c r="T341" s="19" t="s">
        <v>2847</v>
      </c>
      <c r="U341" s="19" t="s">
        <v>2848</v>
      </c>
      <c r="V341" s="19" t="s">
        <v>2838</v>
      </c>
      <c r="W341" s="130">
        <v>280000</v>
      </c>
      <c r="X341" s="18" t="s">
        <v>2828</v>
      </c>
      <c r="Y341" s="128">
        <v>23150</v>
      </c>
      <c r="Z341" s="130">
        <v>280000</v>
      </c>
      <c r="AA341" s="19">
        <v>7014189271</v>
      </c>
      <c r="AB341" s="19"/>
      <c r="AC341" s="19"/>
      <c r="AD341" s="130">
        <v>280000</v>
      </c>
      <c r="AE341" s="20" t="s">
        <v>2548</v>
      </c>
      <c r="AF341" s="20" t="s">
        <v>3472</v>
      </c>
      <c r="AG341" s="20" t="s">
        <v>2456</v>
      </c>
      <c r="AH341" s="20" t="s">
        <v>1324</v>
      </c>
      <c r="AI341" s="19" t="s">
        <v>1571</v>
      </c>
      <c r="AJ341" s="16">
        <v>280000</v>
      </c>
      <c r="AK341" s="16"/>
      <c r="AL341" s="16">
        <f t="shared" si="12"/>
        <v>20000</v>
      </c>
      <c r="AM341" s="49">
        <v>242217</v>
      </c>
      <c r="AN341" s="49">
        <v>242248</v>
      </c>
      <c r="AO341" s="48">
        <v>23131</v>
      </c>
      <c r="AP341" s="48">
        <v>23131</v>
      </c>
      <c r="AQ341" s="49">
        <v>23132</v>
      </c>
      <c r="AR341" s="130">
        <v>280000</v>
      </c>
      <c r="AS341" s="16">
        <v>20000</v>
      </c>
      <c r="AT341" s="19"/>
    </row>
    <row r="342" spans="1:46" s="23" customFormat="1" ht="72" hidden="1" x14ac:dyDescent="0.2">
      <c r="A342" s="19" t="s">
        <v>44</v>
      </c>
      <c r="B342" s="19" t="s">
        <v>277</v>
      </c>
      <c r="C342" s="19" t="s">
        <v>276</v>
      </c>
      <c r="D342" s="19" t="s">
        <v>18</v>
      </c>
      <c r="E342" s="19" t="s">
        <v>454</v>
      </c>
      <c r="F342" s="28" t="s">
        <v>1913</v>
      </c>
      <c r="G342" s="19" t="s">
        <v>646</v>
      </c>
      <c r="H342" s="18" t="s">
        <v>270</v>
      </c>
      <c r="I342" s="18" t="s">
        <v>273</v>
      </c>
      <c r="J342" s="17">
        <v>70000</v>
      </c>
      <c r="K342" s="35" t="s">
        <v>137</v>
      </c>
      <c r="L342" s="18"/>
      <c r="M342" s="18"/>
      <c r="N342" s="48">
        <v>242214</v>
      </c>
      <c r="O342" s="19" t="s">
        <v>2834</v>
      </c>
      <c r="P342" s="48">
        <v>23090</v>
      </c>
      <c r="Q342" s="19" t="s">
        <v>2835</v>
      </c>
      <c r="R342" s="19" t="s">
        <v>12</v>
      </c>
      <c r="S342" s="19" t="s">
        <v>128</v>
      </c>
      <c r="T342" s="19" t="s">
        <v>2849</v>
      </c>
      <c r="U342" s="19" t="s">
        <v>2850</v>
      </c>
      <c r="V342" s="19" t="s">
        <v>2838</v>
      </c>
      <c r="W342" s="130">
        <v>55000</v>
      </c>
      <c r="X342" s="18" t="s">
        <v>2828</v>
      </c>
      <c r="Y342" s="128">
        <v>23150</v>
      </c>
      <c r="Z342" s="130">
        <v>55000</v>
      </c>
      <c r="AA342" s="19">
        <v>7014189271</v>
      </c>
      <c r="AB342" s="19"/>
      <c r="AC342" s="19"/>
      <c r="AD342" s="130">
        <v>55000</v>
      </c>
      <c r="AE342" s="20" t="s">
        <v>2548</v>
      </c>
      <c r="AF342" s="20" t="s">
        <v>3472</v>
      </c>
      <c r="AG342" s="20" t="s">
        <v>2456</v>
      </c>
      <c r="AH342" s="20" t="s">
        <v>1324</v>
      </c>
      <c r="AI342" s="19" t="s">
        <v>1571</v>
      </c>
      <c r="AJ342" s="16">
        <v>55000</v>
      </c>
      <c r="AK342" s="16"/>
      <c r="AL342" s="16">
        <f t="shared" si="12"/>
        <v>15000</v>
      </c>
      <c r="AM342" s="49">
        <v>242217</v>
      </c>
      <c r="AN342" s="49">
        <v>242248</v>
      </c>
      <c r="AO342" s="48">
        <v>23131</v>
      </c>
      <c r="AP342" s="48">
        <v>23131</v>
      </c>
      <c r="AQ342" s="49">
        <v>23132</v>
      </c>
      <c r="AR342" s="130">
        <v>55000</v>
      </c>
      <c r="AS342" s="16">
        <v>15000</v>
      </c>
      <c r="AT342" s="19"/>
    </row>
    <row r="343" spans="1:46" s="23" customFormat="1" ht="72" hidden="1" x14ac:dyDescent="0.2">
      <c r="A343" s="19" t="s">
        <v>44</v>
      </c>
      <c r="B343" s="19" t="s">
        <v>277</v>
      </c>
      <c r="C343" s="19" t="s">
        <v>276</v>
      </c>
      <c r="D343" s="19" t="s">
        <v>18</v>
      </c>
      <c r="E343" s="19" t="s">
        <v>454</v>
      </c>
      <c r="F343" s="28" t="s">
        <v>1914</v>
      </c>
      <c r="G343" s="19" t="s">
        <v>647</v>
      </c>
      <c r="H343" s="18" t="s">
        <v>270</v>
      </c>
      <c r="I343" s="18" t="s">
        <v>273</v>
      </c>
      <c r="J343" s="17">
        <v>150000</v>
      </c>
      <c r="K343" s="35" t="s">
        <v>137</v>
      </c>
      <c r="L343" s="18"/>
      <c r="M343" s="18"/>
      <c r="N343" s="48">
        <v>242214</v>
      </c>
      <c r="O343" s="19" t="s">
        <v>2834</v>
      </c>
      <c r="P343" s="48">
        <v>23090</v>
      </c>
      <c r="Q343" s="19" t="s">
        <v>2835</v>
      </c>
      <c r="R343" s="19" t="s">
        <v>12</v>
      </c>
      <c r="S343" s="19" t="s">
        <v>128</v>
      </c>
      <c r="T343" s="19" t="s">
        <v>2851</v>
      </c>
      <c r="U343" s="19" t="s">
        <v>2852</v>
      </c>
      <c r="V343" s="19" t="s">
        <v>2838</v>
      </c>
      <c r="W343" s="130">
        <v>135000</v>
      </c>
      <c r="X343" s="18" t="s">
        <v>2828</v>
      </c>
      <c r="Y343" s="128">
        <v>23150</v>
      </c>
      <c r="Z343" s="130">
        <v>135000</v>
      </c>
      <c r="AA343" s="19">
        <v>7014189271</v>
      </c>
      <c r="AB343" s="19"/>
      <c r="AC343" s="19"/>
      <c r="AD343" s="130">
        <v>135000</v>
      </c>
      <c r="AE343" s="20" t="s">
        <v>2548</v>
      </c>
      <c r="AF343" s="20" t="s">
        <v>3472</v>
      </c>
      <c r="AG343" s="20" t="s">
        <v>2456</v>
      </c>
      <c r="AH343" s="20" t="s">
        <v>1324</v>
      </c>
      <c r="AI343" s="19" t="s">
        <v>1571</v>
      </c>
      <c r="AJ343" s="16">
        <v>135000</v>
      </c>
      <c r="AK343" s="16"/>
      <c r="AL343" s="16">
        <f t="shared" si="12"/>
        <v>15000</v>
      </c>
      <c r="AM343" s="49">
        <v>242217</v>
      </c>
      <c r="AN343" s="49">
        <v>242248</v>
      </c>
      <c r="AO343" s="48">
        <v>23131</v>
      </c>
      <c r="AP343" s="48">
        <v>23131</v>
      </c>
      <c r="AQ343" s="49">
        <v>23132</v>
      </c>
      <c r="AR343" s="130">
        <v>135000</v>
      </c>
      <c r="AS343" s="16">
        <v>15000</v>
      </c>
      <c r="AT343" s="19"/>
    </row>
    <row r="344" spans="1:46" s="23" customFormat="1" ht="72" hidden="1" x14ac:dyDescent="0.2">
      <c r="A344" s="19" t="s">
        <v>44</v>
      </c>
      <c r="B344" s="19" t="s">
        <v>277</v>
      </c>
      <c r="C344" s="19" t="s">
        <v>276</v>
      </c>
      <c r="D344" s="19" t="s">
        <v>18</v>
      </c>
      <c r="E344" s="19" t="s">
        <v>454</v>
      </c>
      <c r="F344" s="28" t="s">
        <v>1915</v>
      </c>
      <c r="G344" s="19" t="s">
        <v>648</v>
      </c>
      <c r="H344" s="18" t="s">
        <v>269</v>
      </c>
      <c r="I344" s="18" t="s">
        <v>268</v>
      </c>
      <c r="J344" s="17">
        <v>200000</v>
      </c>
      <c r="K344" s="35" t="s">
        <v>137</v>
      </c>
      <c r="L344" s="18"/>
      <c r="M344" s="18"/>
      <c r="N344" s="48">
        <v>242214</v>
      </c>
      <c r="O344" s="19" t="s">
        <v>2834</v>
      </c>
      <c r="P344" s="48">
        <v>23090</v>
      </c>
      <c r="Q344" s="19" t="s">
        <v>2835</v>
      </c>
      <c r="R344" s="19" t="s">
        <v>12</v>
      </c>
      <c r="S344" s="19" t="s">
        <v>128</v>
      </c>
      <c r="T344" s="19" t="s">
        <v>2853</v>
      </c>
      <c r="U344" s="19" t="s">
        <v>2854</v>
      </c>
      <c r="V344" s="19" t="s">
        <v>2838</v>
      </c>
      <c r="W344" s="130">
        <v>200000</v>
      </c>
      <c r="X344" s="18" t="s">
        <v>2828</v>
      </c>
      <c r="Y344" s="128">
        <v>23150</v>
      </c>
      <c r="Z344" s="130">
        <v>200000</v>
      </c>
      <c r="AA344" s="19">
        <v>7014189271</v>
      </c>
      <c r="AB344" s="19"/>
      <c r="AC344" s="19"/>
      <c r="AD344" s="130">
        <v>200000</v>
      </c>
      <c r="AE344" s="20" t="s">
        <v>2548</v>
      </c>
      <c r="AF344" s="20" t="s">
        <v>3472</v>
      </c>
      <c r="AG344" s="20" t="s">
        <v>2456</v>
      </c>
      <c r="AH344" s="20" t="s">
        <v>1324</v>
      </c>
      <c r="AI344" s="19" t="s">
        <v>1571</v>
      </c>
      <c r="AJ344" s="17">
        <v>200000</v>
      </c>
      <c r="AK344" s="16"/>
      <c r="AL344" s="16">
        <f t="shared" si="12"/>
        <v>0</v>
      </c>
      <c r="AM344" s="49">
        <v>242217</v>
      </c>
      <c r="AN344" s="49">
        <v>242248</v>
      </c>
      <c r="AO344" s="48">
        <v>23131</v>
      </c>
      <c r="AP344" s="48">
        <v>23131</v>
      </c>
      <c r="AQ344" s="49">
        <v>23132</v>
      </c>
      <c r="AR344" s="130">
        <v>200000</v>
      </c>
      <c r="AS344" s="16" t="s">
        <v>1557</v>
      </c>
      <c r="AT344" s="19"/>
    </row>
    <row r="345" spans="1:46" s="23" customFormat="1" ht="72" hidden="1" x14ac:dyDescent="0.2">
      <c r="A345" s="19" t="s">
        <v>44</v>
      </c>
      <c r="B345" s="19" t="s">
        <v>277</v>
      </c>
      <c r="C345" s="19" t="s">
        <v>276</v>
      </c>
      <c r="D345" s="19" t="s">
        <v>18</v>
      </c>
      <c r="E345" s="19" t="s">
        <v>454</v>
      </c>
      <c r="F345" s="28" t="s">
        <v>1916</v>
      </c>
      <c r="G345" s="19" t="s">
        <v>649</v>
      </c>
      <c r="H345" s="18" t="s">
        <v>269</v>
      </c>
      <c r="I345" s="18" t="s">
        <v>275</v>
      </c>
      <c r="J345" s="17">
        <v>400000</v>
      </c>
      <c r="K345" s="35" t="s">
        <v>137</v>
      </c>
      <c r="L345" s="18"/>
      <c r="M345" s="18"/>
      <c r="N345" s="48">
        <v>242214</v>
      </c>
      <c r="O345" s="19" t="s">
        <v>2834</v>
      </c>
      <c r="P345" s="48">
        <v>23090</v>
      </c>
      <c r="Q345" s="19" t="s">
        <v>2835</v>
      </c>
      <c r="R345" s="19" t="s">
        <v>12</v>
      </c>
      <c r="S345" s="19" t="s">
        <v>128</v>
      </c>
      <c r="T345" s="19" t="s">
        <v>2855</v>
      </c>
      <c r="U345" s="19" t="s">
        <v>2856</v>
      </c>
      <c r="V345" s="19" t="s">
        <v>2838</v>
      </c>
      <c r="W345" s="130">
        <v>400000</v>
      </c>
      <c r="X345" s="18" t="s">
        <v>2828</v>
      </c>
      <c r="Y345" s="128">
        <v>23150</v>
      </c>
      <c r="Z345" s="130">
        <v>400000</v>
      </c>
      <c r="AA345" s="19">
        <v>7014189271</v>
      </c>
      <c r="AB345" s="19"/>
      <c r="AC345" s="19"/>
      <c r="AD345" s="130">
        <v>400000</v>
      </c>
      <c r="AE345" s="20" t="s">
        <v>2548</v>
      </c>
      <c r="AF345" s="20" t="s">
        <v>3472</v>
      </c>
      <c r="AG345" s="20" t="s">
        <v>2456</v>
      </c>
      <c r="AH345" s="20" t="s">
        <v>1324</v>
      </c>
      <c r="AI345" s="19" t="s">
        <v>1571</v>
      </c>
      <c r="AJ345" s="17">
        <v>400000</v>
      </c>
      <c r="AK345" s="16"/>
      <c r="AL345" s="16">
        <f t="shared" si="12"/>
        <v>0</v>
      </c>
      <c r="AM345" s="49">
        <v>242217</v>
      </c>
      <c r="AN345" s="49">
        <v>242248</v>
      </c>
      <c r="AO345" s="48">
        <v>23131</v>
      </c>
      <c r="AP345" s="48">
        <v>23131</v>
      </c>
      <c r="AQ345" s="49">
        <v>23132</v>
      </c>
      <c r="AR345" s="130">
        <v>400000</v>
      </c>
      <c r="AS345" s="16" t="s">
        <v>1557</v>
      </c>
      <c r="AT345" s="19"/>
    </row>
    <row r="346" spans="1:46" s="23" customFormat="1" ht="72" hidden="1" x14ac:dyDescent="0.2">
      <c r="A346" s="19" t="s">
        <v>44</v>
      </c>
      <c r="B346" s="19" t="s">
        <v>277</v>
      </c>
      <c r="C346" s="19" t="s">
        <v>276</v>
      </c>
      <c r="D346" s="19" t="s">
        <v>33</v>
      </c>
      <c r="E346" s="19" t="s">
        <v>454</v>
      </c>
      <c r="F346" s="28" t="s">
        <v>1917</v>
      </c>
      <c r="G346" s="19" t="s">
        <v>650</v>
      </c>
      <c r="H346" s="18" t="s">
        <v>270</v>
      </c>
      <c r="I346" s="18" t="s">
        <v>274</v>
      </c>
      <c r="J346" s="17">
        <v>75000</v>
      </c>
      <c r="K346" s="35" t="s">
        <v>137</v>
      </c>
      <c r="L346" s="18"/>
      <c r="M346" s="18"/>
      <c r="N346" s="48">
        <v>23073</v>
      </c>
      <c r="O346" s="19" t="s">
        <v>2857</v>
      </c>
      <c r="P346" s="48">
        <v>23093</v>
      </c>
      <c r="Q346" s="19" t="s">
        <v>2858</v>
      </c>
      <c r="R346" s="19" t="s">
        <v>1297</v>
      </c>
      <c r="S346" s="19" t="s">
        <v>128</v>
      </c>
      <c r="T346" s="18" t="s">
        <v>1557</v>
      </c>
      <c r="U346" s="18" t="s">
        <v>1557</v>
      </c>
      <c r="V346" s="19" t="s">
        <v>2859</v>
      </c>
      <c r="W346" s="74">
        <v>71000</v>
      </c>
      <c r="X346" s="18" t="s">
        <v>2828</v>
      </c>
      <c r="Y346" s="128">
        <v>23183</v>
      </c>
      <c r="Z346" s="74">
        <v>71000</v>
      </c>
      <c r="AA346" s="19">
        <v>7014189312</v>
      </c>
      <c r="AB346" s="19"/>
      <c r="AC346" s="19"/>
      <c r="AD346" s="74">
        <v>71000</v>
      </c>
      <c r="AE346" s="20" t="s">
        <v>2548</v>
      </c>
      <c r="AF346" s="20" t="s">
        <v>3472</v>
      </c>
      <c r="AG346" s="20" t="s">
        <v>2456</v>
      </c>
      <c r="AH346" s="20" t="s">
        <v>1325</v>
      </c>
      <c r="AI346" s="20" t="s">
        <v>1571</v>
      </c>
      <c r="AJ346" s="16">
        <v>71000</v>
      </c>
      <c r="AK346" s="16"/>
      <c r="AL346" s="16">
        <f t="shared" si="12"/>
        <v>4000</v>
      </c>
      <c r="AM346" s="49">
        <v>242217</v>
      </c>
      <c r="AN346" s="49">
        <v>242248</v>
      </c>
      <c r="AO346" s="48">
        <v>23183</v>
      </c>
      <c r="AP346" s="48">
        <v>23183</v>
      </c>
      <c r="AQ346" s="49">
        <v>23193</v>
      </c>
      <c r="AR346" s="74">
        <v>71000</v>
      </c>
      <c r="AS346" s="16">
        <v>4000</v>
      </c>
      <c r="AT346" s="19"/>
    </row>
    <row r="347" spans="1:46" s="23" customFormat="1" ht="72" hidden="1" x14ac:dyDescent="0.2">
      <c r="A347" s="19" t="s">
        <v>44</v>
      </c>
      <c r="B347" s="19" t="s">
        <v>277</v>
      </c>
      <c r="C347" s="19" t="s">
        <v>276</v>
      </c>
      <c r="D347" s="19" t="s">
        <v>33</v>
      </c>
      <c r="E347" s="19" t="s">
        <v>454</v>
      </c>
      <c r="F347" s="28" t="s">
        <v>1918</v>
      </c>
      <c r="G347" s="19" t="s">
        <v>651</v>
      </c>
      <c r="H347" s="18" t="s">
        <v>269</v>
      </c>
      <c r="I347" s="18" t="s">
        <v>274</v>
      </c>
      <c r="J347" s="17">
        <v>150000</v>
      </c>
      <c r="K347" s="35" t="s">
        <v>137</v>
      </c>
      <c r="L347" s="18"/>
      <c r="M347" s="18"/>
      <c r="N347" s="48">
        <v>23073</v>
      </c>
      <c r="O347" s="19" t="s">
        <v>2857</v>
      </c>
      <c r="P347" s="48">
        <v>23093</v>
      </c>
      <c r="Q347" s="19" t="s">
        <v>2858</v>
      </c>
      <c r="R347" s="19" t="s">
        <v>1297</v>
      </c>
      <c r="S347" s="19" t="s">
        <v>128</v>
      </c>
      <c r="T347" s="18" t="s">
        <v>1557</v>
      </c>
      <c r="U347" s="18" t="s">
        <v>1557</v>
      </c>
      <c r="V347" s="19" t="s">
        <v>2859</v>
      </c>
      <c r="W347" s="74">
        <v>147000</v>
      </c>
      <c r="X347" s="18" t="s">
        <v>2828</v>
      </c>
      <c r="Y347" s="128">
        <v>23183</v>
      </c>
      <c r="Z347" s="74">
        <v>147000</v>
      </c>
      <c r="AA347" s="19">
        <v>7014189312</v>
      </c>
      <c r="AB347" s="19"/>
      <c r="AC347" s="19"/>
      <c r="AD347" s="74">
        <v>147000</v>
      </c>
      <c r="AE347" s="20" t="s">
        <v>2548</v>
      </c>
      <c r="AF347" s="20" t="s">
        <v>3472</v>
      </c>
      <c r="AG347" s="20" t="s">
        <v>2456</v>
      </c>
      <c r="AH347" s="20" t="s">
        <v>1325</v>
      </c>
      <c r="AI347" s="20" t="s">
        <v>1571</v>
      </c>
      <c r="AJ347" s="16">
        <v>147000</v>
      </c>
      <c r="AK347" s="16"/>
      <c r="AL347" s="16">
        <f t="shared" si="12"/>
        <v>3000</v>
      </c>
      <c r="AM347" s="49">
        <v>242217</v>
      </c>
      <c r="AN347" s="49">
        <v>242248</v>
      </c>
      <c r="AO347" s="48">
        <v>23183</v>
      </c>
      <c r="AP347" s="48">
        <v>23183</v>
      </c>
      <c r="AQ347" s="49">
        <v>23193</v>
      </c>
      <c r="AR347" s="74">
        <v>147000</v>
      </c>
      <c r="AS347" s="16">
        <v>3000</v>
      </c>
      <c r="AT347" s="19"/>
    </row>
    <row r="348" spans="1:46" s="23" customFormat="1" ht="72" hidden="1" x14ac:dyDescent="0.2">
      <c r="A348" s="19" t="s">
        <v>44</v>
      </c>
      <c r="B348" s="19" t="s">
        <v>277</v>
      </c>
      <c r="C348" s="19" t="s">
        <v>276</v>
      </c>
      <c r="D348" s="19" t="s">
        <v>33</v>
      </c>
      <c r="E348" s="19" t="s">
        <v>454</v>
      </c>
      <c r="F348" s="28" t="s">
        <v>1919</v>
      </c>
      <c r="G348" s="19" t="s">
        <v>652</v>
      </c>
      <c r="H348" s="18" t="s">
        <v>270</v>
      </c>
      <c r="I348" s="18" t="s">
        <v>274</v>
      </c>
      <c r="J348" s="17">
        <v>75000</v>
      </c>
      <c r="K348" s="35" t="s">
        <v>137</v>
      </c>
      <c r="L348" s="18"/>
      <c r="M348" s="18"/>
      <c r="N348" s="48">
        <v>23073</v>
      </c>
      <c r="O348" s="19" t="s">
        <v>2857</v>
      </c>
      <c r="P348" s="48">
        <v>23093</v>
      </c>
      <c r="Q348" s="19" t="s">
        <v>2858</v>
      </c>
      <c r="R348" s="19" t="s">
        <v>1297</v>
      </c>
      <c r="S348" s="19" t="s">
        <v>128</v>
      </c>
      <c r="T348" s="18" t="s">
        <v>1557</v>
      </c>
      <c r="U348" s="18" t="s">
        <v>1557</v>
      </c>
      <c r="V348" s="19" t="s">
        <v>2859</v>
      </c>
      <c r="W348" s="74">
        <v>73000</v>
      </c>
      <c r="X348" s="18" t="s">
        <v>2828</v>
      </c>
      <c r="Y348" s="128">
        <v>23183</v>
      </c>
      <c r="Z348" s="74">
        <v>73000</v>
      </c>
      <c r="AA348" s="19">
        <v>7014189312</v>
      </c>
      <c r="AB348" s="19"/>
      <c r="AC348" s="19"/>
      <c r="AD348" s="74">
        <v>73000</v>
      </c>
      <c r="AE348" s="20" t="s">
        <v>2548</v>
      </c>
      <c r="AF348" s="20" t="s">
        <v>3472</v>
      </c>
      <c r="AG348" s="20" t="s">
        <v>2456</v>
      </c>
      <c r="AH348" s="20" t="s">
        <v>1325</v>
      </c>
      <c r="AI348" s="20" t="s">
        <v>1571</v>
      </c>
      <c r="AJ348" s="16">
        <v>73000</v>
      </c>
      <c r="AK348" s="16"/>
      <c r="AL348" s="16">
        <f t="shared" si="12"/>
        <v>2000</v>
      </c>
      <c r="AM348" s="49">
        <v>242217</v>
      </c>
      <c r="AN348" s="49">
        <v>242248</v>
      </c>
      <c r="AO348" s="48">
        <v>23183</v>
      </c>
      <c r="AP348" s="48">
        <v>23183</v>
      </c>
      <c r="AQ348" s="49">
        <v>23193</v>
      </c>
      <c r="AR348" s="74">
        <v>73000</v>
      </c>
      <c r="AS348" s="16">
        <v>2000</v>
      </c>
      <c r="AT348" s="19"/>
    </row>
    <row r="349" spans="1:46" s="23" customFormat="1" ht="72" hidden="1" x14ac:dyDescent="0.2">
      <c r="A349" s="19" t="s">
        <v>44</v>
      </c>
      <c r="B349" s="19" t="s">
        <v>277</v>
      </c>
      <c r="C349" s="19" t="s">
        <v>276</v>
      </c>
      <c r="D349" s="19" t="s">
        <v>33</v>
      </c>
      <c r="E349" s="19" t="s">
        <v>454</v>
      </c>
      <c r="F349" s="28" t="s">
        <v>1920</v>
      </c>
      <c r="G349" s="19" t="s">
        <v>653</v>
      </c>
      <c r="H349" s="18" t="s">
        <v>303</v>
      </c>
      <c r="I349" s="18" t="s">
        <v>274</v>
      </c>
      <c r="J349" s="17">
        <v>70000</v>
      </c>
      <c r="K349" s="35" t="s">
        <v>137</v>
      </c>
      <c r="L349" s="18"/>
      <c r="M349" s="18"/>
      <c r="N349" s="48">
        <v>23073</v>
      </c>
      <c r="O349" s="19" t="s">
        <v>2857</v>
      </c>
      <c r="P349" s="48">
        <v>23093</v>
      </c>
      <c r="Q349" s="19" t="s">
        <v>2858</v>
      </c>
      <c r="R349" s="19" t="s">
        <v>1297</v>
      </c>
      <c r="S349" s="19" t="s">
        <v>128</v>
      </c>
      <c r="T349" s="18" t="s">
        <v>1557</v>
      </c>
      <c r="U349" s="18" t="s">
        <v>1557</v>
      </c>
      <c r="V349" s="19" t="s">
        <v>2859</v>
      </c>
      <c r="W349" s="74">
        <v>60000</v>
      </c>
      <c r="X349" s="18" t="s">
        <v>2828</v>
      </c>
      <c r="Y349" s="128">
        <v>23183</v>
      </c>
      <c r="Z349" s="74">
        <v>60000</v>
      </c>
      <c r="AA349" s="19">
        <v>7014189312</v>
      </c>
      <c r="AB349" s="19"/>
      <c r="AC349" s="19"/>
      <c r="AD349" s="74">
        <v>60000</v>
      </c>
      <c r="AE349" s="20" t="s">
        <v>2548</v>
      </c>
      <c r="AF349" s="20" t="s">
        <v>3472</v>
      </c>
      <c r="AG349" s="20" t="s">
        <v>2456</v>
      </c>
      <c r="AH349" s="20" t="s">
        <v>1325</v>
      </c>
      <c r="AI349" s="20" t="s">
        <v>1571</v>
      </c>
      <c r="AJ349" s="16">
        <v>60000</v>
      </c>
      <c r="AK349" s="16"/>
      <c r="AL349" s="16">
        <f t="shared" si="12"/>
        <v>10000</v>
      </c>
      <c r="AM349" s="49">
        <v>242217</v>
      </c>
      <c r="AN349" s="49">
        <v>242248</v>
      </c>
      <c r="AO349" s="48">
        <v>23183</v>
      </c>
      <c r="AP349" s="48">
        <v>23183</v>
      </c>
      <c r="AQ349" s="49">
        <v>23193</v>
      </c>
      <c r="AR349" s="74">
        <v>60000</v>
      </c>
      <c r="AS349" s="16">
        <v>10000</v>
      </c>
      <c r="AT349" s="19"/>
    </row>
    <row r="350" spans="1:46" s="23" customFormat="1" ht="72" hidden="1" x14ac:dyDescent="0.2">
      <c r="A350" s="19" t="s">
        <v>44</v>
      </c>
      <c r="B350" s="19" t="s">
        <v>277</v>
      </c>
      <c r="C350" s="19" t="s">
        <v>276</v>
      </c>
      <c r="D350" s="19" t="s">
        <v>33</v>
      </c>
      <c r="E350" s="19" t="s">
        <v>454</v>
      </c>
      <c r="F350" s="28" t="s">
        <v>1921</v>
      </c>
      <c r="G350" s="19" t="s">
        <v>654</v>
      </c>
      <c r="H350" s="18" t="s">
        <v>270</v>
      </c>
      <c r="I350" s="18" t="s">
        <v>274</v>
      </c>
      <c r="J350" s="17">
        <v>80000</v>
      </c>
      <c r="K350" s="35" t="s">
        <v>137</v>
      </c>
      <c r="L350" s="18"/>
      <c r="M350" s="18"/>
      <c r="N350" s="48">
        <v>23073</v>
      </c>
      <c r="O350" s="19" t="s">
        <v>2857</v>
      </c>
      <c r="P350" s="48">
        <v>23093</v>
      </c>
      <c r="Q350" s="19" t="s">
        <v>2858</v>
      </c>
      <c r="R350" s="19" t="s">
        <v>1297</v>
      </c>
      <c r="S350" s="19" t="s">
        <v>128</v>
      </c>
      <c r="T350" s="18" t="s">
        <v>1557</v>
      </c>
      <c r="U350" s="18" t="s">
        <v>1557</v>
      </c>
      <c r="V350" s="19" t="s">
        <v>2859</v>
      </c>
      <c r="W350" s="74">
        <v>77000</v>
      </c>
      <c r="X350" s="18" t="s">
        <v>2828</v>
      </c>
      <c r="Y350" s="128">
        <v>23183</v>
      </c>
      <c r="Z350" s="74">
        <v>77000</v>
      </c>
      <c r="AA350" s="19">
        <v>7014189312</v>
      </c>
      <c r="AB350" s="19"/>
      <c r="AC350" s="19"/>
      <c r="AD350" s="74">
        <v>77000</v>
      </c>
      <c r="AE350" s="20" t="s">
        <v>2548</v>
      </c>
      <c r="AF350" s="20" t="s">
        <v>3472</v>
      </c>
      <c r="AG350" s="20" t="s">
        <v>2456</v>
      </c>
      <c r="AH350" s="20" t="s">
        <v>1325</v>
      </c>
      <c r="AI350" s="20" t="s">
        <v>1571</v>
      </c>
      <c r="AJ350" s="16">
        <v>77000</v>
      </c>
      <c r="AK350" s="16"/>
      <c r="AL350" s="16">
        <f t="shared" si="12"/>
        <v>3000</v>
      </c>
      <c r="AM350" s="49">
        <v>242217</v>
      </c>
      <c r="AN350" s="49">
        <v>242248</v>
      </c>
      <c r="AO350" s="48">
        <v>23183</v>
      </c>
      <c r="AP350" s="48">
        <v>23183</v>
      </c>
      <c r="AQ350" s="49">
        <v>23193</v>
      </c>
      <c r="AR350" s="74">
        <v>77000</v>
      </c>
      <c r="AS350" s="16">
        <v>3000</v>
      </c>
      <c r="AT350" s="19"/>
    </row>
    <row r="351" spans="1:46" s="23" customFormat="1" ht="72" hidden="1" x14ac:dyDescent="0.2">
      <c r="A351" s="19" t="s">
        <v>44</v>
      </c>
      <c r="B351" s="19" t="s">
        <v>277</v>
      </c>
      <c r="C351" s="19" t="s">
        <v>276</v>
      </c>
      <c r="D351" s="19" t="s">
        <v>33</v>
      </c>
      <c r="E351" s="19" t="s">
        <v>454</v>
      </c>
      <c r="F351" s="28" t="s">
        <v>1922</v>
      </c>
      <c r="G351" s="19" t="s">
        <v>655</v>
      </c>
      <c r="H351" s="18" t="s">
        <v>270</v>
      </c>
      <c r="I351" s="18" t="s">
        <v>274</v>
      </c>
      <c r="J351" s="17">
        <v>80000</v>
      </c>
      <c r="K351" s="35" t="s">
        <v>137</v>
      </c>
      <c r="L351" s="18"/>
      <c r="M351" s="18"/>
      <c r="N351" s="48">
        <v>23073</v>
      </c>
      <c r="O351" s="19" t="s">
        <v>2857</v>
      </c>
      <c r="P351" s="48">
        <v>23093</v>
      </c>
      <c r="Q351" s="19" t="s">
        <v>2858</v>
      </c>
      <c r="R351" s="19" t="s">
        <v>1297</v>
      </c>
      <c r="S351" s="19" t="s">
        <v>128</v>
      </c>
      <c r="T351" s="18" t="s">
        <v>1557</v>
      </c>
      <c r="U351" s="18" t="s">
        <v>1557</v>
      </c>
      <c r="V351" s="19" t="s">
        <v>2859</v>
      </c>
      <c r="W351" s="74">
        <v>77000</v>
      </c>
      <c r="X351" s="18" t="s">
        <v>2828</v>
      </c>
      <c r="Y351" s="128">
        <v>23183</v>
      </c>
      <c r="Z351" s="74">
        <v>77000</v>
      </c>
      <c r="AA351" s="19">
        <v>7014189312</v>
      </c>
      <c r="AB351" s="19"/>
      <c r="AC351" s="19"/>
      <c r="AD351" s="74">
        <v>77000</v>
      </c>
      <c r="AE351" s="20" t="s">
        <v>2548</v>
      </c>
      <c r="AF351" s="20" t="s">
        <v>3472</v>
      </c>
      <c r="AG351" s="20" t="s">
        <v>2456</v>
      </c>
      <c r="AH351" s="20" t="s">
        <v>1325</v>
      </c>
      <c r="AI351" s="20" t="s">
        <v>1571</v>
      </c>
      <c r="AJ351" s="16">
        <v>77000</v>
      </c>
      <c r="AK351" s="16"/>
      <c r="AL351" s="16">
        <f t="shared" si="12"/>
        <v>3000</v>
      </c>
      <c r="AM351" s="49">
        <v>242217</v>
      </c>
      <c r="AN351" s="49">
        <v>242248</v>
      </c>
      <c r="AO351" s="48">
        <v>23183</v>
      </c>
      <c r="AP351" s="48">
        <v>23183</v>
      </c>
      <c r="AQ351" s="49">
        <v>23193</v>
      </c>
      <c r="AR351" s="74">
        <v>77000</v>
      </c>
      <c r="AS351" s="16">
        <v>3000</v>
      </c>
      <c r="AT351" s="19"/>
    </row>
    <row r="352" spans="1:46" s="23" customFormat="1" ht="72" hidden="1" x14ac:dyDescent="0.2">
      <c r="A352" s="19" t="s">
        <v>44</v>
      </c>
      <c r="B352" s="19" t="s">
        <v>277</v>
      </c>
      <c r="C352" s="19" t="s">
        <v>276</v>
      </c>
      <c r="D352" s="19" t="s">
        <v>10</v>
      </c>
      <c r="E352" s="19" t="s">
        <v>311</v>
      </c>
      <c r="F352" s="28" t="s">
        <v>1923</v>
      </c>
      <c r="G352" s="19" t="s">
        <v>656</v>
      </c>
      <c r="H352" s="18" t="s">
        <v>272</v>
      </c>
      <c r="I352" s="18" t="s">
        <v>271</v>
      </c>
      <c r="J352" s="17">
        <v>24000</v>
      </c>
      <c r="K352" s="18"/>
      <c r="L352" s="18"/>
      <c r="M352" s="35" t="s">
        <v>137</v>
      </c>
      <c r="N352" s="19" t="s">
        <v>1322</v>
      </c>
      <c r="O352" s="19" t="s">
        <v>2860</v>
      </c>
      <c r="P352" s="48">
        <v>23100</v>
      </c>
      <c r="Q352" s="19" t="s">
        <v>2861</v>
      </c>
      <c r="R352" s="19" t="s">
        <v>12</v>
      </c>
      <c r="S352" s="19" t="s">
        <v>128</v>
      </c>
      <c r="T352" s="19" t="s">
        <v>2862</v>
      </c>
      <c r="U352" s="19" t="s">
        <v>2863</v>
      </c>
      <c r="V352" s="19" t="s">
        <v>2864</v>
      </c>
      <c r="W352" s="74">
        <v>24000</v>
      </c>
      <c r="X352" s="18" t="s">
        <v>2828</v>
      </c>
      <c r="Y352" s="128">
        <v>23115</v>
      </c>
      <c r="Z352" s="74">
        <v>24000</v>
      </c>
      <c r="AA352" s="19">
        <v>7014241998</v>
      </c>
      <c r="AB352" s="19"/>
      <c r="AC352" s="19"/>
      <c r="AD352" s="74">
        <v>24000</v>
      </c>
      <c r="AE352" s="20" t="s">
        <v>2548</v>
      </c>
      <c r="AF352" s="20" t="s">
        <v>3472</v>
      </c>
      <c r="AG352" s="20" t="s">
        <v>2456</v>
      </c>
      <c r="AH352" s="20" t="s">
        <v>1323</v>
      </c>
      <c r="AI352" s="20" t="s">
        <v>1571</v>
      </c>
      <c r="AJ352" s="17">
        <v>24000</v>
      </c>
      <c r="AK352" s="16"/>
      <c r="AL352" s="16">
        <f t="shared" si="12"/>
        <v>0</v>
      </c>
      <c r="AM352" s="49">
        <v>242217</v>
      </c>
      <c r="AN352" s="49">
        <v>242217</v>
      </c>
      <c r="AO352" s="48">
        <v>23115</v>
      </c>
      <c r="AP352" s="48">
        <v>23115</v>
      </c>
      <c r="AQ352" s="49">
        <v>23102</v>
      </c>
      <c r="AR352" s="74">
        <v>24000</v>
      </c>
      <c r="AS352" s="19">
        <v>0</v>
      </c>
      <c r="AT352" s="19"/>
    </row>
    <row r="353" spans="1:46" s="23" customFormat="1" ht="72" hidden="1" x14ac:dyDescent="0.2">
      <c r="A353" s="19" t="s">
        <v>44</v>
      </c>
      <c r="B353" s="19" t="s">
        <v>277</v>
      </c>
      <c r="C353" s="19" t="s">
        <v>276</v>
      </c>
      <c r="D353" s="19" t="s">
        <v>10</v>
      </c>
      <c r="E353" s="19" t="s">
        <v>311</v>
      </c>
      <c r="F353" s="28" t="s">
        <v>1924</v>
      </c>
      <c r="G353" s="19" t="s">
        <v>657</v>
      </c>
      <c r="H353" s="18" t="s">
        <v>269</v>
      </c>
      <c r="I353" s="18" t="s">
        <v>271</v>
      </c>
      <c r="J353" s="17">
        <v>8600</v>
      </c>
      <c r="K353" s="18"/>
      <c r="L353" s="18"/>
      <c r="M353" s="35" t="s">
        <v>137</v>
      </c>
      <c r="N353" s="19" t="s">
        <v>1322</v>
      </c>
      <c r="O353" s="19" t="s">
        <v>2860</v>
      </c>
      <c r="P353" s="48">
        <v>23100</v>
      </c>
      <c r="Q353" s="19" t="s">
        <v>2861</v>
      </c>
      <c r="R353" s="19" t="s">
        <v>12</v>
      </c>
      <c r="S353" s="19" t="s">
        <v>128</v>
      </c>
      <c r="T353" s="19" t="s">
        <v>2411</v>
      </c>
      <c r="U353" s="19" t="s">
        <v>2865</v>
      </c>
      <c r="V353" s="19" t="s">
        <v>2864</v>
      </c>
      <c r="W353" s="74">
        <v>8600</v>
      </c>
      <c r="X353" s="18" t="s">
        <v>2828</v>
      </c>
      <c r="Y353" s="128">
        <v>23115</v>
      </c>
      <c r="Z353" s="74">
        <v>8600</v>
      </c>
      <c r="AA353" s="19">
        <v>7014241998</v>
      </c>
      <c r="AB353" s="19"/>
      <c r="AC353" s="19"/>
      <c r="AD353" s="74">
        <v>8600</v>
      </c>
      <c r="AE353" s="20" t="s">
        <v>2548</v>
      </c>
      <c r="AF353" s="20" t="s">
        <v>3472</v>
      </c>
      <c r="AG353" s="20" t="s">
        <v>2456</v>
      </c>
      <c r="AH353" s="20" t="s">
        <v>1323</v>
      </c>
      <c r="AI353" s="20" t="s">
        <v>1571</v>
      </c>
      <c r="AJ353" s="17">
        <v>8600</v>
      </c>
      <c r="AK353" s="16"/>
      <c r="AL353" s="16">
        <f t="shared" si="12"/>
        <v>0</v>
      </c>
      <c r="AM353" s="49">
        <v>242217</v>
      </c>
      <c r="AN353" s="49">
        <v>242217</v>
      </c>
      <c r="AO353" s="48">
        <v>23115</v>
      </c>
      <c r="AP353" s="48">
        <v>23115</v>
      </c>
      <c r="AQ353" s="49">
        <v>23102</v>
      </c>
      <c r="AR353" s="74">
        <v>8600</v>
      </c>
      <c r="AS353" s="19">
        <v>0</v>
      </c>
      <c r="AT353" s="19"/>
    </row>
    <row r="354" spans="1:46" s="23" customFormat="1" ht="72" hidden="1" x14ac:dyDescent="0.2">
      <c r="A354" s="19" t="s">
        <v>44</v>
      </c>
      <c r="B354" s="19" t="s">
        <v>277</v>
      </c>
      <c r="C354" s="19" t="s">
        <v>276</v>
      </c>
      <c r="D354" s="19" t="s">
        <v>10</v>
      </c>
      <c r="E354" s="19" t="s">
        <v>311</v>
      </c>
      <c r="F354" s="28" t="s">
        <v>1925</v>
      </c>
      <c r="G354" s="19" t="s">
        <v>658</v>
      </c>
      <c r="H354" s="18" t="s">
        <v>269</v>
      </c>
      <c r="I354" s="18" t="s">
        <v>271</v>
      </c>
      <c r="J354" s="17">
        <v>72000</v>
      </c>
      <c r="K354" s="18"/>
      <c r="L354" s="18"/>
      <c r="M354" s="35" t="s">
        <v>137</v>
      </c>
      <c r="N354" s="19" t="s">
        <v>1322</v>
      </c>
      <c r="O354" s="19" t="s">
        <v>2860</v>
      </c>
      <c r="P354" s="48">
        <v>23100</v>
      </c>
      <c r="Q354" s="19" t="s">
        <v>2861</v>
      </c>
      <c r="R354" s="19" t="s">
        <v>12</v>
      </c>
      <c r="S354" s="19" t="s">
        <v>128</v>
      </c>
      <c r="T354" s="19" t="s">
        <v>2866</v>
      </c>
      <c r="U354" s="19" t="s">
        <v>2867</v>
      </c>
      <c r="V354" s="19" t="s">
        <v>2864</v>
      </c>
      <c r="W354" s="74">
        <v>72000</v>
      </c>
      <c r="X354" s="18" t="s">
        <v>2828</v>
      </c>
      <c r="Y354" s="128">
        <v>23115</v>
      </c>
      <c r="Z354" s="74">
        <v>72000</v>
      </c>
      <c r="AA354" s="19">
        <v>7014241998</v>
      </c>
      <c r="AB354" s="19"/>
      <c r="AC354" s="19"/>
      <c r="AD354" s="74">
        <v>72000</v>
      </c>
      <c r="AE354" s="20" t="s">
        <v>2548</v>
      </c>
      <c r="AF354" s="20" t="s">
        <v>3472</v>
      </c>
      <c r="AG354" s="20" t="s">
        <v>2456</v>
      </c>
      <c r="AH354" s="20" t="s">
        <v>1323</v>
      </c>
      <c r="AI354" s="20" t="s">
        <v>1571</v>
      </c>
      <c r="AJ354" s="17">
        <v>72000</v>
      </c>
      <c r="AK354" s="16"/>
      <c r="AL354" s="16">
        <f t="shared" si="12"/>
        <v>0</v>
      </c>
      <c r="AM354" s="49">
        <v>242217</v>
      </c>
      <c r="AN354" s="49">
        <v>242217</v>
      </c>
      <c r="AO354" s="48">
        <v>23115</v>
      </c>
      <c r="AP354" s="48">
        <v>23115</v>
      </c>
      <c r="AQ354" s="49">
        <v>23102</v>
      </c>
      <c r="AR354" s="74">
        <v>72000</v>
      </c>
      <c r="AS354" s="19">
        <v>0</v>
      </c>
      <c r="AT354" s="19"/>
    </row>
    <row r="355" spans="1:46" s="23" customFormat="1" ht="378" hidden="1" x14ac:dyDescent="0.2">
      <c r="A355" s="19" t="s">
        <v>44</v>
      </c>
      <c r="B355" s="19" t="s">
        <v>277</v>
      </c>
      <c r="C355" s="19" t="s">
        <v>17</v>
      </c>
      <c r="D355" s="19" t="s">
        <v>1566</v>
      </c>
      <c r="E355" s="19" t="s">
        <v>454</v>
      </c>
      <c r="F355" s="28" t="s">
        <v>2460</v>
      </c>
      <c r="G355" s="19" t="s">
        <v>1112</v>
      </c>
      <c r="H355" s="18" t="s">
        <v>270</v>
      </c>
      <c r="I355" s="18" t="s">
        <v>631</v>
      </c>
      <c r="J355" s="17">
        <v>58432000</v>
      </c>
      <c r="K355" s="35" t="s">
        <v>137</v>
      </c>
      <c r="L355" s="18"/>
      <c r="M355" s="18"/>
      <c r="N355" s="42">
        <v>21968</v>
      </c>
      <c r="O355" s="19" t="s">
        <v>1555</v>
      </c>
      <c r="P355" s="48">
        <v>22178</v>
      </c>
      <c r="Q355" s="19" t="s">
        <v>1556</v>
      </c>
      <c r="R355" s="19" t="s">
        <v>12</v>
      </c>
      <c r="S355" s="19" t="s">
        <v>128</v>
      </c>
      <c r="T355" s="18" t="s">
        <v>1557</v>
      </c>
      <c r="U355" s="18" t="s">
        <v>1557</v>
      </c>
      <c r="V355" s="18" t="s">
        <v>1558</v>
      </c>
      <c r="W355" s="19" t="s">
        <v>1560</v>
      </c>
      <c r="X355" s="18" t="s">
        <v>1559</v>
      </c>
      <c r="Y355" s="20" t="s">
        <v>1561</v>
      </c>
      <c r="Z355" s="20" t="s">
        <v>1562</v>
      </c>
      <c r="AA355" s="19" t="s">
        <v>2868</v>
      </c>
      <c r="AB355" s="20" t="s">
        <v>1563</v>
      </c>
      <c r="AC355" s="20" t="s">
        <v>1564</v>
      </c>
      <c r="AD355" s="20" t="s">
        <v>2869</v>
      </c>
      <c r="AE355" s="20" t="s">
        <v>2870</v>
      </c>
      <c r="AF355" s="19" t="s">
        <v>3483</v>
      </c>
      <c r="AG355" s="19" t="s">
        <v>3483</v>
      </c>
      <c r="AH355" s="20" t="s">
        <v>1326</v>
      </c>
      <c r="AI355" s="20" t="s">
        <v>1572</v>
      </c>
      <c r="AJ355" s="16"/>
      <c r="AK355" s="16">
        <v>47808000</v>
      </c>
      <c r="AL355" s="16">
        <f t="shared" si="12"/>
        <v>10624000</v>
      </c>
      <c r="AM355" s="19"/>
      <c r="AN355" s="19"/>
      <c r="AO355" s="19"/>
      <c r="AP355" s="19"/>
      <c r="AQ355" s="19"/>
      <c r="AR355" s="19"/>
      <c r="AS355" s="19"/>
      <c r="AT355" s="19"/>
    </row>
    <row r="356" spans="1:46" s="23" customFormat="1" ht="72" hidden="1" x14ac:dyDescent="0.2">
      <c r="A356" s="19" t="s">
        <v>44</v>
      </c>
      <c r="B356" s="19" t="s">
        <v>277</v>
      </c>
      <c r="C356" s="19" t="s">
        <v>17</v>
      </c>
      <c r="D356" s="19" t="s">
        <v>34</v>
      </c>
      <c r="E356" s="19" t="s">
        <v>454</v>
      </c>
      <c r="F356" s="28" t="s">
        <v>1926</v>
      </c>
      <c r="G356" s="19" t="s">
        <v>1124</v>
      </c>
      <c r="H356" s="18" t="s">
        <v>270</v>
      </c>
      <c r="I356" s="18" t="s">
        <v>1119</v>
      </c>
      <c r="J356" s="17">
        <v>3000000</v>
      </c>
      <c r="K356" s="35" t="s">
        <v>137</v>
      </c>
      <c r="L356" s="18"/>
      <c r="M356" s="18"/>
      <c r="N356" s="19" t="s">
        <v>2871</v>
      </c>
      <c r="O356" s="19"/>
      <c r="P356" s="19"/>
      <c r="Q356" s="19"/>
      <c r="R356" s="19"/>
      <c r="S356" s="19"/>
      <c r="T356" s="19"/>
      <c r="U356" s="19"/>
      <c r="V356" s="19"/>
      <c r="W356" s="19"/>
      <c r="X356" s="18"/>
      <c r="Y356" s="46"/>
      <c r="Z356" s="19"/>
      <c r="AA356" s="19"/>
      <c r="AB356" s="19"/>
      <c r="AC356" s="19"/>
      <c r="AD356" s="19"/>
      <c r="AE356" s="19" t="s">
        <v>2441</v>
      </c>
      <c r="AF356" s="19" t="s">
        <v>3452</v>
      </c>
      <c r="AG356" s="19" t="s">
        <v>3467</v>
      </c>
      <c r="AH356" s="20" t="s">
        <v>1325</v>
      </c>
      <c r="AI356" s="20" t="s">
        <v>1571</v>
      </c>
      <c r="AJ356" s="16"/>
      <c r="AK356" s="16"/>
      <c r="AL356" s="16">
        <f t="shared" si="12"/>
        <v>3000000</v>
      </c>
      <c r="AM356" s="49">
        <v>242217</v>
      </c>
      <c r="AN356" s="49">
        <v>242248</v>
      </c>
      <c r="AO356" s="19"/>
      <c r="AP356" s="19"/>
      <c r="AQ356" s="19"/>
      <c r="AR356" s="19"/>
      <c r="AS356" s="19"/>
      <c r="AT356" s="19"/>
    </row>
    <row r="357" spans="1:46" s="23" customFormat="1" ht="72" hidden="1" x14ac:dyDescent="0.2">
      <c r="A357" s="19" t="s">
        <v>44</v>
      </c>
      <c r="B357" s="19" t="s">
        <v>277</v>
      </c>
      <c r="C357" s="19" t="s">
        <v>17</v>
      </c>
      <c r="D357" s="19" t="s">
        <v>34</v>
      </c>
      <c r="E357" s="19" t="s">
        <v>454</v>
      </c>
      <c r="F357" s="28" t="s">
        <v>1927</v>
      </c>
      <c r="G357" s="19" t="s">
        <v>1125</v>
      </c>
      <c r="H357" s="18" t="s">
        <v>270</v>
      </c>
      <c r="I357" s="18" t="s">
        <v>1122</v>
      </c>
      <c r="J357" s="17">
        <v>1800000</v>
      </c>
      <c r="K357" s="35" t="s">
        <v>137</v>
      </c>
      <c r="L357" s="18"/>
      <c r="M357" s="18"/>
      <c r="N357" s="19" t="s">
        <v>2871</v>
      </c>
      <c r="O357" s="19"/>
      <c r="P357" s="19"/>
      <c r="Q357" s="19"/>
      <c r="R357" s="19"/>
      <c r="S357" s="19"/>
      <c r="T357" s="19"/>
      <c r="U357" s="19"/>
      <c r="V357" s="19"/>
      <c r="W357" s="19"/>
      <c r="X357" s="18"/>
      <c r="Y357" s="46"/>
      <c r="Z357" s="19"/>
      <c r="AA357" s="19"/>
      <c r="AB357" s="19"/>
      <c r="AC357" s="19"/>
      <c r="AD357" s="19"/>
      <c r="AE357" s="19" t="s">
        <v>2872</v>
      </c>
      <c r="AF357" s="19" t="s">
        <v>3474</v>
      </c>
      <c r="AG357" s="19" t="s">
        <v>3467</v>
      </c>
      <c r="AH357" s="20" t="s">
        <v>1325</v>
      </c>
      <c r="AI357" s="20" t="s">
        <v>1571</v>
      </c>
      <c r="AJ357" s="16"/>
      <c r="AK357" s="16"/>
      <c r="AL357" s="16">
        <f t="shared" si="12"/>
        <v>1800000</v>
      </c>
      <c r="AM357" s="49">
        <v>242217</v>
      </c>
      <c r="AN357" s="49">
        <v>242248</v>
      </c>
      <c r="AO357" s="19"/>
      <c r="AP357" s="19"/>
      <c r="AQ357" s="19"/>
      <c r="AR357" s="19"/>
      <c r="AS357" s="19"/>
      <c r="AT357" s="19"/>
    </row>
    <row r="358" spans="1:46" s="23" customFormat="1" ht="72" hidden="1" x14ac:dyDescent="0.2">
      <c r="A358" s="19" t="s">
        <v>45</v>
      </c>
      <c r="B358" s="19" t="s">
        <v>277</v>
      </c>
      <c r="C358" s="19" t="s">
        <v>276</v>
      </c>
      <c r="D358" s="19" t="s">
        <v>11</v>
      </c>
      <c r="E358" s="19" t="s">
        <v>454</v>
      </c>
      <c r="F358" s="28" t="s">
        <v>1928</v>
      </c>
      <c r="G358" s="19" t="s">
        <v>659</v>
      </c>
      <c r="H358" s="18" t="s">
        <v>660</v>
      </c>
      <c r="I358" s="18" t="s">
        <v>268</v>
      </c>
      <c r="J358" s="17">
        <v>280000</v>
      </c>
      <c r="K358" s="35" t="s">
        <v>137</v>
      </c>
      <c r="L358" s="18"/>
      <c r="M358" s="32"/>
      <c r="N358" s="18"/>
      <c r="O358" s="18"/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/>
      <c r="AB358" s="36"/>
      <c r="AC358" s="36"/>
      <c r="AD358" s="17"/>
      <c r="AE358" s="18" t="s">
        <v>2876</v>
      </c>
      <c r="AF358" s="19" t="s">
        <v>3475</v>
      </c>
      <c r="AG358" s="19" t="s">
        <v>2456</v>
      </c>
      <c r="AH358" s="18" t="s">
        <v>1257</v>
      </c>
      <c r="AI358" s="19" t="s">
        <v>1569</v>
      </c>
      <c r="AJ358" s="17">
        <v>280000</v>
      </c>
      <c r="AK358" s="15"/>
      <c r="AL358" s="16">
        <f t="shared" si="12"/>
        <v>0</v>
      </c>
      <c r="AM358" s="15" t="s">
        <v>2921</v>
      </c>
      <c r="AN358" s="15" t="s">
        <v>1327</v>
      </c>
      <c r="AO358" s="15" t="s">
        <v>2945</v>
      </c>
      <c r="AP358" s="18"/>
      <c r="AQ358" s="18"/>
      <c r="AR358" s="18"/>
      <c r="AS358" s="18"/>
      <c r="AT358" s="18"/>
    </row>
    <row r="359" spans="1:46" s="23" customFormat="1" ht="72" hidden="1" x14ac:dyDescent="0.2">
      <c r="A359" s="19" t="s">
        <v>45</v>
      </c>
      <c r="B359" s="19" t="s">
        <v>277</v>
      </c>
      <c r="C359" s="19" t="s">
        <v>276</v>
      </c>
      <c r="D359" s="19" t="s">
        <v>11</v>
      </c>
      <c r="E359" s="19" t="s">
        <v>454</v>
      </c>
      <c r="F359" s="28" t="s">
        <v>1929</v>
      </c>
      <c r="G359" s="19" t="s">
        <v>661</v>
      </c>
      <c r="H359" s="18" t="s">
        <v>269</v>
      </c>
      <c r="I359" s="18" t="s">
        <v>662</v>
      </c>
      <c r="J359" s="17">
        <v>10000</v>
      </c>
      <c r="K359" s="35" t="s">
        <v>137</v>
      </c>
      <c r="L359" s="18"/>
      <c r="M359" s="32"/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6"/>
      <c r="AC359" s="36"/>
      <c r="AD359" s="17"/>
      <c r="AE359" s="18" t="s">
        <v>2876</v>
      </c>
      <c r="AF359" s="19" t="s">
        <v>3475</v>
      </c>
      <c r="AG359" s="19" t="s">
        <v>2456</v>
      </c>
      <c r="AH359" s="18" t="s">
        <v>1257</v>
      </c>
      <c r="AI359" s="19" t="s">
        <v>1569</v>
      </c>
      <c r="AJ359" s="17">
        <v>10000</v>
      </c>
      <c r="AK359" s="15"/>
      <c r="AL359" s="16">
        <f t="shared" si="12"/>
        <v>0</v>
      </c>
      <c r="AM359" s="15" t="s">
        <v>2921</v>
      </c>
      <c r="AN359" s="15" t="s">
        <v>1331</v>
      </c>
      <c r="AO359" s="15" t="s">
        <v>2946</v>
      </c>
      <c r="AP359" s="18"/>
      <c r="AQ359" s="18"/>
      <c r="AR359" s="18"/>
      <c r="AS359" s="18"/>
      <c r="AT359" s="18"/>
    </row>
    <row r="360" spans="1:46" s="23" customFormat="1" ht="72" hidden="1" x14ac:dyDescent="0.2">
      <c r="A360" s="19" t="s">
        <v>45</v>
      </c>
      <c r="B360" s="19" t="s">
        <v>277</v>
      </c>
      <c r="C360" s="19" t="s">
        <v>276</v>
      </c>
      <c r="D360" s="19" t="s">
        <v>11</v>
      </c>
      <c r="E360" s="19" t="s">
        <v>454</v>
      </c>
      <c r="F360" s="28" t="s">
        <v>1930</v>
      </c>
      <c r="G360" s="19" t="s">
        <v>663</v>
      </c>
      <c r="H360" s="18" t="s">
        <v>272</v>
      </c>
      <c r="I360" s="18" t="s">
        <v>662</v>
      </c>
      <c r="J360" s="17">
        <v>54000</v>
      </c>
      <c r="K360" s="35" t="s">
        <v>137</v>
      </c>
      <c r="L360" s="18"/>
      <c r="M360" s="32"/>
      <c r="N360" s="18"/>
      <c r="O360" s="18"/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6"/>
      <c r="AC360" s="36"/>
      <c r="AD360" s="17"/>
      <c r="AE360" s="18" t="s">
        <v>2876</v>
      </c>
      <c r="AF360" s="19" t="s">
        <v>3475</v>
      </c>
      <c r="AG360" s="19" t="s">
        <v>2456</v>
      </c>
      <c r="AH360" s="18" t="s">
        <v>1257</v>
      </c>
      <c r="AI360" s="19" t="s">
        <v>1569</v>
      </c>
      <c r="AJ360" s="17">
        <v>54000</v>
      </c>
      <c r="AK360" s="15"/>
      <c r="AL360" s="16">
        <f t="shared" si="12"/>
        <v>0</v>
      </c>
      <c r="AM360" s="15" t="s">
        <v>2947</v>
      </c>
      <c r="AN360" s="15" t="s">
        <v>1331</v>
      </c>
      <c r="AO360" s="15" t="s">
        <v>2948</v>
      </c>
      <c r="AP360" s="18"/>
      <c r="AQ360" s="18"/>
      <c r="AR360" s="18"/>
      <c r="AS360" s="18"/>
      <c r="AT360" s="18"/>
    </row>
    <row r="361" spans="1:46" s="23" customFormat="1" ht="72" hidden="1" x14ac:dyDescent="0.2">
      <c r="A361" s="19" t="s">
        <v>45</v>
      </c>
      <c r="B361" s="19" t="s">
        <v>277</v>
      </c>
      <c r="C361" s="19" t="s">
        <v>276</v>
      </c>
      <c r="D361" s="19" t="s">
        <v>11</v>
      </c>
      <c r="E361" s="19" t="s">
        <v>454</v>
      </c>
      <c r="F361" s="28" t="s">
        <v>1931</v>
      </c>
      <c r="G361" s="19" t="s">
        <v>664</v>
      </c>
      <c r="H361" s="18" t="s">
        <v>319</v>
      </c>
      <c r="I361" s="18" t="s">
        <v>662</v>
      </c>
      <c r="J361" s="17">
        <v>48000</v>
      </c>
      <c r="K361" s="35" t="s">
        <v>137</v>
      </c>
      <c r="L361" s="18"/>
      <c r="M361" s="32"/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6"/>
      <c r="AC361" s="36"/>
      <c r="AD361" s="17"/>
      <c r="AE361" s="18" t="s">
        <v>2876</v>
      </c>
      <c r="AF361" s="19" t="s">
        <v>2457</v>
      </c>
      <c r="AG361" s="19" t="s">
        <v>2457</v>
      </c>
      <c r="AH361" s="18" t="s">
        <v>1257</v>
      </c>
      <c r="AI361" s="19" t="s">
        <v>1569</v>
      </c>
      <c r="AJ361" s="15"/>
      <c r="AK361" s="17">
        <v>48000</v>
      </c>
      <c r="AL361" s="16">
        <f t="shared" si="12"/>
        <v>0</v>
      </c>
      <c r="AM361" s="15" t="s">
        <v>2949</v>
      </c>
      <c r="AN361" s="15" t="s">
        <v>1331</v>
      </c>
      <c r="AO361" s="15" t="s">
        <v>2946</v>
      </c>
      <c r="AP361" s="18"/>
      <c r="AQ361" s="18"/>
      <c r="AR361" s="18"/>
      <c r="AS361" s="18"/>
      <c r="AT361" s="18"/>
    </row>
    <row r="362" spans="1:46" s="23" customFormat="1" ht="72" hidden="1" x14ac:dyDescent="0.2">
      <c r="A362" s="19" t="s">
        <v>45</v>
      </c>
      <c r="B362" s="19" t="s">
        <v>277</v>
      </c>
      <c r="C362" s="19" t="s">
        <v>276</v>
      </c>
      <c r="D362" s="19" t="s">
        <v>11</v>
      </c>
      <c r="E362" s="19" t="s">
        <v>454</v>
      </c>
      <c r="F362" s="28" t="s">
        <v>1932</v>
      </c>
      <c r="G362" s="19" t="s">
        <v>665</v>
      </c>
      <c r="H362" s="18" t="s">
        <v>459</v>
      </c>
      <c r="I362" s="18" t="s">
        <v>274</v>
      </c>
      <c r="J362" s="17">
        <v>240000</v>
      </c>
      <c r="K362" s="35" t="s">
        <v>137</v>
      </c>
      <c r="L362" s="18"/>
      <c r="M362" s="32"/>
      <c r="N362" s="18"/>
      <c r="O362" s="18"/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/>
      <c r="AB362" s="36"/>
      <c r="AC362" s="36"/>
      <c r="AD362" s="17"/>
      <c r="AE362" s="18" t="s">
        <v>2876</v>
      </c>
      <c r="AF362" s="19" t="s">
        <v>3475</v>
      </c>
      <c r="AG362" s="19" t="s">
        <v>2456</v>
      </c>
      <c r="AH362" s="18" t="s">
        <v>1257</v>
      </c>
      <c r="AI362" s="19" t="s">
        <v>1569</v>
      </c>
      <c r="AJ362" s="17">
        <v>240000</v>
      </c>
      <c r="AK362" s="15"/>
      <c r="AL362" s="16">
        <f t="shared" si="12"/>
        <v>0</v>
      </c>
      <c r="AM362" s="15" t="s">
        <v>2949</v>
      </c>
      <c r="AN362" s="15" t="s">
        <v>1331</v>
      </c>
      <c r="AO362" s="15" t="s">
        <v>2950</v>
      </c>
      <c r="AP362" s="18"/>
      <c r="AQ362" s="18"/>
      <c r="AR362" s="18"/>
      <c r="AS362" s="18"/>
      <c r="AT362" s="18"/>
    </row>
    <row r="363" spans="1:46" s="23" customFormat="1" ht="72" hidden="1" x14ac:dyDescent="0.2">
      <c r="A363" s="19" t="s">
        <v>45</v>
      </c>
      <c r="B363" s="19" t="s">
        <v>277</v>
      </c>
      <c r="C363" s="19" t="s">
        <v>276</v>
      </c>
      <c r="D363" s="19" t="s">
        <v>11</v>
      </c>
      <c r="E363" s="19" t="s">
        <v>454</v>
      </c>
      <c r="F363" s="28" t="s">
        <v>1933</v>
      </c>
      <c r="G363" s="19" t="s">
        <v>666</v>
      </c>
      <c r="H363" s="18" t="s">
        <v>319</v>
      </c>
      <c r="I363" s="18" t="s">
        <v>631</v>
      </c>
      <c r="J363" s="17">
        <v>26000</v>
      </c>
      <c r="K363" s="35" t="s">
        <v>137</v>
      </c>
      <c r="L363" s="18"/>
      <c r="M363" s="32"/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6"/>
      <c r="AC363" s="36"/>
      <c r="AD363" s="17"/>
      <c r="AE363" s="18" t="s">
        <v>2890</v>
      </c>
      <c r="AF363" s="19" t="s">
        <v>3472</v>
      </c>
      <c r="AG363" s="19" t="s">
        <v>2456</v>
      </c>
      <c r="AH363" s="18" t="s">
        <v>1257</v>
      </c>
      <c r="AI363" s="19" t="s">
        <v>1569</v>
      </c>
      <c r="AJ363" s="17">
        <v>26000</v>
      </c>
      <c r="AK363" s="15"/>
      <c r="AL363" s="16">
        <f t="shared" si="12"/>
        <v>0</v>
      </c>
      <c r="AM363" s="15" t="s">
        <v>1331</v>
      </c>
      <c r="AN363" s="15" t="s">
        <v>1331</v>
      </c>
      <c r="AO363" s="15" t="s">
        <v>1331</v>
      </c>
      <c r="AP363" s="18"/>
      <c r="AQ363" s="18"/>
      <c r="AR363" s="18"/>
      <c r="AS363" s="18"/>
      <c r="AT363" s="18"/>
    </row>
    <row r="364" spans="1:46" s="23" customFormat="1" ht="72" hidden="1" x14ac:dyDescent="0.2">
      <c r="A364" s="19" t="s">
        <v>45</v>
      </c>
      <c r="B364" s="19" t="s">
        <v>277</v>
      </c>
      <c r="C364" s="19" t="s">
        <v>276</v>
      </c>
      <c r="D364" s="19" t="s">
        <v>11</v>
      </c>
      <c r="E364" s="19" t="s">
        <v>454</v>
      </c>
      <c r="F364" s="28" t="s">
        <v>1934</v>
      </c>
      <c r="G364" s="19" t="s">
        <v>667</v>
      </c>
      <c r="H364" s="18" t="s">
        <v>272</v>
      </c>
      <c r="I364" s="18" t="s">
        <v>631</v>
      </c>
      <c r="J364" s="17">
        <v>45000</v>
      </c>
      <c r="K364" s="35" t="s">
        <v>137</v>
      </c>
      <c r="L364" s="18"/>
      <c r="M364" s="32"/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6"/>
      <c r="AC364" s="36"/>
      <c r="AD364" s="17"/>
      <c r="AE364" s="18" t="s">
        <v>2890</v>
      </c>
      <c r="AF364" s="19" t="s">
        <v>3472</v>
      </c>
      <c r="AG364" s="19" t="s">
        <v>2456</v>
      </c>
      <c r="AH364" s="18" t="s">
        <v>1257</v>
      </c>
      <c r="AI364" s="19" t="s">
        <v>1569</v>
      </c>
      <c r="AJ364" s="17">
        <v>45000</v>
      </c>
      <c r="AK364" s="15"/>
      <c r="AL364" s="16">
        <f t="shared" si="12"/>
        <v>0</v>
      </c>
      <c r="AM364" s="15" t="s">
        <v>1331</v>
      </c>
      <c r="AN364" s="15" t="s">
        <v>1331</v>
      </c>
      <c r="AO364" s="15" t="s">
        <v>1331</v>
      </c>
      <c r="AP364" s="18"/>
      <c r="AQ364" s="18"/>
      <c r="AR364" s="18"/>
      <c r="AS364" s="18"/>
      <c r="AT364" s="18"/>
    </row>
    <row r="365" spans="1:46" s="23" customFormat="1" ht="72" hidden="1" x14ac:dyDescent="0.2">
      <c r="A365" s="19" t="s">
        <v>45</v>
      </c>
      <c r="B365" s="19" t="s">
        <v>277</v>
      </c>
      <c r="C365" s="19" t="s">
        <v>276</v>
      </c>
      <c r="D365" s="19" t="s">
        <v>11</v>
      </c>
      <c r="E365" s="19" t="s">
        <v>454</v>
      </c>
      <c r="F365" s="28" t="s">
        <v>1935</v>
      </c>
      <c r="G365" s="19" t="s">
        <v>668</v>
      </c>
      <c r="H365" s="18" t="s">
        <v>269</v>
      </c>
      <c r="I365" s="18" t="s">
        <v>631</v>
      </c>
      <c r="J365" s="17">
        <v>40000</v>
      </c>
      <c r="K365" s="35" t="s">
        <v>137</v>
      </c>
      <c r="L365" s="18"/>
      <c r="M365" s="32"/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6"/>
      <c r="AC365" s="36"/>
      <c r="AD365" s="17"/>
      <c r="AE365" s="18" t="s">
        <v>2890</v>
      </c>
      <c r="AF365" s="19" t="s">
        <v>3472</v>
      </c>
      <c r="AG365" s="19" t="s">
        <v>2456</v>
      </c>
      <c r="AH365" s="18" t="s">
        <v>1257</v>
      </c>
      <c r="AI365" s="19" t="s">
        <v>1569</v>
      </c>
      <c r="AJ365" s="17">
        <v>40000</v>
      </c>
      <c r="AK365" s="15"/>
      <c r="AL365" s="16">
        <f t="shared" si="12"/>
        <v>0</v>
      </c>
      <c r="AM365" s="15" t="s">
        <v>1331</v>
      </c>
      <c r="AN365" s="15" t="s">
        <v>1331</v>
      </c>
      <c r="AO365" s="15" t="s">
        <v>1331</v>
      </c>
      <c r="AP365" s="18"/>
      <c r="AQ365" s="18"/>
      <c r="AR365" s="18"/>
      <c r="AS365" s="18"/>
      <c r="AT365" s="18"/>
    </row>
    <row r="366" spans="1:46" s="23" customFormat="1" ht="72" hidden="1" x14ac:dyDescent="0.2">
      <c r="A366" s="19" t="s">
        <v>45</v>
      </c>
      <c r="B366" s="19" t="s">
        <v>277</v>
      </c>
      <c r="C366" s="19" t="s">
        <v>276</v>
      </c>
      <c r="D366" s="19" t="s">
        <v>11</v>
      </c>
      <c r="E366" s="19" t="s">
        <v>454</v>
      </c>
      <c r="F366" s="28" t="s">
        <v>1936</v>
      </c>
      <c r="G366" s="19" t="s">
        <v>669</v>
      </c>
      <c r="H366" s="18" t="s">
        <v>303</v>
      </c>
      <c r="I366" s="18" t="s">
        <v>631</v>
      </c>
      <c r="J366" s="17">
        <v>120000</v>
      </c>
      <c r="K366" s="35" t="s">
        <v>137</v>
      </c>
      <c r="L366" s="18"/>
      <c r="M366" s="32"/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6"/>
      <c r="AC366" s="36"/>
      <c r="AD366" s="17"/>
      <c r="AE366" s="18" t="s">
        <v>1330</v>
      </c>
      <c r="AF366" s="19" t="s">
        <v>3470</v>
      </c>
      <c r="AG366" s="19" t="s">
        <v>2456</v>
      </c>
      <c r="AH366" s="18" t="s">
        <v>1257</v>
      </c>
      <c r="AI366" s="19" t="s">
        <v>1569</v>
      </c>
      <c r="AJ366" s="17">
        <v>120000</v>
      </c>
      <c r="AK366" s="15"/>
      <c r="AL366" s="16">
        <f t="shared" si="12"/>
        <v>0</v>
      </c>
      <c r="AM366" s="15" t="s">
        <v>1331</v>
      </c>
      <c r="AN366" s="15" t="s">
        <v>1331</v>
      </c>
      <c r="AO366" s="15" t="s">
        <v>1331</v>
      </c>
      <c r="AP366" s="18"/>
      <c r="AQ366" s="18"/>
      <c r="AR366" s="18"/>
      <c r="AS366" s="18"/>
      <c r="AT366" s="18"/>
    </row>
    <row r="367" spans="1:46" s="23" customFormat="1" ht="72" hidden="1" x14ac:dyDescent="0.2">
      <c r="A367" s="19" t="s">
        <v>45</v>
      </c>
      <c r="B367" s="19" t="s">
        <v>277</v>
      </c>
      <c r="C367" s="19" t="s">
        <v>276</v>
      </c>
      <c r="D367" s="19" t="s">
        <v>11</v>
      </c>
      <c r="E367" s="19" t="s">
        <v>454</v>
      </c>
      <c r="F367" s="28" t="s">
        <v>1937</v>
      </c>
      <c r="G367" s="19" t="s">
        <v>670</v>
      </c>
      <c r="H367" s="18" t="s">
        <v>270</v>
      </c>
      <c r="I367" s="18" t="s">
        <v>274</v>
      </c>
      <c r="J367" s="17">
        <v>3500</v>
      </c>
      <c r="K367" s="35" t="s">
        <v>137</v>
      </c>
      <c r="L367" s="18"/>
      <c r="M367" s="32"/>
      <c r="N367" s="18"/>
      <c r="O367" s="18"/>
      <c r="P367" s="36" t="s">
        <v>2873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/>
      <c r="AA367" s="36"/>
      <c r="AB367" s="36"/>
      <c r="AC367" s="36"/>
      <c r="AD367" s="17"/>
      <c r="AE367" s="18" t="s">
        <v>2876</v>
      </c>
      <c r="AF367" s="19" t="s">
        <v>2457</v>
      </c>
      <c r="AG367" s="19" t="s">
        <v>2457</v>
      </c>
      <c r="AH367" s="18" t="s">
        <v>1257</v>
      </c>
      <c r="AI367" s="19" t="s">
        <v>1569</v>
      </c>
      <c r="AJ367" s="15"/>
      <c r="AK367" s="17">
        <v>3500</v>
      </c>
      <c r="AL367" s="16">
        <f t="shared" si="12"/>
        <v>0</v>
      </c>
      <c r="AM367" s="15" t="s">
        <v>1331</v>
      </c>
      <c r="AN367" s="15" t="s">
        <v>1331</v>
      </c>
      <c r="AO367" s="15" t="s">
        <v>1331</v>
      </c>
      <c r="AP367" s="18"/>
      <c r="AQ367" s="18"/>
      <c r="AR367" s="18"/>
      <c r="AS367" s="18"/>
      <c r="AT367" s="18"/>
    </row>
    <row r="368" spans="1:46" s="23" customFormat="1" ht="72" hidden="1" x14ac:dyDescent="0.2">
      <c r="A368" s="19" t="s">
        <v>45</v>
      </c>
      <c r="B368" s="19" t="s">
        <v>277</v>
      </c>
      <c r="C368" s="19" t="s">
        <v>276</v>
      </c>
      <c r="D368" s="19" t="s">
        <v>21</v>
      </c>
      <c r="E368" s="19" t="s">
        <v>454</v>
      </c>
      <c r="F368" s="28" t="s">
        <v>1938</v>
      </c>
      <c r="G368" s="19" t="s">
        <v>671</v>
      </c>
      <c r="H368" s="18" t="s">
        <v>270</v>
      </c>
      <c r="I368" s="18" t="s">
        <v>271</v>
      </c>
      <c r="J368" s="17">
        <v>18000</v>
      </c>
      <c r="K368" s="18"/>
      <c r="L368" s="18"/>
      <c r="M368" s="35" t="s">
        <v>137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/>
      <c r="AA368" s="36" t="s">
        <v>2903</v>
      </c>
      <c r="AB368" s="36"/>
      <c r="AC368" s="36"/>
      <c r="AD368" s="17"/>
      <c r="AE368" s="18" t="s">
        <v>2904</v>
      </c>
      <c r="AF368" s="18" t="s">
        <v>3472</v>
      </c>
      <c r="AG368" s="18" t="s">
        <v>2456</v>
      </c>
      <c r="AH368" s="18" t="s">
        <v>1330</v>
      </c>
      <c r="AI368" s="18" t="s">
        <v>1570</v>
      </c>
      <c r="AJ368" s="17">
        <v>18000</v>
      </c>
      <c r="AK368" s="15"/>
      <c r="AL368" s="16">
        <f t="shared" si="12"/>
        <v>0</v>
      </c>
      <c r="AM368" s="15" t="s">
        <v>1331</v>
      </c>
      <c r="AN368" s="15" t="s">
        <v>1331</v>
      </c>
      <c r="AO368" s="15" t="s">
        <v>1331</v>
      </c>
      <c r="AP368" s="18"/>
      <c r="AQ368" s="18"/>
      <c r="AR368" s="18"/>
      <c r="AS368" s="18"/>
      <c r="AT368" s="18"/>
    </row>
    <row r="369" spans="1:46" s="23" customFormat="1" ht="72" hidden="1" x14ac:dyDescent="0.2">
      <c r="A369" s="19" t="s">
        <v>45</v>
      </c>
      <c r="B369" s="19" t="s">
        <v>277</v>
      </c>
      <c r="C369" s="19" t="s">
        <v>276</v>
      </c>
      <c r="D369" s="19" t="s">
        <v>21</v>
      </c>
      <c r="E369" s="19" t="s">
        <v>454</v>
      </c>
      <c r="F369" s="28" t="s">
        <v>1939</v>
      </c>
      <c r="G369" s="19" t="s">
        <v>672</v>
      </c>
      <c r="H369" s="18" t="s">
        <v>272</v>
      </c>
      <c r="I369" s="18" t="s">
        <v>271</v>
      </c>
      <c r="J369" s="17">
        <v>25500</v>
      </c>
      <c r="K369" s="18"/>
      <c r="L369" s="18"/>
      <c r="M369" s="35" t="s">
        <v>137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/>
      <c r="AA369" s="36" t="s">
        <v>2906</v>
      </c>
      <c r="AB369" s="36"/>
      <c r="AC369" s="36"/>
      <c r="AD369" s="17"/>
      <c r="AE369" s="18" t="s">
        <v>2904</v>
      </c>
      <c r="AF369" s="18" t="s">
        <v>3472</v>
      </c>
      <c r="AG369" s="18" t="s">
        <v>2456</v>
      </c>
      <c r="AH369" s="18" t="s">
        <v>1330</v>
      </c>
      <c r="AI369" s="18" t="s">
        <v>1570</v>
      </c>
      <c r="AJ369" s="17">
        <v>25500</v>
      </c>
      <c r="AK369" s="15"/>
      <c r="AL369" s="16">
        <f t="shared" si="12"/>
        <v>0</v>
      </c>
      <c r="AM369" s="15" t="s">
        <v>1331</v>
      </c>
      <c r="AN369" s="15" t="s">
        <v>1331</v>
      </c>
      <c r="AO369" s="15" t="s">
        <v>1331</v>
      </c>
      <c r="AP369" s="18"/>
      <c r="AQ369" s="18"/>
      <c r="AR369" s="18"/>
      <c r="AS369" s="18"/>
      <c r="AT369" s="18"/>
    </row>
    <row r="370" spans="1:46" s="23" customFormat="1" ht="72" hidden="1" x14ac:dyDescent="0.2">
      <c r="A370" s="19" t="s">
        <v>45</v>
      </c>
      <c r="B370" s="19" t="s">
        <v>277</v>
      </c>
      <c r="C370" s="19" t="s">
        <v>276</v>
      </c>
      <c r="D370" s="19" t="s">
        <v>21</v>
      </c>
      <c r="E370" s="19" t="s">
        <v>454</v>
      </c>
      <c r="F370" s="28" t="s">
        <v>1940</v>
      </c>
      <c r="G370" s="19" t="s">
        <v>673</v>
      </c>
      <c r="H370" s="18" t="s">
        <v>269</v>
      </c>
      <c r="I370" s="18" t="s">
        <v>271</v>
      </c>
      <c r="J370" s="17">
        <v>50400</v>
      </c>
      <c r="K370" s="18"/>
      <c r="L370" s="18"/>
      <c r="M370" s="35" t="s">
        <v>137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/>
      <c r="AA370" s="36" t="s">
        <v>2909</v>
      </c>
      <c r="AB370" s="36"/>
      <c r="AC370" s="36"/>
      <c r="AD370" s="17"/>
      <c r="AE370" s="18" t="s">
        <v>2904</v>
      </c>
      <c r="AF370" s="18" t="s">
        <v>3472</v>
      </c>
      <c r="AG370" s="18" t="s">
        <v>2456</v>
      </c>
      <c r="AH370" s="18" t="s">
        <v>1330</v>
      </c>
      <c r="AI370" s="18" t="s">
        <v>1570</v>
      </c>
      <c r="AJ370" s="17">
        <v>50400</v>
      </c>
      <c r="AK370" s="15"/>
      <c r="AL370" s="16">
        <f t="shared" si="12"/>
        <v>0</v>
      </c>
      <c r="AM370" s="15" t="s">
        <v>1331</v>
      </c>
      <c r="AN370" s="15" t="s">
        <v>1331</v>
      </c>
      <c r="AO370" s="15" t="s">
        <v>1331</v>
      </c>
      <c r="AP370" s="18"/>
      <c r="AQ370" s="18"/>
      <c r="AR370" s="18"/>
      <c r="AS370" s="18"/>
      <c r="AT370" s="18"/>
    </row>
    <row r="371" spans="1:46" s="23" customFormat="1" ht="72" hidden="1" x14ac:dyDescent="0.2">
      <c r="A371" s="19" t="s">
        <v>45</v>
      </c>
      <c r="B371" s="19" t="s">
        <v>277</v>
      </c>
      <c r="C371" s="19" t="s">
        <v>276</v>
      </c>
      <c r="D371" s="19" t="s">
        <v>286</v>
      </c>
      <c r="E371" s="19" t="s">
        <v>454</v>
      </c>
      <c r="F371" s="28" t="s">
        <v>1941</v>
      </c>
      <c r="G371" s="19" t="s">
        <v>674</v>
      </c>
      <c r="H371" s="18" t="s">
        <v>270</v>
      </c>
      <c r="I371" s="18" t="s">
        <v>268</v>
      </c>
      <c r="J371" s="17">
        <v>95000</v>
      </c>
      <c r="K371" s="35" t="s">
        <v>137</v>
      </c>
      <c r="L371" s="18"/>
      <c r="M371" s="32"/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6"/>
      <c r="AC371" s="36"/>
      <c r="AD371" s="17"/>
      <c r="AE371" s="18" t="s">
        <v>2890</v>
      </c>
      <c r="AF371" s="19" t="s">
        <v>3472</v>
      </c>
      <c r="AG371" s="19" t="s">
        <v>2456</v>
      </c>
      <c r="AH371" s="18" t="s">
        <v>1257</v>
      </c>
      <c r="AI371" s="19" t="s">
        <v>1569</v>
      </c>
      <c r="AJ371" s="17">
        <v>95000</v>
      </c>
      <c r="AK371" s="15"/>
      <c r="AL371" s="16">
        <f t="shared" si="12"/>
        <v>0</v>
      </c>
      <c r="AM371" s="15" t="s">
        <v>1331</v>
      </c>
      <c r="AN371" s="15" t="s">
        <v>1331</v>
      </c>
      <c r="AO371" s="15" t="s">
        <v>1331</v>
      </c>
      <c r="AP371" s="18"/>
      <c r="AQ371" s="18"/>
      <c r="AR371" s="18"/>
      <c r="AS371" s="18"/>
      <c r="AT371" s="18"/>
    </row>
    <row r="372" spans="1:46" s="23" customFormat="1" ht="72" hidden="1" x14ac:dyDescent="0.2">
      <c r="A372" s="19" t="s">
        <v>45</v>
      </c>
      <c r="B372" s="19" t="s">
        <v>277</v>
      </c>
      <c r="C372" s="19" t="s">
        <v>276</v>
      </c>
      <c r="D372" s="19" t="s">
        <v>286</v>
      </c>
      <c r="E372" s="19" t="s">
        <v>454</v>
      </c>
      <c r="F372" s="28" t="s">
        <v>1942</v>
      </c>
      <c r="G372" s="19" t="s">
        <v>675</v>
      </c>
      <c r="H372" s="18" t="s">
        <v>270</v>
      </c>
      <c r="I372" s="18" t="s">
        <v>271</v>
      </c>
      <c r="J372" s="17">
        <v>42500</v>
      </c>
      <c r="K372" s="35" t="s">
        <v>137</v>
      </c>
      <c r="L372" s="18"/>
      <c r="M372" s="32"/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6"/>
      <c r="AC372" s="36"/>
      <c r="AD372" s="17"/>
      <c r="AE372" s="18" t="s">
        <v>2890</v>
      </c>
      <c r="AF372" s="19" t="s">
        <v>3472</v>
      </c>
      <c r="AG372" s="19" t="s">
        <v>2456</v>
      </c>
      <c r="AH372" s="18" t="s">
        <v>1257</v>
      </c>
      <c r="AI372" s="19" t="s">
        <v>1569</v>
      </c>
      <c r="AJ372" s="17">
        <v>42500</v>
      </c>
      <c r="AK372" s="15"/>
      <c r="AL372" s="16">
        <f t="shared" si="12"/>
        <v>0</v>
      </c>
      <c r="AM372" s="15" t="s">
        <v>1331</v>
      </c>
      <c r="AN372" s="15" t="s">
        <v>1327</v>
      </c>
      <c r="AO372" s="15" t="s">
        <v>1327</v>
      </c>
      <c r="AP372" s="18"/>
      <c r="AQ372" s="18"/>
      <c r="AR372" s="18"/>
      <c r="AS372" s="18"/>
      <c r="AT372" s="18"/>
    </row>
    <row r="373" spans="1:46" s="23" customFormat="1" ht="72" hidden="1" x14ac:dyDescent="0.2">
      <c r="A373" s="19" t="s">
        <v>45</v>
      </c>
      <c r="B373" s="19" t="s">
        <v>277</v>
      </c>
      <c r="C373" s="19" t="s">
        <v>276</v>
      </c>
      <c r="D373" s="19" t="s">
        <v>286</v>
      </c>
      <c r="E373" s="19" t="s">
        <v>454</v>
      </c>
      <c r="F373" s="28" t="s">
        <v>1943</v>
      </c>
      <c r="G373" s="19" t="s">
        <v>676</v>
      </c>
      <c r="H373" s="18" t="s">
        <v>270</v>
      </c>
      <c r="I373" s="18" t="s">
        <v>274</v>
      </c>
      <c r="J373" s="17">
        <v>15000</v>
      </c>
      <c r="K373" s="35" t="s">
        <v>137</v>
      </c>
      <c r="L373" s="18"/>
      <c r="M373" s="32"/>
      <c r="N373" s="18"/>
      <c r="O373" s="18"/>
      <c r="P373" s="36"/>
      <c r="Q373" s="18" t="s">
        <v>2901</v>
      </c>
      <c r="R373" s="18"/>
      <c r="S373" s="18" t="s">
        <v>104</v>
      </c>
      <c r="T373" s="18"/>
      <c r="U373" s="18"/>
      <c r="V373" s="53"/>
      <c r="W373" s="17"/>
      <c r="X373" s="32"/>
      <c r="Y373" s="36"/>
      <c r="Z373" s="17"/>
      <c r="AA373" s="36"/>
      <c r="AB373" s="36"/>
      <c r="AC373" s="36"/>
      <c r="AD373" s="17"/>
      <c r="AE373" s="18" t="s">
        <v>1330</v>
      </c>
      <c r="AF373" s="19" t="s">
        <v>3470</v>
      </c>
      <c r="AG373" s="19" t="s">
        <v>2456</v>
      </c>
      <c r="AH373" s="18" t="s">
        <v>1257</v>
      </c>
      <c r="AI373" s="19" t="s">
        <v>1569</v>
      </c>
      <c r="AJ373" s="17">
        <v>15000</v>
      </c>
      <c r="AK373" s="15"/>
      <c r="AL373" s="16">
        <f t="shared" si="12"/>
        <v>0</v>
      </c>
      <c r="AM373" s="15" t="s">
        <v>1327</v>
      </c>
      <c r="AN373" s="15" t="s">
        <v>1328</v>
      </c>
      <c r="AO373" s="15" t="s">
        <v>1328</v>
      </c>
      <c r="AP373" s="18"/>
      <c r="AQ373" s="18"/>
      <c r="AR373" s="18"/>
      <c r="AS373" s="18"/>
      <c r="AT373" s="18"/>
    </row>
    <row r="374" spans="1:46" s="23" customFormat="1" ht="72" hidden="1" x14ac:dyDescent="0.2">
      <c r="A374" s="19" t="s">
        <v>45</v>
      </c>
      <c r="B374" s="19" t="s">
        <v>277</v>
      </c>
      <c r="C374" s="19" t="s">
        <v>276</v>
      </c>
      <c r="D374" s="19" t="s">
        <v>286</v>
      </c>
      <c r="E374" s="19" t="s">
        <v>454</v>
      </c>
      <c r="F374" s="28" t="s">
        <v>1944</v>
      </c>
      <c r="G374" s="19" t="s">
        <v>677</v>
      </c>
      <c r="H374" s="18" t="s">
        <v>303</v>
      </c>
      <c r="I374" s="18" t="s">
        <v>271</v>
      </c>
      <c r="J374" s="17">
        <v>370000</v>
      </c>
      <c r="K374" s="35" t="s">
        <v>137</v>
      </c>
      <c r="L374" s="18"/>
      <c r="M374" s="32"/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6"/>
      <c r="AC374" s="36"/>
      <c r="AD374" s="17"/>
      <c r="AE374" s="18" t="s">
        <v>1330</v>
      </c>
      <c r="AF374" s="19" t="s">
        <v>3470</v>
      </c>
      <c r="AG374" s="19" t="s">
        <v>2456</v>
      </c>
      <c r="AH374" s="18" t="s">
        <v>1257</v>
      </c>
      <c r="AI374" s="19" t="s">
        <v>1569</v>
      </c>
      <c r="AJ374" s="17">
        <v>370000</v>
      </c>
      <c r="AK374" s="15"/>
      <c r="AL374" s="16">
        <f t="shared" si="12"/>
        <v>0</v>
      </c>
      <c r="AM374" s="15" t="s">
        <v>1327</v>
      </c>
      <c r="AN374" s="15" t="s">
        <v>1328</v>
      </c>
      <c r="AO374" s="15" t="s">
        <v>1328</v>
      </c>
      <c r="AP374" s="18"/>
      <c r="AQ374" s="18"/>
      <c r="AR374" s="18"/>
      <c r="AS374" s="18"/>
      <c r="AT374" s="18"/>
    </row>
    <row r="375" spans="1:46" s="23" customFormat="1" ht="72" hidden="1" x14ac:dyDescent="0.2">
      <c r="A375" s="19" t="s">
        <v>45</v>
      </c>
      <c r="B375" s="19" t="s">
        <v>277</v>
      </c>
      <c r="C375" s="19" t="s">
        <v>276</v>
      </c>
      <c r="D375" s="19" t="s">
        <v>286</v>
      </c>
      <c r="E375" s="19" t="s">
        <v>454</v>
      </c>
      <c r="F375" s="28" t="s">
        <v>1945</v>
      </c>
      <c r="G375" s="19" t="s">
        <v>678</v>
      </c>
      <c r="H375" s="18" t="s">
        <v>270</v>
      </c>
      <c r="I375" s="18" t="s">
        <v>274</v>
      </c>
      <c r="J375" s="17">
        <v>200000</v>
      </c>
      <c r="K375" s="35" t="s">
        <v>137</v>
      </c>
      <c r="L375" s="18"/>
      <c r="M375" s="32"/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6"/>
      <c r="AC375" s="36"/>
      <c r="AD375" s="17"/>
      <c r="AE375" s="18" t="s">
        <v>2919</v>
      </c>
      <c r="AF375" s="19" t="s">
        <v>3472</v>
      </c>
      <c r="AG375" s="19" t="s">
        <v>2456</v>
      </c>
      <c r="AH375" s="18" t="s">
        <v>1257</v>
      </c>
      <c r="AI375" s="19" t="s">
        <v>1569</v>
      </c>
      <c r="AJ375" s="17">
        <v>200000</v>
      </c>
      <c r="AK375" s="15"/>
      <c r="AL375" s="16">
        <f t="shared" si="12"/>
        <v>0</v>
      </c>
      <c r="AM375" s="15" t="s">
        <v>1331</v>
      </c>
      <c r="AN375" s="15" t="s">
        <v>1331</v>
      </c>
      <c r="AO375" s="15" t="s">
        <v>1327</v>
      </c>
      <c r="AP375" s="18"/>
      <c r="AQ375" s="18"/>
      <c r="AR375" s="18"/>
      <c r="AS375" s="18"/>
      <c r="AT375" s="18"/>
    </row>
    <row r="376" spans="1:46" s="23" customFormat="1" ht="72" hidden="1" x14ac:dyDescent="0.2">
      <c r="A376" s="19" t="s">
        <v>45</v>
      </c>
      <c r="B376" s="19" t="s">
        <v>277</v>
      </c>
      <c r="C376" s="19" t="s">
        <v>276</v>
      </c>
      <c r="D376" s="19" t="s">
        <v>30</v>
      </c>
      <c r="E376" s="19" t="s">
        <v>454</v>
      </c>
      <c r="F376" s="28" t="s">
        <v>1946</v>
      </c>
      <c r="G376" s="19" t="s">
        <v>679</v>
      </c>
      <c r="H376" s="18" t="s">
        <v>270</v>
      </c>
      <c r="I376" s="18" t="s">
        <v>344</v>
      </c>
      <c r="J376" s="17">
        <v>58000</v>
      </c>
      <c r="K376" s="18"/>
      <c r="L376" s="18"/>
      <c r="M376" s="35" t="s">
        <v>137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6" t="s">
        <v>2921</v>
      </c>
      <c r="AC376" s="36" t="s">
        <v>2921</v>
      </c>
      <c r="AD376" s="17">
        <v>58000</v>
      </c>
      <c r="AE376" s="18" t="s">
        <v>2923</v>
      </c>
      <c r="AF376" s="19" t="s">
        <v>2457</v>
      </c>
      <c r="AG376" s="19" t="s">
        <v>2457</v>
      </c>
      <c r="AH376" s="18" t="s">
        <v>1330</v>
      </c>
      <c r="AI376" s="18" t="s">
        <v>1570</v>
      </c>
      <c r="AJ376" s="15"/>
      <c r="AK376" s="17">
        <v>58000</v>
      </c>
      <c r="AL376" s="16">
        <f t="shared" si="12"/>
        <v>0</v>
      </c>
      <c r="AM376" s="15" t="s">
        <v>1331</v>
      </c>
      <c r="AN376" s="15" t="s">
        <v>1331</v>
      </c>
      <c r="AO376" s="15" t="s">
        <v>1331</v>
      </c>
      <c r="AP376" s="15" t="s">
        <v>1331</v>
      </c>
      <c r="AQ376" s="15" t="s">
        <v>1331</v>
      </c>
      <c r="AR376" s="15">
        <v>58000</v>
      </c>
      <c r="AS376" s="18"/>
      <c r="AT376" s="18"/>
    </row>
    <row r="377" spans="1:46" s="23" customFormat="1" ht="72" x14ac:dyDescent="0.2">
      <c r="A377" s="19" t="s">
        <v>45</v>
      </c>
      <c r="B377" s="19" t="s">
        <v>277</v>
      </c>
      <c r="C377" s="19" t="s">
        <v>276</v>
      </c>
      <c r="D377" s="19" t="s">
        <v>18</v>
      </c>
      <c r="E377" s="19" t="s">
        <v>454</v>
      </c>
      <c r="F377" s="28" t="s">
        <v>1947</v>
      </c>
      <c r="G377" s="19" t="s">
        <v>680</v>
      </c>
      <c r="H377" s="18" t="s">
        <v>319</v>
      </c>
      <c r="I377" s="18" t="s">
        <v>274</v>
      </c>
      <c r="J377" s="17">
        <v>300000</v>
      </c>
      <c r="K377" s="35" t="s">
        <v>137</v>
      </c>
      <c r="L377" s="18"/>
      <c r="M377" s="32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6"/>
      <c r="AC377" s="36"/>
      <c r="AD377" s="17"/>
      <c r="AE377" s="18" t="s">
        <v>1334</v>
      </c>
      <c r="AF377" s="19" t="s">
        <v>1571</v>
      </c>
      <c r="AG377" s="19" t="s">
        <v>3467</v>
      </c>
      <c r="AH377" s="18" t="s">
        <v>1333</v>
      </c>
      <c r="AI377" s="19" t="s">
        <v>1568</v>
      </c>
      <c r="AJ377" s="15"/>
      <c r="AK377" s="15"/>
      <c r="AL377" s="16">
        <f t="shared" si="12"/>
        <v>300000</v>
      </c>
      <c r="AM377" s="15" t="s">
        <v>1327</v>
      </c>
      <c r="AN377" s="15" t="s">
        <v>1328</v>
      </c>
      <c r="AO377" s="18"/>
      <c r="AP377" s="18"/>
      <c r="AQ377" s="18"/>
      <c r="AR377" s="18"/>
      <c r="AS377" s="18"/>
      <c r="AT377" s="18"/>
    </row>
    <row r="378" spans="1:46" s="23" customFormat="1" ht="72" x14ac:dyDescent="0.2">
      <c r="A378" s="19" t="s">
        <v>45</v>
      </c>
      <c r="B378" s="19" t="s">
        <v>277</v>
      </c>
      <c r="C378" s="19" t="s">
        <v>276</v>
      </c>
      <c r="D378" s="19" t="s">
        <v>18</v>
      </c>
      <c r="E378" s="19" t="s">
        <v>454</v>
      </c>
      <c r="F378" s="28" t="s">
        <v>1948</v>
      </c>
      <c r="G378" s="19" t="s">
        <v>681</v>
      </c>
      <c r="H378" s="18" t="s">
        <v>270</v>
      </c>
      <c r="I378" s="18" t="s">
        <v>268</v>
      </c>
      <c r="J378" s="17">
        <v>40000</v>
      </c>
      <c r="K378" s="35" t="s">
        <v>137</v>
      </c>
      <c r="L378" s="18"/>
      <c r="M378" s="32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6"/>
      <c r="AC378" s="36"/>
      <c r="AD378" s="17"/>
      <c r="AE378" s="18" t="s">
        <v>1334</v>
      </c>
      <c r="AF378" s="19" t="s">
        <v>1571</v>
      </c>
      <c r="AG378" s="19" t="s">
        <v>3467</v>
      </c>
      <c r="AH378" s="18" t="s">
        <v>1333</v>
      </c>
      <c r="AI378" s="19" t="s">
        <v>1568</v>
      </c>
      <c r="AJ378" s="15"/>
      <c r="AK378" s="15"/>
      <c r="AL378" s="16">
        <f t="shared" si="12"/>
        <v>40000</v>
      </c>
      <c r="AM378" s="15" t="s">
        <v>1327</v>
      </c>
      <c r="AN378" s="15" t="s">
        <v>1328</v>
      </c>
      <c r="AO378" s="18"/>
      <c r="AP378" s="18"/>
      <c r="AQ378" s="18"/>
      <c r="AR378" s="18"/>
      <c r="AS378" s="18"/>
      <c r="AT378" s="18"/>
    </row>
    <row r="379" spans="1:46" s="23" customFormat="1" ht="72" x14ac:dyDescent="0.2">
      <c r="A379" s="19" t="s">
        <v>45</v>
      </c>
      <c r="B379" s="19" t="s">
        <v>277</v>
      </c>
      <c r="C379" s="19" t="s">
        <v>276</v>
      </c>
      <c r="D379" s="19" t="s">
        <v>18</v>
      </c>
      <c r="E379" s="19" t="s">
        <v>454</v>
      </c>
      <c r="F379" s="28" t="s">
        <v>1949</v>
      </c>
      <c r="G379" s="19" t="s">
        <v>682</v>
      </c>
      <c r="H379" s="18" t="s">
        <v>376</v>
      </c>
      <c r="I379" s="18" t="s">
        <v>268</v>
      </c>
      <c r="J379" s="17">
        <v>135000</v>
      </c>
      <c r="K379" s="35" t="s">
        <v>137</v>
      </c>
      <c r="L379" s="18"/>
      <c r="M379" s="32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6"/>
      <c r="AC379" s="36"/>
      <c r="AD379" s="17"/>
      <c r="AE379" s="18" t="s">
        <v>1334</v>
      </c>
      <c r="AF379" s="19" t="s">
        <v>1571</v>
      </c>
      <c r="AG379" s="19" t="s">
        <v>3467</v>
      </c>
      <c r="AH379" s="18" t="s">
        <v>1333</v>
      </c>
      <c r="AI379" s="19" t="s">
        <v>1568</v>
      </c>
      <c r="AJ379" s="15"/>
      <c r="AK379" s="15"/>
      <c r="AL379" s="16">
        <f t="shared" si="12"/>
        <v>135000</v>
      </c>
      <c r="AM379" s="15" t="s">
        <v>1327</v>
      </c>
      <c r="AN379" s="15" t="s">
        <v>1328</v>
      </c>
      <c r="AO379" s="18"/>
      <c r="AP379" s="18"/>
      <c r="AQ379" s="18"/>
      <c r="AR379" s="18"/>
      <c r="AS379" s="18"/>
      <c r="AT379" s="18"/>
    </row>
    <row r="380" spans="1:46" s="23" customFormat="1" ht="72" x14ac:dyDescent="0.2">
      <c r="A380" s="19" t="s">
        <v>45</v>
      </c>
      <c r="B380" s="19" t="s">
        <v>277</v>
      </c>
      <c r="C380" s="19" t="s">
        <v>276</v>
      </c>
      <c r="D380" s="19" t="s">
        <v>18</v>
      </c>
      <c r="E380" s="19" t="s">
        <v>454</v>
      </c>
      <c r="F380" s="28" t="s">
        <v>1950</v>
      </c>
      <c r="G380" s="19" t="s">
        <v>683</v>
      </c>
      <c r="H380" s="18" t="s">
        <v>269</v>
      </c>
      <c r="I380" s="18" t="s">
        <v>268</v>
      </c>
      <c r="J380" s="17">
        <v>70000</v>
      </c>
      <c r="K380" s="35" t="s">
        <v>137</v>
      </c>
      <c r="L380" s="18"/>
      <c r="M380" s="32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6"/>
      <c r="AC380" s="36"/>
      <c r="AD380" s="17"/>
      <c r="AE380" s="18" t="s">
        <v>1334</v>
      </c>
      <c r="AF380" s="19" t="s">
        <v>1571</v>
      </c>
      <c r="AG380" s="19" t="s">
        <v>3467</v>
      </c>
      <c r="AH380" s="18" t="s">
        <v>1333</v>
      </c>
      <c r="AI380" s="19" t="s">
        <v>1568</v>
      </c>
      <c r="AJ380" s="15"/>
      <c r="AK380" s="15"/>
      <c r="AL380" s="16">
        <f t="shared" si="12"/>
        <v>70000</v>
      </c>
      <c r="AM380" s="15" t="s">
        <v>1327</v>
      </c>
      <c r="AN380" s="15" t="s">
        <v>1328</v>
      </c>
      <c r="AO380" s="18"/>
      <c r="AP380" s="18"/>
      <c r="AQ380" s="18"/>
      <c r="AR380" s="18"/>
      <c r="AS380" s="18"/>
      <c r="AT380" s="18"/>
    </row>
    <row r="381" spans="1:46" s="23" customFormat="1" ht="72" x14ac:dyDescent="0.2">
      <c r="A381" s="19" t="s">
        <v>45</v>
      </c>
      <c r="B381" s="19" t="s">
        <v>277</v>
      </c>
      <c r="C381" s="19" t="s">
        <v>276</v>
      </c>
      <c r="D381" s="19" t="s">
        <v>18</v>
      </c>
      <c r="E381" s="19" t="s">
        <v>454</v>
      </c>
      <c r="F381" s="28" t="s">
        <v>1951</v>
      </c>
      <c r="G381" s="19" t="s">
        <v>684</v>
      </c>
      <c r="H381" s="18" t="s">
        <v>319</v>
      </c>
      <c r="I381" s="18" t="s">
        <v>268</v>
      </c>
      <c r="J381" s="17">
        <v>240000</v>
      </c>
      <c r="K381" s="35" t="s">
        <v>137</v>
      </c>
      <c r="L381" s="18"/>
      <c r="M381" s="32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6"/>
      <c r="AC381" s="36"/>
      <c r="AD381" s="17"/>
      <c r="AE381" s="18" t="s">
        <v>1334</v>
      </c>
      <c r="AF381" s="19" t="s">
        <v>1571</v>
      </c>
      <c r="AG381" s="19" t="s">
        <v>3467</v>
      </c>
      <c r="AH381" s="18" t="s">
        <v>1333</v>
      </c>
      <c r="AI381" s="19" t="s">
        <v>1568</v>
      </c>
      <c r="AJ381" s="15"/>
      <c r="AK381" s="15"/>
      <c r="AL381" s="16">
        <f t="shared" si="12"/>
        <v>240000</v>
      </c>
      <c r="AM381" s="15" t="s">
        <v>1327</v>
      </c>
      <c r="AN381" s="15" t="s">
        <v>1328</v>
      </c>
      <c r="AO381" s="18"/>
      <c r="AP381" s="18"/>
      <c r="AQ381" s="18"/>
      <c r="AR381" s="18"/>
      <c r="AS381" s="18"/>
      <c r="AT381" s="18"/>
    </row>
    <row r="382" spans="1:46" s="23" customFormat="1" ht="72" x14ac:dyDescent="0.2">
      <c r="A382" s="19" t="s">
        <v>45</v>
      </c>
      <c r="B382" s="19" t="s">
        <v>277</v>
      </c>
      <c r="C382" s="19" t="s">
        <v>276</v>
      </c>
      <c r="D382" s="19" t="s">
        <v>18</v>
      </c>
      <c r="E382" s="19" t="s">
        <v>454</v>
      </c>
      <c r="F382" s="28" t="s">
        <v>1952</v>
      </c>
      <c r="G382" s="19" t="s">
        <v>685</v>
      </c>
      <c r="H382" s="18" t="s">
        <v>319</v>
      </c>
      <c r="I382" s="18" t="s">
        <v>268</v>
      </c>
      <c r="J382" s="17">
        <v>480000</v>
      </c>
      <c r="K382" s="35" t="s">
        <v>137</v>
      </c>
      <c r="L382" s="18"/>
      <c r="M382" s="32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6"/>
      <c r="AC382" s="36"/>
      <c r="AD382" s="17"/>
      <c r="AE382" s="18" t="s">
        <v>1334</v>
      </c>
      <c r="AF382" s="19" t="s">
        <v>1571</v>
      </c>
      <c r="AG382" s="19" t="s">
        <v>3467</v>
      </c>
      <c r="AH382" s="18" t="s">
        <v>1333</v>
      </c>
      <c r="AI382" s="19" t="s">
        <v>1568</v>
      </c>
      <c r="AJ382" s="15"/>
      <c r="AK382" s="15"/>
      <c r="AL382" s="16">
        <f t="shared" si="12"/>
        <v>480000</v>
      </c>
      <c r="AM382" s="15" t="s">
        <v>1327</v>
      </c>
      <c r="AN382" s="15" t="s">
        <v>1328</v>
      </c>
      <c r="AO382" s="18"/>
      <c r="AP382" s="18"/>
      <c r="AQ382" s="18"/>
      <c r="AR382" s="18"/>
      <c r="AS382" s="18"/>
      <c r="AT382" s="18"/>
    </row>
    <row r="383" spans="1:46" s="23" customFormat="1" ht="72" x14ac:dyDescent="0.2">
      <c r="A383" s="19" t="s">
        <v>45</v>
      </c>
      <c r="B383" s="19" t="s">
        <v>277</v>
      </c>
      <c r="C383" s="19" t="s">
        <v>276</v>
      </c>
      <c r="D383" s="19" t="s">
        <v>18</v>
      </c>
      <c r="E383" s="19" t="s">
        <v>454</v>
      </c>
      <c r="F383" s="28" t="s">
        <v>1953</v>
      </c>
      <c r="G383" s="19" t="s">
        <v>686</v>
      </c>
      <c r="H383" s="18" t="s">
        <v>270</v>
      </c>
      <c r="I383" s="18" t="s">
        <v>268</v>
      </c>
      <c r="J383" s="17">
        <v>18500</v>
      </c>
      <c r="K383" s="35" t="s">
        <v>137</v>
      </c>
      <c r="L383" s="18"/>
      <c r="M383" s="32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6"/>
      <c r="AC383" s="36"/>
      <c r="AD383" s="17"/>
      <c r="AE383" s="18" t="s">
        <v>1334</v>
      </c>
      <c r="AF383" s="19" t="s">
        <v>1571</v>
      </c>
      <c r="AG383" s="19" t="s">
        <v>3467</v>
      </c>
      <c r="AH383" s="18" t="s">
        <v>1333</v>
      </c>
      <c r="AI383" s="19" t="s">
        <v>1568</v>
      </c>
      <c r="AJ383" s="15"/>
      <c r="AK383" s="15"/>
      <c r="AL383" s="16">
        <f t="shared" si="12"/>
        <v>18500</v>
      </c>
      <c r="AM383" s="15" t="s">
        <v>1327</v>
      </c>
      <c r="AN383" s="15" t="s">
        <v>1328</v>
      </c>
      <c r="AO383" s="18"/>
      <c r="AP383" s="18"/>
      <c r="AQ383" s="18"/>
      <c r="AR383" s="18"/>
      <c r="AS383" s="18"/>
      <c r="AT383" s="18"/>
    </row>
    <row r="384" spans="1:46" s="23" customFormat="1" ht="72" x14ac:dyDescent="0.2">
      <c r="A384" s="19" t="s">
        <v>45</v>
      </c>
      <c r="B384" s="19" t="s">
        <v>277</v>
      </c>
      <c r="C384" s="19" t="s">
        <v>276</v>
      </c>
      <c r="D384" s="19" t="s">
        <v>18</v>
      </c>
      <c r="E384" s="19" t="s">
        <v>454</v>
      </c>
      <c r="F384" s="28" t="s">
        <v>1954</v>
      </c>
      <c r="G384" s="19" t="s">
        <v>687</v>
      </c>
      <c r="H384" s="18" t="s">
        <v>270</v>
      </c>
      <c r="I384" s="18" t="s">
        <v>268</v>
      </c>
      <c r="J384" s="17">
        <v>35000</v>
      </c>
      <c r="K384" s="35" t="s">
        <v>137</v>
      </c>
      <c r="L384" s="18"/>
      <c r="M384" s="32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6"/>
      <c r="AC384" s="36"/>
      <c r="AD384" s="17"/>
      <c r="AE384" s="18" t="s">
        <v>1334</v>
      </c>
      <c r="AF384" s="19" t="s">
        <v>1571</v>
      </c>
      <c r="AG384" s="19" t="s">
        <v>3467</v>
      </c>
      <c r="AH384" s="18" t="s">
        <v>1333</v>
      </c>
      <c r="AI384" s="19" t="s">
        <v>1568</v>
      </c>
      <c r="AJ384" s="15"/>
      <c r="AK384" s="15"/>
      <c r="AL384" s="16">
        <f t="shared" si="12"/>
        <v>35000</v>
      </c>
      <c r="AM384" s="15" t="s">
        <v>1327</v>
      </c>
      <c r="AN384" s="15" t="s">
        <v>1328</v>
      </c>
      <c r="AO384" s="18"/>
      <c r="AP384" s="18"/>
      <c r="AQ384" s="18"/>
      <c r="AR384" s="18"/>
      <c r="AS384" s="18"/>
      <c r="AT384" s="18"/>
    </row>
    <row r="385" spans="1:46" s="23" customFormat="1" ht="72" x14ac:dyDescent="0.2">
      <c r="A385" s="19" t="s">
        <v>45</v>
      </c>
      <c r="B385" s="19" t="s">
        <v>277</v>
      </c>
      <c r="C385" s="19" t="s">
        <v>276</v>
      </c>
      <c r="D385" s="19" t="s">
        <v>18</v>
      </c>
      <c r="E385" s="19" t="s">
        <v>454</v>
      </c>
      <c r="F385" s="28" t="s">
        <v>1955</v>
      </c>
      <c r="G385" s="19" t="s">
        <v>688</v>
      </c>
      <c r="H385" s="18" t="s">
        <v>269</v>
      </c>
      <c r="I385" s="18" t="s">
        <v>268</v>
      </c>
      <c r="J385" s="17">
        <v>180000</v>
      </c>
      <c r="K385" s="35" t="s">
        <v>137</v>
      </c>
      <c r="L385" s="18"/>
      <c r="M385" s="32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6"/>
      <c r="AC385" s="36"/>
      <c r="AD385" s="17"/>
      <c r="AE385" s="18" t="s">
        <v>1334</v>
      </c>
      <c r="AF385" s="19" t="s">
        <v>1571</v>
      </c>
      <c r="AG385" s="19" t="s">
        <v>3467</v>
      </c>
      <c r="AH385" s="18" t="s">
        <v>1333</v>
      </c>
      <c r="AI385" s="19" t="s">
        <v>1568</v>
      </c>
      <c r="AJ385" s="15"/>
      <c r="AK385" s="15"/>
      <c r="AL385" s="16">
        <f t="shared" si="12"/>
        <v>180000</v>
      </c>
      <c r="AM385" s="15" t="s">
        <v>1327</v>
      </c>
      <c r="AN385" s="15" t="s">
        <v>1328</v>
      </c>
      <c r="AO385" s="18"/>
      <c r="AP385" s="18"/>
      <c r="AQ385" s="18"/>
      <c r="AR385" s="18"/>
      <c r="AS385" s="18"/>
      <c r="AT385" s="18"/>
    </row>
    <row r="386" spans="1:46" s="23" customFormat="1" ht="72" x14ac:dyDescent="0.2">
      <c r="A386" s="19" t="s">
        <v>45</v>
      </c>
      <c r="B386" s="19" t="s">
        <v>277</v>
      </c>
      <c r="C386" s="19" t="s">
        <v>276</v>
      </c>
      <c r="D386" s="19" t="s">
        <v>18</v>
      </c>
      <c r="E386" s="19" t="s">
        <v>454</v>
      </c>
      <c r="F386" s="28" t="s">
        <v>1956</v>
      </c>
      <c r="G386" s="19" t="s">
        <v>689</v>
      </c>
      <c r="H386" s="18" t="s">
        <v>270</v>
      </c>
      <c r="I386" s="18" t="s">
        <v>268</v>
      </c>
      <c r="J386" s="17">
        <v>9500</v>
      </c>
      <c r="K386" s="35" t="s">
        <v>137</v>
      </c>
      <c r="L386" s="18"/>
      <c r="M386" s="32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6"/>
      <c r="AC386" s="36"/>
      <c r="AD386" s="17"/>
      <c r="AE386" s="18" t="s">
        <v>1334</v>
      </c>
      <c r="AF386" s="19" t="s">
        <v>1571</v>
      </c>
      <c r="AG386" s="19" t="s">
        <v>3467</v>
      </c>
      <c r="AH386" s="18" t="s">
        <v>1333</v>
      </c>
      <c r="AI386" s="19" t="s">
        <v>1568</v>
      </c>
      <c r="AJ386" s="15"/>
      <c r="AK386" s="15"/>
      <c r="AL386" s="16">
        <f t="shared" si="12"/>
        <v>9500</v>
      </c>
      <c r="AM386" s="15" t="s">
        <v>1327</v>
      </c>
      <c r="AN386" s="15" t="s">
        <v>1328</v>
      </c>
      <c r="AO386" s="18"/>
      <c r="AP386" s="18"/>
      <c r="AQ386" s="18"/>
      <c r="AR386" s="18"/>
      <c r="AS386" s="18"/>
      <c r="AT386" s="18"/>
    </row>
    <row r="387" spans="1:46" s="23" customFormat="1" ht="72" hidden="1" x14ac:dyDescent="0.2">
      <c r="A387" s="19" t="s">
        <v>45</v>
      </c>
      <c r="B387" s="19" t="s">
        <v>277</v>
      </c>
      <c r="C387" s="19" t="s">
        <v>276</v>
      </c>
      <c r="D387" s="19" t="s">
        <v>31</v>
      </c>
      <c r="E387" s="19" t="s">
        <v>454</v>
      </c>
      <c r="F387" s="28" t="s">
        <v>1957</v>
      </c>
      <c r="G387" s="19" t="s">
        <v>690</v>
      </c>
      <c r="H387" s="18" t="s">
        <v>270</v>
      </c>
      <c r="I387" s="18" t="s">
        <v>271</v>
      </c>
      <c r="J387" s="17">
        <v>20000</v>
      </c>
      <c r="K387" s="18"/>
      <c r="L387" s="18"/>
      <c r="M387" s="35" t="s">
        <v>137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6"/>
      <c r="AC387" s="36"/>
      <c r="AD387" s="17"/>
      <c r="AE387" s="18" t="s">
        <v>2890</v>
      </c>
      <c r="AF387" s="19" t="s">
        <v>3472</v>
      </c>
      <c r="AG387" s="18" t="s">
        <v>2456</v>
      </c>
      <c r="AH387" s="18" t="s">
        <v>1330</v>
      </c>
      <c r="AI387" s="18" t="s">
        <v>1570</v>
      </c>
      <c r="AJ387" s="15">
        <v>20000</v>
      </c>
      <c r="AK387" s="15"/>
      <c r="AL387" s="16">
        <f t="shared" ref="AL387:AL450" si="13">J387-AJ387-AK387</f>
        <v>0</v>
      </c>
      <c r="AM387" s="15" t="s">
        <v>1331</v>
      </c>
      <c r="AN387" s="15" t="s">
        <v>1331</v>
      </c>
      <c r="AO387" s="18"/>
      <c r="AP387" s="18"/>
      <c r="AQ387" s="18"/>
      <c r="AR387" s="18"/>
      <c r="AS387" s="18"/>
      <c r="AT387" s="18"/>
    </row>
    <row r="388" spans="1:46" s="23" customFormat="1" ht="72" hidden="1" x14ac:dyDescent="0.2">
      <c r="A388" s="19" t="s">
        <v>45</v>
      </c>
      <c r="B388" s="19" t="s">
        <v>277</v>
      </c>
      <c r="C388" s="19" t="s">
        <v>276</v>
      </c>
      <c r="D388" s="19" t="s">
        <v>31</v>
      </c>
      <c r="E388" s="19" t="s">
        <v>454</v>
      </c>
      <c r="F388" s="28" t="s">
        <v>1958</v>
      </c>
      <c r="G388" s="19" t="s">
        <v>691</v>
      </c>
      <c r="H388" s="18" t="s">
        <v>270</v>
      </c>
      <c r="I388" s="18" t="s">
        <v>271</v>
      </c>
      <c r="J388" s="17">
        <v>13000</v>
      </c>
      <c r="K388" s="18"/>
      <c r="L388" s="18"/>
      <c r="M388" s="35" t="s">
        <v>137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6"/>
      <c r="AC388" s="36"/>
      <c r="AD388" s="17"/>
      <c r="AE388" s="18" t="s">
        <v>2890</v>
      </c>
      <c r="AF388" s="19" t="s">
        <v>3472</v>
      </c>
      <c r="AG388" s="18" t="s">
        <v>2456</v>
      </c>
      <c r="AH388" s="18" t="s">
        <v>1330</v>
      </c>
      <c r="AI388" s="18" t="s">
        <v>1570</v>
      </c>
      <c r="AJ388" s="15">
        <v>13000</v>
      </c>
      <c r="AK388" s="15"/>
      <c r="AL388" s="16">
        <f t="shared" si="13"/>
        <v>0</v>
      </c>
      <c r="AM388" s="15" t="s">
        <v>1331</v>
      </c>
      <c r="AN388" s="15" t="s">
        <v>1327</v>
      </c>
      <c r="AO388" s="18"/>
      <c r="AP388" s="18"/>
      <c r="AQ388" s="18"/>
      <c r="AR388" s="18"/>
      <c r="AS388" s="18"/>
      <c r="AT388" s="18"/>
    </row>
    <row r="389" spans="1:46" s="23" customFormat="1" ht="72" hidden="1" x14ac:dyDescent="0.2">
      <c r="A389" s="19" t="s">
        <v>45</v>
      </c>
      <c r="B389" s="19" t="s">
        <v>277</v>
      </c>
      <c r="C389" s="19" t="s">
        <v>276</v>
      </c>
      <c r="D389" s="19" t="s">
        <v>31</v>
      </c>
      <c r="E389" s="19" t="s">
        <v>454</v>
      </c>
      <c r="F389" s="28" t="s">
        <v>1959</v>
      </c>
      <c r="G389" s="19" t="s">
        <v>692</v>
      </c>
      <c r="H389" s="18" t="s">
        <v>270</v>
      </c>
      <c r="I389" s="18" t="s">
        <v>271</v>
      </c>
      <c r="J389" s="17">
        <v>32100</v>
      </c>
      <c r="K389" s="18"/>
      <c r="L389" s="18"/>
      <c r="M389" s="35" t="s">
        <v>137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6"/>
      <c r="AC389" s="36"/>
      <c r="AD389" s="17"/>
      <c r="AE389" s="18" t="s">
        <v>2890</v>
      </c>
      <c r="AF389" s="19" t="s">
        <v>3472</v>
      </c>
      <c r="AG389" s="18" t="s">
        <v>2456</v>
      </c>
      <c r="AH389" s="18" t="s">
        <v>1330</v>
      </c>
      <c r="AI389" s="18" t="s">
        <v>1570</v>
      </c>
      <c r="AJ389" s="17">
        <v>32100</v>
      </c>
      <c r="AK389" s="15"/>
      <c r="AL389" s="16">
        <f t="shared" si="13"/>
        <v>0</v>
      </c>
      <c r="AM389" s="15" t="s">
        <v>1331</v>
      </c>
      <c r="AN389" s="15" t="s">
        <v>1327</v>
      </c>
      <c r="AO389" s="18"/>
      <c r="AP389" s="18"/>
      <c r="AQ389" s="18"/>
      <c r="AR389" s="18"/>
      <c r="AS389" s="18"/>
      <c r="AT389" s="18"/>
    </row>
    <row r="390" spans="1:46" s="23" customFormat="1" ht="72" x14ac:dyDescent="0.2">
      <c r="A390" s="19" t="s">
        <v>45</v>
      </c>
      <c r="B390" s="19" t="s">
        <v>277</v>
      </c>
      <c r="C390" s="19" t="s">
        <v>276</v>
      </c>
      <c r="D390" s="19" t="s">
        <v>33</v>
      </c>
      <c r="E390" s="19" t="s">
        <v>454</v>
      </c>
      <c r="F390" s="28" t="s">
        <v>1960</v>
      </c>
      <c r="G390" s="19" t="s">
        <v>693</v>
      </c>
      <c r="H390" s="18" t="s">
        <v>267</v>
      </c>
      <c r="I390" s="18" t="s">
        <v>274</v>
      </c>
      <c r="J390" s="17">
        <v>120000</v>
      </c>
      <c r="K390" s="35" t="s">
        <v>137</v>
      </c>
      <c r="L390" s="18"/>
      <c r="M390" s="32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6"/>
      <c r="AC390" s="36"/>
      <c r="AD390" s="17"/>
      <c r="AE390" s="18" t="s">
        <v>1330</v>
      </c>
      <c r="AF390" s="19" t="s">
        <v>3470</v>
      </c>
      <c r="AG390" s="19" t="s">
        <v>3467</v>
      </c>
      <c r="AH390" s="18" t="s">
        <v>1334</v>
      </c>
      <c r="AI390" s="19" t="s">
        <v>1571</v>
      </c>
      <c r="AJ390" s="15"/>
      <c r="AK390" s="15"/>
      <c r="AL390" s="16">
        <f t="shared" si="13"/>
        <v>120000</v>
      </c>
      <c r="AM390" s="15" t="s">
        <v>1327</v>
      </c>
      <c r="AN390" s="15" t="s">
        <v>1328</v>
      </c>
      <c r="AO390" s="18"/>
      <c r="AP390" s="18"/>
      <c r="AQ390" s="18"/>
      <c r="AR390" s="18"/>
      <c r="AS390" s="18"/>
      <c r="AT390" s="18"/>
    </row>
    <row r="391" spans="1:46" s="23" customFormat="1" ht="72" x14ac:dyDescent="0.2">
      <c r="A391" s="19" t="s">
        <v>45</v>
      </c>
      <c r="B391" s="19" t="s">
        <v>277</v>
      </c>
      <c r="C391" s="19" t="s">
        <v>276</v>
      </c>
      <c r="D391" s="19" t="s">
        <v>33</v>
      </c>
      <c r="E391" s="19" t="s">
        <v>454</v>
      </c>
      <c r="F391" s="28" t="s">
        <v>1961</v>
      </c>
      <c r="G391" s="19" t="s">
        <v>694</v>
      </c>
      <c r="H391" s="18" t="s">
        <v>267</v>
      </c>
      <c r="I391" s="18" t="s">
        <v>274</v>
      </c>
      <c r="J391" s="17">
        <v>90000</v>
      </c>
      <c r="K391" s="35" t="s">
        <v>137</v>
      </c>
      <c r="L391" s="18"/>
      <c r="M391" s="32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6"/>
      <c r="AC391" s="36"/>
      <c r="AD391" s="17"/>
      <c r="AE391" s="18" t="s">
        <v>1330</v>
      </c>
      <c r="AF391" s="19" t="s">
        <v>3470</v>
      </c>
      <c r="AG391" s="19" t="s">
        <v>3467</v>
      </c>
      <c r="AH391" s="18" t="s">
        <v>1334</v>
      </c>
      <c r="AI391" s="19" t="s">
        <v>1571</v>
      </c>
      <c r="AJ391" s="15"/>
      <c r="AK391" s="15"/>
      <c r="AL391" s="16">
        <f t="shared" si="13"/>
        <v>90000</v>
      </c>
      <c r="AM391" s="15" t="s">
        <v>1327</v>
      </c>
      <c r="AN391" s="15" t="s">
        <v>1328</v>
      </c>
      <c r="AO391" s="18"/>
      <c r="AP391" s="18"/>
      <c r="AQ391" s="18"/>
      <c r="AR391" s="18"/>
      <c r="AS391" s="18"/>
      <c r="AT391" s="18"/>
    </row>
    <row r="392" spans="1:46" s="23" customFormat="1" ht="72" x14ac:dyDescent="0.2">
      <c r="A392" s="19" t="s">
        <v>45</v>
      </c>
      <c r="B392" s="19" t="s">
        <v>277</v>
      </c>
      <c r="C392" s="19" t="s">
        <v>276</v>
      </c>
      <c r="D392" s="19" t="s">
        <v>33</v>
      </c>
      <c r="E392" s="19" t="s">
        <v>454</v>
      </c>
      <c r="F392" s="28" t="s">
        <v>1962</v>
      </c>
      <c r="G392" s="19" t="s">
        <v>695</v>
      </c>
      <c r="H392" s="18" t="s">
        <v>269</v>
      </c>
      <c r="I392" s="18" t="s">
        <v>274</v>
      </c>
      <c r="J392" s="17">
        <v>16000</v>
      </c>
      <c r="K392" s="35" t="s">
        <v>137</v>
      </c>
      <c r="L392" s="18"/>
      <c r="M392" s="32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6"/>
      <c r="AC392" s="36"/>
      <c r="AD392" s="17"/>
      <c r="AE392" s="18" t="s">
        <v>1330</v>
      </c>
      <c r="AF392" s="19" t="s">
        <v>3470</v>
      </c>
      <c r="AG392" s="19" t="s">
        <v>3467</v>
      </c>
      <c r="AH392" s="18" t="s">
        <v>1334</v>
      </c>
      <c r="AI392" s="19" t="s">
        <v>1571</v>
      </c>
      <c r="AJ392" s="15"/>
      <c r="AK392" s="15"/>
      <c r="AL392" s="16">
        <f t="shared" si="13"/>
        <v>16000</v>
      </c>
      <c r="AM392" s="15" t="s">
        <v>1327</v>
      </c>
      <c r="AN392" s="15" t="s">
        <v>1328</v>
      </c>
      <c r="AO392" s="18"/>
      <c r="AP392" s="18"/>
      <c r="AQ392" s="18"/>
      <c r="AR392" s="18"/>
      <c r="AS392" s="18"/>
      <c r="AT392" s="18"/>
    </row>
    <row r="393" spans="1:46" s="23" customFormat="1" ht="72" x14ac:dyDescent="0.2">
      <c r="A393" s="19" t="s">
        <v>45</v>
      </c>
      <c r="B393" s="19" t="s">
        <v>277</v>
      </c>
      <c r="C393" s="19" t="s">
        <v>276</v>
      </c>
      <c r="D393" s="19" t="s">
        <v>33</v>
      </c>
      <c r="E393" s="19" t="s">
        <v>454</v>
      </c>
      <c r="F393" s="28" t="s">
        <v>1963</v>
      </c>
      <c r="G393" s="19" t="s">
        <v>696</v>
      </c>
      <c r="H393" s="18" t="s">
        <v>269</v>
      </c>
      <c r="I393" s="18" t="s">
        <v>274</v>
      </c>
      <c r="J393" s="17">
        <v>16000</v>
      </c>
      <c r="K393" s="35" t="s">
        <v>137</v>
      </c>
      <c r="L393" s="18"/>
      <c r="M393" s="32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6"/>
      <c r="AC393" s="36"/>
      <c r="AD393" s="17"/>
      <c r="AE393" s="18" t="s">
        <v>1330</v>
      </c>
      <c r="AF393" s="19" t="s">
        <v>3470</v>
      </c>
      <c r="AG393" s="19" t="s">
        <v>3467</v>
      </c>
      <c r="AH393" s="18" t="s">
        <v>1334</v>
      </c>
      <c r="AI393" s="19" t="s">
        <v>1571</v>
      </c>
      <c r="AJ393" s="15"/>
      <c r="AK393" s="15"/>
      <c r="AL393" s="16">
        <f t="shared" si="13"/>
        <v>16000</v>
      </c>
      <c r="AM393" s="15" t="s">
        <v>1327</v>
      </c>
      <c r="AN393" s="15" t="s">
        <v>1328</v>
      </c>
      <c r="AO393" s="18"/>
      <c r="AP393" s="18"/>
      <c r="AQ393" s="18"/>
      <c r="AR393" s="18"/>
      <c r="AS393" s="18"/>
      <c r="AT393" s="18"/>
    </row>
    <row r="394" spans="1:46" s="23" customFormat="1" ht="72" x14ac:dyDescent="0.2">
      <c r="A394" s="19" t="s">
        <v>45</v>
      </c>
      <c r="B394" s="19" t="s">
        <v>277</v>
      </c>
      <c r="C394" s="19" t="s">
        <v>276</v>
      </c>
      <c r="D394" s="19" t="s">
        <v>33</v>
      </c>
      <c r="E394" s="19" t="s">
        <v>454</v>
      </c>
      <c r="F394" s="28" t="s">
        <v>1964</v>
      </c>
      <c r="G394" s="19" t="s">
        <v>697</v>
      </c>
      <c r="H394" s="18" t="s">
        <v>270</v>
      </c>
      <c r="I394" s="18" t="s">
        <v>274</v>
      </c>
      <c r="J394" s="17">
        <v>15000</v>
      </c>
      <c r="K394" s="35" t="s">
        <v>137</v>
      </c>
      <c r="L394" s="18"/>
      <c r="M394" s="32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6"/>
      <c r="AC394" s="36"/>
      <c r="AD394" s="17"/>
      <c r="AE394" s="18" t="s">
        <v>1330</v>
      </c>
      <c r="AF394" s="19" t="s">
        <v>3470</v>
      </c>
      <c r="AG394" s="19" t="s">
        <v>3467</v>
      </c>
      <c r="AH394" s="18" t="s">
        <v>1334</v>
      </c>
      <c r="AI394" s="19" t="s">
        <v>1571</v>
      </c>
      <c r="AJ394" s="15"/>
      <c r="AK394" s="15"/>
      <c r="AL394" s="16">
        <f t="shared" si="13"/>
        <v>15000</v>
      </c>
      <c r="AM394" s="15" t="s">
        <v>1327</v>
      </c>
      <c r="AN394" s="15" t="s">
        <v>1328</v>
      </c>
      <c r="AO394" s="18"/>
      <c r="AP394" s="18"/>
      <c r="AQ394" s="18"/>
      <c r="AR394" s="18"/>
      <c r="AS394" s="18"/>
      <c r="AT394" s="18"/>
    </row>
    <row r="395" spans="1:46" s="23" customFormat="1" ht="72" x14ac:dyDescent="0.2">
      <c r="A395" s="19" t="s">
        <v>45</v>
      </c>
      <c r="B395" s="19" t="s">
        <v>277</v>
      </c>
      <c r="C395" s="19" t="s">
        <v>276</v>
      </c>
      <c r="D395" s="19" t="s">
        <v>33</v>
      </c>
      <c r="E395" s="19" t="s">
        <v>454</v>
      </c>
      <c r="F395" s="28" t="s">
        <v>1965</v>
      </c>
      <c r="G395" s="19" t="s">
        <v>698</v>
      </c>
      <c r="H395" s="18" t="s">
        <v>387</v>
      </c>
      <c r="I395" s="18" t="s">
        <v>274</v>
      </c>
      <c r="J395" s="17">
        <v>112000</v>
      </c>
      <c r="K395" s="35" t="s">
        <v>137</v>
      </c>
      <c r="L395" s="18"/>
      <c r="M395" s="32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6"/>
      <c r="AC395" s="36"/>
      <c r="AD395" s="17"/>
      <c r="AE395" s="18" t="s">
        <v>1330</v>
      </c>
      <c r="AF395" s="19" t="s">
        <v>3470</v>
      </c>
      <c r="AG395" s="19" t="s">
        <v>3467</v>
      </c>
      <c r="AH395" s="18" t="s">
        <v>1334</v>
      </c>
      <c r="AI395" s="19" t="s">
        <v>1571</v>
      </c>
      <c r="AJ395" s="15"/>
      <c r="AK395" s="15"/>
      <c r="AL395" s="16">
        <f t="shared" si="13"/>
        <v>112000</v>
      </c>
      <c r="AM395" s="15" t="s">
        <v>1327</v>
      </c>
      <c r="AN395" s="15" t="s">
        <v>1328</v>
      </c>
      <c r="AO395" s="18"/>
      <c r="AP395" s="18"/>
      <c r="AQ395" s="18"/>
      <c r="AR395" s="18"/>
      <c r="AS395" s="18"/>
      <c r="AT395" s="18"/>
    </row>
    <row r="396" spans="1:46" s="23" customFormat="1" ht="72" x14ac:dyDescent="0.2">
      <c r="A396" s="19" t="s">
        <v>45</v>
      </c>
      <c r="B396" s="19" t="s">
        <v>277</v>
      </c>
      <c r="C396" s="19" t="s">
        <v>276</v>
      </c>
      <c r="D396" s="19" t="s">
        <v>33</v>
      </c>
      <c r="E396" s="19" t="s">
        <v>454</v>
      </c>
      <c r="F396" s="28" t="s">
        <v>1966</v>
      </c>
      <c r="G396" s="19" t="s">
        <v>699</v>
      </c>
      <c r="H396" s="18" t="s">
        <v>270</v>
      </c>
      <c r="I396" s="18" t="s">
        <v>274</v>
      </c>
      <c r="J396" s="17">
        <v>55000</v>
      </c>
      <c r="K396" s="35" t="s">
        <v>137</v>
      </c>
      <c r="L396" s="18"/>
      <c r="M396" s="32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6"/>
      <c r="AC396" s="36"/>
      <c r="AD396" s="17"/>
      <c r="AE396" s="18" t="s">
        <v>1330</v>
      </c>
      <c r="AF396" s="19" t="s">
        <v>3470</v>
      </c>
      <c r="AG396" s="19" t="s">
        <v>3467</v>
      </c>
      <c r="AH396" s="18" t="s">
        <v>1334</v>
      </c>
      <c r="AI396" s="19" t="s">
        <v>1571</v>
      </c>
      <c r="AJ396" s="15"/>
      <c r="AK396" s="15"/>
      <c r="AL396" s="16">
        <f t="shared" si="13"/>
        <v>55000</v>
      </c>
      <c r="AM396" s="15" t="s">
        <v>1327</v>
      </c>
      <c r="AN396" s="15" t="s">
        <v>1328</v>
      </c>
      <c r="AO396" s="18"/>
      <c r="AP396" s="18"/>
      <c r="AQ396" s="18"/>
      <c r="AR396" s="18"/>
      <c r="AS396" s="18"/>
      <c r="AT396" s="18"/>
    </row>
    <row r="397" spans="1:46" s="23" customFormat="1" ht="72" x14ac:dyDescent="0.2">
      <c r="A397" s="19" t="s">
        <v>45</v>
      </c>
      <c r="B397" s="19" t="s">
        <v>277</v>
      </c>
      <c r="C397" s="19" t="s">
        <v>276</v>
      </c>
      <c r="D397" s="19" t="s">
        <v>33</v>
      </c>
      <c r="E397" s="19" t="s">
        <v>454</v>
      </c>
      <c r="F397" s="28" t="s">
        <v>1967</v>
      </c>
      <c r="G397" s="19" t="s">
        <v>700</v>
      </c>
      <c r="H397" s="18" t="s">
        <v>270</v>
      </c>
      <c r="I397" s="18" t="s">
        <v>274</v>
      </c>
      <c r="J397" s="17">
        <v>50000</v>
      </c>
      <c r="K397" s="35" t="s">
        <v>137</v>
      </c>
      <c r="L397" s="18"/>
      <c r="M397" s="32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6"/>
      <c r="AC397" s="36"/>
      <c r="AD397" s="17"/>
      <c r="AE397" s="18" t="s">
        <v>1330</v>
      </c>
      <c r="AF397" s="19" t="s">
        <v>3470</v>
      </c>
      <c r="AG397" s="19" t="s">
        <v>3467</v>
      </c>
      <c r="AH397" s="18" t="s">
        <v>1334</v>
      </c>
      <c r="AI397" s="19" t="s">
        <v>1571</v>
      </c>
      <c r="AJ397" s="15"/>
      <c r="AK397" s="15"/>
      <c r="AL397" s="16">
        <f t="shared" si="13"/>
        <v>50000</v>
      </c>
      <c r="AM397" s="15" t="s">
        <v>1327</v>
      </c>
      <c r="AN397" s="15" t="s">
        <v>1328</v>
      </c>
      <c r="AO397" s="18"/>
      <c r="AP397" s="18"/>
      <c r="AQ397" s="18"/>
      <c r="AR397" s="18"/>
      <c r="AS397" s="18"/>
      <c r="AT397" s="18"/>
    </row>
    <row r="398" spans="1:46" s="23" customFormat="1" ht="72" x14ac:dyDescent="0.2">
      <c r="A398" s="19" t="s">
        <v>45</v>
      </c>
      <c r="B398" s="19" t="s">
        <v>277</v>
      </c>
      <c r="C398" s="19" t="s">
        <v>276</v>
      </c>
      <c r="D398" s="19" t="s">
        <v>33</v>
      </c>
      <c r="E398" s="19" t="s">
        <v>454</v>
      </c>
      <c r="F398" s="28" t="s">
        <v>1968</v>
      </c>
      <c r="G398" s="19" t="s">
        <v>701</v>
      </c>
      <c r="H398" s="18" t="s">
        <v>599</v>
      </c>
      <c r="I398" s="18" t="s">
        <v>274</v>
      </c>
      <c r="J398" s="17">
        <v>360000</v>
      </c>
      <c r="K398" s="35" t="s">
        <v>137</v>
      </c>
      <c r="L398" s="18"/>
      <c r="M398" s="32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6"/>
      <c r="AC398" s="36"/>
      <c r="AD398" s="17"/>
      <c r="AE398" s="18" t="s">
        <v>1330</v>
      </c>
      <c r="AF398" s="19" t="s">
        <v>3470</v>
      </c>
      <c r="AG398" s="19" t="s">
        <v>3467</v>
      </c>
      <c r="AH398" s="18" t="s">
        <v>1334</v>
      </c>
      <c r="AI398" s="19" t="s">
        <v>1571</v>
      </c>
      <c r="AJ398" s="15"/>
      <c r="AK398" s="15"/>
      <c r="AL398" s="16">
        <f t="shared" si="13"/>
        <v>360000</v>
      </c>
      <c r="AM398" s="15" t="s">
        <v>1327</v>
      </c>
      <c r="AN398" s="15" t="s">
        <v>1328</v>
      </c>
      <c r="AO398" s="18"/>
      <c r="AP398" s="18"/>
      <c r="AQ398" s="18"/>
      <c r="AR398" s="18"/>
      <c r="AS398" s="18"/>
      <c r="AT398" s="18"/>
    </row>
    <row r="399" spans="1:46" s="23" customFormat="1" ht="72" x14ac:dyDescent="0.2">
      <c r="A399" s="19" t="s">
        <v>45</v>
      </c>
      <c r="B399" s="19" t="s">
        <v>277</v>
      </c>
      <c r="C399" s="19" t="s">
        <v>276</v>
      </c>
      <c r="D399" s="19" t="s">
        <v>33</v>
      </c>
      <c r="E399" s="19" t="s">
        <v>454</v>
      </c>
      <c r="F399" s="28" t="s">
        <v>1969</v>
      </c>
      <c r="G399" s="19" t="s">
        <v>702</v>
      </c>
      <c r="H399" s="18" t="s">
        <v>270</v>
      </c>
      <c r="I399" s="18" t="s">
        <v>274</v>
      </c>
      <c r="J399" s="17">
        <v>75000</v>
      </c>
      <c r="K399" s="35" t="s">
        <v>137</v>
      </c>
      <c r="L399" s="18"/>
      <c r="M399" s="32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6"/>
      <c r="AC399" s="36"/>
      <c r="AD399" s="17"/>
      <c r="AE399" s="18" t="s">
        <v>1330</v>
      </c>
      <c r="AF399" s="19" t="s">
        <v>3470</v>
      </c>
      <c r="AG399" s="19" t="s">
        <v>3467</v>
      </c>
      <c r="AH399" s="18" t="s">
        <v>1334</v>
      </c>
      <c r="AI399" s="19" t="s">
        <v>1571</v>
      </c>
      <c r="AJ399" s="15"/>
      <c r="AK399" s="15"/>
      <c r="AL399" s="16">
        <f t="shared" si="13"/>
        <v>75000</v>
      </c>
      <c r="AM399" s="15" t="s">
        <v>1327</v>
      </c>
      <c r="AN399" s="15" t="s">
        <v>1328</v>
      </c>
      <c r="AO399" s="18"/>
      <c r="AP399" s="18"/>
      <c r="AQ399" s="18"/>
      <c r="AR399" s="18"/>
      <c r="AS399" s="18"/>
      <c r="AT399" s="18"/>
    </row>
    <row r="400" spans="1:46" s="23" customFormat="1" ht="72" x14ac:dyDescent="0.2">
      <c r="A400" s="19" t="s">
        <v>45</v>
      </c>
      <c r="B400" s="19" t="s">
        <v>277</v>
      </c>
      <c r="C400" s="19" t="s">
        <v>276</v>
      </c>
      <c r="D400" s="19" t="s">
        <v>33</v>
      </c>
      <c r="E400" s="19" t="s">
        <v>454</v>
      </c>
      <c r="F400" s="28" t="s">
        <v>1970</v>
      </c>
      <c r="G400" s="19" t="s">
        <v>703</v>
      </c>
      <c r="H400" s="18" t="s">
        <v>270</v>
      </c>
      <c r="I400" s="18" t="s">
        <v>274</v>
      </c>
      <c r="J400" s="17">
        <v>75000</v>
      </c>
      <c r="K400" s="35" t="s">
        <v>137</v>
      </c>
      <c r="L400" s="18"/>
      <c r="M400" s="32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6"/>
      <c r="AC400" s="36"/>
      <c r="AD400" s="17"/>
      <c r="AE400" s="18" t="s">
        <v>1330</v>
      </c>
      <c r="AF400" s="19" t="s">
        <v>3470</v>
      </c>
      <c r="AG400" s="19" t="s">
        <v>3467</v>
      </c>
      <c r="AH400" s="18" t="s">
        <v>1334</v>
      </c>
      <c r="AI400" s="19" t="s">
        <v>1571</v>
      </c>
      <c r="AJ400" s="15"/>
      <c r="AK400" s="15"/>
      <c r="AL400" s="16">
        <f t="shared" si="13"/>
        <v>75000</v>
      </c>
      <c r="AM400" s="15" t="s">
        <v>1327</v>
      </c>
      <c r="AN400" s="15" t="s">
        <v>1328</v>
      </c>
      <c r="AO400" s="18"/>
      <c r="AP400" s="18"/>
      <c r="AQ400" s="18"/>
      <c r="AR400" s="18"/>
      <c r="AS400" s="18"/>
      <c r="AT400" s="18"/>
    </row>
    <row r="401" spans="1:46" s="23" customFormat="1" ht="72" x14ac:dyDescent="0.2">
      <c r="A401" s="19" t="s">
        <v>45</v>
      </c>
      <c r="B401" s="19" t="s">
        <v>277</v>
      </c>
      <c r="C401" s="19" t="s">
        <v>276</v>
      </c>
      <c r="D401" s="19" t="s">
        <v>33</v>
      </c>
      <c r="E401" s="19" t="s">
        <v>454</v>
      </c>
      <c r="F401" s="28" t="s">
        <v>1971</v>
      </c>
      <c r="G401" s="19" t="s">
        <v>704</v>
      </c>
      <c r="H401" s="18" t="s">
        <v>270</v>
      </c>
      <c r="I401" s="18" t="s">
        <v>274</v>
      </c>
      <c r="J401" s="17">
        <v>75000</v>
      </c>
      <c r="K401" s="35" t="s">
        <v>137</v>
      </c>
      <c r="L401" s="18"/>
      <c r="M401" s="32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6"/>
      <c r="AC401" s="36"/>
      <c r="AD401" s="17"/>
      <c r="AE401" s="18" t="s">
        <v>1330</v>
      </c>
      <c r="AF401" s="19" t="s">
        <v>3470</v>
      </c>
      <c r="AG401" s="19" t="s">
        <v>3467</v>
      </c>
      <c r="AH401" s="18" t="s">
        <v>1334</v>
      </c>
      <c r="AI401" s="19" t="s">
        <v>1571</v>
      </c>
      <c r="AJ401" s="15"/>
      <c r="AK401" s="15"/>
      <c r="AL401" s="16">
        <f t="shared" si="13"/>
        <v>75000</v>
      </c>
      <c r="AM401" s="15" t="s">
        <v>1327</v>
      </c>
      <c r="AN401" s="15" t="s">
        <v>1328</v>
      </c>
      <c r="AO401" s="18"/>
      <c r="AP401" s="18"/>
      <c r="AQ401" s="18"/>
      <c r="AR401" s="18"/>
      <c r="AS401" s="18"/>
      <c r="AT401" s="18"/>
    </row>
    <row r="402" spans="1:46" s="23" customFormat="1" ht="72" x14ac:dyDescent="0.2">
      <c r="A402" s="19" t="s">
        <v>45</v>
      </c>
      <c r="B402" s="19" t="s">
        <v>277</v>
      </c>
      <c r="C402" s="19" t="s">
        <v>276</v>
      </c>
      <c r="D402" s="19" t="s">
        <v>33</v>
      </c>
      <c r="E402" s="19" t="s">
        <v>454</v>
      </c>
      <c r="F402" s="28" t="s">
        <v>1972</v>
      </c>
      <c r="G402" s="19" t="s">
        <v>705</v>
      </c>
      <c r="H402" s="18" t="s">
        <v>270</v>
      </c>
      <c r="I402" s="18" t="s">
        <v>274</v>
      </c>
      <c r="J402" s="17">
        <v>75000</v>
      </c>
      <c r="K402" s="35" t="s">
        <v>137</v>
      </c>
      <c r="L402" s="18"/>
      <c r="M402" s="32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6"/>
      <c r="AC402" s="36"/>
      <c r="AD402" s="17"/>
      <c r="AE402" s="18" t="s">
        <v>1330</v>
      </c>
      <c r="AF402" s="19" t="s">
        <v>3470</v>
      </c>
      <c r="AG402" s="19" t="s">
        <v>3467</v>
      </c>
      <c r="AH402" s="18" t="s">
        <v>1334</v>
      </c>
      <c r="AI402" s="19" t="s">
        <v>1571</v>
      </c>
      <c r="AJ402" s="15"/>
      <c r="AK402" s="15"/>
      <c r="AL402" s="16">
        <f t="shared" si="13"/>
        <v>75000</v>
      </c>
      <c r="AM402" s="15" t="s">
        <v>1327</v>
      </c>
      <c r="AN402" s="15" t="s">
        <v>1328</v>
      </c>
      <c r="AO402" s="18"/>
      <c r="AP402" s="18"/>
      <c r="AQ402" s="18"/>
      <c r="AR402" s="18"/>
      <c r="AS402" s="18"/>
      <c r="AT402" s="18"/>
    </row>
    <row r="403" spans="1:46" s="23" customFormat="1" ht="72" x14ac:dyDescent="0.2">
      <c r="A403" s="19" t="s">
        <v>45</v>
      </c>
      <c r="B403" s="19" t="s">
        <v>277</v>
      </c>
      <c r="C403" s="19" t="s">
        <v>276</v>
      </c>
      <c r="D403" s="19" t="s">
        <v>33</v>
      </c>
      <c r="E403" s="19" t="s">
        <v>454</v>
      </c>
      <c r="F403" s="28" t="s">
        <v>1973</v>
      </c>
      <c r="G403" s="19" t="s">
        <v>706</v>
      </c>
      <c r="H403" s="18" t="s">
        <v>270</v>
      </c>
      <c r="I403" s="18" t="s">
        <v>274</v>
      </c>
      <c r="J403" s="17">
        <v>75000</v>
      </c>
      <c r="K403" s="35" t="s">
        <v>137</v>
      </c>
      <c r="L403" s="18"/>
      <c r="M403" s="32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6"/>
      <c r="AC403" s="36"/>
      <c r="AD403" s="17"/>
      <c r="AE403" s="18" t="s">
        <v>1330</v>
      </c>
      <c r="AF403" s="19" t="s">
        <v>3470</v>
      </c>
      <c r="AG403" s="19" t="s">
        <v>3467</v>
      </c>
      <c r="AH403" s="18" t="s">
        <v>1334</v>
      </c>
      <c r="AI403" s="19" t="s">
        <v>1571</v>
      </c>
      <c r="AJ403" s="15"/>
      <c r="AK403" s="15"/>
      <c r="AL403" s="16">
        <f t="shared" si="13"/>
        <v>75000</v>
      </c>
      <c r="AM403" s="15" t="s">
        <v>1327</v>
      </c>
      <c r="AN403" s="15" t="s">
        <v>1328</v>
      </c>
      <c r="AO403" s="18"/>
      <c r="AP403" s="18"/>
      <c r="AQ403" s="18"/>
      <c r="AR403" s="18"/>
      <c r="AS403" s="18"/>
      <c r="AT403" s="18"/>
    </row>
    <row r="404" spans="1:46" s="23" customFormat="1" ht="72" x14ac:dyDescent="0.2">
      <c r="A404" s="19" t="s">
        <v>45</v>
      </c>
      <c r="B404" s="19" t="s">
        <v>277</v>
      </c>
      <c r="C404" s="19" t="s">
        <v>276</v>
      </c>
      <c r="D404" s="19" t="s">
        <v>33</v>
      </c>
      <c r="E404" s="19" t="s">
        <v>454</v>
      </c>
      <c r="F404" s="28" t="s">
        <v>1974</v>
      </c>
      <c r="G404" s="19" t="s">
        <v>707</v>
      </c>
      <c r="H404" s="18" t="s">
        <v>270</v>
      </c>
      <c r="I404" s="18" t="s">
        <v>274</v>
      </c>
      <c r="J404" s="17">
        <v>65000</v>
      </c>
      <c r="K404" s="35" t="s">
        <v>137</v>
      </c>
      <c r="L404" s="18"/>
      <c r="M404" s="32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6"/>
      <c r="AC404" s="36"/>
      <c r="AD404" s="17"/>
      <c r="AE404" s="18" t="s">
        <v>1330</v>
      </c>
      <c r="AF404" s="19" t="s">
        <v>3470</v>
      </c>
      <c r="AG404" s="19" t="s">
        <v>3467</v>
      </c>
      <c r="AH404" s="18" t="s">
        <v>1334</v>
      </c>
      <c r="AI404" s="19" t="s">
        <v>1571</v>
      </c>
      <c r="AJ404" s="15"/>
      <c r="AK404" s="15"/>
      <c r="AL404" s="16">
        <f t="shared" si="13"/>
        <v>65000</v>
      </c>
      <c r="AM404" s="15" t="s">
        <v>1327</v>
      </c>
      <c r="AN404" s="15" t="s">
        <v>1328</v>
      </c>
      <c r="AO404" s="18"/>
      <c r="AP404" s="18"/>
      <c r="AQ404" s="18"/>
      <c r="AR404" s="18"/>
      <c r="AS404" s="18"/>
      <c r="AT404" s="18"/>
    </row>
    <row r="405" spans="1:46" s="23" customFormat="1" ht="72" x14ac:dyDescent="0.2">
      <c r="A405" s="19" t="s">
        <v>45</v>
      </c>
      <c r="B405" s="19" t="s">
        <v>277</v>
      </c>
      <c r="C405" s="19" t="s">
        <v>276</v>
      </c>
      <c r="D405" s="19" t="s">
        <v>33</v>
      </c>
      <c r="E405" s="19" t="s">
        <v>454</v>
      </c>
      <c r="F405" s="28" t="s">
        <v>1975</v>
      </c>
      <c r="G405" s="19" t="s">
        <v>708</v>
      </c>
      <c r="H405" s="18" t="s">
        <v>387</v>
      </c>
      <c r="I405" s="18" t="s">
        <v>274</v>
      </c>
      <c r="J405" s="17">
        <v>48000</v>
      </c>
      <c r="K405" s="35" t="s">
        <v>137</v>
      </c>
      <c r="L405" s="18"/>
      <c r="M405" s="32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6"/>
      <c r="AC405" s="36"/>
      <c r="AD405" s="17"/>
      <c r="AE405" s="18" t="s">
        <v>1330</v>
      </c>
      <c r="AF405" s="19" t="s">
        <v>3470</v>
      </c>
      <c r="AG405" s="19" t="s">
        <v>3467</v>
      </c>
      <c r="AH405" s="18" t="s">
        <v>1334</v>
      </c>
      <c r="AI405" s="19" t="s">
        <v>1571</v>
      </c>
      <c r="AJ405" s="15"/>
      <c r="AK405" s="15"/>
      <c r="AL405" s="16">
        <f t="shared" si="13"/>
        <v>48000</v>
      </c>
      <c r="AM405" s="15" t="s">
        <v>1327</v>
      </c>
      <c r="AN405" s="15" t="s">
        <v>1328</v>
      </c>
      <c r="AO405" s="18"/>
      <c r="AP405" s="18"/>
      <c r="AQ405" s="18"/>
      <c r="AR405" s="18"/>
      <c r="AS405" s="18"/>
      <c r="AT405" s="18"/>
    </row>
    <row r="406" spans="1:46" s="23" customFormat="1" ht="72" hidden="1" x14ac:dyDescent="0.2">
      <c r="A406" s="19" t="s">
        <v>45</v>
      </c>
      <c r="B406" s="19" t="s">
        <v>277</v>
      </c>
      <c r="C406" s="19" t="s">
        <v>276</v>
      </c>
      <c r="D406" s="19" t="s">
        <v>33</v>
      </c>
      <c r="E406" s="19" t="s">
        <v>454</v>
      </c>
      <c r="F406" s="28" t="s">
        <v>1976</v>
      </c>
      <c r="G406" s="19" t="s">
        <v>709</v>
      </c>
      <c r="H406" s="18" t="s">
        <v>272</v>
      </c>
      <c r="I406" s="18" t="s">
        <v>274</v>
      </c>
      <c r="J406" s="17">
        <v>54000</v>
      </c>
      <c r="K406" s="35" t="s">
        <v>137</v>
      </c>
      <c r="L406" s="18"/>
      <c r="M406" s="32"/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6" t="s">
        <v>2887</v>
      </c>
      <c r="AC406" s="36" t="s">
        <v>2887</v>
      </c>
      <c r="AD406" s="17"/>
      <c r="AE406" s="18" t="s">
        <v>2876</v>
      </c>
      <c r="AF406" s="19" t="s">
        <v>2457</v>
      </c>
      <c r="AG406" s="19" t="s">
        <v>2457</v>
      </c>
      <c r="AH406" s="18" t="s">
        <v>1334</v>
      </c>
      <c r="AI406" s="19" t="s">
        <v>1571</v>
      </c>
      <c r="AJ406" s="15"/>
      <c r="AK406" s="17">
        <v>54000</v>
      </c>
      <c r="AL406" s="16">
        <f t="shared" si="13"/>
        <v>0</v>
      </c>
      <c r="AM406" s="15" t="s">
        <v>1327</v>
      </c>
      <c r="AN406" s="15" t="s">
        <v>1328</v>
      </c>
      <c r="AO406" s="18"/>
      <c r="AP406" s="18"/>
      <c r="AQ406" s="18"/>
      <c r="AR406" s="18"/>
      <c r="AS406" s="18"/>
      <c r="AT406" s="18"/>
    </row>
    <row r="407" spans="1:46" s="23" customFormat="1" ht="72" x14ac:dyDescent="0.2">
      <c r="A407" s="19" t="s">
        <v>45</v>
      </c>
      <c r="B407" s="19" t="s">
        <v>277</v>
      </c>
      <c r="C407" s="19" t="s">
        <v>276</v>
      </c>
      <c r="D407" s="19" t="s">
        <v>33</v>
      </c>
      <c r="E407" s="19" t="s">
        <v>454</v>
      </c>
      <c r="F407" s="28" t="s">
        <v>1977</v>
      </c>
      <c r="G407" s="19" t="s">
        <v>710</v>
      </c>
      <c r="H407" s="18" t="s">
        <v>319</v>
      </c>
      <c r="I407" s="18" t="s">
        <v>274</v>
      </c>
      <c r="J407" s="17">
        <v>120000</v>
      </c>
      <c r="K407" s="35" t="s">
        <v>137</v>
      </c>
      <c r="L407" s="18"/>
      <c r="M407" s="32"/>
      <c r="N407" s="53">
        <v>43887</v>
      </c>
      <c r="O407" s="18"/>
      <c r="P407" s="36"/>
      <c r="Q407" s="18"/>
      <c r="R407" s="18"/>
      <c r="S407" s="18"/>
      <c r="T407" s="18"/>
      <c r="U407" s="18"/>
      <c r="V407" s="53"/>
      <c r="W407" s="17"/>
      <c r="X407" s="32"/>
      <c r="Y407" s="36"/>
      <c r="Z407" s="17"/>
      <c r="AA407" s="36"/>
      <c r="AB407" s="36"/>
      <c r="AC407" s="36"/>
      <c r="AD407" s="17"/>
      <c r="AE407" s="18" t="s">
        <v>1330</v>
      </c>
      <c r="AF407" s="19" t="s">
        <v>3470</v>
      </c>
      <c r="AG407" s="19" t="s">
        <v>3467</v>
      </c>
      <c r="AH407" s="18" t="s">
        <v>1334</v>
      </c>
      <c r="AI407" s="19" t="s">
        <v>1571</v>
      </c>
      <c r="AJ407" s="15"/>
      <c r="AK407" s="15"/>
      <c r="AL407" s="16">
        <f t="shared" si="13"/>
        <v>120000</v>
      </c>
      <c r="AM407" s="15" t="s">
        <v>1327</v>
      </c>
      <c r="AN407" s="15" t="s">
        <v>1328</v>
      </c>
      <c r="AO407" s="18"/>
      <c r="AP407" s="18"/>
      <c r="AQ407" s="18"/>
      <c r="AR407" s="18"/>
      <c r="AS407" s="18"/>
      <c r="AT407" s="18"/>
    </row>
    <row r="408" spans="1:46" s="23" customFormat="1" ht="72" x14ac:dyDescent="0.2">
      <c r="A408" s="19" t="s">
        <v>45</v>
      </c>
      <c r="B408" s="19" t="s">
        <v>277</v>
      </c>
      <c r="C408" s="19" t="s">
        <v>276</v>
      </c>
      <c r="D408" s="19" t="s">
        <v>33</v>
      </c>
      <c r="E408" s="19" t="s">
        <v>454</v>
      </c>
      <c r="F408" s="28" t="s">
        <v>1978</v>
      </c>
      <c r="G408" s="19" t="s">
        <v>711</v>
      </c>
      <c r="H408" s="18" t="s">
        <v>319</v>
      </c>
      <c r="I408" s="18" t="s">
        <v>274</v>
      </c>
      <c r="J408" s="17">
        <v>100000</v>
      </c>
      <c r="K408" s="35" t="s">
        <v>137</v>
      </c>
      <c r="L408" s="18"/>
      <c r="M408" s="32"/>
      <c r="N408" s="53">
        <v>43887</v>
      </c>
      <c r="O408" s="18"/>
      <c r="P408" s="36"/>
      <c r="Q408" s="18"/>
      <c r="R408" s="18"/>
      <c r="S408" s="18"/>
      <c r="T408" s="18"/>
      <c r="U408" s="18"/>
      <c r="V408" s="53"/>
      <c r="W408" s="17"/>
      <c r="X408" s="32"/>
      <c r="Y408" s="36"/>
      <c r="Z408" s="17"/>
      <c r="AA408" s="36"/>
      <c r="AB408" s="36"/>
      <c r="AC408" s="36"/>
      <c r="AD408" s="17"/>
      <c r="AE408" s="18" t="s">
        <v>1330</v>
      </c>
      <c r="AF408" s="19" t="s">
        <v>3470</v>
      </c>
      <c r="AG408" s="19" t="s">
        <v>3467</v>
      </c>
      <c r="AH408" s="18" t="s">
        <v>1334</v>
      </c>
      <c r="AI408" s="19" t="s">
        <v>1571</v>
      </c>
      <c r="AJ408" s="15"/>
      <c r="AK408" s="15"/>
      <c r="AL408" s="16">
        <f t="shared" si="13"/>
        <v>100000</v>
      </c>
      <c r="AM408" s="15" t="s">
        <v>1327</v>
      </c>
      <c r="AN408" s="15" t="s">
        <v>1328</v>
      </c>
      <c r="AO408" s="18"/>
      <c r="AP408" s="18"/>
      <c r="AQ408" s="18"/>
      <c r="AR408" s="18"/>
      <c r="AS408" s="18"/>
      <c r="AT408" s="18"/>
    </row>
    <row r="409" spans="1:46" s="23" customFormat="1" ht="72" x14ac:dyDescent="0.2">
      <c r="A409" s="19" t="s">
        <v>45</v>
      </c>
      <c r="B409" s="19" t="s">
        <v>277</v>
      </c>
      <c r="C409" s="19" t="s">
        <v>276</v>
      </c>
      <c r="D409" s="19" t="s">
        <v>33</v>
      </c>
      <c r="E409" s="19" t="s">
        <v>454</v>
      </c>
      <c r="F409" s="28" t="s">
        <v>1979</v>
      </c>
      <c r="G409" s="19" t="s">
        <v>712</v>
      </c>
      <c r="H409" s="18" t="s">
        <v>317</v>
      </c>
      <c r="I409" s="18" t="s">
        <v>274</v>
      </c>
      <c r="J409" s="17">
        <v>250000</v>
      </c>
      <c r="K409" s="35" t="s">
        <v>137</v>
      </c>
      <c r="L409" s="18"/>
      <c r="M409" s="32"/>
      <c r="N409" s="53">
        <v>43887</v>
      </c>
      <c r="O409" s="18"/>
      <c r="P409" s="36"/>
      <c r="Q409" s="18"/>
      <c r="R409" s="18"/>
      <c r="S409" s="18"/>
      <c r="T409" s="18"/>
      <c r="U409" s="18"/>
      <c r="V409" s="53"/>
      <c r="W409" s="17"/>
      <c r="X409" s="32"/>
      <c r="Y409" s="36"/>
      <c r="Z409" s="17"/>
      <c r="AA409" s="36"/>
      <c r="AB409" s="36"/>
      <c r="AC409" s="36"/>
      <c r="AD409" s="17"/>
      <c r="AE409" s="18" t="s">
        <v>1330</v>
      </c>
      <c r="AF409" s="19" t="s">
        <v>3470</v>
      </c>
      <c r="AG409" s="19" t="s">
        <v>3467</v>
      </c>
      <c r="AH409" s="18" t="s">
        <v>1334</v>
      </c>
      <c r="AI409" s="19" t="s">
        <v>1571</v>
      </c>
      <c r="AJ409" s="15"/>
      <c r="AK409" s="15"/>
      <c r="AL409" s="16">
        <f t="shared" si="13"/>
        <v>250000</v>
      </c>
      <c r="AM409" s="15" t="s">
        <v>1327</v>
      </c>
      <c r="AN409" s="15" t="s">
        <v>1328</v>
      </c>
      <c r="AO409" s="18"/>
      <c r="AP409" s="18"/>
      <c r="AQ409" s="18"/>
      <c r="AR409" s="18"/>
      <c r="AS409" s="18"/>
      <c r="AT409" s="18"/>
    </row>
    <row r="410" spans="1:46" s="23" customFormat="1" ht="72" x14ac:dyDescent="0.2">
      <c r="A410" s="19" t="s">
        <v>45</v>
      </c>
      <c r="B410" s="19" t="s">
        <v>277</v>
      </c>
      <c r="C410" s="19" t="s">
        <v>276</v>
      </c>
      <c r="D410" s="19" t="s">
        <v>33</v>
      </c>
      <c r="E410" s="19" t="s">
        <v>454</v>
      </c>
      <c r="F410" s="28" t="s">
        <v>1980</v>
      </c>
      <c r="G410" s="19" t="s">
        <v>713</v>
      </c>
      <c r="H410" s="18" t="s">
        <v>317</v>
      </c>
      <c r="I410" s="18" t="s">
        <v>274</v>
      </c>
      <c r="J410" s="17">
        <v>150000</v>
      </c>
      <c r="K410" s="35" t="s">
        <v>137</v>
      </c>
      <c r="L410" s="18"/>
      <c r="M410" s="32"/>
      <c r="N410" s="53">
        <v>43887</v>
      </c>
      <c r="O410" s="18"/>
      <c r="P410" s="36"/>
      <c r="Q410" s="18"/>
      <c r="R410" s="18"/>
      <c r="S410" s="18"/>
      <c r="T410" s="18"/>
      <c r="U410" s="18"/>
      <c r="V410" s="53"/>
      <c r="W410" s="17"/>
      <c r="X410" s="32"/>
      <c r="Y410" s="36"/>
      <c r="Z410" s="17"/>
      <c r="AA410" s="36"/>
      <c r="AB410" s="36"/>
      <c r="AC410" s="36"/>
      <c r="AD410" s="17"/>
      <c r="AE410" s="18" t="s">
        <v>1330</v>
      </c>
      <c r="AF410" s="19" t="s">
        <v>3470</v>
      </c>
      <c r="AG410" s="19" t="s">
        <v>3467</v>
      </c>
      <c r="AH410" s="18" t="s">
        <v>1334</v>
      </c>
      <c r="AI410" s="19" t="s">
        <v>1571</v>
      </c>
      <c r="AJ410" s="15"/>
      <c r="AK410" s="15"/>
      <c r="AL410" s="16">
        <f t="shared" si="13"/>
        <v>150000</v>
      </c>
      <c r="AM410" s="15" t="s">
        <v>1327</v>
      </c>
      <c r="AN410" s="15" t="s">
        <v>1328</v>
      </c>
      <c r="AO410" s="18"/>
      <c r="AP410" s="18"/>
      <c r="AQ410" s="18"/>
      <c r="AR410" s="18"/>
      <c r="AS410" s="18"/>
      <c r="AT410" s="18"/>
    </row>
    <row r="411" spans="1:46" s="23" customFormat="1" ht="72" x14ac:dyDescent="0.2">
      <c r="A411" s="19" t="s">
        <v>45</v>
      </c>
      <c r="B411" s="19" t="s">
        <v>277</v>
      </c>
      <c r="C411" s="19" t="s">
        <v>276</v>
      </c>
      <c r="D411" s="19" t="s">
        <v>33</v>
      </c>
      <c r="E411" s="19" t="s">
        <v>454</v>
      </c>
      <c r="F411" s="28" t="s">
        <v>1981</v>
      </c>
      <c r="G411" s="19" t="s">
        <v>714</v>
      </c>
      <c r="H411" s="18" t="s">
        <v>270</v>
      </c>
      <c r="I411" s="18" t="s">
        <v>274</v>
      </c>
      <c r="J411" s="17">
        <v>48000</v>
      </c>
      <c r="K411" s="35" t="s">
        <v>137</v>
      </c>
      <c r="L411" s="18"/>
      <c r="M411" s="32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6"/>
      <c r="AC411" s="36"/>
      <c r="AD411" s="17"/>
      <c r="AE411" s="18" t="s">
        <v>1330</v>
      </c>
      <c r="AF411" s="19" t="s">
        <v>3470</v>
      </c>
      <c r="AG411" s="19" t="s">
        <v>3467</v>
      </c>
      <c r="AH411" s="18" t="s">
        <v>1334</v>
      </c>
      <c r="AI411" s="19" t="s">
        <v>1571</v>
      </c>
      <c r="AJ411" s="15"/>
      <c r="AK411" s="15"/>
      <c r="AL411" s="16">
        <f t="shared" si="13"/>
        <v>48000</v>
      </c>
      <c r="AM411" s="15" t="s">
        <v>1327</v>
      </c>
      <c r="AN411" s="15" t="s">
        <v>1328</v>
      </c>
      <c r="AO411" s="18"/>
      <c r="AP411" s="18"/>
      <c r="AQ411" s="18"/>
      <c r="AR411" s="18"/>
      <c r="AS411" s="18"/>
      <c r="AT411" s="18"/>
    </row>
    <row r="412" spans="1:46" s="23" customFormat="1" ht="72" x14ac:dyDescent="0.2">
      <c r="A412" s="19" t="s">
        <v>45</v>
      </c>
      <c r="B412" s="19" t="s">
        <v>277</v>
      </c>
      <c r="C412" s="19" t="s">
        <v>276</v>
      </c>
      <c r="D412" s="19" t="s">
        <v>33</v>
      </c>
      <c r="E412" s="19" t="s">
        <v>454</v>
      </c>
      <c r="F412" s="28" t="s">
        <v>1982</v>
      </c>
      <c r="G412" s="19" t="s">
        <v>715</v>
      </c>
      <c r="H412" s="18" t="s">
        <v>270</v>
      </c>
      <c r="I412" s="18" t="s">
        <v>335</v>
      </c>
      <c r="J412" s="17">
        <v>27000</v>
      </c>
      <c r="K412" s="35" t="s">
        <v>137</v>
      </c>
      <c r="L412" s="18"/>
      <c r="M412" s="32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6"/>
      <c r="AC412" s="36"/>
      <c r="AD412" s="17"/>
      <c r="AE412" s="18" t="s">
        <v>1330</v>
      </c>
      <c r="AF412" s="19" t="s">
        <v>3470</v>
      </c>
      <c r="AG412" s="19" t="s">
        <v>3467</v>
      </c>
      <c r="AH412" s="18" t="s">
        <v>1334</v>
      </c>
      <c r="AI412" s="19" t="s">
        <v>1571</v>
      </c>
      <c r="AJ412" s="15"/>
      <c r="AK412" s="15"/>
      <c r="AL412" s="16">
        <f t="shared" si="13"/>
        <v>27000</v>
      </c>
      <c r="AM412" s="15" t="s">
        <v>1327</v>
      </c>
      <c r="AN412" s="15" t="s">
        <v>1328</v>
      </c>
      <c r="AO412" s="18"/>
      <c r="AP412" s="18"/>
      <c r="AQ412" s="18"/>
      <c r="AR412" s="18"/>
      <c r="AS412" s="18"/>
      <c r="AT412" s="18"/>
    </row>
    <row r="413" spans="1:46" s="23" customFormat="1" ht="72" x14ac:dyDescent="0.2">
      <c r="A413" s="19" t="s">
        <v>45</v>
      </c>
      <c r="B413" s="19" t="s">
        <v>277</v>
      </c>
      <c r="C413" s="19" t="s">
        <v>276</v>
      </c>
      <c r="D413" s="19" t="s">
        <v>33</v>
      </c>
      <c r="E413" s="19" t="s">
        <v>454</v>
      </c>
      <c r="F413" s="28" t="s">
        <v>1983</v>
      </c>
      <c r="G413" s="19" t="s">
        <v>716</v>
      </c>
      <c r="H413" s="18" t="s">
        <v>270</v>
      </c>
      <c r="I413" s="18" t="s">
        <v>335</v>
      </c>
      <c r="J413" s="17">
        <v>27000</v>
      </c>
      <c r="K413" s="35" t="s">
        <v>137</v>
      </c>
      <c r="L413" s="18"/>
      <c r="M413" s="32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6"/>
      <c r="AC413" s="36"/>
      <c r="AD413" s="17"/>
      <c r="AE413" s="18" t="s">
        <v>1330</v>
      </c>
      <c r="AF413" s="19" t="s">
        <v>3470</v>
      </c>
      <c r="AG413" s="19" t="s">
        <v>3467</v>
      </c>
      <c r="AH413" s="18" t="s">
        <v>1334</v>
      </c>
      <c r="AI413" s="19" t="s">
        <v>1571</v>
      </c>
      <c r="AJ413" s="15"/>
      <c r="AK413" s="15"/>
      <c r="AL413" s="16">
        <f t="shared" si="13"/>
        <v>27000</v>
      </c>
      <c r="AM413" s="15" t="s">
        <v>1327</v>
      </c>
      <c r="AN413" s="15" t="s">
        <v>1328</v>
      </c>
      <c r="AO413" s="18"/>
      <c r="AP413" s="18"/>
      <c r="AQ413" s="18"/>
      <c r="AR413" s="18"/>
      <c r="AS413" s="18"/>
      <c r="AT413" s="18"/>
    </row>
    <row r="414" spans="1:46" s="23" customFormat="1" ht="72" x14ac:dyDescent="0.2">
      <c r="A414" s="19" t="s">
        <v>45</v>
      </c>
      <c r="B414" s="19" t="s">
        <v>277</v>
      </c>
      <c r="C414" s="19" t="s">
        <v>276</v>
      </c>
      <c r="D414" s="19" t="s">
        <v>33</v>
      </c>
      <c r="E414" s="19" t="s">
        <v>454</v>
      </c>
      <c r="F414" s="28" t="s">
        <v>1984</v>
      </c>
      <c r="G414" s="19" t="s">
        <v>717</v>
      </c>
      <c r="H414" s="18" t="s">
        <v>270</v>
      </c>
      <c r="I414" s="18" t="s">
        <v>718</v>
      </c>
      <c r="J414" s="17">
        <v>22000</v>
      </c>
      <c r="K414" s="35" t="s">
        <v>137</v>
      </c>
      <c r="L414" s="18"/>
      <c r="M414" s="32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6"/>
      <c r="AC414" s="36"/>
      <c r="AD414" s="17"/>
      <c r="AE414" s="18" t="s">
        <v>1330</v>
      </c>
      <c r="AF414" s="19" t="s">
        <v>3470</v>
      </c>
      <c r="AG414" s="19" t="s">
        <v>3467</v>
      </c>
      <c r="AH414" s="18" t="s">
        <v>1334</v>
      </c>
      <c r="AI414" s="19" t="s">
        <v>1571</v>
      </c>
      <c r="AJ414" s="15"/>
      <c r="AK414" s="15"/>
      <c r="AL414" s="16">
        <f t="shared" si="13"/>
        <v>22000</v>
      </c>
      <c r="AM414" s="15" t="s">
        <v>1327</v>
      </c>
      <c r="AN414" s="15" t="s">
        <v>1328</v>
      </c>
      <c r="AO414" s="18"/>
      <c r="AP414" s="18"/>
      <c r="AQ414" s="18"/>
      <c r="AR414" s="18"/>
      <c r="AS414" s="18"/>
      <c r="AT414" s="18"/>
    </row>
    <row r="415" spans="1:46" s="23" customFormat="1" ht="72" x14ac:dyDescent="0.2">
      <c r="A415" s="19" t="s">
        <v>45</v>
      </c>
      <c r="B415" s="19" t="s">
        <v>277</v>
      </c>
      <c r="C415" s="19" t="s">
        <v>276</v>
      </c>
      <c r="D415" s="19" t="s">
        <v>33</v>
      </c>
      <c r="E415" s="19" t="s">
        <v>454</v>
      </c>
      <c r="F415" s="28" t="s">
        <v>1985</v>
      </c>
      <c r="G415" s="19" t="s">
        <v>719</v>
      </c>
      <c r="H415" s="18" t="s">
        <v>270</v>
      </c>
      <c r="I415" s="18" t="s">
        <v>718</v>
      </c>
      <c r="J415" s="17">
        <v>20000</v>
      </c>
      <c r="K415" s="35" t="s">
        <v>137</v>
      </c>
      <c r="L415" s="18"/>
      <c r="M415" s="32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6"/>
      <c r="AC415" s="36"/>
      <c r="AD415" s="17"/>
      <c r="AE415" s="18" t="s">
        <v>1330</v>
      </c>
      <c r="AF415" s="19" t="s">
        <v>3470</v>
      </c>
      <c r="AG415" s="19" t="s">
        <v>3467</v>
      </c>
      <c r="AH415" s="18" t="s">
        <v>1334</v>
      </c>
      <c r="AI415" s="19" t="s">
        <v>1571</v>
      </c>
      <c r="AJ415" s="15"/>
      <c r="AK415" s="15"/>
      <c r="AL415" s="16">
        <f t="shared" si="13"/>
        <v>20000</v>
      </c>
      <c r="AM415" s="15" t="s">
        <v>1327</v>
      </c>
      <c r="AN415" s="15" t="s">
        <v>1328</v>
      </c>
      <c r="AO415" s="18"/>
      <c r="AP415" s="18"/>
      <c r="AQ415" s="18"/>
      <c r="AR415" s="18"/>
      <c r="AS415" s="18"/>
      <c r="AT415" s="18"/>
    </row>
    <row r="416" spans="1:46" s="23" customFormat="1" ht="72" x14ac:dyDescent="0.2">
      <c r="A416" s="19" t="s">
        <v>45</v>
      </c>
      <c r="B416" s="19" t="s">
        <v>277</v>
      </c>
      <c r="C416" s="19" t="s">
        <v>276</v>
      </c>
      <c r="D416" s="19" t="s">
        <v>33</v>
      </c>
      <c r="E416" s="19" t="s">
        <v>454</v>
      </c>
      <c r="F416" s="28" t="s">
        <v>1986</v>
      </c>
      <c r="G416" s="19" t="s">
        <v>720</v>
      </c>
      <c r="H416" s="18" t="s">
        <v>303</v>
      </c>
      <c r="I416" s="18" t="s">
        <v>274</v>
      </c>
      <c r="J416" s="17">
        <v>70000</v>
      </c>
      <c r="K416" s="35" t="s">
        <v>137</v>
      </c>
      <c r="L416" s="18"/>
      <c r="M416" s="32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6"/>
      <c r="AC416" s="36"/>
      <c r="AD416" s="17"/>
      <c r="AE416" s="18" t="s">
        <v>1330</v>
      </c>
      <c r="AF416" s="19" t="s">
        <v>3470</v>
      </c>
      <c r="AG416" s="19" t="s">
        <v>3467</v>
      </c>
      <c r="AH416" s="18" t="s">
        <v>1334</v>
      </c>
      <c r="AI416" s="19" t="s">
        <v>1571</v>
      </c>
      <c r="AJ416" s="15"/>
      <c r="AK416" s="15"/>
      <c r="AL416" s="16">
        <f t="shared" si="13"/>
        <v>70000</v>
      </c>
      <c r="AM416" s="15" t="s">
        <v>1327</v>
      </c>
      <c r="AN416" s="15" t="s">
        <v>1328</v>
      </c>
      <c r="AO416" s="18"/>
      <c r="AP416" s="18"/>
      <c r="AQ416" s="18"/>
      <c r="AR416" s="18"/>
      <c r="AS416" s="18"/>
      <c r="AT416" s="18"/>
    </row>
    <row r="417" spans="1:46" s="23" customFormat="1" ht="72" x14ac:dyDescent="0.2">
      <c r="A417" s="19" t="s">
        <v>45</v>
      </c>
      <c r="B417" s="19" t="s">
        <v>277</v>
      </c>
      <c r="C417" s="19" t="s">
        <v>276</v>
      </c>
      <c r="D417" s="19" t="s">
        <v>33</v>
      </c>
      <c r="E417" s="19" t="s">
        <v>454</v>
      </c>
      <c r="F417" s="28" t="s">
        <v>1987</v>
      </c>
      <c r="G417" s="19" t="s">
        <v>721</v>
      </c>
      <c r="H417" s="18" t="s">
        <v>317</v>
      </c>
      <c r="I417" s="18" t="s">
        <v>274</v>
      </c>
      <c r="J417" s="17">
        <v>30000</v>
      </c>
      <c r="K417" s="35" t="s">
        <v>137</v>
      </c>
      <c r="L417" s="18"/>
      <c r="M417" s="32"/>
      <c r="N417" s="53">
        <v>43887</v>
      </c>
      <c r="O417" s="18"/>
      <c r="P417" s="36"/>
      <c r="Q417" s="18"/>
      <c r="R417" s="18"/>
      <c r="S417" s="18"/>
      <c r="T417" s="18"/>
      <c r="U417" s="18"/>
      <c r="V417" s="53"/>
      <c r="W417" s="17"/>
      <c r="X417" s="32"/>
      <c r="Y417" s="36"/>
      <c r="Z417" s="17"/>
      <c r="AA417" s="36"/>
      <c r="AB417" s="36"/>
      <c r="AC417" s="36"/>
      <c r="AD417" s="17"/>
      <c r="AE417" s="18" t="s">
        <v>1330</v>
      </c>
      <c r="AF417" s="19" t="s">
        <v>3470</v>
      </c>
      <c r="AG417" s="19" t="s">
        <v>3467</v>
      </c>
      <c r="AH417" s="18" t="s">
        <v>1334</v>
      </c>
      <c r="AI417" s="19" t="s">
        <v>1571</v>
      </c>
      <c r="AJ417" s="15"/>
      <c r="AK417" s="15"/>
      <c r="AL417" s="16">
        <f t="shared" si="13"/>
        <v>30000</v>
      </c>
      <c r="AM417" s="15" t="s">
        <v>1327</v>
      </c>
      <c r="AN417" s="15" t="s">
        <v>1328</v>
      </c>
      <c r="AO417" s="18"/>
      <c r="AP417" s="18"/>
      <c r="AQ417" s="18"/>
      <c r="AR417" s="18"/>
      <c r="AS417" s="18"/>
      <c r="AT417" s="18"/>
    </row>
    <row r="418" spans="1:46" s="23" customFormat="1" ht="72" hidden="1" x14ac:dyDescent="0.2">
      <c r="A418" s="19" t="s">
        <v>45</v>
      </c>
      <c r="B418" s="19" t="s">
        <v>277</v>
      </c>
      <c r="C418" s="19" t="s">
        <v>276</v>
      </c>
      <c r="D418" s="19" t="s">
        <v>11</v>
      </c>
      <c r="E418" s="19" t="s">
        <v>310</v>
      </c>
      <c r="F418" s="28" t="s">
        <v>1988</v>
      </c>
      <c r="G418" s="19" t="s">
        <v>722</v>
      </c>
      <c r="H418" s="18" t="s">
        <v>303</v>
      </c>
      <c r="I418" s="18" t="s">
        <v>268</v>
      </c>
      <c r="J418" s="17">
        <v>55000</v>
      </c>
      <c r="K418" s="35" t="s">
        <v>137</v>
      </c>
      <c r="L418" s="18"/>
      <c r="M418" s="32"/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6"/>
      <c r="AC418" s="36"/>
      <c r="AD418" s="17"/>
      <c r="AE418" s="18" t="s">
        <v>2890</v>
      </c>
      <c r="AF418" s="19" t="s">
        <v>3472</v>
      </c>
      <c r="AG418" s="19" t="s">
        <v>2456</v>
      </c>
      <c r="AH418" s="18" t="s">
        <v>1334</v>
      </c>
      <c r="AI418" s="19" t="s">
        <v>1571</v>
      </c>
      <c r="AJ418" s="17">
        <v>55000</v>
      </c>
      <c r="AK418" s="15"/>
      <c r="AL418" s="16">
        <f t="shared" si="13"/>
        <v>0</v>
      </c>
      <c r="AM418" s="15" t="s">
        <v>1331</v>
      </c>
      <c r="AN418" s="15" t="s">
        <v>1331</v>
      </c>
      <c r="AO418" s="18"/>
      <c r="AP418" s="18"/>
      <c r="AQ418" s="18"/>
      <c r="AR418" s="18"/>
      <c r="AS418" s="18"/>
      <c r="AT418" s="18"/>
    </row>
    <row r="419" spans="1:46" s="23" customFormat="1" ht="72" hidden="1" x14ac:dyDescent="0.2">
      <c r="A419" s="19" t="s">
        <v>45</v>
      </c>
      <c r="B419" s="19" t="s">
        <v>277</v>
      </c>
      <c r="C419" s="19" t="s">
        <v>276</v>
      </c>
      <c r="D419" s="19" t="s">
        <v>11</v>
      </c>
      <c r="E419" s="19" t="s">
        <v>310</v>
      </c>
      <c r="F419" s="28" t="s">
        <v>1989</v>
      </c>
      <c r="G419" s="19" t="s">
        <v>665</v>
      </c>
      <c r="H419" s="18" t="s">
        <v>319</v>
      </c>
      <c r="I419" s="18" t="s">
        <v>274</v>
      </c>
      <c r="J419" s="17">
        <v>48000</v>
      </c>
      <c r="K419" s="35" t="s">
        <v>137</v>
      </c>
      <c r="L419" s="18"/>
      <c r="M419" s="32"/>
      <c r="N419" s="18"/>
      <c r="O419" s="18"/>
      <c r="P419" s="36"/>
      <c r="Q419" s="18" t="s">
        <v>2877</v>
      </c>
      <c r="R419" s="18"/>
      <c r="S419" s="18"/>
      <c r="T419" s="18"/>
      <c r="U419" s="18"/>
      <c r="V419" s="53"/>
      <c r="W419" s="17"/>
      <c r="X419" s="32"/>
      <c r="Y419" s="36"/>
      <c r="Z419" s="17"/>
      <c r="AA419" s="36"/>
      <c r="AB419" s="36"/>
      <c r="AC419" s="36"/>
      <c r="AD419" s="17"/>
      <c r="AE419" s="18" t="s">
        <v>1330</v>
      </c>
      <c r="AF419" s="19" t="s">
        <v>3470</v>
      </c>
      <c r="AG419" s="19" t="s">
        <v>2456</v>
      </c>
      <c r="AH419" s="18" t="s">
        <v>1334</v>
      </c>
      <c r="AI419" s="19" t="s">
        <v>1571</v>
      </c>
      <c r="AJ419" s="17">
        <v>48000</v>
      </c>
      <c r="AK419" s="15"/>
      <c r="AL419" s="16">
        <f t="shared" si="13"/>
        <v>0</v>
      </c>
      <c r="AM419" s="15" t="s">
        <v>1327</v>
      </c>
      <c r="AN419" s="15" t="s">
        <v>1328</v>
      </c>
      <c r="AO419" s="18"/>
      <c r="AP419" s="18"/>
      <c r="AQ419" s="18"/>
      <c r="AR419" s="18"/>
      <c r="AS419" s="18"/>
      <c r="AT419" s="18"/>
    </row>
    <row r="420" spans="1:46" s="23" customFormat="1" ht="72" hidden="1" x14ac:dyDescent="0.2">
      <c r="A420" s="19" t="s">
        <v>45</v>
      </c>
      <c r="B420" s="19" t="s">
        <v>277</v>
      </c>
      <c r="C420" s="19" t="s">
        <v>276</v>
      </c>
      <c r="D420" s="19" t="s">
        <v>11</v>
      </c>
      <c r="E420" s="19" t="s">
        <v>310</v>
      </c>
      <c r="F420" s="28" t="s">
        <v>1990</v>
      </c>
      <c r="G420" s="19" t="s">
        <v>723</v>
      </c>
      <c r="H420" s="18" t="s">
        <v>269</v>
      </c>
      <c r="I420" s="18" t="s">
        <v>631</v>
      </c>
      <c r="J420" s="17">
        <v>12000</v>
      </c>
      <c r="K420" s="35" t="s">
        <v>137</v>
      </c>
      <c r="L420" s="18"/>
      <c r="M420" s="32"/>
      <c r="N420" s="18"/>
      <c r="O420" s="18"/>
      <c r="P420" s="36"/>
      <c r="Q420" s="18" t="s">
        <v>2877</v>
      </c>
      <c r="R420" s="18"/>
      <c r="S420" s="18"/>
      <c r="T420" s="18"/>
      <c r="U420" s="18"/>
      <c r="V420" s="53"/>
      <c r="W420" s="17"/>
      <c r="X420" s="32"/>
      <c r="Y420" s="36"/>
      <c r="Z420" s="17"/>
      <c r="AA420" s="36"/>
      <c r="AB420" s="36"/>
      <c r="AC420" s="36"/>
      <c r="AD420" s="17"/>
      <c r="AE420" s="18" t="s">
        <v>1330</v>
      </c>
      <c r="AF420" s="19" t="s">
        <v>3470</v>
      </c>
      <c r="AG420" s="19" t="s">
        <v>2456</v>
      </c>
      <c r="AH420" s="18" t="s">
        <v>1334</v>
      </c>
      <c r="AI420" s="19" t="s">
        <v>1571</v>
      </c>
      <c r="AJ420" s="17">
        <v>12000</v>
      </c>
      <c r="AK420" s="15"/>
      <c r="AL420" s="16">
        <f t="shared" si="13"/>
        <v>0</v>
      </c>
      <c r="AM420" s="15" t="s">
        <v>1327</v>
      </c>
      <c r="AN420" s="15" t="s">
        <v>1328</v>
      </c>
      <c r="AO420" s="18"/>
      <c r="AP420" s="18"/>
      <c r="AQ420" s="18"/>
      <c r="AR420" s="18"/>
      <c r="AS420" s="18"/>
      <c r="AT420" s="18"/>
    </row>
    <row r="421" spans="1:46" s="23" customFormat="1" ht="72" hidden="1" x14ac:dyDescent="0.2">
      <c r="A421" s="19" t="s">
        <v>45</v>
      </c>
      <c r="B421" s="19" t="s">
        <v>277</v>
      </c>
      <c r="C421" s="19" t="s">
        <v>276</v>
      </c>
      <c r="D421" s="19" t="s">
        <v>11</v>
      </c>
      <c r="E421" s="19" t="s">
        <v>310</v>
      </c>
      <c r="F421" s="28" t="s">
        <v>1991</v>
      </c>
      <c r="G421" s="19" t="s">
        <v>724</v>
      </c>
      <c r="H421" s="18" t="s">
        <v>269</v>
      </c>
      <c r="I421" s="18" t="s">
        <v>631</v>
      </c>
      <c r="J421" s="17">
        <v>40000</v>
      </c>
      <c r="K421" s="35" t="s">
        <v>137</v>
      </c>
      <c r="L421" s="18"/>
      <c r="M421" s="32"/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6"/>
      <c r="AC421" s="36"/>
      <c r="AD421" s="17"/>
      <c r="AE421" s="18" t="s">
        <v>2890</v>
      </c>
      <c r="AF421" s="19" t="s">
        <v>3472</v>
      </c>
      <c r="AG421" s="19" t="s">
        <v>2456</v>
      </c>
      <c r="AH421" s="18" t="s">
        <v>1334</v>
      </c>
      <c r="AI421" s="19" t="s">
        <v>1571</v>
      </c>
      <c r="AJ421" s="17">
        <v>40000</v>
      </c>
      <c r="AK421" s="15"/>
      <c r="AL421" s="16">
        <f t="shared" si="13"/>
        <v>0</v>
      </c>
      <c r="AM421" s="15" t="s">
        <v>1327</v>
      </c>
      <c r="AN421" s="15" t="s">
        <v>1328</v>
      </c>
      <c r="AO421" s="18"/>
      <c r="AP421" s="18"/>
      <c r="AQ421" s="18"/>
      <c r="AR421" s="18"/>
      <c r="AS421" s="18"/>
      <c r="AT421" s="18"/>
    </row>
    <row r="422" spans="1:46" s="23" customFormat="1" ht="72" hidden="1" x14ac:dyDescent="0.2">
      <c r="A422" s="19" t="s">
        <v>45</v>
      </c>
      <c r="B422" s="19" t="s">
        <v>277</v>
      </c>
      <c r="C422" s="19" t="s">
        <v>276</v>
      </c>
      <c r="D422" s="19" t="s">
        <v>11</v>
      </c>
      <c r="E422" s="19" t="s">
        <v>310</v>
      </c>
      <c r="F422" s="28" t="s">
        <v>1992</v>
      </c>
      <c r="G422" s="19" t="s">
        <v>669</v>
      </c>
      <c r="H422" s="18" t="s">
        <v>269</v>
      </c>
      <c r="I422" s="18" t="s">
        <v>631</v>
      </c>
      <c r="J422" s="17">
        <v>24000</v>
      </c>
      <c r="K422" s="35" t="s">
        <v>137</v>
      </c>
      <c r="L422" s="18"/>
      <c r="M422" s="32"/>
      <c r="N422" s="18"/>
      <c r="O422" s="18"/>
      <c r="P422" s="36"/>
      <c r="Q422" s="18" t="s">
        <v>2877</v>
      </c>
      <c r="R422" s="18"/>
      <c r="S422" s="18"/>
      <c r="T422" s="18"/>
      <c r="U422" s="18"/>
      <c r="V422" s="53"/>
      <c r="W422" s="17"/>
      <c r="X422" s="32"/>
      <c r="Y422" s="36"/>
      <c r="Z422" s="17"/>
      <c r="AA422" s="36"/>
      <c r="AB422" s="36"/>
      <c r="AC422" s="36"/>
      <c r="AD422" s="17"/>
      <c r="AE422" s="18" t="s">
        <v>1330</v>
      </c>
      <c r="AF422" s="19" t="s">
        <v>3470</v>
      </c>
      <c r="AG422" s="19" t="s">
        <v>2456</v>
      </c>
      <c r="AH422" s="18" t="s">
        <v>1334</v>
      </c>
      <c r="AI422" s="19" t="s">
        <v>1571</v>
      </c>
      <c r="AJ422" s="17">
        <v>24000</v>
      </c>
      <c r="AK422" s="15"/>
      <c r="AL422" s="16">
        <f t="shared" si="13"/>
        <v>0</v>
      </c>
      <c r="AM422" s="15" t="s">
        <v>1331</v>
      </c>
      <c r="AN422" s="15" t="s">
        <v>1331</v>
      </c>
      <c r="AO422" s="18"/>
      <c r="AP422" s="18"/>
      <c r="AQ422" s="18"/>
      <c r="AR422" s="18"/>
      <c r="AS422" s="18"/>
      <c r="AT422" s="18"/>
    </row>
    <row r="423" spans="1:46" s="23" customFormat="1" ht="72" hidden="1" x14ac:dyDescent="0.2">
      <c r="A423" s="19" t="s">
        <v>45</v>
      </c>
      <c r="B423" s="19" t="s">
        <v>277</v>
      </c>
      <c r="C423" s="19" t="s">
        <v>276</v>
      </c>
      <c r="D423" s="19" t="s">
        <v>286</v>
      </c>
      <c r="E423" s="19" t="s">
        <v>310</v>
      </c>
      <c r="F423" s="28" t="s">
        <v>1993</v>
      </c>
      <c r="G423" s="19" t="s">
        <v>725</v>
      </c>
      <c r="H423" s="18" t="s">
        <v>319</v>
      </c>
      <c r="I423" s="18" t="s">
        <v>271</v>
      </c>
      <c r="J423" s="17">
        <v>80000</v>
      </c>
      <c r="K423" s="35" t="s">
        <v>137</v>
      </c>
      <c r="L423" s="18"/>
      <c r="M423" s="32"/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6"/>
      <c r="AC423" s="36"/>
      <c r="AD423" s="17"/>
      <c r="AE423" s="18" t="s">
        <v>2941</v>
      </c>
      <c r="AF423" s="19" t="s">
        <v>3472</v>
      </c>
      <c r="AG423" s="19" t="s">
        <v>2456</v>
      </c>
      <c r="AH423" s="18" t="s">
        <v>1334</v>
      </c>
      <c r="AI423" s="19" t="s">
        <v>1571</v>
      </c>
      <c r="AJ423" s="17">
        <v>80000</v>
      </c>
      <c r="AK423" s="15"/>
      <c r="AL423" s="16">
        <f t="shared" si="13"/>
        <v>0</v>
      </c>
      <c r="AM423" s="15" t="s">
        <v>1331</v>
      </c>
      <c r="AN423" s="15" t="s">
        <v>1331</v>
      </c>
      <c r="AO423" s="18"/>
      <c r="AP423" s="18"/>
      <c r="AQ423" s="18"/>
      <c r="AR423" s="18"/>
      <c r="AS423" s="18"/>
      <c r="AT423" s="18"/>
    </row>
    <row r="424" spans="1:46" s="23" customFormat="1" ht="72" hidden="1" x14ac:dyDescent="0.2">
      <c r="A424" s="19" t="s">
        <v>45</v>
      </c>
      <c r="B424" s="19" t="s">
        <v>277</v>
      </c>
      <c r="C424" s="19" t="s">
        <v>276</v>
      </c>
      <c r="D424" s="19" t="s">
        <v>286</v>
      </c>
      <c r="E424" s="19" t="s">
        <v>310</v>
      </c>
      <c r="F424" s="28" t="s">
        <v>1994</v>
      </c>
      <c r="G424" s="19" t="s">
        <v>726</v>
      </c>
      <c r="H424" s="18" t="s">
        <v>269</v>
      </c>
      <c r="I424" s="18" t="s">
        <v>271</v>
      </c>
      <c r="J424" s="17">
        <v>67400</v>
      </c>
      <c r="K424" s="35" t="s">
        <v>137</v>
      </c>
      <c r="L424" s="18"/>
      <c r="M424" s="32"/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6"/>
      <c r="AC424" s="36"/>
      <c r="AD424" s="17"/>
      <c r="AE424" s="18" t="s">
        <v>2890</v>
      </c>
      <c r="AF424" s="19" t="s">
        <v>3472</v>
      </c>
      <c r="AG424" s="19" t="s">
        <v>2456</v>
      </c>
      <c r="AH424" s="18" t="s">
        <v>1334</v>
      </c>
      <c r="AI424" s="19" t="s">
        <v>1571</v>
      </c>
      <c r="AJ424" s="17">
        <v>67400</v>
      </c>
      <c r="AK424" s="15"/>
      <c r="AL424" s="16">
        <f t="shared" si="13"/>
        <v>0</v>
      </c>
      <c r="AM424" s="15" t="s">
        <v>1327</v>
      </c>
      <c r="AN424" s="15" t="s">
        <v>1327</v>
      </c>
      <c r="AO424" s="18"/>
      <c r="AP424" s="18"/>
      <c r="AQ424" s="18"/>
      <c r="AR424" s="18"/>
      <c r="AS424" s="18"/>
      <c r="AT424" s="18"/>
    </row>
    <row r="425" spans="1:46" s="23" customFormat="1" ht="72" x14ac:dyDescent="0.2">
      <c r="A425" s="19" t="s">
        <v>45</v>
      </c>
      <c r="B425" s="19" t="s">
        <v>277</v>
      </c>
      <c r="C425" s="19" t="s">
        <v>276</v>
      </c>
      <c r="D425" s="19" t="s">
        <v>18</v>
      </c>
      <c r="E425" s="19" t="s">
        <v>310</v>
      </c>
      <c r="F425" s="28" t="s">
        <v>1995</v>
      </c>
      <c r="G425" s="19" t="s">
        <v>727</v>
      </c>
      <c r="H425" s="18" t="s">
        <v>270</v>
      </c>
      <c r="I425" s="18" t="s">
        <v>728</v>
      </c>
      <c r="J425" s="17">
        <v>5292500</v>
      </c>
      <c r="K425" s="35" t="s">
        <v>137</v>
      </c>
      <c r="L425" s="18"/>
      <c r="M425" s="32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6"/>
      <c r="AC425" s="36"/>
      <c r="AD425" s="17"/>
      <c r="AE425" s="18" t="s">
        <v>1334</v>
      </c>
      <c r="AF425" s="19" t="s">
        <v>1571</v>
      </c>
      <c r="AG425" s="19" t="s">
        <v>3467</v>
      </c>
      <c r="AH425" s="18" t="s">
        <v>1333</v>
      </c>
      <c r="AI425" s="19" t="s">
        <v>1568</v>
      </c>
      <c r="AJ425" s="15"/>
      <c r="AK425" s="15"/>
      <c r="AL425" s="16">
        <f t="shared" si="13"/>
        <v>5292500</v>
      </c>
      <c r="AM425" s="15" t="s">
        <v>1327</v>
      </c>
      <c r="AN425" s="15" t="s">
        <v>1328</v>
      </c>
      <c r="AO425" s="18"/>
      <c r="AP425" s="18"/>
      <c r="AQ425" s="18"/>
      <c r="AR425" s="18"/>
      <c r="AS425" s="18"/>
      <c r="AT425" s="18"/>
    </row>
    <row r="426" spans="1:46" s="23" customFormat="1" ht="72" x14ac:dyDescent="0.2">
      <c r="A426" s="19" t="s">
        <v>45</v>
      </c>
      <c r="B426" s="19" t="s">
        <v>277</v>
      </c>
      <c r="C426" s="19" t="s">
        <v>276</v>
      </c>
      <c r="D426" s="19" t="s">
        <v>33</v>
      </c>
      <c r="E426" s="19" t="s">
        <v>310</v>
      </c>
      <c r="F426" s="28" t="s">
        <v>1996</v>
      </c>
      <c r="G426" s="19" t="s">
        <v>729</v>
      </c>
      <c r="H426" s="18" t="s">
        <v>270</v>
      </c>
      <c r="I426" s="18" t="s">
        <v>274</v>
      </c>
      <c r="J426" s="17">
        <v>35000</v>
      </c>
      <c r="K426" s="35" t="s">
        <v>137</v>
      </c>
      <c r="L426" s="18"/>
      <c r="M426" s="32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6"/>
      <c r="AC426" s="36"/>
      <c r="AD426" s="17"/>
      <c r="AE426" s="18" t="s">
        <v>1334</v>
      </c>
      <c r="AF426" s="19" t="s">
        <v>1571</v>
      </c>
      <c r="AG426" s="19" t="s">
        <v>3467</v>
      </c>
      <c r="AH426" s="18" t="s">
        <v>1334</v>
      </c>
      <c r="AI426" s="19" t="s">
        <v>1571</v>
      </c>
      <c r="AJ426" s="15"/>
      <c r="AK426" s="15"/>
      <c r="AL426" s="16">
        <f t="shared" si="13"/>
        <v>35000</v>
      </c>
      <c r="AM426" s="15" t="s">
        <v>1327</v>
      </c>
      <c r="AN426" s="15" t="s">
        <v>1328</v>
      </c>
      <c r="AO426" s="18"/>
      <c r="AP426" s="18"/>
      <c r="AQ426" s="18"/>
      <c r="AR426" s="18"/>
      <c r="AS426" s="18"/>
      <c r="AT426" s="18"/>
    </row>
    <row r="427" spans="1:46" s="23" customFormat="1" ht="72" x14ac:dyDescent="0.2">
      <c r="A427" s="19" t="s">
        <v>45</v>
      </c>
      <c r="B427" s="19" t="s">
        <v>277</v>
      </c>
      <c r="C427" s="19" t="s">
        <v>276</v>
      </c>
      <c r="D427" s="19" t="s">
        <v>33</v>
      </c>
      <c r="E427" s="19" t="s">
        <v>310</v>
      </c>
      <c r="F427" s="28" t="s">
        <v>1997</v>
      </c>
      <c r="G427" s="19" t="s">
        <v>730</v>
      </c>
      <c r="H427" s="18" t="s">
        <v>270</v>
      </c>
      <c r="I427" s="18" t="s">
        <v>274</v>
      </c>
      <c r="J427" s="17">
        <v>15000</v>
      </c>
      <c r="K427" s="35" t="s">
        <v>137</v>
      </c>
      <c r="L427" s="18"/>
      <c r="M427" s="32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6"/>
      <c r="AC427" s="36"/>
      <c r="AD427" s="17"/>
      <c r="AE427" s="18" t="s">
        <v>1334</v>
      </c>
      <c r="AF427" s="19" t="s">
        <v>1571</v>
      </c>
      <c r="AG427" s="19" t="s">
        <v>3467</v>
      </c>
      <c r="AH427" s="18" t="s">
        <v>1334</v>
      </c>
      <c r="AI427" s="19" t="s">
        <v>1571</v>
      </c>
      <c r="AJ427" s="15"/>
      <c r="AK427" s="15"/>
      <c r="AL427" s="16">
        <f t="shared" si="13"/>
        <v>15000</v>
      </c>
      <c r="AM427" s="15" t="s">
        <v>1327</v>
      </c>
      <c r="AN427" s="15" t="s">
        <v>1328</v>
      </c>
      <c r="AO427" s="18"/>
      <c r="AP427" s="18"/>
      <c r="AQ427" s="18"/>
      <c r="AR427" s="18"/>
      <c r="AS427" s="18"/>
      <c r="AT427" s="18"/>
    </row>
    <row r="428" spans="1:46" s="23" customFormat="1" ht="72" x14ac:dyDescent="0.2">
      <c r="A428" s="19" t="s">
        <v>45</v>
      </c>
      <c r="B428" s="19" t="s">
        <v>277</v>
      </c>
      <c r="C428" s="19" t="s">
        <v>276</v>
      </c>
      <c r="D428" s="19" t="s">
        <v>33</v>
      </c>
      <c r="E428" s="19" t="s">
        <v>310</v>
      </c>
      <c r="F428" s="28" t="s">
        <v>1998</v>
      </c>
      <c r="G428" s="19" t="s">
        <v>731</v>
      </c>
      <c r="H428" s="18" t="s">
        <v>270</v>
      </c>
      <c r="I428" s="18" t="s">
        <v>274</v>
      </c>
      <c r="J428" s="17">
        <v>35000</v>
      </c>
      <c r="K428" s="35" t="s">
        <v>137</v>
      </c>
      <c r="L428" s="18"/>
      <c r="M428" s="32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6"/>
      <c r="AC428" s="36"/>
      <c r="AD428" s="17"/>
      <c r="AE428" s="18" t="s">
        <v>1334</v>
      </c>
      <c r="AF428" s="19" t="s">
        <v>1571</v>
      </c>
      <c r="AG428" s="19" t="s">
        <v>3467</v>
      </c>
      <c r="AH428" s="18" t="s">
        <v>1334</v>
      </c>
      <c r="AI428" s="19" t="s">
        <v>1571</v>
      </c>
      <c r="AJ428" s="15"/>
      <c r="AK428" s="15"/>
      <c r="AL428" s="16">
        <f t="shared" si="13"/>
        <v>35000</v>
      </c>
      <c r="AM428" s="15" t="s">
        <v>1327</v>
      </c>
      <c r="AN428" s="15" t="s">
        <v>1328</v>
      </c>
      <c r="AO428" s="18"/>
      <c r="AP428" s="18"/>
      <c r="AQ428" s="18"/>
      <c r="AR428" s="18"/>
      <c r="AS428" s="18"/>
      <c r="AT428" s="18"/>
    </row>
    <row r="429" spans="1:46" s="23" customFormat="1" ht="72" x14ac:dyDescent="0.2">
      <c r="A429" s="19" t="s">
        <v>45</v>
      </c>
      <c r="B429" s="19" t="s">
        <v>277</v>
      </c>
      <c r="C429" s="19" t="s">
        <v>276</v>
      </c>
      <c r="D429" s="19" t="s">
        <v>33</v>
      </c>
      <c r="E429" s="19" t="s">
        <v>310</v>
      </c>
      <c r="F429" s="28" t="s">
        <v>1999</v>
      </c>
      <c r="G429" s="19" t="s">
        <v>732</v>
      </c>
      <c r="H429" s="18" t="s">
        <v>270</v>
      </c>
      <c r="I429" s="18" t="s">
        <v>733</v>
      </c>
      <c r="J429" s="17">
        <v>180000</v>
      </c>
      <c r="K429" s="35" t="s">
        <v>137</v>
      </c>
      <c r="L429" s="18"/>
      <c r="M429" s="32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6"/>
      <c r="AC429" s="36"/>
      <c r="AD429" s="17"/>
      <c r="AE429" s="18" t="s">
        <v>1334</v>
      </c>
      <c r="AF429" s="19" t="s">
        <v>1571</v>
      </c>
      <c r="AG429" s="19" t="s">
        <v>3467</v>
      </c>
      <c r="AH429" s="18" t="s">
        <v>1334</v>
      </c>
      <c r="AI429" s="19" t="s">
        <v>1571</v>
      </c>
      <c r="AJ429" s="15"/>
      <c r="AK429" s="15"/>
      <c r="AL429" s="16">
        <f t="shared" si="13"/>
        <v>180000</v>
      </c>
      <c r="AM429" s="15" t="s">
        <v>1327</v>
      </c>
      <c r="AN429" s="15" t="s">
        <v>1328</v>
      </c>
      <c r="AO429" s="18"/>
      <c r="AP429" s="18"/>
      <c r="AQ429" s="18"/>
      <c r="AR429" s="18"/>
      <c r="AS429" s="18"/>
      <c r="AT429" s="18"/>
    </row>
    <row r="430" spans="1:46" s="23" customFormat="1" ht="72" x14ac:dyDescent="0.2">
      <c r="A430" s="19" t="s">
        <v>45</v>
      </c>
      <c r="B430" s="19" t="s">
        <v>277</v>
      </c>
      <c r="C430" s="19" t="s">
        <v>276</v>
      </c>
      <c r="D430" s="19" t="s">
        <v>33</v>
      </c>
      <c r="E430" s="19" t="s">
        <v>310</v>
      </c>
      <c r="F430" s="28" t="s">
        <v>2000</v>
      </c>
      <c r="G430" s="19" t="s">
        <v>734</v>
      </c>
      <c r="H430" s="18" t="s">
        <v>270</v>
      </c>
      <c r="I430" s="18" t="s">
        <v>274</v>
      </c>
      <c r="J430" s="17">
        <v>130000</v>
      </c>
      <c r="K430" s="35" t="s">
        <v>137</v>
      </c>
      <c r="L430" s="18"/>
      <c r="M430" s="32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6"/>
      <c r="AC430" s="36"/>
      <c r="AD430" s="17"/>
      <c r="AE430" s="18" t="s">
        <v>1334</v>
      </c>
      <c r="AF430" s="19" t="s">
        <v>1571</v>
      </c>
      <c r="AG430" s="19" t="s">
        <v>3467</v>
      </c>
      <c r="AH430" s="18" t="s">
        <v>1334</v>
      </c>
      <c r="AI430" s="19" t="s">
        <v>1571</v>
      </c>
      <c r="AJ430" s="15"/>
      <c r="AK430" s="15"/>
      <c r="AL430" s="16">
        <f t="shared" si="13"/>
        <v>130000</v>
      </c>
      <c r="AM430" s="15" t="s">
        <v>1327</v>
      </c>
      <c r="AN430" s="15" t="s">
        <v>1328</v>
      </c>
      <c r="AO430" s="18"/>
      <c r="AP430" s="18"/>
      <c r="AQ430" s="18"/>
      <c r="AR430" s="18"/>
      <c r="AS430" s="18"/>
      <c r="AT430" s="18"/>
    </row>
    <row r="431" spans="1:46" s="23" customFormat="1" ht="72" x14ac:dyDescent="0.2">
      <c r="A431" s="19" t="s">
        <v>45</v>
      </c>
      <c r="B431" s="19" t="s">
        <v>277</v>
      </c>
      <c r="C431" s="19" t="s">
        <v>276</v>
      </c>
      <c r="D431" s="19" t="s">
        <v>33</v>
      </c>
      <c r="E431" s="19" t="s">
        <v>310</v>
      </c>
      <c r="F431" s="28" t="s">
        <v>2001</v>
      </c>
      <c r="G431" s="19" t="s">
        <v>735</v>
      </c>
      <c r="H431" s="18" t="s">
        <v>270</v>
      </c>
      <c r="I431" s="18" t="s">
        <v>274</v>
      </c>
      <c r="J431" s="17">
        <v>36000</v>
      </c>
      <c r="K431" s="35" t="s">
        <v>137</v>
      </c>
      <c r="L431" s="18"/>
      <c r="M431" s="32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6"/>
      <c r="AC431" s="36"/>
      <c r="AD431" s="17"/>
      <c r="AE431" s="18" t="s">
        <v>1334</v>
      </c>
      <c r="AF431" s="19" t="s">
        <v>1571</v>
      </c>
      <c r="AG431" s="19" t="s">
        <v>3467</v>
      </c>
      <c r="AH431" s="18" t="s">
        <v>1334</v>
      </c>
      <c r="AI431" s="19" t="s">
        <v>1571</v>
      </c>
      <c r="AJ431" s="15"/>
      <c r="AK431" s="15"/>
      <c r="AL431" s="16">
        <f t="shared" si="13"/>
        <v>36000</v>
      </c>
      <c r="AM431" s="15" t="s">
        <v>1327</v>
      </c>
      <c r="AN431" s="15" t="s">
        <v>1328</v>
      </c>
      <c r="AO431" s="18"/>
      <c r="AP431" s="18"/>
      <c r="AQ431" s="18"/>
      <c r="AR431" s="18"/>
      <c r="AS431" s="18"/>
      <c r="AT431" s="18"/>
    </row>
    <row r="432" spans="1:46" s="23" customFormat="1" ht="72" x14ac:dyDescent="0.2">
      <c r="A432" s="19" t="s">
        <v>45</v>
      </c>
      <c r="B432" s="19" t="s">
        <v>277</v>
      </c>
      <c r="C432" s="19" t="s">
        <v>276</v>
      </c>
      <c r="D432" s="19" t="s">
        <v>33</v>
      </c>
      <c r="E432" s="19" t="s">
        <v>310</v>
      </c>
      <c r="F432" s="28" t="s">
        <v>2002</v>
      </c>
      <c r="G432" s="19" t="s">
        <v>736</v>
      </c>
      <c r="H432" s="18" t="s">
        <v>270</v>
      </c>
      <c r="I432" s="18" t="s">
        <v>275</v>
      </c>
      <c r="J432" s="17">
        <v>350000</v>
      </c>
      <c r="K432" s="35" t="s">
        <v>137</v>
      </c>
      <c r="L432" s="18"/>
      <c r="M432" s="32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6"/>
      <c r="AC432" s="36"/>
      <c r="AD432" s="17"/>
      <c r="AE432" s="18" t="s">
        <v>1334</v>
      </c>
      <c r="AF432" s="19" t="s">
        <v>1571</v>
      </c>
      <c r="AG432" s="19" t="s">
        <v>3467</v>
      </c>
      <c r="AH432" s="18" t="s">
        <v>1334</v>
      </c>
      <c r="AI432" s="19" t="s">
        <v>1571</v>
      </c>
      <c r="AJ432" s="15"/>
      <c r="AK432" s="15"/>
      <c r="AL432" s="16">
        <f t="shared" si="13"/>
        <v>350000</v>
      </c>
      <c r="AM432" s="15" t="s">
        <v>1327</v>
      </c>
      <c r="AN432" s="15" t="s">
        <v>1328</v>
      </c>
      <c r="AO432" s="18"/>
      <c r="AP432" s="18"/>
      <c r="AQ432" s="18"/>
      <c r="AR432" s="18"/>
      <c r="AS432" s="18"/>
      <c r="AT432" s="18"/>
    </row>
    <row r="433" spans="1:46" s="23" customFormat="1" ht="72" x14ac:dyDescent="0.2">
      <c r="A433" s="19" t="s">
        <v>45</v>
      </c>
      <c r="B433" s="19" t="s">
        <v>277</v>
      </c>
      <c r="C433" s="19" t="s">
        <v>276</v>
      </c>
      <c r="D433" s="19" t="s">
        <v>33</v>
      </c>
      <c r="E433" s="19" t="s">
        <v>310</v>
      </c>
      <c r="F433" s="28" t="s">
        <v>2003</v>
      </c>
      <c r="G433" s="19" t="s">
        <v>737</v>
      </c>
      <c r="H433" s="18" t="s">
        <v>270</v>
      </c>
      <c r="I433" s="18" t="s">
        <v>274</v>
      </c>
      <c r="J433" s="17">
        <v>35000</v>
      </c>
      <c r="K433" s="35" t="s">
        <v>137</v>
      </c>
      <c r="L433" s="18"/>
      <c r="M433" s="32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6"/>
      <c r="AC433" s="36"/>
      <c r="AD433" s="17"/>
      <c r="AE433" s="18" t="s">
        <v>1334</v>
      </c>
      <c r="AF433" s="19" t="s">
        <v>1571</v>
      </c>
      <c r="AG433" s="19" t="s">
        <v>3467</v>
      </c>
      <c r="AH433" s="18" t="s">
        <v>1334</v>
      </c>
      <c r="AI433" s="19" t="s">
        <v>1571</v>
      </c>
      <c r="AJ433" s="15"/>
      <c r="AK433" s="15"/>
      <c r="AL433" s="16">
        <f t="shared" si="13"/>
        <v>35000</v>
      </c>
      <c r="AM433" s="15" t="s">
        <v>1327</v>
      </c>
      <c r="AN433" s="15" t="s">
        <v>1328</v>
      </c>
      <c r="AO433" s="18"/>
      <c r="AP433" s="18"/>
      <c r="AQ433" s="18"/>
      <c r="AR433" s="18"/>
      <c r="AS433" s="18"/>
      <c r="AT433" s="18"/>
    </row>
    <row r="434" spans="1:46" s="23" customFormat="1" ht="72" x14ac:dyDescent="0.2">
      <c r="A434" s="19" t="s">
        <v>45</v>
      </c>
      <c r="B434" s="19" t="s">
        <v>277</v>
      </c>
      <c r="C434" s="19" t="s">
        <v>276</v>
      </c>
      <c r="D434" s="19" t="s">
        <v>33</v>
      </c>
      <c r="E434" s="19" t="s">
        <v>310</v>
      </c>
      <c r="F434" s="28" t="s">
        <v>2004</v>
      </c>
      <c r="G434" s="19" t="s">
        <v>738</v>
      </c>
      <c r="H434" s="18" t="s">
        <v>270</v>
      </c>
      <c r="I434" s="18" t="s">
        <v>274</v>
      </c>
      <c r="J434" s="17">
        <v>35000</v>
      </c>
      <c r="K434" s="35" t="s">
        <v>137</v>
      </c>
      <c r="L434" s="18"/>
      <c r="M434" s="32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6"/>
      <c r="AC434" s="36"/>
      <c r="AD434" s="17"/>
      <c r="AE434" s="18" t="s">
        <v>1334</v>
      </c>
      <c r="AF434" s="19" t="s">
        <v>1571</v>
      </c>
      <c r="AG434" s="19" t="s">
        <v>3467</v>
      </c>
      <c r="AH434" s="18" t="s">
        <v>1334</v>
      </c>
      <c r="AI434" s="19" t="s">
        <v>1571</v>
      </c>
      <c r="AJ434" s="15"/>
      <c r="AK434" s="15"/>
      <c r="AL434" s="16">
        <f t="shared" si="13"/>
        <v>35000</v>
      </c>
      <c r="AM434" s="15" t="s">
        <v>1327</v>
      </c>
      <c r="AN434" s="15" t="s">
        <v>1328</v>
      </c>
      <c r="AO434" s="18"/>
      <c r="AP434" s="18"/>
      <c r="AQ434" s="18"/>
      <c r="AR434" s="18"/>
      <c r="AS434" s="18"/>
      <c r="AT434" s="18"/>
    </row>
    <row r="435" spans="1:46" s="23" customFormat="1" ht="72" x14ac:dyDescent="0.2">
      <c r="A435" s="19" t="s">
        <v>45</v>
      </c>
      <c r="B435" s="19" t="s">
        <v>277</v>
      </c>
      <c r="C435" s="19" t="s">
        <v>276</v>
      </c>
      <c r="D435" s="19" t="s">
        <v>33</v>
      </c>
      <c r="E435" s="19" t="s">
        <v>310</v>
      </c>
      <c r="F435" s="28" t="s">
        <v>2005</v>
      </c>
      <c r="G435" s="19" t="s">
        <v>739</v>
      </c>
      <c r="H435" s="18" t="s">
        <v>270</v>
      </c>
      <c r="I435" s="18" t="s">
        <v>274</v>
      </c>
      <c r="J435" s="17">
        <v>35000</v>
      </c>
      <c r="K435" s="35" t="s">
        <v>137</v>
      </c>
      <c r="L435" s="18"/>
      <c r="M435" s="32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6"/>
      <c r="AC435" s="36"/>
      <c r="AD435" s="17"/>
      <c r="AE435" s="18" t="s">
        <v>1334</v>
      </c>
      <c r="AF435" s="19" t="s">
        <v>1571</v>
      </c>
      <c r="AG435" s="19" t="s">
        <v>3467</v>
      </c>
      <c r="AH435" s="18" t="s">
        <v>1334</v>
      </c>
      <c r="AI435" s="19" t="s">
        <v>1571</v>
      </c>
      <c r="AJ435" s="15"/>
      <c r="AK435" s="15"/>
      <c r="AL435" s="16">
        <f t="shared" si="13"/>
        <v>35000</v>
      </c>
      <c r="AM435" s="15" t="s">
        <v>1327</v>
      </c>
      <c r="AN435" s="15" t="s">
        <v>1328</v>
      </c>
      <c r="AO435" s="18"/>
      <c r="AP435" s="18"/>
      <c r="AQ435" s="18"/>
      <c r="AR435" s="18"/>
      <c r="AS435" s="18"/>
      <c r="AT435" s="18"/>
    </row>
    <row r="436" spans="1:46" s="23" customFormat="1" ht="72" x14ac:dyDescent="0.2">
      <c r="A436" s="19" t="s">
        <v>45</v>
      </c>
      <c r="B436" s="19" t="s">
        <v>277</v>
      </c>
      <c r="C436" s="19" t="s">
        <v>276</v>
      </c>
      <c r="D436" s="19" t="s">
        <v>33</v>
      </c>
      <c r="E436" s="19" t="s">
        <v>310</v>
      </c>
      <c r="F436" s="28" t="s">
        <v>2006</v>
      </c>
      <c r="G436" s="19" t="s">
        <v>740</v>
      </c>
      <c r="H436" s="18" t="s">
        <v>270</v>
      </c>
      <c r="I436" s="18" t="s">
        <v>274</v>
      </c>
      <c r="J436" s="17">
        <v>35000</v>
      </c>
      <c r="K436" s="35" t="s">
        <v>137</v>
      </c>
      <c r="L436" s="18"/>
      <c r="M436" s="32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6"/>
      <c r="AC436" s="36"/>
      <c r="AD436" s="17"/>
      <c r="AE436" s="18" t="s">
        <v>1334</v>
      </c>
      <c r="AF436" s="19" t="s">
        <v>1571</v>
      </c>
      <c r="AG436" s="19" t="s">
        <v>3467</v>
      </c>
      <c r="AH436" s="18" t="s">
        <v>1334</v>
      </c>
      <c r="AI436" s="19" t="s">
        <v>1571</v>
      </c>
      <c r="AJ436" s="15"/>
      <c r="AK436" s="15"/>
      <c r="AL436" s="16">
        <f t="shared" si="13"/>
        <v>35000</v>
      </c>
      <c r="AM436" s="15" t="s">
        <v>1327</v>
      </c>
      <c r="AN436" s="15" t="s">
        <v>1328</v>
      </c>
      <c r="AO436" s="18"/>
      <c r="AP436" s="18"/>
      <c r="AQ436" s="18"/>
      <c r="AR436" s="18"/>
      <c r="AS436" s="18"/>
      <c r="AT436" s="18"/>
    </row>
    <row r="437" spans="1:46" s="23" customFormat="1" ht="72" x14ac:dyDescent="0.2">
      <c r="A437" s="19" t="s">
        <v>45</v>
      </c>
      <c r="B437" s="19" t="s">
        <v>277</v>
      </c>
      <c r="C437" s="19" t="s">
        <v>276</v>
      </c>
      <c r="D437" s="19" t="s">
        <v>33</v>
      </c>
      <c r="E437" s="19" t="s">
        <v>310</v>
      </c>
      <c r="F437" s="28" t="s">
        <v>2007</v>
      </c>
      <c r="G437" s="19" t="s">
        <v>741</v>
      </c>
      <c r="H437" s="18" t="s">
        <v>270</v>
      </c>
      <c r="I437" s="18" t="s">
        <v>274</v>
      </c>
      <c r="J437" s="17">
        <v>30000</v>
      </c>
      <c r="K437" s="35" t="s">
        <v>137</v>
      </c>
      <c r="L437" s="18"/>
      <c r="M437" s="32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6"/>
      <c r="AC437" s="36"/>
      <c r="AD437" s="17"/>
      <c r="AE437" s="18" t="s">
        <v>1334</v>
      </c>
      <c r="AF437" s="19" t="s">
        <v>1571</v>
      </c>
      <c r="AG437" s="19" t="s">
        <v>3467</v>
      </c>
      <c r="AH437" s="18" t="s">
        <v>1334</v>
      </c>
      <c r="AI437" s="19" t="s">
        <v>1571</v>
      </c>
      <c r="AJ437" s="15"/>
      <c r="AK437" s="15"/>
      <c r="AL437" s="16">
        <f t="shared" si="13"/>
        <v>30000</v>
      </c>
      <c r="AM437" s="15" t="s">
        <v>1327</v>
      </c>
      <c r="AN437" s="15" t="s">
        <v>1328</v>
      </c>
      <c r="AO437" s="18"/>
      <c r="AP437" s="18"/>
      <c r="AQ437" s="18"/>
      <c r="AR437" s="18"/>
      <c r="AS437" s="18"/>
      <c r="AT437" s="18"/>
    </row>
    <row r="438" spans="1:46" s="23" customFormat="1" ht="72" x14ac:dyDescent="0.2">
      <c r="A438" s="19" t="s">
        <v>45</v>
      </c>
      <c r="B438" s="19" t="s">
        <v>277</v>
      </c>
      <c r="C438" s="19" t="s">
        <v>276</v>
      </c>
      <c r="D438" s="19" t="s">
        <v>33</v>
      </c>
      <c r="E438" s="19" t="s">
        <v>310</v>
      </c>
      <c r="F438" s="28" t="s">
        <v>2008</v>
      </c>
      <c r="G438" s="19" t="s">
        <v>742</v>
      </c>
      <c r="H438" s="18" t="s">
        <v>270</v>
      </c>
      <c r="I438" s="18" t="s">
        <v>274</v>
      </c>
      <c r="J438" s="17">
        <v>70000</v>
      </c>
      <c r="K438" s="35" t="s">
        <v>137</v>
      </c>
      <c r="L438" s="18"/>
      <c r="M438" s="32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6"/>
      <c r="AC438" s="36"/>
      <c r="AD438" s="17"/>
      <c r="AE438" s="18" t="s">
        <v>1334</v>
      </c>
      <c r="AF438" s="19" t="s">
        <v>1571</v>
      </c>
      <c r="AG438" s="19" t="s">
        <v>3467</v>
      </c>
      <c r="AH438" s="18" t="s">
        <v>1334</v>
      </c>
      <c r="AI438" s="19" t="s">
        <v>1571</v>
      </c>
      <c r="AJ438" s="15"/>
      <c r="AK438" s="15"/>
      <c r="AL438" s="16">
        <f t="shared" si="13"/>
        <v>70000</v>
      </c>
      <c r="AM438" s="15" t="s">
        <v>1327</v>
      </c>
      <c r="AN438" s="15" t="s">
        <v>1328</v>
      </c>
      <c r="AO438" s="18"/>
      <c r="AP438" s="18"/>
      <c r="AQ438" s="18"/>
      <c r="AR438" s="18"/>
      <c r="AS438" s="18"/>
      <c r="AT438" s="18"/>
    </row>
    <row r="439" spans="1:46" s="23" customFormat="1" ht="72" x14ac:dyDescent="0.2">
      <c r="A439" s="19" t="s">
        <v>45</v>
      </c>
      <c r="B439" s="19" t="s">
        <v>277</v>
      </c>
      <c r="C439" s="19" t="s">
        <v>276</v>
      </c>
      <c r="D439" s="19" t="s">
        <v>33</v>
      </c>
      <c r="E439" s="19" t="s">
        <v>310</v>
      </c>
      <c r="F439" s="28" t="s">
        <v>2009</v>
      </c>
      <c r="G439" s="19" t="s">
        <v>743</v>
      </c>
      <c r="H439" s="18" t="s">
        <v>270</v>
      </c>
      <c r="I439" s="18" t="s">
        <v>553</v>
      </c>
      <c r="J439" s="17">
        <v>5000</v>
      </c>
      <c r="K439" s="35" t="s">
        <v>137</v>
      </c>
      <c r="L439" s="18"/>
      <c r="M439" s="32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6"/>
      <c r="AC439" s="36"/>
      <c r="AD439" s="17"/>
      <c r="AE439" s="18" t="s">
        <v>1334</v>
      </c>
      <c r="AF439" s="19" t="s">
        <v>1571</v>
      </c>
      <c r="AG439" s="19" t="s">
        <v>3467</v>
      </c>
      <c r="AH439" s="18" t="s">
        <v>1334</v>
      </c>
      <c r="AI439" s="19" t="s">
        <v>1571</v>
      </c>
      <c r="AJ439" s="15"/>
      <c r="AK439" s="15"/>
      <c r="AL439" s="16">
        <f t="shared" si="13"/>
        <v>5000</v>
      </c>
      <c r="AM439" s="15" t="s">
        <v>1327</v>
      </c>
      <c r="AN439" s="15" t="s">
        <v>1328</v>
      </c>
      <c r="AO439" s="18"/>
      <c r="AP439" s="18"/>
      <c r="AQ439" s="18"/>
      <c r="AR439" s="18"/>
      <c r="AS439" s="18"/>
      <c r="AT439" s="18"/>
    </row>
    <row r="440" spans="1:46" s="23" customFormat="1" ht="72" x14ac:dyDescent="0.2">
      <c r="A440" s="19" t="s">
        <v>45</v>
      </c>
      <c r="B440" s="19" t="s">
        <v>277</v>
      </c>
      <c r="C440" s="19" t="s">
        <v>276</v>
      </c>
      <c r="D440" s="19" t="s">
        <v>33</v>
      </c>
      <c r="E440" s="19" t="s">
        <v>310</v>
      </c>
      <c r="F440" s="28" t="s">
        <v>2010</v>
      </c>
      <c r="G440" s="19" t="s">
        <v>744</v>
      </c>
      <c r="H440" s="18" t="s">
        <v>270</v>
      </c>
      <c r="I440" s="18" t="s">
        <v>268</v>
      </c>
      <c r="J440" s="17">
        <v>80000</v>
      </c>
      <c r="K440" s="35" t="s">
        <v>137</v>
      </c>
      <c r="L440" s="18"/>
      <c r="M440" s="32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6"/>
      <c r="AC440" s="36"/>
      <c r="AD440" s="17"/>
      <c r="AE440" s="18" t="s">
        <v>1334</v>
      </c>
      <c r="AF440" s="19" t="s">
        <v>1571</v>
      </c>
      <c r="AG440" s="19" t="s">
        <v>3467</v>
      </c>
      <c r="AH440" s="18" t="s">
        <v>1334</v>
      </c>
      <c r="AI440" s="19" t="s">
        <v>1571</v>
      </c>
      <c r="AJ440" s="15"/>
      <c r="AK440" s="15"/>
      <c r="AL440" s="16">
        <f t="shared" si="13"/>
        <v>80000</v>
      </c>
      <c r="AM440" s="15" t="s">
        <v>1327</v>
      </c>
      <c r="AN440" s="15" t="s">
        <v>1328</v>
      </c>
      <c r="AO440" s="18"/>
      <c r="AP440" s="18"/>
      <c r="AQ440" s="18"/>
      <c r="AR440" s="18"/>
      <c r="AS440" s="18"/>
      <c r="AT440" s="18"/>
    </row>
    <row r="441" spans="1:46" s="23" customFormat="1" ht="72" x14ac:dyDescent="0.2">
      <c r="A441" s="19" t="s">
        <v>45</v>
      </c>
      <c r="B441" s="19" t="s">
        <v>277</v>
      </c>
      <c r="C441" s="19" t="s">
        <v>276</v>
      </c>
      <c r="D441" s="19" t="s">
        <v>33</v>
      </c>
      <c r="E441" s="19" t="s">
        <v>310</v>
      </c>
      <c r="F441" s="28" t="s">
        <v>2011</v>
      </c>
      <c r="G441" s="19" t="s">
        <v>745</v>
      </c>
      <c r="H441" s="18" t="s">
        <v>270</v>
      </c>
      <c r="I441" s="18" t="s">
        <v>268</v>
      </c>
      <c r="J441" s="17">
        <v>80000</v>
      </c>
      <c r="K441" s="35" t="s">
        <v>137</v>
      </c>
      <c r="L441" s="18"/>
      <c r="M441" s="32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6"/>
      <c r="AC441" s="36"/>
      <c r="AD441" s="17"/>
      <c r="AE441" s="18" t="s">
        <v>1334</v>
      </c>
      <c r="AF441" s="19" t="s">
        <v>1571</v>
      </c>
      <c r="AG441" s="19" t="s">
        <v>3467</v>
      </c>
      <c r="AH441" s="18" t="s">
        <v>1334</v>
      </c>
      <c r="AI441" s="19" t="s">
        <v>1571</v>
      </c>
      <c r="AJ441" s="15"/>
      <c r="AK441" s="15"/>
      <c r="AL441" s="16">
        <f t="shared" si="13"/>
        <v>80000</v>
      </c>
      <c r="AM441" s="15" t="s">
        <v>1327</v>
      </c>
      <c r="AN441" s="15" t="s">
        <v>1328</v>
      </c>
      <c r="AO441" s="18"/>
      <c r="AP441" s="18"/>
      <c r="AQ441" s="18"/>
      <c r="AR441" s="18"/>
      <c r="AS441" s="18"/>
      <c r="AT441" s="18"/>
    </row>
    <row r="442" spans="1:46" s="23" customFormat="1" ht="72" x14ac:dyDescent="0.2">
      <c r="A442" s="19" t="s">
        <v>45</v>
      </c>
      <c r="B442" s="19" t="s">
        <v>277</v>
      </c>
      <c r="C442" s="19" t="s">
        <v>276</v>
      </c>
      <c r="D442" s="19" t="s">
        <v>33</v>
      </c>
      <c r="E442" s="19" t="s">
        <v>310</v>
      </c>
      <c r="F442" s="28" t="s">
        <v>2012</v>
      </c>
      <c r="G442" s="19" t="s">
        <v>746</v>
      </c>
      <c r="H442" s="18" t="s">
        <v>270</v>
      </c>
      <c r="I442" s="18" t="s">
        <v>268</v>
      </c>
      <c r="J442" s="17">
        <v>80000</v>
      </c>
      <c r="K442" s="35" t="s">
        <v>137</v>
      </c>
      <c r="L442" s="18"/>
      <c r="M442" s="32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6"/>
      <c r="AC442" s="36"/>
      <c r="AD442" s="17"/>
      <c r="AE442" s="18" t="s">
        <v>1334</v>
      </c>
      <c r="AF442" s="19" t="s">
        <v>1571</v>
      </c>
      <c r="AG442" s="19" t="s">
        <v>3467</v>
      </c>
      <c r="AH442" s="18" t="s">
        <v>1334</v>
      </c>
      <c r="AI442" s="19" t="s">
        <v>1571</v>
      </c>
      <c r="AJ442" s="15"/>
      <c r="AK442" s="15"/>
      <c r="AL442" s="16">
        <f t="shared" si="13"/>
        <v>80000</v>
      </c>
      <c r="AM442" s="15" t="s">
        <v>1327</v>
      </c>
      <c r="AN442" s="15" t="s">
        <v>1328</v>
      </c>
      <c r="AO442" s="18"/>
      <c r="AP442" s="18"/>
      <c r="AQ442" s="18"/>
      <c r="AR442" s="18"/>
      <c r="AS442" s="18"/>
      <c r="AT442" s="18"/>
    </row>
    <row r="443" spans="1:46" s="23" customFormat="1" ht="72" x14ac:dyDescent="0.2">
      <c r="A443" s="19" t="s">
        <v>45</v>
      </c>
      <c r="B443" s="19" t="s">
        <v>277</v>
      </c>
      <c r="C443" s="19" t="s">
        <v>276</v>
      </c>
      <c r="D443" s="19" t="s">
        <v>33</v>
      </c>
      <c r="E443" s="19" t="s">
        <v>310</v>
      </c>
      <c r="F443" s="28" t="s">
        <v>2013</v>
      </c>
      <c r="G443" s="19" t="s">
        <v>747</v>
      </c>
      <c r="H443" s="18" t="s">
        <v>270</v>
      </c>
      <c r="I443" s="18" t="s">
        <v>268</v>
      </c>
      <c r="J443" s="17">
        <v>80000</v>
      </c>
      <c r="K443" s="35" t="s">
        <v>137</v>
      </c>
      <c r="L443" s="18"/>
      <c r="M443" s="32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6"/>
      <c r="AC443" s="36"/>
      <c r="AD443" s="17"/>
      <c r="AE443" s="18" t="s">
        <v>1334</v>
      </c>
      <c r="AF443" s="19" t="s">
        <v>1571</v>
      </c>
      <c r="AG443" s="19" t="s">
        <v>3467</v>
      </c>
      <c r="AH443" s="18" t="s">
        <v>1334</v>
      </c>
      <c r="AI443" s="19" t="s">
        <v>1571</v>
      </c>
      <c r="AJ443" s="15"/>
      <c r="AK443" s="15"/>
      <c r="AL443" s="16">
        <f t="shared" si="13"/>
        <v>80000</v>
      </c>
      <c r="AM443" s="15" t="s">
        <v>1327</v>
      </c>
      <c r="AN443" s="15" t="s">
        <v>1328</v>
      </c>
      <c r="AO443" s="18"/>
      <c r="AP443" s="18"/>
      <c r="AQ443" s="18"/>
      <c r="AR443" s="18"/>
      <c r="AS443" s="18"/>
      <c r="AT443" s="18"/>
    </row>
    <row r="444" spans="1:46" s="23" customFormat="1" ht="72" x14ac:dyDescent="0.2">
      <c r="A444" s="19" t="s">
        <v>45</v>
      </c>
      <c r="B444" s="19" t="s">
        <v>277</v>
      </c>
      <c r="C444" s="19" t="s">
        <v>276</v>
      </c>
      <c r="D444" s="19" t="s">
        <v>33</v>
      </c>
      <c r="E444" s="19" t="s">
        <v>310</v>
      </c>
      <c r="F444" s="28" t="s">
        <v>2014</v>
      </c>
      <c r="G444" s="19" t="s">
        <v>748</v>
      </c>
      <c r="H444" s="18" t="s">
        <v>270</v>
      </c>
      <c r="I444" s="18" t="s">
        <v>268</v>
      </c>
      <c r="J444" s="17">
        <v>80000</v>
      </c>
      <c r="K444" s="35" t="s">
        <v>137</v>
      </c>
      <c r="L444" s="18"/>
      <c r="M444" s="32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6"/>
      <c r="AC444" s="36"/>
      <c r="AD444" s="17"/>
      <c r="AE444" s="18" t="s">
        <v>1334</v>
      </c>
      <c r="AF444" s="19" t="s">
        <v>1571</v>
      </c>
      <c r="AG444" s="19" t="s">
        <v>3467</v>
      </c>
      <c r="AH444" s="18" t="s">
        <v>1334</v>
      </c>
      <c r="AI444" s="19" t="s">
        <v>1571</v>
      </c>
      <c r="AJ444" s="15"/>
      <c r="AK444" s="15"/>
      <c r="AL444" s="16">
        <f t="shared" si="13"/>
        <v>80000</v>
      </c>
      <c r="AM444" s="15" t="s">
        <v>1327</v>
      </c>
      <c r="AN444" s="15" t="s">
        <v>1328</v>
      </c>
      <c r="AO444" s="18"/>
      <c r="AP444" s="18"/>
      <c r="AQ444" s="18"/>
      <c r="AR444" s="18"/>
      <c r="AS444" s="18"/>
      <c r="AT444" s="18"/>
    </row>
    <row r="445" spans="1:46" s="23" customFormat="1" ht="72" x14ac:dyDescent="0.2">
      <c r="A445" s="19" t="s">
        <v>45</v>
      </c>
      <c r="B445" s="19" t="s">
        <v>277</v>
      </c>
      <c r="C445" s="19" t="s">
        <v>276</v>
      </c>
      <c r="D445" s="19" t="s">
        <v>33</v>
      </c>
      <c r="E445" s="19" t="s">
        <v>310</v>
      </c>
      <c r="F445" s="28" t="s">
        <v>2015</v>
      </c>
      <c r="G445" s="19" t="s">
        <v>749</v>
      </c>
      <c r="H445" s="18" t="s">
        <v>270</v>
      </c>
      <c r="I445" s="18" t="s">
        <v>268</v>
      </c>
      <c r="J445" s="17">
        <v>80000</v>
      </c>
      <c r="K445" s="35" t="s">
        <v>137</v>
      </c>
      <c r="L445" s="18"/>
      <c r="M445" s="32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6"/>
      <c r="AC445" s="36"/>
      <c r="AD445" s="17"/>
      <c r="AE445" s="18" t="s">
        <v>1334</v>
      </c>
      <c r="AF445" s="19" t="s">
        <v>1571</v>
      </c>
      <c r="AG445" s="19" t="s">
        <v>3467</v>
      </c>
      <c r="AH445" s="18" t="s">
        <v>1334</v>
      </c>
      <c r="AI445" s="19" t="s">
        <v>1571</v>
      </c>
      <c r="AJ445" s="15"/>
      <c r="AK445" s="15"/>
      <c r="AL445" s="16">
        <f t="shared" si="13"/>
        <v>80000</v>
      </c>
      <c r="AM445" s="15" t="s">
        <v>1327</v>
      </c>
      <c r="AN445" s="15" t="s">
        <v>1328</v>
      </c>
      <c r="AO445" s="18"/>
      <c r="AP445" s="18"/>
      <c r="AQ445" s="18"/>
      <c r="AR445" s="18"/>
      <c r="AS445" s="18"/>
      <c r="AT445" s="18"/>
    </row>
    <row r="446" spans="1:46" s="23" customFormat="1" ht="72" hidden="1" x14ac:dyDescent="0.2">
      <c r="A446" s="19" t="s">
        <v>45</v>
      </c>
      <c r="B446" s="19" t="s">
        <v>277</v>
      </c>
      <c r="C446" s="19" t="s">
        <v>17</v>
      </c>
      <c r="D446" s="19" t="s">
        <v>34</v>
      </c>
      <c r="E446" s="19" t="s">
        <v>454</v>
      </c>
      <c r="F446" s="28" t="s">
        <v>2016</v>
      </c>
      <c r="G446" s="19" t="s">
        <v>1141</v>
      </c>
      <c r="H446" s="18" t="s">
        <v>270</v>
      </c>
      <c r="I446" s="18" t="s">
        <v>1119</v>
      </c>
      <c r="J446" s="17">
        <v>3527000</v>
      </c>
      <c r="K446" s="35" t="s">
        <v>137</v>
      </c>
      <c r="L446" s="18"/>
      <c r="M446" s="32"/>
      <c r="N446" s="53">
        <v>43886</v>
      </c>
      <c r="O446" s="18"/>
      <c r="P446" s="36"/>
      <c r="Q446" s="19"/>
      <c r="R446" s="18"/>
      <c r="S446" s="18"/>
      <c r="T446" s="18"/>
      <c r="U446" s="18"/>
      <c r="V446" s="53"/>
      <c r="W446" s="17"/>
      <c r="X446" s="32">
        <v>4</v>
      </c>
      <c r="Y446" s="36"/>
      <c r="Z446" s="17"/>
      <c r="AA446" s="36"/>
      <c r="AB446" s="36"/>
      <c r="AC446" s="36"/>
      <c r="AD446" s="17"/>
      <c r="AE446" s="20" t="s">
        <v>1330</v>
      </c>
      <c r="AF446" s="19" t="s">
        <v>3470</v>
      </c>
      <c r="AG446" s="19" t="s">
        <v>3467</v>
      </c>
      <c r="AH446" s="18" t="s">
        <v>1334</v>
      </c>
      <c r="AI446" s="19" t="s">
        <v>1571</v>
      </c>
      <c r="AJ446" s="15"/>
      <c r="AK446" s="15"/>
      <c r="AL446" s="16">
        <f t="shared" si="13"/>
        <v>3527000</v>
      </c>
      <c r="AM446" s="15" t="s">
        <v>1327</v>
      </c>
      <c r="AN446" s="15" t="s">
        <v>1328</v>
      </c>
      <c r="AO446" s="18"/>
      <c r="AP446" s="18"/>
      <c r="AQ446" s="18"/>
      <c r="AR446" s="18"/>
      <c r="AS446" s="18"/>
      <c r="AT446" s="18"/>
    </row>
    <row r="447" spans="1:46" s="23" customFormat="1" ht="72" hidden="1" x14ac:dyDescent="0.2">
      <c r="A447" s="19" t="s">
        <v>45</v>
      </c>
      <c r="B447" s="19" t="s">
        <v>277</v>
      </c>
      <c r="C447" s="19" t="s">
        <v>17</v>
      </c>
      <c r="D447" s="19" t="s">
        <v>34</v>
      </c>
      <c r="E447" s="19" t="s">
        <v>454</v>
      </c>
      <c r="F447" s="28" t="s">
        <v>2017</v>
      </c>
      <c r="G447" s="19" t="s">
        <v>1142</v>
      </c>
      <c r="H447" s="18" t="s">
        <v>270</v>
      </c>
      <c r="I447" s="18" t="s">
        <v>1122</v>
      </c>
      <c r="J447" s="17">
        <v>1800000</v>
      </c>
      <c r="K447" s="35" t="s">
        <v>137</v>
      </c>
      <c r="L447" s="18"/>
      <c r="M447" s="32"/>
      <c r="N447" s="53">
        <v>43918</v>
      </c>
      <c r="O447" s="18"/>
      <c r="P447" s="36"/>
      <c r="Q447" s="19"/>
      <c r="R447" s="18"/>
      <c r="S447" s="18"/>
      <c r="T447" s="18"/>
      <c r="U447" s="18"/>
      <c r="V447" s="53"/>
      <c r="W447" s="17"/>
      <c r="X447" s="32">
        <v>4</v>
      </c>
      <c r="Y447" s="36"/>
      <c r="Z447" s="17"/>
      <c r="AA447" s="36"/>
      <c r="AB447" s="36"/>
      <c r="AC447" s="36"/>
      <c r="AD447" s="17"/>
      <c r="AE447" s="19" t="s">
        <v>2944</v>
      </c>
      <c r="AF447" s="19" t="s">
        <v>1571</v>
      </c>
      <c r="AG447" s="19" t="s">
        <v>3467</v>
      </c>
      <c r="AH447" s="19" t="s">
        <v>1335</v>
      </c>
      <c r="AI447" s="19" t="s">
        <v>1569</v>
      </c>
      <c r="AJ447" s="15"/>
      <c r="AK447" s="15"/>
      <c r="AL447" s="16">
        <f t="shared" si="13"/>
        <v>1800000</v>
      </c>
      <c r="AM447" s="15" t="s">
        <v>1327</v>
      </c>
      <c r="AN447" s="15" t="s">
        <v>1328</v>
      </c>
      <c r="AO447" s="18"/>
      <c r="AP447" s="18"/>
      <c r="AQ447" s="18"/>
      <c r="AR447" s="18"/>
      <c r="AS447" s="18"/>
      <c r="AT447" s="18"/>
    </row>
    <row r="448" spans="1:46" s="23" customFormat="1" ht="72" hidden="1" x14ac:dyDescent="0.2">
      <c r="A448" s="19" t="s">
        <v>46</v>
      </c>
      <c r="B448" s="19" t="s">
        <v>277</v>
      </c>
      <c r="C448" s="19" t="s">
        <v>276</v>
      </c>
      <c r="D448" s="19" t="s">
        <v>11</v>
      </c>
      <c r="E448" s="19" t="s">
        <v>454</v>
      </c>
      <c r="F448" s="28" t="s">
        <v>2018</v>
      </c>
      <c r="G448" s="19" t="s">
        <v>750</v>
      </c>
      <c r="H448" s="18" t="s">
        <v>303</v>
      </c>
      <c r="I448" s="18" t="s">
        <v>274</v>
      </c>
      <c r="J448" s="17">
        <v>80000</v>
      </c>
      <c r="K448" s="64" t="s">
        <v>2442</v>
      </c>
      <c r="L448" s="64"/>
      <c r="M448" s="35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/>
      <c r="AF448" s="19" t="s">
        <v>2457</v>
      </c>
      <c r="AG448" s="19" t="s">
        <v>2457</v>
      </c>
      <c r="AH448" s="20" t="s">
        <v>1336</v>
      </c>
      <c r="AI448" s="19" t="s">
        <v>1569</v>
      </c>
      <c r="AJ448" s="16"/>
      <c r="AK448" s="16">
        <v>69000</v>
      </c>
      <c r="AL448" s="16">
        <f t="shared" si="13"/>
        <v>11000</v>
      </c>
      <c r="AM448" s="71" t="s">
        <v>1289</v>
      </c>
      <c r="AN448" s="71" t="s">
        <v>1289</v>
      </c>
      <c r="AO448" s="71" t="s">
        <v>1289</v>
      </c>
      <c r="AP448" s="71" t="s">
        <v>1289</v>
      </c>
      <c r="AQ448" s="71" t="s">
        <v>1289</v>
      </c>
      <c r="AR448" s="71" t="s">
        <v>1289</v>
      </c>
      <c r="AS448" s="71" t="s">
        <v>1289</v>
      </c>
      <c r="AT448" s="19"/>
    </row>
    <row r="449" spans="1:46" s="23" customFormat="1" ht="72" hidden="1" x14ac:dyDescent="0.2">
      <c r="A449" s="19" t="s">
        <v>46</v>
      </c>
      <c r="B449" s="19" t="s">
        <v>277</v>
      </c>
      <c r="C449" s="19" t="s">
        <v>276</v>
      </c>
      <c r="D449" s="19" t="s">
        <v>11</v>
      </c>
      <c r="E449" s="19" t="s">
        <v>454</v>
      </c>
      <c r="F449" s="28" t="s">
        <v>2019</v>
      </c>
      <c r="G449" s="19" t="s">
        <v>751</v>
      </c>
      <c r="H449" s="18" t="s">
        <v>270</v>
      </c>
      <c r="I449" s="18" t="s">
        <v>300</v>
      </c>
      <c r="J449" s="17">
        <v>30200</v>
      </c>
      <c r="K449" s="64"/>
      <c r="L449" s="64"/>
      <c r="M449" s="35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/>
      <c r="AF449" s="19" t="s">
        <v>2457</v>
      </c>
      <c r="AG449" s="19" t="s">
        <v>2457</v>
      </c>
      <c r="AH449" s="20" t="s">
        <v>1336</v>
      </c>
      <c r="AI449" s="19" t="s">
        <v>1569</v>
      </c>
      <c r="AJ449" s="16"/>
      <c r="AK449" s="16">
        <v>30000</v>
      </c>
      <c r="AL449" s="16">
        <f t="shared" si="13"/>
        <v>200</v>
      </c>
      <c r="AM449" s="71" t="s">
        <v>1289</v>
      </c>
      <c r="AN449" s="71" t="s">
        <v>1289</v>
      </c>
      <c r="AO449" s="71" t="s">
        <v>1289</v>
      </c>
      <c r="AP449" s="71" t="s">
        <v>1289</v>
      </c>
      <c r="AQ449" s="71" t="s">
        <v>1289</v>
      </c>
      <c r="AR449" s="71" t="s">
        <v>1289</v>
      </c>
      <c r="AS449" s="71" t="s">
        <v>1289</v>
      </c>
      <c r="AT449" s="19"/>
    </row>
    <row r="450" spans="1:46" s="23" customFormat="1" ht="72" hidden="1" x14ac:dyDescent="0.2">
      <c r="A450" s="19" t="s">
        <v>46</v>
      </c>
      <c r="B450" s="19" t="s">
        <v>277</v>
      </c>
      <c r="C450" s="19" t="s">
        <v>276</v>
      </c>
      <c r="D450" s="19" t="s">
        <v>21</v>
      </c>
      <c r="E450" s="19" t="s">
        <v>454</v>
      </c>
      <c r="F450" s="28" t="s">
        <v>2020</v>
      </c>
      <c r="G450" s="19" t="s">
        <v>752</v>
      </c>
      <c r="H450" s="18" t="s">
        <v>269</v>
      </c>
      <c r="I450" s="18" t="s">
        <v>271</v>
      </c>
      <c r="J450" s="17">
        <v>50000</v>
      </c>
      <c r="K450" s="64"/>
      <c r="L450" s="64"/>
      <c r="M450" s="35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/>
      <c r="AF450" s="19" t="s">
        <v>2457</v>
      </c>
      <c r="AG450" s="19" t="s">
        <v>2457</v>
      </c>
      <c r="AH450" s="20" t="s">
        <v>1336</v>
      </c>
      <c r="AI450" s="19" t="s">
        <v>1569</v>
      </c>
      <c r="AJ450" s="16"/>
      <c r="AK450" s="16">
        <v>48860</v>
      </c>
      <c r="AL450" s="16">
        <f t="shared" si="13"/>
        <v>1140</v>
      </c>
      <c r="AM450" s="71" t="s">
        <v>1289</v>
      </c>
      <c r="AN450" s="71" t="s">
        <v>1289</v>
      </c>
      <c r="AO450" s="71" t="s">
        <v>1289</v>
      </c>
      <c r="AP450" s="71" t="s">
        <v>1289</v>
      </c>
      <c r="AQ450" s="71" t="s">
        <v>1289</v>
      </c>
      <c r="AR450" s="71" t="s">
        <v>1289</v>
      </c>
      <c r="AS450" s="71" t="s">
        <v>1289</v>
      </c>
      <c r="AT450" s="19"/>
    </row>
    <row r="451" spans="1:46" s="23" customFormat="1" ht="90" hidden="1" x14ac:dyDescent="0.2">
      <c r="A451" s="19" t="s">
        <v>46</v>
      </c>
      <c r="B451" s="19" t="s">
        <v>277</v>
      </c>
      <c r="C451" s="19" t="s">
        <v>276</v>
      </c>
      <c r="D451" s="19" t="s">
        <v>286</v>
      </c>
      <c r="E451" s="19" t="s">
        <v>454</v>
      </c>
      <c r="F451" s="28" t="s">
        <v>2021</v>
      </c>
      <c r="G451" s="19" t="s">
        <v>753</v>
      </c>
      <c r="H451" s="18" t="s">
        <v>317</v>
      </c>
      <c r="I451" s="18" t="s">
        <v>271</v>
      </c>
      <c r="J451" s="17">
        <v>132500</v>
      </c>
      <c r="K451" s="64"/>
      <c r="L451" s="64"/>
      <c r="M451" s="35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/>
      <c r="AF451" s="19" t="s">
        <v>2457</v>
      </c>
      <c r="AG451" s="19" t="s">
        <v>2457</v>
      </c>
      <c r="AH451" s="20" t="s">
        <v>1336</v>
      </c>
      <c r="AI451" s="19" t="s">
        <v>1569</v>
      </c>
      <c r="AJ451" s="16"/>
      <c r="AK451" s="16">
        <v>127950</v>
      </c>
      <c r="AL451" s="16">
        <f t="shared" ref="AL451:AL514" si="14">J451-AJ451-AK451</f>
        <v>4550</v>
      </c>
      <c r="AM451" s="71" t="s">
        <v>1289</v>
      </c>
      <c r="AN451" s="71" t="s">
        <v>1289</v>
      </c>
      <c r="AO451" s="71" t="s">
        <v>1289</v>
      </c>
      <c r="AP451" s="71" t="s">
        <v>1289</v>
      </c>
      <c r="AQ451" s="71" t="s">
        <v>1289</v>
      </c>
      <c r="AR451" s="71" t="s">
        <v>1289</v>
      </c>
      <c r="AS451" s="71" t="s">
        <v>1289</v>
      </c>
      <c r="AT451" s="19"/>
    </row>
    <row r="452" spans="1:46" s="23" customFormat="1" ht="72" hidden="1" x14ac:dyDescent="0.2">
      <c r="A452" s="19" t="s">
        <v>46</v>
      </c>
      <c r="B452" s="19" t="s">
        <v>277</v>
      </c>
      <c r="C452" s="19" t="s">
        <v>276</v>
      </c>
      <c r="D452" s="19" t="s">
        <v>18</v>
      </c>
      <c r="E452" s="19" t="s">
        <v>454</v>
      </c>
      <c r="F452" s="28" t="s">
        <v>2022</v>
      </c>
      <c r="G452" s="19" t="s">
        <v>754</v>
      </c>
      <c r="H452" s="18" t="s">
        <v>269</v>
      </c>
      <c r="I452" s="18" t="s">
        <v>275</v>
      </c>
      <c r="J452" s="17">
        <v>100000</v>
      </c>
      <c r="K452" s="35" t="s">
        <v>137</v>
      </c>
      <c r="L452" s="64"/>
      <c r="M452" s="64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1289</v>
      </c>
      <c r="AD452" s="18" t="s">
        <v>1289</v>
      </c>
      <c r="AE452" s="54" t="s">
        <v>2975</v>
      </c>
      <c r="AF452" s="20" t="s">
        <v>3472</v>
      </c>
      <c r="AG452" s="20" t="s">
        <v>2456</v>
      </c>
      <c r="AH452" s="20" t="s">
        <v>1337</v>
      </c>
      <c r="AI452" s="20" t="s">
        <v>1570</v>
      </c>
      <c r="AJ452" s="16">
        <v>60000</v>
      </c>
      <c r="AK452" s="16"/>
      <c r="AL452" s="16">
        <f t="shared" si="14"/>
        <v>40000</v>
      </c>
      <c r="AM452" s="71" t="s">
        <v>1289</v>
      </c>
      <c r="AN452" s="71" t="s">
        <v>1289</v>
      </c>
      <c r="AO452" s="71" t="s">
        <v>1289</v>
      </c>
      <c r="AP452" s="52" t="s">
        <v>3009</v>
      </c>
      <c r="AQ452" s="52" t="s">
        <v>3010</v>
      </c>
      <c r="AR452" s="119">
        <v>60000</v>
      </c>
      <c r="AS452" s="146">
        <f>+M452-AR452</f>
        <v>-60000</v>
      </c>
      <c r="AT452" s="52"/>
    </row>
    <row r="453" spans="1:46" s="23" customFormat="1" ht="72" hidden="1" x14ac:dyDescent="0.2">
      <c r="A453" s="19" t="s">
        <v>46</v>
      </c>
      <c r="B453" s="19" t="s">
        <v>277</v>
      </c>
      <c r="C453" s="19" t="s">
        <v>276</v>
      </c>
      <c r="D453" s="19" t="s">
        <v>18</v>
      </c>
      <c r="E453" s="19" t="s">
        <v>454</v>
      </c>
      <c r="F453" s="28" t="s">
        <v>2023</v>
      </c>
      <c r="G453" s="19" t="s">
        <v>755</v>
      </c>
      <c r="H453" s="18" t="s">
        <v>269</v>
      </c>
      <c r="I453" s="18" t="s">
        <v>268</v>
      </c>
      <c r="J453" s="17">
        <v>240000</v>
      </c>
      <c r="K453" s="35" t="s">
        <v>137</v>
      </c>
      <c r="L453" s="64"/>
      <c r="M453" s="64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1289</v>
      </c>
      <c r="AD453" s="18" t="s">
        <v>1289</v>
      </c>
      <c r="AE453" s="54" t="s">
        <v>2975</v>
      </c>
      <c r="AF453" s="20" t="s">
        <v>3472</v>
      </c>
      <c r="AG453" s="20" t="s">
        <v>2456</v>
      </c>
      <c r="AH453" s="20" t="s">
        <v>1337</v>
      </c>
      <c r="AI453" s="20" t="s">
        <v>1570</v>
      </c>
      <c r="AJ453" s="16">
        <v>140000</v>
      </c>
      <c r="AK453" s="16"/>
      <c r="AL453" s="16">
        <f t="shared" si="14"/>
        <v>100000</v>
      </c>
      <c r="AM453" s="71" t="s">
        <v>1289</v>
      </c>
      <c r="AN453" s="71" t="s">
        <v>1289</v>
      </c>
      <c r="AO453" s="71" t="s">
        <v>1289</v>
      </c>
      <c r="AP453" s="52" t="s">
        <v>3009</v>
      </c>
      <c r="AQ453" s="52" t="s">
        <v>3010</v>
      </c>
      <c r="AR453" s="119">
        <v>140000</v>
      </c>
      <c r="AS453" s="146">
        <f t="shared" ref="AS453:AS460" si="15">+M453-AR453</f>
        <v>-140000</v>
      </c>
      <c r="AT453" s="52"/>
    </row>
    <row r="454" spans="1:46" s="23" customFormat="1" ht="72" hidden="1" x14ac:dyDescent="0.2">
      <c r="A454" s="19" t="s">
        <v>46</v>
      </c>
      <c r="B454" s="19" t="s">
        <v>277</v>
      </c>
      <c r="C454" s="19" t="s">
        <v>276</v>
      </c>
      <c r="D454" s="19" t="s">
        <v>18</v>
      </c>
      <c r="E454" s="19" t="s">
        <v>454</v>
      </c>
      <c r="F454" s="28" t="s">
        <v>2024</v>
      </c>
      <c r="G454" s="19" t="s">
        <v>756</v>
      </c>
      <c r="H454" s="18" t="s">
        <v>269</v>
      </c>
      <c r="I454" s="18" t="s">
        <v>268</v>
      </c>
      <c r="J454" s="17">
        <v>180000</v>
      </c>
      <c r="K454" s="35" t="s">
        <v>137</v>
      </c>
      <c r="L454" s="64"/>
      <c r="M454" s="64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1289</v>
      </c>
      <c r="AD454" s="18" t="s">
        <v>1289</v>
      </c>
      <c r="AE454" s="54" t="s">
        <v>2975</v>
      </c>
      <c r="AF454" s="20" t="s">
        <v>3472</v>
      </c>
      <c r="AG454" s="20" t="s">
        <v>2456</v>
      </c>
      <c r="AH454" s="20" t="s">
        <v>1337</v>
      </c>
      <c r="AI454" s="20" t="s">
        <v>1570</v>
      </c>
      <c r="AJ454" s="16">
        <v>110000</v>
      </c>
      <c r="AK454" s="16"/>
      <c r="AL454" s="16">
        <f t="shared" si="14"/>
        <v>70000</v>
      </c>
      <c r="AM454" s="71" t="s">
        <v>1289</v>
      </c>
      <c r="AN454" s="71" t="s">
        <v>1289</v>
      </c>
      <c r="AO454" s="71" t="s">
        <v>1289</v>
      </c>
      <c r="AP454" s="52" t="s">
        <v>3009</v>
      </c>
      <c r="AQ454" s="52" t="s">
        <v>3010</v>
      </c>
      <c r="AR454" s="119">
        <v>110000</v>
      </c>
      <c r="AS454" s="146">
        <f t="shared" si="15"/>
        <v>-110000</v>
      </c>
      <c r="AT454" s="52"/>
    </row>
    <row r="455" spans="1:46" s="23" customFormat="1" ht="72" hidden="1" x14ac:dyDescent="0.2">
      <c r="A455" s="19" t="s">
        <v>46</v>
      </c>
      <c r="B455" s="19" t="s">
        <v>277</v>
      </c>
      <c r="C455" s="19" t="s">
        <v>276</v>
      </c>
      <c r="D455" s="19" t="s">
        <v>18</v>
      </c>
      <c r="E455" s="19" t="s">
        <v>454</v>
      </c>
      <c r="F455" s="28" t="s">
        <v>2025</v>
      </c>
      <c r="G455" s="19" t="s">
        <v>757</v>
      </c>
      <c r="H455" s="18" t="s">
        <v>269</v>
      </c>
      <c r="I455" s="18" t="s">
        <v>275</v>
      </c>
      <c r="J455" s="17">
        <v>120000</v>
      </c>
      <c r="K455" s="35" t="s">
        <v>137</v>
      </c>
      <c r="L455" s="64"/>
      <c r="M455" s="64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1289</v>
      </c>
      <c r="AD455" s="18" t="s">
        <v>1289</v>
      </c>
      <c r="AE455" s="54" t="s">
        <v>2975</v>
      </c>
      <c r="AF455" s="20" t="s">
        <v>3472</v>
      </c>
      <c r="AG455" s="20" t="s">
        <v>2456</v>
      </c>
      <c r="AH455" s="20" t="s">
        <v>1337</v>
      </c>
      <c r="AI455" s="20" t="s">
        <v>1570</v>
      </c>
      <c r="AJ455" s="16">
        <v>70000</v>
      </c>
      <c r="AK455" s="16"/>
      <c r="AL455" s="16">
        <f t="shared" si="14"/>
        <v>50000</v>
      </c>
      <c r="AM455" s="71" t="s">
        <v>1289</v>
      </c>
      <c r="AN455" s="71" t="s">
        <v>1289</v>
      </c>
      <c r="AO455" s="71" t="s">
        <v>1289</v>
      </c>
      <c r="AP455" s="52" t="s">
        <v>3009</v>
      </c>
      <c r="AQ455" s="52" t="s">
        <v>3010</v>
      </c>
      <c r="AR455" s="119">
        <v>70000</v>
      </c>
      <c r="AS455" s="146">
        <f t="shared" si="15"/>
        <v>-70000</v>
      </c>
      <c r="AT455" s="52"/>
    </row>
    <row r="456" spans="1:46" s="23" customFormat="1" ht="72" hidden="1" x14ac:dyDescent="0.2">
      <c r="A456" s="19" t="s">
        <v>46</v>
      </c>
      <c r="B456" s="19" t="s">
        <v>277</v>
      </c>
      <c r="C456" s="19" t="s">
        <v>276</v>
      </c>
      <c r="D456" s="19" t="s">
        <v>18</v>
      </c>
      <c r="E456" s="19" t="s">
        <v>454</v>
      </c>
      <c r="F456" s="28" t="s">
        <v>2026</v>
      </c>
      <c r="G456" s="19" t="s">
        <v>758</v>
      </c>
      <c r="H456" s="18" t="s">
        <v>269</v>
      </c>
      <c r="I456" s="18" t="s">
        <v>275</v>
      </c>
      <c r="J456" s="17">
        <v>100000</v>
      </c>
      <c r="K456" s="35" t="s">
        <v>137</v>
      </c>
      <c r="L456" s="64"/>
      <c r="M456" s="64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1289</v>
      </c>
      <c r="AD456" s="18" t="s">
        <v>1289</v>
      </c>
      <c r="AE456" s="54" t="s">
        <v>2975</v>
      </c>
      <c r="AF456" s="20" t="s">
        <v>3472</v>
      </c>
      <c r="AG456" s="20" t="s">
        <v>2456</v>
      </c>
      <c r="AH456" s="20" t="s">
        <v>1337</v>
      </c>
      <c r="AI456" s="20" t="s">
        <v>1570</v>
      </c>
      <c r="AJ456" s="16">
        <v>60000</v>
      </c>
      <c r="AK456" s="16"/>
      <c r="AL456" s="16">
        <f t="shared" si="14"/>
        <v>40000</v>
      </c>
      <c r="AM456" s="71" t="s">
        <v>1289</v>
      </c>
      <c r="AN456" s="71" t="s">
        <v>1289</v>
      </c>
      <c r="AO456" s="71" t="s">
        <v>1289</v>
      </c>
      <c r="AP456" s="52" t="s">
        <v>3009</v>
      </c>
      <c r="AQ456" s="52" t="s">
        <v>3010</v>
      </c>
      <c r="AR456" s="119">
        <v>60000</v>
      </c>
      <c r="AS456" s="146">
        <f t="shared" si="15"/>
        <v>-60000</v>
      </c>
      <c r="AT456" s="52"/>
    </row>
    <row r="457" spans="1:46" s="23" customFormat="1" ht="72" hidden="1" x14ac:dyDescent="0.2">
      <c r="A457" s="19" t="s">
        <v>46</v>
      </c>
      <c r="B457" s="19" t="s">
        <v>277</v>
      </c>
      <c r="C457" s="19" t="s">
        <v>276</v>
      </c>
      <c r="D457" s="19" t="s">
        <v>18</v>
      </c>
      <c r="E457" s="19" t="s">
        <v>454</v>
      </c>
      <c r="F457" s="28" t="s">
        <v>2027</v>
      </c>
      <c r="G457" s="19" t="s">
        <v>759</v>
      </c>
      <c r="H457" s="18" t="s">
        <v>269</v>
      </c>
      <c r="I457" s="18" t="s">
        <v>275</v>
      </c>
      <c r="J457" s="17">
        <v>300000</v>
      </c>
      <c r="K457" s="35" t="s">
        <v>137</v>
      </c>
      <c r="L457" s="64"/>
      <c r="M457" s="64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1289</v>
      </c>
      <c r="AD457" s="18" t="s">
        <v>1289</v>
      </c>
      <c r="AE457" s="54" t="s">
        <v>2975</v>
      </c>
      <c r="AF457" s="20" t="s">
        <v>3472</v>
      </c>
      <c r="AG457" s="20" t="s">
        <v>2456</v>
      </c>
      <c r="AH457" s="20" t="s">
        <v>1337</v>
      </c>
      <c r="AI457" s="20" t="s">
        <v>1570</v>
      </c>
      <c r="AJ457" s="16">
        <v>180000</v>
      </c>
      <c r="AK457" s="16"/>
      <c r="AL457" s="16">
        <f t="shared" si="14"/>
        <v>120000</v>
      </c>
      <c r="AM457" s="71" t="s">
        <v>1289</v>
      </c>
      <c r="AN457" s="71" t="s">
        <v>1289</v>
      </c>
      <c r="AO457" s="71" t="s">
        <v>1289</v>
      </c>
      <c r="AP457" s="52" t="s">
        <v>3009</v>
      </c>
      <c r="AQ457" s="52" t="s">
        <v>3010</v>
      </c>
      <c r="AR457" s="119">
        <v>180000</v>
      </c>
      <c r="AS457" s="146">
        <f t="shared" si="15"/>
        <v>-180000</v>
      </c>
      <c r="AT457" s="52"/>
    </row>
    <row r="458" spans="1:46" s="23" customFormat="1" ht="72" hidden="1" x14ac:dyDescent="0.2">
      <c r="A458" s="19" t="s">
        <v>46</v>
      </c>
      <c r="B458" s="19" t="s">
        <v>277</v>
      </c>
      <c r="C458" s="19" t="s">
        <v>276</v>
      </c>
      <c r="D458" s="19" t="s">
        <v>18</v>
      </c>
      <c r="E458" s="19" t="s">
        <v>454</v>
      </c>
      <c r="F458" s="28" t="s">
        <v>2028</v>
      </c>
      <c r="G458" s="19" t="s">
        <v>760</v>
      </c>
      <c r="H458" s="18" t="s">
        <v>269</v>
      </c>
      <c r="I458" s="18" t="s">
        <v>275</v>
      </c>
      <c r="J458" s="17">
        <v>300000</v>
      </c>
      <c r="K458" s="35" t="s">
        <v>137</v>
      </c>
      <c r="L458" s="64"/>
      <c r="M458" s="64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1289</v>
      </c>
      <c r="AD458" s="18" t="s">
        <v>1289</v>
      </c>
      <c r="AE458" s="54" t="s">
        <v>2975</v>
      </c>
      <c r="AF458" s="20" t="s">
        <v>3472</v>
      </c>
      <c r="AG458" s="20" t="s">
        <v>2456</v>
      </c>
      <c r="AH458" s="20" t="s">
        <v>1337</v>
      </c>
      <c r="AI458" s="20" t="s">
        <v>1570</v>
      </c>
      <c r="AJ458" s="16">
        <v>165000</v>
      </c>
      <c r="AK458" s="16"/>
      <c r="AL458" s="16">
        <f t="shared" si="14"/>
        <v>135000</v>
      </c>
      <c r="AM458" s="71" t="s">
        <v>1289</v>
      </c>
      <c r="AN458" s="71" t="s">
        <v>1289</v>
      </c>
      <c r="AO458" s="71" t="s">
        <v>1289</v>
      </c>
      <c r="AP458" s="52" t="s">
        <v>3009</v>
      </c>
      <c r="AQ458" s="52" t="s">
        <v>3010</v>
      </c>
      <c r="AR458" s="119">
        <v>165000</v>
      </c>
      <c r="AS458" s="146">
        <f t="shared" si="15"/>
        <v>-165000</v>
      </c>
      <c r="AT458" s="52"/>
    </row>
    <row r="459" spans="1:46" s="23" customFormat="1" ht="72" hidden="1" x14ac:dyDescent="0.2">
      <c r="A459" s="19" t="s">
        <v>46</v>
      </c>
      <c r="B459" s="19" t="s">
        <v>277</v>
      </c>
      <c r="C459" s="19" t="s">
        <v>276</v>
      </c>
      <c r="D459" s="19" t="s">
        <v>18</v>
      </c>
      <c r="E459" s="19" t="s">
        <v>454</v>
      </c>
      <c r="F459" s="28" t="s">
        <v>2029</v>
      </c>
      <c r="G459" s="19" t="s">
        <v>761</v>
      </c>
      <c r="H459" s="18" t="s">
        <v>270</v>
      </c>
      <c r="I459" s="18" t="s">
        <v>275</v>
      </c>
      <c r="J459" s="17">
        <v>150000</v>
      </c>
      <c r="K459" s="35" t="s">
        <v>137</v>
      </c>
      <c r="L459" s="64"/>
      <c r="M459" s="64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1289</v>
      </c>
      <c r="AD459" s="18" t="s">
        <v>1289</v>
      </c>
      <c r="AE459" s="54" t="s">
        <v>2975</v>
      </c>
      <c r="AF459" s="20" t="s">
        <v>3472</v>
      </c>
      <c r="AG459" s="20" t="s">
        <v>2456</v>
      </c>
      <c r="AH459" s="20" t="s">
        <v>1337</v>
      </c>
      <c r="AI459" s="20" t="s">
        <v>1570</v>
      </c>
      <c r="AJ459" s="16">
        <v>85000</v>
      </c>
      <c r="AK459" s="16"/>
      <c r="AL459" s="16">
        <f t="shared" si="14"/>
        <v>65000</v>
      </c>
      <c r="AM459" s="71" t="s">
        <v>1289</v>
      </c>
      <c r="AN459" s="71" t="s">
        <v>1289</v>
      </c>
      <c r="AO459" s="71" t="s">
        <v>1289</v>
      </c>
      <c r="AP459" s="52" t="s">
        <v>3009</v>
      </c>
      <c r="AQ459" s="52" t="s">
        <v>3010</v>
      </c>
      <c r="AR459" s="119">
        <v>85000</v>
      </c>
      <c r="AS459" s="146">
        <f t="shared" si="15"/>
        <v>-85000</v>
      </c>
      <c r="AT459" s="52"/>
    </row>
    <row r="460" spans="1:46" s="23" customFormat="1" ht="72" hidden="1" x14ac:dyDescent="0.2">
      <c r="A460" s="19" t="s">
        <v>46</v>
      </c>
      <c r="B460" s="19" t="s">
        <v>277</v>
      </c>
      <c r="C460" s="19" t="s">
        <v>276</v>
      </c>
      <c r="D460" s="19" t="s">
        <v>18</v>
      </c>
      <c r="E460" s="19" t="s">
        <v>454</v>
      </c>
      <c r="F460" s="28" t="s">
        <v>2030</v>
      </c>
      <c r="G460" s="19" t="s">
        <v>762</v>
      </c>
      <c r="H460" s="18" t="s">
        <v>270</v>
      </c>
      <c r="I460" s="18" t="s">
        <v>275</v>
      </c>
      <c r="J460" s="17">
        <v>300000</v>
      </c>
      <c r="K460" s="35" t="s">
        <v>137</v>
      </c>
      <c r="L460" s="64"/>
      <c r="M460" s="64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1289</v>
      </c>
      <c r="AD460" s="18" t="s">
        <v>1289</v>
      </c>
      <c r="AE460" s="54" t="s">
        <v>2975</v>
      </c>
      <c r="AF460" s="20" t="s">
        <v>3472</v>
      </c>
      <c r="AG460" s="20" t="s">
        <v>2456</v>
      </c>
      <c r="AH460" s="20" t="s">
        <v>1337</v>
      </c>
      <c r="AI460" s="20" t="s">
        <v>1570</v>
      </c>
      <c r="AJ460" s="16">
        <v>200000</v>
      </c>
      <c r="AK460" s="16"/>
      <c r="AL460" s="16">
        <f t="shared" si="14"/>
        <v>100000</v>
      </c>
      <c r="AM460" s="71" t="s">
        <v>1289</v>
      </c>
      <c r="AN460" s="71" t="s">
        <v>1289</v>
      </c>
      <c r="AO460" s="71" t="s">
        <v>1289</v>
      </c>
      <c r="AP460" s="52" t="s">
        <v>3009</v>
      </c>
      <c r="AQ460" s="52" t="s">
        <v>3010</v>
      </c>
      <c r="AR460" s="119">
        <v>200000</v>
      </c>
      <c r="AS460" s="146">
        <f t="shared" si="15"/>
        <v>-200000</v>
      </c>
      <c r="AT460" s="52"/>
    </row>
    <row r="461" spans="1:46" s="23" customFormat="1" ht="126" hidden="1" x14ac:dyDescent="0.2">
      <c r="A461" s="19" t="s">
        <v>46</v>
      </c>
      <c r="B461" s="19" t="s">
        <v>277</v>
      </c>
      <c r="C461" s="19" t="s">
        <v>276</v>
      </c>
      <c r="D461" s="19" t="s">
        <v>30</v>
      </c>
      <c r="E461" s="19" t="s">
        <v>454</v>
      </c>
      <c r="F461" s="28" t="s">
        <v>2031</v>
      </c>
      <c r="G461" s="19" t="s">
        <v>763</v>
      </c>
      <c r="H461" s="18" t="s">
        <v>270</v>
      </c>
      <c r="I461" s="18" t="s">
        <v>344</v>
      </c>
      <c r="J461" s="17">
        <v>24500</v>
      </c>
      <c r="K461" s="64"/>
      <c r="L461" s="64"/>
      <c r="M461" s="35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/>
      <c r="AF461" s="19" t="s">
        <v>2457</v>
      </c>
      <c r="AG461" s="19" t="s">
        <v>2457</v>
      </c>
      <c r="AH461" s="20" t="s">
        <v>1336</v>
      </c>
      <c r="AI461" s="19" t="s">
        <v>1569</v>
      </c>
      <c r="AJ461" s="16"/>
      <c r="AK461" s="16">
        <v>24500</v>
      </c>
      <c r="AL461" s="16">
        <f t="shared" si="14"/>
        <v>0</v>
      </c>
      <c r="AM461" s="71" t="s">
        <v>1289</v>
      </c>
      <c r="AN461" s="71" t="s">
        <v>1289</v>
      </c>
      <c r="AO461" s="71" t="s">
        <v>1289</v>
      </c>
      <c r="AP461" s="71" t="s">
        <v>1289</v>
      </c>
      <c r="AQ461" s="71" t="s">
        <v>1289</v>
      </c>
      <c r="AR461" s="71" t="s">
        <v>1289</v>
      </c>
      <c r="AS461" s="71" t="s">
        <v>1289</v>
      </c>
      <c r="AT461" s="52"/>
    </row>
    <row r="462" spans="1:46" s="23" customFormat="1" ht="72" hidden="1" x14ac:dyDescent="0.2">
      <c r="A462" s="19" t="s">
        <v>46</v>
      </c>
      <c r="B462" s="19" t="s">
        <v>277</v>
      </c>
      <c r="C462" s="19" t="s">
        <v>276</v>
      </c>
      <c r="D462" s="19" t="s">
        <v>30</v>
      </c>
      <c r="E462" s="19" t="s">
        <v>454</v>
      </c>
      <c r="F462" s="28" t="s">
        <v>2032</v>
      </c>
      <c r="G462" s="19" t="s">
        <v>764</v>
      </c>
      <c r="H462" s="18" t="s">
        <v>270</v>
      </c>
      <c r="I462" s="18" t="s">
        <v>344</v>
      </c>
      <c r="J462" s="17">
        <v>12800</v>
      </c>
      <c r="K462" s="64"/>
      <c r="L462" s="64"/>
      <c r="M462" s="35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/>
      <c r="AF462" s="19" t="s">
        <v>2457</v>
      </c>
      <c r="AG462" s="19" t="s">
        <v>2457</v>
      </c>
      <c r="AH462" s="20" t="s">
        <v>1336</v>
      </c>
      <c r="AI462" s="19" t="s">
        <v>1569</v>
      </c>
      <c r="AJ462" s="16"/>
      <c r="AK462" s="16">
        <v>12500</v>
      </c>
      <c r="AL462" s="16">
        <f t="shared" si="14"/>
        <v>300</v>
      </c>
      <c r="AM462" s="71" t="s">
        <v>1289</v>
      </c>
      <c r="AN462" s="71" t="s">
        <v>1289</v>
      </c>
      <c r="AO462" s="71" t="s">
        <v>1289</v>
      </c>
      <c r="AP462" s="71" t="s">
        <v>1289</v>
      </c>
      <c r="AQ462" s="71" t="s">
        <v>1289</v>
      </c>
      <c r="AR462" s="71" t="s">
        <v>1289</v>
      </c>
      <c r="AS462" s="71" t="s">
        <v>1289</v>
      </c>
      <c r="AT462" s="52"/>
    </row>
    <row r="463" spans="1:46" s="23" customFormat="1" ht="126" hidden="1" x14ac:dyDescent="0.2">
      <c r="A463" s="19" t="s">
        <v>46</v>
      </c>
      <c r="B463" s="19" t="s">
        <v>277</v>
      </c>
      <c r="C463" s="19" t="s">
        <v>276</v>
      </c>
      <c r="D463" s="19" t="s">
        <v>30</v>
      </c>
      <c r="E463" s="19" t="s">
        <v>454</v>
      </c>
      <c r="F463" s="28" t="s">
        <v>2033</v>
      </c>
      <c r="G463" s="19" t="s">
        <v>765</v>
      </c>
      <c r="H463" s="18" t="s">
        <v>270</v>
      </c>
      <c r="I463" s="18" t="s">
        <v>344</v>
      </c>
      <c r="J463" s="17">
        <v>24500</v>
      </c>
      <c r="K463" s="64"/>
      <c r="L463" s="64"/>
      <c r="M463" s="35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/>
      <c r="AF463" s="19" t="s">
        <v>2457</v>
      </c>
      <c r="AG463" s="19" t="s">
        <v>2457</v>
      </c>
      <c r="AH463" s="20" t="s">
        <v>1336</v>
      </c>
      <c r="AI463" s="19" t="s">
        <v>1569</v>
      </c>
      <c r="AJ463" s="16"/>
      <c r="AK463" s="17">
        <v>24500</v>
      </c>
      <c r="AL463" s="16">
        <f t="shared" si="14"/>
        <v>0</v>
      </c>
      <c r="AM463" s="71" t="s">
        <v>1289</v>
      </c>
      <c r="AN463" s="71" t="s">
        <v>1289</v>
      </c>
      <c r="AO463" s="71" t="s">
        <v>1289</v>
      </c>
      <c r="AP463" s="71" t="s">
        <v>1289</v>
      </c>
      <c r="AQ463" s="71" t="s">
        <v>1289</v>
      </c>
      <c r="AR463" s="71" t="s">
        <v>1289</v>
      </c>
      <c r="AS463" s="71" t="s">
        <v>1289</v>
      </c>
      <c r="AT463" s="52"/>
    </row>
    <row r="464" spans="1:46" s="23" customFormat="1" ht="72" hidden="1" x14ac:dyDescent="0.2">
      <c r="A464" s="19" t="s">
        <v>46</v>
      </c>
      <c r="B464" s="19" t="s">
        <v>277</v>
      </c>
      <c r="C464" s="19" t="s">
        <v>276</v>
      </c>
      <c r="D464" s="19" t="s">
        <v>30</v>
      </c>
      <c r="E464" s="19" t="s">
        <v>454</v>
      </c>
      <c r="F464" s="28" t="s">
        <v>2034</v>
      </c>
      <c r="G464" s="19" t="s">
        <v>766</v>
      </c>
      <c r="H464" s="18" t="s">
        <v>270</v>
      </c>
      <c r="I464" s="18" t="s">
        <v>344</v>
      </c>
      <c r="J464" s="17">
        <v>18500</v>
      </c>
      <c r="K464" s="64"/>
      <c r="L464" s="64"/>
      <c r="M464" s="35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/>
      <c r="AF464" s="19" t="s">
        <v>2457</v>
      </c>
      <c r="AG464" s="19" t="s">
        <v>2457</v>
      </c>
      <c r="AH464" s="20" t="s">
        <v>1336</v>
      </c>
      <c r="AI464" s="19" t="s">
        <v>1569</v>
      </c>
      <c r="AJ464" s="16"/>
      <c r="AK464" s="17">
        <v>18500</v>
      </c>
      <c r="AL464" s="16">
        <f t="shared" si="14"/>
        <v>0</v>
      </c>
      <c r="AM464" s="71" t="s">
        <v>1289</v>
      </c>
      <c r="AN464" s="71" t="s">
        <v>1289</v>
      </c>
      <c r="AO464" s="71" t="s">
        <v>1289</v>
      </c>
      <c r="AP464" s="71" t="s">
        <v>1289</v>
      </c>
      <c r="AQ464" s="71" t="s">
        <v>1289</v>
      </c>
      <c r="AR464" s="71" t="s">
        <v>1289</v>
      </c>
      <c r="AS464" s="71" t="s">
        <v>1289</v>
      </c>
      <c r="AT464" s="52"/>
    </row>
    <row r="465" spans="1:46" s="23" customFormat="1" ht="72" hidden="1" x14ac:dyDescent="0.2">
      <c r="A465" s="19" t="s">
        <v>46</v>
      </c>
      <c r="B465" s="19" t="s">
        <v>277</v>
      </c>
      <c r="C465" s="19" t="s">
        <v>276</v>
      </c>
      <c r="D465" s="19" t="s">
        <v>33</v>
      </c>
      <c r="E465" s="19" t="s">
        <v>454</v>
      </c>
      <c r="F465" s="28" t="s">
        <v>2035</v>
      </c>
      <c r="G465" s="19" t="s">
        <v>767</v>
      </c>
      <c r="H465" s="18" t="s">
        <v>270</v>
      </c>
      <c r="I465" s="18" t="s">
        <v>274</v>
      </c>
      <c r="J465" s="17">
        <v>35000</v>
      </c>
      <c r="K465" s="35" t="s">
        <v>137</v>
      </c>
      <c r="L465" s="64"/>
      <c r="M465" s="64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8" t="s">
        <v>1289</v>
      </c>
      <c r="AE465" s="54" t="s">
        <v>2986</v>
      </c>
      <c r="AF465" s="19" t="s">
        <v>3475</v>
      </c>
      <c r="AG465" s="20" t="s">
        <v>2456</v>
      </c>
      <c r="AH465" s="20" t="s">
        <v>1338</v>
      </c>
      <c r="AI465" s="20" t="s">
        <v>1570</v>
      </c>
      <c r="AJ465" s="16">
        <v>25705</v>
      </c>
      <c r="AK465" s="16"/>
      <c r="AL465" s="16">
        <f t="shared" si="14"/>
        <v>9295</v>
      </c>
      <c r="AM465" s="71" t="s">
        <v>1289</v>
      </c>
      <c r="AN465" s="71" t="s">
        <v>1289</v>
      </c>
      <c r="AO465" s="71" t="s">
        <v>1289</v>
      </c>
      <c r="AP465" s="71" t="s">
        <v>1289</v>
      </c>
      <c r="AQ465" s="52" t="s">
        <v>3011</v>
      </c>
      <c r="AR465" s="119">
        <v>25705</v>
      </c>
      <c r="AS465" s="119">
        <f t="shared" ref="AS465:AS476" si="16">+M465-AR465</f>
        <v>-25705</v>
      </c>
      <c r="AT465" s="52"/>
    </row>
    <row r="466" spans="1:46" s="23" customFormat="1" ht="72" hidden="1" x14ac:dyDescent="0.2">
      <c r="A466" s="19" t="s">
        <v>46</v>
      </c>
      <c r="B466" s="19" t="s">
        <v>277</v>
      </c>
      <c r="C466" s="19" t="s">
        <v>276</v>
      </c>
      <c r="D466" s="19" t="s">
        <v>33</v>
      </c>
      <c r="E466" s="19" t="s">
        <v>454</v>
      </c>
      <c r="F466" s="28" t="s">
        <v>2036</v>
      </c>
      <c r="G466" s="19" t="s">
        <v>768</v>
      </c>
      <c r="H466" s="18" t="s">
        <v>340</v>
      </c>
      <c r="I466" s="18" t="s">
        <v>274</v>
      </c>
      <c r="J466" s="17">
        <v>96000</v>
      </c>
      <c r="K466" s="35" t="s">
        <v>137</v>
      </c>
      <c r="L466" s="64"/>
      <c r="M466" s="64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8" t="s">
        <v>1289</v>
      </c>
      <c r="AE466" s="54" t="s">
        <v>2986</v>
      </c>
      <c r="AF466" s="19" t="s">
        <v>3475</v>
      </c>
      <c r="AG466" s="20" t="s">
        <v>2456</v>
      </c>
      <c r="AH466" s="20" t="s">
        <v>1338</v>
      </c>
      <c r="AI466" s="20" t="s">
        <v>1570</v>
      </c>
      <c r="AJ466" s="17">
        <v>96000</v>
      </c>
      <c r="AK466" s="16"/>
      <c r="AL466" s="16">
        <f t="shared" si="14"/>
        <v>0</v>
      </c>
      <c r="AM466" s="71" t="s">
        <v>1289</v>
      </c>
      <c r="AN466" s="71" t="s">
        <v>1289</v>
      </c>
      <c r="AO466" s="71" t="s">
        <v>1289</v>
      </c>
      <c r="AP466" s="71" t="s">
        <v>1289</v>
      </c>
      <c r="AQ466" s="52" t="s">
        <v>3011</v>
      </c>
      <c r="AR466" s="119">
        <v>96000</v>
      </c>
      <c r="AS466" s="147">
        <f t="shared" si="16"/>
        <v>-96000</v>
      </c>
      <c r="AT466" s="52"/>
    </row>
    <row r="467" spans="1:46" s="23" customFormat="1" ht="72" hidden="1" x14ac:dyDescent="0.2">
      <c r="A467" s="19" t="s">
        <v>46</v>
      </c>
      <c r="B467" s="19" t="s">
        <v>277</v>
      </c>
      <c r="C467" s="19" t="s">
        <v>276</v>
      </c>
      <c r="D467" s="19" t="s">
        <v>33</v>
      </c>
      <c r="E467" s="19" t="s">
        <v>454</v>
      </c>
      <c r="F467" s="28" t="s">
        <v>2037</v>
      </c>
      <c r="G467" s="19" t="s">
        <v>769</v>
      </c>
      <c r="H467" s="18" t="s">
        <v>340</v>
      </c>
      <c r="I467" s="18" t="s">
        <v>274</v>
      </c>
      <c r="J467" s="17">
        <v>151200</v>
      </c>
      <c r="K467" s="35" t="s">
        <v>137</v>
      </c>
      <c r="L467" s="64"/>
      <c r="M467" s="64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8" t="s">
        <v>1289</v>
      </c>
      <c r="AE467" s="54" t="s">
        <v>2986</v>
      </c>
      <c r="AF467" s="19" t="s">
        <v>3475</v>
      </c>
      <c r="AG467" s="20" t="s">
        <v>2456</v>
      </c>
      <c r="AH467" s="20" t="s">
        <v>1338</v>
      </c>
      <c r="AI467" s="20" t="s">
        <v>1570</v>
      </c>
      <c r="AJ467" s="17">
        <v>151200</v>
      </c>
      <c r="AK467" s="16"/>
      <c r="AL467" s="16">
        <f t="shared" si="14"/>
        <v>0</v>
      </c>
      <c r="AM467" s="71" t="s">
        <v>1289</v>
      </c>
      <c r="AN467" s="71" t="s">
        <v>1289</v>
      </c>
      <c r="AO467" s="71" t="s">
        <v>1289</v>
      </c>
      <c r="AP467" s="71" t="s">
        <v>1289</v>
      </c>
      <c r="AQ467" s="52" t="s">
        <v>3011</v>
      </c>
      <c r="AR467" s="119">
        <v>151200</v>
      </c>
      <c r="AS467" s="147">
        <f t="shared" si="16"/>
        <v>-151200</v>
      </c>
      <c r="AT467" s="52"/>
    </row>
    <row r="468" spans="1:46" s="23" customFormat="1" ht="72" hidden="1" x14ac:dyDescent="0.2">
      <c r="A468" s="19" t="s">
        <v>46</v>
      </c>
      <c r="B468" s="19" t="s">
        <v>277</v>
      </c>
      <c r="C468" s="19" t="s">
        <v>276</v>
      </c>
      <c r="D468" s="19" t="s">
        <v>33</v>
      </c>
      <c r="E468" s="19" t="s">
        <v>454</v>
      </c>
      <c r="F468" s="28" t="s">
        <v>2038</v>
      </c>
      <c r="G468" s="19" t="s">
        <v>770</v>
      </c>
      <c r="H468" s="18" t="s">
        <v>340</v>
      </c>
      <c r="I468" s="18" t="s">
        <v>274</v>
      </c>
      <c r="J468" s="17">
        <v>93000</v>
      </c>
      <c r="K468" s="35" t="s">
        <v>137</v>
      </c>
      <c r="L468" s="64"/>
      <c r="M468" s="64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8" t="s">
        <v>1289</v>
      </c>
      <c r="AE468" s="54" t="s">
        <v>2986</v>
      </c>
      <c r="AF468" s="19" t="s">
        <v>3475</v>
      </c>
      <c r="AG468" s="20" t="s">
        <v>2456</v>
      </c>
      <c r="AH468" s="20" t="s">
        <v>1338</v>
      </c>
      <c r="AI468" s="20" t="s">
        <v>1570</v>
      </c>
      <c r="AJ468" s="17">
        <v>93000</v>
      </c>
      <c r="AK468" s="16"/>
      <c r="AL468" s="16">
        <f t="shared" si="14"/>
        <v>0</v>
      </c>
      <c r="AM468" s="71" t="s">
        <v>1289</v>
      </c>
      <c r="AN468" s="71" t="s">
        <v>1289</v>
      </c>
      <c r="AO468" s="71" t="s">
        <v>1289</v>
      </c>
      <c r="AP468" s="71" t="s">
        <v>1289</v>
      </c>
      <c r="AQ468" s="52" t="s">
        <v>3011</v>
      </c>
      <c r="AR468" s="119">
        <v>93000</v>
      </c>
      <c r="AS468" s="147">
        <f t="shared" si="16"/>
        <v>-93000</v>
      </c>
      <c r="AT468" s="52"/>
    </row>
    <row r="469" spans="1:46" s="23" customFormat="1" ht="72" hidden="1" x14ac:dyDescent="0.2">
      <c r="A469" s="19" t="s">
        <v>46</v>
      </c>
      <c r="B469" s="19" t="s">
        <v>277</v>
      </c>
      <c r="C469" s="19" t="s">
        <v>276</v>
      </c>
      <c r="D469" s="19" t="s">
        <v>33</v>
      </c>
      <c r="E469" s="19" t="s">
        <v>454</v>
      </c>
      <c r="F469" s="28" t="s">
        <v>2039</v>
      </c>
      <c r="G469" s="19" t="s">
        <v>771</v>
      </c>
      <c r="H469" s="18" t="s">
        <v>387</v>
      </c>
      <c r="I469" s="18" t="s">
        <v>274</v>
      </c>
      <c r="J469" s="17">
        <v>120000</v>
      </c>
      <c r="K469" s="35" t="s">
        <v>137</v>
      </c>
      <c r="L469" s="64"/>
      <c r="M469" s="64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8" t="s">
        <v>1289</v>
      </c>
      <c r="AE469" s="54" t="s">
        <v>2986</v>
      </c>
      <c r="AF469" s="19" t="s">
        <v>3475</v>
      </c>
      <c r="AG469" s="20" t="s">
        <v>2456</v>
      </c>
      <c r="AH469" s="20" t="s">
        <v>1338</v>
      </c>
      <c r="AI469" s="20" t="s">
        <v>1570</v>
      </c>
      <c r="AJ469" s="17">
        <v>120000</v>
      </c>
      <c r="AK469" s="16"/>
      <c r="AL469" s="16">
        <f t="shared" si="14"/>
        <v>0</v>
      </c>
      <c r="AM469" s="71" t="s">
        <v>1289</v>
      </c>
      <c r="AN469" s="71" t="s">
        <v>1289</v>
      </c>
      <c r="AO469" s="71" t="s">
        <v>1289</v>
      </c>
      <c r="AP469" s="71" t="s">
        <v>1289</v>
      </c>
      <c r="AQ469" s="52" t="s">
        <v>3011</v>
      </c>
      <c r="AR469" s="119">
        <v>120000</v>
      </c>
      <c r="AS469" s="147">
        <f t="shared" si="16"/>
        <v>-120000</v>
      </c>
      <c r="AT469" s="52"/>
    </row>
    <row r="470" spans="1:46" s="23" customFormat="1" ht="72" hidden="1" x14ac:dyDescent="0.2">
      <c r="A470" s="19" t="s">
        <v>46</v>
      </c>
      <c r="B470" s="19" t="s">
        <v>277</v>
      </c>
      <c r="C470" s="19" t="s">
        <v>276</v>
      </c>
      <c r="D470" s="19" t="s">
        <v>33</v>
      </c>
      <c r="E470" s="19" t="s">
        <v>454</v>
      </c>
      <c r="F470" s="28" t="s">
        <v>2040</v>
      </c>
      <c r="G470" s="19" t="s">
        <v>772</v>
      </c>
      <c r="H470" s="18" t="s">
        <v>340</v>
      </c>
      <c r="I470" s="18" t="s">
        <v>274</v>
      </c>
      <c r="J470" s="17">
        <v>156000</v>
      </c>
      <c r="K470" s="35" t="s">
        <v>137</v>
      </c>
      <c r="L470" s="64"/>
      <c r="M470" s="64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8" t="s">
        <v>1289</v>
      </c>
      <c r="AE470" s="54" t="s">
        <v>2986</v>
      </c>
      <c r="AF470" s="19" t="s">
        <v>3475</v>
      </c>
      <c r="AG470" s="20" t="s">
        <v>2456</v>
      </c>
      <c r="AH470" s="20" t="s">
        <v>1338</v>
      </c>
      <c r="AI470" s="20" t="s">
        <v>1570</v>
      </c>
      <c r="AJ470" s="17">
        <v>156000</v>
      </c>
      <c r="AK470" s="16"/>
      <c r="AL470" s="16">
        <f t="shared" si="14"/>
        <v>0</v>
      </c>
      <c r="AM470" s="71" t="s">
        <v>1289</v>
      </c>
      <c r="AN470" s="71" t="s">
        <v>1289</v>
      </c>
      <c r="AO470" s="71" t="s">
        <v>1289</v>
      </c>
      <c r="AP470" s="71" t="s">
        <v>1289</v>
      </c>
      <c r="AQ470" s="52" t="s">
        <v>3011</v>
      </c>
      <c r="AR470" s="119">
        <v>156000</v>
      </c>
      <c r="AS470" s="147">
        <f t="shared" si="16"/>
        <v>-156000</v>
      </c>
      <c r="AT470" s="52"/>
    </row>
    <row r="471" spans="1:46" s="23" customFormat="1" ht="72" hidden="1" x14ac:dyDescent="0.2">
      <c r="A471" s="19" t="s">
        <v>46</v>
      </c>
      <c r="B471" s="19" t="s">
        <v>277</v>
      </c>
      <c r="C471" s="19" t="s">
        <v>276</v>
      </c>
      <c r="D471" s="19" t="s">
        <v>33</v>
      </c>
      <c r="E471" s="19" t="s">
        <v>454</v>
      </c>
      <c r="F471" s="28" t="s">
        <v>2041</v>
      </c>
      <c r="G471" s="19" t="s">
        <v>773</v>
      </c>
      <c r="H471" s="18" t="s">
        <v>340</v>
      </c>
      <c r="I471" s="18" t="s">
        <v>274</v>
      </c>
      <c r="J471" s="17">
        <v>72000</v>
      </c>
      <c r="K471" s="35" t="s">
        <v>137</v>
      </c>
      <c r="L471" s="64"/>
      <c r="M471" s="64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8" t="s">
        <v>1289</v>
      </c>
      <c r="AE471" s="54" t="s">
        <v>2986</v>
      </c>
      <c r="AF471" s="19" t="s">
        <v>3475</v>
      </c>
      <c r="AG471" s="20" t="s">
        <v>2456</v>
      </c>
      <c r="AH471" s="20" t="s">
        <v>1338</v>
      </c>
      <c r="AI471" s="20" t="s">
        <v>1570</v>
      </c>
      <c r="AJ471" s="17">
        <v>72000</v>
      </c>
      <c r="AK471" s="16"/>
      <c r="AL471" s="16">
        <f t="shared" si="14"/>
        <v>0</v>
      </c>
      <c r="AM471" s="71" t="s">
        <v>1289</v>
      </c>
      <c r="AN471" s="71" t="s">
        <v>1289</v>
      </c>
      <c r="AO471" s="71" t="s">
        <v>1289</v>
      </c>
      <c r="AP471" s="71" t="s">
        <v>1289</v>
      </c>
      <c r="AQ471" s="52" t="s">
        <v>3011</v>
      </c>
      <c r="AR471" s="119">
        <v>72000</v>
      </c>
      <c r="AS471" s="147">
        <f t="shared" si="16"/>
        <v>-72000</v>
      </c>
      <c r="AT471" s="52"/>
    </row>
    <row r="472" spans="1:46" s="23" customFormat="1" ht="72" hidden="1" x14ac:dyDescent="0.2">
      <c r="A472" s="19" t="s">
        <v>46</v>
      </c>
      <c r="B472" s="19" t="s">
        <v>277</v>
      </c>
      <c r="C472" s="19" t="s">
        <v>276</v>
      </c>
      <c r="D472" s="19" t="s">
        <v>33</v>
      </c>
      <c r="E472" s="19" t="s">
        <v>454</v>
      </c>
      <c r="F472" s="28" t="s">
        <v>2042</v>
      </c>
      <c r="G472" s="19" t="s">
        <v>774</v>
      </c>
      <c r="H472" s="18" t="s">
        <v>267</v>
      </c>
      <c r="I472" s="18" t="s">
        <v>274</v>
      </c>
      <c r="J472" s="17">
        <v>123000</v>
      </c>
      <c r="K472" s="35" t="s">
        <v>137</v>
      </c>
      <c r="L472" s="64"/>
      <c r="M472" s="64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8" t="s">
        <v>1289</v>
      </c>
      <c r="AE472" s="54" t="s">
        <v>2986</v>
      </c>
      <c r="AF472" s="19" t="s">
        <v>3475</v>
      </c>
      <c r="AG472" s="20" t="s">
        <v>2456</v>
      </c>
      <c r="AH472" s="20" t="s">
        <v>1338</v>
      </c>
      <c r="AI472" s="20" t="s">
        <v>1570</v>
      </c>
      <c r="AJ472" s="17">
        <v>123000</v>
      </c>
      <c r="AK472" s="16"/>
      <c r="AL472" s="16">
        <f t="shared" si="14"/>
        <v>0</v>
      </c>
      <c r="AM472" s="71" t="s">
        <v>1289</v>
      </c>
      <c r="AN472" s="71" t="s">
        <v>1289</v>
      </c>
      <c r="AO472" s="71" t="s">
        <v>1289</v>
      </c>
      <c r="AP472" s="71" t="s">
        <v>1289</v>
      </c>
      <c r="AQ472" s="52" t="s">
        <v>3011</v>
      </c>
      <c r="AR472" s="119">
        <v>123000</v>
      </c>
      <c r="AS472" s="147">
        <f t="shared" si="16"/>
        <v>-123000</v>
      </c>
      <c r="AT472" s="52"/>
    </row>
    <row r="473" spans="1:46" s="23" customFormat="1" ht="72" hidden="1" x14ac:dyDescent="0.2">
      <c r="A473" s="19" t="s">
        <v>46</v>
      </c>
      <c r="B473" s="19" t="s">
        <v>277</v>
      </c>
      <c r="C473" s="19" t="s">
        <v>276</v>
      </c>
      <c r="D473" s="19" t="s">
        <v>33</v>
      </c>
      <c r="E473" s="19" t="s">
        <v>454</v>
      </c>
      <c r="F473" s="28" t="s">
        <v>2043</v>
      </c>
      <c r="G473" s="19" t="s">
        <v>775</v>
      </c>
      <c r="H473" s="18" t="s">
        <v>340</v>
      </c>
      <c r="I473" s="18" t="s">
        <v>274</v>
      </c>
      <c r="J473" s="17">
        <v>108000</v>
      </c>
      <c r="K473" s="35" t="s">
        <v>137</v>
      </c>
      <c r="L473" s="64"/>
      <c r="M473" s="64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8" t="s">
        <v>1289</v>
      </c>
      <c r="AE473" s="54" t="s">
        <v>2986</v>
      </c>
      <c r="AF473" s="19" t="s">
        <v>3475</v>
      </c>
      <c r="AG473" s="20" t="s">
        <v>2456</v>
      </c>
      <c r="AH473" s="20" t="s">
        <v>1338</v>
      </c>
      <c r="AI473" s="20" t="s">
        <v>1570</v>
      </c>
      <c r="AJ473" s="17">
        <v>108000</v>
      </c>
      <c r="AK473" s="16"/>
      <c r="AL473" s="16">
        <f t="shared" si="14"/>
        <v>0</v>
      </c>
      <c r="AM473" s="71" t="s">
        <v>1289</v>
      </c>
      <c r="AN473" s="71" t="s">
        <v>1289</v>
      </c>
      <c r="AO473" s="71" t="s">
        <v>1289</v>
      </c>
      <c r="AP473" s="71" t="s">
        <v>1289</v>
      </c>
      <c r="AQ473" s="52" t="s">
        <v>3011</v>
      </c>
      <c r="AR473" s="119">
        <v>108000</v>
      </c>
      <c r="AS473" s="147">
        <f t="shared" si="16"/>
        <v>-108000</v>
      </c>
      <c r="AT473" s="52"/>
    </row>
    <row r="474" spans="1:46" s="23" customFormat="1" ht="72" hidden="1" x14ac:dyDescent="0.2">
      <c r="A474" s="19" t="s">
        <v>46</v>
      </c>
      <c r="B474" s="19" t="s">
        <v>277</v>
      </c>
      <c r="C474" s="19" t="s">
        <v>276</v>
      </c>
      <c r="D474" s="19" t="s">
        <v>33</v>
      </c>
      <c r="E474" s="19" t="s">
        <v>454</v>
      </c>
      <c r="F474" s="28" t="s">
        <v>2044</v>
      </c>
      <c r="G474" s="19" t="s">
        <v>776</v>
      </c>
      <c r="H474" s="18" t="s">
        <v>501</v>
      </c>
      <c r="I474" s="18" t="s">
        <v>274</v>
      </c>
      <c r="J474" s="17">
        <v>188000</v>
      </c>
      <c r="K474" s="35" t="s">
        <v>137</v>
      </c>
      <c r="L474" s="64"/>
      <c r="M474" s="64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8" t="s">
        <v>1289</v>
      </c>
      <c r="AE474" s="54" t="s">
        <v>2986</v>
      </c>
      <c r="AF474" s="19" t="s">
        <v>3475</v>
      </c>
      <c r="AG474" s="20" t="s">
        <v>2456</v>
      </c>
      <c r="AH474" s="20" t="s">
        <v>1338</v>
      </c>
      <c r="AI474" s="20" t="s">
        <v>1570</v>
      </c>
      <c r="AJ474" s="17">
        <v>188000</v>
      </c>
      <c r="AK474" s="16"/>
      <c r="AL474" s="16">
        <f t="shared" si="14"/>
        <v>0</v>
      </c>
      <c r="AM474" s="71" t="s">
        <v>1289</v>
      </c>
      <c r="AN474" s="71" t="s">
        <v>1289</v>
      </c>
      <c r="AO474" s="71" t="s">
        <v>1289</v>
      </c>
      <c r="AP474" s="71" t="s">
        <v>1289</v>
      </c>
      <c r="AQ474" s="52" t="s">
        <v>3011</v>
      </c>
      <c r="AR474" s="119">
        <v>188000</v>
      </c>
      <c r="AS474" s="147">
        <f t="shared" si="16"/>
        <v>-188000</v>
      </c>
      <c r="AT474" s="52"/>
    </row>
    <row r="475" spans="1:46" s="23" customFormat="1" ht="72" hidden="1" x14ac:dyDescent="0.2">
      <c r="A475" s="19" t="s">
        <v>46</v>
      </c>
      <c r="B475" s="19" t="s">
        <v>277</v>
      </c>
      <c r="C475" s="19" t="s">
        <v>276</v>
      </c>
      <c r="D475" s="19" t="s">
        <v>33</v>
      </c>
      <c r="E475" s="19" t="s">
        <v>454</v>
      </c>
      <c r="F475" s="28" t="s">
        <v>2045</v>
      </c>
      <c r="G475" s="19" t="s">
        <v>777</v>
      </c>
      <c r="H475" s="18" t="s">
        <v>340</v>
      </c>
      <c r="I475" s="18" t="s">
        <v>274</v>
      </c>
      <c r="J475" s="17">
        <v>96000</v>
      </c>
      <c r="K475" s="35" t="s">
        <v>137</v>
      </c>
      <c r="L475" s="64"/>
      <c r="M475" s="64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8" t="s">
        <v>1289</v>
      </c>
      <c r="AE475" s="54" t="s">
        <v>2986</v>
      </c>
      <c r="AF475" s="19" t="s">
        <v>3475</v>
      </c>
      <c r="AG475" s="20" t="s">
        <v>2456</v>
      </c>
      <c r="AH475" s="20" t="s">
        <v>1338</v>
      </c>
      <c r="AI475" s="20" t="s">
        <v>1570</v>
      </c>
      <c r="AJ475" s="17">
        <v>96000</v>
      </c>
      <c r="AK475" s="16"/>
      <c r="AL475" s="16">
        <f t="shared" si="14"/>
        <v>0</v>
      </c>
      <c r="AM475" s="71" t="s">
        <v>1289</v>
      </c>
      <c r="AN475" s="71" t="s">
        <v>1289</v>
      </c>
      <c r="AO475" s="71" t="s">
        <v>1289</v>
      </c>
      <c r="AP475" s="71" t="s">
        <v>1289</v>
      </c>
      <c r="AQ475" s="52" t="s">
        <v>3011</v>
      </c>
      <c r="AR475" s="119">
        <v>96000</v>
      </c>
      <c r="AS475" s="147">
        <f t="shared" si="16"/>
        <v>-96000</v>
      </c>
      <c r="AT475" s="52"/>
    </row>
    <row r="476" spans="1:46" s="23" customFormat="1" ht="90" hidden="1" x14ac:dyDescent="0.2">
      <c r="A476" s="19" t="s">
        <v>46</v>
      </c>
      <c r="B476" s="19" t="s">
        <v>277</v>
      </c>
      <c r="C476" s="19" t="s">
        <v>276</v>
      </c>
      <c r="D476" s="19" t="s">
        <v>22</v>
      </c>
      <c r="E476" s="19" t="s">
        <v>349</v>
      </c>
      <c r="F476" s="28" t="s">
        <v>2046</v>
      </c>
      <c r="G476" s="19" t="s">
        <v>778</v>
      </c>
      <c r="H476" s="18" t="s">
        <v>270</v>
      </c>
      <c r="I476" s="18" t="s">
        <v>275</v>
      </c>
      <c r="J476" s="17">
        <v>1920000</v>
      </c>
      <c r="K476" s="35" t="s">
        <v>137</v>
      </c>
      <c r="L476" s="64"/>
      <c r="M476" s="64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20" t="s">
        <v>3472</v>
      </c>
      <c r="AG476" s="20" t="s">
        <v>2456</v>
      </c>
      <c r="AH476" s="20" t="s">
        <v>1339</v>
      </c>
      <c r="AI476" s="20" t="s">
        <v>1570</v>
      </c>
      <c r="AJ476" s="16">
        <v>1915300</v>
      </c>
      <c r="AK476" s="16"/>
      <c r="AL476" s="16">
        <f t="shared" si="14"/>
        <v>4700</v>
      </c>
      <c r="AM476" s="71" t="s">
        <v>1289</v>
      </c>
      <c r="AN476" s="71" t="s">
        <v>1289</v>
      </c>
      <c r="AO476" s="52" t="s">
        <v>3012</v>
      </c>
      <c r="AP476" s="52" t="s">
        <v>3013</v>
      </c>
      <c r="AQ476" s="52" t="s">
        <v>3014</v>
      </c>
      <c r="AR476" s="119">
        <v>1915300</v>
      </c>
      <c r="AS476" s="119">
        <f t="shared" si="16"/>
        <v>-1915300</v>
      </c>
      <c r="AT476" s="52"/>
    </row>
    <row r="477" spans="1:46" s="23" customFormat="1" ht="72" hidden="1" x14ac:dyDescent="0.2">
      <c r="A477" s="19" t="s">
        <v>46</v>
      </c>
      <c r="B477" s="19" t="s">
        <v>277</v>
      </c>
      <c r="C477" s="19" t="s">
        <v>276</v>
      </c>
      <c r="D477" s="19" t="s">
        <v>10</v>
      </c>
      <c r="E477" s="19" t="s">
        <v>311</v>
      </c>
      <c r="F477" s="28" t="s">
        <v>2047</v>
      </c>
      <c r="G477" s="19" t="s">
        <v>779</v>
      </c>
      <c r="H477" s="18" t="s">
        <v>303</v>
      </c>
      <c r="I477" s="18" t="s">
        <v>271</v>
      </c>
      <c r="J477" s="17">
        <v>43000</v>
      </c>
      <c r="K477" s="64"/>
      <c r="L477" s="64"/>
      <c r="M477" s="35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9" t="s">
        <v>1289</v>
      </c>
      <c r="AE477" s="54"/>
      <c r="AF477" s="19" t="s">
        <v>2457</v>
      </c>
      <c r="AG477" s="19" t="s">
        <v>2457</v>
      </c>
      <c r="AH477" s="20" t="s">
        <v>1336</v>
      </c>
      <c r="AI477" s="19" t="s">
        <v>1569</v>
      </c>
      <c r="AJ477" s="16"/>
      <c r="AK477" s="16">
        <v>42900</v>
      </c>
      <c r="AL477" s="16">
        <f t="shared" si="14"/>
        <v>100</v>
      </c>
      <c r="AM477" s="71" t="s">
        <v>1289</v>
      </c>
      <c r="AN477" s="71" t="s">
        <v>1289</v>
      </c>
      <c r="AO477" s="71" t="s">
        <v>1289</v>
      </c>
      <c r="AP477" s="71" t="s">
        <v>1289</v>
      </c>
      <c r="AQ477" s="71" t="s">
        <v>1289</v>
      </c>
      <c r="AR477" s="71" t="s">
        <v>1289</v>
      </c>
      <c r="AS477" s="71" t="s">
        <v>1289</v>
      </c>
      <c r="AT477" s="52"/>
    </row>
    <row r="478" spans="1:46" s="23" customFormat="1" ht="72" hidden="1" x14ac:dyDescent="0.2">
      <c r="A478" s="19" t="s">
        <v>46</v>
      </c>
      <c r="B478" s="19" t="s">
        <v>277</v>
      </c>
      <c r="C478" s="19" t="s">
        <v>276</v>
      </c>
      <c r="D478" s="19" t="s">
        <v>10</v>
      </c>
      <c r="E478" s="19" t="s">
        <v>311</v>
      </c>
      <c r="F478" s="28" t="s">
        <v>2048</v>
      </c>
      <c r="G478" s="19" t="s">
        <v>780</v>
      </c>
      <c r="H478" s="18" t="s">
        <v>269</v>
      </c>
      <c r="I478" s="18" t="s">
        <v>271</v>
      </c>
      <c r="J478" s="17">
        <v>15000</v>
      </c>
      <c r="K478" s="64"/>
      <c r="L478" s="64"/>
      <c r="M478" s="35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8" t="s">
        <v>1289</v>
      </c>
      <c r="AE478" s="54"/>
      <c r="AF478" s="19" t="s">
        <v>2457</v>
      </c>
      <c r="AG478" s="19" t="s">
        <v>2457</v>
      </c>
      <c r="AH478" s="20" t="s">
        <v>1336</v>
      </c>
      <c r="AI478" s="19" t="s">
        <v>1569</v>
      </c>
      <c r="AJ478" s="16"/>
      <c r="AK478" s="17">
        <v>15000</v>
      </c>
      <c r="AL478" s="16">
        <f t="shared" si="14"/>
        <v>0</v>
      </c>
      <c r="AM478" s="149" t="s">
        <v>1289</v>
      </c>
      <c r="AN478" s="71" t="s">
        <v>1289</v>
      </c>
      <c r="AO478" s="71" t="s">
        <v>1289</v>
      </c>
      <c r="AP478" s="71" t="s">
        <v>1289</v>
      </c>
      <c r="AQ478" s="71" t="s">
        <v>1289</v>
      </c>
      <c r="AR478" s="71" t="s">
        <v>1289</v>
      </c>
      <c r="AS478" s="71" t="s">
        <v>1289</v>
      </c>
      <c r="AT478" s="52"/>
    </row>
    <row r="479" spans="1:46" s="23" customFormat="1" ht="126" hidden="1" x14ac:dyDescent="0.2">
      <c r="A479" s="19" t="s">
        <v>46</v>
      </c>
      <c r="B479" s="19" t="s">
        <v>277</v>
      </c>
      <c r="C479" s="19" t="s">
        <v>17</v>
      </c>
      <c r="D479" s="19" t="s">
        <v>34</v>
      </c>
      <c r="E479" s="19" t="s">
        <v>454</v>
      </c>
      <c r="F479" s="28" t="s">
        <v>2049</v>
      </c>
      <c r="G479" s="19" t="s">
        <v>1144</v>
      </c>
      <c r="H479" s="18" t="s">
        <v>270</v>
      </c>
      <c r="I479" s="18" t="s">
        <v>1122</v>
      </c>
      <c r="J479" s="17">
        <v>1800000</v>
      </c>
      <c r="K479" s="35" t="s">
        <v>137</v>
      </c>
      <c r="L479" s="64"/>
      <c r="M479" s="64"/>
      <c r="N479" s="19" t="s">
        <v>3002</v>
      </c>
      <c r="O479" s="19" t="s">
        <v>1289</v>
      </c>
      <c r="P479" s="19" t="s">
        <v>1289</v>
      </c>
      <c r="Q479" s="19" t="s">
        <v>1289</v>
      </c>
      <c r="R479" s="19" t="s">
        <v>1289</v>
      </c>
      <c r="S479" s="19" t="s">
        <v>1289</v>
      </c>
      <c r="T479" s="19" t="s">
        <v>1289</v>
      </c>
      <c r="U479" s="19" t="s">
        <v>1289</v>
      </c>
      <c r="V479" s="19" t="s">
        <v>1289</v>
      </c>
      <c r="W479" s="19" t="s">
        <v>1289</v>
      </c>
      <c r="X479" s="18" t="s">
        <v>1289</v>
      </c>
      <c r="Y479" s="46" t="s">
        <v>3003</v>
      </c>
      <c r="Z479" s="19" t="s">
        <v>1289</v>
      </c>
      <c r="AA479" s="18" t="s">
        <v>1289</v>
      </c>
      <c r="AB479" s="19" t="s">
        <v>1289</v>
      </c>
      <c r="AC479" s="19" t="s">
        <v>1289</v>
      </c>
      <c r="AD479" s="18" t="s">
        <v>1289</v>
      </c>
      <c r="AE479" s="54" t="s">
        <v>3004</v>
      </c>
      <c r="AF479" s="54" t="s">
        <v>1571</v>
      </c>
      <c r="AG479" s="19" t="s">
        <v>3467</v>
      </c>
      <c r="AH479" s="54" t="s">
        <v>1340</v>
      </c>
      <c r="AI479" s="20" t="s">
        <v>1568</v>
      </c>
      <c r="AJ479" s="16"/>
      <c r="AK479" s="16"/>
      <c r="AL479" s="16">
        <f t="shared" si="14"/>
        <v>1800000</v>
      </c>
      <c r="AM479" s="150" t="s">
        <v>2725</v>
      </c>
      <c r="AN479" s="150" t="s">
        <v>3015</v>
      </c>
      <c r="AO479" s="52" t="s">
        <v>3016</v>
      </c>
      <c r="AP479" s="52" t="s">
        <v>3017</v>
      </c>
      <c r="AQ479" s="52" t="s">
        <v>3018</v>
      </c>
      <c r="AR479" s="19"/>
      <c r="AS479" s="19"/>
      <c r="AT479" s="52" t="s">
        <v>3019</v>
      </c>
    </row>
    <row r="480" spans="1:46" s="23" customFormat="1" ht="180" hidden="1" x14ac:dyDescent="0.2">
      <c r="A480" s="19" t="s">
        <v>46</v>
      </c>
      <c r="B480" s="19" t="s">
        <v>277</v>
      </c>
      <c r="C480" s="19" t="s">
        <v>17</v>
      </c>
      <c r="D480" s="19" t="s">
        <v>34</v>
      </c>
      <c r="E480" s="19" t="s">
        <v>454</v>
      </c>
      <c r="F480" s="28" t="s">
        <v>2050</v>
      </c>
      <c r="G480" s="19" t="s">
        <v>1145</v>
      </c>
      <c r="H480" s="18" t="s">
        <v>270</v>
      </c>
      <c r="I480" s="18" t="s">
        <v>631</v>
      </c>
      <c r="J480" s="17">
        <v>15000000</v>
      </c>
      <c r="K480" s="35" t="s">
        <v>137</v>
      </c>
      <c r="L480" s="64"/>
      <c r="M480" s="64"/>
      <c r="N480" s="19" t="s">
        <v>1289</v>
      </c>
      <c r="O480" s="19" t="s">
        <v>3005</v>
      </c>
      <c r="P480" s="19" t="s">
        <v>2957</v>
      </c>
      <c r="Q480" s="19" t="s">
        <v>3006</v>
      </c>
      <c r="R480" s="19" t="s">
        <v>29</v>
      </c>
      <c r="S480" s="19" t="s">
        <v>122</v>
      </c>
      <c r="T480" s="19" t="s">
        <v>1289</v>
      </c>
      <c r="U480" s="19" t="s">
        <v>1289</v>
      </c>
      <c r="V480" s="19" t="s">
        <v>3007</v>
      </c>
      <c r="W480" s="16">
        <v>12498000</v>
      </c>
      <c r="X480" s="18" t="s">
        <v>1289</v>
      </c>
      <c r="Y480" s="46" t="s">
        <v>3003</v>
      </c>
      <c r="Z480" s="19" t="s">
        <v>1289</v>
      </c>
      <c r="AA480" s="18" t="s">
        <v>1289</v>
      </c>
      <c r="AB480" s="19" t="s">
        <v>1289</v>
      </c>
      <c r="AC480" s="19" t="s">
        <v>1289</v>
      </c>
      <c r="AD480" s="18" t="s">
        <v>1289</v>
      </c>
      <c r="AE480" s="54" t="s">
        <v>3008</v>
      </c>
      <c r="AF480" s="54" t="s">
        <v>3470</v>
      </c>
      <c r="AG480" s="19" t="s">
        <v>3467</v>
      </c>
      <c r="AH480" s="54" t="s">
        <v>1341</v>
      </c>
      <c r="AI480" s="20" t="s">
        <v>1570</v>
      </c>
      <c r="AJ480" s="16"/>
      <c r="AK480" s="16"/>
      <c r="AL480" s="16">
        <f t="shared" si="14"/>
        <v>15000000</v>
      </c>
      <c r="AM480" s="150"/>
      <c r="AN480" s="150"/>
      <c r="AO480" s="52" t="s">
        <v>3020</v>
      </c>
      <c r="AP480" s="52" t="s">
        <v>3021</v>
      </c>
      <c r="AQ480" s="52" t="s">
        <v>3022</v>
      </c>
      <c r="AR480" s="16">
        <v>12498000</v>
      </c>
      <c r="AS480" s="151">
        <f>+M480-AR480</f>
        <v>-12498000</v>
      </c>
      <c r="AT480" s="52"/>
    </row>
    <row r="481" spans="1:46" s="23" customFormat="1" ht="72" hidden="1" x14ac:dyDescent="0.2">
      <c r="A481" s="19" t="s">
        <v>47</v>
      </c>
      <c r="B481" s="19" t="s">
        <v>277</v>
      </c>
      <c r="C481" s="19" t="s">
        <v>276</v>
      </c>
      <c r="D481" s="19" t="s">
        <v>11</v>
      </c>
      <c r="E481" s="19" t="s">
        <v>454</v>
      </c>
      <c r="F481" s="28" t="s">
        <v>2051</v>
      </c>
      <c r="G481" s="19" t="s">
        <v>781</v>
      </c>
      <c r="H481" s="18" t="s">
        <v>269</v>
      </c>
      <c r="I481" s="18" t="s">
        <v>268</v>
      </c>
      <c r="J481" s="17">
        <v>8000</v>
      </c>
      <c r="K481" s="35" t="s">
        <v>137</v>
      </c>
      <c r="L481" s="64"/>
      <c r="M481" s="64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8"/>
      <c r="Y481" s="46"/>
      <c r="Z481" s="19"/>
      <c r="AA481" s="19"/>
      <c r="AB481" s="19"/>
      <c r="AC481" s="19"/>
      <c r="AD481" s="19"/>
      <c r="AE481" s="20" t="s">
        <v>3023</v>
      </c>
      <c r="AF481" s="20" t="s">
        <v>3472</v>
      </c>
      <c r="AG481" s="20" t="s">
        <v>2456</v>
      </c>
      <c r="AH481" s="55" t="s">
        <v>1342</v>
      </c>
      <c r="AI481" s="19" t="s">
        <v>1571</v>
      </c>
      <c r="AJ481" s="119">
        <v>7600</v>
      </c>
      <c r="AK481" s="120"/>
      <c r="AL481" s="16">
        <f t="shared" si="14"/>
        <v>400</v>
      </c>
      <c r="AM481" s="19" t="s">
        <v>1343</v>
      </c>
      <c r="AN481" s="19" t="s">
        <v>1344</v>
      </c>
      <c r="AO481" s="19" t="s">
        <v>3036</v>
      </c>
      <c r="AP481" s="19" t="s">
        <v>3036</v>
      </c>
      <c r="AQ481" s="19" t="s">
        <v>1368</v>
      </c>
      <c r="AR481" s="17">
        <v>8000</v>
      </c>
      <c r="AS481" s="19"/>
      <c r="AT481" s="19"/>
    </row>
    <row r="482" spans="1:46" s="23" customFormat="1" ht="72" hidden="1" x14ac:dyDescent="0.2">
      <c r="A482" s="19" t="s">
        <v>47</v>
      </c>
      <c r="B482" s="19" t="s">
        <v>277</v>
      </c>
      <c r="C482" s="19" t="s">
        <v>276</v>
      </c>
      <c r="D482" s="19" t="s">
        <v>11</v>
      </c>
      <c r="E482" s="19" t="s">
        <v>454</v>
      </c>
      <c r="F482" s="28" t="s">
        <v>2052</v>
      </c>
      <c r="G482" s="19" t="s">
        <v>782</v>
      </c>
      <c r="H482" s="18" t="s">
        <v>270</v>
      </c>
      <c r="I482" s="18" t="s">
        <v>268</v>
      </c>
      <c r="J482" s="17">
        <v>9500</v>
      </c>
      <c r="K482" s="35" t="s">
        <v>137</v>
      </c>
      <c r="L482" s="64"/>
      <c r="M482" s="64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8"/>
      <c r="Y482" s="46"/>
      <c r="Z482" s="19"/>
      <c r="AA482" s="19"/>
      <c r="AB482" s="19"/>
      <c r="AC482" s="19"/>
      <c r="AD482" s="19"/>
      <c r="AE482" s="20" t="s">
        <v>3023</v>
      </c>
      <c r="AF482" s="20" t="s">
        <v>3472</v>
      </c>
      <c r="AG482" s="20" t="s">
        <v>2456</v>
      </c>
      <c r="AH482" s="55" t="s">
        <v>1342</v>
      </c>
      <c r="AI482" s="19" t="s">
        <v>1571</v>
      </c>
      <c r="AJ482" s="119">
        <v>9100</v>
      </c>
      <c r="AK482" s="120"/>
      <c r="AL482" s="16">
        <f t="shared" si="14"/>
        <v>400</v>
      </c>
      <c r="AM482" s="19" t="s">
        <v>1343</v>
      </c>
      <c r="AN482" s="19" t="s">
        <v>1344</v>
      </c>
      <c r="AO482" s="19" t="s">
        <v>3036</v>
      </c>
      <c r="AP482" s="19" t="s">
        <v>3036</v>
      </c>
      <c r="AQ482" s="19" t="s">
        <v>1368</v>
      </c>
      <c r="AR482" s="17">
        <v>9500</v>
      </c>
      <c r="AS482" s="19"/>
      <c r="AT482" s="19"/>
    </row>
    <row r="483" spans="1:46" s="23" customFormat="1" ht="72" hidden="1" x14ac:dyDescent="0.2">
      <c r="A483" s="19" t="s">
        <v>47</v>
      </c>
      <c r="B483" s="19" t="s">
        <v>277</v>
      </c>
      <c r="C483" s="19" t="s">
        <v>276</v>
      </c>
      <c r="D483" s="19" t="s">
        <v>11</v>
      </c>
      <c r="E483" s="19" t="s">
        <v>454</v>
      </c>
      <c r="F483" s="28" t="s">
        <v>2053</v>
      </c>
      <c r="G483" s="19" t="s">
        <v>783</v>
      </c>
      <c r="H483" s="18" t="s">
        <v>402</v>
      </c>
      <c r="I483" s="18" t="s">
        <v>268</v>
      </c>
      <c r="J483" s="17">
        <v>12000</v>
      </c>
      <c r="K483" s="35" t="s">
        <v>137</v>
      </c>
      <c r="L483" s="64"/>
      <c r="M483" s="64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8"/>
      <c r="Y483" s="46"/>
      <c r="Z483" s="19"/>
      <c r="AA483" s="19"/>
      <c r="AB483" s="19"/>
      <c r="AC483" s="19"/>
      <c r="AD483" s="19"/>
      <c r="AE483" s="20" t="s">
        <v>3023</v>
      </c>
      <c r="AF483" s="20" t="s">
        <v>3472</v>
      </c>
      <c r="AG483" s="20" t="s">
        <v>2456</v>
      </c>
      <c r="AH483" s="55" t="s">
        <v>1342</v>
      </c>
      <c r="AI483" s="19" t="s">
        <v>1571</v>
      </c>
      <c r="AJ483" s="119">
        <v>12000</v>
      </c>
      <c r="AK483" s="120"/>
      <c r="AL483" s="16">
        <f t="shared" si="14"/>
        <v>0</v>
      </c>
      <c r="AM483" s="19" t="s">
        <v>1343</v>
      </c>
      <c r="AN483" s="19" t="s">
        <v>1344</v>
      </c>
      <c r="AO483" s="19" t="s">
        <v>3036</v>
      </c>
      <c r="AP483" s="19" t="s">
        <v>3036</v>
      </c>
      <c r="AQ483" s="19" t="s">
        <v>1368</v>
      </c>
      <c r="AR483" s="17">
        <v>12000</v>
      </c>
      <c r="AS483" s="19"/>
      <c r="AT483" s="19"/>
    </row>
    <row r="484" spans="1:46" s="23" customFormat="1" ht="72" hidden="1" x14ac:dyDescent="0.2">
      <c r="A484" s="19" t="s">
        <v>47</v>
      </c>
      <c r="B484" s="19" t="s">
        <v>277</v>
      </c>
      <c r="C484" s="19" t="s">
        <v>276</v>
      </c>
      <c r="D484" s="19" t="s">
        <v>11</v>
      </c>
      <c r="E484" s="19" t="s">
        <v>454</v>
      </c>
      <c r="F484" s="28" t="s">
        <v>2054</v>
      </c>
      <c r="G484" s="19" t="s">
        <v>784</v>
      </c>
      <c r="H484" s="18" t="s">
        <v>360</v>
      </c>
      <c r="I484" s="18" t="s">
        <v>268</v>
      </c>
      <c r="J484" s="17">
        <v>105000</v>
      </c>
      <c r="K484" s="35" t="s">
        <v>137</v>
      </c>
      <c r="L484" s="64"/>
      <c r="M484" s="64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8"/>
      <c r="Y484" s="46"/>
      <c r="Z484" s="19"/>
      <c r="AA484" s="19"/>
      <c r="AB484" s="19"/>
      <c r="AC484" s="19"/>
      <c r="AD484" s="19"/>
      <c r="AE484" s="20" t="s">
        <v>3023</v>
      </c>
      <c r="AF484" s="20" t="s">
        <v>3472</v>
      </c>
      <c r="AG484" s="20" t="s">
        <v>2456</v>
      </c>
      <c r="AH484" s="55" t="s">
        <v>1342</v>
      </c>
      <c r="AI484" s="19" t="s">
        <v>1571</v>
      </c>
      <c r="AJ484" s="119">
        <v>103500</v>
      </c>
      <c r="AK484" s="120"/>
      <c r="AL484" s="16">
        <f t="shared" si="14"/>
        <v>1500</v>
      </c>
      <c r="AM484" s="19" t="s">
        <v>1343</v>
      </c>
      <c r="AN484" s="19" t="s">
        <v>1344</v>
      </c>
      <c r="AO484" s="19" t="s">
        <v>3036</v>
      </c>
      <c r="AP484" s="19" t="s">
        <v>3036</v>
      </c>
      <c r="AQ484" s="19" t="s">
        <v>1368</v>
      </c>
      <c r="AR484" s="17">
        <v>105000</v>
      </c>
      <c r="AS484" s="19"/>
      <c r="AT484" s="19"/>
    </row>
    <row r="485" spans="1:46" s="23" customFormat="1" ht="72" hidden="1" x14ac:dyDescent="0.2">
      <c r="A485" s="19" t="s">
        <v>47</v>
      </c>
      <c r="B485" s="19" t="s">
        <v>277</v>
      </c>
      <c r="C485" s="19" t="s">
        <v>276</v>
      </c>
      <c r="D485" s="19" t="s">
        <v>11</v>
      </c>
      <c r="E485" s="19" t="s">
        <v>454</v>
      </c>
      <c r="F485" s="28" t="s">
        <v>2055</v>
      </c>
      <c r="G485" s="19" t="s">
        <v>785</v>
      </c>
      <c r="H485" s="18" t="s">
        <v>272</v>
      </c>
      <c r="I485" s="18" t="s">
        <v>268</v>
      </c>
      <c r="J485" s="17">
        <v>10500</v>
      </c>
      <c r="K485" s="35" t="s">
        <v>137</v>
      </c>
      <c r="L485" s="64"/>
      <c r="M485" s="64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8"/>
      <c r="Y485" s="46"/>
      <c r="Z485" s="19"/>
      <c r="AA485" s="19"/>
      <c r="AB485" s="19"/>
      <c r="AC485" s="19"/>
      <c r="AD485" s="19"/>
      <c r="AE485" s="20" t="s">
        <v>3023</v>
      </c>
      <c r="AF485" s="20" t="s">
        <v>3472</v>
      </c>
      <c r="AG485" s="20" t="s">
        <v>2456</v>
      </c>
      <c r="AH485" s="55" t="s">
        <v>1342</v>
      </c>
      <c r="AI485" s="19" t="s">
        <v>1571</v>
      </c>
      <c r="AJ485" s="119">
        <v>9600</v>
      </c>
      <c r="AK485" s="120"/>
      <c r="AL485" s="16">
        <f t="shared" si="14"/>
        <v>900</v>
      </c>
      <c r="AM485" s="19" t="s">
        <v>1343</v>
      </c>
      <c r="AN485" s="19" t="s">
        <v>1344</v>
      </c>
      <c r="AO485" s="19" t="s">
        <v>3036</v>
      </c>
      <c r="AP485" s="19" t="s">
        <v>3036</v>
      </c>
      <c r="AQ485" s="19" t="s">
        <v>1368</v>
      </c>
      <c r="AR485" s="17">
        <v>10500</v>
      </c>
      <c r="AS485" s="19"/>
      <c r="AT485" s="19"/>
    </row>
    <row r="486" spans="1:46" s="23" customFormat="1" ht="72" x14ac:dyDescent="0.2">
      <c r="A486" s="19" t="s">
        <v>47</v>
      </c>
      <c r="B486" s="19" t="s">
        <v>277</v>
      </c>
      <c r="C486" s="19" t="s">
        <v>276</v>
      </c>
      <c r="D486" s="19" t="s">
        <v>11</v>
      </c>
      <c r="E486" s="19" t="s">
        <v>454</v>
      </c>
      <c r="F486" s="28" t="s">
        <v>2056</v>
      </c>
      <c r="G486" s="19" t="s">
        <v>786</v>
      </c>
      <c r="H486" s="18" t="s">
        <v>270</v>
      </c>
      <c r="I486" s="18" t="s">
        <v>271</v>
      </c>
      <c r="J486" s="17">
        <v>28000</v>
      </c>
      <c r="K486" s="35" t="s">
        <v>137</v>
      </c>
      <c r="L486" s="64"/>
      <c r="M486" s="64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8"/>
      <c r="Y486" s="46"/>
      <c r="Z486" s="19"/>
      <c r="AA486" s="19"/>
      <c r="AB486" s="19"/>
      <c r="AC486" s="19"/>
      <c r="AD486" s="19"/>
      <c r="AE486" s="20" t="s">
        <v>3023</v>
      </c>
      <c r="AF486" s="20" t="s">
        <v>3472</v>
      </c>
      <c r="AG486" s="19" t="s">
        <v>3467</v>
      </c>
      <c r="AH486" s="55" t="s">
        <v>1342</v>
      </c>
      <c r="AI486" s="19" t="s">
        <v>1571</v>
      </c>
      <c r="AJ486" s="119"/>
      <c r="AK486" s="120"/>
      <c r="AL486" s="16">
        <f t="shared" si="14"/>
        <v>28000</v>
      </c>
      <c r="AM486" s="19" t="s">
        <v>1343</v>
      </c>
      <c r="AN486" s="19" t="s">
        <v>1344</v>
      </c>
      <c r="AO486" s="19" t="s">
        <v>3036</v>
      </c>
      <c r="AP486" s="19" t="s">
        <v>3036</v>
      </c>
      <c r="AQ486" s="19" t="s">
        <v>1368</v>
      </c>
      <c r="AR486" s="17">
        <v>28000</v>
      </c>
      <c r="AS486" s="19"/>
      <c r="AT486" s="19"/>
    </row>
    <row r="487" spans="1:46" s="123" customFormat="1" ht="72" hidden="1" x14ac:dyDescent="0.2">
      <c r="A487" s="52" t="s">
        <v>47</v>
      </c>
      <c r="B487" s="19" t="s">
        <v>277</v>
      </c>
      <c r="C487" s="19" t="s">
        <v>276</v>
      </c>
      <c r="D487" s="19" t="s">
        <v>11</v>
      </c>
      <c r="E487" s="19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35" t="s">
        <v>137</v>
      </c>
      <c r="L487" s="64"/>
      <c r="M487" s="64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8"/>
      <c r="Y487" s="46"/>
      <c r="Z487" s="19"/>
      <c r="AA487" s="19"/>
      <c r="AB487" s="19"/>
      <c r="AC487" s="19"/>
      <c r="AD487" s="19"/>
      <c r="AE487" s="20" t="s">
        <v>3023</v>
      </c>
      <c r="AF487" s="20" t="s">
        <v>3472</v>
      </c>
      <c r="AG487" s="54" t="s">
        <v>2456</v>
      </c>
      <c r="AH487" s="55" t="s">
        <v>1342</v>
      </c>
      <c r="AI487" s="19" t="s">
        <v>1571</v>
      </c>
      <c r="AJ487" s="119">
        <v>52000</v>
      </c>
      <c r="AK487" s="119"/>
      <c r="AL487" s="119">
        <f t="shared" si="14"/>
        <v>8000</v>
      </c>
      <c r="AM487" s="19" t="s">
        <v>1343</v>
      </c>
      <c r="AN487" s="19" t="s">
        <v>1344</v>
      </c>
      <c r="AO487" s="19" t="s">
        <v>3036</v>
      </c>
      <c r="AP487" s="19" t="s">
        <v>3036</v>
      </c>
      <c r="AQ487" s="19" t="s">
        <v>1368</v>
      </c>
      <c r="AR487" s="17">
        <v>60000</v>
      </c>
      <c r="AS487" s="19"/>
      <c r="AT487" s="19"/>
    </row>
    <row r="488" spans="1:46" s="23" customFormat="1" ht="72" hidden="1" x14ac:dyDescent="0.2">
      <c r="A488" s="19" t="s">
        <v>47</v>
      </c>
      <c r="B488" s="19" t="s">
        <v>277</v>
      </c>
      <c r="C488" s="19" t="s">
        <v>276</v>
      </c>
      <c r="D488" s="19" t="s">
        <v>11</v>
      </c>
      <c r="E488" s="19" t="s">
        <v>454</v>
      </c>
      <c r="F488" s="28" t="s">
        <v>2058</v>
      </c>
      <c r="G488" s="19" t="s">
        <v>788</v>
      </c>
      <c r="H488" s="18" t="s">
        <v>340</v>
      </c>
      <c r="I488" s="18" t="s">
        <v>273</v>
      </c>
      <c r="J488" s="17">
        <v>108000</v>
      </c>
      <c r="K488" s="35" t="s">
        <v>137</v>
      </c>
      <c r="L488" s="64"/>
      <c r="M488" s="64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8"/>
      <c r="Y488" s="46"/>
      <c r="Z488" s="19"/>
      <c r="AA488" s="19"/>
      <c r="AB488" s="19"/>
      <c r="AC488" s="19"/>
      <c r="AD488" s="19"/>
      <c r="AE488" s="20" t="s">
        <v>3023</v>
      </c>
      <c r="AF488" s="20" t="s">
        <v>3472</v>
      </c>
      <c r="AG488" s="20" t="s">
        <v>2456</v>
      </c>
      <c r="AH488" s="55" t="s">
        <v>1342</v>
      </c>
      <c r="AI488" s="19" t="s">
        <v>1571</v>
      </c>
      <c r="AJ488" s="119">
        <v>96000</v>
      </c>
      <c r="AK488" s="120"/>
      <c r="AL488" s="16">
        <f t="shared" si="14"/>
        <v>12000</v>
      </c>
      <c r="AM488" s="19" t="s">
        <v>1343</v>
      </c>
      <c r="AN488" s="19" t="s">
        <v>1344</v>
      </c>
      <c r="AO488" s="19" t="s">
        <v>3036</v>
      </c>
      <c r="AP488" s="19" t="s">
        <v>3036</v>
      </c>
      <c r="AQ488" s="19" t="s">
        <v>1368</v>
      </c>
      <c r="AR488" s="17">
        <v>108000</v>
      </c>
      <c r="AS488" s="19"/>
      <c r="AT488" s="19"/>
    </row>
    <row r="489" spans="1:46" s="23" customFormat="1" ht="72" hidden="1" x14ac:dyDescent="0.2">
      <c r="A489" s="19" t="s">
        <v>47</v>
      </c>
      <c r="B489" s="19" t="s">
        <v>277</v>
      </c>
      <c r="C489" s="19" t="s">
        <v>276</v>
      </c>
      <c r="D489" s="19" t="s">
        <v>11</v>
      </c>
      <c r="E489" s="19" t="s">
        <v>454</v>
      </c>
      <c r="F489" s="28" t="s">
        <v>2059</v>
      </c>
      <c r="G489" s="19" t="s">
        <v>789</v>
      </c>
      <c r="H489" s="18" t="s">
        <v>303</v>
      </c>
      <c r="I489" s="18" t="s">
        <v>274</v>
      </c>
      <c r="J489" s="17">
        <v>70000</v>
      </c>
      <c r="K489" s="35" t="s">
        <v>137</v>
      </c>
      <c r="L489" s="64"/>
      <c r="M489" s="64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8"/>
      <c r="Y489" s="46"/>
      <c r="Z489" s="19"/>
      <c r="AA489" s="19"/>
      <c r="AB489" s="19"/>
      <c r="AC489" s="19"/>
      <c r="AD489" s="19"/>
      <c r="AE489" s="20" t="s">
        <v>3023</v>
      </c>
      <c r="AF489" s="20" t="s">
        <v>3472</v>
      </c>
      <c r="AG489" s="20" t="s">
        <v>2456</v>
      </c>
      <c r="AH489" s="55" t="s">
        <v>1342</v>
      </c>
      <c r="AI489" s="19" t="s">
        <v>1571</v>
      </c>
      <c r="AJ489" s="119">
        <v>55000</v>
      </c>
      <c r="AK489" s="120"/>
      <c r="AL489" s="16">
        <f t="shared" si="14"/>
        <v>15000</v>
      </c>
      <c r="AM489" s="19" t="s">
        <v>1343</v>
      </c>
      <c r="AN489" s="19" t="s">
        <v>1344</v>
      </c>
      <c r="AO489" s="19" t="s">
        <v>3036</v>
      </c>
      <c r="AP489" s="19" t="s">
        <v>3036</v>
      </c>
      <c r="AQ489" s="19" t="s">
        <v>1368</v>
      </c>
      <c r="AR489" s="17">
        <v>70000</v>
      </c>
      <c r="AS489" s="19"/>
      <c r="AT489" s="19"/>
    </row>
    <row r="490" spans="1:46" s="23" customFormat="1" ht="72" hidden="1" x14ac:dyDescent="0.2">
      <c r="A490" s="19" t="s">
        <v>47</v>
      </c>
      <c r="B490" s="19" t="s">
        <v>277</v>
      </c>
      <c r="C490" s="19" t="s">
        <v>276</v>
      </c>
      <c r="D490" s="19" t="s">
        <v>11</v>
      </c>
      <c r="E490" s="19" t="s">
        <v>454</v>
      </c>
      <c r="F490" s="28" t="s">
        <v>2060</v>
      </c>
      <c r="G490" s="19" t="s">
        <v>790</v>
      </c>
      <c r="H490" s="18" t="s">
        <v>297</v>
      </c>
      <c r="I490" s="18" t="s">
        <v>268</v>
      </c>
      <c r="J490" s="17">
        <v>64000</v>
      </c>
      <c r="K490" s="35" t="s">
        <v>137</v>
      </c>
      <c r="L490" s="64"/>
      <c r="M490" s="64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8"/>
      <c r="Y490" s="46"/>
      <c r="Z490" s="19"/>
      <c r="AA490" s="19"/>
      <c r="AB490" s="19"/>
      <c r="AC490" s="19"/>
      <c r="AD490" s="19"/>
      <c r="AE490" s="20" t="s">
        <v>3023</v>
      </c>
      <c r="AF490" s="20" t="s">
        <v>3472</v>
      </c>
      <c r="AG490" s="20" t="s">
        <v>2456</v>
      </c>
      <c r="AH490" s="55" t="s">
        <v>1342</v>
      </c>
      <c r="AI490" s="19" t="s">
        <v>1571</v>
      </c>
      <c r="AJ490" s="119">
        <v>60800</v>
      </c>
      <c r="AK490" s="120"/>
      <c r="AL490" s="16">
        <f t="shared" si="14"/>
        <v>3200</v>
      </c>
      <c r="AM490" s="19" t="s">
        <v>1343</v>
      </c>
      <c r="AN490" s="19" t="s">
        <v>1344</v>
      </c>
      <c r="AO490" s="19" t="s">
        <v>3036</v>
      </c>
      <c r="AP490" s="19" t="s">
        <v>3036</v>
      </c>
      <c r="AQ490" s="19" t="s">
        <v>1368</v>
      </c>
      <c r="AR490" s="17">
        <v>64000</v>
      </c>
      <c r="AS490" s="19"/>
      <c r="AT490" s="19"/>
    </row>
    <row r="491" spans="1:46" s="23" customFormat="1" ht="72" hidden="1" x14ac:dyDescent="0.2">
      <c r="A491" s="19" t="s">
        <v>47</v>
      </c>
      <c r="B491" s="19" t="s">
        <v>277</v>
      </c>
      <c r="C491" s="19" t="s">
        <v>276</v>
      </c>
      <c r="D491" s="19" t="s">
        <v>11</v>
      </c>
      <c r="E491" s="19" t="s">
        <v>454</v>
      </c>
      <c r="F491" s="28" t="s">
        <v>2061</v>
      </c>
      <c r="G491" s="19" t="s">
        <v>791</v>
      </c>
      <c r="H491" s="18" t="s">
        <v>459</v>
      </c>
      <c r="I491" s="18" t="s">
        <v>268</v>
      </c>
      <c r="J491" s="17">
        <v>60000</v>
      </c>
      <c r="K491" s="35" t="s">
        <v>137</v>
      </c>
      <c r="L491" s="64"/>
      <c r="M491" s="64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8"/>
      <c r="Y491" s="46"/>
      <c r="Z491" s="19"/>
      <c r="AA491" s="19"/>
      <c r="AB491" s="19"/>
      <c r="AC491" s="19"/>
      <c r="AD491" s="19"/>
      <c r="AE491" s="20" t="s">
        <v>3023</v>
      </c>
      <c r="AF491" s="20" t="s">
        <v>3472</v>
      </c>
      <c r="AG491" s="20" t="s">
        <v>2456</v>
      </c>
      <c r="AH491" s="55" t="s">
        <v>1342</v>
      </c>
      <c r="AI491" s="19" t="s">
        <v>1571</v>
      </c>
      <c r="AJ491" s="119">
        <v>51400</v>
      </c>
      <c r="AK491" s="120"/>
      <c r="AL491" s="16">
        <f t="shared" si="14"/>
        <v>8600</v>
      </c>
      <c r="AM491" s="19" t="s">
        <v>1343</v>
      </c>
      <c r="AN491" s="19" t="s">
        <v>1344</v>
      </c>
      <c r="AO491" s="19" t="s">
        <v>3036</v>
      </c>
      <c r="AP491" s="19" t="s">
        <v>3036</v>
      </c>
      <c r="AQ491" s="19" t="s">
        <v>1368</v>
      </c>
      <c r="AR491" s="17">
        <v>60000</v>
      </c>
      <c r="AS491" s="19"/>
      <c r="AT491" s="19"/>
    </row>
    <row r="492" spans="1:46" s="23" customFormat="1" ht="72" hidden="1" x14ac:dyDescent="0.2">
      <c r="A492" s="19" t="s">
        <v>47</v>
      </c>
      <c r="B492" s="19" t="s">
        <v>277</v>
      </c>
      <c r="C492" s="19" t="s">
        <v>276</v>
      </c>
      <c r="D492" s="19" t="s">
        <v>21</v>
      </c>
      <c r="E492" s="19" t="s">
        <v>454</v>
      </c>
      <c r="F492" s="28" t="s">
        <v>2062</v>
      </c>
      <c r="G492" s="19" t="s">
        <v>792</v>
      </c>
      <c r="H492" s="18" t="s">
        <v>269</v>
      </c>
      <c r="I492" s="18" t="s">
        <v>271</v>
      </c>
      <c r="J492" s="17">
        <v>25200</v>
      </c>
      <c r="K492" s="64"/>
      <c r="L492" s="64"/>
      <c r="M492" s="35" t="s">
        <v>137</v>
      </c>
      <c r="N492" s="19"/>
      <c r="O492" s="19" t="s">
        <v>1345</v>
      </c>
      <c r="P492" s="68">
        <v>242212</v>
      </c>
      <c r="Q492" s="19" t="s">
        <v>1346</v>
      </c>
      <c r="R492" s="19" t="s">
        <v>1347</v>
      </c>
      <c r="S492" s="19" t="s">
        <v>1348</v>
      </c>
      <c r="T492" s="19" t="s">
        <v>1349</v>
      </c>
      <c r="U492" s="19"/>
      <c r="V492" s="19" t="s">
        <v>3024</v>
      </c>
      <c r="W492" s="17">
        <v>25200</v>
      </c>
      <c r="X492" s="18" t="s">
        <v>1182</v>
      </c>
      <c r="Y492" s="128">
        <v>23117</v>
      </c>
      <c r="Z492" s="17">
        <v>25200</v>
      </c>
      <c r="AA492" s="19">
        <v>7014149325</v>
      </c>
      <c r="AB492" s="48">
        <v>23097</v>
      </c>
      <c r="AC492" s="48">
        <v>23097</v>
      </c>
      <c r="AD492" s="17">
        <v>25200</v>
      </c>
      <c r="AE492" s="20" t="s">
        <v>3025</v>
      </c>
      <c r="AF492" s="19" t="s">
        <v>3475</v>
      </c>
      <c r="AG492" s="20" t="s">
        <v>2456</v>
      </c>
      <c r="AH492" s="55" t="s">
        <v>1350</v>
      </c>
      <c r="AI492" s="20" t="s">
        <v>1570</v>
      </c>
      <c r="AJ492" s="119">
        <v>25200</v>
      </c>
      <c r="AK492" s="120"/>
      <c r="AL492" s="16">
        <f t="shared" si="14"/>
        <v>0</v>
      </c>
      <c r="AM492" s="19" t="s">
        <v>1343</v>
      </c>
      <c r="AN492" s="19" t="s">
        <v>1344</v>
      </c>
      <c r="AO492" s="19" t="s">
        <v>3037</v>
      </c>
      <c r="AP492" s="19" t="s">
        <v>3037</v>
      </c>
      <c r="AQ492" s="19" t="s">
        <v>3036</v>
      </c>
      <c r="AR492" s="17">
        <v>25200</v>
      </c>
      <c r="AS492" s="19"/>
      <c r="AT492" s="19"/>
    </row>
    <row r="493" spans="1:46" s="23" customFormat="1" ht="72" hidden="1" x14ac:dyDescent="0.2">
      <c r="A493" s="19" t="s">
        <v>47</v>
      </c>
      <c r="B493" s="19" t="s">
        <v>277</v>
      </c>
      <c r="C493" s="19" t="s">
        <v>276</v>
      </c>
      <c r="D493" s="19" t="s">
        <v>21</v>
      </c>
      <c r="E493" s="19" t="s">
        <v>454</v>
      </c>
      <c r="F493" s="28" t="s">
        <v>2063</v>
      </c>
      <c r="G493" s="19" t="s">
        <v>793</v>
      </c>
      <c r="H493" s="18" t="s">
        <v>272</v>
      </c>
      <c r="I493" s="18" t="s">
        <v>275</v>
      </c>
      <c r="J493" s="17">
        <v>39000</v>
      </c>
      <c r="K493" s="64"/>
      <c r="L493" s="64"/>
      <c r="M493" s="35" t="s">
        <v>137</v>
      </c>
      <c r="N493" s="19"/>
      <c r="O493" s="19" t="s">
        <v>1345</v>
      </c>
      <c r="P493" s="68">
        <v>242212</v>
      </c>
      <c r="Q493" s="19" t="s">
        <v>1346</v>
      </c>
      <c r="R493" s="19" t="s">
        <v>1347</v>
      </c>
      <c r="S493" s="19" t="s">
        <v>1348</v>
      </c>
      <c r="T493" s="19" t="s">
        <v>1349</v>
      </c>
      <c r="U493" s="19"/>
      <c r="V493" s="19" t="s">
        <v>3024</v>
      </c>
      <c r="W493" s="17">
        <v>39000</v>
      </c>
      <c r="X493" s="18" t="s">
        <v>1182</v>
      </c>
      <c r="Y493" s="128">
        <v>23117</v>
      </c>
      <c r="Z493" s="17">
        <v>39000</v>
      </c>
      <c r="AA493" s="19">
        <v>7014149325</v>
      </c>
      <c r="AB493" s="48">
        <v>23097</v>
      </c>
      <c r="AC493" s="48">
        <v>23097</v>
      </c>
      <c r="AD493" s="17">
        <v>39000</v>
      </c>
      <c r="AE493" s="20" t="s">
        <v>3025</v>
      </c>
      <c r="AF493" s="19" t="s">
        <v>3475</v>
      </c>
      <c r="AG493" s="20" t="s">
        <v>2456</v>
      </c>
      <c r="AH493" s="55" t="s">
        <v>1350</v>
      </c>
      <c r="AI493" s="20" t="s">
        <v>1570</v>
      </c>
      <c r="AJ493" s="17">
        <v>39000</v>
      </c>
      <c r="AK493" s="120"/>
      <c r="AL493" s="16">
        <f t="shared" si="14"/>
        <v>0</v>
      </c>
      <c r="AM493" s="19" t="s">
        <v>1343</v>
      </c>
      <c r="AN493" s="19" t="s">
        <v>1344</v>
      </c>
      <c r="AO493" s="19" t="s">
        <v>3038</v>
      </c>
      <c r="AP493" s="19" t="s">
        <v>3038</v>
      </c>
      <c r="AQ493" s="19" t="s">
        <v>3036</v>
      </c>
      <c r="AR493" s="17">
        <v>39000</v>
      </c>
      <c r="AS493" s="19"/>
      <c r="AT493" s="19"/>
    </row>
    <row r="494" spans="1:46" s="23" customFormat="1" ht="72" hidden="1" x14ac:dyDescent="0.2">
      <c r="A494" s="19" t="s">
        <v>47</v>
      </c>
      <c r="B494" s="19" t="s">
        <v>277</v>
      </c>
      <c r="C494" s="19" t="s">
        <v>276</v>
      </c>
      <c r="D494" s="19" t="s">
        <v>286</v>
      </c>
      <c r="E494" s="19" t="s">
        <v>454</v>
      </c>
      <c r="F494" s="28" t="s">
        <v>2064</v>
      </c>
      <c r="G494" s="19" t="s">
        <v>794</v>
      </c>
      <c r="H494" s="18" t="s">
        <v>795</v>
      </c>
      <c r="I494" s="18" t="s">
        <v>274</v>
      </c>
      <c r="J494" s="17">
        <v>250000</v>
      </c>
      <c r="K494" s="64"/>
      <c r="L494" s="64"/>
      <c r="M494" s="35" t="s">
        <v>137</v>
      </c>
      <c r="N494" s="19"/>
      <c r="O494" s="19" t="s">
        <v>1351</v>
      </c>
      <c r="P494" s="68">
        <v>242212</v>
      </c>
      <c r="Q494" s="19" t="s">
        <v>1346</v>
      </c>
      <c r="R494" s="19" t="s">
        <v>1347</v>
      </c>
      <c r="S494" s="19" t="s">
        <v>1348</v>
      </c>
      <c r="T494" s="19"/>
      <c r="U494" s="19"/>
      <c r="V494" s="19" t="s">
        <v>3024</v>
      </c>
      <c r="W494" s="17">
        <v>250000</v>
      </c>
      <c r="X494" s="18" t="s">
        <v>1182</v>
      </c>
      <c r="Y494" s="128">
        <v>242263</v>
      </c>
      <c r="Z494" s="17">
        <v>250000</v>
      </c>
      <c r="AA494" s="19">
        <v>7014182086</v>
      </c>
      <c r="AB494" s="48">
        <v>23097</v>
      </c>
      <c r="AC494" s="48">
        <v>23097</v>
      </c>
      <c r="AD494" s="17">
        <v>250000</v>
      </c>
      <c r="AE494" s="20" t="s">
        <v>3025</v>
      </c>
      <c r="AF494" s="19" t="s">
        <v>3475</v>
      </c>
      <c r="AG494" s="20" t="s">
        <v>2456</v>
      </c>
      <c r="AH494" s="55" t="s">
        <v>1350</v>
      </c>
      <c r="AI494" s="20" t="s">
        <v>1570</v>
      </c>
      <c r="AJ494" s="17">
        <v>250000</v>
      </c>
      <c r="AK494" s="120"/>
      <c r="AL494" s="16">
        <f t="shared" si="14"/>
        <v>0</v>
      </c>
      <c r="AM494" s="19" t="s">
        <v>1343</v>
      </c>
      <c r="AN494" s="19" t="s">
        <v>1344</v>
      </c>
      <c r="AO494" s="19" t="s">
        <v>3039</v>
      </c>
      <c r="AP494" s="19" t="s">
        <v>3039</v>
      </c>
      <c r="AQ494" s="19" t="s">
        <v>3036</v>
      </c>
      <c r="AR494" s="17">
        <v>250000</v>
      </c>
      <c r="AS494" s="19"/>
      <c r="AT494" s="19"/>
    </row>
    <row r="495" spans="1:46" s="23" customFormat="1" ht="72" hidden="1" x14ac:dyDescent="0.2">
      <c r="A495" s="19" t="s">
        <v>47</v>
      </c>
      <c r="B495" s="19" t="s">
        <v>277</v>
      </c>
      <c r="C495" s="19" t="s">
        <v>276</v>
      </c>
      <c r="D495" s="19" t="s">
        <v>286</v>
      </c>
      <c r="E495" s="19" t="s">
        <v>454</v>
      </c>
      <c r="F495" s="28" t="s">
        <v>2065</v>
      </c>
      <c r="G495" s="19" t="s">
        <v>796</v>
      </c>
      <c r="H495" s="18" t="s">
        <v>270</v>
      </c>
      <c r="I495" s="18" t="s">
        <v>271</v>
      </c>
      <c r="J495" s="17">
        <v>20000</v>
      </c>
      <c r="K495" s="64"/>
      <c r="L495" s="64"/>
      <c r="M495" s="35" t="s">
        <v>137</v>
      </c>
      <c r="N495" s="19"/>
      <c r="O495" s="19" t="s">
        <v>1351</v>
      </c>
      <c r="P495" s="68">
        <v>242212</v>
      </c>
      <c r="Q495" s="19" t="s">
        <v>1346</v>
      </c>
      <c r="R495" s="19" t="s">
        <v>1347</v>
      </c>
      <c r="S495" s="19" t="s">
        <v>1348</v>
      </c>
      <c r="T495" s="19"/>
      <c r="U495" s="19"/>
      <c r="V495" s="19" t="s">
        <v>3024</v>
      </c>
      <c r="W495" s="17">
        <v>20000</v>
      </c>
      <c r="X495" s="18" t="s">
        <v>1182</v>
      </c>
      <c r="Y495" s="128">
        <v>242263</v>
      </c>
      <c r="Z495" s="17">
        <v>20000</v>
      </c>
      <c r="AA495" s="19">
        <v>7014182086</v>
      </c>
      <c r="AB495" s="48">
        <v>23097</v>
      </c>
      <c r="AC495" s="48">
        <v>23097</v>
      </c>
      <c r="AD495" s="17">
        <v>20000</v>
      </c>
      <c r="AE495" s="20" t="s">
        <v>3025</v>
      </c>
      <c r="AF495" s="19" t="s">
        <v>3475</v>
      </c>
      <c r="AG495" s="20" t="s">
        <v>2456</v>
      </c>
      <c r="AH495" s="55" t="s">
        <v>1350</v>
      </c>
      <c r="AI495" s="20" t="s">
        <v>1570</v>
      </c>
      <c r="AJ495" s="17">
        <v>20000</v>
      </c>
      <c r="AK495" s="120"/>
      <c r="AL495" s="16">
        <f t="shared" si="14"/>
        <v>0</v>
      </c>
      <c r="AM495" s="19" t="s">
        <v>1343</v>
      </c>
      <c r="AN495" s="19" t="s">
        <v>1344</v>
      </c>
      <c r="AO495" s="19" t="s">
        <v>3040</v>
      </c>
      <c r="AP495" s="19" t="s">
        <v>3040</v>
      </c>
      <c r="AQ495" s="19" t="s">
        <v>3036</v>
      </c>
      <c r="AR495" s="17">
        <v>20000</v>
      </c>
      <c r="AS495" s="19"/>
      <c r="AT495" s="19"/>
    </row>
    <row r="496" spans="1:46" s="23" customFormat="1" ht="72" hidden="1" x14ac:dyDescent="0.2">
      <c r="A496" s="19" t="s">
        <v>47</v>
      </c>
      <c r="B496" s="19" t="s">
        <v>277</v>
      </c>
      <c r="C496" s="19" t="s">
        <v>276</v>
      </c>
      <c r="D496" s="19" t="s">
        <v>13</v>
      </c>
      <c r="E496" s="19" t="s">
        <v>454</v>
      </c>
      <c r="F496" s="28" t="s">
        <v>2066</v>
      </c>
      <c r="G496" s="19" t="s">
        <v>797</v>
      </c>
      <c r="H496" s="18" t="s">
        <v>319</v>
      </c>
      <c r="I496" s="18" t="s">
        <v>268</v>
      </c>
      <c r="J496" s="17">
        <v>60000</v>
      </c>
      <c r="K496" s="64"/>
      <c r="L496" s="64"/>
      <c r="M496" s="35" t="s">
        <v>137</v>
      </c>
      <c r="N496" s="19"/>
      <c r="O496" s="19" t="s">
        <v>1352</v>
      </c>
      <c r="P496" s="68">
        <v>242212</v>
      </c>
      <c r="Q496" s="19" t="s">
        <v>1346</v>
      </c>
      <c r="R496" s="19" t="s">
        <v>1347</v>
      </c>
      <c r="S496" s="19" t="s">
        <v>1348</v>
      </c>
      <c r="T496" s="19"/>
      <c r="U496" s="19"/>
      <c r="V496" s="19" t="s">
        <v>3024</v>
      </c>
      <c r="W496" s="17">
        <v>60000</v>
      </c>
      <c r="X496" s="18" t="s">
        <v>1182</v>
      </c>
      <c r="Y496" s="128">
        <v>242263</v>
      </c>
      <c r="Z496" s="17">
        <v>60000</v>
      </c>
      <c r="AA496" s="19">
        <v>7014182069</v>
      </c>
      <c r="AB496" s="48">
        <v>23097</v>
      </c>
      <c r="AC496" s="48">
        <v>23097</v>
      </c>
      <c r="AD496" s="17">
        <v>60000</v>
      </c>
      <c r="AE496" s="20" t="s">
        <v>3025</v>
      </c>
      <c r="AF496" s="19" t="s">
        <v>3475</v>
      </c>
      <c r="AG496" s="20" t="s">
        <v>2456</v>
      </c>
      <c r="AH496" s="55" t="s">
        <v>1350</v>
      </c>
      <c r="AI496" s="20" t="s">
        <v>1570</v>
      </c>
      <c r="AJ496" s="17">
        <v>60000</v>
      </c>
      <c r="AK496" s="120"/>
      <c r="AL496" s="16">
        <f t="shared" si="14"/>
        <v>0</v>
      </c>
      <c r="AM496" s="19" t="s">
        <v>1343</v>
      </c>
      <c r="AN496" s="19" t="s">
        <v>1344</v>
      </c>
      <c r="AO496" s="19" t="s">
        <v>3041</v>
      </c>
      <c r="AP496" s="19" t="s">
        <v>3041</v>
      </c>
      <c r="AQ496" s="19" t="s">
        <v>3036</v>
      </c>
      <c r="AR496" s="17">
        <v>60000</v>
      </c>
      <c r="AS496" s="19"/>
      <c r="AT496" s="19"/>
    </row>
    <row r="497" spans="1:46" s="23" customFormat="1" ht="72" hidden="1" x14ac:dyDescent="0.2">
      <c r="A497" s="19" t="s">
        <v>47</v>
      </c>
      <c r="B497" s="19" t="s">
        <v>277</v>
      </c>
      <c r="C497" s="19" t="s">
        <v>276</v>
      </c>
      <c r="D497" s="19" t="s">
        <v>13</v>
      </c>
      <c r="E497" s="19" t="s">
        <v>454</v>
      </c>
      <c r="F497" s="28" t="s">
        <v>2067</v>
      </c>
      <c r="G497" s="19" t="s">
        <v>798</v>
      </c>
      <c r="H497" s="18" t="s">
        <v>501</v>
      </c>
      <c r="I497" s="18" t="s">
        <v>274</v>
      </c>
      <c r="J497" s="17">
        <v>70000</v>
      </c>
      <c r="K497" s="64"/>
      <c r="L497" s="64"/>
      <c r="M497" s="35" t="s">
        <v>137</v>
      </c>
      <c r="N497" s="19"/>
      <c r="O497" s="19" t="s">
        <v>1352</v>
      </c>
      <c r="P497" s="68">
        <v>242212</v>
      </c>
      <c r="Q497" s="19" t="s">
        <v>1346</v>
      </c>
      <c r="R497" s="19" t="s">
        <v>1347</v>
      </c>
      <c r="S497" s="19" t="s">
        <v>1348</v>
      </c>
      <c r="T497" s="19"/>
      <c r="U497" s="19"/>
      <c r="V497" s="19" t="s">
        <v>3024</v>
      </c>
      <c r="W497" s="17">
        <v>70000</v>
      </c>
      <c r="X497" s="18" t="s">
        <v>1182</v>
      </c>
      <c r="Y497" s="128">
        <v>242263</v>
      </c>
      <c r="Z497" s="17">
        <v>70000</v>
      </c>
      <c r="AA497" s="19">
        <v>7014182069</v>
      </c>
      <c r="AB497" s="48">
        <v>23097</v>
      </c>
      <c r="AC497" s="48">
        <v>23097</v>
      </c>
      <c r="AD497" s="17">
        <v>70000</v>
      </c>
      <c r="AE497" s="20" t="s">
        <v>3025</v>
      </c>
      <c r="AF497" s="19" t="s">
        <v>3475</v>
      </c>
      <c r="AG497" s="20" t="s">
        <v>2456</v>
      </c>
      <c r="AH497" s="55" t="s">
        <v>1350</v>
      </c>
      <c r="AI497" s="20" t="s">
        <v>1570</v>
      </c>
      <c r="AJ497" s="17">
        <v>70000</v>
      </c>
      <c r="AK497" s="120"/>
      <c r="AL497" s="16">
        <f t="shared" si="14"/>
        <v>0</v>
      </c>
      <c r="AM497" s="19" t="s">
        <v>1343</v>
      </c>
      <c r="AN497" s="19" t="s">
        <v>1344</v>
      </c>
      <c r="AO497" s="19" t="s">
        <v>3042</v>
      </c>
      <c r="AP497" s="19" t="s">
        <v>3042</v>
      </c>
      <c r="AQ497" s="19" t="s">
        <v>3036</v>
      </c>
      <c r="AR497" s="17">
        <v>70000</v>
      </c>
      <c r="AS497" s="19"/>
      <c r="AT497" s="19"/>
    </row>
    <row r="498" spans="1:46" s="23" customFormat="1" ht="72" hidden="1" x14ac:dyDescent="0.2">
      <c r="A498" s="19" t="s">
        <v>47</v>
      </c>
      <c r="B498" s="19" t="s">
        <v>277</v>
      </c>
      <c r="C498" s="19" t="s">
        <v>276</v>
      </c>
      <c r="D498" s="19" t="s">
        <v>30</v>
      </c>
      <c r="E498" s="19" t="s">
        <v>454</v>
      </c>
      <c r="F498" s="28" t="s">
        <v>2068</v>
      </c>
      <c r="G498" s="19" t="s">
        <v>799</v>
      </c>
      <c r="H498" s="18" t="s">
        <v>319</v>
      </c>
      <c r="I498" s="18" t="s">
        <v>268</v>
      </c>
      <c r="J498" s="17">
        <v>22400</v>
      </c>
      <c r="K498" s="64"/>
      <c r="L498" s="64"/>
      <c r="M498" s="35" t="s">
        <v>137</v>
      </c>
      <c r="N498" s="19"/>
      <c r="O498" s="19" t="s">
        <v>1353</v>
      </c>
      <c r="P498" s="68">
        <v>242208</v>
      </c>
      <c r="Q498" s="19" t="s">
        <v>1354</v>
      </c>
      <c r="R498" s="19" t="s">
        <v>1347</v>
      </c>
      <c r="S498" s="19" t="s">
        <v>1348</v>
      </c>
      <c r="T498" s="19" t="s">
        <v>1355</v>
      </c>
      <c r="U498" s="19"/>
      <c r="V498" s="19" t="s">
        <v>3026</v>
      </c>
      <c r="W498" s="17">
        <v>22400</v>
      </c>
      <c r="X498" s="18" t="s">
        <v>1182</v>
      </c>
      <c r="Y498" s="128">
        <v>242248</v>
      </c>
      <c r="Z498" s="17">
        <v>22400</v>
      </c>
      <c r="AA498" s="19">
        <v>7014183444</v>
      </c>
      <c r="AB498" s="48">
        <v>23097</v>
      </c>
      <c r="AC498" s="48">
        <v>23097</v>
      </c>
      <c r="AD498" s="17">
        <v>22400</v>
      </c>
      <c r="AE498" s="20" t="s">
        <v>3025</v>
      </c>
      <c r="AF498" s="19" t="s">
        <v>3475</v>
      </c>
      <c r="AG498" s="20" t="s">
        <v>2456</v>
      </c>
      <c r="AH498" s="55" t="s">
        <v>1350</v>
      </c>
      <c r="AI498" s="20" t="s">
        <v>1570</v>
      </c>
      <c r="AJ498" s="17">
        <v>22400</v>
      </c>
      <c r="AK498" s="120"/>
      <c r="AL498" s="16">
        <f t="shared" si="14"/>
        <v>0</v>
      </c>
      <c r="AM498" s="19" t="s">
        <v>1343</v>
      </c>
      <c r="AN498" s="19" t="s">
        <v>1344</v>
      </c>
      <c r="AO498" s="19" t="s">
        <v>3043</v>
      </c>
      <c r="AP498" s="19" t="s">
        <v>3043</v>
      </c>
      <c r="AQ498" s="19" t="s">
        <v>3036</v>
      </c>
      <c r="AR498" s="17">
        <v>22400</v>
      </c>
      <c r="AS498" s="19"/>
      <c r="AT498" s="19"/>
    </row>
    <row r="499" spans="1:46" s="23" customFormat="1" ht="72" hidden="1" x14ac:dyDescent="0.2">
      <c r="A499" s="19" t="s">
        <v>47</v>
      </c>
      <c r="B499" s="19" t="s">
        <v>277</v>
      </c>
      <c r="C499" s="19" t="s">
        <v>276</v>
      </c>
      <c r="D499" s="19" t="s">
        <v>30</v>
      </c>
      <c r="E499" s="19" t="s">
        <v>454</v>
      </c>
      <c r="F499" s="28" t="s">
        <v>2069</v>
      </c>
      <c r="G499" s="19" t="s">
        <v>800</v>
      </c>
      <c r="H499" s="18" t="s">
        <v>270</v>
      </c>
      <c r="I499" s="18" t="s">
        <v>801</v>
      </c>
      <c r="J499" s="17">
        <v>5400</v>
      </c>
      <c r="K499" s="64"/>
      <c r="L499" s="64"/>
      <c r="M499" s="35" t="s">
        <v>137</v>
      </c>
      <c r="N499" s="19"/>
      <c r="O499" s="19" t="s">
        <v>1353</v>
      </c>
      <c r="P499" s="68">
        <v>242208</v>
      </c>
      <c r="Q499" s="19" t="s">
        <v>1354</v>
      </c>
      <c r="R499" s="19" t="s">
        <v>1347</v>
      </c>
      <c r="S499" s="19" t="s">
        <v>1348</v>
      </c>
      <c r="T499" s="19" t="s">
        <v>1356</v>
      </c>
      <c r="U499" s="19"/>
      <c r="V499" s="19" t="s">
        <v>3026</v>
      </c>
      <c r="W499" s="17">
        <v>5200</v>
      </c>
      <c r="X499" s="18" t="s">
        <v>1182</v>
      </c>
      <c r="Y499" s="128">
        <v>242248</v>
      </c>
      <c r="Z499" s="17">
        <v>5200</v>
      </c>
      <c r="AA499" s="19">
        <v>7014183444</v>
      </c>
      <c r="AB499" s="48">
        <v>23097</v>
      </c>
      <c r="AC499" s="48">
        <v>23097</v>
      </c>
      <c r="AD499" s="17">
        <v>5200</v>
      </c>
      <c r="AE499" s="20" t="s">
        <v>3025</v>
      </c>
      <c r="AF499" s="19" t="s">
        <v>3475</v>
      </c>
      <c r="AG499" s="20" t="s">
        <v>2456</v>
      </c>
      <c r="AH499" s="55" t="s">
        <v>1350</v>
      </c>
      <c r="AI499" s="20" t="s">
        <v>1570</v>
      </c>
      <c r="AJ499" s="119">
        <v>5200</v>
      </c>
      <c r="AK499" s="120"/>
      <c r="AL499" s="16">
        <f t="shared" si="14"/>
        <v>200</v>
      </c>
      <c r="AM499" s="19" t="s">
        <v>1343</v>
      </c>
      <c r="AN499" s="19" t="s">
        <v>1344</v>
      </c>
      <c r="AO499" s="19" t="s">
        <v>3044</v>
      </c>
      <c r="AP499" s="19" t="s">
        <v>3044</v>
      </c>
      <c r="AQ499" s="19" t="s">
        <v>3036</v>
      </c>
      <c r="AR499" s="17">
        <v>5200</v>
      </c>
      <c r="AS499" s="17">
        <v>200</v>
      </c>
      <c r="AT499" s="19"/>
    </row>
    <row r="500" spans="1:46" s="23" customFormat="1" ht="72" hidden="1" x14ac:dyDescent="0.2">
      <c r="A500" s="19" t="s">
        <v>47</v>
      </c>
      <c r="B500" s="19" t="s">
        <v>277</v>
      </c>
      <c r="C500" s="19" t="s">
        <v>276</v>
      </c>
      <c r="D500" s="19" t="s">
        <v>30</v>
      </c>
      <c r="E500" s="19" t="s">
        <v>454</v>
      </c>
      <c r="F500" s="28" t="s">
        <v>2070</v>
      </c>
      <c r="G500" s="19" t="s">
        <v>802</v>
      </c>
      <c r="H500" s="18" t="s">
        <v>269</v>
      </c>
      <c r="I500" s="18" t="s">
        <v>803</v>
      </c>
      <c r="J500" s="17">
        <v>25400</v>
      </c>
      <c r="K500" s="64"/>
      <c r="L500" s="64"/>
      <c r="M500" s="35" t="s">
        <v>137</v>
      </c>
      <c r="N500" s="19"/>
      <c r="O500" s="19" t="s">
        <v>1353</v>
      </c>
      <c r="P500" s="68">
        <v>242208</v>
      </c>
      <c r="Q500" s="19" t="s">
        <v>1354</v>
      </c>
      <c r="R500" s="19" t="s">
        <v>1347</v>
      </c>
      <c r="S500" s="19" t="s">
        <v>1348</v>
      </c>
      <c r="T500" s="19" t="s">
        <v>1357</v>
      </c>
      <c r="U500" s="19"/>
      <c r="V500" s="19" t="s">
        <v>3026</v>
      </c>
      <c r="W500" s="17">
        <v>17600</v>
      </c>
      <c r="X500" s="18" t="s">
        <v>1182</v>
      </c>
      <c r="Y500" s="128">
        <v>242248</v>
      </c>
      <c r="Z500" s="17">
        <v>17600</v>
      </c>
      <c r="AA500" s="19">
        <v>7014183444</v>
      </c>
      <c r="AB500" s="48">
        <v>23097</v>
      </c>
      <c r="AC500" s="48">
        <v>23097</v>
      </c>
      <c r="AD500" s="17">
        <v>17600</v>
      </c>
      <c r="AE500" s="20" t="s">
        <v>3025</v>
      </c>
      <c r="AF500" s="19" t="s">
        <v>3475</v>
      </c>
      <c r="AG500" s="20" t="s">
        <v>2456</v>
      </c>
      <c r="AH500" s="55" t="s">
        <v>1350</v>
      </c>
      <c r="AI500" s="20" t="s">
        <v>1570</v>
      </c>
      <c r="AJ500" s="119">
        <v>17600</v>
      </c>
      <c r="AK500" s="120"/>
      <c r="AL500" s="16">
        <f t="shared" si="14"/>
        <v>7800</v>
      </c>
      <c r="AM500" s="19" t="s">
        <v>1343</v>
      </c>
      <c r="AN500" s="19" t="s">
        <v>1344</v>
      </c>
      <c r="AO500" s="19" t="s">
        <v>3045</v>
      </c>
      <c r="AP500" s="19" t="s">
        <v>3045</v>
      </c>
      <c r="AQ500" s="19" t="s">
        <v>3036</v>
      </c>
      <c r="AR500" s="17">
        <v>17600</v>
      </c>
      <c r="AS500" s="17">
        <v>7800</v>
      </c>
      <c r="AT500" s="19"/>
    </row>
    <row r="501" spans="1:46" s="23" customFormat="1" ht="72" hidden="1" x14ac:dyDescent="0.2">
      <c r="A501" s="19" t="s">
        <v>47</v>
      </c>
      <c r="B501" s="19" t="s">
        <v>277</v>
      </c>
      <c r="C501" s="19" t="s">
        <v>276</v>
      </c>
      <c r="D501" s="19" t="s">
        <v>30</v>
      </c>
      <c r="E501" s="19" t="s">
        <v>454</v>
      </c>
      <c r="F501" s="28" t="s">
        <v>2071</v>
      </c>
      <c r="G501" s="19" t="s">
        <v>804</v>
      </c>
      <c r="H501" s="18" t="s">
        <v>269</v>
      </c>
      <c r="I501" s="18" t="s">
        <v>803</v>
      </c>
      <c r="J501" s="17">
        <v>21800</v>
      </c>
      <c r="K501" s="64"/>
      <c r="L501" s="64"/>
      <c r="M501" s="35" t="s">
        <v>137</v>
      </c>
      <c r="N501" s="19"/>
      <c r="O501" s="19" t="s">
        <v>1353</v>
      </c>
      <c r="P501" s="68">
        <v>242208</v>
      </c>
      <c r="Q501" s="19" t="s">
        <v>1354</v>
      </c>
      <c r="R501" s="19" t="s">
        <v>1347</v>
      </c>
      <c r="S501" s="19" t="s">
        <v>1348</v>
      </c>
      <c r="T501" s="19" t="s">
        <v>1357</v>
      </c>
      <c r="U501" s="19"/>
      <c r="V501" s="19" t="s">
        <v>3026</v>
      </c>
      <c r="W501" s="17">
        <v>17600</v>
      </c>
      <c r="X501" s="18" t="s">
        <v>1182</v>
      </c>
      <c r="Y501" s="128">
        <v>242248</v>
      </c>
      <c r="Z501" s="17">
        <v>17600</v>
      </c>
      <c r="AA501" s="19">
        <v>7014183444</v>
      </c>
      <c r="AB501" s="48">
        <v>23097</v>
      </c>
      <c r="AC501" s="48">
        <v>23097</v>
      </c>
      <c r="AD501" s="17">
        <v>17600</v>
      </c>
      <c r="AE501" s="20" t="s">
        <v>3025</v>
      </c>
      <c r="AF501" s="19" t="s">
        <v>3475</v>
      </c>
      <c r="AG501" s="20" t="s">
        <v>2456</v>
      </c>
      <c r="AH501" s="55" t="s">
        <v>1350</v>
      </c>
      <c r="AI501" s="20" t="s">
        <v>1570</v>
      </c>
      <c r="AJ501" s="119">
        <v>17600</v>
      </c>
      <c r="AK501" s="120"/>
      <c r="AL501" s="16">
        <f t="shared" si="14"/>
        <v>4200</v>
      </c>
      <c r="AM501" s="19" t="s">
        <v>1343</v>
      </c>
      <c r="AN501" s="19" t="s">
        <v>1344</v>
      </c>
      <c r="AO501" s="19" t="s">
        <v>3046</v>
      </c>
      <c r="AP501" s="19" t="s">
        <v>3046</v>
      </c>
      <c r="AQ501" s="19" t="s">
        <v>3036</v>
      </c>
      <c r="AR501" s="17">
        <v>17600</v>
      </c>
      <c r="AS501" s="17">
        <v>4200</v>
      </c>
      <c r="AT501" s="19"/>
    </row>
    <row r="502" spans="1:46" s="23" customFormat="1" ht="72" x14ac:dyDescent="0.2">
      <c r="A502" s="19" t="s">
        <v>47</v>
      </c>
      <c r="B502" s="19" t="s">
        <v>277</v>
      </c>
      <c r="C502" s="19" t="s">
        <v>276</v>
      </c>
      <c r="D502" s="19" t="s">
        <v>18</v>
      </c>
      <c r="E502" s="19" t="s">
        <v>454</v>
      </c>
      <c r="F502" s="28" t="s">
        <v>2072</v>
      </c>
      <c r="G502" s="19" t="s">
        <v>805</v>
      </c>
      <c r="H502" s="18" t="s">
        <v>270</v>
      </c>
      <c r="I502" s="18" t="s">
        <v>274</v>
      </c>
      <c r="J502" s="17">
        <v>100000</v>
      </c>
      <c r="K502" s="35" t="s">
        <v>137</v>
      </c>
      <c r="L502" s="64"/>
      <c r="M502" s="64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8"/>
      <c r="Y502" s="46"/>
      <c r="Z502" s="19"/>
      <c r="AA502" s="19"/>
      <c r="AB502" s="19"/>
      <c r="AC502" s="19"/>
      <c r="AD502" s="19"/>
      <c r="AE502" s="20" t="s">
        <v>3027</v>
      </c>
      <c r="AF502" s="20" t="s">
        <v>3470</v>
      </c>
      <c r="AG502" s="19" t="s">
        <v>3467</v>
      </c>
      <c r="AH502" s="55" t="s">
        <v>1358</v>
      </c>
      <c r="AI502" s="19" t="s">
        <v>1568</v>
      </c>
      <c r="AJ502" s="119"/>
      <c r="AK502" s="120"/>
      <c r="AL502" s="16">
        <f t="shared" si="14"/>
        <v>100000</v>
      </c>
      <c r="AM502" s="19" t="s">
        <v>1343</v>
      </c>
      <c r="AN502" s="19" t="s">
        <v>1344</v>
      </c>
      <c r="AO502" s="19" t="s">
        <v>3047</v>
      </c>
      <c r="AP502" s="19" t="s">
        <v>3047</v>
      </c>
      <c r="AQ502" s="19" t="s">
        <v>3048</v>
      </c>
      <c r="AR502" s="17">
        <v>100000</v>
      </c>
      <c r="AS502" s="19"/>
      <c r="AT502" s="19"/>
    </row>
    <row r="503" spans="1:46" s="23" customFormat="1" ht="72" x14ac:dyDescent="0.2">
      <c r="A503" s="19" t="s">
        <v>47</v>
      </c>
      <c r="B503" s="19" t="s">
        <v>277</v>
      </c>
      <c r="C503" s="19" t="s">
        <v>276</v>
      </c>
      <c r="D503" s="19" t="s">
        <v>18</v>
      </c>
      <c r="E503" s="19" t="s">
        <v>454</v>
      </c>
      <c r="F503" s="28" t="s">
        <v>2073</v>
      </c>
      <c r="G503" s="19" t="s">
        <v>806</v>
      </c>
      <c r="H503" s="18" t="s">
        <v>270</v>
      </c>
      <c r="I503" s="18" t="s">
        <v>268</v>
      </c>
      <c r="J503" s="17">
        <v>100000</v>
      </c>
      <c r="K503" s="35" t="s">
        <v>137</v>
      </c>
      <c r="L503" s="64"/>
      <c r="M503" s="64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8"/>
      <c r="Y503" s="46"/>
      <c r="Z503" s="19"/>
      <c r="AA503" s="19"/>
      <c r="AB503" s="19"/>
      <c r="AC503" s="19"/>
      <c r="AD503" s="19"/>
      <c r="AE503" s="20" t="s">
        <v>3027</v>
      </c>
      <c r="AF503" s="20" t="s">
        <v>3470</v>
      </c>
      <c r="AG503" s="19" t="s">
        <v>3467</v>
      </c>
      <c r="AH503" s="55" t="s">
        <v>1358</v>
      </c>
      <c r="AI503" s="19" t="s">
        <v>1568</v>
      </c>
      <c r="AJ503" s="119"/>
      <c r="AK503" s="120"/>
      <c r="AL503" s="16">
        <f t="shared" si="14"/>
        <v>100000</v>
      </c>
      <c r="AM503" s="19" t="s">
        <v>1343</v>
      </c>
      <c r="AN503" s="19" t="s">
        <v>1344</v>
      </c>
      <c r="AO503" s="19" t="s">
        <v>3047</v>
      </c>
      <c r="AP503" s="19" t="s">
        <v>3047</v>
      </c>
      <c r="AQ503" s="19" t="s">
        <v>3048</v>
      </c>
      <c r="AR503" s="17">
        <v>100000</v>
      </c>
      <c r="AS503" s="19"/>
      <c r="AT503" s="19"/>
    </row>
    <row r="504" spans="1:46" s="23" customFormat="1" ht="72" x14ac:dyDescent="0.2">
      <c r="A504" s="19" t="s">
        <v>47</v>
      </c>
      <c r="B504" s="19" t="s">
        <v>277</v>
      </c>
      <c r="C504" s="19" t="s">
        <v>276</v>
      </c>
      <c r="D504" s="19" t="s">
        <v>18</v>
      </c>
      <c r="E504" s="19" t="s">
        <v>454</v>
      </c>
      <c r="F504" s="28" t="s">
        <v>2074</v>
      </c>
      <c r="G504" s="19" t="s">
        <v>807</v>
      </c>
      <c r="H504" s="18" t="s">
        <v>270</v>
      </c>
      <c r="I504" s="18" t="s">
        <v>268</v>
      </c>
      <c r="J504" s="17">
        <v>200000</v>
      </c>
      <c r="K504" s="35" t="s">
        <v>137</v>
      </c>
      <c r="L504" s="64"/>
      <c r="M504" s="64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8"/>
      <c r="Y504" s="46"/>
      <c r="Z504" s="19"/>
      <c r="AA504" s="19"/>
      <c r="AB504" s="19"/>
      <c r="AC504" s="19"/>
      <c r="AD504" s="19"/>
      <c r="AE504" s="20" t="s">
        <v>3027</v>
      </c>
      <c r="AF504" s="20" t="s">
        <v>3470</v>
      </c>
      <c r="AG504" s="19" t="s">
        <v>3467</v>
      </c>
      <c r="AH504" s="55" t="s">
        <v>1358</v>
      </c>
      <c r="AI504" s="19" t="s">
        <v>1568</v>
      </c>
      <c r="AJ504" s="119"/>
      <c r="AK504" s="120"/>
      <c r="AL504" s="16">
        <f t="shared" si="14"/>
        <v>200000</v>
      </c>
      <c r="AM504" s="19" t="s">
        <v>1343</v>
      </c>
      <c r="AN504" s="19" t="s">
        <v>1344</v>
      </c>
      <c r="AO504" s="19" t="s">
        <v>3047</v>
      </c>
      <c r="AP504" s="19" t="s">
        <v>3047</v>
      </c>
      <c r="AQ504" s="19" t="s">
        <v>3048</v>
      </c>
      <c r="AR504" s="17">
        <v>200000</v>
      </c>
      <c r="AS504" s="19"/>
      <c r="AT504" s="19"/>
    </row>
    <row r="505" spans="1:46" s="23" customFormat="1" ht="72" hidden="1" x14ac:dyDescent="0.2">
      <c r="A505" s="19" t="s">
        <v>47</v>
      </c>
      <c r="B505" s="19" t="s">
        <v>277</v>
      </c>
      <c r="C505" s="19" t="s">
        <v>276</v>
      </c>
      <c r="D505" s="19" t="s">
        <v>18</v>
      </c>
      <c r="E505" s="19" t="s">
        <v>454</v>
      </c>
      <c r="F505" s="28" t="s">
        <v>2075</v>
      </c>
      <c r="G505" s="19" t="s">
        <v>808</v>
      </c>
      <c r="H505" s="18" t="s">
        <v>269</v>
      </c>
      <c r="I505" s="18" t="s">
        <v>271</v>
      </c>
      <c r="J505" s="17">
        <v>78000</v>
      </c>
      <c r="K505" s="64"/>
      <c r="L505" s="64"/>
      <c r="M505" s="35" t="s">
        <v>137</v>
      </c>
      <c r="N505" s="19"/>
      <c r="O505" s="19" t="s">
        <v>1359</v>
      </c>
      <c r="P505" s="68">
        <v>242212</v>
      </c>
      <c r="Q505" s="19" t="s">
        <v>1360</v>
      </c>
      <c r="R505" s="19" t="s">
        <v>1347</v>
      </c>
      <c r="S505" s="19" t="s">
        <v>1361</v>
      </c>
      <c r="T505" s="19"/>
      <c r="U505" s="19"/>
      <c r="V505" s="19" t="s">
        <v>3028</v>
      </c>
      <c r="W505" s="17">
        <v>78000</v>
      </c>
      <c r="X505" s="18" t="s">
        <v>1182</v>
      </c>
      <c r="Y505" s="128">
        <v>242262</v>
      </c>
      <c r="Z505" s="17">
        <v>78000</v>
      </c>
      <c r="AA505" s="19">
        <v>7014141430</v>
      </c>
      <c r="AB505" s="128">
        <v>242233</v>
      </c>
      <c r="AC505" s="128">
        <v>242233</v>
      </c>
      <c r="AD505" s="17">
        <v>78000</v>
      </c>
      <c r="AE505" s="20" t="s">
        <v>2457</v>
      </c>
      <c r="AF505" s="19" t="s">
        <v>2457</v>
      </c>
      <c r="AG505" s="19" t="s">
        <v>2457</v>
      </c>
      <c r="AH505" s="55" t="s">
        <v>1350</v>
      </c>
      <c r="AI505" s="20" t="s">
        <v>1570</v>
      </c>
      <c r="AJ505" s="119"/>
      <c r="AK505" s="17">
        <v>78000</v>
      </c>
      <c r="AL505" s="16">
        <f t="shared" si="14"/>
        <v>0</v>
      </c>
      <c r="AM505" s="19" t="s">
        <v>1343</v>
      </c>
      <c r="AN505" s="19" t="s">
        <v>1344</v>
      </c>
      <c r="AO505" s="19" t="s">
        <v>3044</v>
      </c>
      <c r="AP505" s="19" t="s">
        <v>3046</v>
      </c>
      <c r="AQ505" s="19" t="s">
        <v>3036</v>
      </c>
      <c r="AR505" s="17">
        <v>78000</v>
      </c>
      <c r="AS505" s="19"/>
      <c r="AT505" s="19"/>
    </row>
    <row r="506" spans="1:46" s="23" customFormat="1" ht="72" hidden="1" x14ac:dyDescent="0.2">
      <c r="A506" s="19" t="s">
        <v>47</v>
      </c>
      <c r="B506" s="19" t="s">
        <v>277</v>
      </c>
      <c r="C506" s="19" t="s">
        <v>276</v>
      </c>
      <c r="D506" s="19" t="s">
        <v>18</v>
      </c>
      <c r="E506" s="19" t="s">
        <v>454</v>
      </c>
      <c r="F506" s="28" t="s">
        <v>2076</v>
      </c>
      <c r="G506" s="19" t="s">
        <v>809</v>
      </c>
      <c r="H506" s="18" t="s">
        <v>270</v>
      </c>
      <c r="I506" s="18" t="s">
        <v>271</v>
      </c>
      <c r="J506" s="17">
        <v>70000</v>
      </c>
      <c r="K506" s="64"/>
      <c r="L506" s="64"/>
      <c r="M506" s="35" t="s">
        <v>137</v>
      </c>
      <c r="N506" s="19"/>
      <c r="O506" s="19" t="s">
        <v>1359</v>
      </c>
      <c r="P506" s="68">
        <v>242212</v>
      </c>
      <c r="Q506" s="19" t="s">
        <v>1360</v>
      </c>
      <c r="R506" s="19" t="s">
        <v>1347</v>
      </c>
      <c r="S506" s="19" t="s">
        <v>1361</v>
      </c>
      <c r="T506" s="19"/>
      <c r="U506" s="19"/>
      <c r="V506" s="19" t="s">
        <v>3028</v>
      </c>
      <c r="W506" s="17">
        <v>70000</v>
      </c>
      <c r="X506" s="18" t="s">
        <v>1182</v>
      </c>
      <c r="Y506" s="128">
        <v>242262</v>
      </c>
      <c r="Z506" s="17">
        <v>70000</v>
      </c>
      <c r="AA506" s="19">
        <v>7014141430</v>
      </c>
      <c r="AB506" s="128">
        <v>242233</v>
      </c>
      <c r="AC506" s="128">
        <v>242233</v>
      </c>
      <c r="AD506" s="17">
        <v>70000</v>
      </c>
      <c r="AE506" s="20" t="s">
        <v>2457</v>
      </c>
      <c r="AF506" s="19" t="s">
        <v>2457</v>
      </c>
      <c r="AG506" s="19" t="s">
        <v>2457</v>
      </c>
      <c r="AH506" s="55" t="s">
        <v>1350</v>
      </c>
      <c r="AI506" s="20" t="s">
        <v>1570</v>
      </c>
      <c r="AJ506" s="119"/>
      <c r="AK506" s="17">
        <v>70000</v>
      </c>
      <c r="AL506" s="16">
        <f t="shared" si="14"/>
        <v>0</v>
      </c>
      <c r="AM506" s="19" t="s">
        <v>1343</v>
      </c>
      <c r="AN506" s="19" t="s">
        <v>1344</v>
      </c>
      <c r="AO506" s="19" t="s">
        <v>3045</v>
      </c>
      <c r="AP506" s="19" t="s">
        <v>3046</v>
      </c>
      <c r="AQ506" s="19" t="s">
        <v>3036</v>
      </c>
      <c r="AR506" s="17">
        <v>70000</v>
      </c>
      <c r="AS506" s="19"/>
      <c r="AT506" s="19"/>
    </row>
    <row r="507" spans="1:46" s="23" customFormat="1" ht="72" hidden="1" x14ac:dyDescent="0.2">
      <c r="A507" s="19" t="s">
        <v>47</v>
      </c>
      <c r="B507" s="19" t="s">
        <v>277</v>
      </c>
      <c r="C507" s="19" t="s">
        <v>276</v>
      </c>
      <c r="D507" s="19" t="s">
        <v>18</v>
      </c>
      <c r="E507" s="19" t="s">
        <v>454</v>
      </c>
      <c r="F507" s="28" t="s">
        <v>2077</v>
      </c>
      <c r="G507" s="19" t="s">
        <v>810</v>
      </c>
      <c r="H507" s="18" t="s">
        <v>269</v>
      </c>
      <c r="I507" s="18" t="s">
        <v>271</v>
      </c>
      <c r="J507" s="17">
        <v>98000</v>
      </c>
      <c r="K507" s="64"/>
      <c r="L507" s="64"/>
      <c r="M507" s="35" t="s">
        <v>137</v>
      </c>
      <c r="N507" s="19"/>
      <c r="O507" s="19" t="s">
        <v>1359</v>
      </c>
      <c r="P507" s="68">
        <v>242212</v>
      </c>
      <c r="Q507" s="19" t="s">
        <v>1360</v>
      </c>
      <c r="R507" s="19" t="s">
        <v>1347</v>
      </c>
      <c r="S507" s="19" t="s">
        <v>1361</v>
      </c>
      <c r="T507" s="19"/>
      <c r="U507" s="19"/>
      <c r="V507" s="19" t="s">
        <v>3028</v>
      </c>
      <c r="W507" s="17">
        <v>98000</v>
      </c>
      <c r="X507" s="18" t="s">
        <v>1182</v>
      </c>
      <c r="Y507" s="128">
        <v>242262</v>
      </c>
      <c r="Z507" s="17">
        <v>98000</v>
      </c>
      <c r="AA507" s="19">
        <v>7014141430</v>
      </c>
      <c r="AB507" s="128">
        <v>242233</v>
      </c>
      <c r="AC507" s="128">
        <v>242233</v>
      </c>
      <c r="AD507" s="17">
        <v>98000</v>
      </c>
      <c r="AE507" s="20" t="s">
        <v>2457</v>
      </c>
      <c r="AF507" s="19" t="s">
        <v>2457</v>
      </c>
      <c r="AG507" s="19" t="s">
        <v>2457</v>
      </c>
      <c r="AH507" s="55" t="s">
        <v>1350</v>
      </c>
      <c r="AI507" s="20" t="s">
        <v>1570</v>
      </c>
      <c r="AJ507" s="119"/>
      <c r="AK507" s="17">
        <v>98000</v>
      </c>
      <c r="AL507" s="16">
        <f t="shared" si="14"/>
        <v>0</v>
      </c>
      <c r="AM507" s="19" t="s">
        <v>1343</v>
      </c>
      <c r="AN507" s="19" t="s">
        <v>1344</v>
      </c>
      <c r="AO507" s="19" t="s">
        <v>3046</v>
      </c>
      <c r="AP507" s="19" t="s">
        <v>3046</v>
      </c>
      <c r="AQ507" s="19" t="s">
        <v>3036</v>
      </c>
      <c r="AR507" s="17">
        <v>98000</v>
      </c>
      <c r="AS507" s="19"/>
      <c r="AT507" s="19"/>
    </row>
    <row r="508" spans="1:46" s="23" customFormat="1" ht="72" x14ac:dyDescent="0.2">
      <c r="A508" s="19" t="s">
        <v>47</v>
      </c>
      <c r="B508" s="19" t="s">
        <v>277</v>
      </c>
      <c r="C508" s="19" t="s">
        <v>276</v>
      </c>
      <c r="D508" s="19" t="s">
        <v>18</v>
      </c>
      <c r="E508" s="19" t="s">
        <v>454</v>
      </c>
      <c r="F508" s="28" t="s">
        <v>2078</v>
      </c>
      <c r="G508" s="19" t="s">
        <v>811</v>
      </c>
      <c r="H508" s="18" t="s">
        <v>270</v>
      </c>
      <c r="I508" s="18" t="s">
        <v>275</v>
      </c>
      <c r="J508" s="17">
        <v>100000</v>
      </c>
      <c r="K508" s="35" t="s">
        <v>137</v>
      </c>
      <c r="L508" s="64"/>
      <c r="M508" s="64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8"/>
      <c r="Y508" s="46"/>
      <c r="Z508" s="19"/>
      <c r="AA508" s="19"/>
      <c r="AB508" s="19"/>
      <c r="AC508" s="19"/>
      <c r="AD508" s="19"/>
      <c r="AE508" s="20" t="s">
        <v>3027</v>
      </c>
      <c r="AF508" s="20" t="s">
        <v>3470</v>
      </c>
      <c r="AG508" s="19" t="s">
        <v>3467</v>
      </c>
      <c r="AH508" s="55" t="s">
        <v>1358</v>
      </c>
      <c r="AI508" s="19" t="s">
        <v>1568</v>
      </c>
      <c r="AJ508" s="119"/>
      <c r="AK508" s="120"/>
      <c r="AL508" s="16">
        <f t="shared" si="14"/>
        <v>100000</v>
      </c>
      <c r="AM508" s="19" t="s">
        <v>1343</v>
      </c>
      <c r="AN508" s="19" t="s">
        <v>1344</v>
      </c>
      <c r="AO508" s="19" t="s">
        <v>3047</v>
      </c>
      <c r="AP508" s="19" t="s">
        <v>3047</v>
      </c>
      <c r="AQ508" s="19" t="s">
        <v>3048</v>
      </c>
      <c r="AR508" s="17">
        <v>100000</v>
      </c>
      <c r="AS508" s="19"/>
      <c r="AT508" s="19"/>
    </row>
    <row r="509" spans="1:46" s="23" customFormat="1" ht="72" x14ac:dyDescent="0.2">
      <c r="A509" s="19" t="s">
        <v>47</v>
      </c>
      <c r="B509" s="19" t="s">
        <v>277</v>
      </c>
      <c r="C509" s="19" t="s">
        <v>276</v>
      </c>
      <c r="D509" s="19" t="s">
        <v>18</v>
      </c>
      <c r="E509" s="19" t="s">
        <v>454</v>
      </c>
      <c r="F509" s="28" t="s">
        <v>2079</v>
      </c>
      <c r="G509" s="19" t="s">
        <v>812</v>
      </c>
      <c r="H509" s="18" t="s">
        <v>319</v>
      </c>
      <c r="I509" s="18" t="s">
        <v>631</v>
      </c>
      <c r="J509" s="17">
        <v>120000</v>
      </c>
      <c r="K509" s="35" t="s">
        <v>137</v>
      </c>
      <c r="L509" s="64"/>
      <c r="M509" s="64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8"/>
      <c r="Y509" s="46"/>
      <c r="Z509" s="19"/>
      <c r="AA509" s="19"/>
      <c r="AB509" s="19"/>
      <c r="AC509" s="19"/>
      <c r="AD509" s="19"/>
      <c r="AE509" s="20" t="s">
        <v>3027</v>
      </c>
      <c r="AF509" s="20" t="s">
        <v>3470</v>
      </c>
      <c r="AG509" s="19" t="s">
        <v>3467</v>
      </c>
      <c r="AH509" s="55" t="s">
        <v>1358</v>
      </c>
      <c r="AI509" s="19" t="s">
        <v>1568</v>
      </c>
      <c r="AJ509" s="119"/>
      <c r="AK509" s="120"/>
      <c r="AL509" s="16">
        <f t="shared" si="14"/>
        <v>120000</v>
      </c>
      <c r="AM509" s="19" t="s">
        <v>1343</v>
      </c>
      <c r="AN509" s="19" t="s">
        <v>1344</v>
      </c>
      <c r="AO509" s="19" t="s">
        <v>3047</v>
      </c>
      <c r="AP509" s="19" t="s">
        <v>3047</v>
      </c>
      <c r="AQ509" s="19" t="s">
        <v>3048</v>
      </c>
      <c r="AR509" s="17">
        <v>120000</v>
      </c>
      <c r="AS509" s="19"/>
      <c r="AT509" s="19"/>
    </row>
    <row r="510" spans="1:46" s="23" customFormat="1" ht="72" x14ac:dyDescent="0.2">
      <c r="A510" s="19" t="s">
        <v>47</v>
      </c>
      <c r="B510" s="19" t="s">
        <v>277</v>
      </c>
      <c r="C510" s="19" t="s">
        <v>276</v>
      </c>
      <c r="D510" s="19" t="s">
        <v>18</v>
      </c>
      <c r="E510" s="19" t="s">
        <v>454</v>
      </c>
      <c r="F510" s="28" t="s">
        <v>2080</v>
      </c>
      <c r="G510" s="19" t="s">
        <v>813</v>
      </c>
      <c r="H510" s="18" t="s">
        <v>270</v>
      </c>
      <c r="I510" s="18" t="s">
        <v>275</v>
      </c>
      <c r="J510" s="17">
        <v>100000</v>
      </c>
      <c r="K510" s="35" t="s">
        <v>137</v>
      </c>
      <c r="L510" s="64"/>
      <c r="M510" s="64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8"/>
      <c r="Y510" s="46"/>
      <c r="Z510" s="19"/>
      <c r="AA510" s="19"/>
      <c r="AB510" s="19"/>
      <c r="AC510" s="19"/>
      <c r="AD510" s="19"/>
      <c r="AE510" s="20" t="s">
        <v>3027</v>
      </c>
      <c r="AF510" s="20" t="s">
        <v>3470</v>
      </c>
      <c r="AG510" s="19" t="s">
        <v>3467</v>
      </c>
      <c r="AH510" s="55" t="s">
        <v>1358</v>
      </c>
      <c r="AI510" s="19" t="s">
        <v>1568</v>
      </c>
      <c r="AJ510" s="119"/>
      <c r="AK510" s="120"/>
      <c r="AL510" s="16">
        <f t="shared" si="14"/>
        <v>100000</v>
      </c>
      <c r="AM510" s="19" t="s">
        <v>1343</v>
      </c>
      <c r="AN510" s="19" t="s">
        <v>1344</v>
      </c>
      <c r="AO510" s="19" t="s">
        <v>3047</v>
      </c>
      <c r="AP510" s="19" t="s">
        <v>3047</v>
      </c>
      <c r="AQ510" s="19" t="s">
        <v>3048</v>
      </c>
      <c r="AR510" s="17">
        <v>100000</v>
      </c>
      <c r="AS510" s="19"/>
      <c r="AT510" s="19"/>
    </row>
    <row r="511" spans="1:46" s="23" customFormat="1" ht="72" x14ac:dyDescent="0.2">
      <c r="A511" s="19" t="s">
        <v>47</v>
      </c>
      <c r="B511" s="19" t="s">
        <v>277</v>
      </c>
      <c r="C511" s="19" t="s">
        <v>276</v>
      </c>
      <c r="D511" s="19" t="s">
        <v>18</v>
      </c>
      <c r="E511" s="19" t="s">
        <v>454</v>
      </c>
      <c r="F511" s="28" t="s">
        <v>2081</v>
      </c>
      <c r="G511" s="19" t="s">
        <v>814</v>
      </c>
      <c r="H511" s="18" t="s">
        <v>270</v>
      </c>
      <c r="I511" s="18" t="s">
        <v>553</v>
      </c>
      <c r="J511" s="17">
        <v>80000</v>
      </c>
      <c r="K511" s="35" t="s">
        <v>137</v>
      </c>
      <c r="L511" s="64"/>
      <c r="M511" s="64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8"/>
      <c r="Y511" s="46"/>
      <c r="Z511" s="19"/>
      <c r="AA511" s="19"/>
      <c r="AB511" s="19"/>
      <c r="AC511" s="19"/>
      <c r="AD511" s="19"/>
      <c r="AE511" s="20" t="s">
        <v>3027</v>
      </c>
      <c r="AF511" s="20" t="s">
        <v>3470</v>
      </c>
      <c r="AG511" s="19" t="s">
        <v>3467</v>
      </c>
      <c r="AH511" s="55" t="s">
        <v>1358</v>
      </c>
      <c r="AI511" s="19" t="s">
        <v>1568</v>
      </c>
      <c r="AJ511" s="119"/>
      <c r="AK511" s="120"/>
      <c r="AL511" s="16">
        <f t="shared" si="14"/>
        <v>80000</v>
      </c>
      <c r="AM511" s="19" t="s">
        <v>1343</v>
      </c>
      <c r="AN511" s="19" t="s">
        <v>1344</v>
      </c>
      <c r="AO511" s="19" t="s">
        <v>3047</v>
      </c>
      <c r="AP511" s="19" t="s">
        <v>3047</v>
      </c>
      <c r="AQ511" s="19" t="s">
        <v>3048</v>
      </c>
      <c r="AR511" s="17">
        <v>80000</v>
      </c>
      <c r="AS511" s="19"/>
      <c r="AT511" s="19"/>
    </row>
    <row r="512" spans="1:46" s="23" customFormat="1" ht="72" x14ac:dyDescent="0.2">
      <c r="A512" s="19" t="s">
        <v>47</v>
      </c>
      <c r="B512" s="19" t="s">
        <v>277</v>
      </c>
      <c r="C512" s="19" t="s">
        <v>276</v>
      </c>
      <c r="D512" s="19" t="s">
        <v>18</v>
      </c>
      <c r="E512" s="19" t="s">
        <v>454</v>
      </c>
      <c r="F512" s="28" t="s">
        <v>2082</v>
      </c>
      <c r="G512" s="19" t="s">
        <v>815</v>
      </c>
      <c r="H512" s="18" t="s">
        <v>269</v>
      </c>
      <c r="I512" s="18" t="s">
        <v>268</v>
      </c>
      <c r="J512" s="17">
        <v>100000</v>
      </c>
      <c r="K512" s="35" t="s">
        <v>137</v>
      </c>
      <c r="L512" s="64"/>
      <c r="M512" s="64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8"/>
      <c r="Y512" s="46"/>
      <c r="Z512" s="19"/>
      <c r="AA512" s="19"/>
      <c r="AB512" s="19"/>
      <c r="AC512" s="19"/>
      <c r="AD512" s="19"/>
      <c r="AE512" s="20" t="s">
        <v>3027</v>
      </c>
      <c r="AF512" s="20" t="s">
        <v>3470</v>
      </c>
      <c r="AG512" s="19" t="s">
        <v>3467</v>
      </c>
      <c r="AH512" s="55" t="s">
        <v>1358</v>
      </c>
      <c r="AI512" s="19" t="s">
        <v>1568</v>
      </c>
      <c r="AJ512" s="119"/>
      <c r="AK512" s="120"/>
      <c r="AL512" s="16">
        <f t="shared" si="14"/>
        <v>100000</v>
      </c>
      <c r="AM512" s="19" t="s">
        <v>1343</v>
      </c>
      <c r="AN512" s="19" t="s">
        <v>1344</v>
      </c>
      <c r="AO512" s="19" t="s">
        <v>3047</v>
      </c>
      <c r="AP512" s="19" t="s">
        <v>3047</v>
      </c>
      <c r="AQ512" s="19" t="s">
        <v>3048</v>
      </c>
      <c r="AR512" s="17">
        <v>100000</v>
      </c>
      <c r="AS512" s="19"/>
      <c r="AT512" s="19"/>
    </row>
    <row r="513" spans="1:46" s="23" customFormat="1" ht="72" hidden="1" x14ac:dyDescent="0.2">
      <c r="A513" s="19" t="s">
        <v>47</v>
      </c>
      <c r="B513" s="19" t="s">
        <v>277</v>
      </c>
      <c r="C513" s="19" t="s">
        <v>276</v>
      </c>
      <c r="D513" s="19" t="s">
        <v>28</v>
      </c>
      <c r="E513" s="19" t="s">
        <v>454</v>
      </c>
      <c r="F513" s="28" t="s">
        <v>2083</v>
      </c>
      <c r="G513" s="19" t="s">
        <v>816</v>
      </c>
      <c r="H513" s="18" t="s">
        <v>270</v>
      </c>
      <c r="I513" s="18" t="s">
        <v>271</v>
      </c>
      <c r="J513" s="17">
        <v>30000</v>
      </c>
      <c r="K513" s="64"/>
      <c r="L513" s="64"/>
      <c r="M513" s="35" t="s">
        <v>137</v>
      </c>
      <c r="N513" s="19"/>
      <c r="O513" s="19" t="s">
        <v>3029</v>
      </c>
      <c r="P513" s="68">
        <v>242212</v>
      </c>
      <c r="Q513" s="19" t="s">
        <v>1362</v>
      </c>
      <c r="R513" s="19" t="s">
        <v>1347</v>
      </c>
      <c r="S513" s="19" t="s">
        <v>1363</v>
      </c>
      <c r="T513" s="19"/>
      <c r="U513" s="19"/>
      <c r="V513" s="19" t="s">
        <v>3024</v>
      </c>
      <c r="W513" s="17">
        <v>30000</v>
      </c>
      <c r="X513" s="18" t="s">
        <v>1182</v>
      </c>
      <c r="Y513" s="128">
        <v>23117</v>
      </c>
      <c r="Z513" s="17">
        <v>30000</v>
      </c>
      <c r="AA513" s="19">
        <v>7014182514</v>
      </c>
      <c r="AB513" s="48">
        <v>23097</v>
      </c>
      <c r="AC513" s="48">
        <v>23097</v>
      </c>
      <c r="AD513" s="17">
        <v>30000</v>
      </c>
      <c r="AE513" s="20" t="s">
        <v>3025</v>
      </c>
      <c r="AF513" s="19" t="s">
        <v>3475</v>
      </c>
      <c r="AG513" s="20" t="s">
        <v>2456</v>
      </c>
      <c r="AH513" s="55" t="s">
        <v>1350</v>
      </c>
      <c r="AI513" s="20" t="s">
        <v>1570</v>
      </c>
      <c r="AJ513" s="17">
        <v>30000</v>
      </c>
      <c r="AK513" s="120"/>
      <c r="AL513" s="16">
        <f t="shared" si="14"/>
        <v>0</v>
      </c>
      <c r="AM513" s="19" t="s">
        <v>1343</v>
      </c>
      <c r="AN513" s="19" t="s">
        <v>1344</v>
      </c>
      <c r="AO513" s="19" t="s">
        <v>3037</v>
      </c>
      <c r="AP513" s="19" t="s">
        <v>3037</v>
      </c>
      <c r="AQ513" s="19" t="s">
        <v>3036</v>
      </c>
      <c r="AR513" s="17">
        <v>30000</v>
      </c>
      <c r="AS513" s="19"/>
      <c r="AT513" s="19"/>
    </row>
    <row r="514" spans="1:46" s="23" customFormat="1" ht="72" hidden="1" x14ac:dyDescent="0.2">
      <c r="A514" s="19" t="s">
        <v>47</v>
      </c>
      <c r="B514" s="19" t="s">
        <v>277</v>
      </c>
      <c r="C514" s="19" t="s">
        <v>276</v>
      </c>
      <c r="D514" s="19" t="s">
        <v>28</v>
      </c>
      <c r="E514" s="19" t="s">
        <v>454</v>
      </c>
      <c r="F514" s="28" t="s">
        <v>2084</v>
      </c>
      <c r="G514" s="19" t="s">
        <v>817</v>
      </c>
      <c r="H514" s="18" t="s">
        <v>270</v>
      </c>
      <c r="I514" s="18" t="s">
        <v>271</v>
      </c>
      <c r="J514" s="17">
        <v>5000</v>
      </c>
      <c r="K514" s="64"/>
      <c r="L514" s="64"/>
      <c r="M514" s="35" t="s">
        <v>137</v>
      </c>
      <c r="N514" s="19"/>
      <c r="O514" s="19" t="s">
        <v>3029</v>
      </c>
      <c r="P514" s="68">
        <v>242212</v>
      </c>
      <c r="Q514" s="19" t="s">
        <v>1362</v>
      </c>
      <c r="R514" s="19" t="s">
        <v>1347</v>
      </c>
      <c r="S514" s="19" t="s">
        <v>1363</v>
      </c>
      <c r="T514" s="19"/>
      <c r="U514" s="19"/>
      <c r="V514" s="19" t="s">
        <v>3024</v>
      </c>
      <c r="W514" s="17">
        <v>5000</v>
      </c>
      <c r="X514" s="18" t="s">
        <v>1182</v>
      </c>
      <c r="Y514" s="128">
        <v>23117</v>
      </c>
      <c r="Z514" s="17">
        <v>5000</v>
      </c>
      <c r="AA514" s="19">
        <v>7014182514</v>
      </c>
      <c r="AB514" s="48">
        <v>23097</v>
      </c>
      <c r="AC514" s="48">
        <v>23097</v>
      </c>
      <c r="AD514" s="17">
        <v>5000</v>
      </c>
      <c r="AE514" s="20" t="s">
        <v>3025</v>
      </c>
      <c r="AF514" s="19" t="s">
        <v>3475</v>
      </c>
      <c r="AG514" s="20" t="s">
        <v>2456</v>
      </c>
      <c r="AH514" s="55" t="s">
        <v>1350</v>
      </c>
      <c r="AI514" s="20" t="s">
        <v>1570</v>
      </c>
      <c r="AJ514" s="119">
        <v>5000</v>
      </c>
      <c r="AK514" s="120"/>
      <c r="AL514" s="16">
        <f t="shared" si="14"/>
        <v>0</v>
      </c>
      <c r="AM514" s="19" t="s">
        <v>1343</v>
      </c>
      <c r="AN514" s="19" t="s">
        <v>1344</v>
      </c>
      <c r="AO514" s="19" t="s">
        <v>3045</v>
      </c>
      <c r="AP514" s="19" t="s">
        <v>3037</v>
      </c>
      <c r="AQ514" s="19" t="s">
        <v>3036</v>
      </c>
      <c r="AR514" s="17">
        <v>5000</v>
      </c>
      <c r="AS514" s="19"/>
      <c r="AT514" s="19"/>
    </row>
    <row r="515" spans="1:46" s="23" customFormat="1" ht="72" hidden="1" x14ac:dyDescent="0.2">
      <c r="A515" s="19" t="s">
        <v>47</v>
      </c>
      <c r="B515" s="19" t="s">
        <v>277</v>
      </c>
      <c r="C515" s="19" t="s">
        <v>276</v>
      </c>
      <c r="D515" s="19" t="s">
        <v>28</v>
      </c>
      <c r="E515" s="19" t="s">
        <v>454</v>
      </c>
      <c r="F515" s="28" t="s">
        <v>2085</v>
      </c>
      <c r="G515" s="19" t="s">
        <v>818</v>
      </c>
      <c r="H515" s="18" t="s">
        <v>270</v>
      </c>
      <c r="I515" s="18" t="s">
        <v>271</v>
      </c>
      <c r="J515" s="17">
        <v>2800</v>
      </c>
      <c r="K515" s="69"/>
      <c r="L515" s="64"/>
      <c r="M515" s="35" t="s">
        <v>137</v>
      </c>
      <c r="N515" s="19"/>
      <c r="O515" s="19" t="s">
        <v>3029</v>
      </c>
      <c r="P515" s="68">
        <v>242212</v>
      </c>
      <c r="Q515" s="19" t="s">
        <v>1362</v>
      </c>
      <c r="R515" s="19" t="s">
        <v>1347</v>
      </c>
      <c r="S515" s="19" t="s">
        <v>1363</v>
      </c>
      <c r="T515" s="19"/>
      <c r="U515" s="19"/>
      <c r="V515" s="19" t="s">
        <v>3024</v>
      </c>
      <c r="W515" s="17">
        <v>2800</v>
      </c>
      <c r="X515" s="18" t="s">
        <v>1182</v>
      </c>
      <c r="Y515" s="128">
        <v>23117</v>
      </c>
      <c r="Z515" s="17">
        <v>2800</v>
      </c>
      <c r="AA515" s="19">
        <v>7014182514</v>
      </c>
      <c r="AB515" s="48">
        <v>23097</v>
      </c>
      <c r="AC515" s="48">
        <v>23097</v>
      </c>
      <c r="AD515" s="17">
        <v>2800</v>
      </c>
      <c r="AE515" s="20" t="s">
        <v>3025</v>
      </c>
      <c r="AF515" s="19" t="s">
        <v>3475</v>
      </c>
      <c r="AG515" s="20" t="s">
        <v>2456</v>
      </c>
      <c r="AH515" s="55" t="s">
        <v>1350</v>
      </c>
      <c r="AI515" s="20" t="s">
        <v>1570</v>
      </c>
      <c r="AJ515" s="119">
        <v>2800</v>
      </c>
      <c r="AK515" s="120"/>
      <c r="AL515" s="16">
        <f t="shared" ref="AL515:AL578" si="17">J515-AJ515-AK515</f>
        <v>0</v>
      </c>
      <c r="AM515" s="19" t="s">
        <v>1343</v>
      </c>
      <c r="AN515" s="19" t="s">
        <v>1344</v>
      </c>
      <c r="AO515" s="19" t="s">
        <v>3037</v>
      </c>
      <c r="AP515" s="19" t="s">
        <v>3037</v>
      </c>
      <c r="AQ515" s="19" t="s">
        <v>3036</v>
      </c>
      <c r="AR515" s="17">
        <v>2800</v>
      </c>
      <c r="AS515" s="19"/>
      <c r="AT515" s="19"/>
    </row>
    <row r="516" spans="1:46" s="23" customFormat="1" ht="72" x14ac:dyDescent="0.2">
      <c r="A516" s="19" t="s">
        <v>47</v>
      </c>
      <c r="B516" s="19" t="s">
        <v>277</v>
      </c>
      <c r="C516" s="19" t="s">
        <v>276</v>
      </c>
      <c r="D516" s="19" t="s">
        <v>33</v>
      </c>
      <c r="E516" s="19" t="s">
        <v>454</v>
      </c>
      <c r="F516" s="28" t="s">
        <v>2086</v>
      </c>
      <c r="G516" s="19" t="s">
        <v>819</v>
      </c>
      <c r="H516" s="18" t="s">
        <v>270</v>
      </c>
      <c r="I516" s="18" t="s">
        <v>274</v>
      </c>
      <c r="J516" s="17">
        <v>80000</v>
      </c>
      <c r="K516" s="35" t="s">
        <v>137</v>
      </c>
      <c r="L516" s="64"/>
      <c r="M516" s="64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8"/>
      <c r="Y516" s="46"/>
      <c r="Z516" s="19"/>
      <c r="AA516" s="19"/>
      <c r="AB516" s="19"/>
      <c r="AC516" s="19"/>
      <c r="AD516" s="19"/>
      <c r="AE516" s="20" t="s">
        <v>3030</v>
      </c>
      <c r="AF516" s="20" t="s">
        <v>3451</v>
      </c>
      <c r="AG516" s="19" t="s">
        <v>3467</v>
      </c>
      <c r="AH516" s="55" t="s">
        <v>1358</v>
      </c>
      <c r="AI516" s="19" t="s">
        <v>1568</v>
      </c>
      <c r="AJ516" s="17"/>
      <c r="AK516" s="120"/>
      <c r="AL516" s="16">
        <f t="shared" si="17"/>
        <v>80000</v>
      </c>
      <c r="AM516" s="19" t="s">
        <v>1343</v>
      </c>
      <c r="AN516" s="19" t="s">
        <v>1344</v>
      </c>
      <c r="AO516" s="19" t="s">
        <v>3049</v>
      </c>
      <c r="AP516" s="19" t="s">
        <v>3049</v>
      </c>
      <c r="AQ516" s="19" t="s">
        <v>3050</v>
      </c>
      <c r="AR516" s="17">
        <v>80000</v>
      </c>
      <c r="AS516" s="19"/>
      <c r="AT516" s="19"/>
    </row>
    <row r="517" spans="1:46" s="23" customFormat="1" ht="72" x14ac:dyDescent="0.2">
      <c r="A517" s="19" t="s">
        <v>47</v>
      </c>
      <c r="B517" s="19" t="s">
        <v>277</v>
      </c>
      <c r="C517" s="19" t="s">
        <v>276</v>
      </c>
      <c r="D517" s="19" t="s">
        <v>33</v>
      </c>
      <c r="E517" s="19" t="s">
        <v>454</v>
      </c>
      <c r="F517" s="28" t="s">
        <v>2087</v>
      </c>
      <c r="G517" s="19" t="s">
        <v>820</v>
      </c>
      <c r="H517" s="18" t="s">
        <v>414</v>
      </c>
      <c r="I517" s="18" t="s">
        <v>274</v>
      </c>
      <c r="J517" s="17">
        <v>350000</v>
      </c>
      <c r="K517" s="35" t="s">
        <v>137</v>
      </c>
      <c r="L517" s="64"/>
      <c r="M517" s="64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8"/>
      <c r="Y517" s="46"/>
      <c r="Z517" s="19"/>
      <c r="AA517" s="19"/>
      <c r="AB517" s="19"/>
      <c r="AC517" s="19"/>
      <c r="AD517" s="19"/>
      <c r="AE517" s="20" t="s">
        <v>3030</v>
      </c>
      <c r="AF517" s="20" t="s">
        <v>3451</v>
      </c>
      <c r="AG517" s="19" t="s">
        <v>3467</v>
      </c>
      <c r="AH517" s="55" t="s">
        <v>1358</v>
      </c>
      <c r="AI517" s="19" t="s">
        <v>1568</v>
      </c>
      <c r="AJ517" s="119"/>
      <c r="AK517" s="120"/>
      <c r="AL517" s="16">
        <f t="shared" si="17"/>
        <v>350000</v>
      </c>
      <c r="AM517" s="19" t="s">
        <v>1343</v>
      </c>
      <c r="AN517" s="19" t="s">
        <v>1344</v>
      </c>
      <c r="AO517" s="19" t="s">
        <v>3049</v>
      </c>
      <c r="AP517" s="19" t="s">
        <v>3049</v>
      </c>
      <c r="AQ517" s="19" t="s">
        <v>3050</v>
      </c>
      <c r="AR517" s="17">
        <v>350000</v>
      </c>
      <c r="AS517" s="19"/>
      <c r="AT517" s="19"/>
    </row>
    <row r="518" spans="1:46" s="23" customFormat="1" ht="72" x14ac:dyDescent="0.2">
      <c r="A518" s="19" t="s">
        <v>47</v>
      </c>
      <c r="B518" s="19" t="s">
        <v>277</v>
      </c>
      <c r="C518" s="19" t="s">
        <v>276</v>
      </c>
      <c r="D518" s="19" t="s">
        <v>33</v>
      </c>
      <c r="E518" s="19" t="s">
        <v>454</v>
      </c>
      <c r="F518" s="28" t="s">
        <v>2088</v>
      </c>
      <c r="G518" s="19" t="s">
        <v>821</v>
      </c>
      <c r="H518" s="18" t="s">
        <v>387</v>
      </c>
      <c r="I518" s="18" t="s">
        <v>274</v>
      </c>
      <c r="J518" s="17">
        <v>56000</v>
      </c>
      <c r="K518" s="35" t="s">
        <v>137</v>
      </c>
      <c r="L518" s="64"/>
      <c r="M518" s="64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8"/>
      <c r="Y518" s="46"/>
      <c r="Z518" s="19"/>
      <c r="AA518" s="19"/>
      <c r="AB518" s="19"/>
      <c r="AC518" s="19"/>
      <c r="AD518" s="19"/>
      <c r="AE518" s="20" t="s">
        <v>3030</v>
      </c>
      <c r="AF518" s="20" t="s">
        <v>3451</v>
      </c>
      <c r="AG518" s="19" t="s">
        <v>3467</v>
      </c>
      <c r="AH518" s="55" t="s">
        <v>1358</v>
      </c>
      <c r="AI518" s="19" t="s">
        <v>1568</v>
      </c>
      <c r="AJ518" s="119"/>
      <c r="AK518" s="120"/>
      <c r="AL518" s="16">
        <f t="shared" si="17"/>
        <v>56000</v>
      </c>
      <c r="AM518" s="19" t="s">
        <v>1343</v>
      </c>
      <c r="AN518" s="19" t="s">
        <v>1344</v>
      </c>
      <c r="AO518" s="19" t="s">
        <v>3049</v>
      </c>
      <c r="AP518" s="19" t="s">
        <v>3049</v>
      </c>
      <c r="AQ518" s="19" t="s">
        <v>3050</v>
      </c>
      <c r="AR518" s="17">
        <v>56000</v>
      </c>
      <c r="AS518" s="19"/>
      <c r="AT518" s="19"/>
    </row>
    <row r="519" spans="1:46" s="23" customFormat="1" ht="72" x14ac:dyDescent="0.2">
      <c r="A519" s="19" t="s">
        <v>47</v>
      </c>
      <c r="B519" s="19" t="s">
        <v>277</v>
      </c>
      <c r="C519" s="19" t="s">
        <v>276</v>
      </c>
      <c r="D519" s="19" t="s">
        <v>33</v>
      </c>
      <c r="E519" s="19" t="s">
        <v>454</v>
      </c>
      <c r="F519" s="28" t="s">
        <v>2089</v>
      </c>
      <c r="G519" s="19" t="s">
        <v>822</v>
      </c>
      <c r="H519" s="18" t="s">
        <v>319</v>
      </c>
      <c r="I519" s="18" t="s">
        <v>274</v>
      </c>
      <c r="J519" s="17">
        <v>200000</v>
      </c>
      <c r="K519" s="35" t="s">
        <v>137</v>
      </c>
      <c r="L519" s="64"/>
      <c r="M519" s="64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8"/>
      <c r="Y519" s="46"/>
      <c r="Z519" s="19"/>
      <c r="AA519" s="19"/>
      <c r="AB519" s="19"/>
      <c r="AC519" s="19"/>
      <c r="AD519" s="19"/>
      <c r="AE519" s="20" t="s">
        <v>3030</v>
      </c>
      <c r="AF519" s="20" t="s">
        <v>3451</v>
      </c>
      <c r="AG519" s="19" t="s">
        <v>3467</v>
      </c>
      <c r="AH519" s="55" t="s">
        <v>1358</v>
      </c>
      <c r="AI519" s="19" t="s">
        <v>1568</v>
      </c>
      <c r="AJ519" s="119"/>
      <c r="AK519" s="120"/>
      <c r="AL519" s="16">
        <f t="shared" si="17"/>
        <v>200000</v>
      </c>
      <c r="AM519" s="19" t="s">
        <v>1343</v>
      </c>
      <c r="AN519" s="19" t="s">
        <v>1344</v>
      </c>
      <c r="AO519" s="19" t="s">
        <v>3049</v>
      </c>
      <c r="AP519" s="19" t="s">
        <v>3049</v>
      </c>
      <c r="AQ519" s="19" t="s">
        <v>3050</v>
      </c>
      <c r="AR519" s="17">
        <v>200000</v>
      </c>
      <c r="AS519" s="19"/>
      <c r="AT519" s="19"/>
    </row>
    <row r="520" spans="1:46" s="23" customFormat="1" ht="72" x14ac:dyDescent="0.2">
      <c r="A520" s="19" t="s">
        <v>47</v>
      </c>
      <c r="B520" s="19" t="s">
        <v>277</v>
      </c>
      <c r="C520" s="19" t="s">
        <v>276</v>
      </c>
      <c r="D520" s="19" t="s">
        <v>33</v>
      </c>
      <c r="E520" s="19" t="s">
        <v>454</v>
      </c>
      <c r="F520" s="28" t="s">
        <v>2090</v>
      </c>
      <c r="G520" s="19" t="s">
        <v>823</v>
      </c>
      <c r="H520" s="18" t="s">
        <v>319</v>
      </c>
      <c r="I520" s="18" t="s">
        <v>274</v>
      </c>
      <c r="J520" s="17">
        <v>220000</v>
      </c>
      <c r="K520" s="35" t="s">
        <v>137</v>
      </c>
      <c r="L520" s="64"/>
      <c r="M520" s="64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8"/>
      <c r="Y520" s="46"/>
      <c r="Z520" s="19"/>
      <c r="AA520" s="19"/>
      <c r="AB520" s="19"/>
      <c r="AC520" s="19"/>
      <c r="AD520" s="19"/>
      <c r="AE520" s="20" t="s">
        <v>3030</v>
      </c>
      <c r="AF520" s="20" t="s">
        <v>3451</v>
      </c>
      <c r="AG520" s="19" t="s">
        <v>3467</v>
      </c>
      <c r="AH520" s="55" t="s">
        <v>1358</v>
      </c>
      <c r="AI520" s="19" t="s">
        <v>1568</v>
      </c>
      <c r="AJ520" s="119"/>
      <c r="AK520" s="120"/>
      <c r="AL520" s="16">
        <f t="shared" si="17"/>
        <v>220000</v>
      </c>
      <c r="AM520" s="19" t="s">
        <v>1343</v>
      </c>
      <c r="AN520" s="19" t="s">
        <v>1344</v>
      </c>
      <c r="AO520" s="19" t="s">
        <v>3049</v>
      </c>
      <c r="AP520" s="19" t="s">
        <v>3049</v>
      </c>
      <c r="AQ520" s="19" t="s">
        <v>3050</v>
      </c>
      <c r="AR520" s="17">
        <v>220000</v>
      </c>
      <c r="AS520" s="19"/>
      <c r="AT520" s="19"/>
    </row>
    <row r="521" spans="1:46" s="23" customFormat="1" ht="72" x14ac:dyDescent="0.2">
      <c r="A521" s="19" t="s">
        <v>47</v>
      </c>
      <c r="B521" s="19" t="s">
        <v>277</v>
      </c>
      <c r="C521" s="19" t="s">
        <v>276</v>
      </c>
      <c r="D521" s="19" t="s">
        <v>33</v>
      </c>
      <c r="E521" s="19" t="s">
        <v>454</v>
      </c>
      <c r="F521" s="28" t="s">
        <v>2091</v>
      </c>
      <c r="G521" s="19" t="s">
        <v>824</v>
      </c>
      <c r="H521" s="18" t="s">
        <v>340</v>
      </c>
      <c r="I521" s="18" t="s">
        <v>274</v>
      </c>
      <c r="J521" s="17">
        <v>360000</v>
      </c>
      <c r="K521" s="35" t="s">
        <v>137</v>
      </c>
      <c r="L521" s="64"/>
      <c r="M521" s="64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8"/>
      <c r="Y521" s="46"/>
      <c r="Z521" s="19"/>
      <c r="AA521" s="19"/>
      <c r="AB521" s="19"/>
      <c r="AC521" s="19"/>
      <c r="AD521" s="19"/>
      <c r="AE521" s="20" t="s">
        <v>3030</v>
      </c>
      <c r="AF521" s="20" t="s">
        <v>3451</v>
      </c>
      <c r="AG521" s="19" t="s">
        <v>3467</v>
      </c>
      <c r="AH521" s="55" t="s">
        <v>1358</v>
      </c>
      <c r="AI521" s="19" t="s">
        <v>1568</v>
      </c>
      <c r="AJ521" s="119"/>
      <c r="AK521" s="120"/>
      <c r="AL521" s="16">
        <f t="shared" si="17"/>
        <v>360000</v>
      </c>
      <c r="AM521" s="19" t="s">
        <v>1343</v>
      </c>
      <c r="AN521" s="19" t="s">
        <v>1344</v>
      </c>
      <c r="AO521" s="19" t="s">
        <v>3049</v>
      </c>
      <c r="AP521" s="19" t="s">
        <v>3049</v>
      </c>
      <c r="AQ521" s="19" t="s">
        <v>3050</v>
      </c>
      <c r="AR521" s="17">
        <v>360000</v>
      </c>
      <c r="AS521" s="19"/>
      <c r="AT521" s="19"/>
    </row>
    <row r="522" spans="1:46" s="23" customFormat="1" ht="72" x14ac:dyDescent="0.2">
      <c r="A522" s="19" t="s">
        <v>47</v>
      </c>
      <c r="B522" s="19" t="s">
        <v>277</v>
      </c>
      <c r="C522" s="19" t="s">
        <v>276</v>
      </c>
      <c r="D522" s="19" t="s">
        <v>33</v>
      </c>
      <c r="E522" s="19" t="s">
        <v>454</v>
      </c>
      <c r="F522" s="28" t="s">
        <v>2092</v>
      </c>
      <c r="G522" s="19" t="s">
        <v>825</v>
      </c>
      <c r="H522" s="18" t="s">
        <v>340</v>
      </c>
      <c r="I522" s="18" t="s">
        <v>274</v>
      </c>
      <c r="J522" s="17">
        <v>300000</v>
      </c>
      <c r="K522" s="35" t="s">
        <v>137</v>
      </c>
      <c r="L522" s="64"/>
      <c r="M522" s="64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8"/>
      <c r="Y522" s="46"/>
      <c r="Z522" s="19"/>
      <c r="AA522" s="19"/>
      <c r="AB522" s="19"/>
      <c r="AC522" s="19"/>
      <c r="AD522" s="19"/>
      <c r="AE522" s="20" t="s">
        <v>3030</v>
      </c>
      <c r="AF522" s="20" t="s">
        <v>3451</v>
      </c>
      <c r="AG522" s="19" t="s">
        <v>3467</v>
      </c>
      <c r="AH522" s="55" t="s">
        <v>1358</v>
      </c>
      <c r="AI522" s="19" t="s">
        <v>1568</v>
      </c>
      <c r="AJ522" s="119"/>
      <c r="AK522" s="120"/>
      <c r="AL522" s="16">
        <f t="shared" si="17"/>
        <v>300000</v>
      </c>
      <c r="AM522" s="19" t="s">
        <v>1343</v>
      </c>
      <c r="AN522" s="19" t="s">
        <v>1344</v>
      </c>
      <c r="AO522" s="19" t="s">
        <v>3049</v>
      </c>
      <c r="AP522" s="19" t="s">
        <v>3049</v>
      </c>
      <c r="AQ522" s="19" t="s">
        <v>3050</v>
      </c>
      <c r="AR522" s="17">
        <v>300000</v>
      </c>
      <c r="AS522" s="19"/>
      <c r="AT522" s="19"/>
    </row>
    <row r="523" spans="1:46" s="23" customFormat="1" ht="90" x14ac:dyDescent="0.2">
      <c r="A523" s="19" t="s">
        <v>47</v>
      </c>
      <c r="B523" s="19" t="s">
        <v>277</v>
      </c>
      <c r="C523" s="19" t="s">
        <v>276</v>
      </c>
      <c r="D523" s="19" t="s">
        <v>22</v>
      </c>
      <c r="E523" s="19" t="s">
        <v>349</v>
      </c>
      <c r="F523" s="28" t="s">
        <v>2093</v>
      </c>
      <c r="G523" s="19" t="s">
        <v>826</v>
      </c>
      <c r="H523" s="18" t="s">
        <v>270</v>
      </c>
      <c r="I523" s="18" t="s">
        <v>275</v>
      </c>
      <c r="J523" s="17">
        <v>1288000</v>
      </c>
      <c r="K523" s="35" t="s">
        <v>137</v>
      </c>
      <c r="L523" s="64"/>
      <c r="M523" s="64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8"/>
      <c r="Y523" s="46"/>
      <c r="Z523" s="19"/>
      <c r="AA523" s="19"/>
      <c r="AB523" s="19"/>
      <c r="AC523" s="19"/>
      <c r="AD523" s="19"/>
      <c r="AE523" s="20" t="s">
        <v>3031</v>
      </c>
      <c r="AF523" s="20" t="s">
        <v>1571</v>
      </c>
      <c r="AG523" s="19" t="s">
        <v>3467</v>
      </c>
      <c r="AH523" s="55" t="s">
        <v>1342</v>
      </c>
      <c r="AI523" s="19" t="s">
        <v>1571</v>
      </c>
      <c r="AJ523" s="119"/>
      <c r="AK523" s="120"/>
      <c r="AL523" s="16">
        <f t="shared" si="17"/>
        <v>1288000</v>
      </c>
      <c r="AM523" s="19" t="s">
        <v>1343</v>
      </c>
      <c r="AN523" s="19" t="s">
        <v>1344</v>
      </c>
      <c r="AO523" s="19" t="s">
        <v>3051</v>
      </c>
      <c r="AP523" s="19" t="s">
        <v>3052</v>
      </c>
      <c r="AQ523" s="19" t="s">
        <v>3053</v>
      </c>
      <c r="AR523" s="17">
        <v>1288000</v>
      </c>
      <c r="AS523" s="19"/>
      <c r="AT523" s="19"/>
    </row>
    <row r="524" spans="1:46" s="23" customFormat="1" ht="90" hidden="1" x14ac:dyDescent="0.2">
      <c r="A524" s="19" t="s">
        <v>47</v>
      </c>
      <c r="B524" s="19" t="s">
        <v>277</v>
      </c>
      <c r="C524" s="19" t="s">
        <v>276</v>
      </c>
      <c r="D524" s="19" t="s">
        <v>22</v>
      </c>
      <c r="E524" s="19" t="s">
        <v>349</v>
      </c>
      <c r="F524" s="28" t="s">
        <v>2094</v>
      </c>
      <c r="G524" s="19" t="s">
        <v>827</v>
      </c>
      <c r="H524" s="18" t="s">
        <v>270</v>
      </c>
      <c r="I524" s="18" t="s">
        <v>275</v>
      </c>
      <c r="J524" s="17">
        <v>1980000</v>
      </c>
      <c r="K524" s="35" t="s">
        <v>137</v>
      </c>
      <c r="L524" s="64"/>
      <c r="M524" s="64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8"/>
      <c r="Y524" s="46"/>
      <c r="Z524" s="19"/>
      <c r="AA524" s="19"/>
      <c r="AB524" s="19"/>
      <c r="AC524" s="19"/>
      <c r="AD524" s="19"/>
      <c r="AE524" s="20" t="s">
        <v>3032</v>
      </c>
      <c r="AF524" s="19" t="s">
        <v>3476</v>
      </c>
      <c r="AG524" s="20" t="s">
        <v>2456</v>
      </c>
      <c r="AH524" s="55" t="s">
        <v>1342</v>
      </c>
      <c r="AI524" s="19" t="s">
        <v>1571</v>
      </c>
      <c r="AJ524" s="119">
        <v>1787000</v>
      </c>
      <c r="AK524" s="120"/>
      <c r="AL524" s="16">
        <f t="shared" si="17"/>
        <v>193000</v>
      </c>
      <c r="AM524" s="19" t="s">
        <v>1343</v>
      </c>
      <c r="AN524" s="19" t="s">
        <v>1344</v>
      </c>
      <c r="AO524" s="19" t="s">
        <v>3051</v>
      </c>
      <c r="AP524" s="19" t="s">
        <v>3052</v>
      </c>
      <c r="AQ524" s="19" t="s">
        <v>3053</v>
      </c>
      <c r="AR524" s="17">
        <v>1980000</v>
      </c>
      <c r="AS524" s="19"/>
      <c r="AT524" s="19"/>
    </row>
    <row r="525" spans="1:46" s="23" customFormat="1" ht="72" hidden="1" x14ac:dyDescent="0.2">
      <c r="A525" s="19" t="s">
        <v>47</v>
      </c>
      <c r="B525" s="19" t="s">
        <v>277</v>
      </c>
      <c r="C525" s="19" t="s">
        <v>276</v>
      </c>
      <c r="D525" s="19" t="s">
        <v>11</v>
      </c>
      <c r="E525" s="19" t="s">
        <v>310</v>
      </c>
      <c r="F525" s="28" t="s">
        <v>2095</v>
      </c>
      <c r="G525" s="19" t="s">
        <v>828</v>
      </c>
      <c r="H525" s="18" t="s">
        <v>269</v>
      </c>
      <c r="I525" s="18" t="s">
        <v>268</v>
      </c>
      <c r="J525" s="17">
        <v>4000</v>
      </c>
      <c r="K525" s="35" t="s">
        <v>137</v>
      </c>
      <c r="L525" s="64"/>
      <c r="M525" s="64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8"/>
      <c r="Y525" s="46"/>
      <c r="Z525" s="19"/>
      <c r="AA525" s="19"/>
      <c r="AB525" s="19"/>
      <c r="AC525" s="19"/>
      <c r="AD525" s="19"/>
      <c r="AE525" s="20" t="s">
        <v>3023</v>
      </c>
      <c r="AF525" s="20" t="s">
        <v>3472</v>
      </c>
      <c r="AG525" s="20" t="s">
        <v>2456</v>
      </c>
      <c r="AH525" s="55" t="s">
        <v>1342</v>
      </c>
      <c r="AI525" s="19" t="s">
        <v>1571</v>
      </c>
      <c r="AJ525" s="17">
        <v>4000</v>
      </c>
      <c r="AK525" s="120"/>
      <c r="AL525" s="16">
        <f t="shared" si="17"/>
        <v>0</v>
      </c>
      <c r="AM525" s="19" t="s">
        <v>1343</v>
      </c>
      <c r="AN525" s="19" t="s">
        <v>1344</v>
      </c>
      <c r="AO525" s="19" t="s">
        <v>3036</v>
      </c>
      <c r="AP525" s="19" t="s">
        <v>3036</v>
      </c>
      <c r="AQ525" s="19" t="s">
        <v>1368</v>
      </c>
      <c r="AR525" s="17">
        <v>4000</v>
      </c>
      <c r="AS525" s="19"/>
      <c r="AT525" s="19"/>
    </row>
    <row r="526" spans="1:46" s="23" customFormat="1" ht="72" hidden="1" x14ac:dyDescent="0.2">
      <c r="A526" s="19" t="s">
        <v>47</v>
      </c>
      <c r="B526" s="19" t="s">
        <v>277</v>
      </c>
      <c r="C526" s="19" t="s">
        <v>276</v>
      </c>
      <c r="D526" s="19" t="s">
        <v>11</v>
      </c>
      <c r="E526" s="19" t="s">
        <v>310</v>
      </c>
      <c r="F526" s="28" t="s">
        <v>2096</v>
      </c>
      <c r="G526" s="19" t="s">
        <v>785</v>
      </c>
      <c r="H526" s="18" t="s">
        <v>303</v>
      </c>
      <c r="I526" s="18" t="s">
        <v>268</v>
      </c>
      <c r="J526" s="17">
        <v>20000</v>
      </c>
      <c r="K526" s="35" t="s">
        <v>137</v>
      </c>
      <c r="L526" s="64"/>
      <c r="M526" s="64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8"/>
      <c r="Y526" s="46"/>
      <c r="Z526" s="19"/>
      <c r="AA526" s="19"/>
      <c r="AB526" s="19"/>
      <c r="AC526" s="19"/>
      <c r="AD526" s="19"/>
      <c r="AE526" s="20" t="s">
        <v>3023</v>
      </c>
      <c r="AF526" s="20" t="s">
        <v>3472</v>
      </c>
      <c r="AG526" s="20" t="s">
        <v>2456</v>
      </c>
      <c r="AH526" s="55" t="s">
        <v>1342</v>
      </c>
      <c r="AI526" s="19" t="s">
        <v>1571</v>
      </c>
      <c r="AJ526" s="119">
        <v>19000</v>
      </c>
      <c r="AK526" s="120"/>
      <c r="AL526" s="16">
        <f t="shared" si="17"/>
        <v>1000</v>
      </c>
      <c r="AM526" s="19" t="s">
        <v>1343</v>
      </c>
      <c r="AN526" s="19" t="s">
        <v>1344</v>
      </c>
      <c r="AO526" s="19" t="s">
        <v>3036</v>
      </c>
      <c r="AP526" s="19" t="s">
        <v>3036</v>
      </c>
      <c r="AQ526" s="19" t="s">
        <v>1368</v>
      </c>
      <c r="AR526" s="17">
        <v>20000</v>
      </c>
      <c r="AS526" s="19"/>
      <c r="AT526" s="19"/>
    </row>
    <row r="527" spans="1:46" s="23" customFormat="1" ht="72" hidden="1" x14ac:dyDescent="0.2">
      <c r="A527" s="19" t="s">
        <v>47</v>
      </c>
      <c r="B527" s="19" t="s">
        <v>277</v>
      </c>
      <c r="C527" s="19" t="s">
        <v>276</v>
      </c>
      <c r="D527" s="19" t="s">
        <v>11</v>
      </c>
      <c r="E527" s="19" t="s">
        <v>310</v>
      </c>
      <c r="F527" s="28" t="s">
        <v>2097</v>
      </c>
      <c r="G527" s="19" t="s">
        <v>829</v>
      </c>
      <c r="H527" s="18" t="s">
        <v>317</v>
      </c>
      <c r="I527" s="18" t="s">
        <v>631</v>
      </c>
      <c r="J527" s="17">
        <v>35000</v>
      </c>
      <c r="K527" s="35" t="s">
        <v>137</v>
      </c>
      <c r="L527" s="64"/>
      <c r="M527" s="64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8"/>
      <c r="Y527" s="46"/>
      <c r="Z527" s="19"/>
      <c r="AA527" s="19"/>
      <c r="AB527" s="19"/>
      <c r="AC527" s="19"/>
      <c r="AD527" s="19"/>
      <c r="AE527" s="20" t="s">
        <v>3023</v>
      </c>
      <c r="AF527" s="20" t="s">
        <v>3472</v>
      </c>
      <c r="AG527" s="20" t="s">
        <v>2456</v>
      </c>
      <c r="AH527" s="55" t="s">
        <v>1342</v>
      </c>
      <c r="AI527" s="19" t="s">
        <v>1571</v>
      </c>
      <c r="AJ527" s="119">
        <v>27500</v>
      </c>
      <c r="AK527" s="120"/>
      <c r="AL527" s="16">
        <f t="shared" si="17"/>
        <v>7500</v>
      </c>
      <c r="AM527" s="19" t="s">
        <v>1343</v>
      </c>
      <c r="AN527" s="19" t="s">
        <v>1344</v>
      </c>
      <c r="AO527" s="19" t="s">
        <v>3036</v>
      </c>
      <c r="AP527" s="19" t="s">
        <v>3036</v>
      </c>
      <c r="AQ527" s="19" t="s">
        <v>1368</v>
      </c>
      <c r="AR527" s="17">
        <v>35000</v>
      </c>
      <c r="AS527" s="19"/>
      <c r="AT527" s="19"/>
    </row>
    <row r="528" spans="1:46" s="23" customFormat="1" ht="72" hidden="1" x14ac:dyDescent="0.2">
      <c r="A528" s="19" t="s">
        <v>47</v>
      </c>
      <c r="B528" s="19" t="s">
        <v>277</v>
      </c>
      <c r="C528" s="19" t="s">
        <v>276</v>
      </c>
      <c r="D528" s="19" t="s">
        <v>11</v>
      </c>
      <c r="E528" s="19" t="s">
        <v>310</v>
      </c>
      <c r="F528" s="28" t="s">
        <v>2098</v>
      </c>
      <c r="G528" s="19" t="s">
        <v>830</v>
      </c>
      <c r="H528" s="18" t="s">
        <v>319</v>
      </c>
      <c r="I528" s="18" t="s">
        <v>273</v>
      </c>
      <c r="J528" s="17">
        <v>28000</v>
      </c>
      <c r="K528" s="35" t="s">
        <v>137</v>
      </c>
      <c r="L528" s="64"/>
      <c r="M528" s="64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8"/>
      <c r="Y528" s="46"/>
      <c r="Z528" s="19"/>
      <c r="AA528" s="19"/>
      <c r="AB528" s="19"/>
      <c r="AC528" s="19"/>
      <c r="AD528" s="19"/>
      <c r="AE528" s="20" t="s">
        <v>3023</v>
      </c>
      <c r="AF528" s="20" t="s">
        <v>3472</v>
      </c>
      <c r="AG528" s="20" t="s">
        <v>2456</v>
      </c>
      <c r="AH528" s="55" t="s">
        <v>1342</v>
      </c>
      <c r="AI528" s="19" t="s">
        <v>1571</v>
      </c>
      <c r="AJ528" s="119">
        <v>24000</v>
      </c>
      <c r="AK528" s="120"/>
      <c r="AL528" s="16">
        <f t="shared" si="17"/>
        <v>4000</v>
      </c>
      <c r="AM528" s="19" t="s">
        <v>1343</v>
      </c>
      <c r="AN528" s="19" t="s">
        <v>1344</v>
      </c>
      <c r="AO528" s="19" t="s">
        <v>3036</v>
      </c>
      <c r="AP528" s="19" t="s">
        <v>3036</v>
      </c>
      <c r="AQ528" s="19" t="s">
        <v>1368</v>
      </c>
      <c r="AR528" s="17">
        <v>28000</v>
      </c>
      <c r="AS528" s="19"/>
      <c r="AT528" s="19"/>
    </row>
    <row r="529" spans="1:46" s="23" customFormat="1" ht="72" hidden="1" x14ac:dyDescent="0.2">
      <c r="A529" s="19" t="s">
        <v>47</v>
      </c>
      <c r="B529" s="19" t="s">
        <v>277</v>
      </c>
      <c r="C529" s="19" t="s">
        <v>276</v>
      </c>
      <c r="D529" s="19" t="s">
        <v>11</v>
      </c>
      <c r="E529" s="19" t="s">
        <v>310</v>
      </c>
      <c r="F529" s="28" t="s">
        <v>2099</v>
      </c>
      <c r="G529" s="19" t="s">
        <v>831</v>
      </c>
      <c r="H529" s="18" t="s">
        <v>319</v>
      </c>
      <c r="I529" s="18" t="s">
        <v>268</v>
      </c>
      <c r="J529" s="17">
        <v>32000</v>
      </c>
      <c r="K529" s="35" t="s">
        <v>137</v>
      </c>
      <c r="L529" s="64"/>
      <c r="M529" s="64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8"/>
      <c r="Y529" s="46"/>
      <c r="Z529" s="19"/>
      <c r="AA529" s="19"/>
      <c r="AB529" s="19"/>
      <c r="AC529" s="19"/>
      <c r="AD529" s="19"/>
      <c r="AE529" s="20" t="s">
        <v>3023</v>
      </c>
      <c r="AF529" s="20" t="s">
        <v>3472</v>
      </c>
      <c r="AG529" s="20" t="s">
        <v>2456</v>
      </c>
      <c r="AH529" s="55" t="s">
        <v>1342</v>
      </c>
      <c r="AI529" s="19" t="s">
        <v>1571</v>
      </c>
      <c r="AJ529" s="119">
        <v>26000</v>
      </c>
      <c r="AK529" s="120"/>
      <c r="AL529" s="16">
        <f t="shared" si="17"/>
        <v>6000</v>
      </c>
      <c r="AM529" s="19" t="s">
        <v>1343</v>
      </c>
      <c r="AN529" s="19" t="s">
        <v>1344</v>
      </c>
      <c r="AO529" s="19" t="s">
        <v>3036</v>
      </c>
      <c r="AP529" s="19" t="s">
        <v>3036</v>
      </c>
      <c r="AQ529" s="19" t="s">
        <v>1368</v>
      </c>
      <c r="AR529" s="17">
        <v>32000</v>
      </c>
      <c r="AS529" s="19"/>
      <c r="AT529" s="19"/>
    </row>
    <row r="530" spans="1:46" s="23" customFormat="1" ht="72" hidden="1" x14ac:dyDescent="0.2">
      <c r="A530" s="19" t="s">
        <v>47</v>
      </c>
      <c r="B530" s="19" t="s">
        <v>277</v>
      </c>
      <c r="C530" s="19" t="s">
        <v>276</v>
      </c>
      <c r="D530" s="19" t="s">
        <v>11</v>
      </c>
      <c r="E530" s="19" t="s">
        <v>310</v>
      </c>
      <c r="F530" s="28" t="s">
        <v>2100</v>
      </c>
      <c r="G530" s="19" t="s">
        <v>832</v>
      </c>
      <c r="H530" s="18" t="s">
        <v>464</v>
      </c>
      <c r="I530" s="18" t="s">
        <v>268</v>
      </c>
      <c r="J530" s="17">
        <v>45000</v>
      </c>
      <c r="K530" s="35" t="s">
        <v>137</v>
      </c>
      <c r="L530" s="64"/>
      <c r="M530" s="64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8"/>
      <c r="Y530" s="46"/>
      <c r="Z530" s="19"/>
      <c r="AA530" s="19"/>
      <c r="AB530" s="19"/>
      <c r="AC530" s="19"/>
      <c r="AD530" s="19"/>
      <c r="AE530" s="20" t="s">
        <v>3023</v>
      </c>
      <c r="AF530" s="20" t="s">
        <v>3472</v>
      </c>
      <c r="AG530" s="20" t="s">
        <v>2456</v>
      </c>
      <c r="AH530" s="55" t="s">
        <v>1342</v>
      </c>
      <c r="AI530" s="19" t="s">
        <v>1571</v>
      </c>
      <c r="AJ530" s="119">
        <v>42000</v>
      </c>
      <c r="AK530" s="120"/>
      <c r="AL530" s="16">
        <f t="shared" si="17"/>
        <v>3000</v>
      </c>
      <c r="AM530" s="19" t="s">
        <v>1343</v>
      </c>
      <c r="AN530" s="19" t="s">
        <v>1344</v>
      </c>
      <c r="AO530" s="19" t="s">
        <v>3036</v>
      </c>
      <c r="AP530" s="19" t="s">
        <v>3036</v>
      </c>
      <c r="AQ530" s="19" t="s">
        <v>1368</v>
      </c>
      <c r="AR530" s="17">
        <v>45000</v>
      </c>
      <c r="AS530" s="19"/>
      <c r="AT530" s="19"/>
    </row>
    <row r="531" spans="1:46" s="23" customFormat="1" ht="72" hidden="1" x14ac:dyDescent="0.2">
      <c r="A531" s="19" t="s">
        <v>47</v>
      </c>
      <c r="B531" s="19" t="s">
        <v>277</v>
      </c>
      <c r="C531" s="19" t="s">
        <v>276</v>
      </c>
      <c r="D531" s="19" t="s">
        <v>286</v>
      </c>
      <c r="E531" s="19" t="s">
        <v>310</v>
      </c>
      <c r="F531" s="28" t="s">
        <v>2101</v>
      </c>
      <c r="G531" s="19" t="s">
        <v>833</v>
      </c>
      <c r="H531" s="18" t="s">
        <v>267</v>
      </c>
      <c r="I531" s="18" t="s">
        <v>271</v>
      </c>
      <c r="J531" s="17">
        <v>162000</v>
      </c>
      <c r="K531" s="70"/>
      <c r="L531" s="64"/>
      <c r="M531" s="35" t="s">
        <v>137</v>
      </c>
      <c r="N531" s="19"/>
      <c r="O531" s="19" t="s">
        <v>1364</v>
      </c>
      <c r="P531" s="68">
        <v>242212</v>
      </c>
      <c r="Q531" s="19" t="s">
        <v>1346</v>
      </c>
      <c r="R531" s="19" t="s">
        <v>1347</v>
      </c>
      <c r="S531" s="19" t="s">
        <v>1348</v>
      </c>
      <c r="T531" s="19"/>
      <c r="U531" s="19"/>
      <c r="V531" s="19" t="s">
        <v>3033</v>
      </c>
      <c r="W531" s="17">
        <v>162000</v>
      </c>
      <c r="X531" s="18" t="s">
        <v>1182</v>
      </c>
      <c r="Y531" s="128">
        <v>242263</v>
      </c>
      <c r="Z531" s="17">
        <v>162000</v>
      </c>
      <c r="AA531" s="19">
        <v>7014182086</v>
      </c>
      <c r="AB531" s="48">
        <v>23097</v>
      </c>
      <c r="AC531" s="48">
        <v>23097</v>
      </c>
      <c r="AD531" s="17">
        <v>162000</v>
      </c>
      <c r="AE531" s="20" t="s">
        <v>3025</v>
      </c>
      <c r="AF531" s="19" t="s">
        <v>3475</v>
      </c>
      <c r="AG531" s="20" t="s">
        <v>2456</v>
      </c>
      <c r="AH531" s="55" t="s">
        <v>1350</v>
      </c>
      <c r="AI531" s="20" t="s">
        <v>1570</v>
      </c>
      <c r="AJ531" s="17">
        <v>162000</v>
      </c>
      <c r="AK531" s="120"/>
      <c r="AL531" s="16">
        <f t="shared" si="17"/>
        <v>0</v>
      </c>
      <c r="AM531" s="19" t="s">
        <v>1343</v>
      </c>
      <c r="AN531" s="19" t="s">
        <v>1344</v>
      </c>
      <c r="AO531" s="19" t="s">
        <v>3044</v>
      </c>
      <c r="AP531" s="19" t="s">
        <v>3044</v>
      </c>
      <c r="AQ531" s="19" t="s">
        <v>3036</v>
      </c>
      <c r="AR531" s="17">
        <v>162000</v>
      </c>
      <c r="AS531" s="19"/>
      <c r="AT531" s="19"/>
    </row>
    <row r="532" spans="1:46" s="23" customFormat="1" ht="72" hidden="1" x14ac:dyDescent="0.2">
      <c r="A532" s="19" t="s">
        <v>47</v>
      </c>
      <c r="B532" s="19" t="s">
        <v>277</v>
      </c>
      <c r="C532" s="19" t="s">
        <v>276</v>
      </c>
      <c r="D532" s="19" t="s">
        <v>13</v>
      </c>
      <c r="E532" s="19" t="s">
        <v>310</v>
      </c>
      <c r="F532" s="28" t="s">
        <v>2102</v>
      </c>
      <c r="G532" s="19" t="s">
        <v>834</v>
      </c>
      <c r="H532" s="18" t="s">
        <v>317</v>
      </c>
      <c r="I532" s="18" t="s">
        <v>271</v>
      </c>
      <c r="J532" s="17">
        <v>60000</v>
      </c>
      <c r="K532" s="69"/>
      <c r="L532" s="64"/>
      <c r="M532" s="35" t="s">
        <v>137</v>
      </c>
      <c r="N532" s="19"/>
      <c r="O532" s="19" t="s">
        <v>1352</v>
      </c>
      <c r="P532" s="68">
        <v>242212</v>
      </c>
      <c r="Q532" s="19" t="s">
        <v>1346</v>
      </c>
      <c r="R532" s="19" t="s">
        <v>1347</v>
      </c>
      <c r="S532" s="19" t="s">
        <v>1348</v>
      </c>
      <c r="T532" s="19"/>
      <c r="U532" s="19"/>
      <c r="V532" s="19" t="s">
        <v>3033</v>
      </c>
      <c r="W532" s="17">
        <v>60000</v>
      </c>
      <c r="X532" s="18" t="s">
        <v>1182</v>
      </c>
      <c r="Y532" s="128">
        <v>242263</v>
      </c>
      <c r="Z532" s="17">
        <v>60000</v>
      </c>
      <c r="AA532" s="19">
        <v>7014182069</v>
      </c>
      <c r="AB532" s="48">
        <v>23097</v>
      </c>
      <c r="AC532" s="48">
        <v>23097</v>
      </c>
      <c r="AD532" s="17">
        <v>60000</v>
      </c>
      <c r="AE532" s="20" t="s">
        <v>3025</v>
      </c>
      <c r="AF532" s="19" t="s">
        <v>3475</v>
      </c>
      <c r="AG532" s="20" t="s">
        <v>2456</v>
      </c>
      <c r="AH532" s="55" t="s">
        <v>1350</v>
      </c>
      <c r="AI532" s="20" t="s">
        <v>1570</v>
      </c>
      <c r="AJ532" s="17">
        <v>60000</v>
      </c>
      <c r="AK532" s="120"/>
      <c r="AL532" s="16">
        <f t="shared" si="17"/>
        <v>0</v>
      </c>
      <c r="AM532" s="19" t="s">
        <v>1343</v>
      </c>
      <c r="AN532" s="19" t="s">
        <v>1344</v>
      </c>
      <c r="AO532" s="19" t="s">
        <v>3045</v>
      </c>
      <c r="AP532" s="19" t="s">
        <v>3045</v>
      </c>
      <c r="AQ532" s="19" t="s">
        <v>3036</v>
      </c>
      <c r="AR532" s="17">
        <v>60000</v>
      </c>
      <c r="AS532" s="19"/>
      <c r="AT532" s="19"/>
    </row>
    <row r="533" spans="1:46" s="23" customFormat="1" ht="72" x14ac:dyDescent="0.2">
      <c r="A533" s="19" t="s">
        <v>47</v>
      </c>
      <c r="B533" s="19" t="s">
        <v>277</v>
      </c>
      <c r="C533" s="19" t="s">
        <v>276</v>
      </c>
      <c r="D533" s="19" t="s">
        <v>33</v>
      </c>
      <c r="E533" s="19" t="s">
        <v>310</v>
      </c>
      <c r="F533" s="28" t="s">
        <v>2103</v>
      </c>
      <c r="G533" s="19" t="s">
        <v>835</v>
      </c>
      <c r="H533" s="18" t="s">
        <v>270</v>
      </c>
      <c r="I533" s="18" t="s">
        <v>274</v>
      </c>
      <c r="J533" s="17">
        <v>35000</v>
      </c>
      <c r="K533" s="35" t="s">
        <v>137</v>
      </c>
      <c r="L533" s="64"/>
      <c r="M533" s="64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8"/>
      <c r="Y533" s="46"/>
      <c r="Z533" s="19"/>
      <c r="AA533" s="19"/>
      <c r="AB533" s="19"/>
      <c r="AC533" s="19"/>
      <c r="AD533" s="19"/>
      <c r="AE533" s="20" t="s">
        <v>3030</v>
      </c>
      <c r="AF533" s="20" t="s">
        <v>3451</v>
      </c>
      <c r="AG533" s="19" t="s">
        <v>3467</v>
      </c>
      <c r="AH533" s="55" t="s">
        <v>1358</v>
      </c>
      <c r="AI533" s="19" t="s">
        <v>1568</v>
      </c>
      <c r="AJ533" s="119"/>
      <c r="AK533" s="120"/>
      <c r="AL533" s="16">
        <f t="shared" si="17"/>
        <v>35000</v>
      </c>
      <c r="AM533" s="19" t="s">
        <v>1343</v>
      </c>
      <c r="AN533" s="19" t="s">
        <v>1344</v>
      </c>
      <c r="AO533" s="19" t="s">
        <v>3049</v>
      </c>
      <c r="AP533" s="19" t="s">
        <v>3049</v>
      </c>
      <c r="AQ533" s="19" t="s">
        <v>3050</v>
      </c>
      <c r="AR533" s="17">
        <v>35000</v>
      </c>
      <c r="AS533" s="19"/>
      <c r="AT533" s="19"/>
    </row>
    <row r="534" spans="1:46" s="23" customFormat="1" ht="72" x14ac:dyDescent="0.2">
      <c r="A534" s="19" t="s">
        <v>47</v>
      </c>
      <c r="B534" s="19" t="s">
        <v>277</v>
      </c>
      <c r="C534" s="19" t="s">
        <v>276</v>
      </c>
      <c r="D534" s="19" t="s">
        <v>33</v>
      </c>
      <c r="E534" s="19" t="s">
        <v>310</v>
      </c>
      <c r="F534" s="28" t="s">
        <v>2104</v>
      </c>
      <c r="G534" s="19" t="s">
        <v>836</v>
      </c>
      <c r="H534" s="18" t="s">
        <v>267</v>
      </c>
      <c r="I534" s="18" t="s">
        <v>274</v>
      </c>
      <c r="J534" s="17">
        <v>300000</v>
      </c>
      <c r="K534" s="35" t="s">
        <v>137</v>
      </c>
      <c r="L534" s="64"/>
      <c r="M534" s="64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8"/>
      <c r="Y534" s="46"/>
      <c r="Z534" s="19"/>
      <c r="AA534" s="19"/>
      <c r="AB534" s="19"/>
      <c r="AC534" s="19"/>
      <c r="AD534" s="19"/>
      <c r="AE534" s="20" t="s">
        <v>3030</v>
      </c>
      <c r="AF534" s="20" t="s">
        <v>3451</v>
      </c>
      <c r="AG534" s="19" t="s">
        <v>3467</v>
      </c>
      <c r="AH534" s="55" t="s">
        <v>1358</v>
      </c>
      <c r="AI534" s="19" t="s">
        <v>1568</v>
      </c>
      <c r="AJ534" s="119"/>
      <c r="AK534" s="120"/>
      <c r="AL534" s="16">
        <f t="shared" si="17"/>
        <v>300000</v>
      </c>
      <c r="AM534" s="19" t="s">
        <v>1343</v>
      </c>
      <c r="AN534" s="19" t="s">
        <v>1344</v>
      </c>
      <c r="AO534" s="19" t="s">
        <v>3049</v>
      </c>
      <c r="AP534" s="19" t="s">
        <v>3049</v>
      </c>
      <c r="AQ534" s="19" t="s">
        <v>3050</v>
      </c>
      <c r="AR534" s="17">
        <v>300000</v>
      </c>
      <c r="AS534" s="19"/>
      <c r="AT534" s="19"/>
    </row>
    <row r="535" spans="1:46" s="23" customFormat="1" ht="72" x14ac:dyDescent="0.2">
      <c r="A535" s="19" t="s">
        <v>47</v>
      </c>
      <c r="B535" s="19" t="s">
        <v>277</v>
      </c>
      <c r="C535" s="19" t="s">
        <v>276</v>
      </c>
      <c r="D535" s="19" t="s">
        <v>33</v>
      </c>
      <c r="E535" s="19" t="s">
        <v>310</v>
      </c>
      <c r="F535" s="28" t="s">
        <v>2105</v>
      </c>
      <c r="G535" s="19" t="s">
        <v>837</v>
      </c>
      <c r="H535" s="18" t="s">
        <v>387</v>
      </c>
      <c r="I535" s="18" t="s">
        <v>274</v>
      </c>
      <c r="J535" s="17">
        <v>600000</v>
      </c>
      <c r="K535" s="35" t="s">
        <v>137</v>
      </c>
      <c r="L535" s="64"/>
      <c r="M535" s="64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8"/>
      <c r="Y535" s="46"/>
      <c r="Z535" s="19"/>
      <c r="AA535" s="19"/>
      <c r="AB535" s="19"/>
      <c r="AC535" s="19"/>
      <c r="AD535" s="19"/>
      <c r="AE535" s="20" t="s">
        <v>3030</v>
      </c>
      <c r="AF535" s="20" t="s">
        <v>3451</v>
      </c>
      <c r="AG535" s="19" t="s">
        <v>3467</v>
      </c>
      <c r="AH535" s="55" t="s">
        <v>1358</v>
      </c>
      <c r="AI535" s="19" t="s">
        <v>1568</v>
      </c>
      <c r="AJ535" s="119"/>
      <c r="AK535" s="120"/>
      <c r="AL535" s="16">
        <f t="shared" si="17"/>
        <v>600000</v>
      </c>
      <c r="AM535" s="19" t="s">
        <v>1343</v>
      </c>
      <c r="AN535" s="19" t="s">
        <v>1344</v>
      </c>
      <c r="AO535" s="19" t="s">
        <v>3049</v>
      </c>
      <c r="AP535" s="19" t="s">
        <v>3049</v>
      </c>
      <c r="AQ535" s="19" t="s">
        <v>3050</v>
      </c>
      <c r="AR535" s="17">
        <v>600000</v>
      </c>
      <c r="AS535" s="19"/>
      <c r="AT535" s="19"/>
    </row>
    <row r="536" spans="1:46" s="23" customFormat="1" ht="72" x14ac:dyDescent="0.2">
      <c r="A536" s="19" t="s">
        <v>47</v>
      </c>
      <c r="B536" s="19" t="s">
        <v>277</v>
      </c>
      <c r="C536" s="19" t="s">
        <v>276</v>
      </c>
      <c r="D536" s="19" t="s">
        <v>33</v>
      </c>
      <c r="E536" s="19" t="s">
        <v>310</v>
      </c>
      <c r="F536" s="28" t="s">
        <v>2106</v>
      </c>
      <c r="G536" s="19" t="s">
        <v>838</v>
      </c>
      <c r="H536" s="18" t="s">
        <v>270</v>
      </c>
      <c r="I536" s="18" t="s">
        <v>274</v>
      </c>
      <c r="J536" s="17">
        <v>65000</v>
      </c>
      <c r="K536" s="35" t="s">
        <v>137</v>
      </c>
      <c r="L536" s="64"/>
      <c r="M536" s="64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8"/>
      <c r="Y536" s="46"/>
      <c r="Z536" s="19"/>
      <c r="AA536" s="19"/>
      <c r="AB536" s="19"/>
      <c r="AC536" s="19"/>
      <c r="AD536" s="19"/>
      <c r="AE536" s="20" t="s">
        <v>3030</v>
      </c>
      <c r="AF536" s="20" t="s">
        <v>3451</v>
      </c>
      <c r="AG536" s="19" t="s">
        <v>3467</v>
      </c>
      <c r="AH536" s="55" t="s">
        <v>1358</v>
      </c>
      <c r="AI536" s="19" t="s">
        <v>1568</v>
      </c>
      <c r="AJ536" s="119"/>
      <c r="AK536" s="120"/>
      <c r="AL536" s="16">
        <f t="shared" si="17"/>
        <v>65000</v>
      </c>
      <c r="AM536" s="19" t="s">
        <v>1343</v>
      </c>
      <c r="AN536" s="19" t="s">
        <v>1344</v>
      </c>
      <c r="AO536" s="19" t="s">
        <v>3049</v>
      </c>
      <c r="AP536" s="19" t="s">
        <v>3049</v>
      </c>
      <c r="AQ536" s="19" t="s">
        <v>3050</v>
      </c>
      <c r="AR536" s="17">
        <v>65000</v>
      </c>
      <c r="AS536" s="19"/>
      <c r="AT536" s="19"/>
    </row>
    <row r="537" spans="1:46" s="23" customFormat="1" ht="72" x14ac:dyDescent="0.2">
      <c r="A537" s="19" t="s">
        <v>47</v>
      </c>
      <c r="B537" s="19" t="s">
        <v>277</v>
      </c>
      <c r="C537" s="19" t="s">
        <v>276</v>
      </c>
      <c r="D537" s="19" t="s">
        <v>33</v>
      </c>
      <c r="E537" s="19" t="s">
        <v>310</v>
      </c>
      <c r="F537" s="28" t="s">
        <v>2107</v>
      </c>
      <c r="G537" s="19" t="s">
        <v>839</v>
      </c>
      <c r="H537" s="18" t="s">
        <v>269</v>
      </c>
      <c r="I537" s="18" t="s">
        <v>840</v>
      </c>
      <c r="J537" s="17">
        <v>40000</v>
      </c>
      <c r="K537" s="35" t="s">
        <v>137</v>
      </c>
      <c r="L537" s="64"/>
      <c r="M537" s="64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8"/>
      <c r="Y537" s="46"/>
      <c r="Z537" s="19"/>
      <c r="AA537" s="19"/>
      <c r="AB537" s="19"/>
      <c r="AC537" s="19"/>
      <c r="AD537" s="19"/>
      <c r="AE537" s="20" t="s">
        <v>3030</v>
      </c>
      <c r="AF537" s="20" t="s">
        <v>3451</v>
      </c>
      <c r="AG537" s="19" t="s">
        <v>3467</v>
      </c>
      <c r="AH537" s="55" t="s">
        <v>1358</v>
      </c>
      <c r="AI537" s="19" t="s">
        <v>1568</v>
      </c>
      <c r="AJ537" s="119"/>
      <c r="AK537" s="120"/>
      <c r="AL537" s="16">
        <f t="shared" si="17"/>
        <v>40000</v>
      </c>
      <c r="AM537" s="19" t="s">
        <v>1343</v>
      </c>
      <c r="AN537" s="19" t="s">
        <v>1344</v>
      </c>
      <c r="AO537" s="19" t="s">
        <v>3049</v>
      </c>
      <c r="AP537" s="19" t="s">
        <v>3049</v>
      </c>
      <c r="AQ537" s="19" t="s">
        <v>3050</v>
      </c>
      <c r="AR537" s="17">
        <v>40000</v>
      </c>
      <c r="AS537" s="19"/>
      <c r="AT537" s="19"/>
    </row>
    <row r="538" spans="1:46" s="23" customFormat="1" ht="72" x14ac:dyDescent="0.2">
      <c r="A538" s="19" t="s">
        <v>47</v>
      </c>
      <c r="B538" s="19" t="s">
        <v>277</v>
      </c>
      <c r="C538" s="19" t="s">
        <v>276</v>
      </c>
      <c r="D538" s="19" t="s">
        <v>33</v>
      </c>
      <c r="E538" s="19" t="s">
        <v>310</v>
      </c>
      <c r="F538" s="28" t="s">
        <v>2108</v>
      </c>
      <c r="G538" s="19" t="s">
        <v>841</v>
      </c>
      <c r="H538" s="18" t="s">
        <v>267</v>
      </c>
      <c r="I538" s="18" t="s">
        <v>511</v>
      </c>
      <c r="J538" s="17">
        <v>18000</v>
      </c>
      <c r="K538" s="35" t="s">
        <v>137</v>
      </c>
      <c r="L538" s="64"/>
      <c r="M538" s="64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8"/>
      <c r="Y538" s="46"/>
      <c r="Z538" s="19"/>
      <c r="AA538" s="19"/>
      <c r="AB538" s="19"/>
      <c r="AC538" s="19"/>
      <c r="AD538" s="19"/>
      <c r="AE538" s="20" t="s">
        <v>3030</v>
      </c>
      <c r="AF538" s="20" t="s">
        <v>3451</v>
      </c>
      <c r="AG538" s="19" t="s">
        <v>3467</v>
      </c>
      <c r="AH538" s="55" t="s">
        <v>1358</v>
      </c>
      <c r="AI538" s="19" t="s">
        <v>1568</v>
      </c>
      <c r="AJ538" s="119"/>
      <c r="AK538" s="120"/>
      <c r="AL538" s="16">
        <f t="shared" si="17"/>
        <v>18000</v>
      </c>
      <c r="AM538" s="19" t="s">
        <v>1343</v>
      </c>
      <c r="AN538" s="19" t="s">
        <v>1344</v>
      </c>
      <c r="AO538" s="19" t="s">
        <v>3049</v>
      </c>
      <c r="AP538" s="19" t="s">
        <v>3049</v>
      </c>
      <c r="AQ538" s="19" t="s">
        <v>3050</v>
      </c>
      <c r="AR538" s="17">
        <v>18000</v>
      </c>
      <c r="AS538" s="19"/>
      <c r="AT538" s="19"/>
    </row>
    <row r="539" spans="1:46" s="23" customFormat="1" ht="72" x14ac:dyDescent="0.2">
      <c r="A539" s="19" t="s">
        <v>47</v>
      </c>
      <c r="B539" s="19" t="s">
        <v>277</v>
      </c>
      <c r="C539" s="19" t="s">
        <v>276</v>
      </c>
      <c r="D539" s="19" t="s">
        <v>33</v>
      </c>
      <c r="E539" s="19" t="s">
        <v>310</v>
      </c>
      <c r="F539" s="28" t="s">
        <v>2109</v>
      </c>
      <c r="G539" s="19" t="s">
        <v>842</v>
      </c>
      <c r="H539" s="18" t="s">
        <v>340</v>
      </c>
      <c r="I539" s="18" t="s">
        <v>840</v>
      </c>
      <c r="J539" s="17">
        <v>36000</v>
      </c>
      <c r="K539" s="35" t="s">
        <v>137</v>
      </c>
      <c r="L539" s="64"/>
      <c r="M539" s="64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8"/>
      <c r="Y539" s="46"/>
      <c r="Z539" s="19"/>
      <c r="AA539" s="19"/>
      <c r="AB539" s="19"/>
      <c r="AC539" s="19"/>
      <c r="AD539" s="19"/>
      <c r="AE539" s="20" t="s">
        <v>3030</v>
      </c>
      <c r="AF539" s="20" t="s">
        <v>3451</v>
      </c>
      <c r="AG539" s="19" t="s">
        <v>3467</v>
      </c>
      <c r="AH539" s="55" t="s">
        <v>1358</v>
      </c>
      <c r="AI539" s="19" t="s">
        <v>1568</v>
      </c>
      <c r="AJ539" s="119"/>
      <c r="AK539" s="120"/>
      <c r="AL539" s="16">
        <f t="shared" si="17"/>
        <v>36000</v>
      </c>
      <c r="AM539" s="19" t="s">
        <v>1343</v>
      </c>
      <c r="AN539" s="19" t="s">
        <v>1344</v>
      </c>
      <c r="AO539" s="19" t="s">
        <v>3049</v>
      </c>
      <c r="AP539" s="19" t="s">
        <v>3049</v>
      </c>
      <c r="AQ539" s="19" t="s">
        <v>3050</v>
      </c>
      <c r="AR539" s="17">
        <v>36000</v>
      </c>
      <c r="AS539" s="19"/>
      <c r="AT539" s="19"/>
    </row>
    <row r="540" spans="1:46" s="23" customFormat="1" ht="72" x14ac:dyDescent="0.2">
      <c r="A540" s="19" t="s">
        <v>47</v>
      </c>
      <c r="B540" s="19" t="s">
        <v>277</v>
      </c>
      <c r="C540" s="19" t="s">
        <v>276</v>
      </c>
      <c r="D540" s="19" t="s">
        <v>33</v>
      </c>
      <c r="E540" s="19" t="s">
        <v>310</v>
      </c>
      <c r="F540" s="28" t="s">
        <v>2110</v>
      </c>
      <c r="G540" s="19" t="s">
        <v>843</v>
      </c>
      <c r="H540" s="18" t="s">
        <v>387</v>
      </c>
      <c r="I540" s="18" t="s">
        <v>274</v>
      </c>
      <c r="J540" s="17">
        <v>176000</v>
      </c>
      <c r="K540" s="35" t="s">
        <v>137</v>
      </c>
      <c r="L540" s="64"/>
      <c r="M540" s="64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8"/>
      <c r="Y540" s="46"/>
      <c r="Z540" s="19"/>
      <c r="AA540" s="19"/>
      <c r="AB540" s="19"/>
      <c r="AC540" s="19"/>
      <c r="AD540" s="19"/>
      <c r="AE540" s="20" t="s">
        <v>3030</v>
      </c>
      <c r="AF540" s="20" t="s">
        <v>3451</v>
      </c>
      <c r="AG540" s="19" t="s">
        <v>3467</v>
      </c>
      <c r="AH540" s="55" t="s">
        <v>1358</v>
      </c>
      <c r="AI540" s="19" t="s">
        <v>1568</v>
      </c>
      <c r="AJ540" s="119"/>
      <c r="AK540" s="120"/>
      <c r="AL540" s="16">
        <f t="shared" si="17"/>
        <v>176000</v>
      </c>
      <c r="AM540" s="19" t="s">
        <v>1343</v>
      </c>
      <c r="AN540" s="19" t="s">
        <v>1344</v>
      </c>
      <c r="AO540" s="19" t="s">
        <v>3049</v>
      </c>
      <c r="AP540" s="19" t="s">
        <v>3049</v>
      </c>
      <c r="AQ540" s="19" t="s">
        <v>3050</v>
      </c>
      <c r="AR540" s="17">
        <v>176000</v>
      </c>
      <c r="AS540" s="19"/>
      <c r="AT540" s="19"/>
    </row>
    <row r="541" spans="1:46" s="23" customFormat="1" ht="72" x14ac:dyDescent="0.2">
      <c r="A541" s="19" t="s">
        <v>47</v>
      </c>
      <c r="B541" s="19" t="s">
        <v>277</v>
      </c>
      <c r="C541" s="19" t="s">
        <v>276</v>
      </c>
      <c r="D541" s="19" t="s">
        <v>33</v>
      </c>
      <c r="E541" s="19" t="s">
        <v>310</v>
      </c>
      <c r="F541" s="28" t="s">
        <v>2111</v>
      </c>
      <c r="G541" s="19" t="s">
        <v>844</v>
      </c>
      <c r="H541" s="18" t="s">
        <v>464</v>
      </c>
      <c r="I541" s="18" t="s">
        <v>511</v>
      </c>
      <c r="J541" s="17">
        <v>45000</v>
      </c>
      <c r="K541" s="35" t="s">
        <v>137</v>
      </c>
      <c r="L541" s="64"/>
      <c r="M541" s="64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8"/>
      <c r="Y541" s="46"/>
      <c r="Z541" s="19"/>
      <c r="AA541" s="19"/>
      <c r="AB541" s="19"/>
      <c r="AC541" s="19"/>
      <c r="AD541" s="19"/>
      <c r="AE541" s="20" t="s">
        <v>3030</v>
      </c>
      <c r="AF541" s="20" t="s">
        <v>3451</v>
      </c>
      <c r="AG541" s="19" t="s">
        <v>3467</v>
      </c>
      <c r="AH541" s="55" t="s">
        <v>1358</v>
      </c>
      <c r="AI541" s="19" t="s">
        <v>1568</v>
      </c>
      <c r="AJ541" s="119"/>
      <c r="AK541" s="120"/>
      <c r="AL541" s="16">
        <f t="shared" si="17"/>
        <v>45000</v>
      </c>
      <c r="AM541" s="19" t="s">
        <v>1343</v>
      </c>
      <c r="AN541" s="19" t="s">
        <v>1344</v>
      </c>
      <c r="AO541" s="19" t="s">
        <v>3049</v>
      </c>
      <c r="AP541" s="19" t="s">
        <v>3049</v>
      </c>
      <c r="AQ541" s="19" t="s">
        <v>3050</v>
      </c>
      <c r="AR541" s="17">
        <v>45000</v>
      </c>
      <c r="AS541" s="19"/>
      <c r="AT541" s="19"/>
    </row>
    <row r="542" spans="1:46" s="23" customFormat="1" ht="72" hidden="1" x14ac:dyDescent="0.2">
      <c r="A542" s="19" t="s">
        <v>47</v>
      </c>
      <c r="B542" s="19" t="s">
        <v>277</v>
      </c>
      <c r="C542" s="19" t="s">
        <v>276</v>
      </c>
      <c r="D542" s="19" t="s">
        <v>10</v>
      </c>
      <c r="E542" s="19" t="s">
        <v>311</v>
      </c>
      <c r="F542" s="28" t="s">
        <v>2112</v>
      </c>
      <c r="G542" s="19" t="s">
        <v>845</v>
      </c>
      <c r="H542" s="18" t="s">
        <v>303</v>
      </c>
      <c r="I542" s="18" t="s">
        <v>271</v>
      </c>
      <c r="J542" s="17">
        <v>170000</v>
      </c>
      <c r="K542" s="35" t="s">
        <v>137</v>
      </c>
      <c r="L542" s="64"/>
      <c r="M542" s="64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8"/>
      <c r="Y542" s="46"/>
      <c r="Z542" s="19"/>
      <c r="AA542" s="19"/>
      <c r="AB542" s="19"/>
      <c r="AC542" s="19"/>
      <c r="AD542" s="19"/>
      <c r="AE542" s="20" t="s">
        <v>3034</v>
      </c>
      <c r="AF542" s="54" t="s">
        <v>3481</v>
      </c>
      <c r="AG542" s="19" t="s">
        <v>3467</v>
      </c>
      <c r="AH542" s="54" t="s">
        <v>1365</v>
      </c>
      <c r="AI542" s="54" t="s">
        <v>1573</v>
      </c>
      <c r="AJ542" s="119"/>
      <c r="AK542" s="120"/>
      <c r="AL542" s="16">
        <f t="shared" si="17"/>
        <v>170000</v>
      </c>
      <c r="AM542" s="19" t="s">
        <v>1343</v>
      </c>
      <c r="AN542" s="19" t="s">
        <v>1344</v>
      </c>
      <c r="AO542" s="19" t="s">
        <v>3054</v>
      </c>
      <c r="AP542" s="19" t="s">
        <v>3054</v>
      </c>
      <c r="AQ542" s="19" t="s">
        <v>3055</v>
      </c>
      <c r="AR542" s="17">
        <v>170000</v>
      </c>
      <c r="AS542" s="19"/>
      <c r="AT542" s="19"/>
    </row>
    <row r="543" spans="1:46" s="23" customFormat="1" ht="90" hidden="1" x14ac:dyDescent="0.2">
      <c r="A543" s="19" t="s">
        <v>47</v>
      </c>
      <c r="B543" s="19" t="s">
        <v>277</v>
      </c>
      <c r="C543" s="19" t="s">
        <v>276</v>
      </c>
      <c r="D543" s="19" t="s">
        <v>10</v>
      </c>
      <c r="E543" s="19" t="s">
        <v>311</v>
      </c>
      <c r="F543" s="28" t="s">
        <v>2113</v>
      </c>
      <c r="G543" s="19" t="s">
        <v>846</v>
      </c>
      <c r="H543" s="18" t="s">
        <v>270</v>
      </c>
      <c r="I543" s="18" t="s">
        <v>271</v>
      </c>
      <c r="J543" s="17">
        <v>120000</v>
      </c>
      <c r="K543" s="35" t="s">
        <v>137</v>
      </c>
      <c r="L543" s="64"/>
      <c r="M543" s="64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8"/>
      <c r="Y543" s="46"/>
      <c r="Z543" s="19"/>
      <c r="AA543" s="19"/>
      <c r="AB543" s="19"/>
      <c r="AC543" s="19"/>
      <c r="AD543" s="19"/>
      <c r="AE543" s="20" t="s">
        <v>3034</v>
      </c>
      <c r="AF543" s="54" t="s">
        <v>3481</v>
      </c>
      <c r="AG543" s="19" t="s">
        <v>3467</v>
      </c>
      <c r="AH543" s="54" t="s">
        <v>1365</v>
      </c>
      <c r="AI543" s="54" t="s">
        <v>1573</v>
      </c>
      <c r="AJ543" s="119"/>
      <c r="AK543" s="120"/>
      <c r="AL543" s="16">
        <f t="shared" si="17"/>
        <v>120000</v>
      </c>
      <c r="AM543" s="19" t="s">
        <v>1343</v>
      </c>
      <c r="AN543" s="19" t="s">
        <v>1344</v>
      </c>
      <c r="AO543" s="19" t="s">
        <v>3054</v>
      </c>
      <c r="AP543" s="19" t="s">
        <v>3054</v>
      </c>
      <c r="AQ543" s="19" t="s">
        <v>3055</v>
      </c>
      <c r="AR543" s="17">
        <v>120000</v>
      </c>
      <c r="AS543" s="19"/>
      <c r="AT543" s="19"/>
    </row>
    <row r="544" spans="1:46" s="23" customFormat="1" ht="72" hidden="1" x14ac:dyDescent="0.2">
      <c r="A544" s="19" t="s">
        <v>47</v>
      </c>
      <c r="B544" s="19" t="s">
        <v>277</v>
      </c>
      <c r="C544" s="19" t="s">
        <v>276</v>
      </c>
      <c r="D544" s="19" t="s">
        <v>10</v>
      </c>
      <c r="E544" s="19" t="s">
        <v>311</v>
      </c>
      <c r="F544" s="28" t="s">
        <v>2114</v>
      </c>
      <c r="G544" s="19" t="s">
        <v>847</v>
      </c>
      <c r="H544" s="18" t="s">
        <v>501</v>
      </c>
      <c r="I544" s="18" t="s">
        <v>271</v>
      </c>
      <c r="J544" s="17">
        <v>368000</v>
      </c>
      <c r="K544" s="35" t="s">
        <v>137</v>
      </c>
      <c r="L544" s="64"/>
      <c r="M544" s="64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8"/>
      <c r="Y544" s="46"/>
      <c r="Z544" s="19"/>
      <c r="AA544" s="19"/>
      <c r="AB544" s="19"/>
      <c r="AC544" s="19"/>
      <c r="AD544" s="19"/>
      <c r="AE544" s="20" t="s">
        <v>3034</v>
      </c>
      <c r="AF544" s="54" t="s">
        <v>3481</v>
      </c>
      <c r="AG544" s="19" t="s">
        <v>3467</v>
      </c>
      <c r="AH544" s="54" t="s">
        <v>1365</v>
      </c>
      <c r="AI544" s="54" t="s">
        <v>1573</v>
      </c>
      <c r="AJ544" s="119"/>
      <c r="AK544" s="120"/>
      <c r="AL544" s="16">
        <f t="shared" si="17"/>
        <v>368000</v>
      </c>
      <c r="AM544" s="19" t="s">
        <v>1343</v>
      </c>
      <c r="AN544" s="19" t="s">
        <v>1344</v>
      </c>
      <c r="AO544" s="19" t="s">
        <v>3054</v>
      </c>
      <c r="AP544" s="19" t="s">
        <v>3054</v>
      </c>
      <c r="AQ544" s="19" t="s">
        <v>3055</v>
      </c>
      <c r="AR544" s="17">
        <v>368000</v>
      </c>
      <c r="AS544" s="19"/>
      <c r="AT544" s="19"/>
    </row>
    <row r="545" spans="1:46" s="23" customFormat="1" ht="72" hidden="1" x14ac:dyDescent="0.2">
      <c r="A545" s="19" t="s">
        <v>47</v>
      </c>
      <c r="B545" s="19" t="s">
        <v>277</v>
      </c>
      <c r="C545" s="19" t="s">
        <v>276</v>
      </c>
      <c r="D545" s="19" t="s">
        <v>10</v>
      </c>
      <c r="E545" s="19" t="s">
        <v>311</v>
      </c>
      <c r="F545" s="28" t="s">
        <v>2115</v>
      </c>
      <c r="G545" s="19" t="s">
        <v>848</v>
      </c>
      <c r="H545" s="18" t="s">
        <v>317</v>
      </c>
      <c r="I545" s="18" t="s">
        <v>271</v>
      </c>
      <c r="J545" s="17">
        <v>110000</v>
      </c>
      <c r="K545" s="35" t="s">
        <v>137</v>
      </c>
      <c r="L545" s="64"/>
      <c r="M545" s="64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8"/>
      <c r="Y545" s="46"/>
      <c r="Z545" s="19"/>
      <c r="AA545" s="19"/>
      <c r="AB545" s="19"/>
      <c r="AC545" s="19"/>
      <c r="AD545" s="19"/>
      <c r="AE545" s="20" t="s">
        <v>3034</v>
      </c>
      <c r="AF545" s="54" t="s">
        <v>3481</v>
      </c>
      <c r="AG545" s="19" t="s">
        <v>3467</v>
      </c>
      <c r="AH545" s="54" t="s">
        <v>1365</v>
      </c>
      <c r="AI545" s="54" t="s">
        <v>1573</v>
      </c>
      <c r="AJ545" s="119"/>
      <c r="AK545" s="120"/>
      <c r="AL545" s="16">
        <f t="shared" si="17"/>
        <v>110000</v>
      </c>
      <c r="AM545" s="19" t="s">
        <v>1343</v>
      </c>
      <c r="AN545" s="19" t="s">
        <v>1344</v>
      </c>
      <c r="AO545" s="19" t="s">
        <v>3054</v>
      </c>
      <c r="AP545" s="19" t="s">
        <v>3054</v>
      </c>
      <c r="AQ545" s="19" t="s">
        <v>3055</v>
      </c>
      <c r="AR545" s="17">
        <v>110000</v>
      </c>
      <c r="AS545" s="19"/>
      <c r="AT545" s="19"/>
    </row>
    <row r="546" spans="1:46" s="23" customFormat="1" ht="72" hidden="1" x14ac:dyDescent="0.2">
      <c r="A546" s="19" t="s">
        <v>47</v>
      </c>
      <c r="B546" s="19" t="s">
        <v>277</v>
      </c>
      <c r="C546" s="19" t="s">
        <v>276</v>
      </c>
      <c r="D546" s="19" t="s">
        <v>10</v>
      </c>
      <c r="E546" s="19" t="s">
        <v>311</v>
      </c>
      <c r="F546" s="28" t="s">
        <v>2116</v>
      </c>
      <c r="G546" s="19" t="s">
        <v>849</v>
      </c>
      <c r="H546" s="18" t="s">
        <v>270</v>
      </c>
      <c r="I546" s="18" t="s">
        <v>271</v>
      </c>
      <c r="J546" s="17">
        <v>100000</v>
      </c>
      <c r="K546" s="35" t="s">
        <v>137</v>
      </c>
      <c r="L546" s="64"/>
      <c r="M546" s="64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8"/>
      <c r="Y546" s="46"/>
      <c r="Z546" s="19"/>
      <c r="AA546" s="19"/>
      <c r="AB546" s="19"/>
      <c r="AC546" s="19"/>
      <c r="AD546" s="19"/>
      <c r="AE546" s="20" t="s">
        <v>3034</v>
      </c>
      <c r="AF546" s="54" t="s">
        <v>3481</v>
      </c>
      <c r="AG546" s="19" t="s">
        <v>3467</v>
      </c>
      <c r="AH546" s="54" t="s">
        <v>1365</v>
      </c>
      <c r="AI546" s="54" t="s">
        <v>1573</v>
      </c>
      <c r="AJ546" s="119"/>
      <c r="AK546" s="120"/>
      <c r="AL546" s="16">
        <f t="shared" si="17"/>
        <v>100000</v>
      </c>
      <c r="AM546" s="19" t="s">
        <v>1343</v>
      </c>
      <c r="AN546" s="19" t="s">
        <v>1344</v>
      </c>
      <c r="AO546" s="19" t="s">
        <v>3054</v>
      </c>
      <c r="AP546" s="19" t="s">
        <v>3054</v>
      </c>
      <c r="AQ546" s="19" t="s">
        <v>3055</v>
      </c>
      <c r="AR546" s="17">
        <v>100000</v>
      </c>
      <c r="AS546" s="19"/>
      <c r="AT546" s="19"/>
    </row>
    <row r="547" spans="1:46" s="23" customFormat="1" ht="72" hidden="1" x14ac:dyDescent="0.2">
      <c r="A547" s="19" t="s">
        <v>47</v>
      </c>
      <c r="B547" s="19" t="s">
        <v>277</v>
      </c>
      <c r="C547" s="19" t="s">
        <v>276</v>
      </c>
      <c r="D547" s="19" t="s">
        <v>10</v>
      </c>
      <c r="E547" s="19" t="s">
        <v>311</v>
      </c>
      <c r="F547" s="28" t="s">
        <v>2117</v>
      </c>
      <c r="G547" s="19" t="s">
        <v>850</v>
      </c>
      <c r="H547" s="18" t="s">
        <v>270</v>
      </c>
      <c r="I547" s="18" t="s">
        <v>631</v>
      </c>
      <c r="J547" s="17">
        <v>95000</v>
      </c>
      <c r="K547" s="35" t="s">
        <v>137</v>
      </c>
      <c r="L547" s="64"/>
      <c r="M547" s="64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8"/>
      <c r="Y547" s="46"/>
      <c r="Z547" s="19"/>
      <c r="AA547" s="19"/>
      <c r="AB547" s="19"/>
      <c r="AC547" s="19"/>
      <c r="AD547" s="19"/>
      <c r="AE547" s="20" t="s">
        <v>3034</v>
      </c>
      <c r="AF547" s="54" t="s">
        <v>3481</v>
      </c>
      <c r="AG547" s="19" t="s">
        <v>3467</v>
      </c>
      <c r="AH547" s="54" t="s">
        <v>1365</v>
      </c>
      <c r="AI547" s="54" t="s">
        <v>1573</v>
      </c>
      <c r="AJ547" s="119"/>
      <c r="AK547" s="120"/>
      <c r="AL547" s="16">
        <f t="shared" si="17"/>
        <v>95000</v>
      </c>
      <c r="AM547" s="19" t="s">
        <v>1343</v>
      </c>
      <c r="AN547" s="19" t="s">
        <v>1344</v>
      </c>
      <c r="AO547" s="19" t="s">
        <v>3054</v>
      </c>
      <c r="AP547" s="19" t="s">
        <v>3054</v>
      </c>
      <c r="AQ547" s="19" t="s">
        <v>3055</v>
      </c>
      <c r="AR547" s="17">
        <v>95000</v>
      </c>
      <c r="AS547" s="19"/>
      <c r="AT547" s="19"/>
    </row>
    <row r="548" spans="1:46" s="23" customFormat="1" ht="72" hidden="1" x14ac:dyDescent="0.2">
      <c r="A548" s="19" t="s">
        <v>47</v>
      </c>
      <c r="B548" s="19" t="s">
        <v>277</v>
      </c>
      <c r="C548" s="19" t="s">
        <v>276</v>
      </c>
      <c r="D548" s="19" t="s">
        <v>10</v>
      </c>
      <c r="E548" s="19" t="s">
        <v>311</v>
      </c>
      <c r="F548" s="28" t="s">
        <v>2118</v>
      </c>
      <c r="G548" s="19" t="s">
        <v>851</v>
      </c>
      <c r="H548" s="18" t="s">
        <v>303</v>
      </c>
      <c r="I548" s="18" t="s">
        <v>271</v>
      </c>
      <c r="J548" s="17">
        <v>80000</v>
      </c>
      <c r="K548" s="35" t="s">
        <v>137</v>
      </c>
      <c r="L548" s="64"/>
      <c r="M548" s="64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8"/>
      <c r="Y548" s="46"/>
      <c r="Z548" s="19"/>
      <c r="AA548" s="19"/>
      <c r="AB548" s="19"/>
      <c r="AC548" s="19"/>
      <c r="AD548" s="19"/>
      <c r="AE548" s="20" t="s">
        <v>3034</v>
      </c>
      <c r="AF548" s="54" t="s">
        <v>3481</v>
      </c>
      <c r="AG548" s="19" t="s">
        <v>3467</v>
      </c>
      <c r="AH548" s="54" t="s">
        <v>1365</v>
      </c>
      <c r="AI548" s="54" t="s">
        <v>1573</v>
      </c>
      <c r="AJ548" s="119"/>
      <c r="AK548" s="120"/>
      <c r="AL548" s="16">
        <f t="shared" si="17"/>
        <v>80000</v>
      </c>
      <c r="AM548" s="19" t="s">
        <v>1343</v>
      </c>
      <c r="AN548" s="19" t="s">
        <v>1344</v>
      </c>
      <c r="AO548" s="19" t="s">
        <v>3054</v>
      </c>
      <c r="AP548" s="19" t="s">
        <v>3054</v>
      </c>
      <c r="AQ548" s="19" t="s">
        <v>3055</v>
      </c>
      <c r="AR548" s="17">
        <v>80000</v>
      </c>
      <c r="AS548" s="19"/>
      <c r="AT548" s="19"/>
    </row>
    <row r="549" spans="1:46" s="23" customFormat="1" ht="72" hidden="1" x14ac:dyDescent="0.2">
      <c r="A549" s="19" t="s">
        <v>47</v>
      </c>
      <c r="B549" s="19" t="s">
        <v>277</v>
      </c>
      <c r="C549" s="19" t="s">
        <v>276</v>
      </c>
      <c r="D549" s="19" t="s">
        <v>10</v>
      </c>
      <c r="E549" s="19" t="s">
        <v>311</v>
      </c>
      <c r="F549" s="28" t="s">
        <v>2119</v>
      </c>
      <c r="G549" s="19" t="s">
        <v>852</v>
      </c>
      <c r="H549" s="18" t="s">
        <v>317</v>
      </c>
      <c r="I549" s="18" t="s">
        <v>271</v>
      </c>
      <c r="J549" s="17">
        <v>75000</v>
      </c>
      <c r="K549" s="35" t="s">
        <v>137</v>
      </c>
      <c r="L549" s="64"/>
      <c r="M549" s="64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8"/>
      <c r="Y549" s="46"/>
      <c r="Z549" s="19"/>
      <c r="AA549" s="19"/>
      <c r="AB549" s="19"/>
      <c r="AC549" s="19"/>
      <c r="AD549" s="19"/>
      <c r="AE549" s="20" t="s">
        <v>3034</v>
      </c>
      <c r="AF549" s="54" t="s">
        <v>3481</v>
      </c>
      <c r="AG549" s="19" t="s">
        <v>3467</v>
      </c>
      <c r="AH549" s="54" t="s">
        <v>1365</v>
      </c>
      <c r="AI549" s="54" t="s">
        <v>1573</v>
      </c>
      <c r="AJ549" s="119"/>
      <c r="AK549" s="120"/>
      <c r="AL549" s="16">
        <f t="shared" si="17"/>
        <v>75000</v>
      </c>
      <c r="AM549" s="19" t="s">
        <v>1343</v>
      </c>
      <c r="AN549" s="19" t="s">
        <v>1344</v>
      </c>
      <c r="AO549" s="19" t="s">
        <v>3054</v>
      </c>
      <c r="AP549" s="19" t="s">
        <v>3054</v>
      </c>
      <c r="AQ549" s="19" t="s">
        <v>3055</v>
      </c>
      <c r="AR549" s="17">
        <v>75000</v>
      </c>
      <c r="AS549" s="19"/>
      <c r="AT549" s="19"/>
    </row>
    <row r="550" spans="1:46" s="23" customFormat="1" ht="72" hidden="1" x14ac:dyDescent="0.2">
      <c r="A550" s="19" t="s">
        <v>47</v>
      </c>
      <c r="B550" s="19" t="s">
        <v>277</v>
      </c>
      <c r="C550" s="19" t="s">
        <v>276</v>
      </c>
      <c r="D550" s="19" t="s">
        <v>10</v>
      </c>
      <c r="E550" s="19" t="s">
        <v>311</v>
      </c>
      <c r="F550" s="28" t="s">
        <v>2120</v>
      </c>
      <c r="G550" s="19" t="s">
        <v>853</v>
      </c>
      <c r="H550" s="18" t="s">
        <v>269</v>
      </c>
      <c r="I550" s="18" t="s">
        <v>271</v>
      </c>
      <c r="J550" s="17">
        <v>30000</v>
      </c>
      <c r="K550" s="35" t="s">
        <v>137</v>
      </c>
      <c r="L550" s="64"/>
      <c r="M550" s="64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8"/>
      <c r="Y550" s="46"/>
      <c r="Z550" s="19"/>
      <c r="AA550" s="19"/>
      <c r="AB550" s="19"/>
      <c r="AC550" s="19"/>
      <c r="AD550" s="19"/>
      <c r="AE550" s="20" t="s">
        <v>3034</v>
      </c>
      <c r="AF550" s="54" t="s">
        <v>3481</v>
      </c>
      <c r="AG550" s="19" t="s">
        <v>3467</v>
      </c>
      <c r="AH550" s="54" t="s">
        <v>1365</v>
      </c>
      <c r="AI550" s="54" t="s">
        <v>1573</v>
      </c>
      <c r="AJ550" s="119"/>
      <c r="AK550" s="120"/>
      <c r="AL550" s="16">
        <f t="shared" si="17"/>
        <v>30000</v>
      </c>
      <c r="AM550" s="19" t="s">
        <v>1343</v>
      </c>
      <c r="AN550" s="19" t="s">
        <v>1344</v>
      </c>
      <c r="AO550" s="19" t="s">
        <v>3054</v>
      </c>
      <c r="AP550" s="19" t="s">
        <v>3054</v>
      </c>
      <c r="AQ550" s="19" t="s">
        <v>3055</v>
      </c>
      <c r="AR550" s="17">
        <v>30000</v>
      </c>
      <c r="AS550" s="19"/>
      <c r="AT550" s="19"/>
    </row>
    <row r="551" spans="1:46" s="23" customFormat="1" ht="72" hidden="1" x14ac:dyDescent="0.2">
      <c r="A551" s="19" t="s">
        <v>47</v>
      </c>
      <c r="B551" s="19" t="s">
        <v>277</v>
      </c>
      <c r="C551" s="19" t="s">
        <v>276</v>
      </c>
      <c r="D551" s="19" t="s">
        <v>10</v>
      </c>
      <c r="E551" s="19" t="s">
        <v>311</v>
      </c>
      <c r="F551" s="28" t="s">
        <v>2121</v>
      </c>
      <c r="G551" s="19" t="s">
        <v>854</v>
      </c>
      <c r="H551" s="18" t="s">
        <v>269</v>
      </c>
      <c r="I551" s="18" t="s">
        <v>271</v>
      </c>
      <c r="J551" s="17">
        <v>17800</v>
      </c>
      <c r="K551" s="35" t="s">
        <v>137</v>
      </c>
      <c r="L551" s="64"/>
      <c r="M551" s="64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8"/>
      <c r="Y551" s="46"/>
      <c r="Z551" s="19"/>
      <c r="AA551" s="19"/>
      <c r="AB551" s="19"/>
      <c r="AC551" s="19"/>
      <c r="AD551" s="19"/>
      <c r="AE551" s="20" t="s">
        <v>3034</v>
      </c>
      <c r="AF551" s="54" t="s">
        <v>3481</v>
      </c>
      <c r="AG551" s="19" t="s">
        <v>3467</v>
      </c>
      <c r="AH551" s="54" t="s">
        <v>1365</v>
      </c>
      <c r="AI551" s="54" t="s">
        <v>1573</v>
      </c>
      <c r="AJ551" s="119"/>
      <c r="AK551" s="120"/>
      <c r="AL551" s="16">
        <f t="shared" si="17"/>
        <v>17800</v>
      </c>
      <c r="AM551" s="19" t="s">
        <v>1343</v>
      </c>
      <c r="AN551" s="19" t="s">
        <v>1344</v>
      </c>
      <c r="AO551" s="19" t="s">
        <v>3054</v>
      </c>
      <c r="AP551" s="19" t="s">
        <v>3054</v>
      </c>
      <c r="AQ551" s="19" t="s">
        <v>3055</v>
      </c>
      <c r="AR551" s="17">
        <v>17800</v>
      </c>
      <c r="AS551" s="19"/>
      <c r="AT551" s="19"/>
    </row>
    <row r="552" spans="1:46" s="23" customFormat="1" ht="72" hidden="1" x14ac:dyDescent="0.2">
      <c r="A552" s="19" t="s">
        <v>47</v>
      </c>
      <c r="B552" s="19" t="s">
        <v>277</v>
      </c>
      <c r="C552" s="19" t="s">
        <v>276</v>
      </c>
      <c r="D552" s="19" t="s">
        <v>10</v>
      </c>
      <c r="E552" s="19" t="s">
        <v>311</v>
      </c>
      <c r="F552" s="28" t="s">
        <v>2122</v>
      </c>
      <c r="G552" s="19" t="s">
        <v>855</v>
      </c>
      <c r="H552" s="18" t="s">
        <v>269</v>
      </c>
      <c r="I552" s="18" t="s">
        <v>271</v>
      </c>
      <c r="J552" s="17">
        <v>48000</v>
      </c>
      <c r="K552" s="35" t="s">
        <v>137</v>
      </c>
      <c r="L552" s="64"/>
      <c r="M552" s="64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8"/>
      <c r="Y552" s="46"/>
      <c r="Z552" s="19"/>
      <c r="AA552" s="19"/>
      <c r="AB552" s="19"/>
      <c r="AC552" s="19"/>
      <c r="AD552" s="19"/>
      <c r="AE552" s="20" t="s">
        <v>3034</v>
      </c>
      <c r="AF552" s="54" t="s">
        <v>3481</v>
      </c>
      <c r="AG552" s="19" t="s">
        <v>3467</v>
      </c>
      <c r="AH552" s="54" t="s">
        <v>1365</v>
      </c>
      <c r="AI552" s="54" t="s">
        <v>1573</v>
      </c>
      <c r="AJ552" s="119"/>
      <c r="AK552" s="120"/>
      <c r="AL552" s="16">
        <f t="shared" si="17"/>
        <v>48000</v>
      </c>
      <c r="AM552" s="19" t="s">
        <v>1343</v>
      </c>
      <c r="AN552" s="19" t="s">
        <v>1344</v>
      </c>
      <c r="AO552" s="19" t="s">
        <v>3054</v>
      </c>
      <c r="AP552" s="19" t="s">
        <v>3054</v>
      </c>
      <c r="AQ552" s="19" t="s">
        <v>3055</v>
      </c>
      <c r="AR552" s="17">
        <v>48000</v>
      </c>
      <c r="AS552" s="19"/>
      <c r="AT552" s="19"/>
    </row>
    <row r="553" spans="1:46" s="23" customFormat="1" ht="72" hidden="1" x14ac:dyDescent="0.2">
      <c r="A553" s="19" t="s">
        <v>47</v>
      </c>
      <c r="B553" s="19" t="s">
        <v>277</v>
      </c>
      <c r="C553" s="19" t="s">
        <v>276</v>
      </c>
      <c r="D553" s="19" t="s">
        <v>10</v>
      </c>
      <c r="E553" s="19" t="s">
        <v>311</v>
      </c>
      <c r="F553" s="28" t="s">
        <v>2123</v>
      </c>
      <c r="G553" s="19" t="s">
        <v>856</v>
      </c>
      <c r="H553" s="18" t="s">
        <v>269</v>
      </c>
      <c r="I553" s="18" t="s">
        <v>271</v>
      </c>
      <c r="J553" s="17">
        <v>20000</v>
      </c>
      <c r="K553" s="35" t="s">
        <v>137</v>
      </c>
      <c r="L553" s="64"/>
      <c r="M553" s="64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8"/>
      <c r="Y553" s="46"/>
      <c r="Z553" s="19"/>
      <c r="AA553" s="19"/>
      <c r="AB553" s="19"/>
      <c r="AC553" s="19"/>
      <c r="AD553" s="19"/>
      <c r="AE553" s="20" t="s">
        <v>3034</v>
      </c>
      <c r="AF553" s="54" t="s">
        <v>3481</v>
      </c>
      <c r="AG553" s="19" t="s">
        <v>3467</v>
      </c>
      <c r="AH553" s="54" t="s">
        <v>1365</v>
      </c>
      <c r="AI553" s="54" t="s">
        <v>1573</v>
      </c>
      <c r="AJ553" s="119"/>
      <c r="AK553" s="120"/>
      <c r="AL553" s="16">
        <f t="shared" si="17"/>
        <v>20000</v>
      </c>
      <c r="AM553" s="19" t="s">
        <v>1343</v>
      </c>
      <c r="AN553" s="19" t="s">
        <v>1344</v>
      </c>
      <c r="AO553" s="19" t="s">
        <v>3054</v>
      </c>
      <c r="AP553" s="19" t="s">
        <v>3054</v>
      </c>
      <c r="AQ553" s="19" t="s">
        <v>3055</v>
      </c>
      <c r="AR553" s="17">
        <v>20000</v>
      </c>
      <c r="AS553" s="19"/>
      <c r="AT553" s="19"/>
    </row>
    <row r="554" spans="1:46" s="23" customFormat="1" ht="72" hidden="1" x14ac:dyDescent="0.2">
      <c r="A554" s="19" t="s">
        <v>47</v>
      </c>
      <c r="B554" s="19" t="s">
        <v>277</v>
      </c>
      <c r="C554" s="19" t="s">
        <v>276</v>
      </c>
      <c r="D554" s="19" t="s">
        <v>10</v>
      </c>
      <c r="E554" s="19" t="s">
        <v>311</v>
      </c>
      <c r="F554" s="28" t="s">
        <v>2124</v>
      </c>
      <c r="G554" s="19" t="s">
        <v>857</v>
      </c>
      <c r="H554" s="18" t="s">
        <v>270</v>
      </c>
      <c r="I554" s="18" t="s">
        <v>273</v>
      </c>
      <c r="J554" s="17">
        <v>13000</v>
      </c>
      <c r="K554" s="35" t="s">
        <v>137</v>
      </c>
      <c r="L554" s="64"/>
      <c r="M554" s="64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8"/>
      <c r="Y554" s="46"/>
      <c r="Z554" s="19"/>
      <c r="AA554" s="19"/>
      <c r="AB554" s="19"/>
      <c r="AC554" s="19"/>
      <c r="AD554" s="19"/>
      <c r="AE554" s="20" t="s">
        <v>3034</v>
      </c>
      <c r="AF554" s="54" t="s">
        <v>3481</v>
      </c>
      <c r="AG554" s="19" t="s">
        <v>3467</v>
      </c>
      <c r="AH554" s="54" t="s">
        <v>1365</v>
      </c>
      <c r="AI554" s="54" t="s">
        <v>1573</v>
      </c>
      <c r="AJ554" s="119"/>
      <c r="AK554" s="120"/>
      <c r="AL554" s="16">
        <f t="shared" si="17"/>
        <v>13000</v>
      </c>
      <c r="AM554" s="19" t="s">
        <v>1343</v>
      </c>
      <c r="AN554" s="19" t="s">
        <v>1344</v>
      </c>
      <c r="AO554" s="19" t="s">
        <v>3054</v>
      </c>
      <c r="AP554" s="19" t="s">
        <v>3054</v>
      </c>
      <c r="AQ554" s="19" t="s">
        <v>3055</v>
      </c>
      <c r="AR554" s="17">
        <v>13000</v>
      </c>
      <c r="AS554" s="19"/>
      <c r="AT554" s="19"/>
    </row>
    <row r="555" spans="1:46" s="23" customFormat="1" ht="72" hidden="1" x14ac:dyDescent="0.2">
      <c r="A555" s="19" t="s">
        <v>47</v>
      </c>
      <c r="B555" s="19" t="s">
        <v>277</v>
      </c>
      <c r="C555" s="19" t="s">
        <v>17</v>
      </c>
      <c r="D555" s="19" t="s">
        <v>34</v>
      </c>
      <c r="E555" s="19" t="s">
        <v>454</v>
      </c>
      <c r="F555" s="28" t="s">
        <v>2125</v>
      </c>
      <c r="G555" s="19" t="s">
        <v>1134</v>
      </c>
      <c r="H555" s="18" t="s">
        <v>270</v>
      </c>
      <c r="I555" s="18" t="s">
        <v>1119</v>
      </c>
      <c r="J555" s="17">
        <v>18257600</v>
      </c>
      <c r="K555" s="35" t="s">
        <v>137</v>
      </c>
      <c r="L555" s="64"/>
      <c r="M555" s="64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8"/>
      <c r="Y555" s="46"/>
      <c r="Z555" s="19"/>
      <c r="AA555" s="19"/>
      <c r="AB555" s="19"/>
      <c r="AC555" s="19"/>
      <c r="AD555" s="19"/>
      <c r="AE555" s="20" t="s">
        <v>3035</v>
      </c>
      <c r="AF555" s="20" t="s">
        <v>3452</v>
      </c>
      <c r="AG555" s="19" t="s">
        <v>3467</v>
      </c>
      <c r="AH555" s="55" t="s">
        <v>1366</v>
      </c>
      <c r="AI555" s="19" t="s">
        <v>1568</v>
      </c>
      <c r="AJ555" s="119"/>
      <c r="AK555" s="120"/>
      <c r="AL555" s="16">
        <f t="shared" si="17"/>
        <v>18257600</v>
      </c>
      <c r="AM555" s="19" t="s">
        <v>1367</v>
      </c>
      <c r="AN555" s="19" t="s">
        <v>1368</v>
      </c>
      <c r="AO555" s="19" t="s">
        <v>3056</v>
      </c>
      <c r="AP555" s="19" t="s">
        <v>3057</v>
      </c>
      <c r="AQ555" s="19" t="s">
        <v>3058</v>
      </c>
      <c r="AR555" s="17">
        <v>18257600</v>
      </c>
      <c r="AS555" s="19"/>
      <c r="AT555" s="19"/>
    </row>
    <row r="556" spans="1:46" s="23" customFormat="1" ht="72" hidden="1" x14ac:dyDescent="0.2">
      <c r="A556" s="19" t="s">
        <v>47</v>
      </c>
      <c r="B556" s="19" t="s">
        <v>277</v>
      </c>
      <c r="C556" s="19" t="s">
        <v>17</v>
      </c>
      <c r="D556" s="19" t="s">
        <v>34</v>
      </c>
      <c r="E556" s="19" t="s">
        <v>454</v>
      </c>
      <c r="F556" s="28" t="s">
        <v>2126</v>
      </c>
      <c r="G556" s="19" t="s">
        <v>1135</v>
      </c>
      <c r="H556" s="18" t="s">
        <v>269</v>
      </c>
      <c r="I556" s="18" t="s">
        <v>1119</v>
      </c>
      <c r="J556" s="17">
        <v>2998000</v>
      </c>
      <c r="K556" s="35" t="s">
        <v>137</v>
      </c>
      <c r="L556" s="64"/>
      <c r="M556" s="64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8"/>
      <c r="Y556" s="46"/>
      <c r="Z556" s="19"/>
      <c r="AA556" s="19"/>
      <c r="AB556" s="19"/>
      <c r="AC556" s="19"/>
      <c r="AD556" s="19"/>
      <c r="AE556" s="20" t="s">
        <v>3035</v>
      </c>
      <c r="AF556" s="20" t="s">
        <v>3452</v>
      </c>
      <c r="AG556" s="19" t="s">
        <v>3467</v>
      </c>
      <c r="AH556" s="55" t="s">
        <v>1366</v>
      </c>
      <c r="AI556" s="19" t="s">
        <v>1568</v>
      </c>
      <c r="AJ556" s="119"/>
      <c r="AK556" s="120"/>
      <c r="AL556" s="16">
        <f t="shared" si="17"/>
        <v>2998000</v>
      </c>
      <c r="AM556" s="19" t="s">
        <v>1369</v>
      </c>
      <c r="AN556" s="19" t="s">
        <v>1370</v>
      </c>
      <c r="AO556" s="19" t="s">
        <v>3056</v>
      </c>
      <c r="AP556" s="19" t="s">
        <v>3057</v>
      </c>
      <c r="AQ556" s="19" t="s">
        <v>3058</v>
      </c>
      <c r="AR556" s="17">
        <v>2998000</v>
      </c>
      <c r="AS556" s="19"/>
      <c r="AT556" s="19"/>
    </row>
    <row r="557" spans="1:46" s="23" customFormat="1" ht="72" hidden="1" x14ac:dyDescent="0.2">
      <c r="A557" s="19" t="s">
        <v>47</v>
      </c>
      <c r="B557" s="19" t="s">
        <v>277</v>
      </c>
      <c r="C557" s="19" t="s">
        <v>17</v>
      </c>
      <c r="D557" s="19" t="s">
        <v>34</v>
      </c>
      <c r="E557" s="19" t="s">
        <v>454</v>
      </c>
      <c r="F557" s="28" t="s">
        <v>2127</v>
      </c>
      <c r="G557" s="19" t="s">
        <v>1136</v>
      </c>
      <c r="H557" s="18" t="s">
        <v>270</v>
      </c>
      <c r="I557" s="18" t="s">
        <v>1119</v>
      </c>
      <c r="J557" s="17">
        <v>6500000</v>
      </c>
      <c r="K557" s="35" t="s">
        <v>137</v>
      </c>
      <c r="L557" s="64"/>
      <c r="M557" s="64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8"/>
      <c r="Y557" s="46"/>
      <c r="Z557" s="19"/>
      <c r="AA557" s="19"/>
      <c r="AB557" s="19"/>
      <c r="AC557" s="19"/>
      <c r="AD557" s="19"/>
      <c r="AE557" s="20" t="s">
        <v>3035</v>
      </c>
      <c r="AF557" s="20" t="s">
        <v>3452</v>
      </c>
      <c r="AG557" s="19" t="s">
        <v>3467</v>
      </c>
      <c r="AH557" s="55" t="s">
        <v>1366</v>
      </c>
      <c r="AI557" s="19" t="s">
        <v>1568</v>
      </c>
      <c r="AJ557" s="119"/>
      <c r="AK557" s="120"/>
      <c r="AL557" s="16">
        <f t="shared" si="17"/>
        <v>6500000</v>
      </c>
      <c r="AM557" s="19" t="s">
        <v>1371</v>
      </c>
      <c r="AN557" s="19" t="s">
        <v>1372</v>
      </c>
      <c r="AO557" s="19" t="s">
        <v>3056</v>
      </c>
      <c r="AP557" s="19" t="s">
        <v>3057</v>
      </c>
      <c r="AQ557" s="19" t="s">
        <v>3058</v>
      </c>
      <c r="AR557" s="17">
        <v>6500000</v>
      </c>
      <c r="AS557" s="19"/>
      <c r="AT557" s="19"/>
    </row>
    <row r="558" spans="1:46" s="23" customFormat="1" ht="72" hidden="1" x14ac:dyDescent="0.2">
      <c r="A558" s="19" t="s">
        <v>47</v>
      </c>
      <c r="B558" s="19" t="s">
        <v>277</v>
      </c>
      <c r="C558" s="19" t="s">
        <v>17</v>
      </c>
      <c r="D558" s="19" t="s">
        <v>34</v>
      </c>
      <c r="E558" s="19" t="s">
        <v>454</v>
      </c>
      <c r="F558" s="28" t="s">
        <v>2128</v>
      </c>
      <c r="G558" s="19" t="s">
        <v>1137</v>
      </c>
      <c r="H558" s="18" t="s">
        <v>270</v>
      </c>
      <c r="I558" s="18" t="s">
        <v>1122</v>
      </c>
      <c r="J558" s="17">
        <v>1800000</v>
      </c>
      <c r="K558" s="35" t="s">
        <v>137</v>
      </c>
      <c r="L558" s="64"/>
      <c r="M558" s="64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8"/>
      <c r="Y558" s="46"/>
      <c r="Z558" s="19"/>
      <c r="AA558" s="19"/>
      <c r="AB558" s="19"/>
      <c r="AC558" s="19"/>
      <c r="AD558" s="19"/>
      <c r="AE558" s="20" t="s">
        <v>3035</v>
      </c>
      <c r="AF558" s="20" t="s">
        <v>3452</v>
      </c>
      <c r="AG558" s="19" t="s">
        <v>3467</v>
      </c>
      <c r="AH558" s="55" t="s">
        <v>1366</v>
      </c>
      <c r="AI558" s="19" t="s">
        <v>1568</v>
      </c>
      <c r="AJ558" s="119"/>
      <c r="AK558" s="120"/>
      <c r="AL558" s="16">
        <f t="shared" si="17"/>
        <v>1800000</v>
      </c>
      <c r="AM558" s="19" t="s">
        <v>1373</v>
      </c>
      <c r="AN558" s="19" t="s">
        <v>1374</v>
      </c>
      <c r="AO558" s="19" t="s">
        <v>3056</v>
      </c>
      <c r="AP558" s="19" t="s">
        <v>3057</v>
      </c>
      <c r="AQ558" s="19" t="s">
        <v>3058</v>
      </c>
      <c r="AR558" s="17">
        <v>1800000</v>
      </c>
      <c r="AS558" s="19"/>
      <c r="AT558" s="19"/>
    </row>
    <row r="559" spans="1:46" s="23" customFormat="1" ht="72" x14ac:dyDescent="0.2">
      <c r="A559" s="19" t="s">
        <v>48</v>
      </c>
      <c r="B559" s="19" t="s">
        <v>277</v>
      </c>
      <c r="C559" s="19" t="s">
        <v>276</v>
      </c>
      <c r="D559" s="19" t="s">
        <v>11</v>
      </c>
      <c r="E559" s="19" t="s">
        <v>454</v>
      </c>
      <c r="F559" s="28" t="s">
        <v>2129</v>
      </c>
      <c r="G559" s="19" t="s">
        <v>858</v>
      </c>
      <c r="H559" s="18" t="s">
        <v>319</v>
      </c>
      <c r="I559" s="18" t="s">
        <v>273</v>
      </c>
      <c r="J559" s="17">
        <v>28000</v>
      </c>
      <c r="K559" s="64"/>
      <c r="L559" s="70"/>
      <c r="M559" s="35" t="s">
        <v>137</v>
      </c>
      <c r="N559" s="19"/>
      <c r="O559" s="19"/>
      <c r="P559" s="19"/>
      <c r="Q559" s="19" t="s">
        <v>1375</v>
      </c>
      <c r="R559" s="19" t="s">
        <v>24</v>
      </c>
      <c r="S559" s="18" t="s">
        <v>108</v>
      </c>
      <c r="T559" s="19"/>
      <c r="U559" s="19"/>
      <c r="V559" s="19"/>
      <c r="W559" s="16"/>
      <c r="X559" s="18" t="s">
        <v>1376</v>
      </c>
      <c r="Y559" s="46"/>
      <c r="Z559" s="16"/>
      <c r="AA559" s="19"/>
      <c r="AB559" s="19"/>
      <c r="AC559" s="19"/>
      <c r="AD559" s="19"/>
      <c r="AE559" s="20" t="s">
        <v>1377</v>
      </c>
      <c r="AF559" s="20" t="s">
        <v>3470</v>
      </c>
      <c r="AG559" s="19" t="s">
        <v>3467</v>
      </c>
      <c r="AH559" s="20" t="s">
        <v>1377</v>
      </c>
      <c r="AI559" s="20" t="s">
        <v>1570</v>
      </c>
      <c r="AJ559" s="16"/>
      <c r="AK559" s="16"/>
      <c r="AL559" s="16">
        <f t="shared" si="17"/>
        <v>28000</v>
      </c>
      <c r="AM559" s="19" t="s">
        <v>1378</v>
      </c>
      <c r="AN559" s="19" t="s">
        <v>1379</v>
      </c>
      <c r="AO559" s="19"/>
      <c r="AP559" s="19"/>
      <c r="AQ559" s="19"/>
      <c r="AR559" s="19"/>
      <c r="AS559" s="19"/>
      <c r="AT559" s="19"/>
    </row>
    <row r="560" spans="1:46" s="23" customFormat="1" ht="72" hidden="1" x14ac:dyDescent="0.2">
      <c r="A560" s="19" t="s">
        <v>48</v>
      </c>
      <c r="B560" s="19" t="s">
        <v>277</v>
      </c>
      <c r="C560" s="19" t="s">
        <v>276</v>
      </c>
      <c r="D560" s="19" t="s">
        <v>11</v>
      </c>
      <c r="E560" s="19" t="s">
        <v>454</v>
      </c>
      <c r="F560" s="28" t="s">
        <v>2130</v>
      </c>
      <c r="G560" s="19" t="s">
        <v>859</v>
      </c>
      <c r="H560" s="18" t="s">
        <v>270</v>
      </c>
      <c r="I560" s="18" t="s">
        <v>274</v>
      </c>
      <c r="J560" s="17">
        <v>8500</v>
      </c>
      <c r="K560" s="64"/>
      <c r="L560" s="64"/>
      <c r="M560" s="35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/>
      <c r="AF560" s="19" t="s">
        <v>2457</v>
      </c>
      <c r="AG560" s="19" t="s">
        <v>2457</v>
      </c>
      <c r="AH560" s="20" t="s">
        <v>1377</v>
      </c>
      <c r="AI560" s="20" t="s">
        <v>1570</v>
      </c>
      <c r="AJ560" s="16"/>
      <c r="AK560" s="17">
        <v>8500</v>
      </c>
      <c r="AL560" s="16">
        <f>J560-AJ560-AK560</f>
        <v>0</v>
      </c>
      <c r="AM560" s="19"/>
      <c r="AN560" s="19"/>
      <c r="AO560" s="19"/>
      <c r="AP560" s="19"/>
      <c r="AQ560" s="19"/>
      <c r="AR560" s="19"/>
      <c r="AS560" s="19"/>
      <c r="AT560" s="19"/>
    </row>
    <row r="561" spans="1:46" s="23" customFormat="1" ht="72" hidden="1" x14ac:dyDescent="0.2">
      <c r="A561" s="19" t="s">
        <v>48</v>
      </c>
      <c r="B561" s="19" t="s">
        <v>277</v>
      </c>
      <c r="C561" s="19" t="s">
        <v>276</v>
      </c>
      <c r="D561" s="19" t="s">
        <v>21</v>
      </c>
      <c r="E561" s="19" t="s">
        <v>454</v>
      </c>
      <c r="F561" s="28" t="s">
        <v>2131</v>
      </c>
      <c r="G561" s="19" t="s">
        <v>860</v>
      </c>
      <c r="H561" s="18" t="s">
        <v>272</v>
      </c>
      <c r="I561" s="18" t="s">
        <v>274</v>
      </c>
      <c r="J561" s="17">
        <v>83500</v>
      </c>
      <c r="K561" s="64"/>
      <c r="L561" s="64"/>
      <c r="M561" s="35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/>
      <c r="AF561" s="19" t="s">
        <v>2457</v>
      </c>
      <c r="AG561" s="19" t="s">
        <v>2457</v>
      </c>
      <c r="AH561" s="20" t="s">
        <v>1377</v>
      </c>
      <c r="AI561" s="20" t="s">
        <v>1570</v>
      </c>
      <c r="AJ561" s="16"/>
      <c r="AK561" s="16">
        <v>80700</v>
      </c>
      <c r="AL561" s="16">
        <f t="shared" ref="AL561:AL577" si="18">J561-AJ561-AK561</f>
        <v>2800</v>
      </c>
      <c r="AM561" s="19"/>
      <c r="AN561" s="19"/>
      <c r="AO561" s="19"/>
      <c r="AP561" s="19"/>
      <c r="AQ561" s="19"/>
      <c r="AR561" s="19"/>
      <c r="AS561" s="19"/>
      <c r="AT561" s="19"/>
    </row>
    <row r="562" spans="1:46" s="23" customFormat="1" ht="90" hidden="1" x14ac:dyDescent="0.2">
      <c r="A562" s="19" t="s">
        <v>48</v>
      </c>
      <c r="B562" s="19" t="s">
        <v>277</v>
      </c>
      <c r="C562" s="19" t="s">
        <v>276</v>
      </c>
      <c r="D562" s="19" t="s">
        <v>286</v>
      </c>
      <c r="E562" s="19" t="s">
        <v>454</v>
      </c>
      <c r="F562" s="28" t="s">
        <v>2132</v>
      </c>
      <c r="G562" s="19" t="s">
        <v>861</v>
      </c>
      <c r="H562" s="18" t="s">
        <v>303</v>
      </c>
      <c r="I562" s="18" t="s">
        <v>271</v>
      </c>
      <c r="J562" s="17">
        <v>265000</v>
      </c>
      <c r="K562" s="64"/>
      <c r="L562" s="64"/>
      <c r="M562" s="35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/>
      <c r="AF562" s="19" t="s">
        <v>2457</v>
      </c>
      <c r="AG562" s="19" t="s">
        <v>2457</v>
      </c>
      <c r="AH562" s="20" t="s">
        <v>1377</v>
      </c>
      <c r="AI562" s="20" t="s">
        <v>1570</v>
      </c>
      <c r="AJ562" s="16"/>
      <c r="AK562" s="16">
        <v>255000</v>
      </c>
      <c r="AL562" s="16">
        <f t="shared" si="18"/>
        <v>10000</v>
      </c>
      <c r="AM562" s="19"/>
      <c r="AN562" s="19"/>
      <c r="AO562" s="19"/>
      <c r="AP562" s="19"/>
      <c r="AQ562" s="19"/>
      <c r="AR562" s="19"/>
      <c r="AS562" s="19"/>
      <c r="AT562" s="19"/>
    </row>
    <row r="563" spans="1:46" s="23" customFormat="1" ht="72" hidden="1" x14ac:dyDescent="0.2">
      <c r="A563" s="19" t="s">
        <v>48</v>
      </c>
      <c r="B563" s="19" t="s">
        <v>277</v>
      </c>
      <c r="C563" s="19" t="s">
        <v>276</v>
      </c>
      <c r="D563" s="19" t="s">
        <v>18</v>
      </c>
      <c r="E563" s="19" t="s">
        <v>454</v>
      </c>
      <c r="F563" s="28" t="s">
        <v>2133</v>
      </c>
      <c r="G563" s="19" t="s">
        <v>862</v>
      </c>
      <c r="H563" s="18" t="s">
        <v>270</v>
      </c>
      <c r="I563" s="18" t="s">
        <v>274</v>
      </c>
      <c r="J563" s="17">
        <v>630000</v>
      </c>
      <c r="K563" s="64"/>
      <c r="L563" s="35" t="s">
        <v>137</v>
      </c>
      <c r="M563" s="64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/>
      <c r="AF563" s="19" t="s">
        <v>2457</v>
      </c>
      <c r="AG563" s="19" t="s">
        <v>2457</v>
      </c>
      <c r="AH563" s="20" t="s">
        <v>1385</v>
      </c>
      <c r="AI563" s="20" t="s">
        <v>1570</v>
      </c>
      <c r="AJ563" s="16"/>
      <c r="AK563" s="16">
        <v>625000</v>
      </c>
      <c r="AL563" s="16">
        <f t="shared" si="18"/>
        <v>5000</v>
      </c>
      <c r="AM563" s="19"/>
      <c r="AN563" s="19"/>
      <c r="AO563" s="19"/>
      <c r="AP563" s="19"/>
      <c r="AQ563" s="19"/>
      <c r="AR563" s="19"/>
      <c r="AS563" s="19"/>
      <c r="AT563" s="19"/>
    </row>
    <row r="564" spans="1:46" s="23" customFormat="1" ht="72" hidden="1" x14ac:dyDescent="0.2">
      <c r="A564" s="19" t="s">
        <v>48</v>
      </c>
      <c r="B564" s="19" t="s">
        <v>277</v>
      </c>
      <c r="C564" s="19" t="s">
        <v>276</v>
      </c>
      <c r="D564" s="19" t="s">
        <v>18</v>
      </c>
      <c r="E564" s="19" t="s">
        <v>454</v>
      </c>
      <c r="F564" s="28" t="s">
        <v>2134</v>
      </c>
      <c r="G564" s="19" t="s">
        <v>863</v>
      </c>
      <c r="H564" s="18" t="s">
        <v>269</v>
      </c>
      <c r="I564" s="18" t="s">
        <v>553</v>
      </c>
      <c r="J564" s="17">
        <v>160000</v>
      </c>
      <c r="K564" s="64"/>
      <c r="L564" s="35" t="s">
        <v>137</v>
      </c>
      <c r="M564" s="64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4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/>
      <c r="AF564" s="19" t="s">
        <v>2457</v>
      </c>
      <c r="AG564" s="19" t="s">
        <v>2457</v>
      </c>
      <c r="AH564" s="20" t="s">
        <v>1385</v>
      </c>
      <c r="AI564" s="20" t="s">
        <v>1570</v>
      </c>
      <c r="AJ564" s="16"/>
      <c r="AK564" s="17">
        <v>160000</v>
      </c>
      <c r="AL564" s="16">
        <f t="shared" si="18"/>
        <v>0</v>
      </c>
      <c r="AM564" s="19"/>
      <c r="AN564" s="19"/>
      <c r="AO564" s="19"/>
      <c r="AP564" s="19"/>
      <c r="AQ564" s="19"/>
      <c r="AR564" s="19"/>
      <c r="AS564" s="19"/>
      <c r="AT564" s="19"/>
    </row>
    <row r="565" spans="1:46" s="23" customFormat="1" ht="72" hidden="1" x14ac:dyDescent="0.2">
      <c r="A565" s="19" t="s">
        <v>48</v>
      </c>
      <c r="B565" s="19" t="s">
        <v>277</v>
      </c>
      <c r="C565" s="19" t="s">
        <v>276</v>
      </c>
      <c r="D565" s="19" t="s">
        <v>18</v>
      </c>
      <c r="E565" s="19" t="s">
        <v>454</v>
      </c>
      <c r="F565" s="28" t="s">
        <v>2135</v>
      </c>
      <c r="G565" s="19" t="s">
        <v>864</v>
      </c>
      <c r="H565" s="18" t="s">
        <v>270</v>
      </c>
      <c r="I565" s="18" t="s">
        <v>553</v>
      </c>
      <c r="J565" s="17">
        <v>75000</v>
      </c>
      <c r="K565" s="64"/>
      <c r="L565" s="35" t="s">
        <v>137</v>
      </c>
      <c r="M565" s="64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/>
      <c r="AF565" s="19" t="s">
        <v>2457</v>
      </c>
      <c r="AG565" s="19" t="s">
        <v>2457</v>
      </c>
      <c r="AH565" s="20" t="s">
        <v>1385</v>
      </c>
      <c r="AI565" s="20" t="s">
        <v>1570</v>
      </c>
      <c r="AJ565" s="16"/>
      <c r="AK565" s="17">
        <v>75000</v>
      </c>
      <c r="AL565" s="16">
        <f t="shared" si="18"/>
        <v>0</v>
      </c>
      <c r="AM565" s="19"/>
      <c r="AN565" s="19"/>
      <c r="AO565" s="19"/>
      <c r="AP565" s="19"/>
      <c r="AQ565" s="19"/>
      <c r="AR565" s="19"/>
      <c r="AS565" s="19"/>
      <c r="AT565" s="19"/>
    </row>
    <row r="566" spans="1:46" s="23" customFormat="1" ht="72" hidden="1" x14ac:dyDescent="0.2">
      <c r="A566" s="19" t="s">
        <v>48</v>
      </c>
      <c r="B566" s="19" t="s">
        <v>277</v>
      </c>
      <c r="C566" s="19" t="s">
        <v>276</v>
      </c>
      <c r="D566" s="19" t="s">
        <v>18</v>
      </c>
      <c r="E566" s="19" t="s">
        <v>454</v>
      </c>
      <c r="F566" s="28" t="s">
        <v>2136</v>
      </c>
      <c r="G566" s="19" t="s">
        <v>865</v>
      </c>
      <c r="H566" s="18" t="s">
        <v>270</v>
      </c>
      <c r="I566" s="18" t="s">
        <v>553</v>
      </c>
      <c r="J566" s="17">
        <v>70000</v>
      </c>
      <c r="K566" s="64"/>
      <c r="L566" s="35" t="s">
        <v>137</v>
      </c>
      <c r="M566" s="64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/>
      <c r="AF566" s="19" t="s">
        <v>2457</v>
      </c>
      <c r="AG566" s="19" t="s">
        <v>2457</v>
      </c>
      <c r="AH566" s="20" t="s">
        <v>1385</v>
      </c>
      <c r="AI566" s="20" t="s">
        <v>1570</v>
      </c>
      <c r="AJ566" s="16"/>
      <c r="AK566" s="17">
        <v>70000</v>
      </c>
      <c r="AL566" s="16">
        <f t="shared" si="18"/>
        <v>0</v>
      </c>
      <c r="AM566" s="19"/>
      <c r="AN566" s="19"/>
      <c r="AO566" s="19"/>
      <c r="AP566" s="19"/>
      <c r="AQ566" s="19"/>
      <c r="AR566" s="19"/>
      <c r="AS566" s="19"/>
      <c r="AT566" s="19"/>
    </row>
    <row r="567" spans="1:46" s="23" customFormat="1" ht="72" hidden="1" x14ac:dyDescent="0.2">
      <c r="A567" s="19" t="s">
        <v>48</v>
      </c>
      <c r="B567" s="19" t="s">
        <v>277</v>
      </c>
      <c r="C567" s="19" t="s">
        <v>276</v>
      </c>
      <c r="D567" s="19" t="s">
        <v>18</v>
      </c>
      <c r="E567" s="19" t="s">
        <v>454</v>
      </c>
      <c r="F567" s="28" t="s">
        <v>2137</v>
      </c>
      <c r="G567" s="19" t="s">
        <v>866</v>
      </c>
      <c r="H567" s="18" t="s">
        <v>272</v>
      </c>
      <c r="I567" s="18" t="s">
        <v>268</v>
      </c>
      <c r="J567" s="17">
        <v>15000</v>
      </c>
      <c r="K567" s="64"/>
      <c r="L567" s="35" t="s">
        <v>137</v>
      </c>
      <c r="M567" s="64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/>
      <c r="AF567" s="19" t="s">
        <v>2457</v>
      </c>
      <c r="AG567" s="19" t="s">
        <v>2457</v>
      </c>
      <c r="AH567" s="20" t="s">
        <v>1385</v>
      </c>
      <c r="AI567" s="20" t="s">
        <v>1570</v>
      </c>
      <c r="AJ567" s="16"/>
      <c r="AK567" s="17">
        <v>15000</v>
      </c>
      <c r="AL567" s="16">
        <f t="shared" si="18"/>
        <v>0</v>
      </c>
      <c r="AM567" s="19"/>
      <c r="AN567" s="19"/>
      <c r="AO567" s="19"/>
      <c r="AP567" s="19"/>
      <c r="AQ567" s="19"/>
      <c r="AR567" s="19"/>
      <c r="AS567" s="19"/>
      <c r="AT567" s="19"/>
    </row>
    <row r="568" spans="1:46" s="23" customFormat="1" ht="72" hidden="1" x14ac:dyDescent="0.2">
      <c r="A568" s="19" t="s">
        <v>48</v>
      </c>
      <c r="B568" s="19" t="s">
        <v>277</v>
      </c>
      <c r="C568" s="19" t="s">
        <v>276</v>
      </c>
      <c r="D568" s="19" t="s">
        <v>18</v>
      </c>
      <c r="E568" s="19" t="s">
        <v>454</v>
      </c>
      <c r="F568" s="28" t="s">
        <v>2138</v>
      </c>
      <c r="G568" s="19" t="s">
        <v>867</v>
      </c>
      <c r="H568" s="18" t="s">
        <v>270</v>
      </c>
      <c r="I568" s="18" t="s">
        <v>274</v>
      </c>
      <c r="J568" s="17">
        <v>100000</v>
      </c>
      <c r="K568" s="64"/>
      <c r="L568" s="35" t="s">
        <v>137</v>
      </c>
      <c r="M568" s="64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/>
      <c r="AF568" s="19" t="s">
        <v>2457</v>
      </c>
      <c r="AG568" s="19" t="s">
        <v>2457</v>
      </c>
      <c r="AH568" s="20" t="s">
        <v>1385</v>
      </c>
      <c r="AI568" s="20" t="s">
        <v>1570</v>
      </c>
      <c r="AJ568" s="16"/>
      <c r="AK568" s="17">
        <v>100000</v>
      </c>
      <c r="AL568" s="16">
        <f t="shared" si="18"/>
        <v>0</v>
      </c>
      <c r="AM568" s="19"/>
      <c r="AN568" s="19"/>
      <c r="AO568" s="19"/>
      <c r="AP568" s="19"/>
      <c r="AQ568" s="19"/>
      <c r="AR568" s="19"/>
      <c r="AS568" s="19"/>
      <c r="AT568" s="19"/>
    </row>
    <row r="569" spans="1:46" s="23" customFormat="1" ht="144" hidden="1" x14ac:dyDescent="0.2">
      <c r="A569" s="19" t="s">
        <v>48</v>
      </c>
      <c r="B569" s="19" t="s">
        <v>277</v>
      </c>
      <c r="C569" s="19" t="s">
        <v>276</v>
      </c>
      <c r="D569" s="19" t="s">
        <v>18</v>
      </c>
      <c r="E569" s="19" t="s">
        <v>454</v>
      </c>
      <c r="F569" s="28" t="s">
        <v>2139</v>
      </c>
      <c r="G569" s="19" t="s">
        <v>868</v>
      </c>
      <c r="H569" s="18" t="s">
        <v>269</v>
      </c>
      <c r="I569" s="18" t="s">
        <v>274</v>
      </c>
      <c r="J569" s="17">
        <v>50000</v>
      </c>
      <c r="K569" s="64"/>
      <c r="L569" s="35" t="s">
        <v>137</v>
      </c>
      <c r="M569" s="64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/>
      <c r="AF569" s="19" t="s">
        <v>2457</v>
      </c>
      <c r="AG569" s="19" t="s">
        <v>2457</v>
      </c>
      <c r="AH569" s="20" t="s">
        <v>1385</v>
      </c>
      <c r="AI569" s="20" t="s">
        <v>1570</v>
      </c>
      <c r="AJ569" s="16"/>
      <c r="AK569" s="17">
        <v>50000</v>
      </c>
      <c r="AL569" s="16">
        <f t="shared" si="18"/>
        <v>0</v>
      </c>
      <c r="AM569" s="19"/>
      <c r="AN569" s="19"/>
      <c r="AO569" s="19"/>
      <c r="AP569" s="19"/>
      <c r="AQ569" s="19"/>
      <c r="AR569" s="19"/>
      <c r="AS569" s="19"/>
      <c r="AT569" s="19"/>
    </row>
    <row r="570" spans="1:46" s="23" customFormat="1" ht="72" hidden="1" x14ac:dyDescent="0.2">
      <c r="A570" s="19" t="s">
        <v>48</v>
      </c>
      <c r="B570" s="19" t="s">
        <v>277</v>
      </c>
      <c r="C570" s="19" t="s">
        <v>276</v>
      </c>
      <c r="D570" s="19" t="s">
        <v>18</v>
      </c>
      <c r="E570" s="19" t="s">
        <v>454</v>
      </c>
      <c r="F570" s="28" t="s">
        <v>2140</v>
      </c>
      <c r="G570" s="19" t="s">
        <v>869</v>
      </c>
      <c r="H570" s="18" t="s">
        <v>272</v>
      </c>
      <c r="I570" s="18" t="s">
        <v>275</v>
      </c>
      <c r="J570" s="17">
        <v>375000</v>
      </c>
      <c r="K570" s="64"/>
      <c r="L570" s="35" t="s">
        <v>137</v>
      </c>
      <c r="M570" s="64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/>
      <c r="AF570" s="19" t="s">
        <v>2457</v>
      </c>
      <c r="AG570" s="19" t="s">
        <v>2457</v>
      </c>
      <c r="AH570" s="20" t="s">
        <v>1385</v>
      </c>
      <c r="AI570" s="20" t="s">
        <v>1570</v>
      </c>
      <c r="AJ570" s="16"/>
      <c r="AK570" s="17">
        <v>375000</v>
      </c>
      <c r="AL570" s="16">
        <f t="shared" si="18"/>
        <v>0</v>
      </c>
      <c r="AM570" s="19"/>
      <c r="AN570" s="19"/>
      <c r="AO570" s="19"/>
      <c r="AP570" s="19"/>
      <c r="AQ570" s="19"/>
      <c r="AR570" s="19"/>
      <c r="AS570" s="19"/>
      <c r="AT570" s="19"/>
    </row>
    <row r="571" spans="1:46" s="23" customFormat="1" ht="72" hidden="1" x14ac:dyDescent="0.2">
      <c r="A571" s="19" t="s">
        <v>48</v>
      </c>
      <c r="B571" s="19" t="s">
        <v>277</v>
      </c>
      <c r="C571" s="19" t="s">
        <v>276</v>
      </c>
      <c r="D571" s="19" t="s">
        <v>18</v>
      </c>
      <c r="E571" s="19" t="s">
        <v>454</v>
      </c>
      <c r="F571" s="28" t="s">
        <v>2141</v>
      </c>
      <c r="G571" s="19" t="s">
        <v>870</v>
      </c>
      <c r="H571" s="18" t="s">
        <v>270</v>
      </c>
      <c r="I571" s="18" t="s">
        <v>268</v>
      </c>
      <c r="J571" s="17">
        <v>200000</v>
      </c>
      <c r="K571" s="64"/>
      <c r="L571" s="35" t="s">
        <v>137</v>
      </c>
      <c r="M571" s="64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/>
      <c r="AF571" s="19" t="s">
        <v>2457</v>
      </c>
      <c r="AG571" s="19" t="s">
        <v>2457</v>
      </c>
      <c r="AH571" s="20" t="s">
        <v>1385</v>
      </c>
      <c r="AI571" s="20" t="s">
        <v>1570</v>
      </c>
      <c r="AJ571" s="16"/>
      <c r="AK571" s="17">
        <v>200000</v>
      </c>
      <c r="AL571" s="16">
        <f t="shared" si="18"/>
        <v>0</v>
      </c>
      <c r="AM571" s="19"/>
      <c r="AN571" s="19"/>
      <c r="AO571" s="19"/>
      <c r="AP571" s="19"/>
      <c r="AQ571" s="19"/>
      <c r="AR571" s="19"/>
      <c r="AS571" s="19"/>
      <c r="AT571" s="19"/>
    </row>
    <row r="572" spans="1:46" s="23" customFormat="1" ht="72" hidden="1" x14ac:dyDescent="0.2">
      <c r="A572" s="19" t="s">
        <v>48</v>
      </c>
      <c r="B572" s="19" t="s">
        <v>277</v>
      </c>
      <c r="C572" s="19" t="s">
        <v>276</v>
      </c>
      <c r="D572" s="19" t="s">
        <v>18</v>
      </c>
      <c r="E572" s="19" t="s">
        <v>454</v>
      </c>
      <c r="F572" s="28" t="s">
        <v>2142</v>
      </c>
      <c r="G572" s="19" t="s">
        <v>871</v>
      </c>
      <c r="H572" s="18" t="s">
        <v>270</v>
      </c>
      <c r="I572" s="18" t="s">
        <v>268</v>
      </c>
      <c r="J572" s="17">
        <v>350000</v>
      </c>
      <c r="K572" s="64"/>
      <c r="L572" s="35" t="s">
        <v>137</v>
      </c>
      <c r="M572" s="64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/>
      <c r="AF572" s="19" t="s">
        <v>2457</v>
      </c>
      <c r="AG572" s="19" t="s">
        <v>2457</v>
      </c>
      <c r="AH572" s="20" t="s">
        <v>1385</v>
      </c>
      <c r="AI572" s="20" t="s">
        <v>1570</v>
      </c>
      <c r="AJ572" s="16"/>
      <c r="AK572" s="17">
        <v>350000</v>
      </c>
      <c r="AL572" s="16">
        <f t="shared" si="18"/>
        <v>0</v>
      </c>
      <c r="AM572" s="19"/>
      <c r="AN572" s="19"/>
      <c r="AO572" s="19"/>
      <c r="AP572" s="19"/>
      <c r="AQ572" s="19"/>
      <c r="AR572" s="19"/>
      <c r="AS572" s="19"/>
      <c r="AT572" s="19"/>
    </row>
    <row r="573" spans="1:46" s="23" customFormat="1" ht="72" hidden="1" x14ac:dyDescent="0.2">
      <c r="A573" s="19" t="s">
        <v>48</v>
      </c>
      <c r="B573" s="19" t="s">
        <v>277</v>
      </c>
      <c r="C573" s="19" t="s">
        <v>276</v>
      </c>
      <c r="D573" s="19" t="s">
        <v>18</v>
      </c>
      <c r="E573" s="19" t="s">
        <v>454</v>
      </c>
      <c r="F573" s="28" t="s">
        <v>2143</v>
      </c>
      <c r="G573" s="19" t="s">
        <v>872</v>
      </c>
      <c r="H573" s="18" t="s">
        <v>269</v>
      </c>
      <c r="I573" s="18" t="s">
        <v>275</v>
      </c>
      <c r="J573" s="17">
        <v>400000</v>
      </c>
      <c r="K573" s="64"/>
      <c r="L573" s="35" t="s">
        <v>137</v>
      </c>
      <c r="M573" s="64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/>
      <c r="AF573" s="19" t="s">
        <v>2457</v>
      </c>
      <c r="AG573" s="19" t="s">
        <v>2457</v>
      </c>
      <c r="AH573" s="20" t="s">
        <v>1385</v>
      </c>
      <c r="AI573" s="20" t="s">
        <v>1570</v>
      </c>
      <c r="AJ573" s="16"/>
      <c r="AK573" s="17">
        <v>400000</v>
      </c>
      <c r="AL573" s="16">
        <f t="shared" si="18"/>
        <v>0</v>
      </c>
      <c r="AM573" s="19"/>
      <c r="AN573" s="19"/>
      <c r="AO573" s="19"/>
      <c r="AP573" s="19"/>
      <c r="AQ573" s="19"/>
      <c r="AR573" s="19"/>
      <c r="AS573" s="19"/>
      <c r="AT573" s="19"/>
    </row>
    <row r="574" spans="1:46" s="23" customFormat="1" ht="72" hidden="1" x14ac:dyDescent="0.2">
      <c r="A574" s="19" t="s">
        <v>48</v>
      </c>
      <c r="B574" s="19" t="s">
        <v>277</v>
      </c>
      <c r="C574" s="19" t="s">
        <v>276</v>
      </c>
      <c r="D574" s="19" t="s">
        <v>18</v>
      </c>
      <c r="E574" s="19" t="s">
        <v>454</v>
      </c>
      <c r="F574" s="28" t="s">
        <v>2144</v>
      </c>
      <c r="G574" s="19" t="s">
        <v>873</v>
      </c>
      <c r="H574" s="18" t="s">
        <v>269</v>
      </c>
      <c r="I574" s="18" t="s">
        <v>275</v>
      </c>
      <c r="J574" s="17">
        <v>120000</v>
      </c>
      <c r="K574" s="64"/>
      <c r="L574" s="35" t="s">
        <v>137</v>
      </c>
      <c r="M574" s="64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/>
      <c r="AF574" s="19" t="s">
        <v>2457</v>
      </c>
      <c r="AG574" s="19" t="s">
        <v>2457</v>
      </c>
      <c r="AH574" s="20" t="s">
        <v>1385</v>
      </c>
      <c r="AI574" s="20" t="s">
        <v>1570</v>
      </c>
      <c r="AJ574" s="16"/>
      <c r="AK574" s="17">
        <v>120000</v>
      </c>
      <c r="AL574" s="16">
        <f t="shared" si="18"/>
        <v>0</v>
      </c>
      <c r="AM574" s="19"/>
      <c r="AN574" s="19"/>
      <c r="AO574" s="19"/>
      <c r="AP574" s="19"/>
      <c r="AQ574" s="19"/>
      <c r="AR574" s="19"/>
      <c r="AS574" s="19"/>
      <c r="AT574" s="19"/>
    </row>
    <row r="575" spans="1:46" s="23" customFormat="1" ht="72" hidden="1" x14ac:dyDescent="0.2">
      <c r="A575" s="19" t="s">
        <v>48</v>
      </c>
      <c r="B575" s="19" t="s">
        <v>277</v>
      </c>
      <c r="C575" s="19" t="s">
        <v>276</v>
      </c>
      <c r="D575" s="19" t="s">
        <v>18</v>
      </c>
      <c r="E575" s="19" t="s">
        <v>454</v>
      </c>
      <c r="F575" s="28" t="s">
        <v>2145</v>
      </c>
      <c r="G575" s="19" t="s">
        <v>874</v>
      </c>
      <c r="H575" s="18" t="s">
        <v>317</v>
      </c>
      <c r="I575" s="18" t="s">
        <v>275</v>
      </c>
      <c r="J575" s="17">
        <v>375000</v>
      </c>
      <c r="K575" s="64"/>
      <c r="L575" s="35" t="s">
        <v>137</v>
      </c>
      <c r="M575" s="64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/>
      <c r="AF575" s="19" t="s">
        <v>2457</v>
      </c>
      <c r="AG575" s="19" t="s">
        <v>2457</v>
      </c>
      <c r="AH575" s="20" t="s">
        <v>1385</v>
      </c>
      <c r="AI575" s="20" t="s">
        <v>1570</v>
      </c>
      <c r="AJ575" s="16"/>
      <c r="AK575" s="17">
        <v>375000</v>
      </c>
      <c r="AL575" s="16">
        <f t="shared" si="18"/>
        <v>0</v>
      </c>
      <c r="AM575" s="19"/>
      <c r="AN575" s="19"/>
      <c r="AO575" s="19"/>
      <c r="AP575" s="19"/>
      <c r="AQ575" s="19"/>
      <c r="AR575" s="19"/>
      <c r="AS575" s="19"/>
      <c r="AT575" s="19"/>
    </row>
    <row r="576" spans="1:46" s="23" customFormat="1" ht="72" hidden="1" x14ac:dyDescent="0.2">
      <c r="A576" s="19" t="s">
        <v>48</v>
      </c>
      <c r="B576" s="19" t="s">
        <v>277</v>
      </c>
      <c r="C576" s="19" t="s">
        <v>276</v>
      </c>
      <c r="D576" s="19" t="s">
        <v>18</v>
      </c>
      <c r="E576" s="19" t="s">
        <v>454</v>
      </c>
      <c r="F576" s="28" t="s">
        <v>2146</v>
      </c>
      <c r="G576" s="19" t="s">
        <v>875</v>
      </c>
      <c r="H576" s="18" t="s">
        <v>317</v>
      </c>
      <c r="I576" s="18" t="s">
        <v>275</v>
      </c>
      <c r="J576" s="17">
        <v>300000</v>
      </c>
      <c r="K576" s="64"/>
      <c r="L576" s="35" t="s">
        <v>137</v>
      </c>
      <c r="M576" s="64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/>
      <c r="AF576" s="19" t="s">
        <v>2457</v>
      </c>
      <c r="AG576" s="19" t="s">
        <v>2457</v>
      </c>
      <c r="AH576" s="20" t="s">
        <v>1385</v>
      </c>
      <c r="AI576" s="20" t="s">
        <v>1570</v>
      </c>
      <c r="AJ576" s="16"/>
      <c r="AK576" s="17">
        <v>300000</v>
      </c>
      <c r="AL576" s="16">
        <f t="shared" si="18"/>
        <v>0</v>
      </c>
      <c r="AM576" s="19"/>
      <c r="AN576" s="19"/>
      <c r="AO576" s="19"/>
      <c r="AP576" s="19"/>
      <c r="AQ576" s="19"/>
      <c r="AR576" s="19"/>
      <c r="AS576" s="19"/>
      <c r="AT576" s="19"/>
    </row>
    <row r="577" spans="1:46" s="23" customFormat="1" ht="72" hidden="1" x14ac:dyDescent="0.2">
      <c r="A577" s="19" t="s">
        <v>48</v>
      </c>
      <c r="B577" s="19" t="s">
        <v>277</v>
      </c>
      <c r="C577" s="19" t="s">
        <v>276</v>
      </c>
      <c r="D577" s="19" t="s">
        <v>18</v>
      </c>
      <c r="E577" s="19" t="s">
        <v>454</v>
      </c>
      <c r="F577" s="28" t="s">
        <v>2147</v>
      </c>
      <c r="G577" s="19" t="s">
        <v>876</v>
      </c>
      <c r="H577" s="18" t="s">
        <v>269</v>
      </c>
      <c r="I577" s="18" t="s">
        <v>268</v>
      </c>
      <c r="J577" s="17">
        <v>120000</v>
      </c>
      <c r="K577" s="64"/>
      <c r="L577" s="35" t="s">
        <v>137</v>
      </c>
      <c r="M577" s="64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/>
      <c r="AF577" s="19" t="s">
        <v>2457</v>
      </c>
      <c r="AG577" s="19" t="s">
        <v>2457</v>
      </c>
      <c r="AH577" s="20" t="s">
        <v>1385</v>
      </c>
      <c r="AI577" s="20" t="s">
        <v>1570</v>
      </c>
      <c r="AJ577" s="16"/>
      <c r="AK577" s="17">
        <v>120000</v>
      </c>
      <c r="AL577" s="16">
        <f t="shared" si="18"/>
        <v>0</v>
      </c>
      <c r="AM577" s="19"/>
      <c r="AN577" s="19"/>
      <c r="AO577" s="19"/>
      <c r="AP577" s="19"/>
      <c r="AQ577" s="19"/>
      <c r="AR577" s="19"/>
      <c r="AS577" s="19"/>
      <c r="AT577" s="19"/>
    </row>
    <row r="578" spans="1:46" s="23" customFormat="1" ht="72" x14ac:dyDescent="0.2">
      <c r="A578" s="19" t="s">
        <v>48</v>
      </c>
      <c r="B578" s="19" t="s">
        <v>277</v>
      </c>
      <c r="C578" s="19" t="s">
        <v>276</v>
      </c>
      <c r="D578" s="19" t="s">
        <v>33</v>
      </c>
      <c r="E578" s="19" t="s">
        <v>454</v>
      </c>
      <c r="F578" s="28" t="s">
        <v>2148</v>
      </c>
      <c r="G578" s="19" t="s">
        <v>877</v>
      </c>
      <c r="H578" s="18" t="s">
        <v>459</v>
      </c>
      <c r="I578" s="18" t="s">
        <v>274</v>
      </c>
      <c r="J578" s="17">
        <v>100000</v>
      </c>
      <c r="K578" s="64"/>
      <c r="L578" s="35" t="s">
        <v>137</v>
      </c>
      <c r="M578" s="64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/>
      <c r="Z578" s="16">
        <f t="shared" si="19"/>
        <v>98000</v>
      </c>
      <c r="AA578" s="19"/>
      <c r="AB578" s="19"/>
      <c r="AC578" s="19"/>
      <c r="AD578" s="19"/>
      <c r="AE578" s="20" t="s">
        <v>3472</v>
      </c>
      <c r="AF578" s="20" t="s">
        <v>3472</v>
      </c>
      <c r="AG578" s="19" t="s">
        <v>3467</v>
      </c>
      <c r="AH578" s="20" t="s">
        <v>1385</v>
      </c>
      <c r="AI578" s="20" t="s">
        <v>1570</v>
      </c>
      <c r="AJ578" s="16"/>
      <c r="AK578" s="16"/>
      <c r="AL578" s="16">
        <f t="shared" si="17"/>
        <v>100000</v>
      </c>
      <c r="AM578" s="19" t="s">
        <v>1389</v>
      </c>
      <c r="AN578" s="19" t="s">
        <v>1389</v>
      </c>
      <c r="AO578" s="19"/>
      <c r="AP578" s="19"/>
      <c r="AQ578" s="19"/>
      <c r="AR578" s="19"/>
      <c r="AS578" s="19"/>
      <c r="AT578" s="19"/>
    </row>
    <row r="579" spans="1:46" s="23" customFormat="1" ht="72" x14ac:dyDescent="0.2">
      <c r="A579" s="19" t="s">
        <v>48</v>
      </c>
      <c r="B579" s="19" t="s">
        <v>277</v>
      </c>
      <c r="C579" s="19" t="s">
        <v>276</v>
      </c>
      <c r="D579" s="19" t="s">
        <v>33</v>
      </c>
      <c r="E579" s="19" t="s">
        <v>454</v>
      </c>
      <c r="F579" s="28" t="s">
        <v>2149</v>
      </c>
      <c r="G579" s="19" t="s">
        <v>878</v>
      </c>
      <c r="H579" s="18" t="s">
        <v>270</v>
      </c>
      <c r="I579" s="18" t="s">
        <v>274</v>
      </c>
      <c r="J579" s="17">
        <v>65000</v>
      </c>
      <c r="K579" s="64"/>
      <c r="L579" s="35" t="s">
        <v>137</v>
      </c>
      <c r="M579" s="64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/>
      <c r="Z579" s="16">
        <f t="shared" si="19"/>
        <v>58000</v>
      </c>
      <c r="AA579" s="19"/>
      <c r="AB579" s="19"/>
      <c r="AC579" s="19"/>
      <c r="AD579" s="19"/>
      <c r="AE579" s="20" t="s">
        <v>3472</v>
      </c>
      <c r="AF579" s="20" t="s">
        <v>3472</v>
      </c>
      <c r="AG579" s="19" t="s">
        <v>3467</v>
      </c>
      <c r="AH579" s="20" t="s">
        <v>1385</v>
      </c>
      <c r="AI579" s="20" t="s">
        <v>1570</v>
      </c>
      <c r="AJ579" s="16"/>
      <c r="AK579" s="16"/>
      <c r="AL579" s="16">
        <f t="shared" ref="AL579:AL642" si="21">J579-AJ579-AK579</f>
        <v>65000</v>
      </c>
      <c r="AM579" s="19" t="s">
        <v>1389</v>
      </c>
      <c r="AN579" s="19" t="s">
        <v>1389</v>
      </c>
      <c r="AO579" s="19"/>
      <c r="AP579" s="19"/>
      <c r="AQ579" s="19"/>
      <c r="AR579" s="19"/>
      <c r="AS579" s="19"/>
      <c r="AT579" s="19"/>
    </row>
    <row r="580" spans="1:46" s="23" customFormat="1" ht="72" x14ac:dyDescent="0.2">
      <c r="A580" s="19" t="s">
        <v>48</v>
      </c>
      <c r="B580" s="19" t="s">
        <v>277</v>
      </c>
      <c r="C580" s="19" t="s">
        <v>276</v>
      </c>
      <c r="D580" s="19" t="s">
        <v>33</v>
      </c>
      <c r="E580" s="19" t="s">
        <v>454</v>
      </c>
      <c r="F580" s="28" t="s">
        <v>2150</v>
      </c>
      <c r="G580" s="19" t="s">
        <v>879</v>
      </c>
      <c r="H580" s="18" t="s">
        <v>267</v>
      </c>
      <c r="I580" s="18" t="s">
        <v>274</v>
      </c>
      <c r="J580" s="17">
        <v>48000</v>
      </c>
      <c r="K580" s="64"/>
      <c r="L580" s="35" t="s">
        <v>137</v>
      </c>
      <c r="M580" s="64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/>
      <c r="Z580" s="16">
        <f t="shared" si="19"/>
        <v>45000</v>
      </c>
      <c r="AA580" s="19"/>
      <c r="AB580" s="19"/>
      <c r="AC580" s="19"/>
      <c r="AD580" s="19"/>
      <c r="AE580" s="20" t="s">
        <v>3472</v>
      </c>
      <c r="AF580" s="20" t="s">
        <v>3472</v>
      </c>
      <c r="AG580" s="19" t="s">
        <v>3467</v>
      </c>
      <c r="AH580" s="20" t="s">
        <v>1385</v>
      </c>
      <c r="AI580" s="20" t="s">
        <v>1570</v>
      </c>
      <c r="AJ580" s="16"/>
      <c r="AK580" s="16"/>
      <c r="AL580" s="16">
        <f t="shared" si="21"/>
        <v>48000</v>
      </c>
      <c r="AM580" s="19" t="s">
        <v>1389</v>
      </c>
      <c r="AN580" s="19" t="s">
        <v>1389</v>
      </c>
      <c r="AO580" s="19"/>
      <c r="AP580" s="19"/>
      <c r="AQ580" s="19"/>
      <c r="AR580" s="19"/>
      <c r="AS580" s="19"/>
      <c r="AT580" s="19"/>
    </row>
    <row r="581" spans="1:46" s="23" customFormat="1" ht="72" x14ac:dyDescent="0.2">
      <c r="A581" s="19" t="s">
        <v>48</v>
      </c>
      <c r="B581" s="19" t="s">
        <v>277</v>
      </c>
      <c r="C581" s="19" t="s">
        <v>276</v>
      </c>
      <c r="D581" s="19" t="s">
        <v>33</v>
      </c>
      <c r="E581" s="19" t="s">
        <v>454</v>
      </c>
      <c r="F581" s="28" t="s">
        <v>2151</v>
      </c>
      <c r="G581" s="19" t="s">
        <v>880</v>
      </c>
      <c r="H581" s="18" t="s">
        <v>270</v>
      </c>
      <c r="I581" s="18" t="s">
        <v>274</v>
      </c>
      <c r="J581" s="17">
        <v>75000</v>
      </c>
      <c r="K581" s="64"/>
      <c r="L581" s="35" t="s">
        <v>137</v>
      </c>
      <c r="M581" s="64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/>
      <c r="Z581" s="16">
        <f t="shared" si="19"/>
        <v>70000</v>
      </c>
      <c r="AA581" s="19"/>
      <c r="AB581" s="19"/>
      <c r="AC581" s="19"/>
      <c r="AD581" s="19"/>
      <c r="AE581" s="20" t="s">
        <v>3472</v>
      </c>
      <c r="AF581" s="20" t="s">
        <v>3472</v>
      </c>
      <c r="AG581" s="19" t="s">
        <v>3467</v>
      </c>
      <c r="AH581" s="20" t="s">
        <v>1385</v>
      </c>
      <c r="AI581" s="20" t="s">
        <v>1570</v>
      </c>
      <c r="AJ581" s="16"/>
      <c r="AK581" s="16"/>
      <c r="AL581" s="16">
        <f t="shared" si="21"/>
        <v>75000</v>
      </c>
      <c r="AM581" s="19" t="s">
        <v>1389</v>
      </c>
      <c r="AN581" s="19" t="s">
        <v>1389</v>
      </c>
      <c r="AO581" s="19"/>
      <c r="AP581" s="19"/>
      <c r="AQ581" s="19"/>
      <c r="AR581" s="19"/>
      <c r="AS581" s="19"/>
      <c r="AT581" s="19"/>
    </row>
    <row r="582" spans="1:46" s="23" customFormat="1" ht="72" x14ac:dyDescent="0.2">
      <c r="A582" s="19" t="s">
        <v>48</v>
      </c>
      <c r="B582" s="19" t="s">
        <v>277</v>
      </c>
      <c r="C582" s="19" t="s">
        <v>276</v>
      </c>
      <c r="D582" s="19" t="s">
        <v>33</v>
      </c>
      <c r="E582" s="19" t="s">
        <v>454</v>
      </c>
      <c r="F582" s="28" t="s">
        <v>2152</v>
      </c>
      <c r="G582" s="19" t="s">
        <v>881</v>
      </c>
      <c r="H582" s="18" t="s">
        <v>270</v>
      </c>
      <c r="I582" s="18" t="s">
        <v>274</v>
      </c>
      <c r="J582" s="17">
        <v>75000</v>
      </c>
      <c r="K582" s="64"/>
      <c r="L582" s="35" t="s">
        <v>137</v>
      </c>
      <c r="M582" s="64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/>
      <c r="Z582" s="16">
        <f t="shared" si="19"/>
        <v>70000</v>
      </c>
      <c r="AA582" s="19"/>
      <c r="AB582" s="19"/>
      <c r="AC582" s="19"/>
      <c r="AD582" s="19"/>
      <c r="AE582" s="20" t="s">
        <v>3472</v>
      </c>
      <c r="AF582" s="20" t="s">
        <v>3472</v>
      </c>
      <c r="AG582" s="19" t="s">
        <v>3467</v>
      </c>
      <c r="AH582" s="20" t="s">
        <v>1385</v>
      </c>
      <c r="AI582" s="20" t="s">
        <v>1570</v>
      </c>
      <c r="AJ582" s="16"/>
      <c r="AK582" s="16"/>
      <c r="AL582" s="16">
        <f t="shared" si="21"/>
        <v>75000</v>
      </c>
      <c r="AM582" s="19" t="s">
        <v>1389</v>
      </c>
      <c r="AN582" s="19" t="s">
        <v>1389</v>
      </c>
      <c r="AO582" s="19"/>
      <c r="AP582" s="19"/>
      <c r="AQ582" s="19"/>
      <c r="AR582" s="19"/>
      <c r="AS582" s="19"/>
      <c r="AT582" s="19"/>
    </row>
    <row r="583" spans="1:46" s="23" customFormat="1" ht="72" x14ac:dyDescent="0.2">
      <c r="A583" s="19" t="s">
        <v>48</v>
      </c>
      <c r="B583" s="19" t="s">
        <v>277</v>
      </c>
      <c r="C583" s="19" t="s">
        <v>276</v>
      </c>
      <c r="D583" s="19" t="s">
        <v>33</v>
      </c>
      <c r="E583" s="19" t="s">
        <v>454</v>
      </c>
      <c r="F583" s="28" t="s">
        <v>2153</v>
      </c>
      <c r="G583" s="19" t="s">
        <v>882</v>
      </c>
      <c r="H583" s="18" t="s">
        <v>340</v>
      </c>
      <c r="I583" s="18" t="s">
        <v>274</v>
      </c>
      <c r="J583" s="17">
        <v>144000</v>
      </c>
      <c r="K583" s="64"/>
      <c r="L583" s="35" t="s">
        <v>137</v>
      </c>
      <c r="M583" s="64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/>
      <c r="Z583" s="16">
        <f t="shared" si="19"/>
        <v>132000</v>
      </c>
      <c r="AA583" s="19"/>
      <c r="AB583" s="19"/>
      <c r="AC583" s="19"/>
      <c r="AD583" s="19"/>
      <c r="AE583" s="20" t="s">
        <v>3472</v>
      </c>
      <c r="AF583" s="20" t="s">
        <v>3472</v>
      </c>
      <c r="AG583" s="19" t="s">
        <v>3467</v>
      </c>
      <c r="AH583" s="20" t="s">
        <v>1385</v>
      </c>
      <c r="AI583" s="20" t="s">
        <v>1570</v>
      </c>
      <c r="AJ583" s="16"/>
      <c r="AK583" s="16"/>
      <c r="AL583" s="16">
        <f t="shared" si="21"/>
        <v>144000</v>
      </c>
      <c r="AM583" s="19" t="s">
        <v>1389</v>
      </c>
      <c r="AN583" s="19" t="s">
        <v>1389</v>
      </c>
      <c r="AO583" s="19"/>
      <c r="AP583" s="19"/>
      <c r="AQ583" s="19"/>
      <c r="AR583" s="19"/>
      <c r="AS583" s="19"/>
      <c r="AT583" s="19"/>
    </row>
    <row r="584" spans="1:46" s="23" customFormat="1" ht="72" x14ac:dyDescent="0.2">
      <c r="A584" s="19" t="s">
        <v>48</v>
      </c>
      <c r="B584" s="19" t="s">
        <v>277</v>
      </c>
      <c r="C584" s="19" t="s">
        <v>276</v>
      </c>
      <c r="D584" s="19" t="s">
        <v>33</v>
      </c>
      <c r="E584" s="19" t="s">
        <v>454</v>
      </c>
      <c r="F584" s="28" t="s">
        <v>2154</v>
      </c>
      <c r="G584" s="19" t="s">
        <v>883</v>
      </c>
      <c r="H584" s="18" t="s">
        <v>387</v>
      </c>
      <c r="I584" s="18" t="s">
        <v>274</v>
      </c>
      <c r="J584" s="17">
        <v>80000</v>
      </c>
      <c r="K584" s="64"/>
      <c r="L584" s="35" t="s">
        <v>137</v>
      </c>
      <c r="M584" s="64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/>
      <c r="Z584" s="16">
        <f t="shared" si="19"/>
        <v>75000</v>
      </c>
      <c r="AA584" s="19"/>
      <c r="AB584" s="19"/>
      <c r="AC584" s="19"/>
      <c r="AD584" s="19"/>
      <c r="AE584" s="20" t="s">
        <v>3472</v>
      </c>
      <c r="AF584" s="20" t="s">
        <v>3472</v>
      </c>
      <c r="AG584" s="19" t="s">
        <v>3467</v>
      </c>
      <c r="AH584" s="20" t="s">
        <v>1385</v>
      </c>
      <c r="AI584" s="20" t="s">
        <v>1570</v>
      </c>
      <c r="AJ584" s="16"/>
      <c r="AK584" s="16"/>
      <c r="AL584" s="16">
        <f t="shared" si="21"/>
        <v>80000</v>
      </c>
      <c r="AM584" s="19" t="s">
        <v>1389</v>
      </c>
      <c r="AN584" s="19" t="s">
        <v>1389</v>
      </c>
      <c r="AO584" s="19"/>
      <c r="AP584" s="19"/>
      <c r="AQ584" s="19"/>
      <c r="AR584" s="19"/>
      <c r="AS584" s="19"/>
      <c r="AT584" s="19"/>
    </row>
    <row r="585" spans="1:46" s="23" customFormat="1" ht="72" x14ac:dyDescent="0.2">
      <c r="A585" s="19" t="s">
        <v>48</v>
      </c>
      <c r="B585" s="19" t="s">
        <v>277</v>
      </c>
      <c r="C585" s="19" t="s">
        <v>276</v>
      </c>
      <c r="D585" s="19" t="s">
        <v>10</v>
      </c>
      <c r="E585" s="19" t="s">
        <v>311</v>
      </c>
      <c r="F585" s="28" t="s">
        <v>2155</v>
      </c>
      <c r="G585" s="19" t="s">
        <v>884</v>
      </c>
      <c r="H585" s="18" t="s">
        <v>414</v>
      </c>
      <c r="I585" s="18" t="s">
        <v>271</v>
      </c>
      <c r="J585" s="17">
        <v>154000</v>
      </c>
      <c r="K585" s="64"/>
      <c r="L585" s="35" t="s">
        <v>137</v>
      </c>
      <c r="M585" s="64"/>
      <c r="N585" s="19" t="s">
        <v>1390</v>
      </c>
      <c r="O585" s="19"/>
      <c r="P585" s="19"/>
      <c r="Q585" s="19" t="s">
        <v>2443</v>
      </c>
      <c r="R585" s="19" t="s">
        <v>1295</v>
      </c>
      <c r="S585" s="18" t="s">
        <v>108</v>
      </c>
      <c r="T585" s="19"/>
      <c r="U585" s="19"/>
      <c r="V585" s="19"/>
      <c r="W585" s="16"/>
      <c r="X585" s="18" t="s">
        <v>1376</v>
      </c>
      <c r="Y585" s="46"/>
      <c r="Z585" s="16">
        <f t="shared" si="19"/>
        <v>0</v>
      </c>
      <c r="AA585" s="19"/>
      <c r="AB585" s="19"/>
      <c r="AC585" s="19"/>
      <c r="AD585" s="19"/>
      <c r="AE585" s="20" t="s">
        <v>1385</v>
      </c>
      <c r="AF585" s="20" t="s">
        <v>3470</v>
      </c>
      <c r="AG585" s="19" t="s">
        <v>3467</v>
      </c>
      <c r="AH585" s="20" t="s">
        <v>1391</v>
      </c>
      <c r="AI585" s="20" t="s">
        <v>1571</v>
      </c>
      <c r="AJ585" s="16"/>
      <c r="AK585" s="16"/>
      <c r="AL585" s="16">
        <f t="shared" si="21"/>
        <v>154000</v>
      </c>
      <c r="AM585" s="19" t="s">
        <v>1379</v>
      </c>
      <c r="AN585" s="19" t="s">
        <v>1379</v>
      </c>
      <c r="AO585" s="19"/>
      <c r="AP585" s="19"/>
      <c r="AQ585" s="19"/>
      <c r="AR585" s="19"/>
      <c r="AS585" s="19"/>
      <c r="AT585" s="19"/>
    </row>
    <row r="586" spans="1:46" s="23" customFormat="1" ht="72" x14ac:dyDescent="0.2">
      <c r="A586" s="19" t="s">
        <v>48</v>
      </c>
      <c r="B586" s="19" t="s">
        <v>277</v>
      </c>
      <c r="C586" s="19" t="s">
        <v>276</v>
      </c>
      <c r="D586" s="19" t="s">
        <v>10</v>
      </c>
      <c r="E586" s="19" t="s">
        <v>311</v>
      </c>
      <c r="F586" s="28" t="s">
        <v>2156</v>
      </c>
      <c r="G586" s="19" t="s">
        <v>885</v>
      </c>
      <c r="H586" s="18" t="s">
        <v>305</v>
      </c>
      <c r="I586" s="18" t="s">
        <v>271</v>
      </c>
      <c r="J586" s="17">
        <v>1230000</v>
      </c>
      <c r="K586" s="64"/>
      <c r="L586" s="35" t="s">
        <v>137</v>
      </c>
      <c r="M586" s="64"/>
      <c r="N586" s="19" t="s">
        <v>1390</v>
      </c>
      <c r="O586" s="19"/>
      <c r="P586" s="19"/>
      <c r="Q586" s="19" t="s">
        <v>2443</v>
      </c>
      <c r="R586" s="19" t="s">
        <v>1295</v>
      </c>
      <c r="S586" s="18" t="s">
        <v>108</v>
      </c>
      <c r="T586" s="19"/>
      <c r="U586" s="19"/>
      <c r="V586" s="19"/>
      <c r="W586" s="19"/>
      <c r="X586" s="18" t="s">
        <v>1376</v>
      </c>
      <c r="Y586" s="46"/>
      <c r="Z586" s="16">
        <f t="shared" si="19"/>
        <v>0</v>
      </c>
      <c r="AA586" s="19"/>
      <c r="AB586" s="19"/>
      <c r="AC586" s="19"/>
      <c r="AD586" s="19"/>
      <c r="AE586" s="20" t="s">
        <v>1385</v>
      </c>
      <c r="AF586" s="20" t="s">
        <v>3470</v>
      </c>
      <c r="AG586" s="19" t="s">
        <v>3467</v>
      </c>
      <c r="AH586" s="20" t="s">
        <v>1391</v>
      </c>
      <c r="AI586" s="20" t="s">
        <v>1571</v>
      </c>
      <c r="AJ586" s="16"/>
      <c r="AK586" s="16"/>
      <c r="AL586" s="16">
        <f t="shared" si="21"/>
        <v>1230000</v>
      </c>
      <c r="AM586" s="19" t="s">
        <v>1379</v>
      </c>
      <c r="AN586" s="19" t="s">
        <v>1379</v>
      </c>
      <c r="AO586" s="19"/>
      <c r="AP586" s="19"/>
      <c r="AQ586" s="19"/>
      <c r="AR586" s="19"/>
      <c r="AS586" s="19"/>
      <c r="AT586" s="19"/>
    </row>
    <row r="587" spans="1:46" s="23" customFormat="1" ht="72" x14ac:dyDescent="0.2">
      <c r="A587" s="19" t="s">
        <v>48</v>
      </c>
      <c r="B587" s="19" t="s">
        <v>277</v>
      </c>
      <c r="C587" s="19" t="s">
        <v>276</v>
      </c>
      <c r="D587" s="19" t="s">
        <v>10</v>
      </c>
      <c r="E587" s="19" t="s">
        <v>311</v>
      </c>
      <c r="F587" s="28" t="s">
        <v>2157</v>
      </c>
      <c r="G587" s="19" t="s">
        <v>886</v>
      </c>
      <c r="H587" s="18" t="s">
        <v>319</v>
      </c>
      <c r="I587" s="18" t="s">
        <v>271</v>
      </c>
      <c r="J587" s="17">
        <v>88000</v>
      </c>
      <c r="K587" s="64"/>
      <c r="L587" s="35" t="s">
        <v>137</v>
      </c>
      <c r="M587" s="64"/>
      <c r="N587" s="19" t="s">
        <v>1390</v>
      </c>
      <c r="O587" s="19"/>
      <c r="P587" s="19"/>
      <c r="Q587" s="19" t="s">
        <v>2443</v>
      </c>
      <c r="R587" s="19" t="s">
        <v>1295</v>
      </c>
      <c r="S587" s="18" t="s">
        <v>108</v>
      </c>
      <c r="T587" s="19"/>
      <c r="U587" s="19"/>
      <c r="V587" s="19"/>
      <c r="W587" s="19"/>
      <c r="X587" s="18" t="s">
        <v>1376</v>
      </c>
      <c r="Y587" s="46"/>
      <c r="Z587" s="16">
        <f t="shared" si="19"/>
        <v>0</v>
      </c>
      <c r="AA587" s="19"/>
      <c r="AB587" s="19"/>
      <c r="AC587" s="19"/>
      <c r="AD587" s="19"/>
      <c r="AE587" s="20" t="s">
        <v>1385</v>
      </c>
      <c r="AF587" s="20" t="s">
        <v>3470</v>
      </c>
      <c r="AG587" s="19" t="s">
        <v>3467</v>
      </c>
      <c r="AH587" s="20" t="s">
        <v>1391</v>
      </c>
      <c r="AI587" s="20" t="s">
        <v>1571</v>
      </c>
      <c r="AJ587" s="16"/>
      <c r="AK587" s="16"/>
      <c r="AL587" s="16">
        <f t="shared" si="21"/>
        <v>88000</v>
      </c>
      <c r="AM587" s="19" t="s">
        <v>1379</v>
      </c>
      <c r="AN587" s="19" t="s">
        <v>1379</v>
      </c>
      <c r="AO587" s="19"/>
      <c r="AP587" s="19"/>
      <c r="AQ587" s="19"/>
      <c r="AR587" s="19"/>
      <c r="AS587" s="19"/>
      <c r="AT587" s="19"/>
    </row>
    <row r="588" spans="1:46" s="23" customFormat="1" ht="108" x14ac:dyDescent="0.2">
      <c r="A588" s="19" t="s">
        <v>48</v>
      </c>
      <c r="B588" s="19" t="s">
        <v>277</v>
      </c>
      <c r="C588" s="19" t="s">
        <v>276</v>
      </c>
      <c r="D588" s="19" t="s">
        <v>10</v>
      </c>
      <c r="E588" s="19" t="s">
        <v>311</v>
      </c>
      <c r="F588" s="28" t="s">
        <v>2158</v>
      </c>
      <c r="G588" s="19" t="s">
        <v>887</v>
      </c>
      <c r="H588" s="18" t="s">
        <v>888</v>
      </c>
      <c r="I588" s="18" t="s">
        <v>889</v>
      </c>
      <c r="J588" s="17">
        <v>197600</v>
      </c>
      <c r="K588" s="64"/>
      <c r="L588" s="35" t="s">
        <v>137</v>
      </c>
      <c r="M588" s="64"/>
      <c r="N588" s="19" t="s">
        <v>1390</v>
      </c>
      <c r="O588" s="19"/>
      <c r="P588" s="19"/>
      <c r="Q588" s="19" t="s">
        <v>2443</v>
      </c>
      <c r="R588" s="19" t="s">
        <v>1295</v>
      </c>
      <c r="S588" s="18" t="s">
        <v>108</v>
      </c>
      <c r="T588" s="19"/>
      <c r="U588" s="19"/>
      <c r="V588" s="19"/>
      <c r="W588" s="19"/>
      <c r="X588" s="18" t="s">
        <v>1376</v>
      </c>
      <c r="Y588" s="46"/>
      <c r="Z588" s="16">
        <f t="shared" si="19"/>
        <v>0</v>
      </c>
      <c r="AA588" s="19"/>
      <c r="AB588" s="19"/>
      <c r="AC588" s="19"/>
      <c r="AD588" s="19"/>
      <c r="AE588" s="20" t="s">
        <v>1385</v>
      </c>
      <c r="AF588" s="20" t="s">
        <v>3470</v>
      </c>
      <c r="AG588" s="19" t="s">
        <v>3467</v>
      </c>
      <c r="AH588" s="20" t="s">
        <v>1391</v>
      </c>
      <c r="AI588" s="20" t="s">
        <v>1571</v>
      </c>
      <c r="AJ588" s="16"/>
      <c r="AK588" s="16"/>
      <c r="AL588" s="16">
        <f t="shared" si="21"/>
        <v>197600</v>
      </c>
      <c r="AM588" s="19" t="s">
        <v>1379</v>
      </c>
      <c r="AN588" s="19" t="s">
        <v>1379</v>
      </c>
      <c r="AO588" s="19"/>
      <c r="AP588" s="19"/>
      <c r="AQ588" s="19"/>
      <c r="AR588" s="19"/>
      <c r="AS588" s="19"/>
      <c r="AT588" s="19"/>
    </row>
    <row r="589" spans="1:46" s="23" customFormat="1" ht="72" x14ac:dyDescent="0.2">
      <c r="A589" s="19" t="s">
        <v>48</v>
      </c>
      <c r="B589" s="19" t="s">
        <v>277</v>
      </c>
      <c r="C589" s="19" t="s">
        <v>276</v>
      </c>
      <c r="D589" s="19" t="s">
        <v>10</v>
      </c>
      <c r="E589" s="19" t="s">
        <v>311</v>
      </c>
      <c r="F589" s="28" t="s">
        <v>2159</v>
      </c>
      <c r="G589" s="19" t="s">
        <v>890</v>
      </c>
      <c r="H589" s="18" t="s">
        <v>270</v>
      </c>
      <c r="I589" s="18" t="s">
        <v>274</v>
      </c>
      <c r="J589" s="17">
        <v>466000</v>
      </c>
      <c r="K589" s="64"/>
      <c r="L589" s="35" t="s">
        <v>137</v>
      </c>
      <c r="M589" s="64"/>
      <c r="N589" s="19" t="s">
        <v>1390</v>
      </c>
      <c r="O589" s="19"/>
      <c r="P589" s="19"/>
      <c r="Q589" s="19" t="s">
        <v>2443</v>
      </c>
      <c r="R589" s="19" t="s">
        <v>1295</v>
      </c>
      <c r="S589" s="18" t="s">
        <v>108</v>
      </c>
      <c r="T589" s="19"/>
      <c r="U589" s="19"/>
      <c r="V589" s="19"/>
      <c r="W589" s="19"/>
      <c r="X589" s="18" t="s">
        <v>1376</v>
      </c>
      <c r="Y589" s="46"/>
      <c r="Z589" s="16">
        <f t="shared" si="19"/>
        <v>0</v>
      </c>
      <c r="AA589" s="19"/>
      <c r="AB589" s="19"/>
      <c r="AC589" s="19"/>
      <c r="AD589" s="19"/>
      <c r="AE589" s="20" t="s">
        <v>1385</v>
      </c>
      <c r="AF589" s="20" t="s">
        <v>3470</v>
      </c>
      <c r="AG589" s="19" t="s">
        <v>3467</v>
      </c>
      <c r="AH589" s="20" t="s">
        <v>1391</v>
      </c>
      <c r="AI589" s="20" t="s">
        <v>1571</v>
      </c>
      <c r="AJ589" s="16"/>
      <c r="AK589" s="16"/>
      <c r="AL589" s="16">
        <f t="shared" si="21"/>
        <v>466000</v>
      </c>
      <c r="AM589" s="19" t="s">
        <v>1379</v>
      </c>
      <c r="AN589" s="19" t="s">
        <v>1379</v>
      </c>
      <c r="AO589" s="19"/>
      <c r="AP589" s="19"/>
      <c r="AQ589" s="19"/>
      <c r="AR589" s="19"/>
      <c r="AS589" s="19"/>
      <c r="AT589" s="19"/>
    </row>
    <row r="590" spans="1:46" s="23" customFormat="1" ht="72" x14ac:dyDescent="0.2">
      <c r="A590" s="19" t="s">
        <v>48</v>
      </c>
      <c r="B590" s="19" t="s">
        <v>277</v>
      </c>
      <c r="C590" s="19" t="s">
        <v>276</v>
      </c>
      <c r="D590" s="19" t="s">
        <v>10</v>
      </c>
      <c r="E590" s="19" t="s">
        <v>311</v>
      </c>
      <c r="F590" s="28" t="s">
        <v>2160</v>
      </c>
      <c r="G590" s="19" t="s">
        <v>891</v>
      </c>
      <c r="H590" s="18" t="s">
        <v>270</v>
      </c>
      <c r="I590" s="18" t="s">
        <v>271</v>
      </c>
      <c r="J590" s="17">
        <v>18000</v>
      </c>
      <c r="K590" s="64"/>
      <c r="L590" s="35" t="s">
        <v>137</v>
      </c>
      <c r="M590" s="64"/>
      <c r="N590" s="19" t="s">
        <v>1390</v>
      </c>
      <c r="O590" s="19"/>
      <c r="P590" s="19"/>
      <c r="Q590" s="19" t="s">
        <v>2443</v>
      </c>
      <c r="R590" s="19" t="s">
        <v>1295</v>
      </c>
      <c r="S590" s="18" t="s">
        <v>108</v>
      </c>
      <c r="T590" s="19"/>
      <c r="U590" s="19"/>
      <c r="V590" s="19"/>
      <c r="W590" s="19"/>
      <c r="X590" s="18" t="s">
        <v>1376</v>
      </c>
      <c r="Y590" s="46"/>
      <c r="Z590" s="16">
        <f t="shared" si="19"/>
        <v>0</v>
      </c>
      <c r="AA590" s="19"/>
      <c r="AB590" s="19"/>
      <c r="AC590" s="19"/>
      <c r="AD590" s="19"/>
      <c r="AE590" s="20" t="s">
        <v>1385</v>
      </c>
      <c r="AF590" s="20" t="s">
        <v>3470</v>
      </c>
      <c r="AG590" s="19" t="s">
        <v>3467</v>
      </c>
      <c r="AH590" s="20" t="s">
        <v>1391</v>
      </c>
      <c r="AI590" s="20" t="s">
        <v>1571</v>
      </c>
      <c r="AJ590" s="16"/>
      <c r="AK590" s="16"/>
      <c r="AL590" s="16">
        <f t="shared" si="21"/>
        <v>18000</v>
      </c>
      <c r="AM590" s="19" t="s">
        <v>1379</v>
      </c>
      <c r="AN590" s="19" t="s">
        <v>1379</v>
      </c>
      <c r="AO590" s="19"/>
      <c r="AP590" s="19"/>
      <c r="AQ590" s="19"/>
      <c r="AR590" s="19"/>
      <c r="AS590" s="19"/>
      <c r="AT590" s="19"/>
    </row>
    <row r="591" spans="1:46" s="23" customFormat="1" ht="144" hidden="1" x14ac:dyDescent="0.2">
      <c r="A591" s="19" t="s">
        <v>48</v>
      </c>
      <c r="B591" s="19" t="s">
        <v>277</v>
      </c>
      <c r="C591" s="19" t="s">
        <v>17</v>
      </c>
      <c r="D591" s="19" t="s">
        <v>1565</v>
      </c>
      <c r="E591" s="19" t="s">
        <v>454</v>
      </c>
      <c r="F591" s="28" t="s">
        <v>2161</v>
      </c>
      <c r="G591" s="19" t="s">
        <v>1116</v>
      </c>
      <c r="H591" s="18" t="s">
        <v>270</v>
      </c>
      <c r="I591" s="18" t="s">
        <v>631</v>
      </c>
      <c r="J591" s="17">
        <v>11600000</v>
      </c>
      <c r="K591" s="64"/>
      <c r="L591" s="35" t="s">
        <v>137</v>
      </c>
      <c r="M591" s="64"/>
      <c r="N591" s="19"/>
      <c r="O591" s="19"/>
      <c r="P591" s="19"/>
      <c r="Q591" s="19"/>
      <c r="R591" s="19"/>
      <c r="S591" s="18" t="s">
        <v>108</v>
      </c>
      <c r="T591" s="19"/>
      <c r="U591" s="19"/>
      <c r="V591" s="19"/>
      <c r="W591" s="19"/>
      <c r="X591" s="18" t="s">
        <v>1376</v>
      </c>
      <c r="Y591" s="46"/>
      <c r="Z591" s="16">
        <f t="shared" si="19"/>
        <v>0</v>
      </c>
      <c r="AA591" s="19"/>
      <c r="AB591" s="19"/>
      <c r="AC591" s="19"/>
      <c r="AD591" s="19"/>
      <c r="AE591" s="20" t="s">
        <v>1392</v>
      </c>
      <c r="AF591" s="20" t="s">
        <v>3474</v>
      </c>
      <c r="AG591" s="19" t="s">
        <v>3467</v>
      </c>
      <c r="AH591" s="20" t="s">
        <v>1392</v>
      </c>
      <c r="AI591" s="20" t="s">
        <v>1568</v>
      </c>
      <c r="AJ591" s="16"/>
      <c r="AK591" s="16"/>
      <c r="AL591" s="16">
        <f t="shared" si="21"/>
        <v>11600000</v>
      </c>
      <c r="AM591" s="19" t="s">
        <v>3089</v>
      </c>
      <c r="AN591" s="19" t="s">
        <v>3090</v>
      </c>
      <c r="AO591" s="19"/>
      <c r="AP591" s="19"/>
      <c r="AQ591" s="19"/>
      <c r="AR591" s="19"/>
      <c r="AS591" s="19"/>
      <c r="AT591" s="19" t="s">
        <v>3091</v>
      </c>
    </row>
    <row r="592" spans="1:46" s="23" customFormat="1" ht="74.25" hidden="1" customHeight="1" x14ac:dyDescent="0.2">
      <c r="A592" s="19" t="s">
        <v>48</v>
      </c>
      <c r="B592" s="19" t="s">
        <v>277</v>
      </c>
      <c r="C592" s="19" t="s">
        <v>17</v>
      </c>
      <c r="D592" s="19" t="s">
        <v>34</v>
      </c>
      <c r="E592" s="19" t="s">
        <v>454</v>
      </c>
      <c r="F592" s="28" t="s">
        <v>2162</v>
      </c>
      <c r="G592" s="19" t="s">
        <v>1118</v>
      </c>
      <c r="H592" s="18" t="s">
        <v>270</v>
      </c>
      <c r="I592" s="18" t="s">
        <v>1119</v>
      </c>
      <c r="J592" s="17">
        <v>3900000</v>
      </c>
      <c r="K592" s="64"/>
      <c r="L592" s="35" t="s">
        <v>137</v>
      </c>
      <c r="M592" s="64"/>
      <c r="N592" s="19" t="s">
        <v>1393</v>
      </c>
      <c r="O592" s="19"/>
      <c r="P592" s="19"/>
      <c r="Q592" s="19" t="s">
        <v>1394</v>
      </c>
      <c r="R592" s="19" t="s">
        <v>12</v>
      </c>
      <c r="S592" s="18" t="s">
        <v>108</v>
      </c>
      <c r="T592" s="19"/>
      <c r="U592" s="19"/>
      <c r="V592" s="19"/>
      <c r="W592" s="19"/>
      <c r="X592" s="18" t="s">
        <v>1261</v>
      </c>
      <c r="Y592" s="46"/>
      <c r="Z592" s="16">
        <f t="shared" si="19"/>
        <v>0</v>
      </c>
      <c r="AA592" s="19"/>
      <c r="AB592" s="19"/>
      <c r="AC592" s="19"/>
      <c r="AD592" s="19"/>
      <c r="AE592" s="20" t="s">
        <v>1385</v>
      </c>
      <c r="AF592" s="20" t="s">
        <v>3470</v>
      </c>
      <c r="AG592" s="19" t="s">
        <v>3467</v>
      </c>
      <c r="AH592" s="20" t="s">
        <v>1385</v>
      </c>
      <c r="AI592" s="20" t="s">
        <v>1570</v>
      </c>
      <c r="AJ592" s="16"/>
      <c r="AK592" s="16"/>
      <c r="AL592" s="16">
        <f t="shared" si="21"/>
        <v>3900000</v>
      </c>
      <c r="AM592" s="19" t="s">
        <v>1395</v>
      </c>
      <c r="AN592" s="19" t="s">
        <v>1395</v>
      </c>
      <c r="AO592" s="19"/>
      <c r="AP592" s="19"/>
      <c r="AQ592" s="19"/>
      <c r="AR592" s="19"/>
      <c r="AS592" s="19"/>
      <c r="AT592" s="19"/>
    </row>
    <row r="593" spans="1:46" s="23" customFormat="1" ht="74.25" hidden="1" customHeight="1" x14ac:dyDescent="0.2">
      <c r="A593" s="19" t="s">
        <v>48</v>
      </c>
      <c r="B593" s="19" t="s">
        <v>277</v>
      </c>
      <c r="C593" s="19" t="s">
        <v>17</v>
      </c>
      <c r="D593" s="19" t="s">
        <v>34</v>
      </c>
      <c r="E593" s="19" t="s">
        <v>454</v>
      </c>
      <c r="F593" s="28" t="s">
        <v>2163</v>
      </c>
      <c r="G593" s="19" t="s">
        <v>1120</v>
      </c>
      <c r="H593" s="18" t="s">
        <v>270</v>
      </c>
      <c r="I593" s="18" t="s">
        <v>1119</v>
      </c>
      <c r="J593" s="17">
        <v>1600000</v>
      </c>
      <c r="K593" s="64"/>
      <c r="L593" s="35" t="s">
        <v>137</v>
      </c>
      <c r="M593" s="64"/>
      <c r="N593" s="19" t="s">
        <v>1396</v>
      </c>
      <c r="O593" s="19"/>
      <c r="P593" s="19"/>
      <c r="Q593" s="19" t="s">
        <v>1394</v>
      </c>
      <c r="R593" s="19" t="s">
        <v>12</v>
      </c>
      <c r="S593" s="18" t="s">
        <v>108</v>
      </c>
      <c r="T593" s="19"/>
      <c r="U593" s="19"/>
      <c r="V593" s="19"/>
      <c r="W593" s="19"/>
      <c r="X593" s="18" t="s">
        <v>1261</v>
      </c>
      <c r="Y593" s="46"/>
      <c r="Z593" s="16">
        <f t="shared" si="19"/>
        <v>0</v>
      </c>
      <c r="AA593" s="19"/>
      <c r="AB593" s="19"/>
      <c r="AC593" s="19"/>
      <c r="AD593" s="19"/>
      <c r="AE593" s="20" t="s">
        <v>1385</v>
      </c>
      <c r="AF593" s="20" t="s">
        <v>3470</v>
      </c>
      <c r="AG593" s="19" t="s">
        <v>3467</v>
      </c>
      <c r="AH593" s="20" t="s">
        <v>1391</v>
      </c>
      <c r="AI593" s="20" t="s">
        <v>1571</v>
      </c>
      <c r="AJ593" s="16"/>
      <c r="AK593" s="16"/>
      <c r="AL593" s="16">
        <f t="shared" si="21"/>
        <v>1600000</v>
      </c>
      <c r="AM593" s="19" t="s">
        <v>1397</v>
      </c>
      <c r="AN593" s="19" t="s">
        <v>1397</v>
      </c>
      <c r="AO593" s="19"/>
      <c r="AP593" s="19"/>
      <c r="AQ593" s="19"/>
      <c r="AR593" s="19"/>
      <c r="AS593" s="19"/>
      <c r="AT593" s="19"/>
    </row>
    <row r="594" spans="1:46" s="23" customFormat="1" ht="74.25" hidden="1" customHeight="1" x14ac:dyDescent="0.2">
      <c r="A594" s="19" t="s">
        <v>48</v>
      </c>
      <c r="B594" s="19" t="s">
        <v>277</v>
      </c>
      <c r="C594" s="19" t="s">
        <v>17</v>
      </c>
      <c r="D594" s="19" t="s">
        <v>34</v>
      </c>
      <c r="E594" s="19" t="s">
        <v>454</v>
      </c>
      <c r="F594" s="28" t="s">
        <v>2164</v>
      </c>
      <c r="G594" s="19" t="s">
        <v>1121</v>
      </c>
      <c r="H594" s="18" t="s">
        <v>270</v>
      </c>
      <c r="I594" s="18" t="s">
        <v>1122</v>
      </c>
      <c r="J594" s="17">
        <v>1800000</v>
      </c>
      <c r="K594" s="64"/>
      <c r="L594" s="35" t="s">
        <v>137</v>
      </c>
      <c r="M594" s="64"/>
      <c r="N594" s="19"/>
      <c r="O594" s="19"/>
      <c r="P594" s="19"/>
      <c r="Q594" s="19"/>
      <c r="R594" s="19"/>
      <c r="S594" s="18" t="s">
        <v>108</v>
      </c>
      <c r="T594" s="19"/>
      <c r="U594" s="19"/>
      <c r="V594" s="19"/>
      <c r="W594" s="19"/>
      <c r="X594" s="18"/>
      <c r="Y594" s="46"/>
      <c r="Z594" s="16">
        <f t="shared" si="19"/>
        <v>0</v>
      </c>
      <c r="AA594" s="19"/>
      <c r="AB594" s="19"/>
      <c r="AC594" s="19"/>
      <c r="AD594" s="19"/>
      <c r="AE594" s="20" t="s">
        <v>3088</v>
      </c>
      <c r="AF594" s="20" t="s">
        <v>3477</v>
      </c>
      <c r="AG594" s="19" t="s">
        <v>3467</v>
      </c>
      <c r="AH594" s="20" t="s">
        <v>1392</v>
      </c>
      <c r="AI594" s="20" t="s">
        <v>1568</v>
      </c>
      <c r="AJ594" s="16"/>
      <c r="AK594" s="16"/>
      <c r="AL594" s="16">
        <f t="shared" si="21"/>
        <v>1800000</v>
      </c>
      <c r="AM594" s="19" t="s">
        <v>3092</v>
      </c>
      <c r="AN594" s="19" t="s">
        <v>3093</v>
      </c>
      <c r="AO594" s="19"/>
      <c r="AP594" s="19"/>
      <c r="AQ594" s="19"/>
      <c r="AR594" s="19"/>
      <c r="AS594" s="19"/>
      <c r="AT594" s="19" t="s">
        <v>3094</v>
      </c>
    </row>
    <row r="595" spans="1:46" s="23" customFormat="1" ht="72" x14ac:dyDescent="0.25">
      <c r="A595" s="19" t="s">
        <v>49</v>
      </c>
      <c r="B595" s="19" t="s">
        <v>277</v>
      </c>
      <c r="C595" s="19" t="s">
        <v>276</v>
      </c>
      <c r="D595" s="19" t="s">
        <v>11</v>
      </c>
      <c r="E595" s="19" t="s">
        <v>454</v>
      </c>
      <c r="F595" s="28" t="s">
        <v>2165</v>
      </c>
      <c r="G595" s="19" t="s">
        <v>892</v>
      </c>
      <c r="H595" s="18" t="s">
        <v>267</v>
      </c>
      <c r="I595" s="18" t="s">
        <v>274</v>
      </c>
      <c r="J595" s="17">
        <v>51000</v>
      </c>
      <c r="K595" s="64"/>
      <c r="L595" s="64"/>
      <c r="M595" s="35" t="s">
        <v>137</v>
      </c>
      <c r="N595" s="19"/>
      <c r="O595" s="19" t="s">
        <v>3095</v>
      </c>
      <c r="P595" s="48">
        <v>242236</v>
      </c>
      <c r="Q595" s="152" t="s">
        <v>3096</v>
      </c>
      <c r="R595" s="48" t="s">
        <v>1295</v>
      </c>
      <c r="S595" s="48" t="s">
        <v>65</v>
      </c>
      <c r="T595" s="48"/>
      <c r="U595" s="19"/>
      <c r="V595" s="71" t="s">
        <v>3097</v>
      </c>
      <c r="W595" s="74">
        <v>50040</v>
      </c>
      <c r="X595" s="140">
        <v>1</v>
      </c>
      <c r="Y595" s="128">
        <v>23105</v>
      </c>
      <c r="Z595" s="74">
        <v>50040</v>
      </c>
      <c r="AA595" s="19"/>
      <c r="AB595" s="19"/>
      <c r="AC595" s="19"/>
      <c r="AD595" s="19"/>
      <c r="AE595" s="52" t="s">
        <v>3098</v>
      </c>
      <c r="AF595" s="20" t="s">
        <v>3472</v>
      </c>
      <c r="AG595" s="19" t="s">
        <v>3467</v>
      </c>
      <c r="AH595" s="52" t="s">
        <v>1399</v>
      </c>
      <c r="AI595" s="19" t="s">
        <v>1570</v>
      </c>
      <c r="AJ595" s="16"/>
      <c r="AK595" s="16"/>
      <c r="AL595" s="16">
        <f t="shared" si="21"/>
        <v>51000</v>
      </c>
      <c r="AM595" s="48">
        <v>23079</v>
      </c>
      <c r="AN595" s="48">
        <v>23082</v>
      </c>
      <c r="AO595" s="48">
        <v>23086</v>
      </c>
      <c r="AP595" s="48">
        <v>23087</v>
      </c>
      <c r="AQ595" s="48">
        <v>23090</v>
      </c>
      <c r="AR595" s="17">
        <v>51000</v>
      </c>
      <c r="AS595" s="19"/>
      <c r="AT595" s="52"/>
    </row>
    <row r="596" spans="1:46" s="23" customFormat="1" ht="72" hidden="1" x14ac:dyDescent="0.25">
      <c r="A596" s="19" t="s">
        <v>49</v>
      </c>
      <c r="B596" s="19" t="s">
        <v>277</v>
      </c>
      <c r="C596" s="19" t="s">
        <v>276</v>
      </c>
      <c r="D596" s="19" t="s">
        <v>11</v>
      </c>
      <c r="E596" s="19" t="s">
        <v>454</v>
      </c>
      <c r="F596" s="28" t="s">
        <v>2166</v>
      </c>
      <c r="G596" s="19" t="s">
        <v>893</v>
      </c>
      <c r="H596" s="18" t="s">
        <v>894</v>
      </c>
      <c r="I596" s="18" t="s">
        <v>268</v>
      </c>
      <c r="J596" s="17">
        <v>160000</v>
      </c>
      <c r="K596" s="64"/>
      <c r="L596" s="64"/>
      <c r="M596" s="35" t="s">
        <v>137</v>
      </c>
      <c r="N596" s="19"/>
      <c r="O596" s="19" t="s">
        <v>3095</v>
      </c>
      <c r="P596" s="48">
        <v>242236</v>
      </c>
      <c r="Q596" s="153" t="s">
        <v>3096</v>
      </c>
      <c r="R596" s="48" t="s">
        <v>1295</v>
      </c>
      <c r="S596" s="48" t="s">
        <v>65</v>
      </c>
      <c r="T596" s="48"/>
      <c r="U596" s="19"/>
      <c r="V596" s="71" t="s">
        <v>3097</v>
      </c>
      <c r="W596" s="74">
        <v>160000</v>
      </c>
      <c r="X596" s="140">
        <v>1</v>
      </c>
      <c r="Y596" s="128">
        <v>23105</v>
      </c>
      <c r="Z596" s="74">
        <v>160000</v>
      </c>
      <c r="AA596" s="19"/>
      <c r="AB596" s="19"/>
      <c r="AC596" s="19"/>
      <c r="AD596" s="19"/>
      <c r="AE596" s="52" t="s">
        <v>3098</v>
      </c>
      <c r="AF596" s="19" t="s">
        <v>2457</v>
      </c>
      <c r="AG596" s="19" t="s">
        <v>2457</v>
      </c>
      <c r="AH596" s="52" t="s">
        <v>1399</v>
      </c>
      <c r="AI596" s="19" t="s">
        <v>1570</v>
      </c>
      <c r="AJ596" s="16"/>
      <c r="AK596" s="17">
        <v>160000</v>
      </c>
      <c r="AL596" s="16">
        <f t="shared" si="21"/>
        <v>0</v>
      </c>
      <c r="AM596" s="48">
        <v>23079</v>
      </c>
      <c r="AN596" s="48">
        <v>23082</v>
      </c>
      <c r="AO596" s="48">
        <v>23086</v>
      </c>
      <c r="AP596" s="48">
        <v>23087</v>
      </c>
      <c r="AQ596" s="48">
        <v>23090</v>
      </c>
      <c r="AR596" s="17">
        <v>160000</v>
      </c>
      <c r="AS596" s="19"/>
      <c r="AT596" s="52"/>
    </row>
    <row r="597" spans="1:46" s="23" customFormat="1" ht="72" x14ac:dyDescent="0.25">
      <c r="A597" s="19" t="s">
        <v>49</v>
      </c>
      <c r="B597" s="19" t="s">
        <v>277</v>
      </c>
      <c r="C597" s="19" t="s">
        <v>276</v>
      </c>
      <c r="D597" s="19" t="s">
        <v>11</v>
      </c>
      <c r="E597" s="19" t="s">
        <v>454</v>
      </c>
      <c r="F597" s="28" t="s">
        <v>2167</v>
      </c>
      <c r="G597" s="19" t="s">
        <v>895</v>
      </c>
      <c r="H597" s="18" t="s">
        <v>896</v>
      </c>
      <c r="I597" s="18" t="s">
        <v>268</v>
      </c>
      <c r="J597" s="17">
        <v>300000</v>
      </c>
      <c r="K597" s="64"/>
      <c r="L597" s="64"/>
      <c r="M597" s="35" t="s">
        <v>137</v>
      </c>
      <c r="N597" s="19"/>
      <c r="O597" s="19" t="s">
        <v>1398</v>
      </c>
      <c r="P597" s="48">
        <v>242236</v>
      </c>
      <c r="Q597" s="152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/>
      <c r="AB597" s="19"/>
      <c r="AC597" s="19"/>
      <c r="AD597" s="19"/>
      <c r="AE597" s="52" t="s">
        <v>1399</v>
      </c>
      <c r="AF597" s="20" t="s">
        <v>3470</v>
      </c>
      <c r="AG597" s="19" t="s">
        <v>3467</v>
      </c>
      <c r="AH597" s="52" t="s">
        <v>1399</v>
      </c>
      <c r="AI597" s="19" t="s">
        <v>1570</v>
      </c>
      <c r="AJ597" s="16"/>
      <c r="AK597" s="16"/>
      <c r="AL597" s="16">
        <f t="shared" si="21"/>
        <v>300000</v>
      </c>
      <c r="AM597" s="48">
        <v>23079</v>
      </c>
      <c r="AN597" s="48">
        <v>23082</v>
      </c>
      <c r="AO597" s="48">
        <v>23086</v>
      </c>
      <c r="AP597" s="48">
        <v>23087</v>
      </c>
      <c r="AQ597" s="48">
        <v>23090</v>
      </c>
      <c r="AR597" s="17">
        <v>300000</v>
      </c>
      <c r="AS597" s="19"/>
      <c r="AT597" s="52"/>
    </row>
    <row r="598" spans="1:46" s="23" customFormat="1" ht="72" hidden="1" x14ac:dyDescent="0.25">
      <c r="A598" s="19" t="s">
        <v>49</v>
      </c>
      <c r="B598" s="19" t="s">
        <v>277</v>
      </c>
      <c r="C598" s="19" t="s">
        <v>276</v>
      </c>
      <c r="D598" s="19" t="s">
        <v>11</v>
      </c>
      <c r="E598" s="19" t="s">
        <v>454</v>
      </c>
      <c r="F598" s="28" t="s">
        <v>2168</v>
      </c>
      <c r="G598" s="19" t="s">
        <v>897</v>
      </c>
      <c r="H598" s="18" t="s">
        <v>270</v>
      </c>
      <c r="I598" s="18" t="s">
        <v>271</v>
      </c>
      <c r="J598" s="17">
        <v>180000</v>
      </c>
      <c r="K598" s="64"/>
      <c r="L598" s="64"/>
      <c r="M598" s="35" t="s">
        <v>137</v>
      </c>
      <c r="N598" s="19"/>
      <c r="O598" s="19" t="s">
        <v>1400</v>
      </c>
      <c r="P598" s="48">
        <v>242233</v>
      </c>
      <c r="Q598" s="153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52" t="s">
        <v>3102</v>
      </c>
      <c r="AF598" s="19" t="s">
        <v>2457</v>
      </c>
      <c r="AG598" s="19" t="s">
        <v>2457</v>
      </c>
      <c r="AH598" s="52" t="s">
        <v>1401</v>
      </c>
      <c r="AI598" s="19" t="s">
        <v>1570</v>
      </c>
      <c r="AJ598" s="16"/>
      <c r="AK598" s="17">
        <v>180000</v>
      </c>
      <c r="AL598" s="16">
        <f t="shared" si="21"/>
        <v>0</v>
      </c>
      <c r="AM598" s="48">
        <v>23079</v>
      </c>
      <c r="AN598" s="48">
        <v>23082</v>
      </c>
      <c r="AO598" s="48">
        <v>23086</v>
      </c>
      <c r="AP598" s="48">
        <v>23087</v>
      </c>
      <c r="AQ598" s="48">
        <v>23090</v>
      </c>
      <c r="AR598" s="17">
        <v>180000</v>
      </c>
      <c r="AS598" s="19"/>
      <c r="AT598" s="52"/>
    </row>
    <row r="599" spans="1:46" s="23" customFormat="1" ht="72" x14ac:dyDescent="0.2">
      <c r="A599" s="19" t="s">
        <v>49</v>
      </c>
      <c r="B599" s="19" t="s">
        <v>277</v>
      </c>
      <c r="C599" s="19" t="s">
        <v>276</v>
      </c>
      <c r="D599" s="19" t="s">
        <v>11</v>
      </c>
      <c r="E599" s="19" t="s">
        <v>454</v>
      </c>
      <c r="F599" s="28" t="s">
        <v>2169</v>
      </c>
      <c r="G599" s="19" t="s">
        <v>898</v>
      </c>
      <c r="H599" s="18" t="s">
        <v>319</v>
      </c>
      <c r="I599" s="18" t="s">
        <v>271</v>
      </c>
      <c r="J599" s="17">
        <v>88000</v>
      </c>
      <c r="K599" s="64"/>
      <c r="L599" s="64"/>
      <c r="M599" s="35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/>
      <c r="AB599" s="19"/>
      <c r="AC599" s="19"/>
      <c r="AD599" s="19"/>
      <c r="AE599" s="52" t="s">
        <v>3105</v>
      </c>
      <c r="AF599" s="20" t="s">
        <v>3472</v>
      </c>
      <c r="AG599" s="19" t="s">
        <v>3467</v>
      </c>
      <c r="AH599" s="52" t="s">
        <v>1402</v>
      </c>
      <c r="AI599" s="19" t="s">
        <v>1570</v>
      </c>
      <c r="AJ599" s="16"/>
      <c r="AK599" s="16"/>
      <c r="AL599" s="16">
        <f t="shared" si="21"/>
        <v>88000</v>
      </c>
      <c r="AM599" s="48">
        <v>23079</v>
      </c>
      <c r="AN599" s="48">
        <v>23082</v>
      </c>
      <c r="AO599" s="48">
        <v>23090</v>
      </c>
      <c r="AP599" s="48">
        <v>23093</v>
      </c>
      <c r="AQ599" s="48">
        <v>23096</v>
      </c>
      <c r="AR599" s="17">
        <v>88000</v>
      </c>
      <c r="AS599" s="19"/>
      <c r="AT599" s="52"/>
    </row>
    <row r="600" spans="1:46" s="23" customFormat="1" ht="90" x14ac:dyDescent="0.2">
      <c r="A600" s="19" t="s">
        <v>49</v>
      </c>
      <c r="B600" s="19" t="s">
        <v>277</v>
      </c>
      <c r="C600" s="19" t="s">
        <v>276</v>
      </c>
      <c r="D600" s="19" t="s">
        <v>11</v>
      </c>
      <c r="E600" s="19" t="s">
        <v>454</v>
      </c>
      <c r="F600" s="28" t="s">
        <v>2170</v>
      </c>
      <c r="G600" s="19" t="s">
        <v>899</v>
      </c>
      <c r="H600" s="18" t="s">
        <v>900</v>
      </c>
      <c r="I600" s="18" t="s">
        <v>271</v>
      </c>
      <c r="J600" s="17">
        <v>775600</v>
      </c>
      <c r="K600" s="35" t="s">
        <v>137</v>
      </c>
      <c r="L600" s="64"/>
      <c r="M600" s="64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/>
      <c r="AB600" s="19"/>
      <c r="AC600" s="19"/>
      <c r="AD600" s="19"/>
      <c r="AE600" s="52" t="s">
        <v>3110</v>
      </c>
      <c r="AF600" s="52" t="s">
        <v>3472</v>
      </c>
      <c r="AG600" s="19" t="s">
        <v>3467</v>
      </c>
      <c r="AH600" s="52" t="s">
        <v>1404</v>
      </c>
      <c r="AI600" s="19" t="s">
        <v>1571</v>
      </c>
      <c r="AJ600" s="16"/>
      <c r="AK600" s="16"/>
      <c r="AL600" s="16">
        <f t="shared" si="21"/>
        <v>775600</v>
      </c>
      <c r="AM600" s="48">
        <v>23079</v>
      </c>
      <c r="AN600" s="48">
        <v>23082</v>
      </c>
      <c r="AO600" s="48">
        <v>23110</v>
      </c>
      <c r="AP600" s="48">
        <v>23111</v>
      </c>
      <c r="AQ600" s="48">
        <v>23118</v>
      </c>
      <c r="AR600" s="17">
        <v>775600</v>
      </c>
      <c r="AS600" s="19"/>
      <c r="AT600" s="52"/>
    </row>
    <row r="601" spans="1:46" s="23" customFormat="1" ht="72" x14ac:dyDescent="0.2">
      <c r="A601" s="19" t="s">
        <v>49</v>
      </c>
      <c r="B601" s="19" t="s">
        <v>277</v>
      </c>
      <c r="C601" s="19" t="s">
        <v>276</v>
      </c>
      <c r="D601" s="19" t="s">
        <v>11</v>
      </c>
      <c r="E601" s="19" t="s">
        <v>454</v>
      </c>
      <c r="F601" s="28" t="s">
        <v>2171</v>
      </c>
      <c r="G601" s="19" t="s">
        <v>901</v>
      </c>
      <c r="H601" s="18" t="s">
        <v>269</v>
      </c>
      <c r="I601" s="18" t="s">
        <v>271</v>
      </c>
      <c r="J601" s="17">
        <v>15000</v>
      </c>
      <c r="K601" s="64"/>
      <c r="L601" s="64"/>
      <c r="M601" s="35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/>
      <c r="AB601" s="19"/>
      <c r="AC601" s="19"/>
      <c r="AD601" s="19"/>
      <c r="AE601" s="52" t="s">
        <v>3114</v>
      </c>
      <c r="AF601" s="20" t="s">
        <v>3472</v>
      </c>
      <c r="AG601" s="19" t="s">
        <v>3467</v>
      </c>
      <c r="AH601" s="52" t="s">
        <v>1406</v>
      </c>
      <c r="AI601" s="19" t="s">
        <v>1570</v>
      </c>
      <c r="AJ601" s="16"/>
      <c r="AK601" s="16"/>
      <c r="AL601" s="16">
        <f t="shared" si="21"/>
        <v>15000</v>
      </c>
      <c r="AM601" s="48">
        <v>23079</v>
      </c>
      <c r="AN601" s="48">
        <v>23082</v>
      </c>
      <c r="AO601" s="48">
        <v>23090</v>
      </c>
      <c r="AP601" s="48">
        <v>23093</v>
      </c>
      <c r="AQ601" s="48">
        <v>23096</v>
      </c>
      <c r="AR601" s="17">
        <v>15000</v>
      </c>
      <c r="AS601" s="19"/>
      <c r="AT601" s="52"/>
    </row>
    <row r="602" spans="1:46" s="23" customFormat="1" ht="72" x14ac:dyDescent="0.2">
      <c r="A602" s="19" t="s">
        <v>49</v>
      </c>
      <c r="B602" s="19" t="s">
        <v>277</v>
      </c>
      <c r="C602" s="19" t="s">
        <v>276</v>
      </c>
      <c r="D602" s="19" t="s">
        <v>11</v>
      </c>
      <c r="E602" s="19" t="s">
        <v>454</v>
      </c>
      <c r="F602" s="28" t="s">
        <v>2172</v>
      </c>
      <c r="G602" s="19" t="s">
        <v>902</v>
      </c>
      <c r="H602" s="18" t="s">
        <v>267</v>
      </c>
      <c r="I602" s="18" t="s">
        <v>273</v>
      </c>
      <c r="J602" s="17">
        <v>60000</v>
      </c>
      <c r="K602" s="64"/>
      <c r="L602" s="64"/>
      <c r="M602" s="35" t="s">
        <v>137</v>
      </c>
      <c r="N602" s="19"/>
      <c r="O602" s="19" t="s">
        <v>1398</v>
      </c>
      <c r="P602" s="48">
        <v>242247</v>
      </c>
      <c r="Q602" s="48" t="s">
        <v>3115</v>
      </c>
      <c r="R602" s="48" t="s">
        <v>3116</v>
      </c>
      <c r="S602" s="48" t="s">
        <v>65</v>
      </c>
      <c r="T602" s="48"/>
      <c r="U602" s="19"/>
      <c r="V602" s="71" t="s">
        <v>3117</v>
      </c>
      <c r="W602" s="74">
        <v>60000</v>
      </c>
      <c r="X602" s="18">
        <v>5</v>
      </c>
      <c r="Y602" s="128">
        <v>23116</v>
      </c>
      <c r="Z602" s="74">
        <v>60000</v>
      </c>
      <c r="AA602" s="19"/>
      <c r="AB602" s="19"/>
      <c r="AC602" s="19"/>
      <c r="AD602" s="19"/>
      <c r="AE602" s="52" t="s">
        <v>3118</v>
      </c>
      <c r="AF602" s="20" t="s">
        <v>3472</v>
      </c>
      <c r="AG602" s="19" t="s">
        <v>3467</v>
      </c>
      <c r="AH602" s="52" t="s">
        <v>1399</v>
      </c>
      <c r="AI602" s="19" t="s">
        <v>1570</v>
      </c>
      <c r="AJ602" s="16"/>
      <c r="AK602" s="16"/>
      <c r="AL602" s="16">
        <f t="shared" si="21"/>
        <v>60000</v>
      </c>
      <c r="AM602" s="48">
        <v>23079</v>
      </c>
      <c r="AN602" s="48">
        <v>23082</v>
      </c>
      <c r="AO602" s="48">
        <v>23086</v>
      </c>
      <c r="AP602" s="48">
        <v>23087</v>
      </c>
      <c r="AQ602" s="48">
        <v>23090</v>
      </c>
      <c r="AR602" s="17">
        <v>60000</v>
      </c>
      <c r="AS602" s="19"/>
      <c r="AT602" s="52"/>
    </row>
    <row r="603" spans="1:46" s="23" customFormat="1" ht="72" x14ac:dyDescent="0.25">
      <c r="A603" s="19" t="s">
        <v>49</v>
      </c>
      <c r="B603" s="19" t="s">
        <v>277</v>
      </c>
      <c r="C603" s="19" t="s">
        <v>276</v>
      </c>
      <c r="D603" s="19" t="s">
        <v>11</v>
      </c>
      <c r="E603" s="19" t="s">
        <v>454</v>
      </c>
      <c r="F603" s="28" t="s">
        <v>2173</v>
      </c>
      <c r="G603" s="19" t="s">
        <v>903</v>
      </c>
      <c r="H603" s="18" t="s">
        <v>319</v>
      </c>
      <c r="I603" s="18" t="s">
        <v>273</v>
      </c>
      <c r="J603" s="17">
        <v>60000</v>
      </c>
      <c r="K603" s="64"/>
      <c r="L603" s="64"/>
      <c r="M603" s="35" t="s">
        <v>137</v>
      </c>
      <c r="N603" s="19"/>
      <c r="O603" s="19" t="s">
        <v>1398</v>
      </c>
      <c r="P603" s="48">
        <v>242236</v>
      </c>
      <c r="Q603" s="152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/>
      <c r="AB603" s="19"/>
      <c r="AC603" s="19"/>
      <c r="AD603" s="19"/>
      <c r="AE603" s="52" t="s">
        <v>3098</v>
      </c>
      <c r="AF603" s="20" t="s">
        <v>3472</v>
      </c>
      <c r="AG603" s="19" t="s">
        <v>3467</v>
      </c>
      <c r="AH603" s="52" t="s">
        <v>1399</v>
      </c>
      <c r="AI603" s="19" t="s">
        <v>1570</v>
      </c>
      <c r="AJ603" s="16"/>
      <c r="AK603" s="16"/>
      <c r="AL603" s="16">
        <f t="shared" si="21"/>
        <v>60000</v>
      </c>
      <c r="AM603" s="48">
        <v>23079</v>
      </c>
      <c r="AN603" s="48">
        <v>23082</v>
      </c>
      <c r="AO603" s="48">
        <v>23086</v>
      </c>
      <c r="AP603" s="48">
        <v>23087</v>
      </c>
      <c r="AQ603" s="48">
        <v>23090</v>
      </c>
      <c r="AR603" s="17">
        <v>60000</v>
      </c>
      <c r="AS603" s="19"/>
      <c r="AT603" s="52"/>
    </row>
    <row r="604" spans="1:46" s="23" customFormat="1" ht="72" x14ac:dyDescent="0.25">
      <c r="A604" s="19" t="s">
        <v>49</v>
      </c>
      <c r="B604" s="19" t="s">
        <v>277</v>
      </c>
      <c r="C604" s="19" t="s">
        <v>276</v>
      </c>
      <c r="D604" s="19" t="s">
        <v>11</v>
      </c>
      <c r="E604" s="19" t="s">
        <v>454</v>
      </c>
      <c r="F604" s="28" t="s">
        <v>2174</v>
      </c>
      <c r="G604" s="19" t="s">
        <v>904</v>
      </c>
      <c r="H604" s="18" t="s">
        <v>267</v>
      </c>
      <c r="I604" s="18" t="s">
        <v>274</v>
      </c>
      <c r="J604" s="17">
        <v>48000</v>
      </c>
      <c r="K604" s="64"/>
      <c r="L604" s="64"/>
      <c r="M604" s="35" t="s">
        <v>137</v>
      </c>
      <c r="N604" s="19"/>
      <c r="O604" s="19" t="s">
        <v>1398</v>
      </c>
      <c r="P604" s="48">
        <v>242236</v>
      </c>
      <c r="Q604" s="153" t="s">
        <v>3096</v>
      </c>
      <c r="R604" s="48" t="s">
        <v>1295</v>
      </c>
      <c r="S604" s="48" t="s">
        <v>65</v>
      </c>
      <c r="T604" s="48"/>
      <c r="U604" s="19"/>
      <c r="V604" s="71" t="s">
        <v>3097</v>
      </c>
      <c r="W604" s="74">
        <v>48000</v>
      </c>
      <c r="X604" s="140">
        <v>1</v>
      </c>
      <c r="Y604" s="128">
        <v>23105</v>
      </c>
      <c r="Z604" s="74">
        <v>48000</v>
      </c>
      <c r="AA604" s="19"/>
      <c r="AB604" s="19"/>
      <c r="AC604" s="19"/>
      <c r="AD604" s="19"/>
      <c r="AE604" s="52" t="s">
        <v>3098</v>
      </c>
      <c r="AF604" s="20" t="s">
        <v>3472</v>
      </c>
      <c r="AG604" s="19" t="s">
        <v>3467</v>
      </c>
      <c r="AH604" s="52" t="s">
        <v>1399</v>
      </c>
      <c r="AI604" s="19" t="s">
        <v>1570</v>
      </c>
      <c r="AJ604" s="16"/>
      <c r="AK604" s="16"/>
      <c r="AL604" s="16">
        <f t="shared" si="21"/>
        <v>48000</v>
      </c>
      <c r="AM604" s="48">
        <v>23079</v>
      </c>
      <c r="AN604" s="48">
        <v>23082</v>
      </c>
      <c r="AO604" s="48">
        <v>23086</v>
      </c>
      <c r="AP604" s="48">
        <v>23087</v>
      </c>
      <c r="AQ604" s="48">
        <v>23090</v>
      </c>
      <c r="AR604" s="17">
        <v>48000</v>
      </c>
      <c r="AS604" s="19"/>
      <c r="AT604" s="52"/>
    </row>
    <row r="605" spans="1:46" s="23" customFormat="1" ht="72" x14ac:dyDescent="0.25">
      <c r="A605" s="19" t="s">
        <v>49</v>
      </c>
      <c r="B605" s="19" t="s">
        <v>277</v>
      </c>
      <c r="C605" s="19" t="s">
        <v>276</v>
      </c>
      <c r="D605" s="19" t="s">
        <v>11</v>
      </c>
      <c r="E605" s="19" t="s">
        <v>454</v>
      </c>
      <c r="F605" s="28" t="s">
        <v>2175</v>
      </c>
      <c r="G605" s="19" t="s">
        <v>905</v>
      </c>
      <c r="H605" s="18" t="s">
        <v>464</v>
      </c>
      <c r="I605" s="18" t="s">
        <v>268</v>
      </c>
      <c r="J605" s="17">
        <v>97500</v>
      </c>
      <c r="K605" s="64"/>
      <c r="L605" s="64"/>
      <c r="M605" s="35" t="s">
        <v>137</v>
      </c>
      <c r="N605" s="19"/>
      <c r="O605" s="19" t="s">
        <v>1398</v>
      </c>
      <c r="P605" s="48">
        <v>242236</v>
      </c>
      <c r="Q605" s="152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/>
      <c r="AB605" s="19"/>
      <c r="AC605" s="19"/>
      <c r="AD605" s="19"/>
      <c r="AE605" s="52" t="s">
        <v>3098</v>
      </c>
      <c r="AF605" s="20" t="s">
        <v>3472</v>
      </c>
      <c r="AG605" s="19" t="s">
        <v>3467</v>
      </c>
      <c r="AH605" s="52" t="s">
        <v>1399</v>
      </c>
      <c r="AI605" s="19" t="s">
        <v>1570</v>
      </c>
      <c r="AJ605" s="16"/>
      <c r="AK605" s="16"/>
      <c r="AL605" s="16">
        <f t="shared" si="21"/>
        <v>97500</v>
      </c>
      <c r="AM605" s="48">
        <v>23079</v>
      </c>
      <c r="AN605" s="48">
        <v>23082</v>
      </c>
      <c r="AO605" s="48">
        <v>23086</v>
      </c>
      <c r="AP605" s="48">
        <v>23087</v>
      </c>
      <c r="AQ605" s="48">
        <v>23090</v>
      </c>
      <c r="AR605" s="17">
        <v>97500</v>
      </c>
      <c r="AS605" s="19"/>
      <c r="AT605" s="52"/>
    </row>
    <row r="606" spans="1:46" s="23" customFormat="1" ht="72" x14ac:dyDescent="0.2">
      <c r="A606" s="19" t="s">
        <v>49</v>
      </c>
      <c r="B606" s="19" t="s">
        <v>277</v>
      </c>
      <c r="C606" s="19" t="s">
        <v>276</v>
      </c>
      <c r="D606" s="19" t="s">
        <v>11</v>
      </c>
      <c r="E606" s="19" t="s">
        <v>454</v>
      </c>
      <c r="F606" s="28" t="s">
        <v>2176</v>
      </c>
      <c r="G606" s="19" t="s">
        <v>906</v>
      </c>
      <c r="H606" s="18" t="s">
        <v>459</v>
      </c>
      <c r="I606" s="18" t="s">
        <v>268</v>
      </c>
      <c r="J606" s="17">
        <v>34000</v>
      </c>
      <c r="K606" s="64"/>
      <c r="L606" s="64"/>
      <c r="M606" s="35" t="s">
        <v>137</v>
      </c>
      <c r="N606" s="19"/>
      <c r="O606" s="19" t="s">
        <v>1407</v>
      </c>
      <c r="P606" s="48">
        <v>242244</v>
      </c>
      <c r="Q606" s="48" t="s">
        <v>3119</v>
      </c>
      <c r="R606" s="48" t="s">
        <v>1297</v>
      </c>
      <c r="S606" s="48" t="s">
        <v>65</v>
      </c>
      <c r="T606" s="48"/>
      <c r="U606" s="19"/>
      <c r="V606" s="71" t="s">
        <v>3120</v>
      </c>
      <c r="W606" s="74">
        <v>33000</v>
      </c>
      <c r="X606" s="18">
        <v>4</v>
      </c>
      <c r="Y606" s="128">
        <v>23113</v>
      </c>
      <c r="Z606" s="74">
        <v>33000</v>
      </c>
      <c r="AA606" s="19"/>
      <c r="AB606" s="19"/>
      <c r="AC606" s="19"/>
      <c r="AD606" s="19"/>
      <c r="AE606" s="52" t="s">
        <v>3121</v>
      </c>
      <c r="AF606" s="20" t="s">
        <v>3472</v>
      </c>
      <c r="AG606" s="19" t="s">
        <v>3467</v>
      </c>
      <c r="AH606" s="52" t="s">
        <v>1408</v>
      </c>
      <c r="AI606" s="19" t="s">
        <v>1570</v>
      </c>
      <c r="AJ606" s="16"/>
      <c r="AK606" s="16"/>
      <c r="AL606" s="16">
        <f t="shared" si="21"/>
        <v>34000</v>
      </c>
      <c r="AM606" s="48">
        <v>23079</v>
      </c>
      <c r="AN606" s="48">
        <v>23082</v>
      </c>
      <c r="AO606" s="48">
        <v>23086</v>
      </c>
      <c r="AP606" s="48">
        <v>23087</v>
      </c>
      <c r="AQ606" s="48">
        <v>23090</v>
      </c>
      <c r="AR606" s="17">
        <v>34000</v>
      </c>
      <c r="AS606" s="19"/>
      <c r="AT606" s="52"/>
    </row>
    <row r="607" spans="1:46" s="23" customFormat="1" ht="72" x14ac:dyDescent="0.2">
      <c r="A607" s="19" t="s">
        <v>49</v>
      </c>
      <c r="B607" s="19" t="s">
        <v>277</v>
      </c>
      <c r="C607" s="19" t="s">
        <v>276</v>
      </c>
      <c r="D607" s="19" t="s">
        <v>11</v>
      </c>
      <c r="E607" s="19" t="s">
        <v>454</v>
      </c>
      <c r="F607" s="28" t="s">
        <v>2177</v>
      </c>
      <c r="G607" s="19" t="s">
        <v>907</v>
      </c>
      <c r="H607" s="18" t="s">
        <v>908</v>
      </c>
      <c r="I607" s="18" t="s">
        <v>268</v>
      </c>
      <c r="J607" s="17">
        <v>50000</v>
      </c>
      <c r="K607" s="64"/>
      <c r="L607" s="64"/>
      <c r="M607" s="35" t="s">
        <v>137</v>
      </c>
      <c r="N607" s="19"/>
      <c r="O607" s="19" t="s">
        <v>1407</v>
      </c>
      <c r="P607" s="48">
        <v>242244</v>
      </c>
      <c r="Q607" s="48" t="s">
        <v>3119</v>
      </c>
      <c r="R607" s="48" t="s">
        <v>1297</v>
      </c>
      <c r="S607" s="48" t="s">
        <v>65</v>
      </c>
      <c r="T607" s="48"/>
      <c r="U607" s="19"/>
      <c r="V607" s="71" t="s">
        <v>3120</v>
      </c>
      <c r="W607" s="74">
        <v>47250</v>
      </c>
      <c r="X607" s="18">
        <v>4</v>
      </c>
      <c r="Y607" s="128">
        <v>23113</v>
      </c>
      <c r="Z607" s="74">
        <v>47250</v>
      </c>
      <c r="AA607" s="19"/>
      <c r="AB607" s="19"/>
      <c r="AC607" s="19"/>
      <c r="AD607" s="19"/>
      <c r="AE607" s="52" t="s">
        <v>3121</v>
      </c>
      <c r="AF607" s="20" t="s">
        <v>3472</v>
      </c>
      <c r="AG607" s="19" t="s">
        <v>3467</v>
      </c>
      <c r="AH607" s="52" t="s">
        <v>1408</v>
      </c>
      <c r="AI607" s="19" t="s">
        <v>1570</v>
      </c>
      <c r="AJ607" s="16"/>
      <c r="AK607" s="16"/>
      <c r="AL607" s="16">
        <f t="shared" si="21"/>
        <v>50000</v>
      </c>
      <c r="AM607" s="48">
        <v>23079</v>
      </c>
      <c r="AN607" s="48">
        <v>23082</v>
      </c>
      <c r="AO607" s="48">
        <v>23086</v>
      </c>
      <c r="AP607" s="48">
        <v>23087</v>
      </c>
      <c r="AQ607" s="48">
        <v>23090</v>
      </c>
      <c r="AR607" s="17">
        <v>50000</v>
      </c>
      <c r="AS607" s="19"/>
      <c r="AT607" s="52"/>
    </row>
    <row r="608" spans="1:46" s="23" customFormat="1" ht="72" x14ac:dyDescent="0.2">
      <c r="A608" s="19" t="s">
        <v>49</v>
      </c>
      <c r="B608" s="19" t="s">
        <v>277</v>
      </c>
      <c r="C608" s="19" t="s">
        <v>276</v>
      </c>
      <c r="D608" s="19" t="s">
        <v>11</v>
      </c>
      <c r="E608" s="19" t="s">
        <v>454</v>
      </c>
      <c r="F608" s="28" t="s">
        <v>2178</v>
      </c>
      <c r="G608" s="19" t="s">
        <v>909</v>
      </c>
      <c r="H608" s="18" t="s">
        <v>459</v>
      </c>
      <c r="I608" s="18" t="s">
        <v>274</v>
      </c>
      <c r="J608" s="17">
        <v>160000</v>
      </c>
      <c r="K608" s="64"/>
      <c r="L608" s="64"/>
      <c r="M608" s="35" t="s">
        <v>137</v>
      </c>
      <c r="N608" s="19"/>
      <c r="O608" s="19" t="s">
        <v>1409</v>
      </c>
      <c r="P608" s="48">
        <v>242233</v>
      </c>
      <c r="Q608" s="154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52" t="s">
        <v>3102</v>
      </c>
      <c r="AF608" s="19" t="s">
        <v>3475</v>
      </c>
      <c r="AG608" s="19" t="s">
        <v>3467</v>
      </c>
      <c r="AH608" s="52" t="s">
        <v>1410</v>
      </c>
      <c r="AI608" s="19" t="s">
        <v>1570</v>
      </c>
      <c r="AJ608" s="16"/>
      <c r="AK608" s="16"/>
      <c r="AL608" s="16">
        <f t="shared" si="21"/>
        <v>160000</v>
      </c>
      <c r="AM608" s="48">
        <v>23079</v>
      </c>
      <c r="AN608" s="48">
        <v>23082</v>
      </c>
      <c r="AO608" s="48">
        <v>23090</v>
      </c>
      <c r="AP608" s="48">
        <v>23093</v>
      </c>
      <c r="AQ608" s="48">
        <v>23096</v>
      </c>
      <c r="AR608" s="17">
        <v>160000</v>
      </c>
      <c r="AS608" s="19"/>
      <c r="AT608" s="52"/>
    </row>
    <row r="609" spans="1:46" s="23" customFormat="1" ht="72" hidden="1" x14ac:dyDescent="0.25">
      <c r="A609" s="19" t="s">
        <v>49</v>
      </c>
      <c r="B609" s="19" t="s">
        <v>277</v>
      </c>
      <c r="C609" s="19" t="s">
        <v>276</v>
      </c>
      <c r="D609" s="19" t="s">
        <v>21</v>
      </c>
      <c r="E609" s="19" t="s">
        <v>454</v>
      </c>
      <c r="F609" s="28" t="s">
        <v>2179</v>
      </c>
      <c r="G609" s="19" t="s">
        <v>910</v>
      </c>
      <c r="H609" s="18" t="s">
        <v>269</v>
      </c>
      <c r="I609" s="18" t="s">
        <v>271</v>
      </c>
      <c r="J609" s="17">
        <v>27000</v>
      </c>
      <c r="K609" s="64"/>
      <c r="L609" s="64"/>
      <c r="M609" s="35" t="s">
        <v>137</v>
      </c>
      <c r="N609" s="19"/>
      <c r="O609" s="19" t="s">
        <v>3123</v>
      </c>
      <c r="P609" s="48">
        <v>242239</v>
      </c>
      <c r="Q609" s="153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52" t="s">
        <v>3102</v>
      </c>
      <c r="AF609" s="19" t="s">
        <v>2457</v>
      </c>
      <c r="AG609" s="19" t="s">
        <v>2457</v>
      </c>
      <c r="AH609" s="52" t="s">
        <v>1412</v>
      </c>
      <c r="AI609" s="19" t="s">
        <v>1570</v>
      </c>
      <c r="AJ609" s="16"/>
      <c r="AK609" s="16">
        <v>23980</v>
      </c>
      <c r="AL609" s="16">
        <f t="shared" si="21"/>
        <v>3020</v>
      </c>
      <c r="AM609" s="48">
        <v>23079</v>
      </c>
      <c r="AN609" s="48">
        <v>23082</v>
      </c>
      <c r="AO609" s="48">
        <v>23086</v>
      </c>
      <c r="AP609" s="48">
        <v>23087</v>
      </c>
      <c r="AQ609" s="48">
        <v>23090</v>
      </c>
      <c r="AR609" s="17">
        <v>27000</v>
      </c>
      <c r="AS609" s="19"/>
      <c r="AT609" s="52"/>
    </row>
    <row r="610" spans="1:46" s="23" customFormat="1" ht="72" x14ac:dyDescent="0.2">
      <c r="A610" s="19" t="s">
        <v>49</v>
      </c>
      <c r="B610" s="19" t="s">
        <v>277</v>
      </c>
      <c r="C610" s="19" t="s">
        <v>276</v>
      </c>
      <c r="D610" s="19" t="s">
        <v>21</v>
      </c>
      <c r="E610" s="19" t="s">
        <v>454</v>
      </c>
      <c r="F610" s="28" t="s">
        <v>2180</v>
      </c>
      <c r="G610" s="19" t="s">
        <v>911</v>
      </c>
      <c r="H610" s="18" t="s">
        <v>319</v>
      </c>
      <c r="I610" s="18" t="s">
        <v>274</v>
      </c>
      <c r="J610" s="17">
        <v>28800</v>
      </c>
      <c r="K610" s="64"/>
      <c r="L610" s="64"/>
      <c r="M610" s="35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3128</v>
      </c>
      <c r="W610" s="74">
        <v>28800</v>
      </c>
      <c r="X610" s="18">
        <v>4</v>
      </c>
      <c r="Y610" s="128">
        <v>23113</v>
      </c>
      <c r="Z610" s="74">
        <v>28800</v>
      </c>
      <c r="AA610" s="19"/>
      <c r="AB610" s="128"/>
      <c r="AC610" s="128"/>
      <c r="AD610" s="19"/>
      <c r="AE610" s="52" t="s">
        <v>3129</v>
      </c>
      <c r="AF610" s="20" t="s">
        <v>3472</v>
      </c>
      <c r="AG610" s="19" t="s">
        <v>3467</v>
      </c>
      <c r="AH610" s="52" t="s">
        <v>1414</v>
      </c>
      <c r="AI610" s="19" t="s">
        <v>1570</v>
      </c>
      <c r="AJ610" s="16"/>
      <c r="AK610" s="16"/>
      <c r="AL610" s="16">
        <f t="shared" si="21"/>
        <v>28800</v>
      </c>
      <c r="AM610" s="48">
        <v>23079</v>
      </c>
      <c r="AN610" s="48">
        <v>23082</v>
      </c>
      <c r="AO610" s="48">
        <v>23086</v>
      </c>
      <c r="AP610" s="48">
        <v>23087</v>
      </c>
      <c r="AQ610" s="48">
        <v>23090</v>
      </c>
      <c r="AR610" s="17">
        <v>28800</v>
      </c>
      <c r="AS610" s="19"/>
      <c r="AT610" s="52"/>
    </row>
    <row r="611" spans="1:46" s="23" customFormat="1" ht="90" x14ac:dyDescent="0.2">
      <c r="A611" s="19" t="s">
        <v>49</v>
      </c>
      <c r="B611" s="19" t="s">
        <v>277</v>
      </c>
      <c r="C611" s="19" t="s">
        <v>276</v>
      </c>
      <c r="D611" s="19" t="s">
        <v>286</v>
      </c>
      <c r="E611" s="19" t="s">
        <v>454</v>
      </c>
      <c r="F611" s="28" t="s">
        <v>2181</v>
      </c>
      <c r="G611" s="19" t="s">
        <v>912</v>
      </c>
      <c r="H611" s="18" t="s">
        <v>269</v>
      </c>
      <c r="I611" s="18" t="s">
        <v>271</v>
      </c>
      <c r="J611" s="17">
        <v>80000</v>
      </c>
      <c r="K611" s="64"/>
      <c r="L611" s="64"/>
      <c r="M611" s="35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/>
      <c r="AB611" s="19"/>
      <c r="AC611" s="19"/>
      <c r="AD611" s="19"/>
      <c r="AE611" s="52" t="s">
        <v>3132</v>
      </c>
      <c r="AF611" s="20" t="s">
        <v>3472</v>
      </c>
      <c r="AG611" s="19" t="s">
        <v>3467</v>
      </c>
      <c r="AH611" s="52" t="s">
        <v>1416</v>
      </c>
      <c r="AI611" s="19" t="s">
        <v>1570</v>
      </c>
      <c r="AJ611" s="16"/>
      <c r="AK611" s="16"/>
      <c r="AL611" s="16">
        <f t="shared" si="21"/>
        <v>80000</v>
      </c>
      <c r="AM611" s="48">
        <v>23079</v>
      </c>
      <c r="AN611" s="48">
        <v>23082</v>
      </c>
      <c r="AO611" s="48">
        <v>23097</v>
      </c>
      <c r="AP611" s="48">
        <v>23100</v>
      </c>
      <c r="AQ611" s="48">
        <v>23104</v>
      </c>
      <c r="AR611" s="17">
        <v>80000</v>
      </c>
      <c r="AS611" s="19"/>
      <c r="AT611" s="52"/>
    </row>
    <row r="612" spans="1:46" s="23" customFormat="1" ht="90" x14ac:dyDescent="0.2">
      <c r="A612" s="19" t="s">
        <v>49</v>
      </c>
      <c r="B612" s="19" t="s">
        <v>277</v>
      </c>
      <c r="C612" s="19" t="s">
        <v>276</v>
      </c>
      <c r="D612" s="19" t="s">
        <v>286</v>
      </c>
      <c r="E612" s="19" t="s">
        <v>454</v>
      </c>
      <c r="F612" s="28" t="s">
        <v>2182</v>
      </c>
      <c r="G612" s="19" t="s">
        <v>913</v>
      </c>
      <c r="H612" s="18" t="s">
        <v>303</v>
      </c>
      <c r="I612" s="18" t="s">
        <v>271</v>
      </c>
      <c r="J612" s="17">
        <v>277000</v>
      </c>
      <c r="K612" s="64"/>
      <c r="L612" s="64"/>
      <c r="M612" s="35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/>
      <c r="AB612" s="19"/>
      <c r="AC612" s="19"/>
      <c r="AD612" s="19"/>
      <c r="AE612" s="52" t="s">
        <v>3135</v>
      </c>
      <c r="AF612" s="20" t="s">
        <v>3472</v>
      </c>
      <c r="AG612" s="19" t="s">
        <v>3467</v>
      </c>
      <c r="AH612" s="52" t="s">
        <v>1417</v>
      </c>
      <c r="AI612" s="19" t="s">
        <v>1570</v>
      </c>
      <c r="AJ612" s="16"/>
      <c r="AK612" s="16"/>
      <c r="AL612" s="16">
        <f t="shared" si="21"/>
        <v>277000</v>
      </c>
      <c r="AM612" s="48">
        <v>23079</v>
      </c>
      <c r="AN612" s="48">
        <v>23082</v>
      </c>
      <c r="AO612" s="48">
        <v>23097</v>
      </c>
      <c r="AP612" s="48">
        <v>23100</v>
      </c>
      <c r="AQ612" s="48">
        <v>23104</v>
      </c>
      <c r="AR612" s="17">
        <v>277000</v>
      </c>
      <c r="AS612" s="19"/>
      <c r="AT612" s="52"/>
    </row>
    <row r="613" spans="1:46" s="23" customFormat="1" ht="72" hidden="1" x14ac:dyDescent="0.25">
      <c r="A613" s="19" t="s">
        <v>49</v>
      </c>
      <c r="B613" s="19" t="s">
        <v>277</v>
      </c>
      <c r="C613" s="19" t="s">
        <v>276</v>
      </c>
      <c r="D613" s="19" t="s">
        <v>286</v>
      </c>
      <c r="E613" s="19" t="s">
        <v>454</v>
      </c>
      <c r="F613" s="28" t="s">
        <v>2183</v>
      </c>
      <c r="G613" s="19" t="s">
        <v>914</v>
      </c>
      <c r="H613" s="18" t="s">
        <v>272</v>
      </c>
      <c r="I613" s="18" t="s">
        <v>271</v>
      </c>
      <c r="J613" s="17">
        <v>111000</v>
      </c>
      <c r="K613" s="64"/>
      <c r="L613" s="64"/>
      <c r="M613" s="35" t="s">
        <v>137</v>
      </c>
      <c r="N613" s="19"/>
      <c r="O613" s="19" t="s">
        <v>1411</v>
      </c>
      <c r="P613" s="48">
        <v>242239</v>
      </c>
      <c r="Q613" s="153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52" t="s">
        <v>3102</v>
      </c>
      <c r="AF613" s="19" t="s">
        <v>2457</v>
      </c>
      <c r="AG613" s="19" t="s">
        <v>2457</v>
      </c>
      <c r="AH613" s="52" t="s">
        <v>1418</v>
      </c>
      <c r="AI613" s="19" t="s">
        <v>1570</v>
      </c>
      <c r="AJ613" s="16"/>
      <c r="AK613" s="16">
        <v>110895</v>
      </c>
      <c r="AL613" s="16">
        <f t="shared" si="21"/>
        <v>105</v>
      </c>
      <c r="AM613" s="48">
        <v>23079</v>
      </c>
      <c r="AN613" s="48">
        <v>23082</v>
      </c>
      <c r="AO613" s="48">
        <v>23086</v>
      </c>
      <c r="AP613" s="48">
        <v>23087</v>
      </c>
      <c r="AQ613" s="48">
        <v>23090</v>
      </c>
      <c r="AR613" s="17">
        <v>111000</v>
      </c>
      <c r="AS613" s="19"/>
      <c r="AT613" s="52"/>
    </row>
    <row r="614" spans="1:46" s="23" customFormat="1" ht="72" hidden="1" x14ac:dyDescent="0.2">
      <c r="A614" s="19" t="s">
        <v>49</v>
      </c>
      <c r="B614" s="19" t="s">
        <v>277</v>
      </c>
      <c r="C614" s="19" t="s">
        <v>276</v>
      </c>
      <c r="D614" s="19" t="s">
        <v>13</v>
      </c>
      <c r="E614" s="19" t="s">
        <v>454</v>
      </c>
      <c r="F614" s="28" t="s">
        <v>2184</v>
      </c>
      <c r="G614" s="19" t="s">
        <v>915</v>
      </c>
      <c r="H614" s="18" t="s">
        <v>303</v>
      </c>
      <c r="I614" s="18" t="s">
        <v>271</v>
      </c>
      <c r="J614" s="17">
        <v>100000</v>
      </c>
      <c r="K614" s="64"/>
      <c r="L614" s="64"/>
      <c r="M614" s="35" t="s">
        <v>137</v>
      </c>
      <c r="N614" s="19"/>
      <c r="O614" s="19" t="s">
        <v>1419</v>
      </c>
      <c r="P614" s="48">
        <v>242233</v>
      </c>
      <c r="Q614" s="155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52" t="s">
        <v>3102</v>
      </c>
      <c r="AF614" s="19" t="s">
        <v>2457</v>
      </c>
      <c r="AG614" s="19" t="s">
        <v>2457</v>
      </c>
      <c r="AH614" s="52" t="s">
        <v>1410</v>
      </c>
      <c r="AI614" s="19" t="s">
        <v>1570</v>
      </c>
      <c r="AJ614" s="16"/>
      <c r="AK614" s="17">
        <v>100000</v>
      </c>
      <c r="AL614" s="16">
        <f t="shared" si="21"/>
        <v>0</v>
      </c>
      <c r="AM614" s="48">
        <v>23079</v>
      </c>
      <c r="AN614" s="48">
        <v>23082</v>
      </c>
      <c r="AO614" s="48">
        <v>23090</v>
      </c>
      <c r="AP614" s="48">
        <v>23093</v>
      </c>
      <c r="AQ614" s="48">
        <v>23096</v>
      </c>
      <c r="AR614" s="17">
        <v>100000</v>
      </c>
      <c r="AS614" s="19"/>
      <c r="AT614" s="52"/>
    </row>
    <row r="615" spans="1:46" s="23" customFormat="1" ht="90" hidden="1" x14ac:dyDescent="0.2">
      <c r="A615" s="19" t="s">
        <v>49</v>
      </c>
      <c r="B615" s="19" t="s">
        <v>277</v>
      </c>
      <c r="C615" s="19" t="s">
        <v>276</v>
      </c>
      <c r="D615" s="19" t="s">
        <v>13</v>
      </c>
      <c r="E615" s="19" t="s">
        <v>454</v>
      </c>
      <c r="F615" s="28" t="s">
        <v>2185</v>
      </c>
      <c r="G615" s="19" t="s">
        <v>916</v>
      </c>
      <c r="H615" s="18" t="s">
        <v>317</v>
      </c>
      <c r="I615" s="18" t="s">
        <v>271</v>
      </c>
      <c r="J615" s="17">
        <v>45000</v>
      </c>
      <c r="K615" s="64"/>
      <c r="L615" s="64"/>
      <c r="M615" s="35" t="s">
        <v>137</v>
      </c>
      <c r="N615" s="19"/>
      <c r="O615" s="19" t="s">
        <v>1419</v>
      </c>
      <c r="P615" s="48">
        <v>242233</v>
      </c>
      <c r="Q615" s="154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52" t="s">
        <v>3102</v>
      </c>
      <c r="AF615" s="19" t="s">
        <v>2457</v>
      </c>
      <c r="AG615" s="19" t="s">
        <v>2457</v>
      </c>
      <c r="AH615" s="52" t="s">
        <v>1410</v>
      </c>
      <c r="AI615" s="19" t="s">
        <v>1570</v>
      </c>
      <c r="AJ615" s="16"/>
      <c r="AK615" s="17">
        <v>45000</v>
      </c>
      <c r="AL615" s="16">
        <f t="shared" si="21"/>
        <v>0</v>
      </c>
      <c r="AM615" s="48">
        <v>23079</v>
      </c>
      <c r="AN615" s="48">
        <v>23082</v>
      </c>
      <c r="AO615" s="48">
        <v>23090</v>
      </c>
      <c r="AP615" s="48">
        <v>23093</v>
      </c>
      <c r="AQ615" s="48">
        <v>23096</v>
      </c>
      <c r="AR615" s="17">
        <v>45000</v>
      </c>
      <c r="AS615" s="19"/>
      <c r="AT615" s="52"/>
    </row>
    <row r="616" spans="1:46" s="23" customFormat="1" ht="90" x14ac:dyDescent="0.2">
      <c r="A616" s="19" t="s">
        <v>49</v>
      </c>
      <c r="B616" s="19" t="s">
        <v>277</v>
      </c>
      <c r="C616" s="19" t="s">
        <v>276</v>
      </c>
      <c r="D616" s="19" t="s">
        <v>13</v>
      </c>
      <c r="E616" s="19" t="s">
        <v>454</v>
      </c>
      <c r="F616" s="28" t="s">
        <v>2186</v>
      </c>
      <c r="G616" s="19" t="s">
        <v>917</v>
      </c>
      <c r="H616" s="18" t="s">
        <v>303</v>
      </c>
      <c r="I616" s="18" t="s">
        <v>281</v>
      </c>
      <c r="J616" s="17">
        <v>200000</v>
      </c>
      <c r="K616" s="64"/>
      <c r="L616" s="64"/>
      <c r="M616" s="35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/>
      <c r="AB616" s="19"/>
      <c r="AC616" s="19"/>
      <c r="AD616" s="19"/>
      <c r="AE616" s="52" t="s">
        <v>3139</v>
      </c>
      <c r="AF616" s="20" t="s">
        <v>3472</v>
      </c>
      <c r="AG616" s="19" t="s">
        <v>3467</v>
      </c>
      <c r="AH616" s="52" t="s">
        <v>1416</v>
      </c>
      <c r="AI616" s="19" t="s">
        <v>1570</v>
      </c>
      <c r="AJ616" s="16"/>
      <c r="AK616" s="16"/>
      <c r="AL616" s="16">
        <f t="shared" si="21"/>
        <v>200000</v>
      </c>
      <c r="AM616" s="48">
        <v>23079</v>
      </c>
      <c r="AN616" s="48">
        <v>23082</v>
      </c>
      <c r="AO616" s="48">
        <v>23097</v>
      </c>
      <c r="AP616" s="48">
        <v>23100</v>
      </c>
      <c r="AQ616" s="48">
        <v>23104</v>
      </c>
      <c r="AR616" s="17">
        <v>200000</v>
      </c>
      <c r="AS616" s="19"/>
      <c r="AT616" s="52"/>
    </row>
    <row r="617" spans="1:46" s="23" customFormat="1" ht="72" x14ac:dyDescent="0.2">
      <c r="A617" s="19" t="s">
        <v>49</v>
      </c>
      <c r="B617" s="19" t="s">
        <v>277</v>
      </c>
      <c r="C617" s="19" t="s">
        <v>276</v>
      </c>
      <c r="D617" s="19" t="s">
        <v>18</v>
      </c>
      <c r="E617" s="19" t="s">
        <v>454</v>
      </c>
      <c r="F617" s="28" t="s">
        <v>2187</v>
      </c>
      <c r="G617" s="19" t="s">
        <v>918</v>
      </c>
      <c r="H617" s="18" t="s">
        <v>272</v>
      </c>
      <c r="I617" s="18" t="s">
        <v>268</v>
      </c>
      <c r="J617" s="17">
        <v>180000</v>
      </c>
      <c r="K617" s="35" t="s">
        <v>137</v>
      </c>
      <c r="L617" s="64"/>
      <c r="M617" s="64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/>
      <c r="AB617" s="19"/>
      <c r="AC617" s="19"/>
      <c r="AD617" s="19"/>
      <c r="AE617" s="52" t="s">
        <v>3143</v>
      </c>
      <c r="AF617" s="20" t="s">
        <v>3472</v>
      </c>
      <c r="AG617" s="19" t="s">
        <v>3467</v>
      </c>
      <c r="AH617" s="52" t="s">
        <v>1421</v>
      </c>
      <c r="AI617" s="19" t="s">
        <v>1570</v>
      </c>
      <c r="AJ617" s="16"/>
      <c r="AK617" s="16"/>
      <c r="AL617" s="16">
        <f t="shared" si="21"/>
        <v>180000</v>
      </c>
      <c r="AM617" s="48">
        <v>23079</v>
      </c>
      <c r="AN617" s="48">
        <v>23082</v>
      </c>
      <c r="AO617" s="48">
        <v>23110</v>
      </c>
      <c r="AP617" s="48">
        <v>23111</v>
      </c>
      <c r="AQ617" s="48">
        <v>23118</v>
      </c>
      <c r="AR617" s="17">
        <v>180000</v>
      </c>
      <c r="AS617" s="19"/>
      <c r="AT617" s="52"/>
    </row>
    <row r="618" spans="1:46" s="23" customFormat="1" ht="72" x14ac:dyDescent="0.2">
      <c r="A618" s="19" t="s">
        <v>49</v>
      </c>
      <c r="B618" s="19" t="s">
        <v>277</v>
      </c>
      <c r="C618" s="19" t="s">
        <v>276</v>
      </c>
      <c r="D618" s="19" t="s">
        <v>18</v>
      </c>
      <c r="E618" s="19" t="s">
        <v>454</v>
      </c>
      <c r="F618" s="28" t="s">
        <v>2188</v>
      </c>
      <c r="G618" s="19" t="s">
        <v>919</v>
      </c>
      <c r="H618" s="18" t="s">
        <v>270</v>
      </c>
      <c r="I618" s="18" t="s">
        <v>268</v>
      </c>
      <c r="J618" s="17">
        <v>150000</v>
      </c>
      <c r="K618" s="35" t="s">
        <v>137</v>
      </c>
      <c r="L618" s="64"/>
      <c r="M618" s="64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/>
      <c r="AB618" s="19"/>
      <c r="AC618" s="19"/>
      <c r="AD618" s="19"/>
      <c r="AE618" s="52" t="s">
        <v>3143</v>
      </c>
      <c r="AF618" s="20" t="s">
        <v>3472</v>
      </c>
      <c r="AG618" s="19" t="s">
        <v>3467</v>
      </c>
      <c r="AH618" s="52" t="s">
        <v>1421</v>
      </c>
      <c r="AI618" s="19" t="s">
        <v>1570</v>
      </c>
      <c r="AJ618" s="16"/>
      <c r="AK618" s="16"/>
      <c r="AL618" s="16">
        <f t="shared" si="21"/>
        <v>150000</v>
      </c>
      <c r="AM618" s="48">
        <v>23079</v>
      </c>
      <c r="AN618" s="48">
        <v>23082</v>
      </c>
      <c r="AO618" s="48">
        <v>23110</v>
      </c>
      <c r="AP618" s="48">
        <v>23111</v>
      </c>
      <c r="AQ618" s="48">
        <v>23118</v>
      </c>
      <c r="AR618" s="17">
        <v>150000</v>
      </c>
      <c r="AS618" s="19"/>
      <c r="AT618" s="52"/>
    </row>
    <row r="619" spans="1:46" s="23" customFormat="1" ht="72" x14ac:dyDescent="0.2">
      <c r="A619" s="19" t="s">
        <v>49</v>
      </c>
      <c r="B619" s="19" t="s">
        <v>277</v>
      </c>
      <c r="C619" s="19" t="s">
        <v>276</v>
      </c>
      <c r="D619" s="19" t="s">
        <v>18</v>
      </c>
      <c r="E619" s="19" t="s">
        <v>454</v>
      </c>
      <c r="F619" s="28" t="s">
        <v>2189</v>
      </c>
      <c r="G619" s="19" t="s">
        <v>920</v>
      </c>
      <c r="H619" s="18" t="s">
        <v>270</v>
      </c>
      <c r="I619" s="18" t="s">
        <v>268</v>
      </c>
      <c r="J619" s="17">
        <v>50000</v>
      </c>
      <c r="K619" s="35" t="s">
        <v>137</v>
      </c>
      <c r="L619" s="64"/>
      <c r="M619" s="64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/>
      <c r="AB619" s="19"/>
      <c r="AC619" s="19"/>
      <c r="AD619" s="19"/>
      <c r="AE619" s="52" t="s">
        <v>3143</v>
      </c>
      <c r="AF619" s="20" t="s">
        <v>3472</v>
      </c>
      <c r="AG619" s="19" t="s">
        <v>3467</v>
      </c>
      <c r="AH619" s="52" t="s">
        <v>1421</v>
      </c>
      <c r="AI619" s="19" t="s">
        <v>1570</v>
      </c>
      <c r="AJ619" s="16"/>
      <c r="AK619" s="16"/>
      <c r="AL619" s="16">
        <f t="shared" si="21"/>
        <v>50000</v>
      </c>
      <c r="AM619" s="48">
        <v>23079</v>
      </c>
      <c r="AN619" s="48">
        <v>23082</v>
      </c>
      <c r="AO619" s="48">
        <v>23110</v>
      </c>
      <c r="AP619" s="48">
        <v>23111</v>
      </c>
      <c r="AQ619" s="48">
        <v>23118</v>
      </c>
      <c r="AR619" s="17">
        <v>50000</v>
      </c>
      <c r="AS619" s="19"/>
      <c r="AT619" s="52"/>
    </row>
    <row r="620" spans="1:46" s="23" customFormat="1" ht="72" x14ac:dyDescent="0.2">
      <c r="A620" s="19" t="s">
        <v>49</v>
      </c>
      <c r="B620" s="19" t="s">
        <v>277</v>
      </c>
      <c r="C620" s="19" t="s">
        <v>276</v>
      </c>
      <c r="D620" s="19" t="s">
        <v>18</v>
      </c>
      <c r="E620" s="19" t="s">
        <v>454</v>
      </c>
      <c r="F620" s="28" t="s">
        <v>2190</v>
      </c>
      <c r="G620" s="19" t="s">
        <v>921</v>
      </c>
      <c r="H620" s="18" t="s">
        <v>267</v>
      </c>
      <c r="I620" s="18" t="s">
        <v>268</v>
      </c>
      <c r="J620" s="17">
        <v>720000</v>
      </c>
      <c r="K620" s="35" t="s">
        <v>137</v>
      </c>
      <c r="L620" s="64"/>
      <c r="M620" s="64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/>
      <c r="AB620" s="19"/>
      <c r="AC620" s="19"/>
      <c r="AD620" s="19"/>
      <c r="AE620" s="52" t="s">
        <v>3143</v>
      </c>
      <c r="AF620" s="20" t="s">
        <v>3472</v>
      </c>
      <c r="AG620" s="19" t="s">
        <v>3467</v>
      </c>
      <c r="AH620" s="52" t="s">
        <v>1421</v>
      </c>
      <c r="AI620" s="19" t="s">
        <v>1570</v>
      </c>
      <c r="AJ620" s="16"/>
      <c r="AK620" s="16"/>
      <c r="AL620" s="16">
        <f t="shared" si="21"/>
        <v>720000</v>
      </c>
      <c r="AM620" s="48">
        <v>23079</v>
      </c>
      <c r="AN620" s="48">
        <v>23082</v>
      </c>
      <c r="AO620" s="48">
        <v>23110</v>
      </c>
      <c r="AP620" s="48">
        <v>23111</v>
      </c>
      <c r="AQ620" s="48">
        <v>23118</v>
      </c>
      <c r="AR620" s="17">
        <v>720000</v>
      </c>
      <c r="AS620" s="19"/>
      <c r="AT620" s="52"/>
    </row>
    <row r="621" spans="1:46" s="23" customFormat="1" ht="72" x14ac:dyDescent="0.2">
      <c r="A621" s="19" t="s">
        <v>49</v>
      </c>
      <c r="B621" s="19" t="s">
        <v>277</v>
      </c>
      <c r="C621" s="19" t="s">
        <v>276</v>
      </c>
      <c r="D621" s="19" t="s">
        <v>18</v>
      </c>
      <c r="E621" s="19" t="s">
        <v>454</v>
      </c>
      <c r="F621" s="28" t="s">
        <v>2191</v>
      </c>
      <c r="G621" s="19" t="s">
        <v>922</v>
      </c>
      <c r="H621" s="18" t="s">
        <v>267</v>
      </c>
      <c r="I621" s="18" t="s">
        <v>268</v>
      </c>
      <c r="J621" s="17">
        <v>540000</v>
      </c>
      <c r="K621" s="35" t="s">
        <v>137</v>
      </c>
      <c r="L621" s="64"/>
      <c r="M621" s="64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/>
      <c r="AB621" s="19"/>
      <c r="AC621" s="19"/>
      <c r="AD621" s="19"/>
      <c r="AE621" s="52" t="s">
        <v>3143</v>
      </c>
      <c r="AF621" s="20" t="s">
        <v>3472</v>
      </c>
      <c r="AG621" s="19" t="s">
        <v>3467</v>
      </c>
      <c r="AH621" s="52" t="s">
        <v>1421</v>
      </c>
      <c r="AI621" s="19" t="s">
        <v>1570</v>
      </c>
      <c r="AJ621" s="16"/>
      <c r="AK621" s="16"/>
      <c r="AL621" s="16">
        <f t="shared" si="21"/>
        <v>540000</v>
      </c>
      <c r="AM621" s="48">
        <v>23079</v>
      </c>
      <c r="AN621" s="48">
        <v>23082</v>
      </c>
      <c r="AO621" s="48">
        <v>23110</v>
      </c>
      <c r="AP621" s="48">
        <v>23111</v>
      </c>
      <c r="AQ621" s="48">
        <v>23118</v>
      </c>
      <c r="AR621" s="17">
        <v>540000</v>
      </c>
      <c r="AS621" s="19"/>
      <c r="AT621" s="52"/>
    </row>
    <row r="622" spans="1:46" s="23" customFormat="1" ht="72" x14ac:dyDescent="0.2">
      <c r="A622" s="19" t="s">
        <v>49</v>
      </c>
      <c r="B622" s="19" t="s">
        <v>277</v>
      </c>
      <c r="C622" s="19" t="s">
        <v>276</v>
      </c>
      <c r="D622" s="19" t="s">
        <v>18</v>
      </c>
      <c r="E622" s="19" t="s">
        <v>454</v>
      </c>
      <c r="F622" s="28" t="s">
        <v>2192</v>
      </c>
      <c r="G622" s="19" t="s">
        <v>923</v>
      </c>
      <c r="H622" s="18" t="s">
        <v>267</v>
      </c>
      <c r="I622" s="18" t="s">
        <v>268</v>
      </c>
      <c r="J622" s="17">
        <v>480000</v>
      </c>
      <c r="K622" s="35" t="s">
        <v>137</v>
      </c>
      <c r="L622" s="64"/>
      <c r="M622" s="64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/>
      <c r="AB622" s="19"/>
      <c r="AC622" s="19"/>
      <c r="AD622" s="19"/>
      <c r="AE622" s="52" t="s">
        <v>3143</v>
      </c>
      <c r="AF622" s="20" t="s">
        <v>3472</v>
      </c>
      <c r="AG622" s="19" t="s">
        <v>3467</v>
      </c>
      <c r="AH622" s="52" t="s">
        <v>1421</v>
      </c>
      <c r="AI622" s="19" t="s">
        <v>1570</v>
      </c>
      <c r="AJ622" s="16"/>
      <c r="AK622" s="16"/>
      <c r="AL622" s="16">
        <f t="shared" si="21"/>
        <v>480000</v>
      </c>
      <c r="AM622" s="48">
        <v>23079</v>
      </c>
      <c r="AN622" s="48">
        <v>23082</v>
      </c>
      <c r="AO622" s="48">
        <v>23110</v>
      </c>
      <c r="AP622" s="48">
        <v>23111</v>
      </c>
      <c r="AQ622" s="48">
        <v>23118</v>
      </c>
      <c r="AR622" s="17">
        <v>480000</v>
      </c>
      <c r="AS622" s="19"/>
      <c r="AT622" s="52"/>
    </row>
    <row r="623" spans="1:46" s="23" customFormat="1" ht="72" x14ac:dyDescent="0.2">
      <c r="A623" s="19" t="s">
        <v>49</v>
      </c>
      <c r="B623" s="19" t="s">
        <v>277</v>
      </c>
      <c r="C623" s="19" t="s">
        <v>276</v>
      </c>
      <c r="D623" s="19" t="s">
        <v>18</v>
      </c>
      <c r="E623" s="19" t="s">
        <v>454</v>
      </c>
      <c r="F623" s="28" t="s">
        <v>2193</v>
      </c>
      <c r="G623" s="19" t="s">
        <v>924</v>
      </c>
      <c r="H623" s="18" t="s">
        <v>269</v>
      </c>
      <c r="I623" s="18" t="s">
        <v>268</v>
      </c>
      <c r="J623" s="17">
        <v>140000</v>
      </c>
      <c r="K623" s="35" t="s">
        <v>137</v>
      </c>
      <c r="L623" s="64"/>
      <c r="M623" s="64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/>
      <c r="AB623" s="19"/>
      <c r="AC623" s="19"/>
      <c r="AD623" s="19"/>
      <c r="AE623" s="52" t="s">
        <v>3143</v>
      </c>
      <c r="AF623" s="20" t="s">
        <v>3472</v>
      </c>
      <c r="AG623" s="19" t="s">
        <v>3467</v>
      </c>
      <c r="AH623" s="52" t="s">
        <v>1421</v>
      </c>
      <c r="AI623" s="19" t="s">
        <v>1570</v>
      </c>
      <c r="AJ623" s="16"/>
      <c r="AK623" s="16"/>
      <c r="AL623" s="16">
        <f t="shared" si="21"/>
        <v>140000</v>
      </c>
      <c r="AM623" s="48">
        <v>23079</v>
      </c>
      <c r="AN623" s="48">
        <v>23082</v>
      </c>
      <c r="AO623" s="48">
        <v>23110</v>
      </c>
      <c r="AP623" s="48">
        <v>23111</v>
      </c>
      <c r="AQ623" s="48">
        <v>23118</v>
      </c>
      <c r="AR623" s="17">
        <v>140000</v>
      </c>
      <c r="AS623" s="19"/>
      <c r="AT623" s="52"/>
    </row>
    <row r="624" spans="1:46" s="23" customFormat="1" ht="72" x14ac:dyDescent="0.2">
      <c r="A624" s="19" t="s">
        <v>49</v>
      </c>
      <c r="B624" s="19" t="s">
        <v>277</v>
      </c>
      <c r="C624" s="19" t="s">
        <v>276</v>
      </c>
      <c r="D624" s="19" t="s">
        <v>18</v>
      </c>
      <c r="E624" s="19" t="s">
        <v>454</v>
      </c>
      <c r="F624" s="28" t="s">
        <v>2194</v>
      </c>
      <c r="G624" s="19" t="s">
        <v>925</v>
      </c>
      <c r="H624" s="18" t="s">
        <v>270</v>
      </c>
      <c r="I624" s="18" t="s">
        <v>274</v>
      </c>
      <c r="J624" s="17">
        <v>20000</v>
      </c>
      <c r="K624" s="35" t="s">
        <v>137</v>
      </c>
      <c r="L624" s="64"/>
      <c r="M624" s="64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/>
      <c r="AB624" s="19"/>
      <c r="AC624" s="19"/>
      <c r="AD624" s="19"/>
      <c r="AE624" s="52" t="s">
        <v>3143</v>
      </c>
      <c r="AF624" s="20" t="s">
        <v>3472</v>
      </c>
      <c r="AG624" s="19" t="s">
        <v>3467</v>
      </c>
      <c r="AH624" s="52" t="s">
        <v>1421</v>
      </c>
      <c r="AI624" s="19" t="s">
        <v>1570</v>
      </c>
      <c r="AJ624" s="16"/>
      <c r="AK624" s="16"/>
      <c r="AL624" s="16">
        <f t="shared" si="21"/>
        <v>20000</v>
      </c>
      <c r="AM624" s="48">
        <v>23079</v>
      </c>
      <c r="AN624" s="48">
        <v>23082</v>
      </c>
      <c r="AO624" s="48">
        <v>23110</v>
      </c>
      <c r="AP624" s="48">
        <v>23111</v>
      </c>
      <c r="AQ624" s="48">
        <v>23118</v>
      </c>
      <c r="AR624" s="17">
        <v>20000</v>
      </c>
      <c r="AS624" s="19"/>
      <c r="AT624" s="52"/>
    </row>
    <row r="625" spans="1:46" s="23" customFormat="1" ht="72" x14ac:dyDescent="0.2">
      <c r="A625" s="19" t="s">
        <v>49</v>
      </c>
      <c r="B625" s="19" t="s">
        <v>277</v>
      </c>
      <c r="C625" s="19" t="s">
        <v>276</v>
      </c>
      <c r="D625" s="19" t="s">
        <v>18</v>
      </c>
      <c r="E625" s="19" t="s">
        <v>454</v>
      </c>
      <c r="F625" s="28" t="s">
        <v>2195</v>
      </c>
      <c r="G625" s="19" t="s">
        <v>926</v>
      </c>
      <c r="H625" s="18" t="s">
        <v>270</v>
      </c>
      <c r="I625" s="18" t="s">
        <v>268</v>
      </c>
      <c r="J625" s="17">
        <v>100000</v>
      </c>
      <c r="K625" s="35" t="s">
        <v>137</v>
      </c>
      <c r="L625" s="64"/>
      <c r="M625" s="64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/>
      <c r="AB625" s="19"/>
      <c r="AC625" s="19"/>
      <c r="AD625" s="19"/>
      <c r="AE625" s="52" t="s">
        <v>3143</v>
      </c>
      <c r="AF625" s="20" t="s">
        <v>3472</v>
      </c>
      <c r="AG625" s="19" t="s">
        <v>3467</v>
      </c>
      <c r="AH625" s="52" t="s">
        <v>1421</v>
      </c>
      <c r="AI625" s="19" t="s">
        <v>1570</v>
      </c>
      <c r="AJ625" s="16"/>
      <c r="AK625" s="16"/>
      <c r="AL625" s="16">
        <f t="shared" si="21"/>
        <v>100000</v>
      </c>
      <c r="AM625" s="48">
        <v>23079</v>
      </c>
      <c r="AN625" s="48">
        <v>23082</v>
      </c>
      <c r="AO625" s="48">
        <v>23110</v>
      </c>
      <c r="AP625" s="48">
        <v>23111</v>
      </c>
      <c r="AQ625" s="48">
        <v>23118</v>
      </c>
      <c r="AR625" s="17">
        <v>100000</v>
      </c>
      <c r="AS625" s="19"/>
      <c r="AT625" s="52"/>
    </row>
    <row r="626" spans="1:46" s="23" customFormat="1" ht="72" x14ac:dyDescent="0.2">
      <c r="A626" s="19" t="s">
        <v>49</v>
      </c>
      <c r="B626" s="19" t="s">
        <v>277</v>
      </c>
      <c r="C626" s="19" t="s">
        <v>276</v>
      </c>
      <c r="D626" s="19" t="s">
        <v>18</v>
      </c>
      <c r="E626" s="19" t="s">
        <v>454</v>
      </c>
      <c r="F626" s="28" t="s">
        <v>2196</v>
      </c>
      <c r="G626" s="19" t="s">
        <v>927</v>
      </c>
      <c r="H626" s="18" t="s">
        <v>270</v>
      </c>
      <c r="I626" s="18" t="s">
        <v>553</v>
      </c>
      <c r="J626" s="17">
        <v>80000</v>
      </c>
      <c r="K626" s="35" t="s">
        <v>137</v>
      </c>
      <c r="L626" s="64"/>
      <c r="M626" s="64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/>
      <c r="AB626" s="19"/>
      <c r="AC626" s="19"/>
      <c r="AD626" s="19"/>
      <c r="AE626" s="52" t="s">
        <v>3143</v>
      </c>
      <c r="AF626" s="20" t="s">
        <v>3472</v>
      </c>
      <c r="AG626" s="19" t="s">
        <v>3467</v>
      </c>
      <c r="AH626" s="52" t="s">
        <v>1421</v>
      </c>
      <c r="AI626" s="19" t="s">
        <v>1570</v>
      </c>
      <c r="AJ626" s="16"/>
      <c r="AK626" s="16"/>
      <c r="AL626" s="16">
        <f t="shared" si="21"/>
        <v>80000</v>
      </c>
      <c r="AM626" s="48">
        <v>23079</v>
      </c>
      <c r="AN626" s="48">
        <v>23082</v>
      </c>
      <c r="AO626" s="48">
        <v>23110</v>
      </c>
      <c r="AP626" s="48">
        <v>23111</v>
      </c>
      <c r="AQ626" s="48">
        <v>23118</v>
      </c>
      <c r="AR626" s="17">
        <v>80000</v>
      </c>
      <c r="AS626" s="19"/>
      <c r="AT626" s="52"/>
    </row>
    <row r="627" spans="1:46" s="23" customFormat="1" ht="72" x14ac:dyDescent="0.2">
      <c r="A627" s="19" t="s">
        <v>49</v>
      </c>
      <c r="B627" s="19" t="s">
        <v>277</v>
      </c>
      <c r="C627" s="19" t="s">
        <v>276</v>
      </c>
      <c r="D627" s="19" t="s">
        <v>18</v>
      </c>
      <c r="E627" s="19" t="s">
        <v>454</v>
      </c>
      <c r="F627" s="28" t="s">
        <v>2197</v>
      </c>
      <c r="G627" s="19" t="s">
        <v>928</v>
      </c>
      <c r="H627" s="18" t="s">
        <v>269</v>
      </c>
      <c r="I627" s="18" t="s">
        <v>553</v>
      </c>
      <c r="J627" s="17">
        <v>300000</v>
      </c>
      <c r="K627" s="35" t="s">
        <v>137</v>
      </c>
      <c r="L627" s="64"/>
      <c r="M627" s="64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/>
      <c r="AB627" s="19"/>
      <c r="AC627" s="19"/>
      <c r="AD627" s="19"/>
      <c r="AE627" s="52" t="s">
        <v>3143</v>
      </c>
      <c r="AF627" s="20" t="s">
        <v>3472</v>
      </c>
      <c r="AG627" s="19" t="s">
        <v>3467</v>
      </c>
      <c r="AH627" s="52" t="s">
        <v>1421</v>
      </c>
      <c r="AI627" s="19" t="s">
        <v>1570</v>
      </c>
      <c r="AJ627" s="16"/>
      <c r="AK627" s="16"/>
      <c r="AL627" s="16">
        <f t="shared" si="21"/>
        <v>300000</v>
      </c>
      <c r="AM627" s="48">
        <v>23079</v>
      </c>
      <c r="AN627" s="48">
        <v>23082</v>
      </c>
      <c r="AO627" s="48">
        <v>23110</v>
      </c>
      <c r="AP627" s="48">
        <v>23111</v>
      </c>
      <c r="AQ627" s="48">
        <v>23118</v>
      </c>
      <c r="AR627" s="17">
        <v>300000</v>
      </c>
      <c r="AS627" s="19"/>
      <c r="AT627" s="52"/>
    </row>
    <row r="628" spans="1:46" s="23" customFormat="1" ht="72" x14ac:dyDescent="0.2">
      <c r="A628" s="19" t="s">
        <v>49</v>
      </c>
      <c r="B628" s="19" t="s">
        <v>277</v>
      </c>
      <c r="C628" s="19" t="s">
        <v>276</v>
      </c>
      <c r="D628" s="19" t="s">
        <v>18</v>
      </c>
      <c r="E628" s="19" t="s">
        <v>454</v>
      </c>
      <c r="F628" s="28" t="s">
        <v>2198</v>
      </c>
      <c r="G628" s="19" t="s">
        <v>929</v>
      </c>
      <c r="H628" s="18" t="s">
        <v>269</v>
      </c>
      <c r="I628" s="18" t="s">
        <v>553</v>
      </c>
      <c r="J628" s="17">
        <v>120000</v>
      </c>
      <c r="K628" s="35" t="s">
        <v>137</v>
      </c>
      <c r="L628" s="64"/>
      <c r="M628" s="64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/>
      <c r="AB628" s="19"/>
      <c r="AC628" s="19"/>
      <c r="AD628" s="19"/>
      <c r="AE628" s="52" t="s">
        <v>3143</v>
      </c>
      <c r="AF628" s="20" t="s">
        <v>3472</v>
      </c>
      <c r="AG628" s="19" t="s">
        <v>3467</v>
      </c>
      <c r="AH628" s="52" t="s">
        <v>1421</v>
      </c>
      <c r="AI628" s="19" t="s">
        <v>1570</v>
      </c>
      <c r="AJ628" s="16"/>
      <c r="AK628" s="16"/>
      <c r="AL628" s="16">
        <f t="shared" si="21"/>
        <v>120000</v>
      </c>
      <c r="AM628" s="48">
        <v>23079</v>
      </c>
      <c r="AN628" s="48">
        <v>23082</v>
      </c>
      <c r="AO628" s="48">
        <v>23110</v>
      </c>
      <c r="AP628" s="48">
        <v>23111</v>
      </c>
      <c r="AQ628" s="48">
        <v>23118</v>
      </c>
      <c r="AR628" s="17">
        <v>120000</v>
      </c>
      <c r="AS628" s="19"/>
      <c r="AT628" s="52"/>
    </row>
    <row r="629" spans="1:46" s="23" customFormat="1" ht="72" x14ac:dyDescent="0.2">
      <c r="A629" s="19" t="s">
        <v>49</v>
      </c>
      <c r="B629" s="19" t="s">
        <v>277</v>
      </c>
      <c r="C629" s="19" t="s">
        <v>276</v>
      </c>
      <c r="D629" s="19" t="s">
        <v>30</v>
      </c>
      <c r="E629" s="19" t="s">
        <v>454</v>
      </c>
      <c r="F629" s="28" t="s">
        <v>2199</v>
      </c>
      <c r="G629" s="19" t="s">
        <v>930</v>
      </c>
      <c r="H629" s="18" t="s">
        <v>269</v>
      </c>
      <c r="I629" s="18" t="s">
        <v>803</v>
      </c>
      <c r="J629" s="17">
        <v>24000</v>
      </c>
      <c r="K629" s="64"/>
      <c r="L629" s="64"/>
      <c r="M629" s="35" t="s">
        <v>137</v>
      </c>
      <c r="N629" s="19"/>
      <c r="O629" s="19" t="s">
        <v>1422</v>
      </c>
      <c r="P629" s="48">
        <v>242246</v>
      </c>
      <c r="Q629" s="155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/>
      <c r="AB629" s="128"/>
      <c r="AC629" s="128"/>
      <c r="AD629" s="74"/>
      <c r="AE629" s="52" t="s">
        <v>3158</v>
      </c>
      <c r="AF629" s="20" t="s">
        <v>3472</v>
      </c>
      <c r="AG629" s="19" t="s">
        <v>3467</v>
      </c>
      <c r="AH629" s="52" t="s">
        <v>1423</v>
      </c>
      <c r="AI629" s="19" t="s">
        <v>1570</v>
      </c>
      <c r="AJ629" s="16"/>
      <c r="AK629" s="16"/>
      <c r="AL629" s="16">
        <f t="shared" si="21"/>
        <v>24000</v>
      </c>
      <c r="AM629" s="48">
        <v>23079</v>
      </c>
      <c r="AN629" s="48">
        <v>23082</v>
      </c>
      <c r="AO629" s="48">
        <v>23090</v>
      </c>
      <c r="AP629" s="48">
        <v>23093</v>
      </c>
      <c r="AQ629" s="48">
        <v>23096</v>
      </c>
      <c r="AR629" s="17">
        <v>24000</v>
      </c>
      <c r="AS629" s="19"/>
      <c r="AT629" s="52"/>
    </row>
    <row r="630" spans="1:46" s="23" customFormat="1" ht="72" hidden="1" x14ac:dyDescent="0.2">
      <c r="A630" s="19" t="s">
        <v>49</v>
      </c>
      <c r="B630" s="19" t="s">
        <v>277</v>
      </c>
      <c r="C630" s="19" t="s">
        <v>276</v>
      </c>
      <c r="D630" s="19" t="s">
        <v>26</v>
      </c>
      <c r="E630" s="19" t="s">
        <v>454</v>
      </c>
      <c r="F630" s="28" t="s">
        <v>2200</v>
      </c>
      <c r="G630" s="19" t="s">
        <v>931</v>
      </c>
      <c r="H630" s="18" t="s">
        <v>272</v>
      </c>
      <c r="I630" s="18" t="s">
        <v>274</v>
      </c>
      <c r="J630" s="17">
        <v>10500</v>
      </c>
      <c r="K630" s="64"/>
      <c r="L630" s="64"/>
      <c r="M630" s="35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52" t="s">
        <v>3102</v>
      </c>
      <c r="AF630" s="19" t="s">
        <v>2457</v>
      </c>
      <c r="AG630" s="19" t="s">
        <v>2457</v>
      </c>
      <c r="AH630" s="52" t="s">
        <v>1414</v>
      </c>
      <c r="AI630" s="19" t="s">
        <v>1570</v>
      </c>
      <c r="AJ630" s="16"/>
      <c r="AK630" s="17">
        <v>10500</v>
      </c>
      <c r="AL630" s="16">
        <f t="shared" si="21"/>
        <v>0</v>
      </c>
      <c r="AM630" s="48">
        <v>23079</v>
      </c>
      <c r="AN630" s="48">
        <v>23082</v>
      </c>
      <c r="AO630" s="48">
        <v>23090</v>
      </c>
      <c r="AP630" s="48">
        <v>23093</v>
      </c>
      <c r="AQ630" s="48">
        <v>23096</v>
      </c>
      <c r="AR630" s="17">
        <v>10500</v>
      </c>
      <c r="AS630" s="19"/>
      <c r="AT630" s="52"/>
    </row>
    <row r="631" spans="1:46" s="23" customFormat="1" ht="72" hidden="1" x14ac:dyDescent="0.2">
      <c r="A631" s="19" t="s">
        <v>49</v>
      </c>
      <c r="B631" s="19" t="s">
        <v>277</v>
      </c>
      <c r="C631" s="19" t="s">
        <v>276</v>
      </c>
      <c r="D631" s="19" t="s">
        <v>26</v>
      </c>
      <c r="E631" s="19" t="s">
        <v>454</v>
      </c>
      <c r="F631" s="28" t="s">
        <v>2201</v>
      </c>
      <c r="G631" s="19" t="s">
        <v>932</v>
      </c>
      <c r="H631" s="18" t="s">
        <v>269</v>
      </c>
      <c r="I631" s="18" t="s">
        <v>271</v>
      </c>
      <c r="J631" s="17">
        <v>30000</v>
      </c>
      <c r="K631" s="64"/>
      <c r="L631" s="64"/>
      <c r="M631" s="35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52" t="s">
        <v>3102</v>
      </c>
      <c r="AF631" s="19" t="s">
        <v>2457</v>
      </c>
      <c r="AG631" s="19" t="s">
        <v>2457</v>
      </c>
      <c r="AH631" s="52" t="s">
        <v>1414</v>
      </c>
      <c r="AI631" s="19" t="s">
        <v>1570</v>
      </c>
      <c r="AJ631" s="16"/>
      <c r="AK631" s="17">
        <v>30000</v>
      </c>
      <c r="AL631" s="16">
        <f t="shared" si="21"/>
        <v>0</v>
      </c>
      <c r="AM631" s="48">
        <v>23079</v>
      </c>
      <c r="AN631" s="48">
        <v>23082</v>
      </c>
      <c r="AO631" s="48">
        <v>23090</v>
      </c>
      <c r="AP631" s="48">
        <v>23093</v>
      </c>
      <c r="AQ631" s="48">
        <v>23096</v>
      </c>
      <c r="AR631" s="17">
        <v>30000</v>
      </c>
      <c r="AS631" s="19"/>
      <c r="AT631" s="52"/>
    </row>
    <row r="632" spans="1:46" s="23" customFormat="1" ht="72" hidden="1" x14ac:dyDescent="0.2">
      <c r="A632" s="19" t="s">
        <v>49</v>
      </c>
      <c r="B632" s="19" t="s">
        <v>277</v>
      </c>
      <c r="C632" s="19" t="s">
        <v>276</v>
      </c>
      <c r="D632" s="19" t="s">
        <v>26</v>
      </c>
      <c r="E632" s="19" t="s">
        <v>454</v>
      </c>
      <c r="F632" s="28" t="s">
        <v>2202</v>
      </c>
      <c r="G632" s="19" t="s">
        <v>933</v>
      </c>
      <c r="H632" s="18" t="s">
        <v>269</v>
      </c>
      <c r="I632" s="18" t="s">
        <v>274</v>
      </c>
      <c r="J632" s="17">
        <v>10000</v>
      </c>
      <c r="K632" s="64"/>
      <c r="L632" s="64"/>
      <c r="M632" s="35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52" t="s">
        <v>3102</v>
      </c>
      <c r="AF632" s="19" t="s">
        <v>2457</v>
      </c>
      <c r="AG632" s="19" t="s">
        <v>2457</v>
      </c>
      <c r="AH632" s="52" t="s">
        <v>1414</v>
      </c>
      <c r="AI632" s="19" t="s">
        <v>1570</v>
      </c>
      <c r="AJ632" s="16"/>
      <c r="AK632" s="17">
        <v>10000</v>
      </c>
      <c r="AL632" s="16">
        <f t="shared" si="21"/>
        <v>0</v>
      </c>
      <c r="AM632" s="48">
        <v>23079</v>
      </c>
      <c r="AN632" s="48">
        <v>23082</v>
      </c>
      <c r="AO632" s="48">
        <v>23090</v>
      </c>
      <c r="AP632" s="48">
        <v>23093</v>
      </c>
      <c r="AQ632" s="48">
        <v>23096</v>
      </c>
      <c r="AR632" s="17">
        <v>10000</v>
      </c>
      <c r="AS632" s="19"/>
      <c r="AT632" s="52"/>
    </row>
    <row r="633" spans="1:46" s="23" customFormat="1" ht="72" hidden="1" x14ac:dyDescent="0.2">
      <c r="A633" s="19" t="s">
        <v>49</v>
      </c>
      <c r="B633" s="19" t="s">
        <v>277</v>
      </c>
      <c r="C633" s="19" t="s">
        <v>276</v>
      </c>
      <c r="D633" s="19" t="s">
        <v>16</v>
      </c>
      <c r="E633" s="19" t="s">
        <v>454</v>
      </c>
      <c r="F633" s="28" t="s">
        <v>2203</v>
      </c>
      <c r="G633" s="19" t="s">
        <v>934</v>
      </c>
      <c r="H633" s="18" t="s">
        <v>269</v>
      </c>
      <c r="I633" s="18" t="s">
        <v>268</v>
      </c>
      <c r="J633" s="17">
        <v>23600</v>
      </c>
      <c r="K633" s="64"/>
      <c r="L633" s="64"/>
      <c r="M633" s="35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52" t="s">
        <v>3102</v>
      </c>
      <c r="AF633" s="19" t="s">
        <v>2457</v>
      </c>
      <c r="AG633" s="19" t="s">
        <v>2457</v>
      </c>
      <c r="AH633" s="52" t="s">
        <v>1414</v>
      </c>
      <c r="AI633" s="19" t="s">
        <v>1570</v>
      </c>
      <c r="AJ633" s="16"/>
      <c r="AK633" s="17">
        <v>23600</v>
      </c>
      <c r="AL633" s="16">
        <f t="shared" si="21"/>
        <v>0</v>
      </c>
      <c r="AM633" s="48">
        <v>23079</v>
      </c>
      <c r="AN633" s="48">
        <v>23082</v>
      </c>
      <c r="AO633" s="48">
        <v>23090</v>
      </c>
      <c r="AP633" s="48">
        <v>23093</v>
      </c>
      <c r="AQ633" s="48">
        <v>23096</v>
      </c>
      <c r="AR633" s="17">
        <v>23600</v>
      </c>
      <c r="AS633" s="19"/>
      <c r="AT633" s="52"/>
    </row>
    <row r="634" spans="1:46" s="23" customFormat="1" ht="72" hidden="1" x14ac:dyDescent="0.2">
      <c r="A634" s="19" t="s">
        <v>49</v>
      </c>
      <c r="B634" s="19" t="s">
        <v>277</v>
      </c>
      <c r="C634" s="19" t="s">
        <v>276</v>
      </c>
      <c r="D634" s="19" t="s">
        <v>16</v>
      </c>
      <c r="E634" s="19" t="s">
        <v>454</v>
      </c>
      <c r="F634" s="28" t="s">
        <v>2204</v>
      </c>
      <c r="G634" s="19" t="s">
        <v>935</v>
      </c>
      <c r="H634" s="18" t="s">
        <v>267</v>
      </c>
      <c r="I634" s="18" t="s">
        <v>274</v>
      </c>
      <c r="J634" s="17">
        <v>11400</v>
      </c>
      <c r="K634" s="64"/>
      <c r="L634" s="64"/>
      <c r="M634" s="35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52" t="s">
        <v>3102</v>
      </c>
      <c r="AF634" s="19" t="s">
        <v>2457</v>
      </c>
      <c r="AG634" s="19" t="s">
        <v>2457</v>
      </c>
      <c r="AH634" s="52" t="s">
        <v>1414</v>
      </c>
      <c r="AI634" s="19" t="s">
        <v>1570</v>
      </c>
      <c r="AJ634" s="16"/>
      <c r="AK634" s="17">
        <v>11400</v>
      </c>
      <c r="AL634" s="16">
        <f t="shared" si="21"/>
        <v>0</v>
      </c>
      <c r="AM634" s="48">
        <v>23079</v>
      </c>
      <c r="AN634" s="48">
        <v>23082</v>
      </c>
      <c r="AO634" s="48">
        <v>23090</v>
      </c>
      <c r="AP634" s="48">
        <v>23093</v>
      </c>
      <c r="AQ634" s="48">
        <v>23096</v>
      </c>
      <c r="AR634" s="17">
        <v>11400</v>
      </c>
      <c r="AS634" s="19"/>
      <c r="AT634" s="52"/>
    </row>
    <row r="635" spans="1:46" s="23" customFormat="1" ht="72" hidden="1" x14ac:dyDescent="0.2">
      <c r="A635" s="19" t="s">
        <v>49</v>
      </c>
      <c r="B635" s="19" t="s">
        <v>277</v>
      </c>
      <c r="C635" s="19" t="s">
        <v>276</v>
      </c>
      <c r="D635" s="19" t="s">
        <v>16</v>
      </c>
      <c r="E635" s="19" t="s">
        <v>454</v>
      </c>
      <c r="F635" s="28" t="s">
        <v>2205</v>
      </c>
      <c r="G635" s="19" t="s">
        <v>936</v>
      </c>
      <c r="H635" s="18" t="s">
        <v>267</v>
      </c>
      <c r="I635" s="18" t="s">
        <v>274</v>
      </c>
      <c r="J635" s="17">
        <v>11400</v>
      </c>
      <c r="K635" s="64"/>
      <c r="L635" s="64"/>
      <c r="M635" s="35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52" t="s">
        <v>3102</v>
      </c>
      <c r="AF635" s="19" t="s">
        <v>2457</v>
      </c>
      <c r="AG635" s="19" t="s">
        <v>2457</v>
      </c>
      <c r="AH635" s="52" t="s">
        <v>1414</v>
      </c>
      <c r="AI635" s="19" t="s">
        <v>1570</v>
      </c>
      <c r="AJ635" s="16"/>
      <c r="AK635" s="17">
        <v>11400</v>
      </c>
      <c r="AL635" s="16">
        <f t="shared" si="21"/>
        <v>0</v>
      </c>
      <c r="AM635" s="48">
        <v>23079</v>
      </c>
      <c r="AN635" s="48">
        <v>23082</v>
      </c>
      <c r="AO635" s="48">
        <v>23090</v>
      </c>
      <c r="AP635" s="48">
        <v>23093</v>
      </c>
      <c r="AQ635" s="48">
        <v>23096</v>
      </c>
      <c r="AR635" s="17">
        <v>11400</v>
      </c>
      <c r="AS635" s="19"/>
      <c r="AT635" s="52"/>
    </row>
    <row r="636" spans="1:46" s="23" customFormat="1" ht="72" hidden="1" x14ac:dyDescent="0.2">
      <c r="A636" s="19" t="s">
        <v>49</v>
      </c>
      <c r="B636" s="19" t="s">
        <v>277</v>
      </c>
      <c r="C636" s="19" t="s">
        <v>276</v>
      </c>
      <c r="D636" s="19" t="s">
        <v>25</v>
      </c>
      <c r="E636" s="19" t="s">
        <v>454</v>
      </c>
      <c r="F636" s="28" t="s">
        <v>2206</v>
      </c>
      <c r="G636" s="19" t="s">
        <v>937</v>
      </c>
      <c r="H636" s="18" t="s">
        <v>269</v>
      </c>
      <c r="I636" s="18" t="s">
        <v>271</v>
      </c>
      <c r="J636" s="17">
        <v>40000</v>
      </c>
      <c r="K636" s="64"/>
      <c r="L636" s="64"/>
      <c r="M636" s="35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52" t="s">
        <v>3102</v>
      </c>
      <c r="AF636" s="19" t="s">
        <v>2457</v>
      </c>
      <c r="AG636" s="19" t="s">
        <v>2457</v>
      </c>
      <c r="AH636" s="52" t="s">
        <v>1414</v>
      </c>
      <c r="AI636" s="19" t="s">
        <v>1570</v>
      </c>
      <c r="AJ636" s="16"/>
      <c r="AK636" s="17">
        <v>40000</v>
      </c>
      <c r="AL636" s="16">
        <f t="shared" si="21"/>
        <v>0</v>
      </c>
      <c r="AM636" s="48">
        <v>23079</v>
      </c>
      <c r="AN636" s="48">
        <v>23082</v>
      </c>
      <c r="AO636" s="48">
        <v>23090</v>
      </c>
      <c r="AP636" s="48">
        <v>23093</v>
      </c>
      <c r="AQ636" s="48">
        <v>23096</v>
      </c>
      <c r="AR636" s="17">
        <v>40000</v>
      </c>
      <c r="AS636" s="19"/>
      <c r="AT636" s="52"/>
    </row>
    <row r="637" spans="1:46" s="23" customFormat="1" ht="72" hidden="1" x14ac:dyDescent="0.2">
      <c r="A637" s="19" t="s">
        <v>49</v>
      </c>
      <c r="B637" s="19" t="s">
        <v>277</v>
      </c>
      <c r="C637" s="19" t="s">
        <v>276</v>
      </c>
      <c r="D637" s="19" t="s">
        <v>28</v>
      </c>
      <c r="E637" s="19" t="s">
        <v>454</v>
      </c>
      <c r="F637" s="28" t="s">
        <v>2207</v>
      </c>
      <c r="G637" s="19" t="s">
        <v>938</v>
      </c>
      <c r="H637" s="18" t="s">
        <v>270</v>
      </c>
      <c r="I637" s="18" t="s">
        <v>271</v>
      </c>
      <c r="J637" s="17">
        <v>37000</v>
      </c>
      <c r="K637" s="64"/>
      <c r="L637" s="64"/>
      <c r="M637" s="35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52" t="s">
        <v>3102</v>
      </c>
      <c r="AF637" s="19" t="s">
        <v>2457</v>
      </c>
      <c r="AG637" s="19" t="s">
        <v>2457</v>
      </c>
      <c r="AH637" s="52" t="s">
        <v>1402</v>
      </c>
      <c r="AI637" s="19" t="s">
        <v>1570</v>
      </c>
      <c r="AJ637" s="16"/>
      <c r="AK637" s="17">
        <v>37000</v>
      </c>
      <c r="AL637" s="16">
        <f t="shared" si="21"/>
        <v>0</v>
      </c>
      <c r="AM637" s="48">
        <v>23079</v>
      </c>
      <c r="AN637" s="48">
        <v>23082</v>
      </c>
      <c r="AO637" s="48">
        <v>23083</v>
      </c>
      <c r="AP637" s="48">
        <v>23086</v>
      </c>
      <c r="AQ637" s="48">
        <v>23089</v>
      </c>
      <c r="AR637" s="17">
        <v>37000</v>
      </c>
      <c r="AS637" s="19"/>
      <c r="AT637" s="52"/>
    </row>
    <row r="638" spans="1:46" s="23" customFormat="1" ht="72" hidden="1" x14ac:dyDescent="0.2">
      <c r="A638" s="19" t="s">
        <v>49</v>
      </c>
      <c r="B638" s="19" t="s">
        <v>277</v>
      </c>
      <c r="C638" s="19" t="s">
        <v>276</v>
      </c>
      <c r="D638" s="19" t="s">
        <v>28</v>
      </c>
      <c r="E638" s="19" t="s">
        <v>454</v>
      </c>
      <c r="F638" s="28" t="s">
        <v>2208</v>
      </c>
      <c r="G638" s="19" t="s">
        <v>939</v>
      </c>
      <c r="H638" s="18" t="s">
        <v>272</v>
      </c>
      <c r="I638" s="18" t="s">
        <v>275</v>
      </c>
      <c r="J638" s="17">
        <v>15000</v>
      </c>
      <c r="K638" s="64"/>
      <c r="L638" s="64"/>
      <c r="M638" s="35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52" t="s">
        <v>3102</v>
      </c>
      <c r="AF638" s="19" t="s">
        <v>2457</v>
      </c>
      <c r="AG638" s="19" t="s">
        <v>2457</v>
      </c>
      <c r="AH638" s="52" t="s">
        <v>1428</v>
      </c>
      <c r="AI638" s="19" t="s">
        <v>1570</v>
      </c>
      <c r="AJ638" s="16"/>
      <c r="AK638" s="17">
        <v>15000</v>
      </c>
      <c r="AL638" s="16">
        <f t="shared" si="21"/>
        <v>0</v>
      </c>
      <c r="AM638" s="48">
        <v>23079</v>
      </c>
      <c r="AN638" s="48">
        <v>23082</v>
      </c>
      <c r="AO638" s="48">
        <v>23083</v>
      </c>
      <c r="AP638" s="48">
        <v>23086</v>
      </c>
      <c r="AQ638" s="48">
        <v>23089</v>
      </c>
      <c r="AR638" s="17">
        <v>15000</v>
      </c>
      <c r="AS638" s="19"/>
      <c r="AT638" s="52"/>
    </row>
    <row r="639" spans="1:46" s="23" customFormat="1" ht="72" x14ac:dyDescent="0.2">
      <c r="A639" s="19" t="s">
        <v>49</v>
      </c>
      <c r="B639" s="19" t="s">
        <v>277</v>
      </c>
      <c r="C639" s="19" t="s">
        <v>276</v>
      </c>
      <c r="D639" s="19" t="s">
        <v>33</v>
      </c>
      <c r="E639" s="19" t="s">
        <v>454</v>
      </c>
      <c r="F639" s="28" t="s">
        <v>2209</v>
      </c>
      <c r="G639" s="19" t="s">
        <v>940</v>
      </c>
      <c r="H639" s="18" t="s">
        <v>270</v>
      </c>
      <c r="I639" s="18" t="s">
        <v>941</v>
      </c>
      <c r="J639" s="17">
        <v>307000</v>
      </c>
      <c r="K639" s="64"/>
      <c r="L639" s="64"/>
      <c r="M639" s="35" t="s">
        <v>137</v>
      </c>
      <c r="N639" s="19"/>
      <c r="O639" s="19" t="s">
        <v>1429</v>
      </c>
      <c r="P639" s="48"/>
      <c r="Q639" s="48" t="s">
        <v>3163</v>
      </c>
      <c r="R639" s="48" t="s">
        <v>1297</v>
      </c>
      <c r="S639" s="48" t="s">
        <v>74</v>
      </c>
      <c r="T639" s="48"/>
      <c r="U639" s="19"/>
      <c r="V639" s="19"/>
      <c r="W639" s="19"/>
      <c r="X639" s="18"/>
      <c r="Y639" s="46"/>
      <c r="Z639" s="19"/>
      <c r="AA639" s="19"/>
      <c r="AB639" s="19"/>
      <c r="AC639" s="19"/>
      <c r="AD639" s="19"/>
      <c r="AE639" s="52" t="s">
        <v>3164</v>
      </c>
      <c r="AF639" s="20" t="s">
        <v>3470</v>
      </c>
      <c r="AG639" s="19" t="s">
        <v>3467</v>
      </c>
      <c r="AH639" s="52" t="s">
        <v>1430</v>
      </c>
      <c r="AI639" s="19" t="s">
        <v>1570</v>
      </c>
      <c r="AJ639" s="16"/>
      <c r="AK639" s="16"/>
      <c r="AL639" s="16">
        <f t="shared" si="21"/>
        <v>307000</v>
      </c>
      <c r="AM639" s="48">
        <v>23079</v>
      </c>
      <c r="AN639" s="48">
        <v>23082</v>
      </c>
      <c r="AO639" s="48">
        <v>23110</v>
      </c>
      <c r="AP639" s="48">
        <v>23111</v>
      </c>
      <c r="AQ639" s="48">
        <v>23118</v>
      </c>
      <c r="AR639" s="17">
        <v>307000</v>
      </c>
      <c r="AS639" s="19"/>
      <c r="AT639" s="52"/>
    </row>
    <row r="640" spans="1:46" s="23" customFormat="1" ht="72" hidden="1" x14ac:dyDescent="0.2">
      <c r="A640" s="19" t="s">
        <v>49</v>
      </c>
      <c r="B640" s="19" t="s">
        <v>277</v>
      </c>
      <c r="C640" s="19" t="s">
        <v>276</v>
      </c>
      <c r="D640" s="19" t="s">
        <v>33</v>
      </c>
      <c r="E640" s="19" t="s">
        <v>454</v>
      </c>
      <c r="F640" s="28" t="s">
        <v>2210</v>
      </c>
      <c r="G640" s="19" t="s">
        <v>942</v>
      </c>
      <c r="H640" s="18" t="s">
        <v>270</v>
      </c>
      <c r="I640" s="18" t="s">
        <v>274</v>
      </c>
      <c r="J640" s="17">
        <v>100000</v>
      </c>
      <c r="K640" s="64"/>
      <c r="L640" s="64"/>
      <c r="M640" s="35" t="s">
        <v>137</v>
      </c>
      <c r="N640" s="19"/>
      <c r="O640" s="19" t="s">
        <v>1431</v>
      </c>
      <c r="P640" s="48">
        <v>242241</v>
      </c>
      <c r="Q640" s="155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52" t="s">
        <v>3102</v>
      </c>
      <c r="AF640" s="19" t="s">
        <v>2457</v>
      </c>
      <c r="AG640" s="19" t="s">
        <v>2457</v>
      </c>
      <c r="AH640" s="52" t="s">
        <v>1432</v>
      </c>
      <c r="AI640" s="19" t="s">
        <v>1570</v>
      </c>
      <c r="AJ640" s="16"/>
      <c r="AK640" s="16">
        <v>98950</v>
      </c>
      <c r="AL640" s="16">
        <f t="shared" si="21"/>
        <v>1050</v>
      </c>
      <c r="AM640" s="48">
        <v>23079</v>
      </c>
      <c r="AN640" s="48">
        <v>23082</v>
      </c>
      <c r="AO640" s="48">
        <v>23090</v>
      </c>
      <c r="AP640" s="48">
        <v>23093</v>
      </c>
      <c r="AQ640" s="48">
        <v>23096</v>
      </c>
      <c r="AR640" s="17">
        <v>100000</v>
      </c>
      <c r="AS640" s="19"/>
      <c r="AT640" s="52"/>
    </row>
    <row r="641" spans="1:46" s="23" customFormat="1" ht="72" x14ac:dyDescent="0.2">
      <c r="A641" s="19" t="s">
        <v>49</v>
      </c>
      <c r="B641" s="19" t="s">
        <v>277</v>
      </c>
      <c r="C641" s="19" t="s">
        <v>276</v>
      </c>
      <c r="D641" s="19" t="s">
        <v>33</v>
      </c>
      <c r="E641" s="19" t="s">
        <v>454</v>
      </c>
      <c r="F641" s="28" t="s">
        <v>2211</v>
      </c>
      <c r="G641" s="19" t="s">
        <v>943</v>
      </c>
      <c r="H641" s="18" t="s">
        <v>270</v>
      </c>
      <c r="I641" s="18" t="s">
        <v>941</v>
      </c>
      <c r="J641" s="17">
        <v>164000</v>
      </c>
      <c r="K641" s="64"/>
      <c r="L641" s="64"/>
      <c r="M641" s="35" t="s">
        <v>137</v>
      </c>
      <c r="N641" s="19"/>
      <c r="O641" s="19" t="s">
        <v>1429</v>
      </c>
      <c r="P641" s="48"/>
      <c r="Q641" s="48" t="s">
        <v>3163</v>
      </c>
      <c r="R641" s="48" t="s">
        <v>1297</v>
      </c>
      <c r="S641" s="48" t="s">
        <v>74</v>
      </c>
      <c r="T641" s="48"/>
      <c r="U641" s="19"/>
      <c r="V641" s="19"/>
      <c r="W641" s="19"/>
      <c r="X641" s="18"/>
      <c r="Y641" s="46"/>
      <c r="Z641" s="19"/>
      <c r="AA641" s="19"/>
      <c r="AB641" s="19"/>
      <c r="AC641" s="19"/>
      <c r="AD641" s="19"/>
      <c r="AE641" s="52" t="s">
        <v>3164</v>
      </c>
      <c r="AF641" s="20" t="s">
        <v>3470</v>
      </c>
      <c r="AG641" s="19" t="s">
        <v>3467</v>
      </c>
      <c r="AH641" s="52" t="s">
        <v>1430</v>
      </c>
      <c r="AI641" s="19" t="s">
        <v>1570</v>
      </c>
      <c r="AJ641" s="16"/>
      <c r="AK641" s="16"/>
      <c r="AL641" s="16">
        <f t="shared" si="21"/>
        <v>164000</v>
      </c>
      <c r="AM641" s="48">
        <v>23079</v>
      </c>
      <c r="AN641" s="48">
        <v>23082</v>
      </c>
      <c r="AO641" s="48">
        <v>23110</v>
      </c>
      <c r="AP641" s="48">
        <v>23111</v>
      </c>
      <c r="AQ641" s="48">
        <v>23118</v>
      </c>
      <c r="AR641" s="17">
        <v>164000</v>
      </c>
      <c r="AS641" s="19"/>
      <c r="AT641" s="52"/>
    </row>
    <row r="642" spans="1:46" s="23" customFormat="1" ht="72" x14ac:dyDescent="0.2">
      <c r="A642" s="19" t="s">
        <v>49</v>
      </c>
      <c r="B642" s="19" t="s">
        <v>277</v>
      </c>
      <c r="C642" s="19" t="s">
        <v>276</v>
      </c>
      <c r="D642" s="19" t="s">
        <v>10</v>
      </c>
      <c r="E642" s="19" t="s">
        <v>311</v>
      </c>
      <c r="F642" s="28" t="s">
        <v>2212</v>
      </c>
      <c r="G642" s="19" t="s">
        <v>944</v>
      </c>
      <c r="H642" s="18" t="s">
        <v>272</v>
      </c>
      <c r="I642" s="18" t="s">
        <v>271</v>
      </c>
      <c r="J642" s="17">
        <v>9000</v>
      </c>
      <c r="K642" s="64"/>
      <c r="L642" s="64"/>
      <c r="M642" s="35" t="s">
        <v>137</v>
      </c>
      <c r="N642" s="19"/>
      <c r="O642" s="19" t="s">
        <v>1433</v>
      </c>
      <c r="P642" s="48">
        <v>242246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3131</v>
      </c>
      <c r="W642" s="74">
        <v>9000</v>
      </c>
      <c r="X642" s="18">
        <v>1</v>
      </c>
      <c r="Y642" s="128">
        <v>23115</v>
      </c>
      <c r="Z642" s="74">
        <v>9000</v>
      </c>
      <c r="AA642" s="19"/>
      <c r="AB642" s="19"/>
      <c r="AC642" s="19"/>
      <c r="AD642" s="19"/>
      <c r="AE642" s="52" t="s">
        <v>3168</v>
      </c>
      <c r="AF642" s="20" t="s">
        <v>3472</v>
      </c>
      <c r="AG642" s="19" t="s">
        <v>3467</v>
      </c>
      <c r="AH642" s="52" t="s">
        <v>1416</v>
      </c>
      <c r="AI642" s="19" t="s">
        <v>1570</v>
      </c>
      <c r="AJ642" s="16"/>
      <c r="AK642" s="16"/>
      <c r="AL642" s="16">
        <f t="shared" si="21"/>
        <v>9000</v>
      </c>
      <c r="AM642" s="48">
        <v>23079</v>
      </c>
      <c r="AN642" s="48">
        <v>23082</v>
      </c>
      <c r="AO642" s="48">
        <v>23086</v>
      </c>
      <c r="AP642" s="48">
        <v>23087</v>
      </c>
      <c r="AQ642" s="48">
        <v>23090</v>
      </c>
      <c r="AR642" s="17">
        <v>9000</v>
      </c>
      <c r="AS642" s="19"/>
      <c r="AT642" s="52"/>
    </row>
    <row r="643" spans="1:46" s="23" customFormat="1" ht="72" x14ac:dyDescent="0.2">
      <c r="A643" s="19" t="s">
        <v>49</v>
      </c>
      <c r="B643" s="19" t="s">
        <v>277</v>
      </c>
      <c r="C643" s="19" t="s">
        <v>276</v>
      </c>
      <c r="D643" s="19" t="s">
        <v>10</v>
      </c>
      <c r="E643" s="19" t="s">
        <v>311</v>
      </c>
      <c r="F643" s="28" t="s">
        <v>2213</v>
      </c>
      <c r="G643" s="19" t="s">
        <v>945</v>
      </c>
      <c r="H643" s="18" t="s">
        <v>269</v>
      </c>
      <c r="I643" s="18" t="s">
        <v>271</v>
      </c>
      <c r="J643" s="17">
        <v>2000</v>
      </c>
      <c r="K643" s="64"/>
      <c r="L643" s="64"/>
      <c r="M643" s="35" t="s">
        <v>137</v>
      </c>
      <c r="N643" s="19"/>
      <c r="O643" s="19" t="s">
        <v>1433</v>
      </c>
      <c r="P643" s="48">
        <v>242246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3131</v>
      </c>
      <c r="W643" s="74">
        <v>2000</v>
      </c>
      <c r="X643" s="18">
        <v>1</v>
      </c>
      <c r="Y643" s="128">
        <v>23115</v>
      </c>
      <c r="Z643" s="74">
        <v>2000</v>
      </c>
      <c r="AA643" s="19"/>
      <c r="AB643" s="19"/>
      <c r="AC643" s="19"/>
      <c r="AD643" s="19"/>
      <c r="AE643" s="52" t="s">
        <v>3168</v>
      </c>
      <c r="AF643" s="20" t="s">
        <v>3472</v>
      </c>
      <c r="AG643" s="19" t="s">
        <v>3467</v>
      </c>
      <c r="AH643" s="52" t="s">
        <v>1416</v>
      </c>
      <c r="AI643" s="19" t="s">
        <v>1570</v>
      </c>
      <c r="AJ643" s="16"/>
      <c r="AK643" s="16"/>
      <c r="AL643" s="16">
        <f t="shared" ref="AL643:AL706" si="22">J643-AJ643-AK643</f>
        <v>2000</v>
      </c>
      <c r="AM643" s="48">
        <v>23079</v>
      </c>
      <c r="AN643" s="48">
        <v>23082</v>
      </c>
      <c r="AO643" s="48">
        <v>23086</v>
      </c>
      <c r="AP643" s="48">
        <v>23087</v>
      </c>
      <c r="AQ643" s="48">
        <v>23090</v>
      </c>
      <c r="AR643" s="17">
        <v>2000</v>
      </c>
      <c r="AS643" s="19"/>
      <c r="AT643" s="52"/>
    </row>
    <row r="644" spans="1:46" s="23" customFormat="1" ht="72" x14ac:dyDescent="0.2">
      <c r="A644" s="19" t="s">
        <v>49</v>
      </c>
      <c r="B644" s="19" t="s">
        <v>277</v>
      </c>
      <c r="C644" s="19" t="s">
        <v>276</v>
      </c>
      <c r="D644" s="19" t="s">
        <v>10</v>
      </c>
      <c r="E644" s="19" t="s">
        <v>311</v>
      </c>
      <c r="F644" s="28" t="s">
        <v>2214</v>
      </c>
      <c r="G644" s="19" t="s">
        <v>946</v>
      </c>
      <c r="H644" s="18" t="s">
        <v>270</v>
      </c>
      <c r="I644" s="18" t="s">
        <v>271</v>
      </c>
      <c r="J644" s="17">
        <v>4500</v>
      </c>
      <c r="K644" s="64"/>
      <c r="L644" s="64"/>
      <c r="M644" s="35" t="s">
        <v>137</v>
      </c>
      <c r="N644" s="19"/>
      <c r="O644" s="19" t="s">
        <v>1433</v>
      </c>
      <c r="P644" s="48">
        <v>242246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3131</v>
      </c>
      <c r="W644" s="74">
        <v>4500</v>
      </c>
      <c r="X644" s="18">
        <v>1</v>
      </c>
      <c r="Y644" s="128">
        <v>23115</v>
      </c>
      <c r="Z644" s="74">
        <v>4500</v>
      </c>
      <c r="AA644" s="19"/>
      <c r="AB644" s="19"/>
      <c r="AC644" s="19"/>
      <c r="AD644" s="19"/>
      <c r="AE644" s="52" t="s">
        <v>3168</v>
      </c>
      <c r="AF644" s="20" t="s">
        <v>3472</v>
      </c>
      <c r="AG644" s="19" t="s">
        <v>3467</v>
      </c>
      <c r="AH644" s="52" t="s">
        <v>1416</v>
      </c>
      <c r="AI644" s="19" t="s">
        <v>1570</v>
      </c>
      <c r="AJ644" s="16"/>
      <c r="AK644" s="16"/>
      <c r="AL644" s="16">
        <f t="shared" si="22"/>
        <v>4500</v>
      </c>
      <c r="AM644" s="48">
        <v>23079</v>
      </c>
      <c r="AN644" s="48">
        <v>23082</v>
      </c>
      <c r="AO644" s="48">
        <v>23086</v>
      </c>
      <c r="AP644" s="48">
        <v>23087</v>
      </c>
      <c r="AQ644" s="48">
        <v>23090</v>
      </c>
      <c r="AR644" s="17">
        <v>4500</v>
      </c>
      <c r="AS644" s="19"/>
      <c r="AT644" s="52"/>
    </row>
    <row r="645" spans="1:46" s="23" customFormat="1" ht="72" x14ac:dyDescent="0.2">
      <c r="A645" s="19" t="s">
        <v>49</v>
      </c>
      <c r="B645" s="19" t="s">
        <v>277</v>
      </c>
      <c r="C645" s="19" t="s">
        <v>276</v>
      </c>
      <c r="D645" s="19" t="s">
        <v>10</v>
      </c>
      <c r="E645" s="19" t="s">
        <v>311</v>
      </c>
      <c r="F645" s="28" t="s">
        <v>2215</v>
      </c>
      <c r="G645" s="19" t="s">
        <v>947</v>
      </c>
      <c r="H645" s="18" t="s">
        <v>948</v>
      </c>
      <c r="I645" s="18" t="s">
        <v>271</v>
      </c>
      <c r="J645" s="17">
        <v>506000</v>
      </c>
      <c r="K645" s="35" t="s">
        <v>137</v>
      </c>
      <c r="L645" s="64"/>
      <c r="M645" s="64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/>
      <c r="AB645" s="19"/>
      <c r="AC645" s="19"/>
      <c r="AD645" s="19"/>
      <c r="AE645" s="52" t="s">
        <v>3173</v>
      </c>
      <c r="AF645" s="19" t="s">
        <v>3472</v>
      </c>
      <c r="AG645" s="19" t="s">
        <v>3467</v>
      </c>
      <c r="AH645" s="52" t="s">
        <v>1435</v>
      </c>
      <c r="AI645" s="19" t="s">
        <v>1571</v>
      </c>
      <c r="AJ645" s="16"/>
      <c r="AK645" s="16"/>
      <c r="AL645" s="16">
        <f t="shared" si="22"/>
        <v>506000</v>
      </c>
      <c r="AM645" s="48">
        <v>23079</v>
      </c>
      <c r="AN645" s="48">
        <v>23082</v>
      </c>
      <c r="AO645" s="48">
        <v>23110</v>
      </c>
      <c r="AP645" s="48">
        <v>23111</v>
      </c>
      <c r="AQ645" s="48">
        <v>23118</v>
      </c>
      <c r="AR645" s="17">
        <v>506000</v>
      </c>
      <c r="AS645" s="19"/>
      <c r="AT645" s="52"/>
    </row>
    <row r="646" spans="1:46" s="23" customFormat="1" ht="72" x14ac:dyDescent="0.2">
      <c r="A646" s="19" t="s">
        <v>49</v>
      </c>
      <c r="B646" s="19" t="s">
        <v>277</v>
      </c>
      <c r="C646" s="19" t="s">
        <v>276</v>
      </c>
      <c r="D646" s="19" t="s">
        <v>10</v>
      </c>
      <c r="E646" s="19" t="s">
        <v>311</v>
      </c>
      <c r="F646" s="28" t="s">
        <v>2216</v>
      </c>
      <c r="G646" s="19" t="s">
        <v>949</v>
      </c>
      <c r="H646" s="18" t="s">
        <v>414</v>
      </c>
      <c r="I646" s="18" t="s">
        <v>271</v>
      </c>
      <c r="J646" s="17">
        <v>154000</v>
      </c>
      <c r="K646" s="35" t="s">
        <v>137</v>
      </c>
      <c r="L646" s="64"/>
      <c r="M646" s="64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/>
      <c r="AB646" s="19"/>
      <c r="AC646" s="19"/>
      <c r="AD646" s="19"/>
      <c r="AE646" s="52" t="s">
        <v>3173</v>
      </c>
      <c r="AF646" s="19" t="s">
        <v>3472</v>
      </c>
      <c r="AG646" s="19" t="s">
        <v>3467</v>
      </c>
      <c r="AH646" s="52" t="s">
        <v>1435</v>
      </c>
      <c r="AI646" s="19" t="s">
        <v>1571</v>
      </c>
      <c r="AJ646" s="16"/>
      <c r="AK646" s="16"/>
      <c r="AL646" s="16">
        <f t="shared" si="22"/>
        <v>154000</v>
      </c>
      <c r="AM646" s="48">
        <v>23079</v>
      </c>
      <c r="AN646" s="48">
        <v>23082</v>
      </c>
      <c r="AO646" s="48">
        <v>23110</v>
      </c>
      <c r="AP646" s="48">
        <v>23111</v>
      </c>
      <c r="AQ646" s="48">
        <v>23118</v>
      </c>
      <c r="AR646" s="17">
        <v>154000</v>
      </c>
      <c r="AS646" s="19"/>
      <c r="AT646" s="52"/>
    </row>
    <row r="647" spans="1:46" s="23" customFormat="1" ht="72" x14ac:dyDescent="0.2">
      <c r="A647" s="19" t="s">
        <v>49</v>
      </c>
      <c r="B647" s="19" t="s">
        <v>277</v>
      </c>
      <c r="C647" s="19" t="s">
        <v>276</v>
      </c>
      <c r="D647" s="19" t="s">
        <v>10</v>
      </c>
      <c r="E647" s="19" t="s">
        <v>311</v>
      </c>
      <c r="F647" s="28" t="s">
        <v>2217</v>
      </c>
      <c r="G647" s="19" t="s">
        <v>950</v>
      </c>
      <c r="H647" s="18" t="s">
        <v>303</v>
      </c>
      <c r="I647" s="18" t="s">
        <v>271</v>
      </c>
      <c r="J647" s="17">
        <v>80000</v>
      </c>
      <c r="K647" s="35" t="s">
        <v>137</v>
      </c>
      <c r="L647" s="64"/>
      <c r="M647" s="64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/>
      <c r="AB647" s="19"/>
      <c r="AC647" s="19"/>
      <c r="AD647" s="19"/>
      <c r="AE647" s="52" t="s">
        <v>3173</v>
      </c>
      <c r="AF647" s="19" t="s">
        <v>3472</v>
      </c>
      <c r="AG647" s="19" t="s">
        <v>3467</v>
      </c>
      <c r="AH647" s="52" t="s">
        <v>1435</v>
      </c>
      <c r="AI647" s="19" t="s">
        <v>1571</v>
      </c>
      <c r="AJ647" s="16"/>
      <c r="AK647" s="16"/>
      <c r="AL647" s="16">
        <f t="shared" si="22"/>
        <v>80000</v>
      </c>
      <c r="AM647" s="48">
        <v>23079</v>
      </c>
      <c r="AN647" s="48">
        <v>23082</v>
      </c>
      <c r="AO647" s="48">
        <v>23110</v>
      </c>
      <c r="AP647" s="48">
        <v>23111</v>
      </c>
      <c r="AQ647" s="48">
        <v>23118</v>
      </c>
      <c r="AR647" s="17">
        <v>80000</v>
      </c>
      <c r="AS647" s="19"/>
      <c r="AT647" s="52"/>
    </row>
    <row r="648" spans="1:46" s="23" customFormat="1" ht="72" x14ac:dyDescent="0.2">
      <c r="A648" s="19" t="s">
        <v>49</v>
      </c>
      <c r="B648" s="19" t="s">
        <v>277</v>
      </c>
      <c r="C648" s="19" t="s">
        <v>276</v>
      </c>
      <c r="D648" s="19" t="s">
        <v>10</v>
      </c>
      <c r="E648" s="19" t="s">
        <v>311</v>
      </c>
      <c r="F648" s="28" t="s">
        <v>2218</v>
      </c>
      <c r="G648" s="19" t="s">
        <v>951</v>
      </c>
      <c r="H648" s="18" t="s">
        <v>303</v>
      </c>
      <c r="I648" s="18" t="s">
        <v>271</v>
      </c>
      <c r="J648" s="17">
        <v>89000</v>
      </c>
      <c r="K648" s="35" t="s">
        <v>137</v>
      </c>
      <c r="L648" s="64"/>
      <c r="M648" s="64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/>
      <c r="AB648" s="19"/>
      <c r="AC648" s="19"/>
      <c r="AD648" s="19"/>
      <c r="AE648" s="52" t="s">
        <v>3173</v>
      </c>
      <c r="AF648" s="19" t="s">
        <v>3472</v>
      </c>
      <c r="AG648" s="19" t="s">
        <v>3467</v>
      </c>
      <c r="AH648" s="52" t="s">
        <v>1435</v>
      </c>
      <c r="AI648" s="19" t="s">
        <v>1571</v>
      </c>
      <c r="AJ648" s="16"/>
      <c r="AK648" s="16"/>
      <c r="AL648" s="16">
        <f t="shared" si="22"/>
        <v>89000</v>
      </c>
      <c r="AM648" s="48">
        <v>23079</v>
      </c>
      <c r="AN648" s="48">
        <v>23082</v>
      </c>
      <c r="AO648" s="48">
        <v>23110</v>
      </c>
      <c r="AP648" s="48">
        <v>23111</v>
      </c>
      <c r="AQ648" s="48">
        <v>23118</v>
      </c>
      <c r="AR648" s="17">
        <v>89000</v>
      </c>
      <c r="AS648" s="19"/>
      <c r="AT648" s="52"/>
    </row>
    <row r="649" spans="1:46" s="23" customFormat="1" ht="72" x14ac:dyDescent="0.2">
      <c r="A649" s="19" t="s">
        <v>49</v>
      </c>
      <c r="B649" s="19" t="s">
        <v>277</v>
      </c>
      <c r="C649" s="19" t="s">
        <v>276</v>
      </c>
      <c r="D649" s="19" t="s">
        <v>10</v>
      </c>
      <c r="E649" s="19" t="s">
        <v>311</v>
      </c>
      <c r="F649" s="28" t="s">
        <v>2219</v>
      </c>
      <c r="G649" s="19" t="s">
        <v>952</v>
      </c>
      <c r="H649" s="18" t="s">
        <v>459</v>
      </c>
      <c r="I649" s="18" t="s">
        <v>271</v>
      </c>
      <c r="J649" s="17">
        <v>50000</v>
      </c>
      <c r="K649" s="35" t="s">
        <v>137</v>
      </c>
      <c r="L649" s="64"/>
      <c r="M649" s="64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/>
      <c r="AB649" s="19"/>
      <c r="AC649" s="19"/>
      <c r="AD649" s="19"/>
      <c r="AE649" s="52" t="s">
        <v>3173</v>
      </c>
      <c r="AF649" s="19" t="s">
        <v>3472</v>
      </c>
      <c r="AG649" s="19" t="s">
        <v>3467</v>
      </c>
      <c r="AH649" s="52" t="s">
        <v>1435</v>
      </c>
      <c r="AI649" s="19" t="s">
        <v>1571</v>
      </c>
      <c r="AJ649" s="16"/>
      <c r="AK649" s="16"/>
      <c r="AL649" s="16">
        <f t="shared" si="22"/>
        <v>50000</v>
      </c>
      <c r="AM649" s="48">
        <v>23079</v>
      </c>
      <c r="AN649" s="48">
        <v>23082</v>
      </c>
      <c r="AO649" s="48">
        <v>23110</v>
      </c>
      <c r="AP649" s="48">
        <v>23111</v>
      </c>
      <c r="AQ649" s="48">
        <v>23118</v>
      </c>
      <c r="AR649" s="17">
        <v>50000</v>
      </c>
      <c r="AS649" s="19"/>
      <c r="AT649" s="52"/>
    </row>
    <row r="650" spans="1:46" s="23" customFormat="1" ht="396" hidden="1" x14ac:dyDescent="0.2">
      <c r="A650" s="19" t="s">
        <v>49</v>
      </c>
      <c r="B650" s="19" t="s">
        <v>277</v>
      </c>
      <c r="C650" s="19" t="s">
        <v>17</v>
      </c>
      <c r="D650" s="19" t="s">
        <v>1566</v>
      </c>
      <c r="E650" s="19" t="s">
        <v>454</v>
      </c>
      <c r="F650" s="28" t="s">
        <v>2462</v>
      </c>
      <c r="G650" s="19" t="s">
        <v>1113</v>
      </c>
      <c r="H650" s="18" t="s">
        <v>270</v>
      </c>
      <c r="I650" s="18" t="s">
        <v>631</v>
      </c>
      <c r="J650" s="17">
        <v>45827400</v>
      </c>
      <c r="K650" s="35" t="s">
        <v>137</v>
      </c>
      <c r="L650" s="64"/>
      <c r="M650" s="64"/>
      <c r="N650" s="19"/>
      <c r="O650" s="18" t="s">
        <v>1436</v>
      </c>
      <c r="P650" s="42">
        <v>241569</v>
      </c>
      <c r="Q650" s="54" t="s">
        <v>1437</v>
      </c>
      <c r="R650" s="18">
        <v>3</v>
      </c>
      <c r="S650" s="19" t="s">
        <v>116</v>
      </c>
      <c r="T650" s="19"/>
      <c r="U650" s="19"/>
      <c r="V650" s="72" t="s">
        <v>1438</v>
      </c>
      <c r="W650" s="21">
        <v>101895000</v>
      </c>
      <c r="X650" s="18">
        <v>22</v>
      </c>
      <c r="Y650" s="52" t="s">
        <v>3180</v>
      </c>
      <c r="Z650" s="52" t="s">
        <v>3181</v>
      </c>
      <c r="AA650" s="71">
        <v>7011385495</v>
      </c>
      <c r="AB650" s="52" t="s">
        <v>3182</v>
      </c>
      <c r="AC650" s="52" t="s">
        <v>3183</v>
      </c>
      <c r="AD650" s="52" t="s">
        <v>3184</v>
      </c>
      <c r="AE650" s="54" t="s">
        <v>3185</v>
      </c>
      <c r="AF650" s="20" t="s">
        <v>3484</v>
      </c>
      <c r="AG650" s="20" t="s">
        <v>3484</v>
      </c>
      <c r="AH650" s="54" t="s">
        <v>1440</v>
      </c>
      <c r="AI650" s="54" t="s">
        <v>1572</v>
      </c>
      <c r="AJ650" s="16"/>
      <c r="AK650" s="16">
        <f>10189500+17322150</f>
        <v>27511650</v>
      </c>
      <c r="AL650" s="16">
        <f t="shared" si="22"/>
        <v>18315750</v>
      </c>
      <c r="AM650" s="42">
        <v>241569</v>
      </c>
      <c r="AN650" s="48">
        <v>23082</v>
      </c>
      <c r="AO650" s="19" t="s">
        <v>1441</v>
      </c>
      <c r="AP650" s="19" t="s">
        <v>1439</v>
      </c>
      <c r="AQ650" s="19" t="s">
        <v>1442</v>
      </c>
      <c r="AR650" s="73" t="s">
        <v>3191</v>
      </c>
      <c r="AS650" s="19"/>
      <c r="AT650" s="56"/>
    </row>
    <row r="651" spans="1:46" s="23" customFormat="1" ht="108" hidden="1" x14ac:dyDescent="0.2">
      <c r="A651" s="19" t="s">
        <v>49</v>
      </c>
      <c r="B651" s="19" t="s">
        <v>277</v>
      </c>
      <c r="C651" s="19" t="s">
        <v>17</v>
      </c>
      <c r="D651" s="19" t="s">
        <v>34</v>
      </c>
      <c r="E651" s="19" t="s">
        <v>454</v>
      </c>
      <c r="F651" s="28" t="s">
        <v>2220</v>
      </c>
      <c r="G651" s="19" t="s">
        <v>1133</v>
      </c>
      <c r="H651" s="18" t="s">
        <v>270</v>
      </c>
      <c r="I651" s="18" t="s">
        <v>1122</v>
      </c>
      <c r="J651" s="17">
        <v>1800000</v>
      </c>
      <c r="K651" s="35" t="s">
        <v>137</v>
      </c>
      <c r="L651" s="64"/>
      <c r="M651" s="64"/>
      <c r="N651" s="19"/>
      <c r="O651" s="19" t="s">
        <v>1443</v>
      </c>
      <c r="P651" s="48">
        <v>242250</v>
      </c>
      <c r="Q651" s="48" t="s">
        <v>3186</v>
      </c>
      <c r="R651" s="18">
        <v>2</v>
      </c>
      <c r="S651" s="19" t="s">
        <v>65</v>
      </c>
      <c r="T651" s="19"/>
      <c r="U651" s="19"/>
      <c r="V651" s="72" t="s">
        <v>3187</v>
      </c>
      <c r="W651" s="17">
        <v>1800000</v>
      </c>
      <c r="X651" s="18">
        <v>3</v>
      </c>
      <c r="Y651" s="72" t="s">
        <v>3188</v>
      </c>
      <c r="Z651" s="21" t="s">
        <v>3189</v>
      </c>
      <c r="AA651" s="71"/>
      <c r="AB651" s="19"/>
      <c r="AC651" s="19"/>
      <c r="AD651" s="74"/>
      <c r="AE651" s="54" t="s">
        <v>3482</v>
      </c>
      <c r="AF651" s="19" t="s">
        <v>3470</v>
      </c>
      <c r="AG651" s="19" t="s">
        <v>3467</v>
      </c>
      <c r="AH651" s="52" t="s">
        <v>1435</v>
      </c>
      <c r="AI651" s="19" t="s">
        <v>1571</v>
      </c>
      <c r="AJ651" s="16"/>
      <c r="AK651" s="16"/>
      <c r="AL651" s="16">
        <f t="shared" si="22"/>
        <v>1800000</v>
      </c>
      <c r="AM651" s="48">
        <v>23079</v>
      </c>
      <c r="AN651" s="48">
        <v>23082</v>
      </c>
      <c r="AO651" s="56" t="s">
        <v>1444</v>
      </c>
      <c r="AP651" s="56" t="s">
        <v>1445</v>
      </c>
      <c r="AQ651" s="56" t="s">
        <v>3192</v>
      </c>
      <c r="AR651" s="56" t="s">
        <v>3193</v>
      </c>
      <c r="AS651" s="19"/>
      <c r="AT651" s="52"/>
    </row>
    <row r="652" spans="1:46" s="23" customFormat="1" ht="72" x14ac:dyDescent="0.2">
      <c r="A652" s="19" t="s">
        <v>50</v>
      </c>
      <c r="B652" s="19" t="s">
        <v>277</v>
      </c>
      <c r="C652" s="19" t="s">
        <v>276</v>
      </c>
      <c r="D652" s="19" t="s">
        <v>11</v>
      </c>
      <c r="E652" s="19" t="s">
        <v>454</v>
      </c>
      <c r="F652" s="28" t="s">
        <v>2221</v>
      </c>
      <c r="G652" s="19" t="s">
        <v>953</v>
      </c>
      <c r="H652" s="18" t="s">
        <v>270</v>
      </c>
      <c r="I652" s="18" t="s">
        <v>273</v>
      </c>
      <c r="J652" s="17">
        <v>11000</v>
      </c>
      <c r="K652" s="64"/>
      <c r="L652" s="64"/>
      <c r="M652" s="35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20" t="s">
        <v>3470</v>
      </c>
      <c r="AG652" s="19" t="s">
        <v>3467</v>
      </c>
      <c r="AH652" s="20" t="s">
        <v>1446</v>
      </c>
      <c r="AI652" s="20" t="s">
        <v>1571</v>
      </c>
      <c r="AJ652" s="16"/>
      <c r="AK652" s="16"/>
      <c r="AL652" s="16">
        <f t="shared" si="22"/>
        <v>11000</v>
      </c>
      <c r="AM652" s="18" t="s">
        <v>3207</v>
      </c>
      <c r="AN652" s="18" t="s">
        <v>3207</v>
      </c>
      <c r="AO652" s="18" t="s">
        <v>3270</v>
      </c>
      <c r="AP652" s="18" t="s">
        <v>3270</v>
      </c>
      <c r="AQ652" s="18" t="s">
        <v>3271</v>
      </c>
      <c r="AR652" s="19"/>
      <c r="AS652" s="19"/>
      <c r="AT652" s="19"/>
    </row>
    <row r="653" spans="1:46" s="23" customFormat="1" ht="72" x14ac:dyDescent="0.2">
      <c r="A653" s="19" t="s">
        <v>50</v>
      </c>
      <c r="B653" s="19" t="s">
        <v>277</v>
      </c>
      <c r="C653" s="19" t="s">
        <v>276</v>
      </c>
      <c r="D653" s="19" t="s">
        <v>11</v>
      </c>
      <c r="E653" s="19" t="s">
        <v>454</v>
      </c>
      <c r="F653" s="28" t="s">
        <v>2222</v>
      </c>
      <c r="G653" s="19" t="s">
        <v>954</v>
      </c>
      <c r="H653" s="18" t="s">
        <v>269</v>
      </c>
      <c r="I653" s="18" t="s">
        <v>273</v>
      </c>
      <c r="J653" s="17">
        <v>26000</v>
      </c>
      <c r="K653" s="64"/>
      <c r="L653" s="64"/>
      <c r="M653" s="35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20" t="s">
        <v>3470</v>
      </c>
      <c r="AG653" s="19" t="s">
        <v>3467</v>
      </c>
      <c r="AH653" s="20" t="s">
        <v>1446</v>
      </c>
      <c r="AI653" s="20" t="s">
        <v>1571</v>
      </c>
      <c r="AJ653" s="16"/>
      <c r="AK653" s="16"/>
      <c r="AL653" s="16">
        <f t="shared" si="22"/>
        <v>26000</v>
      </c>
      <c r="AM653" s="18" t="s">
        <v>3207</v>
      </c>
      <c r="AN653" s="18" t="s">
        <v>3207</v>
      </c>
      <c r="AO653" s="18" t="s">
        <v>3270</v>
      </c>
      <c r="AP653" s="18" t="s">
        <v>3270</v>
      </c>
      <c r="AQ653" s="18" t="s">
        <v>3271</v>
      </c>
      <c r="AR653" s="19"/>
      <c r="AS653" s="19"/>
      <c r="AT653" s="19"/>
    </row>
    <row r="654" spans="1:46" s="23" customFormat="1" ht="72" x14ac:dyDescent="0.2">
      <c r="A654" s="19" t="s">
        <v>50</v>
      </c>
      <c r="B654" s="19" t="s">
        <v>277</v>
      </c>
      <c r="C654" s="19" t="s">
        <v>276</v>
      </c>
      <c r="D654" s="19" t="s">
        <v>11</v>
      </c>
      <c r="E654" s="19" t="s">
        <v>454</v>
      </c>
      <c r="F654" s="28" t="s">
        <v>2223</v>
      </c>
      <c r="G654" s="19" t="s">
        <v>955</v>
      </c>
      <c r="H654" s="18" t="s">
        <v>270</v>
      </c>
      <c r="I654" s="18" t="s">
        <v>273</v>
      </c>
      <c r="J654" s="17">
        <v>14300</v>
      </c>
      <c r="K654" s="64"/>
      <c r="L654" s="64"/>
      <c r="M654" s="35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20" t="s">
        <v>3470</v>
      </c>
      <c r="AG654" s="19" t="s">
        <v>3467</v>
      </c>
      <c r="AH654" s="20" t="s">
        <v>1446</v>
      </c>
      <c r="AI654" s="20" t="s">
        <v>1571</v>
      </c>
      <c r="AJ654" s="16"/>
      <c r="AK654" s="16"/>
      <c r="AL654" s="16">
        <f t="shared" si="22"/>
        <v>14300</v>
      </c>
      <c r="AM654" s="18" t="s">
        <v>3207</v>
      </c>
      <c r="AN654" s="18" t="s">
        <v>3207</v>
      </c>
      <c r="AO654" s="18" t="s">
        <v>3270</v>
      </c>
      <c r="AP654" s="18" t="s">
        <v>3270</v>
      </c>
      <c r="AQ654" s="18" t="s">
        <v>3271</v>
      </c>
      <c r="AR654" s="19"/>
      <c r="AS654" s="19"/>
      <c r="AT654" s="19"/>
    </row>
    <row r="655" spans="1:46" s="23" customFormat="1" ht="72" x14ac:dyDescent="0.2">
      <c r="A655" s="19" t="s">
        <v>50</v>
      </c>
      <c r="B655" s="19" t="s">
        <v>277</v>
      </c>
      <c r="C655" s="19" t="s">
        <v>276</v>
      </c>
      <c r="D655" s="19" t="s">
        <v>11</v>
      </c>
      <c r="E655" s="19" t="s">
        <v>454</v>
      </c>
      <c r="F655" s="28" t="s">
        <v>2224</v>
      </c>
      <c r="G655" s="19" t="s">
        <v>956</v>
      </c>
      <c r="H655" s="18" t="s">
        <v>270</v>
      </c>
      <c r="I655" s="18" t="s">
        <v>273</v>
      </c>
      <c r="J655" s="17">
        <v>24700</v>
      </c>
      <c r="K655" s="64"/>
      <c r="L655" s="64"/>
      <c r="M655" s="35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20" t="s">
        <v>3470</v>
      </c>
      <c r="AG655" s="19" t="s">
        <v>3467</v>
      </c>
      <c r="AH655" s="20" t="s">
        <v>1446</v>
      </c>
      <c r="AI655" s="20" t="s">
        <v>1571</v>
      </c>
      <c r="AJ655" s="16"/>
      <c r="AK655" s="16"/>
      <c r="AL655" s="16">
        <f t="shared" si="22"/>
        <v>24700</v>
      </c>
      <c r="AM655" s="18" t="s">
        <v>3207</v>
      </c>
      <c r="AN655" s="18" t="s">
        <v>3207</v>
      </c>
      <c r="AO655" s="18" t="s">
        <v>3270</v>
      </c>
      <c r="AP655" s="18" t="s">
        <v>3270</v>
      </c>
      <c r="AQ655" s="18" t="s">
        <v>3271</v>
      </c>
      <c r="AR655" s="19"/>
      <c r="AS655" s="19"/>
      <c r="AT655" s="19"/>
    </row>
    <row r="656" spans="1:46" s="23" customFormat="1" ht="72" x14ac:dyDescent="0.2">
      <c r="A656" s="19" t="s">
        <v>50</v>
      </c>
      <c r="B656" s="19" t="s">
        <v>277</v>
      </c>
      <c r="C656" s="19" t="s">
        <v>276</v>
      </c>
      <c r="D656" s="19" t="s">
        <v>11</v>
      </c>
      <c r="E656" s="19" t="s">
        <v>454</v>
      </c>
      <c r="F656" s="28" t="s">
        <v>2225</v>
      </c>
      <c r="G656" s="19" t="s">
        <v>957</v>
      </c>
      <c r="H656" s="18" t="s">
        <v>270</v>
      </c>
      <c r="I656" s="18" t="s">
        <v>273</v>
      </c>
      <c r="J656" s="17">
        <v>28600</v>
      </c>
      <c r="K656" s="64"/>
      <c r="L656" s="64"/>
      <c r="M656" s="35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20" t="s">
        <v>3470</v>
      </c>
      <c r="AG656" s="19" t="s">
        <v>3467</v>
      </c>
      <c r="AH656" s="20" t="s">
        <v>1446</v>
      </c>
      <c r="AI656" s="20" t="s">
        <v>1571</v>
      </c>
      <c r="AJ656" s="16"/>
      <c r="AK656" s="16"/>
      <c r="AL656" s="16">
        <f t="shared" si="22"/>
        <v>28600</v>
      </c>
      <c r="AM656" s="18" t="s">
        <v>3207</v>
      </c>
      <c r="AN656" s="18" t="s">
        <v>3207</v>
      </c>
      <c r="AO656" s="18" t="s">
        <v>3270</v>
      </c>
      <c r="AP656" s="18" t="s">
        <v>3270</v>
      </c>
      <c r="AQ656" s="18" t="s">
        <v>3271</v>
      </c>
      <c r="AR656" s="19"/>
      <c r="AS656" s="19"/>
      <c r="AT656" s="19"/>
    </row>
    <row r="657" spans="1:46" s="23" customFormat="1" ht="72" x14ac:dyDescent="0.2">
      <c r="A657" s="19" t="s">
        <v>50</v>
      </c>
      <c r="B657" s="19" t="s">
        <v>277</v>
      </c>
      <c r="C657" s="19" t="s">
        <v>276</v>
      </c>
      <c r="D657" s="19" t="s">
        <v>11</v>
      </c>
      <c r="E657" s="19" t="s">
        <v>454</v>
      </c>
      <c r="F657" s="28" t="s">
        <v>2226</v>
      </c>
      <c r="G657" s="19" t="s">
        <v>958</v>
      </c>
      <c r="H657" s="18" t="s">
        <v>269</v>
      </c>
      <c r="I657" s="18" t="s">
        <v>273</v>
      </c>
      <c r="J657" s="17">
        <v>62400</v>
      </c>
      <c r="K657" s="64"/>
      <c r="L657" s="64"/>
      <c r="M657" s="35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20" t="s">
        <v>3470</v>
      </c>
      <c r="AG657" s="19" t="s">
        <v>3467</v>
      </c>
      <c r="AH657" s="20" t="s">
        <v>1446</v>
      </c>
      <c r="AI657" s="20" t="s">
        <v>1571</v>
      </c>
      <c r="AJ657" s="16"/>
      <c r="AK657" s="16"/>
      <c r="AL657" s="16">
        <f t="shared" si="22"/>
        <v>62400</v>
      </c>
      <c r="AM657" s="18" t="s">
        <v>3207</v>
      </c>
      <c r="AN657" s="18" t="s">
        <v>3207</v>
      </c>
      <c r="AO657" s="18" t="s">
        <v>3270</v>
      </c>
      <c r="AP657" s="18" t="s">
        <v>3270</v>
      </c>
      <c r="AQ657" s="18" t="s">
        <v>3271</v>
      </c>
      <c r="AR657" s="19"/>
      <c r="AS657" s="19"/>
      <c r="AT657" s="19"/>
    </row>
    <row r="658" spans="1:46" s="23" customFormat="1" ht="72" hidden="1" x14ac:dyDescent="0.2">
      <c r="A658" s="19" t="s">
        <v>50</v>
      </c>
      <c r="B658" s="19" t="s">
        <v>277</v>
      </c>
      <c r="C658" s="19" t="s">
        <v>276</v>
      </c>
      <c r="D658" s="19" t="s">
        <v>11</v>
      </c>
      <c r="E658" s="19" t="s">
        <v>454</v>
      </c>
      <c r="F658" s="28" t="s">
        <v>2227</v>
      </c>
      <c r="G658" s="19" t="s">
        <v>959</v>
      </c>
      <c r="H658" s="18" t="s">
        <v>317</v>
      </c>
      <c r="I658" s="18" t="s">
        <v>322</v>
      </c>
      <c r="J658" s="17">
        <v>25000</v>
      </c>
      <c r="K658" s="64"/>
      <c r="L658" s="64"/>
      <c r="M658" s="35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19" t="s">
        <v>2457</v>
      </c>
      <c r="AG658" s="19" t="s">
        <v>2457</v>
      </c>
      <c r="AH658" s="20" t="s">
        <v>1450</v>
      </c>
      <c r="AI658" s="20" t="s">
        <v>1570</v>
      </c>
      <c r="AJ658" s="16"/>
      <c r="AK658" s="16">
        <v>23500</v>
      </c>
      <c r="AL658" s="16">
        <f t="shared" si="22"/>
        <v>1500</v>
      </c>
      <c r="AM658" s="18"/>
      <c r="AN658" s="18"/>
      <c r="AO658" s="18"/>
      <c r="AP658" s="18"/>
      <c r="AQ658" s="18"/>
      <c r="AR658" s="74">
        <v>23500</v>
      </c>
      <c r="AS658" s="17">
        <v>1500</v>
      </c>
      <c r="AT658" s="19"/>
    </row>
    <row r="659" spans="1:46" s="23" customFormat="1" ht="72" hidden="1" x14ac:dyDescent="0.2">
      <c r="A659" s="19" t="s">
        <v>50</v>
      </c>
      <c r="B659" s="19" t="s">
        <v>277</v>
      </c>
      <c r="C659" s="19" t="s">
        <v>276</v>
      </c>
      <c r="D659" s="19" t="s">
        <v>11</v>
      </c>
      <c r="E659" s="19" t="s">
        <v>454</v>
      </c>
      <c r="F659" s="28" t="s">
        <v>2228</v>
      </c>
      <c r="G659" s="19" t="s">
        <v>960</v>
      </c>
      <c r="H659" s="18" t="s">
        <v>896</v>
      </c>
      <c r="I659" s="18" t="s">
        <v>268</v>
      </c>
      <c r="J659" s="17">
        <v>120000</v>
      </c>
      <c r="K659" s="64"/>
      <c r="L659" s="64"/>
      <c r="M659" s="35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/>
      <c r="AC659" s="18"/>
      <c r="AD659" s="19"/>
      <c r="AE659" s="18" t="s">
        <v>3208</v>
      </c>
      <c r="AF659" s="20" t="s">
        <v>3472</v>
      </c>
      <c r="AG659" s="20" t="s">
        <v>2456</v>
      </c>
      <c r="AH659" s="20" t="s">
        <v>1446</v>
      </c>
      <c r="AI659" s="20" t="s">
        <v>1571</v>
      </c>
      <c r="AJ659" s="16">
        <v>114000</v>
      </c>
      <c r="AK659" s="16"/>
      <c r="AL659" s="16">
        <f t="shared" si="22"/>
        <v>6000</v>
      </c>
      <c r="AM659" s="18"/>
      <c r="AN659" s="18"/>
      <c r="AO659" s="18" t="s">
        <v>3207</v>
      </c>
      <c r="AP659" s="18" t="s">
        <v>3207</v>
      </c>
      <c r="AQ659" s="18" t="s">
        <v>3241</v>
      </c>
      <c r="AR659" s="19"/>
      <c r="AS659" s="19"/>
      <c r="AT659" s="19"/>
    </row>
    <row r="660" spans="1:46" s="23" customFormat="1" ht="72" hidden="1" x14ac:dyDescent="0.2">
      <c r="A660" s="19" t="s">
        <v>50</v>
      </c>
      <c r="B660" s="19" t="s">
        <v>277</v>
      </c>
      <c r="C660" s="19" t="s">
        <v>276</v>
      </c>
      <c r="D660" s="19" t="s">
        <v>11</v>
      </c>
      <c r="E660" s="19" t="s">
        <v>454</v>
      </c>
      <c r="F660" s="28" t="s">
        <v>2229</v>
      </c>
      <c r="G660" s="19" t="s">
        <v>961</v>
      </c>
      <c r="H660" s="18" t="s">
        <v>459</v>
      </c>
      <c r="I660" s="18" t="s">
        <v>268</v>
      </c>
      <c r="J660" s="17">
        <v>24000</v>
      </c>
      <c r="K660" s="64"/>
      <c r="L660" s="64"/>
      <c r="M660" s="35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/>
      <c r="AC660" s="18"/>
      <c r="AD660" s="19"/>
      <c r="AE660" s="18" t="s">
        <v>3208</v>
      </c>
      <c r="AF660" s="20" t="s">
        <v>3472</v>
      </c>
      <c r="AG660" s="20" t="s">
        <v>2456</v>
      </c>
      <c r="AH660" s="20" t="s">
        <v>1446</v>
      </c>
      <c r="AI660" s="20" t="s">
        <v>1571</v>
      </c>
      <c r="AJ660" s="17">
        <v>24000</v>
      </c>
      <c r="AK660" s="16"/>
      <c r="AL660" s="16">
        <f t="shared" si="22"/>
        <v>0</v>
      </c>
      <c r="AM660" s="18"/>
      <c r="AN660" s="18"/>
      <c r="AO660" s="18" t="s">
        <v>3207</v>
      </c>
      <c r="AP660" s="18" t="s">
        <v>3207</v>
      </c>
      <c r="AQ660" s="18" t="s">
        <v>3241</v>
      </c>
      <c r="AR660" s="19"/>
      <c r="AS660" s="19"/>
      <c r="AT660" s="19"/>
    </row>
    <row r="661" spans="1:46" s="23" customFormat="1" ht="72" hidden="1" x14ac:dyDescent="0.2">
      <c r="A661" s="19" t="s">
        <v>50</v>
      </c>
      <c r="B661" s="19" t="s">
        <v>277</v>
      </c>
      <c r="C661" s="19" t="s">
        <v>276</v>
      </c>
      <c r="D661" s="19" t="s">
        <v>11</v>
      </c>
      <c r="E661" s="19" t="s">
        <v>454</v>
      </c>
      <c r="F661" s="28" t="s">
        <v>2230</v>
      </c>
      <c r="G661" s="19" t="s">
        <v>962</v>
      </c>
      <c r="H661" s="18" t="s">
        <v>270</v>
      </c>
      <c r="I661" s="18" t="s">
        <v>271</v>
      </c>
      <c r="J661" s="17">
        <v>28000</v>
      </c>
      <c r="K661" s="64"/>
      <c r="L661" s="64"/>
      <c r="M661" s="35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19" t="s">
        <v>2457</v>
      </c>
      <c r="AG661" s="19" t="s">
        <v>2457</v>
      </c>
      <c r="AH661" s="20" t="s">
        <v>1450</v>
      </c>
      <c r="AI661" s="20" t="s">
        <v>1570</v>
      </c>
      <c r="AJ661" s="16"/>
      <c r="AK661" s="16">
        <v>25700</v>
      </c>
      <c r="AL661" s="16">
        <f t="shared" si="22"/>
        <v>2300</v>
      </c>
      <c r="AM661" s="18"/>
      <c r="AN661" s="18"/>
      <c r="AO661" s="18"/>
      <c r="AP661" s="18"/>
      <c r="AQ661" s="18"/>
      <c r="AR661" s="17">
        <v>25700</v>
      </c>
      <c r="AS661" s="17">
        <v>2300</v>
      </c>
      <c r="AT661" s="19"/>
    </row>
    <row r="662" spans="1:46" s="23" customFormat="1" ht="72" hidden="1" x14ac:dyDescent="0.2">
      <c r="A662" s="19" t="s">
        <v>50</v>
      </c>
      <c r="B662" s="19" t="s">
        <v>277</v>
      </c>
      <c r="C662" s="19" t="s">
        <v>276</v>
      </c>
      <c r="D662" s="19" t="s">
        <v>11</v>
      </c>
      <c r="E662" s="19" t="s">
        <v>454</v>
      </c>
      <c r="F662" s="28" t="s">
        <v>2231</v>
      </c>
      <c r="G662" s="19" t="s">
        <v>963</v>
      </c>
      <c r="H662" s="18" t="s">
        <v>270</v>
      </c>
      <c r="I662" s="18" t="s">
        <v>273</v>
      </c>
      <c r="J662" s="17">
        <v>12000</v>
      </c>
      <c r="K662" s="64"/>
      <c r="L662" s="64"/>
      <c r="M662" s="35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20" t="s">
        <v>3472</v>
      </c>
      <c r="AG662" s="20" t="s">
        <v>2456</v>
      </c>
      <c r="AH662" s="20" t="s">
        <v>1446</v>
      </c>
      <c r="AI662" s="20" t="s">
        <v>1571</v>
      </c>
      <c r="AJ662" s="16">
        <v>11900</v>
      </c>
      <c r="AK662" s="16"/>
      <c r="AL662" s="16">
        <f t="shared" si="22"/>
        <v>100</v>
      </c>
      <c r="AM662" s="18"/>
      <c r="AN662" s="18"/>
      <c r="AO662" s="18" t="s">
        <v>3216</v>
      </c>
      <c r="AP662" s="18" t="s">
        <v>3216</v>
      </c>
      <c r="AQ662" s="18" t="s">
        <v>3272</v>
      </c>
      <c r="AR662" s="19"/>
      <c r="AS662" s="19"/>
      <c r="AT662" s="19"/>
    </row>
    <row r="663" spans="1:46" s="23" customFormat="1" ht="72" hidden="1" x14ac:dyDescent="0.2">
      <c r="A663" s="19" t="s">
        <v>50</v>
      </c>
      <c r="B663" s="19" t="s">
        <v>277</v>
      </c>
      <c r="C663" s="19" t="s">
        <v>276</v>
      </c>
      <c r="D663" s="19" t="s">
        <v>11</v>
      </c>
      <c r="E663" s="19" t="s">
        <v>454</v>
      </c>
      <c r="F663" s="28" t="s">
        <v>2232</v>
      </c>
      <c r="G663" s="19" t="s">
        <v>964</v>
      </c>
      <c r="H663" s="18" t="s">
        <v>270</v>
      </c>
      <c r="I663" s="18" t="s">
        <v>273</v>
      </c>
      <c r="J663" s="17">
        <v>20000</v>
      </c>
      <c r="K663" s="64"/>
      <c r="L663" s="64"/>
      <c r="M663" s="35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20" t="s">
        <v>3472</v>
      </c>
      <c r="AG663" s="20" t="s">
        <v>2456</v>
      </c>
      <c r="AH663" s="20" t="s">
        <v>1446</v>
      </c>
      <c r="AI663" s="20" t="s">
        <v>1571</v>
      </c>
      <c r="AJ663" s="16">
        <v>19900</v>
      </c>
      <c r="AK663" s="16"/>
      <c r="AL663" s="16">
        <f t="shared" si="22"/>
        <v>100</v>
      </c>
      <c r="AM663" s="18"/>
      <c r="AN663" s="18"/>
      <c r="AO663" s="18" t="s">
        <v>3216</v>
      </c>
      <c r="AP663" s="18" t="s">
        <v>3216</v>
      </c>
      <c r="AQ663" s="18" t="s">
        <v>3272</v>
      </c>
      <c r="AR663" s="19"/>
      <c r="AS663" s="19"/>
      <c r="AT663" s="19"/>
    </row>
    <row r="664" spans="1:46" s="23" customFormat="1" ht="72" hidden="1" x14ac:dyDescent="0.2">
      <c r="A664" s="19" t="s">
        <v>50</v>
      </c>
      <c r="B664" s="19" t="s">
        <v>277</v>
      </c>
      <c r="C664" s="19" t="s">
        <v>276</v>
      </c>
      <c r="D664" s="19" t="s">
        <v>11</v>
      </c>
      <c r="E664" s="19" t="s">
        <v>454</v>
      </c>
      <c r="F664" s="28" t="s">
        <v>2233</v>
      </c>
      <c r="G664" s="19" t="s">
        <v>965</v>
      </c>
      <c r="H664" s="18" t="s">
        <v>269</v>
      </c>
      <c r="I664" s="18" t="s">
        <v>273</v>
      </c>
      <c r="J664" s="17">
        <v>12000</v>
      </c>
      <c r="K664" s="64"/>
      <c r="L664" s="64"/>
      <c r="M664" s="35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9"/>
      <c r="AC664" s="19"/>
      <c r="AD664" s="19"/>
      <c r="AE664" s="18" t="s">
        <v>3208</v>
      </c>
      <c r="AF664" s="20" t="s">
        <v>3472</v>
      </c>
      <c r="AG664" s="20" t="s">
        <v>2456</v>
      </c>
      <c r="AH664" s="20" t="s">
        <v>1446</v>
      </c>
      <c r="AI664" s="20" t="s">
        <v>1571</v>
      </c>
      <c r="AJ664" s="16">
        <v>11800</v>
      </c>
      <c r="AK664" s="16"/>
      <c r="AL664" s="16">
        <f t="shared" si="22"/>
        <v>200</v>
      </c>
      <c r="AM664" s="18"/>
      <c r="AN664" s="18"/>
      <c r="AO664" s="18" t="s">
        <v>3207</v>
      </c>
      <c r="AP664" s="18" t="s">
        <v>3207</v>
      </c>
      <c r="AQ664" s="18" t="s">
        <v>3241</v>
      </c>
      <c r="AR664" s="19"/>
      <c r="AS664" s="19"/>
      <c r="AT664" s="19"/>
    </row>
    <row r="665" spans="1:46" s="23" customFormat="1" ht="72" hidden="1" x14ac:dyDescent="0.2">
      <c r="A665" s="19" t="s">
        <v>50</v>
      </c>
      <c r="B665" s="19" t="s">
        <v>277</v>
      </c>
      <c r="C665" s="19" t="s">
        <v>276</v>
      </c>
      <c r="D665" s="19" t="s">
        <v>11</v>
      </c>
      <c r="E665" s="19" t="s">
        <v>454</v>
      </c>
      <c r="F665" s="28" t="s">
        <v>2234</v>
      </c>
      <c r="G665" s="19" t="s">
        <v>966</v>
      </c>
      <c r="H665" s="18" t="s">
        <v>270</v>
      </c>
      <c r="I665" s="18" t="s">
        <v>274</v>
      </c>
      <c r="J665" s="17">
        <v>25000</v>
      </c>
      <c r="K665" s="64"/>
      <c r="L665" s="64"/>
      <c r="M665" s="35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19" t="s">
        <v>2457</v>
      </c>
      <c r="AG665" s="19" t="s">
        <v>2457</v>
      </c>
      <c r="AH665" s="20" t="s">
        <v>1450</v>
      </c>
      <c r="AI665" s="20" t="s">
        <v>1570</v>
      </c>
      <c r="AJ665" s="16"/>
      <c r="AK665" s="17">
        <v>25000</v>
      </c>
      <c r="AL665" s="16">
        <f t="shared" si="22"/>
        <v>0</v>
      </c>
      <c r="AM665" s="18"/>
      <c r="AN665" s="18"/>
      <c r="AO665" s="18"/>
      <c r="AP665" s="18"/>
      <c r="AQ665" s="18"/>
      <c r="AR665" s="74">
        <v>25000</v>
      </c>
      <c r="AS665" s="18" t="s">
        <v>1289</v>
      </c>
      <c r="AT665" s="19"/>
    </row>
    <row r="666" spans="1:46" s="23" customFormat="1" ht="72" hidden="1" x14ac:dyDescent="0.2">
      <c r="A666" s="19" t="s">
        <v>50</v>
      </c>
      <c r="B666" s="19" t="s">
        <v>277</v>
      </c>
      <c r="C666" s="19" t="s">
        <v>276</v>
      </c>
      <c r="D666" s="19" t="s">
        <v>11</v>
      </c>
      <c r="E666" s="19" t="s">
        <v>454</v>
      </c>
      <c r="F666" s="28" t="s">
        <v>2235</v>
      </c>
      <c r="G666" s="19" t="s">
        <v>967</v>
      </c>
      <c r="H666" s="18" t="s">
        <v>459</v>
      </c>
      <c r="I666" s="18" t="s">
        <v>268</v>
      </c>
      <c r="J666" s="17">
        <v>20000</v>
      </c>
      <c r="K666" s="64"/>
      <c r="L666" s="64"/>
      <c r="M666" s="35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9"/>
      <c r="AC666" s="19"/>
      <c r="AD666" s="19"/>
      <c r="AE666" s="18" t="s">
        <v>3208</v>
      </c>
      <c r="AF666" s="20" t="s">
        <v>3472</v>
      </c>
      <c r="AG666" s="20" t="s">
        <v>2456</v>
      </c>
      <c r="AH666" s="20" t="s">
        <v>1446</v>
      </c>
      <c r="AI666" s="20" t="s">
        <v>1571</v>
      </c>
      <c r="AJ666" s="17">
        <v>20000</v>
      </c>
      <c r="AK666" s="16"/>
      <c r="AL666" s="16">
        <f t="shared" si="22"/>
        <v>0</v>
      </c>
      <c r="AM666" s="18"/>
      <c r="AN666" s="18"/>
      <c r="AO666" s="18" t="s">
        <v>3207</v>
      </c>
      <c r="AP666" s="18" t="s">
        <v>3207</v>
      </c>
      <c r="AQ666" s="18" t="s">
        <v>3241</v>
      </c>
      <c r="AR666" s="19"/>
      <c r="AS666" s="19"/>
      <c r="AT666" s="19"/>
    </row>
    <row r="667" spans="1:46" s="23" customFormat="1" ht="72" hidden="1" x14ac:dyDescent="0.2">
      <c r="A667" s="19" t="s">
        <v>50</v>
      </c>
      <c r="B667" s="19" t="s">
        <v>277</v>
      </c>
      <c r="C667" s="19" t="s">
        <v>276</v>
      </c>
      <c r="D667" s="19" t="s">
        <v>286</v>
      </c>
      <c r="E667" s="19" t="s">
        <v>454</v>
      </c>
      <c r="F667" s="28" t="s">
        <v>2236</v>
      </c>
      <c r="G667" s="19" t="s">
        <v>968</v>
      </c>
      <c r="H667" s="18" t="s">
        <v>317</v>
      </c>
      <c r="I667" s="18" t="s">
        <v>274</v>
      </c>
      <c r="J667" s="17">
        <v>237500</v>
      </c>
      <c r="K667" s="64"/>
      <c r="L667" s="64"/>
      <c r="M667" s="35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19" t="s">
        <v>2457</v>
      </c>
      <c r="AG667" s="19" t="s">
        <v>2457</v>
      </c>
      <c r="AH667" s="20" t="s">
        <v>1450</v>
      </c>
      <c r="AI667" s="20" t="s">
        <v>1570</v>
      </c>
      <c r="AJ667" s="16"/>
      <c r="AK667" s="17">
        <v>237500</v>
      </c>
      <c r="AL667" s="16">
        <f t="shared" si="22"/>
        <v>0</v>
      </c>
      <c r="AM667" s="18"/>
      <c r="AN667" s="18"/>
      <c r="AO667" s="18"/>
      <c r="AP667" s="18"/>
      <c r="AQ667" s="18"/>
      <c r="AR667" s="17">
        <v>237500</v>
      </c>
      <c r="AS667" s="18" t="s">
        <v>1289</v>
      </c>
      <c r="AT667" s="19"/>
    </row>
    <row r="668" spans="1:46" s="123" customFormat="1" ht="72" hidden="1" x14ac:dyDescent="0.2">
      <c r="A668" s="52" t="s">
        <v>50</v>
      </c>
      <c r="B668" s="19" t="s">
        <v>277</v>
      </c>
      <c r="C668" s="19" t="s">
        <v>276</v>
      </c>
      <c r="D668" s="19" t="s">
        <v>13</v>
      </c>
      <c r="E668" s="19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35" t="s">
        <v>137</v>
      </c>
      <c r="L668" s="64"/>
      <c r="M668" s="64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19" t="s">
        <v>2457</v>
      </c>
      <c r="AG668" s="19" t="s">
        <v>2457</v>
      </c>
      <c r="AH668" s="20" t="s">
        <v>1450</v>
      </c>
      <c r="AI668" s="20" t="s">
        <v>1570</v>
      </c>
      <c r="AJ668" s="119"/>
      <c r="AK668" s="119">
        <v>320000</v>
      </c>
      <c r="AL668" s="119">
        <f t="shared" si="22"/>
        <v>20000</v>
      </c>
      <c r="AM668" s="18"/>
      <c r="AN668" s="18"/>
      <c r="AO668" s="18"/>
      <c r="AP668" s="18"/>
      <c r="AQ668" s="18"/>
      <c r="AR668" s="74">
        <v>320000</v>
      </c>
      <c r="AS668" s="74">
        <v>20000</v>
      </c>
      <c r="AT668" s="19"/>
    </row>
    <row r="669" spans="1:46" s="23" customFormat="1" ht="72" hidden="1" x14ac:dyDescent="0.2">
      <c r="A669" s="19" t="s">
        <v>50</v>
      </c>
      <c r="B669" s="19" t="s">
        <v>277</v>
      </c>
      <c r="C669" s="19" t="s">
        <v>276</v>
      </c>
      <c r="D669" s="19" t="s">
        <v>13</v>
      </c>
      <c r="E669" s="19" t="s">
        <v>454</v>
      </c>
      <c r="F669" s="28" t="s">
        <v>2238</v>
      </c>
      <c r="G669" s="19" t="s">
        <v>970</v>
      </c>
      <c r="H669" s="18" t="s">
        <v>269</v>
      </c>
      <c r="I669" s="18" t="s">
        <v>271</v>
      </c>
      <c r="J669" s="17">
        <v>98000</v>
      </c>
      <c r="K669" s="35" t="s">
        <v>137</v>
      </c>
      <c r="L669" s="64"/>
      <c r="M669" s="64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19" t="s">
        <v>2457</v>
      </c>
      <c r="AG669" s="19" t="s">
        <v>2457</v>
      </c>
      <c r="AH669" s="20" t="s">
        <v>1450</v>
      </c>
      <c r="AI669" s="20" t="s">
        <v>1570</v>
      </c>
      <c r="AJ669" s="16"/>
      <c r="AK669" s="17">
        <v>98000</v>
      </c>
      <c r="AL669" s="16">
        <f t="shared" si="22"/>
        <v>0</v>
      </c>
      <c r="AM669" s="18"/>
      <c r="AN669" s="18"/>
      <c r="AO669" s="18"/>
      <c r="AP669" s="18"/>
      <c r="AQ669" s="18"/>
      <c r="AR669" s="74">
        <v>98000</v>
      </c>
      <c r="AS669" s="18" t="s">
        <v>1289</v>
      </c>
      <c r="AT669" s="19"/>
    </row>
    <row r="670" spans="1:46" s="23" customFormat="1" ht="72" hidden="1" x14ac:dyDescent="0.2">
      <c r="A670" s="19" t="s">
        <v>50</v>
      </c>
      <c r="B670" s="19" t="s">
        <v>277</v>
      </c>
      <c r="C670" s="19" t="s">
        <v>276</v>
      </c>
      <c r="D670" s="19" t="s">
        <v>13</v>
      </c>
      <c r="E670" s="19" t="s">
        <v>454</v>
      </c>
      <c r="F670" s="28" t="s">
        <v>2239</v>
      </c>
      <c r="G670" s="19" t="s">
        <v>971</v>
      </c>
      <c r="H670" s="18" t="s">
        <v>269</v>
      </c>
      <c r="I670" s="18" t="s">
        <v>274</v>
      </c>
      <c r="J670" s="17">
        <v>120000</v>
      </c>
      <c r="K670" s="35" t="s">
        <v>137</v>
      </c>
      <c r="L670" s="64"/>
      <c r="M670" s="64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19" t="s">
        <v>2457</v>
      </c>
      <c r="AG670" s="19" t="s">
        <v>2457</v>
      </c>
      <c r="AH670" s="20" t="s">
        <v>1450</v>
      </c>
      <c r="AI670" s="20" t="s">
        <v>1570</v>
      </c>
      <c r="AJ670" s="16"/>
      <c r="AK670" s="17">
        <v>120000</v>
      </c>
      <c r="AL670" s="16">
        <f t="shared" si="22"/>
        <v>0</v>
      </c>
      <c r="AM670" s="18"/>
      <c r="AN670" s="18"/>
      <c r="AO670" s="18"/>
      <c r="AP670" s="18"/>
      <c r="AQ670" s="18"/>
      <c r="AR670" s="74">
        <v>120000</v>
      </c>
      <c r="AS670" s="18" t="s">
        <v>1289</v>
      </c>
      <c r="AT670" s="19"/>
    </row>
    <row r="671" spans="1:46" s="23" customFormat="1" ht="72" hidden="1" x14ac:dyDescent="0.2">
      <c r="A671" s="19" t="s">
        <v>50</v>
      </c>
      <c r="B671" s="19" t="s">
        <v>277</v>
      </c>
      <c r="C671" s="19" t="s">
        <v>276</v>
      </c>
      <c r="D671" s="19" t="s">
        <v>13</v>
      </c>
      <c r="E671" s="19" t="s">
        <v>454</v>
      </c>
      <c r="F671" s="28" t="s">
        <v>2240</v>
      </c>
      <c r="G671" s="19" t="s">
        <v>972</v>
      </c>
      <c r="H671" s="18" t="s">
        <v>387</v>
      </c>
      <c r="I671" s="18" t="s">
        <v>273</v>
      </c>
      <c r="J671" s="17">
        <v>360000</v>
      </c>
      <c r="K671" s="35" t="s">
        <v>137</v>
      </c>
      <c r="L671" s="64"/>
      <c r="M671" s="64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19" t="s">
        <v>2457</v>
      </c>
      <c r="AG671" s="19" t="s">
        <v>2457</v>
      </c>
      <c r="AH671" s="20" t="s">
        <v>1450</v>
      </c>
      <c r="AI671" s="20" t="s">
        <v>1570</v>
      </c>
      <c r="AJ671" s="16"/>
      <c r="AK671" s="17">
        <v>360000</v>
      </c>
      <c r="AL671" s="16">
        <f t="shared" si="22"/>
        <v>0</v>
      </c>
      <c r="AM671" s="18"/>
      <c r="AN671" s="18"/>
      <c r="AO671" s="18"/>
      <c r="AP671" s="18"/>
      <c r="AQ671" s="18"/>
      <c r="AR671" s="74">
        <v>360000</v>
      </c>
      <c r="AS671" s="18" t="s">
        <v>1289</v>
      </c>
      <c r="AT671" s="19"/>
    </row>
    <row r="672" spans="1:46" s="23" customFormat="1" ht="72" hidden="1" x14ac:dyDescent="0.2">
      <c r="A672" s="19" t="s">
        <v>50</v>
      </c>
      <c r="B672" s="19" t="s">
        <v>277</v>
      </c>
      <c r="C672" s="19" t="s">
        <v>276</v>
      </c>
      <c r="D672" s="19" t="s">
        <v>13</v>
      </c>
      <c r="E672" s="19" t="s">
        <v>454</v>
      </c>
      <c r="F672" s="28" t="s">
        <v>2241</v>
      </c>
      <c r="G672" s="19" t="s">
        <v>973</v>
      </c>
      <c r="H672" s="18" t="s">
        <v>319</v>
      </c>
      <c r="I672" s="18" t="s">
        <v>273</v>
      </c>
      <c r="J672" s="17">
        <v>320000</v>
      </c>
      <c r="K672" s="35" t="s">
        <v>137</v>
      </c>
      <c r="L672" s="64"/>
      <c r="M672" s="64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19" t="s">
        <v>2457</v>
      </c>
      <c r="AG672" s="19" t="s">
        <v>2457</v>
      </c>
      <c r="AH672" s="20" t="s">
        <v>1450</v>
      </c>
      <c r="AI672" s="20" t="s">
        <v>1570</v>
      </c>
      <c r="AJ672" s="16"/>
      <c r="AK672" s="16">
        <v>282000</v>
      </c>
      <c r="AL672" s="16">
        <f t="shared" si="22"/>
        <v>38000</v>
      </c>
      <c r="AM672" s="18"/>
      <c r="AN672" s="18"/>
      <c r="AO672" s="18"/>
      <c r="AP672" s="18"/>
      <c r="AQ672" s="18"/>
      <c r="AR672" s="74">
        <v>282000</v>
      </c>
      <c r="AS672" s="74">
        <v>38000</v>
      </c>
      <c r="AT672" s="19"/>
    </row>
    <row r="673" spans="1:46" s="23" customFormat="1" ht="72" hidden="1" x14ac:dyDescent="0.2">
      <c r="A673" s="19" t="s">
        <v>50</v>
      </c>
      <c r="B673" s="19" t="s">
        <v>277</v>
      </c>
      <c r="C673" s="19" t="s">
        <v>276</v>
      </c>
      <c r="D673" s="19" t="s">
        <v>13</v>
      </c>
      <c r="E673" s="19" t="s">
        <v>454</v>
      </c>
      <c r="F673" s="28" t="s">
        <v>2242</v>
      </c>
      <c r="G673" s="19" t="s">
        <v>974</v>
      </c>
      <c r="H673" s="18" t="s">
        <v>319</v>
      </c>
      <c r="I673" s="18" t="s">
        <v>273</v>
      </c>
      <c r="J673" s="17">
        <v>120000</v>
      </c>
      <c r="K673" s="35" t="s">
        <v>137</v>
      </c>
      <c r="L673" s="64"/>
      <c r="M673" s="64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19" t="s">
        <v>2457</v>
      </c>
      <c r="AG673" s="19" t="s">
        <v>2457</v>
      </c>
      <c r="AH673" s="20" t="s">
        <v>1450</v>
      </c>
      <c r="AI673" s="20" t="s">
        <v>1570</v>
      </c>
      <c r="AJ673" s="16"/>
      <c r="AK673" s="17">
        <v>120000</v>
      </c>
      <c r="AL673" s="16">
        <f t="shared" si="22"/>
        <v>0</v>
      </c>
      <c r="AM673" s="18"/>
      <c r="AN673" s="18"/>
      <c r="AO673" s="18"/>
      <c r="AP673" s="18"/>
      <c r="AQ673" s="18"/>
      <c r="AR673" s="74">
        <v>120000</v>
      </c>
      <c r="AS673" s="18" t="s">
        <v>1289</v>
      </c>
      <c r="AT673" s="19"/>
    </row>
    <row r="674" spans="1:46" s="23" customFormat="1" ht="72" hidden="1" x14ac:dyDescent="0.2">
      <c r="A674" s="19" t="s">
        <v>50</v>
      </c>
      <c r="B674" s="19" t="s">
        <v>277</v>
      </c>
      <c r="C674" s="19" t="s">
        <v>276</v>
      </c>
      <c r="D674" s="19" t="s">
        <v>18</v>
      </c>
      <c r="E674" s="19" t="s">
        <v>454</v>
      </c>
      <c r="F674" s="28" t="s">
        <v>2243</v>
      </c>
      <c r="G674" s="19" t="s">
        <v>975</v>
      </c>
      <c r="H674" s="18" t="s">
        <v>317</v>
      </c>
      <c r="I674" s="18" t="s">
        <v>274</v>
      </c>
      <c r="J674" s="17">
        <v>375000</v>
      </c>
      <c r="K674" s="35" t="s">
        <v>137</v>
      </c>
      <c r="L674" s="64"/>
      <c r="M674" s="64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19" t="s">
        <v>2457</v>
      </c>
      <c r="AG674" s="19" t="s">
        <v>2457</v>
      </c>
      <c r="AH674" s="20" t="s">
        <v>1450</v>
      </c>
      <c r="AI674" s="20" t="s">
        <v>1570</v>
      </c>
      <c r="AJ674" s="16"/>
      <c r="AK674" s="16">
        <v>362250</v>
      </c>
      <c r="AL674" s="16">
        <f t="shared" si="22"/>
        <v>12750</v>
      </c>
      <c r="AM674" s="18"/>
      <c r="AN674" s="18"/>
      <c r="AO674" s="18"/>
      <c r="AP674" s="18"/>
      <c r="AQ674" s="18"/>
      <c r="AR674" s="74">
        <v>362250</v>
      </c>
      <c r="AS674" s="74">
        <v>12750</v>
      </c>
      <c r="AT674" s="19"/>
    </row>
    <row r="675" spans="1:46" s="23" customFormat="1" ht="72" hidden="1" x14ac:dyDescent="0.2">
      <c r="A675" s="19" t="s">
        <v>50</v>
      </c>
      <c r="B675" s="19" t="s">
        <v>277</v>
      </c>
      <c r="C675" s="19" t="s">
        <v>276</v>
      </c>
      <c r="D675" s="19" t="s">
        <v>18</v>
      </c>
      <c r="E675" s="19" t="s">
        <v>454</v>
      </c>
      <c r="F675" s="28" t="s">
        <v>2244</v>
      </c>
      <c r="G675" s="19" t="s">
        <v>976</v>
      </c>
      <c r="H675" s="18" t="s">
        <v>269</v>
      </c>
      <c r="I675" s="18" t="s">
        <v>271</v>
      </c>
      <c r="J675" s="17">
        <v>120000</v>
      </c>
      <c r="K675" s="35" t="s">
        <v>137</v>
      </c>
      <c r="L675" s="64"/>
      <c r="M675" s="64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19" t="s">
        <v>2457</v>
      </c>
      <c r="AG675" s="19" t="s">
        <v>2457</v>
      </c>
      <c r="AH675" s="20" t="s">
        <v>1450</v>
      </c>
      <c r="AI675" s="20" t="s">
        <v>1570</v>
      </c>
      <c r="AJ675" s="16"/>
      <c r="AK675" s="16">
        <v>107283</v>
      </c>
      <c r="AL675" s="16">
        <f t="shared" si="22"/>
        <v>12717</v>
      </c>
      <c r="AM675" s="18"/>
      <c r="AN675" s="18"/>
      <c r="AO675" s="18"/>
      <c r="AP675" s="18"/>
      <c r="AQ675" s="18"/>
      <c r="AR675" s="74">
        <v>107283</v>
      </c>
      <c r="AS675" s="74">
        <v>12717</v>
      </c>
      <c r="AT675" s="19"/>
    </row>
    <row r="676" spans="1:46" s="23" customFormat="1" ht="72" hidden="1" x14ac:dyDescent="0.2">
      <c r="A676" s="19" t="s">
        <v>50</v>
      </c>
      <c r="B676" s="19" t="s">
        <v>277</v>
      </c>
      <c r="C676" s="19" t="s">
        <v>276</v>
      </c>
      <c r="D676" s="19" t="s">
        <v>18</v>
      </c>
      <c r="E676" s="19" t="s">
        <v>454</v>
      </c>
      <c r="F676" s="28" t="s">
        <v>2245</v>
      </c>
      <c r="G676" s="19" t="s">
        <v>977</v>
      </c>
      <c r="H676" s="18" t="s">
        <v>269</v>
      </c>
      <c r="I676" s="18" t="s">
        <v>273</v>
      </c>
      <c r="J676" s="17">
        <v>300000</v>
      </c>
      <c r="K676" s="35" t="s">
        <v>137</v>
      </c>
      <c r="L676" s="64"/>
      <c r="M676" s="64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19" t="s">
        <v>2457</v>
      </c>
      <c r="AG676" s="19" t="s">
        <v>2457</v>
      </c>
      <c r="AH676" s="20" t="s">
        <v>1450</v>
      </c>
      <c r="AI676" s="20" t="s">
        <v>1570</v>
      </c>
      <c r="AJ676" s="16"/>
      <c r="AK676" s="16">
        <v>298801.5</v>
      </c>
      <c r="AL676" s="16">
        <f t="shared" si="22"/>
        <v>1198.5</v>
      </c>
      <c r="AM676" s="18"/>
      <c r="AN676" s="18"/>
      <c r="AO676" s="18"/>
      <c r="AP676" s="18"/>
      <c r="AQ676" s="18"/>
      <c r="AR676" s="50">
        <v>298801.5</v>
      </c>
      <c r="AS676" s="50">
        <v>1198.5</v>
      </c>
      <c r="AT676" s="19"/>
    </row>
    <row r="677" spans="1:46" s="23" customFormat="1" ht="90" hidden="1" x14ac:dyDescent="0.2">
      <c r="A677" s="19" t="s">
        <v>50</v>
      </c>
      <c r="B677" s="19" t="s">
        <v>277</v>
      </c>
      <c r="C677" s="19" t="s">
        <v>276</v>
      </c>
      <c r="D677" s="19" t="s">
        <v>18</v>
      </c>
      <c r="E677" s="19" t="s">
        <v>454</v>
      </c>
      <c r="F677" s="28" t="s">
        <v>2246</v>
      </c>
      <c r="G677" s="19" t="s">
        <v>978</v>
      </c>
      <c r="H677" s="18" t="s">
        <v>303</v>
      </c>
      <c r="I677" s="18" t="s">
        <v>273</v>
      </c>
      <c r="J677" s="17">
        <v>500000</v>
      </c>
      <c r="K677" s="35" t="s">
        <v>137</v>
      </c>
      <c r="L677" s="64"/>
      <c r="M677" s="64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19" t="s">
        <v>2457</v>
      </c>
      <c r="AG677" s="19" t="s">
        <v>2457</v>
      </c>
      <c r="AH677" s="20" t="s">
        <v>1450</v>
      </c>
      <c r="AI677" s="20" t="s">
        <v>1570</v>
      </c>
      <c r="AJ677" s="16"/>
      <c r="AK677" s="17">
        <v>500000</v>
      </c>
      <c r="AL677" s="16">
        <f t="shared" si="22"/>
        <v>0</v>
      </c>
      <c r="AM677" s="18"/>
      <c r="AN677" s="18"/>
      <c r="AO677" s="18"/>
      <c r="AP677" s="18"/>
      <c r="AQ677" s="18"/>
      <c r="AR677" s="74">
        <v>500000</v>
      </c>
      <c r="AS677" s="18" t="s">
        <v>1289</v>
      </c>
      <c r="AT677" s="19"/>
    </row>
    <row r="678" spans="1:46" s="23" customFormat="1" ht="72" hidden="1" x14ac:dyDescent="0.2">
      <c r="A678" s="19" t="s">
        <v>50</v>
      </c>
      <c r="B678" s="19" t="s">
        <v>277</v>
      </c>
      <c r="C678" s="19" t="s">
        <v>276</v>
      </c>
      <c r="D678" s="19" t="s">
        <v>18</v>
      </c>
      <c r="E678" s="19" t="s">
        <v>454</v>
      </c>
      <c r="F678" s="28" t="s">
        <v>2247</v>
      </c>
      <c r="G678" s="19" t="s">
        <v>979</v>
      </c>
      <c r="H678" s="18" t="s">
        <v>272</v>
      </c>
      <c r="I678" s="18" t="s">
        <v>273</v>
      </c>
      <c r="J678" s="17">
        <v>144000</v>
      </c>
      <c r="K678" s="35" t="s">
        <v>137</v>
      </c>
      <c r="L678" s="64"/>
      <c r="M678" s="64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19" t="s">
        <v>2457</v>
      </c>
      <c r="AG678" s="19" t="s">
        <v>2457</v>
      </c>
      <c r="AH678" s="20" t="s">
        <v>1450</v>
      </c>
      <c r="AI678" s="20" t="s">
        <v>1570</v>
      </c>
      <c r="AJ678" s="16"/>
      <c r="AK678" s="16">
        <v>131665.5</v>
      </c>
      <c r="AL678" s="16">
        <f t="shared" si="22"/>
        <v>12334.5</v>
      </c>
      <c r="AM678" s="18"/>
      <c r="AN678" s="18"/>
      <c r="AO678" s="18"/>
      <c r="AP678" s="18"/>
      <c r="AQ678" s="18"/>
      <c r="AR678" s="50">
        <v>131665.5</v>
      </c>
      <c r="AS678" s="50">
        <v>12334.5</v>
      </c>
      <c r="AT678" s="19"/>
    </row>
    <row r="679" spans="1:46" s="23" customFormat="1" ht="72" hidden="1" x14ac:dyDescent="0.2">
      <c r="A679" s="19" t="s">
        <v>50</v>
      </c>
      <c r="B679" s="19" t="s">
        <v>277</v>
      </c>
      <c r="C679" s="19" t="s">
        <v>276</v>
      </c>
      <c r="D679" s="19" t="s">
        <v>33</v>
      </c>
      <c r="E679" s="19" t="s">
        <v>454</v>
      </c>
      <c r="F679" s="28" t="s">
        <v>2248</v>
      </c>
      <c r="G679" s="19" t="s">
        <v>980</v>
      </c>
      <c r="H679" s="18" t="s">
        <v>501</v>
      </c>
      <c r="I679" s="18" t="s">
        <v>344</v>
      </c>
      <c r="J679" s="17">
        <v>128000</v>
      </c>
      <c r="K679" s="35" t="s">
        <v>137</v>
      </c>
      <c r="L679" s="64"/>
      <c r="M679" s="64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20" t="s">
        <v>3472</v>
      </c>
      <c r="AG679" s="20" t="s">
        <v>2456</v>
      </c>
      <c r="AH679" s="20" t="s">
        <v>1450</v>
      </c>
      <c r="AI679" s="20" t="s">
        <v>1570</v>
      </c>
      <c r="AJ679" s="16">
        <v>120000</v>
      </c>
      <c r="AK679" s="16"/>
      <c r="AL679" s="16">
        <f t="shared" si="22"/>
        <v>8000</v>
      </c>
      <c r="AM679" s="18"/>
      <c r="AN679" s="18"/>
      <c r="AO679" s="18" t="s">
        <v>3232</v>
      </c>
      <c r="AP679" s="18" t="s">
        <v>3232</v>
      </c>
      <c r="AQ679" s="18" t="s">
        <v>3273</v>
      </c>
      <c r="AR679" s="19"/>
      <c r="AS679" s="19"/>
      <c r="AT679" s="19"/>
    </row>
    <row r="680" spans="1:46" s="23" customFormat="1" ht="72" hidden="1" x14ac:dyDescent="0.2">
      <c r="A680" s="19" t="s">
        <v>50</v>
      </c>
      <c r="B680" s="19" t="s">
        <v>277</v>
      </c>
      <c r="C680" s="19" t="s">
        <v>276</v>
      </c>
      <c r="D680" s="19" t="s">
        <v>33</v>
      </c>
      <c r="E680" s="19" t="s">
        <v>454</v>
      </c>
      <c r="F680" s="28" t="s">
        <v>2249</v>
      </c>
      <c r="G680" s="19" t="s">
        <v>981</v>
      </c>
      <c r="H680" s="18" t="s">
        <v>376</v>
      </c>
      <c r="I680" s="18" t="s">
        <v>274</v>
      </c>
      <c r="J680" s="17">
        <v>250000</v>
      </c>
      <c r="K680" s="35" t="s">
        <v>137</v>
      </c>
      <c r="L680" s="64"/>
      <c r="M680" s="64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20" t="s">
        <v>3472</v>
      </c>
      <c r="AG680" s="20" t="s">
        <v>2456</v>
      </c>
      <c r="AH680" s="20" t="s">
        <v>1450</v>
      </c>
      <c r="AI680" s="20" t="s">
        <v>1570</v>
      </c>
      <c r="AJ680" s="16">
        <v>225000</v>
      </c>
      <c r="AK680" s="16"/>
      <c r="AL680" s="16">
        <f t="shared" si="22"/>
        <v>25000</v>
      </c>
      <c r="AM680" s="18"/>
      <c r="AN680" s="18"/>
      <c r="AO680" s="18" t="s">
        <v>3232</v>
      </c>
      <c r="AP680" s="18" t="s">
        <v>3232</v>
      </c>
      <c r="AQ680" s="18" t="s">
        <v>3273</v>
      </c>
      <c r="AR680" s="19"/>
      <c r="AS680" s="19"/>
      <c r="AT680" s="19"/>
    </row>
    <row r="681" spans="1:46" s="23" customFormat="1" ht="72" hidden="1" x14ac:dyDescent="0.2">
      <c r="A681" s="19" t="s">
        <v>50</v>
      </c>
      <c r="B681" s="19" t="s">
        <v>277</v>
      </c>
      <c r="C681" s="19" t="s">
        <v>276</v>
      </c>
      <c r="D681" s="19" t="s">
        <v>33</v>
      </c>
      <c r="E681" s="19" t="s">
        <v>454</v>
      </c>
      <c r="F681" s="28" t="s">
        <v>2250</v>
      </c>
      <c r="G681" s="19" t="s">
        <v>982</v>
      </c>
      <c r="H681" s="18" t="s">
        <v>387</v>
      </c>
      <c r="I681" s="18" t="s">
        <v>274</v>
      </c>
      <c r="J681" s="17">
        <v>156000</v>
      </c>
      <c r="K681" s="35" t="s">
        <v>137</v>
      </c>
      <c r="L681" s="64"/>
      <c r="M681" s="64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20" t="s">
        <v>3472</v>
      </c>
      <c r="AG681" s="20" t="s">
        <v>2456</v>
      </c>
      <c r="AH681" s="20" t="s">
        <v>1450</v>
      </c>
      <c r="AI681" s="20" t="s">
        <v>1570</v>
      </c>
      <c r="AJ681" s="17">
        <v>156000</v>
      </c>
      <c r="AK681" s="16"/>
      <c r="AL681" s="16">
        <f t="shared" si="22"/>
        <v>0</v>
      </c>
      <c r="AM681" s="18"/>
      <c r="AN681" s="18"/>
      <c r="AO681" s="18" t="s">
        <v>3232</v>
      </c>
      <c r="AP681" s="18" t="s">
        <v>3232</v>
      </c>
      <c r="AQ681" s="18" t="s">
        <v>3273</v>
      </c>
      <c r="AR681" s="19"/>
      <c r="AS681" s="19"/>
      <c r="AT681" s="19"/>
    </row>
    <row r="682" spans="1:46" s="23" customFormat="1" ht="72" hidden="1" x14ac:dyDescent="0.2">
      <c r="A682" s="19" t="s">
        <v>50</v>
      </c>
      <c r="B682" s="19" t="s">
        <v>277</v>
      </c>
      <c r="C682" s="19" t="s">
        <v>276</v>
      </c>
      <c r="D682" s="19" t="s">
        <v>33</v>
      </c>
      <c r="E682" s="19" t="s">
        <v>454</v>
      </c>
      <c r="F682" s="28" t="s">
        <v>2251</v>
      </c>
      <c r="G682" s="19" t="s">
        <v>983</v>
      </c>
      <c r="H682" s="18" t="s">
        <v>387</v>
      </c>
      <c r="I682" s="18" t="s">
        <v>344</v>
      </c>
      <c r="J682" s="17">
        <v>208000</v>
      </c>
      <c r="K682" s="35" t="s">
        <v>137</v>
      </c>
      <c r="L682" s="64"/>
      <c r="M682" s="64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20" t="s">
        <v>3472</v>
      </c>
      <c r="AG682" s="20" t="s">
        <v>2456</v>
      </c>
      <c r="AH682" s="20" t="s">
        <v>1450</v>
      </c>
      <c r="AI682" s="20" t="s">
        <v>1570</v>
      </c>
      <c r="AJ682" s="17">
        <v>208000</v>
      </c>
      <c r="AK682" s="16"/>
      <c r="AL682" s="16">
        <f t="shared" si="22"/>
        <v>0</v>
      </c>
      <c r="AM682" s="18"/>
      <c r="AN682" s="18"/>
      <c r="AO682" s="18" t="s">
        <v>3232</v>
      </c>
      <c r="AP682" s="18" t="s">
        <v>3232</v>
      </c>
      <c r="AQ682" s="18" t="s">
        <v>3273</v>
      </c>
      <c r="AR682" s="19"/>
      <c r="AS682" s="19"/>
      <c r="AT682" s="19"/>
    </row>
    <row r="683" spans="1:46" s="23" customFormat="1" ht="72" hidden="1" x14ac:dyDescent="0.2">
      <c r="A683" s="19" t="s">
        <v>50</v>
      </c>
      <c r="B683" s="19" t="s">
        <v>277</v>
      </c>
      <c r="C683" s="19" t="s">
        <v>276</v>
      </c>
      <c r="D683" s="19" t="s">
        <v>33</v>
      </c>
      <c r="E683" s="19" t="s">
        <v>454</v>
      </c>
      <c r="F683" s="28" t="s">
        <v>2252</v>
      </c>
      <c r="G683" s="19" t="s">
        <v>984</v>
      </c>
      <c r="H683" s="18" t="s">
        <v>269</v>
      </c>
      <c r="I683" s="18" t="s">
        <v>344</v>
      </c>
      <c r="J683" s="17">
        <v>80000</v>
      </c>
      <c r="K683" s="35" t="s">
        <v>137</v>
      </c>
      <c r="L683" s="64"/>
      <c r="M683" s="64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20" t="s">
        <v>3472</v>
      </c>
      <c r="AG683" s="20" t="s">
        <v>2456</v>
      </c>
      <c r="AH683" s="20" t="s">
        <v>1450</v>
      </c>
      <c r="AI683" s="20" t="s">
        <v>1570</v>
      </c>
      <c r="AJ683" s="17">
        <v>80000</v>
      </c>
      <c r="AK683" s="16"/>
      <c r="AL683" s="16">
        <f t="shared" si="22"/>
        <v>0</v>
      </c>
      <c r="AM683" s="18"/>
      <c r="AN683" s="18"/>
      <c r="AO683" s="18" t="s">
        <v>3232</v>
      </c>
      <c r="AP683" s="18" t="s">
        <v>3232</v>
      </c>
      <c r="AQ683" s="18" t="s">
        <v>3273</v>
      </c>
      <c r="AR683" s="19"/>
      <c r="AS683" s="19"/>
      <c r="AT683" s="19"/>
    </row>
    <row r="684" spans="1:46" s="23" customFormat="1" ht="72" hidden="1" x14ac:dyDescent="0.2">
      <c r="A684" s="19" t="s">
        <v>50</v>
      </c>
      <c r="B684" s="19" t="s">
        <v>277</v>
      </c>
      <c r="C684" s="19" t="s">
        <v>276</v>
      </c>
      <c r="D684" s="19" t="s">
        <v>33</v>
      </c>
      <c r="E684" s="19" t="s">
        <v>454</v>
      </c>
      <c r="F684" s="28" t="s">
        <v>2253</v>
      </c>
      <c r="G684" s="19" t="s">
        <v>985</v>
      </c>
      <c r="H684" s="18" t="s">
        <v>387</v>
      </c>
      <c r="I684" s="18" t="s">
        <v>274</v>
      </c>
      <c r="J684" s="17">
        <v>168000</v>
      </c>
      <c r="K684" s="35" t="s">
        <v>137</v>
      </c>
      <c r="L684" s="64"/>
      <c r="M684" s="64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20" t="s">
        <v>3472</v>
      </c>
      <c r="AG684" s="20" t="s">
        <v>2456</v>
      </c>
      <c r="AH684" s="20" t="s">
        <v>1450</v>
      </c>
      <c r="AI684" s="20" t="s">
        <v>1570</v>
      </c>
      <c r="AJ684" s="16">
        <v>158000</v>
      </c>
      <c r="AK684" s="16"/>
      <c r="AL684" s="16">
        <f t="shared" si="22"/>
        <v>10000</v>
      </c>
      <c r="AM684" s="18"/>
      <c r="AN684" s="18"/>
      <c r="AO684" s="18" t="s">
        <v>3232</v>
      </c>
      <c r="AP684" s="18" t="s">
        <v>3232</v>
      </c>
      <c r="AQ684" s="18" t="s">
        <v>3273</v>
      </c>
      <c r="AR684" s="19"/>
      <c r="AS684" s="19"/>
      <c r="AT684" s="19"/>
    </row>
    <row r="685" spans="1:46" s="23" customFormat="1" ht="72" hidden="1" x14ac:dyDescent="0.2">
      <c r="A685" s="19" t="s">
        <v>50</v>
      </c>
      <c r="B685" s="19" t="s">
        <v>277</v>
      </c>
      <c r="C685" s="19" t="s">
        <v>276</v>
      </c>
      <c r="D685" s="19" t="s">
        <v>33</v>
      </c>
      <c r="E685" s="19" t="s">
        <v>454</v>
      </c>
      <c r="F685" s="28" t="s">
        <v>2254</v>
      </c>
      <c r="G685" s="19" t="s">
        <v>986</v>
      </c>
      <c r="H685" s="18" t="s">
        <v>414</v>
      </c>
      <c r="I685" s="18" t="s">
        <v>274</v>
      </c>
      <c r="J685" s="17">
        <v>140000</v>
      </c>
      <c r="K685" s="35" t="s">
        <v>137</v>
      </c>
      <c r="L685" s="64"/>
      <c r="M685" s="64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20" t="s">
        <v>3472</v>
      </c>
      <c r="AG685" s="20" t="s">
        <v>2456</v>
      </c>
      <c r="AH685" s="20" t="s">
        <v>1450</v>
      </c>
      <c r="AI685" s="20" t="s">
        <v>1570</v>
      </c>
      <c r="AJ685" s="17">
        <v>140000</v>
      </c>
      <c r="AK685" s="16"/>
      <c r="AL685" s="16">
        <f t="shared" si="22"/>
        <v>0</v>
      </c>
      <c r="AM685" s="18"/>
      <c r="AN685" s="18"/>
      <c r="AO685" s="18" t="s">
        <v>3232</v>
      </c>
      <c r="AP685" s="18" t="s">
        <v>3232</v>
      </c>
      <c r="AQ685" s="18" t="s">
        <v>3273</v>
      </c>
      <c r="AR685" s="19"/>
      <c r="AS685" s="19"/>
      <c r="AT685" s="19"/>
    </row>
    <row r="686" spans="1:46" s="23" customFormat="1" ht="72" hidden="1" x14ac:dyDescent="0.2">
      <c r="A686" s="19" t="s">
        <v>50</v>
      </c>
      <c r="B686" s="19" t="s">
        <v>277</v>
      </c>
      <c r="C686" s="19" t="s">
        <v>276</v>
      </c>
      <c r="D686" s="19" t="s">
        <v>33</v>
      </c>
      <c r="E686" s="19" t="s">
        <v>454</v>
      </c>
      <c r="F686" s="28" t="s">
        <v>2255</v>
      </c>
      <c r="G686" s="19" t="s">
        <v>987</v>
      </c>
      <c r="H686" s="18" t="s">
        <v>376</v>
      </c>
      <c r="I686" s="18" t="s">
        <v>274</v>
      </c>
      <c r="J686" s="17">
        <v>460000</v>
      </c>
      <c r="K686" s="35" t="s">
        <v>137</v>
      </c>
      <c r="L686" s="64"/>
      <c r="M686" s="64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20" t="s">
        <v>3472</v>
      </c>
      <c r="AG686" s="20" t="s">
        <v>2456</v>
      </c>
      <c r="AH686" s="20" t="s">
        <v>1450</v>
      </c>
      <c r="AI686" s="20" t="s">
        <v>1570</v>
      </c>
      <c r="AJ686" s="16">
        <v>450000</v>
      </c>
      <c r="AK686" s="16"/>
      <c r="AL686" s="16">
        <f t="shared" si="22"/>
        <v>10000</v>
      </c>
      <c r="AM686" s="18"/>
      <c r="AN686" s="18"/>
      <c r="AO686" s="18" t="s">
        <v>3232</v>
      </c>
      <c r="AP686" s="18" t="s">
        <v>3232</v>
      </c>
      <c r="AQ686" s="18" t="s">
        <v>3273</v>
      </c>
      <c r="AR686" s="19"/>
      <c r="AS686" s="19"/>
      <c r="AT686" s="19"/>
    </row>
    <row r="687" spans="1:46" s="23" customFormat="1" ht="72" hidden="1" x14ac:dyDescent="0.2">
      <c r="A687" s="19" t="s">
        <v>50</v>
      </c>
      <c r="B687" s="19" t="s">
        <v>277</v>
      </c>
      <c r="C687" s="19" t="s">
        <v>276</v>
      </c>
      <c r="D687" s="19" t="s">
        <v>33</v>
      </c>
      <c r="E687" s="19" t="s">
        <v>454</v>
      </c>
      <c r="F687" s="28" t="s">
        <v>2256</v>
      </c>
      <c r="G687" s="19" t="s">
        <v>988</v>
      </c>
      <c r="H687" s="18" t="s">
        <v>599</v>
      </c>
      <c r="I687" s="18" t="s">
        <v>274</v>
      </c>
      <c r="J687" s="17">
        <v>120000</v>
      </c>
      <c r="K687" s="35" t="s">
        <v>137</v>
      </c>
      <c r="L687" s="64"/>
      <c r="M687" s="64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20" t="s">
        <v>3472</v>
      </c>
      <c r="AG687" s="20" t="s">
        <v>2456</v>
      </c>
      <c r="AH687" s="20" t="s">
        <v>1450</v>
      </c>
      <c r="AI687" s="20" t="s">
        <v>1570</v>
      </c>
      <c r="AJ687" s="17">
        <v>120000</v>
      </c>
      <c r="AK687" s="16"/>
      <c r="AL687" s="16">
        <f t="shared" si="22"/>
        <v>0</v>
      </c>
      <c r="AM687" s="18"/>
      <c r="AN687" s="18"/>
      <c r="AO687" s="18" t="s">
        <v>3232</v>
      </c>
      <c r="AP687" s="18" t="s">
        <v>3232</v>
      </c>
      <c r="AQ687" s="18" t="s">
        <v>3273</v>
      </c>
      <c r="AR687" s="19"/>
      <c r="AS687" s="19"/>
      <c r="AT687" s="19"/>
    </row>
    <row r="688" spans="1:46" s="23" customFormat="1" ht="72" hidden="1" x14ac:dyDescent="0.2">
      <c r="A688" s="19" t="s">
        <v>50</v>
      </c>
      <c r="B688" s="19" t="s">
        <v>277</v>
      </c>
      <c r="C688" s="19" t="s">
        <v>276</v>
      </c>
      <c r="D688" s="19" t="s">
        <v>33</v>
      </c>
      <c r="E688" s="19" t="s">
        <v>454</v>
      </c>
      <c r="F688" s="28" t="s">
        <v>2257</v>
      </c>
      <c r="G688" s="19" t="s">
        <v>989</v>
      </c>
      <c r="H688" s="18" t="s">
        <v>340</v>
      </c>
      <c r="I688" s="18" t="s">
        <v>274</v>
      </c>
      <c r="J688" s="17">
        <v>900000</v>
      </c>
      <c r="K688" s="35" t="s">
        <v>137</v>
      </c>
      <c r="L688" s="64"/>
      <c r="M688" s="64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20" t="s">
        <v>3472</v>
      </c>
      <c r="AG688" s="20" t="s">
        <v>2456</v>
      </c>
      <c r="AH688" s="20" t="s">
        <v>1450</v>
      </c>
      <c r="AI688" s="20" t="s">
        <v>1570</v>
      </c>
      <c r="AJ688" s="16">
        <v>876000</v>
      </c>
      <c r="AK688" s="16"/>
      <c r="AL688" s="16">
        <f t="shared" si="22"/>
        <v>24000</v>
      </c>
      <c r="AM688" s="18"/>
      <c r="AN688" s="18"/>
      <c r="AO688" s="18" t="s">
        <v>3232</v>
      </c>
      <c r="AP688" s="18" t="s">
        <v>3232</v>
      </c>
      <c r="AQ688" s="18" t="s">
        <v>3273</v>
      </c>
      <c r="AR688" s="19"/>
      <c r="AS688" s="19"/>
      <c r="AT688" s="19"/>
    </row>
    <row r="689" spans="1:46" s="23" customFormat="1" ht="72" hidden="1" x14ac:dyDescent="0.2">
      <c r="A689" s="19" t="s">
        <v>50</v>
      </c>
      <c r="B689" s="19" t="s">
        <v>277</v>
      </c>
      <c r="C689" s="19" t="s">
        <v>276</v>
      </c>
      <c r="D689" s="19" t="s">
        <v>33</v>
      </c>
      <c r="E689" s="19" t="s">
        <v>454</v>
      </c>
      <c r="F689" s="28" t="s">
        <v>2258</v>
      </c>
      <c r="G689" s="19" t="s">
        <v>990</v>
      </c>
      <c r="H689" s="18" t="s">
        <v>269</v>
      </c>
      <c r="I689" s="18" t="s">
        <v>275</v>
      </c>
      <c r="J689" s="17">
        <v>812000</v>
      </c>
      <c r="K689" s="35" t="s">
        <v>137</v>
      </c>
      <c r="L689" s="64"/>
      <c r="M689" s="64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20" t="s">
        <v>3472</v>
      </c>
      <c r="AG689" s="20" t="s">
        <v>2456</v>
      </c>
      <c r="AH689" s="20" t="s">
        <v>1450</v>
      </c>
      <c r="AI689" s="20" t="s">
        <v>1570</v>
      </c>
      <c r="AJ689" s="16">
        <v>800000</v>
      </c>
      <c r="AK689" s="16"/>
      <c r="AL689" s="16">
        <f t="shared" si="22"/>
        <v>12000</v>
      </c>
      <c r="AM689" s="18"/>
      <c r="AN689" s="18"/>
      <c r="AO689" s="18" t="s">
        <v>3232</v>
      </c>
      <c r="AP689" s="18" t="s">
        <v>3232</v>
      </c>
      <c r="AQ689" s="18" t="s">
        <v>3273</v>
      </c>
      <c r="AR689" s="19"/>
      <c r="AS689" s="19"/>
      <c r="AT689" s="19"/>
    </row>
    <row r="690" spans="1:46" s="23" customFormat="1" ht="72" hidden="1" x14ac:dyDescent="0.2">
      <c r="A690" s="19" t="s">
        <v>50</v>
      </c>
      <c r="B690" s="19" t="s">
        <v>277</v>
      </c>
      <c r="C690" s="19" t="s">
        <v>276</v>
      </c>
      <c r="D690" s="19" t="s">
        <v>11</v>
      </c>
      <c r="E690" s="19" t="s">
        <v>310</v>
      </c>
      <c r="F690" s="28" t="s">
        <v>2259</v>
      </c>
      <c r="G690" s="19" t="s">
        <v>991</v>
      </c>
      <c r="H690" s="18" t="s">
        <v>270</v>
      </c>
      <c r="I690" s="18" t="s">
        <v>273</v>
      </c>
      <c r="J690" s="17">
        <v>7000</v>
      </c>
      <c r="K690" s="64"/>
      <c r="L690" s="64"/>
      <c r="M690" s="35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20" t="s">
        <v>3472</v>
      </c>
      <c r="AG690" s="20" t="s">
        <v>2456</v>
      </c>
      <c r="AH690" s="20" t="s">
        <v>1446</v>
      </c>
      <c r="AI690" s="20" t="s">
        <v>1571</v>
      </c>
      <c r="AJ690" s="17">
        <v>7000</v>
      </c>
      <c r="AK690" s="16"/>
      <c r="AL690" s="16">
        <f t="shared" si="22"/>
        <v>0</v>
      </c>
      <c r="AM690" s="18"/>
      <c r="AN690" s="18"/>
      <c r="AO690" s="18" t="s">
        <v>3207</v>
      </c>
      <c r="AP690" s="18" t="s">
        <v>3207</v>
      </c>
      <c r="AQ690" s="18" t="s">
        <v>3241</v>
      </c>
      <c r="AR690" s="19"/>
      <c r="AS690" s="19"/>
      <c r="AT690" s="19"/>
    </row>
    <row r="691" spans="1:46" s="23" customFormat="1" ht="72" hidden="1" x14ac:dyDescent="0.2">
      <c r="A691" s="19" t="s">
        <v>50</v>
      </c>
      <c r="B691" s="19" t="s">
        <v>277</v>
      </c>
      <c r="C691" s="19" t="s">
        <v>276</v>
      </c>
      <c r="D691" s="19" t="s">
        <v>11</v>
      </c>
      <c r="E691" s="19" t="s">
        <v>310</v>
      </c>
      <c r="F691" s="28" t="s">
        <v>2260</v>
      </c>
      <c r="G691" s="19" t="s">
        <v>992</v>
      </c>
      <c r="H691" s="18" t="s">
        <v>272</v>
      </c>
      <c r="I691" s="18" t="s">
        <v>273</v>
      </c>
      <c r="J691" s="17">
        <v>24000</v>
      </c>
      <c r="K691" s="64"/>
      <c r="L691" s="64"/>
      <c r="M691" s="35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20" t="s">
        <v>3472</v>
      </c>
      <c r="AG691" s="20" t="s">
        <v>2456</v>
      </c>
      <c r="AH691" s="20" t="s">
        <v>1446</v>
      </c>
      <c r="AI691" s="20" t="s">
        <v>1571</v>
      </c>
      <c r="AJ691" s="16">
        <v>22200</v>
      </c>
      <c r="AK691" s="16"/>
      <c r="AL691" s="16">
        <f t="shared" si="22"/>
        <v>1800</v>
      </c>
      <c r="AM691" s="18"/>
      <c r="AN691" s="18"/>
      <c r="AO691" s="18" t="s">
        <v>3207</v>
      </c>
      <c r="AP691" s="18" t="s">
        <v>3207</v>
      </c>
      <c r="AQ691" s="18" t="s">
        <v>3241</v>
      </c>
      <c r="AR691" s="19"/>
      <c r="AS691" s="19"/>
      <c r="AT691" s="19"/>
    </row>
    <row r="692" spans="1:46" s="23" customFormat="1" ht="72" hidden="1" x14ac:dyDescent="0.2">
      <c r="A692" s="19" t="s">
        <v>50</v>
      </c>
      <c r="B692" s="19" t="s">
        <v>277</v>
      </c>
      <c r="C692" s="19" t="s">
        <v>276</v>
      </c>
      <c r="D692" s="19" t="s">
        <v>286</v>
      </c>
      <c r="E692" s="19" t="s">
        <v>310</v>
      </c>
      <c r="F692" s="28" t="s">
        <v>2261</v>
      </c>
      <c r="G692" s="19" t="s">
        <v>993</v>
      </c>
      <c r="H692" s="18" t="s">
        <v>269</v>
      </c>
      <c r="I692" s="18" t="s">
        <v>271</v>
      </c>
      <c r="J692" s="17">
        <v>40000</v>
      </c>
      <c r="K692" s="64"/>
      <c r="L692" s="64"/>
      <c r="M692" s="35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3242</v>
      </c>
      <c r="AF692" s="19" t="s">
        <v>3475</v>
      </c>
      <c r="AG692" s="20" t="s">
        <v>2456</v>
      </c>
      <c r="AH692" s="20" t="s">
        <v>1446</v>
      </c>
      <c r="AI692" s="20" t="s">
        <v>1571</v>
      </c>
      <c r="AJ692" s="16">
        <v>35800</v>
      </c>
      <c r="AK692" s="16"/>
      <c r="AL692" s="16">
        <f t="shared" si="22"/>
        <v>4200</v>
      </c>
      <c r="AM692" s="18"/>
      <c r="AN692" s="18"/>
      <c r="AO692" s="18"/>
      <c r="AP692" s="18"/>
      <c r="AQ692" s="18" t="s">
        <v>3241</v>
      </c>
      <c r="AR692" s="19"/>
      <c r="AS692" s="19"/>
      <c r="AT692" s="19"/>
    </row>
    <row r="693" spans="1:46" s="23" customFormat="1" ht="72" hidden="1" x14ac:dyDescent="0.2">
      <c r="A693" s="19" t="s">
        <v>50</v>
      </c>
      <c r="B693" s="19" t="s">
        <v>277</v>
      </c>
      <c r="C693" s="19" t="s">
        <v>276</v>
      </c>
      <c r="D693" s="19" t="s">
        <v>286</v>
      </c>
      <c r="E693" s="19" t="s">
        <v>310</v>
      </c>
      <c r="F693" s="28" t="s">
        <v>2262</v>
      </c>
      <c r="G693" s="19" t="s">
        <v>994</v>
      </c>
      <c r="H693" s="18" t="s">
        <v>387</v>
      </c>
      <c r="I693" s="18" t="s">
        <v>271</v>
      </c>
      <c r="J693" s="17">
        <v>56000</v>
      </c>
      <c r="K693" s="64"/>
      <c r="L693" s="64"/>
      <c r="M693" s="35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19" t="s">
        <v>2457</v>
      </c>
      <c r="AG693" s="19" t="s">
        <v>2457</v>
      </c>
      <c r="AH693" s="20" t="s">
        <v>1446</v>
      </c>
      <c r="AI693" s="20" t="s">
        <v>1571</v>
      </c>
      <c r="AJ693" s="16"/>
      <c r="AK693" s="17">
        <v>56000</v>
      </c>
      <c r="AL693" s="16">
        <f t="shared" si="22"/>
        <v>0</v>
      </c>
      <c r="AM693" s="18"/>
      <c r="AN693" s="18"/>
      <c r="AO693" s="18"/>
      <c r="AP693" s="18"/>
      <c r="AQ693" s="18"/>
      <c r="AR693" s="17">
        <v>56000</v>
      </c>
      <c r="AS693" s="18" t="s">
        <v>1289</v>
      </c>
      <c r="AT693" s="19"/>
    </row>
    <row r="694" spans="1:46" s="23" customFormat="1" ht="90" hidden="1" x14ac:dyDescent="0.2">
      <c r="A694" s="19" t="s">
        <v>50</v>
      </c>
      <c r="B694" s="19" t="s">
        <v>277</v>
      </c>
      <c r="C694" s="19" t="s">
        <v>276</v>
      </c>
      <c r="D694" s="19" t="s">
        <v>286</v>
      </c>
      <c r="E694" s="19" t="s">
        <v>310</v>
      </c>
      <c r="F694" s="28" t="s">
        <v>2263</v>
      </c>
      <c r="G694" s="19" t="s">
        <v>995</v>
      </c>
      <c r="H694" s="18" t="s">
        <v>270</v>
      </c>
      <c r="I694" s="18" t="s">
        <v>271</v>
      </c>
      <c r="J694" s="17">
        <v>19600</v>
      </c>
      <c r="K694" s="64"/>
      <c r="L694" s="64"/>
      <c r="M694" s="35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3242</v>
      </c>
      <c r="AF694" s="19" t="s">
        <v>3475</v>
      </c>
      <c r="AG694" s="20" t="s">
        <v>2456</v>
      </c>
      <c r="AH694" s="20" t="s">
        <v>1446</v>
      </c>
      <c r="AI694" s="20" t="s">
        <v>1571</v>
      </c>
      <c r="AJ694" s="16">
        <v>14990</v>
      </c>
      <c r="AK694" s="16"/>
      <c r="AL694" s="16">
        <f t="shared" si="22"/>
        <v>4610</v>
      </c>
      <c r="AM694" s="18"/>
      <c r="AN694" s="18"/>
      <c r="AO694" s="18"/>
      <c r="AP694" s="18"/>
      <c r="AQ694" s="18" t="s">
        <v>3247</v>
      </c>
      <c r="AR694" s="74">
        <v>14990</v>
      </c>
      <c r="AS694" s="17">
        <v>4610</v>
      </c>
      <c r="AT694" s="19"/>
    </row>
    <row r="695" spans="1:46" s="23" customFormat="1" ht="72" hidden="1" x14ac:dyDescent="0.2">
      <c r="A695" s="19" t="s">
        <v>50</v>
      </c>
      <c r="B695" s="19" t="s">
        <v>277</v>
      </c>
      <c r="C695" s="19" t="s">
        <v>276</v>
      </c>
      <c r="D695" s="19" t="s">
        <v>10</v>
      </c>
      <c r="E695" s="19" t="s">
        <v>311</v>
      </c>
      <c r="F695" s="28" t="s">
        <v>2264</v>
      </c>
      <c r="G695" s="19" t="s">
        <v>996</v>
      </c>
      <c r="H695" s="18" t="s">
        <v>317</v>
      </c>
      <c r="I695" s="18" t="s">
        <v>271</v>
      </c>
      <c r="J695" s="17">
        <v>150000</v>
      </c>
      <c r="K695" s="64"/>
      <c r="L695" s="64"/>
      <c r="M695" s="35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3242</v>
      </c>
      <c r="AF695" s="19" t="s">
        <v>3475</v>
      </c>
      <c r="AG695" s="20" t="s">
        <v>2456</v>
      </c>
      <c r="AH695" s="20" t="s">
        <v>1446</v>
      </c>
      <c r="AI695" s="20" t="s">
        <v>1571</v>
      </c>
      <c r="AJ695" s="16">
        <v>147500</v>
      </c>
      <c r="AK695" s="16"/>
      <c r="AL695" s="16">
        <f t="shared" si="22"/>
        <v>2500</v>
      </c>
      <c r="AM695" s="18"/>
      <c r="AN695" s="18"/>
      <c r="AO695" s="18"/>
      <c r="AP695" s="18"/>
      <c r="AQ695" s="18" t="s">
        <v>3247</v>
      </c>
      <c r="AR695" s="17">
        <v>147500</v>
      </c>
      <c r="AS695" s="17">
        <v>2500</v>
      </c>
      <c r="AT695" s="19"/>
    </row>
    <row r="696" spans="1:46" s="23" customFormat="1" ht="72" hidden="1" x14ac:dyDescent="0.2">
      <c r="A696" s="19" t="s">
        <v>50</v>
      </c>
      <c r="B696" s="19" t="s">
        <v>277</v>
      </c>
      <c r="C696" s="19" t="s">
        <v>276</v>
      </c>
      <c r="D696" s="19" t="s">
        <v>10</v>
      </c>
      <c r="E696" s="19" t="s">
        <v>311</v>
      </c>
      <c r="F696" s="28" t="s">
        <v>2265</v>
      </c>
      <c r="G696" s="19" t="s">
        <v>997</v>
      </c>
      <c r="H696" s="18" t="s">
        <v>269</v>
      </c>
      <c r="I696" s="18" t="s">
        <v>271</v>
      </c>
      <c r="J696" s="17">
        <v>30000</v>
      </c>
      <c r="K696" s="64"/>
      <c r="L696" s="64"/>
      <c r="M696" s="35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3242</v>
      </c>
      <c r="AF696" s="19" t="s">
        <v>3475</v>
      </c>
      <c r="AG696" s="20" t="s">
        <v>2456</v>
      </c>
      <c r="AH696" s="20" t="s">
        <v>1446</v>
      </c>
      <c r="AI696" s="20" t="s">
        <v>1571</v>
      </c>
      <c r="AJ696" s="16">
        <v>29000</v>
      </c>
      <c r="AK696" s="16"/>
      <c r="AL696" s="16">
        <f t="shared" si="22"/>
        <v>1000</v>
      </c>
      <c r="AM696" s="18"/>
      <c r="AN696" s="18"/>
      <c r="AO696" s="18"/>
      <c r="AP696" s="18"/>
      <c r="AQ696" s="18" t="s">
        <v>3247</v>
      </c>
      <c r="AR696" s="17">
        <v>29000</v>
      </c>
      <c r="AS696" s="17">
        <v>1000</v>
      </c>
      <c r="AT696" s="19"/>
    </row>
    <row r="697" spans="1:46" s="23" customFormat="1" ht="108" hidden="1" x14ac:dyDescent="0.2">
      <c r="A697" s="19" t="s">
        <v>50</v>
      </c>
      <c r="B697" s="19" t="s">
        <v>277</v>
      </c>
      <c r="C697" s="19" t="s">
        <v>276</v>
      </c>
      <c r="D697" s="19" t="s">
        <v>10</v>
      </c>
      <c r="E697" s="19" t="s">
        <v>311</v>
      </c>
      <c r="F697" s="28" t="s">
        <v>2266</v>
      </c>
      <c r="G697" s="19" t="s">
        <v>998</v>
      </c>
      <c r="H697" s="18" t="s">
        <v>317</v>
      </c>
      <c r="I697" s="18" t="s">
        <v>271</v>
      </c>
      <c r="J697" s="17">
        <v>12500</v>
      </c>
      <c r="K697" s="64"/>
      <c r="L697" s="64"/>
      <c r="M697" s="35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3242</v>
      </c>
      <c r="AF697" s="19" t="s">
        <v>3475</v>
      </c>
      <c r="AG697" s="20" t="s">
        <v>2456</v>
      </c>
      <c r="AH697" s="20" t="s">
        <v>1446</v>
      </c>
      <c r="AI697" s="20" t="s">
        <v>1571</v>
      </c>
      <c r="AJ697" s="16">
        <v>11000</v>
      </c>
      <c r="AK697" s="16"/>
      <c r="AL697" s="16">
        <f t="shared" si="22"/>
        <v>1500</v>
      </c>
      <c r="AM697" s="18"/>
      <c r="AN697" s="18"/>
      <c r="AO697" s="18"/>
      <c r="AP697" s="18"/>
      <c r="AQ697" s="18" t="s">
        <v>3247</v>
      </c>
      <c r="AR697" s="17">
        <v>11000</v>
      </c>
      <c r="AS697" s="17">
        <v>1500</v>
      </c>
      <c r="AT697" s="19"/>
    </row>
    <row r="698" spans="1:46" s="23" customFormat="1" ht="72" hidden="1" x14ac:dyDescent="0.2">
      <c r="A698" s="19" t="s">
        <v>50</v>
      </c>
      <c r="B698" s="19" t="s">
        <v>277</v>
      </c>
      <c r="C698" s="19" t="s">
        <v>276</v>
      </c>
      <c r="D698" s="19" t="s">
        <v>10</v>
      </c>
      <c r="E698" s="19" t="s">
        <v>311</v>
      </c>
      <c r="F698" s="28" t="s">
        <v>2267</v>
      </c>
      <c r="G698" s="19" t="s">
        <v>999</v>
      </c>
      <c r="H698" s="18" t="s">
        <v>270</v>
      </c>
      <c r="I698" s="18" t="s">
        <v>268</v>
      </c>
      <c r="J698" s="17">
        <v>5400</v>
      </c>
      <c r="K698" s="64"/>
      <c r="L698" s="64"/>
      <c r="M698" s="35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3242</v>
      </c>
      <c r="AF698" s="19" t="s">
        <v>3475</v>
      </c>
      <c r="AG698" s="20" t="s">
        <v>2456</v>
      </c>
      <c r="AH698" s="20" t="s">
        <v>1446</v>
      </c>
      <c r="AI698" s="20" t="s">
        <v>1571</v>
      </c>
      <c r="AJ698" s="16">
        <v>4000</v>
      </c>
      <c r="AK698" s="16"/>
      <c r="AL698" s="16">
        <f t="shared" si="22"/>
        <v>1400</v>
      </c>
      <c r="AM698" s="18"/>
      <c r="AN698" s="18"/>
      <c r="AO698" s="18"/>
      <c r="AP698" s="18"/>
      <c r="AQ698" s="18" t="s">
        <v>3247</v>
      </c>
      <c r="AR698" s="17">
        <v>4000</v>
      </c>
      <c r="AS698" s="17">
        <v>1400</v>
      </c>
      <c r="AT698" s="19"/>
    </row>
    <row r="699" spans="1:46" s="23" customFormat="1" ht="409.5" hidden="1" x14ac:dyDescent="0.2">
      <c r="A699" s="19" t="s">
        <v>50</v>
      </c>
      <c r="B699" s="19" t="s">
        <v>277</v>
      </c>
      <c r="C699" s="19" t="s">
        <v>17</v>
      </c>
      <c r="D699" s="19" t="s">
        <v>1566</v>
      </c>
      <c r="E699" s="19" t="s">
        <v>454</v>
      </c>
      <c r="F699" s="28" t="s">
        <v>2268</v>
      </c>
      <c r="G699" s="19" t="s">
        <v>1483</v>
      </c>
      <c r="H699" s="18" t="s">
        <v>270</v>
      </c>
      <c r="I699" s="18" t="s">
        <v>631</v>
      </c>
      <c r="J699" s="17">
        <v>16879500</v>
      </c>
      <c r="K699" s="35" t="s">
        <v>137</v>
      </c>
      <c r="L699" s="18"/>
      <c r="M699" s="18"/>
      <c r="N699" s="160"/>
      <c r="O699" s="161" t="s">
        <v>1478</v>
      </c>
      <c r="P699" s="161" t="s">
        <v>1479</v>
      </c>
      <c r="Q699" s="161" t="s">
        <v>1480</v>
      </c>
      <c r="R699" s="161" t="s">
        <v>1481</v>
      </c>
      <c r="S699" s="161" t="s">
        <v>124</v>
      </c>
      <c r="T699" s="161" t="s">
        <v>1289</v>
      </c>
      <c r="U699" s="161" t="s">
        <v>1289</v>
      </c>
      <c r="V699" s="161" t="s">
        <v>1482</v>
      </c>
      <c r="W699" s="162" t="s">
        <v>3259</v>
      </c>
      <c r="X699" s="161" t="s">
        <v>3260</v>
      </c>
      <c r="Y699" s="18" t="s">
        <v>3261</v>
      </c>
      <c r="Z699" s="20" t="s">
        <v>3262</v>
      </c>
      <c r="AA699" s="161" t="s">
        <v>3263</v>
      </c>
      <c r="AB699" s="19" t="s">
        <v>3264</v>
      </c>
      <c r="AC699" s="19" t="s">
        <v>3265</v>
      </c>
      <c r="AD699" s="163" t="s">
        <v>3266</v>
      </c>
      <c r="AE699" s="20" t="s">
        <v>3267</v>
      </c>
      <c r="AF699" s="20" t="s">
        <v>3514</v>
      </c>
      <c r="AG699" s="20" t="s">
        <v>2456</v>
      </c>
      <c r="AH699" s="20" t="s">
        <v>1572</v>
      </c>
      <c r="AI699" s="20" t="s">
        <v>1572</v>
      </c>
      <c r="AJ699" s="118">
        <v>16879500</v>
      </c>
      <c r="AK699" s="16"/>
      <c r="AL699" s="16">
        <f t="shared" si="22"/>
        <v>0</v>
      </c>
      <c r="AM699" s="19"/>
      <c r="AN699" s="18"/>
      <c r="AO699" s="19"/>
      <c r="AP699" s="19"/>
      <c r="AQ699" s="19"/>
      <c r="AR699" s="19"/>
      <c r="AS699" s="19"/>
      <c r="AT699" s="19"/>
    </row>
    <row r="700" spans="1:46" s="23" customFormat="1" ht="72" hidden="1" x14ac:dyDescent="0.2">
      <c r="A700" s="19" t="s">
        <v>50</v>
      </c>
      <c r="B700" s="19" t="s">
        <v>277</v>
      </c>
      <c r="C700" s="19" t="s">
        <v>17</v>
      </c>
      <c r="D700" s="19" t="s">
        <v>34</v>
      </c>
      <c r="E700" s="19" t="s">
        <v>454</v>
      </c>
      <c r="F700" s="28" t="s">
        <v>2269</v>
      </c>
      <c r="G700" s="19" t="s">
        <v>1131</v>
      </c>
      <c r="H700" s="18" t="s">
        <v>270</v>
      </c>
      <c r="I700" s="18" t="s">
        <v>1119</v>
      </c>
      <c r="J700" s="17">
        <v>2759000</v>
      </c>
      <c r="K700" s="35" t="s">
        <v>137</v>
      </c>
      <c r="L700" s="64"/>
      <c r="M700" s="64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8"/>
      <c r="Y700" s="46"/>
      <c r="Z700" s="19"/>
      <c r="AA700" s="19"/>
      <c r="AB700" s="19"/>
      <c r="AC700" s="19"/>
      <c r="AD700" s="19"/>
      <c r="AE700" s="20" t="s">
        <v>3268</v>
      </c>
      <c r="AF700" s="20" t="s">
        <v>3470</v>
      </c>
      <c r="AG700" s="19" t="s">
        <v>3467</v>
      </c>
      <c r="AH700" s="20" t="s">
        <v>1484</v>
      </c>
      <c r="AI700" s="20" t="s">
        <v>1571</v>
      </c>
      <c r="AJ700" s="16"/>
      <c r="AK700" s="16"/>
      <c r="AL700" s="16">
        <f t="shared" si="22"/>
        <v>2759000</v>
      </c>
      <c r="AM700" s="18" t="s">
        <v>3226</v>
      </c>
      <c r="AN700" s="18" t="s">
        <v>3274</v>
      </c>
      <c r="AO700" s="19"/>
      <c r="AP700" s="19"/>
      <c r="AQ700" s="19"/>
      <c r="AR700" s="19"/>
      <c r="AS700" s="19"/>
      <c r="AT700" s="19"/>
    </row>
    <row r="701" spans="1:46" s="23" customFormat="1" ht="72" hidden="1" x14ac:dyDescent="0.2">
      <c r="A701" s="19" t="s">
        <v>50</v>
      </c>
      <c r="B701" s="19" t="s">
        <v>277</v>
      </c>
      <c r="C701" s="19" t="s">
        <v>17</v>
      </c>
      <c r="D701" s="19" t="s">
        <v>34</v>
      </c>
      <c r="E701" s="19" t="s">
        <v>454</v>
      </c>
      <c r="F701" s="28" t="s">
        <v>2270</v>
      </c>
      <c r="G701" s="19" t="s">
        <v>1132</v>
      </c>
      <c r="H701" s="18" t="s">
        <v>270</v>
      </c>
      <c r="I701" s="18" t="s">
        <v>1122</v>
      </c>
      <c r="J701" s="17">
        <v>1800000</v>
      </c>
      <c r="K701" s="35" t="s">
        <v>137</v>
      </c>
      <c r="L701" s="64"/>
      <c r="M701" s="64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8"/>
      <c r="Y701" s="46"/>
      <c r="Z701" s="19"/>
      <c r="AA701" s="19"/>
      <c r="AB701" s="19"/>
      <c r="AC701" s="19"/>
      <c r="AD701" s="19"/>
      <c r="AE701" s="20" t="s">
        <v>3269</v>
      </c>
      <c r="AF701" s="20" t="s">
        <v>3470</v>
      </c>
      <c r="AG701" s="19" t="s">
        <v>3467</v>
      </c>
      <c r="AH701" s="20" t="s">
        <v>1485</v>
      </c>
      <c r="AI701" s="20" t="s">
        <v>1568</v>
      </c>
      <c r="AJ701" s="16"/>
      <c r="AK701" s="16"/>
      <c r="AL701" s="16">
        <f t="shared" si="22"/>
        <v>1800000</v>
      </c>
      <c r="AM701" s="18" t="s">
        <v>3207</v>
      </c>
      <c r="AN701" s="42">
        <v>23108</v>
      </c>
      <c r="AO701" s="19"/>
      <c r="AP701" s="19"/>
      <c r="AQ701" s="19"/>
      <c r="AR701" s="19"/>
      <c r="AS701" s="19"/>
      <c r="AT701" s="19"/>
    </row>
    <row r="702" spans="1:46" s="23" customFormat="1" ht="72" hidden="1" x14ac:dyDescent="0.2">
      <c r="A702" s="19" t="s">
        <v>51</v>
      </c>
      <c r="B702" s="19" t="s">
        <v>277</v>
      </c>
      <c r="C702" s="19" t="s">
        <v>276</v>
      </c>
      <c r="D702" s="19" t="s">
        <v>11</v>
      </c>
      <c r="E702" s="19" t="s">
        <v>454</v>
      </c>
      <c r="F702" s="28" t="s">
        <v>2271</v>
      </c>
      <c r="G702" s="19" t="s">
        <v>1000</v>
      </c>
      <c r="H702" s="18" t="s">
        <v>360</v>
      </c>
      <c r="I702" s="18" t="s">
        <v>268</v>
      </c>
      <c r="J702" s="17">
        <v>150000</v>
      </c>
      <c r="K702" s="35" t="s">
        <v>137</v>
      </c>
      <c r="L702" s="64"/>
      <c r="M702" s="75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2444</v>
      </c>
      <c r="AF702" s="19" t="s">
        <v>3451</v>
      </c>
      <c r="AG702" s="19" t="s">
        <v>3467</v>
      </c>
      <c r="AH702" s="19" t="s">
        <v>1486</v>
      </c>
      <c r="AI702" s="19" t="s">
        <v>1571</v>
      </c>
      <c r="AJ702" s="16"/>
      <c r="AK702" s="16"/>
      <c r="AL702" s="16">
        <f t="shared" si="22"/>
        <v>150000</v>
      </c>
      <c r="AM702" s="18" t="s">
        <v>2445</v>
      </c>
      <c r="AN702" s="18" t="s">
        <v>2445</v>
      </c>
      <c r="AO702" s="18" t="s">
        <v>2446</v>
      </c>
      <c r="AP702" s="18" t="s">
        <v>2446</v>
      </c>
      <c r="AQ702" s="18" t="s">
        <v>2446</v>
      </c>
      <c r="AR702" s="19"/>
      <c r="AS702" s="19"/>
      <c r="AT702" s="19"/>
    </row>
    <row r="703" spans="1:46" s="23" customFormat="1" ht="72" hidden="1" x14ac:dyDescent="0.2">
      <c r="A703" s="19" t="s">
        <v>51</v>
      </c>
      <c r="B703" s="19" t="s">
        <v>277</v>
      </c>
      <c r="C703" s="19" t="s">
        <v>276</v>
      </c>
      <c r="D703" s="19" t="s">
        <v>11</v>
      </c>
      <c r="E703" s="19" t="s">
        <v>454</v>
      </c>
      <c r="F703" s="28" t="s">
        <v>2272</v>
      </c>
      <c r="G703" s="19" t="s">
        <v>1001</v>
      </c>
      <c r="H703" s="18" t="s">
        <v>319</v>
      </c>
      <c r="I703" s="18" t="s">
        <v>274</v>
      </c>
      <c r="J703" s="17">
        <v>34000</v>
      </c>
      <c r="K703" s="35" t="s">
        <v>137</v>
      </c>
      <c r="L703" s="64"/>
      <c r="M703" s="75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2444</v>
      </c>
      <c r="AF703" s="19" t="s">
        <v>3451</v>
      </c>
      <c r="AG703" s="19" t="s">
        <v>3467</v>
      </c>
      <c r="AH703" s="19" t="s">
        <v>1486</v>
      </c>
      <c r="AI703" s="19" t="s">
        <v>1571</v>
      </c>
      <c r="AJ703" s="16"/>
      <c r="AK703" s="16"/>
      <c r="AL703" s="16">
        <f t="shared" si="22"/>
        <v>34000</v>
      </c>
      <c r="AM703" s="18" t="s">
        <v>2445</v>
      </c>
      <c r="AN703" s="18" t="s">
        <v>2445</v>
      </c>
      <c r="AO703" s="18" t="s">
        <v>2446</v>
      </c>
      <c r="AP703" s="18" t="s">
        <v>2446</v>
      </c>
      <c r="AQ703" s="18" t="s">
        <v>2446</v>
      </c>
      <c r="AR703" s="19"/>
      <c r="AS703" s="19"/>
      <c r="AT703" s="19"/>
    </row>
    <row r="704" spans="1:46" s="23" customFormat="1" ht="72" hidden="1" x14ac:dyDescent="0.2">
      <c r="A704" s="19" t="s">
        <v>51</v>
      </c>
      <c r="B704" s="19" t="s">
        <v>277</v>
      </c>
      <c r="C704" s="19" t="s">
        <v>276</v>
      </c>
      <c r="D704" s="19" t="s">
        <v>11</v>
      </c>
      <c r="E704" s="19" t="s">
        <v>454</v>
      </c>
      <c r="F704" s="28" t="s">
        <v>2273</v>
      </c>
      <c r="G704" s="19" t="s">
        <v>1002</v>
      </c>
      <c r="H704" s="18" t="s">
        <v>269</v>
      </c>
      <c r="I704" s="18" t="s">
        <v>273</v>
      </c>
      <c r="J704" s="17">
        <v>12000</v>
      </c>
      <c r="K704" s="35" t="s">
        <v>137</v>
      </c>
      <c r="L704" s="64"/>
      <c r="M704" s="75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2444</v>
      </c>
      <c r="AF704" s="19" t="s">
        <v>3451</v>
      </c>
      <c r="AG704" s="19" t="s">
        <v>3467</v>
      </c>
      <c r="AH704" s="19" t="s">
        <v>1486</v>
      </c>
      <c r="AI704" s="19" t="s">
        <v>1571</v>
      </c>
      <c r="AJ704" s="16"/>
      <c r="AK704" s="16"/>
      <c r="AL704" s="16">
        <f t="shared" si="22"/>
        <v>12000</v>
      </c>
      <c r="AM704" s="18" t="s">
        <v>2445</v>
      </c>
      <c r="AN704" s="18" t="s">
        <v>2445</v>
      </c>
      <c r="AO704" s="18" t="s">
        <v>2446</v>
      </c>
      <c r="AP704" s="18" t="s">
        <v>2446</v>
      </c>
      <c r="AQ704" s="18" t="s">
        <v>2446</v>
      </c>
      <c r="AR704" s="19"/>
      <c r="AS704" s="19"/>
      <c r="AT704" s="19"/>
    </row>
    <row r="705" spans="1:46" s="23" customFormat="1" ht="72" hidden="1" x14ac:dyDescent="0.2">
      <c r="A705" s="19" t="s">
        <v>51</v>
      </c>
      <c r="B705" s="19" t="s">
        <v>277</v>
      </c>
      <c r="C705" s="19" t="s">
        <v>276</v>
      </c>
      <c r="D705" s="19" t="s">
        <v>11</v>
      </c>
      <c r="E705" s="19" t="s">
        <v>454</v>
      </c>
      <c r="F705" s="28" t="s">
        <v>2274</v>
      </c>
      <c r="G705" s="19" t="s">
        <v>1003</v>
      </c>
      <c r="H705" s="18" t="s">
        <v>270</v>
      </c>
      <c r="I705" s="18" t="s">
        <v>803</v>
      </c>
      <c r="J705" s="17">
        <v>6000</v>
      </c>
      <c r="K705" s="35" t="s">
        <v>137</v>
      </c>
      <c r="L705" s="64"/>
      <c r="M705" s="75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2444</v>
      </c>
      <c r="AF705" s="19" t="s">
        <v>3451</v>
      </c>
      <c r="AG705" s="19" t="s">
        <v>3467</v>
      </c>
      <c r="AH705" s="19" t="s">
        <v>1486</v>
      </c>
      <c r="AI705" s="19" t="s">
        <v>1571</v>
      </c>
      <c r="AJ705" s="16"/>
      <c r="AK705" s="16"/>
      <c r="AL705" s="16">
        <f t="shared" si="22"/>
        <v>6000</v>
      </c>
      <c r="AM705" s="18" t="s">
        <v>2445</v>
      </c>
      <c r="AN705" s="18" t="s">
        <v>2445</v>
      </c>
      <c r="AO705" s="18" t="s">
        <v>2446</v>
      </c>
      <c r="AP705" s="18" t="s">
        <v>2446</v>
      </c>
      <c r="AQ705" s="18" t="s">
        <v>2446</v>
      </c>
      <c r="AR705" s="19"/>
      <c r="AS705" s="19"/>
      <c r="AT705" s="19"/>
    </row>
    <row r="706" spans="1:46" s="23" customFormat="1" ht="72" hidden="1" x14ac:dyDescent="0.2">
      <c r="A706" s="19" t="s">
        <v>51</v>
      </c>
      <c r="B706" s="19" t="s">
        <v>277</v>
      </c>
      <c r="C706" s="19" t="s">
        <v>276</v>
      </c>
      <c r="D706" s="19" t="s">
        <v>11</v>
      </c>
      <c r="E706" s="19" t="s">
        <v>454</v>
      </c>
      <c r="F706" s="28" t="s">
        <v>2275</v>
      </c>
      <c r="G706" s="19" t="s">
        <v>1004</v>
      </c>
      <c r="H706" s="18" t="s">
        <v>269</v>
      </c>
      <c r="I706" s="18" t="s">
        <v>275</v>
      </c>
      <c r="J706" s="17">
        <v>10000</v>
      </c>
      <c r="K706" s="35" t="s">
        <v>137</v>
      </c>
      <c r="L706" s="64"/>
      <c r="M706" s="64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2444</v>
      </c>
      <c r="AF706" s="19" t="s">
        <v>3451</v>
      </c>
      <c r="AG706" s="19" t="s">
        <v>3467</v>
      </c>
      <c r="AH706" s="19" t="s">
        <v>1486</v>
      </c>
      <c r="AI706" s="19" t="s">
        <v>1571</v>
      </c>
      <c r="AJ706" s="16"/>
      <c r="AK706" s="16"/>
      <c r="AL706" s="16">
        <f t="shared" si="22"/>
        <v>10000</v>
      </c>
      <c r="AM706" s="18" t="s">
        <v>2445</v>
      </c>
      <c r="AN706" s="18" t="s">
        <v>2445</v>
      </c>
      <c r="AO706" s="18" t="s">
        <v>2446</v>
      </c>
      <c r="AP706" s="18" t="s">
        <v>2446</v>
      </c>
      <c r="AQ706" s="18" t="s">
        <v>2446</v>
      </c>
      <c r="AR706" s="19"/>
      <c r="AS706" s="19"/>
      <c r="AT706" s="19"/>
    </row>
    <row r="707" spans="1:46" s="23" customFormat="1" ht="72" hidden="1" x14ac:dyDescent="0.2">
      <c r="A707" s="19" t="s">
        <v>51</v>
      </c>
      <c r="B707" s="19" t="s">
        <v>277</v>
      </c>
      <c r="C707" s="19" t="s">
        <v>276</v>
      </c>
      <c r="D707" s="19" t="s">
        <v>286</v>
      </c>
      <c r="E707" s="19" t="s">
        <v>454</v>
      </c>
      <c r="F707" s="28" t="s">
        <v>2276</v>
      </c>
      <c r="G707" s="19" t="s">
        <v>1005</v>
      </c>
      <c r="H707" s="18" t="s">
        <v>317</v>
      </c>
      <c r="I707" s="18" t="s">
        <v>271</v>
      </c>
      <c r="J707" s="17">
        <v>104000</v>
      </c>
      <c r="K707" s="35" t="s">
        <v>137</v>
      </c>
      <c r="L707" s="64"/>
      <c r="M707" s="75"/>
      <c r="N707" s="19"/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2444</v>
      </c>
      <c r="AF707" s="19" t="s">
        <v>3451</v>
      </c>
      <c r="AG707" s="19" t="s">
        <v>3467</v>
      </c>
      <c r="AH707" s="19" t="s">
        <v>1486</v>
      </c>
      <c r="AI707" s="19" t="s">
        <v>1571</v>
      </c>
      <c r="AJ707" s="16"/>
      <c r="AK707" s="16"/>
      <c r="AL707" s="16">
        <f t="shared" ref="AL707:AL770" si="23">J707-AJ707-AK707</f>
        <v>104000</v>
      </c>
      <c r="AM707" s="18" t="s">
        <v>2445</v>
      </c>
      <c r="AN707" s="18" t="s">
        <v>2445</v>
      </c>
      <c r="AO707" s="18" t="s">
        <v>2446</v>
      </c>
      <c r="AP707" s="18" t="s">
        <v>2446</v>
      </c>
      <c r="AQ707" s="18" t="s">
        <v>2446</v>
      </c>
      <c r="AR707" s="19"/>
      <c r="AS707" s="19"/>
      <c r="AT707" s="19"/>
    </row>
    <row r="708" spans="1:46" s="23" customFormat="1" ht="72" hidden="1" x14ac:dyDescent="0.2">
      <c r="A708" s="19" t="s">
        <v>51</v>
      </c>
      <c r="B708" s="19" t="s">
        <v>277</v>
      </c>
      <c r="C708" s="19" t="s">
        <v>276</v>
      </c>
      <c r="D708" s="19" t="s">
        <v>286</v>
      </c>
      <c r="E708" s="19" t="s">
        <v>454</v>
      </c>
      <c r="F708" s="28" t="s">
        <v>2300</v>
      </c>
      <c r="G708" s="19" t="s">
        <v>1006</v>
      </c>
      <c r="H708" s="18" t="s">
        <v>317</v>
      </c>
      <c r="I708" s="18" t="s">
        <v>271</v>
      </c>
      <c r="J708" s="17">
        <v>163500</v>
      </c>
      <c r="K708" s="35" t="s">
        <v>137</v>
      </c>
      <c r="L708" s="64"/>
      <c r="M708" s="75"/>
      <c r="N708" s="19"/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2444</v>
      </c>
      <c r="AF708" s="19" t="s">
        <v>3451</v>
      </c>
      <c r="AG708" s="19" t="s">
        <v>3467</v>
      </c>
      <c r="AH708" s="19" t="s">
        <v>1486</v>
      </c>
      <c r="AI708" s="19" t="s">
        <v>1571</v>
      </c>
      <c r="AJ708" s="16"/>
      <c r="AK708" s="16"/>
      <c r="AL708" s="16">
        <f t="shared" si="23"/>
        <v>163500</v>
      </c>
      <c r="AM708" s="18" t="s">
        <v>2445</v>
      </c>
      <c r="AN708" s="18" t="s">
        <v>2445</v>
      </c>
      <c r="AO708" s="18" t="s">
        <v>2446</v>
      </c>
      <c r="AP708" s="18" t="s">
        <v>2446</v>
      </c>
      <c r="AQ708" s="18" t="s">
        <v>2446</v>
      </c>
      <c r="AR708" s="19"/>
      <c r="AS708" s="19"/>
      <c r="AT708" s="19"/>
    </row>
    <row r="709" spans="1:46" s="23" customFormat="1" ht="72" hidden="1" x14ac:dyDescent="0.2">
      <c r="A709" s="19" t="s">
        <v>51</v>
      </c>
      <c r="B709" s="19" t="s">
        <v>277</v>
      </c>
      <c r="C709" s="19" t="s">
        <v>276</v>
      </c>
      <c r="D709" s="19" t="s">
        <v>286</v>
      </c>
      <c r="E709" s="19" t="s">
        <v>454</v>
      </c>
      <c r="F709" s="28" t="s">
        <v>2278</v>
      </c>
      <c r="G709" s="19" t="s">
        <v>1007</v>
      </c>
      <c r="H709" s="18" t="s">
        <v>317</v>
      </c>
      <c r="I709" s="18" t="s">
        <v>281</v>
      </c>
      <c r="J709" s="17">
        <v>65500</v>
      </c>
      <c r="K709" s="35" t="s">
        <v>137</v>
      </c>
      <c r="L709" s="64"/>
      <c r="M709" s="75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2444</v>
      </c>
      <c r="AF709" s="19" t="s">
        <v>3451</v>
      </c>
      <c r="AG709" s="19" t="s">
        <v>3467</v>
      </c>
      <c r="AH709" s="19" t="s">
        <v>1486</v>
      </c>
      <c r="AI709" s="19" t="s">
        <v>1571</v>
      </c>
      <c r="AJ709" s="16"/>
      <c r="AK709" s="16"/>
      <c r="AL709" s="16">
        <f t="shared" si="23"/>
        <v>65500</v>
      </c>
      <c r="AM709" s="18" t="s">
        <v>2445</v>
      </c>
      <c r="AN709" s="18" t="s">
        <v>2445</v>
      </c>
      <c r="AO709" s="18" t="s">
        <v>2446</v>
      </c>
      <c r="AP709" s="18" t="s">
        <v>2446</v>
      </c>
      <c r="AQ709" s="18" t="s">
        <v>2446</v>
      </c>
      <c r="AR709" s="19"/>
      <c r="AS709" s="19"/>
      <c r="AT709" s="19"/>
    </row>
    <row r="710" spans="1:46" s="23" customFormat="1" ht="72" x14ac:dyDescent="0.2">
      <c r="A710" s="19" t="s">
        <v>51</v>
      </c>
      <c r="B710" s="19" t="s">
        <v>277</v>
      </c>
      <c r="C710" s="19" t="s">
        <v>276</v>
      </c>
      <c r="D710" s="19" t="s">
        <v>13</v>
      </c>
      <c r="E710" s="19" t="s">
        <v>454</v>
      </c>
      <c r="F710" s="28" t="s">
        <v>2279</v>
      </c>
      <c r="G710" s="19" t="s">
        <v>1008</v>
      </c>
      <c r="H710" s="18" t="s">
        <v>272</v>
      </c>
      <c r="I710" s="18" t="s">
        <v>271</v>
      </c>
      <c r="J710" s="17">
        <v>15000</v>
      </c>
      <c r="K710" s="64"/>
      <c r="L710" s="64"/>
      <c r="M710" s="35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3275</v>
      </c>
      <c r="AF710" s="19" t="s">
        <v>1571</v>
      </c>
      <c r="AG710" s="19" t="s">
        <v>3467</v>
      </c>
      <c r="AH710" s="19" t="s">
        <v>1486</v>
      </c>
      <c r="AI710" s="19" t="s">
        <v>1571</v>
      </c>
      <c r="AJ710" s="16"/>
      <c r="AK710" s="16"/>
      <c r="AL710" s="16">
        <f t="shared" si="23"/>
        <v>15000</v>
      </c>
      <c r="AM710" s="18" t="s">
        <v>1495</v>
      </c>
      <c r="AN710" s="18" t="s">
        <v>1495</v>
      </c>
      <c r="AO710" s="18" t="s">
        <v>1495</v>
      </c>
      <c r="AP710" s="18" t="s">
        <v>1495</v>
      </c>
      <c r="AQ710" s="18" t="s">
        <v>1495</v>
      </c>
      <c r="AR710" s="19"/>
      <c r="AS710" s="19"/>
      <c r="AT710" s="19"/>
    </row>
    <row r="711" spans="1:46" s="23" customFormat="1" ht="144" hidden="1" x14ac:dyDescent="0.2">
      <c r="A711" s="19" t="s">
        <v>51</v>
      </c>
      <c r="B711" s="19" t="s">
        <v>277</v>
      </c>
      <c r="C711" s="19" t="s">
        <v>276</v>
      </c>
      <c r="D711" s="19" t="s">
        <v>33</v>
      </c>
      <c r="E711" s="19" t="s">
        <v>454</v>
      </c>
      <c r="F711" s="28" t="s">
        <v>2280</v>
      </c>
      <c r="G711" s="19" t="s">
        <v>1009</v>
      </c>
      <c r="H711" s="18" t="s">
        <v>270</v>
      </c>
      <c r="I711" s="18" t="s">
        <v>274</v>
      </c>
      <c r="J711" s="17">
        <v>60000</v>
      </c>
      <c r="K711" s="35" t="s">
        <v>137</v>
      </c>
      <c r="L711" s="64"/>
      <c r="M711" s="64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19" t="s">
        <v>3476</v>
      </c>
      <c r="AG711" s="20" t="s">
        <v>2456</v>
      </c>
      <c r="AH711" s="19" t="s">
        <v>1489</v>
      </c>
      <c r="AI711" s="20" t="s">
        <v>1570</v>
      </c>
      <c r="AJ711" s="16">
        <v>59000</v>
      </c>
      <c r="AK711" s="16"/>
      <c r="AL711" s="16">
        <f t="shared" si="23"/>
        <v>1000</v>
      </c>
      <c r="AM711" s="18" t="s">
        <v>2514</v>
      </c>
      <c r="AN711" s="18" t="s">
        <v>2514</v>
      </c>
      <c r="AO711" s="18" t="s">
        <v>3287</v>
      </c>
      <c r="AP711" s="18" t="s">
        <v>3287</v>
      </c>
      <c r="AQ711" s="18" t="s">
        <v>2448</v>
      </c>
      <c r="AR711" s="16">
        <v>59000</v>
      </c>
      <c r="AS711" s="15">
        <v>1000</v>
      </c>
      <c r="AT711" s="19"/>
    </row>
    <row r="712" spans="1:46" s="23" customFormat="1" ht="144" hidden="1" x14ac:dyDescent="0.2">
      <c r="A712" s="19" t="s">
        <v>51</v>
      </c>
      <c r="B712" s="19" t="s">
        <v>277</v>
      </c>
      <c r="C712" s="19" t="s">
        <v>276</v>
      </c>
      <c r="D712" s="19" t="s">
        <v>33</v>
      </c>
      <c r="E712" s="19" t="s">
        <v>454</v>
      </c>
      <c r="F712" s="28" t="s">
        <v>2281</v>
      </c>
      <c r="G712" s="19" t="s">
        <v>1010</v>
      </c>
      <c r="H712" s="18" t="s">
        <v>272</v>
      </c>
      <c r="I712" s="18" t="s">
        <v>274</v>
      </c>
      <c r="J712" s="17">
        <v>240000</v>
      </c>
      <c r="K712" s="35" t="s">
        <v>137</v>
      </c>
      <c r="L712" s="64"/>
      <c r="M712" s="64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19" t="s">
        <v>3476</v>
      </c>
      <c r="AG712" s="20" t="s">
        <v>2456</v>
      </c>
      <c r="AH712" s="19" t="s">
        <v>1489</v>
      </c>
      <c r="AI712" s="20" t="s">
        <v>1570</v>
      </c>
      <c r="AJ712" s="16">
        <v>237000</v>
      </c>
      <c r="AK712" s="16"/>
      <c r="AL712" s="16">
        <f t="shared" si="23"/>
        <v>3000</v>
      </c>
      <c r="AM712" s="18" t="s">
        <v>2514</v>
      </c>
      <c r="AN712" s="18" t="s">
        <v>2514</v>
      </c>
      <c r="AO712" s="18" t="s">
        <v>3287</v>
      </c>
      <c r="AP712" s="18" t="s">
        <v>3287</v>
      </c>
      <c r="AQ712" s="18" t="s">
        <v>2448</v>
      </c>
      <c r="AR712" s="16">
        <v>237000</v>
      </c>
      <c r="AS712" s="15">
        <v>3000</v>
      </c>
      <c r="AT712" s="19"/>
    </row>
    <row r="713" spans="1:46" s="23" customFormat="1" ht="144" hidden="1" x14ac:dyDescent="0.2">
      <c r="A713" s="19" t="s">
        <v>51</v>
      </c>
      <c r="B713" s="19" t="s">
        <v>277</v>
      </c>
      <c r="C713" s="19" t="s">
        <v>276</v>
      </c>
      <c r="D713" s="19" t="s">
        <v>33</v>
      </c>
      <c r="E713" s="19" t="s">
        <v>454</v>
      </c>
      <c r="F713" s="28" t="s">
        <v>2282</v>
      </c>
      <c r="G713" s="19" t="s">
        <v>1011</v>
      </c>
      <c r="H713" s="18" t="s">
        <v>267</v>
      </c>
      <c r="I713" s="18" t="s">
        <v>274</v>
      </c>
      <c r="J713" s="17">
        <v>72000</v>
      </c>
      <c r="K713" s="35" t="s">
        <v>137</v>
      </c>
      <c r="L713" s="64"/>
      <c r="M713" s="64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19" t="s">
        <v>3476</v>
      </c>
      <c r="AG713" s="20" t="s">
        <v>2456</v>
      </c>
      <c r="AH713" s="19" t="s">
        <v>1489</v>
      </c>
      <c r="AI713" s="20" t="s">
        <v>1570</v>
      </c>
      <c r="AJ713" s="17">
        <v>72000</v>
      </c>
      <c r="AK713" s="16"/>
      <c r="AL713" s="16">
        <f t="shared" si="23"/>
        <v>0</v>
      </c>
      <c r="AM713" s="18" t="s">
        <v>2514</v>
      </c>
      <c r="AN713" s="18" t="s">
        <v>2514</v>
      </c>
      <c r="AO713" s="18" t="s">
        <v>3287</v>
      </c>
      <c r="AP713" s="18" t="s">
        <v>3287</v>
      </c>
      <c r="AQ713" s="18" t="s">
        <v>2448</v>
      </c>
      <c r="AR713" s="16">
        <v>72000</v>
      </c>
      <c r="AS713" s="15" t="s">
        <v>2395</v>
      </c>
      <c r="AT713" s="19"/>
    </row>
    <row r="714" spans="1:46" s="23" customFormat="1" ht="144" hidden="1" x14ac:dyDescent="0.2">
      <c r="A714" s="19" t="s">
        <v>51</v>
      </c>
      <c r="B714" s="19" t="s">
        <v>277</v>
      </c>
      <c r="C714" s="19" t="s">
        <v>276</v>
      </c>
      <c r="D714" s="19" t="s">
        <v>33</v>
      </c>
      <c r="E714" s="19" t="s">
        <v>454</v>
      </c>
      <c r="F714" s="28" t="s">
        <v>2283</v>
      </c>
      <c r="G714" s="19" t="s">
        <v>1012</v>
      </c>
      <c r="H714" s="18" t="s">
        <v>270</v>
      </c>
      <c r="I714" s="18" t="s">
        <v>274</v>
      </c>
      <c r="J714" s="17">
        <v>15000</v>
      </c>
      <c r="K714" s="35" t="s">
        <v>137</v>
      </c>
      <c r="L714" s="64"/>
      <c r="M714" s="64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19" t="s">
        <v>3476</v>
      </c>
      <c r="AG714" s="20" t="s">
        <v>2456</v>
      </c>
      <c r="AH714" s="19" t="s">
        <v>1489</v>
      </c>
      <c r="AI714" s="20" t="s">
        <v>1570</v>
      </c>
      <c r="AJ714" s="17">
        <v>15000</v>
      </c>
      <c r="AK714" s="16"/>
      <c r="AL714" s="16">
        <f t="shared" si="23"/>
        <v>0</v>
      </c>
      <c r="AM714" s="18" t="s">
        <v>2514</v>
      </c>
      <c r="AN714" s="18" t="s">
        <v>2514</v>
      </c>
      <c r="AO714" s="18" t="s">
        <v>3287</v>
      </c>
      <c r="AP714" s="18" t="s">
        <v>3287</v>
      </c>
      <c r="AQ714" s="18" t="s">
        <v>2448</v>
      </c>
      <c r="AR714" s="16">
        <v>15000</v>
      </c>
      <c r="AS714" s="15" t="s">
        <v>2395</v>
      </c>
      <c r="AT714" s="19"/>
    </row>
    <row r="715" spans="1:46" s="23" customFormat="1" ht="144" hidden="1" x14ac:dyDescent="0.2">
      <c r="A715" s="19" t="s">
        <v>51</v>
      </c>
      <c r="B715" s="19" t="s">
        <v>277</v>
      </c>
      <c r="C715" s="19" t="s">
        <v>276</v>
      </c>
      <c r="D715" s="19" t="s">
        <v>33</v>
      </c>
      <c r="E715" s="19" t="s">
        <v>454</v>
      </c>
      <c r="F715" s="28" t="s">
        <v>2284</v>
      </c>
      <c r="G715" s="19" t="s">
        <v>1013</v>
      </c>
      <c r="H715" s="18" t="s">
        <v>387</v>
      </c>
      <c r="I715" s="18" t="s">
        <v>718</v>
      </c>
      <c r="J715" s="17">
        <v>72000</v>
      </c>
      <c r="K715" s="35" t="s">
        <v>137</v>
      </c>
      <c r="L715" s="64"/>
      <c r="M715" s="64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19" t="s">
        <v>3476</v>
      </c>
      <c r="AG715" s="20" t="s">
        <v>2456</v>
      </c>
      <c r="AH715" s="19" t="s">
        <v>1489</v>
      </c>
      <c r="AI715" s="20" t="s">
        <v>1570</v>
      </c>
      <c r="AJ715" s="16">
        <v>69000</v>
      </c>
      <c r="AK715" s="16"/>
      <c r="AL715" s="16">
        <f t="shared" si="23"/>
        <v>3000</v>
      </c>
      <c r="AM715" s="18" t="s">
        <v>2514</v>
      </c>
      <c r="AN715" s="18" t="s">
        <v>2514</v>
      </c>
      <c r="AO715" s="18" t="s">
        <v>3287</v>
      </c>
      <c r="AP715" s="18" t="s">
        <v>3287</v>
      </c>
      <c r="AQ715" s="18" t="s">
        <v>2448</v>
      </c>
      <c r="AR715" s="16">
        <v>69000</v>
      </c>
      <c r="AS715" s="15">
        <v>3000</v>
      </c>
      <c r="AT715" s="19"/>
    </row>
    <row r="716" spans="1:46" s="23" customFormat="1" ht="144" hidden="1" x14ac:dyDescent="0.2">
      <c r="A716" s="19" t="s">
        <v>51</v>
      </c>
      <c r="B716" s="19" t="s">
        <v>277</v>
      </c>
      <c r="C716" s="19" t="s">
        <v>276</v>
      </c>
      <c r="D716" s="19" t="s">
        <v>33</v>
      </c>
      <c r="E716" s="19" t="s">
        <v>454</v>
      </c>
      <c r="F716" s="28" t="s">
        <v>2285</v>
      </c>
      <c r="G716" s="19" t="s">
        <v>1014</v>
      </c>
      <c r="H716" s="18" t="s">
        <v>270</v>
      </c>
      <c r="I716" s="18" t="s">
        <v>274</v>
      </c>
      <c r="J716" s="17">
        <v>50000</v>
      </c>
      <c r="K716" s="35" t="s">
        <v>137</v>
      </c>
      <c r="L716" s="64"/>
      <c r="M716" s="64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19" t="s">
        <v>3476</v>
      </c>
      <c r="AG716" s="20" t="s">
        <v>2456</v>
      </c>
      <c r="AH716" s="19" t="s">
        <v>1489</v>
      </c>
      <c r="AI716" s="20" t="s">
        <v>1570</v>
      </c>
      <c r="AJ716" s="16">
        <v>49000</v>
      </c>
      <c r="AK716" s="16"/>
      <c r="AL716" s="16">
        <f t="shared" si="23"/>
        <v>1000</v>
      </c>
      <c r="AM716" s="18" t="s">
        <v>2514</v>
      </c>
      <c r="AN716" s="18" t="s">
        <v>2514</v>
      </c>
      <c r="AO716" s="18" t="s">
        <v>3287</v>
      </c>
      <c r="AP716" s="18" t="s">
        <v>3287</v>
      </c>
      <c r="AQ716" s="18" t="s">
        <v>2448</v>
      </c>
      <c r="AR716" s="16">
        <v>49000</v>
      </c>
      <c r="AS716" s="15">
        <v>1000</v>
      </c>
      <c r="AT716" s="19"/>
    </row>
    <row r="717" spans="1:46" s="23" customFormat="1" ht="144" hidden="1" x14ac:dyDescent="0.2">
      <c r="A717" s="19" t="s">
        <v>51</v>
      </c>
      <c r="B717" s="19" t="s">
        <v>277</v>
      </c>
      <c r="C717" s="19" t="s">
        <v>276</v>
      </c>
      <c r="D717" s="19" t="s">
        <v>33</v>
      </c>
      <c r="E717" s="19" t="s">
        <v>454</v>
      </c>
      <c r="F717" s="28" t="s">
        <v>2286</v>
      </c>
      <c r="G717" s="19" t="s">
        <v>1015</v>
      </c>
      <c r="H717" s="18" t="s">
        <v>387</v>
      </c>
      <c r="I717" s="18" t="s">
        <v>274</v>
      </c>
      <c r="J717" s="17">
        <v>120000</v>
      </c>
      <c r="K717" s="35" t="s">
        <v>137</v>
      </c>
      <c r="L717" s="64"/>
      <c r="M717" s="64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19" t="s">
        <v>3476</v>
      </c>
      <c r="AG717" s="20" t="s">
        <v>2456</v>
      </c>
      <c r="AH717" s="19" t="s">
        <v>1489</v>
      </c>
      <c r="AI717" s="20" t="s">
        <v>1570</v>
      </c>
      <c r="AJ717" s="16">
        <v>116000</v>
      </c>
      <c r="AK717" s="16"/>
      <c r="AL717" s="16">
        <f t="shared" si="23"/>
        <v>4000</v>
      </c>
      <c r="AM717" s="18" t="s">
        <v>2514</v>
      </c>
      <c r="AN717" s="18" t="s">
        <v>2514</v>
      </c>
      <c r="AO717" s="18" t="s">
        <v>3287</v>
      </c>
      <c r="AP717" s="18" t="s">
        <v>3287</v>
      </c>
      <c r="AQ717" s="18" t="s">
        <v>2448</v>
      </c>
      <c r="AR717" s="16">
        <v>116000</v>
      </c>
      <c r="AS717" s="16">
        <v>4000</v>
      </c>
      <c r="AT717" s="19"/>
    </row>
    <row r="718" spans="1:46" s="23" customFormat="1" ht="126" x14ac:dyDescent="0.2">
      <c r="A718" s="19" t="s">
        <v>51</v>
      </c>
      <c r="B718" s="19" t="s">
        <v>277</v>
      </c>
      <c r="C718" s="19" t="s">
        <v>276</v>
      </c>
      <c r="D718" s="19" t="s">
        <v>22</v>
      </c>
      <c r="E718" s="19" t="s">
        <v>349</v>
      </c>
      <c r="F718" s="28" t="s">
        <v>2287</v>
      </c>
      <c r="G718" s="19" t="s">
        <v>1016</v>
      </c>
      <c r="H718" s="18" t="s">
        <v>270</v>
      </c>
      <c r="I718" s="18" t="s">
        <v>275</v>
      </c>
      <c r="J718" s="17">
        <v>991000</v>
      </c>
      <c r="K718" s="35" t="s">
        <v>137</v>
      </c>
      <c r="L718" s="64"/>
      <c r="M718" s="64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19" t="s">
        <v>1571</v>
      </c>
      <c r="AG718" s="19" t="s">
        <v>3467</v>
      </c>
      <c r="AH718" s="19" t="s">
        <v>1490</v>
      </c>
      <c r="AI718" s="19" t="s">
        <v>1568</v>
      </c>
      <c r="AJ718" s="16"/>
      <c r="AK718" s="16"/>
      <c r="AL718" s="16">
        <f t="shared" si="23"/>
        <v>991000</v>
      </c>
      <c r="AM718" s="18" t="s">
        <v>2445</v>
      </c>
      <c r="AN718" s="18" t="s">
        <v>2445</v>
      </c>
      <c r="AO718" s="18" t="s">
        <v>2447</v>
      </c>
      <c r="AP718" s="18" t="s">
        <v>2447</v>
      </c>
      <c r="AQ718" s="18" t="s">
        <v>2447</v>
      </c>
      <c r="AR718" s="19"/>
      <c r="AS718" s="19"/>
      <c r="AT718" s="19"/>
    </row>
    <row r="719" spans="1:46" s="23" customFormat="1" ht="72" hidden="1" x14ac:dyDescent="0.2">
      <c r="A719" s="19" t="s">
        <v>51</v>
      </c>
      <c r="B719" s="19" t="s">
        <v>277</v>
      </c>
      <c r="C719" s="19" t="s">
        <v>276</v>
      </c>
      <c r="D719" s="19" t="s">
        <v>11</v>
      </c>
      <c r="E719" s="19" t="s">
        <v>310</v>
      </c>
      <c r="F719" s="28" t="s">
        <v>2288</v>
      </c>
      <c r="G719" s="19" t="s">
        <v>1017</v>
      </c>
      <c r="H719" s="18" t="s">
        <v>267</v>
      </c>
      <c r="I719" s="18" t="s">
        <v>271</v>
      </c>
      <c r="J719" s="17">
        <v>282000</v>
      </c>
      <c r="K719" s="35" t="s">
        <v>137</v>
      </c>
      <c r="L719" s="64"/>
      <c r="M719" s="64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2444</v>
      </c>
      <c r="AF719" s="19" t="s">
        <v>3451</v>
      </c>
      <c r="AG719" s="19" t="s">
        <v>3467</v>
      </c>
      <c r="AH719" s="19" t="s">
        <v>1490</v>
      </c>
      <c r="AI719" s="19" t="s">
        <v>1568</v>
      </c>
      <c r="AJ719" s="16"/>
      <c r="AK719" s="16"/>
      <c r="AL719" s="16">
        <f t="shared" si="23"/>
        <v>282000</v>
      </c>
      <c r="AM719" s="18" t="s">
        <v>2445</v>
      </c>
      <c r="AN719" s="18" t="s">
        <v>2445</v>
      </c>
      <c r="AO719" s="18" t="s">
        <v>2446</v>
      </c>
      <c r="AP719" s="18" t="s">
        <v>2446</v>
      </c>
      <c r="AQ719" s="18" t="s">
        <v>2446</v>
      </c>
      <c r="AR719" s="19"/>
      <c r="AS719" s="19"/>
      <c r="AT719" s="19"/>
    </row>
    <row r="720" spans="1:46" s="23" customFormat="1" ht="72" hidden="1" x14ac:dyDescent="0.2">
      <c r="A720" s="19" t="s">
        <v>51</v>
      </c>
      <c r="B720" s="19" t="s">
        <v>277</v>
      </c>
      <c r="C720" s="19" t="s">
        <v>276</v>
      </c>
      <c r="D720" s="19" t="s">
        <v>11</v>
      </c>
      <c r="E720" s="19" t="s">
        <v>310</v>
      </c>
      <c r="F720" s="28" t="s">
        <v>2289</v>
      </c>
      <c r="G720" s="19" t="s">
        <v>1018</v>
      </c>
      <c r="H720" s="18" t="s">
        <v>459</v>
      </c>
      <c r="I720" s="18" t="s">
        <v>274</v>
      </c>
      <c r="J720" s="17">
        <v>40000</v>
      </c>
      <c r="K720" s="35" t="s">
        <v>137</v>
      </c>
      <c r="L720" s="64"/>
      <c r="M720" s="64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2444</v>
      </c>
      <c r="AF720" s="19" t="s">
        <v>3451</v>
      </c>
      <c r="AG720" s="19" t="s">
        <v>3467</v>
      </c>
      <c r="AH720" s="19" t="s">
        <v>1490</v>
      </c>
      <c r="AI720" s="19" t="s">
        <v>1568</v>
      </c>
      <c r="AJ720" s="16"/>
      <c r="AK720" s="16"/>
      <c r="AL720" s="16">
        <f t="shared" si="23"/>
        <v>40000</v>
      </c>
      <c r="AM720" s="18" t="s">
        <v>2445</v>
      </c>
      <c r="AN720" s="18" t="s">
        <v>2445</v>
      </c>
      <c r="AO720" s="18" t="s">
        <v>2446</v>
      </c>
      <c r="AP720" s="18" t="s">
        <v>2446</v>
      </c>
      <c r="AQ720" s="18" t="s">
        <v>2446</v>
      </c>
      <c r="AR720" s="19"/>
      <c r="AS720" s="19"/>
      <c r="AT720" s="19"/>
    </row>
    <row r="721" spans="1:46" s="23" customFormat="1" ht="72" hidden="1" x14ac:dyDescent="0.2">
      <c r="A721" s="19" t="s">
        <v>51</v>
      </c>
      <c r="B721" s="19" t="s">
        <v>277</v>
      </c>
      <c r="C721" s="19" t="s">
        <v>276</v>
      </c>
      <c r="D721" s="19" t="s">
        <v>11</v>
      </c>
      <c r="E721" s="19" t="s">
        <v>310</v>
      </c>
      <c r="F721" s="28" t="s">
        <v>2290</v>
      </c>
      <c r="G721" s="19" t="s">
        <v>1019</v>
      </c>
      <c r="H721" s="18" t="s">
        <v>303</v>
      </c>
      <c r="I721" s="18" t="s">
        <v>274</v>
      </c>
      <c r="J721" s="17">
        <v>45000</v>
      </c>
      <c r="K721" s="35" t="s">
        <v>137</v>
      </c>
      <c r="L721" s="64"/>
      <c r="M721" s="64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2444</v>
      </c>
      <c r="AF721" s="19" t="s">
        <v>3451</v>
      </c>
      <c r="AG721" s="19" t="s">
        <v>3467</v>
      </c>
      <c r="AH721" s="19" t="s">
        <v>1490</v>
      </c>
      <c r="AI721" s="19" t="s">
        <v>1568</v>
      </c>
      <c r="AJ721" s="16"/>
      <c r="AK721" s="16"/>
      <c r="AL721" s="16">
        <f t="shared" si="23"/>
        <v>45000</v>
      </c>
      <c r="AM721" s="18" t="s">
        <v>2445</v>
      </c>
      <c r="AN721" s="18" t="s">
        <v>2445</v>
      </c>
      <c r="AO721" s="18" t="s">
        <v>2446</v>
      </c>
      <c r="AP721" s="18" t="s">
        <v>2446</v>
      </c>
      <c r="AQ721" s="18" t="s">
        <v>2446</v>
      </c>
      <c r="AR721" s="19"/>
      <c r="AS721" s="19"/>
      <c r="AT721" s="19"/>
    </row>
    <row r="722" spans="1:46" s="23" customFormat="1" ht="72" hidden="1" x14ac:dyDescent="0.2">
      <c r="A722" s="19" t="s">
        <v>51</v>
      </c>
      <c r="B722" s="19" t="s">
        <v>277</v>
      </c>
      <c r="C722" s="19" t="s">
        <v>276</v>
      </c>
      <c r="D722" s="19" t="s">
        <v>11</v>
      </c>
      <c r="E722" s="19" t="s">
        <v>310</v>
      </c>
      <c r="F722" s="28" t="s">
        <v>2291</v>
      </c>
      <c r="G722" s="19" t="s">
        <v>1020</v>
      </c>
      <c r="H722" s="18" t="s">
        <v>270</v>
      </c>
      <c r="I722" s="18" t="s">
        <v>1021</v>
      </c>
      <c r="J722" s="17">
        <v>26000</v>
      </c>
      <c r="K722" s="35" t="s">
        <v>137</v>
      </c>
      <c r="L722" s="64"/>
      <c r="M722" s="64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2444</v>
      </c>
      <c r="AF722" s="19" t="s">
        <v>3451</v>
      </c>
      <c r="AG722" s="19" t="s">
        <v>3467</v>
      </c>
      <c r="AH722" s="19" t="s">
        <v>1490</v>
      </c>
      <c r="AI722" s="19" t="s">
        <v>1568</v>
      </c>
      <c r="AJ722" s="16"/>
      <c r="AK722" s="16"/>
      <c r="AL722" s="16">
        <f t="shared" si="23"/>
        <v>26000</v>
      </c>
      <c r="AM722" s="18" t="s">
        <v>2445</v>
      </c>
      <c r="AN722" s="18" t="s">
        <v>2445</v>
      </c>
      <c r="AO722" s="18" t="s">
        <v>2446</v>
      </c>
      <c r="AP722" s="18" t="s">
        <v>2446</v>
      </c>
      <c r="AQ722" s="18" t="s">
        <v>2446</v>
      </c>
      <c r="AR722" s="19"/>
      <c r="AS722" s="19"/>
      <c r="AT722" s="19"/>
    </row>
    <row r="723" spans="1:46" s="23" customFormat="1" ht="72" x14ac:dyDescent="0.2">
      <c r="A723" s="19" t="s">
        <v>51</v>
      </c>
      <c r="B723" s="19" t="s">
        <v>277</v>
      </c>
      <c r="C723" s="19" t="s">
        <v>276</v>
      </c>
      <c r="D723" s="19" t="s">
        <v>21</v>
      </c>
      <c r="E723" s="19" t="s">
        <v>310</v>
      </c>
      <c r="F723" s="28" t="s">
        <v>2292</v>
      </c>
      <c r="G723" s="19" t="s">
        <v>1022</v>
      </c>
      <c r="H723" s="18" t="s">
        <v>269</v>
      </c>
      <c r="I723" s="18" t="s">
        <v>271</v>
      </c>
      <c r="J723" s="17">
        <v>18000</v>
      </c>
      <c r="K723" s="64"/>
      <c r="L723" s="64"/>
      <c r="M723" s="35" t="s">
        <v>137</v>
      </c>
      <c r="N723" s="19"/>
      <c r="O723" s="18" t="s">
        <v>3281</v>
      </c>
      <c r="P723" s="18" t="s">
        <v>2514</v>
      </c>
      <c r="Q723" s="19" t="s">
        <v>3282</v>
      </c>
      <c r="R723" s="18" t="s">
        <v>1279</v>
      </c>
      <c r="S723" s="18" t="s">
        <v>123</v>
      </c>
      <c r="T723" s="19"/>
      <c r="U723" s="19"/>
      <c r="V723" s="19" t="s">
        <v>3283</v>
      </c>
      <c r="W723" s="17">
        <v>18000</v>
      </c>
      <c r="X723" s="18">
        <v>1</v>
      </c>
      <c r="Y723" s="18" t="s">
        <v>3284</v>
      </c>
      <c r="Z723" s="17">
        <v>18000</v>
      </c>
      <c r="AA723" s="19"/>
      <c r="AB723" s="19"/>
      <c r="AC723" s="17"/>
      <c r="AD723" s="17">
        <v>18000</v>
      </c>
      <c r="AE723" s="19" t="s">
        <v>3285</v>
      </c>
      <c r="AF723" s="19" t="s">
        <v>3472</v>
      </c>
      <c r="AG723" s="19" t="s">
        <v>3467</v>
      </c>
      <c r="AH723" s="19" t="s">
        <v>1486</v>
      </c>
      <c r="AI723" s="19" t="s">
        <v>1571</v>
      </c>
      <c r="AJ723" s="16"/>
      <c r="AK723" s="16"/>
      <c r="AL723" s="16">
        <f t="shared" si="23"/>
        <v>18000</v>
      </c>
      <c r="AM723" s="18" t="s">
        <v>1495</v>
      </c>
      <c r="AN723" s="18" t="s">
        <v>1495</v>
      </c>
      <c r="AO723" s="18" t="s">
        <v>3288</v>
      </c>
      <c r="AP723" s="18" t="s">
        <v>3288</v>
      </c>
      <c r="AQ723" s="18" t="s">
        <v>3288</v>
      </c>
      <c r="AR723" s="17">
        <v>18000</v>
      </c>
      <c r="AS723" s="19"/>
      <c r="AT723" s="19"/>
    </row>
    <row r="724" spans="1:46" s="23" customFormat="1" ht="72" x14ac:dyDescent="0.2">
      <c r="A724" s="19" t="s">
        <v>51</v>
      </c>
      <c r="B724" s="19" t="s">
        <v>277</v>
      </c>
      <c r="C724" s="19" t="s">
        <v>276</v>
      </c>
      <c r="D724" s="19" t="s">
        <v>21</v>
      </c>
      <c r="E724" s="19" t="s">
        <v>310</v>
      </c>
      <c r="F724" s="28" t="s">
        <v>2293</v>
      </c>
      <c r="G724" s="19" t="s">
        <v>1023</v>
      </c>
      <c r="H724" s="18" t="s">
        <v>269</v>
      </c>
      <c r="I724" s="18" t="s">
        <v>271</v>
      </c>
      <c r="J724" s="17">
        <v>28000</v>
      </c>
      <c r="K724" s="64"/>
      <c r="L724" s="64"/>
      <c r="M724" s="35" t="s">
        <v>137</v>
      </c>
      <c r="N724" s="19"/>
      <c r="O724" s="18" t="s">
        <v>3281</v>
      </c>
      <c r="P724" s="18" t="s">
        <v>2514</v>
      </c>
      <c r="Q724" s="19" t="s">
        <v>3286</v>
      </c>
      <c r="R724" s="18" t="s">
        <v>1279</v>
      </c>
      <c r="S724" s="18" t="s">
        <v>123</v>
      </c>
      <c r="T724" s="19"/>
      <c r="U724" s="19"/>
      <c r="V724" s="19" t="s">
        <v>3283</v>
      </c>
      <c r="W724" s="17">
        <v>28000</v>
      </c>
      <c r="X724" s="18">
        <v>1</v>
      </c>
      <c r="Y724" s="18" t="s">
        <v>3284</v>
      </c>
      <c r="Z724" s="17">
        <v>28000</v>
      </c>
      <c r="AA724" s="19"/>
      <c r="AB724" s="19"/>
      <c r="AC724" s="17"/>
      <c r="AD724" s="17">
        <v>28000</v>
      </c>
      <c r="AE724" s="19" t="s">
        <v>3285</v>
      </c>
      <c r="AF724" s="19" t="s">
        <v>3472</v>
      </c>
      <c r="AG724" s="19" t="s">
        <v>3467</v>
      </c>
      <c r="AH724" s="19" t="s">
        <v>1486</v>
      </c>
      <c r="AI724" s="19" t="s">
        <v>1571</v>
      </c>
      <c r="AJ724" s="16"/>
      <c r="AK724" s="16"/>
      <c r="AL724" s="16">
        <f t="shared" si="23"/>
        <v>28000</v>
      </c>
      <c r="AM724" s="18" t="s">
        <v>1495</v>
      </c>
      <c r="AN724" s="18" t="s">
        <v>1495</v>
      </c>
      <c r="AO724" s="18" t="s">
        <v>3288</v>
      </c>
      <c r="AP724" s="18" t="s">
        <v>3288</v>
      </c>
      <c r="AQ724" s="18" t="s">
        <v>3288</v>
      </c>
      <c r="AR724" s="17">
        <v>28000</v>
      </c>
      <c r="AS724" s="19"/>
      <c r="AT724" s="19"/>
    </row>
    <row r="725" spans="1:46" s="23" customFormat="1" ht="72" x14ac:dyDescent="0.2">
      <c r="A725" s="19" t="s">
        <v>51</v>
      </c>
      <c r="B725" s="19" t="s">
        <v>277</v>
      </c>
      <c r="C725" s="19" t="s">
        <v>276</v>
      </c>
      <c r="D725" s="19" t="s">
        <v>21</v>
      </c>
      <c r="E725" s="19" t="s">
        <v>310</v>
      </c>
      <c r="F725" s="28" t="s">
        <v>2294</v>
      </c>
      <c r="G725" s="19" t="s">
        <v>1024</v>
      </c>
      <c r="H725" s="18" t="s">
        <v>270</v>
      </c>
      <c r="I725" s="18" t="s">
        <v>271</v>
      </c>
      <c r="J725" s="17">
        <v>11000</v>
      </c>
      <c r="K725" s="64"/>
      <c r="L725" s="64"/>
      <c r="M725" s="35" t="s">
        <v>137</v>
      </c>
      <c r="N725" s="19"/>
      <c r="O725" s="18" t="s">
        <v>3281</v>
      </c>
      <c r="P725" s="18" t="s">
        <v>2514</v>
      </c>
      <c r="Q725" s="19" t="s">
        <v>3282</v>
      </c>
      <c r="R725" s="18" t="s">
        <v>1279</v>
      </c>
      <c r="S725" s="18" t="s">
        <v>123</v>
      </c>
      <c r="T725" s="19"/>
      <c r="U725" s="19"/>
      <c r="V725" s="19" t="s">
        <v>3283</v>
      </c>
      <c r="W725" s="17">
        <v>11000</v>
      </c>
      <c r="X725" s="18">
        <v>1</v>
      </c>
      <c r="Y725" s="18" t="s">
        <v>3284</v>
      </c>
      <c r="Z725" s="17">
        <v>11000</v>
      </c>
      <c r="AA725" s="19"/>
      <c r="AB725" s="19"/>
      <c r="AC725" s="17"/>
      <c r="AD725" s="17">
        <v>11000</v>
      </c>
      <c r="AE725" s="19" t="s">
        <v>3285</v>
      </c>
      <c r="AF725" s="19" t="s">
        <v>3472</v>
      </c>
      <c r="AG725" s="19" t="s">
        <v>3467</v>
      </c>
      <c r="AH725" s="19" t="s">
        <v>1486</v>
      </c>
      <c r="AI725" s="19" t="s">
        <v>1571</v>
      </c>
      <c r="AJ725" s="16"/>
      <c r="AK725" s="16"/>
      <c r="AL725" s="16">
        <f t="shared" si="23"/>
        <v>11000</v>
      </c>
      <c r="AM725" s="18" t="s">
        <v>1495</v>
      </c>
      <c r="AN725" s="18" t="s">
        <v>1495</v>
      </c>
      <c r="AO725" s="18" t="s">
        <v>3288</v>
      </c>
      <c r="AP725" s="18" t="s">
        <v>3288</v>
      </c>
      <c r="AQ725" s="18" t="s">
        <v>3288</v>
      </c>
      <c r="AR725" s="17">
        <v>11000</v>
      </c>
      <c r="AS725" s="19"/>
      <c r="AT725" s="19"/>
    </row>
    <row r="726" spans="1:46" s="23" customFormat="1" ht="72" x14ac:dyDescent="0.2">
      <c r="A726" s="19" t="s">
        <v>51</v>
      </c>
      <c r="B726" s="19" t="s">
        <v>277</v>
      </c>
      <c r="C726" s="19" t="s">
        <v>276</v>
      </c>
      <c r="D726" s="19" t="s">
        <v>21</v>
      </c>
      <c r="E726" s="19" t="s">
        <v>310</v>
      </c>
      <c r="F726" s="28" t="s">
        <v>2295</v>
      </c>
      <c r="G726" s="19" t="s">
        <v>1025</v>
      </c>
      <c r="H726" s="18" t="s">
        <v>270</v>
      </c>
      <c r="I726" s="18" t="s">
        <v>271</v>
      </c>
      <c r="J726" s="17">
        <v>9500</v>
      </c>
      <c r="K726" s="64"/>
      <c r="L726" s="64"/>
      <c r="M726" s="35" t="s">
        <v>137</v>
      </c>
      <c r="N726" s="19"/>
      <c r="O726" s="18" t="s">
        <v>3281</v>
      </c>
      <c r="P726" s="18" t="s">
        <v>2514</v>
      </c>
      <c r="Q726" s="19" t="s">
        <v>3282</v>
      </c>
      <c r="R726" s="18" t="s">
        <v>1279</v>
      </c>
      <c r="S726" s="18" t="s">
        <v>123</v>
      </c>
      <c r="T726" s="19"/>
      <c r="U726" s="19"/>
      <c r="V726" s="19" t="s">
        <v>3283</v>
      </c>
      <c r="W726" s="17">
        <v>9500</v>
      </c>
      <c r="X726" s="18">
        <v>1</v>
      </c>
      <c r="Y726" s="18" t="s">
        <v>3284</v>
      </c>
      <c r="Z726" s="17">
        <v>9500</v>
      </c>
      <c r="AA726" s="19"/>
      <c r="AB726" s="19"/>
      <c r="AC726" s="17"/>
      <c r="AD726" s="17">
        <v>9500</v>
      </c>
      <c r="AE726" s="19" t="s">
        <v>3285</v>
      </c>
      <c r="AF726" s="19" t="s">
        <v>3472</v>
      </c>
      <c r="AG726" s="19" t="s">
        <v>3467</v>
      </c>
      <c r="AH726" s="19" t="s">
        <v>1486</v>
      </c>
      <c r="AI726" s="19" t="s">
        <v>1571</v>
      </c>
      <c r="AJ726" s="16"/>
      <c r="AK726" s="16"/>
      <c r="AL726" s="16">
        <f t="shared" si="23"/>
        <v>9500</v>
      </c>
      <c r="AM726" s="18" t="s">
        <v>1495</v>
      </c>
      <c r="AN726" s="18" t="s">
        <v>1495</v>
      </c>
      <c r="AO726" s="18" t="s">
        <v>3288</v>
      </c>
      <c r="AP726" s="18" t="s">
        <v>3288</v>
      </c>
      <c r="AQ726" s="18" t="s">
        <v>3288</v>
      </c>
      <c r="AR726" s="17">
        <v>9500</v>
      </c>
      <c r="AS726" s="19"/>
      <c r="AT726" s="19"/>
    </row>
    <row r="727" spans="1:46" s="23" customFormat="1" ht="72" x14ac:dyDescent="0.2">
      <c r="A727" s="19" t="s">
        <v>51</v>
      </c>
      <c r="B727" s="19" t="s">
        <v>277</v>
      </c>
      <c r="C727" s="19" t="s">
        <v>276</v>
      </c>
      <c r="D727" s="19" t="s">
        <v>21</v>
      </c>
      <c r="E727" s="19" t="s">
        <v>310</v>
      </c>
      <c r="F727" s="28" t="s">
        <v>2296</v>
      </c>
      <c r="G727" s="19" t="s">
        <v>1026</v>
      </c>
      <c r="H727" s="18" t="s">
        <v>303</v>
      </c>
      <c r="I727" s="18" t="s">
        <v>274</v>
      </c>
      <c r="J727" s="17">
        <v>72000</v>
      </c>
      <c r="K727" s="64"/>
      <c r="L727" s="64"/>
      <c r="M727" s="35" t="s">
        <v>137</v>
      </c>
      <c r="N727" s="19"/>
      <c r="O727" s="18" t="s">
        <v>3281</v>
      </c>
      <c r="P727" s="18" t="s">
        <v>2514</v>
      </c>
      <c r="Q727" s="19" t="s">
        <v>3282</v>
      </c>
      <c r="R727" s="18" t="s">
        <v>1279</v>
      </c>
      <c r="S727" s="18" t="s">
        <v>123</v>
      </c>
      <c r="T727" s="19"/>
      <c r="U727" s="19"/>
      <c r="V727" s="19" t="s">
        <v>3283</v>
      </c>
      <c r="W727" s="17">
        <v>72000</v>
      </c>
      <c r="X727" s="18">
        <v>1</v>
      </c>
      <c r="Y727" s="18" t="s">
        <v>3284</v>
      </c>
      <c r="Z727" s="17">
        <v>72000</v>
      </c>
      <c r="AA727" s="19"/>
      <c r="AB727" s="19"/>
      <c r="AC727" s="17"/>
      <c r="AD727" s="17">
        <v>72000</v>
      </c>
      <c r="AE727" s="19" t="s">
        <v>3285</v>
      </c>
      <c r="AF727" s="19" t="s">
        <v>3472</v>
      </c>
      <c r="AG727" s="19" t="s">
        <v>3467</v>
      </c>
      <c r="AH727" s="19" t="s">
        <v>1486</v>
      </c>
      <c r="AI727" s="19" t="s">
        <v>1571</v>
      </c>
      <c r="AJ727" s="16"/>
      <c r="AK727" s="16"/>
      <c r="AL727" s="16">
        <f t="shared" si="23"/>
        <v>72000</v>
      </c>
      <c r="AM727" s="18" t="s">
        <v>1495</v>
      </c>
      <c r="AN727" s="18" t="s">
        <v>1495</v>
      </c>
      <c r="AO727" s="18" t="s">
        <v>3288</v>
      </c>
      <c r="AP727" s="18" t="s">
        <v>3288</v>
      </c>
      <c r="AQ727" s="18" t="s">
        <v>3288</v>
      </c>
      <c r="AR727" s="17">
        <v>72000</v>
      </c>
      <c r="AS727" s="19"/>
      <c r="AT727" s="19"/>
    </row>
    <row r="728" spans="1:46" s="23" customFormat="1" ht="72" x14ac:dyDescent="0.2">
      <c r="A728" s="19" t="s">
        <v>51</v>
      </c>
      <c r="B728" s="19" t="s">
        <v>277</v>
      </c>
      <c r="C728" s="19" t="s">
        <v>276</v>
      </c>
      <c r="D728" s="19" t="s">
        <v>21</v>
      </c>
      <c r="E728" s="19" t="s">
        <v>310</v>
      </c>
      <c r="F728" s="28" t="s">
        <v>2297</v>
      </c>
      <c r="G728" s="19" t="s">
        <v>1027</v>
      </c>
      <c r="H728" s="18" t="s">
        <v>270</v>
      </c>
      <c r="I728" s="18" t="s">
        <v>275</v>
      </c>
      <c r="J728" s="17">
        <v>18000</v>
      </c>
      <c r="K728" s="64"/>
      <c r="L728" s="64"/>
      <c r="M728" s="35" t="s">
        <v>137</v>
      </c>
      <c r="N728" s="19"/>
      <c r="O728" s="18" t="s">
        <v>3281</v>
      </c>
      <c r="P728" s="18" t="s">
        <v>2514</v>
      </c>
      <c r="Q728" s="19" t="s">
        <v>3282</v>
      </c>
      <c r="R728" s="18" t="s">
        <v>1279</v>
      </c>
      <c r="S728" s="18" t="s">
        <v>123</v>
      </c>
      <c r="T728" s="19"/>
      <c r="U728" s="19"/>
      <c r="V728" s="19" t="s">
        <v>3283</v>
      </c>
      <c r="W728" s="17">
        <v>18000</v>
      </c>
      <c r="X728" s="18">
        <v>1</v>
      </c>
      <c r="Y728" s="18" t="s">
        <v>3284</v>
      </c>
      <c r="Z728" s="17">
        <v>18000</v>
      </c>
      <c r="AA728" s="19"/>
      <c r="AB728" s="19"/>
      <c r="AC728" s="17"/>
      <c r="AD728" s="17">
        <v>18000</v>
      </c>
      <c r="AE728" s="19" t="s">
        <v>3285</v>
      </c>
      <c r="AF728" s="19" t="s">
        <v>3472</v>
      </c>
      <c r="AG728" s="19" t="s">
        <v>3467</v>
      </c>
      <c r="AH728" s="19" t="s">
        <v>1486</v>
      </c>
      <c r="AI728" s="19" t="s">
        <v>1571</v>
      </c>
      <c r="AJ728" s="16"/>
      <c r="AK728" s="16"/>
      <c r="AL728" s="16">
        <f t="shared" si="23"/>
        <v>18000</v>
      </c>
      <c r="AM728" s="18" t="s">
        <v>1495</v>
      </c>
      <c r="AN728" s="18" t="s">
        <v>1495</v>
      </c>
      <c r="AO728" s="18" t="s">
        <v>3288</v>
      </c>
      <c r="AP728" s="18" t="s">
        <v>3288</v>
      </c>
      <c r="AQ728" s="18" t="s">
        <v>3288</v>
      </c>
      <c r="AR728" s="17">
        <v>18000</v>
      </c>
      <c r="AS728" s="19"/>
      <c r="AT728" s="19"/>
    </row>
    <row r="729" spans="1:46" s="23" customFormat="1" ht="72" hidden="1" x14ac:dyDescent="0.2">
      <c r="A729" s="19" t="s">
        <v>51</v>
      </c>
      <c r="B729" s="19" t="s">
        <v>277</v>
      </c>
      <c r="C729" s="19" t="s">
        <v>276</v>
      </c>
      <c r="D729" s="19" t="s">
        <v>286</v>
      </c>
      <c r="E729" s="19" t="s">
        <v>310</v>
      </c>
      <c r="F729" s="28" t="s">
        <v>2298</v>
      </c>
      <c r="G729" s="19" t="s">
        <v>1028</v>
      </c>
      <c r="H729" s="18" t="s">
        <v>269</v>
      </c>
      <c r="I729" s="18" t="s">
        <v>271</v>
      </c>
      <c r="J729" s="17">
        <v>210000</v>
      </c>
      <c r="K729" s="35" t="s">
        <v>137</v>
      </c>
      <c r="L729" s="64"/>
      <c r="M729" s="64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2444</v>
      </c>
      <c r="AF729" s="19" t="s">
        <v>3451</v>
      </c>
      <c r="AG729" s="19" t="s">
        <v>3467</v>
      </c>
      <c r="AH729" s="19" t="s">
        <v>1486</v>
      </c>
      <c r="AI729" s="19" t="s">
        <v>1571</v>
      </c>
      <c r="AJ729" s="16"/>
      <c r="AK729" s="16"/>
      <c r="AL729" s="16">
        <f t="shared" si="23"/>
        <v>210000</v>
      </c>
      <c r="AM729" s="18" t="s">
        <v>2445</v>
      </c>
      <c r="AN729" s="18" t="s">
        <v>2445</v>
      </c>
      <c r="AO729" s="18" t="s">
        <v>2446</v>
      </c>
      <c r="AP729" s="18" t="s">
        <v>2446</v>
      </c>
      <c r="AQ729" s="18" t="s">
        <v>2446</v>
      </c>
      <c r="AR729" s="19"/>
      <c r="AS729" s="19"/>
      <c r="AT729" s="19"/>
    </row>
    <row r="730" spans="1:46" s="23" customFormat="1" ht="72" hidden="1" x14ac:dyDescent="0.2">
      <c r="A730" s="19" t="s">
        <v>51</v>
      </c>
      <c r="B730" s="19" t="s">
        <v>277</v>
      </c>
      <c r="C730" s="19" t="s">
        <v>276</v>
      </c>
      <c r="D730" s="19" t="s">
        <v>286</v>
      </c>
      <c r="E730" s="19" t="s">
        <v>310</v>
      </c>
      <c r="F730" s="28" t="s">
        <v>2299</v>
      </c>
      <c r="G730" s="19" t="s">
        <v>1029</v>
      </c>
      <c r="H730" s="18" t="s">
        <v>269</v>
      </c>
      <c r="I730" s="18" t="s">
        <v>271</v>
      </c>
      <c r="J730" s="17">
        <v>41600</v>
      </c>
      <c r="K730" s="35" t="s">
        <v>137</v>
      </c>
      <c r="L730" s="64"/>
      <c r="M730" s="64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19"/>
      <c r="Z730" s="19"/>
      <c r="AA730" s="19"/>
      <c r="AB730" s="19"/>
      <c r="AC730" s="19"/>
      <c r="AD730" s="19"/>
      <c r="AE730" s="19" t="s">
        <v>2444</v>
      </c>
      <c r="AF730" s="19" t="s">
        <v>3451</v>
      </c>
      <c r="AG730" s="19" t="s">
        <v>3467</v>
      </c>
      <c r="AH730" s="19" t="s">
        <v>1486</v>
      </c>
      <c r="AI730" s="19" t="s">
        <v>1571</v>
      </c>
      <c r="AJ730" s="16"/>
      <c r="AK730" s="16"/>
      <c r="AL730" s="16">
        <f t="shared" si="23"/>
        <v>41600</v>
      </c>
      <c r="AM730" s="18" t="s">
        <v>2445</v>
      </c>
      <c r="AN730" s="18" t="s">
        <v>2445</v>
      </c>
      <c r="AO730" s="18" t="s">
        <v>2446</v>
      </c>
      <c r="AP730" s="18" t="s">
        <v>2446</v>
      </c>
      <c r="AQ730" s="18" t="s">
        <v>2446</v>
      </c>
      <c r="AR730" s="19"/>
      <c r="AS730" s="19"/>
      <c r="AT730" s="19"/>
    </row>
    <row r="731" spans="1:46" s="23" customFormat="1" ht="72" hidden="1" x14ac:dyDescent="0.2">
      <c r="A731" s="19" t="s">
        <v>51</v>
      </c>
      <c r="B731" s="19" t="s">
        <v>277</v>
      </c>
      <c r="C731" s="19" t="s">
        <v>276</v>
      </c>
      <c r="D731" s="19" t="s">
        <v>286</v>
      </c>
      <c r="E731" s="19" t="s">
        <v>310</v>
      </c>
      <c r="F731" s="28" t="s">
        <v>2277</v>
      </c>
      <c r="G731" s="19" t="s">
        <v>1030</v>
      </c>
      <c r="H731" s="18" t="s">
        <v>269</v>
      </c>
      <c r="I731" s="18" t="s">
        <v>271</v>
      </c>
      <c r="J731" s="17">
        <v>65400</v>
      </c>
      <c r="K731" s="35" t="s">
        <v>137</v>
      </c>
      <c r="L731" s="64"/>
      <c r="M731" s="64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2444</v>
      </c>
      <c r="AF731" s="19" t="s">
        <v>3451</v>
      </c>
      <c r="AG731" s="19" t="s">
        <v>3467</v>
      </c>
      <c r="AH731" s="19" t="s">
        <v>1486</v>
      </c>
      <c r="AI731" s="19" t="s">
        <v>1571</v>
      </c>
      <c r="AJ731" s="16"/>
      <c r="AK731" s="16"/>
      <c r="AL731" s="16">
        <f t="shared" si="23"/>
        <v>65400</v>
      </c>
      <c r="AM731" s="18" t="s">
        <v>2445</v>
      </c>
      <c r="AN731" s="18" t="s">
        <v>2445</v>
      </c>
      <c r="AO731" s="18" t="s">
        <v>2446</v>
      </c>
      <c r="AP731" s="18" t="s">
        <v>2446</v>
      </c>
      <c r="AQ731" s="18" t="s">
        <v>2446</v>
      </c>
      <c r="AR731" s="19"/>
      <c r="AS731" s="19"/>
      <c r="AT731" s="19"/>
    </row>
    <row r="732" spans="1:46" s="23" customFormat="1" ht="72" hidden="1" x14ac:dyDescent="0.2">
      <c r="A732" s="19" t="s">
        <v>51</v>
      </c>
      <c r="B732" s="19" t="s">
        <v>277</v>
      </c>
      <c r="C732" s="19" t="s">
        <v>276</v>
      </c>
      <c r="D732" s="19" t="s">
        <v>286</v>
      </c>
      <c r="E732" s="19" t="s">
        <v>310</v>
      </c>
      <c r="F732" s="28" t="s">
        <v>2301</v>
      </c>
      <c r="G732" s="19" t="s">
        <v>1031</v>
      </c>
      <c r="H732" s="18" t="s">
        <v>269</v>
      </c>
      <c r="I732" s="18" t="s">
        <v>281</v>
      </c>
      <c r="J732" s="17">
        <v>30600</v>
      </c>
      <c r="K732" s="35" t="s">
        <v>137</v>
      </c>
      <c r="L732" s="64"/>
      <c r="M732" s="64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2444</v>
      </c>
      <c r="AF732" s="19" t="s">
        <v>3451</v>
      </c>
      <c r="AG732" s="19" t="s">
        <v>3467</v>
      </c>
      <c r="AH732" s="19" t="s">
        <v>1486</v>
      </c>
      <c r="AI732" s="19" t="s">
        <v>1571</v>
      </c>
      <c r="AJ732" s="16"/>
      <c r="AK732" s="16"/>
      <c r="AL732" s="16">
        <f t="shared" si="23"/>
        <v>30600</v>
      </c>
      <c r="AM732" s="18" t="s">
        <v>2445</v>
      </c>
      <c r="AN732" s="18" t="s">
        <v>2445</v>
      </c>
      <c r="AO732" s="18" t="s">
        <v>2446</v>
      </c>
      <c r="AP732" s="18" t="s">
        <v>2446</v>
      </c>
      <c r="AQ732" s="18" t="s">
        <v>2446</v>
      </c>
      <c r="AR732" s="19"/>
      <c r="AS732" s="19"/>
      <c r="AT732" s="19"/>
    </row>
    <row r="733" spans="1:46" s="23" customFormat="1" ht="90" hidden="1" x14ac:dyDescent="0.2">
      <c r="A733" s="19" t="s">
        <v>51</v>
      </c>
      <c r="B733" s="19" t="s">
        <v>277</v>
      </c>
      <c r="C733" s="19" t="s">
        <v>276</v>
      </c>
      <c r="D733" s="19" t="s">
        <v>10</v>
      </c>
      <c r="E733" s="19" t="s">
        <v>311</v>
      </c>
      <c r="F733" s="28" t="s">
        <v>2302</v>
      </c>
      <c r="G733" s="19" t="s">
        <v>1032</v>
      </c>
      <c r="H733" s="18" t="s">
        <v>270</v>
      </c>
      <c r="I733" s="18" t="s">
        <v>274</v>
      </c>
      <c r="J733" s="17">
        <v>60000</v>
      </c>
      <c r="K733" s="35" t="s">
        <v>137</v>
      </c>
      <c r="L733" s="64"/>
      <c r="M733" s="64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2444</v>
      </c>
      <c r="AF733" s="19" t="s">
        <v>3451</v>
      </c>
      <c r="AG733" s="19" t="s">
        <v>3467</v>
      </c>
      <c r="AH733" s="19" t="s">
        <v>1491</v>
      </c>
      <c r="AI733" s="19" t="s">
        <v>1568</v>
      </c>
      <c r="AJ733" s="16"/>
      <c r="AK733" s="16"/>
      <c r="AL733" s="16">
        <f t="shared" si="23"/>
        <v>60000</v>
      </c>
      <c r="AM733" s="18" t="s">
        <v>2445</v>
      </c>
      <c r="AN733" s="18" t="s">
        <v>2445</v>
      </c>
      <c r="AO733" s="18" t="s">
        <v>2446</v>
      </c>
      <c r="AP733" s="18" t="s">
        <v>2446</v>
      </c>
      <c r="AQ733" s="18" t="s">
        <v>2446</v>
      </c>
      <c r="AR733" s="19"/>
      <c r="AS733" s="19"/>
      <c r="AT733" s="19"/>
    </row>
    <row r="734" spans="1:46" s="23" customFormat="1" ht="90" hidden="1" x14ac:dyDescent="0.2">
      <c r="A734" s="19" t="s">
        <v>51</v>
      </c>
      <c r="B734" s="19" t="s">
        <v>277</v>
      </c>
      <c r="C734" s="19" t="s">
        <v>276</v>
      </c>
      <c r="D734" s="19" t="s">
        <v>10</v>
      </c>
      <c r="E734" s="19" t="s">
        <v>311</v>
      </c>
      <c r="F734" s="28" t="s">
        <v>2303</v>
      </c>
      <c r="G734" s="19" t="s">
        <v>1033</v>
      </c>
      <c r="H734" s="18" t="s">
        <v>270</v>
      </c>
      <c r="I734" s="18" t="s">
        <v>274</v>
      </c>
      <c r="J734" s="17">
        <v>75000</v>
      </c>
      <c r="K734" s="35" t="s">
        <v>137</v>
      </c>
      <c r="L734" s="64"/>
      <c r="M734" s="64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2444</v>
      </c>
      <c r="AF734" s="19" t="s">
        <v>3451</v>
      </c>
      <c r="AG734" s="19" t="s">
        <v>3467</v>
      </c>
      <c r="AH734" s="19" t="s">
        <v>1491</v>
      </c>
      <c r="AI734" s="19" t="s">
        <v>1568</v>
      </c>
      <c r="AJ734" s="16"/>
      <c r="AK734" s="16"/>
      <c r="AL734" s="16">
        <f t="shared" si="23"/>
        <v>75000</v>
      </c>
      <c r="AM734" s="18" t="s">
        <v>2445</v>
      </c>
      <c r="AN734" s="18" t="s">
        <v>2445</v>
      </c>
      <c r="AO734" s="18" t="s">
        <v>2446</v>
      </c>
      <c r="AP734" s="18" t="s">
        <v>2446</v>
      </c>
      <c r="AQ734" s="18" t="s">
        <v>2446</v>
      </c>
      <c r="AR734" s="19"/>
      <c r="AS734" s="19"/>
      <c r="AT734" s="19"/>
    </row>
    <row r="735" spans="1:46" s="23" customFormat="1" ht="90" hidden="1" x14ac:dyDescent="0.2">
      <c r="A735" s="19" t="s">
        <v>51</v>
      </c>
      <c r="B735" s="19" t="s">
        <v>277</v>
      </c>
      <c r="C735" s="19" t="s">
        <v>276</v>
      </c>
      <c r="D735" s="19" t="s">
        <v>10</v>
      </c>
      <c r="E735" s="19" t="s">
        <v>311</v>
      </c>
      <c r="F735" s="28" t="s">
        <v>2304</v>
      </c>
      <c r="G735" s="19" t="s">
        <v>1034</v>
      </c>
      <c r="H735" s="18" t="s">
        <v>459</v>
      </c>
      <c r="I735" s="18" t="s">
        <v>271</v>
      </c>
      <c r="J735" s="17">
        <v>440000</v>
      </c>
      <c r="K735" s="35" t="s">
        <v>137</v>
      </c>
      <c r="L735" s="64"/>
      <c r="M735" s="64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2444</v>
      </c>
      <c r="AF735" s="19" t="s">
        <v>3451</v>
      </c>
      <c r="AG735" s="19" t="s">
        <v>3467</v>
      </c>
      <c r="AH735" s="19" t="s">
        <v>1491</v>
      </c>
      <c r="AI735" s="19" t="s">
        <v>1568</v>
      </c>
      <c r="AJ735" s="16"/>
      <c r="AK735" s="16"/>
      <c r="AL735" s="16">
        <f t="shared" si="23"/>
        <v>440000</v>
      </c>
      <c r="AM735" s="18" t="s">
        <v>2445</v>
      </c>
      <c r="AN735" s="18" t="s">
        <v>2445</v>
      </c>
      <c r="AO735" s="18" t="s">
        <v>2446</v>
      </c>
      <c r="AP735" s="18" t="s">
        <v>2446</v>
      </c>
      <c r="AQ735" s="18" t="s">
        <v>2446</v>
      </c>
      <c r="AR735" s="19"/>
      <c r="AS735" s="19"/>
      <c r="AT735" s="19"/>
    </row>
    <row r="736" spans="1:46" s="23" customFormat="1" ht="72" hidden="1" x14ac:dyDescent="0.2">
      <c r="A736" s="19" t="s">
        <v>51</v>
      </c>
      <c r="B736" s="19" t="s">
        <v>277</v>
      </c>
      <c r="C736" s="19" t="s">
        <v>276</v>
      </c>
      <c r="D736" s="19" t="s">
        <v>10</v>
      </c>
      <c r="E736" s="19" t="s">
        <v>311</v>
      </c>
      <c r="F736" s="28" t="s">
        <v>2305</v>
      </c>
      <c r="G736" s="19" t="s">
        <v>1035</v>
      </c>
      <c r="H736" s="18" t="s">
        <v>303</v>
      </c>
      <c r="I736" s="18" t="s">
        <v>271</v>
      </c>
      <c r="J736" s="17">
        <v>300000</v>
      </c>
      <c r="K736" s="35" t="s">
        <v>137</v>
      </c>
      <c r="L736" s="64"/>
      <c r="M736" s="64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2444</v>
      </c>
      <c r="AF736" s="19" t="s">
        <v>3451</v>
      </c>
      <c r="AG736" s="19" t="s">
        <v>3467</v>
      </c>
      <c r="AH736" s="19" t="s">
        <v>1491</v>
      </c>
      <c r="AI736" s="19" t="s">
        <v>1568</v>
      </c>
      <c r="AJ736" s="16"/>
      <c r="AK736" s="16"/>
      <c r="AL736" s="16">
        <f t="shared" si="23"/>
        <v>300000</v>
      </c>
      <c r="AM736" s="18" t="s">
        <v>2445</v>
      </c>
      <c r="AN736" s="18" t="s">
        <v>2445</v>
      </c>
      <c r="AO736" s="18" t="s">
        <v>2446</v>
      </c>
      <c r="AP736" s="18" t="s">
        <v>2446</v>
      </c>
      <c r="AQ736" s="18" t="s">
        <v>2446</v>
      </c>
      <c r="AR736" s="19"/>
      <c r="AS736" s="19"/>
      <c r="AT736" s="19"/>
    </row>
    <row r="737" spans="1:46" s="23" customFormat="1" ht="72" hidden="1" x14ac:dyDescent="0.2">
      <c r="A737" s="19" t="s">
        <v>51</v>
      </c>
      <c r="B737" s="19" t="s">
        <v>277</v>
      </c>
      <c r="C737" s="19" t="s">
        <v>276</v>
      </c>
      <c r="D737" s="19" t="s">
        <v>10</v>
      </c>
      <c r="E737" s="19" t="s">
        <v>311</v>
      </c>
      <c r="F737" s="28" t="s">
        <v>2306</v>
      </c>
      <c r="G737" s="19" t="s">
        <v>1036</v>
      </c>
      <c r="H737" s="18" t="s">
        <v>319</v>
      </c>
      <c r="I737" s="18" t="s">
        <v>271</v>
      </c>
      <c r="J737" s="17">
        <v>88000</v>
      </c>
      <c r="K737" s="35" t="s">
        <v>137</v>
      </c>
      <c r="L737" s="64"/>
      <c r="M737" s="64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2444</v>
      </c>
      <c r="AF737" s="19" t="s">
        <v>3451</v>
      </c>
      <c r="AG737" s="19" t="s">
        <v>3467</v>
      </c>
      <c r="AH737" s="19" t="s">
        <v>1491</v>
      </c>
      <c r="AI737" s="19" t="s">
        <v>1568</v>
      </c>
      <c r="AJ737" s="16"/>
      <c r="AK737" s="16"/>
      <c r="AL737" s="16">
        <f t="shared" si="23"/>
        <v>88000</v>
      </c>
      <c r="AM737" s="18" t="s">
        <v>2445</v>
      </c>
      <c r="AN737" s="18" t="s">
        <v>2445</v>
      </c>
      <c r="AO737" s="18" t="s">
        <v>2446</v>
      </c>
      <c r="AP737" s="18" t="s">
        <v>2446</v>
      </c>
      <c r="AQ737" s="18" t="s">
        <v>2446</v>
      </c>
      <c r="AR737" s="19"/>
      <c r="AS737" s="19"/>
      <c r="AT737" s="19"/>
    </row>
    <row r="738" spans="1:46" s="23" customFormat="1" ht="72" hidden="1" x14ac:dyDescent="0.2">
      <c r="A738" s="19" t="s">
        <v>51</v>
      </c>
      <c r="B738" s="19" t="s">
        <v>277</v>
      </c>
      <c r="C738" s="19" t="s">
        <v>276</v>
      </c>
      <c r="D738" s="19" t="s">
        <v>10</v>
      </c>
      <c r="E738" s="19" t="s">
        <v>311</v>
      </c>
      <c r="F738" s="28" t="s">
        <v>2307</v>
      </c>
      <c r="G738" s="19" t="s">
        <v>1037</v>
      </c>
      <c r="H738" s="18" t="s">
        <v>303</v>
      </c>
      <c r="I738" s="18" t="s">
        <v>271</v>
      </c>
      <c r="J738" s="17">
        <v>80000</v>
      </c>
      <c r="K738" s="35" t="s">
        <v>137</v>
      </c>
      <c r="L738" s="64"/>
      <c r="M738" s="64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2444</v>
      </c>
      <c r="AF738" s="19" t="s">
        <v>3451</v>
      </c>
      <c r="AG738" s="19" t="s">
        <v>3467</v>
      </c>
      <c r="AH738" s="19" t="s">
        <v>1491</v>
      </c>
      <c r="AI738" s="19" t="s">
        <v>1568</v>
      </c>
      <c r="AJ738" s="16"/>
      <c r="AK738" s="16"/>
      <c r="AL738" s="16">
        <f t="shared" si="23"/>
        <v>80000</v>
      </c>
      <c r="AM738" s="18" t="s">
        <v>2445</v>
      </c>
      <c r="AN738" s="18" t="s">
        <v>2445</v>
      </c>
      <c r="AO738" s="18" t="s">
        <v>2446</v>
      </c>
      <c r="AP738" s="18" t="s">
        <v>2446</v>
      </c>
      <c r="AQ738" s="18" t="s">
        <v>2446</v>
      </c>
      <c r="AR738" s="19"/>
      <c r="AS738" s="19"/>
      <c r="AT738" s="19"/>
    </row>
    <row r="739" spans="1:46" s="23" customFormat="1" ht="72" hidden="1" x14ac:dyDescent="0.2">
      <c r="A739" s="19" t="s">
        <v>51</v>
      </c>
      <c r="B739" s="19" t="s">
        <v>277</v>
      </c>
      <c r="C739" s="19" t="s">
        <v>276</v>
      </c>
      <c r="D739" s="19" t="s">
        <v>10</v>
      </c>
      <c r="E739" s="19" t="s">
        <v>311</v>
      </c>
      <c r="F739" s="28" t="s">
        <v>2308</v>
      </c>
      <c r="G739" s="19" t="s">
        <v>1038</v>
      </c>
      <c r="H739" s="18" t="s">
        <v>303</v>
      </c>
      <c r="I739" s="18" t="s">
        <v>271</v>
      </c>
      <c r="J739" s="17">
        <v>89000</v>
      </c>
      <c r="K739" s="35" t="s">
        <v>137</v>
      </c>
      <c r="L739" s="64"/>
      <c r="M739" s="64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2444</v>
      </c>
      <c r="AF739" s="19" t="s">
        <v>3451</v>
      </c>
      <c r="AG739" s="19" t="s">
        <v>3467</v>
      </c>
      <c r="AH739" s="19" t="s">
        <v>1491</v>
      </c>
      <c r="AI739" s="19" t="s">
        <v>1568</v>
      </c>
      <c r="AJ739" s="16"/>
      <c r="AK739" s="16"/>
      <c r="AL739" s="16">
        <f t="shared" si="23"/>
        <v>89000</v>
      </c>
      <c r="AM739" s="18" t="s">
        <v>2445</v>
      </c>
      <c r="AN739" s="18" t="s">
        <v>2445</v>
      </c>
      <c r="AO739" s="18" t="s">
        <v>2446</v>
      </c>
      <c r="AP739" s="18" t="s">
        <v>2446</v>
      </c>
      <c r="AQ739" s="18" t="s">
        <v>2446</v>
      </c>
      <c r="AR739" s="19"/>
      <c r="AS739" s="19"/>
      <c r="AT739" s="19"/>
    </row>
    <row r="740" spans="1:46" s="23" customFormat="1" ht="72" hidden="1" x14ac:dyDescent="0.2">
      <c r="A740" s="19" t="s">
        <v>51</v>
      </c>
      <c r="B740" s="19" t="s">
        <v>277</v>
      </c>
      <c r="C740" s="19" t="s">
        <v>276</v>
      </c>
      <c r="D740" s="19" t="s">
        <v>10</v>
      </c>
      <c r="E740" s="19" t="s">
        <v>311</v>
      </c>
      <c r="F740" s="28" t="s">
        <v>2309</v>
      </c>
      <c r="G740" s="19" t="s">
        <v>1039</v>
      </c>
      <c r="H740" s="18" t="s">
        <v>303</v>
      </c>
      <c r="I740" s="18" t="s">
        <v>271</v>
      </c>
      <c r="J740" s="17">
        <v>89000</v>
      </c>
      <c r="K740" s="35" t="s">
        <v>137</v>
      </c>
      <c r="L740" s="64"/>
      <c r="M740" s="64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2444</v>
      </c>
      <c r="AF740" s="19" t="s">
        <v>3451</v>
      </c>
      <c r="AG740" s="19" t="s">
        <v>3467</v>
      </c>
      <c r="AH740" s="19" t="s">
        <v>1491</v>
      </c>
      <c r="AI740" s="19" t="s">
        <v>1568</v>
      </c>
      <c r="AJ740" s="16"/>
      <c r="AK740" s="16"/>
      <c r="AL740" s="16">
        <f t="shared" si="23"/>
        <v>89000</v>
      </c>
      <c r="AM740" s="18" t="s">
        <v>2445</v>
      </c>
      <c r="AN740" s="18" t="s">
        <v>2445</v>
      </c>
      <c r="AO740" s="18" t="s">
        <v>2446</v>
      </c>
      <c r="AP740" s="18" t="s">
        <v>2446</v>
      </c>
      <c r="AQ740" s="18" t="s">
        <v>2446</v>
      </c>
      <c r="AR740" s="19"/>
      <c r="AS740" s="19"/>
      <c r="AT740" s="19"/>
    </row>
    <row r="741" spans="1:46" s="23" customFormat="1" ht="72" hidden="1" x14ac:dyDescent="0.2">
      <c r="A741" s="19" t="s">
        <v>51</v>
      </c>
      <c r="B741" s="19" t="s">
        <v>277</v>
      </c>
      <c r="C741" s="19" t="s">
        <v>276</v>
      </c>
      <c r="D741" s="19" t="s">
        <v>10</v>
      </c>
      <c r="E741" s="19" t="s">
        <v>311</v>
      </c>
      <c r="F741" s="28" t="s">
        <v>2310</v>
      </c>
      <c r="G741" s="19" t="s">
        <v>1040</v>
      </c>
      <c r="H741" s="18" t="s">
        <v>459</v>
      </c>
      <c r="I741" s="18" t="s">
        <v>271</v>
      </c>
      <c r="J741" s="17">
        <v>50000</v>
      </c>
      <c r="K741" s="35" t="s">
        <v>137</v>
      </c>
      <c r="L741" s="64"/>
      <c r="M741" s="64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2444</v>
      </c>
      <c r="AF741" s="19" t="s">
        <v>3451</v>
      </c>
      <c r="AG741" s="19" t="s">
        <v>3467</v>
      </c>
      <c r="AH741" s="19" t="s">
        <v>1491</v>
      </c>
      <c r="AI741" s="19" t="s">
        <v>1568</v>
      </c>
      <c r="AJ741" s="16"/>
      <c r="AK741" s="16"/>
      <c r="AL741" s="16">
        <f t="shared" si="23"/>
        <v>50000</v>
      </c>
      <c r="AM741" s="18" t="s">
        <v>2445</v>
      </c>
      <c r="AN741" s="18" t="s">
        <v>2445</v>
      </c>
      <c r="AO741" s="18" t="s">
        <v>2446</v>
      </c>
      <c r="AP741" s="18" t="s">
        <v>2446</v>
      </c>
      <c r="AQ741" s="18" t="s">
        <v>2446</v>
      </c>
      <c r="AR741" s="19"/>
      <c r="AS741" s="19"/>
      <c r="AT741" s="19"/>
    </row>
    <row r="742" spans="1:46" s="23" customFormat="1" ht="72" hidden="1" x14ac:dyDescent="0.2">
      <c r="A742" s="19" t="s">
        <v>51</v>
      </c>
      <c r="B742" s="19" t="s">
        <v>277</v>
      </c>
      <c r="C742" s="19" t="s">
        <v>276</v>
      </c>
      <c r="D742" s="19" t="s">
        <v>10</v>
      </c>
      <c r="E742" s="19" t="s">
        <v>311</v>
      </c>
      <c r="F742" s="28" t="s">
        <v>2311</v>
      </c>
      <c r="G742" s="19" t="s">
        <v>1041</v>
      </c>
      <c r="H742" s="18" t="s">
        <v>303</v>
      </c>
      <c r="I742" s="18" t="s">
        <v>1042</v>
      </c>
      <c r="J742" s="17">
        <v>25000</v>
      </c>
      <c r="K742" s="35" t="s">
        <v>137</v>
      </c>
      <c r="L742" s="64"/>
      <c r="M742" s="64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2444</v>
      </c>
      <c r="AF742" s="19" t="s">
        <v>3451</v>
      </c>
      <c r="AG742" s="19" t="s">
        <v>3467</v>
      </c>
      <c r="AH742" s="19" t="s">
        <v>1491</v>
      </c>
      <c r="AI742" s="19" t="s">
        <v>1568</v>
      </c>
      <c r="AJ742" s="16"/>
      <c r="AK742" s="16"/>
      <c r="AL742" s="16">
        <f t="shared" si="23"/>
        <v>25000</v>
      </c>
      <c r="AM742" s="18" t="s">
        <v>2445</v>
      </c>
      <c r="AN742" s="18" t="s">
        <v>2445</v>
      </c>
      <c r="AO742" s="18" t="s">
        <v>2446</v>
      </c>
      <c r="AP742" s="18" t="s">
        <v>2446</v>
      </c>
      <c r="AQ742" s="18" t="s">
        <v>2446</v>
      </c>
      <c r="AR742" s="19"/>
      <c r="AS742" s="19"/>
      <c r="AT742" s="19"/>
    </row>
    <row r="743" spans="1:46" s="23" customFormat="1" ht="72" hidden="1" x14ac:dyDescent="0.2">
      <c r="A743" s="19" t="s">
        <v>51</v>
      </c>
      <c r="B743" s="19" t="s">
        <v>277</v>
      </c>
      <c r="C743" s="19" t="s">
        <v>276</v>
      </c>
      <c r="D743" s="19" t="s">
        <v>10</v>
      </c>
      <c r="E743" s="19" t="s">
        <v>311</v>
      </c>
      <c r="F743" s="28" t="s">
        <v>2312</v>
      </c>
      <c r="G743" s="19" t="s">
        <v>1043</v>
      </c>
      <c r="H743" s="18" t="s">
        <v>303</v>
      </c>
      <c r="I743" s="18" t="s">
        <v>268</v>
      </c>
      <c r="J743" s="17">
        <v>54000</v>
      </c>
      <c r="K743" s="35" t="s">
        <v>137</v>
      </c>
      <c r="L743" s="64"/>
      <c r="M743" s="64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2444</v>
      </c>
      <c r="AF743" s="19" t="s">
        <v>3451</v>
      </c>
      <c r="AG743" s="19" t="s">
        <v>3467</v>
      </c>
      <c r="AH743" s="19" t="s">
        <v>1486</v>
      </c>
      <c r="AI743" s="19" t="s">
        <v>1571</v>
      </c>
      <c r="AJ743" s="16"/>
      <c r="AK743" s="16"/>
      <c r="AL743" s="16">
        <f t="shared" si="23"/>
        <v>54000</v>
      </c>
      <c r="AM743" s="18" t="s">
        <v>2445</v>
      </c>
      <c r="AN743" s="18" t="s">
        <v>2445</v>
      </c>
      <c r="AO743" s="18" t="s">
        <v>2446</v>
      </c>
      <c r="AP743" s="18" t="s">
        <v>2446</v>
      </c>
      <c r="AQ743" s="18" t="s">
        <v>2446</v>
      </c>
      <c r="AR743" s="19"/>
      <c r="AS743" s="19"/>
      <c r="AT743" s="19"/>
    </row>
    <row r="744" spans="1:46" s="23" customFormat="1" ht="72" hidden="1" x14ac:dyDescent="0.2">
      <c r="A744" s="19" t="s">
        <v>51</v>
      </c>
      <c r="B744" s="19" t="s">
        <v>277</v>
      </c>
      <c r="C744" s="19" t="s">
        <v>17</v>
      </c>
      <c r="D744" s="19" t="s">
        <v>34</v>
      </c>
      <c r="E744" s="19" t="s">
        <v>454</v>
      </c>
      <c r="F744" s="28" t="s">
        <v>2313</v>
      </c>
      <c r="G744" s="19" t="s">
        <v>1123</v>
      </c>
      <c r="H744" s="18" t="s">
        <v>270</v>
      </c>
      <c r="I744" s="18" t="s">
        <v>1122</v>
      </c>
      <c r="J744" s="17">
        <v>1800000</v>
      </c>
      <c r="K744" s="35" t="s">
        <v>137</v>
      </c>
      <c r="L744" s="64"/>
      <c r="M744" s="64"/>
      <c r="N744" s="18" t="s">
        <v>3279</v>
      </c>
      <c r="O744" s="19"/>
      <c r="P744" s="19"/>
      <c r="Q744" s="19"/>
      <c r="R744" s="19"/>
      <c r="S744" s="19"/>
      <c r="T744" s="19"/>
      <c r="U744" s="19"/>
      <c r="V744" s="19"/>
      <c r="W744" s="19"/>
      <c r="X744" s="18"/>
      <c r="Y744" s="46"/>
      <c r="Z744" s="19"/>
      <c r="AA744" s="19"/>
      <c r="AB744" s="19"/>
      <c r="AC744" s="19"/>
      <c r="AD744" s="19"/>
      <c r="AE744" s="19" t="s">
        <v>3280</v>
      </c>
      <c r="AF744" s="19" t="s">
        <v>1571</v>
      </c>
      <c r="AG744" s="19" t="s">
        <v>3467</v>
      </c>
      <c r="AH744" s="19" t="s">
        <v>1492</v>
      </c>
      <c r="AI744" s="19" t="s">
        <v>1568</v>
      </c>
      <c r="AJ744" s="16"/>
      <c r="AK744" s="16"/>
      <c r="AL744" s="16">
        <f t="shared" si="23"/>
        <v>1800000</v>
      </c>
      <c r="AM744" s="18" t="s">
        <v>2445</v>
      </c>
      <c r="AN744" s="18" t="s">
        <v>2445</v>
      </c>
      <c r="AO744" s="18" t="s">
        <v>2448</v>
      </c>
      <c r="AP744" s="18" t="s">
        <v>2448</v>
      </c>
      <c r="AQ744" s="18" t="s">
        <v>2448</v>
      </c>
      <c r="AR744" s="19"/>
      <c r="AS744" s="19"/>
      <c r="AT744" s="19"/>
    </row>
    <row r="745" spans="1:46" s="23" customFormat="1" ht="144" x14ac:dyDescent="0.2">
      <c r="A745" s="19" t="s">
        <v>52</v>
      </c>
      <c r="B745" s="19" t="s">
        <v>277</v>
      </c>
      <c r="C745" s="19" t="s">
        <v>276</v>
      </c>
      <c r="D745" s="19" t="s">
        <v>11</v>
      </c>
      <c r="E745" s="19" t="s">
        <v>454</v>
      </c>
      <c r="F745" s="28" t="s">
        <v>2314</v>
      </c>
      <c r="G745" s="19" t="s">
        <v>1044</v>
      </c>
      <c r="H745" s="18" t="s">
        <v>317</v>
      </c>
      <c r="I745" s="18" t="s">
        <v>271</v>
      </c>
      <c r="J745" s="17">
        <v>139500</v>
      </c>
      <c r="K745" s="35" t="s">
        <v>137</v>
      </c>
      <c r="L745" s="64"/>
      <c r="M745" s="64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54" t="s">
        <v>3295</v>
      </c>
      <c r="AF745" s="20" t="s">
        <v>3472</v>
      </c>
      <c r="AG745" s="19" t="s">
        <v>3467</v>
      </c>
      <c r="AH745" s="20" t="s">
        <v>1494</v>
      </c>
      <c r="AI745" s="20" t="s">
        <v>1571</v>
      </c>
      <c r="AJ745" s="16"/>
      <c r="AK745" s="16"/>
      <c r="AL745" s="16">
        <f t="shared" si="23"/>
        <v>139500</v>
      </c>
      <c r="AM745" s="18" t="s">
        <v>1495</v>
      </c>
      <c r="AN745" s="18" t="s">
        <v>1495</v>
      </c>
      <c r="AO745" s="18" t="s">
        <v>3288</v>
      </c>
      <c r="AP745" s="18" t="s">
        <v>3288</v>
      </c>
      <c r="AQ745" s="18" t="s">
        <v>3288</v>
      </c>
      <c r="AR745" s="16">
        <v>128000</v>
      </c>
      <c r="AS745" s="16">
        <v>11500</v>
      </c>
      <c r="AT745" s="17"/>
    </row>
    <row r="746" spans="1:46" s="23" customFormat="1" ht="144" x14ac:dyDescent="0.2">
      <c r="A746" s="19" t="s">
        <v>52</v>
      </c>
      <c r="B746" s="19" t="s">
        <v>277</v>
      </c>
      <c r="C746" s="19" t="s">
        <v>276</v>
      </c>
      <c r="D746" s="19" t="s">
        <v>11</v>
      </c>
      <c r="E746" s="19" t="s">
        <v>454</v>
      </c>
      <c r="F746" s="28" t="s">
        <v>2315</v>
      </c>
      <c r="G746" s="19" t="s">
        <v>1045</v>
      </c>
      <c r="H746" s="18" t="s">
        <v>317</v>
      </c>
      <c r="I746" s="18" t="s">
        <v>271</v>
      </c>
      <c r="J746" s="17">
        <v>251000</v>
      </c>
      <c r="K746" s="35" t="s">
        <v>137</v>
      </c>
      <c r="L746" s="64"/>
      <c r="M746" s="64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54" t="s">
        <v>3295</v>
      </c>
      <c r="AF746" s="20" t="s">
        <v>3472</v>
      </c>
      <c r="AG746" s="19" t="s">
        <v>3467</v>
      </c>
      <c r="AH746" s="20" t="s">
        <v>1494</v>
      </c>
      <c r="AI746" s="20" t="s">
        <v>1571</v>
      </c>
      <c r="AJ746" s="16"/>
      <c r="AK746" s="16"/>
      <c r="AL746" s="16">
        <f t="shared" si="23"/>
        <v>251000</v>
      </c>
      <c r="AM746" s="18" t="s">
        <v>1495</v>
      </c>
      <c r="AN746" s="18" t="s">
        <v>1495</v>
      </c>
      <c r="AO746" s="18" t="s">
        <v>3288</v>
      </c>
      <c r="AP746" s="18" t="s">
        <v>3288</v>
      </c>
      <c r="AQ746" s="18" t="s">
        <v>3288</v>
      </c>
      <c r="AR746" s="16">
        <v>211000</v>
      </c>
      <c r="AS746" s="16">
        <v>40000</v>
      </c>
      <c r="AT746" s="17"/>
    </row>
    <row r="747" spans="1:46" s="23" customFormat="1" ht="144" x14ac:dyDescent="0.2">
      <c r="A747" s="19" t="s">
        <v>52</v>
      </c>
      <c r="B747" s="19" t="s">
        <v>277</v>
      </c>
      <c r="C747" s="19" t="s">
        <v>276</v>
      </c>
      <c r="D747" s="19" t="s">
        <v>11</v>
      </c>
      <c r="E747" s="19" t="s">
        <v>454</v>
      </c>
      <c r="F747" s="28" t="s">
        <v>2316</v>
      </c>
      <c r="G747" s="19" t="s">
        <v>1046</v>
      </c>
      <c r="H747" s="18" t="s">
        <v>303</v>
      </c>
      <c r="I747" s="18" t="s">
        <v>271</v>
      </c>
      <c r="J747" s="17">
        <v>616000</v>
      </c>
      <c r="K747" s="35" t="s">
        <v>137</v>
      </c>
      <c r="L747" s="64"/>
      <c r="M747" s="64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54" t="s">
        <v>3295</v>
      </c>
      <c r="AF747" s="20" t="s">
        <v>3472</v>
      </c>
      <c r="AG747" s="19" t="s">
        <v>3467</v>
      </c>
      <c r="AH747" s="20" t="s">
        <v>1494</v>
      </c>
      <c r="AI747" s="20" t="s">
        <v>1571</v>
      </c>
      <c r="AJ747" s="16"/>
      <c r="AK747" s="16"/>
      <c r="AL747" s="16">
        <f t="shared" si="23"/>
        <v>616000</v>
      </c>
      <c r="AM747" s="18" t="s">
        <v>1495</v>
      </c>
      <c r="AN747" s="18" t="s">
        <v>1495</v>
      </c>
      <c r="AO747" s="18" t="s">
        <v>3288</v>
      </c>
      <c r="AP747" s="18" t="s">
        <v>3288</v>
      </c>
      <c r="AQ747" s="18" t="s">
        <v>3288</v>
      </c>
      <c r="AR747" s="16">
        <v>452000</v>
      </c>
      <c r="AS747" s="16">
        <v>164000</v>
      </c>
      <c r="AT747" s="17"/>
    </row>
    <row r="748" spans="1:46" s="23" customFormat="1" ht="72" hidden="1" x14ac:dyDescent="0.2">
      <c r="A748" s="19" t="s">
        <v>52</v>
      </c>
      <c r="B748" s="19" t="s">
        <v>277</v>
      </c>
      <c r="C748" s="19" t="s">
        <v>276</v>
      </c>
      <c r="D748" s="19" t="s">
        <v>11</v>
      </c>
      <c r="E748" s="19" t="s">
        <v>454</v>
      </c>
      <c r="F748" s="28" t="s">
        <v>2317</v>
      </c>
      <c r="G748" s="19" t="s">
        <v>1047</v>
      </c>
      <c r="H748" s="18" t="s">
        <v>319</v>
      </c>
      <c r="I748" s="18" t="s">
        <v>553</v>
      </c>
      <c r="J748" s="17">
        <v>200000</v>
      </c>
      <c r="K748" s="35" t="s">
        <v>137</v>
      </c>
      <c r="L748" s="64"/>
      <c r="M748" s="64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9"/>
      <c r="AC748" s="19"/>
      <c r="AD748" s="16">
        <v>188000</v>
      </c>
      <c r="AE748" s="54" t="s">
        <v>3295</v>
      </c>
      <c r="AF748" s="20" t="s">
        <v>3472</v>
      </c>
      <c r="AG748" s="20" t="s">
        <v>2456</v>
      </c>
      <c r="AH748" s="20" t="s">
        <v>1494</v>
      </c>
      <c r="AI748" s="20" t="s">
        <v>1571</v>
      </c>
      <c r="AJ748" s="16">
        <v>188000</v>
      </c>
      <c r="AK748" s="16"/>
      <c r="AL748" s="16">
        <f t="shared" si="23"/>
        <v>12000</v>
      </c>
      <c r="AM748" s="18" t="s">
        <v>1495</v>
      </c>
      <c r="AN748" s="18" t="s">
        <v>1495</v>
      </c>
      <c r="AO748" s="18" t="s">
        <v>3288</v>
      </c>
      <c r="AP748" s="18" t="s">
        <v>3288</v>
      </c>
      <c r="AQ748" s="18" t="s">
        <v>3288</v>
      </c>
      <c r="AR748" s="16">
        <v>188000</v>
      </c>
      <c r="AS748" s="16">
        <v>12000</v>
      </c>
      <c r="AT748" s="54"/>
    </row>
    <row r="749" spans="1:46" s="23" customFormat="1" ht="72" hidden="1" x14ac:dyDescent="0.2">
      <c r="A749" s="19" t="s">
        <v>52</v>
      </c>
      <c r="B749" s="19" t="s">
        <v>277</v>
      </c>
      <c r="C749" s="19" t="s">
        <v>276</v>
      </c>
      <c r="D749" s="19" t="s">
        <v>11</v>
      </c>
      <c r="E749" s="19" t="s">
        <v>454</v>
      </c>
      <c r="F749" s="28" t="s">
        <v>2318</v>
      </c>
      <c r="G749" s="19" t="s">
        <v>1048</v>
      </c>
      <c r="H749" s="18" t="s">
        <v>319</v>
      </c>
      <c r="I749" s="18" t="s">
        <v>273</v>
      </c>
      <c r="J749" s="17">
        <v>36000</v>
      </c>
      <c r="K749" s="35" t="s">
        <v>137</v>
      </c>
      <c r="L749" s="64"/>
      <c r="M749" s="64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9"/>
      <c r="AC749" s="19"/>
      <c r="AD749" s="16">
        <v>32000</v>
      </c>
      <c r="AE749" s="54" t="s">
        <v>3295</v>
      </c>
      <c r="AF749" s="20" t="s">
        <v>3472</v>
      </c>
      <c r="AG749" s="20" t="s">
        <v>2456</v>
      </c>
      <c r="AH749" s="20" t="s">
        <v>1494</v>
      </c>
      <c r="AI749" s="20" t="s">
        <v>1571</v>
      </c>
      <c r="AJ749" s="16">
        <v>32000</v>
      </c>
      <c r="AK749" s="16"/>
      <c r="AL749" s="16">
        <f t="shared" si="23"/>
        <v>4000</v>
      </c>
      <c r="AM749" s="18" t="s">
        <v>1495</v>
      </c>
      <c r="AN749" s="18" t="s">
        <v>1495</v>
      </c>
      <c r="AO749" s="18" t="s">
        <v>3288</v>
      </c>
      <c r="AP749" s="18" t="s">
        <v>3288</v>
      </c>
      <c r="AQ749" s="18" t="s">
        <v>3288</v>
      </c>
      <c r="AR749" s="16">
        <v>32000</v>
      </c>
      <c r="AS749" s="16">
        <v>4000</v>
      </c>
      <c r="AT749" s="54"/>
    </row>
    <row r="750" spans="1:46" s="23" customFormat="1" ht="72" hidden="1" x14ac:dyDescent="0.2">
      <c r="A750" s="19" t="s">
        <v>52</v>
      </c>
      <c r="B750" s="19" t="s">
        <v>277</v>
      </c>
      <c r="C750" s="19" t="s">
        <v>276</v>
      </c>
      <c r="D750" s="19" t="s">
        <v>11</v>
      </c>
      <c r="E750" s="19" t="s">
        <v>454</v>
      </c>
      <c r="F750" s="28" t="s">
        <v>2319</v>
      </c>
      <c r="G750" s="19" t="s">
        <v>1049</v>
      </c>
      <c r="H750" s="18" t="s">
        <v>303</v>
      </c>
      <c r="I750" s="18" t="s">
        <v>273</v>
      </c>
      <c r="J750" s="17">
        <v>150000</v>
      </c>
      <c r="K750" s="35" t="s">
        <v>137</v>
      </c>
      <c r="L750" s="64"/>
      <c r="M750" s="64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9"/>
      <c r="AC750" s="19"/>
      <c r="AD750" s="16">
        <v>140000</v>
      </c>
      <c r="AE750" s="54" t="s">
        <v>3295</v>
      </c>
      <c r="AF750" s="20" t="s">
        <v>3472</v>
      </c>
      <c r="AG750" s="20" t="s">
        <v>2456</v>
      </c>
      <c r="AH750" s="20" t="s">
        <v>1494</v>
      </c>
      <c r="AI750" s="20" t="s">
        <v>1571</v>
      </c>
      <c r="AJ750" s="16">
        <v>140000</v>
      </c>
      <c r="AK750" s="16"/>
      <c r="AL750" s="16">
        <f t="shared" si="23"/>
        <v>10000</v>
      </c>
      <c r="AM750" s="18" t="s">
        <v>1495</v>
      </c>
      <c r="AN750" s="18" t="s">
        <v>1495</v>
      </c>
      <c r="AO750" s="18" t="s">
        <v>3288</v>
      </c>
      <c r="AP750" s="18" t="s">
        <v>3288</v>
      </c>
      <c r="AQ750" s="18" t="s">
        <v>3288</v>
      </c>
      <c r="AR750" s="16">
        <v>140000</v>
      </c>
      <c r="AS750" s="16">
        <v>10000</v>
      </c>
      <c r="AT750" s="54"/>
    </row>
    <row r="751" spans="1:46" s="23" customFormat="1" ht="72" hidden="1" x14ac:dyDescent="0.2">
      <c r="A751" s="19" t="s">
        <v>52</v>
      </c>
      <c r="B751" s="19" t="s">
        <v>277</v>
      </c>
      <c r="C751" s="19" t="s">
        <v>276</v>
      </c>
      <c r="D751" s="19" t="s">
        <v>11</v>
      </c>
      <c r="E751" s="19" t="s">
        <v>454</v>
      </c>
      <c r="F751" s="28" t="s">
        <v>2320</v>
      </c>
      <c r="G751" s="19" t="s">
        <v>1050</v>
      </c>
      <c r="H751" s="18" t="s">
        <v>459</v>
      </c>
      <c r="I751" s="18" t="s">
        <v>268</v>
      </c>
      <c r="J751" s="17">
        <v>120000</v>
      </c>
      <c r="K751" s="35" t="s">
        <v>137</v>
      </c>
      <c r="L751" s="64"/>
      <c r="M751" s="64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9"/>
      <c r="AC751" s="19"/>
      <c r="AD751" s="16">
        <v>100000</v>
      </c>
      <c r="AE751" s="54" t="s">
        <v>3295</v>
      </c>
      <c r="AF751" s="20" t="s">
        <v>3472</v>
      </c>
      <c r="AG751" s="20" t="s">
        <v>2456</v>
      </c>
      <c r="AH751" s="20" t="s">
        <v>1494</v>
      </c>
      <c r="AI751" s="20" t="s">
        <v>1571</v>
      </c>
      <c r="AJ751" s="16">
        <v>100000</v>
      </c>
      <c r="AK751" s="16"/>
      <c r="AL751" s="16">
        <f t="shared" si="23"/>
        <v>20000</v>
      </c>
      <c r="AM751" s="18" t="s">
        <v>1495</v>
      </c>
      <c r="AN751" s="18" t="s">
        <v>1495</v>
      </c>
      <c r="AO751" s="18" t="s">
        <v>3288</v>
      </c>
      <c r="AP751" s="18" t="s">
        <v>3288</v>
      </c>
      <c r="AQ751" s="18" t="s">
        <v>3288</v>
      </c>
      <c r="AR751" s="16">
        <v>100000</v>
      </c>
      <c r="AS751" s="16">
        <v>20000</v>
      </c>
      <c r="AT751" s="54"/>
    </row>
    <row r="752" spans="1:46" s="23" customFormat="1" ht="72" hidden="1" x14ac:dyDescent="0.2">
      <c r="A752" s="19" t="s">
        <v>52</v>
      </c>
      <c r="B752" s="19" t="s">
        <v>277</v>
      </c>
      <c r="C752" s="19" t="s">
        <v>276</v>
      </c>
      <c r="D752" s="19" t="s">
        <v>286</v>
      </c>
      <c r="E752" s="19" t="s">
        <v>454</v>
      </c>
      <c r="F752" s="28" t="s">
        <v>2321</v>
      </c>
      <c r="G752" s="19" t="s">
        <v>1051</v>
      </c>
      <c r="H752" s="18" t="s">
        <v>414</v>
      </c>
      <c r="I752" s="18" t="s">
        <v>271</v>
      </c>
      <c r="J752" s="17">
        <v>560000</v>
      </c>
      <c r="K752" s="35" t="s">
        <v>137</v>
      </c>
      <c r="L752" s="64"/>
      <c r="M752" s="64"/>
      <c r="N752" s="19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20" t="s">
        <v>3314</v>
      </c>
      <c r="AF752" s="19" t="s">
        <v>3475</v>
      </c>
      <c r="AG752" s="20" t="s">
        <v>2456</v>
      </c>
      <c r="AH752" s="20" t="s">
        <v>1496</v>
      </c>
      <c r="AI752" s="19" t="s">
        <v>1568</v>
      </c>
      <c r="AJ752" s="16">
        <v>327440</v>
      </c>
      <c r="AK752" s="16"/>
      <c r="AL752" s="16">
        <f t="shared" si="23"/>
        <v>232560</v>
      </c>
      <c r="AM752" s="18"/>
      <c r="AN752" s="18"/>
      <c r="AO752" s="18"/>
      <c r="AP752" s="18"/>
      <c r="AQ752" s="18"/>
      <c r="AR752" s="16"/>
      <c r="AS752" s="16"/>
      <c r="AT752" s="20"/>
    </row>
    <row r="753" spans="1:46" s="23" customFormat="1" ht="90" hidden="1" x14ac:dyDescent="0.2">
      <c r="A753" s="19" t="s">
        <v>52</v>
      </c>
      <c r="B753" s="19" t="s">
        <v>277</v>
      </c>
      <c r="C753" s="19" t="s">
        <v>276</v>
      </c>
      <c r="D753" s="19" t="s">
        <v>286</v>
      </c>
      <c r="E753" s="19" t="s">
        <v>454</v>
      </c>
      <c r="F753" s="28" t="s">
        <v>2322</v>
      </c>
      <c r="G753" s="19" t="s">
        <v>1052</v>
      </c>
      <c r="H753" s="18" t="s">
        <v>387</v>
      </c>
      <c r="I753" s="18" t="s">
        <v>271</v>
      </c>
      <c r="J753" s="17">
        <v>149600</v>
      </c>
      <c r="K753" s="35" t="s">
        <v>137</v>
      </c>
      <c r="L753" s="64"/>
      <c r="M753" s="64"/>
      <c r="N753" s="19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36000</v>
      </c>
      <c r="X753" s="18" t="s">
        <v>1182</v>
      </c>
      <c r="Y753" s="18" t="s">
        <v>3312</v>
      </c>
      <c r="Z753" s="16">
        <v>36000</v>
      </c>
      <c r="AA753" s="19">
        <v>7014232091</v>
      </c>
      <c r="AB753" s="18" t="s">
        <v>3313</v>
      </c>
      <c r="AC753" s="18" t="s">
        <v>3313</v>
      </c>
      <c r="AD753" s="16">
        <v>36000</v>
      </c>
      <c r="AE753" s="20" t="s">
        <v>3314</v>
      </c>
      <c r="AF753" s="19" t="s">
        <v>3475</v>
      </c>
      <c r="AG753" s="20" t="s">
        <v>2456</v>
      </c>
      <c r="AH753" s="20" t="s">
        <v>1496</v>
      </c>
      <c r="AI753" s="19" t="s">
        <v>1568</v>
      </c>
      <c r="AJ753" s="16">
        <v>100560</v>
      </c>
      <c r="AK753" s="16"/>
      <c r="AL753" s="16">
        <f t="shared" si="23"/>
        <v>49040</v>
      </c>
      <c r="AM753" s="18"/>
      <c r="AN753" s="18"/>
      <c r="AO753" s="18"/>
      <c r="AP753" s="18"/>
      <c r="AQ753" s="18"/>
      <c r="AR753" s="16"/>
      <c r="AS753" s="16"/>
      <c r="AT753" s="20"/>
    </row>
    <row r="754" spans="1:46" s="23" customFormat="1" ht="90" hidden="1" x14ac:dyDescent="0.2">
      <c r="A754" s="19" t="s">
        <v>52</v>
      </c>
      <c r="B754" s="19" t="s">
        <v>277</v>
      </c>
      <c r="C754" s="19" t="s">
        <v>276</v>
      </c>
      <c r="D754" s="19" t="s">
        <v>286</v>
      </c>
      <c r="E754" s="19" t="s">
        <v>454</v>
      </c>
      <c r="F754" s="28" t="s">
        <v>2323</v>
      </c>
      <c r="G754" s="19" t="s">
        <v>1053</v>
      </c>
      <c r="H754" s="18" t="s">
        <v>269</v>
      </c>
      <c r="I754" s="18" t="s">
        <v>271</v>
      </c>
      <c r="J754" s="17">
        <v>39200</v>
      </c>
      <c r="K754" s="35" t="s">
        <v>137</v>
      </c>
      <c r="L754" s="64"/>
      <c r="M754" s="64"/>
      <c r="N754" s="19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100560</v>
      </c>
      <c r="X754" s="18" t="s">
        <v>1182</v>
      </c>
      <c r="Y754" s="18" t="s">
        <v>3312</v>
      </c>
      <c r="Z754" s="16">
        <v>100560</v>
      </c>
      <c r="AA754" s="19">
        <v>7014232091</v>
      </c>
      <c r="AB754" s="18" t="s">
        <v>3313</v>
      </c>
      <c r="AC754" s="18" t="s">
        <v>3313</v>
      </c>
      <c r="AD754" s="16">
        <v>100560</v>
      </c>
      <c r="AE754" s="20" t="s">
        <v>3314</v>
      </c>
      <c r="AF754" s="19" t="s">
        <v>3475</v>
      </c>
      <c r="AG754" s="20" t="s">
        <v>2456</v>
      </c>
      <c r="AH754" s="20" t="s">
        <v>1496</v>
      </c>
      <c r="AI754" s="19" t="s">
        <v>1568</v>
      </c>
      <c r="AJ754" s="16">
        <v>36000</v>
      </c>
      <c r="AK754" s="16"/>
      <c r="AL754" s="16">
        <f t="shared" si="23"/>
        <v>3200</v>
      </c>
      <c r="AM754" s="18"/>
      <c r="AN754" s="18"/>
      <c r="AO754" s="18"/>
      <c r="AP754" s="18"/>
      <c r="AQ754" s="18"/>
      <c r="AR754" s="16"/>
      <c r="AS754" s="16"/>
      <c r="AT754" s="20"/>
    </row>
    <row r="755" spans="1:46" s="23" customFormat="1" ht="72" x14ac:dyDescent="0.2">
      <c r="A755" s="19" t="s">
        <v>52</v>
      </c>
      <c r="B755" s="19" t="s">
        <v>277</v>
      </c>
      <c r="C755" s="19" t="s">
        <v>276</v>
      </c>
      <c r="D755" s="19" t="s">
        <v>13</v>
      </c>
      <c r="E755" s="19" t="s">
        <v>454</v>
      </c>
      <c r="F755" s="28" t="s">
        <v>2324</v>
      </c>
      <c r="G755" s="19" t="s">
        <v>1054</v>
      </c>
      <c r="H755" s="18" t="s">
        <v>414</v>
      </c>
      <c r="I755" s="18" t="s">
        <v>274</v>
      </c>
      <c r="J755" s="17">
        <v>105000</v>
      </c>
      <c r="K755" s="64"/>
      <c r="L755" s="64"/>
      <c r="M755" s="35" t="s">
        <v>137</v>
      </c>
      <c r="N755" s="19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/>
      <c r="AB755" s="18"/>
      <c r="AC755" s="18"/>
      <c r="AD755" s="16">
        <v>104930</v>
      </c>
      <c r="AE755" s="20" t="s">
        <v>3295</v>
      </c>
      <c r="AF755" s="20" t="s">
        <v>3472</v>
      </c>
      <c r="AG755" s="19" t="s">
        <v>3467</v>
      </c>
      <c r="AH755" s="20" t="s">
        <v>1496</v>
      </c>
      <c r="AI755" s="19" t="s">
        <v>1568</v>
      </c>
      <c r="AJ755" s="16"/>
      <c r="AK755" s="16"/>
      <c r="AL755" s="16">
        <f t="shared" si="23"/>
        <v>105000</v>
      </c>
      <c r="AM755" s="18" t="s">
        <v>1495</v>
      </c>
      <c r="AN755" s="18" t="s">
        <v>1495</v>
      </c>
      <c r="AO755" s="18" t="s">
        <v>3288</v>
      </c>
      <c r="AP755" s="18" t="s">
        <v>3288</v>
      </c>
      <c r="AQ755" s="18" t="s">
        <v>3288</v>
      </c>
      <c r="AR755" s="16">
        <v>104930</v>
      </c>
      <c r="AS755" s="19">
        <v>70</v>
      </c>
      <c r="AT755" s="19"/>
    </row>
    <row r="756" spans="1:46" s="23" customFormat="1" ht="72" x14ac:dyDescent="0.2">
      <c r="A756" s="19" t="s">
        <v>52</v>
      </c>
      <c r="B756" s="19" t="s">
        <v>277</v>
      </c>
      <c r="C756" s="19" t="s">
        <v>276</v>
      </c>
      <c r="D756" s="19" t="s">
        <v>13</v>
      </c>
      <c r="E756" s="19" t="s">
        <v>454</v>
      </c>
      <c r="F756" s="28" t="s">
        <v>2325</v>
      </c>
      <c r="G756" s="19" t="s">
        <v>1055</v>
      </c>
      <c r="H756" s="18" t="s">
        <v>317</v>
      </c>
      <c r="I756" s="18" t="s">
        <v>271</v>
      </c>
      <c r="J756" s="17">
        <v>40000</v>
      </c>
      <c r="K756" s="64"/>
      <c r="L756" s="64"/>
      <c r="M756" s="35" t="s">
        <v>137</v>
      </c>
      <c r="N756" s="19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/>
      <c r="AB756" s="18"/>
      <c r="AC756" s="18"/>
      <c r="AD756" s="16">
        <v>39500</v>
      </c>
      <c r="AE756" s="20" t="s">
        <v>3295</v>
      </c>
      <c r="AF756" s="20" t="s">
        <v>3472</v>
      </c>
      <c r="AG756" s="19" t="s">
        <v>3467</v>
      </c>
      <c r="AH756" s="20" t="s">
        <v>1496</v>
      </c>
      <c r="AI756" s="19" t="s">
        <v>1568</v>
      </c>
      <c r="AJ756" s="16"/>
      <c r="AK756" s="16"/>
      <c r="AL756" s="16">
        <f t="shared" si="23"/>
        <v>40000</v>
      </c>
      <c r="AM756" s="18" t="s">
        <v>1495</v>
      </c>
      <c r="AN756" s="18" t="s">
        <v>1495</v>
      </c>
      <c r="AO756" s="18" t="s">
        <v>3288</v>
      </c>
      <c r="AP756" s="18" t="s">
        <v>3288</v>
      </c>
      <c r="AQ756" s="18" t="s">
        <v>3288</v>
      </c>
      <c r="AR756" s="16">
        <v>39500</v>
      </c>
      <c r="AS756" s="19">
        <v>500</v>
      </c>
      <c r="AT756" s="19"/>
    </row>
    <row r="757" spans="1:46" s="23" customFormat="1" ht="72" x14ac:dyDescent="0.2">
      <c r="A757" s="19" t="s">
        <v>52</v>
      </c>
      <c r="B757" s="19" t="s">
        <v>277</v>
      </c>
      <c r="C757" s="19" t="s">
        <v>276</v>
      </c>
      <c r="D757" s="19" t="s">
        <v>13</v>
      </c>
      <c r="E757" s="19" t="s">
        <v>454</v>
      </c>
      <c r="F757" s="28" t="s">
        <v>2326</v>
      </c>
      <c r="G757" s="19" t="s">
        <v>1056</v>
      </c>
      <c r="H757" s="18" t="s">
        <v>269</v>
      </c>
      <c r="I757" s="18" t="s">
        <v>274</v>
      </c>
      <c r="J757" s="17">
        <v>50000</v>
      </c>
      <c r="K757" s="64"/>
      <c r="L757" s="64"/>
      <c r="M757" s="35" t="s">
        <v>137</v>
      </c>
      <c r="N757" s="19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/>
      <c r="AB757" s="18"/>
      <c r="AC757" s="18"/>
      <c r="AD757" s="16">
        <v>49980</v>
      </c>
      <c r="AE757" s="20" t="s">
        <v>3295</v>
      </c>
      <c r="AF757" s="20" t="s">
        <v>3472</v>
      </c>
      <c r="AG757" s="19" t="s">
        <v>3467</v>
      </c>
      <c r="AH757" s="20" t="s">
        <v>1496</v>
      </c>
      <c r="AI757" s="19" t="s">
        <v>1568</v>
      </c>
      <c r="AJ757" s="16"/>
      <c r="AK757" s="16"/>
      <c r="AL757" s="16">
        <f t="shared" si="23"/>
        <v>50000</v>
      </c>
      <c r="AM757" s="18" t="s">
        <v>1495</v>
      </c>
      <c r="AN757" s="18" t="s">
        <v>1495</v>
      </c>
      <c r="AO757" s="18" t="s">
        <v>3288</v>
      </c>
      <c r="AP757" s="18" t="s">
        <v>3288</v>
      </c>
      <c r="AQ757" s="18" t="s">
        <v>3288</v>
      </c>
      <c r="AR757" s="16">
        <v>49980</v>
      </c>
      <c r="AS757" s="19">
        <v>20</v>
      </c>
      <c r="AT757" s="19"/>
    </row>
    <row r="758" spans="1:46" s="23" customFormat="1" ht="72" hidden="1" x14ac:dyDescent="0.2">
      <c r="A758" s="19" t="s">
        <v>52</v>
      </c>
      <c r="B758" s="19" t="s">
        <v>277</v>
      </c>
      <c r="C758" s="19" t="s">
        <v>276</v>
      </c>
      <c r="D758" s="19" t="s">
        <v>28</v>
      </c>
      <c r="E758" s="19" t="s">
        <v>454</v>
      </c>
      <c r="F758" s="28" t="s">
        <v>2327</v>
      </c>
      <c r="G758" s="19" t="s">
        <v>1057</v>
      </c>
      <c r="H758" s="18" t="s">
        <v>270</v>
      </c>
      <c r="I758" s="18" t="s">
        <v>271</v>
      </c>
      <c r="J758" s="17">
        <v>7000</v>
      </c>
      <c r="K758" s="64"/>
      <c r="L758" s="64"/>
      <c r="M758" s="35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20" t="s">
        <v>3332</v>
      </c>
      <c r="AF758" s="19" t="s">
        <v>2457</v>
      </c>
      <c r="AG758" s="19" t="s">
        <v>2457</v>
      </c>
      <c r="AH758" s="20" t="s">
        <v>1498</v>
      </c>
      <c r="AI758" s="19" t="s">
        <v>1571</v>
      </c>
      <c r="AJ758" s="16"/>
      <c r="AK758" s="16">
        <v>7000</v>
      </c>
      <c r="AL758" s="16">
        <f t="shared" si="23"/>
        <v>0</v>
      </c>
      <c r="AM758" s="18"/>
      <c r="AN758" s="18"/>
      <c r="AO758" s="18"/>
      <c r="AP758" s="18"/>
      <c r="AQ758" s="18"/>
      <c r="AR758" s="15"/>
      <c r="AS758" s="19"/>
      <c r="AT758" s="19"/>
    </row>
    <row r="759" spans="1:46" s="23" customFormat="1" ht="72" hidden="1" x14ac:dyDescent="0.2">
      <c r="A759" s="19" t="s">
        <v>52</v>
      </c>
      <c r="B759" s="19" t="s">
        <v>277</v>
      </c>
      <c r="C759" s="19" t="s">
        <v>276</v>
      </c>
      <c r="D759" s="19" t="s">
        <v>28</v>
      </c>
      <c r="E759" s="19" t="s">
        <v>454</v>
      </c>
      <c r="F759" s="28" t="s">
        <v>2328</v>
      </c>
      <c r="G759" s="19" t="s">
        <v>1058</v>
      </c>
      <c r="H759" s="18" t="s">
        <v>270</v>
      </c>
      <c r="I759" s="18" t="s">
        <v>271</v>
      </c>
      <c r="J759" s="17">
        <v>8500</v>
      </c>
      <c r="K759" s="64"/>
      <c r="L759" s="64"/>
      <c r="M759" s="35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20" t="s">
        <v>3332</v>
      </c>
      <c r="AF759" s="19" t="s">
        <v>2457</v>
      </c>
      <c r="AG759" s="19" t="s">
        <v>2457</v>
      </c>
      <c r="AH759" s="20" t="s">
        <v>1498</v>
      </c>
      <c r="AI759" s="19" t="s">
        <v>1571</v>
      </c>
      <c r="AJ759" s="16"/>
      <c r="AK759" s="16">
        <v>8500</v>
      </c>
      <c r="AL759" s="16">
        <f t="shared" si="23"/>
        <v>0</v>
      </c>
      <c r="AM759" s="18"/>
      <c r="AN759" s="18"/>
      <c r="AO759" s="18"/>
      <c r="AP759" s="18"/>
      <c r="AQ759" s="18"/>
      <c r="AR759" s="15"/>
      <c r="AS759" s="19"/>
      <c r="AT759" s="19"/>
    </row>
    <row r="760" spans="1:46" s="23" customFormat="1" ht="72" hidden="1" x14ac:dyDescent="0.2">
      <c r="A760" s="19" t="s">
        <v>52</v>
      </c>
      <c r="B760" s="19" t="s">
        <v>277</v>
      </c>
      <c r="C760" s="19" t="s">
        <v>276</v>
      </c>
      <c r="D760" s="19" t="s">
        <v>33</v>
      </c>
      <c r="E760" s="19" t="s">
        <v>454</v>
      </c>
      <c r="F760" s="28" t="s">
        <v>2329</v>
      </c>
      <c r="G760" s="19" t="s">
        <v>1059</v>
      </c>
      <c r="H760" s="18" t="s">
        <v>402</v>
      </c>
      <c r="I760" s="18" t="s">
        <v>274</v>
      </c>
      <c r="J760" s="17">
        <v>250000</v>
      </c>
      <c r="K760" s="64"/>
      <c r="L760" s="64"/>
      <c r="M760" s="35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20" t="s">
        <v>3314</v>
      </c>
      <c r="AF760" s="19" t="s">
        <v>3475</v>
      </c>
      <c r="AG760" s="20" t="s">
        <v>2456</v>
      </c>
      <c r="AH760" s="20" t="s">
        <v>1498</v>
      </c>
      <c r="AI760" s="19" t="s">
        <v>1571</v>
      </c>
      <c r="AJ760" s="17">
        <v>250000</v>
      </c>
      <c r="AK760" s="16"/>
      <c r="AL760" s="16">
        <f t="shared" si="23"/>
        <v>0</v>
      </c>
      <c r="AM760" s="18"/>
      <c r="AN760" s="18"/>
      <c r="AO760" s="18"/>
      <c r="AP760" s="18"/>
      <c r="AQ760" s="18"/>
      <c r="AR760" s="15"/>
      <c r="AS760" s="19">
        <v>0</v>
      </c>
      <c r="AT760" s="19"/>
    </row>
    <row r="761" spans="1:46" s="23" customFormat="1" ht="72" hidden="1" x14ac:dyDescent="0.2">
      <c r="A761" s="19" t="s">
        <v>52</v>
      </c>
      <c r="B761" s="19" t="s">
        <v>277</v>
      </c>
      <c r="C761" s="19" t="s">
        <v>17</v>
      </c>
      <c r="D761" s="19" t="s">
        <v>34</v>
      </c>
      <c r="E761" s="19" t="s">
        <v>454</v>
      </c>
      <c r="F761" s="28" t="s">
        <v>2330</v>
      </c>
      <c r="G761" s="19" t="s">
        <v>1138</v>
      </c>
      <c r="H761" s="18" t="s">
        <v>270</v>
      </c>
      <c r="I761" s="18" t="s">
        <v>1119</v>
      </c>
      <c r="J761" s="17">
        <v>16000000</v>
      </c>
      <c r="K761" s="35" t="s">
        <v>137</v>
      </c>
      <c r="L761" s="64"/>
      <c r="M761" s="64"/>
      <c r="N761" s="19" t="s">
        <v>3340</v>
      </c>
      <c r="O761" s="19"/>
      <c r="P761" s="19"/>
      <c r="Q761" s="19"/>
      <c r="R761" s="19"/>
      <c r="S761" s="19" t="s">
        <v>78</v>
      </c>
      <c r="T761" s="19"/>
      <c r="U761" s="19"/>
      <c r="V761" s="19"/>
      <c r="W761" s="19"/>
      <c r="X761" s="18" t="s">
        <v>3341</v>
      </c>
      <c r="Y761" s="46"/>
      <c r="Z761" s="19"/>
      <c r="AA761" s="19"/>
      <c r="AB761" s="19"/>
      <c r="AC761" s="19"/>
      <c r="AD761" s="19"/>
      <c r="AE761" s="20" t="s">
        <v>3342</v>
      </c>
      <c r="AF761" s="20" t="s">
        <v>1571</v>
      </c>
      <c r="AG761" s="19" t="s">
        <v>3467</v>
      </c>
      <c r="AH761" s="20" t="s">
        <v>1499</v>
      </c>
      <c r="AI761" s="20" t="s">
        <v>1568</v>
      </c>
      <c r="AJ761" s="16"/>
      <c r="AK761" s="16"/>
      <c r="AL761" s="16">
        <f t="shared" si="23"/>
        <v>16000000</v>
      </c>
      <c r="AM761" s="18" t="s">
        <v>3288</v>
      </c>
      <c r="AN761" s="18" t="s">
        <v>3288</v>
      </c>
      <c r="AO761" s="18" t="s">
        <v>3288</v>
      </c>
      <c r="AP761" s="18" t="s">
        <v>3288</v>
      </c>
      <c r="AQ761" s="18" t="s">
        <v>3288</v>
      </c>
      <c r="AR761" s="19"/>
      <c r="AS761" s="19"/>
      <c r="AT761" s="19"/>
    </row>
    <row r="762" spans="1:46" s="23" customFormat="1" ht="72" hidden="1" x14ac:dyDescent="0.2">
      <c r="A762" s="19" t="s">
        <v>52</v>
      </c>
      <c r="B762" s="19" t="s">
        <v>277</v>
      </c>
      <c r="C762" s="19" t="s">
        <v>17</v>
      </c>
      <c r="D762" s="19" t="s">
        <v>34</v>
      </c>
      <c r="E762" s="19" t="s">
        <v>454</v>
      </c>
      <c r="F762" s="28" t="s">
        <v>2331</v>
      </c>
      <c r="G762" s="19" t="s">
        <v>1139</v>
      </c>
      <c r="H762" s="18" t="s">
        <v>270</v>
      </c>
      <c r="I762" s="18" t="s">
        <v>1122</v>
      </c>
      <c r="J762" s="17">
        <v>1800000</v>
      </c>
      <c r="K762" s="35" t="s">
        <v>137</v>
      </c>
      <c r="L762" s="64"/>
      <c r="M762" s="64"/>
      <c r="N762" s="19" t="s">
        <v>3343</v>
      </c>
      <c r="O762" s="19"/>
      <c r="P762" s="19"/>
      <c r="Q762" s="19"/>
      <c r="R762" s="19"/>
      <c r="S762" s="19" t="s">
        <v>78</v>
      </c>
      <c r="T762" s="19"/>
      <c r="U762" s="19"/>
      <c r="V762" s="19"/>
      <c r="W762" s="19"/>
      <c r="X762" s="18" t="s">
        <v>1261</v>
      </c>
      <c r="Y762" s="46"/>
      <c r="Z762" s="19"/>
      <c r="AA762" s="19"/>
      <c r="AB762" s="19"/>
      <c r="AC762" s="19"/>
      <c r="AD762" s="19"/>
      <c r="AE762" s="20" t="s">
        <v>3344</v>
      </c>
      <c r="AF762" s="20" t="s">
        <v>3479</v>
      </c>
      <c r="AG762" s="19" t="s">
        <v>3467</v>
      </c>
      <c r="AH762" s="20" t="s">
        <v>1500</v>
      </c>
      <c r="AI762" s="20" t="s">
        <v>1568</v>
      </c>
      <c r="AJ762" s="16"/>
      <c r="AK762" s="16"/>
      <c r="AL762" s="16">
        <f t="shared" si="23"/>
        <v>1800000</v>
      </c>
      <c r="AM762" s="18" t="s">
        <v>3288</v>
      </c>
      <c r="AN762" s="18" t="s">
        <v>3288</v>
      </c>
      <c r="AO762" s="18" t="s">
        <v>3288</v>
      </c>
      <c r="AP762" s="18" t="s">
        <v>3288</v>
      </c>
      <c r="AQ762" s="18" t="s">
        <v>3288</v>
      </c>
      <c r="AR762" s="19"/>
      <c r="AS762" s="19"/>
      <c r="AT762" s="19"/>
    </row>
    <row r="763" spans="1:46" s="23" customFormat="1" ht="72" hidden="1" x14ac:dyDescent="0.2">
      <c r="A763" s="19" t="s">
        <v>52</v>
      </c>
      <c r="B763" s="19" t="s">
        <v>277</v>
      </c>
      <c r="C763" s="19" t="s">
        <v>17</v>
      </c>
      <c r="D763" s="19" t="s">
        <v>34</v>
      </c>
      <c r="E763" s="19" t="s">
        <v>454</v>
      </c>
      <c r="F763" s="28" t="s">
        <v>2332</v>
      </c>
      <c r="G763" s="19" t="s">
        <v>1140</v>
      </c>
      <c r="H763" s="18" t="s">
        <v>270</v>
      </c>
      <c r="I763" s="18" t="s">
        <v>1119</v>
      </c>
      <c r="J763" s="17">
        <v>9000000</v>
      </c>
      <c r="K763" s="35" t="s">
        <v>137</v>
      </c>
      <c r="L763" s="64"/>
      <c r="M763" s="64"/>
      <c r="N763" s="19" t="s">
        <v>3345</v>
      </c>
      <c r="O763" s="19"/>
      <c r="P763" s="19"/>
      <c r="Q763" s="19"/>
      <c r="R763" s="19"/>
      <c r="S763" s="19" t="s">
        <v>78</v>
      </c>
      <c r="T763" s="19"/>
      <c r="U763" s="19"/>
      <c r="V763" s="19"/>
      <c r="W763" s="19"/>
      <c r="X763" s="18" t="s">
        <v>3346</v>
      </c>
      <c r="Y763" s="46"/>
      <c r="Z763" s="19"/>
      <c r="AA763" s="19"/>
      <c r="AB763" s="19"/>
      <c r="AC763" s="19"/>
      <c r="AD763" s="19"/>
      <c r="AE763" s="20" t="s">
        <v>3347</v>
      </c>
      <c r="AF763" s="20" t="s">
        <v>3480</v>
      </c>
      <c r="AG763" s="19" t="s">
        <v>3467</v>
      </c>
      <c r="AH763" s="20" t="s">
        <v>1500</v>
      </c>
      <c r="AI763" s="20" t="s">
        <v>1568</v>
      </c>
      <c r="AJ763" s="16"/>
      <c r="AK763" s="16"/>
      <c r="AL763" s="16">
        <f t="shared" si="23"/>
        <v>9000000</v>
      </c>
      <c r="AM763" s="18" t="s">
        <v>3288</v>
      </c>
      <c r="AN763" s="18" t="s">
        <v>3288</v>
      </c>
      <c r="AO763" s="18" t="s">
        <v>3288</v>
      </c>
      <c r="AP763" s="18" t="s">
        <v>3288</v>
      </c>
      <c r="AQ763" s="18" t="s">
        <v>3288</v>
      </c>
      <c r="AR763" s="19"/>
      <c r="AS763" s="19"/>
      <c r="AT763" s="19"/>
    </row>
    <row r="764" spans="1:46" s="23" customFormat="1" ht="72" x14ac:dyDescent="0.2">
      <c r="A764" s="19" t="s">
        <v>53</v>
      </c>
      <c r="B764" s="19" t="s">
        <v>277</v>
      </c>
      <c r="C764" s="19" t="s">
        <v>276</v>
      </c>
      <c r="D764" s="19" t="s">
        <v>11</v>
      </c>
      <c r="E764" s="19" t="s">
        <v>454</v>
      </c>
      <c r="F764" s="28" t="s">
        <v>2333</v>
      </c>
      <c r="G764" s="19" t="s">
        <v>1060</v>
      </c>
      <c r="H764" s="18" t="s">
        <v>270</v>
      </c>
      <c r="I764" s="18" t="s">
        <v>271</v>
      </c>
      <c r="J764" s="17">
        <v>20600</v>
      </c>
      <c r="K764" s="64"/>
      <c r="L764" s="64"/>
      <c r="M764" s="35" t="s">
        <v>137</v>
      </c>
      <c r="N764" s="19"/>
      <c r="O764" s="19"/>
      <c r="P764" s="19"/>
      <c r="Q764" s="19" t="s">
        <v>1501</v>
      </c>
      <c r="R764" s="19" t="s">
        <v>1502</v>
      </c>
      <c r="S764" s="19"/>
      <c r="T764" s="19"/>
      <c r="U764" s="19"/>
      <c r="V764" s="19"/>
      <c r="W764" s="19"/>
      <c r="X764" s="18"/>
      <c r="Y764" s="46"/>
      <c r="Z764" s="19"/>
      <c r="AA764" s="19"/>
      <c r="AB764" s="19"/>
      <c r="AC764" s="19"/>
      <c r="AD764" s="19"/>
      <c r="AE764" s="57" t="s">
        <v>1503</v>
      </c>
      <c r="AF764" s="57" t="s">
        <v>3453</v>
      </c>
      <c r="AG764" s="19" t="s">
        <v>3467</v>
      </c>
      <c r="AH764" s="57" t="s">
        <v>1503</v>
      </c>
      <c r="AI764" s="19" t="s">
        <v>1569</v>
      </c>
      <c r="AJ764" s="16"/>
      <c r="AK764" s="16"/>
      <c r="AL764" s="16">
        <f t="shared" si="23"/>
        <v>20600</v>
      </c>
      <c r="AM764" s="43" t="s">
        <v>2449</v>
      </c>
      <c r="AN764" s="43" t="s">
        <v>2449</v>
      </c>
      <c r="AO764" s="18" t="s">
        <v>2450</v>
      </c>
      <c r="AP764" s="18" t="s">
        <v>2450</v>
      </c>
      <c r="AQ764" s="19"/>
      <c r="AR764" s="19"/>
      <c r="AS764" s="19"/>
      <c r="AT764" s="19"/>
    </row>
    <row r="765" spans="1:46" s="23" customFormat="1" ht="72" x14ac:dyDescent="0.2">
      <c r="A765" s="19" t="s">
        <v>53</v>
      </c>
      <c r="B765" s="19" t="s">
        <v>277</v>
      </c>
      <c r="C765" s="19" t="s">
        <v>276</v>
      </c>
      <c r="D765" s="19" t="s">
        <v>11</v>
      </c>
      <c r="E765" s="19" t="s">
        <v>454</v>
      </c>
      <c r="F765" s="28" t="s">
        <v>2334</v>
      </c>
      <c r="G765" s="19" t="s">
        <v>1061</v>
      </c>
      <c r="H765" s="18" t="s">
        <v>269</v>
      </c>
      <c r="I765" s="18" t="s">
        <v>271</v>
      </c>
      <c r="J765" s="17">
        <v>56000</v>
      </c>
      <c r="K765" s="64"/>
      <c r="L765" s="64"/>
      <c r="M765" s="35" t="s">
        <v>137</v>
      </c>
      <c r="N765" s="19"/>
      <c r="O765" s="19"/>
      <c r="P765" s="19"/>
      <c r="Q765" s="19" t="s">
        <v>1504</v>
      </c>
      <c r="R765" s="19" t="s">
        <v>1502</v>
      </c>
      <c r="S765" s="19"/>
      <c r="T765" s="19"/>
      <c r="U765" s="19"/>
      <c r="V765" s="19"/>
      <c r="W765" s="19"/>
      <c r="X765" s="18"/>
      <c r="Y765" s="46"/>
      <c r="Z765" s="19"/>
      <c r="AA765" s="19"/>
      <c r="AB765" s="19"/>
      <c r="AC765" s="19"/>
      <c r="AD765" s="19"/>
      <c r="AE765" s="57" t="s">
        <v>1503</v>
      </c>
      <c r="AF765" s="57" t="s">
        <v>3453</v>
      </c>
      <c r="AG765" s="19" t="s">
        <v>3467</v>
      </c>
      <c r="AH765" s="57" t="s">
        <v>1503</v>
      </c>
      <c r="AI765" s="19" t="s">
        <v>1569</v>
      </c>
      <c r="AJ765" s="16"/>
      <c r="AK765" s="16"/>
      <c r="AL765" s="16">
        <f t="shared" si="23"/>
        <v>56000</v>
      </c>
      <c r="AM765" s="43" t="s">
        <v>2449</v>
      </c>
      <c r="AN765" s="43" t="s">
        <v>2449</v>
      </c>
      <c r="AO765" s="18" t="s">
        <v>2450</v>
      </c>
      <c r="AP765" s="18" t="s">
        <v>2450</v>
      </c>
      <c r="AQ765" s="19"/>
      <c r="AR765" s="19"/>
      <c r="AS765" s="19"/>
      <c r="AT765" s="19"/>
    </row>
    <row r="766" spans="1:46" s="23" customFormat="1" ht="72" x14ac:dyDescent="0.2">
      <c r="A766" s="19" t="s">
        <v>53</v>
      </c>
      <c r="B766" s="19" t="s">
        <v>277</v>
      </c>
      <c r="C766" s="19" t="s">
        <v>276</v>
      </c>
      <c r="D766" s="19" t="s">
        <v>11</v>
      </c>
      <c r="E766" s="19" t="s">
        <v>454</v>
      </c>
      <c r="F766" s="28" t="s">
        <v>2335</v>
      </c>
      <c r="G766" s="19" t="s">
        <v>1062</v>
      </c>
      <c r="H766" s="18" t="s">
        <v>270</v>
      </c>
      <c r="I766" s="18" t="s">
        <v>271</v>
      </c>
      <c r="J766" s="17">
        <v>25000</v>
      </c>
      <c r="K766" s="64"/>
      <c r="L766" s="64"/>
      <c r="M766" s="35" t="s">
        <v>137</v>
      </c>
      <c r="N766" s="19"/>
      <c r="O766" s="19"/>
      <c r="P766" s="19"/>
      <c r="Q766" s="19" t="s">
        <v>1504</v>
      </c>
      <c r="R766" s="19" t="s">
        <v>1502</v>
      </c>
      <c r="S766" s="19"/>
      <c r="T766" s="19"/>
      <c r="U766" s="19"/>
      <c r="V766" s="19"/>
      <c r="W766" s="19"/>
      <c r="X766" s="18"/>
      <c r="Y766" s="46"/>
      <c r="Z766" s="19"/>
      <c r="AA766" s="19"/>
      <c r="AB766" s="19"/>
      <c r="AC766" s="19"/>
      <c r="AD766" s="19"/>
      <c r="AE766" s="57" t="s">
        <v>1503</v>
      </c>
      <c r="AF766" s="57" t="s">
        <v>3453</v>
      </c>
      <c r="AG766" s="19" t="s">
        <v>3467</v>
      </c>
      <c r="AH766" s="57" t="s">
        <v>1503</v>
      </c>
      <c r="AI766" s="19" t="s">
        <v>1569</v>
      </c>
      <c r="AJ766" s="16"/>
      <c r="AK766" s="16"/>
      <c r="AL766" s="16">
        <f t="shared" si="23"/>
        <v>25000</v>
      </c>
      <c r="AM766" s="43" t="s">
        <v>2449</v>
      </c>
      <c r="AN766" s="43" t="s">
        <v>2449</v>
      </c>
      <c r="AO766" s="18" t="s">
        <v>2450</v>
      </c>
      <c r="AP766" s="18" t="s">
        <v>2450</v>
      </c>
      <c r="AQ766" s="19"/>
      <c r="AR766" s="19"/>
      <c r="AS766" s="19"/>
      <c r="AT766" s="19"/>
    </row>
    <row r="767" spans="1:46" s="23" customFormat="1" ht="72" x14ac:dyDescent="0.2">
      <c r="A767" s="19" t="s">
        <v>53</v>
      </c>
      <c r="B767" s="19" t="s">
        <v>277</v>
      </c>
      <c r="C767" s="19" t="s">
        <v>276</v>
      </c>
      <c r="D767" s="19" t="s">
        <v>11</v>
      </c>
      <c r="E767" s="19" t="s">
        <v>454</v>
      </c>
      <c r="F767" s="28" t="s">
        <v>2336</v>
      </c>
      <c r="G767" s="19" t="s">
        <v>1063</v>
      </c>
      <c r="H767" s="18" t="s">
        <v>270</v>
      </c>
      <c r="I767" s="18" t="s">
        <v>273</v>
      </c>
      <c r="J767" s="17">
        <v>4000</v>
      </c>
      <c r="K767" s="64"/>
      <c r="L767" s="64"/>
      <c r="M767" s="35" t="s">
        <v>137</v>
      </c>
      <c r="N767" s="19"/>
      <c r="O767" s="19"/>
      <c r="P767" s="19"/>
      <c r="Q767" s="19" t="s">
        <v>1504</v>
      </c>
      <c r="R767" s="19" t="s">
        <v>1502</v>
      </c>
      <c r="S767" s="19"/>
      <c r="T767" s="19"/>
      <c r="U767" s="19"/>
      <c r="V767" s="19"/>
      <c r="W767" s="19"/>
      <c r="X767" s="18"/>
      <c r="Y767" s="46"/>
      <c r="Z767" s="19"/>
      <c r="AA767" s="19"/>
      <c r="AB767" s="19"/>
      <c r="AC767" s="19"/>
      <c r="AD767" s="19"/>
      <c r="AE767" s="57" t="s">
        <v>1503</v>
      </c>
      <c r="AF767" s="57" t="s">
        <v>3453</v>
      </c>
      <c r="AG767" s="19" t="s">
        <v>3467</v>
      </c>
      <c r="AH767" s="57" t="s">
        <v>1503</v>
      </c>
      <c r="AI767" s="19" t="s">
        <v>1569</v>
      </c>
      <c r="AJ767" s="16"/>
      <c r="AK767" s="16"/>
      <c r="AL767" s="16">
        <f t="shared" si="23"/>
        <v>4000</v>
      </c>
      <c r="AM767" s="43" t="s">
        <v>2449</v>
      </c>
      <c r="AN767" s="43" t="s">
        <v>2449</v>
      </c>
      <c r="AO767" s="18" t="s">
        <v>2450</v>
      </c>
      <c r="AP767" s="18" t="s">
        <v>2450</v>
      </c>
      <c r="AQ767" s="19"/>
      <c r="AR767" s="19"/>
      <c r="AS767" s="19"/>
      <c r="AT767" s="19"/>
    </row>
    <row r="768" spans="1:46" s="23" customFormat="1" ht="72" x14ac:dyDescent="0.2">
      <c r="A768" s="19" t="s">
        <v>53</v>
      </c>
      <c r="B768" s="19" t="s">
        <v>277</v>
      </c>
      <c r="C768" s="19" t="s">
        <v>276</v>
      </c>
      <c r="D768" s="19" t="s">
        <v>11</v>
      </c>
      <c r="E768" s="19" t="s">
        <v>454</v>
      </c>
      <c r="F768" s="28" t="s">
        <v>2337</v>
      </c>
      <c r="G768" s="19" t="s">
        <v>1064</v>
      </c>
      <c r="H768" s="18" t="s">
        <v>317</v>
      </c>
      <c r="I768" s="18" t="s">
        <v>273</v>
      </c>
      <c r="J768" s="17">
        <v>35000</v>
      </c>
      <c r="K768" s="64"/>
      <c r="L768" s="64"/>
      <c r="M768" s="35" t="s">
        <v>137</v>
      </c>
      <c r="N768" s="19"/>
      <c r="O768" s="19"/>
      <c r="P768" s="19"/>
      <c r="Q768" s="19" t="s">
        <v>1504</v>
      </c>
      <c r="R768" s="19" t="s">
        <v>1502</v>
      </c>
      <c r="S768" s="19"/>
      <c r="T768" s="19"/>
      <c r="U768" s="19"/>
      <c r="V768" s="19"/>
      <c r="W768" s="19"/>
      <c r="X768" s="18"/>
      <c r="Y768" s="46"/>
      <c r="Z768" s="19"/>
      <c r="AA768" s="19"/>
      <c r="AB768" s="19"/>
      <c r="AC768" s="19"/>
      <c r="AD768" s="19"/>
      <c r="AE768" s="57" t="s">
        <v>1503</v>
      </c>
      <c r="AF768" s="57" t="s">
        <v>3453</v>
      </c>
      <c r="AG768" s="19" t="s">
        <v>3467</v>
      </c>
      <c r="AH768" s="57" t="s">
        <v>1503</v>
      </c>
      <c r="AI768" s="19" t="s">
        <v>1569</v>
      </c>
      <c r="AJ768" s="16"/>
      <c r="AK768" s="16"/>
      <c r="AL768" s="16">
        <f t="shared" si="23"/>
        <v>35000</v>
      </c>
      <c r="AM768" s="43" t="s">
        <v>2449</v>
      </c>
      <c r="AN768" s="43" t="s">
        <v>2449</v>
      </c>
      <c r="AO768" s="18" t="s">
        <v>2450</v>
      </c>
      <c r="AP768" s="18" t="s">
        <v>2450</v>
      </c>
      <c r="AQ768" s="19"/>
      <c r="AR768" s="19"/>
      <c r="AS768" s="19"/>
      <c r="AT768" s="19"/>
    </row>
    <row r="769" spans="1:46" s="23" customFormat="1" ht="72" x14ac:dyDescent="0.2">
      <c r="A769" s="19" t="s">
        <v>53</v>
      </c>
      <c r="B769" s="19" t="s">
        <v>277</v>
      </c>
      <c r="C769" s="19" t="s">
        <v>276</v>
      </c>
      <c r="D769" s="19" t="s">
        <v>11</v>
      </c>
      <c r="E769" s="19" t="s">
        <v>454</v>
      </c>
      <c r="F769" s="28" t="s">
        <v>2338</v>
      </c>
      <c r="G769" s="19" t="s">
        <v>1065</v>
      </c>
      <c r="H769" s="18" t="s">
        <v>1066</v>
      </c>
      <c r="I769" s="18" t="s">
        <v>268</v>
      </c>
      <c r="J769" s="17">
        <v>497500</v>
      </c>
      <c r="K769" s="64"/>
      <c r="L769" s="64"/>
      <c r="M769" s="35" t="s">
        <v>137</v>
      </c>
      <c r="N769" s="19"/>
      <c r="O769" s="19"/>
      <c r="P769" s="19"/>
      <c r="Q769" s="19" t="s">
        <v>1505</v>
      </c>
      <c r="R769" s="19" t="s">
        <v>1502</v>
      </c>
      <c r="S769" s="19"/>
      <c r="T769" s="19"/>
      <c r="U769" s="19"/>
      <c r="V769" s="19"/>
      <c r="W769" s="19"/>
      <c r="X769" s="18"/>
      <c r="Y769" s="46"/>
      <c r="Z769" s="19"/>
      <c r="AA769" s="19"/>
      <c r="AB769" s="19"/>
      <c r="AC769" s="19"/>
      <c r="AD769" s="19"/>
      <c r="AE769" s="57" t="s">
        <v>1503</v>
      </c>
      <c r="AF769" s="57" t="s">
        <v>3453</v>
      </c>
      <c r="AG769" s="19" t="s">
        <v>3467</v>
      </c>
      <c r="AH769" s="57" t="s">
        <v>1503</v>
      </c>
      <c r="AI769" s="19" t="s">
        <v>1569</v>
      </c>
      <c r="AJ769" s="16"/>
      <c r="AK769" s="16"/>
      <c r="AL769" s="16">
        <f t="shared" si="23"/>
        <v>497500</v>
      </c>
      <c r="AM769" s="43" t="s">
        <v>2449</v>
      </c>
      <c r="AN769" s="43" t="s">
        <v>2449</v>
      </c>
      <c r="AO769" s="18" t="s">
        <v>2450</v>
      </c>
      <c r="AP769" s="18" t="s">
        <v>2450</v>
      </c>
      <c r="AQ769" s="19"/>
      <c r="AR769" s="19"/>
      <c r="AS769" s="19"/>
      <c r="AT769" s="19"/>
    </row>
    <row r="770" spans="1:46" s="23" customFormat="1" ht="72" x14ac:dyDescent="0.2">
      <c r="A770" s="19" t="s">
        <v>53</v>
      </c>
      <c r="B770" s="19" t="s">
        <v>277</v>
      </c>
      <c r="C770" s="19" t="s">
        <v>276</v>
      </c>
      <c r="D770" s="19" t="s">
        <v>21</v>
      </c>
      <c r="E770" s="19" t="s">
        <v>454</v>
      </c>
      <c r="F770" s="28" t="s">
        <v>2339</v>
      </c>
      <c r="G770" s="19" t="s">
        <v>1067</v>
      </c>
      <c r="H770" s="18" t="s">
        <v>1068</v>
      </c>
      <c r="I770" s="18" t="s">
        <v>274</v>
      </c>
      <c r="J770" s="17">
        <v>403000</v>
      </c>
      <c r="K770" s="64"/>
      <c r="L770" s="64"/>
      <c r="M770" s="35" t="s">
        <v>137</v>
      </c>
      <c r="N770" s="19"/>
      <c r="O770" s="19"/>
      <c r="P770" s="19"/>
      <c r="Q770" s="76" t="s">
        <v>1506</v>
      </c>
      <c r="R770" s="77" t="s">
        <v>1507</v>
      </c>
      <c r="S770" s="19"/>
      <c r="T770" s="19"/>
      <c r="U770" s="19"/>
      <c r="V770" s="19"/>
      <c r="W770" s="19"/>
      <c r="X770" s="18"/>
      <c r="Y770" s="46"/>
      <c r="Z770" s="19"/>
      <c r="AA770" s="19"/>
      <c r="AB770" s="19"/>
      <c r="AC770" s="19"/>
      <c r="AD770" s="19"/>
      <c r="AE770" s="57" t="s">
        <v>1503</v>
      </c>
      <c r="AF770" s="57" t="s">
        <v>3453</v>
      </c>
      <c r="AG770" s="19" t="s">
        <v>3467</v>
      </c>
      <c r="AH770" s="57" t="s">
        <v>1503</v>
      </c>
      <c r="AI770" s="19" t="s">
        <v>1569</v>
      </c>
      <c r="AJ770" s="16"/>
      <c r="AK770" s="16"/>
      <c r="AL770" s="16">
        <f t="shared" si="23"/>
        <v>403000</v>
      </c>
      <c r="AM770" s="43" t="s">
        <v>2449</v>
      </c>
      <c r="AN770" s="43" t="s">
        <v>2449</v>
      </c>
      <c r="AO770" s="18" t="s">
        <v>2450</v>
      </c>
      <c r="AP770" s="18" t="s">
        <v>2450</v>
      </c>
      <c r="AQ770" s="19"/>
      <c r="AR770" s="19"/>
      <c r="AS770" s="19"/>
      <c r="AT770" s="19"/>
    </row>
    <row r="771" spans="1:46" s="23" customFormat="1" ht="72" x14ac:dyDescent="0.2">
      <c r="A771" s="19" t="s">
        <v>53</v>
      </c>
      <c r="B771" s="19" t="s">
        <v>277</v>
      </c>
      <c r="C771" s="19" t="s">
        <v>276</v>
      </c>
      <c r="D771" s="19" t="s">
        <v>13</v>
      </c>
      <c r="E771" s="19" t="s">
        <v>454</v>
      </c>
      <c r="F771" s="28" t="s">
        <v>2340</v>
      </c>
      <c r="G771" s="19" t="s">
        <v>1069</v>
      </c>
      <c r="H771" s="18" t="s">
        <v>270</v>
      </c>
      <c r="I771" s="18" t="s">
        <v>274</v>
      </c>
      <c r="J771" s="17">
        <v>190000</v>
      </c>
      <c r="K771" s="64"/>
      <c r="L771" s="64"/>
      <c r="M771" s="35" t="s">
        <v>137</v>
      </c>
      <c r="N771" s="19"/>
      <c r="O771" s="19"/>
      <c r="P771" s="19"/>
      <c r="Q771" s="19" t="s">
        <v>1508</v>
      </c>
      <c r="R771" s="19" t="s">
        <v>1502</v>
      </c>
      <c r="S771" s="19"/>
      <c r="T771" s="19"/>
      <c r="U771" s="19"/>
      <c r="V771" s="19"/>
      <c r="W771" s="19"/>
      <c r="X771" s="18"/>
      <c r="Y771" s="46"/>
      <c r="Z771" s="19"/>
      <c r="AA771" s="19"/>
      <c r="AB771" s="19"/>
      <c r="AC771" s="19"/>
      <c r="AD771" s="19"/>
      <c r="AE771" s="57" t="s">
        <v>1503</v>
      </c>
      <c r="AF771" s="57" t="s">
        <v>3453</v>
      </c>
      <c r="AG771" s="19" t="s">
        <v>3467</v>
      </c>
      <c r="AH771" s="57" t="s">
        <v>1503</v>
      </c>
      <c r="AI771" s="19" t="s">
        <v>1569</v>
      </c>
      <c r="AJ771" s="16"/>
      <c r="AK771" s="16"/>
      <c r="AL771" s="16">
        <f t="shared" ref="AL771:AL822" si="24">J771-AJ771-AK771</f>
        <v>190000</v>
      </c>
      <c r="AM771" s="43" t="s">
        <v>2449</v>
      </c>
      <c r="AN771" s="43" t="s">
        <v>2449</v>
      </c>
      <c r="AO771" s="18" t="s">
        <v>2450</v>
      </c>
      <c r="AP771" s="18" t="s">
        <v>2450</v>
      </c>
      <c r="AQ771" s="19"/>
      <c r="AR771" s="19"/>
      <c r="AS771" s="19"/>
      <c r="AT771" s="19"/>
    </row>
    <row r="772" spans="1:46" s="23" customFormat="1" ht="72" hidden="1" x14ac:dyDescent="0.2">
      <c r="A772" s="19" t="s">
        <v>53</v>
      </c>
      <c r="B772" s="19" t="s">
        <v>277</v>
      </c>
      <c r="C772" s="19" t="s">
        <v>276</v>
      </c>
      <c r="D772" s="19" t="s">
        <v>16</v>
      </c>
      <c r="E772" s="19" t="s">
        <v>454</v>
      </c>
      <c r="F772" s="28" t="s">
        <v>2341</v>
      </c>
      <c r="G772" s="19" t="s">
        <v>1070</v>
      </c>
      <c r="H772" s="18" t="s">
        <v>387</v>
      </c>
      <c r="I772" s="18" t="s">
        <v>1071</v>
      </c>
      <c r="J772" s="17">
        <v>560000</v>
      </c>
      <c r="K772" s="35" t="s">
        <v>137</v>
      </c>
      <c r="L772" s="64"/>
      <c r="M772" s="64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8"/>
      <c r="Y772" s="46"/>
      <c r="Z772" s="19"/>
      <c r="AA772" s="19"/>
      <c r="AB772" s="19"/>
      <c r="AC772" s="19"/>
      <c r="AD772" s="19"/>
      <c r="AE772" s="57" t="s">
        <v>1509</v>
      </c>
      <c r="AF772" s="20" t="s">
        <v>3473</v>
      </c>
      <c r="AG772" s="19" t="s">
        <v>3467</v>
      </c>
      <c r="AH772" s="57" t="s">
        <v>1509</v>
      </c>
      <c r="AI772" s="57" t="s">
        <v>1571</v>
      </c>
      <c r="AJ772" s="16"/>
      <c r="AK772" s="16"/>
      <c r="AL772" s="16">
        <f t="shared" si="24"/>
        <v>560000</v>
      </c>
      <c r="AM772" s="43" t="s">
        <v>2449</v>
      </c>
      <c r="AN772" s="43" t="s">
        <v>2449</v>
      </c>
      <c r="AO772" s="18" t="s">
        <v>2450</v>
      </c>
      <c r="AP772" s="18" t="s">
        <v>2450</v>
      </c>
      <c r="AQ772" s="19"/>
      <c r="AR772" s="19"/>
      <c r="AS772" s="19"/>
      <c r="AT772" s="19"/>
    </row>
    <row r="773" spans="1:46" s="23" customFormat="1" ht="72" x14ac:dyDescent="0.2">
      <c r="A773" s="19" t="s">
        <v>53</v>
      </c>
      <c r="B773" s="19" t="s">
        <v>277</v>
      </c>
      <c r="C773" s="19" t="s">
        <v>276</v>
      </c>
      <c r="D773" s="19" t="s">
        <v>10</v>
      </c>
      <c r="E773" s="19" t="s">
        <v>311</v>
      </c>
      <c r="F773" s="28" t="s">
        <v>2342</v>
      </c>
      <c r="G773" s="19" t="s">
        <v>1072</v>
      </c>
      <c r="H773" s="18" t="s">
        <v>270</v>
      </c>
      <c r="I773" s="18" t="s">
        <v>271</v>
      </c>
      <c r="J773" s="17">
        <v>40000</v>
      </c>
      <c r="K773" s="64"/>
      <c r="L773" s="64"/>
      <c r="M773" s="35" t="s">
        <v>137</v>
      </c>
      <c r="N773" s="19"/>
      <c r="O773" s="19"/>
      <c r="P773" s="19"/>
      <c r="Q773" s="19" t="s">
        <v>1501</v>
      </c>
      <c r="R773" s="19" t="s">
        <v>1502</v>
      </c>
      <c r="S773" s="19"/>
      <c r="T773" s="19"/>
      <c r="U773" s="19"/>
      <c r="V773" s="19"/>
      <c r="W773" s="19"/>
      <c r="X773" s="18"/>
      <c r="Y773" s="46"/>
      <c r="Z773" s="19"/>
      <c r="AA773" s="19"/>
      <c r="AB773" s="19"/>
      <c r="AC773" s="19"/>
      <c r="AD773" s="19"/>
      <c r="AE773" s="57" t="s">
        <v>1503</v>
      </c>
      <c r="AF773" s="57" t="s">
        <v>3453</v>
      </c>
      <c r="AG773" s="19" t="s">
        <v>3467</v>
      </c>
      <c r="AH773" s="57" t="s">
        <v>1503</v>
      </c>
      <c r="AI773" s="19" t="s">
        <v>1569</v>
      </c>
      <c r="AJ773" s="16"/>
      <c r="AK773" s="16"/>
      <c r="AL773" s="16">
        <f t="shared" si="24"/>
        <v>40000</v>
      </c>
      <c r="AM773" s="43" t="s">
        <v>2449</v>
      </c>
      <c r="AN773" s="43" t="s">
        <v>2449</v>
      </c>
      <c r="AO773" s="18" t="s">
        <v>2450</v>
      </c>
      <c r="AP773" s="18" t="s">
        <v>2450</v>
      </c>
      <c r="AQ773" s="19"/>
      <c r="AR773" s="19"/>
      <c r="AS773" s="19"/>
      <c r="AT773" s="19"/>
    </row>
    <row r="774" spans="1:46" s="23" customFormat="1" ht="72" hidden="1" x14ac:dyDescent="0.2">
      <c r="A774" s="19" t="s">
        <v>53</v>
      </c>
      <c r="B774" s="19" t="s">
        <v>277</v>
      </c>
      <c r="C774" s="19" t="s">
        <v>17</v>
      </c>
      <c r="D774" s="19" t="s">
        <v>34</v>
      </c>
      <c r="E774" s="19" t="s">
        <v>454</v>
      </c>
      <c r="F774" s="28" t="s">
        <v>2343</v>
      </c>
      <c r="G774" s="19" t="s">
        <v>1146</v>
      </c>
      <c r="H774" s="18" t="s">
        <v>270</v>
      </c>
      <c r="I774" s="18" t="s">
        <v>1119</v>
      </c>
      <c r="J774" s="17">
        <v>1387300</v>
      </c>
      <c r="K774" s="35" t="s">
        <v>137</v>
      </c>
      <c r="L774" s="64"/>
      <c r="M774" s="64"/>
      <c r="N774" s="19" t="s">
        <v>3348</v>
      </c>
      <c r="O774" s="166" t="s">
        <v>2601</v>
      </c>
      <c r="P774" s="19"/>
      <c r="Q774" s="19" t="s">
        <v>3349</v>
      </c>
      <c r="R774" s="19" t="s">
        <v>3350</v>
      </c>
      <c r="S774" s="19"/>
      <c r="T774" s="19"/>
      <c r="U774" s="19"/>
      <c r="V774" s="19"/>
      <c r="W774" s="19"/>
      <c r="X774" s="18"/>
      <c r="Y774" s="46"/>
      <c r="Z774" s="19"/>
      <c r="AA774" s="19"/>
      <c r="AB774" s="19"/>
      <c r="AC774" s="19"/>
      <c r="AD774" s="19"/>
      <c r="AE774" s="57" t="s">
        <v>3351</v>
      </c>
      <c r="AF774" s="20" t="s">
        <v>3470</v>
      </c>
      <c r="AG774" s="19" t="s">
        <v>3467</v>
      </c>
      <c r="AH774" s="57" t="s">
        <v>1509</v>
      </c>
      <c r="AI774" s="57" t="s">
        <v>1571</v>
      </c>
      <c r="AJ774" s="16"/>
      <c r="AK774" s="16"/>
      <c r="AL774" s="16">
        <f t="shared" si="24"/>
        <v>1387300</v>
      </c>
      <c r="AM774" s="43" t="s">
        <v>2449</v>
      </c>
      <c r="AN774" s="43" t="s">
        <v>2449</v>
      </c>
      <c r="AO774" s="18" t="s">
        <v>2450</v>
      </c>
      <c r="AP774" s="18" t="s">
        <v>2450</v>
      </c>
      <c r="AQ774" s="19"/>
      <c r="AR774" s="19"/>
      <c r="AS774" s="19"/>
      <c r="AT774" s="19"/>
    </row>
    <row r="775" spans="1:46" s="23" customFormat="1" ht="72" hidden="1" x14ac:dyDescent="0.2">
      <c r="A775" s="19" t="s">
        <v>53</v>
      </c>
      <c r="B775" s="19" t="s">
        <v>277</v>
      </c>
      <c r="C775" s="19" t="s">
        <v>17</v>
      </c>
      <c r="D775" s="19" t="s">
        <v>34</v>
      </c>
      <c r="E775" s="19" t="s">
        <v>454</v>
      </c>
      <c r="F775" s="28" t="s">
        <v>2344</v>
      </c>
      <c r="G775" s="19" t="s">
        <v>1147</v>
      </c>
      <c r="H775" s="18" t="s">
        <v>270</v>
      </c>
      <c r="I775" s="18" t="s">
        <v>1119</v>
      </c>
      <c r="J775" s="17">
        <v>1145800</v>
      </c>
      <c r="K775" s="35" t="s">
        <v>137</v>
      </c>
      <c r="L775" s="64"/>
      <c r="M775" s="64"/>
      <c r="N775" s="19" t="s">
        <v>3348</v>
      </c>
      <c r="O775" s="166" t="s">
        <v>2620</v>
      </c>
      <c r="P775" s="19"/>
      <c r="Q775" s="19" t="s">
        <v>3349</v>
      </c>
      <c r="R775" s="19" t="s">
        <v>3350</v>
      </c>
      <c r="S775" s="19"/>
      <c r="T775" s="19"/>
      <c r="U775" s="19"/>
      <c r="V775" s="19"/>
      <c r="W775" s="19"/>
      <c r="X775" s="18"/>
      <c r="Y775" s="46"/>
      <c r="Z775" s="19"/>
      <c r="AA775" s="19"/>
      <c r="AB775" s="19"/>
      <c r="AC775" s="19"/>
      <c r="AD775" s="19"/>
      <c r="AE775" s="57" t="s">
        <v>3351</v>
      </c>
      <c r="AF775" s="20" t="s">
        <v>3470</v>
      </c>
      <c r="AG775" s="19" t="s">
        <v>3467</v>
      </c>
      <c r="AH775" s="57" t="s">
        <v>1509</v>
      </c>
      <c r="AI775" s="57" t="s">
        <v>1571</v>
      </c>
      <c r="AJ775" s="16"/>
      <c r="AK775" s="16"/>
      <c r="AL775" s="16">
        <f t="shared" si="24"/>
        <v>1145800</v>
      </c>
      <c r="AM775" s="43" t="s">
        <v>2449</v>
      </c>
      <c r="AN775" s="43" t="s">
        <v>2449</v>
      </c>
      <c r="AO775" s="18" t="s">
        <v>2450</v>
      </c>
      <c r="AP775" s="18" t="s">
        <v>2450</v>
      </c>
      <c r="AQ775" s="19"/>
      <c r="AR775" s="19"/>
      <c r="AS775" s="19"/>
      <c r="AT775" s="19"/>
    </row>
    <row r="776" spans="1:46" s="23" customFormat="1" ht="72" hidden="1" x14ac:dyDescent="0.2">
      <c r="A776" s="19" t="s">
        <v>53</v>
      </c>
      <c r="B776" s="19" t="s">
        <v>277</v>
      </c>
      <c r="C776" s="19" t="s">
        <v>17</v>
      </c>
      <c r="D776" s="19" t="s">
        <v>34</v>
      </c>
      <c r="E776" s="19" t="s">
        <v>454</v>
      </c>
      <c r="F776" s="28" t="s">
        <v>2345</v>
      </c>
      <c r="G776" s="19" t="s">
        <v>1148</v>
      </c>
      <c r="H776" s="18" t="s">
        <v>270</v>
      </c>
      <c r="I776" s="18" t="s">
        <v>1119</v>
      </c>
      <c r="J776" s="17">
        <v>1062000</v>
      </c>
      <c r="K776" s="35" t="s">
        <v>137</v>
      </c>
      <c r="L776" s="64"/>
      <c r="M776" s="64"/>
      <c r="N776" s="19" t="s">
        <v>3348</v>
      </c>
      <c r="O776" s="166" t="s">
        <v>2597</v>
      </c>
      <c r="P776" s="19"/>
      <c r="Q776" s="19" t="s">
        <v>3352</v>
      </c>
      <c r="R776" s="19" t="s">
        <v>3350</v>
      </c>
      <c r="S776" s="19"/>
      <c r="T776" s="19"/>
      <c r="U776" s="19"/>
      <c r="V776" s="19"/>
      <c r="W776" s="19"/>
      <c r="X776" s="18"/>
      <c r="Y776" s="46"/>
      <c r="Z776" s="19"/>
      <c r="AA776" s="19"/>
      <c r="AB776" s="19"/>
      <c r="AC776" s="19"/>
      <c r="AD776" s="19"/>
      <c r="AE776" s="57" t="s">
        <v>3351</v>
      </c>
      <c r="AF776" s="20" t="s">
        <v>3470</v>
      </c>
      <c r="AG776" s="19" t="s">
        <v>3467</v>
      </c>
      <c r="AH776" s="57" t="s">
        <v>1509</v>
      </c>
      <c r="AI776" s="57" t="s">
        <v>1571</v>
      </c>
      <c r="AJ776" s="16"/>
      <c r="AK776" s="16"/>
      <c r="AL776" s="16">
        <f t="shared" si="24"/>
        <v>1062000</v>
      </c>
      <c r="AM776" s="43" t="s">
        <v>2449</v>
      </c>
      <c r="AN776" s="43" t="s">
        <v>2449</v>
      </c>
      <c r="AO776" s="18" t="s">
        <v>2450</v>
      </c>
      <c r="AP776" s="18" t="s">
        <v>2450</v>
      </c>
      <c r="AQ776" s="19"/>
      <c r="AR776" s="19"/>
      <c r="AS776" s="19"/>
      <c r="AT776" s="19"/>
    </row>
    <row r="777" spans="1:46" s="23" customFormat="1" ht="72" hidden="1" x14ac:dyDescent="0.2">
      <c r="A777" s="19" t="s">
        <v>54</v>
      </c>
      <c r="B777" s="19" t="s">
        <v>277</v>
      </c>
      <c r="C777" s="19" t="s">
        <v>276</v>
      </c>
      <c r="D777" s="19" t="s">
        <v>11</v>
      </c>
      <c r="E777" s="19" t="s">
        <v>454</v>
      </c>
      <c r="F777" s="28" t="s">
        <v>2346</v>
      </c>
      <c r="G777" s="19" t="s">
        <v>1073</v>
      </c>
      <c r="H777" s="18" t="s">
        <v>303</v>
      </c>
      <c r="I777" s="18" t="s">
        <v>273</v>
      </c>
      <c r="J777" s="17">
        <v>45000</v>
      </c>
      <c r="K777" s="64"/>
      <c r="L777" s="64"/>
      <c r="M777" s="35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46"/>
      <c r="Z777" s="17">
        <v>45000</v>
      </c>
      <c r="AA777" s="18">
        <v>7014199907</v>
      </c>
      <c r="AB777" s="19"/>
      <c r="AC777" s="19"/>
      <c r="AD777" s="19"/>
      <c r="AE777" s="18" t="s">
        <v>3357</v>
      </c>
      <c r="AF777" s="20" t="s">
        <v>3472</v>
      </c>
      <c r="AG777" s="20" t="s">
        <v>2456</v>
      </c>
      <c r="AH777" s="20" t="s">
        <v>1511</v>
      </c>
      <c r="AI777" s="19" t="s">
        <v>1570</v>
      </c>
      <c r="AJ777" s="17">
        <v>45000</v>
      </c>
      <c r="AK777" s="16"/>
      <c r="AL777" s="16">
        <f t="shared" si="24"/>
        <v>0</v>
      </c>
      <c r="AM777" s="18" t="s">
        <v>1512</v>
      </c>
      <c r="AN777" s="18" t="s">
        <v>1512</v>
      </c>
      <c r="AO777" s="18" t="s">
        <v>3393</v>
      </c>
      <c r="AP777" s="18" t="s">
        <v>3394</v>
      </c>
      <c r="AQ777" s="18" t="s">
        <v>3395</v>
      </c>
      <c r="AR777" s="17">
        <v>45000</v>
      </c>
      <c r="AS777" s="19">
        <v>0</v>
      </c>
      <c r="AT777" s="19"/>
    </row>
    <row r="778" spans="1:46" s="23" customFormat="1" ht="72" hidden="1" x14ac:dyDescent="0.2">
      <c r="A778" s="19" t="s">
        <v>54</v>
      </c>
      <c r="B778" s="19" t="s">
        <v>277</v>
      </c>
      <c r="C778" s="19" t="s">
        <v>276</v>
      </c>
      <c r="D778" s="19" t="s">
        <v>11</v>
      </c>
      <c r="E778" s="19" t="s">
        <v>454</v>
      </c>
      <c r="F778" s="28" t="s">
        <v>2347</v>
      </c>
      <c r="G778" s="19" t="s">
        <v>1074</v>
      </c>
      <c r="H778" s="18" t="s">
        <v>270</v>
      </c>
      <c r="I778" s="18" t="s">
        <v>273</v>
      </c>
      <c r="J778" s="17">
        <v>4800</v>
      </c>
      <c r="K778" s="64"/>
      <c r="L778" s="64"/>
      <c r="M778" s="35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46"/>
      <c r="Z778" s="17">
        <v>4400</v>
      </c>
      <c r="AA778" s="18">
        <v>7014199907</v>
      </c>
      <c r="AB778" s="19"/>
      <c r="AC778" s="19"/>
      <c r="AD778" s="19"/>
      <c r="AE778" s="18" t="s">
        <v>3357</v>
      </c>
      <c r="AF778" s="20" t="s">
        <v>3472</v>
      </c>
      <c r="AG778" s="20" t="s">
        <v>2456</v>
      </c>
      <c r="AH778" s="20" t="s">
        <v>1511</v>
      </c>
      <c r="AI778" s="19" t="s">
        <v>1570</v>
      </c>
      <c r="AJ778" s="16">
        <v>4400</v>
      </c>
      <c r="AK778" s="16"/>
      <c r="AL778" s="16">
        <f t="shared" si="24"/>
        <v>400</v>
      </c>
      <c r="AM778" s="18" t="s">
        <v>1512</v>
      </c>
      <c r="AN778" s="18" t="s">
        <v>1512</v>
      </c>
      <c r="AO778" s="18" t="s">
        <v>3393</v>
      </c>
      <c r="AP778" s="18" t="s">
        <v>3394</v>
      </c>
      <c r="AQ778" s="18" t="s">
        <v>3395</v>
      </c>
      <c r="AR778" s="17">
        <v>4400</v>
      </c>
      <c r="AS778" s="45" t="e">
        <f>SUM(M778-AR778)</f>
        <v>#VALUE!</v>
      </c>
      <c r="AT778" s="19"/>
    </row>
    <row r="779" spans="1:46" s="23" customFormat="1" ht="72" hidden="1" x14ac:dyDescent="0.2">
      <c r="A779" s="19" t="s">
        <v>54</v>
      </c>
      <c r="B779" s="19" t="s">
        <v>277</v>
      </c>
      <c r="C779" s="19" t="s">
        <v>276</v>
      </c>
      <c r="D779" s="19" t="s">
        <v>11</v>
      </c>
      <c r="E779" s="19" t="s">
        <v>454</v>
      </c>
      <c r="F779" s="28" t="s">
        <v>2348</v>
      </c>
      <c r="G779" s="19" t="s">
        <v>1075</v>
      </c>
      <c r="H779" s="18" t="s">
        <v>272</v>
      </c>
      <c r="I779" s="18" t="s">
        <v>268</v>
      </c>
      <c r="J779" s="17">
        <v>9600</v>
      </c>
      <c r="K779" s="64"/>
      <c r="L779" s="64"/>
      <c r="M779" s="35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46"/>
      <c r="Z779" s="17">
        <v>9600</v>
      </c>
      <c r="AA779" s="18">
        <v>7014199907</v>
      </c>
      <c r="AB779" s="19"/>
      <c r="AC779" s="19"/>
      <c r="AD779" s="19"/>
      <c r="AE779" s="18" t="s">
        <v>3357</v>
      </c>
      <c r="AF779" s="20" t="s">
        <v>3472</v>
      </c>
      <c r="AG779" s="20" t="s">
        <v>2456</v>
      </c>
      <c r="AH779" s="20" t="s">
        <v>1511</v>
      </c>
      <c r="AI779" s="19" t="s">
        <v>1570</v>
      </c>
      <c r="AJ779" s="16">
        <v>9600</v>
      </c>
      <c r="AK779" s="16"/>
      <c r="AL779" s="16">
        <f t="shared" si="24"/>
        <v>0</v>
      </c>
      <c r="AM779" s="18" t="s">
        <v>1512</v>
      </c>
      <c r="AN779" s="18" t="s">
        <v>1512</v>
      </c>
      <c r="AO779" s="18" t="s">
        <v>3393</v>
      </c>
      <c r="AP779" s="18" t="s">
        <v>3394</v>
      </c>
      <c r="AQ779" s="18" t="s">
        <v>3395</v>
      </c>
      <c r="AR779" s="17">
        <v>9600</v>
      </c>
      <c r="AS779" s="19">
        <v>0</v>
      </c>
      <c r="AT779" s="19"/>
    </row>
    <row r="780" spans="1:46" s="23" customFormat="1" ht="72" hidden="1" x14ac:dyDescent="0.2">
      <c r="A780" s="19" t="s">
        <v>54</v>
      </c>
      <c r="B780" s="19" t="s">
        <v>277</v>
      </c>
      <c r="C780" s="19" t="s">
        <v>276</v>
      </c>
      <c r="D780" s="19" t="s">
        <v>11</v>
      </c>
      <c r="E780" s="19" t="s">
        <v>454</v>
      </c>
      <c r="F780" s="28" t="s">
        <v>2349</v>
      </c>
      <c r="G780" s="19" t="s">
        <v>1076</v>
      </c>
      <c r="H780" s="18" t="s">
        <v>270</v>
      </c>
      <c r="I780" s="18" t="s">
        <v>274</v>
      </c>
      <c r="J780" s="17">
        <v>36000</v>
      </c>
      <c r="K780" s="64"/>
      <c r="L780" s="64"/>
      <c r="M780" s="35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46"/>
      <c r="Z780" s="17">
        <v>36000</v>
      </c>
      <c r="AA780" s="18">
        <v>7014199907</v>
      </c>
      <c r="AB780" s="19"/>
      <c r="AC780" s="19"/>
      <c r="AD780" s="19"/>
      <c r="AE780" s="18" t="s">
        <v>3357</v>
      </c>
      <c r="AF780" s="20" t="s">
        <v>3472</v>
      </c>
      <c r="AG780" s="20" t="s">
        <v>2456</v>
      </c>
      <c r="AH780" s="20" t="s">
        <v>1511</v>
      </c>
      <c r="AI780" s="19" t="s">
        <v>1570</v>
      </c>
      <c r="AJ780" s="17">
        <v>36000</v>
      </c>
      <c r="AK780" s="16"/>
      <c r="AL780" s="16">
        <f t="shared" si="24"/>
        <v>0</v>
      </c>
      <c r="AM780" s="18" t="s">
        <v>1512</v>
      </c>
      <c r="AN780" s="18" t="s">
        <v>1512</v>
      </c>
      <c r="AO780" s="18" t="s">
        <v>3393</v>
      </c>
      <c r="AP780" s="18" t="s">
        <v>3394</v>
      </c>
      <c r="AQ780" s="18" t="s">
        <v>3395</v>
      </c>
      <c r="AR780" s="17">
        <v>36000</v>
      </c>
      <c r="AS780" s="19">
        <v>0</v>
      </c>
      <c r="AT780" s="19"/>
    </row>
    <row r="781" spans="1:46" s="23" customFormat="1" ht="90" hidden="1" x14ac:dyDescent="0.2">
      <c r="A781" s="19" t="s">
        <v>54</v>
      </c>
      <c r="B781" s="19" t="s">
        <v>277</v>
      </c>
      <c r="C781" s="19" t="s">
        <v>276</v>
      </c>
      <c r="D781" s="19" t="s">
        <v>286</v>
      </c>
      <c r="E781" s="19" t="s">
        <v>454</v>
      </c>
      <c r="F781" s="28" t="s">
        <v>2350</v>
      </c>
      <c r="G781" s="19" t="s">
        <v>1077</v>
      </c>
      <c r="H781" s="18" t="s">
        <v>269</v>
      </c>
      <c r="I781" s="18" t="s">
        <v>271</v>
      </c>
      <c r="J781" s="17">
        <v>37400</v>
      </c>
      <c r="K781" s="64"/>
      <c r="L781" s="64"/>
      <c r="M781" s="35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46"/>
      <c r="Z781" s="17">
        <v>37400</v>
      </c>
      <c r="AA781" s="18">
        <v>7014199761</v>
      </c>
      <c r="AB781" s="19"/>
      <c r="AC781" s="19"/>
      <c r="AD781" s="19"/>
      <c r="AE781" s="18" t="s">
        <v>3357</v>
      </c>
      <c r="AF781" s="20" t="s">
        <v>3472</v>
      </c>
      <c r="AG781" s="20" t="s">
        <v>2456</v>
      </c>
      <c r="AH781" s="20" t="s">
        <v>1511</v>
      </c>
      <c r="AI781" s="19" t="s">
        <v>1570</v>
      </c>
      <c r="AJ781" s="17">
        <v>37400</v>
      </c>
      <c r="AK781" s="16"/>
      <c r="AL781" s="16">
        <f t="shared" si="24"/>
        <v>0</v>
      </c>
      <c r="AM781" s="18" t="s">
        <v>1512</v>
      </c>
      <c r="AN781" s="18" t="s">
        <v>1512</v>
      </c>
      <c r="AO781" s="18" t="s">
        <v>3089</v>
      </c>
      <c r="AP781" s="18" t="s">
        <v>3396</v>
      </c>
      <c r="AQ781" s="18" t="s">
        <v>1515</v>
      </c>
      <c r="AR781" s="17">
        <v>37400</v>
      </c>
      <c r="AS781" s="19">
        <v>0</v>
      </c>
      <c r="AT781" s="19"/>
    </row>
    <row r="782" spans="1:46" s="23" customFormat="1" ht="72" hidden="1" x14ac:dyDescent="0.2">
      <c r="A782" s="19" t="s">
        <v>54</v>
      </c>
      <c r="B782" s="19" t="s">
        <v>277</v>
      </c>
      <c r="C782" s="19" t="s">
        <v>276</v>
      </c>
      <c r="D782" s="19" t="s">
        <v>16</v>
      </c>
      <c r="E782" s="19" t="s">
        <v>454</v>
      </c>
      <c r="F782" s="28" t="s">
        <v>2351</v>
      </c>
      <c r="G782" s="19" t="s">
        <v>1078</v>
      </c>
      <c r="H782" s="18" t="s">
        <v>269</v>
      </c>
      <c r="I782" s="18" t="s">
        <v>662</v>
      </c>
      <c r="J782" s="17">
        <v>15000</v>
      </c>
      <c r="K782" s="64"/>
      <c r="L782" s="64"/>
      <c r="M782" s="35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46"/>
      <c r="Z782" s="17">
        <v>14000</v>
      </c>
      <c r="AA782" s="18">
        <v>7014201441</v>
      </c>
      <c r="AB782" s="19"/>
      <c r="AC782" s="19"/>
      <c r="AD782" s="19"/>
      <c r="AE782" s="18" t="s">
        <v>3357</v>
      </c>
      <c r="AF782" s="20" t="s">
        <v>3472</v>
      </c>
      <c r="AG782" s="20" t="s">
        <v>2456</v>
      </c>
      <c r="AH782" s="20" t="s">
        <v>1511</v>
      </c>
      <c r="AI782" s="19" t="s">
        <v>1570</v>
      </c>
      <c r="AJ782" s="16">
        <v>14000</v>
      </c>
      <c r="AK782" s="16"/>
      <c r="AL782" s="16">
        <f t="shared" si="24"/>
        <v>1000</v>
      </c>
      <c r="AM782" s="18" t="s">
        <v>1512</v>
      </c>
      <c r="AN782" s="18" t="s">
        <v>1512</v>
      </c>
      <c r="AO782" s="18" t="s">
        <v>3393</v>
      </c>
      <c r="AP782" s="18" t="s">
        <v>3394</v>
      </c>
      <c r="AQ782" s="18" t="s">
        <v>3395</v>
      </c>
      <c r="AR782" s="17">
        <v>15000</v>
      </c>
      <c r="AS782" s="19">
        <v>0</v>
      </c>
      <c r="AT782" s="19"/>
    </row>
    <row r="783" spans="1:46" s="23" customFormat="1" ht="72" hidden="1" x14ac:dyDescent="0.2">
      <c r="A783" s="19" t="s">
        <v>54</v>
      </c>
      <c r="B783" s="19" t="s">
        <v>277</v>
      </c>
      <c r="C783" s="19" t="s">
        <v>276</v>
      </c>
      <c r="D783" s="19" t="s">
        <v>16</v>
      </c>
      <c r="E783" s="19" t="s">
        <v>454</v>
      </c>
      <c r="F783" s="28" t="s">
        <v>2352</v>
      </c>
      <c r="G783" s="19" t="s">
        <v>1079</v>
      </c>
      <c r="H783" s="18" t="s">
        <v>270</v>
      </c>
      <c r="I783" s="18" t="s">
        <v>274</v>
      </c>
      <c r="J783" s="17">
        <v>3600</v>
      </c>
      <c r="K783" s="64"/>
      <c r="L783" s="64"/>
      <c r="M783" s="35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46"/>
      <c r="Z783" s="17">
        <v>3600</v>
      </c>
      <c r="AA783" s="18">
        <v>701419883</v>
      </c>
      <c r="AB783" s="19"/>
      <c r="AC783" s="19"/>
      <c r="AD783" s="19"/>
      <c r="AE783" s="18" t="s">
        <v>3357</v>
      </c>
      <c r="AF783" s="20" t="s">
        <v>3472</v>
      </c>
      <c r="AG783" s="20" t="s">
        <v>2456</v>
      </c>
      <c r="AH783" s="20" t="s">
        <v>1511</v>
      </c>
      <c r="AI783" s="19" t="s">
        <v>1570</v>
      </c>
      <c r="AJ783" s="16">
        <v>3600</v>
      </c>
      <c r="AK783" s="16"/>
      <c r="AL783" s="16">
        <f t="shared" si="24"/>
        <v>0</v>
      </c>
      <c r="AM783" s="18" t="s">
        <v>1512</v>
      </c>
      <c r="AN783" s="18" t="s">
        <v>1512</v>
      </c>
      <c r="AO783" s="18" t="s">
        <v>3089</v>
      </c>
      <c r="AP783" s="18" t="s">
        <v>3396</v>
      </c>
      <c r="AQ783" s="18" t="s">
        <v>1515</v>
      </c>
      <c r="AR783" s="17">
        <v>3600</v>
      </c>
      <c r="AS783" s="19">
        <v>0</v>
      </c>
      <c r="AT783" s="19"/>
    </row>
    <row r="784" spans="1:46" s="23" customFormat="1" ht="72" hidden="1" x14ac:dyDescent="0.2">
      <c r="A784" s="19" t="s">
        <v>54</v>
      </c>
      <c r="B784" s="19" t="s">
        <v>277</v>
      </c>
      <c r="C784" s="19" t="s">
        <v>276</v>
      </c>
      <c r="D784" s="19" t="s">
        <v>16</v>
      </c>
      <c r="E784" s="19" t="s">
        <v>454</v>
      </c>
      <c r="F784" s="28" t="s">
        <v>2353</v>
      </c>
      <c r="G784" s="19" t="s">
        <v>1080</v>
      </c>
      <c r="H784" s="18" t="s">
        <v>270</v>
      </c>
      <c r="I784" s="18" t="s">
        <v>274</v>
      </c>
      <c r="J784" s="17">
        <v>4000</v>
      </c>
      <c r="K784" s="64"/>
      <c r="L784" s="64"/>
      <c r="M784" s="35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46"/>
      <c r="Z784" s="17">
        <v>4000</v>
      </c>
      <c r="AA784" s="18">
        <v>701419883</v>
      </c>
      <c r="AB784" s="19"/>
      <c r="AC784" s="19"/>
      <c r="AD784" s="19"/>
      <c r="AE784" s="18" t="s">
        <v>3357</v>
      </c>
      <c r="AF784" s="20" t="s">
        <v>3472</v>
      </c>
      <c r="AG784" s="20" t="s">
        <v>2456</v>
      </c>
      <c r="AH784" s="20" t="s">
        <v>1511</v>
      </c>
      <c r="AI784" s="19" t="s">
        <v>1570</v>
      </c>
      <c r="AJ784" s="16">
        <v>4000</v>
      </c>
      <c r="AK784" s="16"/>
      <c r="AL784" s="16">
        <f t="shared" si="24"/>
        <v>0</v>
      </c>
      <c r="AM784" s="18" t="s">
        <v>1512</v>
      </c>
      <c r="AN784" s="18" t="s">
        <v>1512</v>
      </c>
      <c r="AO784" s="18" t="s">
        <v>3089</v>
      </c>
      <c r="AP784" s="18" t="s">
        <v>3396</v>
      </c>
      <c r="AQ784" s="18" t="s">
        <v>1515</v>
      </c>
      <c r="AR784" s="17">
        <v>4000</v>
      </c>
      <c r="AS784" s="19">
        <v>0</v>
      </c>
      <c r="AT784" s="19"/>
    </row>
    <row r="785" spans="1:46" s="23" customFormat="1" ht="72" hidden="1" x14ac:dyDescent="0.2">
      <c r="A785" s="19" t="s">
        <v>54</v>
      </c>
      <c r="B785" s="19" t="s">
        <v>277</v>
      </c>
      <c r="C785" s="19" t="s">
        <v>276</v>
      </c>
      <c r="D785" s="19" t="s">
        <v>16</v>
      </c>
      <c r="E785" s="19" t="s">
        <v>454</v>
      </c>
      <c r="F785" s="28" t="s">
        <v>2354</v>
      </c>
      <c r="G785" s="19" t="s">
        <v>1081</v>
      </c>
      <c r="H785" s="18" t="s">
        <v>269</v>
      </c>
      <c r="I785" s="18" t="s">
        <v>273</v>
      </c>
      <c r="J785" s="17">
        <v>20000</v>
      </c>
      <c r="K785" s="64"/>
      <c r="L785" s="64"/>
      <c r="M785" s="35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46"/>
      <c r="Z785" s="17">
        <v>19800</v>
      </c>
      <c r="AA785" s="18">
        <v>701419883</v>
      </c>
      <c r="AB785" s="19"/>
      <c r="AC785" s="19"/>
      <c r="AD785" s="19"/>
      <c r="AE785" s="18" t="s">
        <v>3357</v>
      </c>
      <c r="AF785" s="20" t="s">
        <v>3472</v>
      </c>
      <c r="AG785" s="20" t="s">
        <v>2456</v>
      </c>
      <c r="AH785" s="20" t="s">
        <v>1511</v>
      </c>
      <c r="AI785" s="19" t="s">
        <v>1570</v>
      </c>
      <c r="AJ785" s="16">
        <v>19800</v>
      </c>
      <c r="AK785" s="16"/>
      <c r="AL785" s="16">
        <f t="shared" si="24"/>
        <v>200</v>
      </c>
      <c r="AM785" s="18" t="s">
        <v>1512</v>
      </c>
      <c r="AN785" s="18" t="s">
        <v>1512</v>
      </c>
      <c r="AO785" s="18" t="s">
        <v>3089</v>
      </c>
      <c r="AP785" s="18" t="s">
        <v>3396</v>
      </c>
      <c r="AQ785" s="18" t="s">
        <v>1515</v>
      </c>
      <c r="AR785" s="17">
        <v>20000</v>
      </c>
      <c r="AS785" s="19">
        <v>0</v>
      </c>
      <c r="AT785" s="19"/>
    </row>
    <row r="786" spans="1:46" s="23" customFormat="1" ht="72" hidden="1" x14ac:dyDescent="0.2">
      <c r="A786" s="19" t="s">
        <v>54</v>
      </c>
      <c r="B786" s="19" t="s">
        <v>277</v>
      </c>
      <c r="C786" s="19" t="s">
        <v>276</v>
      </c>
      <c r="D786" s="19" t="s">
        <v>16</v>
      </c>
      <c r="E786" s="19" t="s">
        <v>454</v>
      </c>
      <c r="F786" s="28" t="s">
        <v>2355</v>
      </c>
      <c r="G786" s="19" t="s">
        <v>1082</v>
      </c>
      <c r="H786" s="18" t="s">
        <v>270</v>
      </c>
      <c r="I786" s="18" t="s">
        <v>273</v>
      </c>
      <c r="J786" s="17">
        <v>30000</v>
      </c>
      <c r="K786" s="64"/>
      <c r="L786" s="64"/>
      <c r="M786" s="35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46"/>
      <c r="Z786" s="17">
        <v>30000</v>
      </c>
      <c r="AA786" s="18">
        <v>7014201441</v>
      </c>
      <c r="AB786" s="19"/>
      <c r="AC786" s="19"/>
      <c r="AD786" s="19"/>
      <c r="AE786" s="18" t="s">
        <v>3357</v>
      </c>
      <c r="AF786" s="20" t="s">
        <v>3472</v>
      </c>
      <c r="AG786" s="20" t="s">
        <v>2456</v>
      </c>
      <c r="AH786" s="20" t="s">
        <v>1511</v>
      </c>
      <c r="AI786" s="19" t="s">
        <v>1570</v>
      </c>
      <c r="AJ786" s="17">
        <v>30000</v>
      </c>
      <c r="AK786" s="16"/>
      <c r="AL786" s="16">
        <f t="shared" si="24"/>
        <v>0</v>
      </c>
      <c r="AM786" s="18" t="s">
        <v>1512</v>
      </c>
      <c r="AN786" s="18" t="s">
        <v>1512</v>
      </c>
      <c r="AO786" s="18" t="s">
        <v>3393</v>
      </c>
      <c r="AP786" s="18" t="s">
        <v>3394</v>
      </c>
      <c r="AQ786" s="18" t="s">
        <v>3395</v>
      </c>
      <c r="AR786" s="17">
        <v>30000</v>
      </c>
      <c r="AS786" s="19">
        <v>0</v>
      </c>
      <c r="AT786" s="19"/>
    </row>
    <row r="787" spans="1:46" s="23" customFormat="1" ht="72" hidden="1" x14ac:dyDescent="0.2">
      <c r="A787" s="19" t="s">
        <v>54</v>
      </c>
      <c r="B787" s="19" t="s">
        <v>277</v>
      </c>
      <c r="C787" s="19" t="s">
        <v>276</v>
      </c>
      <c r="D787" s="19" t="s">
        <v>16</v>
      </c>
      <c r="E787" s="19" t="s">
        <v>454</v>
      </c>
      <c r="F787" s="28" t="s">
        <v>2356</v>
      </c>
      <c r="G787" s="19" t="s">
        <v>1083</v>
      </c>
      <c r="H787" s="18" t="s">
        <v>270</v>
      </c>
      <c r="I787" s="18" t="s">
        <v>273</v>
      </c>
      <c r="J787" s="17">
        <v>30000</v>
      </c>
      <c r="K787" s="64"/>
      <c r="L787" s="64"/>
      <c r="M787" s="35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46"/>
      <c r="Z787" s="17">
        <v>30000</v>
      </c>
      <c r="AA787" s="18">
        <v>7014201441</v>
      </c>
      <c r="AB787" s="19"/>
      <c r="AC787" s="19"/>
      <c r="AD787" s="19"/>
      <c r="AE787" s="18" t="s">
        <v>3357</v>
      </c>
      <c r="AF787" s="20" t="s">
        <v>3472</v>
      </c>
      <c r="AG787" s="20" t="s">
        <v>2456</v>
      </c>
      <c r="AH787" s="20" t="s">
        <v>1511</v>
      </c>
      <c r="AI787" s="19" t="s">
        <v>1570</v>
      </c>
      <c r="AJ787" s="17">
        <v>30000</v>
      </c>
      <c r="AK787" s="16"/>
      <c r="AL787" s="16">
        <f t="shared" si="24"/>
        <v>0</v>
      </c>
      <c r="AM787" s="18" t="s">
        <v>1512</v>
      </c>
      <c r="AN787" s="18" t="s">
        <v>1512</v>
      </c>
      <c r="AO787" s="18" t="s">
        <v>3393</v>
      </c>
      <c r="AP787" s="18" t="s">
        <v>3394</v>
      </c>
      <c r="AQ787" s="18" t="s">
        <v>3395</v>
      </c>
      <c r="AR787" s="17">
        <v>30000</v>
      </c>
      <c r="AS787" s="19">
        <v>0</v>
      </c>
      <c r="AT787" s="19"/>
    </row>
    <row r="788" spans="1:46" s="23" customFormat="1" ht="72" hidden="1" x14ac:dyDescent="0.2">
      <c r="A788" s="19" t="s">
        <v>54</v>
      </c>
      <c r="B788" s="19" t="s">
        <v>277</v>
      </c>
      <c r="C788" s="19" t="s">
        <v>276</v>
      </c>
      <c r="D788" s="19" t="s">
        <v>16</v>
      </c>
      <c r="E788" s="19" t="s">
        <v>454</v>
      </c>
      <c r="F788" s="28" t="s">
        <v>2357</v>
      </c>
      <c r="G788" s="19" t="s">
        <v>1084</v>
      </c>
      <c r="H788" s="18" t="s">
        <v>319</v>
      </c>
      <c r="I788" s="18" t="s">
        <v>435</v>
      </c>
      <c r="J788" s="17">
        <v>26000</v>
      </c>
      <c r="K788" s="64"/>
      <c r="L788" s="64"/>
      <c r="M788" s="35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46"/>
      <c r="Z788" s="17">
        <v>26000</v>
      </c>
      <c r="AA788" s="18">
        <v>7014201441</v>
      </c>
      <c r="AB788" s="19"/>
      <c r="AC788" s="19"/>
      <c r="AD788" s="19"/>
      <c r="AE788" s="18" t="s">
        <v>3357</v>
      </c>
      <c r="AF788" s="20" t="s">
        <v>3472</v>
      </c>
      <c r="AG788" s="20" t="s">
        <v>2456</v>
      </c>
      <c r="AH788" s="20" t="s">
        <v>1511</v>
      </c>
      <c r="AI788" s="19" t="s">
        <v>1570</v>
      </c>
      <c r="AJ788" s="17">
        <v>26000</v>
      </c>
      <c r="AK788" s="16"/>
      <c r="AL788" s="16">
        <f t="shared" si="24"/>
        <v>0</v>
      </c>
      <c r="AM788" s="18" t="s">
        <v>1512</v>
      </c>
      <c r="AN788" s="18" t="s">
        <v>1512</v>
      </c>
      <c r="AO788" s="18" t="s">
        <v>3393</v>
      </c>
      <c r="AP788" s="18" t="s">
        <v>3394</v>
      </c>
      <c r="AQ788" s="18" t="s">
        <v>3395</v>
      </c>
      <c r="AR788" s="17">
        <v>26000</v>
      </c>
      <c r="AS788" s="19">
        <v>0</v>
      </c>
      <c r="AT788" s="19"/>
    </row>
    <row r="789" spans="1:46" s="23" customFormat="1" ht="72" hidden="1" x14ac:dyDescent="0.2">
      <c r="A789" s="19" t="s">
        <v>54</v>
      </c>
      <c r="B789" s="19" t="s">
        <v>277</v>
      </c>
      <c r="C789" s="19" t="s">
        <v>276</v>
      </c>
      <c r="D789" s="19" t="s">
        <v>16</v>
      </c>
      <c r="E789" s="19" t="s">
        <v>454</v>
      </c>
      <c r="F789" s="28" t="s">
        <v>2358</v>
      </c>
      <c r="G789" s="19" t="s">
        <v>1085</v>
      </c>
      <c r="H789" s="18" t="s">
        <v>270</v>
      </c>
      <c r="I789" s="18" t="s">
        <v>274</v>
      </c>
      <c r="J789" s="17">
        <v>150000</v>
      </c>
      <c r="K789" s="64"/>
      <c r="L789" s="64"/>
      <c r="M789" s="35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46"/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20" t="s">
        <v>3472</v>
      </c>
      <c r="AG789" s="20" t="s">
        <v>2456</v>
      </c>
      <c r="AH789" s="20" t="s">
        <v>1511</v>
      </c>
      <c r="AI789" s="19" t="s">
        <v>1570</v>
      </c>
      <c r="AJ789" s="16">
        <v>114704</v>
      </c>
      <c r="AK789" s="16"/>
      <c r="AL789" s="16">
        <f t="shared" si="24"/>
        <v>35296</v>
      </c>
      <c r="AM789" s="18" t="s">
        <v>1512</v>
      </c>
      <c r="AN789" s="18" t="s">
        <v>1512</v>
      </c>
      <c r="AO789" s="18" t="s">
        <v>3393</v>
      </c>
      <c r="AP789" s="18" t="s">
        <v>3394</v>
      </c>
      <c r="AQ789" s="18" t="s">
        <v>3395</v>
      </c>
      <c r="AR789" s="17">
        <v>150000</v>
      </c>
      <c r="AS789" s="17">
        <v>35296</v>
      </c>
      <c r="AT789" s="19"/>
    </row>
    <row r="790" spans="1:46" s="23" customFormat="1" ht="108" hidden="1" x14ac:dyDescent="0.2">
      <c r="A790" s="19" t="s">
        <v>54</v>
      </c>
      <c r="B790" s="19" t="s">
        <v>277</v>
      </c>
      <c r="C790" s="19" t="s">
        <v>276</v>
      </c>
      <c r="D790" s="19" t="s">
        <v>10</v>
      </c>
      <c r="E790" s="19" t="s">
        <v>311</v>
      </c>
      <c r="F790" s="28" t="s">
        <v>2359</v>
      </c>
      <c r="G790" s="19" t="s">
        <v>1086</v>
      </c>
      <c r="H790" s="18" t="s">
        <v>270</v>
      </c>
      <c r="I790" s="18" t="s">
        <v>274</v>
      </c>
      <c r="J790" s="17">
        <v>180000</v>
      </c>
      <c r="K790" s="64"/>
      <c r="L790" s="64"/>
      <c r="M790" s="35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46"/>
      <c r="Z790" s="17">
        <v>179000</v>
      </c>
      <c r="AA790" s="18">
        <v>7014194314</v>
      </c>
      <c r="AB790" s="19"/>
      <c r="AC790" s="19"/>
      <c r="AD790" s="19"/>
      <c r="AE790" s="18" t="s">
        <v>3357</v>
      </c>
      <c r="AF790" s="20" t="s">
        <v>3472</v>
      </c>
      <c r="AG790" s="20" t="s">
        <v>2456</v>
      </c>
      <c r="AH790" s="20" t="s">
        <v>1511</v>
      </c>
      <c r="AI790" s="19" t="s">
        <v>1570</v>
      </c>
      <c r="AJ790" s="16">
        <v>179000</v>
      </c>
      <c r="AK790" s="16"/>
      <c r="AL790" s="16">
        <f t="shared" si="24"/>
        <v>1000</v>
      </c>
      <c r="AM790" s="18" t="s">
        <v>1512</v>
      </c>
      <c r="AN790" s="18" t="s">
        <v>1513</v>
      </c>
      <c r="AO790" s="18" t="s">
        <v>3393</v>
      </c>
      <c r="AP790" s="18" t="s">
        <v>3394</v>
      </c>
      <c r="AQ790" s="18" t="s">
        <v>3395</v>
      </c>
      <c r="AR790" s="17">
        <v>179000</v>
      </c>
      <c r="AS790" s="45" t="e">
        <f>SUM(M790-AR790)</f>
        <v>#VALUE!</v>
      </c>
      <c r="AT790" s="19"/>
    </row>
    <row r="791" spans="1:46" s="23" customFormat="1" ht="72" hidden="1" x14ac:dyDescent="0.2">
      <c r="A791" s="19" t="s">
        <v>54</v>
      </c>
      <c r="B791" s="19" t="s">
        <v>277</v>
      </c>
      <c r="C791" s="19" t="s">
        <v>276</v>
      </c>
      <c r="D791" s="19" t="s">
        <v>10</v>
      </c>
      <c r="E791" s="19" t="s">
        <v>311</v>
      </c>
      <c r="F791" s="28" t="s">
        <v>2360</v>
      </c>
      <c r="G791" s="19" t="s">
        <v>1087</v>
      </c>
      <c r="H791" s="18" t="s">
        <v>272</v>
      </c>
      <c r="I791" s="18" t="s">
        <v>271</v>
      </c>
      <c r="J791" s="17">
        <v>66000</v>
      </c>
      <c r="K791" s="64"/>
      <c r="L791" s="64"/>
      <c r="M791" s="35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46"/>
      <c r="Z791" s="17">
        <v>66000</v>
      </c>
      <c r="AA791" s="18">
        <v>7014194111</v>
      </c>
      <c r="AB791" s="19"/>
      <c r="AC791" s="19"/>
      <c r="AD791" s="19"/>
      <c r="AE791" s="18" t="s">
        <v>3357</v>
      </c>
      <c r="AF791" s="20" t="s">
        <v>3472</v>
      </c>
      <c r="AG791" s="20" t="s">
        <v>2456</v>
      </c>
      <c r="AH791" s="20" t="s">
        <v>1511</v>
      </c>
      <c r="AI791" s="19" t="s">
        <v>1570</v>
      </c>
      <c r="AJ791" s="17">
        <v>66000</v>
      </c>
      <c r="AK791" s="16"/>
      <c r="AL791" s="16">
        <f t="shared" si="24"/>
        <v>0</v>
      </c>
      <c r="AM791" s="18" t="s">
        <v>1512</v>
      </c>
      <c r="AN791" s="18" t="s">
        <v>1513</v>
      </c>
      <c r="AO791" s="18" t="s">
        <v>3393</v>
      </c>
      <c r="AP791" s="18" t="s">
        <v>3394</v>
      </c>
      <c r="AQ791" s="18" t="s">
        <v>3395</v>
      </c>
      <c r="AR791" s="17">
        <v>66000</v>
      </c>
      <c r="AS791" s="19">
        <v>0</v>
      </c>
      <c r="AT791" s="19"/>
    </row>
    <row r="792" spans="1:46" s="23" customFormat="1" ht="72" hidden="1" x14ac:dyDescent="0.2">
      <c r="A792" s="19" t="s">
        <v>54</v>
      </c>
      <c r="B792" s="19" t="s">
        <v>277</v>
      </c>
      <c r="C792" s="19" t="s">
        <v>276</v>
      </c>
      <c r="D792" s="19" t="s">
        <v>10</v>
      </c>
      <c r="E792" s="19" t="s">
        <v>311</v>
      </c>
      <c r="F792" s="28" t="s">
        <v>2361</v>
      </c>
      <c r="G792" s="19" t="s">
        <v>1088</v>
      </c>
      <c r="H792" s="18" t="s">
        <v>303</v>
      </c>
      <c r="I792" s="18" t="s">
        <v>271</v>
      </c>
      <c r="J792" s="17">
        <v>300000</v>
      </c>
      <c r="K792" s="64"/>
      <c r="L792" s="64"/>
      <c r="M792" s="35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46"/>
      <c r="Z792" s="17">
        <v>300000</v>
      </c>
      <c r="AA792" s="18">
        <v>7014194111</v>
      </c>
      <c r="AB792" s="19"/>
      <c r="AC792" s="19"/>
      <c r="AD792" s="19"/>
      <c r="AE792" s="18" t="s">
        <v>3357</v>
      </c>
      <c r="AF792" s="20" t="s">
        <v>3472</v>
      </c>
      <c r="AG792" s="20" t="s">
        <v>2456</v>
      </c>
      <c r="AH792" s="20" t="s">
        <v>1511</v>
      </c>
      <c r="AI792" s="19" t="s">
        <v>1570</v>
      </c>
      <c r="AJ792" s="17">
        <v>300000</v>
      </c>
      <c r="AK792" s="16"/>
      <c r="AL792" s="16">
        <f t="shared" si="24"/>
        <v>0</v>
      </c>
      <c r="AM792" s="18" t="s">
        <v>1512</v>
      </c>
      <c r="AN792" s="18" t="s">
        <v>1513</v>
      </c>
      <c r="AO792" s="18" t="s">
        <v>3393</v>
      </c>
      <c r="AP792" s="18" t="s">
        <v>3394</v>
      </c>
      <c r="AQ792" s="18" t="s">
        <v>3395</v>
      </c>
      <c r="AR792" s="17">
        <v>300000</v>
      </c>
      <c r="AS792" s="19">
        <v>0</v>
      </c>
      <c r="AT792" s="19"/>
    </row>
    <row r="793" spans="1:46" s="23" customFormat="1" ht="72" hidden="1" x14ac:dyDescent="0.2">
      <c r="A793" s="19" t="s">
        <v>54</v>
      </c>
      <c r="B793" s="19" t="s">
        <v>277</v>
      </c>
      <c r="C793" s="19" t="s">
        <v>276</v>
      </c>
      <c r="D793" s="19" t="s">
        <v>10</v>
      </c>
      <c r="E793" s="19" t="s">
        <v>311</v>
      </c>
      <c r="F793" s="28" t="s">
        <v>2362</v>
      </c>
      <c r="G793" s="19" t="s">
        <v>1089</v>
      </c>
      <c r="H793" s="18" t="s">
        <v>269</v>
      </c>
      <c r="I793" s="18" t="s">
        <v>271</v>
      </c>
      <c r="J793" s="17">
        <v>44000</v>
      </c>
      <c r="K793" s="64"/>
      <c r="L793" s="64"/>
      <c r="M793" s="35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46"/>
      <c r="Z793" s="17">
        <v>44000</v>
      </c>
      <c r="AA793" s="18">
        <v>7014194111</v>
      </c>
      <c r="AB793" s="19"/>
      <c r="AC793" s="19"/>
      <c r="AD793" s="19"/>
      <c r="AE793" s="18" t="s">
        <v>3357</v>
      </c>
      <c r="AF793" s="20" t="s">
        <v>3472</v>
      </c>
      <c r="AG793" s="20" t="s">
        <v>2456</v>
      </c>
      <c r="AH793" s="20" t="s">
        <v>1511</v>
      </c>
      <c r="AI793" s="19" t="s">
        <v>1570</v>
      </c>
      <c r="AJ793" s="17">
        <v>44000</v>
      </c>
      <c r="AK793" s="16"/>
      <c r="AL793" s="16">
        <f t="shared" si="24"/>
        <v>0</v>
      </c>
      <c r="AM793" s="18" t="s">
        <v>1512</v>
      </c>
      <c r="AN793" s="18" t="s">
        <v>1513</v>
      </c>
      <c r="AO793" s="18" t="s">
        <v>3393</v>
      </c>
      <c r="AP793" s="18" t="s">
        <v>3394</v>
      </c>
      <c r="AQ793" s="18" t="s">
        <v>3395</v>
      </c>
      <c r="AR793" s="17">
        <v>44000</v>
      </c>
      <c r="AS793" s="19">
        <v>0</v>
      </c>
      <c r="AT793" s="19"/>
    </row>
    <row r="794" spans="1:46" s="23" customFormat="1" ht="72" hidden="1" x14ac:dyDescent="0.2">
      <c r="A794" s="19" t="s">
        <v>54</v>
      </c>
      <c r="B794" s="19" t="s">
        <v>277</v>
      </c>
      <c r="C794" s="19" t="s">
        <v>276</v>
      </c>
      <c r="D794" s="19" t="s">
        <v>10</v>
      </c>
      <c r="E794" s="19" t="s">
        <v>311</v>
      </c>
      <c r="F794" s="28" t="s">
        <v>2363</v>
      </c>
      <c r="G794" s="19" t="s">
        <v>1090</v>
      </c>
      <c r="H794" s="18" t="s">
        <v>269</v>
      </c>
      <c r="I794" s="18" t="s">
        <v>271</v>
      </c>
      <c r="J794" s="17">
        <v>8600</v>
      </c>
      <c r="K794" s="64"/>
      <c r="L794" s="64"/>
      <c r="M794" s="35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46"/>
      <c r="Z794" s="17">
        <v>8600</v>
      </c>
      <c r="AA794" s="18">
        <v>7014194111</v>
      </c>
      <c r="AB794" s="19"/>
      <c r="AC794" s="19"/>
      <c r="AD794" s="19"/>
      <c r="AE794" s="18" t="s">
        <v>3357</v>
      </c>
      <c r="AF794" s="20" t="s">
        <v>3472</v>
      </c>
      <c r="AG794" s="20" t="s">
        <v>2456</v>
      </c>
      <c r="AH794" s="20" t="s">
        <v>1511</v>
      </c>
      <c r="AI794" s="19" t="s">
        <v>1570</v>
      </c>
      <c r="AJ794" s="17">
        <v>8600</v>
      </c>
      <c r="AK794" s="16"/>
      <c r="AL794" s="16">
        <f t="shared" si="24"/>
        <v>0</v>
      </c>
      <c r="AM794" s="18" t="s">
        <v>1512</v>
      </c>
      <c r="AN794" s="18" t="s">
        <v>1513</v>
      </c>
      <c r="AO794" s="18" t="s">
        <v>3393</v>
      </c>
      <c r="AP794" s="18" t="s">
        <v>3394</v>
      </c>
      <c r="AQ794" s="18" t="s">
        <v>3395</v>
      </c>
      <c r="AR794" s="17">
        <v>8600</v>
      </c>
      <c r="AS794" s="19">
        <v>0</v>
      </c>
      <c r="AT794" s="19"/>
    </row>
    <row r="795" spans="1:46" s="23" customFormat="1" ht="72" hidden="1" x14ac:dyDescent="0.2">
      <c r="A795" s="19" t="s">
        <v>54</v>
      </c>
      <c r="B795" s="19" t="s">
        <v>277</v>
      </c>
      <c r="C795" s="19" t="s">
        <v>276</v>
      </c>
      <c r="D795" s="19" t="s">
        <v>10</v>
      </c>
      <c r="E795" s="19" t="s">
        <v>311</v>
      </c>
      <c r="F795" s="28" t="s">
        <v>2364</v>
      </c>
      <c r="G795" s="19" t="s">
        <v>1091</v>
      </c>
      <c r="H795" s="18" t="s">
        <v>269</v>
      </c>
      <c r="I795" s="18" t="s">
        <v>271</v>
      </c>
      <c r="J795" s="17">
        <v>17800</v>
      </c>
      <c r="K795" s="64"/>
      <c r="L795" s="64"/>
      <c r="M795" s="35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46"/>
      <c r="Z795" s="17">
        <v>17800</v>
      </c>
      <c r="AA795" s="18">
        <v>7014194111</v>
      </c>
      <c r="AB795" s="19"/>
      <c r="AC795" s="19"/>
      <c r="AD795" s="19"/>
      <c r="AE795" s="18" t="s">
        <v>3357</v>
      </c>
      <c r="AF795" s="20" t="s">
        <v>3472</v>
      </c>
      <c r="AG795" s="20" t="s">
        <v>2456</v>
      </c>
      <c r="AH795" s="20" t="s">
        <v>1511</v>
      </c>
      <c r="AI795" s="19" t="s">
        <v>1570</v>
      </c>
      <c r="AJ795" s="17">
        <v>17800</v>
      </c>
      <c r="AK795" s="16"/>
      <c r="AL795" s="16">
        <f t="shared" si="24"/>
        <v>0</v>
      </c>
      <c r="AM795" s="18" t="s">
        <v>1512</v>
      </c>
      <c r="AN795" s="18" t="s">
        <v>1513</v>
      </c>
      <c r="AO795" s="18" t="s">
        <v>3393</v>
      </c>
      <c r="AP795" s="18" t="s">
        <v>3394</v>
      </c>
      <c r="AQ795" s="18" t="s">
        <v>3395</v>
      </c>
      <c r="AR795" s="17">
        <v>17800</v>
      </c>
      <c r="AS795" s="19">
        <v>0</v>
      </c>
      <c r="AT795" s="19"/>
    </row>
    <row r="796" spans="1:46" s="23" customFormat="1" ht="216" hidden="1" x14ac:dyDescent="0.2">
      <c r="A796" s="19" t="s">
        <v>54</v>
      </c>
      <c r="B796" s="19" t="s">
        <v>277</v>
      </c>
      <c r="C796" s="19" t="s">
        <v>17</v>
      </c>
      <c r="D796" s="19" t="s">
        <v>1565</v>
      </c>
      <c r="E796" s="19" t="s">
        <v>454</v>
      </c>
      <c r="F796" s="28" t="s">
        <v>2365</v>
      </c>
      <c r="G796" s="19" t="s">
        <v>1115</v>
      </c>
      <c r="H796" s="18" t="s">
        <v>270</v>
      </c>
      <c r="I796" s="18" t="s">
        <v>631</v>
      </c>
      <c r="J796" s="17">
        <v>8600000</v>
      </c>
      <c r="K796" s="35" t="s">
        <v>137</v>
      </c>
      <c r="L796" s="64"/>
      <c r="M796" s="64"/>
      <c r="N796" s="19"/>
      <c r="O796" s="19"/>
      <c r="P796" s="19"/>
      <c r="Q796" s="19"/>
      <c r="R796" s="19"/>
      <c r="S796" s="18"/>
      <c r="T796" s="19"/>
      <c r="U796" s="19"/>
      <c r="V796" s="19"/>
      <c r="W796" s="17"/>
      <c r="X796" s="18"/>
      <c r="Y796" s="46"/>
      <c r="Z796" s="19"/>
      <c r="AA796" s="19"/>
      <c r="AB796" s="19"/>
      <c r="AC796" s="19"/>
      <c r="AD796" s="19"/>
      <c r="AE796" s="20" t="s">
        <v>3387</v>
      </c>
      <c r="AF796" s="20" t="s">
        <v>3452</v>
      </c>
      <c r="AG796" s="19" t="s">
        <v>3467</v>
      </c>
      <c r="AH796" s="20" t="s">
        <v>1514</v>
      </c>
      <c r="AI796" s="20" t="s">
        <v>1568</v>
      </c>
      <c r="AJ796" s="16"/>
      <c r="AK796" s="16"/>
      <c r="AL796" s="16">
        <f t="shared" si="24"/>
        <v>8600000</v>
      </c>
      <c r="AM796" s="18" t="s">
        <v>3397</v>
      </c>
      <c r="AN796" s="18" t="s">
        <v>3398</v>
      </c>
      <c r="AO796" s="18"/>
      <c r="AP796" s="18"/>
      <c r="AQ796" s="18"/>
      <c r="AR796" s="17"/>
      <c r="AS796" s="19"/>
      <c r="AT796" s="19"/>
    </row>
    <row r="797" spans="1:46" s="23" customFormat="1" ht="90" hidden="1" x14ac:dyDescent="0.2">
      <c r="A797" s="19" t="s">
        <v>54</v>
      </c>
      <c r="B797" s="19" t="s">
        <v>277</v>
      </c>
      <c r="C797" s="19" t="s">
        <v>17</v>
      </c>
      <c r="D797" s="19" t="s">
        <v>34</v>
      </c>
      <c r="E797" s="19" t="s">
        <v>454</v>
      </c>
      <c r="F797" s="28" t="s">
        <v>2366</v>
      </c>
      <c r="G797" s="19" t="s">
        <v>1155</v>
      </c>
      <c r="H797" s="18" t="s">
        <v>270</v>
      </c>
      <c r="I797" s="18" t="s">
        <v>1119</v>
      </c>
      <c r="J797" s="17">
        <v>900000</v>
      </c>
      <c r="K797" s="35" t="s">
        <v>137</v>
      </c>
      <c r="L797" s="64"/>
      <c r="M797" s="64"/>
      <c r="N797" s="18" t="s">
        <v>1516</v>
      </c>
      <c r="O797" s="19" t="s">
        <v>3388</v>
      </c>
      <c r="P797" s="19" t="s">
        <v>2523</v>
      </c>
      <c r="Q797" s="18" t="s">
        <v>3389</v>
      </c>
      <c r="R797" s="18" t="s">
        <v>1449</v>
      </c>
      <c r="S797" s="18" t="s">
        <v>123</v>
      </c>
      <c r="T797" s="19"/>
      <c r="U797" s="19"/>
      <c r="V797" s="18" t="s">
        <v>3390</v>
      </c>
      <c r="W797" s="17">
        <v>750000</v>
      </c>
      <c r="X797" s="18">
        <v>4</v>
      </c>
      <c r="Y797" s="46" t="s">
        <v>2543</v>
      </c>
      <c r="Z797" s="19" t="s">
        <v>3391</v>
      </c>
      <c r="AA797" s="18">
        <v>7014239321</v>
      </c>
      <c r="AB797" s="19"/>
      <c r="AC797" s="19"/>
      <c r="AD797" s="19"/>
      <c r="AE797" s="18" t="s">
        <v>3392</v>
      </c>
      <c r="AF797" s="20" t="s">
        <v>3472</v>
      </c>
      <c r="AG797" s="20" t="s">
        <v>2456</v>
      </c>
      <c r="AH797" s="20" t="s">
        <v>1517</v>
      </c>
      <c r="AI797" s="19" t="s">
        <v>1570</v>
      </c>
      <c r="AJ797" s="16">
        <v>750000</v>
      </c>
      <c r="AK797" s="16"/>
      <c r="AL797" s="16">
        <f t="shared" si="24"/>
        <v>150000</v>
      </c>
      <c r="AM797" s="18" t="s">
        <v>1512</v>
      </c>
      <c r="AN797" s="18" t="s">
        <v>1513</v>
      </c>
      <c r="AO797" s="18" t="s">
        <v>2543</v>
      </c>
      <c r="AP797" s="18" t="s">
        <v>3399</v>
      </c>
      <c r="AQ797" s="18" t="s">
        <v>3400</v>
      </c>
      <c r="AR797" s="17">
        <v>750000</v>
      </c>
      <c r="AS797" s="45">
        <f>SUM(M797-AR797)</f>
        <v>-750000</v>
      </c>
      <c r="AT797" s="19"/>
    </row>
    <row r="798" spans="1:46" s="23" customFormat="1" ht="72" x14ac:dyDescent="0.2">
      <c r="A798" s="19" t="s">
        <v>55</v>
      </c>
      <c r="B798" s="19" t="s">
        <v>277</v>
      </c>
      <c r="C798" s="19" t="s">
        <v>276</v>
      </c>
      <c r="D798" s="19" t="s">
        <v>11</v>
      </c>
      <c r="E798" s="19" t="s">
        <v>454</v>
      </c>
      <c r="F798" s="28" t="s">
        <v>2367</v>
      </c>
      <c r="G798" s="19" t="s">
        <v>1092</v>
      </c>
      <c r="H798" s="18" t="s">
        <v>317</v>
      </c>
      <c r="I798" s="18" t="s">
        <v>268</v>
      </c>
      <c r="J798" s="17">
        <v>215000</v>
      </c>
      <c r="K798" s="78"/>
      <c r="L798" s="78"/>
      <c r="M798" s="35" t="s">
        <v>137</v>
      </c>
      <c r="N798" s="81">
        <v>23074</v>
      </c>
      <c r="O798" s="52" t="s">
        <v>3401</v>
      </c>
      <c r="P798" s="167">
        <v>23096</v>
      </c>
      <c r="Q798" s="56" t="s">
        <v>3402</v>
      </c>
      <c r="R798" s="56" t="s">
        <v>15</v>
      </c>
      <c r="S798" s="168" t="s">
        <v>79</v>
      </c>
      <c r="T798" s="52"/>
      <c r="U798" s="52"/>
      <c r="V798" s="52" t="s">
        <v>3403</v>
      </c>
      <c r="W798" s="122">
        <v>215000</v>
      </c>
      <c r="X798" s="71" t="s">
        <v>2442</v>
      </c>
      <c r="Y798" s="80" t="s">
        <v>3404</v>
      </c>
      <c r="Z798" s="46" t="s">
        <v>3405</v>
      </c>
      <c r="AA798" s="52"/>
      <c r="AB798" s="52"/>
      <c r="AC798" s="52"/>
      <c r="AD798" s="52"/>
      <c r="AE798" s="20" t="s">
        <v>3406</v>
      </c>
      <c r="AF798" s="54" t="s">
        <v>3472</v>
      </c>
      <c r="AG798" s="19" t="s">
        <v>3467</v>
      </c>
      <c r="AH798" s="54" t="s">
        <v>1257</v>
      </c>
      <c r="AI798" s="19" t="s">
        <v>1569</v>
      </c>
      <c r="AJ798" s="119"/>
      <c r="AK798" s="119"/>
      <c r="AL798" s="16">
        <f t="shared" si="24"/>
        <v>215000</v>
      </c>
      <c r="AM798" s="79">
        <v>23071</v>
      </c>
      <c r="AN798" s="79">
        <v>23071</v>
      </c>
      <c r="AO798" s="79">
        <v>23071</v>
      </c>
      <c r="AP798" s="79">
        <v>23071</v>
      </c>
      <c r="AQ798" s="81">
        <v>23100</v>
      </c>
      <c r="AR798" s="82">
        <v>215000</v>
      </c>
      <c r="AS798" s="52">
        <v>0</v>
      </c>
      <c r="AT798" s="52"/>
    </row>
    <row r="799" spans="1:46" s="23" customFormat="1" ht="72" x14ac:dyDescent="0.2">
      <c r="A799" s="19" t="s">
        <v>55</v>
      </c>
      <c r="B799" s="19" t="s">
        <v>277</v>
      </c>
      <c r="C799" s="19" t="s">
        <v>276</v>
      </c>
      <c r="D799" s="19" t="s">
        <v>11</v>
      </c>
      <c r="E799" s="19" t="s">
        <v>454</v>
      </c>
      <c r="F799" s="28" t="s">
        <v>2368</v>
      </c>
      <c r="G799" s="19" t="s">
        <v>1093</v>
      </c>
      <c r="H799" s="18" t="s">
        <v>269</v>
      </c>
      <c r="I799" s="18" t="s">
        <v>273</v>
      </c>
      <c r="J799" s="17">
        <v>44000</v>
      </c>
      <c r="K799" s="64"/>
      <c r="L799" s="64"/>
      <c r="M799" s="35" t="s">
        <v>137</v>
      </c>
      <c r="N799" s="48">
        <v>23072</v>
      </c>
      <c r="O799" s="19" t="s">
        <v>3407</v>
      </c>
      <c r="P799" s="169">
        <v>23082</v>
      </c>
      <c r="Q799" s="168" t="s">
        <v>3408</v>
      </c>
      <c r="R799" s="168" t="s">
        <v>15</v>
      </c>
      <c r="S799" s="168" t="s">
        <v>79</v>
      </c>
      <c r="T799" s="19"/>
      <c r="U799" s="19"/>
      <c r="V799" s="19" t="s">
        <v>3409</v>
      </c>
      <c r="W799" s="74">
        <v>114000</v>
      </c>
      <c r="X799" s="18" t="s">
        <v>1182</v>
      </c>
      <c r="Y799" s="46" t="s">
        <v>3410</v>
      </c>
      <c r="Z799" s="46" t="s">
        <v>3411</v>
      </c>
      <c r="AA799" s="19"/>
      <c r="AB799" s="19"/>
      <c r="AC799" s="19"/>
      <c r="AD799" s="19"/>
      <c r="AE799" s="20" t="s">
        <v>3406</v>
      </c>
      <c r="AF799" s="54" t="s">
        <v>3472</v>
      </c>
      <c r="AG799" s="19" t="s">
        <v>3467</v>
      </c>
      <c r="AH799" s="20" t="s">
        <v>1257</v>
      </c>
      <c r="AI799" s="19" t="s">
        <v>1569</v>
      </c>
      <c r="AJ799" s="16"/>
      <c r="AK799" s="16"/>
      <c r="AL799" s="16">
        <f t="shared" si="24"/>
        <v>44000</v>
      </c>
      <c r="AM799" s="79">
        <v>23071</v>
      </c>
      <c r="AN799" s="79">
        <v>23071</v>
      </c>
      <c r="AO799" s="79">
        <v>23071</v>
      </c>
      <c r="AP799" s="79">
        <v>23071</v>
      </c>
      <c r="AQ799" s="81">
        <v>23100</v>
      </c>
      <c r="AR799" s="74">
        <v>44000</v>
      </c>
      <c r="AS799" s="19">
        <v>0</v>
      </c>
      <c r="AT799" s="19"/>
    </row>
    <row r="800" spans="1:46" s="23" customFormat="1" ht="72" x14ac:dyDescent="0.2">
      <c r="A800" s="19" t="s">
        <v>55</v>
      </c>
      <c r="B800" s="19" t="s">
        <v>277</v>
      </c>
      <c r="C800" s="19" t="s">
        <v>276</v>
      </c>
      <c r="D800" s="19" t="s">
        <v>11</v>
      </c>
      <c r="E800" s="19" t="s">
        <v>454</v>
      </c>
      <c r="F800" s="28" t="s">
        <v>2369</v>
      </c>
      <c r="G800" s="19" t="s">
        <v>1094</v>
      </c>
      <c r="H800" s="18" t="s">
        <v>269</v>
      </c>
      <c r="I800" s="18" t="s">
        <v>273</v>
      </c>
      <c r="J800" s="17">
        <v>70000</v>
      </c>
      <c r="K800" s="64"/>
      <c r="L800" s="64"/>
      <c r="M800" s="35" t="s">
        <v>137</v>
      </c>
      <c r="N800" s="48">
        <v>23072</v>
      </c>
      <c r="O800" s="19" t="s">
        <v>3407</v>
      </c>
      <c r="P800" s="169">
        <v>23082</v>
      </c>
      <c r="Q800" s="168" t="s">
        <v>3408</v>
      </c>
      <c r="R800" s="168" t="s">
        <v>15</v>
      </c>
      <c r="S800" s="168" t="s">
        <v>79</v>
      </c>
      <c r="T800" s="19"/>
      <c r="U800" s="19"/>
      <c r="V800" s="19" t="s">
        <v>3409</v>
      </c>
      <c r="W800" s="74">
        <v>114000</v>
      </c>
      <c r="X800" s="18" t="s">
        <v>1182</v>
      </c>
      <c r="Y800" s="46" t="s">
        <v>3410</v>
      </c>
      <c r="Z800" s="46" t="s">
        <v>3411</v>
      </c>
      <c r="AA800" s="19"/>
      <c r="AB800" s="19"/>
      <c r="AC800" s="19"/>
      <c r="AD800" s="19"/>
      <c r="AE800" s="20" t="s">
        <v>3406</v>
      </c>
      <c r="AF800" s="54" t="s">
        <v>3472</v>
      </c>
      <c r="AG800" s="19" t="s">
        <v>3467</v>
      </c>
      <c r="AH800" s="20" t="s">
        <v>1257</v>
      </c>
      <c r="AI800" s="19" t="s">
        <v>1569</v>
      </c>
      <c r="AJ800" s="16"/>
      <c r="AK800" s="16"/>
      <c r="AL800" s="16">
        <f t="shared" si="24"/>
        <v>70000</v>
      </c>
      <c r="AM800" s="79">
        <v>23071</v>
      </c>
      <c r="AN800" s="79">
        <v>23071</v>
      </c>
      <c r="AO800" s="79">
        <v>23071</v>
      </c>
      <c r="AP800" s="79">
        <v>23071</v>
      </c>
      <c r="AQ800" s="81">
        <v>23100</v>
      </c>
      <c r="AR800" s="74">
        <v>70000</v>
      </c>
      <c r="AS800" s="19">
        <v>0</v>
      </c>
      <c r="AT800" s="19"/>
    </row>
    <row r="801" spans="1:46" s="23" customFormat="1" ht="72" hidden="1" x14ac:dyDescent="0.2">
      <c r="A801" s="19" t="s">
        <v>55</v>
      </c>
      <c r="B801" s="19" t="s">
        <v>277</v>
      </c>
      <c r="C801" s="19" t="s">
        <v>276</v>
      </c>
      <c r="D801" s="19" t="s">
        <v>11</v>
      </c>
      <c r="E801" s="19" t="s">
        <v>454</v>
      </c>
      <c r="F801" s="28" t="s">
        <v>2370</v>
      </c>
      <c r="G801" s="19" t="s">
        <v>1095</v>
      </c>
      <c r="H801" s="18" t="s">
        <v>270</v>
      </c>
      <c r="I801" s="18" t="s">
        <v>273</v>
      </c>
      <c r="J801" s="17">
        <v>8000</v>
      </c>
      <c r="K801" s="64"/>
      <c r="L801" s="64"/>
      <c r="M801" s="35" t="s">
        <v>137</v>
      </c>
      <c r="N801" s="48">
        <v>23073</v>
      </c>
      <c r="O801" s="19" t="s">
        <v>3412</v>
      </c>
      <c r="P801" s="169">
        <v>23093</v>
      </c>
      <c r="Q801" s="168" t="s">
        <v>3413</v>
      </c>
      <c r="R801" s="168" t="s">
        <v>1190</v>
      </c>
      <c r="S801" s="168" t="s">
        <v>79</v>
      </c>
      <c r="T801" s="19"/>
      <c r="U801" s="19"/>
      <c r="V801" s="19" t="s">
        <v>3414</v>
      </c>
      <c r="W801" s="156">
        <v>7890</v>
      </c>
      <c r="X801" s="18" t="s">
        <v>1182</v>
      </c>
      <c r="Y801" s="46" t="s">
        <v>3415</v>
      </c>
      <c r="Z801" s="46" t="s">
        <v>3416</v>
      </c>
      <c r="AA801" s="19">
        <v>7014243967</v>
      </c>
      <c r="AB801" s="48">
        <v>23096</v>
      </c>
      <c r="AC801" s="46" t="s">
        <v>3417</v>
      </c>
      <c r="AD801" s="156">
        <v>7890</v>
      </c>
      <c r="AE801" s="20" t="s">
        <v>2729</v>
      </c>
      <c r="AF801" s="19" t="s">
        <v>3475</v>
      </c>
      <c r="AG801" s="20" t="s">
        <v>2456</v>
      </c>
      <c r="AH801" s="20" t="s">
        <v>1518</v>
      </c>
      <c r="AI801" s="20" t="s">
        <v>1571</v>
      </c>
      <c r="AJ801" s="16">
        <v>7890</v>
      </c>
      <c r="AK801" s="16"/>
      <c r="AL801" s="16">
        <f t="shared" si="24"/>
        <v>110</v>
      </c>
      <c r="AM801" s="79">
        <v>23071</v>
      </c>
      <c r="AN801" s="79">
        <v>23071</v>
      </c>
      <c r="AO801" s="79">
        <v>23071</v>
      </c>
      <c r="AP801" s="79">
        <v>23071</v>
      </c>
      <c r="AQ801" s="81">
        <v>23100</v>
      </c>
      <c r="AR801" s="74">
        <v>8000</v>
      </c>
      <c r="AS801" s="19">
        <v>0</v>
      </c>
      <c r="AT801" s="19"/>
    </row>
    <row r="802" spans="1:46" s="23" customFormat="1" ht="72" hidden="1" x14ac:dyDescent="0.2">
      <c r="A802" s="19" t="s">
        <v>55</v>
      </c>
      <c r="B802" s="19" t="s">
        <v>277</v>
      </c>
      <c r="C802" s="19" t="s">
        <v>276</v>
      </c>
      <c r="D802" s="19" t="s">
        <v>11</v>
      </c>
      <c r="E802" s="19" t="s">
        <v>454</v>
      </c>
      <c r="F802" s="28" t="s">
        <v>2371</v>
      </c>
      <c r="G802" s="19" t="s">
        <v>1096</v>
      </c>
      <c r="H802" s="18" t="s">
        <v>270</v>
      </c>
      <c r="I802" s="18" t="s">
        <v>273</v>
      </c>
      <c r="J802" s="17">
        <v>6400</v>
      </c>
      <c r="K802" s="64"/>
      <c r="L802" s="64"/>
      <c r="M802" s="35" t="s">
        <v>137</v>
      </c>
      <c r="N802" s="48">
        <v>23073</v>
      </c>
      <c r="O802" s="19" t="s">
        <v>3412</v>
      </c>
      <c r="P802" s="169">
        <v>23093</v>
      </c>
      <c r="Q802" s="168" t="s">
        <v>3413</v>
      </c>
      <c r="R802" s="168" t="s">
        <v>1190</v>
      </c>
      <c r="S802" s="168" t="s">
        <v>79</v>
      </c>
      <c r="T802" s="19"/>
      <c r="U802" s="19"/>
      <c r="V802" s="19" t="s">
        <v>3414</v>
      </c>
      <c r="W802" s="156">
        <v>6390</v>
      </c>
      <c r="X802" s="18" t="s">
        <v>1182</v>
      </c>
      <c r="Y802" s="46" t="s">
        <v>3415</v>
      </c>
      <c r="Z802" s="46" t="s">
        <v>3418</v>
      </c>
      <c r="AA802" s="19">
        <v>7014243967</v>
      </c>
      <c r="AB802" s="48">
        <v>23096</v>
      </c>
      <c r="AC802" s="46" t="s">
        <v>3417</v>
      </c>
      <c r="AD802" s="156">
        <v>6390</v>
      </c>
      <c r="AE802" s="20" t="s">
        <v>2729</v>
      </c>
      <c r="AF802" s="19" t="s">
        <v>3475</v>
      </c>
      <c r="AG802" s="20" t="s">
        <v>2456</v>
      </c>
      <c r="AH802" s="20" t="s">
        <v>1518</v>
      </c>
      <c r="AI802" s="20" t="s">
        <v>1571</v>
      </c>
      <c r="AJ802" s="16">
        <v>6390</v>
      </c>
      <c r="AK802" s="16"/>
      <c r="AL802" s="16">
        <f t="shared" si="24"/>
        <v>10</v>
      </c>
      <c r="AM802" s="79">
        <v>23071</v>
      </c>
      <c r="AN802" s="79">
        <v>23071</v>
      </c>
      <c r="AO802" s="79">
        <v>23071</v>
      </c>
      <c r="AP802" s="79">
        <v>23071</v>
      </c>
      <c r="AQ802" s="81">
        <v>23100</v>
      </c>
      <c r="AR802" s="74">
        <v>6400</v>
      </c>
      <c r="AS802" s="19">
        <v>0</v>
      </c>
      <c r="AT802" s="19"/>
    </row>
    <row r="803" spans="1:46" s="23" customFormat="1" ht="72" hidden="1" x14ac:dyDescent="0.2">
      <c r="A803" s="19" t="s">
        <v>55</v>
      </c>
      <c r="B803" s="19" t="s">
        <v>277</v>
      </c>
      <c r="C803" s="19" t="s">
        <v>276</v>
      </c>
      <c r="D803" s="19" t="s">
        <v>11</v>
      </c>
      <c r="E803" s="19" t="s">
        <v>454</v>
      </c>
      <c r="F803" s="28" t="s">
        <v>2372</v>
      </c>
      <c r="G803" s="19" t="s">
        <v>1097</v>
      </c>
      <c r="H803" s="18" t="s">
        <v>317</v>
      </c>
      <c r="I803" s="18" t="s">
        <v>268</v>
      </c>
      <c r="J803" s="17">
        <v>9500</v>
      </c>
      <c r="K803" s="64"/>
      <c r="L803" s="64"/>
      <c r="M803" s="35" t="s">
        <v>137</v>
      </c>
      <c r="N803" s="48">
        <v>23073</v>
      </c>
      <c r="O803" s="19" t="s">
        <v>3412</v>
      </c>
      <c r="P803" s="169">
        <v>23093</v>
      </c>
      <c r="Q803" s="168" t="s">
        <v>3413</v>
      </c>
      <c r="R803" s="168" t="s">
        <v>1190</v>
      </c>
      <c r="S803" s="168" t="s">
        <v>79</v>
      </c>
      <c r="T803" s="19"/>
      <c r="U803" s="19"/>
      <c r="V803" s="19" t="s">
        <v>3414</v>
      </c>
      <c r="W803" s="156">
        <v>9100</v>
      </c>
      <c r="X803" s="18" t="s">
        <v>1182</v>
      </c>
      <c r="Y803" s="46" t="s">
        <v>3415</v>
      </c>
      <c r="Z803" s="46" t="s">
        <v>3419</v>
      </c>
      <c r="AA803" s="19">
        <v>7014243967</v>
      </c>
      <c r="AB803" s="48">
        <v>23096</v>
      </c>
      <c r="AC803" s="46" t="s">
        <v>3417</v>
      </c>
      <c r="AD803" s="156">
        <v>9100</v>
      </c>
      <c r="AE803" s="20" t="s">
        <v>2729</v>
      </c>
      <c r="AF803" s="19" t="s">
        <v>3475</v>
      </c>
      <c r="AG803" s="20" t="s">
        <v>2456</v>
      </c>
      <c r="AH803" s="20" t="s">
        <v>1518</v>
      </c>
      <c r="AI803" s="20" t="s">
        <v>1571</v>
      </c>
      <c r="AJ803" s="16">
        <v>9100</v>
      </c>
      <c r="AK803" s="16"/>
      <c r="AL803" s="16">
        <f t="shared" si="24"/>
        <v>400</v>
      </c>
      <c r="AM803" s="79">
        <v>23071</v>
      </c>
      <c r="AN803" s="79">
        <v>23071</v>
      </c>
      <c r="AO803" s="79">
        <v>23071</v>
      </c>
      <c r="AP803" s="79">
        <v>23071</v>
      </c>
      <c r="AQ803" s="81">
        <v>23100</v>
      </c>
      <c r="AR803" s="74">
        <v>95000</v>
      </c>
      <c r="AS803" s="19">
        <v>0</v>
      </c>
      <c r="AT803" s="19"/>
    </row>
    <row r="804" spans="1:46" s="23" customFormat="1" ht="72" hidden="1" x14ac:dyDescent="0.2">
      <c r="A804" s="19" t="s">
        <v>55</v>
      </c>
      <c r="B804" s="19" t="s">
        <v>277</v>
      </c>
      <c r="C804" s="19" t="s">
        <v>276</v>
      </c>
      <c r="D804" s="19" t="s">
        <v>11</v>
      </c>
      <c r="E804" s="19" t="s">
        <v>454</v>
      </c>
      <c r="F804" s="28" t="s">
        <v>2373</v>
      </c>
      <c r="G804" s="19" t="s">
        <v>1098</v>
      </c>
      <c r="H804" s="18" t="s">
        <v>459</v>
      </c>
      <c r="I804" s="18" t="s">
        <v>268</v>
      </c>
      <c r="J804" s="17">
        <v>38000</v>
      </c>
      <c r="K804" s="64"/>
      <c r="L804" s="64"/>
      <c r="M804" s="35" t="s">
        <v>137</v>
      </c>
      <c r="N804" s="48">
        <v>23073</v>
      </c>
      <c r="O804" s="19" t="s">
        <v>3412</v>
      </c>
      <c r="P804" s="169">
        <v>23093</v>
      </c>
      <c r="Q804" s="168" t="s">
        <v>3413</v>
      </c>
      <c r="R804" s="168" t="s">
        <v>1190</v>
      </c>
      <c r="S804" s="168" t="s">
        <v>79</v>
      </c>
      <c r="T804" s="19"/>
      <c r="U804" s="19"/>
      <c r="V804" s="19" t="s">
        <v>3414</v>
      </c>
      <c r="W804" s="156">
        <v>36400</v>
      </c>
      <c r="X804" s="18" t="s">
        <v>1182</v>
      </c>
      <c r="Y804" s="46" t="s">
        <v>3415</v>
      </c>
      <c r="Z804" s="46" t="s">
        <v>3420</v>
      </c>
      <c r="AA804" s="19">
        <v>7014243967</v>
      </c>
      <c r="AB804" s="48">
        <v>23096</v>
      </c>
      <c r="AC804" s="46" t="s">
        <v>3417</v>
      </c>
      <c r="AD804" s="156">
        <v>36400</v>
      </c>
      <c r="AE804" s="20" t="s">
        <v>2729</v>
      </c>
      <c r="AF804" s="19" t="s">
        <v>3475</v>
      </c>
      <c r="AG804" s="20" t="s">
        <v>2456</v>
      </c>
      <c r="AH804" s="20" t="s">
        <v>1518</v>
      </c>
      <c r="AI804" s="20" t="s">
        <v>1571</v>
      </c>
      <c r="AJ804" s="16">
        <v>36400</v>
      </c>
      <c r="AK804" s="16"/>
      <c r="AL804" s="16">
        <f t="shared" si="24"/>
        <v>1600</v>
      </c>
      <c r="AM804" s="79">
        <v>23071</v>
      </c>
      <c r="AN804" s="79">
        <v>23071</v>
      </c>
      <c r="AO804" s="79">
        <v>23071</v>
      </c>
      <c r="AP804" s="79">
        <v>23071</v>
      </c>
      <c r="AQ804" s="81">
        <v>23100</v>
      </c>
      <c r="AR804" s="74">
        <v>38000</v>
      </c>
      <c r="AS804" s="19">
        <v>0</v>
      </c>
      <c r="AT804" s="19"/>
    </row>
    <row r="805" spans="1:46" s="23" customFormat="1" ht="72" hidden="1" x14ac:dyDescent="0.2">
      <c r="A805" s="19" t="s">
        <v>55</v>
      </c>
      <c r="B805" s="19" t="s">
        <v>277</v>
      </c>
      <c r="C805" s="19" t="s">
        <v>276</v>
      </c>
      <c r="D805" s="19" t="s">
        <v>11</v>
      </c>
      <c r="E805" s="19" t="s">
        <v>454</v>
      </c>
      <c r="F805" s="28" t="s">
        <v>2374</v>
      </c>
      <c r="G805" s="19" t="s">
        <v>1099</v>
      </c>
      <c r="H805" s="18" t="s">
        <v>317</v>
      </c>
      <c r="I805" s="18" t="s">
        <v>268</v>
      </c>
      <c r="J805" s="17">
        <v>7000</v>
      </c>
      <c r="K805" s="64"/>
      <c r="L805" s="64"/>
      <c r="M805" s="35" t="s">
        <v>137</v>
      </c>
      <c r="N805" s="48">
        <v>23073</v>
      </c>
      <c r="O805" s="19" t="s">
        <v>3412</v>
      </c>
      <c r="P805" s="169">
        <v>23093</v>
      </c>
      <c r="Q805" s="168" t="s">
        <v>3413</v>
      </c>
      <c r="R805" s="168" t="s">
        <v>1190</v>
      </c>
      <c r="S805" s="168" t="s">
        <v>79</v>
      </c>
      <c r="T805" s="19"/>
      <c r="U805" s="19"/>
      <c r="V805" s="19" t="s">
        <v>3414</v>
      </c>
      <c r="W805" s="156">
        <v>6750</v>
      </c>
      <c r="X805" s="18" t="s">
        <v>1182</v>
      </c>
      <c r="Y805" s="46" t="s">
        <v>3415</v>
      </c>
      <c r="Z805" s="46" t="s">
        <v>3421</v>
      </c>
      <c r="AA805" s="19">
        <v>7014243967</v>
      </c>
      <c r="AB805" s="48">
        <v>23096</v>
      </c>
      <c r="AC805" s="46" t="s">
        <v>3417</v>
      </c>
      <c r="AD805" s="156">
        <v>6750</v>
      </c>
      <c r="AE805" s="20" t="s">
        <v>2729</v>
      </c>
      <c r="AF805" s="19" t="s">
        <v>3475</v>
      </c>
      <c r="AG805" s="20" t="s">
        <v>2456</v>
      </c>
      <c r="AH805" s="20" t="s">
        <v>1518</v>
      </c>
      <c r="AI805" s="20" t="s">
        <v>1571</v>
      </c>
      <c r="AJ805" s="16">
        <v>6750</v>
      </c>
      <c r="AK805" s="16"/>
      <c r="AL805" s="16">
        <f t="shared" si="24"/>
        <v>250</v>
      </c>
      <c r="AM805" s="79">
        <v>23071</v>
      </c>
      <c r="AN805" s="79">
        <v>23071</v>
      </c>
      <c r="AO805" s="79">
        <v>23071</v>
      </c>
      <c r="AP805" s="79">
        <v>23071</v>
      </c>
      <c r="AQ805" s="81">
        <v>23100</v>
      </c>
      <c r="AR805" s="74">
        <v>7000</v>
      </c>
      <c r="AS805" s="19">
        <v>0</v>
      </c>
      <c r="AT805" s="19"/>
    </row>
    <row r="806" spans="1:46" s="23" customFormat="1" ht="72" hidden="1" x14ac:dyDescent="0.2">
      <c r="A806" s="19" t="s">
        <v>55</v>
      </c>
      <c r="B806" s="19" t="s">
        <v>277</v>
      </c>
      <c r="C806" s="19" t="s">
        <v>276</v>
      </c>
      <c r="D806" s="19" t="s">
        <v>11</v>
      </c>
      <c r="E806" s="19" t="s">
        <v>454</v>
      </c>
      <c r="F806" s="28" t="s">
        <v>2375</v>
      </c>
      <c r="G806" s="19" t="s">
        <v>1100</v>
      </c>
      <c r="H806" s="18" t="s">
        <v>303</v>
      </c>
      <c r="I806" s="18" t="s">
        <v>268</v>
      </c>
      <c r="J806" s="17">
        <v>48000</v>
      </c>
      <c r="K806" s="64"/>
      <c r="L806" s="64"/>
      <c r="M806" s="35" t="s">
        <v>137</v>
      </c>
      <c r="N806" s="48">
        <v>23073</v>
      </c>
      <c r="O806" s="19" t="s">
        <v>3412</v>
      </c>
      <c r="P806" s="169">
        <v>23093</v>
      </c>
      <c r="Q806" s="168" t="s">
        <v>3413</v>
      </c>
      <c r="R806" s="168" t="s">
        <v>1190</v>
      </c>
      <c r="S806" s="168" t="s">
        <v>79</v>
      </c>
      <c r="T806" s="19"/>
      <c r="U806" s="19"/>
      <c r="V806" s="19" t="s">
        <v>3414</v>
      </c>
      <c r="W806" s="156">
        <v>47000</v>
      </c>
      <c r="X806" s="18" t="s">
        <v>1182</v>
      </c>
      <c r="Y806" s="46" t="s">
        <v>3415</v>
      </c>
      <c r="Z806" s="46" t="s">
        <v>3422</v>
      </c>
      <c r="AA806" s="19">
        <v>7014243967</v>
      </c>
      <c r="AB806" s="48">
        <v>23096</v>
      </c>
      <c r="AC806" s="46" t="s">
        <v>3417</v>
      </c>
      <c r="AD806" s="156">
        <v>47000</v>
      </c>
      <c r="AE806" s="20" t="s">
        <v>2729</v>
      </c>
      <c r="AF806" s="19" t="s">
        <v>3475</v>
      </c>
      <c r="AG806" s="20" t="s">
        <v>2456</v>
      </c>
      <c r="AH806" s="20" t="s">
        <v>1518</v>
      </c>
      <c r="AI806" s="20" t="s">
        <v>1571</v>
      </c>
      <c r="AJ806" s="16">
        <v>47000</v>
      </c>
      <c r="AK806" s="16"/>
      <c r="AL806" s="16">
        <f t="shared" si="24"/>
        <v>1000</v>
      </c>
      <c r="AM806" s="79">
        <v>23071</v>
      </c>
      <c r="AN806" s="79">
        <v>23071</v>
      </c>
      <c r="AO806" s="79">
        <v>23071</v>
      </c>
      <c r="AP806" s="79">
        <v>23071</v>
      </c>
      <c r="AQ806" s="81">
        <v>23100</v>
      </c>
      <c r="AR806" s="74">
        <v>48000</v>
      </c>
      <c r="AS806" s="19">
        <v>0</v>
      </c>
      <c r="AT806" s="19"/>
    </row>
    <row r="807" spans="1:46" s="23" customFormat="1" ht="72" hidden="1" x14ac:dyDescent="0.2">
      <c r="A807" s="19" t="s">
        <v>55</v>
      </c>
      <c r="B807" s="19" t="s">
        <v>277</v>
      </c>
      <c r="C807" s="19" t="s">
        <v>276</v>
      </c>
      <c r="D807" s="19" t="s">
        <v>21</v>
      </c>
      <c r="E807" s="19" t="s">
        <v>454</v>
      </c>
      <c r="F807" s="28" t="s">
        <v>2376</v>
      </c>
      <c r="G807" s="19" t="s">
        <v>1101</v>
      </c>
      <c r="H807" s="18" t="s">
        <v>269</v>
      </c>
      <c r="I807" s="18" t="s">
        <v>268</v>
      </c>
      <c r="J807" s="17">
        <v>14000</v>
      </c>
      <c r="K807" s="64"/>
      <c r="L807" s="64"/>
      <c r="M807" s="35" t="s">
        <v>137</v>
      </c>
      <c r="N807" s="48">
        <v>23072</v>
      </c>
      <c r="O807" s="19" t="s">
        <v>3423</v>
      </c>
      <c r="P807" s="169">
        <v>23083</v>
      </c>
      <c r="Q807" s="168" t="s">
        <v>3424</v>
      </c>
      <c r="R807" s="168" t="s">
        <v>12</v>
      </c>
      <c r="S807" s="168" t="s">
        <v>79</v>
      </c>
      <c r="T807" s="19"/>
      <c r="U807" s="19"/>
      <c r="V807" s="19" t="s">
        <v>3425</v>
      </c>
      <c r="W807" s="74">
        <v>14000</v>
      </c>
      <c r="X807" s="18" t="s">
        <v>1182</v>
      </c>
      <c r="Y807" s="128" t="s">
        <v>3426</v>
      </c>
      <c r="Z807" s="46" t="s">
        <v>3427</v>
      </c>
      <c r="AA807" s="19">
        <v>7014244340</v>
      </c>
      <c r="AB807" s="48">
        <v>23094</v>
      </c>
      <c r="AC807" s="46" t="s">
        <v>3417</v>
      </c>
      <c r="AD807" s="74">
        <v>14000</v>
      </c>
      <c r="AE807" s="20" t="s">
        <v>2729</v>
      </c>
      <c r="AF807" s="19" t="s">
        <v>3475</v>
      </c>
      <c r="AG807" s="20" t="s">
        <v>2456</v>
      </c>
      <c r="AH807" s="20" t="s">
        <v>1257</v>
      </c>
      <c r="AI807" s="19" t="s">
        <v>1569</v>
      </c>
      <c r="AJ807" s="17">
        <v>14000</v>
      </c>
      <c r="AK807" s="16"/>
      <c r="AL807" s="16">
        <f t="shared" si="24"/>
        <v>0</v>
      </c>
      <c r="AM807" s="79">
        <v>23071</v>
      </c>
      <c r="AN807" s="79">
        <v>23071</v>
      </c>
      <c r="AO807" s="79">
        <v>23071</v>
      </c>
      <c r="AP807" s="79">
        <v>23071</v>
      </c>
      <c r="AQ807" s="81">
        <v>23100</v>
      </c>
      <c r="AR807" s="74">
        <v>14000</v>
      </c>
      <c r="AS807" s="19">
        <v>0</v>
      </c>
      <c r="AT807" s="19"/>
    </row>
    <row r="808" spans="1:46" s="23" customFormat="1" ht="72" hidden="1" x14ac:dyDescent="0.2">
      <c r="A808" s="19" t="s">
        <v>55</v>
      </c>
      <c r="B808" s="19" t="s">
        <v>277</v>
      </c>
      <c r="C808" s="19" t="s">
        <v>276</v>
      </c>
      <c r="D808" s="19" t="s">
        <v>286</v>
      </c>
      <c r="E808" s="19" t="s">
        <v>454</v>
      </c>
      <c r="F808" s="28" t="s">
        <v>2377</v>
      </c>
      <c r="G808" s="19" t="s">
        <v>1102</v>
      </c>
      <c r="H808" s="18" t="s">
        <v>269</v>
      </c>
      <c r="I808" s="18" t="s">
        <v>274</v>
      </c>
      <c r="J808" s="17">
        <v>23800</v>
      </c>
      <c r="K808" s="64"/>
      <c r="L808" s="64"/>
      <c r="M808" s="35" t="s">
        <v>137</v>
      </c>
      <c r="N808" s="48">
        <v>23073</v>
      </c>
      <c r="O808" s="19" t="s">
        <v>3428</v>
      </c>
      <c r="P808" s="169">
        <v>23083</v>
      </c>
      <c r="Q808" s="168" t="s">
        <v>3429</v>
      </c>
      <c r="R808" s="168" t="s">
        <v>1190</v>
      </c>
      <c r="S808" s="168" t="s">
        <v>79</v>
      </c>
      <c r="T808" s="19" t="s">
        <v>3430</v>
      </c>
      <c r="U808" s="19" t="s">
        <v>3431</v>
      </c>
      <c r="V808" s="19" t="s">
        <v>3425</v>
      </c>
      <c r="W808" s="74">
        <v>23800</v>
      </c>
      <c r="X808" s="18" t="s">
        <v>1182</v>
      </c>
      <c r="Y808" s="128" t="s">
        <v>3426</v>
      </c>
      <c r="Z808" s="46" t="s">
        <v>3432</v>
      </c>
      <c r="AA808" s="19">
        <v>7014217444</v>
      </c>
      <c r="AB808" s="48">
        <v>23094</v>
      </c>
      <c r="AC808" s="46" t="s">
        <v>3417</v>
      </c>
      <c r="AD808" s="74">
        <v>23800</v>
      </c>
      <c r="AE808" s="20" t="s">
        <v>2729</v>
      </c>
      <c r="AF808" s="19" t="s">
        <v>3475</v>
      </c>
      <c r="AG808" s="20" t="s">
        <v>2456</v>
      </c>
      <c r="AH808" s="20" t="s">
        <v>1519</v>
      </c>
      <c r="AI808" s="19" t="s">
        <v>1571</v>
      </c>
      <c r="AJ808" s="17">
        <v>23800</v>
      </c>
      <c r="AK808" s="16"/>
      <c r="AL808" s="16">
        <f t="shared" si="24"/>
        <v>0</v>
      </c>
      <c r="AM808" s="79">
        <v>23071</v>
      </c>
      <c r="AN808" s="79">
        <v>23071</v>
      </c>
      <c r="AO808" s="79">
        <v>23071</v>
      </c>
      <c r="AP808" s="79">
        <v>23071</v>
      </c>
      <c r="AQ808" s="81">
        <v>23100</v>
      </c>
      <c r="AR808" s="74">
        <v>23800</v>
      </c>
      <c r="AS808" s="19">
        <v>0</v>
      </c>
      <c r="AT808" s="19"/>
    </row>
    <row r="809" spans="1:46" s="23" customFormat="1" ht="90" hidden="1" x14ac:dyDescent="0.2">
      <c r="A809" s="19" t="s">
        <v>55</v>
      </c>
      <c r="B809" s="19" t="s">
        <v>277</v>
      </c>
      <c r="C809" s="19" t="s">
        <v>276</v>
      </c>
      <c r="D809" s="19" t="s">
        <v>286</v>
      </c>
      <c r="E809" s="19" t="s">
        <v>454</v>
      </c>
      <c r="F809" s="28" t="s">
        <v>2378</v>
      </c>
      <c r="G809" s="19" t="s">
        <v>1103</v>
      </c>
      <c r="H809" s="18" t="s">
        <v>269</v>
      </c>
      <c r="I809" s="18" t="s">
        <v>274</v>
      </c>
      <c r="J809" s="17">
        <v>75400</v>
      </c>
      <c r="K809" s="64"/>
      <c r="L809" s="64"/>
      <c r="M809" s="35" t="s">
        <v>137</v>
      </c>
      <c r="N809" s="48">
        <v>23073</v>
      </c>
      <c r="O809" s="19" t="s">
        <v>3428</v>
      </c>
      <c r="P809" s="169">
        <v>23083</v>
      </c>
      <c r="Q809" s="168" t="s">
        <v>3429</v>
      </c>
      <c r="R809" s="168" t="s">
        <v>1190</v>
      </c>
      <c r="S809" s="168" t="s">
        <v>79</v>
      </c>
      <c r="T809" s="19"/>
      <c r="U809" s="19"/>
      <c r="V809" s="19" t="s">
        <v>3425</v>
      </c>
      <c r="W809" s="74">
        <v>75400</v>
      </c>
      <c r="X809" s="18" t="s">
        <v>1182</v>
      </c>
      <c r="Y809" s="128" t="s">
        <v>3426</v>
      </c>
      <c r="Z809" s="46" t="s">
        <v>3433</v>
      </c>
      <c r="AA809" s="19">
        <v>7014217444</v>
      </c>
      <c r="AB809" s="48">
        <v>23094</v>
      </c>
      <c r="AC809" s="46" t="s">
        <v>3417</v>
      </c>
      <c r="AD809" s="74">
        <v>75400</v>
      </c>
      <c r="AE809" s="20" t="s">
        <v>2729</v>
      </c>
      <c r="AF809" s="19" t="s">
        <v>3475</v>
      </c>
      <c r="AG809" s="20" t="s">
        <v>2456</v>
      </c>
      <c r="AH809" s="20" t="s">
        <v>1519</v>
      </c>
      <c r="AI809" s="19" t="s">
        <v>1571</v>
      </c>
      <c r="AJ809" s="17">
        <v>75400</v>
      </c>
      <c r="AK809" s="16"/>
      <c r="AL809" s="16">
        <f t="shared" si="24"/>
        <v>0</v>
      </c>
      <c r="AM809" s="79">
        <v>23071</v>
      </c>
      <c r="AN809" s="79">
        <v>23071</v>
      </c>
      <c r="AO809" s="79">
        <v>23071</v>
      </c>
      <c r="AP809" s="79">
        <v>23071</v>
      </c>
      <c r="AQ809" s="81">
        <v>23100</v>
      </c>
      <c r="AR809" s="74">
        <v>75400</v>
      </c>
      <c r="AS809" s="19">
        <v>0</v>
      </c>
      <c r="AT809" s="19"/>
    </row>
    <row r="810" spans="1:46" s="23" customFormat="1" ht="72" hidden="1" x14ac:dyDescent="0.2">
      <c r="A810" s="19" t="s">
        <v>55</v>
      </c>
      <c r="B810" s="19" t="s">
        <v>277</v>
      </c>
      <c r="C810" s="19" t="s">
        <v>276</v>
      </c>
      <c r="D810" s="19" t="s">
        <v>286</v>
      </c>
      <c r="E810" s="19" t="s">
        <v>454</v>
      </c>
      <c r="F810" s="28" t="s">
        <v>2379</v>
      </c>
      <c r="G810" s="19" t="s">
        <v>1104</v>
      </c>
      <c r="H810" s="18" t="s">
        <v>270</v>
      </c>
      <c r="I810" s="18" t="s">
        <v>274</v>
      </c>
      <c r="J810" s="17">
        <v>26000</v>
      </c>
      <c r="K810" s="64"/>
      <c r="L810" s="64"/>
      <c r="M810" s="35" t="s">
        <v>137</v>
      </c>
      <c r="N810" s="48">
        <v>23073</v>
      </c>
      <c r="O810" s="19" t="s">
        <v>3428</v>
      </c>
      <c r="P810" s="169">
        <v>23083</v>
      </c>
      <c r="Q810" s="168" t="s">
        <v>3429</v>
      </c>
      <c r="R810" s="168" t="s">
        <v>1190</v>
      </c>
      <c r="S810" s="168" t="s">
        <v>79</v>
      </c>
      <c r="T810" s="19"/>
      <c r="U810" s="19"/>
      <c r="V810" s="19" t="s">
        <v>3425</v>
      </c>
      <c r="W810" s="74">
        <v>26000</v>
      </c>
      <c r="X810" s="18" t="s">
        <v>1182</v>
      </c>
      <c r="Y810" s="128" t="s">
        <v>3426</v>
      </c>
      <c r="Z810" s="46" t="s">
        <v>3434</v>
      </c>
      <c r="AA810" s="19">
        <v>7014217444</v>
      </c>
      <c r="AB810" s="48">
        <v>23094</v>
      </c>
      <c r="AC810" s="46" t="s">
        <v>3417</v>
      </c>
      <c r="AD810" s="74">
        <v>26000</v>
      </c>
      <c r="AE810" s="20" t="s">
        <v>2729</v>
      </c>
      <c r="AF810" s="19" t="s">
        <v>3475</v>
      </c>
      <c r="AG810" s="20" t="s">
        <v>2456</v>
      </c>
      <c r="AH810" s="20" t="s">
        <v>1519</v>
      </c>
      <c r="AI810" s="19" t="s">
        <v>1571</v>
      </c>
      <c r="AJ810" s="17">
        <v>26000</v>
      </c>
      <c r="AK810" s="16"/>
      <c r="AL810" s="16">
        <f t="shared" si="24"/>
        <v>0</v>
      </c>
      <c r="AM810" s="79">
        <v>23071</v>
      </c>
      <c r="AN810" s="79">
        <v>23071</v>
      </c>
      <c r="AO810" s="79">
        <v>23071</v>
      </c>
      <c r="AP810" s="79">
        <v>23071</v>
      </c>
      <c r="AQ810" s="81">
        <v>23100</v>
      </c>
      <c r="AR810" s="74">
        <v>26000</v>
      </c>
      <c r="AS810" s="19">
        <v>0</v>
      </c>
      <c r="AT810" s="19"/>
    </row>
    <row r="811" spans="1:46" s="23" customFormat="1" ht="72" hidden="1" x14ac:dyDescent="0.2">
      <c r="A811" s="19" t="s">
        <v>55</v>
      </c>
      <c r="B811" s="19" t="s">
        <v>277</v>
      </c>
      <c r="C811" s="19" t="s">
        <v>276</v>
      </c>
      <c r="D811" s="19" t="s">
        <v>13</v>
      </c>
      <c r="E811" s="19" t="s">
        <v>454</v>
      </c>
      <c r="F811" s="28" t="s">
        <v>2380</v>
      </c>
      <c r="G811" s="19" t="s">
        <v>1105</v>
      </c>
      <c r="H811" s="18" t="s">
        <v>269</v>
      </c>
      <c r="I811" s="18" t="s">
        <v>274</v>
      </c>
      <c r="J811" s="17">
        <v>24000</v>
      </c>
      <c r="K811" s="64"/>
      <c r="L811" s="64"/>
      <c r="M811" s="35" t="s">
        <v>137</v>
      </c>
      <c r="N811" s="48">
        <v>23073</v>
      </c>
      <c r="O811" s="19" t="s">
        <v>3435</v>
      </c>
      <c r="P811" s="169">
        <v>23083</v>
      </c>
      <c r="Q811" s="168" t="s">
        <v>3424</v>
      </c>
      <c r="R811" s="168" t="s">
        <v>12</v>
      </c>
      <c r="S811" s="168" t="s">
        <v>79</v>
      </c>
      <c r="T811" s="19"/>
      <c r="U811" s="19"/>
      <c r="V811" s="19" t="s">
        <v>3425</v>
      </c>
      <c r="W811" s="74">
        <v>24000</v>
      </c>
      <c r="X811" s="18" t="s">
        <v>1182</v>
      </c>
      <c r="Y811" s="128" t="s">
        <v>3426</v>
      </c>
      <c r="Z811" s="46" t="s">
        <v>3436</v>
      </c>
      <c r="AA811" s="19">
        <v>7014242520</v>
      </c>
      <c r="AB811" s="48">
        <v>23094</v>
      </c>
      <c r="AC811" s="46" t="s">
        <v>3417</v>
      </c>
      <c r="AD811" s="17">
        <v>24000</v>
      </c>
      <c r="AE811" s="20" t="s">
        <v>2729</v>
      </c>
      <c r="AF811" s="19" t="s">
        <v>3475</v>
      </c>
      <c r="AG811" s="20" t="s">
        <v>2456</v>
      </c>
      <c r="AH811" s="20" t="s">
        <v>1518</v>
      </c>
      <c r="AI811" s="20" t="s">
        <v>1571</v>
      </c>
      <c r="AJ811" s="17">
        <v>24000</v>
      </c>
      <c r="AK811" s="16"/>
      <c r="AL811" s="16">
        <f t="shared" si="24"/>
        <v>0</v>
      </c>
      <c r="AM811" s="79">
        <v>23071</v>
      </c>
      <c r="AN811" s="79">
        <v>23071</v>
      </c>
      <c r="AO811" s="79">
        <v>23071</v>
      </c>
      <c r="AP811" s="79">
        <v>23071</v>
      </c>
      <c r="AQ811" s="81">
        <v>23100</v>
      </c>
      <c r="AR811" s="74">
        <v>24000</v>
      </c>
      <c r="AS811" s="19">
        <v>0</v>
      </c>
      <c r="AT811" s="19"/>
    </row>
    <row r="812" spans="1:46" s="23" customFormat="1" ht="72" hidden="1" x14ac:dyDescent="0.2">
      <c r="A812" s="19" t="s">
        <v>55</v>
      </c>
      <c r="B812" s="19" t="s">
        <v>277</v>
      </c>
      <c r="C812" s="19" t="s">
        <v>276</v>
      </c>
      <c r="D812" s="19" t="s">
        <v>13</v>
      </c>
      <c r="E812" s="19" t="s">
        <v>454</v>
      </c>
      <c r="F812" s="28" t="s">
        <v>2381</v>
      </c>
      <c r="G812" s="19" t="s">
        <v>1106</v>
      </c>
      <c r="H812" s="18" t="s">
        <v>270</v>
      </c>
      <c r="I812" s="18" t="s">
        <v>274</v>
      </c>
      <c r="J812" s="17">
        <v>6500</v>
      </c>
      <c r="K812" s="64"/>
      <c r="L812" s="64"/>
      <c r="M812" s="35" t="s">
        <v>137</v>
      </c>
      <c r="N812" s="48">
        <v>23072</v>
      </c>
      <c r="O812" s="20" t="s">
        <v>3437</v>
      </c>
      <c r="P812" s="170">
        <v>23089</v>
      </c>
      <c r="Q812" s="168" t="s">
        <v>3413</v>
      </c>
      <c r="R812" s="168" t="s">
        <v>1190</v>
      </c>
      <c r="S812" s="168" t="s">
        <v>79</v>
      </c>
      <c r="T812" s="19"/>
      <c r="U812" s="19"/>
      <c r="V812" s="20" t="s">
        <v>3438</v>
      </c>
      <c r="W812" s="156">
        <v>6500</v>
      </c>
      <c r="X812" s="18" t="s">
        <v>1182</v>
      </c>
      <c r="Y812" s="128" t="s">
        <v>3439</v>
      </c>
      <c r="Z812" s="46" t="s">
        <v>3440</v>
      </c>
      <c r="AA812" s="19">
        <v>7014217463</v>
      </c>
      <c r="AB812" s="48">
        <v>23096</v>
      </c>
      <c r="AC812" s="46" t="s">
        <v>3417</v>
      </c>
      <c r="AD812" s="17">
        <v>6500</v>
      </c>
      <c r="AE812" s="20" t="s">
        <v>2729</v>
      </c>
      <c r="AF812" s="19" t="s">
        <v>3475</v>
      </c>
      <c r="AG812" s="20" t="s">
        <v>2456</v>
      </c>
      <c r="AH812" s="20" t="s">
        <v>1257</v>
      </c>
      <c r="AI812" s="19" t="s">
        <v>1569</v>
      </c>
      <c r="AJ812" s="17">
        <v>6500</v>
      </c>
      <c r="AK812" s="16"/>
      <c r="AL812" s="16">
        <f t="shared" si="24"/>
        <v>0</v>
      </c>
      <c r="AM812" s="79">
        <v>23071</v>
      </c>
      <c r="AN812" s="79">
        <v>23071</v>
      </c>
      <c r="AO812" s="79">
        <v>23071</v>
      </c>
      <c r="AP812" s="79">
        <v>23071</v>
      </c>
      <c r="AQ812" s="81">
        <v>23100</v>
      </c>
      <c r="AR812" s="74">
        <v>65000</v>
      </c>
      <c r="AS812" s="19">
        <v>0</v>
      </c>
      <c r="AT812" s="19"/>
    </row>
    <row r="813" spans="1:46" s="23" customFormat="1" ht="72" hidden="1" x14ac:dyDescent="0.2">
      <c r="A813" s="19" t="s">
        <v>55</v>
      </c>
      <c r="B813" s="19" t="s">
        <v>277</v>
      </c>
      <c r="C813" s="19" t="s">
        <v>276</v>
      </c>
      <c r="D813" s="19" t="s">
        <v>16</v>
      </c>
      <c r="E813" s="19" t="s">
        <v>454</v>
      </c>
      <c r="F813" s="28" t="s">
        <v>2382</v>
      </c>
      <c r="G813" s="19" t="s">
        <v>1107</v>
      </c>
      <c r="H813" s="18" t="s">
        <v>387</v>
      </c>
      <c r="I813" s="18" t="s">
        <v>274</v>
      </c>
      <c r="J813" s="17">
        <v>36000</v>
      </c>
      <c r="K813" s="64"/>
      <c r="L813" s="64"/>
      <c r="M813" s="35" t="s">
        <v>137</v>
      </c>
      <c r="N813" s="48">
        <v>23072</v>
      </c>
      <c r="O813" s="19" t="s">
        <v>3441</v>
      </c>
      <c r="P813" s="169">
        <v>23093</v>
      </c>
      <c r="Q813" s="168" t="s">
        <v>3413</v>
      </c>
      <c r="R813" s="168" t="s">
        <v>1190</v>
      </c>
      <c r="S813" s="168" t="s">
        <v>79</v>
      </c>
      <c r="T813" s="19"/>
      <c r="U813" s="19"/>
      <c r="V813" s="19" t="s">
        <v>3414</v>
      </c>
      <c r="W813" s="156">
        <v>36000</v>
      </c>
      <c r="X813" s="18" t="s">
        <v>1182</v>
      </c>
      <c r="Y813" s="46" t="s">
        <v>3415</v>
      </c>
      <c r="Z813" s="46" t="s">
        <v>3442</v>
      </c>
      <c r="AA813" s="19">
        <v>7014216724</v>
      </c>
      <c r="AB813" s="48">
        <v>23096</v>
      </c>
      <c r="AC813" s="46" t="s">
        <v>3417</v>
      </c>
      <c r="AD813" s="156">
        <v>36000</v>
      </c>
      <c r="AE813" s="20" t="s">
        <v>2729</v>
      </c>
      <c r="AF813" s="19" t="s">
        <v>3475</v>
      </c>
      <c r="AG813" s="20" t="s">
        <v>2456</v>
      </c>
      <c r="AH813" s="20" t="s">
        <v>1257</v>
      </c>
      <c r="AI813" s="19" t="s">
        <v>1569</v>
      </c>
      <c r="AJ813" s="16">
        <v>35120</v>
      </c>
      <c r="AK813" s="16"/>
      <c r="AL813" s="16">
        <f t="shared" si="24"/>
        <v>880</v>
      </c>
      <c r="AM813" s="79">
        <v>23071</v>
      </c>
      <c r="AN813" s="79">
        <v>23071</v>
      </c>
      <c r="AO813" s="79">
        <v>23071</v>
      </c>
      <c r="AP813" s="79">
        <v>23071</v>
      </c>
      <c r="AQ813" s="81">
        <v>23100</v>
      </c>
      <c r="AR813" s="74">
        <v>35120</v>
      </c>
      <c r="AS813" s="19">
        <v>880</v>
      </c>
      <c r="AT813" s="19"/>
    </row>
    <row r="814" spans="1:46" s="23" customFormat="1" ht="72" x14ac:dyDescent="0.2">
      <c r="A814" s="19" t="s">
        <v>55</v>
      </c>
      <c r="B814" s="19" t="s">
        <v>277</v>
      </c>
      <c r="C814" s="19" t="s">
        <v>276</v>
      </c>
      <c r="D814" s="19" t="s">
        <v>16</v>
      </c>
      <c r="E814" s="19" t="s">
        <v>454</v>
      </c>
      <c r="F814" s="28" t="s">
        <v>2383</v>
      </c>
      <c r="G814" s="19" t="s">
        <v>1108</v>
      </c>
      <c r="H814" s="18" t="s">
        <v>269</v>
      </c>
      <c r="I814" s="18" t="s">
        <v>274</v>
      </c>
      <c r="J814" s="17">
        <v>20000</v>
      </c>
      <c r="K814" s="64"/>
      <c r="L814" s="64"/>
      <c r="M814" s="35" t="s">
        <v>137</v>
      </c>
      <c r="N814" s="49">
        <v>23071</v>
      </c>
      <c r="O814" s="19" t="s">
        <v>3423</v>
      </c>
      <c r="P814" s="169">
        <v>23082</v>
      </c>
      <c r="Q814" s="168" t="s">
        <v>3408</v>
      </c>
      <c r="R814" s="168" t="s">
        <v>15</v>
      </c>
      <c r="S814" s="168" t="s">
        <v>79</v>
      </c>
      <c r="T814" s="19"/>
      <c r="U814" s="19"/>
      <c r="V814" s="19" t="s">
        <v>3409</v>
      </c>
      <c r="W814" s="74">
        <v>20000</v>
      </c>
      <c r="X814" s="18" t="s">
        <v>1182</v>
      </c>
      <c r="Y814" s="46" t="s">
        <v>3410</v>
      </c>
      <c r="Z814" s="46" t="s">
        <v>3443</v>
      </c>
      <c r="AA814" s="19"/>
      <c r="AB814" s="19"/>
      <c r="AC814" s="19"/>
      <c r="AD814" s="19"/>
      <c r="AE814" s="20" t="s">
        <v>3406</v>
      </c>
      <c r="AF814" s="54" t="s">
        <v>3472</v>
      </c>
      <c r="AG814" s="19" t="s">
        <v>3467</v>
      </c>
      <c r="AH814" s="20" t="s">
        <v>1257</v>
      </c>
      <c r="AI814" s="19" t="s">
        <v>1569</v>
      </c>
      <c r="AJ814" s="16"/>
      <c r="AK814" s="16"/>
      <c r="AL814" s="16">
        <f t="shared" si="24"/>
        <v>20000</v>
      </c>
      <c r="AM814" s="79">
        <v>23071</v>
      </c>
      <c r="AN814" s="79">
        <v>23071</v>
      </c>
      <c r="AO814" s="79">
        <v>23071</v>
      </c>
      <c r="AP814" s="79">
        <v>23071</v>
      </c>
      <c r="AQ814" s="81">
        <v>23100</v>
      </c>
      <c r="AR814" s="74">
        <v>20000</v>
      </c>
      <c r="AS814" s="19">
        <v>0</v>
      </c>
      <c r="AT814" s="19"/>
    </row>
    <row r="815" spans="1:46" s="23" customFormat="1" ht="144" hidden="1" x14ac:dyDescent="0.2">
      <c r="A815" s="19" t="s">
        <v>55</v>
      </c>
      <c r="B815" s="19" t="s">
        <v>277</v>
      </c>
      <c r="C815" s="19" t="s">
        <v>276</v>
      </c>
      <c r="D815" s="19" t="s">
        <v>16</v>
      </c>
      <c r="E815" s="19" t="s">
        <v>454</v>
      </c>
      <c r="F815" s="28" t="s">
        <v>2384</v>
      </c>
      <c r="G815" s="19" t="s">
        <v>1109</v>
      </c>
      <c r="H815" s="18" t="s">
        <v>270</v>
      </c>
      <c r="I815" s="18" t="s">
        <v>268</v>
      </c>
      <c r="J815" s="17">
        <v>21000</v>
      </c>
      <c r="K815" s="64"/>
      <c r="L815" s="64"/>
      <c r="M815" s="35" t="s">
        <v>137</v>
      </c>
      <c r="N815" s="49">
        <v>23071</v>
      </c>
      <c r="O815" s="19"/>
      <c r="P815" s="169"/>
      <c r="Q815" s="19"/>
      <c r="R815" s="19"/>
      <c r="S815" s="19"/>
      <c r="T815" s="19"/>
      <c r="U815" s="19"/>
      <c r="V815" s="19"/>
      <c r="W815" s="19"/>
      <c r="X815" s="18"/>
      <c r="Y815" s="46"/>
      <c r="Z815" s="19"/>
      <c r="AA815" s="19"/>
      <c r="AB815" s="19"/>
      <c r="AC815" s="19"/>
      <c r="AD815" s="19"/>
      <c r="AE815" s="20" t="s">
        <v>1520</v>
      </c>
      <c r="AF815" s="20" t="s">
        <v>3459</v>
      </c>
      <c r="AG815" s="19" t="s">
        <v>3467</v>
      </c>
      <c r="AH815" s="20" t="s">
        <v>1520</v>
      </c>
      <c r="AI815" s="20" t="s">
        <v>1571</v>
      </c>
      <c r="AJ815" s="16"/>
      <c r="AK815" s="16"/>
      <c r="AL815" s="16">
        <f t="shared" si="24"/>
        <v>21000</v>
      </c>
      <c r="AM815" s="79"/>
      <c r="AN815" s="79"/>
      <c r="AO815" s="79"/>
      <c r="AP815" s="79"/>
      <c r="AQ815" s="19"/>
      <c r="AR815" s="74"/>
      <c r="AS815" s="19"/>
      <c r="AT815" s="20" t="s">
        <v>1520</v>
      </c>
    </row>
    <row r="816" spans="1:46" s="23" customFormat="1" ht="72" x14ac:dyDescent="0.2">
      <c r="A816" s="19" t="s">
        <v>55</v>
      </c>
      <c r="B816" s="19" t="s">
        <v>277</v>
      </c>
      <c r="C816" s="19" t="s">
        <v>276</v>
      </c>
      <c r="D816" s="19" t="s">
        <v>10</v>
      </c>
      <c r="E816" s="19" t="s">
        <v>311</v>
      </c>
      <c r="F816" s="28" t="s">
        <v>2385</v>
      </c>
      <c r="G816" s="19" t="s">
        <v>1110</v>
      </c>
      <c r="H816" s="18" t="s">
        <v>1111</v>
      </c>
      <c r="I816" s="18" t="s">
        <v>274</v>
      </c>
      <c r="J816" s="17">
        <v>151200</v>
      </c>
      <c r="K816" s="64"/>
      <c r="L816" s="64"/>
      <c r="M816" s="35" t="s">
        <v>137</v>
      </c>
      <c r="N816" s="48">
        <v>23073</v>
      </c>
      <c r="O816" s="19" t="s">
        <v>3444</v>
      </c>
      <c r="P816" s="169">
        <v>23088</v>
      </c>
      <c r="Q816" s="168" t="s">
        <v>3429</v>
      </c>
      <c r="R816" s="168" t="s">
        <v>1190</v>
      </c>
      <c r="S816" s="168" t="s">
        <v>79</v>
      </c>
      <c r="T816" s="19"/>
      <c r="U816" s="19"/>
      <c r="V816" s="171" t="s">
        <v>3445</v>
      </c>
      <c r="W816" s="74">
        <v>151200</v>
      </c>
      <c r="X816" s="18" t="s">
        <v>1182</v>
      </c>
      <c r="Y816" s="128" t="s">
        <v>3446</v>
      </c>
      <c r="Z816" s="46" t="s">
        <v>3447</v>
      </c>
      <c r="AA816" s="19">
        <v>7014246272</v>
      </c>
      <c r="AB816" s="48">
        <v>23096</v>
      </c>
      <c r="AC816" s="48">
        <v>23101</v>
      </c>
      <c r="AD816" s="17">
        <v>151200</v>
      </c>
      <c r="AE816" s="20" t="s">
        <v>2729</v>
      </c>
      <c r="AF816" s="19" t="s">
        <v>3475</v>
      </c>
      <c r="AG816" s="19" t="s">
        <v>3467</v>
      </c>
      <c r="AH816" s="20" t="s">
        <v>1518</v>
      </c>
      <c r="AI816" s="20" t="s">
        <v>1571</v>
      </c>
      <c r="AJ816" s="16"/>
      <c r="AK816" s="16"/>
      <c r="AL816" s="16">
        <f t="shared" si="24"/>
        <v>151200</v>
      </c>
      <c r="AM816" s="79">
        <v>23071</v>
      </c>
      <c r="AN816" s="79">
        <v>23071</v>
      </c>
      <c r="AO816" s="79">
        <v>23071</v>
      </c>
      <c r="AP816" s="79">
        <v>23071</v>
      </c>
      <c r="AQ816" s="81">
        <v>23100</v>
      </c>
      <c r="AR816" s="74">
        <v>151200</v>
      </c>
      <c r="AS816" s="19">
        <v>0</v>
      </c>
      <c r="AT816" s="19"/>
    </row>
    <row r="817" spans="1:46" ht="72" hidden="1" x14ac:dyDescent="0.2">
      <c r="A817" s="19" t="s">
        <v>55</v>
      </c>
      <c r="B817" s="19" t="s">
        <v>277</v>
      </c>
      <c r="C817" s="19" t="s">
        <v>17</v>
      </c>
      <c r="D817" s="19" t="s">
        <v>34</v>
      </c>
      <c r="E817" s="19" t="s">
        <v>454</v>
      </c>
      <c r="F817" s="28" t="s">
        <v>2386</v>
      </c>
      <c r="G817" s="19" t="s">
        <v>1149</v>
      </c>
      <c r="H817" s="18" t="s">
        <v>270</v>
      </c>
      <c r="I817" s="18" t="s">
        <v>1119</v>
      </c>
      <c r="J817" s="17">
        <v>600000</v>
      </c>
      <c r="K817" s="35" t="s">
        <v>137</v>
      </c>
      <c r="L817" s="78"/>
      <c r="M817" s="78"/>
      <c r="N817" s="48">
        <v>23075</v>
      </c>
      <c r="O817" s="52"/>
      <c r="P817" s="167"/>
      <c r="Q817" s="52"/>
      <c r="R817" s="52"/>
      <c r="S817" s="52"/>
      <c r="T817" s="52"/>
      <c r="U817" s="52"/>
      <c r="V817" s="52"/>
      <c r="W817" s="52"/>
      <c r="X817" s="71"/>
      <c r="Y817" s="80"/>
      <c r="Z817" s="52"/>
      <c r="AA817" s="52"/>
      <c r="AB817" s="52"/>
      <c r="AC817" s="52"/>
      <c r="AD817" s="52"/>
      <c r="AE817" s="54" t="s">
        <v>2451</v>
      </c>
      <c r="AF817" s="54" t="s">
        <v>1571</v>
      </c>
      <c r="AG817" s="19" t="s">
        <v>3467</v>
      </c>
      <c r="AH817" s="54" t="s">
        <v>1257</v>
      </c>
      <c r="AI817" s="19" t="s">
        <v>1569</v>
      </c>
      <c r="AJ817" s="119"/>
      <c r="AK817" s="119"/>
      <c r="AL817" s="16">
        <f t="shared" si="24"/>
        <v>600000</v>
      </c>
      <c r="AM817" s="79">
        <v>23102</v>
      </c>
      <c r="AN817" s="79">
        <v>23102</v>
      </c>
      <c r="AO817" s="52"/>
      <c r="AP817" s="52"/>
      <c r="AQ817" s="52"/>
      <c r="AR817" s="82"/>
      <c r="AS817" s="19"/>
      <c r="AT817" s="52"/>
    </row>
    <row r="818" spans="1:46" ht="72" hidden="1" x14ac:dyDescent="0.2">
      <c r="A818" s="19" t="s">
        <v>55</v>
      </c>
      <c r="B818" s="19" t="s">
        <v>277</v>
      </c>
      <c r="C818" s="19" t="s">
        <v>17</v>
      </c>
      <c r="D818" s="19" t="s">
        <v>34</v>
      </c>
      <c r="E818" s="19" t="s">
        <v>454</v>
      </c>
      <c r="F818" s="28" t="s">
        <v>2387</v>
      </c>
      <c r="G818" s="19" t="s">
        <v>1150</v>
      </c>
      <c r="H818" s="18" t="s">
        <v>270</v>
      </c>
      <c r="I818" s="18" t="s">
        <v>1119</v>
      </c>
      <c r="J818" s="17">
        <v>900000</v>
      </c>
      <c r="K818" s="35" t="s">
        <v>137</v>
      </c>
      <c r="L818" s="64"/>
      <c r="M818" s="64"/>
      <c r="N818" s="48">
        <v>23074</v>
      </c>
      <c r="O818" s="19"/>
      <c r="P818" s="169"/>
      <c r="Q818" s="19"/>
      <c r="R818" s="19"/>
      <c r="S818" s="19"/>
      <c r="T818" s="19"/>
      <c r="U818" s="19"/>
      <c r="V818" s="19"/>
      <c r="W818" s="19"/>
      <c r="X818" s="18"/>
      <c r="Y818" s="46"/>
      <c r="Z818" s="19"/>
      <c r="AA818" s="19"/>
      <c r="AB818" s="19"/>
      <c r="AC818" s="19"/>
      <c r="AD818" s="19"/>
      <c r="AE818" s="54" t="s">
        <v>2451</v>
      </c>
      <c r="AF818" s="54" t="s">
        <v>1571</v>
      </c>
      <c r="AG818" s="19" t="s">
        <v>3467</v>
      </c>
      <c r="AH818" s="20" t="s">
        <v>1257</v>
      </c>
      <c r="AI818" s="19" t="s">
        <v>1569</v>
      </c>
      <c r="AJ818" s="16"/>
      <c r="AK818" s="16"/>
      <c r="AL818" s="16">
        <f t="shared" si="24"/>
        <v>900000</v>
      </c>
      <c r="AM818" s="79">
        <v>23102</v>
      </c>
      <c r="AN818" s="79">
        <v>23102</v>
      </c>
      <c r="AO818" s="19"/>
      <c r="AP818" s="19"/>
      <c r="AQ818" s="19"/>
      <c r="AR818" s="74"/>
      <c r="AS818" s="19"/>
      <c r="AT818" s="19"/>
    </row>
    <row r="819" spans="1:46" ht="72" hidden="1" x14ac:dyDescent="0.2">
      <c r="A819" s="19" t="s">
        <v>55</v>
      </c>
      <c r="B819" s="19" t="s">
        <v>277</v>
      </c>
      <c r="C819" s="19" t="s">
        <v>17</v>
      </c>
      <c r="D819" s="19" t="s">
        <v>34</v>
      </c>
      <c r="E819" s="19" t="s">
        <v>454</v>
      </c>
      <c r="F819" s="28" t="s">
        <v>2388</v>
      </c>
      <c r="G819" s="19" t="s">
        <v>1151</v>
      </c>
      <c r="H819" s="18" t="s">
        <v>270</v>
      </c>
      <c r="I819" s="18" t="s">
        <v>1119</v>
      </c>
      <c r="J819" s="17">
        <v>1600000</v>
      </c>
      <c r="K819" s="35" t="s">
        <v>137</v>
      </c>
      <c r="L819" s="64"/>
      <c r="M819" s="64"/>
      <c r="N819" s="48">
        <v>23070</v>
      </c>
      <c r="O819" s="19"/>
      <c r="P819" s="169"/>
      <c r="Q819" s="19"/>
      <c r="R819" s="19"/>
      <c r="S819" s="19"/>
      <c r="T819" s="19"/>
      <c r="U819" s="19"/>
      <c r="V819" s="19"/>
      <c r="W819" s="19"/>
      <c r="X819" s="18"/>
      <c r="Y819" s="46"/>
      <c r="Z819" s="19"/>
      <c r="AA819" s="19"/>
      <c r="AB819" s="19"/>
      <c r="AC819" s="19"/>
      <c r="AD819" s="19"/>
      <c r="AE819" s="20" t="s">
        <v>3448</v>
      </c>
      <c r="AF819" s="19" t="s">
        <v>1571</v>
      </c>
      <c r="AG819" s="19" t="s">
        <v>3467</v>
      </c>
      <c r="AH819" s="20" t="s">
        <v>1519</v>
      </c>
      <c r="AI819" s="19" t="s">
        <v>1571</v>
      </c>
      <c r="AJ819" s="16"/>
      <c r="AK819" s="16"/>
      <c r="AL819" s="16">
        <f t="shared" si="24"/>
        <v>1600000</v>
      </c>
      <c r="AM819" s="79">
        <v>23071</v>
      </c>
      <c r="AN819" s="79">
        <v>23071</v>
      </c>
      <c r="AO819" s="19"/>
      <c r="AP819" s="19"/>
      <c r="AQ819" s="19"/>
      <c r="AR819" s="74"/>
      <c r="AS819" s="19"/>
      <c r="AT819" s="19"/>
    </row>
    <row r="820" spans="1:46" ht="72" hidden="1" x14ac:dyDescent="0.2">
      <c r="A820" s="19" t="s">
        <v>55</v>
      </c>
      <c r="B820" s="19" t="s">
        <v>277</v>
      </c>
      <c r="C820" s="19" t="s">
        <v>17</v>
      </c>
      <c r="D820" s="19" t="s">
        <v>34</v>
      </c>
      <c r="E820" s="19" t="s">
        <v>454</v>
      </c>
      <c r="F820" s="28" t="s">
        <v>2389</v>
      </c>
      <c r="G820" s="19" t="s">
        <v>1152</v>
      </c>
      <c r="H820" s="18" t="s">
        <v>270</v>
      </c>
      <c r="I820" s="18" t="s">
        <v>1119</v>
      </c>
      <c r="J820" s="17">
        <v>993600</v>
      </c>
      <c r="K820" s="35" t="s">
        <v>137</v>
      </c>
      <c r="L820" s="64"/>
      <c r="M820" s="64"/>
      <c r="N820" s="48">
        <v>23073</v>
      </c>
      <c r="O820" s="19"/>
      <c r="P820" s="169"/>
      <c r="Q820" s="19"/>
      <c r="R820" s="19"/>
      <c r="S820" s="19"/>
      <c r="T820" s="19"/>
      <c r="U820" s="19"/>
      <c r="V820" s="19"/>
      <c r="W820" s="19"/>
      <c r="X820" s="18"/>
      <c r="Y820" s="46"/>
      <c r="Z820" s="19"/>
      <c r="AA820" s="19"/>
      <c r="AB820" s="19"/>
      <c r="AC820" s="19"/>
      <c r="AD820" s="19"/>
      <c r="AE820" s="20" t="s">
        <v>3448</v>
      </c>
      <c r="AF820" s="19" t="s">
        <v>1571</v>
      </c>
      <c r="AG820" s="19" t="s">
        <v>3467</v>
      </c>
      <c r="AH820" s="20" t="s">
        <v>1257</v>
      </c>
      <c r="AI820" s="19" t="s">
        <v>1569</v>
      </c>
      <c r="AJ820" s="16"/>
      <c r="AK820" s="16"/>
      <c r="AL820" s="16">
        <f t="shared" si="24"/>
        <v>993600</v>
      </c>
      <c r="AM820" s="79">
        <v>23102</v>
      </c>
      <c r="AN820" s="79">
        <v>23102</v>
      </c>
      <c r="AO820" s="19"/>
      <c r="AP820" s="19"/>
      <c r="AQ820" s="19"/>
      <c r="AR820" s="74"/>
      <c r="AS820" s="19"/>
      <c r="AT820" s="19"/>
    </row>
    <row r="821" spans="1:46" ht="72" hidden="1" x14ac:dyDescent="0.2">
      <c r="A821" s="19" t="s">
        <v>55</v>
      </c>
      <c r="B821" s="19" t="s">
        <v>277</v>
      </c>
      <c r="C821" s="19" t="s">
        <v>17</v>
      </c>
      <c r="D821" s="19" t="s">
        <v>34</v>
      </c>
      <c r="E821" s="19" t="s">
        <v>454</v>
      </c>
      <c r="F821" s="28" t="s">
        <v>2390</v>
      </c>
      <c r="G821" s="19" t="s">
        <v>1153</v>
      </c>
      <c r="H821" s="18" t="s">
        <v>270</v>
      </c>
      <c r="I821" s="18" t="s">
        <v>1119</v>
      </c>
      <c r="J821" s="17">
        <v>7755000</v>
      </c>
      <c r="K821" s="35" t="s">
        <v>137</v>
      </c>
      <c r="L821" s="64"/>
      <c r="M821" s="64"/>
      <c r="N821" s="49">
        <v>23071</v>
      </c>
      <c r="O821" s="19"/>
      <c r="P821" s="169"/>
      <c r="Q821" s="19"/>
      <c r="R821" s="19"/>
      <c r="S821" s="19"/>
      <c r="T821" s="19"/>
      <c r="U821" s="19"/>
      <c r="V821" s="19"/>
      <c r="W821" s="19"/>
      <c r="X821" s="18"/>
      <c r="Y821" s="46"/>
      <c r="Z821" s="19"/>
      <c r="AA821" s="19"/>
      <c r="AB821" s="19"/>
      <c r="AC821" s="19"/>
      <c r="AD821" s="19"/>
      <c r="AE821" s="54" t="s">
        <v>3449</v>
      </c>
      <c r="AF821" s="20" t="s">
        <v>1571</v>
      </c>
      <c r="AG821" s="19" t="s">
        <v>3467</v>
      </c>
      <c r="AH821" s="20" t="s">
        <v>1519</v>
      </c>
      <c r="AI821" s="19" t="s">
        <v>1571</v>
      </c>
      <c r="AJ821" s="16"/>
      <c r="AK821" s="16"/>
      <c r="AL821" s="16">
        <f t="shared" si="24"/>
        <v>7755000</v>
      </c>
      <c r="AM821" s="79">
        <v>23102</v>
      </c>
      <c r="AN821" s="79">
        <v>23102</v>
      </c>
      <c r="AO821" s="19"/>
      <c r="AP821" s="19"/>
      <c r="AQ821" s="19"/>
      <c r="AR821" s="74"/>
      <c r="AS821" s="19"/>
      <c r="AT821" s="19"/>
    </row>
    <row r="822" spans="1:46" ht="72" hidden="1" x14ac:dyDescent="0.2">
      <c r="A822" s="19" t="s">
        <v>55</v>
      </c>
      <c r="B822" s="19" t="s">
        <v>277</v>
      </c>
      <c r="C822" s="19" t="s">
        <v>17</v>
      </c>
      <c r="D822" s="19" t="s">
        <v>34</v>
      </c>
      <c r="E822" s="19" t="s">
        <v>454</v>
      </c>
      <c r="F822" s="28" t="s">
        <v>2391</v>
      </c>
      <c r="G822" s="19" t="s">
        <v>1154</v>
      </c>
      <c r="H822" s="18" t="s">
        <v>270</v>
      </c>
      <c r="I822" s="18" t="s">
        <v>1119</v>
      </c>
      <c r="J822" s="17">
        <v>750000</v>
      </c>
      <c r="K822" s="35" t="s">
        <v>137</v>
      </c>
      <c r="L822" s="64"/>
      <c r="M822" s="64"/>
      <c r="N822" s="48">
        <v>23076</v>
      </c>
      <c r="O822" s="19"/>
      <c r="P822" s="169"/>
      <c r="Q822" s="19"/>
      <c r="R822" s="19"/>
      <c r="S822" s="19"/>
      <c r="T822" s="19"/>
      <c r="U822" s="19"/>
      <c r="V822" s="19"/>
      <c r="W822" s="19"/>
      <c r="X822" s="18"/>
      <c r="Y822" s="46"/>
      <c r="Z822" s="19"/>
      <c r="AA822" s="19"/>
      <c r="AB822" s="19"/>
      <c r="AC822" s="19"/>
      <c r="AD822" s="19"/>
      <c r="AE822" s="54" t="s">
        <v>2451</v>
      </c>
      <c r="AF822" s="54" t="s">
        <v>1571</v>
      </c>
      <c r="AG822" s="19" t="s">
        <v>3467</v>
      </c>
      <c r="AH822" s="20" t="s">
        <v>1257</v>
      </c>
      <c r="AI822" s="19" t="s">
        <v>1569</v>
      </c>
      <c r="AJ822" s="16"/>
      <c r="AK822" s="16"/>
      <c r="AL822" s="16">
        <f t="shared" si="24"/>
        <v>750000</v>
      </c>
      <c r="AM822" s="79">
        <v>23071</v>
      </c>
      <c r="AN822" s="79">
        <v>23071</v>
      </c>
      <c r="AO822" s="19"/>
      <c r="AP822" s="19"/>
      <c r="AQ822" s="19"/>
      <c r="AR822" s="74"/>
      <c r="AS822" s="19"/>
      <c r="AT822" s="19"/>
    </row>
  </sheetData>
  <autoFilter ref="A1:AT822" xr:uid="{00000000-0009-0000-0000-00000F000000}">
    <filterColumn colId="2">
      <filters>
        <filter val="ครุภัณฑ์"/>
      </filters>
    </filterColumn>
    <filterColumn colId="30">
      <filters>
        <filter val="- อยู่ระหว่างขั้นตอนจัดทำรายงานขออนุมัติสั่งซื้อสั่งจ้าง"/>
        <filter val="กำลังดำเนินการประกาศ คาดว่าจะได้ผู้รับจ้างในช่วงเดือนมีนาคม 2563"/>
        <filter val="ขณะนี้ได้ผู้รับจ้างแล้ว ทันที่ที่ได้รับเงินงบประมาณ 2563 สามารถลงนามในสัญญา/ใบสั้งซื้อสั่งจ้างได้ทันที"/>
        <filter val="ขณะนี้ผู้รับจ้างมาลงนามในสัญญา/ใบสั้งซื้อสั่งจ้างแล้ว"/>
        <filter val="ขณะนี้อยู่ระหว่างส่งเบิกจ่ายการเงินคณะฯ ลงวันที่ 2 เม.ย. 63"/>
        <filter val="คาดว่าจะประกาศ E-bidding ในวันที่ 7 เม.ย. 63"/>
        <filter val="จัดทำรายงานขอซื้อขอจ้างและอยู่ระหว่างดำเนินการจัดหาผู้ขาย"/>
        <filter val="ได้ผู้ขายเรียบร้อยแล้ว คือ บริษัท ดิ แอดวานซ์ โซลูชั่น จำกัด อยู่ในระหว่างรอส่งมอบ"/>
        <filter val="ได้ผู้ขายเรียบร้อยแล้ว คือ บริษัท ออลล์ เอ็นนี่ธิง จำกัด อยู่ในระหว่างรอส่งมอบ"/>
        <filter val="ได้ผู้ขายเรียบร้อยแล้ว บริษัท ทีโอที จำกัด (มหาชน )รอส่งมอบ"/>
        <filter val="ได้ผู้ขายเรียบร้อยแล้ว บริษัท เพลย์มิวสิค เซ็นทรัล จำกัด   อยู่ระหว่างรอส่งมอบ"/>
        <filter val="ได้ผู้ขายเรียบร้อยแล้ว บริษัท เฟอร์นิเจอร์ เอาท์เล็ท จันทบุรี จำกัดรอลงนามใบสั่งซื้อสั่งจ้าง"/>
        <filter val="ได้ผู้ขายเรียบร้อยแล้ว บริษัท เฟอร์นิเจอร์ เอาท์เล็ท จันทบุรี จำกัดอ อยู่ระหว่างรอส่งมอบ"/>
        <filter val="ได้ผู้ขายเรียบร้อยแล้ว ร้าน พีโอ อยู่ในระหว่างรอส่งมอบ"/>
        <filter val="ได้ผู้ขายเรียบร้อยแล้ว ร้าน หนังสือดี อยู่ในระหว่าง รอส่งมอบ"/>
        <filter val="ได้ผู้ขายเรียบร้อยแล้ว ร้าน..พลอยแสงไลท์ติ้งเฮ้าส์                       อยู่ระหว่างรอส่งมอบ"/>
        <filter val="ได้ผู้ขายเรียบร้อยแล้ว ร้านทับทิมพาณิชย์ รอลงนามในสัญญาซื้อขาย ภายใน 3 เม.ย..63"/>
        <filter val="ได้ผู้ขายเรียบร้อยแล้ว ร้านสิริโลหะภัณฑ์อยู่ระหว่างส่งมอบ"/>
        <filter val="ได้ผู้ขายเรียบร้อยแล้ว หจก.ไพรัชคอมพิวเตอร์ แอนด์ โอเอ      คอมมิวนิเคชั่น   อยู่ระหว่างรอส่งมอบ"/>
        <filter val="ได้ผู้ขายเรียบร้อยแล้ว หจก.ไพรัชคอมพิวเตอร์ แอนด์ โอเอ      คอมมิวนิเคชั่น  อยู่ในระหว่างรอส่งมอบ"/>
        <filter val="ได้ผู้ขายเรียบร้อยแล้ว หจก.ไพรัชคอมพิวเตอร์ แอนด์ โอเอ      คอมมิวนิเคชั่น  อยู่ระหว่างรอส่งมอบ"/>
        <filter val="ได้ผู้ขายเรียบร้อยแล้วนายภานุพงษ์ รัตนาลัย  รอส่งมอบ"/>
        <filter val="ได้ผู้ขายเรียบร้อยแล้วบริษัท แอดไวซ์ ไอที อินฟินิท จำกัด  อยู่ในระหว่างส่งมอบพัสดุ"/>
        <filter val="ได้ผู้รับจ้างแล้ว รอทำสัญญา"/>
        <filter val="ติดต่อผู้ขายเพื่อเสนอราคา"/>
        <filter val="เบิกจ่ายเงินเรียบร้อยแล้ว"/>
        <filter val="เบิกจ่ายแล้ว"/>
        <filter val="ประกาศผู้ชนะ อยู่ระหว่างรออุทธรณ์ 7 วันทำการ (31 มี.ค.- 8 เม.ย. 2563 )"/>
        <filter val="ประกาศผู้ชนะ อยู่ระหว่างรออุทธรณ์ 7 วันทำการ (พ้นระยะเวลาอุทรธรณ์ วันที่ 3 เมษายน 2563)"/>
        <filter val="ผู้รับจ้างจะส่งมอบครุภัณฑ์ในสัปดาห์ที่ 2 ของเดือนเมษายน 2563"/>
        <filter val="ผู้รับจ้างนัดส่งครุภัณฑ์ในสัปดาห์ที่ 2 ของเดือนเมษายน 2563"/>
        <filter val="ผู้รับจ้างลงนามใบสั่งซื้อแล้ว"/>
        <filter val="ผู้รับจ้างลงนามสัญญาแล้ว"/>
        <filter val="ผู้รับจ้างอยู่ในพื้นที่เสี่ยงโรคระบาด COVIC-19 จึงต้องรอระยะเวลาในการเซ็นสัญญา"/>
        <filter val="ไม่มีผู้ยื่นเสนอราคา คณะกรรมการพิจารณาแล้วเห็นว่า ต้องปรับแก้ไขรายละเอียดคุณลักษณะ (TOR)"/>
        <filter val="ไม่สามารถลงนามสัญญาได้ เนื่องจากมีผู้อุทธรณ์ผลการจัดซื้อจัดจ้าง ต้องรอคณะกรรมการพิจารณาอุทธรณ์ฯ ทำการวินิจฉัยข้ออุทธรณ์ภายใน 30 วันทำการ"/>
        <filter val="ยกเลิกประกาศเชิญชวน และอยู่ระหว่งแก้ไขรายละเอียดคุณลักษณะครุภัณฑ์ เนื่องจากมีข้อผิดพลาด"/>
        <filter val="รอการจัดส่งสินค้าจากผู้ขาย"/>
        <filter val="รอส่งมอบงาน"/>
        <filter val="ระหว่างส่งมอบพัสดุ"/>
        <filter val="ลงนามในสัญญาเมื่อวันที่ 20 มีนาคม 2563"/>
        <filter val="อยู่ในขั้นตอนการประกาศเชิญชวน"/>
        <filter val="อยู่ในขั้นตอนการลงนามสัญญา"/>
        <filter val="อยู่ในขั้นตอนคณะกรรมการตรวจรับการส่งมอบ/ตรวจรับครุภัณฑ์"/>
        <filter val="อยู่ในขั้นตอนเชิญผู้รับจ้างมาลงนามในสัญญา"/>
        <filter val="อยู่ในขั้นตอนเชิญผู้รับจ้างมาลงนามในสัญญาคาดว่าจะมาลงนามสัญญาในเดือนเมษายน 2563"/>
        <filter val="อยู่ในขั้นตอนผู้รับจ้างนัดส่งมอบครุภัณฑ์ คาดว่าจะส่งมอบครุภัณฑ์ในสัปดาห์ที่ 2 ของเดือนเมษายน 2563"/>
        <filter val="อยู่ในขั้นตอนรอทำใบสั่งซื้อ"/>
        <filter val="อยู่ระหว่างการตรวจรับครุภัณฑ์"/>
        <filter val="อยู่ระหว่างขั้นตอนการจัดซื้อจัดจ้าง คาดว่าจะเซ็นใบสั่งซื้อสั่งจ้างไม่เกินวันที่"/>
        <filter val="อยู่ระหว่างดำเนินการส่งมอบครุภัณฑ์"/>
        <filter val="อยู่ระหว่างนัดเช็นสัญญา คาดว่าวันที่ 7 เม.ย.63"/>
        <filter val="อยู่ระหว่างประกาศเชิญชวนตั้งแต่วันที่ 25 มี.ค 63-1 เม.ย.63"/>
        <filter val="อยู่ระหว่างประกาศเชิญชวนทั่วไป รอบที่ 2"/>
        <filter val="อยู่ระหว่างผู้รับจ้างเข้าทำงาน"/>
        <filter val="อยู่ระหว่างรอลงนามในสัญญา เนื่องจากติดสถานการณ์ covid-19 ทำให้การลงนามในสัญญาล่าช้า"/>
        <filter val="อยู่ระหว่างรอส่งมอบ"/>
        <filter val="อยู่ระหว่างส่งมอบ-ตรวจรับครุภัณฑ์/อยู่ระหว่างดำเนินการตามสัญญา"/>
      </filters>
    </filterColumn>
    <filterColumn colId="32">
      <filters>
        <filter val="ยังไม่จองเงินในระบบ GFMIS"/>
      </filters>
    </filterColumn>
  </autoFilter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0F00-000000000000}"/>
  </dataValidations>
  <pageMargins left="0.70866141732283472" right="0.70866141732283472" top="0.74803149606299213" bottom="0.74803149606299213" header="0.31496062992125984" footer="0.31496062992125984"/>
  <pageSetup paperSize="8" scale="40" orientation="landscape" r:id="rId1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F00-000001000000}">
          <x14:formula1>
            <xm:f>Sheet2!$F$4:$F$19</xm:f>
          </x14:formula1>
          <xm:sqref>D356:D649 D651:D698 D700:D1048576 D1:D354</xm:sqref>
        </x14:dataValidation>
        <x14:dataValidation type="list" allowBlank="1" showInputMessage="1" showErrorMessage="1" xr:uid="{00000000-0002-0000-0F00-000002000000}">
          <x14:formula1>
            <xm:f>Sheet2!$F$4:$F$20</xm:f>
          </x14:formula1>
          <xm:sqref>D355 D650 D699</xm:sqref>
        </x14:dataValidation>
        <x14:dataValidation type="list" allowBlank="1" showInputMessage="1" showErrorMessage="1" xr:uid="{00000000-0002-0000-0F00-000003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X2:X38 R2:S38</xm:sqref>
        </x14:dataValidation>
        <x14:dataValidation type="list" allowBlank="1" showInputMessage="1" showErrorMessage="1" xr:uid="{00000000-0002-0000-0F00-000004000000}">
          <x14:formula1>
            <xm:f>Sheet2!$C$4:$C$5</xm:f>
          </x14:formula1>
          <xm:sqref>B1:B1048576</xm:sqref>
        </x14:dataValidation>
        <x14:dataValidation type="list" allowBlank="1" showInputMessage="1" showErrorMessage="1" xr:uid="{00000000-0002-0000-0F00-000005000000}">
          <x14:formula1>
            <xm:f>Sheet2!$H$4:$H$22</xm:f>
          </x14:formula1>
          <xm:sqref>A1:A1048576</xm:sqref>
        </x14:dataValidation>
        <x14:dataValidation type="list" allowBlank="1" showInputMessage="1" showErrorMessage="1" xr:uid="{00000000-0002-0000-0F00-000006000000}">
          <x14:formula1>
            <xm:f>Sheet2!$E$4:$E$5</xm:f>
          </x14:formula1>
          <xm:sqref>C1:C1048576</xm:sqref>
        </x14:dataValidation>
        <x14:dataValidation type="list" allowBlank="1" showInputMessage="1" showErrorMessage="1" xr:uid="{00000000-0002-0000-0F00-000007000000}">
          <x14:formula1>
            <xm:f>Sheet2!$C$19:$C$29</xm:f>
          </x14:formula1>
          <xm:sqref>E1:E1048576</xm:sqref>
        </x14:dataValidation>
        <x14:dataValidation type="list" allowBlank="1" showInputMessage="1" showErrorMessage="1" xr:uid="{00000000-0002-0000-0F00-000008000000}">
          <x14:formula1>
            <xm:f>'D:\TON\เก็บผลงานเก่า\ปีงบประมาณ พ.ศ.2563\ตามงบลงทุนตามมาตรการเร่งรัด\31 มี.ค.63\[02 คณะศิลปศึกษา.xlsx]Sheet2'!#REF!</xm:f>
          </x14:formula1>
          <xm:sqref>X39:X79 R39:S79</xm:sqref>
        </x14:dataValidation>
        <x14:dataValidation type="list" allowBlank="1" showInputMessage="1" showErrorMessage="1" xr:uid="{00000000-0002-0000-0F00-000009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X98:X155 R98:S155</xm:sqref>
        </x14:dataValidation>
        <x14:dataValidation type="list" allowBlank="1" showInputMessage="1" showErrorMessage="1" xr:uid="{00000000-0002-0000-0F00-00000A000000}">
          <x14:formula1>
            <xm:f>'D:\TON\เก็บผลงานเก่า\ปีงบประมาณ พ.ศ.2563\ตามงบลงทุนตามมาตรการเร่งรัด\31 มี.ค.63\[05 วนศ.xlsx]Sheet2'!#REF!</xm:f>
          </x14:formula1>
          <xm:sqref>X156:X184 X187:X192 R156:S184 S187:S192 R193:R211 R213:R242</xm:sqref>
        </x14:dataValidation>
        <x14:dataValidation type="list" allowBlank="1" showInputMessage="1" showErrorMessage="1" xr:uid="{00000000-0002-0000-0F00-00000B000000}">
          <x14:formula1>
            <xm:f>'D:\TON\เก็บผลงานเก่า\ปีงบประมาณ พ.ศ.2563\ตามงบลงทุนตามมาตรการเร่งรัด\31 มี.ค.63\[06 วนศ.เชียงใหม่.xlsx]Sheet2'!#REF!</xm:f>
          </x14:formula1>
          <xm:sqref>X243:X281 R243:S281</xm:sqref>
        </x14:dataValidation>
        <x14:dataValidation type="list" allowBlank="1" showInputMessage="1" showErrorMessage="1" xr:uid="{00000000-0002-0000-0F00-00000C000000}">
          <x14:formula1>
            <xm:f>'D:\TON\เก็บผลงานเก่า\ปีงบประมาณ พ.ศ.2563\ตามงบลงทุนตามมาตรการเร่งรัด\31 มี.ค.63\[09 วนศ.ร้อยเอ็ด.xlsx]Sheet2'!#REF!</xm:f>
          </x14:formula1>
          <xm:sqref>X358:X447 R358:S447</xm:sqref>
        </x14:dataValidation>
        <x14:dataValidation type="list" allowBlank="1" showInputMessage="1" showErrorMessage="1" xr:uid="{00000000-0002-0000-0F00-00000D000000}">
          <x14:formula1>
            <xm:f>'D:\TON\เก็บผลงานเก่า\ปีงบประมาณ พ.ศ.2563\ตามงบลงทุนตามมาตรการเร่งรัด\31 มี.ค.63\[15 วนศ.สุพรรณบุรี.xlsx]Sheet2'!#REF!</xm:f>
          </x14:formula1>
          <xm:sqref>X702:X744 S702:S744 R702:R709 R711:R722 R729:R744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>
    <tabColor rgb="FFFF0000"/>
  </sheetPr>
  <dimension ref="A1:AT822"/>
  <sheetViews>
    <sheetView showGridLines="0" topLeftCell="A555" zoomScale="110" zoomScaleNormal="110" workbookViewId="0">
      <selection activeCell="F557" sqref="F557"/>
    </sheetView>
  </sheetViews>
  <sheetFormatPr defaultRowHeight="18" x14ac:dyDescent="0.2"/>
  <cols>
    <col min="1" max="1" width="16.875" style="22" customWidth="1"/>
    <col min="2" max="2" width="27.375" style="22" hidden="1" customWidth="1"/>
    <col min="3" max="3" width="17.375" style="22" customWidth="1"/>
    <col min="4" max="4" width="18.125" style="22" customWidth="1"/>
    <col min="5" max="5" width="26.5" style="22" hidden="1" customWidth="1"/>
    <col min="6" max="6" width="24.5" style="29" customWidth="1"/>
    <col min="7" max="7" width="46.5" style="25" customWidth="1"/>
    <col min="8" max="8" width="5.625" style="23" customWidth="1"/>
    <col min="9" max="9" width="7" style="23" customWidth="1"/>
    <col min="10" max="10" width="16.125" style="30" bestFit="1" customWidth="1"/>
    <col min="11" max="13" width="9.875" style="23" hidden="1" customWidth="1"/>
    <col min="14" max="14" width="14.375" style="22" hidden="1" customWidth="1"/>
    <col min="15" max="15" width="14.875" style="22" hidden="1" customWidth="1"/>
    <col min="16" max="16" width="18" style="22" hidden="1" customWidth="1"/>
    <col min="17" max="17" width="15" style="22" hidden="1" customWidth="1"/>
    <col min="18" max="18" width="14.125" style="22" hidden="1" customWidth="1"/>
    <col min="19" max="19" width="15.25" style="22" hidden="1" customWidth="1"/>
    <col min="20" max="21" width="10.5" style="22" hidden="1" customWidth="1"/>
    <col min="22" max="22" width="18.5" style="22" hidden="1" customWidth="1"/>
    <col min="23" max="23" width="26.5" style="22" hidden="1" customWidth="1"/>
    <col min="24" max="24" width="11.875" style="23" hidden="1" customWidth="1"/>
    <col min="25" max="25" width="24.75" style="24" hidden="1" customWidth="1"/>
    <col min="26" max="26" width="28.625" style="22" hidden="1" customWidth="1"/>
    <col min="27" max="27" width="16.875" style="22" hidden="1" customWidth="1"/>
    <col min="28" max="28" width="22.625" style="22" hidden="1" customWidth="1"/>
    <col min="29" max="29" width="24.125" style="22" hidden="1" customWidth="1"/>
    <col min="30" max="30" width="25.875" style="22" hidden="1" customWidth="1"/>
    <col min="31" max="31" width="39" style="25" customWidth="1"/>
    <col min="32" max="33" width="39" style="22" hidden="1" customWidth="1"/>
    <col min="34" max="35" width="38.75" style="25" hidden="1" customWidth="1"/>
    <col min="36" max="36" width="21.5" style="84" hidden="1" customWidth="1"/>
    <col min="37" max="37" width="21.5" style="27" hidden="1" customWidth="1"/>
    <col min="38" max="38" width="21.5" style="26" hidden="1" customWidth="1"/>
    <col min="39" max="40" width="21.625" style="22" hidden="1" customWidth="1"/>
    <col min="41" max="41" width="21.875" style="22" hidden="1" customWidth="1"/>
    <col min="42" max="42" width="19.5" style="22" hidden="1" customWidth="1"/>
    <col min="43" max="43" width="24.25" style="22" hidden="1" customWidth="1"/>
    <col min="44" max="44" width="19.875" style="22" hidden="1" customWidth="1"/>
    <col min="45" max="45" width="17" style="22" hidden="1" customWidth="1"/>
    <col min="46" max="46" width="36.375" style="22" hidden="1" customWidth="1"/>
    <col min="47" max="48" width="0" style="22" hidden="1" customWidth="1"/>
    <col min="49" max="16384" width="9" style="22"/>
  </cols>
  <sheetData>
    <row r="1" spans="1:46" s="5" customFormat="1" ht="139.5" x14ac:dyDescent="0.2">
      <c r="A1" s="59" t="s">
        <v>1546</v>
      </c>
      <c r="B1" s="59" t="s">
        <v>1547</v>
      </c>
      <c r="C1" s="58" t="s">
        <v>1548</v>
      </c>
      <c r="D1" s="59" t="s">
        <v>1549</v>
      </c>
      <c r="E1" s="59" t="s">
        <v>309</v>
      </c>
      <c r="F1" s="63" t="s">
        <v>1550</v>
      </c>
      <c r="G1" s="59" t="s">
        <v>1551</v>
      </c>
      <c r="H1" s="60" t="s">
        <v>1552</v>
      </c>
      <c r="I1" s="60" t="s">
        <v>1553</v>
      </c>
      <c r="J1" s="61" t="s">
        <v>1554</v>
      </c>
      <c r="K1" s="31" t="s">
        <v>0</v>
      </c>
      <c r="L1" s="31" t="s">
        <v>1</v>
      </c>
      <c r="M1" s="31" t="s">
        <v>2</v>
      </c>
      <c r="N1" s="62" t="s">
        <v>1521</v>
      </c>
      <c r="O1" s="32" t="s">
        <v>1525</v>
      </c>
      <c r="P1" s="32" t="s">
        <v>1526</v>
      </c>
      <c r="Q1" s="32" t="s">
        <v>1527</v>
      </c>
      <c r="R1" s="32" t="s">
        <v>1528</v>
      </c>
      <c r="S1" s="32" t="s">
        <v>1529</v>
      </c>
      <c r="T1" s="32" t="s">
        <v>1530</v>
      </c>
      <c r="U1" s="32" t="s">
        <v>1531</v>
      </c>
      <c r="V1" s="32" t="s">
        <v>1532</v>
      </c>
      <c r="W1" s="32" t="s">
        <v>1533</v>
      </c>
      <c r="X1" s="32" t="s">
        <v>1534</v>
      </c>
      <c r="Y1" s="32" t="s">
        <v>1535</v>
      </c>
      <c r="Z1" s="32" t="s">
        <v>1536</v>
      </c>
      <c r="AA1" s="32" t="s">
        <v>1537</v>
      </c>
      <c r="AB1" s="62" t="s">
        <v>1522</v>
      </c>
      <c r="AC1" s="62" t="s">
        <v>1523</v>
      </c>
      <c r="AD1" s="62" t="s">
        <v>1524</v>
      </c>
      <c r="AE1" s="175" t="s">
        <v>2551</v>
      </c>
      <c r="AF1" s="62" t="s">
        <v>3465</v>
      </c>
      <c r="AG1" s="62" t="s">
        <v>3466</v>
      </c>
      <c r="AH1" s="62" t="s">
        <v>2392</v>
      </c>
      <c r="AI1" s="62" t="s">
        <v>1567</v>
      </c>
      <c r="AJ1" s="83" t="s">
        <v>3519</v>
      </c>
      <c r="AK1" s="33" t="s">
        <v>3520</v>
      </c>
      <c r="AL1" s="34" t="s">
        <v>3521</v>
      </c>
      <c r="AM1" s="32" t="s">
        <v>1538</v>
      </c>
      <c r="AN1" s="32" t="s">
        <v>1539</v>
      </c>
      <c r="AO1" s="32" t="s">
        <v>1540</v>
      </c>
      <c r="AP1" s="32" t="s">
        <v>1541</v>
      </c>
      <c r="AQ1" s="32" t="s">
        <v>1542</v>
      </c>
      <c r="AR1" s="32" t="s">
        <v>1543</v>
      </c>
      <c r="AS1" s="32" t="s">
        <v>1544</v>
      </c>
      <c r="AT1" s="32" t="s">
        <v>1545</v>
      </c>
    </row>
    <row r="2" spans="1:46" s="23" customFormat="1" ht="72" hidden="1" x14ac:dyDescent="0.2">
      <c r="A2" s="19" t="s">
        <v>9</v>
      </c>
      <c r="B2" s="19" t="s">
        <v>277</v>
      </c>
      <c r="C2" s="19" t="s">
        <v>276</v>
      </c>
      <c r="D2" s="19" t="s">
        <v>11</v>
      </c>
      <c r="E2" s="19" t="s">
        <v>310</v>
      </c>
      <c r="F2" s="17" t="s">
        <v>1575</v>
      </c>
      <c r="G2" s="19" t="s">
        <v>254</v>
      </c>
      <c r="H2" s="18" t="s">
        <v>267</v>
      </c>
      <c r="I2" s="18" t="s">
        <v>268</v>
      </c>
      <c r="J2" s="17">
        <v>40800</v>
      </c>
      <c r="K2" s="114"/>
      <c r="L2" s="114"/>
      <c r="M2" s="35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2396</v>
      </c>
      <c r="AC2" s="36" t="s">
        <v>2396</v>
      </c>
      <c r="AD2" s="16">
        <v>40800</v>
      </c>
      <c r="AE2" s="19" t="s">
        <v>2495</v>
      </c>
      <c r="AF2" s="19" t="s">
        <v>3476</v>
      </c>
      <c r="AG2" s="19" t="s">
        <v>2456</v>
      </c>
      <c r="AH2" s="19" t="s">
        <v>1158</v>
      </c>
      <c r="AI2" s="19" t="s">
        <v>1570</v>
      </c>
      <c r="AJ2" s="15">
        <v>40800</v>
      </c>
      <c r="AK2" s="15"/>
      <c r="AL2" s="16">
        <f>J2-AJ2-AK2</f>
        <v>0</v>
      </c>
      <c r="AM2" s="115">
        <v>242221</v>
      </c>
      <c r="AN2" s="115">
        <v>242221</v>
      </c>
      <c r="AO2" s="115">
        <v>242251</v>
      </c>
      <c r="AP2" s="115">
        <v>242251</v>
      </c>
      <c r="AQ2" s="115">
        <v>242254</v>
      </c>
      <c r="AR2" s="15">
        <v>40800</v>
      </c>
      <c r="AS2" s="38" t="s">
        <v>2395</v>
      </c>
      <c r="AT2" s="18" t="s">
        <v>2548</v>
      </c>
    </row>
    <row r="3" spans="1:46" s="23" customFormat="1" ht="72" hidden="1" x14ac:dyDescent="0.2">
      <c r="A3" s="19" t="s">
        <v>9</v>
      </c>
      <c r="B3" s="19" t="s">
        <v>277</v>
      </c>
      <c r="C3" s="19" t="s">
        <v>276</v>
      </c>
      <c r="D3" s="19" t="s">
        <v>11</v>
      </c>
      <c r="E3" s="19" t="s">
        <v>310</v>
      </c>
      <c r="F3" s="28" t="s">
        <v>1576</v>
      </c>
      <c r="G3" s="19" t="s">
        <v>255</v>
      </c>
      <c r="H3" s="18" t="s">
        <v>269</v>
      </c>
      <c r="I3" s="18" t="s">
        <v>268</v>
      </c>
      <c r="J3" s="17">
        <v>4000</v>
      </c>
      <c r="K3" s="114"/>
      <c r="L3" s="114"/>
      <c r="M3" s="35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2396</v>
      </c>
      <c r="AC3" s="36" t="s">
        <v>2396</v>
      </c>
      <c r="AD3" s="16">
        <v>3800</v>
      </c>
      <c r="AE3" s="19" t="s">
        <v>2495</v>
      </c>
      <c r="AF3" s="19" t="s">
        <v>3476</v>
      </c>
      <c r="AG3" s="19" t="s">
        <v>2456</v>
      </c>
      <c r="AH3" s="19" t="s">
        <v>1158</v>
      </c>
      <c r="AI3" s="19" t="s">
        <v>1570</v>
      </c>
      <c r="AJ3" s="15">
        <v>3800</v>
      </c>
      <c r="AK3" s="15"/>
      <c r="AL3" s="16">
        <f t="shared" ref="AL3:AL66" si="0">J3-AJ3-AK3</f>
        <v>200</v>
      </c>
      <c r="AM3" s="115">
        <v>242221</v>
      </c>
      <c r="AN3" s="115">
        <v>242221</v>
      </c>
      <c r="AO3" s="115">
        <v>242251</v>
      </c>
      <c r="AP3" s="115">
        <v>242251</v>
      </c>
      <c r="AQ3" s="115">
        <v>242254</v>
      </c>
      <c r="AR3" s="15">
        <v>3800</v>
      </c>
      <c r="AS3" s="117">
        <v>200</v>
      </c>
      <c r="AT3" s="18" t="s">
        <v>2548</v>
      </c>
    </row>
    <row r="4" spans="1:46" s="23" customFormat="1" ht="72" hidden="1" x14ac:dyDescent="0.2">
      <c r="A4" s="19" t="s">
        <v>9</v>
      </c>
      <c r="B4" s="19" t="s">
        <v>277</v>
      </c>
      <c r="C4" s="19" t="s">
        <v>276</v>
      </c>
      <c r="D4" s="19" t="s">
        <v>11</v>
      </c>
      <c r="E4" s="19" t="s">
        <v>310</v>
      </c>
      <c r="F4" s="28" t="s">
        <v>1577</v>
      </c>
      <c r="G4" s="19" t="s">
        <v>256</v>
      </c>
      <c r="H4" s="18" t="s">
        <v>267</v>
      </c>
      <c r="I4" s="18" t="s">
        <v>268</v>
      </c>
      <c r="J4" s="17">
        <v>23400</v>
      </c>
      <c r="K4" s="114"/>
      <c r="L4" s="114"/>
      <c r="M4" s="35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2396</v>
      </c>
      <c r="AC4" s="36" t="s">
        <v>2396</v>
      </c>
      <c r="AD4" s="16">
        <v>23400</v>
      </c>
      <c r="AE4" s="19" t="s">
        <v>2495</v>
      </c>
      <c r="AF4" s="19" t="s">
        <v>3476</v>
      </c>
      <c r="AG4" s="19" t="s">
        <v>2456</v>
      </c>
      <c r="AH4" s="19" t="s">
        <v>1158</v>
      </c>
      <c r="AI4" s="19" t="s">
        <v>1570</v>
      </c>
      <c r="AJ4" s="15">
        <v>23400</v>
      </c>
      <c r="AK4" s="15"/>
      <c r="AL4" s="16">
        <f t="shared" si="0"/>
        <v>0</v>
      </c>
      <c r="AM4" s="115">
        <v>242221</v>
      </c>
      <c r="AN4" s="115">
        <v>242221</v>
      </c>
      <c r="AO4" s="115">
        <v>242251</v>
      </c>
      <c r="AP4" s="115">
        <v>242251</v>
      </c>
      <c r="AQ4" s="115">
        <v>242254</v>
      </c>
      <c r="AR4" s="15">
        <v>23400</v>
      </c>
      <c r="AS4" s="38" t="s">
        <v>2395</v>
      </c>
      <c r="AT4" s="18" t="s">
        <v>2548</v>
      </c>
    </row>
    <row r="5" spans="1:46" s="23" customFormat="1" ht="72" hidden="1" x14ac:dyDescent="0.2">
      <c r="A5" s="19" t="s">
        <v>9</v>
      </c>
      <c r="B5" s="19" t="s">
        <v>277</v>
      </c>
      <c r="C5" s="19" t="s">
        <v>276</v>
      </c>
      <c r="D5" s="19" t="s">
        <v>11</v>
      </c>
      <c r="E5" s="19" t="s">
        <v>310</v>
      </c>
      <c r="F5" s="28" t="s">
        <v>1578</v>
      </c>
      <c r="G5" s="19" t="s">
        <v>257</v>
      </c>
      <c r="H5" s="18" t="s">
        <v>270</v>
      </c>
      <c r="I5" s="18" t="s">
        <v>271</v>
      </c>
      <c r="J5" s="17">
        <v>7000</v>
      </c>
      <c r="K5" s="114"/>
      <c r="L5" s="114"/>
      <c r="M5" s="35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19" t="s">
        <v>2457</v>
      </c>
      <c r="AG5" s="19" t="s">
        <v>2457</v>
      </c>
      <c r="AH5" s="19" t="s">
        <v>1158</v>
      </c>
      <c r="AI5" s="19" t="s">
        <v>1570</v>
      </c>
      <c r="AJ5" s="15"/>
      <c r="AK5" s="15">
        <v>6900</v>
      </c>
      <c r="AL5" s="16">
        <f t="shared" si="0"/>
        <v>100</v>
      </c>
      <c r="AM5" s="115">
        <v>242221</v>
      </c>
      <c r="AN5" s="115">
        <v>242221</v>
      </c>
      <c r="AO5" s="115">
        <v>242226</v>
      </c>
      <c r="AP5" s="115">
        <v>242226</v>
      </c>
      <c r="AQ5" s="115">
        <v>242232</v>
      </c>
      <c r="AR5" s="15">
        <v>6900</v>
      </c>
      <c r="AS5" s="15">
        <v>100</v>
      </c>
      <c r="AT5" s="18" t="s">
        <v>2549</v>
      </c>
    </row>
    <row r="6" spans="1:46" s="23" customFormat="1" ht="72" hidden="1" x14ac:dyDescent="0.2">
      <c r="A6" s="19" t="s">
        <v>9</v>
      </c>
      <c r="B6" s="19" t="s">
        <v>277</v>
      </c>
      <c r="C6" s="19" t="s">
        <v>276</v>
      </c>
      <c r="D6" s="19" t="s">
        <v>11</v>
      </c>
      <c r="E6" s="19" t="s">
        <v>310</v>
      </c>
      <c r="F6" s="28" t="s">
        <v>1579</v>
      </c>
      <c r="G6" s="19" t="s">
        <v>258</v>
      </c>
      <c r="H6" s="18" t="s">
        <v>269</v>
      </c>
      <c r="I6" s="18" t="s">
        <v>271</v>
      </c>
      <c r="J6" s="17">
        <v>80400</v>
      </c>
      <c r="K6" s="114"/>
      <c r="L6" s="114"/>
      <c r="M6" s="35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2396</v>
      </c>
      <c r="AC6" s="36" t="s">
        <v>2396</v>
      </c>
      <c r="AD6" s="16">
        <v>80400</v>
      </c>
      <c r="AE6" s="19" t="s">
        <v>2495</v>
      </c>
      <c r="AF6" s="19" t="s">
        <v>3476</v>
      </c>
      <c r="AG6" s="19" t="s">
        <v>2456</v>
      </c>
      <c r="AH6" s="19" t="s">
        <v>1158</v>
      </c>
      <c r="AI6" s="19" t="s">
        <v>1570</v>
      </c>
      <c r="AJ6" s="15">
        <v>80400</v>
      </c>
      <c r="AK6" s="15"/>
      <c r="AL6" s="16">
        <f t="shared" si="0"/>
        <v>0</v>
      </c>
      <c r="AM6" s="115">
        <v>242221</v>
      </c>
      <c r="AN6" s="115">
        <v>242221</v>
      </c>
      <c r="AO6" s="115">
        <v>242251</v>
      </c>
      <c r="AP6" s="115">
        <v>242251</v>
      </c>
      <c r="AQ6" s="115">
        <v>242254</v>
      </c>
      <c r="AR6" s="15">
        <v>80400</v>
      </c>
      <c r="AS6" s="38" t="s">
        <v>2395</v>
      </c>
      <c r="AT6" s="18" t="s">
        <v>2548</v>
      </c>
    </row>
    <row r="7" spans="1:46" s="23" customFormat="1" ht="72" hidden="1" x14ac:dyDescent="0.2">
      <c r="A7" s="19" t="s">
        <v>9</v>
      </c>
      <c r="B7" s="19" t="s">
        <v>277</v>
      </c>
      <c r="C7" s="19" t="s">
        <v>276</v>
      </c>
      <c r="D7" s="19" t="s">
        <v>11</v>
      </c>
      <c r="E7" s="19" t="s">
        <v>310</v>
      </c>
      <c r="F7" s="28" t="s">
        <v>1580</v>
      </c>
      <c r="G7" s="19" t="s">
        <v>259</v>
      </c>
      <c r="H7" s="18" t="s">
        <v>270</v>
      </c>
      <c r="I7" s="18" t="s">
        <v>268</v>
      </c>
      <c r="J7" s="17">
        <v>3500</v>
      </c>
      <c r="K7" s="114"/>
      <c r="L7" s="114"/>
      <c r="M7" s="35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2396</v>
      </c>
      <c r="AC7" s="36" t="s">
        <v>2396</v>
      </c>
      <c r="AD7" s="16">
        <v>3500</v>
      </c>
      <c r="AE7" s="19" t="s">
        <v>2495</v>
      </c>
      <c r="AF7" s="19" t="s">
        <v>3476</v>
      </c>
      <c r="AG7" s="19" t="s">
        <v>2456</v>
      </c>
      <c r="AH7" s="19" t="s">
        <v>1158</v>
      </c>
      <c r="AI7" s="19" t="s">
        <v>1570</v>
      </c>
      <c r="AJ7" s="15">
        <v>3500</v>
      </c>
      <c r="AK7" s="15"/>
      <c r="AL7" s="16">
        <f t="shared" si="0"/>
        <v>0</v>
      </c>
      <c r="AM7" s="115">
        <v>242221</v>
      </c>
      <c r="AN7" s="115">
        <v>242221</v>
      </c>
      <c r="AO7" s="115">
        <v>242251</v>
      </c>
      <c r="AP7" s="115">
        <v>242251</v>
      </c>
      <c r="AQ7" s="115">
        <v>242254</v>
      </c>
      <c r="AR7" s="15">
        <v>3500</v>
      </c>
      <c r="AS7" s="38" t="s">
        <v>2395</v>
      </c>
      <c r="AT7" s="18" t="s">
        <v>2548</v>
      </c>
    </row>
    <row r="8" spans="1:46" s="23" customFormat="1" ht="72" hidden="1" x14ac:dyDescent="0.2">
      <c r="A8" s="19" t="s">
        <v>9</v>
      </c>
      <c r="B8" s="19" t="s">
        <v>277</v>
      </c>
      <c r="C8" s="19" t="s">
        <v>276</v>
      </c>
      <c r="D8" s="19" t="s">
        <v>11</v>
      </c>
      <c r="E8" s="19" t="s">
        <v>310</v>
      </c>
      <c r="F8" s="28" t="s">
        <v>1581</v>
      </c>
      <c r="G8" s="19" t="s">
        <v>260</v>
      </c>
      <c r="H8" s="18" t="s">
        <v>272</v>
      </c>
      <c r="I8" s="18" t="s">
        <v>273</v>
      </c>
      <c r="J8" s="17">
        <v>21300</v>
      </c>
      <c r="K8" s="114"/>
      <c r="L8" s="114"/>
      <c r="M8" s="35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2396</v>
      </c>
      <c r="AC8" s="36" t="s">
        <v>2396</v>
      </c>
      <c r="AD8" s="16">
        <v>21300</v>
      </c>
      <c r="AE8" s="19" t="s">
        <v>2495</v>
      </c>
      <c r="AF8" s="19" t="s">
        <v>3476</v>
      </c>
      <c r="AG8" s="19" t="s">
        <v>2456</v>
      </c>
      <c r="AH8" s="19" t="s">
        <v>1158</v>
      </c>
      <c r="AI8" s="19" t="s">
        <v>1570</v>
      </c>
      <c r="AJ8" s="15">
        <v>21300</v>
      </c>
      <c r="AK8" s="15"/>
      <c r="AL8" s="16">
        <f t="shared" si="0"/>
        <v>0</v>
      </c>
      <c r="AM8" s="115">
        <v>242221</v>
      </c>
      <c r="AN8" s="115">
        <v>242221</v>
      </c>
      <c r="AO8" s="115">
        <v>242251</v>
      </c>
      <c r="AP8" s="115">
        <v>242251</v>
      </c>
      <c r="AQ8" s="115">
        <v>242254</v>
      </c>
      <c r="AR8" s="15">
        <v>21300</v>
      </c>
      <c r="AS8" s="38" t="s">
        <v>2395</v>
      </c>
      <c r="AT8" s="18" t="s">
        <v>2548</v>
      </c>
    </row>
    <row r="9" spans="1:46" s="23" customFormat="1" ht="72" hidden="1" x14ac:dyDescent="0.2">
      <c r="A9" s="19" t="s">
        <v>9</v>
      </c>
      <c r="B9" s="19" t="s">
        <v>277</v>
      </c>
      <c r="C9" s="19" t="s">
        <v>276</v>
      </c>
      <c r="D9" s="19" t="s">
        <v>11</v>
      </c>
      <c r="E9" s="19" t="s">
        <v>310</v>
      </c>
      <c r="F9" s="28" t="s">
        <v>1582</v>
      </c>
      <c r="G9" s="19" t="s">
        <v>261</v>
      </c>
      <c r="H9" s="18" t="s">
        <v>269</v>
      </c>
      <c r="I9" s="18" t="s">
        <v>274</v>
      </c>
      <c r="J9" s="17">
        <v>12000</v>
      </c>
      <c r="K9" s="114"/>
      <c r="L9" s="114"/>
      <c r="M9" s="35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2396</v>
      </c>
      <c r="AC9" s="36" t="s">
        <v>2396</v>
      </c>
      <c r="AD9" s="16">
        <v>9680</v>
      </c>
      <c r="AE9" s="19" t="s">
        <v>2495</v>
      </c>
      <c r="AF9" s="19" t="s">
        <v>3476</v>
      </c>
      <c r="AG9" s="19" t="s">
        <v>2456</v>
      </c>
      <c r="AH9" s="19" t="s">
        <v>1158</v>
      </c>
      <c r="AI9" s="19" t="s">
        <v>1570</v>
      </c>
      <c r="AJ9" s="15">
        <v>9680</v>
      </c>
      <c r="AK9" s="15"/>
      <c r="AL9" s="16">
        <f t="shared" si="0"/>
        <v>2320</v>
      </c>
      <c r="AM9" s="115">
        <v>242221</v>
      </c>
      <c r="AN9" s="115">
        <v>242221</v>
      </c>
      <c r="AO9" s="115">
        <v>242251</v>
      </c>
      <c r="AP9" s="115">
        <v>242251</v>
      </c>
      <c r="AQ9" s="115">
        <v>242254</v>
      </c>
      <c r="AR9" s="15">
        <v>9680</v>
      </c>
      <c r="AS9" s="15">
        <v>2320</v>
      </c>
      <c r="AT9" s="18" t="s">
        <v>2548</v>
      </c>
    </row>
    <row r="10" spans="1:46" s="23" customFormat="1" ht="72" hidden="1" x14ac:dyDescent="0.2">
      <c r="A10" s="19" t="s">
        <v>9</v>
      </c>
      <c r="B10" s="19" t="s">
        <v>277</v>
      </c>
      <c r="C10" s="19" t="s">
        <v>276</v>
      </c>
      <c r="D10" s="19" t="s">
        <v>11</v>
      </c>
      <c r="E10" s="19" t="s">
        <v>310</v>
      </c>
      <c r="F10" s="28" t="s">
        <v>1583</v>
      </c>
      <c r="G10" s="19" t="s">
        <v>262</v>
      </c>
      <c r="H10" s="18" t="s">
        <v>270</v>
      </c>
      <c r="I10" s="18" t="s">
        <v>274</v>
      </c>
      <c r="J10" s="17">
        <v>10000</v>
      </c>
      <c r="K10" s="114"/>
      <c r="L10" s="114"/>
      <c r="M10" s="35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2396</v>
      </c>
      <c r="AC10" s="36" t="s">
        <v>2396</v>
      </c>
      <c r="AD10" s="15">
        <v>9900</v>
      </c>
      <c r="AE10" s="19" t="s">
        <v>2495</v>
      </c>
      <c r="AF10" s="19" t="s">
        <v>3476</v>
      </c>
      <c r="AG10" s="19" t="s">
        <v>2456</v>
      </c>
      <c r="AH10" s="19" t="s">
        <v>1158</v>
      </c>
      <c r="AI10" s="19" t="s">
        <v>1570</v>
      </c>
      <c r="AJ10" s="15">
        <v>9900</v>
      </c>
      <c r="AK10" s="15"/>
      <c r="AL10" s="16">
        <f t="shared" si="0"/>
        <v>100</v>
      </c>
      <c r="AM10" s="115">
        <v>242221</v>
      </c>
      <c r="AN10" s="115">
        <v>242221</v>
      </c>
      <c r="AO10" s="115">
        <v>242251</v>
      </c>
      <c r="AP10" s="115">
        <v>242251</v>
      </c>
      <c r="AQ10" s="115">
        <v>242254</v>
      </c>
      <c r="AR10" s="15">
        <v>9900</v>
      </c>
      <c r="AS10" s="15">
        <v>100</v>
      </c>
      <c r="AT10" s="18" t="s">
        <v>2548</v>
      </c>
    </row>
    <row r="11" spans="1:46" s="23" customFormat="1" ht="72" hidden="1" x14ac:dyDescent="0.2">
      <c r="A11" s="19" t="s">
        <v>9</v>
      </c>
      <c r="B11" s="19" t="s">
        <v>277</v>
      </c>
      <c r="C11" s="19" t="s">
        <v>276</v>
      </c>
      <c r="D11" s="19" t="s">
        <v>11</v>
      </c>
      <c r="E11" s="19" t="s">
        <v>310</v>
      </c>
      <c r="F11" s="28" t="s">
        <v>1584</v>
      </c>
      <c r="G11" s="19" t="s">
        <v>263</v>
      </c>
      <c r="H11" s="18" t="s">
        <v>270</v>
      </c>
      <c r="I11" s="18" t="s">
        <v>268</v>
      </c>
      <c r="J11" s="17">
        <v>3500</v>
      </c>
      <c r="K11" s="114"/>
      <c r="L11" s="114"/>
      <c r="M11" s="35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2396</v>
      </c>
      <c r="AC11" s="36" t="s">
        <v>2396</v>
      </c>
      <c r="AD11" s="16">
        <v>3500</v>
      </c>
      <c r="AE11" s="19" t="s">
        <v>2495</v>
      </c>
      <c r="AF11" s="19" t="s">
        <v>3476</v>
      </c>
      <c r="AG11" s="19" t="s">
        <v>2456</v>
      </c>
      <c r="AH11" s="19" t="s">
        <v>1158</v>
      </c>
      <c r="AI11" s="19" t="s">
        <v>1570</v>
      </c>
      <c r="AJ11" s="15">
        <v>3500</v>
      </c>
      <c r="AK11" s="15"/>
      <c r="AL11" s="16">
        <f t="shared" si="0"/>
        <v>0</v>
      </c>
      <c r="AM11" s="115">
        <v>242221</v>
      </c>
      <c r="AN11" s="115">
        <v>242221</v>
      </c>
      <c r="AO11" s="115">
        <v>242251</v>
      </c>
      <c r="AP11" s="115">
        <v>242251</v>
      </c>
      <c r="AQ11" s="115">
        <v>242254</v>
      </c>
      <c r="AR11" s="15">
        <v>3500</v>
      </c>
      <c r="AS11" s="38" t="s">
        <v>2395</v>
      </c>
      <c r="AT11" s="18" t="s">
        <v>2548</v>
      </c>
    </row>
    <row r="12" spans="1:46" s="23" customFormat="1" ht="72" hidden="1" x14ac:dyDescent="0.2">
      <c r="A12" s="19" t="s">
        <v>9</v>
      </c>
      <c r="B12" s="19" t="s">
        <v>277</v>
      </c>
      <c r="C12" s="19" t="s">
        <v>276</v>
      </c>
      <c r="D12" s="19" t="s">
        <v>11</v>
      </c>
      <c r="E12" s="19" t="s">
        <v>310</v>
      </c>
      <c r="F12" s="28" t="s">
        <v>1585</v>
      </c>
      <c r="G12" s="19" t="s">
        <v>264</v>
      </c>
      <c r="H12" s="18" t="s">
        <v>270</v>
      </c>
      <c r="I12" s="18" t="s">
        <v>268</v>
      </c>
      <c r="J12" s="17">
        <v>1400</v>
      </c>
      <c r="K12" s="114"/>
      <c r="L12" s="114"/>
      <c r="M12" s="35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2396</v>
      </c>
      <c r="AC12" s="36" t="s">
        <v>2396</v>
      </c>
      <c r="AD12" s="16">
        <v>1400</v>
      </c>
      <c r="AE12" s="19" t="s">
        <v>2495</v>
      </c>
      <c r="AF12" s="19" t="s">
        <v>3476</v>
      </c>
      <c r="AG12" s="19" t="s">
        <v>2456</v>
      </c>
      <c r="AH12" s="19" t="s">
        <v>1158</v>
      </c>
      <c r="AI12" s="19" t="s">
        <v>1570</v>
      </c>
      <c r="AJ12" s="15">
        <v>1400</v>
      </c>
      <c r="AK12" s="15"/>
      <c r="AL12" s="16">
        <f t="shared" si="0"/>
        <v>0</v>
      </c>
      <c r="AM12" s="115">
        <v>242221</v>
      </c>
      <c r="AN12" s="115">
        <v>242221</v>
      </c>
      <c r="AO12" s="115">
        <v>242251</v>
      </c>
      <c r="AP12" s="115">
        <v>242251</v>
      </c>
      <c r="AQ12" s="115">
        <v>242254</v>
      </c>
      <c r="AR12" s="15">
        <v>1400</v>
      </c>
      <c r="AS12" s="38" t="s">
        <v>2395</v>
      </c>
      <c r="AT12" s="18" t="s">
        <v>2548</v>
      </c>
    </row>
    <row r="13" spans="1:46" s="23" customFormat="1" ht="72" hidden="1" x14ac:dyDescent="0.2">
      <c r="A13" s="19" t="s">
        <v>9</v>
      </c>
      <c r="B13" s="19" t="s">
        <v>277</v>
      </c>
      <c r="C13" s="19" t="s">
        <v>276</v>
      </c>
      <c r="D13" s="19" t="s">
        <v>11</v>
      </c>
      <c r="E13" s="19" t="s">
        <v>310</v>
      </c>
      <c r="F13" s="28" t="s">
        <v>1586</v>
      </c>
      <c r="G13" s="19" t="s">
        <v>265</v>
      </c>
      <c r="H13" s="18" t="s">
        <v>269</v>
      </c>
      <c r="I13" s="18" t="s">
        <v>268</v>
      </c>
      <c r="J13" s="17">
        <v>4200</v>
      </c>
      <c r="K13" s="114"/>
      <c r="L13" s="114"/>
      <c r="M13" s="35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2396</v>
      </c>
      <c r="AC13" s="36" t="s">
        <v>2396</v>
      </c>
      <c r="AD13" s="16">
        <v>4200</v>
      </c>
      <c r="AE13" s="19" t="s">
        <v>2495</v>
      </c>
      <c r="AF13" s="19" t="s">
        <v>3476</v>
      </c>
      <c r="AG13" s="19" t="s">
        <v>2456</v>
      </c>
      <c r="AH13" s="19" t="s">
        <v>1158</v>
      </c>
      <c r="AI13" s="19" t="s">
        <v>1570</v>
      </c>
      <c r="AJ13" s="15">
        <v>4200</v>
      </c>
      <c r="AK13" s="15"/>
      <c r="AL13" s="16">
        <f t="shared" si="0"/>
        <v>0</v>
      </c>
      <c r="AM13" s="115">
        <v>242221</v>
      </c>
      <c r="AN13" s="115">
        <v>242221</v>
      </c>
      <c r="AO13" s="115">
        <v>242251</v>
      </c>
      <c r="AP13" s="115">
        <v>242251</v>
      </c>
      <c r="AQ13" s="115">
        <v>242254</v>
      </c>
      <c r="AR13" s="15">
        <v>4200</v>
      </c>
      <c r="AS13" s="38" t="s">
        <v>2395</v>
      </c>
      <c r="AT13" s="18" t="s">
        <v>2548</v>
      </c>
    </row>
    <row r="14" spans="1:46" s="23" customFormat="1" ht="72" hidden="1" x14ac:dyDescent="0.2">
      <c r="A14" s="19" t="s">
        <v>9</v>
      </c>
      <c r="B14" s="19" t="s">
        <v>277</v>
      </c>
      <c r="C14" s="19" t="s">
        <v>276</v>
      </c>
      <c r="D14" s="19" t="s">
        <v>11</v>
      </c>
      <c r="E14" s="19" t="s">
        <v>310</v>
      </c>
      <c r="F14" s="28" t="s">
        <v>1587</v>
      </c>
      <c r="G14" s="19" t="s">
        <v>266</v>
      </c>
      <c r="H14" s="18" t="s">
        <v>269</v>
      </c>
      <c r="I14" s="18" t="s">
        <v>275</v>
      </c>
      <c r="J14" s="17">
        <v>10000</v>
      </c>
      <c r="K14" s="114"/>
      <c r="L14" s="114"/>
      <c r="M14" s="35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2396</v>
      </c>
      <c r="AC14" s="36" t="s">
        <v>2396</v>
      </c>
      <c r="AD14" s="16">
        <v>8260</v>
      </c>
      <c r="AE14" s="19" t="s">
        <v>2495</v>
      </c>
      <c r="AF14" s="19" t="s">
        <v>3476</v>
      </c>
      <c r="AG14" s="19" t="s">
        <v>2456</v>
      </c>
      <c r="AH14" s="19" t="s">
        <v>1158</v>
      </c>
      <c r="AI14" s="19" t="s">
        <v>1570</v>
      </c>
      <c r="AJ14" s="15">
        <v>8260</v>
      </c>
      <c r="AK14" s="15"/>
      <c r="AL14" s="16">
        <f t="shared" si="0"/>
        <v>1740</v>
      </c>
      <c r="AM14" s="115">
        <v>242221</v>
      </c>
      <c r="AN14" s="115">
        <v>242221</v>
      </c>
      <c r="AO14" s="115">
        <v>242251</v>
      </c>
      <c r="AP14" s="115">
        <v>242251</v>
      </c>
      <c r="AQ14" s="115">
        <v>242254</v>
      </c>
      <c r="AR14" s="15">
        <v>8260</v>
      </c>
      <c r="AS14" s="15">
        <v>1740</v>
      </c>
      <c r="AT14" s="18" t="s">
        <v>2548</v>
      </c>
    </row>
    <row r="15" spans="1:46" s="23" customFormat="1" ht="72" hidden="1" x14ac:dyDescent="0.2">
      <c r="A15" s="19" t="s">
        <v>9</v>
      </c>
      <c r="B15" s="19" t="s">
        <v>277</v>
      </c>
      <c r="C15" s="19" t="s">
        <v>276</v>
      </c>
      <c r="D15" s="19" t="s">
        <v>286</v>
      </c>
      <c r="E15" s="19" t="s">
        <v>310</v>
      </c>
      <c r="F15" s="28" t="s">
        <v>1588</v>
      </c>
      <c r="G15" s="19" t="s">
        <v>278</v>
      </c>
      <c r="H15" s="18" t="s">
        <v>270</v>
      </c>
      <c r="I15" s="18" t="s">
        <v>271</v>
      </c>
      <c r="J15" s="17">
        <v>47900</v>
      </c>
      <c r="K15" s="114"/>
      <c r="L15" s="114"/>
      <c r="M15" s="35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19" t="s">
        <v>2457</v>
      </c>
      <c r="AG15" s="19" t="s">
        <v>2457</v>
      </c>
      <c r="AH15" s="19" t="s">
        <v>1158</v>
      </c>
      <c r="AI15" s="19" t="s">
        <v>1570</v>
      </c>
      <c r="AJ15" s="15"/>
      <c r="AK15" s="15">
        <v>42000</v>
      </c>
      <c r="AL15" s="16">
        <f t="shared" si="0"/>
        <v>5900</v>
      </c>
      <c r="AM15" s="115">
        <v>242221</v>
      </c>
      <c r="AN15" s="115">
        <v>242221</v>
      </c>
      <c r="AO15" s="115">
        <v>242226</v>
      </c>
      <c r="AP15" s="115">
        <v>242226</v>
      </c>
      <c r="AQ15" s="115">
        <v>242232</v>
      </c>
      <c r="AR15" s="15">
        <v>42000</v>
      </c>
      <c r="AS15" s="15">
        <v>5900</v>
      </c>
      <c r="AT15" s="18" t="s">
        <v>2549</v>
      </c>
    </row>
    <row r="16" spans="1:46" s="23" customFormat="1" ht="72" hidden="1" x14ac:dyDescent="0.2">
      <c r="A16" s="19" t="s">
        <v>9</v>
      </c>
      <c r="B16" s="19" t="s">
        <v>277</v>
      </c>
      <c r="C16" s="19" t="s">
        <v>276</v>
      </c>
      <c r="D16" s="19" t="s">
        <v>286</v>
      </c>
      <c r="E16" s="19" t="s">
        <v>310</v>
      </c>
      <c r="F16" s="28" t="s">
        <v>1589</v>
      </c>
      <c r="G16" s="19" t="s">
        <v>279</v>
      </c>
      <c r="H16" s="18" t="s">
        <v>270</v>
      </c>
      <c r="I16" s="18" t="s">
        <v>271</v>
      </c>
      <c r="J16" s="17">
        <v>58000</v>
      </c>
      <c r="K16" s="35" t="s">
        <v>137</v>
      </c>
      <c r="L16" s="114"/>
      <c r="M16" s="116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19" t="s">
        <v>3476</v>
      </c>
      <c r="AG16" s="19" t="s">
        <v>3518</v>
      </c>
      <c r="AH16" s="19" t="s">
        <v>1160</v>
      </c>
      <c r="AI16" s="19" t="s">
        <v>1571</v>
      </c>
      <c r="AJ16" s="15"/>
      <c r="AK16" s="15"/>
      <c r="AL16" s="16">
        <f t="shared" si="0"/>
        <v>58000</v>
      </c>
      <c r="AM16" s="18"/>
      <c r="AN16" s="18"/>
      <c r="AO16" s="18"/>
      <c r="AP16" s="18"/>
      <c r="AQ16" s="18"/>
      <c r="AR16" s="18"/>
      <c r="AS16" s="18"/>
      <c r="AT16" s="18"/>
    </row>
    <row r="17" spans="1:46" s="23" customFormat="1" ht="72" hidden="1" x14ac:dyDescent="0.2">
      <c r="A17" s="19" t="s">
        <v>9</v>
      </c>
      <c r="B17" s="19" t="s">
        <v>277</v>
      </c>
      <c r="C17" s="19" t="s">
        <v>276</v>
      </c>
      <c r="D17" s="19" t="s">
        <v>286</v>
      </c>
      <c r="E17" s="19" t="s">
        <v>310</v>
      </c>
      <c r="F17" s="28" t="s">
        <v>1590</v>
      </c>
      <c r="G17" s="19" t="s">
        <v>280</v>
      </c>
      <c r="H17" s="18" t="s">
        <v>270</v>
      </c>
      <c r="I17" s="18" t="s">
        <v>281</v>
      </c>
      <c r="J17" s="17">
        <v>35200</v>
      </c>
      <c r="K17" s="35" t="s">
        <v>137</v>
      </c>
      <c r="L17" s="114"/>
      <c r="M17" s="116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19" t="s">
        <v>3476</v>
      </c>
      <c r="AG17" s="19" t="s">
        <v>3467</v>
      </c>
      <c r="AH17" s="19" t="s">
        <v>1160</v>
      </c>
      <c r="AI17" s="19" t="s">
        <v>1571</v>
      </c>
      <c r="AJ17" s="15"/>
      <c r="AK17" s="15"/>
      <c r="AL17" s="16">
        <f t="shared" si="0"/>
        <v>35200</v>
      </c>
      <c r="AM17" s="18"/>
      <c r="AN17" s="18"/>
      <c r="AO17" s="18"/>
      <c r="AP17" s="18"/>
      <c r="AQ17" s="18"/>
      <c r="AR17" s="18"/>
      <c r="AS17" s="18"/>
      <c r="AT17" s="18"/>
    </row>
    <row r="18" spans="1:46" s="23" customFormat="1" ht="72" hidden="1" x14ac:dyDescent="0.2">
      <c r="A18" s="19" t="s">
        <v>9</v>
      </c>
      <c r="B18" s="19" t="s">
        <v>277</v>
      </c>
      <c r="C18" s="19" t="s">
        <v>276</v>
      </c>
      <c r="D18" s="19" t="s">
        <v>286</v>
      </c>
      <c r="E18" s="19" t="s">
        <v>310</v>
      </c>
      <c r="F18" s="28" t="s">
        <v>1591</v>
      </c>
      <c r="G18" s="19" t="s">
        <v>282</v>
      </c>
      <c r="H18" s="18" t="s">
        <v>270</v>
      </c>
      <c r="I18" s="18" t="s">
        <v>274</v>
      </c>
      <c r="J18" s="17">
        <v>8700000</v>
      </c>
      <c r="K18" s="35" t="s">
        <v>137</v>
      </c>
      <c r="L18" s="114"/>
      <c r="M18" s="116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19" t="s">
        <v>3451</v>
      </c>
      <c r="AG18" s="19" t="s">
        <v>3467</v>
      </c>
      <c r="AH18" s="19" t="s">
        <v>1161</v>
      </c>
      <c r="AI18" s="19" t="s">
        <v>1568</v>
      </c>
      <c r="AJ18" s="15"/>
      <c r="AK18" s="15"/>
      <c r="AL18" s="16">
        <f t="shared" si="0"/>
        <v>8700000</v>
      </c>
      <c r="AM18" s="18" t="s">
        <v>1162</v>
      </c>
      <c r="AN18" s="18" t="s">
        <v>1162</v>
      </c>
      <c r="AO18" s="18"/>
      <c r="AP18" s="18"/>
      <c r="AQ18" s="18"/>
      <c r="AR18" s="18"/>
      <c r="AS18" s="18"/>
      <c r="AT18" s="18"/>
    </row>
    <row r="19" spans="1:46" s="23" customFormat="1" ht="72" hidden="1" x14ac:dyDescent="0.2">
      <c r="A19" s="19" t="s">
        <v>9</v>
      </c>
      <c r="B19" s="19" t="s">
        <v>277</v>
      </c>
      <c r="C19" s="19" t="s">
        <v>276</v>
      </c>
      <c r="D19" s="19" t="s">
        <v>286</v>
      </c>
      <c r="E19" s="19" t="s">
        <v>310</v>
      </c>
      <c r="F19" s="28" t="s">
        <v>1592</v>
      </c>
      <c r="G19" s="19" t="s">
        <v>283</v>
      </c>
      <c r="H19" s="18" t="s">
        <v>270</v>
      </c>
      <c r="I19" s="18" t="s">
        <v>274</v>
      </c>
      <c r="J19" s="17">
        <v>75000</v>
      </c>
      <c r="K19" s="35" t="s">
        <v>137</v>
      </c>
      <c r="L19" s="114"/>
      <c r="M19" s="116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19" t="s">
        <v>3476</v>
      </c>
      <c r="AG19" s="19" t="s">
        <v>3467</v>
      </c>
      <c r="AH19" s="19" t="s">
        <v>1160</v>
      </c>
      <c r="AI19" s="19" t="s">
        <v>1571</v>
      </c>
      <c r="AJ19" s="15"/>
      <c r="AK19" s="15"/>
      <c r="AL19" s="16">
        <f t="shared" si="0"/>
        <v>75000</v>
      </c>
      <c r="AM19" s="18"/>
      <c r="AN19" s="18"/>
      <c r="AO19" s="18"/>
      <c r="AP19" s="18"/>
      <c r="AQ19" s="18"/>
      <c r="AR19" s="18"/>
      <c r="AS19" s="18"/>
      <c r="AT19" s="18"/>
    </row>
    <row r="20" spans="1:46" s="23" customFormat="1" ht="72" hidden="1" x14ac:dyDescent="0.2">
      <c r="A20" s="19" t="s">
        <v>9</v>
      </c>
      <c r="B20" s="19" t="s">
        <v>277</v>
      </c>
      <c r="C20" s="19" t="s">
        <v>276</v>
      </c>
      <c r="D20" s="19" t="s">
        <v>286</v>
      </c>
      <c r="E20" s="19" t="s">
        <v>310</v>
      </c>
      <c r="F20" s="28" t="s">
        <v>1593</v>
      </c>
      <c r="G20" s="19" t="s">
        <v>284</v>
      </c>
      <c r="H20" s="18" t="s">
        <v>270</v>
      </c>
      <c r="I20" s="18" t="s">
        <v>274</v>
      </c>
      <c r="J20" s="17">
        <v>1155800</v>
      </c>
      <c r="K20" s="35" t="s">
        <v>137</v>
      </c>
      <c r="L20" s="114"/>
      <c r="M20" s="116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19" t="s">
        <v>3476</v>
      </c>
      <c r="AG20" s="19" t="s">
        <v>3467</v>
      </c>
      <c r="AH20" s="19" t="s">
        <v>1160</v>
      </c>
      <c r="AI20" s="19" t="s">
        <v>1571</v>
      </c>
      <c r="AJ20" s="15"/>
      <c r="AK20" s="15"/>
      <c r="AL20" s="16">
        <f t="shared" si="0"/>
        <v>1155800</v>
      </c>
      <c r="AM20" s="18"/>
      <c r="AN20" s="18"/>
      <c r="AO20" s="18"/>
      <c r="AP20" s="18"/>
      <c r="AQ20" s="18"/>
      <c r="AR20" s="18"/>
      <c r="AS20" s="18"/>
      <c r="AT20" s="18"/>
    </row>
    <row r="21" spans="1:46" s="23" customFormat="1" ht="72" hidden="1" x14ac:dyDescent="0.2">
      <c r="A21" s="19" t="s">
        <v>9</v>
      </c>
      <c r="B21" s="19" t="s">
        <v>277</v>
      </c>
      <c r="C21" s="19" t="s">
        <v>276</v>
      </c>
      <c r="D21" s="19" t="s">
        <v>286</v>
      </c>
      <c r="E21" s="19" t="s">
        <v>310</v>
      </c>
      <c r="F21" s="28" t="s">
        <v>1594</v>
      </c>
      <c r="G21" s="19" t="s">
        <v>285</v>
      </c>
      <c r="H21" s="18" t="s">
        <v>270</v>
      </c>
      <c r="I21" s="18" t="s">
        <v>271</v>
      </c>
      <c r="J21" s="17">
        <v>12000</v>
      </c>
      <c r="K21" s="114"/>
      <c r="L21" s="114"/>
      <c r="M21" s="35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19" t="s">
        <v>2457</v>
      </c>
      <c r="AG21" s="19" t="s">
        <v>2457</v>
      </c>
      <c r="AH21" s="19" t="s">
        <v>1158</v>
      </c>
      <c r="AI21" s="19" t="s">
        <v>1570</v>
      </c>
      <c r="AJ21" s="15"/>
      <c r="AK21" s="15">
        <v>10400</v>
      </c>
      <c r="AL21" s="16">
        <f t="shared" si="0"/>
        <v>1600</v>
      </c>
      <c r="AM21" s="115">
        <v>242221</v>
      </c>
      <c r="AN21" s="115">
        <v>242221</v>
      </c>
      <c r="AO21" s="115">
        <v>242226</v>
      </c>
      <c r="AP21" s="115">
        <v>242226</v>
      </c>
      <c r="AQ21" s="115">
        <v>242232</v>
      </c>
      <c r="AR21" s="15">
        <v>10400</v>
      </c>
      <c r="AS21" s="15">
        <v>1600</v>
      </c>
      <c r="AT21" s="18" t="s">
        <v>2549</v>
      </c>
    </row>
    <row r="22" spans="1:46" s="23" customFormat="1" ht="72" hidden="1" x14ac:dyDescent="0.2">
      <c r="A22" s="19" t="s">
        <v>9</v>
      </c>
      <c r="B22" s="19" t="s">
        <v>277</v>
      </c>
      <c r="C22" s="19" t="s">
        <v>276</v>
      </c>
      <c r="D22" s="19" t="s">
        <v>13</v>
      </c>
      <c r="E22" s="19" t="s">
        <v>310</v>
      </c>
      <c r="F22" s="28" t="s">
        <v>1595</v>
      </c>
      <c r="G22" s="19" t="s">
        <v>287</v>
      </c>
      <c r="H22" s="18" t="s">
        <v>270</v>
      </c>
      <c r="I22" s="18" t="s">
        <v>274</v>
      </c>
      <c r="J22" s="17">
        <v>565300</v>
      </c>
      <c r="K22" s="35" t="s">
        <v>137</v>
      </c>
      <c r="L22" s="114"/>
      <c r="M22" s="116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19" t="s">
        <v>3476</v>
      </c>
      <c r="AG22" s="19" t="s">
        <v>3467</v>
      </c>
      <c r="AH22" s="19" t="s">
        <v>1160</v>
      </c>
      <c r="AI22" s="19" t="s">
        <v>1571</v>
      </c>
      <c r="AJ22" s="15"/>
      <c r="AK22" s="15"/>
      <c r="AL22" s="16">
        <f t="shared" si="0"/>
        <v>565300</v>
      </c>
      <c r="AM22" s="18"/>
      <c r="AN22" s="18"/>
      <c r="AO22" s="18"/>
      <c r="AP22" s="18"/>
      <c r="AQ22" s="18"/>
      <c r="AR22" s="18"/>
      <c r="AS22" s="18"/>
      <c r="AT22" s="18"/>
    </row>
    <row r="23" spans="1:46" s="23" customFormat="1" ht="72" hidden="1" x14ac:dyDescent="0.2">
      <c r="A23" s="19" t="s">
        <v>9</v>
      </c>
      <c r="B23" s="19" t="s">
        <v>277</v>
      </c>
      <c r="C23" s="19" t="s">
        <v>276</v>
      </c>
      <c r="D23" s="19" t="s">
        <v>13</v>
      </c>
      <c r="E23" s="19" t="s">
        <v>310</v>
      </c>
      <c r="F23" s="28" t="s">
        <v>1596</v>
      </c>
      <c r="G23" s="19" t="s">
        <v>288</v>
      </c>
      <c r="H23" s="18" t="s">
        <v>270</v>
      </c>
      <c r="I23" s="18" t="s">
        <v>274</v>
      </c>
      <c r="J23" s="17">
        <v>2641400</v>
      </c>
      <c r="K23" s="35" t="s">
        <v>137</v>
      </c>
      <c r="L23" s="114"/>
      <c r="M23" s="116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19" t="s">
        <v>3451</v>
      </c>
      <c r="AG23" s="19" t="s">
        <v>3467</v>
      </c>
      <c r="AH23" s="19" t="s">
        <v>1161</v>
      </c>
      <c r="AI23" s="19" t="s">
        <v>1568</v>
      </c>
      <c r="AJ23" s="15"/>
      <c r="AK23" s="15"/>
      <c r="AL23" s="16">
        <f t="shared" si="0"/>
        <v>2641400</v>
      </c>
      <c r="AM23" s="18" t="s">
        <v>1162</v>
      </c>
      <c r="AN23" s="18" t="s">
        <v>1162</v>
      </c>
      <c r="AO23" s="18"/>
      <c r="AP23" s="18"/>
      <c r="AQ23" s="18"/>
      <c r="AR23" s="18"/>
      <c r="AS23" s="18"/>
      <c r="AT23" s="18"/>
    </row>
    <row r="24" spans="1:46" s="23" customFormat="1" ht="72" hidden="1" x14ac:dyDescent="0.2">
      <c r="A24" s="19" t="s">
        <v>9</v>
      </c>
      <c r="B24" s="19" t="s">
        <v>277</v>
      </c>
      <c r="C24" s="19" t="s">
        <v>276</v>
      </c>
      <c r="D24" s="19" t="s">
        <v>10</v>
      </c>
      <c r="E24" s="19" t="s">
        <v>311</v>
      </c>
      <c r="F24" s="28" t="s">
        <v>1597</v>
      </c>
      <c r="G24" s="19" t="s">
        <v>289</v>
      </c>
      <c r="H24" s="18" t="s">
        <v>270</v>
      </c>
      <c r="I24" s="18" t="s">
        <v>271</v>
      </c>
      <c r="J24" s="17">
        <v>23000</v>
      </c>
      <c r="K24" s="35" t="s">
        <v>137</v>
      </c>
      <c r="L24" s="114"/>
      <c r="M24" s="116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2524</v>
      </c>
      <c r="AF24" s="19" t="s">
        <v>3475</v>
      </c>
      <c r="AG24" s="19" t="s">
        <v>2456</v>
      </c>
      <c r="AH24" s="19" t="s">
        <v>1165</v>
      </c>
      <c r="AI24" s="19" t="s">
        <v>1570</v>
      </c>
      <c r="AJ24" s="15">
        <v>21796</v>
      </c>
      <c r="AK24" s="15"/>
      <c r="AL24" s="16">
        <f t="shared" si="0"/>
        <v>1204</v>
      </c>
      <c r="AM24" s="18"/>
      <c r="AN24" s="18"/>
      <c r="AO24" s="18"/>
      <c r="AP24" s="18"/>
      <c r="AQ24" s="18"/>
      <c r="AR24" s="18"/>
      <c r="AS24" s="18"/>
      <c r="AT24" s="18"/>
    </row>
    <row r="25" spans="1:46" s="23" customFormat="1" ht="72" hidden="1" x14ac:dyDescent="0.2">
      <c r="A25" s="19" t="s">
        <v>9</v>
      </c>
      <c r="B25" s="19" t="s">
        <v>277</v>
      </c>
      <c r="C25" s="19" t="s">
        <v>276</v>
      </c>
      <c r="D25" s="19" t="s">
        <v>10</v>
      </c>
      <c r="E25" s="19" t="s">
        <v>311</v>
      </c>
      <c r="F25" s="28" t="s">
        <v>2458</v>
      </c>
      <c r="G25" s="19" t="s">
        <v>290</v>
      </c>
      <c r="H25" s="18" t="s">
        <v>291</v>
      </c>
      <c r="I25" s="18" t="s">
        <v>271</v>
      </c>
      <c r="J25" s="17">
        <f>60000+930000</f>
        <v>990000</v>
      </c>
      <c r="K25" s="35" t="s">
        <v>137</v>
      </c>
      <c r="L25" s="114"/>
      <c r="M25" s="116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2524</v>
      </c>
      <c r="AF25" s="19" t="s">
        <v>3475</v>
      </c>
      <c r="AG25" s="19" t="s">
        <v>2456</v>
      </c>
      <c r="AH25" s="19" t="s">
        <v>1165</v>
      </c>
      <c r="AI25" s="19" t="s">
        <v>1570</v>
      </c>
      <c r="AJ25" s="15">
        <f>57960.95+898397.05</f>
        <v>956358</v>
      </c>
      <c r="AK25" s="15"/>
      <c r="AL25" s="16">
        <f t="shared" si="0"/>
        <v>33642</v>
      </c>
      <c r="AM25" s="18"/>
      <c r="AN25" s="18"/>
      <c r="AO25" s="18"/>
      <c r="AP25" s="18"/>
      <c r="AQ25" s="18"/>
      <c r="AR25" s="18"/>
      <c r="AS25" s="18"/>
      <c r="AT25" s="18"/>
    </row>
    <row r="26" spans="1:46" s="23" customFormat="1" ht="72" hidden="1" x14ac:dyDescent="0.2">
      <c r="A26" s="19" t="s">
        <v>9</v>
      </c>
      <c r="B26" s="19" t="s">
        <v>277</v>
      </c>
      <c r="C26" s="19" t="s">
        <v>276</v>
      </c>
      <c r="D26" s="19" t="s">
        <v>10</v>
      </c>
      <c r="E26" s="19" t="s">
        <v>311</v>
      </c>
      <c r="F26" s="28" t="s">
        <v>1598</v>
      </c>
      <c r="G26" s="19" t="s">
        <v>292</v>
      </c>
      <c r="H26" s="18" t="s">
        <v>269</v>
      </c>
      <c r="I26" s="18" t="s">
        <v>271</v>
      </c>
      <c r="J26" s="17">
        <v>34000</v>
      </c>
      <c r="K26" s="35" t="s">
        <v>137</v>
      </c>
      <c r="L26" s="114"/>
      <c r="M26" s="116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2524</v>
      </c>
      <c r="AF26" s="19" t="s">
        <v>3475</v>
      </c>
      <c r="AG26" s="19" t="s">
        <v>2456</v>
      </c>
      <c r="AH26" s="19" t="s">
        <v>1165</v>
      </c>
      <c r="AI26" s="19" t="s">
        <v>1570</v>
      </c>
      <c r="AJ26" s="15">
        <v>33000</v>
      </c>
      <c r="AK26" s="15"/>
      <c r="AL26" s="16">
        <f t="shared" si="0"/>
        <v>1000</v>
      </c>
      <c r="AM26" s="18"/>
      <c r="AN26" s="18"/>
      <c r="AO26" s="18"/>
      <c r="AP26" s="18"/>
      <c r="AQ26" s="18"/>
      <c r="AR26" s="18"/>
      <c r="AS26" s="18"/>
      <c r="AT26" s="18"/>
    </row>
    <row r="27" spans="1:46" s="23" customFormat="1" ht="72" hidden="1" x14ac:dyDescent="0.2">
      <c r="A27" s="19" t="s">
        <v>9</v>
      </c>
      <c r="B27" s="19" t="s">
        <v>277</v>
      </c>
      <c r="C27" s="19" t="s">
        <v>276</v>
      </c>
      <c r="D27" s="19" t="s">
        <v>10</v>
      </c>
      <c r="E27" s="19" t="s">
        <v>311</v>
      </c>
      <c r="F27" s="28" t="s">
        <v>1599</v>
      </c>
      <c r="G27" s="19" t="s">
        <v>293</v>
      </c>
      <c r="H27" s="18" t="s">
        <v>269</v>
      </c>
      <c r="I27" s="18" t="s">
        <v>271</v>
      </c>
      <c r="J27" s="17">
        <v>10000</v>
      </c>
      <c r="K27" s="35" t="s">
        <v>137</v>
      </c>
      <c r="L27" s="114"/>
      <c r="M27" s="116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19" t="s">
        <v>2457</v>
      </c>
      <c r="AG27" s="19" t="s">
        <v>2457</v>
      </c>
      <c r="AH27" s="19" t="s">
        <v>1165</v>
      </c>
      <c r="AI27" s="19" t="s">
        <v>1570</v>
      </c>
      <c r="AJ27" s="15"/>
      <c r="AK27" s="15">
        <v>3424</v>
      </c>
      <c r="AL27" s="16">
        <f t="shared" si="0"/>
        <v>6576</v>
      </c>
      <c r="AM27" s="18"/>
      <c r="AN27" s="18"/>
      <c r="AO27" s="18"/>
      <c r="AP27" s="18"/>
      <c r="AQ27" s="18"/>
      <c r="AR27" s="18"/>
      <c r="AS27" s="18"/>
      <c r="AT27" s="18" t="s">
        <v>2524</v>
      </c>
    </row>
    <row r="28" spans="1:46" s="23" customFormat="1" ht="72" hidden="1" x14ac:dyDescent="0.2">
      <c r="A28" s="19" t="s">
        <v>9</v>
      </c>
      <c r="B28" s="19" t="s">
        <v>277</v>
      </c>
      <c r="C28" s="19" t="s">
        <v>276</v>
      </c>
      <c r="D28" s="19" t="s">
        <v>10</v>
      </c>
      <c r="E28" s="19" t="s">
        <v>311</v>
      </c>
      <c r="F28" s="28" t="s">
        <v>1600</v>
      </c>
      <c r="G28" s="19" t="s">
        <v>294</v>
      </c>
      <c r="H28" s="18" t="s">
        <v>270</v>
      </c>
      <c r="I28" s="18" t="s">
        <v>271</v>
      </c>
      <c r="J28" s="17">
        <v>7100</v>
      </c>
      <c r="K28" s="35" t="s">
        <v>137</v>
      </c>
      <c r="L28" s="114"/>
      <c r="M28" s="116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19" t="s">
        <v>3476</v>
      </c>
      <c r="AG28" s="19" t="s">
        <v>2456</v>
      </c>
      <c r="AH28" s="19" t="s">
        <v>1165</v>
      </c>
      <c r="AI28" s="19" t="s">
        <v>1570</v>
      </c>
      <c r="AJ28" s="15">
        <v>6634</v>
      </c>
      <c r="AK28" s="15"/>
      <c r="AL28" s="16">
        <f t="shared" si="0"/>
        <v>466</v>
      </c>
      <c r="AM28" s="18"/>
      <c r="AN28" s="18"/>
      <c r="AO28" s="18"/>
      <c r="AP28" s="18"/>
      <c r="AQ28" s="18"/>
      <c r="AR28" s="18"/>
      <c r="AS28" s="18"/>
      <c r="AT28" s="18"/>
    </row>
    <row r="29" spans="1:46" s="23" customFormat="1" ht="72" hidden="1" x14ac:dyDescent="0.2">
      <c r="A29" s="19" t="s">
        <v>9</v>
      </c>
      <c r="B29" s="19" t="s">
        <v>277</v>
      </c>
      <c r="C29" s="19" t="s">
        <v>276</v>
      </c>
      <c r="D29" s="19" t="s">
        <v>10</v>
      </c>
      <c r="E29" s="19" t="s">
        <v>311</v>
      </c>
      <c r="F29" s="28" t="s">
        <v>1601</v>
      </c>
      <c r="G29" s="19" t="s">
        <v>295</v>
      </c>
      <c r="H29" s="18" t="s">
        <v>270</v>
      </c>
      <c r="I29" s="18" t="s">
        <v>271</v>
      </c>
      <c r="J29" s="17">
        <v>2500</v>
      </c>
      <c r="K29" s="35" t="s">
        <v>137</v>
      </c>
      <c r="L29" s="114"/>
      <c r="M29" s="116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19" t="s">
        <v>3476</v>
      </c>
      <c r="AG29" s="19" t="s">
        <v>2456</v>
      </c>
      <c r="AH29" s="19" t="s">
        <v>1165</v>
      </c>
      <c r="AI29" s="19" t="s">
        <v>1570</v>
      </c>
      <c r="AJ29" s="15">
        <v>1251.9000000000001</v>
      </c>
      <c r="AK29" s="15"/>
      <c r="AL29" s="16">
        <f t="shared" si="0"/>
        <v>1248.0999999999999</v>
      </c>
      <c r="AM29" s="18"/>
      <c r="AN29" s="18"/>
      <c r="AO29" s="18"/>
      <c r="AP29" s="18"/>
      <c r="AQ29" s="18"/>
      <c r="AR29" s="18"/>
      <c r="AS29" s="18"/>
      <c r="AT29" s="18"/>
    </row>
    <row r="30" spans="1:46" s="23" customFormat="1" ht="72" hidden="1" x14ac:dyDescent="0.2">
      <c r="A30" s="19" t="s">
        <v>9</v>
      </c>
      <c r="B30" s="19" t="s">
        <v>277</v>
      </c>
      <c r="C30" s="19" t="s">
        <v>276</v>
      </c>
      <c r="D30" s="19" t="s">
        <v>10</v>
      </c>
      <c r="E30" s="19" t="s">
        <v>311</v>
      </c>
      <c r="F30" s="28" t="s">
        <v>1602</v>
      </c>
      <c r="G30" s="19" t="s">
        <v>296</v>
      </c>
      <c r="H30" s="18" t="s">
        <v>297</v>
      </c>
      <c r="I30" s="18" t="s">
        <v>271</v>
      </c>
      <c r="J30" s="17">
        <v>80000</v>
      </c>
      <c r="K30" s="35" t="s">
        <v>137</v>
      </c>
      <c r="L30" s="114"/>
      <c r="M30" s="116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19" t="s">
        <v>3476</v>
      </c>
      <c r="AG30" s="19" t="s">
        <v>2456</v>
      </c>
      <c r="AH30" s="19" t="s">
        <v>1165</v>
      </c>
      <c r="AI30" s="19" t="s">
        <v>1570</v>
      </c>
      <c r="AJ30" s="15">
        <v>40060.800000000003</v>
      </c>
      <c r="AK30" s="15"/>
      <c r="AL30" s="16">
        <f t="shared" si="0"/>
        <v>39939.199999999997</v>
      </c>
      <c r="AM30" s="18"/>
      <c r="AN30" s="18"/>
      <c r="AO30" s="18"/>
      <c r="AP30" s="18"/>
      <c r="AQ30" s="18"/>
      <c r="AR30" s="18"/>
      <c r="AS30" s="18"/>
      <c r="AT30" s="18"/>
    </row>
    <row r="31" spans="1:46" s="23" customFormat="1" ht="108" hidden="1" x14ac:dyDescent="0.2">
      <c r="A31" s="19" t="s">
        <v>9</v>
      </c>
      <c r="B31" s="19" t="s">
        <v>277</v>
      </c>
      <c r="C31" s="19" t="s">
        <v>276</v>
      </c>
      <c r="D31" s="19" t="s">
        <v>10</v>
      </c>
      <c r="E31" s="19" t="s">
        <v>311</v>
      </c>
      <c r="F31" s="28" t="s">
        <v>1603</v>
      </c>
      <c r="G31" s="19" t="s">
        <v>298</v>
      </c>
      <c r="H31" s="18" t="s">
        <v>297</v>
      </c>
      <c r="I31" s="18" t="s">
        <v>274</v>
      </c>
      <c r="J31" s="17">
        <v>121600</v>
      </c>
      <c r="K31" s="35" t="s">
        <v>137</v>
      </c>
      <c r="L31" s="114"/>
      <c r="M31" s="116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19" t="s">
        <v>2457</v>
      </c>
      <c r="AG31" s="19" t="s">
        <v>2457</v>
      </c>
      <c r="AH31" s="19" t="s">
        <v>1165</v>
      </c>
      <c r="AI31" s="19" t="s">
        <v>1570</v>
      </c>
      <c r="AJ31" s="15"/>
      <c r="AK31" s="15">
        <v>65432</v>
      </c>
      <c r="AL31" s="16">
        <f t="shared" si="0"/>
        <v>56168</v>
      </c>
      <c r="AM31" s="18"/>
      <c r="AN31" s="18"/>
      <c r="AO31" s="18"/>
      <c r="AP31" s="18"/>
      <c r="AQ31" s="18"/>
      <c r="AR31" s="18"/>
      <c r="AS31" s="18"/>
      <c r="AT31" s="18" t="s">
        <v>2550</v>
      </c>
    </row>
    <row r="32" spans="1:46" s="23" customFormat="1" ht="72" hidden="1" x14ac:dyDescent="0.2">
      <c r="A32" s="19" t="s">
        <v>9</v>
      </c>
      <c r="B32" s="19" t="s">
        <v>277</v>
      </c>
      <c r="C32" s="19" t="s">
        <v>276</v>
      </c>
      <c r="D32" s="19" t="s">
        <v>10</v>
      </c>
      <c r="E32" s="19" t="s">
        <v>311</v>
      </c>
      <c r="F32" s="28" t="s">
        <v>1604</v>
      </c>
      <c r="G32" s="19" t="s">
        <v>299</v>
      </c>
      <c r="H32" s="18" t="s">
        <v>270</v>
      </c>
      <c r="I32" s="18" t="s">
        <v>300</v>
      </c>
      <c r="J32" s="17">
        <v>500000</v>
      </c>
      <c r="K32" s="35" t="s">
        <v>137</v>
      </c>
      <c r="L32" s="114"/>
      <c r="M32" s="116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19" t="s">
        <v>3462</v>
      </c>
      <c r="AG32" s="19" t="s">
        <v>2456</v>
      </c>
      <c r="AH32" s="19" t="s">
        <v>1165</v>
      </c>
      <c r="AI32" s="19" t="s">
        <v>1570</v>
      </c>
      <c r="AJ32" s="15">
        <v>370000</v>
      </c>
      <c r="AK32" s="15"/>
      <c r="AL32" s="16">
        <f t="shared" si="0"/>
        <v>130000</v>
      </c>
      <c r="AM32" s="18"/>
      <c r="AN32" s="18"/>
      <c r="AO32" s="18"/>
      <c r="AP32" s="18"/>
      <c r="AQ32" s="18"/>
      <c r="AR32" s="18"/>
      <c r="AS32" s="18"/>
      <c r="AT32" s="18"/>
    </row>
    <row r="33" spans="1:46" s="23" customFormat="1" ht="72" hidden="1" x14ac:dyDescent="0.2">
      <c r="A33" s="19" t="s">
        <v>9</v>
      </c>
      <c r="B33" s="19" t="s">
        <v>277</v>
      </c>
      <c r="C33" s="19" t="s">
        <v>276</v>
      </c>
      <c r="D33" s="19" t="s">
        <v>10</v>
      </c>
      <c r="E33" s="19" t="s">
        <v>311</v>
      </c>
      <c r="F33" s="28" t="s">
        <v>1605</v>
      </c>
      <c r="G33" s="19" t="s">
        <v>301</v>
      </c>
      <c r="H33" s="18" t="s">
        <v>270</v>
      </c>
      <c r="I33" s="18" t="s">
        <v>300</v>
      </c>
      <c r="J33" s="17">
        <v>600000</v>
      </c>
      <c r="K33" s="35" t="s">
        <v>137</v>
      </c>
      <c r="L33" s="114"/>
      <c r="M33" s="116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19" t="s">
        <v>3476</v>
      </c>
      <c r="AG33" s="19" t="s">
        <v>2456</v>
      </c>
      <c r="AH33" s="19" t="s">
        <v>1165</v>
      </c>
      <c r="AI33" s="19" t="s">
        <v>1570</v>
      </c>
      <c r="AJ33" s="15">
        <v>552120</v>
      </c>
      <c r="AK33" s="15"/>
      <c r="AL33" s="16">
        <f t="shared" si="0"/>
        <v>47880</v>
      </c>
      <c r="AM33" s="18"/>
      <c r="AN33" s="18"/>
      <c r="AO33" s="18"/>
      <c r="AP33" s="18"/>
      <c r="AQ33" s="18"/>
      <c r="AR33" s="18"/>
      <c r="AS33" s="18"/>
      <c r="AT33" s="18"/>
    </row>
    <row r="34" spans="1:46" s="23" customFormat="1" ht="72" hidden="1" x14ac:dyDescent="0.2">
      <c r="A34" s="19" t="s">
        <v>9</v>
      </c>
      <c r="B34" s="19" t="s">
        <v>277</v>
      </c>
      <c r="C34" s="19" t="s">
        <v>276</v>
      </c>
      <c r="D34" s="19" t="s">
        <v>10</v>
      </c>
      <c r="E34" s="19" t="s">
        <v>311</v>
      </c>
      <c r="F34" s="28" t="s">
        <v>1606</v>
      </c>
      <c r="G34" s="19" t="s">
        <v>302</v>
      </c>
      <c r="H34" s="18" t="s">
        <v>303</v>
      </c>
      <c r="I34" s="18" t="s">
        <v>271</v>
      </c>
      <c r="J34" s="17">
        <v>210000</v>
      </c>
      <c r="K34" s="35" t="s">
        <v>137</v>
      </c>
      <c r="L34" s="114"/>
      <c r="M34" s="116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19" t="s">
        <v>3476</v>
      </c>
      <c r="AG34" s="19" t="s">
        <v>2456</v>
      </c>
      <c r="AH34" s="19" t="s">
        <v>1165</v>
      </c>
      <c r="AI34" s="19" t="s">
        <v>1570</v>
      </c>
      <c r="AJ34" s="15">
        <v>79180</v>
      </c>
      <c r="AK34" s="15"/>
      <c r="AL34" s="16">
        <f t="shared" si="0"/>
        <v>130820</v>
      </c>
      <c r="AM34" s="18"/>
      <c r="AN34" s="18"/>
      <c r="AO34" s="18"/>
      <c r="AP34" s="18"/>
      <c r="AQ34" s="18"/>
      <c r="AR34" s="18"/>
      <c r="AS34" s="18"/>
      <c r="AT34" s="18"/>
    </row>
    <row r="35" spans="1:46" s="23" customFormat="1" ht="90" hidden="1" x14ac:dyDescent="0.2">
      <c r="A35" s="19" t="s">
        <v>9</v>
      </c>
      <c r="B35" s="19" t="s">
        <v>277</v>
      </c>
      <c r="C35" s="19" t="s">
        <v>276</v>
      </c>
      <c r="D35" s="19" t="s">
        <v>10</v>
      </c>
      <c r="E35" s="19" t="s">
        <v>311</v>
      </c>
      <c r="F35" s="28" t="s">
        <v>1607</v>
      </c>
      <c r="G35" s="19" t="s">
        <v>304</v>
      </c>
      <c r="H35" s="18" t="s">
        <v>305</v>
      </c>
      <c r="I35" s="18" t="s">
        <v>271</v>
      </c>
      <c r="J35" s="17">
        <v>4968000</v>
      </c>
      <c r="K35" s="35" t="s">
        <v>137</v>
      </c>
      <c r="L35" s="114"/>
      <c r="M35" s="116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19" t="s">
        <v>3464</v>
      </c>
      <c r="AG35" s="19" t="s">
        <v>3467</v>
      </c>
      <c r="AH35" s="19" t="s">
        <v>1178</v>
      </c>
      <c r="AI35" s="19" t="s">
        <v>1571</v>
      </c>
      <c r="AJ35" s="15"/>
      <c r="AK35" s="15"/>
      <c r="AL35" s="16">
        <f t="shared" si="0"/>
        <v>4968000</v>
      </c>
      <c r="AM35" s="18"/>
      <c r="AN35" s="18"/>
      <c r="AO35" s="18"/>
      <c r="AP35" s="18"/>
      <c r="AQ35" s="18"/>
      <c r="AR35" s="18"/>
      <c r="AS35" s="18"/>
      <c r="AT35" s="18"/>
    </row>
    <row r="36" spans="1:46" s="23" customFormat="1" ht="72" hidden="1" x14ac:dyDescent="0.2">
      <c r="A36" s="19" t="s">
        <v>9</v>
      </c>
      <c r="B36" s="19" t="s">
        <v>277</v>
      </c>
      <c r="C36" s="19" t="s">
        <v>276</v>
      </c>
      <c r="D36" s="19" t="s">
        <v>10</v>
      </c>
      <c r="E36" s="19" t="s">
        <v>311</v>
      </c>
      <c r="F36" s="28" t="s">
        <v>1608</v>
      </c>
      <c r="G36" s="19" t="s">
        <v>306</v>
      </c>
      <c r="H36" s="18" t="s">
        <v>267</v>
      </c>
      <c r="I36" s="18" t="s">
        <v>268</v>
      </c>
      <c r="J36" s="17">
        <v>12900</v>
      </c>
      <c r="K36" s="35" t="s">
        <v>137</v>
      </c>
      <c r="L36" s="114"/>
      <c r="M36" s="116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19" t="s">
        <v>3476</v>
      </c>
      <c r="AG36" s="19" t="s">
        <v>2456</v>
      </c>
      <c r="AH36" s="19" t="s">
        <v>1165</v>
      </c>
      <c r="AI36" s="19" t="s">
        <v>1570</v>
      </c>
      <c r="AJ36" s="15">
        <v>10272</v>
      </c>
      <c r="AK36" s="15"/>
      <c r="AL36" s="16">
        <f t="shared" si="0"/>
        <v>2628</v>
      </c>
      <c r="AM36" s="18"/>
      <c r="AN36" s="18"/>
      <c r="AO36" s="18"/>
      <c r="AP36" s="18"/>
      <c r="AQ36" s="18"/>
      <c r="AR36" s="18"/>
      <c r="AS36" s="18"/>
      <c r="AT36" s="18"/>
    </row>
    <row r="37" spans="1:46" s="23" customFormat="1" ht="72" hidden="1" x14ac:dyDescent="0.2">
      <c r="A37" s="19" t="s">
        <v>9</v>
      </c>
      <c r="B37" s="19" t="s">
        <v>277</v>
      </c>
      <c r="C37" s="19" t="s">
        <v>276</v>
      </c>
      <c r="D37" s="19" t="s">
        <v>10</v>
      </c>
      <c r="E37" s="19" t="s">
        <v>311</v>
      </c>
      <c r="F37" s="28" t="s">
        <v>1609</v>
      </c>
      <c r="G37" s="19" t="s">
        <v>307</v>
      </c>
      <c r="H37" s="18" t="s">
        <v>267</v>
      </c>
      <c r="I37" s="18" t="s">
        <v>268</v>
      </c>
      <c r="J37" s="17">
        <v>12000</v>
      </c>
      <c r="K37" s="35" t="s">
        <v>137</v>
      </c>
      <c r="L37" s="114"/>
      <c r="M37" s="116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2531</v>
      </c>
      <c r="AF37" s="19" t="s">
        <v>3476</v>
      </c>
      <c r="AG37" s="19" t="s">
        <v>2456</v>
      </c>
      <c r="AH37" s="19" t="s">
        <v>1165</v>
      </c>
      <c r="AI37" s="19" t="s">
        <v>1570</v>
      </c>
      <c r="AJ37" s="15">
        <v>10786</v>
      </c>
      <c r="AK37" s="15"/>
      <c r="AL37" s="16">
        <f t="shared" si="0"/>
        <v>1214</v>
      </c>
      <c r="AM37" s="18"/>
      <c r="AN37" s="18"/>
      <c r="AO37" s="18"/>
      <c r="AP37" s="18"/>
      <c r="AQ37" s="18"/>
      <c r="AR37" s="18"/>
      <c r="AS37" s="18"/>
      <c r="AT37" s="18"/>
    </row>
    <row r="38" spans="1:46" s="23" customFormat="1" ht="72" hidden="1" x14ac:dyDescent="0.2">
      <c r="A38" s="19" t="s">
        <v>9</v>
      </c>
      <c r="B38" s="19" t="s">
        <v>277</v>
      </c>
      <c r="C38" s="19" t="s">
        <v>276</v>
      </c>
      <c r="D38" s="19" t="s">
        <v>10</v>
      </c>
      <c r="E38" s="19" t="s">
        <v>311</v>
      </c>
      <c r="F38" s="28" t="s">
        <v>1610</v>
      </c>
      <c r="G38" s="19" t="s">
        <v>308</v>
      </c>
      <c r="H38" s="18" t="s">
        <v>270</v>
      </c>
      <c r="I38" s="18" t="s">
        <v>271</v>
      </c>
      <c r="J38" s="17">
        <v>4000</v>
      </c>
      <c r="K38" s="35" t="s">
        <v>137</v>
      </c>
      <c r="L38" s="114"/>
      <c r="M38" s="116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19" t="s">
        <v>3476</v>
      </c>
      <c r="AG38" s="19" t="s">
        <v>2456</v>
      </c>
      <c r="AH38" s="19" t="s">
        <v>1165</v>
      </c>
      <c r="AI38" s="19" t="s">
        <v>1570</v>
      </c>
      <c r="AJ38" s="15">
        <v>3049.5</v>
      </c>
      <c r="AK38" s="15"/>
      <c r="AL38" s="16">
        <f t="shared" si="0"/>
        <v>950.5</v>
      </c>
      <c r="AM38" s="18"/>
      <c r="AN38" s="18"/>
      <c r="AO38" s="18"/>
      <c r="AP38" s="18"/>
      <c r="AQ38" s="18"/>
      <c r="AR38" s="18"/>
      <c r="AS38" s="18"/>
      <c r="AT38" s="18"/>
    </row>
    <row r="39" spans="1:46" s="23" customFormat="1" ht="90" hidden="1" x14ac:dyDescent="0.2">
      <c r="A39" s="19" t="s">
        <v>40</v>
      </c>
      <c r="B39" s="19" t="s">
        <v>277</v>
      </c>
      <c r="C39" s="19" t="s">
        <v>276</v>
      </c>
      <c r="D39" s="19" t="s">
        <v>11</v>
      </c>
      <c r="E39" s="19" t="s">
        <v>310</v>
      </c>
      <c r="F39" s="28" t="s">
        <v>1611</v>
      </c>
      <c r="G39" s="19" t="s">
        <v>312</v>
      </c>
      <c r="H39" s="18" t="s">
        <v>270</v>
      </c>
      <c r="I39" s="18" t="s">
        <v>271</v>
      </c>
      <c r="J39" s="17">
        <v>20600</v>
      </c>
      <c r="K39" s="18"/>
      <c r="L39" s="18"/>
      <c r="M39" s="35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19" t="s">
        <v>3476</v>
      </c>
      <c r="AG39" s="19" t="s">
        <v>2456</v>
      </c>
      <c r="AH39" s="19" t="s">
        <v>1183</v>
      </c>
      <c r="AI39" s="19" t="s">
        <v>1570</v>
      </c>
      <c r="AJ39" s="15">
        <v>20000</v>
      </c>
      <c r="AK39" s="15"/>
      <c r="AL39" s="16">
        <f t="shared" si="0"/>
        <v>600</v>
      </c>
      <c r="AM39" s="38" t="s">
        <v>1184</v>
      </c>
      <c r="AN39" s="38" t="s">
        <v>1185</v>
      </c>
      <c r="AO39" s="38" t="s">
        <v>1186</v>
      </c>
      <c r="AP39" s="38" t="s">
        <v>1186</v>
      </c>
      <c r="AQ39" s="38" t="s">
        <v>1187</v>
      </c>
      <c r="AR39" s="16">
        <v>20000</v>
      </c>
      <c r="AS39" s="39" t="e">
        <f>M39-AR39</f>
        <v>#VALUE!</v>
      </c>
      <c r="AT39" s="18"/>
    </row>
    <row r="40" spans="1:46" s="23" customFormat="1" ht="90" hidden="1" x14ac:dyDescent="0.2">
      <c r="A40" s="19" t="s">
        <v>40</v>
      </c>
      <c r="B40" s="19" t="s">
        <v>277</v>
      </c>
      <c r="C40" s="19" t="s">
        <v>276</v>
      </c>
      <c r="D40" s="19" t="s">
        <v>11</v>
      </c>
      <c r="E40" s="19" t="s">
        <v>310</v>
      </c>
      <c r="F40" s="28" t="s">
        <v>1612</v>
      </c>
      <c r="G40" s="19" t="s">
        <v>313</v>
      </c>
      <c r="H40" s="18" t="s">
        <v>270</v>
      </c>
      <c r="I40" s="18" t="s">
        <v>271</v>
      </c>
      <c r="J40" s="17">
        <v>14000</v>
      </c>
      <c r="K40" s="18"/>
      <c r="L40" s="18"/>
      <c r="M40" s="35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19" t="s">
        <v>3476</v>
      </c>
      <c r="AG40" s="19" t="s">
        <v>2456</v>
      </c>
      <c r="AH40" s="19" t="s">
        <v>1183</v>
      </c>
      <c r="AI40" s="19" t="s">
        <v>1570</v>
      </c>
      <c r="AJ40" s="15">
        <v>14000</v>
      </c>
      <c r="AK40" s="15"/>
      <c r="AL40" s="16">
        <f t="shared" si="0"/>
        <v>0</v>
      </c>
      <c r="AM40" s="38" t="s">
        <v>1184</v>
      </c>
      <c r="AN40" s="38" t="s">
        <v>1185</v>
      </c>
      <c r="AO40" s="38" t="s">
        <v>1186</v>
      </c>
      <c r="AP40" s="38" t="s">
        <v>1186</v>
      </c>
      <c r="AQ40" s="38" t="s">
        <v>1187</v>
      </c>
      <c r="AR40" s="16">
        <v>14000</v>
      </c>
      <c r="AS40" s="39" t="e">
        <f t="shared" ref="AS40:AS68" si="5">M40-AR40</f>
        <v>#VALUE!</v>
      </c>
      <c r="AT40" s="18"/>
    </row>
    <row r="41" spans="1:46" s="23" customFormat="1" ht="90" hidden="1" x14ac:dyDescent="0.2">
      <c r="A41" s="19" t="s">
        <v>40</v>
      </c>
      <c r="B41" s="19" t="s">
        <v>277</v>
      </c>
      <c r="C41" s="19" t="s">
        <v>276</v>
      </c>
      <c r="D41" s="19" t="s">
        <v>11</v>
      </c>
      <c r="E41" s="19" t="s">
        <v>310</v>
      </c>
      <c r="F41" s="28" t="s">
        <v>1613</v>
      </c>
      <c r="G41" s="19" t="s">
        <v>314</v>
      </c>
      <c r="H41" s="18" t="s">
        <v>270</v>
      </c>
      <c r="I41" s="18" t="s">
        <v>271</v>
      </c>
      <c r="J41" s="17">
        <v>30000</v>
      </c>
      <c r="K41" s="18"/>
      <c r="L41" s="18"/>
      <c r="M41" s="35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19" t="s">
        <v>3476</v>
      </c>
      <c r="AG41" s="19" t="s">
        <v>2456</v>
      </c>
      <c r="AH41" s="19" t="s">
        <v>1183</v>
      </c>
      <c r="AI41" s="19" t="s">
        <v>1570</v>
      </c>
      <c r="AJ41" s="17">
        <v>30000</v>
      </c>
      <c r="AK41" s="15"/>
      <c r="AL41" s="16">
        <f t="shared" si="0"/>
        <v>0</v>
      </c>
      <c r="AM41" s="38" t="s">
        <v>1184</v>
      </c>
      <c r="AN41" s="38" t="s">
        <v>1185</v>
      </c>
      <c r="AO41" s="38" t="s">
        <v>1186</v>
      </c>
      <c r="AP41" s="38" t="s">
        <v>1186</v>
      </c>
      <c r="AQ41" s="38" t="s">
        <v>1187</v>
      </c>
      <c r="AR41" s="15">
        <v>30000</v>
      </c>
      <c r="AS41" s="39" t="e">
        <f t="shared" si="5"/>
        <v>#VALUE!</v>
      </c>
      <c r="AT41" s="18"/>
    </row>
    <row r="42" spans="1:46" s="23" customFormat="1" ht="90" hidden="1" x14ac:dyDescent="0.2">
      <c r="A42" s="19" t="s">
        <v>40</v>
      </c>
      <c r="B42" s="19" t="s">
        <v>277</v>
      </c>
      <c r="C42" s="19" t="s">
        <v>276</v>
      </c>
      <c r="D42" s="19" t="s">
        <v>11</v>
      </c>
      <c r="E42" s="19" t="s">
        <v>310</v>
      </c>
      <c r="F42" s="28" t="s">
        <v>1614</v>
      </c>
      <c r="G42" s="19" t="s">
        <v>315</v>
      </c>
      <c r="H42" s="18" t="s">
        <v>270</v>
      </c>
      <c r="I42" s="18" t="s">
        <v>271</v>
      </c>
      <c r="J42" s="17">
        <v>21900</v>
      </c>
      <c r="K42" s="18"/>
      <c r="L42" s="18"/>
      <c r="M42" s="35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19" t="s">
        <v>3476</v>
      </c>
      <c r="AG42" s="19" t="s">
        <v>2456</v>
      </c>
      <c r="AH42" s="19" t="s">
        <v>1183</v>
      </c>
      <c r="AI42" s="19" t="s">
        <v>1570</v>
      </c>
      <c r="AJ42" s="15">
        <v>21900</v>
      </c>
      <c r="AK42" s="15"/>
      <c r="AL42" s="16">
        <f t="shared" si="0"/>
        <v>0</v>
      </c>
      <c r="AM42" s="38" t="s">
        <v>1184</v>
      </c>
      <c r="AN42" s="38" t="s">
        <v>1185</v>
      </c>
      <c r="AO42" s="38" t="s">
        <v>1186</v>
      </c>
      <c r="AP42" s="38" t="s">
        <v>1186</v>
      </c>
      <c r="AQ42" s="38" t="s">
        <v>1187</v>
      </c>
      <c r="AR42" s="16">
        <v>21900</v>
      </c>
      <c r="AS42" s="39" t="e">
        <f t="shared" si="5"/>
        <v>#VALUE!</v>
      </c>
      <c r="AT42" s="18"/>
    </row>
    <row r="43" spans="1:46" s="23" customFormat="1" ht="90" hidden="1" x14ac:dyDescent="0.2">
      <c r="A43" s="19" t="s">
        <v>40</v>
      </c>
      <c r="B43" s="19" t="s">
        <v>277</v>
      </c>
      <c r="C43" s="19" t="s">
        <v>276</v>
      </c>
      <c r="D43" s="19" t="s">
        <v>11</v>
      </c>
      <c r="E43" s="19" t="s">
        <v>310</v>
      </c>
      <c r="F43" s="28" t="s">
        <v>1615</v>
      </c>
      <c r="G43" s="19" t="s">
        <v>316</v>
      </c>
      <c r="H43" s="18" t="s">
        <v>317</v>
      </c>
      <c r="I43" s="18" t="s">
        <v>273</v>
      </c>
      <c r="J43" s="17">
        <v>35000</v>
      </c>
      <c r="K43" s="18"/>
      <c r="L43" s="18"/>
      <c r="M43" s="35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19" t="s">
        <v>3476</v>
      </c>
      <c r="AG43" s="19" t="s">
        <v>2456</v>
      </c>
      <c r="AH43" s="19" t="s">
        <v>1183</v>
      </c>
      <c r="AI43" s="19" t="s">
        <v>1570</v>
      </c>
      <c r="AJ43" s="15">
        <v>35000</v>
      </c>
      <c r="AK43" s="15"/>
      <c r="AL43" s="16">
        <f t="shared" si="0"/>
        <v>0</v>
      </c>
      <c r="AM43" s="38" t="s">
        <v>1184</v>
      </c>
      <c r="AN43" s="38" t="s">
        <v>1185</v>
      </c>
      <c r="AO43" s="38" t="s">
        <v>1186</v>
      </c>
      <c r="AP43" s="38" t="s">
        <v>1186</v>
      </c>
      <c r="AQ43" s="38" t="s">
        <v>1187</v>
      </c>
      <c r="AR43" s="16">
        <v>35000</v>
      </c>
      <c r="AS43" s="39" t="e">
        <f t="shared" si="5"/>
        <v>#VALUE!</v>
      </c>
      <c r="AT43" s="18"/>
    </row>
    <row r="44" spans="1:46" s="23" customFormat="1" ht="90" hidden="1" x14ac:dyDescent="0.2">
      <c r="A44" s="19" t="s">
        <v>40</v>
      </c>
      <c r="B44" s="19" t="s">
        <v>277</v>
      </c>
      <c r="C44" s="19" t="s">
        <v>276</v>
      </c>
      <c r="D44" s="19" t="s">
        <v>11</v>
      </c>
      <c r="E44" s="19" t="s">
        <v>310</v>
      </c>
      <c r="F44" s="28" t="s">
        <v>1616</v>
      </c>
      <c r="G44" s="19" t="s">
        <v>318</v>
      </c>
      <c r="H44" s="18" t="s">
        <v>319</v>
      </c>
      <c r="I44" s="18" t="s">
        <v>273</v>
      </c>
      <c r="J44" s="17">
        <v>32000</v>
      </c>
      <c r="K44" s="18"/>
      <c r="L44" s="18"/>
      <c r="M44" s="35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19" t="s">
        <v>3476</v>
      </c>
      <c r="AG44" s="19" t="s">
        <v>2456</v>
      </c>
      <c r="AH44" s="19" t="s">
        <v>1183</v>
      </c>
      <c r="AI44" s="19" t="s">
        <v>1570</v>
      </c>
      <c r="AJ44" s="15">
        <v>31998</v>
      </c>
      <c r="AK44" s="15"/>
      <c r="AL44" s="16">
        <f t="shared" si="0"/>
        <v>2</v>
      </c>
      <c r="AM44" s="38" t="s">
        <v>1184</v>
      </c>
      <c r="AN44" s="38" t="s">
        <v>1185</v>
      </c>
      <c r="AO44" s="38" t="s">
        <v>1186</v>
      </c>
      <c r="AP44" s="38" t="s">
        <v>1186</v>
      </c>
      <c r="AQ44" s="38" t="s">
        <v>1187</v>
      </c>
      <c r="AR44" s="16">
        <v>31998</v>
      </c>
      <c r="AS44" s="39" t="e">
        <f t="shared" si="5"/>
        <v>#VALUE!</v>
      </c>
      <c r="AT44" s="18"/>
    </row>
    <row r="45" spans="1:46" s="23" customFormat="1" ht="90" hidden="1" x14ac:dyDescent="0.2">
      <c r="A45" s="19" t="s">
        <v>40</v>
      </c>
      <c r="B45" s="19" t="s">
        <v>277</v>
      </c>
      <c r="C45" s="19" t="s">
        <v>276</v>
      </c>
      <c r="D45" s="19" t="s">
        <v>11</v>
      </c>
      <c r="E45" s="19" t="s">
        <v>310</v>
      </c>
      <c r="F45" s="28" t="s">
        <v>1617</v>
      </c>
      <c r="G45" s="19" t="s">
        <v>320</v>
      </c>
      <c r="H45" s="18" t="s">
        <v>269</v>
      </c>
      <c r="I45" s="18" t="s">
        <v>273</v>
      </c>
      <c r="J45" s="17">
        <v>12000</v>
      </c>
      <c r="K45" s="18"/>
      <c r="L45" s="18"/>
      <c r="M45" s="35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19" t="s">
        <v>3476</v>
      </c>
      <c r="AG45" s="19" t="s">
        <v>2456</v>
      </c>
      <c r="AH45" s="19" t="s">
        <v>1183</v>
      </c>
      <c r="AI45" s="19" t="s">
        <v>1570</v>
      </c>
      <c r="AJ45" s="15">
        <v>11000</v>
      </c>
      <c r="AK45" s="15"/>
      <c r="AL45" s="16">
        <f t="shared" si="0"/>
        <v>1000</v>
      </c>
      <c r="AM45" s="38" t="s">
        <v>1184</v>
      </c>
      <c r="AN45" s="38" t="s">
        <v>1185</v>
      </c>
      <c r="AO45" s="38" t="s">
        <v>1186</v>
      </c>
      <c r="AP45" s="38" t="s">
        <v>1186</v>
      </c>
      <c r="AQ45" s="38" t="s">
        <v>1187</v>
      </c>
      <c r="AR45" s="16">
        <v>11000</v>
      </c>
      <c r="AS45" s="39" t="e">
        <f t="shared" si="5"/>
        <v>#VALUE!</v>
      </c>
      <c r="AT45" s="18"/>
    </row>
    <row r="46" spans="1:46" s="23" customFormat="1" ht="90" hidden="1" x14ac:dyDescent="0.2">
      <c r="A46" s="19" t="s">
        <v>40</v>
      </c>
      <c r="B46" s="19" t="s">
        <v>277</v>
      </c>
      <c r="C46" s="19" t="s">
        <v>276</v>
      </c>
      <c r="D46" s="19" t="s">
        <v>11</v>
      </c>
      <c r="E46" s="19" t="s">
        <v>310</v>
      </c>
      <c r="F46" s="28" t="s">
        <v>1618</v>
      </c>
      <c r="G46" s="19" t="s">
        <v>321</v>
      </c>
      <c r="H46" s="18" t="s">
        <v>269</v>
      </c>
      <c r="I46" s="18" t="s">
        <v>322</v>
      </c>
      <c r="J46" s="17">
        <v>3000</v>
      </c>
      <c r="K46" s="18"/>
      <c r="L46" s="18"/>
      <c r="M46" s="35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19" t="s">
        <v>3476</v>
      </c>
      <c r="AG46" s="19" t="s">
        <v>2456</v>
      </c>
      <c r="AH46" s="19" t="s">
        <v>1183</v>
      </c>
      <c r="AI46" s="19" t="s">
        <v>1570</v>
      </c>
      <c r="AJ46" s="15">
        <v>3000</v>
      </c>
      <c r="AK46" s="15"/>
      <c r="AL46" s="16">
        <f t="shared" si="0"/>
        <v>0</v>
      </c>
      <c r="AM46" s="38" t="s">
        <v>1184</v>
      </c>
      <c r="AN46" s="38" t="s">
        <v>1185</v>
      </c>
      <c r="AO46" s="38" t="s">
        <v>1186</v>
      </c>
      <c r="AP46" s="38" t="s">
        <v>1186</v>
      </c>
      <c r="AQ46" s="38" t="s">
        <v>1187</v>
      </c>
      <c r="AR46" s="16">
        <v>3000</v>
      </c>
      <c r="AS46" s="39" t="e">
        <f t="shared" si="5"/>
        <v>#VALUE!</v>
      </c>
      <c r="AT46" s="18"/>
    </row>
    <row r="47" spans="1:46" s="23" customFormat="1" ht="90" hidden="1" x14ac:dyDescent="0.2">
      <c r="A47" s="19" t="s">
        <v>40</v>
      </c>
      <c r="B47" s="19" t="s">
        <v>277</v>
      </c>
      <c r="C47" s="19" t="s">
        <v>276</v>
      </c>
      <c r="D47" s="19" t="s">
        <v>11</v>
      </c>
      <c r="E47" s="19" t="s">
        <v>310</v>
      </c>
      <c r="F47" s="28" t="s">
        <v>1619</v>
      </c>
      <c r="G47" s="19" t="s">
        <v>323</v>
      </c>
      <c r="H47" s="18" t="s">
        <v>270</v>
      </c>
      <c r="I47" s="18" t="s">
        <v>274</v>
      </c>
      <c r="J47" s="17">
        <v>9000</v>
      </c>
      <c r="K47" s="18"/>
      <c r="L47" s="18"/>
      <c r="M47" s="35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19" t="s">
        <v>3476</v>
      </c>
      <c r="AG47" s="19" t="s">
        <v>2456</v>
      </c>
      <c r="AH47" s="19" t="s">
        <v>1183</v>
      </c>
      <c r="AI47" s="19" t="s">
        <v>1570</v>
      </c>
      <c r="AJ47" s="15">
        <v>9000</v>
      </c>
      <c r="AK47" s="15"/>
      <c r="AL47" s="16">
        <f t="shared" si="0"/>
        <v>0</v>
      </c>
      <c r="AM47" s="38" t="s">
        <v>1184</v>
      </c>
      <c r="AN47" s="38" t="s">
        <v>1185</v>
      </c>
      <c r="AO47" s="38" t="s">
        <v>1186</v>
      </c>
      <c r="AP47" s="38" t="s">
        <v>1186</v>
      </c>
      <c r="AQ47" s="38" t="s">
        <v>1187</v>
      </c>
      <c r="AR47" s="17">
        <v>9000</v>
      </c>
      <c r="AS47" s="39" t="e">
        <f t="shared" si="5"/>
        <v>#VALUE!</v>
      </c>
      <c r="AT47" s="18"/>
    </row>
    <row r="48" spans="1:46" s="23" customFormat="1" ht="90" hidden="1" x14ac:dyDescent="0.2">
      <c r="A48" s="19" t="s">
        <v>40</v>
      </c>
      <c r="B48" s="19" t="s">
        <v>277</v>
      </c>
      <c r="C48" s="19" t="s">
        <v>276</v>
      </c>
      <c r="D48" s="19" t="s">
        <v>11</v>
      </c>
      <c r="E48" s="19" t="s">
        <v>310</v>
      </c>
      <c r="F48" s="28" t="s">
        <v>1620</v>
      </c>
      <c r="G48" s="19" t="s">
        <v>324</v>
      </c>
      <c r="H48" s="18" t="s">
        <v>303</v>
      </c>
      <c r="I48" s="18" t="s">
        <v>268</v>
      </c>
      <c r="J48" s="17">
        <v>45000</v>
      </c>
      <c r="K48" s="18"/>
      <c r="L48" s="18"/>
      <c r="M48" s="35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19" t="s">
        <v>3476</v>
      </c>
      <c r="AG48" s="19" t="s">
        <v>2456</v>
      </c>
      <c r="AH48" s="19" t="s">
        <v>1183</v>
      </c>
      <c r="AI48" s="19" t="s">
        <v>1570</v>
      </c>
      <c r="AJ48" s="15">
        <v>45000</v>
      </c>
      <c r="AK48" s="15"/>
      <c r="AL48" s="16">
        <f t="shared" si="0"/>
        <v>0</v>
      </c>
      <c r="AM48" s="38" t="s">
        <v>1184</v>
      </c>
      <c r="AN48" s="38" t="s">
        <v>1185</v>
      </c>
      <c r="AO48" s="38" t="s">
        <v>1186</v>
      </c>
      <c r="AP48" s="38" t="s">
        <v>1186</v>
      </c>
      <c r="AQ48" s="38" t="s">
        <v>1187</v>
      </c>
      <c r="AR48" s="17">
        <v>45000</v>
      </c>
      <c r="AS48" s="39" t="e">
        <f t="shared" si="5"/>
        <v>#VALUE!</v>
      </c>
      <c r="AT48" s="18"/>
    </row>
    <row r="49" spans="1:46" s="23" customFormat="1" ht="90" hidden="1" x14ac:dyDescent="0.2">
      <c r="A49" s="19" t="s">
        <v>40</v>
      </c>
      <c r="B49" s="19" t="s">
        <v>277</v>
      </c>
      <c r="C49" s="19" t="s">
        <v>276</v>
      </c>
      <c r="D49" s="19" t="s">
        <v>11</v>
      </c>
      <c r="E49" s="19" t="s">
        <v>310</v>
      </c>
      <c r="F49" s="28" t="s">
        <v>1621</v>
      </c>
      <c r="G49" s="19" t="s">
        <v>325</v>
      </c>
      <c r="H49" s="18" t="s">
        <v>270</v>
      </c>
      <c r="I49" s="18" t="s">
        <v>275</v>
      </c>
      <c r="J49" s="17">
        <v>4000</v>
      </c>
      <c r="K49" s="18"/>
      <c r="L49" s="18"/>
      <c r="M49" s="35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19" t="s">
        <v>3476</v>
      </c>
      <c r="AG49" s="19" t="s">
        <v>2456</v>
      </c>
      <c r="AH49" s="19" t="s">
        <v>1183</v>
      </c>
      <c r="AI49" s="19" t="s">
        <v>1570</v>
      </c>
      <c r="AJ49" s="15">
        <v>4000</v>
      </c>
      <c r="AK49" s="15"/>
      <c r="AL49" s="16">
        <f t="shared" si="0"/>
        <v>0</v>
      </c>
      <c r="AM49" s="38" t="s">
        <v>1184</v>
      </c>
      <c r="AN49" s="38" t="s">
        <v>1185</v>
      </c>
      <c r="AO49" s="38" t="s">
        <v>1186</v>
      </c>
      <c r="AP49" s="38" t="s">
        <v>1186</v>
      </c>
      <c r="AQ49" s="38" t="s">
        <v>1187</v>
      </c>
      <c r="AR49" s="17">
        <v>4000</v>
      </c>
      <c r="AS49" s="39" t="e">
        <f t="shared" si="5"/>
        <v>#VALUE!</v>
      </c>
      <c r="AT49" s="18"/>
    </row>
    <row r="50" spans="1:46" s="23" customFormat="1" ht="90" hidden="1" x14ac:dyDescent="0.2">
      <c r="A50" s="19" t="s">
        <v>40</v>
      </c>
      <c r="B50" s="19" t="s">
        <v>277</v>
      </c>
      <c r="C50" s="19" t="s">
        <v>276</v>
      </c>
      <c r="D50" s="19" t="s">
        <v>11</v>
      </c>
      <c r="E50" s="19" t="s">
        <v>310</v>
      </c>
      <c r="F50" s="28" t="s">
        <v>1622</v>
      </c>
      <c r="G50" s="19" t="s">
        <v>326</v>
      </c>
      <c r="H50" s="18" t="s">
        <v>269</v>
      </c>
      <c r="I50" s="18" t="s">
        <v>275</v>
      </c>
      <c r="J50" s="17">
        <v>2600</v>
      </c>
      <c r="K50" s="18"/>
      <c r="L50" s="18"/>
      <c r="M50" s="35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19" t="s">
        <v>3476</v>
      </c>
      <c r="AG50" s="19" t="s">
        <v>2456</v>
      </c>
      <c r="AH50" s="19" t="s">
        <v>1183</v>
      </c>
      <c r="AI50" s="19" t="s">
        <v>1570</v>
      </c>
      <c r="AJ50" s="15">
        <v>2600</v>
      </c>
      <c r="AK50" s="15"/>
      <c r="AL50" s="16">
        <f t="shared" si="0"/>
        <v>0</v>
      </c>
      <c r="AM50" s="38" t="s">
        <v>1184</v>
      </c>
      <c r="AN50" s="38" t="s">
        <v>1185</v>
      </c>
      <c r="AO50" s="38" t="s">
        <v>1186</v>
      </c>
      <c r="AP50" s="38" t="s">
        <v>1186</v>
      </c>
      <c r="AQ50" s="38" t="s">
        <v>1187</v>
      </c>
      <c r="AR50" s="17">
        <v>2600</v>
      </c>
      <c r="AS50" s="39" t="e">
        <f t="shared" si="5"/>
        <v>#VALUE!</v>
      </c>
      <c r="AT50" s="18"/>
    </row>
    <row r="51" spans="1:46" s="23" customFormat="1" ht="90" hidden="1" x14ac:dyDescent="0.2">
      <c r="A51" s="19" t="s">
        <v>40</v>
      </c>
      <c r="B51" s="19" t="s">
        <v>277</v>
      </c>
      <c r="C51" s="19" t="s">
        <v>276</v>
      </c>
      <c r="D51" s="19" t="s">
        <v>11</v>
      </c>
      <c r="E51" s="19" t="s">
        <v>310</v>
      </c>
      <c r="F51" s="28" t="s">
        <v>1623</v>
      </c>
      <c r="G51" s="19" t="s">
        <v>327</v>
      </c>
      <c r="H51" s="18" t="s">
        <v>270</v>
      </c>
      <c r="I51" s="18" t="s">
        <v>271</v>
      </c>
      <c r="J51" s="17">
        <v>15000</v>
      </c>
      <c r="K51" s="18"/>
      <c r="L51" s="18"/>
      <c r="M51" s="35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6">
        <v>15000</v>
      </c>
      <c r="X51" s="18" t="s">
        <v>1182</v>
      </c>
      <c r="Y51" s="132" t="s">
        <v>2555</v>
      </c>
      <c r="Z51" s="16">
        <v>15000</v>
      </c>
      <c r="AA51" s="36" t="s">
        <v>2556</v>
      </c>
      <c r="AB51" s="18"/>
      <c r="AC51" s="18"/>
      <c r="AD51" s="16"/>
      <c r="AE51" s="19" t="s">
        <v>2557</v>
      </c>
      <c r="AF51" s="19" t="s">
        <v>3476</v>
      </c>
      <c r="AG51" s="19" t="s">
        <v>2456</v>
      </c>
      <c r="AH51" s="19" t="s">
        <v>1183</v>
      </c>
      <c r="AI51" s="19" t="s">
        <v>1570</v>
      </c>
      <c r="AJ51" s="15">
        <v>15000</v>
      </c>
      <c r="AK51" s="15"/>
      <c r="AL51" s="16">
        <f t="shared" si="0"/>
        <v>0</v>
      </c>
      <c r="AM51" s="38" t="s">
        <v>1184</v>
      </c>
      <c r="AN51" s="38" t="s">
        <v>1185</v>
      </c>
      <c r="AO51" s="38" t="s">
        <v>1186</v>
      </c>
      <c r="AP51" s="38" t="s">
        <v>1186</v>
      </c>
      <c r="AQ51" s="38" t="s">
        <v>1187</v>
      </c>
      <c r="AR51" s="16">
        <v>15000</v>
      </c>
      <c r="AS51" s="39" t="e">
        <f t="shared" si="5"/>
        <v>#VALUE!</v>
      </c>
      <c r="AT51" s="18"/>
    </row>
    <row r="52" spans="1:46" s="23" customFormat="1" ht="90" hidden="1" x14ac:dyDescent="0.2">
      <c r="A52" s="19" t="s">
        <v>40</v>
      </c>
      <c r="B52" s="19" t="s">
        <v>277</v>
      </c>
      <c r="C52" s="19" t="s">
        <v>276</v>
      </c>
      <c r="D52" s="19" t="s">
        <v>286</v>
      </c>
      <c r="E52" s="19" t="s">
        <v>310</v>
      </c>
      <c r="F52" s="28" t="s">
        <v>1624</v>
      </c>
      <c r="G52" s="19" t="s">
        <v>328</v>
      </c>
      <c r="H52" s="18" t="s">
        <v>270</v>
      </c>
      <c r="I52" s="18" t="s">
        <v>268</v>
      </c>
      <c r="J52" s="17">
        <v>19300</v>
      </c>
      <c r="K52" s="18"/>
      <c r="L52" s="18"/>
      <c r="M52" s="35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9" t="s">
        <v>2565</v>
      </c>
      <c r="AF52" s="19" t="s">
        <v>2457</v>
      </c>
      <c r="AG52" s="19" t="s">
        <v>2457</v>
      </c>
      <c r="AH52" s="19" t="s">
        <v>1183</v>
      </c>
      <c r="AI52" s="19" t="s">
        <v>1570</v>
      </c>
      <c r="AJ52" s="15"/>
      <c r="AK52" s="15">
        <v>18725</v>
      </c>
      <c r="AL52" s="16">
        <f t="shared" si="0"/>
        <v>575</v>
      </c>
      <c r="AM52" s="38" t="s">
        <v>1184</v>
      </c>
      <c r="AN52" s="38" t="s">
        <v>1185</v>
      </c>
      <c r="AO52" s="38" t="s">
        <v>1187</v>
      </c>
      <c r="AP52" s="38" t="s">
        <v>1187</v>
      </c>
      <c r="AQ52" s="38" t="s">
        <v>1187</v>
      </c>
      <c r="AR52" s="17">
        <v>17500</v>
      </c>
      <c r="AS52" s="39" t="e">
        <f t="shared" si="5"/>
        <v>#VALUE!</v>
      </c>
      <c r="AT52" s="18"/>
    </row>
    <row r="53" spans="1:46" s="23" customFormat="1" ht="90" hidden="1" x14ac:dyDescent="0.2">
      <c r="A53" s="19" t="s">
        <v>40</v>
      </c>
      <c r="B53" s="19" t="s">
        <v>277</v>
      </c>
      <c r="C53" s="19" t="s">
        <v>276</v>
      </c>
      <c r="D53" s="19" t="s">
        <v>286</v>
      </c>
      <c r="E53" s="19" t="s">
        <v>310</v>
      </c>
      <c r="F53" s="28" t="s">
        <v>1625</v>
      </c>
      <c r="G53" s="19" t="s">
        <v>329</v>
      </c>
      <c r="H53" s="18" t="s">
        <v>270</v>
      </c>
      <c r="I53" s="18" t="s">
        <v>271</v>
      </c>
      <c r="J53" s="17">
        <v>20000</v>
      </c>
      <c r="K53" s="18"/>
      <c r="L53" s="18"/>
      <c r="M53" s="35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9" t="s">
        <v>2565</v>
      </c>
      <c r="AF53" s="19" t="s">
        <v>2457</v>
      </c>
      <c r="AG53" s="19" t="s">
        <v>2457</v>
      </c>
      <c r="AH53" s="19" t="s">
        <v>1183</v>
      </c>
      <c r="AI53" s="19" t="s">
        <v>1570</v>
      </c>
      <c r="AJ53" s="15"/>
      <c r="AK53" s="15">
        <v>12305</v>
      </c>
      <c r="AL53" s="16">
        <f t="shared" si="0"/>
        <v>7695</v>
      </c>
      <c r="AM53" s="38" t="s">
        <v>1184</v>
      </c>
      <c r="AN53" s="38" t="s">
        <v>1185</v>
      </c>
      <c r="AO53" s="38" t="s">
        <v>1187</v>
      </c>
      <c r="AP53" s="38" t="s">
        <v>1187</v>
      </c>
      <c r="AQ53" s="38" t="s">
        <v>1187</v>
      </c>
      <c r="AR53" s="17">
        <v>11500</v>
      </c>
      <c r="AS53" s="39" t="e">
        <f t="shared" si="5"/>
        <v>#VALUE!</v>
      </c>
      <c r="AT53" s="18"/>
    </row>
    <row r="54" spans="1:46" s="23" customFormat="1" ht="90" hidden="1" x14ac:dyDescent="0.2">
      <c r="A54" s="19" t="s">
        <v>40</v>
      </c>
      <c r="B54" s="19" t="s">
        <v>277</v>
      </c>
      <c r="C54" s="19" t="s">
        <v>276</v>
      </c>
      <c r="D54" s="19" t="s">
        <v>13</v>
      </c>
      <c r="E54" s="19" t="s">
        <v>310</v>
      </c>
      <c r="F54" s="28" t="s">
        <v>1626</v>
      </c>
      <c r="G54" s="19" t="s">
        <v>330</v>
      </c>
      <c r="H54" s="18" t="s">
        <v>267</v>
      </c>
      <c r="I54" s="18" t="s">
        <v>268</v>
      </c>
      <c r="J54" s="17">
        <v>30000</v>
      </c>
      <c r="K54" s="18"/>
      <c r="L54" s="18"/>
      <c r="M54" s="35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9" t="s">
        <v>2565</v>
      </c>
      <c r="AF54" s="19" t="s">
        <v>2457</v>
      </c>
      <c r="AG54" s="19" t="s">
        <v>2457</v>
      </c>
      <c r="AH54" s="19" t="s">
        <v>1183</v>
      </c>
      <c r="AI54" s="19" t="s">
        <v>1570</v>
      </c>
      <c r="AJ54" s="15"/>
      <c r="AK54" s="15">
        <v>29981.4</v>
      </c>
      <c r="AL54" s="16">
        <f t="shared" si="0"/>
        <v>18.599999999998545</v>
      </c>
      <c r="AM54" s="38" t="s">
        <v>1184</v>
      </c>
      <c r="AN54" s="38" t="s">
        <v>1185</v>
      </c>
      <c r="AO54" s="38" t="s">
        <v>1187</v>
      </c>
      <c r="AP54" s="38" t="s">
        <v>1187</v>
      </c>
      <c r="AQ54" s="38" t="s">
        <v>1187</v>
      </c>
      <c r="AR54" s="17">
        <v>28020</v>
      </c>
      <c r="AS54" s="39" t="e">
        <f t="shared" si="5"/>
        <v>#VALUE!</v>
      </c>
      <c r="AT54" s="18"/>
    </row>
    <row r="55" spans="1:46" s="23" customFormat="1" ht="90" hidden="1" x14ac:dyDescent="0.2">
      <c r="A55" s="19" t="s">
        <v>40</v>
      </c>
      <c r="B55" s="19" t="s">
        <v>277</v>
      </c>
      <c r="C55" s="19" t="s">
        <v>276</v>
      </c>
      <c r="D55" s="19" t="s">
        <v>18</v>
      </c>
      <c r="E55" s="19" t="s">
        <v>310</v>
      </c>
      <c r="F55" s="28" t="s">
        <v>1627</v>
      </c>
      <c r="G55" s="19" t="s">
        <v>331</v>
      </c>
      <c r="H55" s="18" t="s">
        <v>303</v>
      </c>
      <c r="I55" s="18" t="s">
        <v>268</v>
      </c>
      <c r="J55" s="17">
        <v>100000</v>
      </c>
      <c r="K55" s="18"/>
      <c r="L55" s="18"/>
      <c r="M55" s="35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2557</v>
      </c>
      <c r="AF55" s="19" t="s">
        <v>3476</v>
      </c>
      <c r="AG55" s="19" t="s">
        <v>2456</v>
      </c>
      <c r="AH55" s="19" t="s">
        <v>1183</v>
      </c>
      <c r="AI55" s="19" t="s">
        <v>1570</v>
      </c>
      <c r="AJ55" s="15">
        <v>89000</v>
      </c>
      <c r="AK55" s="15"/>
      <c r="AL55" s="16">
        <f t="shared" si="0"/>
        <v>11000</v>
      </c>
      <c r="AM55" s="38" t="s">
        <v>1184</v>
      </c>
      <c r="AN55" s="38" t="s">
        <v>1185</v>
      </c>
      <c r="AO55" s="38" t="s">
        <v>1186</v>
      </c>
      <c r="AP55" s="38" t="s">
        <v>1186</v>
      </c>
      <c r="AQ55" s="38" t="s">
        <v>1187</v>
      </c>
      <c r="AR55" s="17">
        <v>89000</v>
      </c>
      <c r="AS55" s="39" t="e">
        <f t="shared" si="5"/>
        <v>#VALUE!</v>
      </c>
      <c r="AT55" s="18"/>
    </row>
    <row r="56" spans="1:46" s="23" customFormat="1" ht="90" hidden="1" x14ac:dyDescent="0.2">
      <c r="A56" s="19" t="s">
        <v>40</v>
      </c>
      <c r="B56" s="19" t="s">
        <v>277</v>
      </c>
      <c r="C56" s="19" t="s">
        <v>276</v>
      </c>
      <c r="D56" s="19" t="s">
        <v>18</v>
      </c>
      <c r="E56" s="19" t="s">
        <v>310</v>
      </c>
      <c r="F56" s="28" t="s">
        <v>1628</v>
      </c>
      <c r="G56" s="19" t="s">
        <v>332</v>
      </c>
      <c r="H56" s="18" t="s">
        <v>270</v>
      </c>
      <c r="I56" s="18" t="s">
        <v>271</v>
      </c>
      <c r="J56" s="17">
        <v>130000</v>
      </c>
      <c r="K56" s="18"/>
      <c r="L56" s="18"/>
      <c r="M56" s="35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2557</v>
      </c>
      <c r="AF56" s="19" t="s">
        <v>3476</v>
      </c>
      <c r="AG56" s="19" t="s">
        <v>2456</v>
      </c>
      <c r="AH56" s="19" t="s">
        <v>1183</v>
      </c>
      <c r="AI56" s="19" t="s">
        <v>1570</v>
      </c>
      <c r="AJ56" s="15">
        <v>128000</v>
      </c>
      <c r="AK56" s="15"/>
      <c r="AL56" s="16">
        <f t="shared" si="0"/>
        <v>2000</v>
      </c>
      <c r="AM56" s="38" t="s">
        <v>1184</v>
      </c>
      <c r="AN56" s="38" t="s">
        <v>1185</v>
      </c>
      <c r="AO56" s="38" t="s">
        <v>1186</v>
      </c>
      <c r="AP56" s="38" t="s">
        <v>1186</v>
      </c>
      <c r="AQ56" s="38" t="s">
        <v>1187</v>
      </c>
      <c r="AR56" s="17">
        <v>128000</v>
      </c>
      <c r="AS56" s="39" t="e">
        <f t="shared" si="5"/>
        <v>#VALUE!</v>
      </c>
      <c r="AT56" s="18"/>
    </row>
    <row r="57" spans="1:46" s="23" customFormat="1" ht="90" hidden="1" x14ac:dyDescent="0.2">
      <c r="A57" s="19" t="s">
        <v>40</v>
      </c>
      <c r="B57" s="19" t="s">
        <v>277</v>
      </c>
      <c r="C57" s="19" t="s">
        <v>276</v>
      </c>
      <c r="D57" s="19" t="s">
        <v>18</v>
      </c>
      <c r="E57" s="19" t="s">
        <v>310</v>
      </c>
      <c r="F57" s="28" t="s">
        <v>1629</v>
      </c>
      <c r="G57" s="19" t="s">
        <v>333</v>
      </c>
      <c r="H57" s="18" t="s">
        <v>270</v>
      </c>
      <c r="I57" s="18" t="s">
        <v>274</v>
      </c>
      <c r="J57" s="17">
        <v>168000</v>
      </c>
      <c r="K57" s="18"/>
      <c r="L57" s="18"/>
      <c r="M57" s="35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2557</v>
      </c>
      <c r="AF57" s="19" t="s">
        <v>3476</v>
      </c>
      <c r="AG57" s="19" t="s">
        <v>2456</v>
      </c>
      <c r="AH57" s="19" t="s">
        <v>1183</v>
      </c>
      <c r="AI57" s="19" t="s">
        <v>1570</v>
      </c>
      <c r="AJ57" s="15">
        <v>166600</v>
      </c>
      <c r="AK57" s="15"/>
      <c r="AL57" s="16">
        <f t="shared" si="0"/>
        <v>1400</v>
      </c>
      <c r="AM57" s="38" t="s">
        <v>1184</v>
      </c>
      <c r="AN57" s="38" t="s">
        <v>1185</v>
      </c>
      <c r="AO57" s="38" t="s">
        <v>1186</v>
      </c>
      <c r="AP57" s="38" t="s">
        <v>1186</v>
      </c>
      <c r="AQ57" s="38" t="s">
        <v>1187</v>
      </c>
      <c r="AR57" s="17">
        <v>166600</v>
      </c>
      <c r="AS57" s="39" t="e">
        <f t="shared" si="5"/>
        <v>#VALUE!</v>
      </c>
      <c r="AT57" s="18"/>
    </row>
    <row r="58" spans="1:46" s="23" customFormat="1" ht="90" hidden="1" x14ac:dyDescent="0.2">
      <c r="A58" s="19" t="s">
        <v>40</v>
      </c>
      <c r="B58" s="19" t="s">
        <v>277</v>
      </c>
      <c r="C58" s="19" t="s">
        <v>276</v>
      </c>
      <c r="D58" s="19" t="s">
        <v>18</v>
      </c>
      <c r="E58" s="19" t="s">
        <v>310</v>
      </c>
      <c r="F58" s="28" t="s">
        <v>1630</v>
      </c>
      <c r="G58" s="19" t="s">
        <v>334</v>
      </c>
      <c r="H58" s="18" t="s">
        <v>270</v>
      </c>
      <c r="I58" s="18" t="s">
        <v>335</v>
      </c>
      <c r="J58" s="17">
        <v>3900</v>
      </c>
      <c r="K58" s="18"/>
      <c r="L58" s="18"/>
      <c r="M58" s="35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2557</v>
      </c>
      <c r="AF58" s="19" t="s">
        <v>3476</v>
      </c>
      <c r="AG58" s="19" t="s">
        <v>2456</v>
      </c>
      <c r="AH58" s="19" t="s">
        <v>1183</v>
      </c>
      <c r="AI58" s="19" t="s">
        <v>1570</v>
      </c>
      <c r="AJ58" s="15">
        <v>3700</v>
      </c>
      <c r="AK58" s="15"/>
      <c r="AL58" s="16">
        <f t="shared" si="0"/>
        <v>200</v>
      </c>
      <c r="AM58" s="38" t="s">
        <v>1184</v>
      </c>
      <c r="AN58" s="38" t="s">
        <v>1185</v>
      </c>
      <c r="AO58" s="38" t="s">
        <v>1186</v>
      </c>
      <c r="AP58" s="38" t="s">
        <v>1186</v>
      </c>
      <c r="AQ58" s="38" t="s">
        <v>1187</v>
      </c>
      <c r="AR58" s="17">
        <v>3700</v>
      </c>
      <c r="AS58" s="39" t="e">
        <f t="shared" si="5"/>
        <v>#VALUE!</v>
      </c>
      <c r="AT58" s="18"/>
    </row>
    <row r="59" spans="1:46" s="23" customFormat="1" ht="90" hidden="1" x14ac:dyDescent="0.2">
      <c r="A59" s="19" t="s">
        <v>40</v>
      </c>
      <c r="B59" s="19" t="s">
        <v>277</v>
      </c>
      <c r="C59" s="19" t="s">
        <v>276</v>
      </c>
      <c r="D59" s="19" t="s">
        <v>18</v>
      </c>
      <c r="E59" s="19" t="s">
        <v>310</v>
      </c>
      <c r="F59" s="28" t="s">
        <v>1631</v>
      </c>
      <c r="G59" s="19" t="s">
        <v>336</v>
      </c>
      <c r="H59" s="18" t="s">
        <v>272</v>
      </c>
      <c r="I59" s="18" t="s">
        <v>335</v>
      </c>
      <c r="J59" s="17">
        <v>10100</v>
      </c>
      <c r="K59" s="18"/>
      <c r="L59" s="18"/>
      <c r="M59" s="35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2557</v>
      </c>
      <c r="AF59" s="19" t="s">
        <v>3476</v>
      </c>
      <c r="AG59" s="19" t="s">
        <v>2456</v>
      </c>
      <c r="AH59" s="19" t="s">
        <v>1183</v>
      </c>
      <c r="AI59" s="19" t="s">
        <v>1570</v>
      </c>
      <c r="AJ59" s="15">
        <v>9600</v>
      </c>
      <c r="AK59" s="15"/>
      <c r="AL59" s="16">
        <f t="shared" si="0"/>
        <v>500</v>
      </c>
      <c r="AM59" s="38" t="s">
        <v>1184</v>
      </c>
      <c r="AN59" s="38" t="s">
        <v>1185</v>
      </c>
      <c r="AO59" s="38" t="s">
        <v>1186</v>
      </c>
      <c r="AP59" s="38" t="s">
        <v>1186</v>
      </c>
      <c r="AQ59" s="38" t="s">
        <v>1187</v>
      </c>
      <c r="AR59" s="17">
        <v>9600</v>
      </c>
      <c r="AS59" s="39" t="e">
        <f t="shared" si="5"/>
        <v>#VALUE!</v>
      </c>
      <c r="AT59" s="18"/>
    </row>
    <row r="60" spans="1:46" s="23" customFormat="1" ht="90" hidden="1" x14ac:dyDescent="0.2">
      <c r="A60" s="19" t="s">
        <v>40</v>
      </c>
      <c r="B60" s="19" t="s">
        <v>277</v>
      </c>
      <c r="C60" s="19" t="s">
        <v>276</v>
      </c>
      <c r="D60" s="19" t="s">
        <v>18</v>
      </c>
      <c r="E60" s="19" t="s">
        <v>310</v>
      </c>
      <c r="F60" s="28" t="s">
        <v>1632</v>
      </c>
      <c r="G60" s="19" t="s">
        <v>337</v>
      </c>
      <c r="H60" s="18" t="s">
        <v>319</v>
      </c>
      <c r="I60" s="18" t="s">
        <v>335</v>
      </c>
      <c r="J60" s="17">
        <v>8800</v>
      </c>
      <c r="K60" s="18"/>
      <c r="L60" s="18"/>
      <c r="M60" s="35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2557</v>
      </c>
      <c r="AF60" s="19" t="s">
        <v>3476</v>
      </c>
      <c r="AG60" s="19" t="s">
        <v>2456</v>
      </c>
      <c r="AH60" s="19" t="s">
        <v>1183</v>
      </c>
      <c r="AI60" s="19" t="s">
        <v>1570</v>
      </c>
      <c r="AJ60" s="15">
        <v>8400</v>
      </c>
      <c r="AK60" s="15"/>
      <c r="AL60" s="16">
        <f t="shared" si="0"/>
        <v>400</v>
      </c>
      <c r="AM60" s="38" t="s">
        <v>1184</v>
      </c>
      <c r="AN60" s="38" t="s">
        <v>1185</v>
      </c>
      <c r="AO60" s="38" t="s">
        <v>1186</v>
      </c>
      <c r="AP60" s="38" t="s">
        <v>1186</v>
      </c>
      <c r="AQ60" s="38" t="s">
        <v>1187</v>
      </c>
      <c r="AR60" s="17">
        <v>8400</v>
      </c>
      <c r="AS60" s="39" t="e">
        <f t="shared" si="5"/>
        <v>#VALUE!</v>
      </c>
      <c r="AT60" s="18"/>
    </row>
    <row r="61" spans="1:46" s="23" customFormat="1" ht="90" hidden="1" x14ac:dyDescent="0.2">
      <c r="A61" s="19" t="s">
        <v>40</v>
      </c>
      <c r="B61" s="19" t="s">
        <v>277</v>
      </c>
      <c r="C61" s="19" t="s">
        <v>276</v>
      </c>
      <c r="D61" s="19" t="s">
        <v>18</v>
      </c>
      <c r="E61" s="19" t="s">
        <v>310</v>
      </c>
      <c r="F61" s="28" t="s">
        <v>1633</v>
      </c>
      <c r="G61" s="19" t="s">
        <v>338</v>
      </c>
      <c r="H61" s="18" t="s">
        <v>270</v>
      </c>
      <c r="I61" s="18" t="s">
        <v>271</v>
      </c>
      <c r="J61" s="17">
        <v>15000</v>
      </c>
      <c r="K61" s="18"/>
      <c r="L61" s="18"/>
      <c r="M61" s="35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6"/>
      <c r="AC61" s="36"/>
      <c r="AD61" s="17"/>
      <c r="AE61" s="19" t="s">
        <v>2557</v>
      </c>
      <c r="AF61" s="19" t="s">
        <v>3476</v>
      </c>
      <c r="AG61" s="19" t="s">
        <v>2456</v>
      </c>
      <c r="AH61" s="19" t="s">
        <v>1183</v>
      </c>
      <c r="AI61" s="19" t="s">
        <v>1570</v>
      </c>
      <c r="AJ61" s="15">
        <v>12900</v>
      </c>
      <c r="AK61" s="15"/>
      <c r="AL61" s="16">
        <f t="shared" si="0"/>
        <v>2100</v>
      </c>
      <c r="AM61" s="38" t="s">
        <v>1184</v>
      </c>
      <c r="AN61" s="38" t="s">
        <v>1185</v>
      </c>
      <c r="AO61" s="38" t="s">
        <v>1186</v>
      </c>
      <c r="AP61" s="38" t="s">
        <v>1186</v>
      </c>
      <c r="AQ61" s="38" t="s">
        <v>1187</v>
      </c>
      <c r="AR61" s="17">
        <v>12900</v>
      </c>
      <c r="AS61" s="39" t="e">
        <f t="shared" si="5"/>
        <v>#VALUE!</v>
      </c>
      <c r="AT61" s="18"/>
    </row>
    <row r="62" spans="1:46" s="23" customFormat="1" ht="90" hidden="1" x14ac:dyDescent="0.2">
      <c r="A62" s="19" t="s">
        <v>40</v>
      </c>
      <c r="B62" s="19" t="s">
        <v>277</v>
      </c>
      <c r="C62" s="19" t="s">
        <v>276</v>
      </c>
      <c r="D62" s="19" t="s">
        <v>33</v>
      </c>
      <c r="E62" s="19" t="s">
        <v>310</v>
      </c>
      <c r="F62" s="28" t="s">
        <v>1634</v>
      </c>
      <c r="G62" s="19" t="s">
        <v>339</v>
      </c>
      <c r="H62" s="18" t="s">
        <v>340</v>
      </c>
      <c r="I62" s="18" t="s">
        <v>274</v>
      </c>
      <c r="J62" s="17">
        <v>111000</v>
      </c>
      <c r="K62" s="18"/>
      <c r="L62" s="18"/>
      <c r="M62" s="35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6"/>
      <c r="AC62" s="36"/>
      <c r="AD62" s="17"/>
      <c r="AE62" s="19" t="s">
        <v>2557</v>
      </c>
      <c r="AF62" s="19" t="s">
        <v>3476</v>
      </c>
      <c r="AG62" s="19" t="s">
        <v>2456</v>
      </c>
      <c r="AH62" s="19" t="s">
        <v>1183</v>
      </c>
      <c r="AI62" s="19" t="s">
        <v>1570</v>
      </c>
      <c r="AJ62" s="15">
        <v>111000</v>
      </c>
      <c r="AK62" s="15"/>
      <c r="AL62" s="16">
        <f t="shared" si="0"/>
        <v>0</v>
      </c>
      <c r="AM62" s="38" t="s">
        <v>1184</v>
      </c>
      <c r="AN62" s="38" t="s">
        <v>1185</v>
      </c>
      <c r="AO62" s="38" t="s">
        <v>1206</v>
      </c>
      <c r="AP62" s="38" t="s">
        <v>1206</v>
      </c>
      <c r="AQ62" s="38" t="s">
        <v>1187</v>
      </c>
      <c r="AR62" s="17">
        <v>111000</v>
      </c>
      <c r="AS62" s="39" t="e">
        <f t="shared" si="5"/>
        <v>#VALUE!</v>
      </c>
      <c r="AT62" s="18"/>
    </row>
    <row r="63" spans="1:46" s="23" customFormat="1" ht="90" hidden="1" x14ac:dyDescent="0.2">
      <c r="A63" s="19" t="s">
        <v>40</v>
      </c>
      <c r="B63" s="19" t="s">
        <v>277</v>
      </c>
      <c r="C63" s="19" t="s">
        <v>276</v>
      </c>
      <c r="D63" s="19" t="s">
        <v>33</v>
      </c>
      <c r="E63" s="19" t="s">
        <v>310</v>
      </c>
      <c r="F63" s="28" t="s">
        <v>1635</v>
      </c>
      <c r="G63" s="19" t="s">
        <v>341</v>
      </c>
      <c r="H63" s="18" t="s">
        <v>270</v>
      </c>
      <c r="I63" s="18" t="s">
        <v>274</v>
      </c>
      <c r="J63" s="17">
        <v>15000</v>
      </c>
      <c r="K63" s="18"/>
      <c r="L63" s="18"/>
      <c r="M63" s="35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6"/>
      <c r="AC63" s="36"/>
      <c r="AD63" s="17"/>
      <c r="AE63" s="19" t="s">
        <v>2557</v>
      </c>
      <c r="AF63" s="19" t="s">
        <v>3476</v>
      </c>
      <c r="AG63" s="19" t="s">
        <v>2456</v>
      </c>
      <c r="AH63" s="19" t="s">
        <v>1183</v>
      </c>
      <c r="AI63" s="19" t="s">
        <v>1570</v>
      </c>
      <c r="AJ63" s="15">
        <v>15000</v>
      </c>
      <c r="AK63" s="15"/>
      <c r="AL63" s="16">
        <f t="shared" si="0"/>
        <v>0</v>
      </c>
      <c r="AM63" s="38" t="s">
        <v>1184</v>
      </c>
      <c r="AN63" s="38" t="s">
        <v>1185</v>
      </c>
      <c r="AO63" s="38" t="s">
        <v>1206</v>
      </c>
      <c r="AP63" s="38" t="s">
        <v>1206</v>
      </c>
      <c r="AQ63" s="38" t="s">
        <v>1187</v>
      </c>
      <c r="AR63" s="17">
        <v>15000</v>
      </c>
      <c r="AS63" s="39" t="e">
        <f t="shared" si="5"/>
        <v>#VALUE!</v>
      </c>
      <c r="AT63" s="18"/>
    </row>
    <row r="64" spans="1:46" s="23" customFormat="1" ht="90" hidden="1" x14ac:dyDescent="0.2">
      <c r="A64" s="19" t="s">
        <v>40</v>
      </c>
      <c r="B64" s="19" t="s">
        <v>277</v>
      </c>
      <c r="C64" s="19" t="s">
        <v>276</v>
      </c>
      <c r="D64" s="19" t="s">
        <v>33</v>
      </c>
      <c r="E64" s="19" t="s">
        <v>310</v>
      </c>
      <c r="F64" s="28" t="s">
        <v>1636</v>
      </c>
      <c r="G64" s="19" t="s">
        <v>342</v>
      </c>
      <c r="H64" s="18" t="s">
        <v>340</v>
      </c>
      <c r="I64" s="18" t="s">
        <v>274</v>
      </c>
      <c r="J64" s="17">
        <v>180000</v>
      </c>
      <c r="K64" s="18"/>
      <c r="L64" s="18"/>
      <c r="M64" s="35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6"/>
      <c r="AC64" s="36"/>
      <c r="AD64" s="17"/>
      <c r="AE64" s="19" t="s">
        <v>2557</v>
      </c>
      <c r="AF64" s="19" t="s">
        <v>3476</v>
      </c>
      <c r="AG64" s="19" t="s">
        <v>2456</v>
      </c>
      <c r="AH64" s="19" t="s">
        <v>1183</v>
      </c>
      <c r="AI64" s="19" t="s">
        <v>1570</v>
      </c>
      <c r="AJ64" s="17">
        <v>180000</v>
      </c>
      <c r="AK64" s="15"/>
      <c r="AL64" s="16">
        <f t="shared" si="0"/>
        <v>0</v>
      </c>
      <c r="AM64" s="38" t="s">
        <v>1184</v>
      </c>
      <c r="AN64" s="38" t="s">
        <v>1185</v>
      </c>
      <c r="AO64" s="38" t="s">
        <v>1206</v>
      </c>
      <c r="AP64" s="38" t="s">
        <v>1206</v>
      </c>
      <c r="AQ64" s="38" t="s">
        <v>1187</v>
      </c>
      <c r="AR64" s="17">
        <v>180000</v>
      </c>
      <c r="AS64" s="39" t="e">
        <f t="shared" si="5"/>
        <v>#VALUE!</v>
      </c>
      <c r="AT64" s="18"/>
    </row>
    <row r="65" spans="1:46" s="23" customFormat="1" ht="90" hidden="1" x14ac:dyDescent="0.2">
      <c r="A65" s="19" t="s">
        <v>40</v>
      </c>
      <c r="B65" s="19" t="s">
        <v>277</v>
      </c>
      <c r="C65" s="19" t="s">
        <v>276</v>
      </c>
      <c r="D65" s="19" t="s">
        <v>33</v>
      </c>
      <c r="E65" s="19" t="s">
        <v>310</v>
      </c>
      <c r="F65" s="28" t="s">
        <v>1637</v>
      </c>
      <c r="G65" s="19" t="s">
        <v>343</v>
      </c>
      <c r="H65" s="18" t="s">
        <v>270</v>
      </c>
      <c r="I65" s="18" t="s">
        <v>344</v>
      </c>
      <c r="J65" s="17">
        <v>3000</v>
      </c>
      <c r="K65" s="18"/>
      <c r="L65" s="18"/>
      <c r="M65" s="35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6"/>
      <c r="AC65" s="36"/>
      <c r="AD65" s="17"/>
      <c r="AE65" s="19" t="s">
        <v>2557</v>
      </c>
      <c r="AF65" s="19" t="s">
        <v>3476</v>
      </c>
      <c r="AG65" s="19" t="s">
        <v>2456</v>
      </c>
      <c r="AH65" s="19" t="s">
        <v>1183</v>
      </c>
      <c r="AI65" s="19" t="s">
        <v>1570</v>
      </c>
      <c r="AJ65" s="17">
        <v>3000</v>
      </c>
      <c r="AK65" s="15"/>
      <c r="AL65" s="16">
        <f t="shared" si="0"/>
        <v>0</v>
      </c>
      <c r="AM65" s="38" t="s">
        <v>1184</v>
      </c>
      <c r="AN65" s="38" t="s">
        <v>1185</v>
      </c>
      <c r="AO65" s="38" t="s">
        <v>1206</v>
      </c>
      <c r="AP65" s="38" t="s">
        <v>1206</v>
      </c>
      <c r="AQ65" s="38" t="s">
        <v>1187</v>
      </c>
      <c r="AR65" s="17">
        <v>3000</v>
      </c>
      <c r="AS65" s="39" t="e">
        <f t="shared" si="5"/>
        <v>#VALUE!</v>
      </c>
      <c r="AT65" s="18"/>
    </row>
    <row r="66" spans="1:46" s="23" customFormat="1" ht="90" hidden="1" x14ac:dyDescent="0.2">
      <c r="A66" s="19" t="s">
        <v>40</v>
      </c>
      <c r="B66" s="19" t="s">
        <v>277</v>
      </c>
      <c r="C66" s="19" t="s">
        <v>276</v>
      </c>
      <c r="D66" s="19" t="s">
        <v>33</v>
      </c>
      <c r="E66" s="19" t="s">
        <v>310</v>
      </c>
      <c r="F66" s="28" t="s">
        <v>1638</v>
      </c>
      <c r="G66" s="19" t="s">
        <v>345</v>
      </c>
      <c r="H66" s="18" t="s">
        <v>270</v>
      </c>
      <c r="I66" s="18" t="s">
        <v>346</v>
      </c>
      <c r="J66" s="17">
        <v>2500</v>
      </c>
      <c r="K66" s="18"/>
      <c r="L66" s="18"/>
      <c r="M66" s="35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6"/>
      <c r="AC66" s="36"/>
      <c r="AD66" s="17"/>
      <c r="AE66" s="19" t="s">
        <v>2557</v>
      </c>
      <c r="AF66" s="19" t="s">
        <v>3476</v>
      </c>
      <c r="AG66" s="19" t="s">
        <v>2456</v>
      </c>
      <c r="AH66" s="19" t="s">
        <v>1183</v>
      </c>
      <c r="AI66" s="19" t="s">
        <v>1570</v>
      </c>
      <c r="AJ66" s="17">
        <v>2500</v>
      </c>
      <c r="AK66" s="15"/>
      <c r="AL66" s="16">
        <f t="shared" si="0"/>
        <v>0</v>
      </c>
      <c r="AM66" s="38" t="s">
        <v>1184</v>
      </c>
      <c r="AN66" s="38" t="s">
        <v>1185</v>
      </c>
      <c r="AO66" s="38" t="s">
        <v>1206</v>
      </c>
      <c r="AP66" s="38" t="s">
        <v>1206</v>
      </c>
      <c r="AQ66" s="38" t="s">
        <v>1187</v>
      </c>
      <c r="AR66" s="17">
        <v>2500</v>
      </c>
      <c r="AS66" s="39" t="e">
        <f t="shared" si="5"/>
        <v>#VALUE!</v>
      </c>
      <c r="AT66" s="18"/>
    </row>
    <row r="67" spans="1:46" s="23" customFormat="1" ht="90" hidden="1" x14ac:dyDescent="0.2">
      <c r="A67" s="19" t="s">
        <v>40</v>
      </c>
      <c r="B67" s="19" t="s">
        <v>277</v>
      </c>
      <c r="C67" s="19" t="s">
        <v>276</v>
      </c>
      <c r="D67" s="19" t="s">
        <v>33</v>
      </c>
      <c r="E67" s="19" t="s">
        <v>310</v>
      </c>
      <c r="F67" s="28" t="s">
        <v>1639</v>
      </c>
      <c r="G67" s="19" t="s">
        <v>347</v>
      </c>
      <c r="H67" s="18" t="s">
        <v>270</v>
      </c>
      <c r="I67" s="18" t="s">
        <v>335</v>
      </c>
      <c r="J67" s="17">
        <v>3000</v>
      </c>
      <c r="K67" s="18"/>
      <c r="L67" s="18"/>
      <c r="M67" s="35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6"/>
      <c r="AC67" s="36"/>
      <c r="AD67" s="17"/>
      <c r="AE67" s="19" t="s">
        <v>2557</v>
      </c>
      <c r="AF67" s="19" t="s">
        <v>3476</v>
      </c>
      <c r="AG67" s="19" t="s">
        <v>2456</v>
      </c>
      <c r="AH67" s="19" t="s">
        <v>1183</v>
      </c>
      <c r="AI67" s="19" t="s">
        <v>1570</v>
      </c>
      <c r="AJ67" s="17">
        <v>3000</v>
      </c>
      <c r="AK67" s="15"/>
      <c r="AL67" s="16">
        <f t="shared" ref="AL67:AL130" si="6">J67-AJ67-AK67</f>
        <v>0</v>
      </c>
      <c r="AM67" s="38" t="s">
        <v>1184</v>
      </c>
      <c r="AN67" s="38" t="s">
        <v>1185</v>
      </c>
      <c r="AO67" s="38" t="s">
        <v>1206</v>
      </c>
      <c r="AP67" s="38" t="s">
        <v>1206</v>
      </c>
      <c r="AQ67" s="38" t="s">
        <v>1187</v>
      </c>
      <c r="AR67" s="17">
        <v>3000</v>
      </c>
      <c r="AS67" s="39" t="e">
        <f t="shared" si="5"/>
        <v>#VALUE!</v>
      </c>
      <c r="AT67" s="18"/>
    </row>
    <row r="68" spans="1:46" s="23" customFormat="1" ht="90" hidden="1" x14ac:dyDescent="0.2">
      <c r="A68" s="19" t="s">
        <v>40</v>
      </c>
      <c r="B68" s="19" t="s">
        <v>277</v>
      </c>
      <c r="C68" s="19" t="s">
        <v>276</v>
      </c>
      <c r="D68" s="19" t="s">
        <v>33</v>
      </c>
      <c r="E68" s="19" t="s">
        <v>310</v>
      </c>
      <c r="F68" s="28" t="s">
        <v>1640</v>
      </c>
      <c r="G68" s="19" t="s">
        <v>348</v>
      </c>
      <c r="H68" s="18" t="s">
        <v>270</v>
      </c>
      <c r="I68" s="18" t="s">
        <v>335</v>
      </c>
      <c r="J68" s="17">
        <v>5000</v>
      </c>
      <c r="K68" s="18"/>
      <c r="L68" s="18"/>
      <c r="M68" s="35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6"/>
      <c r="AC68" s="36"/>
      <c r="AD68" s="17"/>
      <c r="AE68" s="19" t="s">
        <v>2557</v>
      </c>
      <c r="AF68" s="19" t="s">
        <v>3476</v>
      </c>
      <c r="AG68" s="19" t="s">
        <v>2456</v>
      </c>
      <c r="AH68" s="19" t="s">
        <v>1183</v>
      </c>
      <c r="AI68" s="19" t="s">
        <v>1570</v>
      </c>
      <c r="AJ68" s="17">
        <v>5000</v>
      </c>
      <c r="AK68" s="15"/>
      <c r="AL68" s="16">
        <f t="shared" si="6"/>
        <v>0</v>
      </c>
      <c r="AM68" s="38" t="s">
        <v>1184</v>
      </c>
      <c r="AN68" s="38" t="s">
        <v>1185</v>
      </c>
      <c r="AO68" s="38" t="s">
        <v>1206</v>
      </c>
      <c r="AP68" s="38" t="s">
        <v>1206</v>
      </c>
      <c r="AQ68" s="38" t="s">
        <v>1187</v>
      </c>
      <c r="AR68" s="17">
        <v>5000</v>
      </c>
      <c r="AS68" s="39" t="e">
        <f t="shared" si="5"/>
        <v>#VALUE!</v>
      </c>
      <c r="AT68" s="18"/>
    </row>
    <row r="69" spans="1:46" s="23" customFormat="1" ht="72" hidden="1" x14ac:dyDescent="0.2">
      <c r="A69" s="19" t="s">
        <v>40</v>
      </c>
      <c r="B69" s="19" t="s">
        <v>277</v>
      </c>
      <c r="C69" s="19" t="s">
        <v>276</v>
      </c>
      <c r="D69" s="19" t="s">
        <v>22</v>
      </c>
      <c r="E69" s="19" t="s">
        <v>349</v>
      </c>
      <c r="F69" s="28" t="s">
        <v>1641</v>
      </c>
      <c r="G69" s="19" t="s">
        <v>350</v>
      </c>
      <c r="H69" s="18" t="s">
        <v>270</v>
      </c>
      <c r="I69" s="18" t="s">
        <v>275</v>
      </c>
      <c r="J69" s="17">
        <v>7475000</v>
      </c>
      <c r="K69" s="35" t="s">
        <v>137</v>
      </c>
      <c r="L69" s="18"/>
      <c r="M69" s="18"/>
      <c r="N69" s="28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6"/>
      <c r="AC69" s="36"/>
      <c r="AD69" s="17"/>
      <c r="AE69" s="19" t="s">
        <v>1207</v>
      </c>
      <c r="AF69" s="19" t="s">
        <v>3451</v>
      </c>
      <c r="AG69" s="19" t="s">
        <v>3467</v>
      </c>
      <c r="AH69" s="19" t="s">
        <v>1207</v>
      </c>
      <c r="AI69" s="19" t="s">
        <v>1568</v>
      </c>
      <c r="AJ69" s="15"/>
      <c r="AK69" s="15"/>
      <c r="AL69" s="16">
        <f t="shared" si="6"/>
        <v>7475000</v>
      </c>
      <c r="AM69" s="38" t="s">
        <v>1208</v>
      </c>
      <c r="AN69" s="38" t="s">
        <v>1209</v>
      </c>
      <c r="AO69" s="38" t="s">
        <v>1210</v>
      </c>
      <c r="AP69" s="38" t="s">
        <v>1210</v>
      </c>
      <c r="AQ69" s="38" t="s">
        <v>1211</v>
      </c>
      <c r="AR69" s="18"/>
      <c r="AS69" s="39">
        <v>0</v>
      </c>
      <c r="AT69" s="18"/>
    </row>
    <row r="70" spans="1:46" s="23" customFormat="1" ht="90" hidden="1" x14ac:dyDescent="0.2">
      <c r="A70" s="19" t="s">
        <v>40</v>
      </c>
      <c r="B70" s="19" t="s">
        <v>277</v>
      </c>
      <c r="C70" s="19" t="s">
        <v>276</v>
      </c>
      <c r="D70" s="19" t="s">
        <v>10</v>
      </c>
      <c r="E70" s="19" t="s">
        <v>311</v>
      </c>
      <c r="F70" s="28" t="s">
        <v>1642</v>
      </c>
      <c r="G70" s="19" t="s">
        <v>351</v>
      </c>
      <c r="H70" s="18" t="s">
        <v>352</v>
      </c>
      <c r="I70" s="18" t="s">
        <v>271</v>
      </c>
      <c r="J70" s="17">
        <v>1320000</v>
      </c>
      <c r="K70" s="35" t="s">
        <v>137</v>
      </c>
      <c r="L70" s="18"/>
      <c r="M70" s="18"/>
      <c r="N70" s="28"/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6"/>
      <c r="AC70" s="36"/>
      <c r="AD70" s="17"/>
      <c r="AE70" s="19" t="s">
        <v>2575</v>
      </c>
      <c r="AF70" s="19" t="s">
        <v>3451</v>
      </c>
      <c r="AG70" s="19" t="s">
        <v>3467</v>
      </c>
      <c r="AH70" s="19" t="s">
        <v>1212</v>
      </c>
      <c r="AI70" s="19" t="s">
        <v>1568</v>
      </c>
      <c r="AJ70" s="15"/>
      <c r="AK70" s="15"/>
      <c r="AL70" s="16">
        <f t="shared" si="6"/>
        <v>1320000</v>
      </c>
      <c r="AM70" s="38" t="s">
        <v>1208</v>
      </c>
      <c r="AN70" s="38" t="s">
        <v>1209</v>
      </c>
      <c r="AO70" s="38" t="s">
        <v>1213</v>
      </c>
      <c r="AP70" s="38" t="s">
        <v>1213</v>
      </c>
      <c r="AQ70" s="38" t="s">
        <v>1214</v>
      </c>
      <c r="AR70" s="18"/>
      <c r="AS70" s="39">
        <v>0</v>
      </c>
      <c r="AT70" s="18"/>
    </row>
    <row r="71" spans="1:46" s="23" customFormat="1" ht="90" hidden="1" x14ac:dyDescent="0.2">
      <c r="A71" s="19" t="s">
        <v>40</v>
      </c>
      <c r="B71" s="19" t="s">
        <v>277</v>
      </c>
      <c r="C71" s="19" t="s">
        <v>276</v>
      </c>
      <c r="D71" s="19" t="s">
        <v>10</v>
      </c>
      <c r="E71" s="19" t="s">
        <v>311</v>
      </c>
      <c r="F71" s="28" t="s">
        <v>1643</v>
      </c>
      <c r="G71" s="19" t="s">
        <v>353</v>
      </c>
      <c r="H71" s="18" t="s">
        <v>354</v>
      </c>
      <c r="I71" s="18" t="s">
        <v>271</v>
      </c>
      <c r="J71" s="17">
        <v>2700000</v>
      </c>
      <c r="K71" s="35" t="s">
        <v>137</v>
      </c>
      <c r="L71" s="18"/>
      <c r="M71" s="18"/>
      <c r="N71" s="28"/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6"/>
      <c r="AC71" s="36"/>
      <c r="AD71" s="17"/>
      <c r="AE71" s="19" t="s">
        <v>2576</v>
      </c>
      <c r="AF71" s="19" t="s">
        <v>3451</v>
      </c>
      <c r="AG71" s="19" t="s">
        <v>3467</v>
      </c>
      <c r="AH71" s="19" t="s">
        <v>1212</v>
      </c>
      <c r="AI71" s="19" t="s">
        <v>1568</v>
      </c>
      <c r="AJ71" s="15"/>
      <c r="AK71" s="15"/>
      <c r="AL71" s="16">
        <f t="shared" si="6"/>
        <v>2700000</v>
      </c>
      <c r="AM71" s="38" t="s">
        <v>1208</v>
      </c>
      <c r="AN71" s="38" t="s">
        <v>1209</v>
      </c>
      <c r="AO71" s="38" t="s">
        <v>1213</v>
      </c>
      <c r="AP71" s="38" t="s">
        <v>1213</v>
      </c>
      <c r="AQ71" s="38" t="s">
        <v>1214</v>
      </c>
      <c r="AR71" s="18"/>
      <c r="AS71" s="39">
        <v>0</v>
      </c>
      <c r="AT71" s="18"/>
    </row>
    <row r="72" spans="1:46" s="23" customFormat="1" ht="90" hidden="1" x14ac:dyDescent="0.2">
      <c r="A72" s="19" t="s">
        <v>40</v>
      </c>
      <c r="B72" s="19" t="s">
        <v>277</v>
      </c>
      <c r="C72" s="19" t="s">
        <v>276</v>
      </c>
      <c r="D72" s="19" t="s">
        <v>10</v>
      </c>
      <c r="E72" s="19" t="s">
        <v>311</v>
      </c>
      <c r="F72" s="28" t="s">
        <v>1644</v>
      </c>
      <c r="G72" s="19" t="s">
        <v>355</v>
      </c>
      <c r="H72" s="18" t="s">
        <v>319</v>
      </c>
      <c r="I72" s="18" t="s">
        <v>271</v>
      </c>
      <c r="J72" s="17">
        <v>88000</v>
      </c>
      <c r="K72" s="35" t="s">
        <v>137</v>
      </c>
      <c r="L72" s="18"/>
      <c r="M72" s="18"/>
      <c r="N72" s="28"/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6"/>
      <c r="AC72" s="36"/>
      <c r="AD72" s="17"/>
      <c r="AE72" s="19" t="s">
        <v>2576</v>
      </c>
      <c r="AF72" s="19" t="s">
        <v>3451</v>
      </c>
      <c r="AG72" s="19" t="s">
        <v>3467</v>
      </c>
      <c r="AH72" s="19" t="s">
        <v>1212</v>
      </c>
      <c r="AI72" s="19" t="s">
        <v>1568</v>
      </c>
      <c r="AJ72" s="15"/>
      <c r="AK72" s="15"/>
      <c r="AL72" s="16">
        <f t="shared" si="6"/>
        <v>88000</v>
      </c>
      <c r="AM72" s="38" t="s">
        <v>1208</v>
      </c>
      <c r="AN72" s="38" t="s">
        <v>1209</v>
      </c>
      <c r="AO72" s="38" t="s">
        <v>1213</v>
      </c>
      <c r="AP72" s="38" t="s">
        <v>1213</v>
      </c>
      <c r="AQ72" s="38" t="s">
        <v>1214</v>
      </c>
      <c r="AR72" s="18"/>
      <c r="AS72" s="39">
        <v>0</v>
      </c>
      <c r="AT72" s="18"/>
    </row>
    <row r="73" spans="1:46" s="23" customFormat="1" ht="90" hidden="1" x14ac:dyDescent="0.2">
      <c r="A73" s="19" t="s">
        <v>40</v>
      </c>
      <c r="B73" s="19" t="s">
        <v>277</v>
      </c>
      <c r="C73" s="19" t="s">
        <v>276</v>
      </c>
      <c r="D73" s="19" t="s">
        <v>10</v>
      </c>
      <c r="E73" s="19" t="s">
        <v>311</v>
      </c>
      <c r="F73" s="28" t="s">
        <v>1645</v>
      </c>
      <c r="G73" s="19" t="s">
        <v>356</v>
      </c>
      <c r="H73" s="18" t="s">
        <v>317</v>
      </c>
      <c r="I73" s="18" t="s">
        <v>271</v>
      </c>
      <c r="J73" s="17">
        <v>50000</v>
      </c>
      <c r="K73" s="35" t="s">
        <v>137</v>
      </c>
      <c r="L73" s="18"/>
      <c r="M73" s="18"/>
      <c r="N73" s="28"/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6"/>
      <c r="AC73" s="36"/>
      <c r="AD73" s="17"/>
      <c r="AE73" s="19" t="s">
        <v>2576</v>
      </c>
      <c r="AF73" s="19" t="s">
        <v>3451</v>
      </c>
      <c r="AG73" s="19" t="s">
        <v>3467</v>
      </c>
      <c r="AH73" s="19" t="s">
        <v>1212</v>
      </c>
      <c r="AI73" s="19" t="s">
        <v>1568</v>
      </c>
      <c r="AJ73" s="15"/>
      <c r="AK73" s="15"/>
      <c r="AL73" s="16">
        <f t="shared" si="6"/>
        <v>50000</v>
      </c>
      <c r="AM73" s="38" t="s">
        <v>1208</v>
      </c>
      <c r="AN73" s="38" t="s">
        <v>1209</v>
      </c>
      <c r="AO73" s="38" t="s">
        <v>1213</v>
      </c>
      <c r="AP73" s="38" t="s">
        <v>1213</v>
      </c>
      <c r="AQ73" s="38" t="s">
        <v>1214</v>
      </c>
      <c r="AR73" s="18"/>
      <c r="AS73" s="39">
        <v>0</v>
      </c>
      <c r="AT73" s="18"/>
    </row>
    <row r="74" spans="1:46" s="23" customFormat="1" ht="90" hidden="1" x14ac:dyDescent="0.2">
      <c r="A74" s="19" t="s">
        <v>40</v>
      </c>
      <c r="B74" s="19" t="s">
        <v>277</v>
      </c>
      <c r="C74" s="19" t="s">
        <v>276</v>
      </c>
      <c r="D74" s="19" t="s">
        <v>10</v>
      </c>
      <c r="E74" s="19" t="s">
        <v>311</v>
      </c>
      <c r="F74" s="28" t="s">
        <v>1646</v>
      </c>
      <c r="G74" s="19" t="s">
        <v>357</v>
      </c>
      <c r="H74" s="18" t="s">
        <v>269</v>
      </c>
      <c r="I74" s="18" t="s">
        <v>271</v>
      </c>
      <c r="J74" s="17">
        <v>30000</v>
      </c>
      <c r="K74" s="35" t="s">
        <v>137</v>
      </c>
      <c r="L74" s="18"/>
      <c r="M74" s="18"/>
      <c r="N74" s="28"/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6"/>
      <c r="AC74" s="36"/>
      <c r="AD74" s="17"/>
      <c r="AE74" s="19" t="s">
        <v>2576</v>
      </c>
      <c r="AF74" s="19" t="s">
        <v>3451</v>
      </c>
      <c r="AG74" s="19" t="s">
        <v>3467</v>
      </c>
      <c r="AH74" s="19" t="s">
        <v>1212</v>
      </c>
      <c r="AI74" s="19" t="s">
        <v>1568</v>
      </c>
      <c r="AJ74" s="15"/>
      <c r="AK74" s="15"/>
      <c r="AL74" s="16">
        <f t="shared" si="6"/>
        <v>30000</v>
      </c>
      <c r="AM74" s="38" t="s">
        <v>1208</v>
      </c>
      <c r="AN74" s="38" t="s">
        <v>1209</v>
      </c>
      <c r="AO74" s="38" t="s">
        <v>1213</v>
      </c>
      <c r="AP74" s="38" t="s">
        <v>1213</v>
      </c>
      <c r="AQ74" s="38" t="s">
        <v>1214</v>
      </c>
      <c r="AR74" s="18"/>
      <c r="AS74" s="39">
        <v>0</v>
      </c>
      <c r="AT74" s="18"/>
    </row>
    <row r="75" spans="1:46" s="23" customFormat="1" ht="90" hidden="1" x14ac:dyDescent="0.2">
      <c r="A75" s="19" t="s">
        <v>40</v>
      </c>
      <c r="B75" s="19" t="s">
        <v>277</v>
      </c>
      <c r="C75" s="19" t="s">
        <v>276</v>
      </c>
      <c r="D75" s="19" t="s">
        <v>10</v>
      </c>
      <c r="E75" s="19" t="s">
        <v>311</v>
      </c>
      <c r="F75" s="28" t="s">
        <v>1647</v>
      </c>
      <c r="G75" s="19" t="s">
        <v>358</v>
      </c>
      <c r="H75" s="18" t="s">
        <v>269</v>
      </c>
      <c r="I75" s="18" t="s">
        <v>271</v>
      </c>
      <c r="J75" s="17">
        <v>8600</v>
      </c>
      <c r="K75" s="35" t="s">
        <v>137</v>
      </c>
      <c r="L75" s="18"/>
      <c r="M75" s="18"/>
      <c r="N75" s="28"/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6"/>
      <c r="AC75" s="36"/>
      <c r="AD75" s="17"/>
      <c r="AE75" s="19" t="s">
        <v>2576</v>
      </c>
      <c r="AF75" s="19" t="s">
        <v>3451</v>
      </c>
      <c r="AG75" s="19" t="s">
        <v>3467</v>
      </c>
      <c r="AH75" s="19" t="s">
        <v>1212</v>
      </c>
      <c r="AI75" s="19" t="s">
        <v>1568</v>
      </c>
      <c r="AJ75" s="15"/>
      <c r="AK75" s="15"/>
      <c r="AL75" s="16">
        <f t="shared" si="6"/>
        <v>8600</v>
      </c>
      <c r="AM75" s="38" t="s">
        <v>1208</v>
      </c>
      <c r="AN75" s="38" t="s">
        <v>1209</v>
      </c>
      <c r="AO75" s="38" t="s">
        <v>1213</v>
      </c>
      <c r="AP75" s="38" t="s">
        <v>1213</v>
      </c>
      <c r="AQ75" s="38" t="s">
        <v>1214</v>
      </c>
      <c r="AR75" s="18"/>
      <c r="AS75" s="39">
        <v>0</v>
      </c>
      <c r="AT75" s="18"/>
    </row>
    <row r="76" spans="1:46" s="23" customFormat="1" ht="90" hidden="1" x14ac:dyDescent="0.2">
      <c r="A76" s="19" t="s">
        <v>40</v>
      </c>
      <c r="B76" s="19" t="s">
        <v>277</v>
      </c>
      <c r="C76" s="19" t="s">
        <v>276</v>
      </c>
      <c r="D76" s="19" t="s">
        <v>10</v>
      </c>
      <c r="E76" s="19" t="s">
        <v>311</v>
      </c>
      <c r="F76" s="28" t="s">
        <v>1648</v>
      </c>
      <c r="G76" s="19" t="s">
        <v>359</v>
      </c>
      <c r="H76" s="18" t="s">
        <v>360</v>
      </c>
      <c r="I76" s="18" t="s">
        <v>271</v>
      </c>
      <c r="J76" s="17">
        <v>375000</v>
      </c>
      <c r="K76" s="35" t="s">
        <v>137</v>
      </c>
      <c r="L76" s="18"/>
      <c r="M76" s="18"/>
      <c r="N76" s="28"/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6"/>
      <c r="AC76" s="36"/>
      <c r="AD76" s="17"/>
      <c r="AE76" s="19" t="s">
        <v>2576</v>
      </c>
      <c r="AF76" s="19" t="s">
        <v>3451</v>
      </c>
      <c r="AG76" s="19" t="s">
        <v>3467</v>
      </c>
      <c r="AH76" s="19" t="s">
        <v>1212</v>
      </c>
      <c r="AI76" s="19" t="s">
        <v>1568</v>
      </c>
      <c r="AJ76" s="15"/>
      <c r="AK76" s="15"/>
      <c r="AL76" s="16">
        <f t="shared" si="6"/>
        <v>375000</v>
      </c>
      <c r="AM76" s="38" t="s">
        <v>1208</v>
      </c>
      <c r="AN76" s="38" t="s">
        <v>1209</v>
      </c>
      <c r="AO76" s="38" t="s">
        <v>1213</v>
      </c>
      <c r="AP76" s="38" t="s">
        <v>1213</v>
      </c>
      <c r="AQ76" s="38" t="s">
        <v>1214</v>
      </c>
      <c r="AR76" s="18"/>
      <c r="AS76" s="39">
        <v>0</v>
      </c>
      <c r="AT76" s="18"/>
    </row>
    <row r="77" spans="1:46" s="23" customFormat="1" ht="90" hidden="1" x14ac:dyDescent="0.2">
      <c r="A77" s="19" t="s">
        <v>40</v>
      </c>
      <c r="B77" s="19" t="s">
        <v>277</v>
      </c>
      <c r="C77" s="19" t="s">
        <v>276</v>
      </c>
      <c r="D77" s="19" t="s">
        <v>10</v>
      </c>
      <c r="E77" s="19" t="s">
        <v>311</v>
      </c>
      <c r="F77" s="28" t="s">
        <v>1649</v>
      </c>
      <c r="G77" s="19" t="s">
        <v>361</v>
      </c>
      <c r="H77" s="18" t="s">
        <v>270</v>
      </c>
      <c r="I77" s="18" t="s">
        <v>300</v>
      </c>
      <c r="J77" s="17">
        <v>85600</v>
      </c>
      <c r="K77" s="35" t="s">
        <v>137</v>
      </c>
      <c r="L77" s="18"/>
      <c r="M77" s="18"/>
      <c r="N77" s="28"/>
      <c r="O77" s="18"/>
      <c r="P77" s="36"/>
      <c r="Q77" s="28"/>
      <c r="R77" s="18"/>
      <c r="S77" s="18"/>
      <c r="T77" s="18"/>
      <c r="U77" s="18"/>
      <c r="V77" s="18"/>
      <c r="W77" s="17"/>
      <c r="X77" s="18"/>
      <c r="Y77" s="41"/>
      <c r="Z77" s="17"/>
      <c r="AA77" s="36"/>
      <c r="AB77" s="36"/>
      <c r="AC77" s="36"/>
      <c r="AD77" s="17"/>
      <c r="AE77" s="19" t="s">
        <v>3461</v>
      </c>
      <c r="AF77" s="19" t="s">
        <v>3475</v>
      </c>
      <c r="AG77" s="19" t="s">
        <v>2456</v>
      </c>
      <c r="AH77" s="19" t="s">
        <v>1212</v>
      </c>
      <c r="AI77" s="19" t="s">
        <v>1568</v>
      </c>
      <c r="AJ77" s="15">
        <v>85600</v>
      </c>
      <c r="AK77" s="15"/>
      <c r="AL77" s="16">
        <f t="shared" si="6"/>
        <v>0</v>
      </c>
      <c r="AM77" s="38" t="s">
        <v>1208</v>
      </c>
      <c r="AN77" s="38" t="s">
        <v>1209</v>
      </c>
      <c r="AO77" s="38" t="s">
        <v>1213</v>
      </c>
      <c r="AP77" s="38" t="s">
        <v>1213</v>
      </c>
      <c r="AQ77" s="38" t="s">
        <v>1214</v>
      </c>
      <c r="AR77" s="18"/>
      <c r="AS77" s="39">
        <v>0</v>
      </c>
      <c r="AT77" s="18"/>
    </row>
    <row r="78" spans="1:46" s="23" customFormat="1" ht="90" hidden="1" x14ac:dyDescent="0.2">
      <c r="A78" s="19" t="s">
        <v>40</v>
      </c>
      <c r="B78" s="19" t="s">
        <v>277</v>
      </c>
      <c r="C78" s="19" t="s">
        <v>276</v>
      </c>
      <c r="D78" s="19" t="s">
        <v>10</v>
      </c>
      <c r="E78" s="19" t="s">
        <v>311</v>
      </c>
      <c r="F78" s="28" t="s">
        <v>1650</v>
      </c>
      <c r="G78" s="19" t="s">
        <v>362</v>
      </c>
      <c r="H78" s="18" t="s">
        <v>272</v>
      </c>
      <c r="I78" s="18" t="s">
        <v>271</v>
      </c>
      <c r="J78" s="17">
        <v>108000</v>
      </c>
      <c r="K78" s="35" t="s">
        <v>137</v>
      </c>
      <c r="L78" s="18"/>
      <c r="M78" s="18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6"/>
      <c r="AC78" s="36"/>
      <c r="AD78" s="17"/>
      <c r="AE78" s="19" t="s">
        <v>2576</v>
      </c>
      <c r="AF78" s="19" t="s">
        <v>3451</v>
      </c>
      <c r="AG78" s="19" t="s">
        <v>3467</v>
      </c>
      <c r="AH78" s="19" t="s">
        <v>1212</v>
      </c>
      <c r="AI78" s="19" t="s">
        <v>1568</v>
      </c>
      <c r="AJ78" s="15"/>
      <c r="AK78" s="15"/>
      <c r="AL78" s="16">
        <f t="shared" si="6"/>
        <v>108000</v>
      </c>
      <c r="AM78" s="38" t="s">
        <v>1208</v>
      </c>
      <c r="AN78" s="38" t="s">
        <v>1209</v>
      </c>
      <c r="AO78" s="38" t="s">
        <v>1213</v>
      </c>
      <c r="AP78" s="38" t="s">
        <v>1213</v>
      </c>
      <c r="AQ78" s="38" t="s">
        <v>1214</v>
      </c>
      <c r="AR78" s="18"/>
      <c r="AS78" s="39">
        <v>0</v>
      </c>
      <c r="AT78" s="18"/>
    </row>
    <row r="79" spans="1:46" s="23" customFormat="1" ht="90" hidden="1" x14ac:dyDescent="0.2">
      <c r="A79" s="19" t="s">
        <v>40</v>
      </c>
      <c r="B79" s="19" t="s">
        <v>277</v>
      </c>
      <c r="C79" s="19" t="s">
        <v>276</v>
      </c>
      <c r="D79" s="19" t="s">
        <v>10</v>
      </c>
      <c r="E79" s="19" t="s">
        <v>311</v>
      </c>
      <c r="F79" s="28" t="s">
        <v>1651</v>
      </c>
      <c r="G79" s="19" t="s">
        <v>363</v>
      </c>
      <c r="H79" s="18" t="s">
        <v>269</v>
      </c>
      <c r="I79" s="18" t="s">
        <v>274</v>
      </c>
      <c r="J79" s="17">
        <v>42000</v>
      </c>
      <c r="K79" s="18"/>
      <c r="L79" s="18"/>
      <c r="M79" s="35" t="s">
        <v>137</v>
      </c>
      <c r="N79" s="40" t="s">
        <v>1188</v>
      </c>
      <c r="O79" s="18" t="s">
        <v>2577</v>
      </c>
      <c r="P79" s="132" t="s">
        <v>2553</v>
      </c>
      <c r="Q79" s="28" t="s">
        <v>1215</v>
      </c>
      <c r="R79" s="18" t="s">
        <v>1190</v>
      </c>
      <c r="S79" s="18" t="s">
        <v>1191</v>
      </c>
      <c r="T79" s="18" t="s">
        <v>2395</v>
      </c>
      <c r="U79" s="18" t="s">
        <v>2395</v>
      </c>
      <c r="V79" s="38" t="s">
        <v>2578</v>
      </c>
      <c r="W79" s="17">
        <v>85600</v>
      </c>
      <c r="X79" s="18" t="s">
        <v>1182</v>
      </c>
      <c r="Y79" s="132" t="s">
        <v>2579</v>
      </c>
      <c r="Z79" s="17">
        <v>85600</v>
      </c>
      <c r="AA79" s="36" t="s">
        <v>2580</v>
      </c>
      <c r="AB79" s="132" t="s">
        <v>2579</v>
      </c>
      <c r="AC79" s="132" t="s">
        <v>2579</v>
      </c>
      <c r="AD79" s="17"/>
      <c r="AE79" s="19" t="s">
        <v>2576</v>
      </c>
      <c r="AF79" s="19" t="s">
        <v>3451</v>
      </c>
      <c r="AG79" s="19" t="s">
        <v>3467</v>
      </c>
      <c r="AH79" s="19" t="s">
        <v>1183</v>
      </c>
      <c r="AI79" s="19" t="s">
        <v>1570</v>
      </c>
      <c r="AJ79" s="15"/>
      <c r="AK79" s="15"/>
      <c r="AL79" s="16">
        <f t="shared" si="6"/>
        <v>42000</v>
      </c>
      <c r="AM79" s="38" t="s">
        <v>1184</v>
      </c>
      <c r="AN79" s="38" t="s">
        <v>1185</v>
      </c>
      <c r="AO79" s="38" t="s">
        <v>1186</v>
      </c>
      <c r="AP79" s="38" t="s">
        <v>1186</v>
      </c>
      <c r="AQ79" s="38" t="s">
        <v>1187</v>
      </c>
      <c r="AR79" s="18"/>
      <c r="AS79" s="39">
        <v>0</v>
      </c>
      <c r="AT79" s="18" t="s">
        <v>2582</v>
      </c>
    </row>
    <row r="80" spans="1:46" s="23" customFormat="1" ht="72" hidden="1" x14ac:dyDescent="0.2">
      <c r="A80" s="19" t="s">
        <v>20</v>
      </c>
      <c r="B80" s="19" t="s">
        <v>277</v>
      </c>
      <c r="C80" s="19" t="s">
        <v>276</v>
      </c>
      <c r="D80" s="19" t="s">
        <v>286</v>
      </c>
      <c r="E80" s="19" t="s">
        <v>310</v>
      </c>
      <c r="F80" s="28" t="s">
        <v>1652</v>
      </c>
      <c r="G80" s="19" t="s">
        <v>364</v>
      </c>
      <c r="H80" s="18" t="s">
        <v>269</v>
      </c>
      <c r="I80" s="18" t="s">
        <v>271</v>
      </c>
      <c r="J80" s="17">
        <v>28200</v>
      </c>
      <c r="K80" s="18"/>
      <c r="L80" s="18"/>
      <c r="M80" s="35" t="s">
        <v>137</v>
      </c>
      <c r="N80" s="28"/>
      <c r="O80" s="18"/>
      <c r="P80" s="36"/>
      <c r="Q80" s="28"/>
      <c r="R80" s="18"/>
      <c r="S80" s="18"/>
      <c r="T80" s="18"/>
      <c r="U80" s="18"/>
      <c r="V80" s="18"/>
      <c r="W80" s="17"/>
      <c r="X80" s="18"/>
      <c r="Y80" s="41"/>
      <c r="Z80" s="17"/>
      <c r="AA80" s="36"/>
      <c r="AB80" s="36"/>
      <c r="AC80" s="36"/>
      <c r="AD80" s="17"/>
      <c r="AE80" s="18" t="s">
        <v>3468</v>
      </c>
      <c r="AF80" s="18" t="s">
        <v>1571</v>
      </c>
      <c r="AG80" s="19" t="s">
        <v>3467</v>
      </c>
      <c r="AH80" s="18" t="s">
        <v>1216</v>
      </c>
      <c r="AI80" s="18" t="s">
        <v>1571</v>
      </c>
      <c r="AJ80" s="15"/>
      <c r="AK80" s="15"/>
      <c r="AL80" s="16">
        <f t="shared" si="6"/>
        <v>28200</v>
      </c>
      <c r="AM80" s="42">
        <v>242232</v>
      </c>
      <c r="AN80" s="42">
        <v>242236</v>
      </c>
      <c r="AO80" s="42">
        <v>242243</v>
      </c>
      <c r="AP80" s="42">
        <v>242246</v>
      </c>
      <c r="AQ80" s="42">
        <v>242247</v>
      </c>
      <c r="AR80" s="15">
        <v>28200</v>
      </c>
      <c r="AS80" s="18">
        <v>0</v>
      </c>
      <c r="AT80" s="18"/>
    </row>
    <row r="81" spans="1:46" s="23" customFormat="1" ht="72" hidden="1" x14ac:dyDescent="0.2">
      <c r="A81" s="19" t="s">
        <v>20</v>
      </c>
      <c r="B81" s="19" t="s">
        <v>277</v>
      </c>
      <c r="C81" s="19" t="s">
        <v>276</v>
      </c>
      <c r="D81" s="19" t="s">
        <v>13</v>
      </c>
      <c r="E81" s="19" t="s">
        <v>310</v>
      </c>
      <c r="F81" s="28" t="s">
        <v>1653</v>
      </c>
      <c r="G81" s="19" t="s">
        <v>365</v>
      </c>
      <c r="H81" s="18" t="s">
        <v>270</v>
      </c>
      <c r="I81" s="18" t="s">
        <v>271</v>
      </c>
      <c r="J81" s="17">
        <v>6000</v>
      </c>
      <c r="K81" s="18"/>
      <c r="L81" s="18"/>
      <c r="M81" s="35" t="s">
        <v>137</v>
      </c>
      <c r="N81" s="28"/>
      <c r="O81" s="18"/>
      <c r="P81" s="36"/>
      <c r="Q81" s="28"/>
      <c r="R81" s="18"/>
      <c r="S81" s="18"/>
      <c r="T81" s="18"/>
      <c r="U81" s="18"/>
      <c r="V81" s="18"/>
      <c r="W81" s="17"/>
      <c r="X81" s="32"/>
      <c r="Y81" s="41"/>
      <c r="Z81" s="17"/>
      <c r="AA81" s="36"/>
      <c r="AB81" s="36"/>
      <c r="AC81" s="36"/>
      <c r="AD81" s="17"/>
      <c r="AE81" s="18" t="s">
        <v>3469</v>
      </c>
      <c r="AF81" s="18" t="s">
        <v>1571</v>
      </c>
      <c r="AG81" s="19" t="s">
        <v>3467</v>
      </c>
      <c r="AH81" s="18" t="s">
        <v>1216</v>
      </c>
      <c r="AI81" s="18" t="s">
        <v>1571</v>
      </c>
      <c r="AJ81" s="15"/>
      <c r="AK81" s="15"/>
      <c r="AL81" s="16">
        <f t="shared" si="6"/>
        <v>6000</v>
      </c>
      <c r="AM81" s="42">
        <v>242232</v>
      </c>
      <c r="AN81" s="42">
        <v>242236</v>
      </c>
      <c r="AO81" s="42">
        <v>242243</v>
      </c>
      <c r="AP81" s="42">
        <v>242246</v>
      </c>
      <c r="AQ81" s="42">
        <v>242247</v>
      </c>
      <c r="AR81" s="15">
        <v>6000</v>
      </c>
      <c r="AS81" s="18">
        <v>0</v>
      </c>
      <c r="AT81" s="18"/>
    </row>
    <row r="82" spans="1:46" s="23" customFormat="1" ht="72" hidden="1" x14ac:dyDescent="0.2">
      <c r="A82" s="19" t="s">
        <v>20</v>
      </c>
      <c r="B82" s="19" t="s">
        <v>277</v>
      </c>
      <c r="C82" s="19" t="s">
        <v>276</v>
      </c>
      <c r="D82" s="19" t="s">
        <v>13</v>
      </c>
      <c r="E82" s="19" t="s">
        <v>310</v>
      </c>
      <c r="F82" s="28" t="s">
        <v>1654</v>
      </c>
      <c r="G82" s="19" t="s">
        <v>366</v>
      </c>
      <c r="H82" s="18" t="s">
        <v>319</v>
      </c>
      <c r="I82" s="18" t="s">
        <v>271</v>
      </c>
      <c r="J82" s="17">
        <v>32000</v>
      </c>
      <c r="K82" s="18"/>
      <c r="L82" s="18"/>
      <c r="M82" s="35" t="s">
        <v>137</v>
      </c>
      <c r="N82" s="28"/>
      <c r="O82" s="18"/>
      <c r="P82" s="36"/>
      <c r="Q82" s="28"/>
      <c r="R82" s="18"/>
      <c r="S82" s="18"/>
      <c r="T82" s="18"/>
      <c r="U82" s="18"/>
      <c r="V82" s="18"/>
      <c r="W82" s="17"/>
      <c r="X82" s="18"/>
      <c r="Y82" s="41"/>
      <c r="Z82" s="17"/>
      <c r="AA82" s="36"/>
      <c r="AB82" s="36"/>
      <c r="AC82" s="36"/>
      <c r="AD82" s="17"/>
      <c r="AE82" s="18" t="s">
        <v>3468</v>
      </c>
      <c r="AF82" s="18" t="s">
        <v>1571</v>
      </c>
      <c r="AG82" s="19" t="s">
        <v>3467</v>
      </c>
      <c r="AH82" s="18" t="s">
        <v>1216</v>
      </c>
      <c r="AI82" s="18" t="s">
        <v>1571</v>
      </c>
      <c r="AJ82" s="15"/>
      <c r="AK82" s="15"/>
      <c r="AL82" s="16">
        <f t="shared" si="6"/>
        <v>32000</v>
      </c>
      <c r="AM82" s="42">
        <v>242232</v>
      </c>
      <c r="AN82" s="42">
        <v>242236</v>
      </c>
      <c r="AO82" s="42">
        <v>242243</v>
      </c>
      <c r="AP82" s="42">
        <v>242246</v>
      </c>
      <c r="AQ82" s="42">
        <v>242247</v>
      </c>
      <c r="AR82" s="15">
        <v>32000</v>
      </c>
      <c r="AS82" s="18">
        <v>0</v>
      </c>
      <c r="AT82" s="18"/>
    </row>
    <row r="83" spans="1:46" s="23" customFormat="1" ht="72" hidden="1" x14ac:dyDescent="0.2">
      <c r="A83" s="19" t="s">
        <v>20</v>
      </c>
      <c r="B83" s="19" t="s">
        <v>277</v>
      </c>
      <c r="C83" s="19" t="s">
        <v>276</v>
      </c>
      <c r="D83" s="19" t="s">
        <v>33</v>
      </c>
      <c r="E83" s="19" t="s">
        <v>310</v>
      </c>
      <c r="F83" s="28" t="s">
        <v>1655</v>
      </c>
      <c r="G83" s="19" t="s">
        <v>367</v>
      </c>
      <c r="H83" s="18" t="s">
        <v>303</v>
      </c>
      <c r="I83" s="18" t="s">
        <v>335</v>
      </c>
      <c r="J83" s="17">
        <v>7000</v>
      </c>
      <c r="K83" s="35" t="s">
        <v>137</v>
      </c>
      <c r="L83" s="18"/>
      <c r="M83" s="18"/>
      <c r="N83" s="28" t="s">
        <v>1217</v>
      </c>
      <c r="O83" s="18"/>
      <c r="P83" s="36"/>
      <c r="Q83" s="28"/>
      <c r="R83" s="18"/>
      <c r="S83" s="18"/>
      <c r="T83" s="18"/>
      <c r="U83" s="18"/>
      <c r="V83" s="18"/>
      <c r="W83" s="17"/>
      <c r="X83" s="18"/>
      <c r="Y83" s="41"/>
      <c r="Z83" s="17"/>
      <c r="AA83" s="36"/>
      <c r="AB83" s="36"/>
      <c r="AC83" s="36"/>
      <c r="AD83" s="17"/>
      <c r="AE83" s="19" t="s">
        <v>2584</v>
      </c>
      <c r="AF83" s="19" t="s">
        <v>3476</v>
      </c>
      <c r="AG83" s="19" t="s">
        <v>3467</v>
      </c>
      <c r="AH83" s="19" t="s">
        <v>1218</v>
      </c>
      <c r="AI83" s="19" t="s">
        <v>1571</v>
      </c>
      <c r="AJ83" s="15"/>
      <c r="AK83" s="15"/>
      <c r="AL83" s="16">
        <f t="shared" si="6"/>
        <v>7000</v>
      </c>
      <c r="AM83" s="42">
        <v>242235</v>
      </c>
      <c r="AN83" s="42">
        <v>242246</v>
      </c>
      <c r="AO83" s="42">
        <v>242326</v>
      </c>
      <c r="AP83" s="42">
        <v>242326</v>
      </c>
      <c r="AQ83" s="42">
        <v>242326</v>
      </c>
      <c r="AR83" s="17">
        <v>7000</v>
      </c>
      <c r="AS83" s="18">
        <v>0</v>
      </c>
      <c r="AT83" s="18"/>
    </row>
    <row r="84" spans="1:46" s="23" customFormat="1" ht="72" hidden="1" x14ac:dyDescent="0.2">
      <c r="A84" s="19" t="s">
        <v>20</v>
      </c>
      <c r="B84" s="19" t="s">
        <v>277</v>
      </c>
      <c r="C84" s="19" t="s">
        <v>276</v>
      </c>
      <c r="D84" s="19" t="s">
        <v>33</v>
      </c>
      <c r="E84" s="19" t="s">
        <v>310</v>
      </c>
      <c r="F84" s="28" t="s">
        <v>1656</v>
      </c>
      <c r="G84" s="19" t="s">
        <v>368</v>
      </c>
      <c r="H84" s="18" t="s">
        <v>270</v>
      </c>
      <c r="I84" s="18" t="s">
        <v>274</v>
      </c>
      <c r="J84" s="17">
        <v>35000</v>
      </c>
      <c r="K84" s="35" t="s">
        <v>137</v>
      </c>
      <c r="L84" s="18"/>
      <c r="M84" s="18"/>
      <c r="N84" s="28" t="s">
        <v>1217</v>
      </c>
      <c r="O84" s="18"/>
      <c r="P84" s="36"/>
      <c r="Q84" s="28"/>
      <c r="R84" s="18"/>
      <c r="S84" s="18"/>
      <c r="T84" s="18"/>
      <c r="U84" s="18"/>
      <c r="V84" s="18"/>
      <c r="W84" s="17"/>
      <c r="X84" s="18"/>
      <c r="Y84" s="41"/>
      <c r="Z84" s="17"/>
      <c r="AA84" s="36"/>
      <c r="AB84" s="36"/>
      <c r="AC84" s="36"/>
      <c r="AD84" s="17"/>
      <c r="AE84" s="19" t="s">
        <v>2584</v>
      </c>
      <c r="AF84" s="19" t="s">
        <v>3476</v>
      </c>
      <c r="AG84" s="19" t="s">
        <v>3467</v>
      </c>
      <c r="AH84" s="19" t="s">
        <v>1218</v>
      </c>
      <c r="AI84" s="19" t="s">
        <v>1571</v>
      </c>
      <c r="AJ84" s="15"/>
      <c r="AK84" s="15"/>
      <c r="AL84" s="16">
        <f t="shared" si="6"/>
        <v>35000</v>
      </c>
      <c r="AM84" s="42">
        <v>242236</v>
      </c>
      <c r="AN84" s="42">
        <v>242257</v>
      </c>
      <c r="AO84" s="42">
        <v>242326</v>
      </c>
      <c r="AP84" s="42">
        <v>242326</v>
      </c>
      <c r="AQ84" s="42">
        <v>242326</v>
      </c>
      <c r="AR84" s="17">
        <v>35000</v>
      </c>
      <c r="AS84" s="18">
        <v>0</v>
      </c>
      <c r="AT84" s="18"/>
    </row>
    <row r="85" spans="1:46" s="23" customFormat="1" ht="72" hidden="1" x14ac:dyDescent="0.2">
      <c r="A85" s="19" t="s">
        <v>20</v>
      </c>
      <c r="B85" s="19" t="s">
        <v>277</v>
      </c>
      <c r="C85" s="19" t="s">
        <v>276</v>
      </c>
      <c r="D85" s="19" t="s">
        <v>33</v>
      </c>
      <c r="E85" s="19" t="s">
        <v>310</v>
      </c>
      <c r="F85" s="28" t="s">
        <v>1657</v>
      </c>
      <c r="G85" s="19" t="s">
        <v>369</v>
      </c>
      <c r="H85" s="18" t="s">
        <v>270</v>
      </c>
      <c r="I85" s="18" t="s">
        <v>274</v>
      </c>
      <c r="J85" s="17">
        <v>35000</v>
      </c>
      <c r="K85" s="35" t="s">
        <v>137</v>
      </c>
      <c r="L85" s="18"/>
      <c r="M85" s="18"/>
      <c r="N85" s="28" t="s">
        <v>1217</v>
      </c>
      <c r="O85" s="18"/>
      <c r="P85" s="36"/>
      <c r="Q85" s="28"/>
      <c r="R85" s="18"/>
      <c r="S85" s="18"/>
      <c r="T85" s="18"/>
      <c r="U85" s="18"/>
      <c r="V85" s="18"/>
      <c r="W85" s="17"/>
      <c r="X85" s="18"/>
      <c r="Y85" s="41"/>
      <c r="Z85" s="17"/>
      <c r="AA85" s="36"/>
      <c r="AB85" s="36"/>
      <c r="AC85" s="36"/>
      <c r="AD85" s="17"/>
      <c r="AE85" s="19" t="s">
        <v>2584</v>
      </c>
      <c r="AF85" s="19" t="s">
        <v>3476</v>
      </c>
      <c r="AG85" s="19" t="s">
        <v>3467</v>
      </c>
      <c r="AH85" s="19" t="s">
        <v>1218</v>
      </c>
      <c r="AI85" s="19" t="s">
        <v>1571</v>
      </c>
      <c r="AJ85" s="15"/>
      <c r="AK85" s="15"/>
      <c r="AL85" s="16">
        <f t="shared" si="6"/>
        <v>35000</v>
      </c>
      <c r="AM85" s="42">
        <v>242236</v>
      </c>
      <c r="AN85" s="42">
        <v>242257</v>
      </c>
      <c r="AO85" s="42">
        <v>242326</v>
      </c>
      <c r="AP85" s="42">
        <v>242326</v>
      </c>
      <c r="AQ85" s="42">
        <v>242326</v>
      </c>
      <c r="AR85" s="17">
        <v>35000</v>
      </c>
      <c r="AS85" s="18">
        <v>0</v>
      </c>
      <c r="AT85" s="18"/>
    </row>
    <row r="86" spans="1:46" s="23" customFormat="1" ht="72" hidden="1" x14ac:dyDescent="0.2">
      <c r="A86" s="19" t="s">
        <v>20</v>
      </c>
      <c r="B86" s="19" t="s">
        <v>277</v>
      </c>
      <c r="C86" s="19" t="s">
        <v>276</v>
      </c>
      <c r="D86" s="19" t="s">
        <v>33</v>
      </c>
      <c r="E86" s="19" t="s">
        <v>310</v>
      </c>
      <c r="F86" s="28" t="s">
        <v>1658</v>
      </c>
      <c r="G86" s="19" t="s">
        <v>370</v>
      </c>
      <c r="H86" s="18" t="s">
        <v>269</v>
      </c>
      <c r="I86" s="18" t="s">
        <v>274</v>
      </c>
      <c r="J86" s="17">
        <v>7000</v>
      </c>
      <c r="K86" s="35" t="s">
        <v>137</v>
      </c>
      <c r="L86" s="18"/>
      <c r="M86" s="18"/>
      <c r="N86" s="28" t="s">
        <v>1217</v>
      </c>
      <c r="O86" s="18"/>
      <c r="P86" s="36"/>
      <c r="Q86" s="28"/>
      <c r="R86" s="18"/>
      <c r="S86" s="18"/>
      <c r="T86" s="18"/>
      <c r="U86" s="18"/>
      <c r="V86" s="18"/>
      <c r="W86" s="17"/>
      <c r="X86" s="18"/>
      <c r="Y86" s="41"/>
      <c r="Z86" s="17"/>
      <c r="AA86" s="36"/>
      <c r="AB86" s="36"/>
      <c r="AC86" s="36"/>
      <c r="AD86" s="17"/>
      <c r="AE86" s="19" t="s">
        <v>2584</v>
      </c>
      <c r="AF86" s="19" t="s">
        <v>3476</v>
      </c>
      <c r="AG86" s="19" t="s">
        <v>3467</v>
      </c>
      <c r="AH86" s="19" t="s">
        <v>1218</v>
      </c>
      <c r="AI86" s="19" t="s">
        <v>1571</v>
      </c>
      <c r="AJ86" s="15"/>
      <c r="AK86" s="15"/>
      <c r="AL86" s="16">
        <f t="shared" si="6"/>
        <v>7000</v>
      </c>
      <c r="AM86" s="42">
        <v>242236</v>
      </c>
      <c r="AN86" s="42">
        <v>242257</v>
      </c>
      <c r="AO86" s="42">
        <v>242326</v>
      </c>
      <c r="AP86" s="42">
        <v>242326</v>
      </c>
      <c r="AQ86" s="42">
        <v>242326</v>
      </c>
      <c r="AR86" s="17">
        <v>7000</v>
      </c>
      <c r="AS86" s="18">
        <v>0</v>
      </c>
      <c r="AT86" s="18"/>
    </row>
    <row r="87" spans="1:46" s="23" customFormat="1" ht="72" hidden="1" x14ac:dyDescent="0.2">
      <c r="A87" s="19" t="s">
        <v>20</v>
      </c>
      <c r="B87" s="19" t="s">
        <v>277</v>
      </c>
      <c r="C87" s="19" t="s">
        <v>276</v>
      </c>
      <c r="D87" s="19" t="s">
        <v>33</v>
      </c>
      <c r="E87" s="19" t="s">
        <v>310</v>
      </c>
      <c r="F87" s="28" t="s">
        <v>1659</v>
      </c>
      <c r="G87" s="19" t="s">
        <v>371</v>
      </c>
      <c r="H87" s="18" t="s">
        <v>319</v>
      </c>
      <c r="I87" s="18" t="s">
        <v>274</v>
      </c>
      <c r="J87" s="17">
        <v>200000</v>
      </c>
      <c r="K87" s="35" t="s">
        <v>137</v>
      </c>
      <c r="L87" s="18"/>
      <c r="M87" s="18"/>
      <c r="N87" s="28" t="s">
        <v>1217</v>
      </c>
      <c r="O87" s="18"/>
      <c r="P87" s="36"/>
      <c r="Q87" s="28"/>
      <c r="R87" s="18"/>
      <c r="S87" s="18"/>
      <c r="T87" s="18"/>
      <c r="U87" s="18"/>
      <c r="V87" s="18"/>
      <c r="W87" s="17"/>
      <c r="X87" s="18"/>
      <c r="Y87" s="41"/>
      <c r="Z87" s="17"/>
      <c r="AA87" s="36"/>
      <c r="AB87" s="36"/>
      <c r="AC87" s="36"/>
      <c r="AD87" s="17"/>
      <c r="AE87" s="19" t="s">
        <v>2584</v>
      </c>
      <c r="AF87" s="19" t="s">
        <v>3476</v>
      </c>
      <c r="AG87" s="19" t="s">
        <v>3467</v>
      </c>
      <c r="AH87" s="19" t="s">
        <v>1218</v>
      </c>
      <c r="AI87" s="19" t="s">
        <v>1571</v>
      </c>
      <c r="AJ87" s="15"/>
      <c r="AK87" s="15"/>
      <c r="AL87" s="16">
        <f t="shared" si="6"/>
        <v>200000</v>
      </c>
      <c r="AM87" s="42">
        <v>242236</v>
      </c>
      <c r="AN87" s="42">
        <v>242257</v>
      </c>
      <c r="AO87" s="42">
        <v>242326</v>
      </c>
      <c r="AP87" s="42">
        <v>242326</v>
      </c>
      <c r="AQ87" s="42">
        <v>242326</v>
      </c>
      <c r="AR87" s="17">
        <v>200000</v>
      </c>
      <c r="AS87" s="18">
        <v>0</v>
      </c>
      <c r="AT87" s="18"/>
    </row>
    <row r="88" spans="1:46" s="23" customFormat="1" ht="72" hidden="1" x14ac:dyDescent="0.2">
      <c r="A88" s="19" t="s">
        <v>20</v>
      </c>
      <c r="B88" s="19" t="s">
        <v>277</v>
      </c>
      <c r="C88" s="19" t="s">
        <v>276</v>
      </c>
      <c r="D88" s="19" t="s">
        <v>33</v>
      </c>
      <c r="E88" s="19" t="s">
        <v>310</v>
      </c>
      <c r="F88" s="28" t="s">
        <v>1660</v>
      </c>
      <c r="G88" s="19" t="s">
        <v>372</v>
      </c>
      <c r="H88" s="18" t="s">
        <v>270</v>
      </c>
      <c r="I88" s="18" t="s">
        <v>274</v>
      </c>
      <c r="J88" s="17">
        <v>70000</v>
      </c>
      <c r="K88" s="35" t="s">
        <v>137</v>
      </c>
      <c r="L88" s="18"/>
      <c r="M88" s="18"/>
      <c r="N88" s="28" t="s">
        <v>1217</v>
      </c>
      <c r="O88" s="18"/>
      <c r="P88" s="36"/>
      <c r="Q88" s="28"/>
      <c r="R88" s="18"/>
      <c r="S88" s="18"/>
      <c r="T88" s="18"/>
      <c r="U88" s="18"/>
      <c r="V88" s="18"/>
      <c r="W88" s="17"/>
      <c r="X88" s="18"/>
      <c r="Y88" s="41"/>
      <c r="Z88" s="17"/>
      <c r="AA88" s="36"/>
      <c r="AB88" s="36"/>
      <c r="AC88" s="36"/>
      <c r="AD88" s="17"/>
      <c r="AE88" s="19" t="s">
        <v>2584</v>
      </c>
      <c r="AF88" s="19" t="s">
        <v>3476</v>
      </c>
      <c r="AG88" s="19" t="s">
        <v>3467</v>
      </c>
      <c r="AH88" s="19" t="s">
        <v>1218</v>
      </c>
      <c r="AI88" s="19" t="s">
        <v>1571</v>
      </c>
      <c r="AJ88" s="15"/>
      <c r="AK88" s="15"/>
      <c r="AL88" s="16">
        <f t="shared" si="6"/>
        <v>70000</v>
      </c>
      <c r="AM88" s="42">
        <v>242236</v>
      </c>
      <c r="AN88" s="42">
        <v>242257</v>
      </c>
      <c r="AO88" s="42">
        <v>242326</v>
      </c>
      <c r="AP88" s="42">
        <v>242326</v>
      </c>
      <c r="AQ88" s="42">
        <v>242326</v>
      </c>
      <c r="AR88" s="17">
        <v>70000</v>
      </c>
      <c r="AS88" s="18">
        <v>0</v>
      </c>
      <c r="AT88" s="18"/>
    </row>
    <row r="89" spans="1:46" s="23" customFormat="1" ht="72" hidden="1" x14ac:dyDescent="0.2">
      <c r="A89" s="19" t="s">
        <v>20</v>
      </c>
      <c r="B89" s="19" t="s">
        <v>277</v>
      </c>
      <c r="C89" s="19" t="s">
        <v>276</v>
      </c>
      <c r="D89" s="19" t="s">
        <v>33</v>
      </c>
      <c r="E89" s="19" t="s">
        <v>310</v>
      </c>
      <c r="F89" s="28" t="s">
        <v>1661</v>
      </c>
      <c r="G89" s="19" t="s">
        <v>373</v>
      </c>
      <c r="H89" s="18" t="s">
        <v>270</v>
      </c>
      <c r="I89" s="18" t="s">
        <v>274</v>
      </c>
      <c r="J89" s="17">
        <v>70000</v>
      </c>
      <c r="K89" s="35" t="s">
        <v>137</v>
      </c>
      <c r="L89" s="18"/>
      <c r="M89" s="18"/>
      <c r="N89" s="28" t="s">
        <v>1217</v>
      </c>
      <c r="O89" s="18"/>
      <c r="P89" s="36"/>
      <c r="Q89" s="28"/>
      <c r="R89" s="18"/>
      <c r="S89" s="18"/>
      <c r="T89" s="18"/>
      <c r="U89" s="18"/>
      <c r="V89" s="18"/>
      <c r="W89" s="17"/>
      <c r="X89" s="18"/>
      <c r="Y89" s="41"/>
      <c r="Z89" s="17"/>
      <c r="AA89" s="36"/>
      <c r="AB89" s="36"/>
      <c r="AC89" s="36"/>
      <c r="AD89" s="17"/>
      <c r="AE89" s="19" t="s">
        <v>2584</v>
      </c>
      <c r="AF89" s="19" t="s">
        <v>3476</v>
      </c>
      <c r="AG89" s="19" t="s">
        <v>3467</v>
      </c>
      <c r="AH89" s="19" t="s">
        <v>1218</v>
      </c>
      <c r="AI89" s="19" t="s">
        <v>1571</v>
      </c>
      <c r="AJ89" s="15"/>
      <c r="AK89" s="15"/>
      <c r="AL89" s="16">
        <f t="shared" si="6"/>
        <v>70000</v>
      </c>
      <c r="AM89" s="42">
        <v>242236</v>
      </c>
      <c r="AN89" s="42">
        <v>242257</v>
      </c>
      <c r="AO89" s="42">
        <v>242326</v>
      </c>
      <c r="AP89" s="42">
        <v>242326</v>
      </c>
      <c r="AQ89" s="42">
        <v>242326</v>
      </c>
      <c r="AR89" s="17">
        <v>70000</v>
      </c>
      <c r="AS89" s="18">
        <v>0</v>
      </c>
      <c r="AT89" s="18"/>
    </row>
    <row r="90" spans="1:46" s="23" customFormat="1" ht="72" hidden="1" x14ac:dyDescent="0.2">
      <c r="A90" s="19" t="s">
        <v>20</v>
      </c>
      <c r="B90" s="19" t="s">
        <v>277</v>
      </c>
      <c r="C90" s="19" t="s">
        <v>276</v>
      </c>
      <c r="D90" s="19" t="s">
        <v>33</v>
      </c>
      <c r="E90" s="19" t="s">
        <v>310</v>
      </c>
      <c r="F90" s="28" t="s">
        <v>1662</v>
      </c>
      <c r="G90" s="19" t="s">
        <v>374</v>
      </c>
      <c r="H90" s="18" t="s">
        <v>270</v>
      </c>
      <c r="I90" s="18" t="s">
        <v>274</v>
      </c>
      <c r="J90" s="17">
        <v>70000</v>
      </c>
      <c r="K90" s="35" t="s">
        <v>137</v>
      </c>
      <c r="L90" s="18"/>
      <c r="M90" s="18"/>
      <c r="N90" s="28" t="s">
        <v>1217</v>
      </c>
      <c r="O90" s="18"/>
      <c r="P90" s="36"/>
      <c r="Q90" s="19"/>
      <c r="R90" s="18"/>
      <c r="S90" s="18"/>
      <c r="T90" s="18"/>
      <c r="U90" s="18"/>
      <c r="V90" s="18"/>
      <c r="W90" s="17"/>
      <c r="X90" s="18"/>
      <c r="Y90" s="36"/>
      <c r="Z90" s="17"/>
      <c r="AA90" s="36"/>
      <c r="AB90" s="36"/>
      <c r="AC90" s="36"/>
      <c r="AD90" s="17"/>
      <c r="AE90" s="19" t="s">
        <v>2584</v>
      </c>
      <c r="AF90" s="19" t="s">
        <v>3476</v>
      </c>
      <c r="AG90" s="19" t="s">
        <v>3467</v>
      </c>
      <c r="AH90" s="19" t="s">
        <v>1218</v>
      </c>
      <c r="AI90" s="19" t="s">
        <v>1571</v>
      </c>
      <c r="AJ90" s="15"/>
      <c r="AK90" s="15"/>
      <c r="AL90" s="16">
        <f t="shared" si="6"/>
        <v>70000</v>
      </c>
      <c r="AM90" s="42">
        <v>242236</v>
      </c>
      <c r="AN90" s="42">
        <v>242257</v>
      </c>
      <c r="AO90" s="42">
        <v>242326</v>
      </c>
      <c r="AP90" s="42">
        <v>242326</v>
      </c>
      <c r="AQ90" s="42">
        <v>242326</v>
      </c>
      <c r="AR90" s="17">
        <v>70000</v>
      </c>
      <c r="AS90" s="18">
        <v>0</v>
      </c>
      <c r="AT90" s="18"/>
    </row>
    <row r="91" spans="1:46" s="23" customFormat="1" ht="72" hidden="1" x14ac:dyDescent="0.2">
      <c r="A91" s="19" t="s">
        <v>20</v>
      </c>
      <c r="B91" s="19" t="s">
        <v>277</v>
      </c>
      <c r="C91" s="19" t="s">
        <v>276</v>
      </c>
      <c r="D91" s="19" t="s">
        <v>33</v>
      </c>
      <c r="E91" s="19" t="s">
        <v>310</v>
      </c>
      <c r="F91" s="28" t="s">
        <v>1663</v>
      </c>
      <c r="G91" s="19" t="s">
        <v>375</v>
      </c>
      <c r="H91" s="18" t="s">
        <v>376</v>
      </c>
      <c r="I91" s="18" t="s">
        <v>274</v>
      </c>
      <c r="J91" s="17">
        <v>120000</v>
      </c>
      <c r="K91" s="35" t="s">
        <v>137</v>
      </c>
      <c r="L91" s="18"/>
      <c r="M91" s="18"/>
      <c r="N91" s="28" t="s">
        <v>1217</v>
      </c>
      <c r="O91" s="18"/>
      <c r="P91" s="36"/>
      <c r="Q91" s="19"/>
      <c r="R91" s="18"/>
      <c r="S91" s="18"/>
      <c r="T91" s="18"/>
      <c r="U91" s="18"/>
      <c r="V91" s="18"/>
      <c r="W91" s="17"/>
      <c r="X91" s="18"/>
      <c r="Y91" s="36"/>
      <c r="Z91" s="17"/>
      <c r="AA91" s="36"/>
      <c r="AB91" s="18"/>
      <c r="AC91" s="18"/>
      <c r="AD91" s="17"/>
      <c r="AE91" s="19" t="s">
        <v>2584</v>
      </c>
      <c r="AF91" s="19" t="s">
        <v>3476</v>
      </c>
      <c r="AG91" s="19" t="s">
        <v>3467</v>
      </c>
      <c r="AH91" s="19" t="s">
        <v>1218</v>
      </c>
      <c r="AI91" s="19" t="s">
        <v>1571</v>
      </c>
      <c r="AJ91" s="15"/>
      <c r="AK91" s="15"/>
      <c r="AL91" s="16">
        <f t="shared" si="6"/>
        <v>120000</v>
      </c>
      <c r="AM91" s="42">
        <v>242236</v>
      </c>
      <c r="AN91" s="42">
        <v>242257</v>
      </c>
      <c r="AO91" s="42">
        <v>242326</v>
      </c>
      <c r="AP91" s="42">
        <v>242326</v>
      </c>
      <c r="AQ91" s="42">
        <v>242326</v>
      </c>
      <c r="AR91" s="17">
        <v>120000</v>
      </c>
      <c r="AS91" s="18">
        <v>0</v>
      </c>
      <c r="AT91" s="18"/>
    </row>
    <row r="92" spans="1:46" s="23" customFormat="1" ht="72" hidden="1" x14ac:dyDescent="0.2">
      <c r="A92" s="19" t="s">
        <v>20</v>
      </c>
      <c r="B92" s="19" t="s">
        <v>277</v>
      </c>
      <c r="C92" s="19" t="s">
        <v>276</v>
      </c>
      <c r="D92" s="19" t="s">
        <v>33</v>
      </c>
      <c r="E92" s="19" t="s">
        <v>310</v>
      </c>
      <c r="F92" s="28" t="s">
        <v>1664</v>
      </c>
      <c r="G92" s="19" t="s">
        <v>377</v>
      </c>
      <c r="H92" s="18" t="s">
        <v>270</v>
      </c>
      <c r="I92" s="18" t="s">
        <v>274</v>
      </c>
      <c r="J92" s="17">
        <v>60000</v>
      </c>
      <c r="K92" s="35" t="s">
        <v>137</v>
      </c>
      <c r="L92" s="18"/>
      <c r="M92" s="18"/>
      <c r="N92" s="28" t="s">
        <v>1217</v>
      </c>
      <c r="O92" s="18"/>
      <c r="P92" s="36"/>
      <c r="Q92" s="19"/>
      <c r="R92" s="18"/>
      <c r="S92" s="18"/>
      <c r="T92" s="18"/>
      <c r="U92" s="18"/>
      <c r="V92" s="18"/>
      <c r="W92" s="17"/>
      <c r="X92" s="18"/>
      <c r="Y92" s="36"/>
      <c r="Z92" s="17"/>
      <c r="AA92" s="36"/>
      <c r="AB92" s="36"/>
      <c r="AC92" s="36"/>
      <c r="AD92" s="17"/>
      <c r="AE92" s="19" t="s">
        <v>2584</v>
      </c>
      <c r="AF92" s="19" t="s">
        <v>3476</v>
      </c>
      <c r="AG92" s="19" t="s">
        <v>3467</v>
      </c>
      <c r="AH92" s="19" t="s">
        <v>1218</v>
      </c>
      <c r="AI92" s="19" t="s">
        <v>1571</v>
      </c>
      <c r="AJ92" s="15"/>
      <c r="AK92" s="15"/>
      <c r="AL92" s="16">
        <f t="shared" si="6"/>
        <v>60000</v>
      </c>
      <c r="AM92" s="42">
        <v>242236</v>
      </c>
      <c r="AN92" s="42">
        <v>242257</v>
      </c>
      <c r="AO92" s="42">
        <v>242326</v>
      </c>
      <c r="AP92" s="42">
        <v>242326</v>
      </c>
      <c r="AQ92" s="42">
        <v>242326</v>
      </c>
      <c r="AR92" s="17">
        <v>60000</v>
      </c>
      <c r="AS92" s="18">
        <v>0</v>
      </c>
      <c r="AT92" s="18"/>
    </row>
    <row r="93" spans="1:46" s="23" customFormat="1" ht="72" hidden="1" x14ac:dyDescent="0.2">
      <c r="A93" s="19" t="s">
        <v>20</v>
      </c>
      <c r="B93" s="19" t="s">
        <v>277</v>
      </c>
      <c r="C93" s="19" t="s">
        <v>276</v>
      </c>
      <c r="D93" s="19" t="s">
        <v>33</v>
      </c>
      <c r="E93" s="19" t="s">
        <v>310</v>
      </c>
      <c r="F93" s="28" t="s">
        <v>1665</v>
      </c>
      <c r="G93" s="19" t="s">
        <v>378</v>
      </c>
      <c r="H93" s="18" t="s">
        <v>269</v>
      </c>
      <c r="I93" s="18" t="s">
        <v>268</v>
      </c>
      <c r="J93" s="17">
        <v>6000</v>
      </c>
      <c r="K93" s="35" t="s">
        <v>137</v>
      </c>
      <c r="L93" s="18"/>
      <c r="M93" s="18"/>
      <c r="N93" s="28" t="s">
        <v>1217</v>
      </c>
      <c r="O93" s="18"/>
      <c r="P93" s="36"/>
      <c r="Q93" s="19"/>
      <c r="R93" s="18"/>
      <c r="S93" s="18"/>
      <c r="T93" s="18"/>
      <c r="U93" s="18"/>
      <c r="V93" s="18"/>
      <c r="W93" s="17"/>
      <c r="X93" s="18"/>
      <c r="Y93" s="36"/>
      <c r="Z93" s="17"/>
      <c r="AA93" s="36"/>
      <c r="AB93" s="36"/>
      <c r="AC93" s="36"/>
      <c r="AD93" s="17"/>
      <c r="AE93" s="19" t="s">
        <v>2584</v>
      </c>
      <c r="AF93" s="19" t="s">
        <v>3476</v>
      </c>
      <c r="AG93" s="19" t="s">
        <v>3467</v>
      </c>
      <c r="AH93" s="19" t="s">
        <v>1218</v>
      </c>
      <c r="AI93" s="19" t="s">
        <v>1571</v>
      </c>
      <c r="AJ93" s="15"/>
      <c r="AK93" s="15"/>
      <c r="AL93" s="16">
        <f t="shared" si="6"/>
        <v>6000</v>
      </c>
      <c r="AM93" s="42">
        <v>242236</v>
      </c>
      <c r="AN93" s="42">
        <v>242257</v>
      </c>
      <c r="AO93" s="42">
        <v>242326</v>
      </c>
      <c r="AP93" s="42">
        <v>242326</v>
      </c>
      <c r="AQ93" s="42">
        <v>242326</v>
      </c>
      <c r="AR93" s="17">
        <v>6000</v>
      </c>
      <c r="AS93" s="18">
        <v>0</v>
      </c>
      <c r="AT93" s="18"/>
    </row>
    <row r="94" spans="1:46" s="23" customFormat="1" ht="72" hidden="1" x14ac:dyDescent="0.2">
      <c r="A94" s="19" t="s">
        <v>20</v>
      </c>
      <c r="B94" s="19" t="s">
        <v>277</v>
      </c>
      <c r="C94" s="19" t="s">
        <v>276</v>
      </c>
      <c r="D94" s="19" t="s">
        <v>33</v>
      </c>
      <c r="E94" s="19" t="s">
        <v>310</v>
      </c>
      <c r="F94" s="28" t="s">
        <v>1666</v>
      </c>
      <c r="G94" s="19" t="s">
        <v>379</v>
      </c>
      <c r="H94" s="18" t="s">
        <v>303</v>
      </c>
      <c r="I94" s="18" t="s">
        <v>346</v>
      </c>
      <c r="J94" s="17">
        <v>5000</v>
      </c>
      <c r="K94" s="35" t="s">
        <v>137</v>
      </c>
      <c r="L94" s="18"/>
      <c r="M94" s="18"/>
      <c r="N94" s="28" t="s">
        <v>1217</v>
      </c>
      <c r="O94" s="18"/>
      <c r="P94" s="36"/>
      <c r="Q94" s="19"/>
      <c r="R94" s="18"/>
      <c r="S94" s="18"/>
      <c r="T94" s="18"/>
      <c r="U94" s="18"/>
      <c r="V94" s="18"/>
      <c r="W94" s="17"/>
      <c r="X94" s="18"/>
      <c r="Y94" s="36"/>
      <c r="Z94" s="17"/>
      <c r="AA94" s="36"/>
      <c r="AB94" s="36"/>
      <c r="AC94" s="36"/>
      <c r="AD94" s="17"/>
      <c r="AE94" s="19" t="s">
        <v>2584</v>
      </c>
      <c r="AF94" s="19" t="s">
        <v>3476</v>
      </c>
      <c r="AG94" s="19" t="s">
        <v>3467</v>
      </c>
      <c r="AH94" s="19" t="s">
        <v>1218</v>
      </c>
      <c r="AI94" s="19" t="s">
        <v>1571</v>
      </c>
      <c r="AJ94" s="15"/>
      <c r="AK94" s="15"/>
      <c r="AL94" s="16">
        <f t="shared" si="6"/>
        <v>5000</v>
      </c>
      <c r="AM94" s="42">
        <v>242236</v>
      </c>
      <c r="AN94" s="42">
        <v>242257</v>
      </c>
      <c r="AO94" s="42">
        <v>242326</v>
      </c>
      <c r="AP94" s="42">
        <v>242326</v>
      </c>
      <c r="AQ94" s="42">
        <v>242326</v>
      </c>
      <c r="AR94" s="17">
        <v>5000</v>
      </c>
      <c r="AS94" s="18">
        <v>0</v>
      </c>
      <c r="AT94" s="18"/>
    </row>
    <row r="95" spans="1:46" s="23" customFormat="1" ht="72" hidden="1" x14ac:dyDescent="0.2">
      <c r="A95" s="19" t="s">
        <v>20</v>
      </c>
      <c r="B95" s="19" t="s">
        <v>277</v>
      </c>
      <c r="C95" s="19" t="s">
        <v>276</v>
      </c>
      <c r="D95" s="19" t="s">
        <v>33</v>
      </c>
      <c r="E95" s="19" t="s">
        <v>310</v>
      </c>
      <c r="F95" s="28" t="s">
        <v>1667</v>
      </c>
      <c r="G95" s="19" t="s">
        <v>380</v>
      </c>
      <c r="H95" s="18" t="s">
        <v>270</v>
      </c>
      <c r="I95" s="18" t="s">
        <v>268</v>
      </c>
      <c r="J95" s="17">
        <v>20000</v>
      </c>
      <c r="K95" s="35" t="s">
        <v>137</v>
      </c>
      <c r="L95" s="18"/>
      <c r="M95" s="18"/>
      <c r="N95" s="28" t="s">
        <v>1217</v>
      </c>
      <c r="O95" s="18"/>
      <c r="P95" s="36"/>
      <c r="Q95" s="19"/>
      <c r="R95" s="18"/>
      <c r="S95" s="18"/>
      <c r="T95" s="18"/>
      <c r="U95" s="18"/>
      <c r="V95" s="18"/>
      <c r="W95" s="17"/>
      <c r="X95" s="18"/>
      <c r="Y95" s="36"/>
      <c r="Z95" s="17"/>
      <c r="AA95" s="36"/>
      <c r="AB95" s="36"/>
      <c r="AC95" s="36"/>
      <c r="AD95" s="17"/>
      <c r="AE95" s="19" t="s">
        <v>2584</v>
      </c>
      <c r="AF95" s="19" t="s">
        <v>3476</v>
      </c>
      <c r="AG95" s="19" t="s">
        <v>3467</v>
      </c>
      <c r="AH95" s="19" t="s">
        <v>1218</v>
      </c>
      <c r="AI95" s="19" t="s">
        <v>1571</v>
      </c>
      <c r="AJ95" s="15"/>
      <c r="AK95" s="15"/>
      <c r="AL95" s="16">
        <f t="shared" si="6"/>
        <v>20000</v>
      </c>
      <c r="AM95" s="42">
        <v>242236</v>
      </c>
      <c r="AN95" s="42">
        <v>242257</v>
      </c>
      <c r="AO95" s="42">
        <v>242326</v>
      </c>
      <c r="AP95" s="42">
        <v>242326</v>
      </c>
      <c r="AQ95" s="42">
        <v>242326</v>
      </c>
      <c r="AR95" s="17">
        <v>20000</v>
      </c>
      <c r="AS95" s="18">
        <v>0</v>
      </c>
      <c r="AT95" s="18"/>
    </row>
    <row r="96" spans="1:46" s="23" customFormat="1" ht="72" hidden="1" x14ac:dyDescent="0.2">
      <c r="A96" s="19" t="s">
        <v>20</v>
      </c>
      <c r="B96" s="19" t="s">
        <v>277</v>
      </c>
      <c r="C96" s="19" t="s">
        <v>276</v>
      </c>
      <c r="D96" s="19" t="s">
        <v>33</v>
      </c>
      <c r="E96" s="19" t="s">
        <v>310</v>
      </c>
      <c r="F96" s="28" t="s">
        <v>1668</v>
      </c>
      <c r="G96" s="19" t="s">
        <v>381</v>
      </c>
      <c r="H96" s="18" t="s">
        <v>270</v>
      </c>
      <c r="I96" s="18" t="s">
        <v>268</v>
      </c>
      <c r="J96" s="17">
        <v>20000</v>
      </c>
      <c r="K96" s="35" t="s">
        <v>137</v>
      </c>
      <c r="L96" s="18"/>
      <c r="M96" s="18"/>
      <c r="N96" s="28" t="s">
        <v>1217</v>
      </c>
      <c r="O96" s="18"/>
      <c r="P96" s="28"/>
      <c r="Q96" s="18"/>
      <c r="R96" s="18"/>
      <c r="S96" s="18"/>
      <c r="T96" s="18"/>
      <c r="U96" s="18"/>
      <c r="V96" s="19"/>
      <c r="W96" s="17"/>
      <c r="X96" s="18"/>
      <c r="Y96" s="41"/>
      <c r="Z96" s="17"/>
      <c r="AA96" s="36"/>
      <c r="AB96" s="19"/>
      <c r="AC96" s="19"/>
      <c r="AD96" s="19"/>
      <c r="AE96" s="19" t="s">
        <v>2584</v>
      </c>
      <c r="AF96" s="19" t="s">
        <v>3476</v>
      </c>
      <c r="AG96" s="19" t="s">
        <v>3467</v>
      </c>
      <c r="AH96" s="19" t="s">
        <v>1218</v>
      </c>
      <c r="AI96" s="19" t="s">
        <v>1571</v>
      </c>
      <c r="AJ96" s="15"/>
      <c r="AK96" s="15"/>
      <c r="AL96" s="16">
        <f t="shared" si="6"/>
        <v>20000</v>
      </c>
      <c r="AM96" s="42">
        <v>242236</v>
      </c>
      <c r="AN96" s="42">
        <v>242257</v>
      </c>
      <c r="AO96" s="42">
        <v>242326</v>
      </c>
      <c r="AP96" s="42">
        <v>242326</v>
      </c>
      <c r="AQ96" s="42">
        <v>242326</v>
      </c>
      <c r="AR96" s="17">
        <v>20000</v>
      </c>
      <c r="AS96" s="18">
        <v>0</v>
      </c>
      <c r="AT96" s="18"/>
    </row>
    <row r="97" spans="1:46" s="23" customFormat="1" ht="108" hidden="1" x14ac:dyDescent="0.2">
      <c r="A97" s="19" t="s">
        <v>20</v>
      </c>
      <c r="B97" s="19" t="s">
        <v>277</v>
      </c>
      <c r="C97" s="19" t="s">
        <v>276</v>
      </c>
      <c r="D97" s="19" t="s">
        <v>22</v>
      </c>
      <c r="E97" s="19" t="s">
        <v>349</v>
      </c>
      <c r="F97" s="28" t="s">
        <v>1669</v>
      </c>
      <c r="G97" s="19" t="s">
        <v>382</v>
      </c>
      <c r="H97" s="18" t="s">
        <v>270</v>
      </c>
      <c r="I97" s="18" t="s">
        <v>275</v>
      </c>
      <c r="J97" s="17">
        <v>7475000</v>
      </c>
      <c r="K97" s="35" t="s">
        <v>137</v>
      </c>
      <c r="L97" s="18"/>
      <c r="M97" s="18"/>
      <c r="N97" s="19"/>
      <c r="O97" s="18"/>
      <c r="P97" s="28"/>
      <c r="Q97" s="18"/>
      <c r="R97" s="18"/>
      <c r="S97" s="18"/>
      <c r="T97" s="18"/>
      <c r="U97" s="18"/>
      <c r="V97" s="19"/>
      <c r="W97" s="17"/>
      <c r="X97" s="18"/>
      <c r="Y97" s="41"/>
      <c r="Z97" s="17"/>
      <c r="AA97" s="36"/>
      <c r="AB97" s="19"/>
      <c r="AC97" s="19"/>
      <c r="AD97" s="19"/>
      <c r="AE97" s="19" t="s">
        <v>1219</v>
      </c>
      <c r="AF97" s="19" t="s">
        <v>3451</v>
      </c>
      <c r="AG97" s="19" t="s">
        <v>3467</v>
      </c>
      <c r="AH97" s="19" t="s">
        <v>1219</v>
      </c>
      <c r="AI97" s="19" t="s">
        <v>1568</v>
      </c>
      <c r="AJ97" s="15"/>
      <c r="AK97" s="15"/>
      <c r="AL97" s="16">
        <f t="shared" si="6"/>
        <v>7475000</v>
      </c>
      <c r="AM97" s="42"/>
      <c r="AN97" s="42"/>
      <c r="AO97" s="42"/>
      <c r="AP97" s="42"/>
      <c r="AQ97" s="42"/>
      <c r="AR97" s="17">
        <v>7475000</v>
      </c>
      <c r="AS97" s="18">
        <v>0</v>
      </c>
      <c r="AT97" s="18" t="s">
        <v>2585</v>
      </c>
    </row>
    <row r="98" spans="1:46" s="23" customFormat="1" ht="72" hidden="1" x14ac:dyDescent="0.2">
      <c r="A98" s="19" t="s">
        <v>23</v>
      </c>
      <c r="B98" s="19" t="s">
        <v>277</v>
      </c>
      <c r="C98" s="19" t="s">
        <v>276</v>
      </c>
      <c r="D98" s="19" t="s">
        <v>11</v>
      </c>
      <c r="E98" s="19" t="s">
        <v>310</v>
      </c>
      <c r="F98" s="28" t="s">
        <v>1670</v>
      </c>
      <c r="G98" s="19" t="s">
        <v>383</v>
      </c>
      <c r="H98" s="18" t="s">
        <v>270</v>
      </c>
      <c r="I98" s="18" t="s">
        <v>271</v>
      </c>
      <c r="J98" s="17">
        <v>20000</v>
      </c>
      <c r="K98" s="18"/>
      <c r="L98" s="18"/>
      <c r="M98" s="35" t="s">
        <v>137</v>
      </c>
      <c r="N98" s="19"/>
      <c r="O98" s="18" t="s">
        <v>2586</v>
      </c>
      <c r="P98" s="36" t="s">
        <v>2587</v>
      </c>
      <c r="Q98" s="18" t="s">
        <v>1220</v>
      </c>
      <c r="R98" s="18" t="s">
        <v>1190</v>
      </c>
      <c r="S98" s="18" t="s">
        <v>60</v>
      </c>
      <c r="T98" s="18" t="s">
        <v>1221</v>
      </c>
      <c r="U98" s="18" t="s">
        <v>1222</v>
      </c>
      <c r="V98" s="36" t="s">
        <v>2588</v>
      </c>
      <c r="W98" s="17">
        <v>20000</v>
      </c>
      <c r="X98" s="18" t="s">
        <v>1182</v>
      </c>
      <c r="Y98" s="36" t="s">
        <v>2589</v>
      </c>
      <c r="Z98" s="17">
        <v>20000</v>
      </c>
      <c r="AA98" s="36" t="s">
        <v>2590</v>
      </c>
      <c r="AB98" s="19"/>
      <c r="AC98" s="19"/>
      <c r="AD98" s="19"/>
      <c r="AE98" s="19" t="s">
        <v>2591</v>
      </c>
      <c r="AF98" s="19" t="s">
        <v>3476</v>
      </c>
      <c r="AG98" s="19" t="s">
        <v>3467</v>
      </c>
      <c r="AH98" s="19" t="s">
        <v>1223</v>
      </c>
      <c r="AI98" s="19" t="s">
        <v>1570</v>
      </c>
      <c r="AJ98" s="15"/>
      <c r="AK98" s="15"/>
      <c r="AL98" s="16">
        <f t="shared" si="6"/>
        <v>20000</v>
      </c>
      <c r="AM98" s="42">
        <v>23082</v>
      </c>
      <c r="AN98" s="18"/>
      <c r="AO98" s="18" t="s">
        <v>2660</v>
      </c>
      <c r="AP98" s="18" t="s">
        <v>2660</v>
      </c>
      <c r="AQ98" s="18" t="s">
        <v>2660</v>
      </c>
      <c r="AR98" s="15">
        <v>20000</v>
      </c>
      <c r="AS98" s="18" t="s">
        <v>2395</v>
      </c>
      <c r="AT98" s="18"/>
    </row>
    <row r="99" spans="1:46" s="23" customFormat="1" ht="72" hidden="1" x14ac:dyDescent="0.2">
      <c r="A99" s="19" t="s">
        <v>23</v>
      </c>
      <c r="B99" s="19" t="s">
        <v>277</v>
      </c>
      <c r="C99" s="19" t="s">
        <v>276</v>
      </c>
      <c r="D99" s="19" t="s">
        <v>11</v>
      </c>
      <c r="E99" s="19" t="s">
        <v>310</v>
      </c>
      <c r="F99" s="28" t="s">
        <v>1671</v>
      </c>
      <c r="G99" s="19" t="s">
        <v>384</v>
      </c>
      <c r="H99" s="18" t="s">
        <v>269</v>
      </c>
      <c r="I99" s="18" t="s">
        <v>271</v>
      </c>
      <c r="J99" s="17">
        <v>28000</v>
      </c>
      <c r="K99" s="18"/>
      <c r="L99" s="18"/>
      <c r="M99" s="35" t="s">
        <v>137</v>
      </c>
      <c r="N99" s="19"/>
      <c r="O99" s="18" t="s">
        <v>2586</v>
      </c>
      <c r="P99" s="36" t="s">
        <v>2587</v>
      </c>
      <c r="Q99" s="18" t="s">
        <v>1220</v>
      </c>
      <c r="R99" s="18" t="s">
        <v>1190</v>
      </c>
      <c r="S99" s="18" t="s">
        <v>60</v>
      </c>
      <c r="T99" s="18" t="s">
        <v>1225</v>
      </c>
      <c r="U99" s="18" t="s">
        <v>1226</v>
      </c>
      <c r="V99" s="36" t="s">
        <v>2588</v>
      </c>
      <c r="W99" s="17">
        <v>28000</v>
      </c>
      <c r="X99" s="18" t="s">
        <v>1182</v>
      </c>
      <c r="Y99" s="36" t="s">
        <v>2589</v>
      </c>
      <c r="Z99" s="17">
        <v>28000</v>
      </c>
      <c r="AA99" s="36" t="s">
        <v>2590</v>
      </c>
      <c r="AB99" s="19"/>
      <c r="AC99" s="19"/>
      <c r="AD99" s="19"/>
      <c r="AE99" s="19" t="s">
        <v>2591</v>
      </c>
      <c r="AF99" s="19" t="s">
        <v>3476</v>
      </c>
      <c r="AG99" s="19" t="s">
        <v>3467</v>
      </c>
      <c r="AH99" s="19" t="s">
        <v>1223</v>
      </c>
      <c r="AI99" s="19" t="s">
        <v>1570</v>
      </c>
      <c r="AJ99" s="15"/>
      <c r="AK99" s="15"/>
      <c r="AL99" s="16">
        <f t="shared" si="6"/>
        <v>28000</v>
      </c>
      <c r="AM99" s="42">
        <v>23082</v>
      </c>
      <c r="AN99" s="18"/>
      <c r="AO99" s="18" t="s">
        <v>2660</v>
      </c>
      <c r="AP99" s="18" t="s">
        <v>2660</v>
      </c>
      <c r="AQ99" s="18" t="s">
        <v>2660</v>
      </c>
      <c r="AR99" s="15">
        <v>28000</v>
      </c>
      <c r="AS99" s="18" t="s">
        <v>2395</v>
      </c>
      <c r="AT99" s="18"/>
    </row>
    <row r="100" spans="1:46" s="23" customFormat="1" ht="72" hidden="1" x14ac:dyDescent="0.2">
      <c r="A100" s="19" t="s">
        <v>23</v>
      </c>
      <c r="B100" s="19" t="s">
        <v>277</v>
      </c>
      <c r="C100" s="19" t="s">
        <v>276</v>
      </c>
      <c r="D100" s="19" t="s">
        <v>11</v>
      </c>
      <c r="E100" s="19" t="s">
        <v>310</v>
      </c>
      <c r="F100" s="28" t="s">
        <v>1672</v>
      </c>
      <c r="G100" s="19" t="s">
        <v>385</v>
      </c>
      <c r="H100" s="18" t="s">
        <v>269</v>
      </c>
      <c r="I100" s="18" t="s">
        <v>271</v>
      </c>
      <c r="J100" s="17">
        <v>111800</v>
      </c>
      <c r="K100" s="18"/>
      <c r="L100" s="18"/>
      <c r="M100" s="35" t="s">
        <v>137</v>
      </c>
      <c r="N100" s="19"/>
      <c r="O100" s="18" t="s">
        <v>2592</v>
      </c>
      <c r="P100" s="36" t="s">
        <v>2587</v>
      </c>
      <c r="Q100" s="18" t="s">
        <v>1227</v>
      </c>
      <c r="R100" s="18" t="s">
        <v>1190</v>
      </c>
      <c r="S100" s="18" t="s">
        <v>60</v>
      </c>
      <c r="T100" s="18"/>
      <c r="U100" s="18"/>
      <c r="V100" s="131" t="s">
        <v>2593</v>
      </c>
      <c r="W100" s="17">
        <v>111800</v>
      </c>
      <c r="X100" s="18" t="s">
        <v>1182</v>
      </c>
      <c r="Y100" s="36" t="s">
        <v>2589</v>
      </c>
      <c r="Z100" s="17">
        <v>111800</v>
      </c>
      <c r="AA100" s="36" t="s">
        <v>2594</v>
      </c>
      <c r="AB100" s="19"/>
      <c r="AC100" s="19"/>
      <c r="AD100" s="19"/>
      <c r="AE100" s="19" t="s">
        <v>2595</v>
      </c>
      <c r="AF100" s="19" t="s">
        <v>3476</v>
      </c>
      <c r="AG100" s="19" t="s">
        <v>3467</v>
      </c>
      <c r="AH100" s="19" t="s">
        <v>1223</v>
      </c>
      <c r="AI100" s="19" t="s">
        <v>1570</v>
      </c>
      <c r="AJ100" s="15"/>
      <c r="AK100" s="15"/>
      <c r="AL100" s="16">
        <f t="shared" si="6"/>
        <v>111800</v>
      </c>
      <c r="AM100" s="42">
        <v>23082</v>
      </c>
      <c r="AN100" s="18" t="s">
        <v>2660</v>
      </c>
      <c r="AO100" s="18" t="s">
        <v>2660</v>
      </c>
      <c r="AP100" s="18" t="s">
        <v>2660</v>
      </c>
      <c r="AQ100" s="18" t="s">
        <v>2660</v>
      </c>
      <c r="AR100" s="15">
        <v>111800</v>
      </c>
      <c r="AS100" s="18" t="s">
        <v>2395</v>
      </c>
      <c r="AT100" s="18"/>
    </row>
    <row r="101" spans="1:46" s="23" customFormat="1" ht="144" hidden="1" x14ac:dyDescent="0.2">
      <c r="A101" s="19" t="s">
        <v>23</v>
      </c>
      <c r="B101" s="19" t="s">
        <v>277</v>
      </c>
      <c r="C101" s="19" t="s">
        <v>276</v>
      </c>
      <c r="D101" s="19" t="s">
        <v>11</v>
      </c>
      <c r="E101" s="19" t="s">
        <v>310</v>
      </c>
      <c r="F101" s="28" t="s">
        <v>1673</v>
      </c>
      <c r="G101" s="19" t="s">
        <v>386</v>
      </c>
      <c r="H101" s="18" t="s">
        <v>387</v>
      </c>
      <c r="I101" s="18" t="s">
        <v>271</v>
      </c>
      <c r="J101" s="17">
        <v>409600</v>
      </c>
      <c r="K101" s="18"/>
      <c r="L101" s="18"/>
      <c r="M101" s="35" t="s">
        <v>137</v>
      </c>
      <c r="N101" s="19"/>
      <c r="O101" s="36"/>
      <c r="P101" s="36"/>
      <c r="Q101" s="18" t="s">
        <v>1228</v>
      </c>
      <c r="R101" s="18" t="s">
        <v>12</v>
      </c>
      <c r="S101" s="18" t="s">
        <v>81</v>
      </c>
      <c r="T101" s="18" t="s">
        <v>1229</v>
      </c>
      <c r="U101" s="18" t="s">
        <v>1230</v>
      </c>
      <c r="V101" s="36"/>
      <c r="W101" s="17">
        <v>408312</v>
      </c>
      <c r="X101" s="18" t="s">
        <v>1182</v>
      </c>
      <c r="Y101" s="36"/>
      <c r="Z101" s="17">
        <v>408312</v>
      </c>
      <c r="AA101" s="36"/>
      <c r="AB101" s="19"/>
      <c r="AC101" s="19"/>
      <c r="AD101" s="19"/>
      <c r="AE101" s="19" t="s">
        <v>2596</v>
      </c>
      <c r="AF101" s="19" t="s">
        <v>3470</v>
      </c>
      <c r="AG101" s="19" t="s">
        <v>3467</v>
      </c>
      <c r="AH101" s="19" t="s">
        <v>1223</v>
      </c>
      <c r="AI101" s="19" t="s">
        <v>1570</v>
      </c>
      <c r="AJ101" s="15"/>
      <c r="AK101" s="15"/>
      <c r="AL101" s="16">
        <f t="shared" si="6"/>
        <v>409600</v>
      </c>
      <c r="AM101" s="18" t="s">
        <v>2660</v>
      </c>
      <c r="AN101" s="18" t="s">
        <v>2660</v>
      </c>
      <c r="AO101" s="18" t="s">
        <v>2660</v>
      </c>
      <c r="AP101" s="18" t="s">
        <v>2660</v>
      </c>
      <c r="AQ101" s="18" t="s">
        <v>2660</v>
      </c>
      <c r="AR101" s="15">
        <v>408312</v>
      </c>
      <c r="AS101" s="46" t="s">
        <v>2661</v>
      </c>
      <c r="AT101" s="18"/>
    </row>
    <row r="102" spans="1:46" s="23" customFormat="1" ht="72" hidden="1" x14ac:dyDescent="0.2">
      <c r="A102" s="19" t="s">
        <v>23</v>
      </c>
      <c r="B102" s="19" t="s">
        <v>277</v>
      </c>
      <c r="C102" s="19" t="s">
        <v>276</v>
      </c>
      <c r="D102" s="19" t="s">
        <v>11</v>
      </c>
      <c r="E102" s="19" t="s">
        <v>310</v>
      </c>
      <c r="F102" s="28" t="s">
        <v>1674</v>
      </c>
      <c r="G102" s="19" t="s">
        <v>388</v>
      </c>
      <c r="H102" s="18" t="s">
        <v>319</v>
      </c>
      <c r="I102" s="18" t="s">
        <v>274</v>
      </c>
      <c r="J102" s="17">
        <v>46000</v>
      </c>
      <c r="K102" s="18"/>
      <c r="L102" s="18"/>
      <c r="M102" s="35" t="s">
        <v>137</v>
      </c>
      <c r="N102" s="19"/>
      <c r="O102" s="36" t="s">
        <v>2597</v>
      </c>
      <c r="P102" s="36" t="s">
        <v>2598</v>
      </c>
      <c r="Q102" s="18" t="s">
        <v>1231</v>
      </c>
      <c r="R102" s="18" t="s">
        <v>1190</v>
      </c>
      <c r="S102" s="18" t="s">
        <v>60</v>
      </c>
      <c r="T102" s="18"/>
      <c r="U102" s="18"/>
      <c r="V102" s="36" t="s">
        <v>2599</v>
      </c>
      <c r="W102" s="17">
        <v>46000</v>
      </c>
      <c r="X102" s="18" t="s">
        <v>1182</v>
      </c>
      <c r="Y102" s="36" t="s">
        <v>2600</v>
      </c>
      <c r="Z102" s="17">
        <v>46000</v>
      </c>
      <c r="AA102" s="36"/>
      <c r="AB102" s="19"/>
      <c r="AC102" s="19"/>
      <c r="AD102" s="19"/>
      <c r="AE102" s="19" t="s">
        <v>1223</v>
      </c>
      <c r="AF102" s="19" t="s">
        <v>3470</v>
      </c>
      <c r="AG102" s="19" t="s">
        <v>3467</v>
      </c>
      <c r="AH102" s="19" t="s">
        <v>1223</v>
      </c>
      <c r="AI102" s="19" t="s">
        <v>1570</v>
      </c>
      <c r="AJ102" s="15"/>
      <c r="AK102" s="15"/>
      <c r="AL102" s="16">
        <f t="shared" si="6"/>
        <v>46000</v>
      </c>
      <c r="AM102" s="42">
        <v>23102</v>
      </c>
      <c r="AN102" s="18" t="s">
        <v>2660</v>
      </c>
      <c r="AO102" s="18" t="s">
        <v>2662</v>
      </c>
      <c r="AP102" s="18" t="s">
        <v>2662</v>
      </c>
      <c r="AQ102" s="18" t="s">
        <v>2662</v>
      </c>
      <c r="AR102" s="15">
        <v>46000</v>
      </c>
      <c r="AS102" s="18" t="s">
        <v>2395</v>
      </c>
      <c r="AT102" s="18"/>
    </row>
    <row r="103" spans="1:46" s="23" customFormat="1" ht="72" hidden="1" x14ac:dyDescent="0.2">
      <c r="A103" s="19" t="s">
        <v>23</v>
      </c>
      <c r="B103" s="19" t="s">
        <v>277</v>
      </c>
      <c r="C103" s="19" t="s">
        <v>276</v>
      </c>
      <c r="D103" s="19" t="s">
        <v>11</v>
      </c>
      <c r="E103" s="19" t="s">
        <v>310</v>
      </c>
      <c r="F103" s="28" t="s">
        <v>1675</v>
      </c>
      <c r="G103" s="19" t="s">
        <v>389</v>
      </c>
      <c r="H103" s="18" t="s">
        <v>270</v>
      </c>
      <c r="I103" s="18" t="s">
        <v>274</v>
      </c>
      <c r="J103" s="17">
        <v>58000</v>
      </c>
      <c r="K103" s="18"/>
      <c r="L103" s="18"/>
      <c r="M103" s="35" t="s">
        <v>137</v>
      </c>
      <c r="N103" s="19"/>
      <c r="O103" s="36" t="s">
        <v>2601</v>
      </c>
      <c r="P103" s="36" t="s">
        <v>2598</v>
      </c>
      <c r="Q103" s="18" t="s">
        <v>1231</v>
      </c>
      <c r="R103" s="18" t="s">
        <v>1190</v>
      </c>
      <c r="S103" s="18" t="s">
        <v>60</v>
      </c>
      <c r="T103" s="18"/>
      <c r="U103" s="18"/>
      <c r="V103" s="36" t="s">
        <v>2599</v>
      </c>
      <c r="W103" s="17">
        <v>58000</v>
      </c>
      <c r="X103" s="18" t="s">
        <v>1182</v>
      </c>
      <c r="Y103" s="36" t="s">
        <v>2600</v>
      </c>
      <c r="Z103" s="17">
        <v>58000</v>
      </c>
      <c r="AA103" s="36"/>
      <c r="AB103" s="19"/>
      <c r="AC103" s="19"/>
      <c r="AD103" s="19"/>
      <c r="AE103" s="19" t="s">
        <v>1223</v>
      </c>
      <c r="AF103" s="19" t="s">
        <v>3470</v>
      </c>
      <c r="AG103" s="19" t="s">
        <v>3467</v>
      </c>
      <c r="AH103" s="19" t="s">
        <v>1223</v>
      </c>
      <c r="AI103" s="19" t="s">
        <v>1570</v>
      </c>
      <c r="AJ103" s="15"/>
      <c r="AK103" s="15"/>
      <c r="AL103" s="16">
        <f t="shared" si="6"/>
        <v>58000</v>
      </c>
      <c r="AM103" s="42">
        <v>23102</v>
      </c>
      <c r="AN103" s="18" t="s">
        <v>2660</v>
      </c>
      <c r="AO103" s="18" t="s">
        <v>2662</v>
      </c>
      <c r="AP103" s="18" t="s">
        <v>2662</v>
      </c>
      <c r="AQ103" s="18" t="s">
        <v>2662</v>
      </c>
      <c r="AR103" s="15">
        <v>58000</v>
      </c>
      <c r="AS103" s="18" t="s">
        <v>2395</v>
      </c>
      <c r="AT103" s="18"/>
    </row>
    <row r="104" spans="1:46" s="23" customFormat="1" ht="72" hidden="1" x14ac:dyDescent="0.2">
      <c r="A104" s="19" t="s">
        <v>23</v>
      </c>
      <c r="B104" s="19" t="s">
        <v>277</v>
      </c>
      <c r="C104" s="19" t="s">
        <v>276</v>
      </c>
      <c r="D104" s="19" t="s">
        <v>11</v>
      </c>
      <c r="E104" s="19" t="s">
        <v>310</v>
      </c>
      <c r="F104" s="28" t="s">
        <v>1676</v>
      </c>
      <c r="G104" s="19" t="s">
        <v>390</v>
      </c>
      <c r="H104" s="18" t="s">
        <v>269</v>
      </c>
      <c r="I104" s="18" t="s">
        <v>273</v>
      </c>
      <c r="J104" s="17">
        <v>15000</v>
      </c>
      <c r="K104" s="18"/>
      <c r="L104" s="18"/>
      <c r="M104" s="35" t="s">
        <v>137</v>
      </c>
      <c r="N104" s="19"/>
      <c r="O104" s="18" t="s">
        <v>2602</v>
      </c>
      <c r="P104" s="36" t="s">
        <v>2603</v>
      </c>
      <c r="Q104" s="18" t="s">
        <v>1231</v>
      </c>
      <c r="R104" s="18" t="s">
        <v>1190</v>
      </c>
      <c r="S104" s="18" t="s">
        <v>60</v>
      </c>
      <c r="T104" s="18"/>
      <c r="U104" s="18"/>
      <c r="V104" s="36" t="s">
        <v>2604</v>
      </c>
      <c r="W104" s="17">
        <v>14200</v>
      </c>
      <c r="X104" s="18" t="s">
        <v>1182</v>
      </c>
      <c r="Y104" s="36" t="s">
        <v>2605</v>
      </c>
      <c r="Z104" s="17">
        <v>14200</v>
      </c>
      <c r="AA104" s="36"/>
      <c r="AB104" s="19"/>
      <c r="AC104" s="19"/>
      <c r="AD104" s="19"/>
      <c r="AE104" s="19" t="s">
        <v>2606</v>
      </c>
      <c r="AF104" s="19" t="s">
        <v>3476</v>
      </c>
      <c r="AG104" s="19" t="s">
        <v>3467</v>
      </c>
      <c r="AH104" s="19" t="s">
        <v>1223</v>
      </c>
      <c r="AI104" s="19" t="s">
        <v>1570</v>
      </c>
      <c r="AJ104" s="15"/>
      <c r="AK104" s="15"/>
      <c r="AL104" s="16">
        <f t="shared" si="6"/>
        <v>15000</v>
      </c>
      <c r="AM104" s="42">
        <v>23083</v>
      </c>
      <c r="AN104" s="18" t="s">
        <v>2663</v>
      </c>
      <c r="AO104" s="18" t="s">
        <v>2660</v>
      </c>
      <c r="AP104" s="18" t="s">
        <v>2660</v>
      </c>
      <c r="AQ104" s="18" t="s">
        <v>2660</v>
      </c>
      <c r="AR104" s="15">
        <v>14200</v>
      </c>
      <c r="AS104" s="46" t="s">
        <v>2664</v>
      </c>
      <c r="AT104" s="18"/>
    </row>
    <row r="105" spans="1:46" s="23" customFormat="1" ht="72" hidden="1" x14ac:dyDescent="0.2">
      <c r="A105" s="19" t="s">
        <v>23</v>
      </c>
      <c r="B105" s="19" t="s">
        <v>277</v>
      </c>
      <c r="C105" s="19" t="s">
        <v>276</v>
      </c>
      <c r="D105" s="19" t="s">
        <v>11</v>
      </c>
      <c r="E105" s="19" t="s">
        <v>310</v>
      </c>
      <c r="F105" s="28" t="s">
        <v>1677</v>
      </c>
      <c r="G105" s="19" t="s">
        <v>391</v>
      </c>
      <c r="H105" s="18" t="s">
        <v>291</v>
      </c>
      <c r="I105" s="18" t="s">
        <v>273</v>
      </c>
      <c r="J105" s="17">
        <v>181500</v>
      </c>
      <c r="K105" s="18"/>
      <c r="L105" s="18"/>
      <c r="M105" s="35" t="s">
        <v>137</v>
      </c>
      <c r="N105" s="19"/>
      <c r="O105" s="36" t="s">
        <v>2597</v>
      </c>
      <c r="P105" s="36" t="s">
        <v>2598</v>
      </c>
      <c r="Q105" s="18" t="s">
        <v>1231</v>
      </c>
      <c r="R105" s="18" t="s">
        <v>1190</v>
      </c>
      <c r="S105" s="18" t="s">
        <v>60</v>
      </c>
      <c r="T105" s="18"/>
      <c r="U105" s="18"/>
      <c r="V105" s="36" t="s">
        <v>2599</v>
      </c>
      <c r="W105" s="17">
        <v>173019</v>
      </c>
      <c r="X105" s="18" t="s">
        <v>1182</v>
      </c>
      <c r="Y105" s="36" t="s">
        <v>2600</v>
      </c>
      <c r="Z105" s="17">
        <v>173019</v>
      </c>
      <c r="AA105" s="36"/>
      <c r="AB105" s="19"/>
      <c r="AC105" s="19"/>
      <c r="AD105" s="19"/>
      <c r="AE105" s="19" t="s">
        <v>1223</v>
      </c>
      <c r="AF105" s="19" t="s">
        <v>3470</v>
      </c>
      <c r="AG105" s="19" t="s">
        <v>3467</v>
      </c>
      <c r="AH105" s="19" t="s">
        <v>1223</v>
      </c>
      <c r="AI105" s="19" t="s">
        <v>1570</v>
      </c>
      <c r="AJ105" s="15"/>
      <c r="AK105" s="15"/>
      <c r="AL105" s="16">
        <f t="shared" si="6"/>
        <v>181500</v>
      </c>
      <c r="AM105" s="42">
        <v>23102</v>
      </c>
      <c r="AN105" s="18" t="s">
        <v>2660</v>
      </c>
      <c r="AO105" s="18" t="s">
        <v>2662</v>
      </c>
      <c r="AP105" s="18" t="s">
        <v>2662</v>
      </c>
      <c r="AQ105" s="18" t="s">
        <v>2662</v>
      </c>
      <c r="AR105" s="15">
        <v>173019</v>
      </c>
      <c r="AS105" s="134" t="s">
        <v>2665</v>
      </c>
      <c r="AT105" s="18"/>
    </row>
    <row r="106" spans="1:46" s="23" customFormat="1" ht="72" hidden="1" x14ac:dyDescent="0.2">
      <c r="A106" s="19" t="s">
        <v>23</v>
      </c>
      <c r="B106" s="19" t="s">
        <v>277</v>
      </c>
      <c r="C106" s="19" t="s">
        <v>276</v>
      </c>
      <c r="D106" s="19" t="s">
        <v>11</v>
      </c>
      <c r="E106" s="19" t="s">
        <v>310</v>
      </c>
      <c r="F106" s="28" t="s">
        <v>1678</v>
      </c>
      <c r="G106" s="19" t="s">
        <v>392</v>
      </c>
      <c r="H106" s="18" t="s">
        <v>269</v>
      </c>
      <c r="I106" s="18" t="s">
        <v>273</v>
      </c>
      <c r="J106" s="17">
        <v>19800</v>
      </c>
      <c r="K106" s="18"/>
      <c r="L106" s="18"/>
      <c r="M106" s="35" t="s">
        <v>137</v>
      </c>
      <c r="N106" s="19"/>
      <c r="O106" s="36" t="s">
        <v>2597</v>
      </c>
      <c r="P106" s="36" t="s">
        <v>2598</v>
      </c>
      <c r="Q106" s="18" t="s">
        <v>1231</v>
      </c>
      <c r="R106" s="18" t="s">
        <v>1190</v>
      </c>
      <c r="S106" s="18" t="s">
        <v>60</v>
      </c>
      <c r="T106" s="18"/>
      <c r="U106" s="18"/>
      <c r="V106" s="36" t="s">
        <v>2599</v>
      </c>
      <c r="W106" s="17">
        <v>19800</v>
      </c>
      <c r="X106" s="18" t="s">
        <v>1182</v>
      </c>
      <c r="Y106" s="36" t="s">
        <v>2600</v>
      </c>
      <c r="Z106" s="17">
        <v>19800</v>
      </c>
      <c r="AA106" s="36"/>
      <c r="AB106" s="19"/>
      <c r="AC106" s="19"/>
      <c r="AD106" s="19"/>
      <c r="AE106" s="19" t="s">
        <v>1223</v>
      </c>
      <c r="AF106" s="19" t="s">
        <v>3470</v>
      </c>
      <c r="AG106" s="19" t="s">
        <v>3467</v>
      </c>
      <c r="AH106" s="19" t="s">
        <v>1223</v>
      </c>
      <c r="AI106" s="19" t="s">
        <v>1570</v>
      </c>
      <c r="AJ106" s="15"/>
      <c r="AK106" s="15"/>
      <c r="AL106" s="16">
        <f t="shared" si="6"/>
        <v>19800</v>
      </c>
      <c r="AM106" s="42">
        <v>23102</v>
      </c>
      <c r="AN106" s="18" t="s">
        <v>2660</v>
      </c>
      <c r="AO106" s="18" t="s">
        <v>2662</v>
      </c>
      <c r="AP106" s="18" t="s">
        <v>2662</v>
      </c>
      <c r="AQ106" s="18" t="s">
        <v>2662</v>
      </c>
      <c r="AR106" s="15">
        <v>19800</v>
      </c>
      <c r="AS106" s="18" t="s">
        <v>2395</v>
      </c>
      <c r="AT106" s="18"/>
    </row>
    <row r="107" spans="1:46" s="23" customFormat="1" ht="72" hidden="1" x14ac:dyDescent="0.2">
      <c r="A107" s="19" t="s">
        <v>23</v>
      </c>
      <c r="B107" s="19" t="s">
        <v>277</v>
      </c>
      <c r="C107" s="19" t="s">
        <v>276</v>
      </c>
      <c r="D107" s="19" t="s">
        <v>11</v>
      </c>
      <c r="E107" s="19" t="s">
        <v>310</v>
      </c>
      <c r="F107" s="28" t="s">
        <v>1679</v>
      </c>
      <c r="G107" s="19" t="s">
        <v>393</v>
      </c>
      <c r="H107" s="18" t="s">
        <v>319</v>
      </c>
      <c r="I107" s="18" t="s">
        <v>273</v>
      </c>
      <c r="J107" s="17">
        <v>60000</v>
      </c>
      <c r="K107" s="18"/>
      <c r="L107" s="18"/>
      <c r="M107" s="35" t="s">
        <v>137</v>
      </c>
      <c r="N107" s="19"/>
      <c r="O107" s="36" t="s">
        <v>2597</v>
      </c>
      <c r="P107" s="36" t="s">
        <v>2598</v>
      </c>
      <c r="Q107" s="18" t="s">
        <v>1231</v>
      </c>
      <c r="R107" s="18" t="s">
        <v>1190</v>
      </c>
      <c r="S107" s="18" t="s">
        <v>60</v>
      </c>
      <c r="T107" s="18"/>
      <c r="U107" s="18"/>
      <c r="V107" s="36" t="s">
        <v>2599</v>
      </c>
      <c r="W107" s="17">
        <v>38800</v>
      </c>
      <c r="X107" s="18" t="s">
        <v>1182</v>
      </c>
      <c r="Y107" s="36" t="s">
        <v>2600</v>
      </c>
      <c r="Z107" s="17">
        <v>38800</v>
      </c>
      <c r="AA107" s="36"/>
      <c r="AB107" s="19"/>
      <c r="AC107" s="19"/>
      <c r="AD107" s="19"/>
      <c r="AE107" s="19" t="s">
        <v>1223</v>
      </c>
      <c r="AF107" s="19" t="s">
        <v>3470</v>
      </c>
      <c r="AG107" s="19" t="s">
        <v>3467</v>
      </c>
      <c r="AH107" s="19" t="s">
        <v>1223</v>
      </c>
      <c r="AI107" s="19" t="s">
        <v>1570</v>
      </c>
      <c r="AJ107" s="15"/>
      <c r="AK107" s="15"/>
      <c r="AL107" s="16">
        <f t="shared" si="6"/>
        <v>60000</v>
      </c>
      <c r="AM107" s="42">
        <v>23102</v>
      </c>
      <c r="AN107" s="18" t="s">
        <v>2660</v>
      </c>
      <c r="AO107" s="18" t="s">
        <v>2662</v>
      </c>
      <c r="AP107" s="18" t="s">
        <v>2662</v>
      </c>
      <c r="AQ107" s="18" t="s">
        <v>2662</v>
      </c>
      <c r="AR107" s="15">
        <v>38800</v>
      </c>
      <c r="AS107" s="46" t="s">
        <v>2666</v>
      </c>
      <c r="AT107" s="18"/>
    </row>
    <row r="108" spans="1:46" s="23" customFormat="1" ht="72" hidden="1" x14ac:dyDescent="0.2">
      <c r="A108" s="19" t="s">
        <v>23</v>
      </c>
      <c r="B108" s="19" t="s">
        <v>277</v>
      </c>
      <c r="C108" s="19" t="s">
        <v>276</v>
      </c>
      <c r="D108" s="19" t="s">
        <v>11</v>
      </c>
      <c r="E108" s="19" t="s">
        <v>310</v>
      </c>
      <c r="F108" s="28" t="s">
        <v>1680</v>
      </c>
      <c r="G108" s="19" t="s">
        <v>394</v>
      </c>
      <c r="H108" s="18" t="s">
        <v>319</v>
      </c>
      <c r="I108" s="18" t="s">
        <v>273</v>
      </c>
      <c r="J108" s="17">
        <v>32000</v>
      </c>
      <c r="K108" s="18"/>
      <c r="L108" s="18"/>
      <c r="M108" s="35" t="s">
        <v>137</v>
      </c>
      <c r="N108" s="19"/>
      <c r="O108" s="18" t="s">
        <v>2602</v>
      </c>
      <c r="P108" s="36" t="s">
        <v>2603</v>
      </c>
      <c r="Q108" s="18" t="s">
        <v>1231</v>
      </c>
      <c r="R108" s="18" t="s">
        <v>1190</v>
      </c>
      <c r="S108" s="18" t="s">
        <v>60</v>
      </c>
      <c r="T108" s="18"/>
      <c r="U108" s="18"/>
      <c r="V108" s="36" t="s">
        <v>2604</v>
      </c>
      <c r="W108" s="17">
        <v>30800</v>
      </c>
      <c r="X108" s="18" t="s">
        <v>1182</v>
      </c>
      <c r="Y108" s="36" t="s">
        <v>2605</v>
      </c>
      <c r="Z108" s="17">
        <v>30800</v>
      </c>
      <c r="AA108" s="36"/>
      <c r="AB108" s="19"/>
      <c r="AC108" s="19"/>
      <c r="AD108" s="19"/>
      <c r="AE108" s="19" t="s">
        <v>2606</v>
      </c>
      <c r="AF108" s="19" t="s">
        <v>3476</v>
      </c>
      <c r="AG108" s="19" t="s">
        <v>3467</v>
      </c>
      <c r="AH108" s="19" t="s">
        <v>1223</v>
      </c>
      <c r="AI108" s="19" t="s">
        <v>1570</v>
      </c>
      <c r="AJ108" s="15"/>
      <c r="AK108" s="15"/>
      <c r="AL108" s="16">
        <f t="shared" si="6"/>
        <v>32000</v>
      </c>
      <c r="AM108" s="42">
        <v>23083</v>
      </c>
      <c r="AN108" s="18" t="s">
        <v>2660</v>
      </c>
      <c r="AO108" s="18" t="s">
        <v>2660</v>
      </c>
      <c r="AP108" s="18" t="s">
        <v>2660</v>
      </c>
      <c r="AQ108" s="18" t="s">
        <v>2660</v>
      </c>
      <c r="AR108" s="15">
        <v>30800</v>
      </c>
      <c r="AS108" s="15">
        <v>1200</v>
      </c>
      <c r="AT108" s="18"/>
    </row>
    <row r="109" spans="1:46" s="23" customFormat="1" ht="72" hidden="1" x14ac:dyDescent="0.2">
      <c r="A109" s="19" t="s">
        <v>23</v>
      </c>
      <c r="B109" s="19" t="s">
        <v>277</v>
      </c>
      <c r="C109" s="19" t="s">
        <v>276</v>
      </c>
      <c r="D109" s="19" t="s">
        <v>11</v>
      </c>
      <c r="E109" s="19" t="s">
        <v>310</v>
      </c>
      <c r="F109" s="28" t="s">
        <v>1681</v>
      </c>
      <c r="G109" s="19" t="s">
        <v>395</v>
      </c>
      <c r="H109" s="18" t="s">
        <v>270</v>
      </c>
      <c r="I109" s="18" t="s">
        <v>273</v>
      </c>
      <c r="J109" s="17">
        <v>53500</v>
      </c>
      <c r="K109" s="18"/>
      <c r="L109" s="18"/>
      <c r="M109" s="35" t="s">
        <v>137</v>
      </c>
      <c r="N109" s="19"/>
      <c r="O109" s="36" t="s">
        <v>2597</v>
      </c>
      <c r="P109" s="36" t="s">
        <v>2598</v>
      </c>
      <c r="Q109" s="18" t="s">
        <v>1231</v>
      </c>
      <c r="R109" s="18" t="s">
        <v>1190</v>
      </c>
      <c r="S109" s="18" t="s">
        <v>60</v>
      </c>
      <c r="T109" s="18"/>
      <c r="U109" s="18"/>
      <c r="V109" s="36" t="s">
        <v>2599</v>
      </c>
      <c r="W109" s="17">
        <v>53500</v>
      </c>
      <c r="X109" s="18" t="s">
        <v>1182</v>
      </c>
      <c r="Y109" s="36" t="s">
        <v>2600</v>
      </c>
      <c r="Z109" s="17">
        <v>53500</v>
      </c>
      <c r="AA109" s="36"/>
      <c r="AB109" s="19"/>
      <c r="AC109" s="19"/>
      <c r="AD109" s="19"/>
      <c r="AE109" s="19" t="s">
        <v>1223</v>
      </c>
      <c r="AF109" s="19" t="s">
        <v>3470</v>
      </c>
      <c r="AG109" s="19" t="s">
        <v>3467</v>
      </c>
      <c r="AH109" s="19" t="s">
        <v>1223</v>
      </c>
      <c r="AI109" s="19" t="s">
        <v>1570</v>
      </c>
      <c r="AJ109" s="15"/>
      <c r="AK109" s="15"/>
      <c r="AL109" s="16">
        <f t="shared" si="6"/>
        <v>53500</v>
      </c>
      <c r="AM109" s="42">
        <v>23102</v>
      </c>
      <c r="AN109" s="18" t="s">
        <v>2660</v>
      </c>
      <c r="AO109" s="18" t="s">
        <v>2662</v>
      </c>
      <c r="AP109" s="18" t="s">
        <v>2662</v>
      </c>
      <c r="AQ109" s="18" t="s">
        <v>2662</v>
      </c>
      <c r="AR109" s="15">
        <v>53500</v>
      </c>
      <c r="AS109" s="18" t="s">
        <v>2395</v>
      </c>
      <c r="AT109" s="18"/>
    </row>
    <row r="110" spans="1:46" s="23" customFormat="1" ht="90" hidden="1" x14ac:dyDescent="0.2">
      <c r="A110" s="19" t="s">
        <v>23</v>
      </c>
      <c r="B110" s="19" t="s">
        <v>277</v>
      </c>
      <c r="C110" s="19" t="s">
        <v>276</v>
      </c>
      <c r="D110" s="19" t="s">
        <v>11</v>
      </c>
      <c r="E110" s="19" t="s">
        <v>310</v>
      </c>
      <c r="F110" s="28" t="s">
        <v>1682</v>
      </c>
      <c r="G110" s="19" t="s">
        <v>396</v>
      </c>
      <c r="H110" s="18" t="s">
        <v>270</v>
      </c>
      <c r="I110" s="18" t="s">
        <v>397</v>
      </c>
      <c r="J110" s="17">
        <v>52500</v>
      </c>
      <c r="K110" s="18"/>
      <c r="L110" s="18"/>
      <c r="M110" s="35" t="s">
        <v>137</v>
      </c>
      <c r="N110" s="19"/>
      <c r="O110" s="36" t="s">
        <v>2607</v>
      </c>
      <c r="P110" s="36" t="s">
        <v>2603</v>
      </c>
      <c r="Q110" s="18" t="s">
        <v>1232</v>
      </c>
      <c r="R110" s="18" t="s">
        <v>12</v>
      </c>
      <c r="S110" s="18" t="s">
        <v>116</v>
      </c>
      <c r="T110" s="18"/>
      <c r="U110" s="18"/>
      <c r="V110" s="36" t="s">
        <v>2608</v>
      </c>
      <c r="W110" s="17">
        <v>52430</v>
      </c>
      <c r="X110" s="18" t="s">
        <v>1182</v>
      </c>
      <c r="Y110" s="36" t="s">
        <v>2609</v>
      </c>
      <c r="Z110" s="17">
        <v>52430</v>
      </c>
      <c r="AA110" s="36" t="s">
        <v>2610</v>
      </c>
      <c r="AB110" s="19"/>
      <c r="AC110" s="19"/>
      <c r="AD110" s="19"/>
      <c r="AE110" s="19" t="s">
        <v>2595</v>
      </c>
      <c r="AF110" s="19" t="s">
        <v>3476</v>
      </c>
      <c r="AG110" s="19" t="s">
        <v>3467</v>
      </c>
      <c r="AH110" s="19" t="s">
        <v>1223</v>
      </c>
      <c r="AI110" s="19" t="s">
        <v>1570</v>
      </c>
      <c r="AJ110" s="15"/>
      <c r="AK110" s="15"/>
      <c r="AL110" s="16">
        <f t="shared" si="6"/>
        <v>52500</v>
      </c>
      <c r="AM110" s="42">
        <v>23083</v>
      </c>
      <c r="AN110" s="18" t="s">
        <v>2662</v>
      </c>
      <c r="AO110" s="18" t="s">
        <v>2662</v>
      </c>
      <c r="AP110" s="18" t="s">
        <v>2662</v>
      </c>
      <c r="AQ110" s="18" t="s">
        <v>2662</v>
      </c>
      <c r="AR110" s="15">
        <v>52430</v>
      </c>
      <c r="AS110" s="46" t="s">
        <v>2667</v>
      </c>
      <c r="AT110" s="18"/>
    </row>
    <row r="111" spans="1:46" s="23" customFormat="1" ht="72" hidden="1" x14ac:dyDescent="0.2">
      <c r="A111" s="19" t="s">
        <v>23</v>
      </c>
      <c r="B111" s="19" t="s">
        <v>277</v>
      </c>
      <c r="C111" s="19" t="s">
        <v>276</v>
      </c>
      <c r="D111" s="19" t="s">
        <v>11</v>
      </c>
      <c r="E111" s="19" t="s">
        <v>310</v>
      </c>
      <c r="F111" s="28" t="s">
        <v>1683</v>
      </c>
      <c r="G111" s="19" t="s">
        <v>398</v>
      </c>
      <c r="H111" s="18" t="s">
        <v>317</v>
      </c>
      <c r="I111" s="18" t="s">
        <v>273</v>
      </c>
      <c r="J111" s="17">
        <v>40000</v>
      </c>
      <c r="K111" s="18"/>
      <c r="L111" s="18"/>
      <c r="M111" s="35" t="s">
        <v>137</v>
      </c>
      <c r="N111" s="19"/>
      <c r="O111" s="18" t="s">
        <v>2602</v>
      </c>
      <c r="P111" s="36" t="s">
        <v>2603</v>
      </c>
      <c r="Q111" s="18" t="s">
        <v>1231</v>
      </c>
      <c r="R111" s="18" t="s">
        <v>1190</v>
      </c>
      <c r="S111" s="18" t="s">
        <v>60</v>
      </c>
      <c r="T111" s="18"/>
      <c r="U111" s="18"/>
      <c r="V111" s="36" t="s">
        <v>2604</v>
      </c>
      <c r="W111" s="17">
        <v>40000</v>
      </c>
      <c r="X111" s="18" t="s">
        <v>1182</v>
      </c>
      <c r="Y111" s="36" t="s">
        <v>2605</v>
      </c>
      <c r="Z111" s="17">
        <v>40000</v>
      </c>
      <c r="AA111" s="36"/>
      <c r="AB111" s="19"/>
      <c r="AC111" s="19"/>
      <c r="AD111" s="19"/>
      <c r="AE111" s="19" t="s">
        <v>2606</v>
      </c>
      <c r="AF111" s="19" t="s">
        <v>3476</v>
      </c>
      <c r="AG111" s="19" t="s">
        <v>3467</v>
      </c>
      <c r="AH111" s="19" t="s">
        <v>1223</v>
      </c>
      <c r="AI111" s="19" t="s">
        <v>1570</v>
      </c>
      <c r="AJ111" s="15"/>
      <c r="AK111" s="15"/>
      <c r="AL111" s="16">
        <f t="shared" si="6"/>
        <v>40000</v>
      </c>
      <c r="AM111" s="42">
        <v>23083</v>
      </c>
      <c r="AN111" s="18" t="s">
        <v>2660</v>
      </c>
      <c r="AO111" s="18" t="s">
        <v>2660</v>
      </c>
      <c r="AP111" s="18" t="s">
        <v>2660</v>
      </c>
      <c r="AQ111" s="18" t="s">
        <v>2660</v>
      </c>
      <c r="AR111" s="15">
        <v>40000</v>
      </c>
      <c r="AS111" s="18" t="s">
        <v>2395</v>
      </c>
      <c r="AT111" s="18"/>
    </row>
    <row r="112" spans="1:46" s="23" customFormat="1" ht="72" hidden="1" x14ac:dyDescent="0.2">
      <c r="A112" s="19" t="s">
        <v>23</v>
      </c>
      <c r="B112" s="19" t="s">
        <v>277</v>
      </c>
      <c r="C112" s="19" t="s">
        <v>276</v>
      </c>
      <c r="D112" s="19" t="s">
        <v>11</v>
      </c>
      <c r="E112" s="19" t="s">
        <v>310</v>
      </c>
      <c r="F112" s="28" t="s">
        <v>1684</v>
      </c>
      <c r="G112" s="19" t="s">
        <v>399</v>
      </c>
      <c r="H112" s="18" t="s">
        <v>269</v>
      </c>
      <c r="I112" s="18" t="s">
        <v>397</v>
      </c>
      <c r="J112" s="17">
        <v>40000</v>
      </c>
      <c r="K112" s="18"/>
      <c r="L112" s="18"/>
      <c r="M112" s="35" t="s">
        <v>137</v>
      </c>
      <c r="N112" s="32"/>
      <c r="O112" s="36" t="s">
        <v>2597</v>
      </c>
      <c r="P112" s="36" t="s">
        <v>2598</v>
      </c>
      <c r="Q112" s="18" t="s">
        <v>1231</v>
      </c>
      <c r="R112" s="18" t="s">
        <v>1190</v>
      </c>
      <c r="S112" s="18" t="s">
        <v>60</v>
      </c>
      <c r="T112" s="18"/>
      <c r="U112" s="18"/>
      <c r="V112" s="36" t="s">
        <v>2599</v>
      </c>
      <c r="W112" s="17">
        <v>39000</v>
      </c>
      <c r="X112" s="18" t="s">
        <v>1182</v>
      </c>
      <c r="Y112" s="36" t="s">
        <v>2600</v>
      </c>
      <c r="Z112" s="17">
        <v>39000</v>
      </c>
      <c r="AA112" s="36"/>
      <c r="AB112" s="18"/>
      <c r="AC112" s="18"/>
      <c r="AD112" s="17"/>
      <c r="AE112" s="19" t="s">
        <v>1223</v>
      </c>
      <c r="AF112" s="19" t="s">
        <v>3470</v>
      </c>
      <c r="AG112" s="19" t="s">
        <v>3467</v>
      </c>
      <c r="AH112" s="19" t="s">
        <v>1223</v>
      </c>
      <c r="AI112" s="19" t="s">
        <v>1570</v>
      </c>
      <c r="AJ112" s="15"/>
      <c r="AK112" s="15"/>
      <c r="AL112" s="16">
        <f t="shared" si="6"/>
        <v>40000</v>
      </c>
      <c r="AM112" s="42">
        <v>23102</v>
      </c>
      <c r="AN112" s="18" t="s">
        <v>2660</v>
      </c>
      <c r="AO112" s="18" t="s">
        <v>2662</v>
      </c>
      <c r="AP112" s="18" t="s">
        <v>2662</v>
      </c>
      <c r="AQ112" s="18" t="s">
        <v>2662</v>
      </c>
      <c r="AR112" s="15">
        <v>39000</v>
      </c>
      <c r="AS112" s="46" t="s">
        <v>2668</v>
      </c>
      <c r="AT112" s="18"/>
    </row>
    <row r="113" spans="1:46" s="23" customFormat="1" ht="72" hidden="1" x14ac:dyDescent="0.2">
      <c r="A113" s="19" t="s">
        <v>23</v>
      </c>
      <c r="B113" s="19" t="s">
        <v>277</v>
      </c>
      <c r="C113" s="19" t="s">
        <v>276</v>
      </c>
      <c r="D113" s="19" t="s">
        <v>11</v>
      </c>
      <c r="E113" s="19" t="s">
        <v>310</v>
      </c>
      <c r="F113" s="28" t="s">
        <v>1685</v>
      </c>
      <c r="G113" s="19" t="s">
        <v>400</v>
      </c>
      <c r="H113" s="18" t="s">
        <v>303</v>
      </c>
      <c r="I113" s="18" t="s">
        <v>274</v>
      </c>
      <c r="J113" s="17">
        <v>80000</v>
      </c>
      <c r="K113" s="18"/>
      <c r="L113" s="18"/>
      <c r="M113" s="35" t="s">
        <v>137</v>
      </c>
      <c r="N113" s="32"/>
      <c r="O113" s="36" t="s">
        <v>2601</v>
      </c>
      <c r="P113" s="36" t="s">
        <v>2598</v>
      </c>
      <c r="Q113" s="18" t="s">
        <v>1231</v>
      </c>
      <c r="R113" s="18" t="s">
        <v>1190</v>
      </c>
      <c r="S113" s="18" t="s">
        <v>60</v>
      </c>
      <c r="T113" s="18"/>
      <c r="U113" s="18"/>
      <c r="V113" s="36" t="s">
        <v>2599</v>
      </c>
      <c r="W113" s="17">
        <v>70000</v>
      </c>
      <c r="X113" s="18" t="s">
        <v>1182</v>
      </c>
      <c r="Y113" s="36" t="s">
        <v>2600</v>
      </c>
      <c r="Z113" s="17">
        <v>70000</v>
      </c>
      <c r="AA113" s="36"/>
      <c r="AB113" s="18"/>
      <c r="AC113" s="18"/>
      <c r="AD113" s="17"/>
      <c r="AE113" s="19" t="s">
        <v>1223</v>
      </c>
      <c r="AF113" s="19" t="s">
        <v>3470</v>
      </c>
      <c r="AG113" s="19" t="s">
        <v>3467</v>
      </c>
      <c r="AH113" s="19" t="s">
        <v>1223</v>
      </c>
      <c r="AI113" s="19" t="s">
        <v>1570</v>
      </c>
      <c r="AJ113" s="15"/>
      <c r="AK113" s="15"/>
      <c r="AL113" s="16">
        <f t="shared" si="6"/>
        <v>80000</v>
      </c>
      <c r="AM113" s="42">
        <v>23102</v>
      </c>
      <c r="AN113" s="18" t="s">
        <v>2660</v>
      </c>
      <c r="AO113" s="18" t="s">
        <v>2662</v>
      </c>
      <c r="AP113" s="18" t="s">
        <v>2662</v>
      </c>
      <c r="AQ113" s="18" t="s">
        <v>2662</v>
      </c>
      <c r="AR113" s="15">
        <v>70000</v>
      </c>
      <c r="AS113" s="46" t="s">
        <v>2669</v>
      </c>
      <c r="AT113" s="18"/>
    </row>
    <row r="114" spans="1:46" s="23" customFormat="1" ht="72" hidden="1" x14ac:dyDescent="0.2">
      <c r="A114" s="19" t="s">
        <v>23</v>
      </c>
      <c r="B114" s="19" t="s">
        <v>277</v>
      </c>
      <c r="C114" s="19" t="s">
        <v>276</v>
      </c>
      <c r="D114" s="19" t="s">
        <v>11</v>
      </c>
      <c r="E114" s="19" t="s">
        <v>310</v>
      </c>
      <c r="F114" s="28" t="s">
        <v>1686</v>
      </c>
      <c r="G114" s="19" t="s">
        <v>401</v>
      </c>
      <c r="H114" s="18" t="s">
        <v>402</v>
      </c>
      <c r="I114" s="18" t="s">
        <v>268</v>
      </c>
      <c r="J114" s="17">
        <v>150000</v>
      </c>
      <c r="K114" s="18"/>
      <c r="L114" s="18"/>
      <c r="M114" s="35" t="s">
        <v>137</v>
      </c>
      <c r="N114" s="32"/>
      <c r="O114" s="36" t="s">
        <v>2601</v>
      </c>
      <c r="P114" s="36" t="s">
        <v>2598</v>
      </c>
      <c r="Q114" s="18" t="s">
        <v>1231</v>
      </c>
      <c r="R114" s="18" t="s">
        <v>1190</v>
      </c>
      <c r="S114" s="18" t="s">
        <v>60</v>
      </c>
      <c r="T114" s="18"/>
      <c r="U114" s="18"/>
      <c r="V114" s="36" t="s">
        <v>2599</v>
      </c>
      <c r="W114" s="17">
        <v>115000</v>
      </c>
      <c r="X114" s="18" t="s">
        <v>1182</v>
      </c>
      <c r="Y114" s="36" t="s">
        <v>2600</v>
      </c>
      <c r="Z114" s="17">
        <v>115000</v>
      </c>
      <c r="AA114" s="36"/>
      <c r="AB114" s="18"/>
      <c r="AC114" s="18"/>
      <c r="AD114" s="17"/>
      <c r="AE114" s="19" t="s">
        <v>1223</v>
      </c>
      <c r="AF114" s="19" t="s">
        <v>3470</v>
      </c>
      <c r="AG114" s="19" t="s">
        <v>3467</v>
      </c>
      <c r="AH114" s="19" t="s">
        <v>1223</v>
      </c>
      <c r="AI114" s="19" t="s">
        <v>1570</v>
      </c>
      <c r="AJ114" s="15"/>
      <c r="AK114" s="15"/>
      <c r="AL114" s="16">
        <f t="shared" si="6"/>
        <v>150000</v>
      </c>
      <c r="AM114" s="42">
        <v>23102</v>
      </c>
      <c r="AN114" s="18" t="s">
        <v>2660</v>
      </c>
      <c r="AO114" s="18" t="s">
        <v>2662</v>
      </c>
      <c r="AP114" s="18" t="s">
        <v>2662</v>
      </c>
      <c r="AQ114" s="18" t="s">
        <v>2662</v>
      </c>
      <c r="AR114" s="15">
        <v>115000</v>
      </c>
      <c r="AS114" s="46" t="s">
        <v>2670</v>
      </c>
      <c r="AT114" s="18"/>
    </row>
    <row r="115" spans="1:46" s="23" customFormat="1" ht="72" hidden="1" x14ac:dyDescent="0.2">
      <c r="A115" s="19" t="s">
        <v>23</v>
      </c>
      <c r="B115" s="19" t="s">
        <v>277</v>
      </c>
      <c r="C115" s="19" t="s">
        <v>276</v>
      </c>
      <c r="D115" s="19" t="s">
        <v>11</v>
      </c>
      <c r="E115" s="19" t="s">
        <v>310</v>
      </c>
      <c r="F115" s="28" t="s">
        <v>1687</v>
      </c>
      <c r="G115" s="19" t="s">
        <v>403</v>
      </c>
      <c r="H115" s="18" t="s">
        <v>319</v>
      </c>
      <c r="I115" s="18" t="s">
        <v>271</v>
      </c>
      <c r="J115" s="17">
        <v>58000</v>
      </c>
      <c r="K115" s="18"/>
      <c r="L115" s="18"/>
      <c r="M115" s="35" t="s">
        <v>137</v>
      </c>
      <c r="N115" s="32"/>
      <c r="O115" s="18" t="s">
        <v>2586</v>
      </c>
      <c r="P115" s="36" t="s">
        <v>2587</v>
      </c>
      <c r="Q115" s="20" t="s">
        <v>1220</v>
      </c>
      <c r="R115" s="18" t="s">
        <v>1190</v>
      </c>
      <c r="S115" s="18" t="s">
        <v>60</v>
      </c>
      <c r="T115" s="18" t="s">
        <v>1233</v>
      </c>
      <c r="U115" s="18" t="s">
        <v>1234</v>
      </c>
      <c r="V115" s="36" t="s">
        <v>2588</v>
      </c>
      <c r="W115" s="17">
        <v>58000</v>
      </c>
      <c r="X115" s="18" t="s">
        <v>1182</v>
      </c>
      <c r="Y115" s="36" t="s">
        <v>2589</v>
      </c>
      <c r="Z115" s="17">
        <v>58000</v>
      </c>
      <c r="AA115" s="36" t="s">
        <v>2590</v>
      </c>
      <c r="AB115" s="18"/>
      <c r="AC115" s="18"/>
      <c r="AD115" s="17"/>
      <c r="AE115" s="19" t="s">
        <v>2591</v>
      </c>
      <c r="AF115" s="19" t="s">
        <v>3476</v>
      </c>
      <c r="AG115" s="19" t="s">
        <v>3467</v>
      </c>
      <c r="AH115" s="19" t="s">
        <v>1223</v>
      </c>
      <c r="AI115" s="19" t="s">
        <v>1570</v>
      </c>
      <c r="AJ115" s="15"/>
      <c r="AK115" s="15"/>
      <c r="AL115" s="16">
        <f t="shared" si="6"/>
        <v>58000</v>
      </c>
      <c r="AM115" s="42">
        <v>23082</v>
      </c>
      <c r="AN115" s="18"/>
      <c r="AO115" s="18" t="s">
        <v>2660</v>
      </c>
      <c r="AP115" s="18" t="s">
        <v>2660</v>
      </c>
      <c r="AQ115" s="18" t="s">
        <v>2660</v>
      </c>
      <c r="AR115" s="16">
        <v>58000</v>
      </c>
      <c r="AS115" s="18" t="s">
        <v>2395</v>
      </c>
      <c r="AT115" s="18"/>
    </row>
    <row r="116" spans="1:46" s="23" customFormat="1" ht="72" hidden="1" x14ac:dyDescent="0.2">
      <c r="A116" s="19" t="s">
        <v>23</v>
      </c>
      <c r="B116" s="19" t="s">
        <v>277</v>
      </c>
      <c r="C116" s="19" t="s">
        <v>276</v>
      </c>
      <c r="D116" s="19" t="s">
        <v>11</v>
      </c>
      <c r="E116" s="19" t="s">
        <v>310</v>
      </c>
      <c r="F116" s="28" t="s">
        <v>1688</v>
      </c>
      <c r="G116" s="19" t="s">
        <v>404</v>
      </c>
      <c r="H116" s="18" t="s">
        <v>340</v>
      </c>
      <c r="I116" s="18" t="s">
        <v>405</v>
      </c>
      <c r="J116" s="17">
        <v>36000</v>
      </c>
      <c r="K116" s="18"/>
      <c r="L116" s="18"/>
      <c r="M116" s="35" t="s">
        <v>137</v>
      </c>
      <c r="N116" s="32"/>
      <c r="O116" s="18" t="s">
        <v>2586</v>
      </c>
      <c r="P116" s="36" t="s">
        <v>2587</v>
      </c>
      <c r="Q116" s="20" t="s">
        <v>1220</v>
      </c>
      <c r="R116" s="18" t="s">
        <v>1190</v>
      </c>
      <c r="S116" s="18" t="s">
        <v>60</v>
      </c>
      <c r="T116" s="18" t="s">
        <v>1235</v>
      </c>
      <c r="U116" s="18" t="s">
        <v>1236</v>
      </c>
      <c r="V116" s="36" t="s">
        <v>2588</v>
      </c>
      <c r="W116" s="17">
        <v>36000</v>
      </c>
      <c r="X116" s="18" t="s">
        <v>1182</v>
      </c>
      <c r="Y116" s="36" t="s">
        <v>2589</v>
      </c>
      <c r="Z116" s="17">
        <v>36000</v>
      </c>
      <c r="AA116" s="36" t="s">
        <v>2590</v>
      </c>
      <c r="AB116" s="18"/>
      <c r="AC116" s="18"/>
      <c r="AD116" s="16"/>
      <c r="AE116" s="19" t="s">
        <v>2591</v>
      </c>
      <c r="AF116" s="19" t="s">
        <v>3476</v>
      </c>
      <c r="AG116" s="19" t="s">
        <v>3467</v>
      </c>
      <c r="AH116" s="19" t="s">
        <v>1223</v>
      </c>
      <c r="AI116" s="19" t="s">
        <v>1570</v>
      </c>
      <c r="AJ116" s="15"/>
      <c r="AK116" s="15"/>
      <c r="AL116" s="16">
        <f t="shared" si="6"/>
        <v>36000</v>
      </c>
      <c r="AM116" s="42">
        <v>23082</v>
      </c>
      <c r="AN116" s="18"/>
      <c r="AO116" s="18" t="s">
        <v>2660</v>
      </c>
      <c r="AP116" s="18" t="s">
        <v>2660</v>
      </c>
      <c r="AQ116" s="18" t="s">
        <v>2660</v>
      </c>
      <c r="AR116" s="16">
        <v>36000</v>
      </c>
      <c r="AS116" s="18" t="s">
        <v>2395</v>
      </c>
      <c r="AT116" s="18"/>
    </row>
    <row r="117" spans="1:46" s="23" customFormat="1" ht="72" hidden="1" x14ac:dyDescent="0.2">
      <c r="A117" s="19" t="s">
        <v>23</v>
      </c>
      <c r="B117" s="19" t="s">
        <v>277</v>
      </c>
      <c r="C117" s="19" t="s">
        <v>276</v>
      </c>
      <c r="D117" s="19" t="s">
        <v>11</v>
      </c>
      <c r="E117" s="19" t="s">
        <v>310</v>
      </c>
      <c r="F117" s="28" t="s">
        <v>1689</v>
      </c>
      <c r="G117" s="19" t="s">
        <v>406</v>
      </c>
      <c r="H117" s="18" t="s">
        <v>407</v>
      </c>
      <c r="I117" s="18" t="s">
        <v>274</v>
      </c>
      <c r="J117" s="17">
        <v>180000</v>
      </c>
      <c r="K117" s="18"/>
      <c r="L117" s="18"/>
      <c r="M117" s="35" t="s">
        <v>137</v>
      </c>
      <c r="N117" s="32"/>
      <c r="O117" s="18" t="s">
        <v>2611</v>
      </c>
      <c r="P117" s="36" t="s">
        <v>2603</v>
      </c>
      <c r="Q117" s="20" t="s">
        <v>1237</v>
      </c>
      <c r="R117" s="18" t="s">
        <v>1190</v>
      </c>
      <c r="S117" s="18" t="s">
        <v>81</v>
      </c>
      <c r="T117" s="18"/>
      <c r="U117" s="18"/>
      <c r="V117" s="36" t="s">
        <v>2604</v>
      </c>
      <c r="W117" s="16">
        <v>178191.38</v>
      </c>
      <c r="X117" s="18" t="s">
        <v>1182</v>
      </c>
      <c r="Y117" s="36" t="s">
        <v>2605</v>
      </c>
      <c r="Z117" s="16">
        <v>178191.38</v>
      </c>
      <c r="AA117" s="36" t="s">
        <v>2612</v>
      </c>
      <c r="AB117" s="42">
        <v>23096</v>
      </c>
      <c r="AC117" s="42">
        <v>23096</v>
      </c>
      <c r="AD117" s="16">
        <v>178191.38</v>
      </c>
      <c r="AE117" s="19" t="s">
        <v>2613</v>
      </c>
      <c r="AF117" s="19" t="s">
        <v>3475</v>
      </c>
      <c r="AG117" s="19" t="s">
        <v>3467</v>
      </c>
      <c r="AH117" s="19" t="s">
        <v>1223</v>
      </c>
      <c r="AI117" s="19" t="s">
        <v>1570</v>
      </c>
      <c r="AJ117" s="15"/>
      <c r="AK117" s="15"/>
      <c r="AL117" s="16">
        <f t="shared" si="6"/>
        <v>180000</v>
      </c>
      <c r="AM117" s="42"/>
      <c r="AN117" s="18"/>
      <c r="AO117" s="18"/>
      <c r="AP117" s="18"/>
      <c r="AQ117" s="18"/>
      <c r="AR117" s="15">
        <v>178191.38</v>
      </c>
      <c r="AS117" s="15">
        <v>1808.62</v>
      </c>
      <c r="AT117" s="18"/>
    </row>
    <row r="118" spans="1:46" s="23" customFormat="1" ht="90" hidden="1" x14ac:dyDescent="0.2">
      <c r="A118" s="19" t="s">
        <v>23</v>
      </c>
      <c r="B118" s="19" t="s">
        <v>277</v>
      </c>
      <c r="C118" s="19" t="s">
        <v>276</v>
      </c>
      <c r="D118" s="19" t="s">
        <v>286</v>
      </c>
      <c r="E118" s="19" t="s">
        <v>310</v>
      </c>
      <c r="F118" s="28" t="s">
        <v>1690</v>
      </c>
      <c r="G118" s="19" t="s">
        <v>408</v>
      </c>
      <c r="H118" s="18" t="s">
        <v>270</v>
      </c>
      <c r="I118" s="18" t="s">
        <v>268</v>
      </c>
      <c r="J118" s="17">
        <v>50000</v>
      </c>
      <c r="K118" s="18"/>
      <c r="L118" s="18"/>
      <c r="M118" s="35" t="s">
        <v>137</v>
      </c>
      <c r="N118" s="32"/>
      <c r="O118" s="18" t="s">
        <v>2614</v>
      </c>
      <c r="P118" s="36" t="s">
        <v>2587</v>
      </c>
      <c r="Q118" s="18" t="s">
        <v>1227</v>
      </c>
      <c r="R118" s="18" t="s">
        <v>1190</v>
      </c>
      <c r="S118" s="18" t="s">
        <v>60</v>
      </c>
      <c r="T118" s="18"/>
      <c r="U118" s="18"/>
      <c r="V118" s="36" t="s">
        <v>2588</v>
      </c>
      <c r="W118" s="17">
        <v>50000</v>
      </c>
      <c r="X118" s="18" t="s">
        <v>1182</v>
      </c>
      <c r="Y118" s="36" t="s">
        <v>2589</v>
      </c>
      <c r="Z118" s="17">
        <v>50000</v>
      </c>
      <c r="AA118" s="36" t="s">
        <v>2615</v>
      </c>
      <c r="AB118" s="42">
        <v>23089</v>
      </c>
      <c r="AC118" s="42">
        <v>23089</v>
      </c>
      <c r="AD118" s="17">
        <v>50000</v>
      </c>
      <c r="AE118" s="19" t="s">
        <v>2616</v>
      </c>
      <c r="AF118" s="19" t="s">
        <v>3475</v>
      </c>
      <c r="AG118" s="19" t="s">
        <v>2456</v>
      </c>
      <c r="AH118" s="19" t="s">
        <v>1223</v>
      </c>
      <c r="AI118" s="19" t="s">
        <v>1570</v>
      </c>
      <c r="AJ118" s="15">
        <v>50000</v>
      </c>
      <c r="AK118" s="15"/>
      <c r="AL118" s="16">
        <f t="shared" si="6"/>
        <v>0</v>
      </c>
      <c r="AM118" s="42"/>
      <c r="AN118" s="18"/>
      <c r="AO118" s="18"/>
      <c r="AP118" s="18"/>
      <c r="AQ118" s="18"/>
      <c r="AR118" s="18"/>
      <c r="AS118" s="18"/>
      <c r="AT118" s="18"/>
    </row>
    <row r="119" spans="1:46" s="23" customFormat="1" ht="72" hidden="1" x14ac:dyDescent="0.2">
      <c r="A119" s="19" t="s">
        <v>23</v>
      </c>
      <c r="B119" s="19" t="s">
        <v>277</v>
      </c>
      <c r="C119" s="19" t="s">
        <v>276</v>
      </c>
      <c r="D119" s="19" t="s">
        <v>286</v>
      </c>
      <c r="E119" s="19" t="s">
        <v>310</v>
      </c>
      <c r="F119" s="28" t="s">
        <v>1691</v>
      </c>
      <c r="G119" s="19" t="s">
        <v>409</v>
      </c>
      <c r="H119" s="18" t="s">
        <v>269</v>
      </c>
      <c r="I119" s="18" t="s">
        <v>271</v>
      </c>
      <c r="J119" s="17">
        <v>130000</v>
      </c>
      <c r="K119" s="18"/>
      <c r="L119" s="18"/>
      <c r="M119" s="35" t="s">
        <v>137</v>
      </c>
      <c r="N119" s="32"/>
      <c r="O119" s="18" t="s">
        <v>2617</v>
      </c>
      <c r="P119" s="36" t="s">
        <v>2587</v>
      </c>
      <c r="Q119" s="19" t="s">
        <v>1238</v>
      </c>
      <c r="R119" s="18" t="s">
        <v>1190</v>
      </c>
      <c r="S119" s="18" t="s">
        <v>60</v>
      </c>
      <c r="T119" s="18" t="s">
        <v>1239</v>
      </c>
      <c r="U119" s="18" t="s">
        <v>1240</v>
      </c>
      <c r="V119" s="36" t="s">
        <v>2618</v>
      </c>
      <c r="W119" s="16">
        <v>130000</v>
      </c>
      <c r="X119" s="18" t="s">
        <v>1182</v>
      </c>
      <c r="Y119" s="36" t="s">
        <v>2598</v>
      </c>
      <c r="Z119" s="16">
        <v>130000</v>
      </c>
      <c r="AA119" s="36" t="s">
        <v>2619</v>
      </c>
      <c r="AB119" s="42">
        <v>23086</v>
      </c>
      <c r="AC119" s="42">
        <v>23086</v>
      </c>
      <c r="AD119" s="17">
        <v>130000</v>
      </c>
      <c r="AE119" s="19" t="s">
        <v>2616</v>
      </c>
      <c r="AF119" s="19" t="s">
        <v>3475</v>
      </c>
      <c r="AG119" s="19" t="s">
        <v>2456</v>
      </c>
      <c r="AH119" s="19" t="s">
        <v>1223</v>
      </c>
      <c r="AI119" s="19" t="s">
        <v>1570</v>
      </c>
      <c r="AJ119" s="17">
        <v>130000</v>
      </c>
      <c r="AK119" s="15"/>
      <c r="AL119" s="16">
        <f t="shared" si="6"/>
        <v>0</v>
      </c>
      <c r="AM119" s="42"/>
      <c r="AN119" s="18"/>
      <c r="AO119" s="18"/>
      <c r="AP119" s="18"/>
      <c r="AQ119" s="18"/>
      <c r="AR119" s="18"/>
      <c r="AS119" s="18"/>
      <c r="AT119" s="18"/>
    </row>
    <row r="120" spans="1:46" s="23" customFormat="1" ht="72" hidden="1" x14ac:dyDescent="0.2">
      <c r="A120" s="19" t="s">
        <v>23</v>
      </c>
      <c r="B120" s="19" t="s">
        <v>277</v>
      </c>
      <c r="C120" s="19" t="s">
        <v>276</v>
      </c>
      <c r="D120" s="19" t="s">
        <v>286</v>
      </c>
      <c r="E120" s="19" t="s">
        <v>310</v>
      </c>
      <c r="F120" s="28" t="s">
        <v>1692</v>
      </c>
      <c r="G120" s="19" t="s">
        <v>410</v>
      </c>
      <c r="H120" s="18" t="s">
        <v>270</v>
      </c>
      <c r="I120" s="18" t="s">
        <v>271</v>
      </c>
      <c r="J120" s="17">
        <v>9500</v>
      </c>
      <c r="K120" s="18"/>
      <c r="L120" s="18"/>
      <c r="M120" s="35" t="s">
        <v>137</v>
      </c>
      <c r="N120" s="32"/>
      <c r="O120" s="18" t="s">
        <v>2617</v>
      </c>
      <c r="P120" s="36" t="s">
        <v>2587</v>
      </c>
      <c r="Q120" s="19" t="s">
        <v>1238</v>
      </c>
      <c r="R120" s="18" t="s">
        <v>1190</v>
      </c>
      <c r="S120" s="18" t="s">
        <v>60</v>
      </c>
      <c r="T120" s="18" t="s">
        <v>1241</v>
      </c>
      <c r="U120" s="18" t="s">
        <v>1242</v>
      </c>
      <c r="V120" s="36" t="s">
        <v>2618</v>
      </c>
      <c r="W120" s="17">
        <v>9500</v>
      </c>
      <c r="X120" s="18" t="s">
        <v>1182</v>
      </c>
      <c r="Y120" s="36" t="s">
        <v>2598</v>
      </c>
      <c r="Z120" s="17">
        <v>9500</v>
      </c>
      <c r="AA120" s="36" t="s">
        <v>2619</v>
      </c>
      <c r="AB120" s="42">
        <v>23086</v>
      </c>
      <c r="AC120" s="42">
        <v>23086</v>
      </c>
      <c r="AD120" s="17">
        <v>9500</v>
      </c>
      <c r="AE120" s="19" t="s">
        <v>2616</v>
      </c>
      <c r="AF120" s="19" t="s">
        <v>3475</v>
      </c>
      <c r="AG120" s="19" t="s">
        <v>2456</v>
      </c>
      <c r="AH120" s="19" t="s">
        <v>1223</v>
      </c>
      <c r="AI120" s="19" t="s">
        <v>1570</v>
      </c>
      <c r="AJ120" s="15">
        <v>9500</v>
      </c>
      <c r="AK120" s="15"/>
      <c r="AL120" s="16">
        <f t="shared" si="6"/>
        <v>0</v>
      </c>
      <c r="AM120" s="42"/>
      <c r="AN120" s="18"/>
      <c r="AO120" s="18"/>
      <c r="AP120" s="18"/>
      <c r="AQ120" s="18"/>
      <c r="AR120" s="18"/>
      <c r="AS120" s="18"/>
      <c r="AT120" s="18"/>
    </row>
    <row r="121" spans="1:46" s="23" customFormat="1" ht="72" hidden="1" x14ac:dyDescent="0.2">
      <c r="A121" s="19" t="s">
        <v>23</v>
      </c>
      <c r="B121" s="19" t="s">
        <v>277</v>
      </c>
      <c r="C121" s="19" t="s">
        <v>276</v>
      </c>
      <c r="D121" s="19" t="s">
        <v>286</v>
      </c>
      <c r="E121" s="19" t="s">
        <v>310</v>
      </c>
      <c r="F121" s="28" t="s">
        <v>1693</v>
      </c>
      <c r="G121" s="19" t="s">
        <v>411</v>
      </c>
      <c r="H121" s="18" t="s">
        <v>270</v>
      </c>
      <c r="I121" s="18" t="s">
        <v>274</v>
      </c>
      <c r="J121" s="17">
        <v>250000</v>
      </c>
      <c r="K121" s="18"/>
      <c r="L121" s="18"/>
      <c r="M121" s="35" t="s">
        <v>137</v>
      </c>
      <c r="N121" s="32"/>
      <c r="O121" s="36" t="s">
        <v>2620</v>
      </c>
      <c r="P121" s="36" t="s">
        <v>2621</v>
      </c>
      <c r="Q121" s="19" t="s">
        <v>1243</v>
      </c>
      <c r="R121" s="18" t="s">
        <v>1190</v>
      </c>
      <c r="S121" s="18" t="s">
        <v>89</v>
      </c>
      <c r="T121" s="18"/>
      <c r="U121" s="18"/>
      <c r="V121" s="36" t="s">
        <v>2622</v>
      </c>
      <c r="W121" s="17">
        <v>249845</v>
      </c>
      <c r="X121" s="18" t="s">
        <v>1182</v>
      </c>
      <c r="Y121" s="36" t="s">
        <v>2623</v>
      </c>
      <c r="Z121" s="17">
        <v>249845</v>
      </c>
      <c r="AA121" s="36"/>
      <c r="AB121" s="18"/>
      <c r="AC121" s="18"/>
      <c r="AD121" s="17"/>
      <c r="AE121" s="19" t="s">
        <v>2624</v>
      </c>
      <c r="AF121" s="19" t="s">
        <v>3476</v>
      </c>
      <c r="AG121" s="19" t="s">
        <v>3467</v>
      </c>
      <c r="AH121" s="19" t="s">
        <v>1223</v>
      </c>
      <c r="AI121" s="19" t="s">
        <v>1570</v>
      </c>
      <c r="AJ121" s="15"/>
      <c r="AK121" s="15"/>
      <c r="AL121" s="16">
        <f t="shared" si="6"/>
        <v>250000</v>
      </c>
      <c r="AM121" s="42">
        <v>23093</v>
      </c>
      <c r="AN121" s="18" t="s">
        <v>2660</v>
      </c>
      <c r="AO121" s="18" t="s">
        <v>2660</v>
      </c>
      <c r="AP121" s="18" t="s">
        <v>2660</v>
      </c>
      <c r="AQ121" s="18" t="s">
        <v>2660</v>
      </c>
      <c r="AR121" s="15">
        <v>249845</v>
      </c>
      <c r="AS121" s="46" t="s">
        <v>2671</v>
      </c>
      <c r="AT121" s="18"/>
    </row>
    <row r="122" spans="1:46" s="23" customFormat="1" ht="90" hidden="1" x14ac:dyDescent="0.2">
      <c r="A122" s="19" t="s">
        <v>23</v>
      </c>
      <c r="B122" s="19" t="s">
        <v>277</v>
      </c>
      <c r="C122" s="19" t="s">
        <v>276</v>
      </c>
      <c r="D122" s="19" t="s">
        <v>286</v>
      </c>
      <c r="E122" s="19" t="s">
        <v>310</v>
      </c>
      <c r="F122" s="28" t="s">
        <v>1694</v>
      </c>
      <c r="G122" s="19" t="s">
        <v>412</v>
      </c>
      <c r="H122" s="18" t="s">
        <v>270</v>
      </c>
      <c r="I122" s="18" t="s">
        <v>274</v>
      </c>
      <c r="J122" s="17">
        <v>40000</v>
      </c>
      <c r="K122" s="18"/>
      <c r="L122" s="18"/>
      <c r="M122" s="35" t="s">
        <v>137</v>
      </c>
      <c r="N122" s="32"/>
      <c r="O122" s="18" t="s">
        <v>2625</v>
      </c>
      <c r="P122" s="36" t="s">
        <v>2603</v>
      </c>
      <c r="Q122" s="19" t="s">
        <v>1244</v>
      </c>
      <c r="R122" s="18" t="s">
        <v>12</v>
      </c>
      <c r="S122" s="18" t="s">
        <v>60</v>
      </c>
      <c r="T122" s="18"/>
      <c r="U122" s="18"/>
      <c r="V122" s="36" t="s">
        <v>2604</v>
      </c>
      <c r="W122" s="17">
        <v>40000</v>
      </c>
      <c r="X122" s="18" t="s">
        <v>1182</v>
      </c>
      <c r="Y122" s="36" t="s">
        <v>2605</v>
      </c>
      <c r="Z122" s="17">
        <v>40000</v>
      </c>
      <c r="AA122" s="36" t="s">
        <v>2626</v>
      </c>
      <c r="AB122" s="36" t="s">
        <v>2627</v>
      </c>
      <c r="AC122" s="36" t="s">
        <v>2627</v>
      </c>
      <c r="AD122" s="17">
        <v>40000</v>
      </c>
      <c r="AE122" s="19" t="s">
        <v>2613</v>
      </c>
      <c r="AF122" s="19" t="s">
        <v>3475</v>
      </c>
      <c r="AG122" s="19" t="s">
        <v>3467</v>
      </c>
      <c r="AH122" s="19" t="s">
        <v>1223</v>
      </c>
      <c r="AI122" s="19" t="s">
        <v>1570</v>
      </c>
      <c r="AJ122" s="15"/>
      <c r="AK122" s="15"/>
      <c r="AL122" s="16">
        <f t="shared" si="6"/>
        <v>40000</v>
      </c>
      <c r="AM122" s="42"/>
      <c r="AN122" s="18"/>
      <c r="AO122" s="18"/>
      <c r="AP122" s="18"/>
      <c r="AQ122" s="18"/>
      <c r="AR122" s="15"/>
      <c r="AS122" s="18"/>
      <c r="AT122" s="18"/>
    </row>
    <row r="123" spans="1:46" s="23" customFormat="1" ht="72" hidden="1" x14ac:dyDescent="0.2">
      <c r="A123" s="19" t="s">
        <v>23</v>
      </c>
      <c r="B123" s="19" t="s">
        <v>277</v>
      </c>
      <c r="C123" s="19" t="s">
        <v>276</v>
      </c>
      <c r="D123" s="19" t="s">
        <v>25</v>
      </c>
      <c r="E123" s="19" t="s">
        <v>310</v>
      </c>
      <c r="F123" s="28" t="s">
        <v>1695</v>
      </c>
      <c r="G123" s="19" t="s">
        <v>413</v>
      </c>
      <c r="H123" s="18" t="s">
        <v>414</v>
      </c>
      <c r="I123" s="18" t="s">
        <v>273</v>
      </c>
      <c r="J123" s="17">
        <v>17500</v>
      </c>
      <c r="K123" s="18"/>
      <c r="L123" s="18"/>
      <c r="M123" s="35" t="s">
        <v>137</v>
      </c>
      <c r="N123" s="32"/>
      <c r="O123" s="18" t="s">
        <v>2628</v>
      </c>
      <c r="P123" s="36" t="s">
        <v>2603</v>
      </c>
      <c r="Q123" s="18" t="s">
        <v>1231</v>
      </c>
      <c r="R123" s="18" t="s">
        <v>1190</v>
      </c>
      <c r="S123" s="18" t="s">
        <v>60</v>
      </c>
      <c r="T123" s="18"/>
      <c r="U123" s="18"/>
      <c r="V123" s="36" t="s">
        <v>2604</v>
      </c>
      <c r="W123" s="17">
        <v>17500</v>
      </c>
      <c r="X123" s="18" t="s">
        <v>1182</v>
      </c>
      <c r="Y123" s="36" t="s">
        <v>2605</v>
      </c>
      <c r="Z123" s="17">
        <v>17500</v>
      </c>
      <c r="AA123" s="36"/>
      <c r="AB123" s="36"/>
      <c r="AC123" s="36"/>
      <c r="AD123" s="17"/>
      <c r="AE123" s="19" t="s">
        <v>2629</v>
      </c>
      <c r="AF123" s="19" t="s">
        <v>3476</v>
      </c>
      <c r="AG123" s="19" t="s">
        <v>3467</v>
      </c>
      <c r="AH123" s="19" t="s">
        <v>1223</v>
      </c>
      <c r="AI123" s="19" t="s">
        <v>1570</v>
      </c>
      <c r="AJ123" s="15"/>
      <c r="AK123" s="15"/>
      <c r="AL123" s="16">
        <f t="shared" si="6"/>
        <v>17500</v>
      </c>
      <c r="AM123" s="42">
        <v>242229</v>
      </c>
      <c r="AN123" s="18" t="s">
        <v>2660</v>
      </c>
      <c r="AO123" s="18" t="s">
        <v>2660</v>
      </c>
      <c r="AP123" s="18" t="s">
        <v>2660</v>
      </c>
      <c r="AQ123" s="18" t="s">
        <v>2660</v>
      </c>
      <c r="AR123" s="15">
        <v>17500</v>
      </c>
      <c r="AS123" s="18" t="s">
        <v>2395</v>
      </c>
      <c r="AT123" s="18"/>
    </row>
    <row r="124" spans="1:46" s="23" customFormat="1" ht="72" hidden="1" x14ac:dyDescent="0.2">
      <c r="A124" s="19" t="s">
        <v>23</v>
      </c>
      <c r="B124" s="19" t="s">
        <v>277</v>
      </c>
      <c r="C124" s="19" t="s">
        <v>276</v>
      </c>
      <c r="D124" s="19" t="s">
        <v>16</v>
      </c>
      <c r="E124" s="19" t="s">
        <v>310</v>
      </c>
      <c r="F124" s="28" t="s">
        <v>1696</v>
      </c>
      <c r="G124" s="19" t="s">
        <v>415</v>
      </c>
      <c r="H124" s="18" t="s">
        <v>267</v>
      </c>
      <c r="I124" s="18" t="s">
        <v>416</v>
      </c>
      <c r="J124" s="17">
        <v>24000</v>
      </c>
      <c r="K124" s="18"/>
      <c r="L124" s="18"/>
      <c r="M124" s="35" t="s">
        <v>137</v>
      </c>
      <c r="N124" s="32"/>
      <c r="O124" s="36"/>
      <c r="P124" s="36"/>
      <c r="Q124" s="18" t="s">
        <v>1245</v>
      </c>
      <c r="R124" s="18" t="s">
        <v>12</v>
      </c>
      <c r="S124" s="18" t="s">
        <v>60</v>
      </c>
      <c r="T124" s="18"/>
      <c r="U124" s="18"/>
      <c r="V124" s="36"/>
      <c r="W124" s="17">
        <v>24000</v>
      </c>
      <c r="X124" s="18" t="s">
        <v>1182</v>
      </c>
      <c r="Y124" s="36"/>
      <c r="Z124" s="17">
        <v>24000</v>
      </c>
      <c r="AA124" s="36"/>
      <c r="AB124" s="18"/>
      <c r="AC124" s="18"/>
      <c r="AD124" s="17"/>
      <c r="AE124" s="19" t="s">
        <v>2630</v>
      </c>
      <c r="AF124" s="19" t="s">
        <v>3470</v>
      </c>
      <c r="AG124" s="19" t="s">
        <v>3467</v>
      </c>
      <c r="AH124" s="19" t="s">
        <v>1223</v>
      </c>
      <c r="AI124" s="19" t="s">
        <v>1570</v>
      </c>
      <c r="AJ124" s="15"/>
      <c r="AK124" s="15"/>
      <c r="AL124" s="16">
        <f t="shared" si="6"/>
        <v>24000</v>
      </c>
      <c r="AM124" s="18" t="s">
        <v>2660</v>
      </c>
      <c r="AN124" s="18" t="s">
        <v>2660</v>
      </c>
      <c r="AO124" s="18"/>
      <c r="AP124" s="18"/>
      <c r="AQ124" s="18"/>
      <c r="AR124" s="18"/>
      <c r="AS124" s="18"/>
      <c r="AT124" s="18"/>
    </row>
    <row r="125" spans="1:46" s="23" customFormat="1" ht="90" hidden="1" x14ac:dyDescent="0.2">
      <c r="A125" s="19" t="s">
        <v>23</v>
      </c>
      <c r="B125" s="19" t="s">
        <v>277</v>
      </c>
      <c r="C125" s="19" t="s">
        <v>276</v>
      </c>
      <c r="D125" s="19" t="s">
        <v>16</v>
      </c>
      <c r="E125" s="19" t="s">
        <v>310</v>
      </c>
      <c r="F125" s="28" t="s">
        <v>1697</v>
      </c>
      <c r="G125" s="19" t="s">
        <v>417</v>
      </c>
      <c r="H125" s="18" t="s">
        <v>269</v>
      </c>
      <c r="I125" s="18" t="s">
        <v>418</v>
      </c>
      <c r="J125" s="17">
        <v>22000</v>
      </c>
      <c r="K125" s="18"/>
      <c r="L125" s="18"/>
      <c r="M125" s="35" t="s">
        <v>137</v>
      </c>
      <c r="N125" s="32"/>
      <c r="O125" s="36" t="s">
        <v>2631</v>
      </c>
      <c r="P125" s="36" t="s">
        <v>2632</v>
      </c>
      <c r="Q125" s="19" t="s">
        <v>1244</v>
      </c>
      <c r="R125" s="18" t="s">
        <v>12</v>
      </c>
      <c r="S125" s="18" t="s">
        <v>60</v>
      </c>
      <c r="T125" s="18"/>
      <c r="U125" s="18"/>
      <c r="V125" s="36" t="s">
        <v>2633</v>
      </c>
      <c r="W125" s="17">
        <v>20000</v>
      </c>
      <c r="X125" s="18" t="s">
        <v>1182</v>
      </c>
      <c r="Y125" s="36" t="s">
        <v>2634</v>
      </c>
      <c r="Z125" s="17">
        <v>20000</v>
      </c>
      <c r="AA125" s="36"/>
      <c r="AB125" s="18"/>
      <c r="AC125" s="18"/>
      <c r="AD125" s="17"/>
      <c r="AE125" s="19" t="s">
        <v>2635</v>
      </c>
      <c r="AF125" s="19" t="s">
        <v>3476</v>
      </c>
      <c r="AG125" s="19" t="s">
        <v>3467</v>
      </c>
      <c r="AH125" s="19" t="s">
        <v>1223</v>
      </c>
      <c r="AI125" s="19" t="s">
        <v>1570</v>
      </c>
      <c r="AJ125" s="15"/>
      <c r="AK125" s="15"/>
      <c r="AL125" s="16">
        <f t="shared" si="6"/>
        <v>22000</v>
      </c>
      <c r="AM125" s="42">
        <v>23100</v>
      </c>
      <c r="AN125" s="18" t="s">
        <v>2660</v>
      </c>
      <c r="AO125" s="18"/>
      <c r="AP125" s="18"/>
      <c r="AQ125" s="18"/>
      <c r="AR125" s="18"/>
      <c r="AS125" s="18"/>
      <c r="AT125" s="18"/>
    </row>
    <row r="126" spans="1:46" s="23" customFormat="1" ht="90" hidden="1" x14ac:dyDescent="0.2">
      <c r="A126" s="19" t="s">
        <v>23</v>
      </c>
      <c r="B126" s="19" t="s">
        <v>277</v>
      </c>
      <c r="C126" s="19" t="s">
        <v>276</v>
      </c>
      <c r="D126" s="19" t="s">
        <v>16</v>
      </c>
      <c r="E126" s="19" t="s">
        <v>310</v>
      </c>
      <c r="F126" s="28" t="s">
        <v>1698</v>
      </c>
      <c r="G126" s="19" t="s">
        <v>419</v>
      </c>
      <c r="H126" s="18" t="s">
        <v>360</v>
      </c>
      <c r="I126" s="18" t="s">
        <v>418</v>
      </c>
      <c r="J126" s="17">
        <v>375000</v>
      </c>
      <c r="K126" s="18"/>
      <c r="L126" s="18"/>
      <c r="M126" s="35" t="s">
        <v>137</v>
      </c>
      <c r="N126" s="32"/>
      <c r="O126" s="36"/>
      <c r="P126" s="36"/>
      <c r="Q126" s="19" t="s">
        <v>1244</v>
      </c>
      <c r="R126" s="18" t="s">
        <v>12</v>
      </c>
      <c r="S126" s="18" t="s">
        <v>60</v>
      </c>
      <c r="T126" s="18" t="s">
        <v>1246</v>
      </c>
      <c r="U126" s="18" t="s">
        <v>1247</v>
      </c>
      <c r="V126" s="36"/>
      <c r="W126" s="17">
        <v>375000</v>
      </c>
      <c r="X126" s="18" t="s">
        <v>1182</v>
      </c>
      <c r="Y126" s="36"/>
      <c r="Z126" s="17">
        <v>375000</v>
      </c>
      <c r="AA126" s="36"/>
      <c r="AB126" s="18"/>
      <c r="AC126" s="18"/>
      <c r="AD126" s="17"/>
      <c r="AE126" s="19" t="s">
        <v>2630</v>
      </c>
      <c r="AF126" s="19" t="s">
        <v>3470</v>
      </c>
      <c r="AG126" s="19" t="s">
        <v>3467</v>
      </c>
      <c r="AH126" s="19" t="s">
        <v>1223</v>
      </c>
      <c r="AI126" s="19" t="s">
        <v>1570</v>
      </c>
      <c r="AJ126" s="15"/>
      <c r="AK126" s="15"/>
      <c r="AL126" s="16">
        <f t="shared" si="6"/>
        <v>375000</v>
      </c>
      <c r="AM126" s="18" t="s">
        <v>2660</v>
      </c>
      <c r="AN126" s="18" t="s">
        <v>2660</v>
      </c>
      <c r="AO126" s="18"/>
      <c r="AP126" s="18"/>
      <c r="AQ126" s="18"/>
      <c r="AR126" s="18"/>
      <c r="AS126" s="18"/>
      <c r="AT126" s="18"/>
    </row>
    <row r="127" spans="1:46" s="23" customFormat="1" ht="90" hidden="1" x14ac:dyDescent="0.2">
      <c r="A127" s="19" t="s">
        <v>23</v>
      </c>
      <c r="B127" s="19" t="s">
        <v>277</v>
      </c>
      <c r="C127" s="19" t="s">
        <v>276</v>
      </c>
      <c r="D127" s="19" t="s">
        <v>16</v>
      </c>
      <c r="E127" s="19" t="s">
        <v>310</v>
      </c>
      <c r="F127" s="28" t="s">
        <v>1699</v>
      </c>
      <c r="G127" s="19" t="s">
        <v>420</v>
      </c>
      <c r="H127" s="18" t="s">
        <v>269</v>
      </c>
      <c r="I127" s="18" t="s">
        <v>421</v>
      </c>
      <c r="J127" s="17">
        <v>17000</v>
      </c>
      <c r="K127" s="18"/>
      <c r="L127" s="18"/>
      <c r="M127" s="35" t="s">
        <v>137</v>
      </c>
      <c r="N127" s="32"/>
      <c r="O127" s="36" t="s">
        <v>2631</v>
      </c>
      <c r="P127" s="36" t="s">
        <v>2632</v>
      </c>
      <c r="Q127" s="19" t="s">
        <v>1244</v>
      </c>
      <c r="R127" s="18" t="s">
        <v>12</v>
      </c>
      <c r="S127" s="18" t="s">
        <v>60</v>
      </c>
      <c r="T127" s="18"/>
      <c r="U127" s="18"/>
      <c r="V127" s="36"/>
      <c r="W127" s="17">
        <v>17000</v>
      </c>
      <c r="X127" s="18" t="s">
        <v>1182</v>
      </c>
      <c r="Y127" s="36"/>
      <c r="Z127" s="17">
        <v>17000</v>
      </c>
      <c r="AA127" s="36"/>
      <c r="AB127" s="18"/>
      <c r="AC127" s="18"/>
      <c r="AD127" s="17"/>
      <c r="AE127" s="19" t="s">
        <v>2635</v>
      </c>
      <c r="AF127" s="19" t="s">
        <v>3476</v>
      </c>
      <c r="AG127" s="19" t="s">
        <v>3467</v>
      </c>
      <c r="AH127" s="19" t="s">
        <v>1223</v>
      </c>
      <c r="AI127" s="19" t="s">
        <v>1570</v>
      </c>
      <c r="AJ127" s="15"/>
      <c r="AK127" s="15"/>
      <c r="AL127" s="16">
        <f t="shared" si="6"/>
        <v>17000</v>
      </c>
      <c r="AM127" s="42">
        <v>23100</v>
      </c>
      <c r="AN127" s="18" t="s">
        <v>2660</v>
      </c>
      <c r="AO127" s="18"/>
      <c r="AP127" s="18"/>
      <c r="AQ127" s="18"/>
      <c r="AR127" s="18"/>
      <c r="AS127" s="18"/>
      <c r="AT127" s="18"/>
    </row>
    <row r="128" spans="1:46" s="23" customFormat="1" ht="72" hidden="1" x14ac:dyDescent="0.2">
      <c r="A128" s="19" t="s">
        <v>23</v>
      </c>
      <c r="B128" s="19" t="s">
        <v>277</v>
      </c>
      <c r="C128" s="19" t="s">
        <v>276</v>
      </c>
      <c r="D128" s="19" t="s">
        <v>16</v>
      </c>
      <c r="E128" s="19" t="s">
        <v>310</v>
      </c>
      <c r="F128" s="28" t="s">
        <v>1700</v>
      </c>
      <c r="G128" s="19" t="s">
        <v>422</v>
      </c>
      <c r="H128" s="18" t="s">
        <v>319</v>
      </c>
      <c r="I128" s="18" t="s">
        <v>335</v>
      </c>
      <c r="J128" s="17">
        <v>128000</v>
      </c>
      <c r="K128" s="18"/>
      <c r="L128" s="18"/>
      <c r="M128" s="35" t="s">
        <v>137</v>
      </c>
      <c r="N128" s="32"/>
      <c r="O128" s="36"/>
      <c r="P128" s="36"/>
      <c r="Q128" s="18" t="s">
        <v>1245</v>
      </c>
      <c r="R128" s="18" t="s">
        <v>12</v>
      </c>
      <c r="S128" s="18" t="s">
        <v>60</v>
      </c>
      <c r="T128" s="18"/>
      <c r="U128" s="18"/>
      <c r="V128" s="36"/>
      <c r="W128" s="17">
        <v>127200</v>
      </c>
      <c r="X128" s="18" t="s">
        <v>1182</v>
      </c>
      <c r="Y128" s="36"/>
      <c r="Z128" s="17">
        <v>127200</v>
      </c>
      <c r="AA128" s="36"/>
      <c r="AB128" s="18"/>
      <c r="AC128" s="18"/>
      <c r="AD128" s="17"/>
      <c r="AE128" s="19" t="s">
        <v>2630</v>
      </c>
      <c r="AF128" s="19" t="s">
        <v>3470</v>
      </c>
      <c r="AG128" s="19" t="s">
        <v>3467</v>
      </c>
      <c r="AH128" s="19" t="s">
        <v>1223</v>
      </c>
      <c r="AI128" s="19" t="s">
        <v>1570</v>
      </c>
      <c r="AJ128" s="15"/>
      <c r="AK128" s="15"/>
      <c r="AL128" s="16">
        <f t="shared" si="6"/>
        <v>128000</v>
      </c>
      <c r="AM128" s="18" t="s">
        <v>2660</v>
      </c>
      <c r="AN128" s="18" t="s">
        <v>2660</v>
      </c>
      <c r="AO128" s="18"/>
      <c r="AP128" s="18"/>
      <c r="AQ128" s="18"/>
      <c r="AR128" s="18"/>
      <c r="AS128" s="18"/>
      <c r="AT128" s="18"/>
    </row>
    <row r="129" spans="1:46" s="23" customFormat="1" ht="90" hidden="1" x14ac:dyDescent="0.2">
      <c r="A129" s="19" t="s">
        <v>23</v>
      </c>
      <c r="B129" s="19" t="s">
        <v>277</v>
      </c>
      <c r="C129" s="19" t="s">
        <v>276</v>
      </c>
      <c r="D129" s="19" t="s">
        <v>16</v>
      </c>
      <c r="E129" s="19" t="s">
        <v>310</v>
      </c>
      <c r="F129" s="28" t="s">
        <v>1701</v>
      </c>
      <c r="G129" s="19" t="s">
        <v>423</v>
      </c>
      <c r="H129" s="18" t="s">
        <v>270</v>
      </c>
      <c r="I129" s="18" t="s">
        <v>397</v>
      </c>
      <c r="J129" s="17">
        <v>136000</v>
      </c>
      <c r="K129" s="18"/>
      <c r="L129" s="18"/>
      <c r="M129" s="35" t="s">
        <v>137</v>
      </c>
      <c r="N129" s="32"/>
      <c r="O129" s="18" t="s">
        <v>2636</v>
      </c>
      <c r="P129" s="36" t="s">
        <v>2603</v>
      </c>
      <c r="Q129" s="19" t="s">
        <v>1232</v>
      </c>
      <c r="R129" s="18" t="s">
        <v>12</v>
      </c>
      <c r="S129" s="18" t="s">
        <v>116</v>
      </c>
      <c r="T129" s="18"/>
      <c r="U129" s="18"/>
      <c r="V129" s="36" t="s">
        <v>2608</v>
      </c>
      <c r="W129" s="17">
        <v>135890</v>
      </c>
      <c r="X129" s="18" t="s">
        <v>1182</v>
      </c>
      <c r="Y129" s="36" t="s">
        <v>2609</v>
      </c>
      <c r="Z129" s="17">
        <v>135890</v>
      </c>
      <c r="AA129" s="36" t="s">
        <v>2637</v>
      </c>
      <c r="AB129" s="18"/>
      <c r="AC129" s="18"/>
      <c r="AD129" s="17"/>
      <c r="AE129" s="19" t="s">
        <v>2595</v>
      </c>
      <c r="AF129" s="19" t="s">
        <v>3476</v>
      </c>
      <c r="AG129" s="19" t="s">
        <v>3467</v>
      </c>
      <c r="AH129" s="19" t="s">
        <v>1223</v>
      </c>
      <c r="AI129" s="19" t="s">
        <v>1570</v>
      </c>
      <c r="AJ129" s="15"/>
      <c r="AK129" s="15"/>
      <c r="AL129" s="16">
        <f t="shared" si="6"/>
        <v>136000</v>
      </c>
      <c r="AM129" s="42">
        <v>23083</v>
      </c>
      <c r="AN129" s="18" t="s">
        <v>2662</v>
      </c>
      <c r="AO129" s="18" t="s">
        <v>2662</v>
      </c>
      <c r="AP129" s="18" t="s">
        <v>2662</v>
      </c>
      <c r="AQ129" s="18" t="s">
        <v>2662</v>
      </c>
      <c r="AR129" s="15">
        <v>135890</v>
      </c>
      <c r="AS129" s="46" t="s">
        <v>2672</v>
      </c>
      <c r="AT129" s="18"/>
    </row>
    <row r="130" spans="1:46" s="23" customFormat="1" ht="72" hidden="1" x14ac:dyDescent="0.2">
      <c r="A130" s="19" t="s">
        <v>23</v>
      </c>
      <c r="B130" s="19" t="s">
        <v>277</v>
      </c>
      <c r="C130" s="19" t="s">
        <v>276</v>
      </c>
      <c r="D130" s="19" t="s">
        <v>16</v>
      </c>
      <c r="E130" s="19" t="s">
        <v>310</v>
      </c>
      <c r="F130" s="28" t="s">
        <v>1702</v>
      </c>
      <c r="G130" s="19" t="s">
        <v>424</v>
      </c>
      <c r="H130" s="18" t="s">
        <v>270</v>
      </c>
      <c r="I130" s="18" t="s">
        <v>397</v>
      </c>
      <c r="J130" s="17">
        <v>140000</v>
      </c>
      <c r="K130" s="18"/>
      <c r="L130" s="18"/>
      <c r="M130" s="35" t="s">
        <v>137</v>
      </c>
      <c r="N130" s="32"/>
      <c r="O130" s="18" t="s">
        <v>2638</v>
      </c>
      <c r="P130" s="36" t="s">
        <v>2639</v>
      </c>
      <c r="Q130" s="19" t="s">
        <v>1248</v>
      </c>
      <c r="R130" s="18" t="s">
        <v>1190</v>
      </c>
      <c r="S130" s="18" t="s">
        <v>60</v>
      </c>
      <c r="T130" s="18"/>
      <c r="U130" s="18"/>
      <c r="V130" s="36" t="s">
        <v>2640</v>
      </c>
      <c r="W130" s="17">
        <v>123050</v>
      </c>
      <c r="X130" s="18" t="s">
        <v>1182</v>
      </c>
      <c r="Y130" s="36" t="s">
        <v>2641</v>
      </c>
      <c r="Z130" s="17">
        <v>123050</v>
      </c>
      <c r="AA130" s="36"/>
      <c r="AB130" s="18"/>
      <c r="AC130" s="18"/>
      <c r="AD130" s="17"/>
      <c r="AE130" s="19" t="s">
        <v>2642</v>
      </c>
      <c r="AF130" s="19" t="s">
        <v>3476</v>
      </c>
      <c r="AG130" s="19" t="s">
        <v>3467</v>
      </c>
      <c r="AH130" s="19" t="s">
        <v>1223</v>
      </c>
      <c r="AI130" s="19" t="s">
        <v>1570</v>
      </c>
      <c r="AJ130" s="15"/>
      <c r="AK130" s="15"/>
      <c r="AL130" s="16">
        <f t="shared" si="6"/>
        <v>140000</v>
      </c>
      <c r="AM130" s="42">
        <v>23096</v>
      </c>
      <c r="AN130" s="18" t="s">
        <v>2660</v>
      </c>
      <c r="AO130" s="18" t="s">
        <v>2662</v>
      </c>
      <c r="AP130" s="18" t="s">
        <v>2662</v>
      </c>
      <c r="AQ130" s="18" t="s">
        <v>2662</v>
      </c>
      <c r="AR130" s="15">
        <v>123050</v>
      </c>
      <c r="AS130" s="134" t="s">
        <v>2673</v>
      </c>
      <c r="AT130" s="18"/>
    </row>
    <row r="131" spans="1:46" s="23" customFormat="1" ht="72" hidden="1" x14ac:dyDescent="0.2">
      <c r="A131" s="19" t="s">
        <v>23</v>
      </c>
      <c r="B131" s="19" t="s">
        <v>277</v>
      </c>
      <c r="C131" s="19" t="s">
        <v>276</v>
      </c>
      <c r="D131" s="19" t="s">
        <v>16</v>
      </c>
      <c r="E131" s="19" t="s">
        <v>310</v>
      </c>
      <c r="F131" s="28" t="s">
        <v>1703</v>
      </c>
      <c r="G131" s="19" t="s">
        <v>425</v>
      </c>
      <c r="H131" s="18" t="s">
        <v>272</v>
      </c>
      <c r="I131" s="18" t="s">
        <v>268</v>
      </c>
      <c r="J131" s="17">
        <v>9600</v>
      </c>
      <c r="K131" s="18"/>
      <c r="L131" s="18"/>
      <c r="M131" s="35" t="s">
        <v>137</v>
      </c>
      <c r="N131" s="32"/>
      <c r="O131" s="18" t="s">
        <v>2643</v>
      </c>
      <c r="P131" s="36" t="s">
        <v>2621</v>
      </c>
      <c r="Q131" s="18" t="s">
        <v>1231</v>
      </c>
      <c r="R131" s="18" t="s">
        <v>1190</v>
      </c>
      <c r="S131" s="18" t="s">
        <v>60</v>
      </c>
      <c r="T131" s="18"/>
      <c r="U131" s="18"/>
      <c r="V131" s="36" t="s">
        <v>2644</v>
      </c>
      <c r="W131" s="17">
        <v>9300</v>
      </c>
      <c r="X131" s="18" t="s">
        <v>1182</v>
      </c>
      <c r="Y131" s="36" t="s">
        <v>2645</v>
      </c>
      <c r="Z131" s="17">
        <v>9300</v>
      </c>
      <c r="AA131" s="36"/>
      <c r="AB131" s="36"/>
      <c r="AC131" s="36"/>
      <c r="AD131" s="17"/>
      <c r="AE131" s="19" t="s">
        <v>2642</v>
      </c>
      <c r="AF131" s="19" t="s">
        <v>3476</v>
      </c>
      <c r="AG131" s="19" t="s">
        <v>3467</v>
      </c>
      <c r="AH131" s="19" t="s">
        <v>1223</v>
      </c>
      <c r="AI131" s="19" t="s">
        <v>1570</v>
      </c>
      <c r="AJ131" s="15"/>
      <c r="AK131" s="15"/>
      <c r="AL131" s="16">
        <f t="shared" ref="AL131:AL194" si="7">J131-AJ131-AK131</f>
        <v>9600</v>
      </c>
      <c r="AM131" s="42">
        <v>23093</v>
      </c>
      <c r="AN131" s="18" t="s">
        <v>2660</v>
      </c>
      <c r="AO131" s="18"/>
      <c r="AP131" s="18"/>
      <c r="AQ131" s="18"/>
      <c r="AR131" s="18"/>
      <c r="AS131" s="18"/>
      <c r="AT131" s="18"/>
    </row>
    <row r="132" spans="1:46" s="23" customFormat="1" ht="72" hidden="1" x14ac:dyDescent="0.2">
      <c r="A132" s="19" t="s">
        <v>23</v>
      </c>
      <c r="B132" s="19" t="s">
        <v>277</v>
      </c>
      <c r="C132" s="19" t="s">
        <v>276</v>
      </c>
      <c r="D132" s="19" t="s">
        <v>16</v>
      </c>
      <c r="E132" s="19" t="s">
        <v>310</v>
      </c>
      <c r="F132" s="28" t="s">
        <v>1704</v>
      </c>
      <c r="G132" s="19" t="s">
        <v>426</v>
      </c>
      <c r="H132" s="18" t="s">
        <v>303</v>
      </c>
      <c r="I132" s="18" t="s">
        <v>268</v>
      </c>
      <c r="J132" s="17">
        <v>135000</v>
      </c>
      <c r="K132" s="18"/>
      <c r="L132" s="18"/>
      <c r="M132" s="35" t="s">
        <v>137</v>
      </c>
      <c r="N132" s="32"/>
      <c r="O132" s="18" t="s">
        <v>2646</v>
      </c>
      <c r="P132" s="36" t="s">
        <v>2639</v>
      </c>
      <c r="Q132" s="19" t="s">
        <v>1249</v>
      </c>
      <c r="R132" s="18" t="s">
        <v>1190</v>
      </c>
      <c r="S132" s="18" t="s">
        <v>81</v>
      </c>
      <c r="T132" s="18"/>
      <c r="U132" s="18"/>
      <c r="V132" s="36" t="s">
        <v>2647</v>
      </c>
      <c r="W132" s="17">
        <v>134820</v>
      </c>
      <c r="X132" s="18" t="s">
        <v>1182</v>
      </c>
      <c r="Y132" s="36" t="s">
        <v>2648</v>
      </c>
      <c r="Z132" s="17">
        <v>134820</v>
      </c>
      <c r="AA132" s="36"/>
      <c r="AB132" s="18"/>
      <c r="AC132" s="18"/>
      <c r="AD132" s="17"/>
      <c r="AE132" s="19" t="s">
        <v>2642</v>
      </c>
      <c r="AF132" s="19" t="s">
        <v>3476</v>
      </c>
      <c r="AG132" s="19" t="s">
        <v>3467</v>
      </c>
      <c r="AH132" s="19" t="s">
        <v>1223</v>
      </c>
      <c r="AI132" s="19" t="s">
        <v>1570</v>
      </c>
      <c r="AJ132" s="15"/>
      <c r="AK132" s="15"/>
      <c r="AL132" s="16">
        <f t="shared" si="7"/>
        <v>135000</v>
      </c>
      <c r="AM132" s="42">
        <v>23096</v>
      </c>
      <c r="AN132" s="18" t="s">
        <v>2660</v>
      </c>
      <c r="AO132" s="18" t="s">
        <v>2662</v>
      </c>
      <c r="AP132" s="18" t="s">
        <v>2662</v>
      </c>
      <c r="AQ132" s="18" t="s">
        <v>2662</v>
      </c>
      <c r="AR132" s="15">
        <v>134820</v>
      </c>
      <c r="AS132" s="46" t="s">
        <v>2674</v>
      </c>
      <c r="AT132" s="18"/>
    </row>
    <row r="133" spans="1:46" s="23" customFormat="1" ht="72" hidden="1" x14ac:dyDescent="0.2">
      <c r="A133" s="19" t="s">
        <v>23</v>
      </c>
      <c r="B133" s="19" t="s">
        <v>277</v>
      </c>
      <c r="C133" s="19" t="s">
        <v>276</v>
      </c>
      <c r="D133" s="19" t="s">
        <v>16</v>
      </c>
      <c r="E133" s="19" t="s">
        <v>310</v>
      </c>
      <c r="F133" s="28" t="s">
        <v>1705</v>
      </c>
      <c r="G133" s="19" t="s">
        <v>427</v>
      </c>
      <c r="H133" s="18" t="s">
        <v>270</v>
      </c>
      <c r="I133" s="18" t="s">
        <v>418</v>
      </c>
      <c r="J133" s="17">
        <v>25000</v>
      </c>
      <c r="K133" s="18"/>
      <c r="L133" s="18"/>
      <c r="M133" s="35" t="s">
        <v>137</v>
      </c>
      <c r="N133" s="32"/>
      <c r="O133" s="18" t="s">
        <v>2643</v>
      </c>
      <c r="P133" s="36" t="s">
        <v>2621</v>
      </c>
      <c r="Q133" s="18" t="s">
        <v>1231</v>
      </c>
      <c r="R133" s="18" t="s">
        <v>1190</v>
      </c>
      <c r="S133" s="18" t="s">
        <v>60</v>
      </c>
      <c r="T133" s="18"/>
      <c r="U133" s="18"/>
      <c r="V133" s="36" t="s">
        <v>2644</v>
      </c>
      <c r="W133" s="17">
        <v>22500</v>
      </c>
      <c r="X133" s="18" t="s">
        <v>1182</v>
      </c>
      <c r="Y133" s="36" t="s">
        <v>2645</v>
      </c>
      <c r="Z133" s="17">
        <v>22500</v>
      </c>
      <c r="AA133" s="36"/>
      <c r="AB133" s="18"/>
      <c r="AC133" s="18"/>
      <c r="AD133" s="17"/>
      <c r="AE133" s="19" t="s">
        <v>2642</v>
      </c>
      <c r="AF133" s="19" t="s">
        <v>3476</v>
      </c>
      <c r="AG133" s="19" t="s">
        <v>3467</v>
      </c>
      <c r="AH133" s="19" t="s">
        <v>1223</v>
      </c>
      <c r="AI133" s="19" t="s">
        <v>1570</v>
      </c>
      <c r="AJ133" s="15"/>
      <c r="AK133" s="15"/>
      <c r="AL133" s="16">
        <f t="shared" si="7"/>
        <v>25000</v>
      </c>
      <c r="AM133" s="42">
        <v>23093</v>
      </c>
      <c r="AN133" s="18" t="s">
        <v>2660</v>
      </c>
      <c r="AO133" s="18"/>
      <c r="AP133" s="18"/>
      <c r="AQ133" s="18"/>
      <c r="AR133" s="18"/>
      <c r="AS133" s="18"/>
      <c r="AT133" s="18"/>
    </row>
    <row r="134" spans="1:46" s="23" customFormat="1" ht="72" hidden="1" x14ac:dyDescent="0.2">
      <c r="A134" s="19" t="s">
        <v>23</v>
      </c>
      <c r="B134" s="19" t="s">
        <v>277</v>
      </c>
      <c r="C134" s="19" t="s">
        <v>276</v>
      </c>
      <c r="D134" s="19" t="s">
        <v>16</v>
      </c>
      <c r="E134" s="19" t="s">
        <v>310</v>
      </c>
      <c r="F134" s="28" t="s">
        <v>1706</v>
      </c>
      <c r="G134" s="19" t="s">
        <v>428</v>
      </c>
      <c r="H134" s="18" t="s">
        <v>270</v>
      </c>
      <c r="I134" s="18" t="s">
        <v>418</v>
      </c>
      <c r="J134" s="17">
        <v>19000</v>
      </c>
      <c r="K134" s="18"/>
      <c r="L134" s="18"/>
      <c r="M134" s="35" t="s">
        <v>137</v>
      </c>
      <c r="N134" s="32"/>
      <c r="O134" s="18" t="s">
        <v>2643</v>
      </c>
      <c r="P134" s="36" t="s">
        <v>2621</v>
      </c>
      <c r="Q134" s="18" t="s">
        <v>1231</v>
      </c>
      <c r="R134" s="18" t="s">
        <v>1190</v>
      </c>
      <c r="S134" s="18" t="s">
        <v>60</v>
      </c>
      <c r="T134" s="18"/>
      <c r="U134" s="18"/>
      <c r="V134" s="36" t="s">
        <v>2644</v>
      </c>
      <c r="W134" s="17">
        <v>19000</v>
      </c>
      <c r="X134" s="18" t="s">
        <v>1182</v>
      </c>
      <c r="Y134" s="36" t="s">
        <v>2645</v>
      </c>
      <c r="Z134" s="17">
        <v>19000</v>
      </c>
      <c r="AA134" s="36"/>
      <c r="AB134" s="18"/>
      <c r="AC134" s="18"/>
      <c r="AD134" s="17"/>
      <c r="AE134" s="19" t="s">
        <v>2642</v>
      </c>
      <c r="AF134" s="19" t="s">
        <v>3476</v>
      </c>
      <c r="AG134" s="19" t="s">
        <v>3467</v>
      </c>
      <c r="AH134" s="19" t="s">
        <v>1223</v>
      </c>
      <c r="AI134" s="19" t="s">
        <v>1570</v>
      </c>
      <c r="AJ134" s="15"/>
      <c r="AK134" s="15"/>
      <c r="AL134" s="16">
        <f t="shared" si="7"/>
        <v>19000</v>
      </c>
      <c r="AM134" s="42">
        <v>23093</v>
      </c>
      <c r="AN134" s="18" t="s">
        <v>2660</v>
      </c>
      <c r="AO134" s="18"/>
      <c r="AP134" s="18"/>
      <c r="AQ134" s="18"/>
      <c r="AR134" s="18"/>
      <c r="AS134" s="18"/>
      <c r="AT134" s="18"/>
    </row>
    <row r="135" spans="1:46" s="23" customFormat="1" ht="72" hidden="1" x14ac:dyDescent="0.2">
      <c r="A135" s="19" t="s">
        <v>23</v>
      </c>
      <c r="B135" s="19" t="s">
        <v>277</v>
      </c>
      <c r="C135" s="19" t="s">
        <v>276</v>
      </c>
      <c r="D135" s="19" t="s">
        <v>16</v>
      </c>
      <c r="E135" s="19" t="s">
        <v>310</v>
      </c>
      <c r="F135" s="28" t="s">
        <v>1707</v>
      </c>
      <c r="G135" s="19" t="s">
        <v>429</v>
      </c>
      <c r="H135" s="18" t="s">
        <v>270</v>
      </c>
      <c r="I135" s="18" t="s">
        <v>418</v>
      </c>
      <c r="J135" s="17">
        <v>13000</v>
      </c>
      <c r="K135" s="18"/>
      <c r="L135" s="18"/>
      <c r="M135" s="35" t="s">
        <v>137</v>
      </c>
      <c r="N135" s="32"/>
      <c r="O135" s="18" t="s">
        <v>2643</v>
      </c>
      <c r="P135" s="36" t="s">
        <v>2621</v>
      </c>
      <c r="Q135" s="18" t="s">
        <v>1231</v>
      </c>
      <c r="R135" s="18" t="s">
        <v>1190</v>
      </c>
      <c r="S135" s="18" t="s">
        <v>60</v>
      </c>
      <c r="T135" s="18"/>
      <c r="U135" s="18"/>
      <c r="V135" s="36" t="s">
        <v>2644</v>
      </c>
      <c r="W135" s="17">
        <v>13000</v>
      </c>
      <c r="X135" s="18" t="s">
        <v>1182</v>
      </c>
      <c r="Y135" s="36" t="s">
        <v>2645</v>
      </c>
      <c r="Z135" s="17">
        <v>13000</v>
      </c>
      <c r="AA135" s="36"/>
      <c r="AB135" s="18"/>
      <c r="AC135" s="18"/>
      <c r="AD135" s="17"/>
      <c r="AE135" s="19" t="s">
        <v>2642</v>
      </c>
      <c r="AF135" s="19" t="s">
        <v>3476</v>
      </c>
      <c r="AG135" s="19" t="s">
        <v>3467</v>
      </c>
      <c r="AH135" s="19" t="s">
        <v>1223</v>
      </c>
      <c r="AI135" s="19" t="s">
        <v>1570</v>
      </c>
      <c r="AJ135" s="15"/>
      <c r="AK135" s="15"/>
      <c r="AL135" s="16">
        <f t="shared" si="7"/>
        <v>13000</v>
      </c>
      <c r="AM135" s="42">
        <v>23093</v>
      </c>
      <c r="AN135" s="18" t="s">
        <v>2660</v>
      </c>
      <c r="AO135" s="18"/>
      <c r="AP135" s="18"/>
      <c r="AQ135" s="18"/>
      <c r="AR135" s="18"/>
      <c r="AS135" s="18"/>
      <c r="AT135" s="18"/>
    </row>
    <row r="136" spans="1:46" s="23" customFormat="1" ht="90" hidden="1" x14ac:dyDescent="0.2">
      <c r="A136" s="19" t="s">
        <v>23</v>
      </c>
      <c r="B136" s="19" t="s">
        <v>277</v>
      </c>
      <c r="C136" s="19" t="s">
        <v>276</v>
      </c>
      <c r="D136" s="19" t="s">
        <v>16</v>
      </c>
      <c r="E136" s="19" t="s">
        <v>310</v>
      </c>
      <c r="F136" s="28" t="s">
        <v>1708</v>
      </c>
      <c r="G136" s="19" t="s">
        <v>430</v>
      </c>
      <c r="H136" s="18" t="s">
        <v>270</v>
      </c>
      <c r="I136" s="18" t="s">
        <v>274</v>
      </c>
      <c r="J136" s="17">
        <v>38000</v>
      </c>
      <c r="K136" s="18"/>
      <c r="L136" s="18"/>
      <c r="M136" s="35" t="s">
        <v>137</v>
      </c>
      <c r="N136" s="28"/>
      <c r="O136" s="36" t="s">
        <v>2631</v>
      </c>
      <c r="P136" s="36" t="s">
        <v>2632</v>
      </c>
      <c r="Q136" s="19" t="s">
        <v>1244</v>
      </c>
      <c r="R136" s="18" t="s">
        <v>12</v>
      </c>
      <c r="S136" s="18" t="s">
        <v>60</v>
      </c>
      <c r="T136" s="18" t="s">
        <v>1250</v>
      </c>
      <c r="U136" s="18" t="s">
        <v>1251</v>
      </c>
      <c r="V136" s="36"/>
      <c r="W136" s="17">
        <v>38000</v>
      </c>
      <c r="X136" s="18" t="s">
        <v>1182</v>
      </c>
      <c r="Y136" s="36"/>
      <c r="Z136" s="17">
        <v>38000</v>
      </c>
      <c r="AA136" s="36"/>
      <c r="AB136" s="36"/>
      <c r="AC136" s="36"/>
      <c r="AD136" s="17"/>
      <c r="AE136" s="19" t="s">
        <v>2635</v>
      </c>
      <c r="AF136" s="19" t="s">
        <v>3476</v>
      </c>
      <c r="AG136" s="19" t="s">
        <v>3467</v>
      </c>
      <c r="AH136" s="19" t="s">
        <v>1223</v>
      </c>
      <c r="AI136" s="19" t="s">
        <v>1570</v>
      </c>
      <c r="AJ136" s="15"/>
      <c r="AK136" s="15"/>
      <c r="AL136" s="16">
        <f t="shared" si="7"/>
        <v>38000</v>
      </c>
      <c r="AM136" s="42">
        <v>23100</v>
      </c>
      <c r="AN136" s="18" t="s">
        <v>2660</v>
      </c>
      <c r="AO136" s="18"/>
      <c r="AP136" s="18"/>
      <c r="AQ136" s="18"/>
      <c r="AR136" s="18"/>
      <c r="AS136" s="18"/>
      <c r="AT136" s="18"/>
    </row>
    <row r="137" spans="1:46" s="23" customFormat="1" ht="72" hidden="1" x14ac:dyDescent="0.2">
      <c r="A137" s="19" t="s">
        <v>23</v>
      </c>
      <c r="B137" s="19" t="s">
        <v>277</v>
      </c>
      <c r="C137" s="19" t="s">
        <v>276</v>
      </c>
      <c r="D137" s="19" t="s">
        <v>16</v>
      </c>
      <c r="E137" s="19" t="s">
        <v>310</v>
      </c>
      <c r="F137" s="28" t="s">
        <v>1709</v>
      </c>
      <c r="G137" s="19" t="s">
        <v>431</v>
      </c>
      <c r="H137" s="18" t="s">
        <v>272</v>
      </c>
      <c r="I137" s="18" t="s">
        <v>432</v>
      </c>
      <c r="J137" s="17">
        <v>60000</v>
      </c>
      <c r="K137" s="18"/>
      <c r="L137" s="18"/>
      <c r="M137" s="35" t="s">
        <v>137</v>
      </c>
      <c r="N137" s="28"/>
      <c r="O137" s="36"/>
      <c r="P137" s="36"/>
      <c r="Q137" s="18" t="s">
        <v>1245</v>
      </c>
      <c r="R137" s="18" t="s">
        <v>12</v>
      </c>
      <c r="S137" s="18" t="s">
        <v>60</v>
      </c>
      <c r="T137" s="18"/>
      <c r="U137" s="18"/>
      <c r="V137" s="36"/>
      <c r="W137" s="17">
        <v>60000</v>
      </c>
      <c r="X137" s="18" t="s">
        <v>1182</v>
      </c>
      <c r="Y137" s="36"/>
      <c r="Z137" s="17">
        <v>60000</v>
      </c>
      <c r="AA137" s="36"/>
      <c r="AB137" s="36"/>
      <c r="AC137" s="36"/>
      <c r="AD137" s="17"/>
      <c r="AE137" s="19" t="s">
        <v>2630</v>
      </c>
      <c r="AF137" s="19" t="s">
        <v>3470</v>
      </c>
      <c r="AG137" s="19" t="s">
        <v>3467</v>
      </c>
      <c r="AH137" s="19" t="s">
        <v>1223</v>
      </c>
      <c r="AI137" s="19" t="s">
        <v>1570</v>
      </c>
      <c r="AJ137" s="15"/>
      <c r="AK137" s="15"/>
      <c r="AL137" s="16">
        <f t="shared" si="7"/>
        <v>60000</v>
      </c>
      <c r="AM137" s="18" t="s">
        <v>2660</v>
      </c>
      <c r="AN137" s="18" t="s">
        <v>2660</v>
      </c>
      <c r="AO137" s="18"/>
      <c r="AP137" s="18"/>
      <c r="AQ137" s="18"/>
      <c r="AR137" s="18"/>
      <c r="AS137" s="18"/>
      <c r="AT137" s="18"/>
    </row>
    <row r="138" spans="1:46" s="23" customFormat="1" ht="72" hidden="1" x14ac:dyDescent="0.2">
      <c r="A138" s="19" t="s">
        <v>23</v>
      </c>
      <c r="B138" s="19" t="s">
        <v>277</v>
      </c>
      <c r="C138" s="19" t="s">
        <v>276</v>
      </c>
      <c r="D138" s="19" t="s">
        <v>16</v>
      </c>
      <c r="E138" s="19" t="s">
        <v>310</v>
      </c>
      <c r="F138" s="28" t="s">
        <v>1710</v>
      </c>
      <c r="G138" s="19" t="s">
        <v>433</v>
      </c>
      <c r="H138" s="18" t="s">
        <v>352</v>
      </c>
      <c r="I138" s="18" t="s">
        <v>432</v>
      </c>
      <c r="J138" s="17">
        <v>300000</v>
      </c>
      <c r="K138" s="18"/>
      <c r="L138" s="18"/>
      <c r="M138" s="35" t="s">
        <v>137</v>
      </c>
      <c r="N138" s="28"/>
      <c r="O138" s="36"/>
      <c r="P138" s="36"/>
      <c r="Q138" s="18" t="s">
        <v>1245</v>
      </c>
      <c r="R138" s="18" t="s">
        <v>12</v>
      </c>
      <c r="S138" s="18" t="s">
        <v>60</v>
      </c>
      <c r="T138" s="18"/>
      <c r="U138" s="18"/>
      <c r="V138" s="36"/>
      <c r="W138" s="17">
        <v>300000</v>
      </c>
      <c r="X138" s="18" t="s">
        <v>1182</v>
      </c>
      <c r="Y138" s="36"/>
      <c r="Z138" s="17">
        <v>300000</v>
      </c>
      <c r="AA138" s="36"/>
      <c r="AB138" s="36"/>
      <c r="AC138" s="36"/>
      <c r="AD138" s="17"/>
      <c r="AE138" s="19" t="s">
        <v>2630</v>
      </c>
      <c r="AF138" s="19" t="s">
        <v>3470</v>
      </c>
      <c r="AG138" s="19" t="s">
        <v>3467</v>
      </c>
      <c r="AH138" s="19" t="s">
        <v>1223</v>
      </c>
      <c r="AI138" s="19" t="s">
        <v>1570</v>
      </c>
      <c r="AJ138" s="15"/>
      <c r="AK138" s="15"/>
      <c r="AL138" s="16">
        <f t="shared" si="7"/>
        <v>300000</v>
      </c>
      <c r="AM138" s="18" t="s">
        <v>2660</v>
      </c>
      <c r="AN138" s="18" t="s">
        <v>2660</v>
      </c>
      <c r="AO138" s="18"/>
      <c r="AP138" s="18"/>
      <c r="AQ138" s="18"/>
      <c r="AR138" s="18"/>
      <c r="AS138" s="18"/>
      <c r="AT138" s="18"/>
    </row>
    <row r="139" spans="1:46" s="23" customFormat="1" ht="72" hidden="1" x14ac:dyDescent="0.2">
      <c r="A139" s="19" t="s">
        <v>23</v>
      </c>
      <c r="B139" s="19" t="s">
        <v>277</v>
      </c>
      <c r="C139" s="19" t="s">
        <v>276</v>
      </c>
      <c r="D139" s="19" t="s">
        <v>16</v>
      </c>
      <c r="E139" s="19" t="s">
        <v>310</v>
      </c>
      <c r="F139" s="28" t="s">
        <v>1711</v>
      </c>
      <c r="G139" s="19" t="s">
        <v>434</v>
      </c>
      <c r="H139" s="18" t="s">
        <v>319</v>
      </c>
      <c r="I139" s="18" t="s">
        <v>435</v>
      </c>
      <c r="J139" s="17">
        <v>240000</v>
      </c>
      <c r="K139" s="18"/>
      <c r="L139" s="18"/>
      <c r="M139" s="35" t="s">
        <v>137</v>
      </c>
      <c r="N139" s="28"/>
      <c r="O139" s="36"/>
      <c r="P139" s="36"/>
      <c r="Q139" s="18" t="s">
        <v>1245</v>
      </c>
      <c r="R139" s="18" t="s">
        <v>12</v>
      </c>
      <c r="S139" s="18" t="s">
        <v>60</v>
      </c>
      <c r="T139" s="18"/>
      <c r="U139" s="18"/>
      <c r="V139" s="36"/>
      <c r="W139" s="17">
        <v>240000</v>
      </c>
      <c r="X139" s="18" t="s">
        <v>1182</v>
      </c>
      <c r="Y139" s="36"/>
      <c r="Z139" s="17">
        <v>240000</v>
      </c>
      <c r="AA139" s="36"/>
      <c r="AB139" s="36"/>
      <c r="AC139" s="36"/>
      <c r="AD139" s="17"/>
      <c r="AE139" s="19" t="s">
        <v>2630</v>
      </c>
      <c r="AF139" s="19" t="s">
        <v>3470</v>
      </c>
      <c r="AG139" s="19" t="s">
        <v>3467</v>
      </c>
      <c r="AH139" s="19" t="s">
        <v>1223</v>
      </c>
      <c r="AI139" s="19" t="s">
        <v>1570</v>
      </c>
      <c r="AJ139" s="15"/>
      <c r="AK139" s="15"/>
      <c r="AL139" s="16">
        <f t="shared" si="7"/>
        <v>240000</v>
      </c>
      <c r="AM139" s="18" t="s">
        <v>2660</v>
      </c>
      <c r="AN139" s="18" t="s">
        <v>2660</v>
      </c>
      <c r="AO139" s="18"/>
      <c r="AP139" s="18"/>
      <c r="AQ139" s="18"/>
      <c r="AR139" s="18"/>
      <c r="AS139" s="18"/>
      <c r="AT139" s="18"/>
    </row>
    <row r="140" spans="1:46" s="23" customFormat="1" ht="90" hidden="1" x14ac:dyDescent="0.2">
      <c r="A140" s="19" t="s">
        <v>23</v>
      </c>
      <c r="B140" s="19" t="s">
        <v>277</v>
      </c>
      <c r="C140" s="19" t="s">
        <v>276</v>
      </c>
      <c r="D140" s="19" t="s">
        <v>16</v>
      </c>
      <c r="E140" s="19" t="s">
        <v>310</v>
      </c>
      <c r="F140" s="28" t="s">
        <v>1712</v>
      </c>
      <c r="G140" s="19" t="s">
        <v>436</v>
      </c>
      <c r="H140" s="18" t="s">
        <v>317</v>
      </c>
      <c r="I140" s="18" t="s">
        <v>335</v>
      </c>
      <c r="J140" s="17">
        <v>65000</v>
      </c>
      <c r="K140" s="18"/>
      <c r="L140" s="18"/>
      <c r="M140" s="35" t="s">
        <v>137</v>
      </c>
      <c r="N140" s="28"/>
      <c r="O140" s="36" t="s">
        <v>2631</v>
      </c>
      <c r="P140" s="36" t="s">
        <v>2632</v>
      </c>
      <c r="Q140" s="19" t="s">
        <v>1244</v>
      </c>
      <c r="R140" s="18" t="s">
        <v>12</v>
      </c>
      <c r="S140" s="18" t="s">
        <v>60</v>
      </c>
      <c r="T140" s="18"/>
      <c r="U140" s="18" t="s">
        <v>1252</v>
      </c>
      <c r="V140" s="36"/>
      <c r="W140" s="17">
        <v>65000</v>
      </c>
      <c r="X140" s="18" t="s">
        <v>1182</v>
      </c>
      <c r="Y140" s="36"/>
      <c r="Z140" s="17">
        <v>65000</v>
      </c>
      <c r="AA140" s="36"/>
      <c r="AB140" s="36"/>
      <c r="AC140" s="36"/>
      <c r="AD140" s="17"/>
      <c r="AE140" s="19" t="s">
        <v>2635</v>
      </c>
      <c r="AF140" s="19" t="s">
        <v>3476</v>
      </c>
      <c r="AG140" s="19" t="s">
        <v>3467</v>
      </c>
      <c r="AH140" s="19" t="s">
        <v>1223</v>
      </c>
      <c r="AI140" s="19" t="s">
        <v>1570</v>
      </c>
      <c r="AJ140" s="15"/>
      <c r="AK140" s="15"/>
      <c r="AL140" s="16">
        <f t="shared" si="7"/>
        <v>65000</v>
      </c>
      <c r="AM140" s="42">
        <v>23100</v>
      </c>
      <c r="AN140" s="18" t="s">
        <v>2660</v>
      </c>
      <c r="AO140" s="18"/>
      <c r="AP140" s="18"/>
      <c r="AQ140" s="18"/>
      <c r="AR140" s="18"/>
      <c r="AS140" s="18"/>
      <c r="AT140" s="18"/>
    </row>
    <row r="141" spans="1:46" s="23" customFormat="1" ht="90" hidden="1" x14ac:dyDescent="0.2">
      <c r="A141" s="19" t="s">
        <v>23</v>
      </c>
      <c r="B141" s="19" t="s">
        <v>277</v>
      </c>
      <c r="C141" s="19" t="s">
        <v>276</v>
      </c>
      <c r="D141" s="19" t="s">
        <v>16</v>
      </c>
      <c r="E141" s="19" t="s">
        <v>310</v>
      </c>
      <c r="F141" s="28" t="s">
        <v>1713</v>
      </c>
      <c r="G141" s="19" t="s">
        <v>437</v>
      </c>
      <c r="H141" s="18" t="s">
        <v>270</v>
      </c>
      <c r="I141" s="18" t="s">
        <v>268</v>
      </c>
      <c r="J141" s="17">
        <v>15000</v>
      </c>
      <c r="K141" s="18"/>
      <c r="L141" s="18"/>
      <c r="M141" s="35" t="s">
        <v>137</v>
      </c>
      <c r="N141" s="28"/>
      <c r="O141" s="36" t="s">
        <v>2631</v>
      </c>
      <c r="P141" s="36" t="s">
        <v>2632</v>
      </c>
      <c r="Q141" s="19" t="s">
        <v>1244</v>
      </c>
      <c r="R141" s="18" t="s">
        <v>12</v>
      </c>
      <c r="S141" s="18" t="s">
        <v>60</v>
      </c>
      <c r="T141" s="18" t="s">
        <v>1253</v>
      </c>
      <c r="U141" s="18" t="s">
        <v>1254</v>
      </c>
      <c r="V141" s="36"/>
      <c r="W141" s="17">
        <v>15000</v>
      </c>
      <c r="X141" s="18" t="s">
        <v>1182</v>
      </c>
      <c r="Y141" s="36"/>
      <c r="Z141" s="17">
        <v>15000</v>
      </c>
      <c r="AA141" s="36"/>
      <c r="AB141" s="36"/>
      <c r="AC141" s="36"/>
      <c r="AD141" s="17"/>
      <c r="AE141" s="19" t="s">
        <v>2635</v>
      </c>
      <c r="AF141" s="19" t="s">
        <v>3476</v>
      </c>
      <c r="AG141" s="19" t="s">
        <v>3467</v>
      </c>
      <c r="AH141" s="19" t="s">
        <v>1223</v>
      </c>
      <c r="AI141" s="19" t="s">
        <v>1570</v>
      </c>
      <c r="AJ141" s="15"/>
      <c r="AK141" s="15"/>
      <c r="AL141" s="16">
        <f t="shared" si="7"/>
        <v>15000</v>
      </c>
      <c r="AM141" s="42">
        <v>23100</v>
      </c>
      <c r="AN141" s="18" t="s">
        <v>2660</v>
      </c>
      <c r="AO141" s="18"/>
      <c r="AP141" s="18"/>
      <c r="AQ141" s="18"/>
      <c r="AR141" s="18"/>
      <c r="AS141" s="18"/>
      <c r="AT141" s="18"/>
    </row>
    <row r="142" spans="1:46" s="23" customFormat="1" ht="72" hidden="1" x14ac:dyDescent="0.2">
      <c r="A142" s="19" t="s">
        <v>23</v>
      </c>
      <c r="B142" s="19" t="s">
        <v>277</v>
      </c>
      <c r="C142" s="19" t="s">
        <v>276</v>
      </c>
      <c r="D142" s="19" t="s">
        <v>16</v>
      </c>
      <c r="E142" s="19" t="s">
        <v>310</v>
      </c>
      <c r="F142" s="28" t="s">
        <v>1714</v>
      </c>
      <c r="G142" s="19" t="s">
        <v>438</v>
      </c>
      <c r="H142" s="18" t="s">
        <v>303</v>
      </c>
      <c r="I142" s="18" t="s">
        <v>439</v>
      </c>
      <c r="J142" s="17">
        <v>40000</v>
      </c>
      <c r="K142" s="18"/>
      <c r="L142" s="18"/>
      <c r="M142" s="35" t="s">
        <v>137</v>
      </c>
      <c r="N142" s="28"/>
      <c r="O142" s="18" t="s">
        <v>2646</v>
      </c>
      <c r="P142" s="36" t="s">
        <v>2639</v>
      </c>
      <c r="Q142" s="19" t="s">
        <v>1249</v>
      </c>
      <c r="R142" s="18" t="s">
        <v>1190</v>
      </c>
      <c r="S142" s="18" t="s">
        <v>81</v>
      </c>
      <c r="T142" s="18"/>
      <c r="U142" s="18"/>
      <c r="V142" s="36" t="s">
        <v>2647</v>
      </c>
      <c r="W142" s="17">
        <v>39590</v>
      </c>
      <c r="X142" s="18" t="s">
        <v>1182</v>
      </c>
      <c r="Y142" s="36" t="s">
        <v>2648</v>
      </c>
      <c r="Z142" s="17">
        <v>39590</v>
      </c>
      <c r="AA142" s="36"/>
      <c r="AB142" s="36"/>
      <c r="AC142" s="36"/>
      <c r="AD142" s="17"/>
      <c r="AE142" s="19" t="s">
        <v>2642</v>
      </c>
      <c r="AF142" s="19" t="s">
        <v>3476</v>
      </c>
      <c r="AG142" s="19" t="s">
        <v>3467</v>
      </c>
      <c r="AH142" s="19" t="s">
        <v>1223</v>
      </c>
      <c r="AI142" s="19" t="s">
        <v>1570</v>
      </c>
      <c r="AJ142" s="15"/>
      <c r="AK142" s="15"/>
      <c r="AL142" s="16">
        <f t="shared" si="7"/>
        <v>40000</v>
      </c>
      <c r="AM142" s="42">
        <v>23096</v>
      </c>
      <c r="AN142" s="18" t="s">
        <v>2660</v>
      </c>
      <c r="AO142" s="18" t="s">
        <v>2662</v>
      </c>
      <c r="AP142" s="18" t="s">
        <v>2662</v>
      </c>
      <c r="AQ142" s="18" t="s">
        <v>2662</v>
      </c>
      <c r="AR142" s="15">
        <v>39590</v>
      </c>
      <c r="AS142" s="46" t="s">
        <v>2675</v>
      </c>
      <c r="AT142" s="18"/>
    </row>
    <row r="143" spans="1:46" s="23" customFormat="1" ht="90" hidden="1" x14ac:dyDescent="0.2">
      <c r="A143" s="19" t="s">
        <v>23</v>
      </c>
      <c r="B143" s="19" t="s">
        <v>277</v>
      </c>
      <c r="C143" s="19" t="s">
        <v>276</v>
      </c>
      <c r="D143" s="19" t="s">
        <v>16</v>
      </c>
      <c r="E143" s="19" t="s">
        <v>310</v>
      </c>
      <c r="F143" s="28" t="s">
        <v>1715</v>
      </c>
      <c r="G143" s="19" t="s">
        <v>440</v>
      </c>
      <c r="H143" s="18" t="s">
        <v>387</v>
      </c>
      <c r="I143" s="18" t="s">
        <v>405</v>
      </c>
      <c r="J143" s="17">
        <v>56000</v>
      </c>
      <c r="K143" s="18"/>
      <c r="L143" s="18"/>
      <c r="M143" s="35" t="s">
        <v>137</v>
      </c>
      <c r="N143" s="28"/>
      <c r="O143" s="36" t="s">
        <v>2631</v>
      </c>
      <c r="P143" s="36" t="s">
        <v>2632</v>
      </c>
      <c r="Q143" s="19" t="s">
        <v>1244</v>
      </c>
      <c r="R143" s="18" t="s">
        <v>12</v>
      </c>
      <c r="S143" s="18" t="s">
        <v>60</v>
      </c>
      <c r="T143" s="18"/>
      <c r="U143" s="18"/>
      <c r="V143" s="36"/>
      <c r="W143" s="17">
        <v>56000</v>
      </c>
      <c r="X143" s="18" t="s">
        <v>1182</v>
      </c>
      <c r="Y143" s="36"/>
      <c r="Z143" s="17">
        <v>56000</v>
      </c>
      <c r="AA143" s="36"/>
      <c r="AB143" s="36"/>
      <c r="AC143" s="36"/>
      <c r="AD143" s="17"/>
      <c r="AE143" s="19" t="s">
        <v>2635</v>
      </c>
      <c r="AF143" s="19" t="s">
        <v>3476</v>
      </c>
      <c r="AG143" s="19" t="s">
        <v>3467</v>
      </c>
      <c r="AH143" s="19" t="s">
        <v>1223</v>
      </c>
      <c r="AI143" s="19" t="s">
        <v>1570</v>
      </c>
      <c r="AJ143" s="15"/>
      <c r="AK143" s="15"/>
      <c r="AL143" s="16">
        <f t="shared" si="7"/>
        <v>56000</v>
      </c>
      <c r="AM143" s="42">
        <v>23100</v>
      </c>
      <c r="AN143" s="18" t="s">
        <v>2660</v>
      </c>
      <c r="AO143" s="18"/>
      <c r="AP143" s="18"/>
      <c r="AQ143" s="18"/>
      <c r="AR143" s="18"/>
      <c r="AS143" s="18"/>
      <c r="AT143" s="18"/>
    </row>
    <row r="144" spans="1:46" s="23" customFormat="1" ht="72" hidden="1" x14ac:dyDescent="0.2">
      <c r="A144" s="19" t="s">
        <v>23</v>
      </c>
      <c r="B144" s="19" t="s">
        <v>277</v>
      </c>
      <c r="C144" s="19" t="s">
        <v>276</v>
      </c>
      <c r="D144" s="19" t="s">
        <v>16</v>
      </c>
      <c r="E144" s="19" t="s">
        <v>310</v>
      </c>
      <c r="F144" s="28" t="s">
        <v>1716</v>
      </c>
      <c r="G144" s="19" t="s">
        <v>441</v>
      </c>
      <c r="H144" s="18" t="s">
        <v>270</v>
      </c>
      <c r="I144" s="18" t="s">
        <v>405</v>
      </c>
      <c r="J144" s="17">
        <v>100000</v>
      </c>
      <c r="K144" s="18"/>
      <c r="L144" s="18"/>
      <c r="M144" s="35" t="s">
        <v>137</v>
      </c>
      <c r="N144" s="28"/>
      <c r="O144" s="18"/>
      <c r="P144" s="36"/>
      <c r="Q144" s="28" t="s">
        <v>1255</v>
      </c>
      <c r="R144" s="18" t="s">
        <v>1256</v>
      </c>
      <c r="S144" s="18" t="s">
        <v>14</v>
      </c>
      <c r="T144" s="18"/>
      <c r="U144" s="18"/>
      <c r="V144" s="36"/>
      <c r="W144" s="17">
        <v>49500</v>
      </c>
      <c r="X144" s="18" t="s">
        <v>1182</v>
      </c>
      <c r="Y144" s="36"/>
      <c r="Z144" s="17">
        <v>49500</v>
      </c>
      <c r="AA144" s="36"/>
      <c r="AB144" s="36"/>
      <c r="AC144" s="36"/>
      <c r="AD144" s="17"/>
      <c r="AE144" s="19" t="s">
        <v>1223</v>
      </c>
      <c r="AF144" s="19" t="s">
        <v>3470</v>
      </c>
      <c r="AG144" s="19" t="s">
        <v>3467</v>
      </c>
      <c r="AH144" s="19" t="s">
        <v>1223</v>
      </c>
      <c r="AI144" s="19" t="s">
        <v>1570</v>
      </c>
      <c r="AJ144" s="15"/>
      <c r="AK144" s="15"/>
      <c r="AL144" s="16">
        <f t="shared" si="7"/>
        <v>100000</v>
      </c>
      <c r="AM144" s="18" t="s">
        <v>1224</v>
      </c>
      <c r="AN144" s="18" t="s">
        <v>2660</v>
      </c>
      <c r="AO144" s="18"/>
      <c r="AP144" s="18"/>
      <c r="AQ144" s="18"/>
      <c r="AR144" s="18"/>
      <c r="AS144" s="18"/>
      <c r="AT144" s="18"/>
    </row>
    <row r="145" spans="1:46" s="23" customFormat="1" ht="72" hidden="1" x14ac:dyDescent="0.2">
      <c r="A145" s="19" t="s">
        <v>23</v>
      </c>
      <c r="B145" s="19" t="s">
        <v>277</v>
      </c>
      <c r="C145" s="19" t="s">
        <v>276</v>
      </c>
      <c r="D145" s="19" t="s">
        <v>28</v>
      </c>
      <c r="E145" s="19" t="s">
        <v>310</v>
      </c>
      <c r="F145" s="28" t="s">
        <v>1717</v>
      </c>
      <c r="G145" s="19" t="s">
        <v>442</v>
      </c>
      <c r="H145" s="18" t="s">
        <v>270</v>
      </c>
      <c r="I145" s="18" t="s">
        <v>274</v>
      </c>
      <c r="J145" s="17">
        <v>1200000</v>
      </c>
      <c r="K145" s="35" t="s">
        <v>137</v>
      </c>
      <c r="L145" s="18"/>
      <c r="M145" s="18"/>
      <c r="N145" s="28"/>
      <c r="O145" s="36"/>
      <c r="P145" s="36"/>
      <c r="Q145" s="28"/>
      <c r="R145" s="18"/>
      <c r="S145" s="18"/>
      <c r="T145" s="18"/>
      <c r="U145" s="18"/>
      <c r="V145" s="36"/>
      <c r="W145" s="17"/>
      <c r="X145" s="18" t="s">
        <v>1182</v>
      </c>
      <c r="Y145" s="36"/>
      <c r="Z145" s="17"/>
      <c r="AA145" s="36"/>
      <c r="AB145" s="36"/>
      <c r="AC145" s="36"/>
      <c r="AD145" s="17"/>
      <c r="AE145" s="19" t="s">
        <v>2649</v>
      </c>
      <c r="AF145" s="19" t="s">
        <v>3451</v>
      </c>
      <c r="AG145" s="19" t="s">
        <v>3467</v>
      </c>
      <c r="AH145" s="19" t="s">
        <v>1257</v>
      </c>
      <c r="AI145" s="19" t="s">
        <v>1569</v>
      </c>
      <c r="AJ145" s="15"/>
      <c r="AK145" s="15"/>
      <c r="AL145" s="16">
        <f t="shared" si="7"/>
        <v>1200000</v>
      </c>
      <c r="AM145" s="18" t="s">
        <v>1224</v>
      </c>
      <c r="AN145" s="18" t="s">
        <v>2660</v>
      </c>
      <c r="AO145" s="18"/>
      <c r="AP145" s="18"/>
      <c r="AQ145" s="18"/>
      <c r="AR145" s="18"/>
      <c r="AS145" s="18"/>
      <c r="AT145" s="18"/>
    </row>
    <row r="146" spans="1:46" s="23" customFormat="1" ht="90" hidden="1" x14ac:dyDescent="0.2">
      <c r="A146" s="19" t="s">
        <v>23</v>
      </c>
      <c r="B146" s="19" t="s">
        <v>277</v>
      </c>
      <c r="C146" s="19" t="s">
        <v>276</v>
      </c>
      <c r="D146" s="19" t="s">
        <v>28</v>
      </c>
      <c r="E146" s="19" t="s">
        <v>310</v>
      </c>
      <c r="F146" s="28" t="s">
        <v>1718</v>
      </c>
      <c r="G146" s="19" t="s">
        <v>443</v>
      </c>
      <c r="H146" s="18" t="s">
        <v>270</v>
      </c>
      <c r="I146" s="18" t="s">
        <v>271</v>
      </c>
      <c r="J146" s="17">
        <v>18000</v>
      </c>
      <c r="K146" s="18"/>
      <c r="L146" s="18"/>
      <c r="M146" s="35" t="s">
        <v>137</v>
      </c>
      <c r="N146" s="28"/>
      <c r="O146" s="36" t="s">
        <v>2650</v>
      </c>
      <c r="P146" s="36" t="s">
        <v>2603</v>
      </c>
      <c r="Q146" s="19" t="s">
        <v>1244</v>
      </c>
      <c r="R146" s="18" t="s">
        <v>12</v>
      </c>
      <c r="S146" s="18" t="s">
        <v>60</v>
      </c>
      <c r="T146" s="18" t="s">
        <v>1258</v>
      </c>
      <c r="U146" s="18" t="s">
        <v>1259</v>
      </c>
      <c r="V146" s="36" t="s">
        <v>2604</v>
      </c>
      <c r="W146" s="17">
        <v>18000</v>
      </c>
      <c r="X146" s="18" t="s">
        <v>1182</v>
      </c>
      <c r="Y146" s="36" t="s">
        <v>2605</v>
      </c>
      <c r="Z146" s="17">
        <v>18000</v>
      </c>
      <c r="AA146" s="36" t="s">
        <v>2651</v>
      </c>
      <c r="AB146" s="36" t="s">
        <v>2627</v>
      </c>
      <c r="AC146" s="36" t="s">
        <v>2627</v>
      </c>
      <c r="AD146" s="17">
        <v>18000</v>
      </c>
      <c r="AE146" s="19" t="s">
        <v>2613</v>
      </c>
      <c r="AF146" s="19" t="s">
        <v>3475</v>
      </c>
      <c r="AG146" s="19" t="s">
        <v>3467</v>
      </c>
      <c r="AH146" s="19" t="s">
        <v>1223</v>
      </c>
      <c r="AI146" s="19" t="s">
        <v>1570</v>
      </c>
      <c r="AJ146" s="15"/>
      <c r="AK146" s="15"/>
      <c r="AL146" s="16">
        <f t="shared" si="7"/>
        <v>18000</v>
      </c>
      <c r="AM146" s="42"/>
      <c r="AN146" s="18"/>
      <c r="AO146" s="18"/>
      <c r="AP146" s="18"/>
      <c r="AQ146" s="18"/>
      <c r="AR146" s="15"/>
      <c r="AS146" s="18" t="s">
        <v>2395</v>
      </c>
      <c r="AT146" s="18"/>
    </row>
    <row r="147" spans="1:46" s="23" customFormat="1" ht="72" hidden="1" x14ac:dyDescent="0.2">
      <c r="A147" s="19" t="s">
        <v>23</v>
      </c>
      <c r="B147" s="19" t="s">
        <v>277</v>
      </c>
      <c r="C147" s="19" t="s">
        <v>276</v>
      </c>
      <c r="D147" s="19" t="s">
        <v>22</v>
      </c>
      <c r="E147" s="19" t="s">
        <v>349</v>
      </c>
      <c r="F147" s="28" t="s">
        <v>1719</v>
      </c>
      <c r="G147" s="19" t="s">
        <v>444</v>
      </c>
      <c r="H147" s="18" t="s">
        <v>270</v>
      </c>
      <c r="I147" s="18" t="s">
        <v>275</v>
      </c>
      <c r="J147" s="17">
        <v>4200000</v>
      </c>
      <c r="K147" s="35" t="s">
        <v>137</v>
      </c>
      <c r="L147" s="18"/>
      <c r="M147" s="18"/>
      <c r="N147" s="28"/>
      <c r="O147" s="18"/>
      <c r="P147" s="36"/>
      <c r="Q147" s="19"/>
      <c r="R147" s="18"/>
      <c r="S147" s="18"/>
      <c r="T147" s="18"/>
      <c r="U147" s="18"/>
      <c r="V147" s="36"/>
      <c r="W147" s="17"/>
      <c r="X147" s="18" t="s">
        <v>1182</v>
      </c>
      <c r="Y147" s="36"/>
      <c r="Z147" s="17"/>
      <c r="AA147" s="36"/>
      <c r="AB147" s="36"/>
      <c r="AC147" s="36"/>
      <c r="AD147" s="17"/>
      <c r="AE147" s="19" t="s">
        <v>2630</v>
      </c>
      <c r="AF147" s="19" t="s">
        <v>3470</v>
      </c>
      <c r="AG147" s="19" t="s">
        <v>3467</v>
      </c>
      <c r="AH147" s="19" t="s">
        <v>1257</v>
      </c>
      <c r="AI147" s="19" t="s">
        <v>1569</v>
      </c>
      <c r="AJ147" s="15"/>
      <c r="AK147" s="15"/>
      <c r="AL147" s="16">
        <f t="shared" si="7"/>
        <v>4200000</v>
      </c>
      <c r="AM147" s="18" t="s">
        <v>2660</v>
      </c>
      <c r="AN147" s="18" t="s">
        <v>2660</v>
      </c>
      <c r="AO147" s="18"/>
      <c r="AP147" s="18"/>
      <c r="AQ147" s="18"/>
      <c r="AR147" s="18"/>
      <c r="AS147" s="18"/>
      <c r="AT147" s="18"/>
    </row>
    <row r="148" spans="1:46" s="23" customFormat="1" ht="90" hidden="1" x14ac:dyDescent="0.2">
      <c r="A148" s="19" t="s">
        <v>23</v>
      </c>
      <c r="B148" s="19" t="s">
        <v>277</v>
      </c>
      <c r="C148" s="19" t="s">
        <v>276</v>
      </c>
      <c r="D148" s="19" t="s">
        <v>10</v>
      </c>
      <c r="E148" s="19" t="s">
        <v>311</v>
      </c>
      <c r="F148" s="28" t="s">
        <v>1720</v>
      </c>
      <c r="G148" s="19" t="s">
        <v>445</v>
      </c>
      <c r="H148" s="18" t="s">
        <v>446</v>
      </c>
      <c r="I148" s="18" t="s">
        <v>271</v>
      </c>
      <c r="J148" s="17">
        <v>2700000</v>
      </c>
      <c r="K148" s="35" t="s">
        <v>137</v>
      </c>
      <c r="L148" s="18"/>
      <c r="M148" s="18"/>
      <c r="N148" s="28"/>
      <c r="O148" s="36"/>
      <c r="P148" s="36"/>
      <c r="Q148" s="19"/>
      <c r="R148" s="18"/>
      <c r="S148" s="18"/>
      <c r="T148" s="18"/>
      <c r="U148" s="18"/>
      <c r="V148" s="36"/>
      <c r="W148" s="17"/>
      <c r="X148" s="18" t="s">
        <v>1182</v>
      </c>
      <c r="Y148" s="36"/>
      <c r="Z148" s="17"/>
      <c r="AA148" s="36"/>
      <c r="AB148" s="36"/>
      <c r="AC148" s="36"/>
      <c r="AD148" s="17"/>
      <c r="AE148" s="19" t="s">
        <v>2630</v>
      </c>
      <c r="AF148" s="19" t="s">
        <v>3470</v>
      </c>
      <c r="AG148" s="19" t="s">
        <v>3467</v>
      </c>
      <c r="AH148" s="19" t="s">
        <v>1260</v>
      </c>
      <c r="AI148" s="19" t="s">
        <v>1571</v>
      </c>
      <c r="AJ148" s="15"/>
      <c r="AK148" s="15"/>
      <c r="AL148" s="16">
        <f t="shared" si="7"/>
        <v>2700000</v>
      </c>
      <c r="AM148" s="18" t="s">
        <v>2660</v>
      </c>
      <c r="AN148" s="18" t="s">
        <v>2660</v>
      </c>
      <c r="AO148" s="18"/>
      <c r="AP148" s="18"/>
      <c r="AQ148" s="18"/>
      <c r="AR148" s="18"/>
      <c r="AS148" s="18"/>
      <c r="AT148" s="18"/>
    </row>
    <row r="149" spans="1:46" s="23" customFormat="1" ht="72" hidden="1" x14ac:dyDescent="0.2">
      <c r="A149" s="19" t="s">
        <v>23</v>
      </c>
      <c r="B149" s="19" t="s">
        <v>277</v>
      </c>
      <c r="C149" s="19" t="s">
        <v>276</v>
      </c>
      <c r="D149" s="19" t="s">
        <v>10</v>
      </c>
      <c r="E149" s="19" t="s">
        <v>311</v>
      </c>
      <c r="F149" s="28" t="s">
        <v>1721</v>
      </c>
      <c r="G149" s="19" t="s">
        <v>447</v>
      </c>
      <c r="H149" s="18" t="s">
        <v>303</v>
      </c>
      <c r="I149" s="18" t="s">
        <v>271</v>
      </c>
      <c r="J149" s="17">
        <v>300000</v>
      </c>
      <c r="K149" s="35" t="s">
        <v>137</v>
      </c>
      <c r="L149" s="18"/>
      <c r="M149" s="18"/>
      <c r="N149" s="28"/>
      <c r="O149" s="36"/>
      <c r="P149" s="36"/>
      <c r="Q149" s="19"/>
      <c r="R149" s="18"/>
      <c r="S149" s="18"/>
      <c r="T149" s="18"/>
      <c r="U149" s="18"/>
      <c r="V149" s="36"/>
      <c r="W149" s="17"/>
      <c r="X149" s="18" t="s">
        <v>1182</v>
      </c>
      <c r="Y149" s="36"/>
      <c r="Z149" s="17"/>
      <c r="AA149" s="36"/>
      <c r="AB149" s="36"/>
      <c r="AC149" s="36"/>
      <c r="AD149" s="17"/>
      <c r="AE149" s="19" t="s">
        <v>2630</v>
      </c>
      <c r="AF149" s="19" t="s">
        <v>3470</v>
      </c>
      <c r="AG149" s="19" t="s">
        <v>3467</v>
      </c>
      <c r="AH149" s="19" t="s">
        <v>1260</v>
      </c>
      <c r="AI149" s="19" t="s">
        <v>1571</v>
      </c>
      <c r="AJ149" s="15"/>
      <c r="AK149" s="15"/>
      <c r="AL149" s="16">
        <f t="shared" si="7"/>
        <v>300000</v>
      </c>
      <c r="AM149" s="18" t="s">
        <v>2660</v>
      </c>
      <c r="AN149" s="18" t="s">
        <v>2660</v>
      </c>
      <c r="AO149" s="18"/>
      <c r="AP149" s="18"/>
      <c r="AQ149" s="18"/>
      <c r="AR149" s="18"/>
      <c r="AS149" s="18"/>
      <c r="AT149" s="18"/>
    </row>
    <row r="150" spans="1:46" s="23" customFormat="1" ht="72" hidden="1" x14ac:dyDescent="0.2">
      <c r="A150" s="19" t="s">
        <v>23</v>
      </c>
      <c r="B150" s="19" t="s">
        <v>277</v>
      </c>
      <c r="C150" s="19" t="s">
        <v>276</v>
      </c>
      <c r="D150" s="19" t="s">
        <v>10</v>
      </c>
      <c r="E150" s="19" t="s">
        <v>311</v>
      </c>
      <c r="F150" s="28" t="s">
        <v>1722</v>
      </c>
      <c r="G150" s="19" t="s">
        <v>448</v>
      </c>
      <c r="H150" s="18" t="s">
        <v>270</v>
      </c>
      <c r="I150" s="18" t="s">
        <v>271</v>
      </c>
      <c r="J150" s="17">
        <v>75000</v>
      </c>
      <c r="K150" s="35" t="s">
        <v>137</v>
      </c>
      <c r="L150" s="18"/>
      <c r="M150" s="18"/>
      <c r="N150" s="28"/>
      <c r="O150" s="36"/>
      <c r="P150" s="36"/>
      <c r="Q150" s="19"/>
      <c r="R150" s="18"/>
      <c r="S150" s="18"/>
      <c r="T150" s="18"/>
      <c r="U150" s="18"/>
      <c r="V150" s="36"/>
      <c r="W150" s="17"/>
      <c r="X150" s="18" t="s">
        <v>1182</v>
      </c>
      <c r="Y150" s="36"/>
      <c r="Z150" s="17"/>
      <c r="AA150" s="36"/>
      <c r="AB150" s="36"/>
      <c r="AC150" s="36"/>
      <c r="AD150" s="17"/>
      <c r="AE150" s="19" t="s">
        <v>2630</v>
      </c>
      <c r="AF150" s="19" t="s">
        <v>3470</v>
      </c>
      <c r="AG150" s="19" t="s">
        <v>3467</v>
      </c>
      <c r="AH150" s="19" t="s">
        <v>1260</v>
      </c>
      <c r="AI150" s="19" t="s">
        <v>1571</v>
      </c>
      <c r="AJ150" s="15"/>
      <c r="AK150" s="15"/>
      <c r="AL150" s="16">
        <f t="shared" si="7"/>
        <v>75000</v>
      </c>
      <c r="AM150" s="18" t="s">
        <v>2660</v>
      </c>
      <c r="AN150" s="18" t="s">
        <v>2660</v>
      </c>
      <c r="AO150" s="18"/>
      <c r="AP150" s="18"/>
      <c r="AQ150" s="18"/>
      <c r="AR150" s="18"/>
      <c r="AS150" s="18"/>
      <c r="AT150" s="18"/>
    </row>
    <row r="151" spans="1:46" s="23" customFormat="1" ht="72" hidden="1" x14ac:dyDescent="0.2">
      <c r="A151" s="19" t="s">
        <v>23</v>
      </c>
      <c r="B151" s="19" t="s">
        <v>277</v>
      </c>
      <c r="C151" s="19" t="s">
        <v>276</v>
      </c>
      <c r="D151" s="19" t="s">
        <v>10</v>
      </c>
      <c r="E151" s="19" t="s">
        <v>311</v>
      </c>
      <c r="F151" s="28" t="s">
        <v>1723</v>
      </c>
      <c r="G151" s="19" t="s">
        <v>449</v>
      </c>
      <c r="H151" s="18" t="s">
        <v>450</v>
      </c>
      <c r="I151" s="18" t="s">
        <v>271</v>
      </c>
      <c r="J151" s="17">
        <v>137500</v>
      </c>
      <c r="K151" s="35" t="s">
        <v>137</v>
      </c>
      <c r="L151" s="18"/>
      <c r="M151" s="18"/>
      <c r="N151" s="28"/>
      <c r="O151" s="36"/>
      <c r="P151" s="36"/>
      <c r="Q151" s="19"/>
      <c r="R151" s="18"/>
      <c r="S151" s="18"/>
      <c r="T151" s="18"/>
      <c r="U151" s="18"/>
      <c r="V151" s="36"/>
      <c r="W151" s="16"/>
      <c r="X151" s="18" t="s">
        <v>1182</v>
      </c>
      <c r="Y151" s="36"/>
      <c r="Z151" s="16"/>
      <c r="AA151" s="36"/>
      <c r="AB151" s="36"/>
      <c r="AC151" s="36"/>
      <c r="AD151" s="16"/>
      <c r="AE151" s="19" t="s">
        <v>2630</v>
      </c>
      <c r="AF151" s="19" t="s">
        <v>3470</v>
      </c>
      <c r="AG151" s="19" t="s">
        <v>3467</v>
      </c>
      <c r="AH151" s="19" t="s">
        <v>1260</v>
      </c>
      <c r="AI151" s="19" t="s">
        <v>1571</v>
      </c>
      <c r="AJ151" s="15"/>
      <c r="AK151" s="15"/>
      <c r="AL151" s="16">
        <f t="shared" si="7"/>
        <v>137500</v>
      </c>
      <c r="AM151" s="18" t="s">
        <v>2660</v>
      </c>
      <c r="AN151" s="18" t="s">
        <v>2660</v>
      </c>
      <c r="AO151" s="18"/>
      <c r="AP151" s="18"/>
      <c r="AQ151" s="18"/>
      <c r="AR151" s="18"/>
      <c r="AS151" s="18"/>
      <c r="AT151" s="18"/>
    </row>
    <row r="152" spans="1:46" s="23" customFormat="1" ht="108" hidden="1" x14ac:dyDescent="0.2">
      <c r="A152" s="19" t="s">
        <v>23</v>
      </c>
      <c r="B152" s="19" t="s">
        <v>277</v>
      </c>
      <c r="C152" s="19" t="s">
        <v>276</v>
      </c>
      <c r="D152" s="19" t="s">
        <v>10</v>
      </c>
      <c r="E152" s="19" t="s">
        <v>311</v>
      </c>
      <c r="F152" s="28" t="s">
        <v>1724</v>
      </c>
      <c r="G152" s="19" t="s">
        <v>451</v>
      </c>
      <c r="H152" s="18" t="s">
        <v>450</v>
      </c>
      <c r="I152" s="18" t="s">
        <v>271</v>
      </c>
      <c r="J152" s="17">
        <v>209000</v>
      </c>
      <c r="K152" s="35" t="s">
        <v>137</v>
      </c>
      <c r="L152" s="18"/>
      <c r="M152" s="18"/>
      <c r="N152" s="28"/>
      <c r="O152" s="36"/>
      <c r="P152" s="36"/>
      <c r="Q152" s="19"/>
      <c r="R152" s="18"/>
      <c r="S152" s="18"/>
      <c r="T152" s="18"/>
      <c r="U152" s="18"/>
      <c r="V152" s="36"/>
      <c r="W152" s="17"/>
      <c r="X152" s="18" t="s">
        <v>1182</v>
      </c>
      <c r="Y152" s="36"/>
      <c r="Z152" s="17"/>
      <c r="AA152" s="36"/>
      <c r="AB152" s="36"/>
      <c r="AC152" s="36"/>
      <c r="AD152" s="17"/>
      <c r="AE152" s="19" t="s">
        <v>2630</v>
      </c>
      <c r="AF152" s="19" t="s">
        <v>3470</v>
      </c>
      <c r="AG152" s="19" t="s">
        <v>3467</v>
      </c>
      <c r="AH152" s="19" t="s">
        <v>1260</v>
      </c>
      <c r="AI152" s="19" t="s">
        <v>1571</v>
      </c>
      <c r="AJ152" s="15"/>
      <c r="AK152" s="15"/>
      <c r="AL152" s="16">
        <f t="shared" si="7"/>
        <v>209000</v>
      </c>
      <c r="AM152" s="18" t="s">
        <v>2660</v>
      </c>
      <c r="AN152" s="18" t="s">
        <v>2660</v>
      </c>
      <c r="AO152" s="18"/>
      <c r="AP152" s="18"/>
      <c r="AQ152" s="18"/>
      <c r="AR152" s="18"/>
      <c r="AS152" s="18"/>
      <c r="AT152" s="18"/>
    </row>
    <row r="153" spans="1:46" s="23" customFormat="1" ht="72" hidden="1" x14ac:dyDescent="0.2">
      <c r="A153" s="19" t="s">
        <v>23</v>
      </c>
      <c r="B153" s="19" t="s">
        <v>277</v>
      </c>
      <c r="C153" s="19" t="s">
        <v>276</v>
      </c>
      <c r="D153" s="19" t="s">
        <v>10</v>
      </c>
      <c r="E153" s="19" t="s">
        <v>311</v>
      </c>
      <c r="F153" s="28" t="s">
        <v>1725</v>
      </c>
      <c r="G153" s="19" t="s">
        <v>452</v>
      </c>
      <c r="H153" s="18" t="s">
        <v>270</v>
      </c>
      <c r="I153" s="18" t="s">
        <v>300</v>
      </c>
      <c r="J153" s="17">
        <v>500000</v>
      </c>
      <c r="K153" s="18"/>
      <c r="L153" s="18"/>
      <c r="M153" s="35" t="s">
        <v>137</v>
      </c>
      <c r="N153" s="28"/>
      <c r="O153" s="36" t="s">
        <v>2652</v>
      </c>
      <c r="P153" s="36" t="s">
        <v>2621</v>
      </c>
      <c r="Q153" s="19" t="s">
        <v>1243</v>
      </c>
      <c r="R153" s="18" t="s">
        <v>1190</v>
      </c>
      <c r="S153" s="18" t="s">
        <v>89</v>
      </c>
      <c r="T153" s="18"/>
      <c r="U153" s="18"/>
      <c r="V153" s="36" t="s">
        <v>2622</v>
      </c>
      <c r="W153" s="17">
        <v>499476</v>
      </c>
      <c r="X153" s="18" t="s">
        <v>1182</v>
      </c>
      <c r="Y153" s="36" t="s">
        <v>2623</v>
      </c>
      <c r="Z153" s="17">
        <v>499476</v>
      </c>
      <c r="AA153" s="36"/>
      <c r="AB153" s="36"/>
      <c r="AC153" s="36"/>
      <c r="AD153" s="17"/>
      <c r="AE153" s="19" t="s">
        <v>2653</v>
      </c>
      <c r="AF153" s="19" t="s">
        <v>3476</v>
      </c>
      <c r="AG153" s="19" t="s">
        <v>3467</v>
      </c>
      <c r="AH153" s="19" t="s">
        <v>1223</v>
      </c>
      <c r="AI153" s="19" t="s">
        <v>1570</v>
      </c>
      <c r="AJ153" s="15"/>
      <c r="AK153" s="15"/>
      <c r="AL153" s="16">
        <f t="shared" si="7"/>
        <v>500000</v>
      </c>
      <c r="AM153" s="42">
        <v>23093</v>
      </c>
      <c r="AN153" s="18" t="s">
        <v>2660</v>
      </c>
      <c r="AO153" s="18" t="s">
        <v>2662</v>
      </c>
      <c r="AP153" s="18" t="s">
        <v>2662</v>
      </c>
      <c r="AQ153" s="18" t="s">
        <v>2662</v>
      </c>
      <c r="AR153" s="18"/>
      <c r="AS153" s="18"/>
      <c r="AT153" s="18"/>
    </row>
    <row r="154" spans="1:46" s="23" customFormat="1" ht="72" hidden="1" x14ac:dyDescent="0.2">
      <c r="A154" s="19" t="s">
        <v>23</v>
      </c>
      <c r="B154" s="19" t="s">
        <v>277</v>
      </c>
      <c r="C154" s="19" t="s">
        <v>276</v>
      </c>
      <c r="D154" s="19" t="s">
        <v>10</v>
      </c>
      <c r="E154" s="19" t="s">
        <v>311</v>
      </c>
      <c r="F154" s="28" t="s">
        <v>1726</v>
      </c>
      <c r="G154" s="19" t="s">
        <v>453</v>
      </c>
      <c r="H154" s="18" t="s">
        <v>270</v>
      </c>
      <c r="I154" s="18" t="s">
        <v>300</v>
      </c>
      <c r="J154" s="17">
        <v>500000</v>
      </c>
      <c r="K154" s="18"/>
      <c r="L154" s="18"/>
      <c r="M154" s="35" t="s">
        <v>137</v>
      </c>
      <c r="N154" s="28"/>
      <c r="O154" s="36" t="s">
        <v>2654</v>
      </c>
      <c r="P154" s="36" t="s">
        <v>2621</v>
      </c>
      <c r="Q154" s="19" t="s">
        <v>1243</v>
      </c>
      <c r="R154" s="18" t="s">
        <v>1190</v>
      </c>
      <c r="S154" s="18" t="s">
        <v>89</v>
      </c>
      <c r="T154" s="18"/>
      <c r="U154" s="18"/>
      <c r="V154" s="36" t="s">
        <v>2622</v>
      </c>
      <c r="W154" s="17">
        <v>497550</v>
      </c>
      <c r="X154" s="18" t="s">
        <v>1182</v>
      </c>
      <c r="Y154" s="36" t="s">
        <v>2623</v>
      </c>
      <c r="Z154" s="17">
        <v>497550</v>
      </c>
      <c r="AA154" s="36"/>
      <c r="AB154" s="36"/>
      <c r="AC154" s="36"/>
      <c r="AD154" s="17"/>
      <c r="AE154" s="19" t="s">
        <v>2653</v>
      </c>
      <c r="AF154" s="19" t="s">
        <v>3476</v>
      </c>
      <c r="AG154" s="19" t="s">
        <v>3467</v>
      </c>
      <c r="AH154" s="19" t="s">
        <v>1223</v>
      </c>
      <c r="AI154" s="19" t="s">
        <v>1570</v>
      </c>
      <c r="AJ154" s="15"/>
      <c r="AK154" s="15"/>
      <c r="AL154" s="16">
        <f t="shared" si="7"/>
        <v>500000</v>
      </c>
      <c r="AM154" s="42">
        <v>23093</v>
      </c>
      <c r="AN154" s="18" t="s">
        <v>2660</v>
      </c>
      <c r="AO154" s="18" t="s">
        <v>2662</v>
      </c>
      <c r="AP154" s="18" t="s">
        <v>2662</v>
      </c>
      <c r="AQ154" s="18" t="s">
        <v>2662</v>
      </c>
      <c r="AR154" s="18"/>
      <c r="AS154" s="18"/>
      <c r="AT154" s="18"/>
    </row>
    <row r="155" spans="1:46" s="199" customFormat="1" ht="72" x14ac:dyDescent="0.2">
      <c r="A155" s="187" t="s">
        <v>23</v>
      </c>
      <c r="B155" s="19" t="s">
        <v>277</v>
      </c>
      <c r="C155" s="187" t="s">
        <v>17</v>
      </c>
      <c r="D155" s="19" t="s">
        <v>34</v>
      </c>
      <c r="E155" s="19" t="s">
        <v>310</v>
      </c>
      <c r="F155" s="188" t="s">
        <v>1727</v>
      </c>
      <c r="G155" s="187" t="s">
        <v>1156</v>
      </c>
      <c r="H155" s="189" t="s">
        <v>270</v>
      </c>
      <c r="I155" s="189" t="s">
        <v>1119</v>
      </c>
      <c r="J155" s="190">
        <v>7403000</v>
      </c>
      <c r="K155" s="191" t="s">
        <v>137</v>
      </c>
      <c r="L155" s="189"/>
      <c r="M155" s="189"/>
      <c r="N155" s="188"/>
      <c r="O155" s="192" t="s">
        <v>2601</v>
      </c>
      <c r="P155" s="192" t="s">
        <v>2655</v>
      </c>
      <c r="Q155" s="187" t="s">
        <v>2656</v>
      </c>
      <c r="R155" s="189" t="s">
        <v>1190</v>
      </c>
      <c r="S155" s="189" t="s">
        <v>60</v>
      </c>
      <c r="T155" s="189"/>
      <c r="U155" s="189"/>
      <c r="V155" s="192" t="s">
        <v>2657</v>
      </c>
      <c r="W155" s="207">
        <v>6979863.6399999997</v>
      </c>
      <c r="X155" s="193" t="s">
        <v>1261</v>
      </c>
      <c r="Y155" s="194" t="s">
        <v>2658</v>
      </c>
      <c r="Z155" s="207">
        <v>6979863.6399999997</v>
      </c>
      <c r="AA155" s="192"/>
      <c r="AB155" s="192"/>
      <c r="AC155" s="192"/>
      <c r="AD155" s="190"/>
      <c r="AE155" s="195" t="s">
        <v>3522</v>
      </c>
      <c r="AF155" s="187" t="s">
        <v>3470</v>
      </c>
      <c r="AG155" s="187" t="s">
        <v>3467</v>
      </c>
      <c r="AH155" s="19" t="s">
        <v>1262</v>
      </c>
      <c r="AI155" s="19" t="s">
        <v>1571</v>
      </c>
      <c r="AJ155" s="196"/>
      <c r="AK155" s="196"/>
      <c r="AL155" s="197">
        <f t="shared" si="7"/>
        <v>7403000</v>
      </c>
      <c r="AM155" s="198">
        <v>23103</v>
      </c>
      <c r="AN155" s="189" t="s">
        <v>2660</v>
      </c>
      <c r="AO155" s="189"/>
      <c r="AP155" s="189"/>
      <c r="AQ155" s="189"/>
      <c r="AR155" s="189"/>
      <c r="AS155" s="189"/>
      <c r="AT155" s="189"/>
    </row>
    <row r="156" spans="1:46" s="23" customFormat="1" ht="72" hidden="1" x14ac:dyDescent="0.2">
      <c r="A156" s="19" t="s">
        <v>41</v>
      </c>
      <c r="B156" s="19" t="s">
        <v>277</v>
      </c>
      <c r="C156" s="19" t="s">
        <v>276</v>
      </c>
      <c r="D156" s="19" t="s">
        <v>11</v>
      </c>
      <c r="E156" s="19" t="s">
        <v>454</v>
      </c>
      <c r="F156" s="28" t="s">
        <v>1728</v>
      </c>
      <c r="G156" s="19" t="s">
        <v>455</v>
      </c>
      <c r="H156" s="18" t="s">
        <v>267</v>
      </c>
      <c r="I156" s="18" t="s">
        <v>435</v>
      </c>
      <c r="J156" s="17">
        <v>41700</v>
      </c>
      <c r="K156" s="18"/>
      <c r="L156" s="18"/>
      <c r="M156" s="35" t="s">
        <v>137</v>
      </c>
      <c r="N156" s="28"/>
      <c r="O156" s="18" t="s">
        <v>2676</v>
      </c>
      <c r="P156" s="36" t="s">
        <v>2677</v>
      </c>
      <c r="Q156" s="19" t="s">
        <v>2419</v>
      </c>
      <c r="R156" s="18" t="s">
        <v>39</v>
      </c>
      <c r="S156" s="18" t="s">
        <v>60</v>
      </c>
      <c r="T156" s="18"/>
      <c r="U156" s="18"/>
      <c r="V156" s="18" t="s">
        <v>2678</v>
      </c>
      <c r="W156" s="136">
        <v>41665.800000000003</v>
      </c>
      <c r="X156" s="32">
        <v>1</v>
      </c>
      <c r="Y156" s="36"/>
      <c r="Z156" s="136">
        <v>41665.800000000003</v>
      </c>
      <c r="AA156" s="36" t="s">
        <v>2679</v>
      </c>
      <c r="AB156" s="36"/>
      <c r="AC156" s="36"/>
      <c r="AD156" s="17"/>
      <c r="AE156" s="19" t="s">
        <v>2680</v>
      </c>
      <c r="AF156" s="19" t="s">
        <v>3472</v>
      </c>
      <c r="AG156" s="19" t="s">
        <v>2456</v>
      </c>
      <c r="AH156" s="19" t="s">
        <v>1263</v>
      </c>
      <c r="AI156" s="19" t="s">
        <v>1570</v>
      </c>
      <c r="AJ156" s="15">
        <v>41665.800000000003</v>
      </c>
      <c r="AK156" s="15"/>
      <c r="AL156" s="16">
        <f t="shared" si="7"/>
        <v>34.19999999999709</v>
      </c>
      <c r="AM156" s="137">
        <v>23080</v>
      </c>
      <c r="AN156" s="43">
        <v>23102</v>
      </c>
      <c r="AO156" s="18"/>
      <c r="AP156" s="18"/>
      <c r="AQ156" s="18"/>
      <c r="AR156" s="18"/>
      <c r="AS156" s="18"/>
      <c r="AT156" s="18"/>
    </row>
    <row r="157" spans="1:46" s="23" customFormat="1" ht="72" hidden="1" x14ac:dyDescent="0.2">
      <c r="A157" s="19" t="s">
        <v>41</v>
      </c>
      <c r="B157" s="19" t="s">
        <v>277</v>
      </c>
      <c r="C157" s="19" t="s">
        <v>276</v>
      </c>
      <c r="D157" s="19" t="s">
        <v>11</v>
      </c>
      <c r="E157" s="19" t="s">
        <v>454</v>
      </c>
      <c r="F157" s="28" t="s">
        <v>1729</v>
      </c>
      <c r="G157" s="19" t="s">
        <v>456</v>
      </c>
      <c r="H157" s="18" t="s">
        <v>269</v>
      </c>
      <c r="I157" s="18" t="s">
        <v>271</v>
      </c>
      <c r="J157" s="17">
        <v>28000</v>
      </c>
      <c r="K157" s="18"/>
      <c r="L157" s="18"/>
      <c r="M157" s="35" t="s">
        <v>137</v>
      </c>
      <c r="N157" s="28"/>
      <c r="O157" s="18" t="s">
        <v>2681</v>
      </c>
      <c r="P157" s="36" t="s">
        <v>2677</v>
      </c>
      <c r="Q157" s="19" t="s">
        <v>2420</v>
      </c>
      <c r="R157" s="18" t="s">
        <v>39</v>
      </c>
      <c r="S157" s="18" t="s">
        <v>60</v>
      </c>
      <c r="T157" s="18"/>
      <c r="U157" s="18"/>
      <c r="V157" s="18" t="s">
        <v>2678</v>
      </c>
      <c r="W157" s="138">
        <v>13910</v>
      </c>
      <c r="X157" s="32">
        <v>1</v>
      </c>
      <c r="Y157" s="36" t="s">
        <v>2682</v>
      </c>
      <c r="Z157" s="138">
        <v>13910</v>
      </c>
      <c r="AA157" s="36"/>
      <c r="AB157" s="36" t="s">
        <v>2682</v>
      </c>
      <c r="AC157" s="36"/>
      <c r="AD157" s="17"/>
      <c r="AE157" s="19" t="s">
        <v>2683</v>
      </c>
      <c r="AF157" s="19" t="s">
        <v>3472</v>
      </c>
      <c r="AG157" s="19" t="s">
        <v>3467</v>
      </c>
      <c r="AH157" s="19" t="s">
        <v>1263</v>
      </c>
      <c r="AI157" s="19" t="s">
        <v>1570</v>
      </c>
      <c r="AJ157" s="15"/>
      <c r="AK157" s="15"/>
      <c r="AL157" s="16">
        <f t="shared" si="7"/>
        <v>28000</v>
      </c>
      <c r="AM157" s="137">
        <v>23080</v>
      </c>
      <c r="AN157" s="43">
        <v>23102</v>
      </c>
      <c r="AO157" s="18"/>
      <c r="AP157" s="18"/>
      <c r="AQ157" s="18"/>
      <c r="AR157" s="18"/>
      <c r="AS157" s="18"/>
      <c r="AT157" s="18"/>
    </row>
    <row r="158" spans="1:46" s="23" customFormat="1" ht="72" hidden="1" x14ac:dyDescent="0.2">
      <c r="A158" s="19" t="s">
        <v>41</v>
      </c>
      <c r="B158" s="19" t="s">
        <v>277</v>
      </c>
      <c r="C158" s="19" t="s">
        <v>276</v>
      </c>
      <c r="D158" s="19" t="s">
        <v>11</v>
      </c>
      <c r="E158" s="19" t="s">
        <v>454</v>
      </c>
      <c r="F158" s="28" t="s">
        <v>1730</v>
      </c>
      <c r="G158" s="19" t="s">
        <v>457</v>
      </c>
      <c r="H158" s="18" t="s">
        <v>270</v>
      </c>
      <c r="I158" s="18" t="s">
        <v>271</v>
      </c>
      <c r="J158" s="17">
        <v>42000</v>
      </c>
      <c r="K158" s="18"/>
      <c r="L158" s="18"/>
      <c r="M158" s="35" t="s">
        <v>137</v>
      </c>
      <c r="N158" s="28"/>
      <c r="O158" s="18" t="s">
        <v>2681</v>
      </c>
      <c r="P158" s="36" t="s">
        <v>2677</v>
      </c>
      <c r="Q158" s="19" t="s">
        <v>2420</v>
      </c>
      <c r="R158" s="18" t="s">
        <v>39</v>
      </c>
      <c r="S158" s="18" t="s">
        <v>60</v>
      </c>
      <c r="T158" s="18"/>
      <c r="U158" s="18"/>
      <c r="V158" s="18" t="s">
        <v>2678</v>
      </c>
      <c r="W158" s="138">
        <v>34240</v>
      </c>
      <c r="X158" s="32">
        <v>1</v>
      </c>
      <c r="Y158" s="36" t="s">
        <v>2682</v>
      </c>
      <c r="Z158" s="138">
        <v>34240</v>
      </c>
      <c r="AA158" s="36"/>
      <c r="AB158" s="36" t="s">
        <v>2682</v>
      </c>
      <c r="AC158" s="36"/>
      <c r="AD158" s="17"/>
      <c r="AE158" s="19" t="s">
        <v>2683</v>
      </c>
      <c r="AF158" s="19" t="s">
        <v>3472</v>
      </c>
      <c r="AG158" s="19" t="s">
        <v>3467</v>
      </c>
      <c r="AH158" s="19" t="s">
        <v>1263</v>
      </c>
      <c r="AI158" s="19" t="s">
        <v>1570</v>
      </c>
      <c r="AJ158" s="15"/>
      <c r="AK158" s="15"/>
      <c r="AL158" s="16">
        <f t="shared" si="7"/>
        <v>42000</v>
      </c>
      <c r="AM158" s="137">
        <v>23080</v>
      </c>
      <c r="AN158" s="43">
        <v>23102</v>
      </c>
      <c r="AO158" s="18"/>
      <c r="AP158" s="18"/>
      <c r="AQ158" s="18"/>
      <c r="AR158" s="18"/>
      <c r="AS158" s="18"/>
      <c r="AT158" s="18"/>
    </row>
    <row r="159" spans="1:46" s="23" customFormat="1" ht="72" hidden="1" x14ac:dyDescent="0.2">
      <c r="A159" s="19" t="s">
        <v>41</v>
      </c>
      <c r="B159" s="19" t="s">
        <v>277</v>
      </c>
      <c r="C159" s="19" t="s">
        <v>276</v>
      </c>
      <c r="D159" s="19" t="s">
        <v>11</v>
      </c>
      <c r="E159" s="19" t="s">
        <v>454</v>
      </c>
      <c r="F159" s="28" t="s">
        <v>1731</v>
      </c>
      <c r="G159" s="19" t="s">
        <v>458</v>
      </c>
      <c r="H159" s="18" t="s">
        <v>459</v>
      </c>
      <c r="I159" s="18" t="s">
        <v>271</v>
      </c>
      <c r="J159" s="17">
        <f>(842400/26)*20</f>
        <v>648000</v>
      </c>
      <c r="K159" s="35" t="s">
        <v>137</v>
      </c>
      <c r="L159" s="18"/>
      <c r="M159" s="18"/>
      <c r="N159" s="28" t="s">
        <v>1264</v>
      </c>
      <c r="O159" s="18"/>
      <c r="P159" s="36"/>
      <c r="Q159" s="20" t="s">
        <v>2421</v>
      </c>
      <c r="R159" s="18" t="s">
        <v>12</v>
      </c>
      <c r="S159" s="18"/>
      <c r="T159" s="18"/>
      <c r="U159" s="18"/>
      <c r="V159" s="18"/>
      <c r="W159" s="139"/>
      <c r="X159" s="32"/>
      <c r="Y159" s="36"/>
      <c r="Z159" s="17"/>
      <c r="AA159" s="36"/>
      <c r="AB159" s="36"/>
      <c r="AC159" s="36"/>
      <c r="AD159" s="17"/>
      <c r="AE159" s="19" t="s">
        <v>2684</v>
      </c>
      <c r="AF159" s="19" t="s">
        <v>3470</v>
      </c>
      <c r="AG159" s="19" t="s">
        <v>3467</v>
      </c>
      <c r="AH159" s="19" t="s">
        <v>1263</v>
      </c>
      <c r="AI159" s="19" t="s">
        <v>1570</v>
      </c>
      <c r="AJ159" s="15"/>
      <c r="AK159" s="15"/>
      <c r="AL159" s="16">
        <f t="shared" si="7"/>
        <v>648000</v>
      </c>
      <c r="AM159" s="43">
        <v>23071</v>
      </c>
      <c r="AN159" s="43">
        <v>23102</v>
      </c>
      <c r="AO159" s="18"/>
      <c r="AP159" s="18"/>
      <c r="AQ159" s="18"/>
      <c r="AR159" s="18"/>
      <c r="AS159" s="18"/>
      <c r="AT159" s="18"/>
    </row>
    <row r="160" spans="1:46" s="23" customFormat="1" ht="72" hidden="1" x14ac:dyDescent="0.2">
      <c r="A160" s="19" t="s">
        <v>41</v>
      </c>
      <c r="B160" s="19" t="s">
        <v>277</v>
      </c>
      <c r="C160" s="19" t="s">
        <v>276</v>
      </c>
      <c r="D160" s="19" t="s">
        <v>11</v>
      </c>
      <c r="E160" s="19" t="s">
        <v>454</v>
      </c>
      <c r="F160" s="28" t="s">
        <v>1732</v>
      </c>
      <c r="G160" s="19" t="s">
        <v>460</v>
      </c>
      <c r="H160" s="18" t="s">
        <v>269</v>
      </c>
      <c r="I160" s="18" t="s">
        <v>273</v>
      </c>
      <c r="J160" s="17">
        <v>14000</v>
      </c>
      <c r="K160" s="18"/>
      <c r="L160" s="18"/>
      <c r="M160" s="35" t="s">
        <v>137</v>
      </c>
      <c r="N160" s="28"/>
      <c r="O160" s="18"/>
      <c r="P160" s="36"/>
      <c r="Q160" s="19" t="s">
        <v>2422</v>
      </c>
      <c r="R160" s="18" t="s">
        <v>39</v>
      </c>
      <c r="S160" s="18"/>
      <c r="T160" s="18"/>
      <c r="U160" s="18"/>
      <c r="V160" s="18"/>
      <c r="W160" s="139"/>
      <c r="X160" s="32"/>
      <c r="Y160" s="36"/>
      <c r="Z160" s="17"/>
      <c r="AA160" s="36"/>
      <c r="AB160" s="36"/>
      <c r="AC160" s="36"/>
      <c r="AD160" s="17"/>
      <c r="AE160" s="19" t="s">
        <v>2684</v>
      </c>
      <c r="AF160" s="19" t="s">
        <v>3470</v>
      </c>
      <c r="AG160" s="19" t="s">
        <v>3467</v>
      </c>
      <c r="AH160" s="19" t="s">
        <v>1263</v>
      </c>
      <c r="AI160" s="19" t="s">
        <v>1570</v>
      </c>
      <c r="AJ160" s="15"/>
      <c r="AK160" s="15"/>
      <c r="AL160" s="16">
        <f t="shared" si="7"/>
        <v>14000</v>
      </c>
      <c r="AM160" s="43">
        <v>23071</v>
      </c>
      <c r="AN160" s="43">
        <v>23102</v>
      </c>
      <c r="AO160" s="18"/>
      <c r="AP160" s="18"/>
      <c r="AQ160" s="18"/>
      <c r="AR160" s="18"/>
      <c r="AS160" s="18"/>
      <c r="AT160" s="18"/>
    </row>
    <row r="161" spans="1:46" s="23" customFormat="1" ht="72" hidden="1" x14ac:dyDescent="0.2">
      <c r="A161" s="19" t="s">
        <v>41</v>
      </c>
      <c r="B161" s="19" t="s">
        <v>277</v>
      </c>
      <c r="C161" s="19" t="s">
        <v>276</v>
      </c>
      <c r="D161" s="19" t="s">
        <v>11</v>
      </c>
      <c r="E161" s="19" t="s">
        <v>454</v>
      </c>
      <c r="F161" s="28" t="s">
        <v>1733</v>
      </c>
      <c r="G161" s="19" t="s">
        <v>461</v>
      </c>
      <c r="H161" s="18" t="s">
        <v>319</v>
      </c>
      <c r="I161" s="18" t="s">
        <v>273</v>
      </c>
      <c r="J161" s="17">
        <v>31200</v>
      </c>
      <c r="K161" s="18"/>
      <c r="L161" s="18"/>
      <c r="M161" s="35" t="s">
        <v>137</v>
      </c>
      <c r="N161" s="28"/>
      <c r="O161" s="18"/>
      <c r="P161" s="36"/>
      <c r="Q161" s="19" t="s">
        <v>2423</v>
      </c>
      <c r="R161" s="18" t="s">
        <v>39</v>
      </c>
      <c r="S161" s="18"/>
      <c r="T161" s="18"/>
      <c r="U161" s="18"/>
      <c r="V161" s="18"/>
      <c r="W161" s="139"/>
      <c r="X161" s="32"/>
      <c r="Y161" s="36"/>
      <c r="Z161" s="17"/>
      <c r="AA161" s="36"/>
      <c r="AB161" s="36"/>
      <c r="AC161" s="36"/>
      <c r="AD161" s="17"/>
      <c r="AE161" s="19" t="s">
        <v>2684</v>
      </c>
      <c r="AF161" s="19" t="s">
        <v>3470</v>
      </c>
      <c r="AG161" s="19" t="s">
        <v>3467</v>
      </c>
      <c r="AH161" s="19" t="s">
        <v>1263</v>
      </c>
      <c r="AI161" s="19" t="s">
        <v>1570</v>
      </c>
      <c r="AJ161" s="15"/>
      <c r="AK161" s="15"/>
      <c r="AL161" s="16">
        <f t="shared" si="7"/>
        <v>31200</v>
      </c>
      <c r="AM161" s="43">
        <v>23071</v>
      </c>
      <c r="AN161" s="43">
        <v>23102</v>
      </c>
      <c r="AO161" s="18"/>
      <c r="AP161" s="18"/>
      <c r="AQ161" s="18"/>
      <c r="AR161" s="18"/>
      <c r="AS161" s="18"/>
      <c r="AT161" s="18"/>
    </row>
    <row r="162" spans="1:46" s="23" customFormat="1" ht="72" hidden="1" x14ac:dyDescent="0.2">
      <c r="A162" s="19" t="s">
        <v>41</v>
      </c>
      <c r="B162" s="19" t="s">
        <v>277</v>
      </c>
      <c r="C162" s="19" t="s">
        <v>276</v>
      </c>
      <c r="D162" s="19" t="s">
        <v>11</v>
      </c>
      <c r="E162" s="19" t="s">
        <v>454</v>
      </c>
      <c r="F162" s="28" t="s">
        <v>1734</v>
      </c>
      <c r="G162" s="19" t="s">
        <v>462</v>
      </c>
      <c r="H162" s="18" t="s">
        <v>319</v>
      </c>
      <c r="I162" s="18" t="s">
        <v>273</v>
      </c>
      <c r="J162" s="17">
        <v>22000</v>
      </c>
      <c r="K162" s="18"/>
      <c r="L162" s="18"/>
      <c r="M162" s="35" t="s">
        <v>137</v>
      </c>
      <c r="N162" s="32"/>
      <c r="O162" s="18"/>
      <c r="P162" s="36"/>
      <c r="Q162" s="19" t="s">
        <v>2423</v>
      </c>
      <c r="R162" s="18" t="s">
        <v>39</v>
      </c>
      <c r="S162" s="18"/>
      <c r="T162" s="18"/>
      <c r="U162" s="18"/>
      <c r="V162" s="19"/>
      <c r="W162" s="139"/>
      <c r="X162" s="32"/>
      <c r="Y162" s="36"/>
      <c r="Z162" s="17"/>
      <c r="AA162" s="36"/>
      <c r="AB162" s="18"/>
      <c r="AC162" s="18"/>
      <c r="AD162" s="17"/>
      <c r="AE162" s="19" t="s">
        <v>2684</v>
      </c>
      <c r="AF162" s="19" t="s">
        <v>3470</v>
      </c>
      <c r="AG162" s="19" t="s">
        <v>3467</v>
      </c>
      <c r="AH162" s="19" t="s">
        <v>1263</v>
      </c>
      <c r="AI162" s="19" t="s">
        <v>1570</v>
      </c>
      <c r="AJ162" s="15"/>
      <c r="AK162" s="15"/>
      <c r="AL162" s="16">
        <f t="shared" si="7"/>
        <v>22000</v>
      </c>
      <c r="AM162" s="43">
        <v>23071</v>
      </c>
      <c r="AN162" s="43">
        <v>23102</v>
      </c>
      <c r="AO162" s="18"/>
      <c r="AP162" s="18"/>
      <c r="AQ162" s="18"/>
      <c r="AR162" s="18"/>
      <c r="AS162" s="18"/>
      <c r="AT162" s="18"/>
    </row>
    <row r="163" spans="1:46" s="23" customFormat="1" ht="72" hidden="1" x14ac:dyDescent="0.2">
      <c r="A163" s="19" t="s">
        <v>41</v>
      </c>
      <c r="B163" s="19" t="s">
        <v>277</v>
      </c>
      <c r="C163" s="19" t="s">
        <v>276</v>
      </c>
      <c r="D163" s="19" t="s">
        <v>11</v>
      </c>
      <c r="E163" s="19" t="s">
        <v>454</v>
      </c>
      <c r="F163" s="28" t="s">
        <v>1735</v>
      </c>
      <c r="G163" s="19" t="s">
        <v>463</v>
      </c>
      <c r="H163" s="18" t="s">
        <v>464</v>
      </c>
      <c r="I163" s="18" t="s">
        <v>274</v>
      </c>
      <c r="J163" s="17">
        <v>168000</v>
      </c>
      <c r="K163" s="18"/>
      <c r="L163" s="18"/>
      <c r="M163" s="35" t="s">
        <v>137</v>
      </c>
      <c r="N163" s="32"/>
      <c r="O163" s="18"/>
      <c r="P163" s="36"/>
      <c r="Q163" s="19" t="s">
        <v>2423</v>
      </c>
      <c r="R163" s="18" t="s">
        <v>39</v>
      </c>
      <c r="S163" s="18"/>
      <c r="T163" s="18"/>
      <c r="U163" s="18"/>
      <c r="V163" s="19"/>
      <c r="W163" s="139"/>
      <c r="X163" s="32"/>
      <c r="Y163" s="36"/>
      <c r="Z163" s="17"/>
      <c r="AA163" s="36"/>
      <c r="AB163" s="18"/>
      <c r="AC163" s="18"/>
      <c r="AD163" s="17"/>
      <c r="AE163" s="19" t="s">
        <v>2684</v>
      </c>
      <c r="AF163" s="19" t="s">
        <v>3470</v>
      </c>
      <c r="AG163" s="19" t="s">
        <v>3467</v>
      </c>
      <c r="AH163" s="19" t="s">
        <v>1263</v>
      </c>
      <c r="AI163" s="19" t="s">
        <v>1570</v>
      </c>
      <c r="AJ163" s="15"/>
      <c r="AK163" s="15"/>
      <c r="AL163" s="16">
        <f t="shared" si="7"/>
        <v>168000</v>
      </c>
      <c r="AM163" s="43">
        <v>23071</v>
      </c>
      <c r="AN163" s="43">
        <v>23102</v>
      </c>
      <c r="AO163" s="18"/>
      <c r="AP163" s="18"/>
      <c r="AQ163" s="18"/>
      <c r="AR163" s="18"/>
      <c r="AS163" s="18"/>
      <c r="AT163" s="18"/>
    </row>
    <row r="164" spans="1:46" s="23" customFormat="1" ht="72" hidden="1" x14ac:dyDescent="0.2">
      <c r="A164" s="19" t="s">
        <v>41</v>
      </c>
      <c r="B164" s="19" t="s">
        <v>277</v>
      </c>
      <c r="C164" s="19" t="s">
        <v>276</v>
      </c>
      <c r="D164" s="19" t="s">
        <v>11</v>
      </c>
      <c r="E164" s="19" t="s">
        <v>454</v>
      </c>
      <c r="F164" s="28" t="s">
        <v>1736</v>
      </c>
      <c r="G164" s="19" t="s">
        <v>465</v>
      </c>
      <c r="H164" s="18" t="s">
        <v>270</v>
      </c>
      <c r="I164" s="18" t="s">
        <v>274</v>
      </c>
      <c r="J164" s="17">
        <v>20600</v>
      </c>
      <c r="K164" s="18"/>
      <c r="L164" s="18"/>
      <c r="M164" s="35" t="s">
        <v>137</v>
      </c>
      <c r="N164" s="19"/>
      <c r="O164" s="18"/>
      <c r="P164" s="28"/>
      <c r="Q164" s="19" t="s">
        <v>2422</v>
      </c>
      <c r="R164" s="18" t="s">
        <v>39</v>
      </c>
      <c r="S164" s="18"/>
      <c r="T164" s="18"/>
      <c r="U164" s="18"/>
      <c r="V164" s="19"/>
      <c r="W164" s="139"/>
      <c r="X164" s="18"/>
      <c r="Y164" s="41"/>
      <c r="Z164" s="17"/>
      <c r="AA164" s="36"/>
      <c r="AB164" s="19"/>
      <c r="AC164" s="19"/>
      <c r="AD164" s="19"/>
      <c r="AE164" s="19" t="s">
        <v>2684</v>
      </c>
      <c r="AF164" s="19" t="s">
        <v>3470</v>
      </c>
      <c r="AG164" s="19" t="s">
        <v>3467</v>
      </c>
      <c r="AH164" s="19" t="s">
        <v>1263</v>
      </c>
      <c r="AI164" s="19" t="s">
        <v>1570</v>
      </c>
      <c r="AJ164" s="15"/>
      <c r="AK164" s="15"/>
      <c r="AL164" s="16">
        <f t="shared" si="7"/>
        <v>20600</v>
      </c>
      <c r="AM164" s="43">
        <v>23071</v>
      </c>
      <c r="AN164" s="43">
        <v>23102</v>
      </c>
      <c r="AO164" s="18"/>
      <c r="AP164" s="18"/>
      <c r="AQ164" s="18"/>
      <c r="AR164" s="18"/>
      <c r="AS164" s="18"/>
      <c r="AT164" s="18"/>
    </row>
    <row r="165" spans="1:46" s="23" customFormat="1" ht="72" hidden="1" x14ac:dyDescent="0.2">
      <c r="A165" s="19" t="s">
        <v>41</v>
      </c>
      <c r="B165" s="19" t="s">
        <v>277</v>
      </c>
      <c r="C165" s="19" t="s">
        <v>276</v>
      </c>
      <c r="D165" s="19" t="s">
        <v>11</v>
      </c>
      <c r="E165" s="19" t="s">
        <v>454</v>
      </c>
      <c r="F165" s="28" t="s">
        <v>1737</v>
      </c>
      <c r="G165" s="19" t="s">
        <v>466</v>
      </c>
      <c r="H165" s="18" t="s">
        <v>459</v>
      </c>
      <c r="I165" s="18" t="s">
        <v>274</v>
      </c>
      <c r="J165" s="17">
        <v>118000</v>
      </c>
      <c r="K165" s="18"/>
      <c r="L165" s="18"/>
      <c r="M165" s="35" t="s">
        <v>137</v>
      </c>
      <c r="N165" s="28"/>
      <c r="O165" s="18"/>
      <c r="P165" s="28"/>
      <c r="Q165" s="19" t="s">
        <v>2423</v>
      </c>
      <c r="R165" s="18" t="s">
        <v>39</v>
      </c>
      <c r="S165" s="18"/>
      <c r="T165" s="18"/>
      <c r="U165" s="18"/>
      <c r="V165" s="19"/>
      <c r="W165" s="139"/>
      <c r="X165" s="18"/>
      <c r="Y165" s="41"/>
      <c r="Z165" s="17"/>
      <c r="AA165" s="36"/>
      <c r="AB165" s="19"/>
      <c r="AC165" s="19"/>
      <c r="AD165" s="19"/>
      <c r="AE165" s="19" t="s">
        <v>2684</v>
      </c>
      <c r="AF165" s="19" t="s">
        <v>3470</v>
      </c>
      <c r="AG165" s="19" t="s">
        <v>3467</v>
      </c>
      <c r="AH165" s="19" t="s">
        <v>1263</v>
      </c>
      <c r="AI165" s="19" t="s">
        <v>1570</v>
      </c>
      <c r="AJ165" s="15"/>
      <c r="AK165" s="15"/>
      <c r="AL165" s="16">
        <f t="shared" si="7"/>
        <v>118000</v>
      </c>
      <c r="AM165" s="43">
        <v>23071</v>
      </c>
      <c r="AN165" s="43">
        <v>23102</v>
      </c>
      <c r="AO165" s="18"/>
      <c r="AP165" s="18"/>
      <c r="AQ165" s="18"/>
      <c r="AR165" s="18"/>
      <c r="AS165" s="18"/>
      <c r="AT165" s="18"/>
    </row>
    <row r="166" spans="1:46" s="23" customFormat="1" ht="72" hidden="1" x14ac:dyDescent="0.2">
      <c r="A166" s="19" t="s">
        <v>41</v>
      </c>
      <c r="B166" s="19" t="s">
        <v>277</v>
      </c>
      <c r="C166" s="19" t="s">
        <v>276</v>
      </c>
      <c r="D166" s="19" t="s">
        <v>11</v>
      </c>
      <c r="E166" s="19" t="s">
        <v>454</v>
      </c>
      <c r="F166" s="28" t="s">
        <v>1738</v>
      </c>
      <c r="G166" s="19" t="s">
        <v>467</v>
      </c>
      <c r="H166" s="18" t="s">
        <v>270</v>
      </c>
      <c r="I166" s="18" t="s">
        <v>274</v>
      </c>
      <c r="J166" s="17">
        <v>8500</v>
      </c>
      <c r="K166" s="18"/>
      <c r="L166" s="18"/>
      <c r="M166" s="35" t="s">
        <v>137</v>
      </c>
      <c r="N166" s="32"/>
      <c r="O166" s="18"/>
      <c r="P166" s="36"/>
      <c r="Q166" s="19" t="s">
        <v>2423</v>
      </c>
      <c r="R166" s="18" t="s">
        <v>39</v>
      </c>
      <c r="S166" s="18"/>
      <c r="T166" s="18"/>
      <c r="U166" s="18"/>
      <c r="V166" s="18"/>
      <c r="W166" s="139"/>
      <c r="X166" s="32"/>
      <c r="Y166" s="36"/>
      <c r="Z166" s="17"/>
      <c r="AA166" s="36"/>
      <c r="AB166" s="18"/>
      <c r="AC166" s="18"/>
      <c r="AD166" s="17"/>
      <c r="AE166" s="19" t="s">
        <v>2684</v>
      </c>
      <c r="AF166" s="19" t="s">
        <v>3470</v>
      </c>
      <c r="AG166" s="19" t="s">
        <v>3467</v>
      </c>
      <c r="AH166" s="19" t="s">
        <v>1263</v>
      </c>
      <c r="AI166" s="19" t="s">
        <v>1570</v>
      </c>
      <c r="AJ166" s="15"/>
      <c r="AK166" s="15"/>
      <c r="AL166" s="16">
        <f t="shared" si="7"/>
        <v>8500</v>
      </c>
      <c r="AM166" s="43">
        <v>23071</v>
      </c>
      <c r="AN166" s="43">
        <v>23102</v>
      </c>
      <c r="AO166" s="18"/>
      <c r="AP166" s="18"/>
      <c r="AQ166" s="18"/>
      <c r="AR166" s="18"/>
      <c r="AS166" s="18"/>
      <c r="AT166" s="18"/>
    </row>
    <row r="167" spans="1:46" s="23" customFormat="1" ht="72" hidden="1" x14ac:dyDescent="0.2">
      <c r="A167" s="19" t="s">
        <v>41</v>
      </c>
      <c r="B167" s="19" t="s">
        <v>277</v>
      </c>
      <c r="C167" s="19" t="s">
        <v>276</v>
      </c>
      <c r="D167" s="19" t="s">
        <v>11</v>
      </c>
      <c r="E167" s="19" t="s">
        <v>454</v>
      </c>
      <c r="F167" s="28" t="s">
        <v>1739</v>
      </c>
      <c r="G167" s="19" t="s">
        <v>468</v>
      </c>
      <c r="H167" s="18" t="s">
        <v>459</v>
      </c>
      <c r="I167" s="18" t="s">
        <v>435</v>
      </c>
      <c r="J167" s="17">
        <v>114000</v>
      </c>
      <c r="K167" s="18"/>
      <c r="L167" s="18"/>
      <c r="M167" s="35" t="s">
        <v>137</v>
      </c>
      <c r="N167" s="32"/>
      <c r="O167" s="18"/>
      <c r="P167" s="36"/>
      <c r="Q167" s="19" t="s">
        <v>2423</v>
      </c>
      <c r="R167" s="18" t="s">
        <v>39</v>
      </c>
      <c r="S167" s="18"/>
      <c r="T167" s="18"/>
      <c r="U167" s="18"/>
      <c r="V167" s="19"/>
      <c r="W167" s="139"/>
      <c r="X167" s="32"/>
      <c r="Y167" s="36"/>
      <c r="Z167" s="17"/>
      <c r="AA167" s="36"/>
      <c r="AB167" s="36"/>
      <c r="AC167" s="36"/>
      <c r="AD167" s="17"/>
      <c r="AE167" s="19" t="s">
        <v>2684</v>
      </c>
      <c r="AF167" s="19" t="s">
        <v>3470</v>
      </c>
      <c r="AG167" s="19" t="s">
        <v>3467</v>
      </c>
      <c r="AH167" s="19" t="s">
        <v>1263</v>
      </c>
      <c r="AI167" s="19" t="s">
        <v>1570</v>
      </c>
      <c r="AJ167" s="15"/>
      <c r="AK167" s="15"/>
      <c r="AL167" s="16">
        <f t="shared" si="7"/>
        <v>114000</v>
      </c>
      <c r="AM167" s="43">
        <v>23071</v>
      </c>
      <c r="AN167" s="43">
        <v>23102</v>
      </c>
      <c r="AO167" s="18"/>
      <c r="AP167" s="18"/>
      <c r="AQ167" s="18"/>
      <c r="AR167" s="18"/>
      <c r="AS167" s="18"/>
      <c r="AT167" s="18"/>
    </row>
    <row r="168" spans="1:46" s="23" customFormat="1" ht="72" hidden="1" x14ac:dyDescent="0.2">
      <c r="A168" s="19" t="s">
        <v>41</v>
      </c>
      <c r="B168" s="19" t="s">
        <v>277</v>
      </c>
      <c r="C168" s="19" t="s">
        <v>276</v>
      </c>
      <c r="D168" s="19" t="s">
        <v>11</v>
      </c>
      <c r="E168" s="19" t="s">
        <v>454</v>
      </c>
      <c r="F168" s="28" t="s">
        <v>1740</v>
      </c>
      <c r="G168" s="19" t="s">
        <v>469</v>
      </c>
      <c r="H168" s="18" t="s">
        <v>267</v>
      </c>
      <c r="I168" s="18" t="s">
        <v>268</v>
      </c>
      <c r="J168" s="17">
        <v>60000</v>
      </c>
      <c r="K168" s="18"/>
      <c r="L168" s="18"/>
      <c r="M168" s="35" t="s">
        <v>137</v>
      </c>
      <c r="N168" s="32"/>
      <c r="O168" s="18" t="s">
        <v>2685</v>
      </c>
      <c r="P168" s="36" t="s">
        <v>2677</v>
      </c>
      <c r="Q168" s="20" t="s">
        <v>2424</v>
      </c>
      <c r="R168" s="18" t="s">
        <v>39</v>
      </c>
      <c r="S168" s="18" t="s">
        <v>60</v>
      </c>
      <c r="T168" s="18" t="s">
        <v>2686</v>
      </c>
      <c r="U168" s="18"/>
      <c r="V168" s="19" t="s">
        <v>2678</v>
      </c>
      <c r="W168" s="138">
        <v>59706</v>
      </c>
      <c r="X168" s="32">
        <v>1</v>
      </c>
      <c r="Y168" s="36"/>
      <c r="Z168" s="17"/>
      <c r="AA168" s="36" t="s">
        <v>2687</v>
      </c>
      <c r="AB168" s="18"/>
      <c r="AC168" s="18"/>
      <c r="AD168" s="17"/>
      <c r="AE168" s="19" t="s">
        <v>2680</v>
      </c>
      <c r="AF168" s="19" t="s">
        <v>3472</v>
      </c>
      <c r="AG168" s="19" t="s">
        <v>2456</v>
      </c>
      <c r="AH168" s="19" t="s">
        <v>1263</v>
      </c>
      <c r="AI168" s="19" t="s">
        <v>1570</v>
      </c>
      <c r="AJ168" s="15">
        <v>59706</v>
      </c>
      <c r="AK168" s="15"/>
      <c r="AL168" s="16">
        <f t="shared" si="7"/>
        <v>294</v>
      </c>
      <c r="AM168" s="137">
        <v>23080</v>
      </c>
      <c r="AN168" s="43">
        <v>23102</v>
      </c>
      <c r="AO168" s="18"/>
      <c r="AP168" s="18"/>
      <c r="AQ168" s="18"/>
      <c r="AR168" s="18"/>
      <c r="AS168" s="18"/>
      <c r="AT168" s="18"/>
    </row>
    <row r="169" spans="1:46" s="23" customFormat="1" ht="72" hidden="1" x14ac:dyDescent="0.2">
      <c r="A169" s="19" t="s">
        <v>41</v>
      </c>
      <c r="B169" s="19" t="s">
        <v>277</v>
      </c>
      <c r="C169" s="19" t="s">
        <v>276</v>
      </c>
      <c r="D169" s="19" t="s">
        <v>11</v>
      </c>
      <c r="E169" s="19" t="s">
        <v>454</v>
      </c>
      <c r="F169" s="28" t="s">
        <v>1741</v>
      </c>
      <c r="G169" s="19" t="s">
        <v>470</v>
      </c>
      <c r="H169" s="18" t="s">
        <v>464</v>
      </c>
      <c r="I169" s="18" t="s">
        <v>268</v>
      </c>
      <c r="J169" s="17">
        <v>360100</v>
      </c>
      <c r="K169" s="18"/>
      <c r="L169" s="18"/>
      <c r="M169" s="35" t="s">
        <v>137</v>
      </c>
      <c r="N169" s="32"/>
      <c r="O169" s="18" t="s">
        <v>2685</v>
      </c>
      <c r="P169" s="36" t="s">
        <v>2677</v>
      </c>
      <c r="Q169" s="20" t="s">
        <v>2425</v>
      </c>
      <c r="R169" s="18" t="s">
        <v>39</v>
      </c>
      <c r="S169" s="18" t="s">
        <v>60</v>
      </c>
      <c r="T169" s="18" t="s">
        <v>2686</v>
      </c>
      <c r="U169" s="18"/>
      <c r="V169" s="19" t="s">
        <v>2678</v>
      </c>
      <c r="W169" s="138">
        <v>96300</v>
      </c>
      <c r="X169" s="32">
        <v>1</v>
      </c>
      <c r="Y169" s="36"/>
      <c r="Z169" s="17"/>
      <c r="AA169" s="36" t="s">
        <v>2687</v>
      </c>
      <c r="AB169" s="18"/>
      <c r="AC169" s="18"/>
      <c r="AD169" s="17"/>
      <c r="AE169" s="19" t="s">
        <v>2680</v>
      </c>
      <c r="AF169" s="19" t="s">
        <v>3472</v>
      </c>
      <c r="AG169" s="19" t="s">
        <v>2456</v>
      </c>
      <c r="AH169" s="19" t="s">
        <v>1263</v>
      </c>
      <c r="AI169" s="19" t="s">
        <v>1570</v>
      </c>
      <c r="AJ169" s="15">
        <v>96300</v>
      </c>
      <c r="AK169" s="15"/>
      <c r="AL169" s="16">
        <f t="shared" si="7"/>
        <v>263800</v>
      </c>
      <c r="AM169" s="137">
        <v>23080</v>
      </c>
      <c r="AN169" s="43">
        <v>23102</v>
      </c>
      <c r="AO169" s="18"/>
      <c r="AP169" s="18"/>
      <c r="AQ169" s="18"/>
      <c r="AR169" s="18"/>
      <c r="AS169" s="18"/>
      <c r="AT169" s="18"/>
    </row>
    <row r="170" spans="1:46" s="23" customFormat="1" ht="72" hidden="1" x14ac:dyDescent="0.2">
      <c r="A170" s="19" t="s">
        <v>41</v>
      </c>
      <c r="B170" s="19" t="s">
        <v>277</v>
      </c>
      <c r="C170" s="19" t="s">
        <v>276</v>
      </c>
      <c r="D170" s="19" t="s">
        <v>11</v>
      </c>
      <c r="E170" s="19" t="s">
        <v>454</v>
      </c>
      <c r="F170" s="28" t="s">
        <v>1742</v>
      </c>
      <c r="G170" s="19" t="s">
        <v>471</v>
      </c>
      <c r="H170" s="18" t="s">
        <v>270</v>
      </c>
      <c r="I170" s="18" t="s">
        <v>268</v>
      </c>
      <c r="J170" s="17">
        <v>22000</v>
      </c>
      <c r="K170" s="18"/>
      <c r="L170" s="18"/>
      <c r="M170" s="35" t="s">
        <v>137</v>
      </c>
      <c r="N170" s="32"/>
      <c r="O170" s="18"/>
      <c r="P170" s="36"/>
      <c r="Q170" s="20" t="s">
        <v>2426</v>
      </c>
      <c r="R170" s="18" t="s">
        <v>39</v>
      </c>
      <c r="S170" s="18"/>
      <c r="T170" s="18"/>
      <c r="U170" s="18"/>
      <c r="V170" s="19"/>
      <c r="W170" s="139"/>
      <c r="X170" s="32"/>
      <c r="Y170" s="36"/>
      <c r="Z170" s="17"/>
      <c r="AA170" s="36"/>
      <c r="AB170" s="18"/>
      <c r="AC170" s="18"/>
      <c r="AD170" s="17"/>
      <c r="AE170" s="19" t="s">
        <v>2684</v>
      </c>
      <c r="AF170" s="19" t="s">
        <v>3470</v>
      </c>
      <c r="AG170" s="19" t="s">
        <v>3467</v>
      </c>
      <c r="AH170" s="19" t="s">
        <v>1263</v>
      </c>
      <c r="AI170" s="19" t="s">
        <v>1570</v>
      </c>
      <c r="AJ170" s="15"/>
      <c r="AK170" s="15"/>
      <c r="AL170" s="16">
        <f t="shared" si="7"/>
        <v>22000</v>
      </c>
      <c r="AM170" s="43">
        <v>23071</v>
      </c>
      <c r="AN170" s="43">
        <v>23102</v>
      </c>
      <c r="AO170" s="18"/>
      <c r="AP170" s="18"/>
      <c r="AQ170" s="18"/>
      <c r="AR170" s="18"/>
      <c r="AS170" s="18"/>
      <c r="AT170" s="18"/>
    </row>
    <row r="171" spans="1:46" s="23" customFormat="1" ht="72" hidden="1" x14ac:dyDescent="0.2">
      <c r="A171" s="19" t="s">
        <v>41</v>
      </c>
      <c r="B171" s="19" t="s">
        <v>277</v>
      </c>
      <c r="C171" s="19" t="s">
        <v>276</v>
      </c>
      <c r="D171" s="19" t="s">
        <v>21</v>
      </c>
      <c r="E171" s="19" t="s">
        <v>454</v>
      </c>
      <c r="F171" s="28" t="s">
        <v>1743</v>
      </c>
      <c r="G171" s="19" t="s">
        <v>472</v>
      </c>
      <c r="H171" s="18" t="s">
        <v>269</v>
      </c>
      <c r="I171" s="18" t="s">
        <v>271</v>
      </c>
      <c r="J171" s="17">
        <v>26000</v>
      </c>
      <c r="K171" s="18"/>
      <c r="L171" s="18"/>
      <c r="M171" s="35" t="s">
        <v>137</v>
      </c>
      <c r="N171" s="32"/>
      <c r="O171" s="18" t="s">
        <v>2688</v>
      </c>
      <c r="P171" s="36" t="s">
        <v>2677</v>
      </c>
      <c r="Q171" s="20" t="s">
        <v>2427</v>
      </c>
      <c r="R171" s="18" t="s">
        <v>39</v>
      </c>
      <c r="S171" s="18" t="s">
        <v>60</v>
      </c>
      <c r="T171" s="18"/>
      <c r="U171" s="18"/>
      <c r="V171" s="19" t="s">
        <v>2678</v>
      </c>
      <c r="W171" s="136">
        <v>21357.200000000001</v>
      </c>
      <c r="X171" s="32">
        <v>1</v>
      </c>
      <c r="Y171" s="36"/>
      <c r="Z171" s="17"/>
      <c r="AA171" s="36" t="s">
        <v>2689</v>
      </c>
      <c r="AB171" s="18"/>
      <c r="AC171" s="18"/>
      <c r="AD171" s="17"/>
      <c r="AE171" s="19" t="s">
        <v>2680</v>
      </c>
      <c r="AF171" s="19" t="s">
        <v>3472</v>
      </c>
      <c r="AG171" s="19" t="s">
        <v>2456</v>
      </c>
      <c r="AH171" s="19" t="s">
        <v>1263</v>
      </c>
      <c r="AI171" s="19" t="s">
        <v>1570</v>
      </c>
      <c r="AJ171" s="15">
        <v>21357.200000000001</v>
      </c>
      <c r="AK171" s="15"/>
      <c r="AL171" s="16">
        <f t="shared" si="7"/>
        <v>4642.7999999999993</v>
      </c>
      <c r="AM171" s="137">
        <v>23080</v>
      </c>
      <c r="AN171" s="43">
        <v>23102</v>
      </c>
      <c r="AO171" s="18"/>
      <c r="AP171" s="18"/>
      <c r="AQ171" s="18"/>
      <c r="AR171" s="18"/>
      <c r="AS171" s="18"/>
      <c r="AT171" s="18"/>
    </row>
    <row r="172" spans="1:46" s="23" customFormat="1" ht="72" hidden="1" x14ac:dyDescent="0.2">
      <c r="A172" s="19" t="s">
        <v>41</v>
      </c>
      <c r="B172" s="19" t="s">
        <v>277</v>
      </c>
      <c r="C172" s="19" t="s">
        <v>276</v>
      </c>
      <c r="D172" s="19" t="s">
        <v>21</v>
      </c>
      <c r="E172" s="19" t="s">
        <v>454</v>
      </c>
      <c r="F172" s="28" t="s">
        <v>1744</v>
      </c>
      <c r="G172" s="19" t="s">
        <v>473</v>
      </c>
      <c r="H172" s="18" t="s">
        <v>270</v>
      </c>
      <c r="I172" s="18" t="s">
        <v>271</v>
      </c>
      <c r="J172" s="17">
        <v>15000</v>
      </c>
      <c r="K172" s="18"/>
      <c r="L172" s="18"/>
      <c r="M172" s="35" t="s">
        <v>137</v>
      </c>
      <c r="N172" s="19"/>
      <c r="O172" s="18" t="s">
        <v>2688</v>
      </c>
      <c r="P172" s="36" t="s">
        <v>2677</v>
      </c>
      <c r="Q172" s="20" t="s">
        <v>2427</v>
      </c>
      <c r="R172" s="18" t="s">
        <v>39</v>
      </c>
      <c r="S172" s="18" t="s">
        <v>60</v>
      </c>
      <c r="T172" s="18"/>
      <c r="U172" s="18"/>
      <c r="V172" s="19" t="s">
        <v>2678</v>
      </c>
      <c r="W172" s="136">
        <v>9983.1</v>
      </c>
      <c r="X172" s="32">
        <v>1</v>
      </c>
      <c r="Y172" s="41"/>
      <c r="Z172" s="17"/>
      <c r="AA172" s="36" t="s">
        <v>2689</v>
      </c>
      <c r="AB172" s="19"/>
      <c r="AC172" s="19"/>
      <c r="AD172" s="17"/>
      <c r="AE172" s="19" t="s">
        <v>2680</v>
      </c>
      <c r="AF172" s="19" t="s">
        <v>3472</v>
      </c>
      <c r="AG172" s="19" t="s">
        <v>2456</v>
      </c>
      <c r="AH172" s="19" t="s">
        <v>1263</v>
      </c>
      <c r="AI172" s="19" t="s">
        <v>1570</v>
      </c>
      <c r="AJ172" s="15">
        <v>14498.5</v>
      </c>
      <c r="AK172" s="15"/>
      <c r="AL172" s="16">
        <f t="shared" si="7"/>
        <v>501.5</v>
      </c>
      <c r="AM172" s="137">
        <v>23080</v>
      </c>
      <c r="AN172" s="43">
        <v>23102</v>
      </c>
      <c r="AO172" s="18"/>
      <c r="AP172" s="18"/>
      <c r="AQ172" s="18"/>
      <c r="AR172" s="18"/>
      <c r="AS172" s="18"/>
      <c r="AT172" s="18"/>
    </row>
    <row r="173" spans="1:46" s="23" customFormat="1" ht="72" hidden="1" x14ac:dyDescent="0.2">
      <c r="A173" s="19" t="s">
        <v>41</v>
      </c>
      <c r="B173" s="19" t="s">
        <v>277</v>
      </c>
      <c r="C173" s="19" t="s">
        <v>276</v>
      </c>
      <c r="D173" s="19" t="s">
        <v>21</v>
      </c>
      <c r="E173" s="19" t="s">
        <v>454</v>
      </c>
      <c r="F173" s="28" t="s">
        <v>1745</v>
      </c>
      <c r="G173" s="19" t="s">
        <v>474</v>
      </c>
      <c r="H173" s="18" t="s">
        <v>270</v>
      </c>
      <c r="I173" s="18" t="s">
        <v>271</v>
      </c>
      <c r="J173" s="17">
        <v>15000</v>
      </c>
      <c r="K173" s="18"/>
      <c r="L173" s="18"/>
      <c r="M173" s="35" t="s">
        <v>137</v>
      </c>
      <c r="N173" s="19"/>
      <c r="O173" s="18" t="s">
        <v>2688</v>
      </c>
      <c r="P173" s="36" t="s">
        <v>2677</v>
      </c>
      <c r="Q173" s="20" t="s">
        <v>2427</v>
      </c>
      <c r="R173" s="18" t="s">
        <v>39</v>
      </c>
      <c r="S173" s="18" t="s">
        <v>60</v>
      </c>
      <c r="T173" s="18"/>
      <c r="U173" s="18"/>
      <c r="V173" s="19" t="s">
        <v>2678</v>
      </c>
      <c r="W173" s="136">
        <v>14498.5</v>
      </c>
      <c r="X173" s="32">
        <v>1</v>
      </c>
      <c r="Y173" s="41"/>
      <c r="Z173" s="17"/>
      <c r="AA173" s="36" t="s">
        <v>2689</v>
      </c>
      <c r="AB173" s="19"/>
      <c r="AC173" s="19"/>
      <c r="AD173" s="17"/>
      <c r="AE173" s="19" t="s">
        <v>2680</v>
      </c>
      <c r="AF173" s="19" t="s">
        <v>3472</v>
      </c>
      <c r="AG173" s="19" t="s">
        <v>2456</v>
      </c>
      <c r="AH173" s="19" t="s">
        <v>1263</v>
      </c>
      <c r="AI173" s="19" t="s">
        <v>1570</v>
      </c>
      <c r="AJ173" s="15">
        <v>9983.1</v>
      </c>
      <c r="AK173" s="15"/>
      <c r="AL173" s="16">
        <f t="shared" si="7"/>
        <v>5016.8999999999996</v>
      </c>
      <c r="AM173" s="137">
        <v>23080</v>
      </c>
      <c r="AN173" s="43">
        <v>23102</v>
      </c>
      <c r="AO173" s="18"/>
      <c r="AP173" s="18"/>
      <c r="AQ173" s="18"/>
      <c r="AR173" s="18"/>
      <c r="AS173" s="18"/>
      <c r="AT173" s="18"/>
    </row>
    <row r="174" spans="1:46" s="23" customFormat="1" ht="72" hidden="1" x14ac:dyDescent="0.2">
      <c r="A174" s="19" t="s">
        <v>41</v>
      </c>
      <c r="B174" s="19" t="s">
        <v>277</v>
      </c>
      <c r="C174" s="19" t="s">
        <v>276</v>
      </c>
      <c r="D174" s="19" t="s">
        <v>21</v>
      </c>
      <c r="E174" s="19" t="s">
        <v>454</v>
      </c>
      <c r="F174" s="28" t="s">
        <v>1746</v>
      </c>
      <c r="G174" s="19" t="s">
        <v>475</v>
      </c>
      <c r="H174" s="18" t="s">
        <v>269</v>
      </c>
      <c r="I174" s="18" t="s">
        <v>271</v>
      </c>
      <c r="J174" s="17">
        <v>36000</v>
      </c>
      <c r="K174" s="18"/>
      <c r="L174" s="18"/>
      <c r="M174" s="35" t="s">
        <v>137</v>
      </c>
      <c r="N174" s="32"/>
      <c r="O174" s="18" t="s">
        <v>2690</v>
      </c>
      <c r="P174" s="36" t="s">
        <v>2677</v>
      </c>
      <c r="Q174" s="20" t="s">
        <v>2425</v>
      </c>
      <c r="R174" s="18" t="s">
        <v>39</v>
      </c>
      <c r="S174" s="18" t="s">
        <v>60</v>
      </c>
      <c r="T174" s="18" t="s">
        <v>2691</v>
      </c>
      <c r="U174" s="18"/>
      <c r="V174" s="19" t="s">
        <v>2692</v>
      </c>
      <c r="W174" s="138">
        <v>34240</v>
      </c>
      <c r="X174" s="32">
        <v>1</v>
      </c>
      <c r="Y174" s="36" t="s">
        <v>1379</v>
      </c>
      <c r="Z174" s="17">
        <v>34240</v>
      </c>
      <c r="AA174" s="36" t="s">
        <v>2693</v>
      </c>
      <c r="AB174" s="42">
        <v>23087</v>
      </c>
      <c r="AC174" s="42">
        <v>23088</v>
      </c>
      <c r="AD174" s="17">
        <v>34240</v>
      </c>
      <c r="AE174" s="19" t="s">
        <v>2694</v>
      </c>
      <c r="AF174" s="19" t="s">
        <v>3475</v>
      </c>
      <c r="AG174" s="19" t="s">
        <v>2456</v>
      </c>
      <c r="AH174" s="19" t="s">
        <v>1263</v>
      </c>
      <c r="AI174" s="19" t="s">
        <v>1570</v>
      </c>
      <c r="AJ174" s="15">
        <v>34240</v>
      </c>
      <c r="AK174" s="15"/>
      <c r="AL174" s="16">
        <f t="shared" si="7"/>
        <v>1760</v>
      </c>
      <c r="AM174" s="137">
        <v>23080</v>
      </c>
      <c r="AN174" s="43">
        <v>23102</v>
      </c>
      <c r="AO174" s="42">
        <v>23087</v>
      </c>
      <c r="AP174" s="42">
        <v>23088</v>
      </c>
      <c r="AQ174" s="43">
        <v>23102</v>
      </c>
      <c r="AR174" s="140">
        <v>34240</v>
      </c>
      <c r="AS174" s="140">
        <v>1760</v>
      </c>
      <c r="AT174" s="18"/>
    </row>
    <row r="175" spans="1:46" s="23" customFormat="1" ht="72" hidden="1" x14ac:dyDescent="0.2">
      <c r="A175" s="19" t="s">
        <v>41</v>
      </c>
      <c r="B175" s="19" t="s">
        <v>277</v>
      </c>
      <c r="C175" s="19" t="s">
        <v>276</v>
      </c>
      <c r="D175" s="19" t="s">
        <v>21</v>
      </c>
      <c r="E175" s="19" t="s">
        <v>454</v>
      </c>
      <c r="F175" s="28" t="s">
        <v>1747</v>
      </c>
      <c r="G175" s="19" t="s">
        <v>476</v>
      </c>
      <c r="H175" s="18" t="s">
        <v>269</v>
      </c>
      <c r="I175" s="18" t="s">
        <v>275</v>
      </c>
      <c r="J175" s="17">
        <v>60000</v>
      </c>
      <c r="K175" s="18"/>
      <c r="L175" s="18"/>
      <c r="M175" s="35" t="s">
        <v>137</v>
      </c>
      <c r="N175" s="32"/>
      <c r="O175" s="18" t="s">
        <v>2695</v>
      </c>
      <c r="P175" s="36" t="s">
        <v>2677</v>
      </c>
      <c r="Q175" s="20" t="s">
        <v>2428</v>
      </c>
      <c r="R175" s="18" t="s">
        <v>24</v>
      </c>
      <c r="S175" s="18" t="s">
        <v>123</v>
      </c>
      <c r="T175" s="18"/>
      <c r="U175" s="18"/>
      <c r="V175" s="19" t="s">
        <v>2678</v>
      </c>
      <c r="W175" s="138">
        <v>60000</v>
      </c>
      <c r="X175" s="32">
        <v>1</v>
      </c>
      <c r="Y175" s="36"/>
      <c r="Z175" s="17">
        <v>60000</v>
      </c>
      <c r="AA175" s="36" t="s">
        <v>2696</v>
      </c>
      <c r="AB175" s="18"/>
      <c r="AC175" s="18"/>
      <c r="AD175" s="17"/>
      <c r="AE175" s="19" t="s">
        <v>2680</v>
      </c>
      <c r="AF175" s="19" t="s">
        <v>3472</v>
      </c>
      <c r="AG175" s="19" t="s">
        <v>2456</v>
      </c>
      <c r="AH175" s="19" t="s">
        <v>1263</v>
      </c>
      <c r="AI175" s="19" t="s">
        <v>1570</v>
      </c>
      <c r="AJ175" s="17">
        <v>60000</v>
      </c>
      <c r="AK175" s="15"/>
      <c r="AL175" s="16">
        <f t="shared" si="7"/>
        <v>0</v>
      </c>
      <c r="AM175" s="137">
        <v>23080</v>
      </c>
      <c r="AN175" s="43">
        <v>23102</v>
      </c>
      <c r="AO175" s="18"/>
      <c r="AP175" s="18"/>
      <c r="AQ175" s="18"/>
      <c r="AR175" s="18"/>
      <c r="AS175" s="18"/>
      <c r="AT175" s="18"/>
    </row>
    <row r="176" spans="1:46" s="23" customFormat="1" ht="72" hidden="1" x14ac:dyDescent="0.2">
      <c r="A176" s="19" t="s">
        <v>41</v>
      </c>
      <c r="B176" s="19" t="s">
        <v>277</v>
      </c>
      <c r="C176" s="19" t="s">
        <v>276</v>
      </c>
      <c r="D176" s="19" t="s">
        <v>286</v>
      </c>
      <c r="E176" s="19" t="s">
        <v>454</v>
      </c>
      <c r="F176" s="28" t="s">
        <v>1748</v>
      </c>
      <c r="G176" s="19" t="s">
        <v>477</v>
      </c>
      <c r="H176" s="18" t="s">
        <v>270</v>
      </c>
      <c r="I176" s="18" t="s">
        <v>274</v>
      </c>
      <c r="J176" s="17">
        <v>138000</v>
      </c>
      <c r="K176" s="18"/>
      <c r="L176" s="18"/>
      <c r="M176" s="35" t="s">
        <v>137</v>
      </c>
      <c r="N176" s="32"/>
      <c r="O176" s="18" t="s">
        <v>2697</v>
      </c>
      <c r="P176" s="36" t="s">
        <v>2677</v>
      </c>
      <c r="Q176" s="20" t="s">
        <v>2429</v>
      </c>
      <c r="R176" s="18" t="s">
        <v>39</v>
      </c>
      <c r="S176" s="18" t="s">
        <v>116</v>
      </c>
      <c r="T176" s="18" t="s">
        <v>2559</v>
      </c>
      <c r="U176" s="18"/>
      <c r="V176" s="18" t="s">
        <v>2698</v>
      </c>
      <c r="W176" s="138">
        <v>138000</v>
      </c>
      <c r="X176" s="32">
        <v>1</v>
      </c>
      <c r="Y176" s="36"/>
      <c r="Z176" s="17">
        <v>138000</v>
      </c>
      <c r="AA176" s="36" t="s">
        <v>2699</v>
      </c>
      <c r="AB176" s="36"/>
      <c r="AC176" s="36"/>
      <c r="AD176" s="17"/>
      <c r="AE176" s="19" t="s">
        <v>2680</v>
      </c>
      <c r="AF176" s="19" t="s">
        <v>3472</v>
      </c>
      <c r="AG176" s="19" t="s">
        <v>2456</v>
      </c>
      <c r="AH176" s="19" t="s">
        <v>1263</v>
      </c>
      <c r="AI176" s="19" t="s">
        <v>1570</v>
      </c>
      <c r="AJ176" s="17">
        <v>138000</v>
      </c>
      <c r="AK176" s="15"/>
      <c r="AL176" s="16">
        <f t="shared" si="7"/>
        <v>0</v>
      </c>
      <c r="AM176" s="137">
        <v>23080</v>
      </c>
      <c r="AN176" s="43">
        <v>23102</v>
      </c>
      <c r="AO176" s="18"/>
      <c r="AP176" s="18"/>
      <c r="AQ176" s="18"/>
      <c r="AR176" s="18"/>
      <c r="AS176" s="18"/>
      <c r="AT176" s="18"/>
    </row>
    <row r="177" spans="1:46" s="23" customFormat="1" ht="72" hidden="1" x14ac:dyDescent="0.2">
      <c r="A177" s="19" t="s">
        <v>41</v>
      </c>
      <c r="B177" s="19" t="s">
        <v>277</v>
      </c>
      <c r="C177" s="19" t="s">
        <v>276</v>
      </c>
      <c r="D177" s="19" t="s">
        <v>286</v>
      </c>
      <c r="E177" s="19" t="s">
        <v>454</v>
      </c>
      <c r="F177" s="28" t="s">
        <v>1749</v>
      </c>
      <c r="G177" s="19" t="s">
        <v>478</v>
      </c>
      <c r="H177" s="18" t="s">
        <v>270</v>
      </c>
      <c r="I177" s="18" t="s">
        <v>271</v>
      </c>
      <c r="J177" s="17">
        <v>16000</v>
      </c>
      <c r="K177" s="18"/>
      <c r="L177" s="18"/>
      <c r="M177" s="35" t="s">
        <v>137</v>
      </c>
      <c r="N177" s="19"/>
      <c r="O177" s="18" t="s">
        <v>2676</v>
      </c>
      <c r="P177" s="36" t="s">
        <v>2677</v>
      </c>
      <c r="Q177" s="19" t="s">
        <v>2430</v>
      </c>
      <c r="R177" s="18" t="s">
        <v>39</v>
      </c>
      <c r="S177" s="18" t="s">
        <v>14</v>
      </c>
      <c r="T177" s="18" t="s">
        <v>2700</v>
      </c>
      <c r="U177" s="18" t="s">
        <v>2701</v>
      </c>
      <c r="V177" s="44" t="s">
        <v>2702</v>
      </c>
      <c r="W177" s="138">
        <v>16000</v>
      </c>
      <c r="X177" s="32">
        <v>1</v>
      </c>
      <c r="Y177" s="36" t="s">
        <v>1379</v>
      </c>
      <c r="Z177" s="17">
        <v>16000</v>
      </c>
      <c r="AA177" s="36" t="s">
        <v>2703</v>
      </c>
      <c r="AB177" s="36" t="s">
        <v>1378</v>
      </c>
      <c r="AC177" s="36" t="s">
        <v>1379</v>
      </c>
      <c r="AD177" s="17">
        <v>16000</v>
      </c>
      <c r="AE177" s="19" t="s">
        <v>2694</v>
      </c>
      <c r="AF177" s="19" t="s">
        <v>3475</v>
      </c>
      <c r="AG177" s="19" t="s">
        <v>2456</v>
      </c>
      <c r="AH177" s="19" t="s">
        <v>1263</v>
      </c>
      <c r="AI177" s="19" t="s">
        <v>1570</v>
      </c>
      <c r="AJ177" s="17">
        <v>16000</v>
      </c>
      <c r="AK177" s="15"/>
      <c r="AL177" s="16">
        <f t="shared" si="7"/>
        <v>0</v>
      </c>
      <c r="AM177" s="36" t="s">
        <v>2677</v>
      </c>
      <c r="AN177" s="43">
        <v>23102</v>
      </c>
      <c r="AO177" s="42">
        <v>23086</v>
      </c>
      <c r="AP177" s="42">
        <v>23087</v>
      </c>
      <c r="AQ177" s="43">
        <v>23102</v>
      </c>
      <c r="AR177" s="140">
        <v>16000</v>
      </c>
      <c r="AS177" s="18" t="s">
        <v>2395</v>
      </c>
      <c r="AT177" s="18"/>
    </row>
    <row r="178" spans="1:46" s="23" customFormat="1" ht="72" hidden="1" x14ac:dyDescent="0.2">
      <c r="A178" s="19" t="s">
        <v>41</v>
      </c>
      <c r="B178" s="19" t="s">
        <v>277</v>
      </c>
      <c r="C178" s="19" t="s">
        <v>276</v>
      </c>
      <c r="D178" s="19" t="s">
        <v>286</v>
      </c>
      <c r="E178" s="19" t="s">
        <v>454</v>
      </c>
      <c r="F178" s="28" t="s">
        <v>1750</v>
      </c>
      <c r="G178" s="19" t="s">
        <v>479</v>
      </c>
      <c r="H178" s="18" t="s">
        <v>270</v>
      </c>
      <c r="I178" s="18" t="s">
        <v>271</v>
      </c>
      <c r="J178" s="17">
        <v>300000</v>
      </c>
      <c r="K178" s="18"/>
      <c r="L178" s="18"/>
      <c r="M178" s="35" t="s">
        <v>137</v>
      </c>
      <c r="N178" s="19"/>
      <c r="O178" s="18" t="s">
        <v>2704</v>
      </c>
      <c r="P178" s="36" t="s">
        <v>2677</v>
      </c>
      <c r="Q178" s="20" t="s">
        <v>2429</v>
      </c>
      <c r="R178" s="18" t="s">
        <v>39</v>
      </c>
      <c r="S178" s="18" t="s">
        <v>116</v>
      </c>
      <c r="T178" s="18"/>
      <c r="U178" s="18"/>
      <c r="V178" s="18" t="s">
        <v>2705</v>
      </c>
      <c r="W178" s="138">
        <v>299000</v>
      </c>
      <c r="X178" s="32">
        <v>1</v>
      </c>
      <c r="Y178" s="36"/>
      <c r="Z178" s="17"/>
      <c r="AA178" s="36" t="s">
        <v>2706</v>
      </c>
      <c r="AB178" s="36"/>
      <c r="AC178" s="36"/>
      <c r="AD178" s="17"/>
      <c r="AE178" s="19" t="s">
        <v>2680</v>
      </c>
      <c r="AF178" s="19" t="s">
        <v>3472</v>
      </c>
      <c r="AG178" s="19" t="s">
        <v>2456</v>
      </c>
      <c r="AH178" s="19" t="s">
        <v>1263</v>
      </c>
      <c r="AI178" s="19" t="s">
        <v>1570</v>
      </c>
      <c r="AJ178" s="15">
        <v>299000</v>
      </c>
      <c r="AK178" s="15"/>
      <c r="AL178" s="16">
        <f t="shared" si="7"/>
        <v>1000</v>
      </c>
      <c r="AM178" s="137">
        <v>23080</v>
      </c>
      <c r="AN178" s="43">
        <v>23102</v>
      </c>
      <c r="AO178" s="18"/>
      <c r="AP178" s="18"/>
      <c r="AQ178" s="18"/>
      <c r="AR178" s="18"/>
      <c r="AS178" s="18"/>
      <c r="AT178" s="18"/>
    </row>
    <row r="179" spans="1:46" s="23" customFormat="1" ht="72" hidden="1" x14ac:dyDescent="0.2">
      <c r="A179" s="19" t="s">
        <v>41</v>
      </c>
      <c r="B179" s="19" t="s">
        <v>277</v>
      </c>
      <c r="C179" s="19" t="s">
        <v>276</v>
      </c>
      <c r="D179" s="19" t="s">
        <v>286</v>
      </c>
      <c r="E179" s="19" t="s">
        <v>454</v>
      </c>
      <c r="F179" s="28" t="s">
        <v>1751</v>
      </c>
      <c r="G179" s="19" t="s">
        <v>480</v>
      </c>
      <c r="H179" s="18" t="s">
        <v>272</v>
      </c>
      <c r="I179" s="18" t="s">
        <v>271</v>
      </c>
      <c r="J179" s="17">
        <v>93000</v>
      </c>
      <c r="K179" s="18"/>
      <c r="L179" s="18"/>
      <c r="M179" s="35" t="s">
        <v>137</v>
      </c>
      <c r="N179" s="19"/>
      <c r="O179" s="18" t="s">
        <v>2707</v>
      </c>
      <c r="P179" s="36" t="s">
        <v>2677</v>
      </c>
      <c r="Q179" s="20" t="s">
        <v>2431</v>
      </c>
      <c r="R179" s="18" t="s">
        <v>39</v>
      </c>
      <c r="S179" s="18" t="s">
        <v>60</v>
      </c>
      <c r="T179" s="18" t="s">
        <v>2708</v>
      </c>
      <c r="U179" s="18"/>
      <c r="V179" s="18" t="s">
        <v>2705</v>
      </c>
      <c r="W179" s="138">
        <v>93000</v>
      </c>
      <c r="X179" s="32">
        <v>1</v>
      </c>
      <c r="Y179" s="36"/>
      <c r="Z179" s="17">
        <v>93000</v>
      </c>
      <c r="AA179" s="36" t="s">
        <v>2709</v>
      </c>
      <c r="AB179" s="19"/>
      <c r="AC179" s="45"/>
      <c r="AD179" s="17"/>
      <c r="AE179" s="19" t="s">
        <v>2680</v>
      </c>
      <c r="AF179" s="19" t="s">
        <v>3472</v>
      </c>
      <c r="AG179" s="19" t="s">
        <v>2456</v>
      </c>
      <c r="AH179" s="19" t="s">
        <v>1263</v>
      </c>
      <c r="AI179" s="19" t="s">
        <v>1570</v>
      </c>
      <c r="AJ179" s="17">
        <v>93000</v>
      </c>
      <c r="AK179" s="15"/>
      <c r="AL179" s="16">
        <f t="shared" si="7"/>
        <v>0</v>
      </c>
      <c r="AM179" s="137">
        <v>23080</v>
      </c>
      <c r="AN179" s="43">
        <v>23102</v>
      </c>
      <c r="AO179" s="18"/>
      <c r="AP179" s="18"/>
      <c r="AQ179" s="18"/>
      <c r="AR179" s="18"/>
      <c r="AS179" s="18"/>
      <c r="AT179" s="18"/>
    </row>
    <row r="180" spans="1:46" s="23" customFormat="1" ht="72" hidden="1" x14ac:dyDescent="0.2">
      <c r="A180" s="19" t="s">
        <v>41</v>
      </c>
      <c r="B180" s="19" t="s">
        <v>277</v>
      </c>
      <c r="C180" s="19" t="s">
        <v>276</v>
      </c>
      <c r="D180" s="19" t="s">
        <v>286</v>
      </c>
      <c r="E180" s="19" t="s">
        <v>454</v>
      </c>
      <c r="F180" s="28" t="s">
        <v>1752</v>
      </c>
      <c r="G180" s="19" t="s">
        <v>481</v>
      </c>
      <c r="H180" s="18" t="s">
        <v>270</v>
      </c>
      <c r="I180" s="18" t="s">
        <v>274</v>
      </c>
      <c r="J180" s="17">
        <v>3500000</v>
      </c>
      <c r="K180" s="35" t="s">
        <v>137</v>
      </c>
      <c r="L180" s="18"/>
      <c r="M180" s="18"/>
      <c r="N180" s="19"/>
      <c r="O180" s="18"/>
      <c r="P180" s="36"/>
      <c r="Q180" s="19"/>
      <c r="R180" s="18"/>
      <c r="S180" s="18"/>
      <c r="T180" s="18"/>
      <c r="U180" s="18"/>
      <c r="V180" s="18"/>
      <c r="W180" s="139"/>
      <c r="X180" s="32"/>
      <c r="Y180" s="36"/>
      <c r="Z180" s="17"/>
      <c r="AA180" s="36"/>
      <c r="AB180" s="36"/>
      <c r="AC180" s="36"/>
      <c r="AD180" s="17"/>
      <c r="AE180" s="19" t="s">
        <v>2710</v>
      </c>
      <c r="AF180" s="19" t="s">
        <v>3477</v>
      </c>
      <c r="AG180" s="19" t="s">
        <v>3467</v>
      </c>
      <c r="AH180" s="19" t="s">
        <v>1265</v>
      </c>
      <c r="AI180" s="19" t="s">
        <v>1568</v>
      </c>
      <c r="AJ180" s="15"/>
      <c r="AK180" s="15"/>
      <c r="AL180" s="16">
        <f t="shared" si="7"/>
        <v>3500000</v>
      </c>
      <c r="AM180" s="43">
        <v>23071</v>
      </c>
      <c r="AN180" s="43">
        <v>23102</v>
      </c>
      <c r="AO180" s="18"/>
      <c r="AP180" s="18"/>
      <c r="AQ180" s="18"/>
      <c r="AR180" s="18"/>
      <c r="AS180" s="18"/>
      <c r="AT180" s="18"/>
    </row>
    <row r="181" spans="1:46" s="23" customFormat="1" ht="72" hidden="1" x14ac:dyDescent="0.2">
      <c r="A181" s="19" t="s">
        <v>41</v>
      </c>
      <c r="B181" s="19" t="s">
        <v>277</v>
      </c>
      <c r="C181" s="19" t="s">
        <v>276</v>
      </c>
      <c r="D181" s="19" t="s">
        <v>286</v>
      </c>
      <c r="E181" s="19" t="s">
        <v>454</v>
      </c>
      <c r="F181" s="28" t="s">
        <v>1753</v>
      </c>
      <c r="G181" s="19" t="s">
        <v>482</v>
      </c>
      <c r="H181" s="18" t="s">
        <v>272</v>
      </c>
      <c r="I181" s="18" t="s">
        <v>274</v>
      </c>
      <c r="J181" s="17">
        <v>71400</v>
      </c>
      <c r="K181" s="18"/>
      <c r="L181" s="18"/>
      <c r="M181" s="35" t="s">
        <v>137</v>
      </c>
      <c r="N181" s="19"/>
      <c r="O181" s="19"/>
      <c r="P181" s="28"/>
      <c r="Q181" s="20" t="s">
        <v>2429</v>
      </c>
      <c r="R181" s="18" t="s">
        <v>39</v>
      </c>
      <c r="S181" s="18"/>
      <c r="T181" s="18"/>
      <c r="U181" s="18"/>
      <c r="V181" s="19"/>
      <c r="W181" s="139"/>
      <c r="X181" s="18"/>
      <c r="Y181" s="28"/>
      <c r="Z181" s="28"/>
      <c r="AA181" s="36"/>
      <c r="AB181" s="19"/>
      <c r="AC181" s="19"/>
      <c r="AD181" s="19"/>
      <c r="AE181" s="19" t="s">
        <v>2684</v>
      </c>
      <c r="AF181" s="19" t="s">
        <v>3470</v>
      </c>
      <c r="AG181" s="19" t="s">
        <v>3467</v>
      </c>
      <c r="AH181" s="19" t="s">
        <v>1266</v>
      </c>
      <c r="AI181" s="19" t="s">
        <v>1568</v>
      </c>
      <c r="AJ181" s="15"/>
      <c r="AK181" s="15"/>
      <c r="AL181" s="16">
        <f t="shared" si="7"/>
        <v>71400</v>
      </c>
      <c r="AM181" s="43">
        <v>23071</v>
      </c>
      <c r="AN181" s="43">
        <v>23102</v>
      </c>
      <c r="AO181" s="18"/>
      <c r="AP181" s="18"/>
      <c r="AQ181" s="18"/>
      <c r="AR181" s="18"/>
      <c r="AS181" s="18"/>
      <c r="AT181" s="18"/>
    </row>
    <row r="182" spans="1:46" s="23" customFormat="1" ht="72" hidden="1" x14ac:dyDescent="0.2">
      <c r="A182" s="19" t="s">
        <v>41</v>
      </c>
      <c r="B182" s="19" t="s">
        <v>277</v>
      </c>
      <c r="C182" s="19" t="s">
        <v>276</v>
      </c>
      <c r="D182" s="19" t="s">
        <v>286</v>
      </c>
      <c r="E182" s="19" t="s">
        <v>454</v>
      </c>
      <c r="F182" s="28" t="s">
        <v>1754</v>
      </c>
      <c r="G182" s="19" t="s">
        <v>483</v>
      </c>
      <c r="H182" s="18" t="s">
        <v>270</v>
      </c>
      <c r="I182" s="18" t="s">
        <v>274</v>
      </c>
      <c r="J182" s="17">
        <v>2000000</v>
      </c>
      <c r="K182" s="35" t="s">
        <v>137</v>
      </c>
      <c r="L182" s="18"/>
      <c r="M182" s="18"/>
      <c r="N182" s="19"/>
      <c r="O182" s="18"/>
      <c r="P182" s="36"/>
      <c r="Q182" s="19"/>
      <c r="R182" s="18"/>
      <c r="S182" s="18"/>
      <c r="T182" s="18"/>
      <c r="U182" s="18"/>
      <c r="V182" s="18"/>
      <c r="W182" s="139"/>
      <c r="X182" s="32"/>
      <c r="Y182" s="36"/>
      <c r="Z182" s="17"/>
      <c r="AA182" s="36"/>
      <c r="AB182" s="36"/>
      <c r="AC182" s="36"/>
      <c r="AD182" s="17"/>
      <c r="AE182" s="19" t="s">
        <v>2710</v>
      </c>
      <c r="AF182" s="19" t="s">
        <v>3477</v>
      </c>
      <c r="AG182" s="19" t="s">
        <v>3467</v>
      </c>
      <c r="AH182" s="19" t="s">
        <v>1265</v>
      </c>
      <c r="AI182" s="19" t="s">
        <v>1568</v>
      </c>
      <c r="AJ182" s="15"/>
      <c r="AK182" s="15"/>
      <c r="AL182" s="16">
        <f t="shared" si="7"/>
        <v>2000000</v>
      </c>
      <c r="AM182" s="43">
        <v>23071</v>
      </c>
      <c r="AN182" s="43">
        <v>23102</v>
      </c>
      <c r="AO182" s="18"/>
      <c r="AP182" s="18"/>
      <c r="AQ182" s="18"/>
      <c r="AR182" s="18"/>
      <c r="AS182" s="18"/>
      <c r="AT182" s="18"/>
    </row>
    <row r="183" spans="1:46" s="23" customFormat="1" ht="72" hidden="1" x14ac:dyDescent="0.2">
      <c r="A183" s="19" t="s">
        <v>41</v>
      </c>
      <c r="B183" s="19" t="s">
        <v>277</v>
      </c>
      <c r="C183" s="19" t="s">
        <v>276</v>
      </c>
      <c r="D183" s="19" t="s">
        <v>286</v>
      </c>
      <c r="E183" s="19" t="s">
        <v>454</v>
      </c>
      <c r="F183" s="28" t="s">
        <v>1755</v>
      </c>
      <c r="G183" s="19" t="s">
        <v>484</v>
      </c>
      <c r="H183" s="18" t="s">
        <v>269</v>
      </c>
      <c r="I183" s="18" t="s">
        <v>268</v>
      </c>
      <c r="J183" s="17">
        <v>50000</v>
      </c>
      <c r="K183" s="18"/>
      <c r="L183" s="18"/>
      <c r="M183" s="35" t="s">
        <v>137</v>
      </c>
      <c r="N183" s="19"/>
      <c r="O183" s="18" t="s">
        <v>2704</v>
      </c>
      <c r="P183" s="36" t="s">
        <v>2677</v>
      </c>
      <c r="Q183" s="20" t="s">
        <v>2429</v>
      </c>
      <c r="R183" s="18" t="s">
        <v>39</v>
      </c>
      <c r="S183" s="18" t="s">
        <v>116</v>
      </c>
      <c r="T183" s="18" t="s">
        <v>2711</v>
      </c>
      <c r="U183" s="18"/>
      <c r="V183" s="18" t="s">
        <v>2705</v>
      </c>
      <c r="W183" s="138">
        <v>47200</v>
      </c>
      <c r="X183" s="32">
        <v>1</v>
      </c>
      <c r="Y183" s="36"/>
      <c r="Z183" s="17">
        <v>47200</v>
      </c>
      <c r="AA183" s="36" t="s">
        <v>2706</v>
      </c>
      <c r="AB183" s="36"/>
      <c r="AC183" s="36"/>
      <c r="AD183" s="17"/>
      <c r="AE183" s="19" t="s">
        <v>2680</v>
      </c>
      <c r="AF183" s="19" t="s">
        <v>3472</v>
      </c>
      <c r="AG183" s="19" t="s">
        <v>2456</v>
      </c>
      <c r="AH183" s="19" t="s">
        <v>1266</v>
      </c>
      <c r="AI183" s="19" t="s">
        <v>1568</v>
      </c>
      <c r="AJ183" s="15">
        <v>47200</v>
      </c>
      <c r="AK183" s="15"/>
      <c r="AL183" s="16">
        <f t="shared" si="7"/>
        <v>2800</v>
      </c>
      <c r="AM183" s="137">
        <v>23080</v>
      </c>
      <c r="AN183" s="43">
        <v>23102</v>
      </c>
      <c r="AO183" s="18"/>
      <c r="AP183" s="18"/>
      <c r="AQ183" s="18"/>
      <c r="AR183" s="18"/>
      <c r="AS183" s="18"/>
      <c r="AT183" s="18"/>
    </row>
    <row r="184" spans="1:46" s="23" customFormat="1" ht="72" hidden="1" x14ac:dyDescent="0.2">
      <c r="A184" s="19" t="s">
        <v>41</v>
      </c>
      <c r="B184" s="19" t="s">
        <v>277</v>
      </c>
      <c r="C184" s="19" t="s">
        <v>276</v>
      </c>
      <c r="D184" s="19" t="s">
        <v>286</v>
      </c>
      <c r="E184" s="19" t="s">
        <v>454</v>
      </c>
      <c r="F184" s="28" t="s">
        <v>1756</v>
      </c>
      <c r="G184" s="19" t="s">
        <v>485</v>
      </c>
      <c r="H184" s="18" t="s">
        <v>270</v>
      </c>
      <c r="I184" s="18" t="s">
        <v>344</v>
      </c>
      <c r="J184" s="17">
        <v>25000</v>
      </c>
      <c r="K184" s="18"/>
      <c r="L184" s="18"/>
      <c r="M184" s="35" t="s">
        <v>137</v>
      </c>
      <c r="N184" s="19"/>
      <c r="O184" s="18" t="s">
        <v>2704</v>
      </c>
      <c r="P184" s="36" t="s">
        <v>2677</v>
      </c>
      <c r="Q184" s="20" t="s">
        <v>2429</v>
      </c>
      <c r="R184" s="18" t="s">
        <v>39</v>
      </c>
      <c r="S184" s="18" t="s">
        <v>116</v>
      </c>
      <c r="T184" s="18" t="s">
        <v>1193</v>
      </c>
      <c r="U184" s="18"/>
      <c r="V184" s="18" t="s">
        <v>2705</v>
      </c>
      <c r="W184" s="138">
        <v>24700</v>
      </c>
      <c r="X184" s="32">
        <v>1</v>
      </c>
      <c r="Y184" s="36"/>
      <c r="Z184" s="17">
        <v>24700</v>
      </c>
      <c r="AA184" s="36" t="s">
        <v>2706</v>
      </c>
      <c r="AB184" s="36"/>
      <c r="AC184" s="36"/>
      <c r="AD184" s="17"/>
      <c r="AE184" s="19" t="s">
        <v>2680</v>
      </c>
      <c r="AF184" s="19" t="s">
        <v>3472</v>
      </c>
      <c r="AG184" s="19" t="s">
        <v>2456</v>
      </c>
      <c r="AH184" s="19" t="s">
        <v>1266</v>
      </c>
      <c r="AI184" s="19" t="s">
        <v>1568</v>
      </c>
      <c r="AJ184" s="15">
        <v>24700</v>
      </c>
      <c r="AK184" s="15"/>
      <c r="AL184" s="16">
        <f t="shared" si="7"/>
        <v>300</v>
      </c>
      <c r="AM184" s="137">
        <v>23080</v>
      </c>
      <c r="AN184" s="43">
        <v>23102</v>
      </c>
      <c r="AO184" s="18"/>
      <c r="AP184" s="18"/>
      <c r="AQ184" s="18"/>
      <c r="AR184" s="18"/>
      <c r="AS184" s="18"/>
      <c r="AT184" s="18"/>
    </row>
    <row r="185" spans="1:46" ht="72" hidden="1" x14ac:dyDescent="0.2">
      <c r="A185" s="19" t="s">
        <v>41</v>
      </c>
      <c r="B185" s="19" t="s">
        <v>277</v>
      </c>
      <c r="C185" s="19" t="s">
        <v>276</v>
      </c>
      <c r="D185" s="19" t="s">
        <v>13</v>
      </c>
      <c r="E185" s="19" t="s">
        <v>454</v>
      </c>
      <c r="F185" s="28" t="s">
        <v>1757</v>
      </c>
      <c r="G185" s="19" t="s">
        <v>486</v>
      </c>
      <c r="H185" s="18" t="s">
        <v>270</v>
      </c>
      <c r="I185" s="18" t="s">
        <v>271</v>
      </c>
      <c r="J185" s="17">
        <v>800000</v>
      </c>
      <c r="K185" s="35" t="s">
        <v>137</v>
      </c>
      <c r="L185" s="18"/>
      <c r="M185" s="18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8"/>
      <c r="Y185" s="46"/>
      <c r="Z185" s="19"/>
      <c r="AA185" s="19"/>
      <c r="AB185" s="19"/>
      <c r="AC185" s="19"/>
      <c r="AD185" s="19"/>
      <c r="AE185" s="19" t="s">
        <v>2684</v>
      </c>
      <c r="AF185" s="19" t="s">
        <v>3470</v>
      </c>
      <c r="AG185" s="19" t="s">
        <v>3467</v>
      </c>
      <c r="AH185" s="19" t="s">
        <v>1265</v>
      </c>
      <c r="AI185" s="19" t="s">
        <v>1568</v>
      </c>
      <c r="AJ185" s="16"/>
      <c r="AK185" s="16"/>
      <c r="AL185" s="16">
        <f t="shared" si="7"/>
        <v>800000</v>
      </c>
      <c r="AM185" s="43">
        <v>23071</v>
      </c>
      <c r="AN185" s="43">
        <v>23102</v>
      </c>
      <c r="AO185" s="19"/>
      <c r="AP185" s="19"/>
      <c r="AQ185" s="19"/>
      <c r="AR185" s="19"/>
      <c r="AS185" s="19"/>
      <c r="AT185" s="19"/>
    </row>
    <row r="186" spans="1:46" ht="90" hidden="1" x14ac:dyDescent="0.2">
      <c r="A186" s="19" t="s">
        <v>41</v>
      </c>
      <c r="B186" s="19" t="s">
        <v>277</v>
      </c>
      <c r="C186" s="19" t="s">
        <v>276</v>
      </c>
      <c r="D186" s="19" t="s">
        <v>13</v>
      </c>
      <c r="E186" s="19" t="s">
        <v>454</v>
      </c>
      <c r="F186" s="28" t="s">
        <v>1758</v>
      </c>
      <c r="G186" s="19" t="s">
        <v>487</v>
      </c>
      <c r="H186" s="18" t="s">
        <v>270</v>
      </c>
      <c r="I186" s="18" t="s">
        <v>274</v>
      </c>
      <c r="J186" s="17">
        <v>100000</v>
      </c>
      <c r="K186" s="18"/>
      <c r="L186" s="18"/>
      <c r="M186" s="35" t="s">
        <v>137</v>
      </c>
      <c r="N186" s="19"/>
      <c r="O186" s="19"/>
      <c r="P186" s="19"/>
      <c r="Q186" s="19" t="s">
        <v>2432</v>
      </c>
      <c r="R186" s="18" t="s">
        <v>39</v>
      </c>
      <c r="S186" s="19"/>
      <c r="T186" s="19"/>
      <c r="U186" s="19"/>
      <c r="V186" s="19"/>
      <c r="W186" s="19"/>
      <c r="X186" s="18"/>
      <c r="Y186" s="46"/>
      <c r="Z186" s="19"/>
      <c r="AA186" s="19"/>
      <c r="AB186" s="19"/>
      <c r="AC186" s="19"/>
      <c r="AD186" s="19"/>
      <c r="AE186" s="19" t="s">
        <v>2684</v>
      </c>
      <c r="AF186" s="19" t="s">
        <v>3470</v>
      </c>
      <c r="AG186" s="19" t="s">
        <v>3467</v>
      </c>
      <c r="AH186" s="19" t="s">
        <v>1263</v>
      </c>
      <c r="AI186" s="19" t="s">
        <v>1570</v>
      </c>
      <c r="AJ186" s="16"/>
      <c r="AK186" s="16"/>
      <c r="AL186" s="16">
        <f t="shared" si="7"/>
        <v>100000</v>
      </c>
      <c r="AM186" s="43">
        <v>23071</v>
      </c>
      <c r="AN186" s="43">
        <v>23102</v>
      </c>
      <c r="AO186" s="19"/>
      <c r="AP186" s="19"/>
      <c r="AQ186" s="19"/>
      <c r="AR186" s="19"/>
      <c r="AS186" s="19"/>
      <c r="AT186" s="19"/>
    </row>
    <row r="187" spans="1:46" ht="72" hidden="1" x14ac:dyDescent="0.2">
      <c r="A187" s="19" t="s">
        <v>41</v>
      </c>
      <c r="B187" s="19" t="s">
        <v>277</v>
      </c>
      <c r="C187" s="19" t="s">
        <v>276</v>
      </c>
      <c r="D187" s="19" t="s">
        <v>25</v>
      </c>
      <c r="E187" s="19" t="s">
        <v>454</v>
      </c>
      <c r="F187" s="28" t="s">
        <v>1759</v>
      </c>
      <c r="G187" s="19" t="s">
        <v>488</v>
      </c>
      <c r="H187" s="18" t="s">
        <v>270</v>
      </c>
      <c r="I187" s="18" t="s">
        <v>271</v>
      </c>
      <c r="J187" s="17">
        <v>20000</v>
      </c>
      <c r="K187" s="18"/>
      <c r="L187" s="18"/>
      <c r="M187" s="35" t="s">
        <v>137</v>
      </c>
      <c r="N187" s="19"/>
      <c r="O187" s="19" t="s">
        <v>2712</v>
      </c>
      <c r="P187" s="36" t="s">
        <v>2677</v>
      </c>
      <c r="Q187" s="19" t="s">
        <v>2433</v>
      </c>
      <c r="R187" s="18" t="s">
        <v>39</v>
      </c>
      <c r="S187" s="18" t="s">
        <v>60</v>
      </c>
      <c r="T187" s="19"/>
      <c r="U187" s="19"/>
      <c r="V187" s="18" t="s">
        <v>2705</v>
      </c>
      <c r="W187" s="74">
        <v>19902</v>
      </c>
      <c r="X187" s="32">
        <v>1</v>
      </c>
      <c r="Y187" s="128">
        <v>23101</v>
      </c>
      <c r="Z187" s="74">
        <v>19902</v>
      </c>
      <c r="AA187" s="19"/>
      <c r="AB187" s="19"/>
      <c r="AC187" s="19"/>
      <c r="AD187" s="74">
        <v>19902</v>
      </c>
      <c r="AE187" s="19" t="s">
        <v>2683</v>
      </c>
      <c r="AF187" s="19" t="s">
        <v>3472</v>
      </c>
      <c r="AG187" s="19" t="s">
        <v>3467</v>
      </c>
      <c r="AH187" s="19" t="s">
        <v>1263</v>
      </c>
      <c r="AI187" s="19" t="s">
        <v>1570</v>
      </c>
      <c r="AJ187" s="16"/>
      <c r="AK187" s="16"/>
      <c r="AL187" s="16">
        <f t="shared" si="7"/>
        <v>20000</v>
      </c>
      <c r="AM187" s="137">
        <v>23080</v>
      </c>
      <c r="AN187" s="43">
        <v>23102</v>
      </c>
      <c r="AO187" s="48">
        <v>23101</v>
      </c>
      <c r="AP187" s="19"/>
      <c r="AQ187" s="43">
        <v>23102</v>
      </c>
      <c r="AR187" s="74">
        <v>19902</v>
      </c>
      <c r="AS187" s="19">
        <v>98</v>
      </c>
      <c r="AT187" s="19"/>
    </row>
    <row r="188" spans="1:46" ht="72" hidden="1" x14ac:dyDescent="0.2">
      <c r="A188" s="19" t="s">
        <v>41</v>
      </c>
      <c r="B188" s="19" t="s">
        <v>277</v>
      </c>
      <c r="C188" s="19" t="s">
        <v>276</v>
      </c>
      <c r="D188" s="19" t="s">
        <v>16</v>
      </c>
      <c r="E188" s="19" t="s">
        <v>454</v>
      </c>
      <c r="F188" s="28" t="s">
        <v>1760</v>
      </c>
      <c r="G188" s="19" t="s">
        <v>489</v>
      </c>
      <c r="H188" s="18" t="s">
        <v>270</v>
      </c>
      <c r="I188" s="18" t="s">
        <v>271</v>
      </c>
      <c r="J188" s="17">
        <v>28000</v>
      </c>
      <c r="K188" s="18"/>
      <c r="L188" s="18"/>
      <c r="M188" s="35" t="s">
        <v>137</v>
      </c>
      <c r="N188" s="19"/>
      <c r="O188" s="19" t="s">
        <v>2713</v>
      </c>
      <c r="P188" s="36" t="s">
        <v>2677</v>
      </c>
      <c r="Q188" s="19" t="s">
        <v>2420</v>
      </c>
      <c r="R188" s="18" t="s">
        <v>39</v>
      </c>
      <c r="S188" s="18" t="s">
        <v>60</v>
      </c>
      <c r="T188" s="19"/>
      <c r="U188" s="19"/>
      <c r="V188" s="18" t="s">
        <v>2705</v>
      </c>
      <c r="W188" s="74">
        <v>26215</v>
      </c>
      <c r="X188" s="32">
        <v>1</v>
      </c>
      <c r="Y188" s="128">
        <v>23101</v>
      </c>
      <c r="Z188" s="74">
        <v>26215</v>
      </c>
      <c r="AA188" s="19"/>
      <c r="AB188" s="19"/>
      <c r="AC188" s="19"/>
      <c r="AD188" s="74">
        <v>26215</v>
      </c>
      <c r="AE188" s="19" t="s">
        <v>2683</v>
      </c>
      <c r="AF188" s="19" t="s">
        <v>3472</v>
      </c>
      <c r="AG188" s="19" t="s">
        <v>3467</v>
      </c>
      <c r="AH188" s="19" t="s">
        <v>1263</v>
      </c>
      <c r="AI188" s="19" t="s">
        <v>1570</v>
      </c>
      <c r="AJ188" s="16"/>
      <c r="AK188" s="16"/>
      <c r="AL188" s="16">
        <f t="shared" si="7"/>
        <v>28000</v>
      </c>
      <c r="AM188" s="137">
        <v>23080</v>
      </c>
      <c r="AN188" s="43">
        <v>23102</v>
      </c>
      <c r="AO188" s="48">
        <v>23101</v>
      </c>
      <c r="AP188" s="19"/>
      <c r="AQ188" s="43">
        <v>23102</v>
      </c>
      <c r="AR188" s="74">
        <v>26215</v>
      </c>
      <c r="AS188" s="74">
        <v>1785</v>
      </c>
      <c r="AT188" s="19"/>
    </row>
    <row r="189" spans="1:46" ht="72" hidden="1" x14ac:dyDescent="0.2">
      <c r="A189" s="19" t="s">
        <v>41</v>
      </c>
      <c r="B189" s="19" t="s">
        <v>277</v>
      </c>
      <c r="C189" s="19" t="s">
        <v>276</v>
      </c>
      <c r="D189" s="19" t="s">
        <v>16</v>
      </c>
      <c r="E189" s="19" t="s">
        <v>454</v>
      </c>
      <c r="F189" s="28" t="s">
        <v>1761</v>
      </c>
      <c r="G189" s="19" t="s">
        <v>490</v>
      </c>
      <c r="H189" s="18" t="s">
        <v>269</v>
      </c>
      <c r="I189" s="18" t="s">
        <v>268</v>
      </c>
      <c r="J189" s="17">
        <v>32000</v>
      </c>
      <c r="K189" s="18"/>
      <c r="L189" s="18"/>
      <c r="M189" s="35" t="s">
        <v>137</v>
      </c>
      <c r="N189" s="19"/>
      <c r="O189" s="19" t="s">
        <v>2712</v>
      </c>
      <c r="P189" s="36" t="s">
        <v>2677</v>
      </c>
      <c r="Q189" s="19" t="s">
        <v>2433</v>
      </c>
      <c r="R189" s="18" t="s">
        <v>39</v>
      </c>
      <c r="S189" s="18" t="s">
        <v>60</v>
      </c>
      <c r="T189" s="19"/>
      <c r="U189" s="19"/>
      <c r="V189" s="18" t="s">
        <v>2705</v>
      </c>
      <c r="W189" s="74">
        <v>29960</v>
      </c>
      <c r="X189" s="32">
        <v>1</v>
      </c>
      <c r="Y189" s="128">
        <v>23101</v>
      </c>
      <c r="Z189" s="74">
        <v>29960</v>
      </c>
      <c r="AA189" s="19"/>
      <c r="AB189" s="19"/>
      <c r="AC189" s="19"/>
      <c r="AD189" s="74">
        <v>29960</v>
      </c>
      <c r="AE189" s="19" t="s">
        <v>2683</v>
      </c>
      <c r="AF189" s="19" t="s">
        <v>3472</v>
      </c>
      <c r="AG189" s="19" t="s">
        <v>3467</v>
      </c>
      <c r="AH189" s="19" t="s">
        <v>1263</v>
      </c>
      <c r="AI189" s="19" t="s">
        <v>1570</v>
      </c>
      <c r="AJ189" s="16"/>
      <c r="AK189" s="16"/>
      <c r="AL189" s="16">
        <f t="shared" si="7"/>
        <v>32000</v>
      </c>
      <c r="AM189" s="137">
        <v>23080</v>
      </c>
      <c r="AN189" s="43">
        <v>23102</v>
      </c>
      <c r="AO189" s="48">
        <v>23101</v>
      </c>
      <c r="AP189" s="19"/>
      <c r="AQ189" s="43">
        <v>23102</v>
      </c>
      <c r="AR189" s="74">
        <v>29960</v>
      </c>
      <c r="AS189" s="74">
        <v>2040</v>
      </c>
      <c r="AT189" s="19"/>
    </row>
    <row r="190" spans="1:46" ht="72" hidden="1" x14ac:dyDescent="0.2">
      <c r="A190" s="19" t="s">
        <v>41</v>
      </c>
      <c r="B190" s="19" t="s">
        <v>277</v>
      </c>
      <c r="C190" s="19" t="s">
        <v>276</v>
      </c>
      <c r="D190" s="19" t="s">
        <v>30</v>
      </c>
      <c r="E190" s="19" t="s">
        <v>454</v>
      </c>
      <c r="F190" s="28" t="s">
        <v>1762</v>
      </c>
      <c r="G190" s="19" t="s">
        <v>491</v>
      </c>
      <c r="H190" s="18" t="s">
        <v>269</v>
      </c>
      <c r="I190" s="18" t="s">
        <v>274</v>
      </c>
      <c r="J190" s="17">
        <v>38000</v>
      </c>
      <c r="K190" s="18"/>
      <c r="L190" s="18"/>
      <c r="M190" s="35" t="s">
        <v>137</v>
      </c>
      <c r="N190" s="19"/>
      <c r="O190" s="19" t="s">
        <v>2714</v>
      </c>
      <c r="P190" s="36" t="s">
        <v>2677</v>
      </c>
      <c r="Q190" s="19" t="s">
        <v>2434</v>
      </c>
      <c r="R190" s="18" t="s">
        <v>39</v>
      </c>
      <c r="S190" s="18" t="s">
        <v>123</v>
      </c>
      <c r="T190" s="19"/>
      <c r="U190" s="19"/>
      <c r="V190" s="18" t="s">
        <v>2705</v>
      </c>
      <c r="W190" s="74">
        <v>38000</v>
      </c>
      <c r="X190" s="32">
        <v>1</v>
      </c>
      <c r="Y190" s="46"/>
      <c r="Z190" s="19"/>
      <c r="AA190" s="19">
        <v>7014238169</v>
      </c>
      <c r="AB190" s="19"/>
      <c r="AC190" s="19"/>
      <c r="AD190" s="19"/>
      <c r="AE190" s="19" t="s">
        <v>2680</v>
      </c>
      <c r="AF190" s="19" t="s">
        <v>3472</v>
      </c>
      <c r="AG190" s="19" t="s">
        <v>2456</v>
      </c>
      <c r="AH190" s="19" t="s">
        <v>1263</v>
      </c>
      <c r="AI190" s="19" t="s">
        <v>1570</v>
      </c>
      <c r="AJ190" s="16">
        <v>38000</v>
      </c>
      <c r="AK190" s="16"/>
      <c r="AL190" s="16">
        <f t="shared" si="7"/>
        <v>0</v>
      </c>
      <c r="AM190" s="137">
        <v>23080</v>
      </c>
      <c r="AN190" s="43">
        <v>23102</v>
      </c>
      <c r="AO190" s="19"/>
      <c r="AP190" s="19"/>
      <c r="AQ190" s="19"/>
      <c r="AR190" s="19"/>
      <c r="AS190" s="19"/>
      <c r="AT190" s="19"/>
    </row>
    <row r="191" spans="1:46" ht="72" hidden="1" x14ac:dyDescent="0.2">
      <c r="A191" s="19" t="s">
        <v>41</v>
      </c>
      <c r="B191" s="19" t="s">
        <v>277</v>
      </c>
      <c r="C191" s="19" t="s">
        <v>276</v>
      </c>
      <c r="D191" s="19" t="s">
        <v>30</v>
      </c>
      <c r="E191" s="19" t="s">
        <v>454</v>
      </c>
      <c r="F191" s="28" t="s">
        <v>1763</v>
      </c>
      <c r="G191" s="19" t="s">
        <v>492</v>
      </c>
      <c r="H191" s="18" t="s">
        <v>269</v>
      </c>
      <c r="I191" s="18" t="s">
        <v>274</v>
      </c>
      <c r="J191" s="17">
        <v>276000</v>
      </c>
      <c r="K191" s="18"/>
      <c r="L191" s="18"/>
      <c r="M191" s="35" t="s">
        <v>137</v>
      </c>
      <c r="N191" s="19"/>
      <c r="O191" s="19" t="s">
        <v>2714</v>
      </c>
      <c r="P191" s="36" t="s">
        <v>2677</v>
      </c>
      <c r="Q191" s="19" t="s">
        <v>2434</v>
      </c>
      <c r="R191" s="18" t="s">
        <v>39</v>
      </c>
      <c r="S191" s="18" t="s">
        <v>123</v>
      </c>
      <c r="T191" s="19"/>
      <c r="U191" s="19"/>
      <c r="V191" s="18" t="s">
        <v>2705</v>
      </c>
      <c r="W191" s="74">
        <v>276000</v>
      </c>
      <c r="X191" s="32">
        <v>1</v>
      </c>
      <c r="Y191" s="46"/>
      <c r="Z191" s="19"/>
      <c r="AA191" s="19">
        <v>7014238169</v>
      </c>
      <c r="AB191" s="19"/>
      <c r="AC191" s="19"/>
      <c r="AD191" s="19"/>
      <c r="AE191" s="19" t="s">
        <v>2680</v>
      </c>
      <c r="AF191" s="19" t="s">
        <v>3472</v>
      </c>
      <c r="AG191" s="19" t="s">
        <v>2456</v>
      </c>
      <c r="AH191" s="19" t="s">
        <v>1263</v>
      </c>
      <c r="AI191" s="19" t="s">
        <v>1570</v>
      </c>
      <c r="AJ191" s="17">
        <v>276000</v>
      </c>
      <c r="AK191" s="16"/>
      <c r="AL191" s="16">
        <f t="shared" si="7"/>
        <v>0</v>
      </c>
      <c r="AM191" s="137">
        <v>23080</v>
      </c>
      <c r="AN191" s="43">
        <v>23102</v>
      </c>
      <c r="AO191" s="19"/>
      <c r="AP191" s="19"/>
      <c r="AQ191" s="19"/>
      <c r="AR191" s="19"/>
      <c r="AS191" s="19"/>
      <c r="AT191" s="19"/>
    </row>
    <row r="192" spans="1:46" ht="72" hidden="1" x14ac:dyDescent="0.2">
      <c r="A192" s="19" t="s">
        <v>41</v>
      </c>
      <c r="B192" s="19" t="s">
        <v>277</v>
      </c>
      <c r="C192" s="19" t="s">
        <v>276</v>
      </c>
      <c r="D192" s="19" t="s">
        <v>30</v>
      </c>
      <c r="E192" s="19" t="s">
        <v>454</v>
      </c>
      <c r="F192" s="28" t="s">
        <v>1764</v>
      </c>
      <c r="G192" s="19" t="s">
        <v>493</v>
      </c>
      <c r="H192" s="18" t="s">
        <v>269</v>
      </c>
      <c r="I192" s="18" t="s">
        <v>274</v>
      </c>
      <c r="J192" s="17">
        <v>144000</v>
      </c>
      <c r="K192" s="18"/>
      <c r="L192" s="18"/>
      <c r="M192" s="35" t="s">
        <v>137</v>
      </c>
      <c r="N192" s="19"/>
      <c r="O192" s="19" t="s">
        <v>2714</v>
      </c>
      <c r="P192" s="36" t="s">
        <v>2677</v>
      </c>
      <c r="Q192" s="19" t="s">
        <v>2434</v>
      </c>
      <c r="R192" s="18" t="s">
        <v>39</v>
      </c>
      <c r="S192" s="18" t="s">
        <v>123</v>
      </c>
      <c r="T192" s="19"/>
      <c r="U192" s="19"/>
      <c r="V192" s="18" t="s">
        <v>2705</v>
      </c>
      <c r="W192" s="74">
        <v>144000</v>
      </c>
      <c r="X192" s="32">
        <v>1</v>
      </c>
      <c r="Y192" s="46"/>
      <c r="Z192" s="19"/>
      <c r="AA192" s="19">
        <v>7014238169</v>
      </c>
      <c r="AB192" s="19"/>
      <c r="AC192" s="19"/>
      <c r="AD192" s="19"/>
      <c r="AE192" s="19" t="s">
        <v>2680</v>
      </c>
      <c r="AF192" s="19" t="s">
        <v>3472</v>
      </c>
      <c r="AG192" s="19" t="s">
        <v>2456</v>
      </c>
      <c r="AH192" s="19" t="s">
        <v>1263</v>
      </c>
      <c r="AI192" s="19" t="s">
        <v>1570</v>
      </c>
      <c r="AJ192" s="17">
        <v>144000</v>
      </c>
      <c r="AK192" s="16"/>
      <c r="AL192" s="16">
        <f t="shared" si="7"/>
        <v>0</v>
      </c>
      <c r="AM192" s="137">
        <v>23080</v>
      </c>
      <c r="AN192" s="43">
        <v>23102</v>
      </c>
      <c r="AO192" s="19"/>
      <c r="AP192" s="19"/>
      <c r="AQ192" s="19"/>
      <c r="AR192" s="19"/>
      <c r="AS192" s="19"/>
      <c r="AT192" s="19"/>
    </row>
    <row r="193" spans="1:46" s="23" customFormat="1" ht="72" hidden="1" x14ac:dyDescent="0.2">
      <c r="A193" s="19" t="s">
        <v>41</v>
      </c>
      <c r="B193" s="19" t="s">
        <v>277</v>
      </c>
      <c r="C193" s="19" t="s">
        <v>276</v>
      </c>
      <c r="D193" s="19" t="s">
        <v>18</v>
      </c>
      <c r="E193" s="19" t="s">
        <v>454</v>
      </c>
      <c r="F193" s="28" t="s">
        <v>1765</v>
      </c>
      <c r="G193" s="19" t="s">
        <v>494</v>
      </c>
      <c r="H193" s="18" t="s">
        <v>270</v>
      </c>
      <c r="I193" s="18" t="s">
        <v>275</v>
      </c>
      <c r="J193" s="17">
        <v>254000</v>
      </c>
      <c r="K193" s="35" t="s">
        <v>137</v>
      </c>
      <c r="L193" s="18"/>
      <c r="M193" s="18"/>
      <c r="N193" s="19"/>
      <c r="O193" s="19"/>
      <c r="P193" s="19"/>
      <c r="Q193" s="19" t="s">
        <v>2435</v>
      </c>
      <c r="R193" s="18" t="s">
        <v>12</v>
      </c>
      <c r="S193" s="19"/>
      <c r="T193" s="19"/>
      <c r="U193" s="19"/>
      <c r="V193" s="19"/>
      <c r="W193" s="19"/>
      <c r="X193" s="18"/>
      <c r="Y193" s="46"/>
      <c r="Z193" s="19"/>
      <c r="AA193" s="19"/>
      <c r="AB193" s="19"/>
      <c r="AC193" s="19"/>
      <c r="AD193" s="19"/>
      <c r="AE193" s="19" t="s">
        <v>2684</v>
      </c>
      <c r="AF193" s="19" t="s">
        <v>3470</v>
      </c>
      <c r="AG193" s="19" t="s">
        <v>3467</v>
      </c>
      <c r="AH193" s="19" t="s">
        <v>1263</v>
      </c>
      <c r="AI193" s="19" t="s">
        <v>1570</v>
      </c>
      <c r="AJ193" s="16"/>
      <c r="AK193" s="16"/>
      <c r="AL193" s="16">
        <f t="shared" si="7"/>
        <v>254000</v>
      </c>
      <c r="AM193" s="43">
        <v>23071</v>
      </c>
      <c r="AN193" s="43">
        <v>23102</v>
      </c>
      <c r="AO193" s="19"/>
      <c r="AP193" s="19"/>
      <c r="AQ193" s="19"/>
      <c r="AR193" s="19"/>
      <c r="AS193" s="19"/>
      <c r="AT193" s="19"/>
    </row>
    <row r="194" spans="1:46" s="23" customFormat="1" ht="72" hidden="1" x14ac:dyDescent="0.2">
      <c r="A194" s="19" t="s">
        <v>41</v>
      </c>
      <c r="B194" s="19" t="s">
        <v>277</v>
      </c>
      <c r="C194" s="19" t="s">
        <v>276</v>
      </c>
      <c r="D194" s="19" t="s">
        <v>18</v>
      </c>
      <c r="E194" s="19" t="s">
        <v>454</v>
      </c>
      <c r="F194" s="28" t="s">
        <v>1766</v>
      </c>
      <c r="G194" s="19" t="s">
        <v>495</v>
      </c>
      <c r="H194" s="18" t="s">
        <v>269</v>
      </c>
      <c r="I194" s="18" t="s">
        <v>275</v>
      </c>
      <c r="J194" s="17">
        <v>600000</v>
      </c>
      <c r="K194" s="35" t="s">
        <v>137</v>
      </c>
      <c r="L194" s="18"/>
      <c r="M194" s="18"/>
      <c r="N194" s="19"/>
      <c r="O194" s="19"/>
      <c r="P194" s="19"/>
      <c r="Q194" s="19" t="s">
        <v>2435</v>
      </c>
      <c r="R194" s="18" t="s">
        <v>12</v>
      </c>
      <c r="S194" s="19"/>
      <c r="T194" s="19"/>
      <c r="U194" s="19"/>
      <c r="V194" s="19"/>
      <c r="W194" s="19"/>
      <c r="X194" s="18"/>
      <c r="Y194" s="46"/>
      <c r="Z194" s="19"/>
      <c r="AA194" s="19"/>
      <c r="AB194" s="19"/>
      <c r="AC194" s="19"/>
      <c r="AD194" s="19"/>
      <c r="AE194" s="19" t="s">
        <v>2684</v>
      </c>
      <c r="AF194" s="19" t="s">
        <v>3470</v>
      </c>
      <c r="AG194" s="19" t="s">
        <v>3467</v>
      </c>
      <c r="AH194" s="19" t="s">
        <v>1263</v>
      </c>
      <c r="AI194" s="19" t="s">
        <v>1570</v>
      </c>
      <c r="AJ194" s="16"/>
      <c r="AK194" s="16"/>
      <c r="AL194" s="16">
        <f t="shared" si="7"/>
        <v>600000</v>
      </c>
      <c r="AM194" s="43">
        <v>23071</v>
      </c>
      <c r="AN194" s="43">
        <v>23102</v>
      </c>
      <c r="AO194" s="19"/>
      <c r="AP194" s="19"/>
      <c r="AQ194" s="19"/>
      <c r="AR194" s="19"/>
      <c r="AS194" s="19"/>
      <c r="AT194" s="19"/>
    </row>
    <row r="195" spans="1:46" s="23" customFormat="1" ht="72" hidden="1" x14ac:dyDescent="0.2">
      <c r="A195" s="19" t="s">
        <v>41</v>
      </c>
      <c r="B195" s="19" t="s">
        <v>277</v>
      </c>
      <c r="C195" s="19" t="s">
        <v>276</v>
      </c>
      <c r="D195" s="19" t="s">
        <v>18</v>
      </c>
      <c r="E195" s="19" t="s">
        <v>454</v>
      </c>
      <c r="F195" s="28" t="s">
        <v>1767</v>
      </c>
      <c r="G195" s="19" t="s">
        <v>496</v>
      </c>
      <c r="H195" s="18" t="s">
        <v>269</v>
      </c>
      <c r="I195" s="18" t="s">
        <v>275</v>
      </c>
      <c r="J195" s="17">
        <v>560000</v>
      </c>
      <c r="K195" s="35" t="s">
        <v>137</v>
      </c>
      <c r="L195" s="18"/>
      <c r="M195" s="18"/>
      <c r="N195" s="19"/>
      <c r="O195" s="19"/>
      <c r="P195" s="19"/>
      <c r="Q195" s="19" t="s">
        <v>2435</v>
      </c>
      <c r="R195" s="18" t="s">
        <v>12</v>
      </c>
      <c r="S195" s="19"/>
      <c r="T195" s="19"/>
      <c r="U195" s="19"/>
      <c r="V195" s="19"/>
      <c r="W195" s="19"/>
      <c r="X195" s="18"/>
      <c r="Y195" s="46"/>
      <c r="Z195" s="19"/>
      <c r="AA195" s="19"/>
      <c r="AB195" s="19"/>
      <c r="AC195" s="19"/>
      <c r="AD195" s="19"/>
      <c r="AE195" s="19" t="s">
        <v>2684</v>
      </c>
      <c r="AF195" s="19" t="s">
        <v>3470</v>
      </c>
      <c r="AG195" s="19" t="s">
        <v>3467</v>
      </c>
      <c r="AH195" s="19" t="s">
        <v>1263</v>
      </c>
      <c r="AI195" s="19" t="s">
        <v>1570</v>
      </c>
      <c r="AJ195" s="16"/>
      <c r="AK195" s="16"/>
      <c r="AL195" s="16">
        <f t="shared" ref="AL195:AL258" si="8">J195-AJ195-AK195</f>
        <v>560000</v>
      </c>
      <c r="AM195" s="43">
        <v>23071</v>
      </c>
      <c r="AN195" s="43">
        <v>23102</v>
      </c>
      <c r="AO195" s="19"/>
      <c r="AP195" s="19"/>
      <c r="AQ195" s="19"/>
      <c r="AR195" s="19"/>
      <c r="AS195" s="19"/>
      <c r="AT195" s="19"/>
    </row>
    <row r="196" spans="1:46" s="23" customFormat="1" ht="72" hidden="1" x14ac:dyDescent="0.2">
      <c r="A196" s="19" t="s">
        <v>41</v>
      </c>
      <c r="B196" s="19" t="s">
        <v>277</v>
      </c>
      <c r="C196" s="19" t="s">
        <v>276</v>
      </c>
      <c r="D196" s="19" t="s">
        <v>18</v>
      </c>
      <c r="E196" s="19" t="s">
        <v>454</v>
      </c>
      <c r="F196" s="28" t="s">
        <v>1768</v>
      </c>
      <c r="G196" s="19" t="s">
        <v>497</v>
      </c>
      <c r="H196" s="18" t="s">
        <v>270</v>
      </c>
      <c r="I196" s="18" t="s">
        <v>275</v>
      </c>
      <c r="J196" s="17">
        <v>140000</v>
      </c>
      <c r="K196" s="35" t="s">
        <v>137</v>
      </c>
      <c r="L196" s="18"/>
      <c r="M196" s="18"/>
      <c r="N196" s="19"/>
      <c r="O196" s="19"/>
      <c r="P196" s="19"/>
      <c r="Q196" s="19" t="s">
        <v>2435</v>
      </c>
      <c r="R196" s="18" t="s">
        <v>12</v>
      </c>
      <c r="S196" s="19"/>
      <c r="T196" s="19"/>
      <c r="U196" s="19"/>
      <c r="V196" s="19"/>
      <c r="W196" s="19"/>
      <c r="X196" s="18"/>
      <c r="Y196" s="46"/>
      <c r="Z196" s="19"/>
      <c r="AA196" s="19"/>
      <c r="AB196" s="19"/>
      <c r="AC196" s="19"/>
      <c r="AD196" s="19"/>
      <c r="AE196" s="19" t="s">
        <v>2684</v>
      </c>
      <c r="AF196" s="19" t="s">
        <v>3470</v>
      </c>
      <c r="AG196" s="19" t="s">
        <v>3467</v>
      </c>
      <c r="AH196" s="19" t="s">
        <v>1263</v>
      </c>
      <c r="AI196" s="19" t="s">
        <v>1570</v>
      </c>
      <c r="AJ196" s="16"/>
      <c r="AK196" s="16"/>
      <c r="AL196" s="16">
        <f t="shared" si="8"/>
        <v>140000</v>
      </c>
      <c r="AM196" s="43">
        <v>23071</v>
      </c>
      <c r="AN196" s="43">
        <v>23102</v>
      </c>
      <c r="AO196" s="19"/>
      <c r="AP196" s="19"/>
      <c r="AQ196" s="19"/>
      <c r="AR196" s="19"/>
      <c r="AS196" s="19"/>
      <c r="AT196" s="19"/>
    </row>
    <row r="197" spans="1:46" s="23" customFormat="1" ht="72" hidden="1" x14ac:dyDescent="0.2">
      <c r="A197" s="19" t="s">
        <v>41</v>
      </c>
      <c r="B197" s="19" t="s">
        <v>277</v>
      </c>
      <c r="C197" s="19" t="s">
        <v>276</v>
      </c>
      <c r="D197" s="19" t="s">
        <v>18</v>
      </c>
      <c r="E197" s="19" t="s">
        <v>454</v>
      </c>
      <c r="F197" s="28" t="s">
        <v>1769</v>
      </c>
      <c r="G197" s="19" t="s">
        <v>498</v>
      </c>
      <c r="H197" s="18" t="s">
        <v>270</v>
      </c>
      <c r="I197" s="18" t="s">
        <v>275</v>
      </c>
      <c r="J197" s="17">
        <v>200000</v>
      </c>
      <c r="K197" s="35" t="s">
        <v>137</v>
      </c>
      <c r="L197" s="18"/>
      <c r="M197" s="18"/>
      <c r="N197" s="19"/>
      <c r="O197" s="19"/>
      <c r="P197" s="19"/>
      <c r="Q197" s="19" t="s">
        <v>2435</v>
      </c>
      <c r="R197" s="18" t="s">
        <v>12</v>
      </c>
      <c r="S197" s="19"/>
      <c r="T197" s="19"/>
      <c r="U197" s="19"/>
      <c r="V197" s="19"/>
      <c r="W197" s="19"/>
      <c r="X197" s="18"/>
      <c r="Y197" s="46"/>
      <c r="Z197" s="19"/>
      <c r="AA197" s="19"/>
      <c r="AB197" s="19"/>
      <c r="AC197" s="19"/>
      <c r="AD197" s="19"/>
      <c r="AE197" s="19" t="s">
        <v>2684</v>
      </c>
      <c r="AF197" s="19" t="s">
        <v>3470</v>
      </c>
      <c r="AG197" s="19" t="s">
        <v>3467</v>
      </c>
      <c r="AH197" s="19" t="s">
        <v>1263</v>
      </c>
      <c r="AI197" s="19" t="s">
        <v>1570</v>
      </c>
      <c r="AJ197" s="16"/>
      <c r="AK197" s="16"/>
      <c r="AL197" s="16">
        <f t="shared" si="8"/>
        <v>200000</v>
      </c>
      <c r="AM197" s="43">
        <v>23071</v>
      </c>
      <c r="AN197" s="43">
        <v>23102</v>
      </c>
      <c r="AO197" s="19"/>
      <c r="AP197" s="19"/>
      <c r="AQ197" s="19"/>
      <c r="AR197" s="19"/>
      <c r="AS197" s="19"/>
      <c r="AT197" s="19"/>
    </row>
    <row r="198" spans="1:46" s="23" customFormat="1" ht="72" hidden="1" x14ac:dyDescent="0.2">
      <c r="A198" s="19" t="s">
        <v>41</v>
      </c>
      <c r="B198" s="19" t="s">
        <v>277</v>
      </c>
      <c r="C198" s="19" t="s">
        <v>276</v>
      </c>
      <c r="D198" s="19" t="s">
        <v>33</v>
      </c>
      <c r="E198" s="19" t="s">
        <v>454</v>
      </c>
      <c r="F198" s="28" t="s">
        <v>1770</v>
      </c>
      <c r="G198" s="19" t="s">
        <v>499</v>
      </c>
      <c r="H198" s="18" t="s">
        <v>267</v>
      </c>
      <c r="I198" s="18" t="s">
        <v>335</v>
      </c>
      <c r="J198" s="17">
        <v>42000</v>
      </c>
      <c r="K198" s="35" t="s">
        <v>137</v>
      </c>
      <c r="L198" s="18"/>
      <c r="M198" s="18"/>
      <c r="N198" s="19"/>
      <c r="O198" s="19"/>
      <c r="P198" s="19"/>
      <c r="Q198" s="19" t="s">
        <v>2436</v>
      </c>
      <c r="R198" s="18" t="s">
        <v>24</v>
      </c>
      <c r="S198" s="19"/>
      <c r="T198" s="19"/>
      <c r="U198" s="19"/>
      <c r="V198" s="19"/>
      <c r="W198" s="19"/>
      <c r="X198" s="18"/>
      <c r="Y198" s="46"/>
      <c r="Z198" s="19"/>
      <c r="AA198" s="19"/>
      <c r="AB198" s="19"/>
      <c r="AC198" s="19"/>
      <c r="AD198" s="19"/>
      <c r="AE198" s="19" t="s">
        <v>2684</v>
      </c>
      <c r="AF198" s="19" t="s">
        <v>3470</v>
      </c>
      <c r="AG198" s="19" t="s">
        <v>3467</v>
      </c>
      <c r="AH198" s="19" t="s">
        <v>1263</v>
      </c>
      <c r="AI198" s="19" t="s">
        <v>1570</v>
      </c>
      <c r="AJ198" s="16"/>
      <c r="AK198" s="16"/>
      <c r="AL198" s="16">
        <f t="shared" si="8"/>
        <v>42000</v>
      </c>
      <c r="AM198" s="43">
        <v>23071</v>
      </c>
      <c r="AN198" s="43">
        <v>23102</v>
      </c>
      <c r="AO198" s="19"/>
      <c r="AP198" s="19"/>
      <c r="AQ198" s="19"/>
      <c r="AR198" s="19"/>
      <c r="AS198" s="19"/>
      <c r="AT198" s="19"/>
    </row>
    <row r="199" spans="1:46" s="23" customFormat="1" ht="72" hidden="1" x14ac:dyDescent="0.2">
      <c r="A199" s="19" t="s">
        <v>41</v>
      </c>
      <c r="B199" s="19" t="s">
        <v>277</v>
      </c>
      <c r="C199" s="19" t="s">
        <v>276</v>
      </c>
      <c r="D199" s="19" t="s">
        <v>33</v>
      </c>
      <c r="E199" s="19" t="s">
        <v>454</v>
      </c>
      <c r="F199" s="28" t="s">
        <v>1771</v>
      </c>
      <c r="G199" s="19" t="s">
        <v>500</v>
      </c>
      <c r="H199" s="18" t="s">
        <v>501</v>
      </c>
      <c r="I199" s="18" t="s">
        <v>335</v>
      </c>
      <c r="J199" s="17">
        <v>56000</v>
      </c>
      <c r="K199" s="35" t="s">
        <v>137</v>
      </c>
      <c r="L199" s="18"/>
      <c r="M199" s="18"/>
      <c r="N199" s="19"/>
      <c r="O199" s="19"/>
      <c r="P199" s="19"/>
      <c r="Q199" s="19" t="s">
        <v>2436</v>
      </c>
      <c r="R199" s="18" t="s">
        <v>24</v>
      </c>
      <c r="S199" s="19"/>
      <c r="T199" s="19"/>
      <c r="U199" s="19"/>
      <c r="V199" s="19"/>
      <c r="W199" s="19"/>
      <c r="X199" s="18"/>
      <c r="Y199" s="46"/>
      <c r="Z199" s="19"/>
      <c r="AA199" s="19"/>
      <c r="AB199" s="19"/>
      <c r="AC199" s="19"/>
      <c r="AD199" s="19"/>
      <c r="AE199" s="19" t="s">
        <v>2684</v>
      </c>
      <c r="AF199" s="19" t="s">
        <v>3470</v>
      </c>
      <c r="AG199" s="19" t="s">
        <v>3467</v>
      </c>
      <c r="AH199" s="19" t="s">
        <v>1263</v>
      </c>
      <c r="AI199" s="19" t="s">
        <v>1570</v>
      </c>
      <c r="AJ199" s="16"/>
      <c r="AK199" s="16"/>
      <c r="AL199" s="16">
        <f t="shared" si="8"/>
        <v>56000</v>
      </c>
      <c r="AM199" s="43">
        <v>23071</v>
      </c>
      <c r="AN199" s="43">
        <v>23102</v>
      </c>
      <c r="AO199" s="19"/>
      <c r="AP199" s="19"/>
      <c r="AQ199" s="19"/>
      <c r="AR199" s="19"/>
      <c r="AS199" s="19"/>
      <c r="AT199" s="19"/>
    </row>
    <row r="200" spans="1:46" s="23" customFormat="1" ht="72" hidden="1" x14ac:dyDescent="0.2">
      <c r="A200" s="19" t="s">
        <v>41</v>
      </c>
      <c r="B200" s="19" t="s">
        <v>277</v>
      </c>
      <c r="C200" s="19" t="s">
        <v>276</v>
      </c>
      <c r="D200" s="19" t="s">
        <v>33</v>
      </c>
      <c r="E200" s="19" t="s">
        <v>454</v>
      </c>
      <c r="F200" s="28" t="s">
        <v>1772</v>
      </c>
      <c r="G200" s="19" t="s">
        <v>502</v>
      </c>
      <c r="H200" s="18" t="s">
        <v>464</v>
      </c>
      <c r="I200" s="18" t="s">
        <v>274</v>
      </c>
      <c r="J200" s="17">
        <v>270000</v>
      </c>
      <c r="K200" s="35" t="s">
        <v>137</v>
      </c>
      <c r="L200" s="18"/>
      <c r="M200" s="18"/>
      <c r="N200" s="19"/>
      <c r="O200" s="19"/>
      <c r="P200" s="19"/>
      <c r="Q200" s="19" t="s">
        <v>2436</v>
      </c>
      <c r="R200" s="18" t="s">
        <v>24</v>
      </c>
      <c r="S200" s="19"/>
      <c r="T200" s="19"/>
      <c r="U200" s="19"/>
      <c r="V200" s="19"/>
      <c r="W200" s="19"/>
      <c r="X200" s="18"/>
      <c r="Y200" s="46"/>
      <c r="Z200" s="19"/>
      <c r="AA200" s="19"/>
      <c r="AB200" s="19"/>
      <c r="AC200" s="19"/>
      <c r="AD200" s="19"/>
      <c r="AE200" s="19" t="s">
        <v>2684</v>
      </c>
      <c r="AF200" s="19" t="s">
        <v>3470</v>
      </c>
      <c r="AG200" s="19" t="s">
        <v>3467</v>
      </c>
      <c r="AH200" s="19" t="s">
        <v>1263</v>
      </c>
      <c r="AI200" s="19" t="s">
        <v>1570</v>
      </c>
      <c r="AJ200" s="16"/>
      <c r="AK200" s="16"/>
      <c r="AL200" s="16">
        <f t="shared" si="8"/>
        <v>270000</v>
      </c>
      <c r="AM200" s="43">
        <v>23071</v>
      </c>
      <c r="AN200" s="43">
        <v>23102</v>
      </c>
      <c r="AO200" s="19"/>
      <c r="AP200" s="19"/>
      <c r="AQ200" s="19"/>
      <c r="AR200" s="19"/>
      <c r="AS200" s="19"/>
      <c r="AT200" s="19"/>
    </row>
    <row r="201" spans="1:46" s="23" customFormat="1" ht="72" hidden="1" x14ac:dyDescent="0.2">
      <c r="A201" s="19" t="s">
        <v>41</v>
      </c>
      <c r="B201" s="19" t="s">
        <v>277</v>
      </c>
      <c r="C201" s="19" t="s">
        <v>276</v>
      </c>
      <c r="D201" s="19" t="s">
        <v>33</v>
      </c>
      <c r="E201" s="19" t="s">
        <v>454</v>
      </c>
      <c r="F201" s="28" t="s">
        <v>1773</v>
      </c>
      <c r="G201" s="19" t="s">
        <v>503</v>
      </c>
      <c r="H201" s="18" t="s">
        <v>270</v>
      </c>
      <c r="I201" s="18" t="s">
        <v>274</v>
      </c>
      <c r="J201" s="17">
        <v>50000</v>
      </c>
      <c r="K201" s="35" t="s">
        <v>137</v>
      </c>
      <c r="L201" s="18"/>
      <c r="M201" s="18"/>
      <c r="N201" s="19"/>
      <c r="O201" s="19"/>
      <c r="P201" s="19"/>
      <c r="Q201" s="19" t="s">
        <v>2436</v>
      </c>
      <c r="R201" s="18" t="s">
        <v>24</v>
      </c>
      <c r="S201" s="19"/>
      <c r="T201" s="19"/>
      <c r="U201" s="19"/>
      <c r="V201" s="19"/>
      <c r="W201" s="19"/>
      <c r="X201" s="18"/>
      <c r="Y201" s="46"/>
      <c r="Z201" s="19"/>
      <c r="AA201" s="19"/>
      <c r="AB201" s="19"/>
      <c r="AC201" s="19"/>
      <c r="AD201" s="19"/>
      <c r="AE201" s="19" t="s">
        <v>2684</v>
      </c>
      <c r="AF201" s="19" t="s">
        <v>3470</v>
      </c>
      <c r="AG201" s="19" t="s">
        <v>3467</v>
      </c>
      <c r="AH201" s="19" t="s">
        <v>1263</v>
      </c>
      <c r="AI201" s="19" t="s">
        <v>1570</v>
      </c>
      <c r="AJ201" s="16"/>
      <c r="AK201" s="16"/>
      <c r="AL201" s="16">
        <f t="shared" si="8"/>
        <v>50000</v>
      </c>
      <c r="AM201" s="43">
        <v>23071</v>
      </c>
      <c r="AN201" s="43">
        <v>23102</v>
      </c>
      <c r="AO201" s="19"/>
      <c r="AP201" s="19"/>
      <c r="AQ201" s="19"/>
      <c r="AR201" s="19"/>
      <c r="AS201" s="19"/>
      <c r="AT201" s="19"/>
    </row>
    <row r="202" spans="1:46" s="23" customFormat="1" ht="72" hidden="1" x14ac:dyDescent="0.2">
      <c r="A202" s="19" t="s">
        <v>41</v>
      </c>
      <c r="B202" s="19" t="s">
        <v>277</v>
      </c>
      <c r="C202" s="19" t="s">
        <v>276</v>
      </c>
      <c r="D202" s="19" t="s">
        <v>33</v>
      </c>
      <c r="E202" s="19" t="s">
        <v>454</v>
      </c>
      <c r="F202" s="28" t="s">
        <v>1774</v>
      </c>
      <c r="G202" s="19" t="s">
        <v>504</v>
      </c>
      <c r="H202" s="18" t="s">
        <v>387</v>
      </c>
      <c r="I202" s="18" t="s">
        <v>274</v>
      </c>
      <c r="J202" s="17">
        <v>240000</v>
      </c>
      <c r="K202" s="35" t="s">
        <v>137</v>
      </c>
      <c r="L202" s="18"/>
      <c r="M202" s="18"/>
      <c r="N202" s="19"/>
      <c r="O202" s="19"/>
      <c r="P202" s="19"/>
      <c r="Q202" s="19" t="s">
        <v>2436</v>
      </c>
      <c r="R202" s="18" t="s">
        <v>24</v>
      </c>
      <c r="S202" s="19"/>
      <c r="T202" s="19"/>
      <c r="U202" s="19"/>
      <c r="V202" s="19"/>
      <c r="W202" s="19"/>
      <c r="X202" s="18"/>
      <c r="Y202" s="46"/>
      <c r="Z202" s="19"/>
      <c r="AA202" s="19"/>
      <c r="AB202" s="19"/>
      <c r="AC202" s="19"/>
      <c r="AD202" s="19"/>
      <c r="AE202" s="19" t="s">
        <v>2684</v>
      </c>
      <c r="AF202" s="19" t="s">
        <v>3470</v>
      </c>
      <c r="AG202" s="19" t="s">
        <v>3467</v>
      </c>
      <c r="AH202" s="19" t="s">
        <v>1263</v>
      </c>
      <c r="AI202" s="19" t="s">
        <v>1570</v>
      </c>
      <c r="AJ202" s="16"/>
      <c r="AK202" s="16"/>
      <c r="AL202" s="16">
        <f t="shared" si="8"/>
        <v>240000</v>
      </c>
      <c r="AM202" s="43">
        <v>23071</v>
      </c>
      <c r="AN202" s="43">
        <v>23102</v>
      </c>
      <c r="AO202" s="19"/>
      <c r="AP202" s="19"/>
      <c r="AQ202" s="19"/>
      <c r="AR202" s="19"/>
      <c r="AS202" s="19"/>
      <c r="AT202" s="19"/>
    </row>
    <row r="203" spans="1:46" s="23" customFormat="1" ht="72" hidden="1" x14ac:dyDescent="0.2">
      <c r="A203" s="19" t="s">
        <v>41</v>
      </c>
      <c r="B203" s="19" t="s">
        <v>277</v>
      </c>
      <c r="C203" s="19" t="s">
        <v>276</v>
      </c>
      <c r="D203" s="19" t="s">
        <v>33</v>
      </c>
      <c r="E203" s="19" t="s">
        <v>454</v>
      </c>
      <c r="F203" s="28" t="s">
        <v>1775</v>
      </c>
      <c r="G203" s="19" t="s">
        <v>505</v>
      </c>
      <c r="H203" s="18" t="s">
        <v>501</v>
      </c>
      <c r="I203" s="18" t="s">
        <v>274</v>
      </c>
      <c r="J203" s="17">
        <v>320000</v>
      </c>
      <c r="K203" s="35" t="s">
        <v>137</v>
      </c>
      <c r="L203" s="18"/>
      <c r="M203" s="18"/>
      <c r="N203" s="19"/>
      <c r="O203" s="19"/>
      <c r="P203" s="19"/>
      <c r="Q203" s="19" t="s">
        <v>2436</v>
      </c>
      <c r="R203" s="18" t="s">
        <v>24</v>
      </c>
      <c r="S203" s="19"/>
      <c r="T203" s="19"/>
      <c r="U203" s="19"/>
      <c r="V203" s="19"/>
      <c r="W203" s="19"/>
      <c r="X203" s="18"/>
      <c r="Y203" s="46"/>
      <c r="Z203" s="19"/>
      <c r="AA203" s="19"/>
      <c r="AB203" s="19"/>
      <c r="AC203" s="19"/>
      <c r="AD203" s="19"/>
      <c r="AE203" s="19" t="s">
        <v>2684</v>
      </c>
      <c r="AF203" s="19" t="s">
        <v>3470</v>
      </c>
      <c r="AG203" s="19" t="s">
        <v>3467</v>
      </c>
      <c r="AH203" s="19" t="s">
        <v>1263</v>
      </c>
      <c r="AI203" s="19" t="s">
        <v>1570</v>
      </c>
      <c r="AJ203" s="16"/>
      <c r="AK203" s="16"/>
      <c r="AL203" s="16">
        <f t="shared" si="8"/>
        <v>320000</v>
      </c>
      <c r="AM203" s="43">
        <v>23071</v>
      </c>
      <c r="AN203" s="43">
        <v>23102</v>
      </c>
      <c r="AO203" s="19"/>
      <c r="AP203" s="19"/>
      <c r="AQ203" s="19"/>
      <c r="AR203" s="19"/>
      <c r="AS203" s="19"/>
      <c r="AT203" s="19"/>
    </row>
    <row r="204" spans="1:46" s="23" customFormat="1" ht="72" hidden="1" x14ac:dyDescent="0.2">
      <c r="A204" s="19" t="s">
        <v>41</v>
      </c>
      <c r="B204" s="19" t="s">
        <v>277</v>
      </c>
      <c r="C204" s="19" t="s">
        <v>276</v>
      </c>
      <c r="D204" s="19" t="s">
        <v>33</v>
      </c>
      <c r="E204" s="19" t="s">
        <v>454</v>
      </c>
      <c r="F204" s="28" t="s">
        <v>1776</v>
      </c>
      <c r="G204" s="19" t="s">
        <v>506</v>
      </c>
      <c r="H204" s="18" t="s">
        <v>270</v>
      </c>
      <c r="I204" s="18" t="s">
        <v>274</v>
      </c>
      <c r="J204" s="17">
        <v>75000</v>
      </c>
      <c r="K204" s="35" t="s">
        <v>137</v>
      </c>
      <c r="L204" s="18"/>
      <c r="M204" s="18"/>
      <c r="N204" s="19"/>
      <c r="O204" s="19"/>
      <c r="P204" s="19"/>
      <c r="Q204" s="19" t="s">
        <v>2436</v>
      </c>
      <c r="R204" s="18" t="s">
        <v>24</v>
      </c>
      <c r="S204" s="19"/>
      <c r="T204" s="19"/>
      <c r="U204" s="19"/>
      <c r="V204" s="19"/>
      <c r="W204" s="19"/>
      <c r="X204" s="18"/>
      <c r="Y204" s="46"/>
      <c r="Z204" s="19"/>
      <c r="AA204" s="19"/>
      <c r="AB204" s="19"/>
      <c r="AC204" s="19"/>
      <c r="AD204" s="19"/>
      <c r="AE204" s="19" t="s">
        <v>2684</v>
      </c>
      <c r="AF204" s="19" t="s">
        <v>3470</v>
      </c>
      <c r="AG204" s="19" t="s">
        <v>3467</v>
      </c>
      <c r="AH204" s="19" t="s">
        <v>1263</v>
      </c>
      <c r="AI204" s="19" t="s">
        <v>1570</v>
      </c>
      <c r="AJ204" s="16"/>
      <c r="AK204" s="16"/>
      <c r="AL204" s="16">
        <f t="shared" si="8"/>
        <v>75000</v>
      </c>
      <c r="AM204" s="43">
        <v>23071</v>
      </c>
      <c r="AN204" s="43">
        <v>23102</v>
      </c>
      <c r="AO204" s="19"/>
      <c r="AP204" s="19"/>
      <c r="AQ204" s="19"/>
      <c r="AR204" s="19"/>
      <c r="AS204" s="19"/>
      <c r="AT204" s="19"/>
    </row>
    <row r="205" spans="1:46" s="23" customFormat="1" ht="72" hidden="1" x14ac:dyDescent="0.2">
      <c r="A205" s="19" t="s">
        <v>41</v>
      </c>
      <c r="B205" s="19" t="s">
        <v>277</v>
      </c>
      <c r="C205" s="19" t="s">
        <v>276</v>
      </c>
      <c r="D205" s="19" t="s">
        <v>33</v>
      </c>
      <c r="E205" s="19" t="s">
        <v>454</v>
      </c>
      <c r="F205" s="28" t="s">
        <v>1777</v>
      </c>
      <c r="G205" s="19" t="s">
        <v>507</v>
      </c>
      <c r="H205" s="18" t="s">
        <v>270</v>
      </c>
      <c r="I205" s="18" t="s">
        <v>274</v>
      </c>
      <c r="J205" s="17">
        <v>75000</v>
      </c>
      <c r="K205" s="35" t="s">
        <v>137</v>
      </c>
      <c r="L205" s="18"/>
      <c r="M205" s="18"/>
      <c r="N205" s="19"/>
      <c r="O205" s="19"/>
      <c r="P205" s="19"/>
      <c r="Q205" s="19" t="s">
        <v>2436</v>
      </c>
      <c r="R205" s="18" t="s">
        <v>24</v>
      </c>
      <c r="S205" s="19"/>
      <c r="T205" s="19"/>
      <c r="U205" s="19"/>
      <c r="V205" s="19"/>
      <c r="W205" s="19"/>
      <c r="X205" s="18"/>
      <c r="Y205" s="46"/>
      <c r="Z205" s="19"/>
      <c r="AA205" s="19"/>
      <c r="AB205" s="19"/>
      <c r="AC205" s="19"/>
      <c r="AD205" s="19"/>
      <c r="AE205" s="19" t="s">
        <v>2684</v>
      </c>
      <c r="AF205" s="19" t="s">
        <v>3470</v>
      </c>
      <c r="AG205" s="19" t="s">
        <v>3467</v>
      </c>
      <c r="AH205" s="19" t="s">
        <v>1263</v>
      </c>
      <c r="AI205" s="19" t="s">
        <v>1570</v>
      </c>
      <c r="AJ205" s="16"/>
      <c r="AK205" s="16"/>
      <c r="AL205" s="16">
        <f t="shared" si="8"/>
        <v>75000</v>
      </c>
      <c r="AM205" s="43">
        <v>23071</v>
      </c>
      <c r="AN205" s="43">
        <v>23102</v>
      </c>
      <c r="AO205" s="19"/>
      <c r="AP205" s="19"/>
      <c r="AQ205" s="19"/>
      <c r="AR205" s="19"/>
      <c r="AS205" s="19"/>
      <c r="AT205" s="19"/>
    </row>
    <row r="206" spans="1:46" s="23" customFormat="1" ht="72" hidden="1" x14ac:dyDescent="0.2">
      <c r="A206" s="19" t="s">
        <v>41</v>
      </c>
      <c r="B206" s="19" t="s">
        <v>277</v>
      </c>
      <c r="C206" s="19" t="s">
        <v>276</v>
      </c>
      <c r="D206" s="19" t="s">
        <v>33</v>
      </c>
      <c r="E206" s="19" t="s">
        <v>454</v>
      </c>
      <c r="F206" s="28" t="s">
        <v>1778</v>
      </c>
      <c r="G206" s="19" t="s">
        <v>508</v>
      </c>
      <c r="H206" s="18" t="s">
        <v>270</v>
      </c>
      <c r="I206" s="18" t="s">
        <v>274</v>
      </c>
      <c r="J206" s="17">
        <v>75000</v>
      </c>
      <c r="K206" s="35" t="s">
        <v>137</v>
      </c>
      <c r="L206" s="18"/>
      <c r="M206" s="18"/>
      <c r="N206" s="19"/>
      <c r="O206" s="19"/>
      <c r="P206" s="19"/>
      <c r="Q206" s="19" t="s">
        <v>2436</v>
      </c>
      <c r="R206" s="18" t="s">
        <v>24</v>
      </c>
      <c r="S206" s="19"/>
      <c r="T206" s="19"/>
      <c r="U206" s="19"/>
      <c r="V206" s="19"/>
      <c r="W206" s="19"/>
      <c r="X206" s="18"/>
      <c r="Y206" s="46"/>
      <c r="Z206" s="19"/>
      <c r="AA206" s="19"/>
      <c r="AB206" s="19"/>
      <c r="AC206" s="19"/>
      <c r="AD206" s="19"/>
      <c r="AE206" s="19" t="s">
        <v>2684</v>
      </c>
      <c r="AF206" s="19" t="s">
        <v>3470</v>
      </c>
      <c r="AG206" s="19" t="s">
        <v>3467</v>
      </c>
      <c r="AH206" s="19" t="s">
        <v>1263</v>
      </c>
      <c r="AI206" s="19" t="s">
        <v>1570</v>
      </c>
      <c r="AJ206" s="16"/>
      <c r="AK206" s="16"/>
      <c r="AL206" s="16">
        <f t="shared" si="8"/>
        <v>75000</v>
      </c>
      <c r="AM206" s="43">
        <v>23071</v>
      </c>
      <c r="AN206" s="43">
        <v>23102</v>
      </c>
      <c r="AO206" s="19"/>
      <c r="AP206" s="19"/>
      <c r="AQ206" s="19"/>
      <c r="AR206" s="19"/>
      <c r="AS206" s="19"/>
      <c r="AT206" s="19"/>
    </row>
    <row r="207" spans="1:46" s="23" customFormat="1" ht="72" hidden="1" x14ac:dyDescent="0.2">
      <c r="A207" s="19" t="s">
        <v>41</v>
      </c>
      <c r="B207" s="19" t="s">
        <v>277</v>
      </c>
      <c r="C207" s="19" t="s">
        <v>276</v>
      </c>
      <c r="D207" s="19" t="s">
        <v>33</v>
      </c>
      <c r="E207" s="19" t="s">
        <v>454</v>
      </c>
      <c r="F207" s="28" t="s">
        <v>1779</v>
      </c>
      <c r="G207" s="19" t="s">
        <v>509</v>
      </c>
      <c r="H207" s="18" t="s">
        <v>270</v>
      </c>
      <c r="I207" s="18" t="s">
        <v>274</v>
      </c>
      <c r="J207" s="17">
        <v>75000</v>
      </c>
      <c r="K207" s="35" t="s">
        <v>137</v>
      </c>
      <c r="L207" s="18"/>
      <c r="M207" s="18"/>
      <c r="N207" s="19"/>
      <c r="O207" s="19"/>
      <c r="P207" s="19"/>
      <c r="Q207" s="19" t="s">
        <v>2436</v>
      </c>
      <c r="R207" s="18" t="s">
        <v>24</v>
      </c>
      <c r="S207" s="19"/>
      <c r="T207" s="19"/>
      <c r="U207" s="19"/>
      <c r="V207" s="19"/>
      <c r="W207" s="19"/>
      <c r="X207" s="18"/>
      <c r="Y207" s="46"/>
      <c r="Z207" s="19"/>
      <c r="AA207" s="19"/>
      <c r="AB207" s="19"/>
      <c r="AC207" s="19"/>
      <c r="AD207" s="19"/>
      <c r="AE207" s="19" t="s">
        <v>2684</v>
      </c>
      <c r="AF207" s="19" t="s">
        <v>3470</v>
      </c>
      <c r="AG207" s="19" t="s">
        <v>3467</v>
      </c>
      <c r="AH207" s="19" t="s">
        <v>1263</v>
      </c>
      <c r="AI207" s="19" t="s">
        <v>1570</v>
      </c>
      <c r="AJ207" s="16"/>
      <c r="AK207" s="16"/>
      <c r="AL207" s="16">
        <f t="shared" si="8"/>
        <v>75000</v>
      </c>
      <c r="AM207" s="43">
        <v>23071</v>
      </c>
      <c r="AN207" s="43">
        <v>23102</v>
      </c>
      <c r="AO207" s="19"/>
      <c r="AP207" s="19"/>
      <c r="AQ207" s="19"/>
      <c r="AR207" s="19"/>
      <c r="AS207" s="19"/>
      <c r="AT207" s="19"/>
    </row>
    <row r="208" spans="1:46" s="23" customFormat="1" ht="72" hidden="1" x14ac:dyDescent="0.2">
      <c r="A208" s="19" t="s">
        <v>41</v>
      </c>
      <c r="B208" s="19" t="s">
        <v>277</v>
      </c>
      <c r="C208" s="19" t="s">
        <v>276</v>
      </c>
      <c r="D208" s="19" t="s">
        <v>33</v>
      </c>
      <c r="E208" s="19" t="s">
        <v>454</v>
      </c>
      <c r="F208" s="28" t="s">
        <v>1780</v>
      </c>
      <c r="G208" s="19" t="s">
        <v>510</v>
      </c>
      <c r="H208" s="18" t="s">
        <v>269</v>
      </c>
      <c r="I208" s="18" t="s">
        <v>511</v>
      </c>
      <c r="J208" s="17">
        <v>10000</v>
      </c>
      <c r="K208" s="35" t="s">
        <v>137</v>
      </c>
      <c r="L208" s="18"/>
      <c r="M208" s="18"/>
      <c r="N208" s="19"/>
      <c r="O208" s="19"/>
      <c r="P208" s="19"/>
      <c r="Q208" s="19" t="s">
        <v>2436</v>
      </c>
      <c r="R208" s="18" t="s">
        <v>24</v>
      </c>
      <c r="S208" s="19"/>
      <c r="T208" s="19"/>
      <c r="U208" s="19"/>
      <c r="V208" s="19"/>
      <c r="W208" s="19"/>
      <c r="X208" s="18"/>
      <c r="Y208" s="46"/>
      <c r="Z208" s="19"/>
      <c r="AA208" s="19"/>
      <c r="AB208" s="19"/>
      <c r="AC208" s="19"/>
      <c r="AD208" s="19"/>
      <c r="AE208" s="19" t="s">
        <v>2684</v>
      </c>
      <c r="AF208" s="19" t="s">
        <v>3470</v>
      </c>
      <c r="AG208" s="19" t="s">
        <v>3467</v>
      </c>
      <c r="AH208" s="19" t="s">
        <v>1263</v>
      </c>
      <c r="AI208" s="19" t="s">
        <v>1570</v>
      </c>
      <c r="AJ208" s="16"/>
      <c r="AK208" s="16"/>
      <c r="AL208" s="16">
        <f t="shared" si="8"/>
        <v>10000</v>
      </c>
      <c r="AM208" s="43">
        <v>23071</v>
      </c>
      <c r="AN208" s="43">
        <v>23102</v>
      </c>
      <c r="AO208" s="19"/>
      <c r="AP208" s="19"/>
      <c r="AQ208" s="19"/>
      <c r="AR208" s="19"/>
      <c r="AS208" s="19"/>
      <c r="AT208" s="19"/>
    </row>
    <row r="209" spans="1:46" s="23" customFormat="1" ht="72" hidden="1" x14ac:dyDescent="0.2">
      <c r="A209" s="19" t="s">
        <v>41</v>
      </c>
      <c r="B209" s="19" t="s">
        <v>277</v>
      </c>
      <c r="C209" s="19" t="s">
        <v>276</v>
      </c>
      <c r="D209" s="19" t="s">
        <v>33</v>
      </c>
      <c r="E209" s="19" t="s">
        <v>454</v>
      </c>
      <c r="F209" s="28" t="s">
        <v>1781</v>
      </c>
      <c r="G209" s="19" t="s">
        <v>512</v>
      </c>
      <c r="H209" s="18" t="s">
        <v>269</v>
      </c>
      <c r="I209" s="18" t="s">
        <v>511</v>
      </c>
      <c r="J209" s="17">
        <v>7000</v>
      </c>
      <c r="K209" s="35" t="s">
        <v>137</v>
      </c>
      <c r="L209" s="18"/>
      <c r="M209" s="18"/>
      <c r="N209" s="19"/>
      <c r="O209" s="19"/>
      <c r="P209" s="19"/>
      <c r="Q209" s="19" t="s">
        <v>2436</v>
      </c>
      <c r="R209" s="18" t="s">
        <v>24</v>
      </c>
      <c r="S209" s="19"/>
      <c r="T209" s="19"/>
      <c r="U209" s="19"/>
      <c r="V209" s="19"/>
      <c r="W209" s="19"/>
      <c r="X209" s="18"/>
      <c r="Y209" s="46"/>
      <c r="Z209" s="19"/>
      <c r="AA209" s="19"/>
      <c r="AB209" s="19"/>
      <c r="AC209" s="19"/>
      <c r="AD209" s="19"/>
      <c r="AE209" s="19" t="s">
        <v>2684</v>
      </c>
      <c r="AF209" s="19" t="s">
        <v>3470</v>
      </c>
      <c r="AG209" s="19" t="s">
        <v>3467</v>
      </c>
      <c r="AH209" s="19" t="s">
        <v>1263</v>
      </c>
      <c r="AI209" s="19" t="s">
        <v>1570</v>
      </c>
      <c r="AJ209" s="16"/>
      <c r="AK209" s="16"/>
      <c r="AL209" s="16">
        <f t="shared" si="8"/>
        <v>7000</v>
      </c>
      <c r="AM209" s="43">
        <v>23071</v>
      </c>
      <c r="AN209" s="43">
        <v>23102</v>
      </c>
      <c r="AO209" s="19"/>
      <c r="AP209" s="19"/>
      <c r="AQ209" s="19"/>
      <c r="AR209" s="19"/>
      <c r="AS209" s="19"/>
      <c r="AT209" s="19"/>
    </row>
    <row r="210" spans="1:46" s="23" customFormat="1" ht="72" hidden="1" x14ac:dyDescent="0.2">
      <c r="A210" s="19" t="s">
        <v>41</v>
      </c>
      <c r="B210" s="19" t="s">
        <v>277</v>
      </c>
      <c r="C210" s="19" t="s">
        <v>276</v>
      </c>
      <c r="D210" s="19" t="s">
        <v>33</v>
      </c>
      <c r="E210" s="19" t="s">
        <v>454</v>
      </c>
      <c r="F210" s="28" t="s">
        <v>1782</v>
      </c>
      <c r="G210" s="19" t="s">
        <v>513</v>
      </c>
      <c r="H210" s="18" t="s">
        <v>387</v>
      </c>
      <c r="I210" s="18" t="s">
        <v>514</v>
      </c>
      <c r="J210" s="17">
        <v>216000</v>
      </c>
      <c r="K210" s="35" t="s">
        <v>137</v>
      </c>
      <c r="L210" s="18"/>
      <c r="M210" s="18"/>
      <c r="N210" s="19"/>
      <c r="O210" s="19"/>
      <c r="P210" s="19"/>
      <c r="Q210" s="19" t="s">
        <v>2436</v>
      </c>
      <c r="R210" s="18" t="s">
        <v>24</v>
      </c>
      <c r="S210" s="19"/>
      <c r="T210" s="19"/>
      <c r="U210" s="19"/>
      <c r="V210" s="19"/>
      <c r="W210" s="19"/>
      <c r="X210" s="18"/>
      <c r="Y210" s="46"/>
      <c r="Z210" s="19"/>
      <c r="AA210" s="19"/>
      <c r="AB210" s="19"/>
      <c r="AC210" s="19"/>
      <c r="AD210" s="19"/>
      <c r="AE210" s="19" t="s">
        <v>2684</v>
      </c>
      <c r="AF210" s="19" t="s">
        <v>3470</v>
      </c>
      <c r="AG210" s="19" t="s">
        <v>3467</v>
      </c>
      <c r="AH210" s="19" t="s">
        <v>1263</v>
      </c>
      <c r="AI210" s="19" t="s">
        <v>1570</v>
      </c>
      <c r="AJ210" s="16"/>
      <c r="AK210" s="16"/>
      <c r="AL210" s="16">
        <f t="shared" si="8"/>
        <v>216000</v>
      </c>
      <c r="AM210" s="43">
        <v>23071</v>
      </c>
      <c r="AN210" s="43">
        <v>23102</v>
      </c>
      <c r="AO210" s="19"/>
      <c r="AP210" s="19"/>
      <c r="AQ210" s="19"/>
      <c r="AR210" s="19"/>
      <c r="AS210" s="19"/>
      <c r="AT210" s="19"/>
    </row>
    <row r="211" spans="1:46" s="23" customFormat="1" ht="72" hidden="1" x14ac:dyDescent="0.2">
      <c r="A211" s="19" t="s">
        <v>41</v>
      </c>
      <c r="B211" s="19" t="s">
        <v>277</v>
      </c>
      <c r="C211" s="19" t="s">
        <v>276</v>
      </c>
      <c r="D211" s="19" t="s">
        <v>33</v>
      </c>
      <c r="E211" s="19" t="s">
        <v>454</v>
      </c>
      <c r="F211" s="28" t="s">
        <v>1783</v>
      </c>
      <c r="G211" s="19" t="s">
        <v>515</v>
      </c>
      <c r="H211" s="18" t="s">
        <v>319</v>
      </c>
      <c r="I211" s="18" t="s">
        <v>511</v>
      </c>
      <c r="J211" s="17">
        <v>6000</v>
      </c>
      <c r="K211" s="35" t="s">
        <v>137</v>
      </c>
      <c r="L211" s="18"/>
      <c r="M211" s="18"/>
      <c r="N211" s="19"/>
      <c r="O211" s="19"/>
      <c r="P211" s="19"/>
      <c r="Q211" s="19" t="s">
        <v>2436</v>
      </c>
      <c r="R211" s="18" t="s">
        <v>24</v>
      </c>
      <c r="S211" s="19"/>
      <c r="T211" s="19"/>
      <c r="U211" s="19"/>
      <c r="V211" s="19"/>
      <c r="W211" s="19"/>
      <c r="X211" s="18"/>
      <c r="Y211" s="46"/>
      <c r="Z211" s="19"/>
      <c r="AA211" s="19"/>
      <c r="AB211" s="19"/>
      <c r="AC211" s="19"/>
      <c r="AD211" s="19"/>
      <c r="AE211" s="19" t="s">
        <v>2684</v>
      </c>
      <c r="AF211" s="19" t="s">
        <v>3470</v>
      </c>
      <c r="AG211" s="19" t="s">
        <v>3467</v>
      </c>
      <c r="AH211" s="19" t="s">
        <v>1263</v>
      </c>
      <c r="AI211" s="19" t="s">
        <v>1570</v>
      </c>
      <c r="AJ211" s="16"/>
      <c r="AK211" s="16"/>
      <c r="AL211" s="16">
        <f t="shared" si="8"/>
        <v>6000</v>
      </c>
      <c r="AM211" s="43">
        <v>23071</v>
      </c>
      <c r="AN211" s="43">
        <v>23102</v>
      </c>
      <c r="AO211" s="19"/>
      <c r="AP211" s="19"/>
      <c r="AQ211" s="19"/>
      <c r="AR211" s="19"/>
      <c r="AS211" s="19"/>
      <c r="AT211" s="19"/>
    </row>
    <row r="212" spans="1:46" s="23" customFormat="1" ht="90" hidden="1" x14ac:dyDescent="0.2">
      <c r="A212" s="19" t="s">
        <v>41</v>
      </c>
      <c r="B212" s="19" t="s">
        <v>277</v>
      </c>
      <c r="C212" s="19" t="s">
        <v>276</v>
      </c>
      <c r="D212" s="19" t="s">
        <v>22</v>
      </c>
      <c r="E212" s="19" t="s">
        <v>349</v>
      </c>
      <c r="F212" s="28" t="s">
        <v>1784</v>
      </c>
      <c r="G212" s="19" t="s">
        <v>516</v>
      </c>
      <c r="H212" s="18" t="s">
        <v>270</v>
      </c>
      <c r="I212" s="18" t="s">
        <v>275</v>
      </c>
      <c r="J212" s="17">
        <v>1288000</v>
      </c>
      <c r="K212" s="35" t="s">
        <v>137</v>
      </c>
      <c r="L212" s="18"/>
      <c r="M212" s="18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8"/>
      <c r="Y212" s="46"/>
      <c r="Z212" s="19"/>
      <c r="AA212" s="19"/>
      <c r="AB212" s="19"/>
      <c r="AC212" s="19"/>
      <c r="AD212" s="19"/>
      <c r="AE212" s="20" t="s">
        <v>2715</v>
      </c>
      <c r="AF212" s="20" t="s">
        <v>3451</v>
      </c>
      <c r="AG212" s="19" t="s">
        <v>3467</v>
      </c>
      <c r="AH212" s="20" t="s">
        <v>1267</v>
      </c>
      <c r="AI212" s="19" t="s">
        <v>1571</v>
      </c>
      <c r="AJ212" s="16"/>
      <c r="AK212" s="16"/>
      <c r="AL212" s="16">
        <f t="shared" si="8"/>
        <v>1288000</v>
      </c>
      <c r="AM212" s="43">
        <v>23071</v>
      </c>
      <c r="AN212" s="43">
        <v>23102</v>
      </c>
      <c r="AO212" s="19"/>
      <c r="AP212" s="19"/>
      <c r="AQ212" s="19"/>
      <c r="AR212" s="19"/>
      <c r="AS212" s="19"/>
      <c r="AT212" s="19"/>
    </row>
    <row r="213" spans="1:46" s="23" customFormat="1" ht="72" hidden="1" x14ac:dyDescent="0.2">
      <c r="A213" s="19" t="s">
        <v>41</v>
      </c>
      <c r="B213" s="19" t="s">
        <v>277</v>
      </c>
      <c r="C213" s="19" t="s">
        <v>276</v>
      </c>
      <c r="D213" s="19" t="s">
        <v>11</v>
      </c>
      <c r="E213" s="19" t="s">
        <v>310</v>
      </c>
      <c r="F213" s="28" t="s">
        <v>1785</v>
      </c>
      <c r="G213" s="19" t="s">
        <v>517</v>
      </c>
      <c r="H213" s="18" t="s">
        <v>303</v>
      </c>
      <c r="I213" s="18" t="s">
        <v>268</v>
      </c>
      <c r="J213" s="17">
        <v>32000</v>
      </c>
      <c r="K213" s="18"/>
      <c r="L213" s="18"/>
      <c r="M213" s="35" t="s">
        <v>137</v>
      </c>
      <c r="N213" s="19"/>
      <c r="O213" s="18" t="s">
        <v>2676</v>
      </c>
      <c r="P213" s="42">
        <v>23080</v>
      </c>
      <c r="Q213" s="19" t="s">
        <v>2419</v>
      </c>
      <c r="R213" s="18" t="s">
        <v>39</v>
      </c>
      <c r="S213" s="19" t="s">
        <v>60</v>
      </c>
      <c r="T213" s="19"/>
      <c r="U213" s="19"/>
      <c r="V213" s="48" t="s">
        <v>2705</v>
      </c>
      <c r="W213" s="74">
        <v>31030</v>
      </c>
      <c r="X213" s="18">
        <v>1</v>
      </c>
      <c r="Y213" s="46"/>
      <c r="Z213" s="19"/>
      <c r="AA213" s="19">
        <v>7014238191</v>
      </c>
      <c r="AB213" s="19"/>
      <c r="AC213" s="19"/>
      <c r="AD213" s="19"/>
      <c r="AE213" s="19" t="s">
        <v>2680</v>
      </c>
      <c r="AF213" s="19" t="s">
        <v>3472</v>
      </c>
      <c r="AG213" s="19" t="s">
        <v>2456</v>
      </c>
      <c r="AH213" s="19" t="s">
        <v>1263</v>
      </c>
      <c r="AI213" s="19" t="s">
        <v>1570</v>
      </c>
      <c r="AJ213" s="16">
        <v>31030</v>
      </c>
      <c r="AK213" s="16"/>
      <c r="AL213" s="16">
        <f t="shared" si="8"/>
        <v>970</v>
      </c>
      <c r="AM213" s="137">
        <v>23080</v>
      </c>
      <c r="AN213" s="43">
        <v>23102</v>
      </c>
      <c r="AO213" s="19"/>
      <c r="AP213" s="19"/>
      <c r="AQ213" s="19"/>
      <c r="AR213" s="19"/>
      <c r="AS213" s="19"/>
      <c r="AT213" s="19"/>
    </row>
    <row r="214" spans="1:46" s="23" customFormat="1" ht="72" hidden="1" x14ac:dyDescent="0.2">
      <c r="A214" s="19" t="s">
        <v>41</v>
      </c>
      <c r="B214" s="19" t="s">
        <v>277</v>
      </c>
      <c r="C214" s="19" t="s">
        <v>276</v>
      </c>
      <c r="D214" s="19" t="s">
        <v>11</v>
      </c>
      <c r="E214" s="19" t="s">
        <v>310</v>
      </c>
      <c r="F214" s="28" t="s">
        <v>1786</v>
      </c>
      <c r="G214" s="19" t="s">
        <v>458</v>
      </c>
      <c r="H214" s="18" t="s">
        <v>267</v>
      </c>
      <c r="I214" s="18" t="s">
        <v>271</v>
      </c>
      <c r="J214" s="17">
        <v>194400</v>
      </c>
      <c r="K214" s="35" t="s">
        <v>137</v>
      </c>
      <c r="L214" s="18"/>
      <c r="M214" s="18"/>
      <c r="N214" s="19"/>
      <c r="O214" s="19"/>
      <c r="P214" s="19"/>
      <c r="Q214" s="19" t="s">
        <v>2437</v>
      </c>
      <c r="R214" s="18" t="s">
        <v>12</v>
      </c>
      <c r="S214" s="19"/>
      <c r="T214" s="19"/>
      <c r="U214" s="19"/>
      <c r="V214" s="19"/>
      <c r="W214" s="19"/>
      <c r="X214" s="18"/>
      <c r="Y214" s="46"/>
      <c r="Z214" s="19"/>
      <c r="AA214" s="19"/>
      <c r="AB214" s="19"/>
      <c r="AC214" s="19"/>
      <c r="AD214" s="19"/>
      <c r="AE214" s="19" t="s">
        <v>2684</v>
      </c>
      <c r="AF214" s="19" t="s">
        <v>3470</v>
      </c>
      <c r="AG214" s="19" t="s">
        <v>3467</v>
      </c>
      <c r="AH214" s="19" t="s">
        <v>1263</v>
      </c>
      <c r="AI214" s="19" t="s">
        <v>1570</v>
      </c>
      <c r="AJ214" s="16"/>
      <c r="AK214" s="16"/>
      <c r="AL214" s="16">
        <f t="shared" si="8"/>
        <v>194400</v>
      </c>
      <c r="AM214" s="43">
        <v>23071</v>
      </c>
      <c r="AN214" s="43">
        <v>23102</v>
      </c>
      <c r="AO214" s="19"/>
      <c r="AP214" s="19"/>
      <c r="AQ214" s="19"/>
      <c r="AR214" s="19"/>
      <c r="AS214" s="19"/>
      <c r="AT214" s="19"/>
    </row>
    <row r="215" spans="1:46" s="23" customFormat="1" ht="72" hidden="1" x14ac:dyDescent="0.2">
      <c r="A215" s="19" t="s">
        <v>41</v>
      </c>
      <c r="B215" s="19" t="s">
        <v>277</v>
      </c>
      <c r="C215" s="19" t="s">
        <v>276</v>
      </c>
      <c r="D215" s="19" t="s">
        <v>11</v>
      </c>
      <c r="E215" s="19" t="s">
        <v>310</v>
      </c>
      <c r="F215" s="28" t="s">
        <v>1787</v>
      </c>
      <c r="G215" s="19" t="s">
        <v>518</v>
      </c>
      <c r="H215" s="18" t="s">
        <v>317</v>
      </c>
      <c r="I215" s="18" t="s">
        <v>519</v>
      </c>
      <c r="J215" s="17">
        <v>45000</v>
      </c>
      <c r="K215" s="18"/>
      <c r="L215" s="18"/>
      <c r="M215" s="35" t="s">
        <v>137</v>
      </c>
      <c r="N215" s="19"/>
      <c r="O215" s="18" t="s">
        <v>2676</v>
      </c>
      <c r="P215" s="42">
        <v>23080</v>
      </c>
      <c r="Q215" s="19" t="s">
        <v>2419</v>
      </c>
      <c r="R215" s="18" t="s">
        <v>39</v>
      </c>
      <c r="S215" s="19" t="s">
        <v>60</v>
      </c>
      <c r="T215" s="19"/>
      <c r="U215" s="19"/>
      <c r="V215" s="48" t="s">
        <v>2705</v>
      </c>
      <c r="W215" s="50">
        <v>44998.85</v>
      </c>
      <c r="X215" s="18">
        <v>1</v>
      </c>
      <c r="Y215" s="46"/>
      <c r="Z215" s="19"/>
      <c r="AA215" s="19">
        <v>7014238191</v>
      </c>
      <c r="AB215" s="19"/>
      <c r="AC215" s="19"/>
      <c r="AD215" s="19"/>
      <c r="AE215" s="19" t="s">
        <v>2680</v>
      </c>
      <c r="AF215" s="19" t="s">
        <v>3472</v>
      </c>
      <c r="AG215" s="19" t="s">
        <v>2456</v>
      </c>
      <c r="AH215" s="19" t="s">
        <v>1263</v>
      </c>
      <c r="AI215" s="19" t="s">
        <v>1570</v>
      </c>
      <c r="AJ215" s="16">
        <v>44998.85</v>
      </c>
      <c r="AK215" s="16"/>
      <c r="AL215" s="16">
        <f t="shared" si="8"/>
        <v>1.1500000000014552</v>
      </c>
      <c r="AM215" s="137">
        <v>23080</v>
      </c>
      <c r="AN215" s="43">
        <v>23102</v>
      </c>
      <c r="AO215" s="19"/>
      <c r="AP215" s="19"/>
      <c r="AQ215" s="19"/>
      <c r="AR215" s="19"/>
      <c r="AS215" s="19"/>
      <c r="AT215" s="19"/>
    </row>
    <row r="216" spans="1:46" s="23" customFormat="1" ht="72" hidden="1" x14ac:dyDescent="0.2">
      <c r="A216" s="19" t="s">
        <v>41</v>
      </c>
      <c r="B216" s="19" t="s">
        <v>277</v>
      </c>
      <c r="C216" s="19" t="s">
        <v>276</v>
      </c>
      <c r="D216" s="19" t="s">
        <v>11</v>
      </c>
      <c r="E216" s="19" t="s">
        <v>310</v>
      </c>
      <c r="F216" s="28" t="s">
        <v>1788</v>
      </c>
      <c r="G216" s="19" t="s">
        <v>520</v>
      </c>
      <c r="H216" s="18" t="s">
        <v>269</v>
      </c>
      <c r="I216" s="18" t="s">
        <v>273</v>
      </c>
      <c r="J216" s="17">
        <v>13000</v>
      </c>
      <c r="K216" s="18"/>
      <c r="L216" s="18"/>
      <c r="M216" s="35" t="s">
        <v>137</v>
      </c>
      <c r="N216" s="19"/>
      <c r="O216" s="18" t="s">
        <v>2676</v>
      </c>
      <c r="P216" s="42">
        <v>23080</v>
      </c>
      <c r="Q216" s="19" t="s">
        <v>2419</v>
      </c>
      <c r="R216" s="18" t="s">
        <v>39</v>
      </c>
      <c r="S216" s="19" t="s">
        <v>60</v>
      </c>
      <c r="T216" s="19"/>
      <c r="U216" s="19"/>
      <c r="V216" s="48" t="s">
        <v>2705</v>
      </c>
      <c r="W216" s="74">
        <v>12840</v>
      </c>
      <c r="X216" s="18">
        <v>1</v>
      </c>
      <c r="Y216" s="46"/>
      <c r="Z216" s="19"/>
      <c r="AA216" s="19">
        <v>7014238191</v>
      </c>
      <c r="AB216" s="19"/>
      <c r="AC216" s="19"/>
      <c r="AD216" s="19"/>
      <c r="AE216" s="19" t="s">
        <v>2680</v>
      </c>
      <c r="AF216" s="19" t="s">
        <v>3472</v>
      </c>
      <c r="AG216" s="19" t="s">
        <v>2456</v>
      </c>
      <c r="AH216" s="19" t="s">
        <v>1263</v>
      </c>
      <c r="AI216" s="19" t="s">
        <v>1570</v>
      </c>
      <c r="AJ216" s="16">
        <v>12840</v>
      </c>
      <c r="AK216" s="16"/>
      <c r="AL216" s="16">
        <f t="shared" si="8"/>
        <v>160</v>
      </c>
      <c r="AM216" s="137">
        <v>23080</v>
      </c>
      <c r="AN216" s="43">
        <v>23102</v>
      </c>
      <c r="AO216" s="19"/>
      <c r="AP216" s="19"/>
      <c r="AQ216" s="19"/>
      <c r="AR216" s="19"/>
      <c r="AS216" s="19"/>
      <c r="AT216" s="19"/>
    </row>
    <row r="217" spans="1:46" s="23" customFormat="1" ht="72" hidden="1" x14ac:dyDescent="0.2">
      <c r="A217" s="19" t="s">
        <v>41</v>
      </c>
      <c r="B217" s="19" t="s">
        <v>277</v>
      </c>
      <c r="C217" s="19" t="s">
        <v>276</v>
      </c>
      <c r="D217" s="19" t="s">
        <v>11</v>
      </c>
      <c r="E217" s="19" t="s">
        <v>310</v>
      </c>
      <c r="F217" s="28" t="s">
        <v>1789</v>
      </c>
      <c r="G217" s="19" t="s">
        <v>521</v>
      </c>
      <c r="H217" s="18" t="s">
        <v>267</v>
      </c>
      <c r="I217" s="18" t="s">
        <v>273</v>
      </c>
      <c r="J217" s="17">
        <v>79800</v>
      </c>
      <c r="K217" s="18"/>
      <c r="L217" s="18"/>
      <c r="M217" s="35" t="s">
        <v>137</v>
      </c>
      <c r="N217" s="19"/>
      <c r="O217" s="18" t="s">
        <v>2676</v>
      </c>
      <c r="P217" s="42">
        <v>23080</v>
      </c>
      <c r="Q217" s="19" t="s">
        <v>2419</v>
      </c>
      <c r="R217" s="18" t="s">
        <v>39</v>
      </c>
      <c r="S217" s="19" t="s">
        <v>60</v>
      </c>
      <c r="T217" s="19"/>
      <c r="U217" s="19"/>
      <c r="V217" s="48" t="s">
        <v>2705</v>
      </c>
      <c r="W217" s="74">
        <v>35952</v>
      </c>
      <c r="X217" s="18">
        <v>1</v>
      </c>
      <c r="Y217" s="46"/>
      <c r="Z217" s="19"/>
      <c r="AA217" s="19">
        <v>7014238191</v>
      </c>
      <c r="AB217" s="19"/>
      <c r="AC217" s="19"/>
      <c r="AD217" s="19"/>
      <c r="AE217" s="19" t="s">
        <v>2680</v>
      </c>
      <c r="AF217" s="19" t="s">
        <v>3472</v>
      </c>
      <c r="AG217" s="19" t="s">
        <v>2456</v>
      </c>
      <c r="AH217" s="19" t="s">
        <v>1263</v>
      </c>
      <c r="AI217" s="19" t="s">
        <v>1570</v>
      </c>
      <c r="AJ217" s="16">
        <v>35952</v>
      </c>
      <c r="AK217" s="16"/>
      <c r="AL217" s="16">
        <f t="shared" si="8"/>
        <v>43848</v>
      </c>
      <c r="AM217" s="137">
        <v>23080</v>
      </c>
      <c r="AN217" s="43">
        <v>23102</v>
      </c>
      <c r="AO217" s="19"/>
      <c r="AP217" s="19"/>
      <c r="AQ217" s="19"/>
      <c r="AR217" s="19"/>
      <c r="AS217" s="19"/>
      <c r="AT217" s="19"/>
    </row>
    <row r="218" spans="1:46" s="23" customFormat="1" ht="72" hidden="1" x14ac:dyDescent="0.2">
      <c r="A218" s="19" t="s">
        <v>41</v>
      </c>
      <c r="B218" s="19" t="s">
        <v>277</v>
      </c>
      <c r="C218" s="19" t="s">
        <v>276</v>
      </c>
      <c r="D218" s="19" t="s">
        <v>11</v>
      </c>
      <c r="E218" s="19" t="s">
        <v>310</v>
      </c>
      <c r="F218" s="28" t="s">
        <v>1790</v>
      </c>
      <c r="G218" s="19" t="s">
        <v>522</v>
      </c>
      <c r="H218" s="18" t="s">
        <v>270</v>
      </c>
      <c r="I218" s="18" t="s">
        <v>274</v>
      </c>
      <c r="J218" s="17">
        <v>18500</v>
      </c>
      <c r="K218" s="18"/>
      <c r="L218" s="18"/>
      <c r="M218" s="35" t="s">
        <v>137</v>
      </c>
      <c r="N218" s="19"/>
      <c r="O218" s="18" t="s">
        <v>2676</v>
      </c>
      <c r="P218" s="42">
        <v>23080</v>
      </c>
      <c r="Q218" s="19" t="s">
        <v>2419</v>
      </c>
      <c r="R218" s="18" t="s">
        <v>39</v>
      </c>
      <c r="S218" s="19" t="s">
        <v>60</v>
      </c>
      <c r="T218" s="19"/>
      <c r="U218" s="19"/>
      <c r="V218" s="48" t="s">
        <v>2705</v>
      </c>
      <c r="W218" s="74">
        <v>18500</v>
      </c>
      <c r="X218" s="18">
        <v>1</v>
      </c>
      <c r="Y218" s="46"/>
      <c r="Z218" s="19"/>
      <c r="AA218" s="19">
        <v>7014238191</v>
      </c>
      <c r="AB218" s="19"/>
      <c r="AC218" s="19"/>
      <c r="AD218" s="19"/>
      <c r="AE218" s="19" t="s">
        <v>2680</v>
      </c>
      <c r="AF218" s="19" t="s">
        <v>3472</v>
      </c>
      <c r="AG218" s="19" t="s">
        <v>2456</v>
      </c>
      <c r="AH218" s="19" t="s">
        <v>1263</v>
      </c>
      <c r="AI218" s="19" t="s">
        <v>1570</v>
      </c>
      <c r="AJ218" s="16">
        <v>14445</v>
      </c>
      <c r="AK218" s="16"/>
      <c r="AL218" s="16">
        <f t="shared" si="8"/>
        <v>4055</v>
      </c>
      <c r="AM218" s="137">
        <v>23080</v>
      </c>
      <c r="AN218" s="43">
        <v>23102</v>
      </c>
      <c r="AO218" s="19"/>
      <c r="AP218" s="19"/>
      <c r="AQ218" s="19"/>
      <c r="AR218" s="19"/>
      <c r="AS218" s="19"/>
      <c r="AT218" s="19"/>
    </row>
    <row r="219" spans="1:46" s="23" customFormat="1" ht="72" hidden="1" x14ac:dyDescent="0.2">
      <c r="A219" s="19" t="s">
        <v>41</v>
      </c>
      <c r="B219" s="19" t="s">
        <v>277</v>
      </c>
      <c r="C219" s="19" t="s">
        <v>276</v>
      </c>
      <c r="D219" s="19" t="s">
        <v>286</v>
      </c>
      <c r="E219" s="19" t="s">
        <v>310</v>
      </c>
      <c r="F219" s="28" t="s">
        <v>1791</v>
      </c>
      <c r="G219" s="19" t="s">
        <v>523</v>
      </c>
      <c r="H219" s="18" t="s">
        <v>270</v>
      </c>
      <c r="I219" s="18" t="s">
        <v>274</v>
      </c>
      <c r="J219" s="17">
        <v>138000</v>
      </c>
      <c r="K219" s="18"/>
      <c r="L219" s="18"/>
      <c r="M219" s="35" t="s">
        <v>137</v>
      </c>
      <c r="N219" s="19"/>
      <c r="O219" s="18" t="s">
        <v>2716</v>
      </c>
      <c r="P219" s="42">
        <v>23080</v>
      </c>
      <c r="Q219" s="20" t="s">
        <v>2429</v>
      </c>
      <c r="R219" s="18" t="s">
        <v>39</v>
      </c>
      <c r="S219" s="18" t="s">
        <v>116</v>
      </c>
      <c r="T219" s="18" t="s">
        <v>2717</v>
      </c>
      <c r="U219" s="19"/>
      <c r="V219" s="48" t="s">
        <v>2705</v>
      </c>
      <c r="W219" s="74">
        <v>138000</v>
      </c>
      <c r="X219" s="18">
        <v>1</v>
      </c>
      <c r="Y219" s="46"/>
      <c r="Z219" s="19"/>
      <c r="AA219" s="19">
        <v>7014192295</v>
      </c>
      <c r="AB219" s="19"/>
      <c r="AC219" s="19"/>
      <c r="AD219" s="19"/>
      <c r="AE219" s="19" t="s">
        <v>2680</v>
      </c>
      <c r="AF219" s="19" t="s">
        <v>3472</v>
      </c>
      <c r="AG219" s="19" t="s">
        <v>2456</v>
      </c>
      <c r="AH219" s="19" t="s">
        <v>1263</v>
      </c>
      <c r="AI219" s="19" t="s">
        <v>1570</v>
      </c>
      <c r="AJ219" s="17">
        <v>138000</v>
      </c>
      <c r="AK219" s="16"/>
      <c r="AL219" s="16">
        <f t="shared" si="8"/>
        <v>0</v>
      </c>
      <c r="AM219" s="137">
        <v>23080</v>
      </c>
      <c r="AN219" s="43">
        <v>23102</v>
      </c>
      <c r="AO219" s="19"/>
      <c r="AP219" s="19"/>
      <c r="AQ219" s="19"/>
      <c r="AR219" s="19"/>
      <c r="AS219" s="19"/>
      <c r="AT219" s="19"/>
    </row>
    <row r="220" spans="1:46" s="23" customFormat="1" ht="72" hidden="1" x14ac:dyDescent="0.2">
      <c r="A220" s="19" t="s">
        <v>41</v>
      </c>
      <c r="B220" s="19" t="s">
        <v>277</v>
      </c>
      <c r="C220" s="19" t="s">
        <v>276</v>
      </c>
      <c r="D220" s="19" t="s">
        <v>286</v>
      </c>
      <c r="E220" s="19" t="s">
        <v>310</v>
      </c>
      <c r="F220" s="28" t="s">
        <v>1792</v>
      </c>
      <c r="G220" s="19" t="s">
        <v>524</v>
      </c>
      <c r="H220" s="18" t="s">
        <v>319</v>
      </c>
      <c r="I220" s="18" t="s">
        <v>271</v>
      </c>
      <c r="J220" s="17">
        <v>7000</v>
      </c>
      <c r="K220" s="18"/>
      <c r="L220" s="18"/>
      <c r="M220" s="35" t="s">
        <v>137</v>
      </c>
      <c r="N220" s="19"/>
      <c r="O220" s="18" t="s">
        <v>2704</v>
      </c>
      <c r="P220" s="42">
        <v>23080</v>
      </c>
      <c r="Q220" s="20" t="s">
        <v>2429</v>
      </c>
      <c r="R220" s="18" t="s">
        <v>39</v>
      </c>
      <c r="S220" s="18" t="s">
        <v>116</v>
      </c>
      <c r="T220" s="18" t="s">
        <v>2718</v>
      </c>
      <c r="U220" s="19"/>
      <c r="V220" s="48" t="s">
        <v>2705</v>
      </c>
      <c r="W220" s="74">
        <v>6400</v>
      </c>
      <c r="X220" s="18">
        <v>1</v>
      </c>
      <c r="Y220" s="46"/>
      <c r="Z220" s="19"/>
      <c r="AA220" s="19">
        <v>7014208368</v>
      </c>
      <c r="AB220" s="19"/>
      <c r="AC220" s="19"/>
      <c r="AD220" s="19"/>
      <c r="AE220" s="19" t="s">
        <v>2680</v>
      </c>
      <c r="AF220" s="19" t="s">
        <v>3472</v>
      </c>
      <c r="AG220" s="19" t="s">
        <v>2456</v>
      </c>
      <c r="AH220" s="19" t="s">
        <v>1263</v>
      </c>
      <c r="AI220" s="19" t="s">
        <v>1570</v>
      </c>
      <c r="AJ220" s="16">
        <v>6400</v>
      </c>
      <c r="AK220" s="16"/>
      <c r="AL220" s="16">
        <f t="shared" si="8"/>
        <v>600</v>
      </c>
      <c r="AM220" s="137">
        <v>23080</v>
      </c>
      <c r="AN220" s="43">
        <v>23102</v>
      </c>
      <c r="AO220" s="19"/>
      <c r="AP220" s="19"/>
      <c r="AQ220" s="19"/>
      <c r="AR220" s="19"/>
      <c r="AS220" s="19"/>
      <c r="AT220" s="19"/>
    </row>
    <row r="221" spans="1:46" s="23" customFormat="1" ht="72" hidden="1" x14ac:dyDescent="0.2">
      <c r="A221" s="19" t="s">
        <v>41</v>
      </c>
      <c r="B221" s="19" t="s">
        <v>277</v>
      </c>
      <c r="C221" s="19" t="s">
        <v>276</v>
      </c>
      <c r="D221" s="19" t="s">
        <v>286</v>
      </c>
      <c r="E221" s="19" t="s">
        <v>310</v>
      </c>
      <c r="F221" s="28" t="s">
        <v>1793</v>
      </c>
      <c r="G221" s="19" t="s">
        <v>525</v>
      </c>
      <c r="H221" s="18" t="s">
        <v>303</v>
      </c>
      <c r="I221" s="18" t="s">
        <v>274</v>
      </c>
      <c r="J221" s="17">
        <v>438000</v>
      </c>
      <c r="K221" s="18"/>
      <c r="L221" s="18"/>
      <c r="M221" s="35" t="s">
        <v>137</v>
      </c>
      <c r="N221" s="19"/>
      <c r="O221" s="18" t="s">
        <v>2719</v>
      </c>
      <c r="P221" s="42">
        <v>23080</v>
      </c>
      <c r="Q221" s="20" t="s">
        <v>2429</v>
      </c>
      <c r="R221" s="18" t="s">
        <v>39</v>
      </c>
      <c r="S221" s="18" t="s">
        <v>116</v>
      </c>
      <c r="T221" s="18"/>
      <c r="U221" s="19"/>
      <c r="V221" s="48" t="s">
        <v>2705</v>
      </c>
      <c r="W221" s="74">
        <v>438000</v>
      </c>
      <c r="X221" s="18">
        <v>1</v>
      </c>
      <c r="Y221" s="46"/>
      <c r="Z221" s="19"/>
      <c r="AA221" s="19">
        <v>7014207130</v>
      </c>
      <c r="AB221" s="19"/>
      <c r="AC221" s="19"/>
      <c r="AD221" s="19"/>
      <c r="AE221" s="19" t="s">
        <v>2680</v>
      </c>
      <c r="AF221" s="19" t="s">
        <v>3472</v>
      </c>
      <c r="AG221" s="19" t="s">
        <v>2456</v>
      </c>
      <c r="AH221" s="19" t="s">
        <v>1263</v>
      </c>
      <c r="AI221" s="19" t="s">
        <v>1570</v>
      </c>
      <c r="AJ221" s="17">
        <v>438000</v>
      </c>
      <c r="AK221" s="16"/>
      <c r="AL221" s="16">
        <f t="shared" si="8"/>
        <v>0</v>
      </c>
      <c r="AM221" s="137">
        <v>23080</v>
      </c>
      <c r="AN221" s="43">
        <v>23102</v>
      </c>
      <c r="AO221" s="19"/>
      <c r="AP221" s="19"/>
      <c r="AQ221" s="19"/>
      <c r="AR221" s="19"/>
      <c r="AS221" s="19"/>
      <c r="AT221" s="19"/>
    </row>
    <row r="222" spans="1:46" s="23" customFormat="1" ht="72" hidden="1" x14ac:dyDescent="0.2">
      <c r="A222" s="19" t="s">
        <v>41</v>
      </c>
      <c r="B222" s="19" t="s">
        <v>277</v>
      </c>
      <c r="C222" s="19" t="s">
        <v>276</v>
      </c>
      <c r="D222" s="19" t="s">
        <v>286</v>
      </c>
      <c r="E222" s="19" t="s">
        <v>310</v>
      </c>
      <c r="F222" s="28" t="s">
        <v>1794</v>
      </c>
      <c r="G222" s="19" t="s">
        <v>526</v>
      </c>
      <c r="H222" s="18" t="s">
        <v>270</v>
      </c>
      <c r="I222" s="18" t="s">
        <v>274</v>
      </c>
      <c r="J222" s="17">
        <v>200000</v>
      </c>
      <c r="K222" s="18"/>
      <c r="L222" s="18"/>
      <c r="M222" s="35" t="s">
        <v>137</v>
      </c>
      <c r="N222" s="19"/>
      <c r="O222" s="18" t="s">
        <v>2720</v>
      </c>
      <c r="P222" s="42">
        <v>23080</v>
      </c>
      <c r="Q222" s="19" t="s">
        <v>2430</v>
      </c>
      <c r="R222" s="18" t="s">
        <v>39</v>
      </c>
      <c r="S222" s="18" t="s">
        <v>14</v>
      </c>
      <c r="T222" s="18"/>
      <c r="U222" s="19"/>
      <c r="V222" s="48" t="s">
        <v>2705</v>
      </c>
      <c r="W222" s="50">
        <v>199116.3</v>
      </c>
      <c r="X222" s="18">
        <v>1</v>
      </c>
      <c r="Y222" s="46"/>
      <c r="Z222" s="19"/>
      <c r="AA222" s="19">
        <v>7014208336</v>
      </c>
      <c r="AB222" s="48">
        <v>23090</v>
      </c>
      <c r="AC222" s="19"/>
      <c r="AD222" s="19"/>
      <c r="AE222" s="19" t="s">
        <v>2694</v>
      </c>
      <c r="AF222" s="19" t="s">
        <v>3475</v>
      </c>
      <c r="AG222" s="19" t="s">
        <v>2456</v>
      </c>
      <c r="AH222" s="19" t="s">
        <v>1263</v>
      </c>
      <c r="AI222" s="19" t="s">
        <v>1570</v>
      </c>
      <c r="AJ222" s="16">
        <v>199116.3</v>
      </c>
      <c r="AK222" s="16"/>
      <c r="AL222" s="16">
        <f t="shared" si="8"/>
        <v>883.70000000001164</v>
      </c>
      <c r="AM222" s="137">
        <v>23080</v>
      </c>
      <c r="AN222" s="43">
        <v>23102</v>
      </c>
      <c r="AO222" s="19"/>
      <c r="AP222" s="19"/>
      <c r="AQ222" s="19"/>
      <c r="AR222" s="19"/>
      <c r="AS222" s="19"/>
      <c r="AT222" s="19"/>
    </row>
    <row r="223" spans="1:46" s="23" customFormat="1" ht="72" hidden="1" x14ac:dyDescent="0.2">
      <c r="A223" s="19" t="s">
        <v>41</v>
      </c>
      <c r="B223" s="19" t="s">
        <v>277</v>
      </c>
      <c r="C223" s="19" t="s">
        <v>276</v>
      </c>
      <c r="D223" s="19" t="s">
        <v>286</v>
      </c>
      <c r="E223" s="19" t="s">
        <v>310</v>
      </c>
      <c r="F223" s="28" t="s">
        <v>1795</v>
      </c>
      <c r="G223" s="19" t="s">
        <v>527</v>
      </c>
      <c r="H223" s="18" t="s">
        <v>317</v>
      </c>
      <c r="I223" s="18" t="s">
        <v>271</v>
      </c>
      <c r="J223" s="17">
        <v>132500</v>
      </c>
      <c r="K223" s="18"/>
      <c r="L223" s="18"/>
      <c r="M223" s="35" t="s">
        <v>137</v>
      </c>
      <c r="N223" s="19"/>
      <c r="O223" s="18" t="s">
        <v>2707</v>
      </c>
      <c r="P223" s="42">
        <v>23080</v>
      </c>
      <c r="Q223" s="19" t="s">
        <v>2438</v>
      </c>
      <c r="R223" s="18" t="s">
        <v>39</v>
      </c>
      <c r="S223" s="18" t="s">
        <v>60</v>
      </c>
      <c r="T223" s="18" t="s">
        <v>2721</v>
      </c>
      <c r="U223" s="19"/>
      <c r="V223" s="48" t="s">
        <v>2705</v>
      </c>
      <c r="W223" s="74">
        <v>132500</v>
      </c>
      <c r="X223" s="18">
        <v>1</v>
      </c>
      <c r="Y223" s="46"/>
      <c r="Z223" s="19"/>
      <c r="AA223" s="19">
        <v>7014238177</v>
      </c>
      <c r="AB223" s="19"/>
      <c r="AC223" s="19"/>
      <c r="AD223" s="19"/>
      <c r="AE223" s="19" t="s">
        <v>2680</v>
      </c>
      <c r="AF223" s="19" t="s">
        <v>3472</v>
      </c>
      <c r="AG223" s="19" t="s">
        <v>2456</v>
      </c>
      <c r="AH223" s="19" t="s">
        <v>1263</v>
      </c>
      <c r="AI223" s="19" t="s">
        <v>1570</v>
      </c>
      <c r="AJ223" s="16">
        <v>132500</v>
      </c>
      <c r="AK223" s="16"/>
      <c r="AL223" s="16">
        <f t="shared" si="8"/>
        <v>0</v>
      </c>
      <c r="AM223" s="137">
        <v>23080</v>
      </c>
      <c r="AN223" s="43">
        <v>23102</v>
      </c>
      <c r="AO223" s="19"/>
      <c r="AP223" s="19"/>
      <c r="AQ223" s="19"/>
      <c r="AR223" s="19"/>
      <c r="AS223" s="19"/>
      <c r="AT223" s="19"/>
    </row>
    <row r="224" spans="1:46" s="23" customFormat="1" ht="72" hidden="1" x14ac:dyDescent="0.2">
      <c r="A224" s="19" t="s">
        <v>41</v>
      </c>
      <c r="B224" s="19" t="s">
        <v>277</v>
      </c>
      <c r="C224" s="19" t="s">
        <v>276</v>
      </c>
      <c r="D224" s="19" t="s">
        <v>286</v>
      </c>
      <c r="E224" s="19" t="s">
        <v>310</v>
      </c>
      <c r="F224" s="28" t="s">
        <v>1796</v>
      </c>
      <c r="G224" s="19" t="s">
        <v>528</v>
      </c>
      <c r="H224" s="18" t="s">
        <v>272</v>
      </c>
      <c r="I224" s="18" t="s">
        <v>271</v>
      </c>
      <c r="J224" s="17">
        <v>15000</v>
      </c>
      <c r="K224" s="18"/>
      <c r="L224" s="18"/>
      <c r="M224" s="35" t="s">
        <v>137</v>
      </c>
      <c r="N224" s="19"/>
      <c r="O224" s="42" t="s">
        <v>2704</v>
      </c>
      <c r="P224" s="42">
        <v>23080</v>
      </c>
      <c r="Q224" s="20" t="s">
        <v>2429</v>
      </c>
      <c r="R224" s="18" t="s">
        <v>39</v>
      </c>
      <c r="S224" s="18" t="s">
        <v>116</v>
      </c>
      <c r="T224" s="18" t="s">
        <v>2722</v>
      </c>
      <c r="U224" s="19"/>
      <c r="V224" s="48" t="s">
        <v>2705</v>
      </c>
      <c r="W224" s="74">
        <v>14700</v>
      </c>
      <c r="X224" s="18">
        <v>1</v>
      </c>
      <c r="Y224" s="46"/>
      <c r="Z224" s="19"/>
      <c r="AA224" s="19">
        <v>7014208368</v>
      </c>
      <c r="AB224" s="19"/>
      <c r="AC224" s="19"/>
      <c r="AD224" s="19"/>
      <c r="AE224" s="19" t="s">
        <v>2680</v>
      </c>
      <c r="AF224" s="19" t="s">
        <v>3472</v>
      </c>
      <c r="AG224" s="19" t="s">
        <v>2456</v>
      </c>
      <c r="AH224" s="19" t="s">
        <v>1263</v>
      </c>
      <c r="AI224" s="19" t="s">
        <v>1570</v>
      </c>
      <c r="AJ224" s="16">
        <v>14700</v>
      </c>
      <c r="AK224" s="16"/>
      <c r="AL224" s="16">
        <f t="shared" si="8"/>
        <v>300</v>
      </c>
      <c r="AM224" s="137">
        <v>23080</v>
      </c>
      <c r="AN224" s="43">
        <v>23102</v>
      </c>
      <c r="AO224" s="19"/>
      <c r="AP224" s="19"/>
      <c r="AQ224" s="19"/>
      <c r="AR224" s="19"/>
      <c r="AS224" s="19"/>
      <c r="AT224" s="19"/>
    </row>
    <row r="225" spans="1:46" s="23" customFormat="1" ht="72" hidden="1" x14ac:dyDescent="0.2">
      <c r="A225" s="19" t="s">
        <v>41</v>
      </c>
      <c r="B225" s="19" t="s">
        <v>277</v>
      </c>
      <c r="C225" s="19" t="s">
        <v>276</v>
      </c>
      <c r="D225" s="19" t="s">
        <v>10</v>
      </c>
      <c r="E225" s="19" t="s">
        <v>311</v>
      </c>
      <c r="F225" s="28" t="s">
        <v>1797</v>
      </c>
      <c r="G225" s="19" t="s">
        <v>529</v>
      </c>
      <c r="H225" s="18" t="s">
        <v>270</v>
      </c>
      <c r="I225" s="18" t="s">
        <v>273</v>
      </c>
      <c r="J225" s="17">
        <v>130000</v>
      </c>
      <c r="K225" s="35" t="s">
        <v>137</v>
      </c>
      <c r="L225" s="18"/>
      <c r="M225" s="18"/>
      <c r="N225" s="19"/>
      <c r="O225" s="19"/>
      <c r="P225" s="19"/>
      <c r="Q225" s="19" t="s">
        <v>2439</v>
      </c>
      <c r="R225" s="18" t="s">
        <v>39</v>
      </c>
      <c r="S225" s="19"/>
      <c r="T225" s="19"/>
      <c r="U225" s="19"/>
      <c r="V225" s="19"/>
      <c r="W225" s="19"/>
      <c r="X225" s="18"/>
      <c r="Y225" s="46"/>
      <c r="Z225" s="19"/>
      <c r="AA225" s="19"/>
      <c r="AB225" s="19"/>
      <c r="AC225" s="19"/>
      <c r="AD225" s="19"/>
      <c r="AE225" s="19" t="s">
        <v>2684</v>
      </c>
      <c r="AF225" s="19" t="s">
        <v>3470</v>
      </c>
      <c r="AG225" s="19" t="s">
        <v>3467</v>
      </c>
      <c r="AH225" s="20" t="s">
        <v>1268</v>
      </c>
      <c r="AI225" s="19" t="s">
        <v>1571</v>
      </c>
      <c r="AJ225" s="16"/>
      <c r="AK225" s="16"/>
      <c r="AL225" s="16">
        <f t="shared" si="8"/>
        <v>130000</v>
      </c>
      <c r="AM225" s="43">
        <v>23071</v>
      </c>
      <c r="AN225" s="43">
        <v>23102</v>
      </c>
      <c r="AO225" s="19"/>
      <c r="AP225" s="19"/>
      <c r="AQ225" s="19"/>
      <c r="AR225" s="19"/>
      <c r="AS225" s="19"/>
      <c r="AT225" s="19"/>
    </row>
    <row r="226" spans="1:46" s="23" customFormat="1" ht="90" hidden="1" x14ac:dyDescent="0.2">
      <c r="A226" s="19" t="s">
        <v>41</v>
      </c>
      <c r="B226" s="19" t="s">
        <v>277</v>
      </c>
      <c r="C226" s="19" t="s">
        <v>276</v>
      </c>
      <c r="D226" s="19" t="s">
        <v>10</v>
      </c>
      <c r="E226" s="19" t="s">
        <v>311</v>
      </c>
      <c r="F226" s="28" t="s">
        <v>1798</v>
      </c>
      <c r="G226" s="19" t="s">
        <v>530</v>
      </c>
      <c r="H226" s="18" t="s">
        <v>531</v>
      </c>
      <c r="I226" s="18" t="s">
        <v>271</v>
      </c>
      <c r="J226" s="17">
        <v>2200000</v>
      </c>
      <c r="K226" s="35" t="s">
        <v>137</v>
      </c>
      <c r="L226" s="18"/>
      <c r="M226" s="18"/>
      <c r="N226" s="19"/>
      <c r="O226" s="19"/>
      <c r="P226" s="19"/>
      <c r="Q226" s="19" t="s">
        <v>2439</v>
      </c>
      <c r="R226" s="18" t="s">
        <v>39</v>
      </c>
      <c r="S226" s="19"/>
      <c r="T226" s="19"/>
      <c r="U226" s="19"/>
      <c r="V226" s="19"/>
      <c r="W226" s="19"/>
      <c r="X226" s="18"/>
      <c r="Y226" s="46"/>
      <c r="Z226" s="19"/>
      <c r="AA226" s="19"/>
      <c r="AB226" s="19"/>
      <c r="AC226" s="19"/>
      <c r="AD226" s="19"/>
      <c r="AE226" s="19" t="s">
        <v>2684</v>
      </c>
      <c r="AF226" s="19" t="s">
        <v>3470</v>
      </c>
      <c r="AG226" s="19" t="s">
        <v>3467</v>
      </c>
      <c r="AH226" s="20" t="s">
        <v>1268</v>
      </c>
      <c r="AI226" s="19" t="s">
        <v>1571</v>
      </c>
      <c r="AJ226" s="16"/>
      <c r="AK226" s="16"/>
      <c r="AL226" s="16">
        <f t="shared" si="8"/>
        <v>2200000</v>
      </c>
      <c r="AM226" s="43">
        <v>23071</v>
      </c>
      <c r="AN226" s="43">
        <v>23102</v>
      </c>
      <c r="AO226" s="19"/>
      <c r="AP226" s="19"/>
      <c r="AQ226" s="19"/>
      <c r="AR226" s="19"/>
      <c r="AS226" s="19"/>
      <c r="AT226" s="19"/>
    </row>
    <row r="227" spans="1:46" s="23" customFormat="1" ht="72" hidden="1" x14ac:dyDescent="0.2">
      <c r="A227" s="19" t="s">
        <v>41</v>
      </c>
      <c r="B227" s="19" t="s">
        <v>277</v>
      </c>
      <c r="C227" s="19" t="s">
        <v>276</v>
      </c>
      <c r="D227" s="19" t="s">
        <v>10</v>
      </c>
      <c r="E227" s="19" t="s">
        <v>311</v>
      </c>
      <c r="F227" s="28" t="s">
        <v>1799</v>
      </c>
      <c r="G227" s="19" t="s">
        <v>532</v>
      </c>
      <c r="H227" s="18" t="s">
        <v>459</v>
      </c>
      <c r="I227" s="18" t="s">
        <v>274</v>
      </c>
      <c r="J227" s="17">
        <v>600000</v>
      </c>
      <c r="K227" s="35" t="s">
        <v>137</v>
      </c>
      <c r="L227" s="18"/>
      <c r="M227" s="18"/>
      <c r="N227" s="19"/>
      <c r="O227" s="19"/>
      <c r="P227" s="19"/>
      <c r="Q227" s="19" t="s">
        <v>2439</v>
      </c>
      <c r="R227" s="18" t="s">
        <v>39</v>
      </c>
      <c r="S227" s="19"/>
      <c r="T227" s="19"/>
      <c r="U227" s="19"/>
      <c r="V227" s="19"/>
      <c r="W227" s="19"/>
      <c r="X227" s="18"/>
      <c r="Y227" s="46"/>
      <c r="Z227" s="19"/>
      <c r="AA227" s="19"/>
      <c r="AB227" s="19"/>
      <c r="AC227" s="19"/>
      <c r="AD227" s="19"/>
      <c r="AE227" s="19" t="s">
        <v>2684</v>
      </c>
      <c r="AF227" s="19" t="s">
        <v>3470</v>
      </c>
      <c r="AG227" s="19" t="s">
        <v>3467</v>
      </c>
      <c r="AH227" s="20" t="s">
        <v>1268</v>
      </c>
      <c r="AI227" s="19" t="s">
        <v>1571</v>
      </c>
      <c r="AJ227" s="16"/>
      <c r="AK227" s="16"/>
      <c r="AL227" s="16">
        <f t="shared" si="8"/>
        <v>600000</v>
      </c>
      <c r="AM227" s="43">
        <v>23071</v>
      </c>
      <c r="AN227" s="43">
        <v>23102</v>
      </c>
      <c r="AO227" s="19"/>
      <c r="AP227" s="19"/>
      <c r="AQ227" s="19"/>
      <c r="AR227" s="19"/>
      <c r="AS227" s="19"/>
      <c r="AT227" s="19"/>
    </row>
    <row r="228" spans="1:46" s="23" customFormat="1" ht="72" hidden="1" x14ac:dyDescent="0.2">
      <c r="A228" s="19" t="s">
        <v>41</v>
      </c>
      <c r="B228" s="19" t="s">
        <v>277</v>
      </c>
      <c r="C228" s="19" t="s">
        <v>276</v>
      </c>
      <c r="D228" s="19" t="s">
        <v>10</v>
      </c>
      <c r="E228" s="19" t="s">
        <v>311</v>
      </c>
      <c r="F228" s="28" t="s">
        <v>1800</v>
      </c>
      <c r="G228" s="19" t="s">
        <v>533</v>
      </c>
      <c r="H228" s="18" t="s">
        <v>303</v>
      </c>
      <c r="I228" s="18" t="s">
        <v>271</v>
      </c>
      <c r="J228" s="17">
        <v>170000</v>
      </c>
      <c r="K228" s="35" t="s">
        <v>137</v>
      </c>
      <c r="L228" s="18"/>
      <c r="M228" s="18"/>
      <c r="N228" s="19"/>
      <c r="O228" s="19"/>
      <c r="P228" s="19"/>
      <c r="Q228" s="19" t="s">
        <v>2439</v>
      </c>
      <c r="R228" s="18" t="s">
        <v>39</v>
      </c>
      <c r="S228" s="19"/>
      <c r="T228" s="19"/>
      <c r="U228" s="19"/>
      <c r="V228" s="19"/>
      <c r="W228" s="19"/>
      <c r="X228" s="18"/>
      <c r="Y228" s="46"/>
      <c r="Z228" s="19"/>
      <c r="AA228" s="19"/>
      <c r="AB228" s="19"/>
      <c r="AC228" s="19"/>
      <c r="AD228" s="19"/>
      <c r="AE228" s="19" t="s">
        <v>2684</v>
      </c>
      <c r="AF228" s="19" t="s">
        <v>3470</v>
      </c>
      <c r="AG228" s="19" t="s">
        <v>3467</v>
      </c>
      <c r="AH228" s="20" t="s">
        <v>1268</v>
      </c>
      <c r="AI228" s="19" t="s">
        <v>1571</v>
      </c>
      <c r="AJ228" s="16"/>
      <c r="AK228" s="16"/>
      <c r="AL228" s="16">
        <f t="shared" si="8"/>
        <v>170000</v>
      </c>
      <c r="AM228" s="43">
        <v>23071</v>
      </c>
      <c r="AN228" s="43">
        <v>23102</v>
      </c>
      <c r="AO228" s="19"/>
      <c r="AP228" s="19"/>
      <c r="AQ228" s="19"/>
      <c r="AR228" s="19"/>
      <c r="AS228" s="19"/>
      <c r="AT228" s="19"/>
    </row>
    <row r="229" spans="1:46" s="23" customFormat="1" ht="72" hidden="1" x14ac:dyDescent="0.2">
      <c r="A229" s="19" t="s">
        <v>41</v>
      </c>
      <c r="B229" s="19" t="s">
        <v>277</v>
      </c>
      <c r="C229" s="19" t="s">
        <v>276</v>
      </c>
      <c r="D229" s="19" t="s">
        <v>10</v>
      </c>
      <c r="E229" s="19" t="s">
        <v>311</v>
      </c>
      <c r="F229" s="28" t="s">
        <v>1801</v>
      </c>
      <c r="G229" s="19" t="s">
        <v>534</v>
      </c>
      <c r="H229" s="18" t="s">
        <v>317</v>
      </c>
      <c r="I229" s="18" t="s">
        <v>271</v>
      </c>
      <c r="J229" s="17">
        <v>110000</v>
      </c>
      <c r="K229" s="35" t="s">
        <v>137</v>
      </c>
      <c r="L229" s="18"/>
      <c r="M229" s="18"/>
      <c r="N229" s="19"/>
      <c r="O229" s="19"/>
      <c r="P229" s="19"/>
      <c r="Q229" s="19" t="s">
        <v>2439</v>
      </c>
      <c r="R229" s="18" t="s">
        <v>39</v>
      </c>
      <c r="S229" s="19"/>
      <c r="T229" s="19"/>
      <c r="U229" s="19"/>
      <c r="V229" s="19"/>
      <c r="W229" s="19"/>
      <c r="X229" s="18"/>
      <c r="Y229" s="46"/>
      <c r="Z229" s="19"/>
      <c r="AA229" s="19"/>
      <c r="AB229" s="19"/>
      <c r="AC229" s="19"/>
      <c r="AD229" s="19"/>
      <c r="AE229" s="19" t="s">
        <v>2684</v>
      </c>
      <c r="AF229" s="19" t="s">
        <v>3470</v>
      </c>
      <c r="AG229" s="19" t="s">
        <v>3467</v>
      </c>
      <c r="AH229" s="20" t="s">
        <v>1268</v>
      </c>
      <c r="AI229" s="19" t="s">
        <v>1571</v>
      </c>
      <c r="AJ229" s="16"/>
      <c r="AK229" s="16"/>
      <c r="AL229" s="16">
        <f t="shared" si="8"/>
        <v>110000</v>
      </c>
      <c r="AM229" s="43">
        <v>23071</v>
      </c>
      <c r="AN229" s="43">
        <v>23102</v>
      </c>
      <c r="AO229" s="19"/>
      <c r="AP229" s="19"/>
      <c r="AQ229" s="19"/>
      <c r="AR229" s="19"/>
      <c r="AS229" s="19"/>
      <c r="AT229" s="19"/>
    </row>
    <row r="230" spans="1:46" s="23" customFormat="1" ht="72" hidden="1" x14ac:dyDescent="0.2">
      <c r="A230" s="19" t="s">
        <v>41</v>
      </c>
      <c r="B230" s="19" t="s">
        <v>277</v>
      </c>
      <c r="C230" s="19" t="s">
        <v>276</v>
      </c>
      <c r="D230" s="19" t="s">
        <v>10</v>
      </c>
      <c r="E230" s="19" t="s">
        <v>311</v>
      </c>
      <c r="F230" s="28" t="s">
        <v>1802</v>
      </c>
      <c r="G230" s="19" t="s">
        <v>535</v>
      </c>
      <c r="H230" s="18" t="s">
        <v>317</v>
      </c>
      <c r="I230" s="18" t="s">
        <v>271</v>
      </c>
      <c r="J230" s="17">
        <v>110000</v>
      </c>
      <c r="K230" s="35" t="s">
        <v>137</v>
      </c>
      <c r="L230" s="18"/>
      <c r="M230" s="18"/>
      <c r="N230" s="19"/>
      <c r="O230" s="19"/>
      <c r="P230" s="19"/>
      <c r="Q230" s="19" t="s">
        <v>2439</v>
      </c>
      <c r="R230" s="18" t="s">
        <v>39</v>
      </c>
      <c r="S230" s="19"/>
      <c r="T230" s="19"/>
      <c r="U230" s="19"/>
      <c r="V230" s="19"/>
      <c r="W230" s="19"/>
      <c r="X230" s="18"/>
      <c r="Y230" s="46"/>
      <c r="Z230" s="19"/>
      <c r="AA230" s="19"/>
      <c r="AB230" s="19"/>
      <c r="AC230" s="19"/>
      <c r="AD230" s="19"/>
      <c r="AE230" s="19" t="s">
        <v>2684</v>
      </c>
      <c r="AF230" s="19" t="s">
        <v>3470</v>
      </c>
      <c r="AG230" s="19" t="s">
        <v>3467</v>
      </c>
      <c r="AH230" s="20" t="s">
        <v>1268</v>
      </c>
      <c r="AI230" s="19" t="s">
        <v>1571</v>
      </c>
      <c r="AJ230" s="16"/>
      <c r="AK230" s="16"/>
      <c r="AL230" s="16">
        <f t="shared" si="8"/>
        <v>110000</v>
      </c>
      <c r="AM230" s="43">
        <v>23071</v>
      </c>
      <c r="AN230" s="43">
        <v>23102</v>
      </c>
      <c r="AO230" s="19"/>
      <c r="AP230" s="19"/>
      <c r="AQ230" s="19"/>
      <c r="AR230" s="19"/>
      <c r="AS230" s="19"/>
      <c r="AT230" s="19"/>
    </row>
    <row r="231" spans="1:46" s="23" customFormat="1" ht="72" hidden="1" x14ac:dyDescent="0.2">
      <c r="A231" s="19" t="s">
        <v>41</v>
      </c>
      <c r="B231" s="19" t="s">
        <v>277</v>
      </c>
      <c r="C231" s="19" t="s">
        <v>276</v>
      </c>
      <c r="D231" s="19" t="s">
        <v>10</v>
      </c>
      <c r="E231" s="19" t="s">
        <v>311</v>
      </c>
      <c r="F231" s="28" t="s">
        <v>1803</v>
      </c>
      <c r="G231" s="19" t="s">
        <v>536</v>
      </c>
      <c r="H231" s="18" t="s">
        <v>317</v>
      </c>
      <c r="I231" s="18" t="s">
        <v>271</v>
      </c>
      <c r="J231" s="17">
        <v>80000</v>
      </c>
      <c r="K231" s="35" t="s">
        <v>137</v>
      </c>
      <c r="L231" s="18"/>
      <c r="M231" s="18"/>
      <c r="N231" s="19"/>
      <c r="O231" s="19"/>
      <c r="P231" s="19"/>
      <c r="Q231" s="19" t="s">
        <v>2439</v>
      </c>
      <c r="R231" s="18" t="s">
        <v>39</v>
      </c>
      <c r="S231" s="19"/>
      <c r="T231" s="19"/>
      <c r="U231" s="19"/>
      <c r="V231" s="19"/>
      <c r="W231" s="19"/>
      <c r="X231" s="18"/>
      <c r="Y231" s="46"/>
      <c r="Z231" s="19"/>
      <c r="AA231" s="19"/>
      <c r="AB231" s="19"/>
      <c r="AC231" s="19"/>
      <c r="AD231" s="19"/>
      <c r="AE231" s="19" t="s">
        <v>2684</v>
      </c>
      <c r="AF231" s="19" t="s">
        <v>3470</v>
      </c>
      <c r="AG231" s="19" t="s">
        <v>3467</v>
      </c>
      <c r="AH231" s="20" t="s">
        <v>1268</v>
      </c>
      <c r="AI231" s="19" t="s">
        <v>1571</v>
      </c>
      <c r="AJ231" s="16"/>
      <c r="AK231" s="16"/>
      <c r="AL231" s="16">
        <f t="shared" si="8"/>
        <v>80000</v>
      </c>
      <c r="AM231" s="43">
        <v>23071</v>
      </c>
      <c r="AN231" s="43">
        <v>23102</v>
      </c>
      <c r="AO231" s="19"/>
      <c r="AP231" s="19"/>
      <c r="AQ231" s="19"/>
      <c r="AR231" s="19"/>
      <c r="AS231" s="19"/>
      <c r="AT231" s="19"/>
    </row>
    <row r="232" spans="1:46" s="23" customFormat="1" ht="72" hidden="1" x14ac:dyDescent="0.2">
      <c r="A232" s="19" t="s">
        <v>41</v>
      </c>
      <c r="B232" s="19" t="s">
        <v>277</v>
      </c>
      <c r="C232" s="19" t="s">
        <v>276</v>
      </c>
      <c r="D232" s="19" t="s">
        <v>10</v>
      </c>
      <c r="E232" s="19" t="s">
        <v>311</v>
      </c>
      <c r="F232" s="28" t="s">
        <v>1804</v>
      </c>
      <c r="G232" s="19" t="s">
        <v>537</v>
      </c>
      <c r="H232" s="18" t="s">
        <v>272</v>
      </c>
      <c r="I232" s="18" t="s">
        <v>271</v>
      </c>
      <c r="J232" s="17">
        <v>24000</v>
      </c>
      <c r="K232" s="35" t="s">
        <v>137</v>
      </c>
      <c r="L232" s="18"/>
      <c r="M232" s="18"/>
      <c r="N232" s="19"/>
      <c r="O232" s="19"/>
      <c r="P232" s="19"/>
      <c r="Q232" s="19" t="s">
        <v>2439</v>
      </c>
      <c r="R232" s="18" t="s">
        <v>39</v>
      </c>
      <c r="S232" s="19"/>
      <c r="T232" s="19"/>
      <c r="U232" s="19"/>
      <c r="V232" s="19"/>
      <c r="W232" s="19"/>
      <c r="X232" s="18"/>
      <c r="Y232" s="46"/>
      <c r="Z232" s="19"/>
      <c r="AA232" s="19"/>
      <c r="AB232" s="19"/>
      <c r="AC232" s="19"/>
      <c r="AD232" s="19"/>
      <c r="AE232" s="19" t="s">
        <v>2684</v>
      </c>
      <c r="AF232" s="19" t="s">
        <v>3470</v>
      </c>
      <c r="AG232" s="19" t="s">
        <v>3467</v>
      </c>
      <c r="AH232" s="20" t="s">
        <v>1268</v>
      </c>
      <c r="AI232" s="19" t="s">
        <v>1571</v>
      </c>
      <c r="AJ232" s="16"/>
      <c r="AK232" s="16"/>
      <c r="AL232" s="16">
        <f t="shared" si="8"/>
        <v>24000</v>
      </c>
      <c r="AM232" s="43">
        <v>23071</v>
      </c>
      <c r="AN232" s="43">
        <v>23102</v>
      </c>
      <c r="AO232" s="19"/>
      <c r="AP232" s="19"/>
      <c r="AQ232" s="19"/>
      <c r="AR232" s="19"/>
      <c r="AS232" s="19"/>
      <c r="AT232" s="19"/>
    </row>
    <row r="233" spans="1:46" s="23" customFormat="1" ht="72" hidden="1" x14ac:dyDescent="0.2">
      <c r="A233" s="19" t="s">
        <v>41</v>
      </c>
      <c r="B233" s="19" t="s">
        <v>277</v>
      </c>
      <c r="C233" s="19" t="s">
        <v>276</v>
      </c>
      <c r="D233" s="19" t="s">
        <v>10</v>
      </c>
      <c r="E233" s="19" t="s">
        <v>311</v>
      </c>
      <c r="F233" s="28" t="s">
        <v>1805</v>
      </c>
      <c r="G233" s="19" t="s">
        <v>538</v>
      </c>
      <c r="H233" s="18" t="s">
        <v>459</v>
      </c>
      <c r="I233" s="18" t="s">
        <v>271</v>
      </c>
      <c r="J233" s="17">
        <v>86000</v>
      </c>
      <c r="K233" s="35" t="s">
        <v>137</v>
      </c>
      <c r="L233" s="18"/>
      <c r="M233" s="18"/>
      <c r="N233" s="19"/>
      <c r="O233" s="19"/>
      <c r="P233" s="19"/>
      <c r="Q233" s="19" t="s">
        <v>2439</v>
      </c>
      <c r="R233" s="18" t="s">
        <v>39</v>
      </c>
      <c r="S233" s="19"/>
      <c r="T233" s="19"/>
      <c r="U233" s="19"/>
      <c r="V233" s="19"/>
      <c r="W233" s="19"/>
      <c r="X233" s="18"/>
      <c r="Y233" s="46"/>
      <c r="Z233" s="19"/>
      <c r="AA233" s="19"/>
      <c r="AB233" s="19"/>
      <c r="AC233" s="19"/>
      <c r="AD233" s="19"/>
      <c r="AE233" s="19" t="s">
        <v>2684</v>
      </c>
      <c r="AF233" s="19" t="s">
        <v>3470</v>
      </c>
      <c r="AG233" s="19" t="s">
        <v>3467</v>
      </c>
      <c r="AH233" s="20" t="s">
        <v>1268</v>
      </c>
      <c r="AI233" s="19" t="s">
        <v>1571</v>
      </c>
      <c r="AJ233" s="16"/>
      <c r="AK233" s="16"/>
      <c r="AL233" s="16">
        <f t="shared" si="8"/>
        <v>86000</v>
      </c>
      <c r="AM233" s="43">
        <v>23071</v>
      </c>
      <c r="AN233" s="43">
        <v>23102</v>
      </c>
      <c r="AO233" s="19"/>
      <c r="AP233" s="19"/>
      <c r="AQ233" s="19"/>
      <c r="AR233" s="19"/>
      <c r="AS233" s="19"/>
      <c r="AT233" s="19"/>
    </row>
    <row r="234" spans="1:46" s="23" customFormat="1" ht="72" hidden="1" x14ac:dyDescent="0.2">
      <c r="A234" s="19" t="s">
        <v>41</v>
      </c>
      <c r="B234" s="19" t="s">
        <v>277</v>
      </c>
      <c r="C234" s="19" t="s">
        <v>276</v>
      </c>
      <c r="D234" s="19" t="s">
        <v>10</v>
      </c>
      <c r="E234" s="19" t="s">
        <v>311</v>
      </c>
      <c r="F234" s="28" t="s">
        <v>1806</v>
      </c>
      <c r="G234" s="19" t="s">
        <v>539</v>
      </c>
      <c r="H234" s="18" t="s">
        <v>272</v>
      </c>
      <c r="I234" s="18" t="s">
        <v>271</v>
      </c>
      <c r="J234" s="17">
        <v>45000</v>
      </c>
      <c r="K234" s="35" t="s">
        <v>137</v>
      </c>
      <c r="L234" s="18"/>
      <c r="M234" s="18"/>
      <c r="N234" s="19"/>
      <c r="O234" s="19"/>
      <c r="P234" s="19"/>
      <c r="Q234" s="19" t="s">
        <v>2439</v>
      </c>
      <c r="R234" s="18" t="s">
        <v>39</v>
      </c>
      <c r="S234" s="19"/>
      <c r="T234" s="19"/>
      <c r="U234" s="19"/>
      <c r="V234" s="19"/>
      <c r="W234" s="19"/>
      <c r="X234" s="18"/>
      <c r="Y234" s="46"/>
      <c r="Z234" s="19"/>
      <c r="AA234" s="19"/>
      <c r="AB234" s="19"/>
      <c r="AC234" s="19"/>
      <c r="AD234" s="19"/>
      <c r="AE234" s="19" t="s">
        <v>2684</v>
      </c>
      <c r="AF234" s="19" t="s">
        <v>3470</v>
      </c>
      <c r="AG234" s="19" t="s">
        <v>3467</v>
      </c>
      <c r="AH234" s="20" t="s">
        <v>1268</v>
      </c>
      <c r="AI234" s="19" t="s">
        <v>1571</v>
      </c>
      <c r="AJ234" s="16"/>
      <c r="AK234" s="16"/>
      <c r="AL234" s="16">
        <f t="shared" si="8"/>
        <v>45000</v>
      </c>
      <c r="AM234" s="43">
        <v>23071</v>
      </c>
      <c r="AN234" s="43">
        <v>23102</v>
      </c>
      <c r="AO234" s="19"/>
      <c r="AP234" s="19"/>
      <c r="AQ234" s="19"/>
      <c r="AR234" s="19"/>
      <c r="AS234" s="19"/>
      <c r="AT234" s="19"/>
    </row>
    <row r="235" spans="1:46" s="23" customFormat="1" ht="72" hidden="1" x14ac:dyDescent="0.2">
      <c r="A235" s="19" t="s">
        <v>41</v>
      </c>
      <c r="B235" s="19" t="s">
        <v>277</v>
      </c>
      <c r="C235" s="19" t="s">
        <v>276</v>
      </c>
      <c r="D235" s="19" t="s">
        <v>10</v>
      </c>
      <c r="E235" s="19" t="s">
        <v>311</v>
      </c>
      <c r="F235" s="28" t="s">
        <v>1807</v>
      </c>
      <c r="G235" s="19" t="s">
        <v>540</v>
      </c>
      <c r="H235" s="18" t="s">
        <v>303</v>
      </c>
      <c r="I235" s="18" t="s">
        <v>271</v>
      </c>
      <c r="J235" s="17">
        <v>25000</v>
      </c>
      <c r="K235" s="35" t="s">
        <v>137</v>
      </c>
      <c r="L235" s="18"/>
      <c r="M235" s="18"/>
      <c r="N235" s="19"/>
      <c r="O235" s="19"/>
      <c r="P235" s="19"/>
      <c r="Q235" s="19" t="s">
        <v>2439</v>
      </c>
      <c r="R235" s="18" t="s">
        <v>39</v>
      </c>
      <c r="S235" s="19"/>
      <c r="T235" s="19"/>
      <c r="U235" s="19"/>
      <c r="V235" s="19"/>
      <c r="W235" s="19"/>
      <c r="X235" s="18"/>
      <c r="Y235" s="46"/>
      <c r="Z235" s="19"/>
      <c r="AA235" s="19"/>
      <c r="AB235" s="19"/>
      <c r="AC235" s="19"/>
      <c r="AD235" s="19"/>
      <c r="AE235" s="19" t="s">
        <v>2684</v>
      </c>
      <c r="AF235" s="19" t="s">
        <v>3470</v>
      </c>
      <c r="AG235" s="19" t="s">
        <v>3467</v>
      </c>
      <c r="AH235" s="20" t="s">
        <v>1268</v>
      </c>
      <c r="AI235" s="19" t="s">
        <v>1571</v>
      </c>
      <c r="AJ235" s="16"/>
      <c r="AK235" s="16"/>
      <c r="AL235" s="16">
        <f t="shared" si="8"/>
        <v>25000</v>
      </c>
      <c r="AM235" s="43">
        <v>23071</v>
      </c>
      <c r="AN235" s="43">
        <v>23102</v>
      </c>
      <c r="AO235" s="19"/>
      <c r="AP235" s="19"/>
      <c r="AQ235" s="19"/>
      <c r="AR235" s="19"/>
      <c r="AS235" s="19"/>
      <c r="AT235" s="19"/>
    </row>
    <row r="236" spans="1:46" s="23" customFormat="1" ht="72" hidden="1" x14ac:dyDescent="0.2">
      <c r="A236" s="19" t="s">
        <v>41</v>
      </c>
      <c r="B236" s="19" t="s">
        <v>277</v>
      </c>
      <c r="C236" s="19" t="s">
        <v>276</v>
      </c>
      <c r="D236" s="19" t="s">
        <v>10</v>
      </c>
      <c r="E236" s="19" t="s">
        <v>311</v>
      </c>
      <c r="F236" s="28" t="s">
        <v>1808</v>
      </c>
      <c r="G236" s="19" t="s">
        <v>541</v>
      </c>
      <c r="H236" s="18" t="s">
        <v>319</v>
      </c>
      <c r="I236" s="18" t="s">
        <v>271</v>
      </c>
      <c r="J236" s="17">
        <v>128000</v>
      </c>
      <c r="K236" s="35" t="s">
        <v>137</v>
      </c>
      <c r="L236" s="18"/>
      <c r="M236" s="18"/>
      <c r="N236" s="19"/>
      <c r="O236" s="19"/>
      <c r="P236" s="19"/>
      <c r="Q236" s="19" t="s">
        <v>2439</v>
      </c>
      <c r="R236" s="18" t="s">
        <v>39</v>
      </c>
      <c r="S236" s="19"/>
      <c r="T236" s="19"/>
      <c r="U236" s="19"/>
      <c r="V236" s="19"/>
      <c r="W236" s="19"/>
      <c r="X236" s="18"/>
      <c r="Y236" s="46"/>
      <c r="Z236" s="19"/>
      <c r="AA236" s="19"/>
      <c r="AB236" s="19"/>
      <c r="AC236" s="19"/>
      <c r="AD236" s="19"/>
      <c r="AE236" s="19" t="s">
        <v>2684</v>
      </c>
      <c r="AF236" s="19" t="s">
        <v>3470</v>
      </c>
      <c r="AG236" s="19" t="s">
        <v>3467</v>
      </c>
      <c r="AH236" s="20" t="s">
        <v>1268</v>
      </c>
      <c r="AI236" s="19" t="s">
        <v>1571</v>
      </c>
      <c r="AJ236" s="16"/>
      <c r="AK236" s="16"/>
      <c r="AL236" s="16">
        <f t="shared" si="8"/>
        <v>128000</v>
      </c>
      <c r="AM236" s="43">
        <v>23071</v>
      </c>
      <c r="AN236" s="43">
        <v>23102</v>
      </c>
      <c r="AO236" s="19"/>
      <c r="AP236" s="19"/>
      <c r="AQ236" s="19"/>
      <c r="AR236" s="19"/>
      <c r="AS236" s="19"/>
      <c r="AT236" s="19"/>
    </row>
    <row r="237" spans="1:46" s="23" customFormat="1" ht="108" hidden="1" x14ac:dyDescent="0.2">
      <c r="A237" s="19" t="s">
        <v>41</v>
      </c>
      <c r="B237" s="19" t="s">
        <v>277</v>
      </c>
      <c r="C237" s="19" t="s">
        <v>276</v>
      </c>
      <c r="D237" s="19" t="s">
        <v>10</v>
      </c>
      <c r="E237" s="19" t="s">
        <v>311</v>
      </c>
      <c r="F237" s="28" t="s">
        <v>1809</v>
      </c>
      <c r="G237" s="19" t="s">
        <v>542</v>
      </c>
      <c r="H237" s="18" t="s">
        <v>459</v>
      </c>
      <c r="I237" s="18" t="s">
        <v>274</v>
      </c>
      <c r="J237" s="17">
        <v>76000</v>
      </c>
      <c r="K237" s="35" t="s">
        <v>137</v>
      </c>
      <c r="L237" s="18"/>
      <c r="M237" s="18"/>
      <c r="N237" s="19"/>
      <c r="O237" s="19"/>
      <c r="P237" s="19"/>
      <c r="Q237" s="19" t="s">
        <v>2439</v>
      </c>
      <c r="R237" s="18" t="s">
        <v>39</v>
      </c>
      <c r="S237" s="19"/>
      <c r="T237" s="19"/>
      <c r="U237" s="19"/>
      <c r="V237" s="19"/>
      <c r="W237" s="19"/>
      <c r="X237" s="18"/>
      <c r="Y237" s="46"/>
      <c r="Z237" s="19"/>
      <c r="AA237" s="19"/>
      <c r="AB237" s="19"/>
      <c r="AC237" s="19"/>
      <c r="AD237" s="19"/>
      <c r="AE237" s="19" t="s">
        <v>2684</v>
      </c>
      <c r="AF237" s="19" t="s">
        <v>3470</v>
      </c>
      <c r="AG237" s="19" t="s">
        <v>3467</v>
      </c>
      <c r="AH237" s="20" t="s">
        <v>1268</v>
      </c>
      <c r="AI237" s="19" t="s">
        <v>1571</v>
      </c>
      <c r="AJ237" s="16"/>
      <c r="AK237" s="16"/>
      <c r="AL237" s="16">
        <f t="shared" si="8"/>
        <v>76000</v>
      </c>
      <c r="AM237" s="43">
        <v>23071</v>
      </c>
      <c r="AN237" s="43">
        <v>23102</v>
      </c>
      <c r="AO237" s="19"/>
      <c r="AP237" s="19"/>
      <c r="AQ237" s="19"/>
      <c r="AR237" s="19"/>
      <c r="AS237" s="19"/>
      <c r="AT237" s="19"/>
    </row>
    <row r="238" spans="1:46" s="23" customFormat="1" ht="72" hidden="1" x14ac:dyDescent="0.2">
      <c r="A238" s="19" t="s">
        <v>41</v>
      </c>
      <c r="B238" s="19" t="s">
        <v>277</v>
      </c>
      <c r="C238" s="19" t="s">
        <v>276</v>
      </c>
      <c r="D238" s="19" t="s">
        <v>10</v>
      </c>
      <c r="E238" s="19" t="s">
        <v>311</v>
      </c>
      <c r="F238" s="28" t="s">
        <v>1810</v>
      </c>
      <c r="G238" s="19" t="s">
        <v>543</v>
      </c>
      <c r="H238" s="18" t="s">
        <v>269</v>
      </c>
      <c r="I238" s="18" t="s">
        <v>271</v>
      </c>
      <c r="J238" s="17">
        <v>36000</v>
      </c>
      <c r="K238" s="35" t="s">
        <v>137</v>
      </c>
      <c r="L238" s="18"/>
      <c r="M238" s="18"/>
      <c r="N238" s="19"/>
      <c r="O238" s="19"/>
      <c r="P238" s="19"/>
      <c r="Q238" s="19" t="s">
        <v>2439</v>
      </c>
      <c r="R238" s="18" t="s">
        <v>39</v>
      </c>
      <c r="S238" s="19"/>
      <c r="T238" s="19"/>
      <c r="U238" s="19"/>
      <c r="V238" s="19"/>
      <c r="W238" s="19"/>
      <c r="X238" s="18"/>
      <c r="Y238" s="46"/>
      <c r="Z238" s="19"/>
      <c r="AA238" s="19"/>
      <c r="AB238" s="19"/>
      <c r="AC238" s="19"/>
      <c r="AD238" s="19"/>
      <c r="AE238" s="19" t="s">
        <v>2684</v>
      </c>
      <c r="AF238" s="19" t="s">
        <v>3470</v>
      </c>
      <c r="AG238" s="19" t="s">
        <v>3467</v>
      </c>
      <c r="AH238" s="20" t="s">
        <v>1268</v>
      </c>
      <c r="AI238" s="19" t="s">
        <v>1571</v>
      </c>
      <c r="AJ238" s="16"/>
      <c r="AK238" s="16"/>
      <c r="AL238" s="16">
        <f t="shared" si="8"/>
        <v>36000</v>
      </c>
      <c r="AM238" s="43">
        <v>23071</v>
      </c>
      <c r="AN238" s="43">
        <v>23102</v>
      </c>
      <c r="AO238" s="19"/>
      <c r="AP238" s="19"/>
      <c r="AQ238" s="19"/>
      <c r="AR238" s="19"/>
      <c r="AS238" s="19"/>
      <c r="AT238" s="19"/>
    </row>
    <row r="239" spans="1:46" s="23" customFormat="1" ht="72" hidden="1" x14ac:dyDescent="0.2">
      <c r="A239" s="19" t="s">
        <v>41</v>
      </c>
      <c r="B239" s="19" t="s">
        <v>277</v>
      </c>
      <c r="C239" s="19" t="s">
        <v>276</v>
      </c>
      <c r="D239" s="19" t="s">
        <v>10</v>
      </c>
      <c r="E239" s="19" t="s">
        <v>311</v>
      </c>
      <c r="F239" s="28" t="s">
        <v>1811</v>
      </c>
      <c r="G239" s="19" t="s">
        <v>544</v>
      </c>
      <c r="H239" s="18" t="s">
        <v>303</v>
      </c>
      <c r="I239" s="18" t="s">
        <v>271</v>
      </c>
      <c r="J239" s="17">
        <v>28000</v>
      </c>
      <c r="K239" s="35" t="s">
        <v>137</v>
      </c>
      <c r="L239" s="18"/>
      <c r="M239" s="18"/>
      <c r="N239" s="19"/>
      <c r="O239" s="19"/>
      <c r="P239" s="19"/>
      <c r="Q239" s="19" t="s">
        <v>2439</v>
      </c>
      <c r="R239" s="18" t="s">
        <v>39</v>
      </c>
      <c r="S239" s="19"/>
      <c r="T239" s="19"/>
      <c r="U239" s="19"/>
      <c r="V239" s="19"/>
      <c r="W239" s="19"/>
      <c r="X239" s="18"/>
      <c r="Y239" s="46"/>
      <c r="Z239" s="19"/>
      <c r="AA239" s="19"/>
      <c r="AB239" s="19"/>
      <c r="AC239" s="19"/>
      <c r="AD239" s="19"/>
      <c r="AE239" s="19" t="s">
        <v>2684</v>
      </c>
      <c r="AF239" s="19" t="s">
        <v>3470</v>
      </c>
      <c r="AG239" s="19" t="s">
        <v>3467</v>
      </c>
      <c r="AH239" s="20" t="s">
        <v>1268</v>
      </c>
      <c r="AI239" s="19" t="s">
        <v>1571</v>
      </c>
      <c r="AJ239" s="16"/>
      <c r="AK239" s="16"/>
      <c r="AL239" s="16">
        <f t="shared" si="8"/>
        <v>28000</v>
      </c>
      <c r="AM239" s="43">
        <v>23071</v>
      </c>
      <c r="AN239" s="43">
        <v>23102</v>
      </c>
      <c r="AO239" s="19"/>
      <c r="AP239" s="19"/>
      <c r="AQ239" s="19"/>
      <c r="AR239" s="19"/>
      <c r="AS239" s="19"/>
      <c r="AT239" s="19"/>
    </row>
    <row r="240" spans="1:46" s="23" customFormat="1" ht="72" hidden="1" x14ac:dyDescent="0.2">
      <c r="A240" s="19" t="s">
        <v>41</v>
      </c>
      <c r="B240" s="19" t="s">
        <v>277</v>
      </c>
      <c r="C240" s="19" t="s">
        <v>276</v>
      </c>
      <c r="D240" s="19" t="s">
        <v>10</v>
      </c>
      <c r="E240" s="19" t="s">
        <v>311</v>
      </c>
      <c r="F240" s="28" t="s">
        <v>1812</v>
      </c>
      <c r="G240" s="19" t="s">
        <v>545</v>
      </c>
      <c r="H240" s="18" t="s">
        <v>546</v>
      </c>
      <c r="I240" s="18" t="s">
        <v>271</v>
      </c>
      <c r="J240" s="17">
        <v>66000</v>
      </c>
      <c r="K240" s="35" t="s">
        <v>137</v>
      </c>
      <c r="L240" s="18"/>
      <c r="M240" s="18"/>
      <c r="N240" s="19"/>
      <c r="O240" s="19"/>
      <c r="P240" s="19"/>
      <c r="Q240" s="19" t="s">
        <v>2439</v>
      </c>
      <c r="R240" s="18" t="s">
        <v>39</v>
      </c>
      <c r="S240" s="19"/>
      <c r="T240" s="19"/>
      <c r="U240" s="19"/>
      <c r="V240" s="19"/>
      <c r="W240" s="19"/>
      <c r="X240" s="18"/>
      <c r="Y240" s="46"/>
      <c r="Z240" s="19"/>
      <c r="AA240" s="19"/>
      <c r="AB240" s="19"/>
      <c r="AC240" s="19"/>
      <c r="AD240" s="19"/>
      <c r="AE240" s="19" t="s">
        <v>2684</v>
      </c>
      <c r="AF240" s="19" t="s">
        <v>3470</v>
      </c>
      <c r="AG240" s="19" t="s">
        <v>3467</v>
      </c>
      <c r="AH240" s="20" t="s">
        <v>1268</v>
      </c>
      <c r="AI240" s="19" t="s">
        <v>1571</v>
      </c>
      <c r="AJ240" s="16"/>
      <c r="AK240" s="16"/>
      <c r="AL240" s="16">
        <f t="shared" si="8"/>
        <v>66000</v>
      </c>
      <c r="AM240" s="43">
        <v>23071</v>
      </c>
      <c r="AN240" s="43">
        <v>23102</v>
      </c>
      <c r="AO240" s="19"/>
      <c r="AP240" s="19"/>
      <c r="AQ240" s="19"/>
      <c r="AR240" s="19"/>
      <c r="AS240" s="19"/>
      <c r="AT240" s="19"/>
    </row>
    <row r="241" spans="1:46" s="23" customFormat="1" ht="72" hidden="1" x14ac:dyDescent="0.2">
      <c r="A241" s="19" t="s">
        <v>41</v>
      </c>
      <c r="B241" s="19" t="s">
        <v>277</v>
      </c>
      <c r="C241" s="19" t="s">
        <v>276</v>
      </c>
      <c r="D241" s="19" t="s">
        <v>10</v>
      </c>
      <c r="E241" s="19" t="s">
        <v>311</v>
      </c>
      <c r="F241" s="28" t="s">
        <v>1813</v>
      </c>
      <c r="G241" s="19" t="s">
        <v>547</v>
      </c>
      <c r="H241" s="18" t="s">
        <v>270</v>
      </c>
      <c r="I241" s="18" t="s">
        <v>271</v>
      </c>
      <c r="J241" s="17">
        <v>21000</v>
      </c>
      <c r="K241" s="35" t="s">
        <v>137</v>
      </c>
      <c r="L241" s="18"/>
      <c r="M241" s="18"/>
      <c r="N241" s="19"/>
      <c r="O241" s="19"/>
      <c r="P241" s="19"/>
      <c r="Q241" s="19" t="s">
        <v>2439</v>
      </c>
      <c r="R241" s="18" t="s">
        <v>39</v>
      </c>
      <c r="S241" s="19"/>
      <c r="T241" s="19"/>
      <c r="U241" s="19"/>
      <c r="V241" s="19"/>
      <c r="W241" s="19"/>
      <c r="X241" s="18"/>
      <c r="Y241" s="46"/>
      <c r="Z241" s="19"/>
      <c r="AA241" s="19"/>
      <c r="AB241" s="19"/>
      <c r="AC241" s="19"/>
      <c r="AD241" s="19"/>
      <c r="AE241" s="19" t="s">
        <v>2684</v>
      </c>
      <c r="AF241" s="19" t="s">
        <v>3470</v>
      </c>
      <c r="AG241" s="19" t="s">
        <v>3467</v>
      </c>
      <c r="AH241" s="20" t="s">
        <v>1268</v>
      </c>
      <c r="AI241" s="19" t="s">
        <v>1571</v>
      </c>
      <c r="AJ241" s="16"/>
      <c r="AK241" s="16"/>
      <c r="AL241" s="16">
        <f t="shared" si="8"/>
        <v>21000</v>
      </c>
      <c r="AM241" s="43">
        <v>23071</v>
      </c>
      <c r="AN241" s="43">
        <v>23102</v>
      </c>
      <c r="AO241" s="19"/>
      <c r="AP241" s="19"/>
      <c r="AQ241" s="19"/>
      <c r="AR241" s="19"/>
      <c r="AS241" s="19"/>
      <c r="AT241" s="19"/>
    </row>
    <row r="242" spans="1:46" s="23" customFormat="1" ht="72" hidden="1" x14ac:dyDescent="0.2">
      <c r="A242" s="19" t="s">
        <v>41</v>
      </c>
      <c r="B242" s="19" t="s">
        <v>277</v>
      </c>
      <c r="C242" s="19" t="s">
        <v>276</v>
      </c>
      <c r="D242" s="19" t="s">
        <v>10</v>
      </c>
      <c r="E242" s="19" t="s">
        <v>311</v>
      </c>
      <c r="F242" s="28" t="s">
        <v>1814</v>
      </c>
      <c r="G242" s="19" t="s">
        <v>548</v>
      </c>
      <c r="H242" s="18" t="s">
        <v>459</v>
      </c>
      <c r="I242" s="18" t="s">
        <v>271</v>
      </c>
      <c r="J242" s="17">
        <v>108000</v>
      </c>
      <c r="K242" s="35" t="s">
        <v>137</v>
      </c>
      <c r="L242" s="18"/>
      <c r="M242" s="18"/>
      <c r="N242" s="19"/>
      <c r="O242" s="19"/>
      <c r="P242" s="19"/>
      <c r="Q242" s="19" t="s">
        <v>2439</v>
      </c>
      <c r="R242" s="18" t="s">
        <v>39</v>
      </c>
      <c r="S242" s="19"/>
      <c r="T242" s="19"/>
      <c r="U242" s="19"/>
      <c r="V242" s="19"/>
      <c r="W242" s="19"/>
      <c r="X242" s="18"/>
      <c r="Y242" s="46"/>
      <c r="Z242" s="19"/>
      <c r="AA242" s="19"/>
      <c r="AB242" s="19"/>
      <c r="AC242" s="19"/>
      <c r="AD242" s="19"/>
      <c r="AE242" s="19" t="s">
        <v>2684</v>
      </c>
      <c r="AF242" s="19" t="s">
        <v>3470</v>
      </c>
      <c r="AG242" s="19" t="s">
        <v>3467</v>
      </c>
      <c r="AH242" s="20" t="s">
        <v>1268</v>
      </c>
      <c r="AI242" s="19" t="s">
        <v>1571</v>
      </c>
      <c r="AJ242" s="16"/>
      <c r="AK242" s="16"/>
      <c r="AL242" s="16">
        <f t="shared" si="8"/>
        <v>108000</v>
      </c>
      <c r="AM242" s="43">
        <v>23071</v>
      </c>
      <c r="AN242" s="43">
        <v>23102</v>
      </c>
      <c r="AO242" s="19"/>
      <c r="AP242" s="19"/>
      <c r="AQ242" s="19"/>
      <c r="AR242" s="19"/>
      <c r="AS242" s="19"/>
      <c r="AT242" s="19"/>
    </row>
    <row r="243" spans="1:46" s="23" customFormat="1" ht="90" hidden="1" x14ac:dyDescent="0.2">
      <c r="A243" s="19" t="s">
        <v>42</v>
      </c>
      <c r="B243" s="19" t="s">
        <v>277</v>
      </c>
      <c r="C243" s="19" t="s">
        <v>276</v>
      </c>
      <c r="D243" s="19" t="s">
        <v>11</v>
      </c>
      <c r="E243" s="19" t="s">
        <v>454</v>
      </c>
      <c r="F243" s="28" t="s">
        <v>1815</v>
      </c>
      <c r="G243" s="19" t="s">
        <v>549</v>
      </c>
      <c r="H243" s="18" t="s">
        <v>531</v>
      </c>
      <c r="I243" s="18" t="s">
        <v>268</v>
      </c>
      <c r="J243" s="17">
        <v>120000</v>
      </c>
      <c r="K243" s="64"/>
      <c r="L243" s="64"/>
      <c r="M243" s="35" t="s">
        <v>137</v>
      </c>
      <c r="N243" s="19"/>
      <c r="O243" s="19" t="s">
        <v>2723</v>
      </c>
      <c r="P243" s="47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9"/>
      <c r="AE243" s="20" t="s">
        <v>2726</v>
      </c>
      <c r="AF243" s="19" t="s">
        <v>3475</v>
      </c>
      <c r="AG243" s="19" t="s">
        <v>2456</v>
      </c>
      <c r="AH243" s="20" t="s">
        <v>1270</v>
      </c>
      <c r="AI243" s="19" t="s">
        <v>1570</v>
      </c>
      <c r="AJ243" s="17">
        <v>120000</v>
      </c>
      <c r="AK243" s="16"/>
      <c r="AL243" s="16">
        <f t="shared" si="8"/>
        <v>0</v>
      </c>
      <c r="AM243" s="47"/>
      <c r="AN243" s="47"/>
      <c r="AO243" s="47">
        <v>242257</v>
      </c>
      <c r="AP243" s="47">
        <v>242257</v>
      </c>
      <c r="AQ243" s="47">
        <v>242257</v>
      </c>
      <c r="AR243" s="17">
        <v>120000</v>
      </c>
      <c r="AS243" s="141" t="e">
        <f>M243-AC243</f>
        <v>#VALUE!</v>
      </c>
      <c r="AT243" s="19"/>
    </row>
    <row r="244" spans="1:46" s="23" customFormat="1" ht="90" hidden="1" x14ac:dyDescent="0.2">
      <c r="A244" s="19" t="s">
        <v>42</v>
      </c>
      <c r="B244" s="19" t="s">
        <v>277</v>
      </c>
      <c r="C244" s="19" t="s">
        <v>276</v>
      </c>
      <c r="D244" s="19" t="s">
        <v>11</v>
      </c>
      <c r="E244" s="19" t="s">
        <v>454</v>
      </c>
      <c r="F244" s="28" t="s">
        <v>1816</v>
      </c>
      <c r="G244" s="19" t="s">
        <v>550</v>
      </c>
      <c r="H244" s="18" t="s">
        <v>269</v>
      </c>
      <c r="I244" s="18" t="s">
        <v>271</v>
      </c>
      <c r="J244" s="17">
        <v>24600</v>
      </c>
      <c r="K244" s="64"/>
      <c r="L244" s="64"/>
      <c r="M244" s="35" t="s">
        <v>137</v>
      </c>
      <c r="N244" s="19"/>
      <c r="O244" s="19" t="s">
        <v>2723</v>
      </c>
      <c r="P244" s="47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9"/>
      <c r="AE244" s="20" t="s">
        <v>2726</v>
      </c>
      <c r="AF244" s="19" t="s">
        <v>3475</v>
      </c>
      <c r="AG244" s="19" t="s">
        <v>2456</v>
      </c>
      <c r="AH244" s="20" t="s">
        <v>1271</v>
      </c>
      <c r="AI244" s="19" t="s">
        <v>1570</v>
      </c>
      <c r="AJ244" s="17">
        <v>24600</v>
      </c>
      <c r="AK244" s="16"/>
      <c r="AL244" s="16">
        <f t="shared" si="8"/>
        <v>0</v>
      </c>
      <c r="AM244" s="47"/>
      <c r="AN244" s="47"/>
      <c r="AO244" s="47">
        <v>242257</v>
      </c>
      <c r="AP244" s="47">
        <v>242257</v>
      </c>
      <c r="AQ244" s="47">
        <v>242257</v>
      </c>
      <c r="AR244" s="17">
        <v>24600</v>
      </c>
      <c r="AS244" s="141" t="e">
        <f t="shared" ref="AS244:AS278" si="9">M244-AC244</f>
        <v>#VALUE!</v>
      </c>
      <c r="AT244" s="19"/>
    </row>
    <row r="245" spans="1:46" s="23" customFormat="1" ht="90" hidden="1" x14ac:dyDescent="0.2">
      <c r="A245" s="19" t="s">
        <v>42</v>
      </c>
      <c r="B245" s="19" t="s">
        <v>277</v>
      </c>
      <c r="C245" s="19" t="s">
        <v>276</v>
      </c>
      <c r="D245" s="19" t="s">
        <v>11</v>
      </c>
      <c r="E245" s="19" t="s">
        <v>454</v>
      </c>
      <c r="F245" s="28" t="s">
        <v>1817</v>
      </c>
      <c r="G245" s="19" t="s">
        <v>551</v>
      </c>
      <c r="H245" s="18" t="s">
        <v>269</v>
      </c>
      <c r="I245" s="18" t="s">
        <v>271</v>
      </c>
      <c r="J245" s="17">
        <v>56000</v>
      </c>
      <c r="K245" s="64"/>
      <c r="L245" s="64"/>
      <c r="M245" s="35" t="s">
        <v>137</v>
      </c>
      <c r="N245" s="19"/>
      <c r="O245" s="19" t="s">
        <v>2727</v>
      </c>
      <c r="P245" s="47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v>56000</v>
      </c>
      <c r="AE245" s="20" t="s">
        <v>2729</v>
      </c>
      <c r="AF245" s="19" t="s">
        <v>2457</v>
      </c>
      <c r="AG245" s="19" t="s">
        <v>2457</v>
      </c>
      <c r="AH245" s="20" t="s">
        <v>1273</v>
      </c>
      <c r="AI245" s="19" t="s">
        <v>1570</v>
      </c>
      <c r="AJ245" s="16"/>
      <c r="AK245" s="16">
        <v>56000</v>
      </c>
      <c r="AL245" s="16">
        <f t="shared" si="8"/>
        <v>0</v>
      </c>
      <c r="AM245" s="47"/>
      <c r="AN245" s="47"/>
      <c r="AO245" s="47"/>
      <c r="AP245" s="47"/>
      <c r="AQ245" s="19"/>
      <c r="AR245" s="17">
        <v>56000</v>
      </c>
      <c r="AS245" s="141" t="e">
        <f t="shared" si="9"/>
        <v>#VALUE!</v>
      </c>
      <c r="AT245" s="19"/>
    </row>
    <row r="246" spans="1:46" s="23" customFormat="1" ht="90" hidden="1" x14ac:dyDescent="0.2">
      <c r="A246" s="19" t="s">
        <v>42</v>
      </c>
      <c r="B246" s="19" t="s">
        <v>277</v>
      </c>
      <c r="C246" s="19" t="s">
        <v>276</v>
      </c>
      <c r="D246" s="19" t="s">
        <v>11</v>
      </c>
      <c r="E246" s="19" t="s">
        <v>454</v>
      </c>
      <c r="F246" s="28" t="s">
        <v>1818</v>
      </c>
      <c r="G246" s="19" t="s">
        <v>552</v>
      </c>
      <c r="H246" s="18" t="s">
        <v>317</v>
      </c>
      <c r="I246" s="18" t="s">
        <v>553</v>
      </c>
      <c r="J246" s="17">
        <v>40000</v>
      </c>
      <c r="K246" s="64"/>
      <c r="L246" s="64"/>
      <c r="M246" s="35" t="s">
        <v>137</v>
      </c>
      <c r="N246" s="19"/>
      <c r="O246" s="19" t="s">
        <v>2723</v>
      </c>
      <c r="P246" s="47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9"/>
      <c r="AE246" s="20" t="s">
        <v>2726</v>
      </c>
      <c r="AF246" s="19" t="s">
        <v>3475</v>
      </c>
      <c r="AG246" s="19" t="s">
        <v>2456</v>
      </c>
      <c r="AH246" s="20" t="s">
        <v>1270</v>
      </c>
      <c r="AI246" s="19" t="s">
        <v>1570</v>
      </c>
      <c r="AJ246" s="17">
        <v>40000</v>
      </c>
      <c r="AK246" s="16"/>
      <c r="AL246" s="16">
        <f t="shared" si="8"/>
        <v>0</v>
      </c>
      <c r="AM246" s="47"/>
      <c r="AN246" s="47"/>
      <c r="AO246" s="47">
        <v>242257</v>
      </c>
      <c r="AP246" s="47">
        <v>242257</v>
      </c>
      <c r="AQ246" s="47">
        <v>242257</v>
      </c>
      <c r="AR246" s="17">
        <v>40000</v>
      </c>
      <c r="AS246" s="141" t="e">
        <f t="shared" si="9"/>
        <v>#VALUE!</v>
      </c>
      <c r="AT246" s="19"/>
    </row>
    <row r="247" spans="1:46" s="23" customFormat="1" ht="90" hidden="1" x14ac:dyDescent="0.2">
      <c r="A247" s="19" t="s">
        <v>42</v>
      </c>
      <c r="B247" s="19" t="s">
        <v>277</v>
      </c>
      <c r="C247" s="19" t="s">
        <v>276</v>
      </c>
      <c r="D247" s="19" t="s">
        <v>11</v>
      </c>
      <c r="E247" s="19" t="s">
        <v>454</v>
      </c>
      <c r="F247" s="28" t="s">
        <v>1819</v>
      </c>
      <c r="G247" s="19" t="s">
        <v>554</v>
      </c>
      <c r="H247" s="18" t="s">
        <v>317</v>
      </c>
      <c r="I247" s="18" t="s">
        <v>553</v>
      </c>
      <c r="J247" s="17">
        <v>40000</v>
      </c>
      <c r="K247" s="64"/>
      <c r="L247" s="64"/>
      <c r="M247" s="35" t="s">
        <v>137</v>
      </c>
      <c r="N247" s="19"/>
      <c r="O247" s="19" t="s">
        <v>2723</v>
      </c>
      <c r="P247" s="47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9"/>
      <c r="AE247" s="20" t="s">
        <v>2726</v>
      </c>
      <c r="AF247" s="19" t="s">
        <v>3475</v>
      </c>
      <c r="AG247" s="19" t="s">
        <v>2456</v>
      </c>
      <c r="AH247" s="20" t="s">
        <v>1270</v>
      </c>
      <c r="AI247" s="19" t="s">
        <v>1570</v>
      </c>
      <c r="AJ247" s="17">
        <v>40000</v>
      </c>
      <c r="AK247" s="16"/>
      <c r="AL247" s="16">
        <f t="shared" si="8"/>
        <v>0</v>
      </c>
      <c r="AM247" s="47"/>
      <c r="AN247" s="47"/>
      <c r="AO247" s="47">
        <v>242257</v>
      </c>
      <c r="AP247" s="47">
        <v>242257</v>
      </c>
      <c r="AQ247" s="47">
        <v>242257</v>
      </c>
      <c r="AR247" s="17">
        <v>40000</v>
      </c>
      <c r="AS247" s="141" t="e">
        <f t="shared" si="9"/>
        <v>#VALUE!</v>
      </c>
      <c r="AT247" s="19"/>
    </row>
    <row r="248" spans="1:46" s="23" customFormat="1" ht="90" hidden="1" x14ac:dyDescent="0.2">
      <c r="A248" s="19" t="s">
        <v>42</v>
      </c>
      <c r="B248" s="19" t="s">
        <v>277</v>
      </c>
      <c r="C248" s="19" t="s">
        <v>276</v>
      </c>
      <c r="D248" s="19" t="s">
        <v>11</v>
      </c>
      <c r="E248" s="19" t="s">
        <v>454</v>
      </c>
      <c r="F248" s="28" t="s">
        <v>1820</v>
      </c>
      <c r="G248" s="19" t="s">
        <v>555</v>
      </c>
      <c r="H248" s="18" t="s">
        <v>459</v>
      </c>
      <c r="I248" s="18" t="s">
        <v>268</v>
      </c>
      <c r="J248" s="17">
        <v>40000</v>
      </c>
      <c r="K248" s="64"/>
      <c r="L248" s="64"/>
      <c r="M248" s="35" t="s">
        <v>137</v>
      </c>
      <c r="N248" s="19"/>
      <c r="O248" s="19" t="s">
        <v>2723</v>
      </c>
      <c r="P248" s="47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9"/>
      <c r="AE248" s="20" t="s">
        <v>2726</v>
      </c>
      <c r="AF248" s="19" t="s">
        <v>3475</v>
      </c>
      <c r="AG248" s="19" t="s">
        <v>2456</v>
      </c>
      <c r="AH248" s="20" t="s">
        <v>1270</v>
      </c>
      <c r="AI248" s="19" t="s">
        <v>1570</v>
      </c>
      <c r="AJ248" s="17">
        <v>40000</v>
      </c>
      <c r="AK248" s="16"/>
      <c r="AL248" s="16">
        <f t="shared" si="8"/>
        <v>0</v>
      </c>
      <c r="AM248" s="47"/>
      <c r="AN248" s="47"/>
      <c r="AO248" s="47">
        <v>242257</v>
      </c>
      <c r="AP248" s="47">
        <v>242257</v>
      </c>
      <c r="AQ248" s="47">
        <v>242257</v>
      </c>
      <c r="AR248" s="17">
        <v>40000</v>
      </c>
      <c r="AS248" s="141" t="e">
        <f t="shared" si="9"/>
        <v>#VALUE!</v>
      </c>
      <c r="AT248" s="19"/>
    </row>
    <row r="249" spans="1:46" s="23" customFormat="1" ht="72" hidden="1" x14ac:dyDescent="0.2">
      <c r="A249" s="19" t="s">
        <v>42</v>
      </c>
      <c r="B249" s="19" t="s">
        <v>277</v>
      </c>
      <c r="C249" s="19" t="s">
        <v>276</v>
      </c>
      <c r="D249" s="19" t="s">
        <v>11</v>
      </c>
      <c r="E249" s="19" t="s">
        <v>454</v>
      </c>
      <c r="F249" s="28" t="s">
        <v>1821</v>
      </c>
      <c r="G249" s="19" t="s">
        <v>556</v>
      </c>
      <c r="H249" s="18" t="s">
        <v>270</v>
      </c>
      <c r="I249" s="18" t="s">
        <v>274</v>
      </c>
      <c r="J249" s="17">
        <v>50000</v>
      </c>
      <c r="K249" s="64"/>
      <c r="L249" s="64"/>
      <c r="M249" s="35" t="s">
        <v>137</v>
      </c>
      <c r="N249" s="19"/>
      <c r="O249" s="19"/>
      <c r="P249" s="19"/>
      <c r="Q249" s="19"/>
      <c r="R249" s="19"/>
      <c r="S249" s="19"/>
      <c r="T249" s="19"/>
      <c r="U249" s="19"/>
      <c r="V249" s="19"/>
      <c r="W249" s="17">
        <v>50000</v>
      </c>
      <c r="X249" s="18">
        <v>1</v>
      </c>
      <c r="Y249" s="46"/>
      <c r="Z249" s="19"/>
      <c r="AA249" s="19"/>
      <c r="AB249" s="19"/>
      <c r="AC249" s="19"/>
      <c r="AD249" s="19"/>
      <c r="AE249" s="20" t="s">
        <v>1274</v>
      </c>
      <c r="AF249" s="20" t="s">
        <v>1571</v>
      </c>
      <c r="AG249" s="19" t="s">
        <v>3467</v>
      </c>
      <c r="AH249" s="20" t="s">
        <v>1274</v>
      </c>
      <c r="AI249" s="19" t="s">
        <v>1569</v>
      </c>
      <c r="AJ249" s="16"/>
      <c r="AK249" s="16"/>
      <c r="AL249" s="16">
        <f t="shared" si="8"/>
        <v>50000</v>
      </c>
      <c r="AM249" s="47">
        <v>242247</v>
      </c>
      <c r="AN249" s="47">
        <v>242247</v>
      </c>
      <c r="AO249" s="47">
        <v>242277</v>
      </c>
      <c r="AP249" s="47">
        <v>242277</v>
      </c>
      <c r="AQ249" s="47">
        <v>242282</v>
      </c>
      <c r="AR249" s="17">
        <v>50000</v>
      </c>
      <c r="AS249" s="141"/>
      <c r="AT249" s="19"/>
    </row>
    <row r="250" spans="1:46" s="23" customFormat="1" ht="90" hidden="1" x14ac:dyDescent="0.2">
      <c r="A250" s="19" t="s">
        <v>42</v>
      </c>
      <c r="B250" s="19" t="s">
        <v>277</v>
      </c>
      <c r="C250" s="19" t="s">
        <v>276</v>
      </c>
      <c r="D250" s="19" t="s">
        <v>21</v>
      </c>
      <c r="E250" s="19" t="s">
        <v>454</v>
      </c>
      <c r="F250" s="28" t="s">
        <v>1822</v>
      </c>
      <c r="G250" s="19" t="s">
        <v>557</v>
      </c>
      <c r="H250" s="18" t="s">
        <v>270</v>
      </c>
      <c r="I250" s="18" t="s">
        <v>271</v>
      </c>
      <c r="J250" s="17">
        <v>10200</v>
      </c>
      <c r="K250" s="64"/>
      <c r="L250" s="64"/>
      <c r="M250" s="35" t="s">
        <v>137</v>
      </c>
      <c r="N250" s="19"/>
      <c r="O250" s="19" t="s">
        <v>2730</v>
      </c>
      <c r="P250" s="47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v>10200</v>
      </c>
      <c r="AE250" s="20" t="s">
        <v>2729</v>
      </c>
      <c r="AF250" s="19" t="s">
        <v>2457</v>
      </c>
      <c r="AG250" s="19" t="s">
        <v>2457</v>
      </c>
      <c r="AH250" s="20" t="s">
        <v>1276</v>
      </c>
      <c r="AI250" s="19" t="s">
        <v>1570</v>
      </c>
      <c r="AJ250" s="16"/>
      <c r="AK250" s="17">
        <v>10200</v>
      </c>
      <c r="AL250" s="16">
        <f t="shared" si="8"/>
        <v>0</v>
      </c>
      <c r="AM250" s="47"/>
      <c r="AN250" s="47"/>
      <c r="AO250" s="47"/>
      <c r="AP250" s="47"/>
      <c r="AQ250" s="47"/>
      <c r="AR250" s="17"/>
      <c r="AS250" s="141" t="e">
        <f t="shared" si="9"/>
        <v>#VALUE!</v>
      </c>
      <c r="AT250" s="19"/>
    </row>
    <row r="251" spans="1:46" s="23" customFormat="1" ht="90" hidden="1" x14ac:dyDescent="0.2">
      <c r="A251" s="19" t="s">
        <v>42</v>
      </c>
      <c r="B251" s="19" t="s">
        <v>277</v>
      </c>
      <c r="C251" s="19" t="s">
        <v>276</v>
      </c>
      <c r="D251" s="19" t="s">
        <v>21</v>
      </c>
      <c r="E251" s="19" t="s">
        <v>454</v>
      </c>
      <c r="F251" s="28" t="s">
        <v>1823</v>
      </c>
      <c r="G251" s="19" t="s">
        <v>558</v>
      </c>
      <c r="H251" s="18" t="s">
        <v>270</v>
      </c>
      <c r="I251" s="18" t="s">
        <v>274</v>
      </c>
      <c r="J251" s="17">
        <v>7000</v>
      </c>
      <c r="K251" s="64"/>
      <c r="L251" s="64"/>
      <c r="M251" s="35" t="s">
        <v>137</v>
      </c>
      <c r="N251" s="19"/>
      <c r="O251" s="19" t="s">
        <v>2734</v>
      </c>
      <c r="P251" s="47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v>7000</v>
      </c>
      <c r="AE251" s="20" t="s">
        <v>2729</v>
      </c>
      <c r="AF251" s="19" t="s">
        <v>2457</v>
      </c>
      <c r="AG251" s="19" t="s">
        <v>2457</v>
      </c>
      <c r="AH251" s="20" t="s">
        <v>1270</v>
      </c>
      <c r="AI251" s="19" t="s">
        <v>1570</v>
      </c>
      <c r="AJ251" s="16"/>
      <c r="AK251" s="17">
        <v>7000</v>
      </c>
      <c r="AL251" s="16">
        <f t="shared" si="8"/>
        <v>0</v>
      </c>
      <c r="AM251" s="47"/>
      <c r="AN251" s="47"/>
      <c r="AO251" s="47"/>
      <c r="AP251" s="47"/>
      <c r="AQ251" s="47"/>
      <c r="AR251" s="17"/>
      <c r="AS251" s="141" t="e">
        <f t="shared" si="9"/>
        <v>#VALUE!</v>
      </c>
      <c r="AT251" s="19"/>
    </row>
    <row r="252" spans="1:46" s="23" customFormat="1" ht="72" hidden="1" x14ac:dyDescent="0.2">
      <c r="A252" s="19" t="s">
        <v>42</v>
      </c>
      <c r="B252" s="19" t="s">
        <v>277</v>
      </c>
      <c r="C252" s="19" t="s">
        <v>276</v>
      </c>
      <c r="D252" s="19" t="s">
        <v>13</v>
      </c>
      <c r="E252" s="19" t="s">
        <v>454</v>
      </c>
      <c r="F252" s="28" t="s">
        <v>1824</v>
      </c>
      <c r="G252" s="19" t="s">
        <v>559</v>
      </c>
      <c r="H252" s="18" t="s">
        <v>270</v>
      </c>
      <c r="I252" s="18" t="s">
        <v>271</v>
      </c>
      <c r="J252" s="17">
        <v>1600000</v>
      </c>
      <c r="K252" s="35" t="s">
        <v>137</v>
      </c>
      <c r="L252" s="64"/>
      <c r="M252" s="64"/>
      <c r="N252" s="19"/>
      <c r="O252" s="19"/>
      <c r="P252" s="19"/>
      <c r="Q252" s="52" t="s">
        <v>2737</v>
      </c>
      <c r="R252" s="19" t="s">
        <v>1279</v>
      </c>
      <c r="S252" s="19" t="s">
        <v>72</v>
      </c>
      <c r="T252" s="19"/>
      <c r="U252" s="19"/>
      <c r="V252" s="19"/>
      <c r="W252" s="19"/>
      <c r="X252" s="18">
        <v>1</v>
      </c>
      <c r="Y252" s="46"/>
      <c r="Z252" s="19"/>
      <c r="AA252" s="19"/>
      <c r="AB252" s="19"/>
      <c r="AC252" s="19"/>
      <c r="AD252" s="19"/>
      <c r="AE252" s="20" t="s">
        <v>2738</v>
      </c>
      <c r="AF252" s="20" t="s">
        <v>3479</v>
      </c>
      <c r="AG252" s="19" t="s">
        <v>3467</v>
      </c>
      <c r="AH252" s="20" t="s">
        <v>1277</v>
      </c>
      <c r="AI252" s="19" t="s">
        <v>1571</v>
      </c>
      <c r="AJ252" s="16"/>
      <c r="AK252" s="16"/>
      <c r="AL252" s="16">
        <f t="shared" si="8"/>
        <v>1600000</v>
      </c>
      <c r="AM252" s="47">
        <v>242250</v>
      </c>
      <c r="AN252" s="47">
        <v>242250</v>
      </c>
      <c r="AO252" s="47">
        <v>242281</v>
      </c>
      <c r="AP252" s="47">
        <v>242281</v>
      </c>
      <c r="AQ252" s="47">
        <v>242284</v>
      </c>
      <c r="AR252" s="17"/>
      <c r="AS252" s="141"/>
      <c r="AT252" s="19"/>
    </row>
    <row r="253" spans="1:46" s="23" customFormat="1" ht="90" hidden="1" x14ac:dyDescent="0.2">
      <c r="A253" s="19" t="s">
        <v>42</v>
      </c>
      <c r="B253" s="19" t="s">
        <v>277</v>
      </c>
      <c r="C253" s="19" t="s">
        <v>276</v>
      </c>
      <c r="D253" s="19" t="s">
        <v>13</v>
      </c>
      <c r="E253" s="19" t="s">
        <v>454</v>
      </c>
      <c r="F253" s="28" t="s">
        <v>1825</v>
      </c>
      <c r="G253" s="19" t="s">
        <v>560</v>
      </c>
      <c r="H253" s="18" t="s">
        <v>269</v>
      </c>
      <c r="I253" s="18" t="s">
        <v>281</v>
      </c>
      <c r="J253" s="17">
        <v>43600</v>
      </c>
      <c r="K253" s="65"/>
      <c r="L253" s="64"/>
      <c r="M253" s="35" t="s">
        <v>137</v>
      </c>
      <c r="N253" s="19"/>
      <c r="O253" s="19" t="s">
        <v>2739</v>
      </c>
      <c r="P253" s="47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v>43600</v>
      </c>
      <c r="AE253" s="20" t="s">
        <v>2729</v>
      </c>
      <c r="AF253" s="19" t="s">
        <v>2457</v>
      </c>
      <c r="AG253" s="19" t="s">
        <v>2457</v>
      </c>
      <c r="AH253" s="20" t="s">
        <v>1280</v>
      </c>
      <c r="AI253" s="19" t="s">
        <v>1570</v>
      </c>
      <c r="AJ253" s="16"/>
      <c r="AK253" s="17">
        <v>43600</v>
      </c>
      <c r="AL253" s="16">
        <f t="shared" si="8"/>
        <v>0</v>
      </c>
      <c r="AM253" s="47"/>
      <c r="AN253" s="47"/>
      <c r="AO253" s="47"/>
      <c r="AP253" s="47"/>
      <c r="AQ253" s="47"/>
      <c r="AR253" s="17"/>
      <c r="AS253" s="141" t="e">
        <f t="shared" si="9"/>
        <v>#VALUE!</v>
      </c>
      <c r="AT253" s="19"/>
    </row>
    <row r="254" spans="1:46" s="23" customFormat="1" ht="72" hidden="1" x14ac:dyDescent="0.2">
      <c r="A254" s="19" t="s">
        <v>42</v>
      </c>
      <c r="B254" s="19" t="s">
        <v>277</v>
      </c>
      <c r="C254" s="19" t="s">
        <v>276</v>
      </c>
      <c r="D254" s="19" t="s">
        <v>13</v>
      </c>
      <c r="E254" s="19" t="s">
        <v>454</v>
      </c>
      <c r="F254" s="28" t="s">
        <v>1826</v>
      </c>
      <c r="G254" s="19" t="s">
        <v>561</v>
      </c>
      <c r="H254" s="18" t="s">
        <v>269</v>
      </c>
      <c r="I254" s="18" t="s">
        <v>421</v>
      </c>
      <c r="J254" s="17">
        <v>100000</v>
      </c>
      <c r="K254" s="35" t="s">
        <v>137</v>
      </c>
      <c r="L254" s="64"/>
      <c r="M254" s="64"/>
      <c r="N254" s="19"/>
      <c r="O254" s="19"/>
      <c r="P254" s="19"/>
      <c r="Q254" s="52" t="s">
        <v>2737</v>
      </c>
      <c r="R254" s="19" t="s">
        <v>1279</v>
      </c>
      <c r="S254" s="19" t="s">
        <v>72</v>
      </c>
      <c r="T254" s="19"/>
      <c r="U254" s="19"/>
      <c r="V254" s="19"/>
      <c r="W254" s="19"/>
      <c r="X254" s="18">
        <v>1</v>
      </c>
      <c r="Y254" s="46"/>
      <c r="Z254" s="19"/>
      <c r="AA254" s="19"/>
      <c r="AB254" s="19"/>
      <c r="AC254" s="19"/>
      <c r="AD254" s="19"/>
      <c r="AE254" s="20" t="s">
        <v>2738</v>
      </c>
      <c r="AF254" s="20" t="s">
        <v>3479</v>
      </c>
      <c r="AG254" s="19" t="s">
        <v>3467</v>
      </c>
      <c r="AH254" s="20" t="s">
        <v>1277</v>
      </c>
      <c r="AI254" s="19" t="s">
        <v>1571</v>
      </c>
      <c r="AJ254" s="16"/>
      <c r="AK254" s="16"/>
      <c r="AL254" s="16">
        <f t="shared" si="8"/>
        <v>100000</v>
      </c>
      <c r="AM254" s="47">
        <v>242250</v>
      </c>
      <c r="AN254" s="47">
        <v>242250</v>
      </c>
      <c r="AO254" s="47">
        <v>242281</v>
      </c>
      <c r="AP254" s="47">
        <v>242281</v>
      </c>
      <c r="AQ254" s="47">
        <v>242284</v>
      </c>
      <c r="AR254" s="17"/>
      <c r="AS254" s="141"/>
      <c r="AT254" s="19"/>
    </row>
    <row r="255" spans="1:46" s="23" customFormat="1" ht="72" hidden="1" x14ac:dyDescent="0.2">
      <c r="A255" s="19" t="s">
        <v>42</v>
      </c>
      <c r="B255" s="19" t="s">
        <v>277</v>
      </c>
      <c r="C255" s="19" t="s">
        <v>276</v>
      </c>
      <c r="D255" s="19" t="s">
        <v>13</v>
      </c>
      <c r="E255" s="19" t="s">
        <v>454</v>
      </c>
      <c r="F255" s="28" t="s">
        <v>1827</v>
      </c>
      <c r="G255" s="19" t="s">
        <v>562</v>
      </c>
      <c r="H255" s="18" t="s">
        <v>319</v>
      </c>
      <c r="I255" s="18" t="s">
        <v>274</v>
      </c>
      <c r="J255" s="17">
        <v>180000</v>
      </c>
      <c r="K255" s="35" t="s">
        <v>137</v>
      </c>
      <c r="L255" s="64"/>
      <c r="M255" s="64"/>
      <c r="N255" s="19"/>
      <c r="O255" s="19"/>
      <c r="P255" s="19"/>
      <c r="Q255" s="52" t="s">
        <v>2737</v>
      </c>
      <c r="R255" s="19" t="s">
        <v>1279</v>
      </c>
      <c r="S255" s="19" t="s">
        <v>72</v>
      </c>
      <c r="T255" s="19"/>
      <c r="U255" s="19"/>
      <c r="V255" s="19"/>
      <c r="W255" s="19"/>
      <c r="X255" s="18">
        <v>1</v>
      </c>
      <c r="Y255" s="46"/>
      <c r="Z255" s="19"/>
      <c r="AA255" s="19"/>
      <c r="AB255" s="19"/>
      <c r="AC255" s="19"/>
      <c r="AD255" s="19"/>
      <c r="AE255" s="20" t="s">
        <v>2738</v>
      </c>
      <c r="AF255" s="20" t="s">
        <v>3479</v>
      </c>
      <c r="AG255" s="19" t="s">
        <v>3467</v>
      </c>
      <c r="AH255" s="20" t="s">
        <v>1277</v>
      </c>
      <c r="AI255" s="19" t="s">
        <v>1571</v>
      </c>
      <c r="AJ255" s="16"/>
      <c r="AK255" s="16"/>
      <c r="AL255" s="16">
        <f t="shared" si="8"/>
        <v>180000</v>
      </c>
      <c r="AM255" s="47">
        <v>242250</v>
      </c>
      <c r="AN255" s="47">
        <v>242250</v>
      </c>
      <c r="AO255" s="47">
        <v>242281</v>
      </c>
      <c r="AP255" s="47">
        <v>242281</v>
      </c>
      <c r="AQ255" s="47">
        <v>242284</v>
      </c>
      <c r="AR255" s="17"/>
      <c r="AS255" s="141"/>
      <c r="AT255" s="19"/>
    </row>
    <row r="256" spans="1:46" s="23" customFormat="1" ht="72" hidden="1" x14ac:dyDescent="0.2">
      <c r="A256" s="19" t="s">
        <v>42</v>
      </c>
      <c r="B256" s="19" t="s">
        <v>277</v>
      </c>
      <c r="C256" s="19" t="s">
        <v>276</v>
      </c>
      <c r="D256" s="19" t="s">
        <v>18</v>
      </c>
      <c r="E256" s="19" t="s">
        <v>454</v>
      </c>
      <c r="F256" s="28" t="s">
        <v>1828</v>
      </c>
      <c r="G256" s="19" t="s">
        <v>563</v>
      </c>
      <c r="H256" s="18" t="s">
        <v>272</v>
      </c>
      <c r="I256" s="18" t="s">
        <v>274</v>
      </c>
      <c r="J256" s="17">
        <v>225000</v>
      </c>
      <c r="K256" s="35" t="s">
        <v>137</v>
      </c>
      <c r="L256" s="64"/>
      <c r="M256" s="64"/>
      <c r="N256" s="19"/>
      <c r="O256" s="19"/>
      <c r="P256" s="19"/>
      <c r="Q256" s="19" t="s">
        <v>2737</v>
      </c>
      <c r="R256" s="19" t="s">
        <v>1279</v>
      </c>
      <c r="S256" s="19" t="s">
        <v>72</v>
      </c>
      <c r="T256" s="144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9"/>
      <c r="AC256" s="19"/>
      <c r="AD256" s="19"/>
      <c r="AE256" s="20" t="s">
        <v>2744</v>
      </c>
      <c r="AF256" s="20" t="s">
        <v>3472</v>
      </c>
      <c r="AG256" s="20" t="s">
        <v>2456</v>
      </c>
      <c r="AH256" s="20" t="s">
        <v>1277</v>
      </c>
      <c r="AI256" s="19" t="s">
        <v>1571</v>
      </c>
      <c r="AJ256" s="16">
        <v>223500</v>
      </c>
      <c r="AK256" s="16"/>
      <c r="AL256" s="16">
        <f t="shared" si="8"/>
        <v>1500</v>
      </c>
      <c r="AM256" s="47">
        <v>242240</v>
      </c>
      <c r="AN256" s="47">
        <v>242240</v>
      </c>
      <c r="AO256" s="47">
        <v>242299</v>
      </c>
      <c r="AP256" s="47">
        <v>242299</v>
      </c>
      <c r="AQ256" s="47">
        <v>242302</v>
      </c>
      <c r="AR256" s="17">
        <v>223500</v>
      </c>
      <c r="AS256" s="141">
        <f t="shared" ref="AS256:AS266" si="10">M256-AC256</f>
        <v>0</v>
      </c>
      <c r="AT256" s="19"/>
    </row>
    <row r="257" spans="1:46" s="23" customFormat="1" ht="72" hidden="1" x14ac:dyDescent="0.2">
      <c r="A257" s="19" t="s">
        <v>42</v>
      </c>
      <c r="B257" s="19" t="s">
        <v>277</v>
      </c>
      <c r="C257" s="19" t="s">
        <v>276</v>
      </c>
      <c r="D257" s="19" t="s">
        <v>18</v>
      </c>
      <c r="E257" s="19" t="s">
        <v>454</v>
      </c>
      <c r="F257" s="28" t="s">
        <v>1829</v>
      </c>
      <c r="G257" s="19" t="s">
        <v>564</v>
      </c>
      <c r="H257" s="18" t="s">
        <v>270</v>
      </c>
      <c r="I257" s="18" t="s">
        <v>268</v>
      </c>
      <c r="J257" s="17">
        <v>40000</v>
      </c>
      <c r="K257" s="35" t="s">
        <v>137</v>
      </c>
      <c r="L257" s="64"/>
      <c r="M257" s="64"/>
      <c r="N257" s="19"/>
      <c r="O257" s="19"/>
      <c r="P257" s="19"/>
      <c r="Q257" s="19" t="s">
        <v>2737</v>
      </c>
      <c r="R257" s="19" t="s">
        <v>1279</v>
      </c>
      <c r="S257" s="19" t="s">
        <v>72</v>
      </c>
      <c r="T257" s="145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9"/>
      <c r="AC257" s="19"/>
      <c r="AD257" s="19"/>
      <c r="AE257" s="20" t="s">
        <v>2744</v>
      </c>
      <c r="AF257" s="20" t="s">
        <v>3472</v>
      </c>
      <c r="AG257" s="20" t="s">
        <v>2456</v>
      </c>
      <c r="AH257" s="20" t="s">
        <v>1277</v>
      </c>
      <c r="AI257" s="19" t="s">
        <v>1571</v>
      </c>
      <c r="AJ257" s="16">
        <v>39500</v>
      </c>
      <c r="AK257" s="16"/>
      <c r="AL257" s="16">
        <f t="shared" si="8"/>
        <v>500</v>
      </c>
      <c r="AM257" s="47">
        <v>242240</v>
      </c>
      <c r="AN257" s="47">
        <v>242240</v>
      </c>
      <c r="AO257" s="47">
        <v>242299</v>
      </c>
      <c r="AP257" s="47">
        <v>242299</v>
      </c>
      <c r="AQ257" s="47">
        <v>242302</v>
      </c>
      <c r="AR257" s="17">
        <v>39500</v>
      </c>
      <c r="AS257" s="141">
        <f t="shared" si="10"/>
        <v>0</v>
      </c>
      <c r="AT257" s="19"/>
    </row>
    <row r="258" spans="1:46" s="23" customFormat="1" ht="72" hidden="1" x14ac:dyDescent="0.2">
      <c r="A258" s="19" t="s">
        <v>42</v>
      </c>
      <c r="B258" s="19" t="s">
        <v>277</v>
      </c>
      <c r="C258" s="19" t="s">
        <v>276</v>
      </c>
      <c r="D258" s="19" t="s">
        <v>18</v>
      </c>
      <c r="E258" s="19" t="s">
        <v>454</v>
      </c>
      <c r="F258" s="28" t="s">
        <v>1830</v>
      </c>
      <c r="G258" s="19" t="s">
        <v>565</v>
      </c>
      <c r="H258" s="18" t="s">
        <v>270</v>
      </c>
      <c r="I258" s="18" t="s">
        <v>268</v>
      </c>
      <c r="J258" s="17">
        <v>35000</v>
      </c>
      <c r="K258" s="35" t="s">
        <v>137</v>
      </c>
      <c r="L258" s="64"/>
      <c r="M258" s="64"/>
      <c r="N258" s="19"/>
      <c r="O258" s="19"/>
      <c r="P258" s="19"/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9"/>
      <c r="AC258" s="19"/>
      <c r="AD258" s="19"/>
      <c r="AE258" s="20" t="s">
        <v>2744</v>
      </c>
      <c r="AF258" s="20" t="s">
        <v>3472</v>
      </c>
      <c r="AG258" s="20" t="s">
        <v>2456</v>
      </c>
      <c r="AH258" s="20" t="s">
        <v>1277</v>
      </c>
      <c r="AI258" s="19" t="s">
        <v>1571</v>
      </c>
      <c r="AJ258" s="17">
        <v>35000</v>
      </c>
      <c r="AK258" s="16"/>
      <c r="AL258" s="16">
        <f t="shared" si="8"/>
        <v>0</v>
      </c>
      <c r="AM258" s="47">
        <v>242240</v>
      </c>
      <c r="AN258" s="47">
        <v>242240</v>
      </c>
      <c r="AO258" s="47">
        <v>242299</v>
      </c>
      <c r="AP258" s="47">
        <v>242299</v>
      </c>
      <c r="AQ258" s="47">
        <v>242302</v>
      </c>
      <c r="AR258" s="17">
        <v>35000</v>
      </c>
      <c r="AS258" s="141">
        <f t="shared" si="10"/>
        <v>0</v>
      </c>
      <c r="AT258" s="19"/>
    </row>
    <row r="259" spans="1:46" s="23" customFormat="1" ht="72" hidden="1" x14ac:dyDescent="0.2">
      <c r="A259" s="19" t="s">
        <v>42</v>
      </c>
      <c r="B259" s="19" t="s">
        <v>277</v>
      </c>
      <c r="C259" s="19" t="s">
        <v>276</v>
      </c>
      <c r="D259" s="19" t="s">
        <v>18</v>
      </c>
      <c r="E259" s="19" t="s">
        <v>454</v>
      </c>
      <c r="F259" s="28" t="s">
        <v>1831</v>
      </c>
      <c r="G259" s="19" t="s">
        <v>566</v>
      </c>
      <c r="H259" s="18" t="s">
        <v>269</v>
      </c>
      <c r="I259" s="18" t="s">
        <v>271</v>
      </c>
      <c r="J259" s="17">
        <v>100000</v>
      </c>
      <c r="K259" s="35" t="s">
        <v>137</v>
      </c>
      <c r="L259" s="64"/>
      <c r="M259" s="64"/>
      <c r="N259" s="19"/>
      <c r="O259" s="19"/>
      <c r="P259" s="19"/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9"/>
      <c r="AC259" s="19"/>
      <c r="AD259" s="19"/>
      <c r="AE259" s="20" t="s">
        <v>2744</v>
      </c>
      <c r="AF259" s="20" t="s">
        <v>3472</v>
      </c>
      <c r="AG259" s="20" t="s">
        <v>2456</v>
      </c>
      <c r="AH259" s="20" t="s">
        <v>1277</v>
      </c>
      <c r="AI259" s="19" t="s">
        <v>1571</v>
      </c>
      <c r="AJ259" s="17">
        <v>100000</v>
      </c>
      <c r="AK259" s="16"/>
      <c r="AL259" s="16">
        <f t="shared" ref="AL259:AL322" si="11">J259-AJ259-AK259</f>
        <v>0</v>
      </c>
      <c r="AM259" s="47">
        <v>242240</v>
      </c>
      <c r="AN259" s="47">
        <v>242240</v>
      </c>
      <c r="AO259" s="47">
        <v>242299</v>
      </c>
      <c r="AP259" s="47">
        <v>242299</v>
      </c>
      <c r="AQ259" s="47">
        <v>242302</v>
      </c>
      <c r="AR259" s="17">
        <v>100000</v>
      </c>
      <c r="AS259" s="141">
        <f t="shared" si="10"/>
        <v>0</v>
      </c>
      <c r="AT259" s="19"/>
    </row>
    <row r="260" spans="1:46" s="23" customFormat="1" ht="72" hidden="1" x14ac:dyDescent="0.2">
      <c r="A260" s="19" t="s">
        <v>42</v>
      </c>
      <c r="B260" s="19" t="s">
        <v>277</v>
      </c>
      <c r="C260" s="19" t="s">
        <v>276</v>
      </c>
      <c r="D260" s="19" t="s">
        <v>18</v>
      </c>
      <c r="E260" s="19" t="s">
        <v>454</v>
      </c>
      <c r="F260" s="28" t="s">
        <v>1832</v>
      </c>
      <c r="G260" s="19" t="s">
        <v>567</v>
      </c>
      <c r="H260" s="18" t="s">
        <v>269</v>
      </c>
      <c r="I260" s="18" t="s">
        <v>275</v>
      </c>
      <c r="J260" s="17">
        <v>250000</v>
      </c>
      <c r="K260" s="35" t="s">
        <v>137</v>
      </c>
      <c r="L260" s="64"/>
      <c r="M260" s="64"/>
      <c r="N260" s="19"/>
      <c r="O260" s="19"/>
      <c r="P260" s="19"/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9"/>
      <c r="AC260" s="19"/>
      <c r="AD260" s="19"/>
      <c r="AE260" s="20" t="s">
        <v>2744</v>
      </c>
      <c r="AF260" s="20" t="s">
        <v>3472</v>
      </c>
      <c r="AG260" s="20" t="s">
        <v>2456</v>
      </c>
      <c r="AH260" s="20" t="s">
        <v>1277</v>
      </c>
      <c r="AI260" s="19" t="s">
        <v>1571</v>
      </c>
      <c r="AJ260" s="17">
        <v>250000</v>
      </c>
      <c r="AK260" s="16"/>
      <c r="AL260" s="16">
        <f t="shared" si="11"/>
        <v>0</v>
      </c>
      <c r="AM260" s="47">
        <v>242240</v>
      </c>
      <c r="AN260" s="47">
        <v>242240</v>
      </c>
      <c r="AO260" s="47">
        <v>242299</v>
      </c>
      <c r="AP260" s="47">
        <v>242299</v>
      </c>
      <c r="AQ260" s="47">
        <v>242302</v>
      </c>
      <c r="AR260" s="17">
        <v>250000</v>
      </c>
      <c r="AS260" s="141">
        <f t="shared" si="10"/>
        <v>0</v>
      </c>
      <c r="AT260" s="19"/>
    </row>
    <row r="261" spans="1:46" s="23" customFormat="1" ht="72" hidden="1" x14ac:dyDescent="0.2">
      <c r="A261" s="19" t="s">
        <v>42</v>
      </c>
      <c r="B261" s="19" t="s">
        <v>277</v>
      </c>
      <c r="C261" s="19" t="s">
        <v>276</v>
      </c>
      <c r="D261" s="19" t="s">
        <v>18</v>
      </c>
      <c r="E261" s="19" t="s">
        <v>454</v>
      </c>
      <c r="F261" s="28" t="s">
        <v>1833</v>
      </c>
      <c r="G261" s="19" t="s">
        <v>568</v>
      </c>
      <c r="H261" s="18" t="s">
        <v>270</v>
      </c>
      <c r="I261" s="18" t="s">
        <v>268</v>
      </c>
      <c r="J261" s="17">
        <v>60000</v>
      </c>
      <c r="K261" s="35" t="s">
        <v>137</v>
      </c>
      <c r="L261" s="64"/>
      <c r="M261" s="64"/>
      <c r="N261" s="19"/>
      <c r="O261" s="19"/>
      <c r="P261" s="19"/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9"/>
      <c r="AC261" s="19"/>
      <c r="AD261" s="19"/>
      <c r="AE261" s="20" t="s">
        <v>2744</v>
      </c>
      <c r="AF261" s="20" t="s">
        <v>3472</v>
      </c>
      <c r="AG261" s="20" t="s">
        <v>2456</v>
      </c>
      <c r="AH261" s="20" t="s">
        <v>1277</v>
      </c>
      <c r="AI261" s="19" t="s">
        <v>1571</v>
      </c>
      <c r="AJ261" s="17">
        <v>60000</v>
      </c>
      <c r="AK261" s="16"/>
      <c r="AL261" s="16">
        <f t="shared" si="11"/>
        <v>0</v>
      </c>
      <c r="AM261" s="47">
        <v>242240</v>
      </c>
      <c r="AN261" s="47">
        <v>242240</v>
      </c>
      <c r="AO261" s="47">
        <v>242299</v>
      </c>
      <c r="AP261" s="47">
        <v>242299</v>
      </c>
      <c r="AQ261" s="47">
        <v>242302</v>
      </c>
      <c r="AR261" s="17">
        <v>60000</v>
      </c>
      <c r="AS261" s="141">
        <f t="shared" si="10"/>
        <v>0</v>
      </c>
      <c r="AT261" s="19"/>
    </row>
    <row r="262" spans="1:46" s="23" customFormat="1" ht="72" hidden="1" x14ac:dyDescent="0.2">
      <c r="A262" s="19" t="s">
        <v>42</v>
      </c>
      <c r="B262" s="19" t="s">
        <v>277</v>
      </c>
      <c r="C262" s="19" t="s">
        <v>276</v>
      </c>
      <c r="D262" s="19" t="s">
        <v>18</v>
      </c>
      <c r="E262" s="19" t="s">
        <v>454</v>
      </c>
      <c r="F262" s="28" t="s">
        <v>1834</v>
      </c>
      <c r="G262" s="19" t="s">
        <v>569</v>
      </c>
      <c r="H262" s="18" t="s">
        <v>269</v>
      </c>
      <c r="I262" s="18" t="s">
        <v>268</v>
      </c>
      <c r="J262" s="17">
        <v>240000</v>
      </c>
      <c r="K262" s="35" t="s">
        <v>137</v>
      </c>
      <c r="L262" s="64"/>
      <c r="M262" s="64"/>
      <c r="N262" s="19"/>
      <c r="O262" s="19"/>
      <c r="P262" s="19"/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9"/>
      <c r="AC262" s="19"/>
      <c r="AD262" s="19"/>
      <c r="AE262" s="20" t="s">
        <v>2744</v>
      </c>
      <c r="AF262" s="20" t="s">
        <v>3472</v>
      </c>
      <c r="AG262" s="20" t="s">
        <v>2456</v>
      </c>
      <c r="AH262" s="20" t="s">
        <v>1277</v>
      </c>
      <c r="AI262" s="19" t="s">
        <v>1571</v>
      </c>
      <c r="AJ262" s="16">
        <v>239000</v>
      </c>
      <c r="AK262" s="16"/>
      <c r="AL262" s="16">
        <f t="shared" si="11"/>
        <v>1000</v>
      </c>
      <c r="AM262" s="47">
        <v>242240</v>
      </c>
      <c r="AN262" s="47">
        <v>242240</v>
      </c>
      <c r="AO262" s="47">
        <v>242299</v>
      </c>
      <c r="AP262" s="47">
        <v>242299</v>
      </c>
      <c r="AQ262" s="47">
        <v>242302</v>
      </c>
      <c r="AR262" s="17">
        <v>239000</v>
      </c>
      <c r="AS262" s="141">
        <f t="shared" si="10"/>
        <v>0</v>
      </c>
      <c r="AT262" s="19"/>
    </row>
    <row r="263" spans="1:46" s="23" customFormat="1" ht="72" hidden="1" x14ac:dyDescent="0.2">
      <c r="A263" s="19" t="s">
        <v>42</v>
      </c>
      <c r="B263" s="19" t="s">
        <v>277</v>
      </c>
      <c r="C263" s="19" t="s">
        <v>276</v>
      </c>
      <c r="D263" s="19" t="s">
        <v>18</v>
      </c>
      <c r="E263" s="19" t="s">
        <v>454</v>
      </c>
      <c r="F263" s="28" t="s">
        <v>1835</v>
      </c>
      <c r="G263" s="19" t="s">
        <v>570</v>
      </c>
      <c r="H263" s="18" t="s">
        <v>272</v>
      </c>
      <c r="I263" s="18" t="s">
        <v>271</v>
      </c>
      <c r="J263" s="17">
        <v>450000</v>
      </c>
      <c r="K263" s="35" t="s">
        <v>137</v>
      </c>
      <c r="L263" s="64"/>
      <c r="M263" s="64"/>
      <c r="N263" s="19"/>
      <c r="O263" s="19"/>
      <c r="P263" s="19"/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9"/>
      <c r="AC263" s="19"/>
      <c r="AD263" s="19"/>
      <c r="AE263" s="20" t="s">
        <v>2744</v>
      </c>
      <c r="AF263" s="20" t="s">
        <v>3472</v>
      </c>
      <c r="AG263" s="20" t="s">
        <v>2456</v>
      </c>
      <c r="AH263" s="20" t="s">
        <v>1277</v>
      </c>
      <c r="AI263" s="19" t="s">
        <v>1571</v>
      </c>
      <c r="AJ263" s="17">
        <v>450000</v>
      </c>
      <c r="AK263" s="16"/>
      <c r="AL263" s="16">
        <f t="shared" si="11"/>
        <v>0</v>
      </c>
      <c r="AM263" s="47">
        <v>242240</v>
      </c>
      <c r="AN263" s="47">
        <v>242240</v>
      </c>
      <c r="AO263" s="47">
        <v>242299</v>
      </c>
      <c r="AP263" s="47">
        <v>242299</v>
      </c>
      <c r="AQ263" s="47">
        <v>242302</v>
      </c>
      <c r="AR263" s="17">
        <v>450000</v>
      </c>
      <c r="AS263" s="141">
        <f t="shared" si="10"/>
        <v>0</v>
      </c>
      <c r="AT263" s="19"/>
    </row>
    <row r="264" spans="1:46" s="23" customFormat="1" ht="72" hidden="1" x14ac:dyDescent="0.2">
      <c r="A264" s="19" t="s">
        <v>42</v>
      </c>
      <c r="B264" s="19" t="s">
        <v>277</v>
      </c>
      <c r="C264" s="19" t="s">
        <v>276</v>
      </c>
      <c r="D264" s="19" t="s">
        <v>18</v>
      </c>
      <c r="E264" s="19" t="s">
        <v>454</v>
      </c>
      <c r="F264" s="28" t="s">
        <v>1836</v>
      </c>
      <c r="G264" s="19" t="s">
        <v>571</v>
      </c>
      <c r="H264" s="18" t="s">
        <v>269</v>
      </c>
      <c r="I264" s="18" t="s">
        <v>268</v>
      </c>
      <c r="J264" s="17">
        <v>600000</v>
      </c>
      <c r="K264" s="35" t="s">
        <v>137</v>
      </c>
      <c r="L264" s="64"/>
      <c r="M264" s="64"/>
      <c r="N264" s="19"/>
      <c r="O264" s="19"/>
      <c r="P264" s="19"/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9"/>
      <c r="AC264" s="19"/>
      <c r="AD264" s="19"/>
      <c r="AE264" s="20" t="s">
        <v>2744</v>
      </c>
      <c r="AF264" s="20" t="s">
        <v>3472</v>
      </c>
      <c r="AG264" s="20" t="s">
        <v>2456</v>
      </c>
      <c r="AH264" s="20" t="s">
        <v>1277</v>
      </c>
      <c r="AI264" s="19" t="s">
        <v>1571</v>
      </c>
      <c r="AJ264" s="16">
        <v>599000</v>
      </c>
      <c r="AK264" s="16"/>
      <c r="AL264" s="16">
        <f t="shared" si="11"/>
        <v>1000</v>
      </c>
      <c r="AM264" s="47">
        <v>242240</v>
      </c>
      <c r="AN264" s="47">
        <v>242240</v>
      </c>
      <c r="AO264" s="47">
        <v>242299</v>
      </c>
      <c r="AP264" s="47">
        <v>242299</v>
      </c>
      <c r="AQ264" s="47">
        <v>242302</v>
      </c>
      <c r="AR264" s="17">
        <v>599000</v>
      </c>
      <c r="AS264" s="141">
        <f t="shared" si="10"/>
        <v>0</v>
      </c>
      <c r="AT264" s="19"/>
    </row>
    <row r="265" spans="1:46" s="23" customFormat="1" ht="72" hidden="1" x14ac:dyDescent="0.2">
      <c r="A265" s="19" t="s">
        <v>42</v>
      </c>
      <c r="B265" s="19" t="s">
        <v>277</v>
      </c>
      <c r="C265" s="19" t="s">
        <v>276</v>
      </c>
      <c r="D265" s="19" t="s">
        <v>18</v>
      </c>
      <c r="E265" s="19" t="s">
        <v>454</v>
      </c>
      <c r="F265" s="28" t="s">
        <v>1837</v>
      </c>
      <c r="G265" s="19" t="s">
        <v>572</v>
      </c>
      <c r="H265" s="18" t="s">
        <v>269</v>
      </c>
      <c r="I265" s="18" t="s">
        <v>268</v>
      </c>
      <c r="J265" s="17">
        <v>120000</v>
      </c>
      <c r="K265" s="35" t="s">
        <v>137</v>
      </c>
      <c r="L265" s="64"/>
      <c r="M265" s="64"/>
      <c r="N265" s="19"/>
      <c r="O265" s="19"/>
      <c r="P265" s="19"/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9"/>
      <c r="AC265" s="19"/>
      <c r="AD265" s="19"/>
      <c r="AE265" s="20" t="s">
        <v>2744</v>
      </c>
      <c r="AF265" s="20" t="s">
        <v>3472</v>
      </c>
      <c r="AG265" s="20" t="s">
        <v>2456</v>
      </c>
      <c r="AH265" s="20" t="s">
        <v>1277</v>
      </c>
      <c r="AI265" s="19" t="s">
        <v>1571</v>
      </c>
      <c r="AJ265" s="17">
        <v>120000</v>
      </c>
      <c r="AK265" s="16"/>
      <c r="AL265" s="16">
        <f t="shared" si="11"/>
        <v>0</v>
      </c>
      <c r="AM265" s="47">
        <v>242240</v>
      </c>
      <c r="AN265" s="47">
        <v>242240</v>
      </c>
      <c r="AO265" s="47">
        <v>242299</v>
      </c>
      <c r="AP265" s="47">
        <v>242299</v>
      </c>
      <c r="AQ265" s="47">
        <v>242302</v>
      </c>
      <c r="AR265" s="17">
        <v>120000</v>
      </c>
      <c r="AS265" s="141">
        <f t="shared" si="10"/>
        <v>0</v>
      </c>
      <c r="AT265" s="19"/>
    </row>
    <row r="266" spans="1:46" s="23" customFormat="1" ht="72" hidden="1" x14ac:dyDescent="0.2">
      <c r="A266" s="19" t="s">
        <v>42</v>
      </c>
      <c r="B266" s="19" t="s">
        <v>277</v>
      </c>
      <c r="C266" s="19" t="s">
        <v>276</v>
      </c>
      <c r="D266" s="19" t="s">
        <v>18</v>
      </c>
      <c r="E266" s="19" t="s">
        <v>454</v>
      </c>
      <c r="F266" s="28" t="s">
        <v>1838</v>
      </c>
      <c r="G266" s="19" t="s">
        <v>573</v>
      </c>
      <c r="H266" s="18" t="s">
        <v>269</v>
      </c>
      <c r="I266" s="18" t="s">
        <v>268</v>
      </c>
      <c r="J266" s="17">
        <v>180000</v>
      </c>
      <c r="K266" s="35" t="s">
        <v>137</v>
      </c>
      <c r="L266" s="64"/>
      <c r="M266" s="64"/>
      <c r="N266" s="19"/>
      <c r="O266" s="19"/>
      <c r="P266" s="19"/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9"/>
      <c r="AC266" s="19"/>
      <c r="AD266" s="19"/>
      <c r="AE266" s="20" t="s">
        <v>2744</v>
      </c>
      <c r="AF266" s="20" t="s">
        <v>3472</v>
      </c>
      <c r="AG266" s="20" t="s">
        <v>2456</v>
      </c>
      <c r="AH266" s="20" t="s">
        <v>1277</v>
      </c>
      <c r="AI266" s="19" t="s">
        <v>1571</v>
      </c>
      <c r="AJ266" s="16">
        <v>179000</v>
      </c>
      <c r="AK266" s="16"/>
      <c r="AL266" s="16">
        <f t="shared" si="11"/>
        <v>1000</v>
      </c>
      <c r="AM266" s="47">
        <v>242240</v>
      </c>
      <c r="AN266" s="47">
        <v>242240</v>
      </c>
      <c r="AO266" s="47">
        <v>242299</v>
      </c>
      <c r="AP266" s="47">
        <v>242299</v>
      </c>
      <c r="AQ266" s="47">
        <v>242302</v>
      </c>
      <c r="AR266" s="17">
        <v>179000</v>
      </c>
      <c r="AS266" s="141">
        <f t="shared" si="10"/>
        <v>0</v>
      </c>
      <c r="AT266" s="19"/>
    </row>
    <row r="267" spans="1:46" s="23" customFormat="1" ht="90" hidden="1" x14ac:dyDescent="0.2">
      <c r="A267" s="19" t="s">
        <v>42</v>
      </c>
      <c r="B267" s="19" t="s">
        <v>277</v>
      </c>
      <c r="C267" s="19" t="s">
        <v>276</v>
      </c>
      <c r="D267" s="19" t="s">
        <v>28</v>
      </c>
      <c r="E267" s="19" t="s">
        <v>454</v>
      </c>
      <c r="F267" s="28" t="s">
        <v>1839</v>
      </c>
      <c r="G267" s="19" t="s">
        <v>574</v>
      </c>
      <c r="H267" s="18" t="s">
        <v>270</v>
      </c>
      <c r="I267" s="18" t="s">
        <v>271</v>
      </c>
      <c r="J267" s="17">
        <v>22000</v>
      </c>
      <c r="K267" s="64"/>
      <c r="L267" s="64"/>
      <c r="M267" s="35" t="s">
        <v>137</v>
      </c>
      <c r="N267" s="19"/>
      <c r="O267" s="19" t="s">
        <v>2761</v>
      </c>
      <c r="P267" s="47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v>22000</v>
      </c>
      <c r="AE267" s="20" t="s">
        <v>2729</v>
      </c>
      <c r="AF267" s="19" t="s">
        <v>2457</v>
      </c>
      <c r="AG267" s="19" t="s">
        <v>2457</v>
      </c>
      <c r="AH267" s="20" t="s">
        <v>1282</v>
      </c>
      <c r="AI267" s="19" t="s">
        <v>1570</v>
      </c>
      <c r="AJ267" s="16"/>
      <c r="AK267" s="17">
        <v>22000</v>
      </c>
      <c r="AL267" s="16">
        <f t="shared" si="11"/>
        <v>0</v>
      </c>
      <c r="AM267" s="47"/>
      <c r="AN267" s="47"/>
      <c r="AO267" s="47"/>
      <c r="AP267" s="47"/>
      <c r="AQ267" s="47">
        <v>242229</v>
      </c>
      <c r="AR267" s="17">
        <v>22000</v>
      </c>
      <c r="AS267" s="141" t="e">
        <f t="shared" si="9"/>
        <v>#VALUE!</v>
      </c>
      <c r="AT267" s="19"/>
    </row>
    <row r="268" spans="1:46" s="23" customFormat="1" ht="90" hidden="1" x14ac:dyDescent="0.2">
      <c r="A268" s="19" t="s">
        <v>42</v>
      </c>
      <c r="B268" s="19" t="s">
        <v>277</v>
      </c>
      <c r="C268" s="19" t="s">
        <v>276</v>
      </c>
      <c r="D268" s="19" t="s">
        <v>28</v>
      </c>
      <c r="E268" s="19" t="s">
        <v>454</v>
      </c>
      <c r="F268" s="28" t="s">
        <v>1840</v>
      </c>
      <c r="G268" s="19" t="s">
        <v>575</v>
      </c>
      <c r="H268" s="18" t="s">
        <v>270</v>
      </c>
      <c r="I268" s="18" t="s">
        <v>273</v>
      </c>
      <c r="J268" s="17">
        <v>6500</v>
      </c>
      <c r="K268" s="64"/>
      <c r="L268" s="64"/>
      <c r="M268" s="35" t="s">
        <v>137</v>
      </c>
      <c r="N268" s="19"/>
      <c r="O268" s="19" t="s">
        <v>2761</v>
      </c>
      <c r="P268" s="47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v>6500</v>
      </c>
      <c r="AE268" s="20" t="s">
        <v>2729</v>
      </c>
      <c r="AF268" s="19" t="s">
        <v>2457</v>
      </c>
      <c r="AG268" s="19" t="s">
        <v>2457</v>
      </c>
      <c r="AH268" s="20" t="s">
        <v>1282</v>
      </c>
      <c r="AI268" s="19" t="s">
        <v>1570</v>
      </c>
      <c r="AJ268" s="16"/>
      <c r="AK268" s="17">
        <v>6500</v>
      </c>
      <c r="AL268" s="16">
        <f t="shared" si="11"/>
        <v>0</v>
      </c>
      <c r="AM268" s="47"/>
      <c r="AN268" s="47"/>
      <c r="AO268" s="47"/>
      <c r="AP268" s="47"/>
      <c r="AQ268" s="47">
        <v>242229</v>
      </c>
      <c r="AR268" s="17">
        <v>6500</v>
      </c>
      <c r="AS268" s="141" t="e">
        <f t="shared" si="9"/>
        <v>#VALUE!</v>
      </c>
      <c r="AT268" s="19"/>
    </row>
    <row r="269" spans="1:46" s="23" customFormat="1" ht="72" hidden="1" x14ac:dyDescent="0.2">
      <c r="A269" s="19" t="s">
        <v>42</v>
      </c>
      <c r="B269" s="19" t="s">
        <v>277</v>
      </c>
      <c r="C269" s="19" t="s">
        <v>276</v>
      </c>
      <c r="D269" s="19" t="s">
        <v>33</v>
      </c>
      <c r="E269" s="19" t="s">
        <v>454</v>
      </c>
      <c r="F269" s="28" t="s">
        <v>1841</v>
      </c>
      <c r="G269" s="19" t="s">
        <v>576</v>
      </c>
      <c r="H269" s="18" t="s">
        <v>270</v>
      </c>
      <c r="I269" s="18" t="s">
        <v>274</v>
      </c>
      <c r="J269" s="17">
        <v>490000</v>
      </c>
      <c r="K269" s="35" t="s">
        <v>137</v>
      </c>
      <c r="L269" s="64"/>
      <c r="M269" s="65"/>
      <c r="N269" s="19"/>
      <c r="O269" s="19" t="s">
        <v>2764</v>
      </c>
      <c r="P269" s="47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v>490000</v>
      </c>
      <c r="AE269" s="20" t="s">
        <v>2767</v>
      </c>
      <c r="AF269" s="20" t="s">
        <v>3472</v>
      </c>
      <c r="AG269" s="19" t="s">
        <v>2456</v>
      </c>
      <c r="AH269" s="20" t="s">
        <v>1284</v>
      </c>
      <c r="AI269" s="19" t="s">
        <v>1570</v>
      </c>
      <c r="AJ269" s="17">
        <v>490000</v>
      </c>
      <c r="AK269" s="16"/>
      <c r="AL269" s="16">
        <f t="shared" si="11"/>
        <v>0</v>
      </c>
      <c r="AM269" s="47">
        <v>242229</v>
      </c>
      <c r="AN269" s="47">
        <v>242229</v>
      </c>
      <c r="AO269" s="47">
        <v>242341</v>
      </c>
      <c r="AP269" s="47">
        <v>242341</v>
      </c>
      <c r="AQ269" s="47">
        <v>242344</v>
      </c>
      <c r="AR269" s="17"/>
      <c r="AS269" s="141">
        <f t="shared" si="9"/>
        <v>0</v>
      </c>
      <c r="AT269" s="19"/>
    </row>
    <row r="270" spans="1:46" s="23" customFormat="1" ht="72" hidden="1" x14ac:dyDescent="0.2">
      <c r="A270" s="19" t="s">
        <v>42</v>
      </c>
      <c r="B270" s="19" t="s">
        <v>277</v>
      </c>
      <c r="C270" s="19" t="s">
        <v>276</v>
      </c>
      <c r="D270" s="19" t="s">
        <v>33</v>
      </c>
      <c r="E270" s="19" t="s">
        <v>454</v>
      </c>
      <c r="F270" s="28" t="s">
        <v>1842</v>
      </c>
      <c r="G270" s="19" t="s">
        <v>577</v>
      </c>
      <c r="H270" s="18" t="s">
        <v>340</v>
      </c>
      <c r="I270" s="18" t="s">
        <v>274</v>
      </c>
      <c r="J270" s="17">
        <v>84000</v>
      </c>
      <c r="K270" s="35" t="s">
        <v>137</v>
      </c>
      <c r="L270" s="64"/>
      <c r="M270" s="64"/>
      <c r="N270" s="19"/>
      <c r="O270" s="19" t="s">
        <v>2764</v>
      </c>
      <c r="P270" s="47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v>75000</v>
      </c>
      <c r="AE270" s="20" t="s">
        <v>2767</v>
      </c>
      <c r="AF270" s="20" t="s">
        <v>3472</v>
      </c>
      <c r="AG270" s="19" t="s">
        <v>2456</v>
      </c>
      <c r="AH270" s="20" t="s">
        <v>1284</v>
      </c>
      <c r="AI270" s="19" t="s">
        <v>1570</v>
      </c>
      <c r="AJ270" s="16">
        <v>75000</v>
      </c>
      <c r="AK270" s="16"/>
      <c r="AL270" s="16">
        <f t="shared" si="11"/>
        <v>9000</v>
      </c>
      <c r="AM270" s="47">
        <v>242229</v>
      </c>
      <c r="AN270" s="47">
        <v>242229</v>
      </c>
      <c r="AO270" s="47">
        <v>242341</v>
      </c>
      <c r="AP270" s="47">
        <v>242341</v>
      </c>
      <c r="AQ270" s="47">
        <v>242344</v>
      </c>
      <c r="AR270" s="17"/>
      <c r="AS270" s="141">
        <f t="shared" si="9"/>
        <v>0</v>
      </c>
      <c r="AT270" s="19"/>
    </row>
    <row r="271" spans="1:46" s="23" customFormat="1" ht="72" hidden="1" x14ac:dyDescent="0.2">
      <c r="A271" s="19" t="s">
        <v>42</v>
      </c>
      <c r="B271" s="19" t="s">
        <v>277</v>
      </c>
      <c r="C271" s="19" t="s">
        <v>276</v>
      </c>
      <c r="D271" s="19" t="s">
        <v>33</v>
      </c>
      <c r="E271" s="19" t="s">
        <v>454</v>
      </c>
      <c r="F271" s="28" t="s">
        <v>1843</v>
      </c>
      <c r="G271" s="19" t="s">
        <v>578</v>
      </c>
      <c r="H271" s="18" t="s">
        <v>340</v>
      </c>
      <c r="I271" s="18" t="s">
        <v>274</v>
      </c>
      <c r="J271" s="17">
        <v>60000</v>
      </c>
      <c r="K271" s="35" t="s">
        <v>137</v>
      </c>
      <c r="L271" s="64"/>
      <c r="M271" s="64"/>
      <c r="N271" s="19"/>
      <c r="O271" s="19" t="s">
        <v>2764</v>
      </c>
      <c r="P271" s="47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v>60000</v>
      </c>
      <c r="AE271" s="20" t="s">
        <v>2767</v>
      </c>
      <c r="AF271" s="20" t="s">
        <v>3472</v>
      </c>
      <c r="AG271" s="19" t="s">
        <v>2456</v>
      </c>
      <c r="AH271" s="20" t="s">
        <v>1284</v>
      </c>
      <c r="AI271" s="19" t="s">
        <v>1570</v>
      </c>
      <c r="AJ271" s="17">
        <v>60000</v>
      </c>
      <c r="AK271" s="16"/>
      <c r="AL271" s="16">
        <f t="shared" si="11"/>
        <v>0</v>
      </c>
      <c r="AM271" s="47">
        <v>242229</v>
      </c>
      <c r="AN271" s="47">
        <v>242229</v>
      </c>
      <c r="AO271" s="47">
        <v>242341</v>
      </c>
      <c r="AP271" s="47">
        <v>242341</v>
      </c>
      <c r="AQ271" s="47">
        <v>242344</v>
      </c>
      <c r="AR271" s="17"/>
      <c r="AS271" s="141">
        <f t="shared" si="9"/>
        <v>0</v>
      </c>
      <c r="AT271" s="19"/>
    </row>
    <row r="272" spans="1:46" s="23" customFormat="1" ht="72" hidden="1" x14ac:dyDescent="0.2">
      <c r="A272" s="19" t="s">
        <v>42</v>
      </c>
      <c r="B272" s="19" t="s">
        <v>277</v>
      </c>
      <c r="C272" s="19" t="s">
        <v>276</v>
      </c>
      <c r="D272" s="19" t="s">
        <v>33</v>
      </c>
      <c r="E272" s="19" t="s">
        <v>454</v>
      </c>
      <c r="F272" s="28" t="s">
        <v>1844</v>
      </c>
      <c r="G272" s="19" t="s">
        <v>579</v>
      </c>
      <c r="H272" s="18" t="s">
        <v>340</v>
      </c>
      <c r="I272" s="18" t="s">
        <v>274</v>
      </c>
      <c r="J272" s="17">
        <v>84000</v>
      </c>
      <c r="K272" s="35" t="s">
        <v>137</v>
      </c>
      <c r="L272" s="64"/>
      <c r="M272" s="64"/>
      <c r="N272" s="19"/>
      <c r="O272" s="19" t="s">
        <v>2764</v>
      </c>
      <c r="P272" s="47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v>74000</v>
      </c>
      <c r="AE272" s="20" t="s">
        <v>2767</v>
      </c>
      <c r="AF272" s="20" t="s">
        <v>3472</v>
      </c>
      <c r="AG272" s="19" t="s">
        <v>2456</v>
      </c>
      <c r="AH272" s="20" t="s">
        <v>1284</v>
      </c>
      <c r="AI272" s="19" t="s">
        <v>1570</v>
      </c>
      <c r="AJ272" s="16">
        <v>74000</v>
      </c>
      <c r="AK272" s="16"/>
      <c r="AL272" s="16">
        <f t="shared" si="11"/>
        <v>10000</v>
      </c>
      <c r="AM272" s="47">
        <v>242229</v>
      </c>
      <c r="AN272" s="47">
        <v>242229</v>
      </c>
      <c r="AO272" s="47">
        <v>242341</v>
      </c>
      <c r="AP272" s="47">
        <v>242341</v>
      </c>
      <c r="AQ272" s="47">
        <v>242344</v>
      </c>
      <c r="AR272" s="17"/>
      <c r="AS272" s="141">
        <f t="shared" si="9"/>
        <v>0</v>
      </c>
      <c r="AT272" s="19"/>
    </row>
    <row r="273" spans="1:46" s="23" customFormat="1" ht="72" hidden="1" x14ac:dyDescent="0.2">
      <c r="A273" s="19" t="s">
        <v>42</v>
      </c>
      <c r="B273" s="19" t="s">
        <v>277</v>
      </c>
      <c r="C273" s="19" t="s">
        <v>276</v>
      </c>
      <c r="D273" s="19" t="s">
        <v>33</v>
      </c>
      <c r="E273" s="19" t="s">
        <v>454</v>
      </c>
      <c r="F273" s="28" t="s">
        <v>1845</v>
      </c>
      <c r="G273" s="19" t="s">
        <v>580</v>
      </c>
      <c r="H273" s="18" t="s">
        <v>319</v>
      </c>
      <c r="I273" s="18" t="s">
        <v>274</v>
      </c>
      <c r="J273" s="17">
        <v>200000</v>
      </c>
      <c r="K273" s="35" t="s">
        <v>137</v>
      </c>
      <c r="L273" s="64"/>
      <c r="M273" s="64"/>
      <c r="N273" s="19"/>
      <c r="O273" s="19" t="s">
        <v>2768</v>
      </c>
      <c r="P273" s="47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v>200000</v>
      </c>
      <c r="AE273" s="20" t="s">
        <v>2767</v>
      </c>
      <c r="AF273" s="20" t="s">
        <v>3472</v>
      </c>
      <c r="AG273" s="19" t="s">
        <v>2456</v>
      </c>
      <c r="AH273" s="20" t="s">
        <v>1284</v>
      </c>
      <c r="AI273" s="19" t="s">
        <v>1570</v>
      </c>
      <c r="AJ273" s="17">
        <v>200000</v>
      </c>
      <c r="AK273" s="16"/>
      <c r="AL273" s="16">
        <f t="shared" si="11"/>
        <v>0</v>
      </c>
      <c r="AM273" s="47">
        <v>242229</v>
      </c>
      <c r="AN273" s="47">
        <v>242229</v>
      </c>
      <c r="AO273" s="47">
        <v>242341</v>
      </c>
      <c r="AP273" s="47">
        <v>242341</v>
      </c>
      <c r="AQ273" s="47">
        <v>242344</v>
      </c>
      <c r="AR273" s="17"/>
      <c r="AS273" s="141">
        <f t="shared" si="9"/>
        <v>0</v>
      </c>
      <c r="AT273" s="19"/>
    </row>
    <row r="274" spans="1:46" s="23" customFormat="1" ht="72" hidden="1" x14ac:dyDescent="0.2">
      <c r="A274" s="19" t="s">
        <v>42</v>
      </c>
      <c r="B274" s="19" t="s">
        <v>277</v>
      </c>
      <c r="C274" s="19" t="s">
        <v>276</v>
      </c>
      <c r="D274" s="19" t="s">
        <v>10</v>
      </c>
      <c r="E274" s="19" t="s">
        <v>311</v>
      </c>
      <c r="F274" s="28" t="s">
        <v>1846</v>
      </c>
      <c r="G274" s="19" t="s">
        <v>581</v>
      </c>
      <c r="H274" s="18" t="s">
        <v>582</v>
      </c>
      <c r="I274" s="18" t="s">
        <v>274</v>
      </c>
      <c r="J274" s="17">
        <v>660000</v>
      </c>
      <c r="K274" s="35" t="s">
        <v>137</v>
      </c>
      <c r="L274" s="64"/>
      <c r="M274" s="64"/>
      <c r="N274" s="19"/>
      <c r="O274" s="19"/>
      <c r="P274" s="19"/>
      <c r="Q274" s="19" t="s">
        <v>1278</v>
      </c>
      <c r="R274" s="19" t="s">
        <v>1279</v>
      </c>
      <c r="S274" s="19" t="s">
        <v>72</v>
      </c>
      <c r="T274" s="19"/>
      <c r="U274" s="19"/>
      <c r="V274" s="19"/>
      <c r="W274" s="19"/>
      <c r="X274" s="18">
        <v>1</v>
      </c>
      <c r="Y274" s="46"/>
      <c r="Z274" s="19"/>
      <c r="AA274" s="19"/>
      <c r="AB274" s="19"/>
      <c r="AC274" s="19"/>
      <c r="AD274" s="19"/>
      <c r="AE274" s="20" t="s">
        <v>2769</v>
      </c>
      <c r="AF274" s="20" t="s">
        <v>3479</v>
      </c>
      <c r="AG274" s="19" t="s">
        <v>3467</v>
      </c>
      <c r="AH274" s="20" t="s">
        <v>1285</v>
      </c>
      <c r="AI274" s="19" t="s">
        <v>1569</v>
      </c>
      <c r="AJ274" s="16"/>
      <c r="AK274" s="16"/>
      <c r="AL274" s="16">
        <f t="shared" si="11"/>
        <v>660000</v>
      </c>
      <c r="AM274" s="47">
        <v>242260</v>
      </c>
      <c r="AN274" s="47">
        <v>242260</v>
      </c>
      <c r="AO274" s="47">
        <v>242277</v>
      </c>
      <c r="AP274" s="47">
        <v>242277</v>
      </c>
      <c r="AQ274" s="47">
        <v>242281</v>
      </c>
      <c r="AR274" s="17"/>
      <c r="AS274" s="141"/>
      <c r="AT274" s="19"/>
    </row>
    <row r="275" spans="1:46" s="23" customFormat="1" ht="72" hidden="1" x14ac:dyDescent="0.2">
      <c r="A275" s="19" t="s">
        <v>42</v>
      </c>
      <c r="B275" s="19" t="s">
        <v>277</v>
      </c>
      <c r="C275" s="19" t="s">
        <v>276</v>
      </c>
      <c r="D275" s="19" t="s">
        <v>10</v>
      </c>
      <c r="E275" s="19" t="s">
        <v>311</v>
      </c>
      <c r="F275" s="28" t="s">
        <v>1847</v>
      </c>
      <c r="G275" s="19" t="s">
        <v>583</v>
      </c>
      <c r="H275" s="18" t="s">
        <v>269</v>
      </c>
      <c r="I275" s="18" t="s">
        <v>274</v>
      </c>
      <c r="J275" s="17">
        <v>44000</v>
      </c>
      <c r="K275" s="35" t="s">
        <v>137</v>
      </c>
      <c r="L275" s="64"/>
      <c r="M275" s="64"/>
      <c r="N275" s="19"/>
      <c r="O275" s="19"/>
      <c r="P275" s="19"/>
      <c r="Q275" s="19" t="s">
        <v>1278</v>
      </c>
      <c r="R275" s="19" t="s">
        <v>1279</v>
      </c>
      <c r="S275" s="19" t="s">
        <v>72</v>
      </c>
      <c r="T275" s="19"/>
      <c r="U275" s="19"/>
      <c r="V275" s="19"/>
      <c r="W275" s="19"/>
      <c r="X275" s="18">
        <v>1</v>
      </c>
      <c r="Y275" s="46"/>
      <c r="Z275" s="19"/>
      <c r="AA275" s="19"/>
      <c r="AB275" s="19"/>
      <c r="AC275" s="19"/>
      <c r="AD275" s="19"/>
      <c r="AE275" s="20" t="s">
        <v>2769</v>
      </c>
      <c r="AF275" s="20" t="s">
        <v>3479</v>
      </c>
      <c r="AG275" s="19" t="s">
        <v>3467</v>
      </c>
      <c r="AH275" s="20" t="s">
        <v>1285</v>
      </c>
      <c r="AI275" s="19" t="s">
        <v>1569</v>
      </c>
      <c r="AJ275" s="16"/>
      <c r="AK275" s="16"/>
      <c r="AL275" s="16">
        <f t="shared" si="11"/>
        <v>44000</v>
      </c>
      <c r="AM275" s="47">
        <v>242260</v>
      </c>
      <c r="AN275" s="47">
        <v>242260</v>
      </c>
      <c r="AO275" s="47">
        <v>242277</v>
      </c>
      <c r="AP275" s="47">
        <v>242277</v>
      </c>
      <c r="AQ275" s="47">
        <v>242281</v>
      </c>
      <c r="AR275" s="17"/>
      <c r="AS275" s="141"/>
      <c r="AT275" s="19"/>
    </row>
    <row r="276" spans="1:46" s="23" customFormat="1" ht="72" hidden="1" x14ac:dyDescent="0.2">
      <c r="A276" s="19" t="s">
        <v>42</v>
      </c>
      <c r="B276" s="19" t="s">
        <v>277</v>
      </c>
      <c r="C276" s="19" t="s">
        <v>276</v>
      </c>
      <c r="D276" s="19" t="s">
        <v>10</v>
      </c>
      <c r="E276" s="19" t="s">
        <v>311</v>
      </c>
      <c r="F276" s="28" t="s">
        <v>1848</v>
      </c>
      <c r="G276" s="19" t="s">
        <v>584</v>
      </c>
      <c r="H276" s="18" t="s">
        <v>303</v>
      </c>
      <c r="I276" s="18" t="s">
        <v>271</v>
      </c>
      <c r="J276" s="17">
        <v>150000</v>
      </c>
      <c r="K276" s="35" t="s">
        <v>137</v>
      </c>
      <c r="L276" s="64"/>
      <c r="M276" s="64"/>
      <c r="N276" s="19"/>
      <c r="O276" s="19"/>
      <c r="P276" s="19"/>
      <c r="Q276" s="19" t="s">
        <v>1278</v>
      </c>
      <c r="R276" s="19" t="s">
        <v>1279</v>
      </c>
      <c r="S276" s="19" t="s">
        <v>72</v>
      </c>
      <c r="T276" s="19"/>
      <c r="U276" s="19"/>
      <c r="V276" s="19"/>
      <c r="W276" s="19"/>
      <c r="X276" s="18">
        <v>1</v>
      </c>
      <c r="Y276" s="46"/>
      <c r="Z276" s="19"/>
      <c r="AA276" s="19"/>
      <c r="AB276" s="19"/>
      <c r="AC276" s="19"/>
      <c r="AD276" s="19"/>
      <c r="AE276" s="20" t="s">
        <v>2769</v>
      </c>
      <c r="AF276" s="20" t="s">
        <v>3479</v>
      </c>
      <c r="AG276" s="19" t="s">
        <v>3467</v>
      </c>
      <c r="AH276" s="20" t="s">
        <v>1285</v>
      </c>
      <c r="AI276" s="19" t="s">
        <v>1569</v>
      </c>
      <c r="AJ276" s="16"/>
      <c r="AK276" s="16"/>
      <c r="AL276" s="16">
        <f t="shared" si="11"/>
        <v>150000</v>
      </c>
      <c r="AM276" s="47">
        <v>242260</v>
      </c>
      <c r="AN276" s="47">
        <v>242260</v>
      </c>
      <c r="AO276" s="47">
        <v>242277</v>
      </c>
      <c r="AP276" s="47">
        <v>242277</v>
      </c>
      <c r="AQ276" s="47">
        <v>242281</v>
      </c>
      <c r="AR276" s="17"/>
      <c r="AS276" s="141"/>
      <c r="AT276" s="19"/>
    </row>
    <row r="277" spans="1:46" s="23" customFormat="1" ht="72" hidden="1" x14ac:dyDescent="0.2">
      <c r="A277" s="19" t="s">
        <v>42</v>
      </c>
      <c r="B277" s="19" t="s">
        <v>277</v>
      </c>
      <c r="C277" s="19" t="s">
        <v>276</v>
      </c>
      <c r="D277" s="19" t="s">
        <v>10</v>
      </c>
      <c r="E277" s="19" t="s">
        <v>311</v>
      </c>
      <c r="F277" s="28" t="s">
        <v>1849</v>
      </c>
      <c r="G277" s="19" t="s">
        <v>585</v>
      </c>
      <c r="H277" s="18" t="s">
        <v>272</v>
      </c>
      <c r="I277" s="18" t="s">
        <v>271</v>
      </c>
      <c r="J277" s="17">
        <v>12900</v>
      </c>
      <c r="K277" s="35" t="s">
        <v>137</v>
      </c>
      <c r="L277" s="64"/>
      <c r="M277" s="64"/>
      <c r="N277" s="19"/>
      <c r="O277" s="19"/>
      <c r="P277" s="19"/>
      <c r="Q277" s="19" t="s">
        <v>1278</v>
      </c>
      <c r="R277" s="19" t="s">
        <v>1279</v>
      </c>
      <c r="S277" s="19" t="s">
        <v>72</v>
      </c>
      <c r="T277" s="19"/>
      <c r="U277" s="19"/>
      <c r="V277" s="19"/>
      <c r="W277" s="19"/>
      <c r="X277" s="18">
        <v>1</v>
      </c>
      <c r="Y277" s="46"/>
      <c r="Z277" s="19"/>
      <c r="AA277" s="19"/>
      <c r="AB277" s="19"/>
      <c r="AC277" s="19"/>
      <c r="AD277" s="19"/>
      <c r="AE277" s="20" t="s">
        <v>2769</v>
      </c>
      <c r="AF277" s="20" t="s">
        <v>3479</v>
      </c>
      <c r="AG277" s="19" t="s">
        <v>3467</v>
      </c>
      <c r="AH277" s="20" t="s">
        <v>1285</v>
      </c>
      <c r="AI277" s="19" t="s">
        <v>1569</v>
      </c>
      <c r="AJ277" s="16"/>
      <c r="AK277" s="16"/>
      <c r="AL277" s="16">
        <f t="shared" si="11"/>
        <v>12900</v>
      </c>
      <c r="AM277" s="47">
        <v>242260</v>
      </c>
      <c r="AN277" s="47">
        <v>242260</v>
      </c>
      <c r="AO277" s="47">
        <v>242277</v>
      </c>
      <c r="AP277" s="47">
        <v>242277</v>
      </c>
      <c r="AQ277" s="47">
        <v>242281</v>
      </c>
      <c r="AR277" s="17"/>
      <c r="AS277" s="141"/>
      <c r="AT277" s="19"/>
    </row>
    <row r="278" spans="1:46" s="23" customFormat="1" ht="72" hidden="1" x14ac:dyDescent="0.2">
      <c r="A278" s="19" t="s">
        <v>42</v>
      </c>
      <c r="B278" s="19" t="s">
        <v>277</v>
      </c>
      <c r="C278" s="19" t="s">
        <v>276</v>
      </c>
      <c r="D278" s="19" t="s">
        <v>10</v>
      </c>
      <c r="E278" s="19" t="s">
        <v>311</v>
      </c>
      <c r="F278" s="28" t="s">
        <v>1850</v>
      </c>
      <c r="G278" s="19" t="s">
        <v>586</v>
      </c>
      <c r="H278" s="18" t="s">
        <v>270</v>
      </c>
      <c r="I278" s="18" t="s">
        <v>300</v>
      </c>
      <c r="J278" s="17">
        <v>400000</v>
      </c>
      <c r="K278" s="64"/>
      <c r="L278" s="64"/>
      <c r="M278" s="35" t="s">
        <v>137</v>
      </c>
      <c r="N278" s="19"/>
      <c r="O278" s="19" t="s">
        <v>2770</v>
      </c>
      <c r="P278" s="48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46"/>
      <c r="Z278" s="17">
        <v>400000</v>
      </c>
      <c r="AA278" s="19">
        <v>7014166248</v>
      </c>
      <c r="AB278" s="19"/>
      <c r="AC278" s="19"/>
      <c r="AD278" s="19"/>
      <c r="AE278" s="20" t="s">
        <v>2773</v>
      </c>
      <c r="AF278" s="20" t="s">
        <v>3472</v>
      </c>
      <c r="AG278" s="20" t="s">
        <v>2456</v>
      </c>
      <c r="AH278" s="20" t="s">
        <v>1286</v>
      </c>
      <c r="AI278" s="19" t="s">
        <v>1569</v>
      </c>
      <c r="AJ278" s="17">
        <v>400000</v>
      </c>
      <c r="AK278" s="16"/>
      <c r="AL278" s="16">
        <f t="shared" si="11"/>
        <v>0</v>
      </c>
      <c r="AM278" s="47"/>
      <c r="AN278" s="47"/>
      <c r="AO278" s="47">
        <v>242280</v>
      </c>
      <c r="AP278" s="47">
        <v>242280</v>
      </c>
      <c r="AQ278" s="47">
        <v>242283</v>
      </c>
      <c r="AR278" s="17">
        <v>400000</v>
      </c>
      <c r="AS278" s="141" t="e">
        <f t="shared" si="9"/>
        <v>#VALUE!</v>
      </c>
      <c r="AT278" s="19"/>
    </row>
    <row r="279" spans="1:46" s="23" customFormat="1" ht="72" hidden="1" x14ac:dyDescent="0.2">
      <c r="A279" s="19" t="s">
        <v>42</v>
      </c>
      <c r="B279" s="19" t="s">
        <v>277</v>
      </c>
      <c r="C279" s="19" t="s">
        <v>276</v>
      </c>
      <c r="D279" s="19" t="s">
        <v>10</v>
      </c>
      <c r="E279" s="19" t="s">
        <v>311</v>
      </c>
      <c r="F279" s="28" t="s">
        <v>1851</v>
      </c>
      <c r="G279" s="19" t="s">
        <v>587</v>
      </c>
      <c r="H279" s="18" t="s">
        <v>270</v>
      </c>
      <c r="I279" s="18" t="s">
        <v>271</v>
      </c>
      <c r="J279" s="17">
        <v>18000</v>
      </c>
      <c r="K279" s="35" t="s">
        <v>137</v>
      </c>
      <c r="L279" s="64"/>
      <c r="M279" s="64"/>
      <c r="N279" s="19"/>
      <c r="O279" s="19"/>
      <c r="P279" s="19"/>
      <c r="Q279" s="19" t="s">
        <v>1278</v>
      </c>
      <c r="R279" s="19" t="s">
        <v>1279</v>
      </c>
      <c r="S279" s="19" t="s">
        <v>72</v>
      </c>
      <c r="T279" s="19"/>
      <c r="U279" s="19"/>
      <c r="V279" s="19"/>
      <c r="W279" s="19"/>
      <c r="X279" s="18">
        <v>1</v>
      </c>
      <c r="Y279" s="46"/>
      <c r="Z279" s="19"/>
      <c r="AA279" s="19"/>
      <c r="AB279" s="19"/>
      <c r="AC279" s="19"/>
      <c r="AD279" s="19"/>
      <c r="AE279" s="20" t="s">
        <v>2769</v>
      </c>
      <c r="AF279" s="20" t="s">
        <v>3479</v>
      </c>
      <c r="AG279" s="19" t="s">
        <v>3467</v>
      </c>
      <c r="AH279" s="20" t="s">
        <v>1285</v>
      </c>
      <c r="AI279" s="19" t="s">
        <v>1569</v>
      </c>
      <c r="AJ279" s="16"/>
      <c r="AK279" s="16"/>
      <c r="AL279" s="16">
        <f t="shared" si="11"/>
        <v>18000</v>
      </c>
      <c r="AM279" s="47">
        <v>242260</v>
      </c>
      <c r="AN279" s="47">
        <v>242260</v>
      </c>
      <c r="AO279" s="47">
        <v>242277</v>
      </c>
      <c r="AP279" s="47">
        <v>242277</v>
      </c>
      <c r="AQ279" s="47">
        <v>242281</v>
      </c>
      <c r="AR279" s="17"/>
      <c r="AS279" s="141"/>
      <c r="AT279" s="19"/>
    </row>
    <row r="280" spans="1:46" s="199" customFormat="1" ht="409.5" hidden="1" x14ac:dyDescent="0.2">
      <c r="A280" s="187" t="s">
        <v>42</v>
      </c>
      <c r="B280" s="19" t="s">
        <v>277</v>
      </c>
      <c r="C280" s="187" t="s">
        <v>17</v>
      </c>
      <c r="D280" s="19" t="s">
        <v>1565</v>
      </c>
      <c r="E280" s="19" t="s">
        <v>454</v>
      </c>
      <c r="F280" s="188" t="s">
        <v>1852</v>
      </c>
      <c r="G280" s="187" t="s">
        <v>1117</v>
      </c>
      <c r="H280" s="189" t="s">
        <v>270</v>
      </c>
      <c r="I280" s="189" t="s">
        <v>631</v>
      </c>
      <c r="J280" s="190">
        <v>11540000</v>
      </c>
      <c r="K280" s="191" t="s">
        <v>137</v>
      </c>
      <c r="L280" s="200"/>
      <c r="M280" s="200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9"/>
      <c r="Y280" s="201"/>
      <c r="Z280" s="187"/>
      <c r="AA280" s="187"/>
      <c r="AB280" s="187"/>
      <c r="AC280" s="187"/>
      <c r="AD280" s="187"/>
      <c r="AE280" s="195" t="s">
        <v>2774</v>
      </c>
      <c r="AF280" s="195" t="s">
        <v>3474</v>
      </c>
      <c r="AG280" s="187" t="s">
        <v>3467</v>
      </c>
      <c r="AH280" s="20" t="s">
        <v>1287</v>
      </c>
      <c r="AI280" s="20" t="s">
        <v>1574</v>
      </c>
      <c r="AJ280" s="197"/>
      <c r="AK280" s="197"/>
      <c r="AL280" s="197">
        <f t="shared" si="11"/>
        <v>11540000</v>
      </c>
      <c r="AM280" s="202" t="s">
        <v>2776</v>
      </c>
      <c r="AN280" s="203">
        <v>242338</v>
      </c>
      <c r="AO280" s="202" t="s">
        <v>2777</v>
      </c>
      <c r="AP280" s="202" t="s">
        <v>2777</v>
      </c>
      <c r="AQ280" s="202">
        <v>242791</v>
      </c>
      <c r="AR280" s="187"/>
      <c r="AS280" s="204"/>
      <c r="AT280" s="187"/>
    </row>
    <row r="281" spans="1:46" s="199" customFormat="1" ht="409.5" hidden="1" x14ac:dyDescent="0.2">
      <c r="A281" s="187" t="s">
        <v>42</v>
      </c>
      <c r="B281" s="19" t="s">
        <v>277</v>
      </c>
      <c r="C281" s="187" t="s">
        <v>17</v>
      </c>
      <c r="D281" s="19" t="s">
        <v>34</v>
      </c>
      <c r="E281" s="19" t="s">
        <v>454</v>
      </c>
      <c r="F281" s="188" t="s">
        <v>1853</v>
      </c>
      <c r="G281" s="187" t="s">
        <v>1143</v>
      </c>
      <c r="H281" s="189" t="s">
        <v>270</v>
      </c>
      <c r="I281" s="189" t="s">
        <v>1122</v>
      </c>
      <c r="J281" s="190">
        <v>1800000</v>
      </c>
      <c r="K281" s="191" t="s">
        <v>137</v>
      </c>
      <c r="L281" s="200"/>
      <c r="M281" s="200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9"/>
      <c r="Y281" s="201"/>
      <c r="Z281" s="187"/>
      <c r="AA281" s="187"/>
      <c r="AB281" s="187"/>
      <c r="AC281" s="187"/>
      <c r="AD281" s="187"/>
      <c r="AE281" s="195" t="s">
        <v>2775</v>
      </c>
      <c r="AF281" s="195" t="s">
        <v>3452</v>
      </c>
      <c r="AG281" s="187" t="s">
        <v>3467</v>
      </c>
      <c r="AH281" s="20" t="s">
        <v>1287</v>
      </c>
      <c r="AI281" s="20" t="s">
        <v>1574</v>
      </c>
      <c r="AJ281" s="197"/>
      <c r="AK281" s="197"/>
      <c r="AL281" s="197">
        <f t="shared" si="11"/>
        <v>1800000</v>
      </c>
      <c r="AM281" s="203">
        <v>242290</v>
      </c>
      <c r="AN281" s="203">
        <v>242290</v>
      </c>
      <c r="AO281" s="203">
        <v>242410</v>
      </c>
      <c r="AP281" s="203">
        <v>242410</v>
      </c>
      <c r="AQ281" s="203">
        <v>242414</v>
      </c>
      <c r="AR281" s="190"/>
      <c r="AS281" s="204"/>
      <c r="AT281" s="187"/>
    </row>
    <row r="282" spans="1:46" s="23" customFormat="1" ht="72" hidden="1" x14ac:dyDescent="0.2">
      <c r="A282" s="19" t="s">
        <v>43</v>
      </c>
      <c r="B282" s="19" t="s">
        <v>277</v>
      </c>
      <c r="C282" s="19" t="s">
        <v>276</v>
      </c>
      <c r="D282" s="19" t="s">
        <v>11</v>
      </c>
      <c r="E282" s="19" t="s">
        <v>454</v>
      </c>
      <c r="F282" s="28" t="s">
        <v>1854</v>
      </c>
      <c r="G282" s="19" t="s">
        <v>588</v>
      </c>
      <c r="H282" s="18" t="s">
        <v>340</v>
      </c>
      <c r="I282" s="18" t="s">
        <v>322</v>
      </c>
      <c r="J282" s="17">
        <v>59800</v>
      </c>
      <c r="K282" s="64"/>
      <c r="L282" s="64"/>
      <c r="M282" s="35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19" t="s">
        <v>3475</v>
      </c>
      <c r="AG282" s="20" t="s">
        <v>2456</v>
      </c>
      <c r="AH282" s="20" t="s">
        <v>1290</v>
      </c>
      <c r="AI282" s="20" t="s">
        <v>1570</v>
      </c>
      <c r="AJ282" s="16">
        <v>59760</v>
      </c>
      <c r="AK282" s="16"/>
      <c r="AL282" s="16">
        <f t="shared" si="11"/>
        <v>40</v>
      </c>
      <c r="AM282" s="49">
        <v>23071</v>
      </c>
      <c r="AN282" s="49">
        <v>23071</v>
      </c>
      <c r="AO282" s="49">
        <v>23071</v>
      </c>
      <c r="AP282" s="49">
        <v>23071</v>
      </c>
      <c r="AQ282" s="49">
        <v>23071</v>
      </c>
      <c r="AR282" s="50">
        <v>59760</v>
      </c>
      <c r="AS282" s="51">
        <v>40</v>
      </c>
      <c r="AT282" s="19"/>
    </row>
    <row r="283" spans="1:46" s="23" customFormat="1" ht="72" hidden="1" x14ac:dyDescent="0.2">
      <c r="A283" s="19" t="s">
        <v>43</v>
      </c>
      <c r="B283" s="19" t="s">
        <v>277</v>
      </c>
      <c r="C283" s="19" t="s">
        <v>276</v>
      </c>
      <c r="D283" s="19" t="s">
        <v>11</v>
      </c>
      <c r="E283" s="19" t="s">
        <v>454</v>
      </c>
      <c r="F283" s="28" t="s">
        <v>1855</v>
      </c>
      <c r="G283" s="19" t="s">
        <v>589</v>
      </c>
      <c r="H283" s="18" t="s">
        <v>464</v>
      </c>
      <c r="I283" s="18" t="s">
        <v>268</v>
      </c>
      <c r="J283" s="17">
        <v>78000</v>
      </c>
      <c r="K283" s="64"/>
      <c r="L283" s="64"/>
      <c r="M283" s="35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19" t="s">
        <v>3475</v>
      </c>
      <c r="AG283" s="20" t="s">
        <v>2456</v>
      </c>
      <c r="AH283" s="20" t="s">
        <v>1290</v>
      </c>
      <c r="AI283" s="20" t="s">
        <v>1570</v>
      </c>
      <c r="AJ283" s="17">
        <v>78000</v>
      </c>
      <c r="AK283" s="16"/>
      <c r="AL283" s="16">
        <f t="shared" si="11"/>
        <v>0</v>
      </c>
      <c r="AM283" s="49">
        <v>23071</v>
      </c>
      <c r="AN283" s="49">
        <v>23071</v>
      </c>
      <c r="AO283" s="49">
        <v>23071</v>
      </c>
      <c r="AP283" s="49">
        <v>23071</v>
      </c>
      <c r="AQ283" s="49">
        <v>23071</v>
      </c>
      <c r="AR283" s="16">
        <v>78000</v>
      </c>
      <c r="AS283" s="18" t="s">
        <v>1289</v>
      </c>
      <c r="AT283" s="19"/>
    </row>
    <row r="284" spans="1:46" s="23" customFormat="1" ht="72" hidden="1" x14ac:dyDescent="0.2">
      <c r="A284" s="19" t="s">
        <v>43</v>
      </c>
      <c r="B284" s="19" t="s">
        <v>277</v>
      </c>
      <c r="C284" s="19" t="s">
        <v>276</v>
      </c>
      <c r="D284" s="19" t="s">
        <v>11</v>
      </c>
      <c r="E284" s="19" t="s">
        <v>454</v>
      </c>
      <c r="F284" s="28" t="s">
        <v>1856</v>
      </c>
      <c r="G284" s="19" t="s">
        <v>590</v>
      </c>
      <c r="H284" s="18" t="s">
        <v>303</v>
      </c>
      <c r="I284" s="18" t="s">
        <v>268</v>
      </c>
      <c r="J284" s="17">
        <v>40000</v>
      </c>
      <c r="K284" s="64"/>
      <c r="L284" s="64"/>
      <c r="M284" s="35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19"/>
      <c r="AC284" s="19"/>
      <c r="AD284" s="19"/>
      <c r="AE284" s="20" t="s">
        <v>2785</v>
      </c>
      <c r="AF284" s="20" t="s">
        <v>3472</v>
      </c>
      <c r="AG284" s="20" t="s">
        <v>2456</v>
      </c>
      <c r="AH284" s="20" t="s">
        <v>1292</v>
      </c>
      <c r="AI284" s="20" t="s">
        <v>1571</v>
      </c>
      <c r="AJ284" s="16">
        <v>36500</v>
      </c>
      <c r="AK284" s="16"/>
      <c r="AL284" s="16">
        <f t="shared" si="11"/>
        <v>3500</v>
      </c>
      <c r="AM284" s="49">
        <v>23071</v>
      </c>
      <c r="AN284" s="49">
        <v>23071</v>
      </c>
      <c r="AO284" s="49">
        <v>23071</v>
      </c>
      <c r="AP284" s="49">
        <v>23071</v>
      </c>
      <c r="AQ284" s="49">
        <v>23071</v>
      </c>
      <c r="AR284" s="16">
        <v>40000</v>
      </c>
      <c r="AS284" s="19"/>
      <c r="AT284" s="19"/>
    </row>
    <row r="285" spans="1:46" s="23" customFormat="1" ht="72" hidden="1" x14ac:dyDescent="0.2">
      <c r="A285" s="19" t="s">
        <v>43</v>
      </c>
      <c r="B285" s="19" t="s">
        <v>277</v>
      </c>
      <c r="C285" s="19" t="s">
        <v>276</v>
      </c>
      <c r="D285" s="19" t="s">
        <v>11</v>
      </c>
      <c r="E285" s="19" t="s">
        <v>454</v>
      </c>
      <c r="F285" s="28" t="s">
        <v>1857</v>
      </c>
      <c r="G285" s="19" t="s">
        <v>591</v>
      </c>
      <c r="H285" s="18" t="s">
        <v>317</v>
      </c>
      <c r="I285" s="18" t="s">
        <v>268</v>
      </c>
      <c r="J285" s="17">
        <v>100000</v>
      </c>
      <c r="K285" s="64"/>
      <c r="L285" s="64"/>
      <c r="M285" s="35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9"/>
      <c r="AC285" s="19"/>
      <c r="AD285" s="19"/>
      <c r="AE285" s="20" t="s">
        <v>2788</v>
      </c>
      <c r="AF285" s="20" t="s">
        <v>3472</v>
      </c>
      <c r="AG285" s="20" t="s">
        <v>2456</v>
      </c>
      <c r="AH285" s="20" t="s">
        <v>1292</v>
      </c>
      <c r="AI285" s="20" t="s">
        <v>1571</v>
      </c>
      <c r="AJ285" s="16">
        <v>42250</v>
      </c>
      <c r="AK285" s="16"/>
      <c r="AL285" s="16">
        <f t="shared" si="11"/>
        <v>57750</v>
      </c>
      <c r="AM285" s="49">
        <v>23071</v>
      </c>
      <c r="AN285" s="49">
        <v>23071</v>
      </c>
      <c r="AO285" s="49">
        <v>23071</v>
      </c>
      <c r="AP285" s="49">
        <v>23071</v>
      </c>
      <c r="AQ285" s="49">
        <v>23071</v>
      </c>
      <c r="AR285" s="16">
        <v>100000</v>
      </c>
      <c r="AS285" s="19"/>
      <c r="AT285" s="19"/>
    </row>
    <row r="286" spans="1:46" s="23" customFormat="1" ht="72" hidden="1" x14ac:dyDescent="0.2">
      <c r="A286" s="19" t="s">
        <v>43</v>
      </c>
      <c r="B286" s="19" t="s">
        <v>277</v>
      </c>
      <c r="C286" s="19" t="s">
        <v>276</v>
      </c>
      <c r="D286" s="19" t="s">
        <v>11</v>
      </c>
      <c r="E286" s="19" t="s">
        <v>454</v>
      </c>
      <c r="F286" s="28" t="s">
        <v>1858</v>
      </c>
      <c r="G286" s="19" t="s">
        <v>592</v>
      </c>
      <c r="H286" s="18" t="s">
        <v>303</v>
      </c>
      <c r="I286" s="18" t="s">
        <v>268</v>
      </c>
      <c r="J286" s="17">
        <v>39500</v>
      </c>
      <c r="K286" s="64"/>
      <c r="L286" s="64"/>
      <c r="M286" s="35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28">
        <v>23097</v>
      </c>
      <c r="AC286" s="48">
        <v>23100</v>
      </c>
      <c r="AD286" s="50">
        <v>39000</v>
      </c>
      <c r="AE286" s="20" t="s">
        <v>2457</v>
      </c>
      <c r="AF286" s="19" t="s">
        <v>3475</v>
      </c>
      <c r="AG286" s="20" t="s">
        <v>2456</v>
      </c>
      <c r="AH286" s="20" t="s">
        <v>1290</v>
      </c>
      <c r="AI286" s="20" t="s">
        <v>1570</v>
      </c>
      <c r="AJ286" s="16">
        <v>39000</v>
      </c>
      <c r="AK286" s="16"/>
      <c r="AL286" s="16">
        <f t="shared" si="11"/>
        <v>500</v>
      </c>
      <c r="AM286" s="49">
        <v>23071</v>
      </c>
      <c r="AN286" s="49">
        <v>23071</v>
      </c>
      <c r="AO286" s="49">
        <v>23071</v>
      </c>
      <c r="AP286" s="49">
        <v>23071</v>
      </c>
      <c r="AQ286" s="49">
        <v>23071</v>
      </c>
      <c r="AR286" s="16">
        <v>39000</v>
      </c>
      <c r="AS286" s="16">
        <v>500</v>
      </c>
      <c r="AT286" s="19"/>
    </row>
    <row r="287" spans="1:46" s="23" customFormat="1" ht="72" hidden="1" x14ac:dyDescent="0.2">
      <c r="A287" s="19" t="s">
        <v>43</v>
      </c>
      <c r="B287" s="19" t="s">
        <v>277</v>
      </c>
      <c r="C287" s="19" t="s">
        <v>276</v>
      </c>
      <c r="D287" s="19" t="s">
        <v>11</v>
      </c>
      <c r="E287" s="19" t="s">
        <v>454</v>
      </c>
      <c r="F287" s="28" t="s">
        <v>1859</v>
      </c>
      <c r="G287" s="19" t="s">
        <v>593</v>
      </c>
      <c r="H287" s="18" t="s">
        <v>594</v>
      </c>
      <c r="I287" s="18" t="s">
        <v>268</v>
      </c>
      <c r="J287" s="17">
        <v>26000</v>
      </c>
      <c r="K287" s="64"/>
      <c r="L287" s="64"/>
      <c r="M287" s="35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28">
        <v>23097</v>
      </c>
      <c r="AC287" s="48">
        <v>23100</v>
      </c>
      <c r="AD287" s="50">
        <v>26000</v>
      </c>
      <c r="AE287" s="20" t="s">
        <v>2457</v>
      </c>
      <c r="AF287" s="19" t="s">
        <v>3475</v>
      </c>
      <c r="AG287" s="20" t="s">
        <v>2456</v>
      </c>
      <c r="AH287" s="20" t="s">
        <v>1290</v>
      </c>
      <c r="AI287" s="20" t="s">
        <v>1570</v>
      </c>
      <c r="AJ287" s="17">
        <v>26000</v>
      </c>
      <c r="AK287" s="16"/>
      <c r="AL287" s="16">
        <f t="shared" si="11"/>
        <v>0</v>
      </c>
      <c r="AM287" s="49">
        <v>23071</v>
      </c>
      <c r="AN287" s="49">
        <v>23071</v>
      </c>
      <c r="AO287" s="49">
        <v>23071</v>
      </c>
      <c r="AP287" s="49">
        <v>23071</v>
      </c>
      <c r="AQ287" s="49">
        <v>23071</v>
      </c>
      <c r="AR287" s="16">
        <v>26000</v>
      </c>
      <c r="AS287" s="18" t="s">
        <v>1293</v>
      </c>
      <c r="AT287" s="19"/>
    </row>
    <row r="288" spans="1:46" s="23" customFormat="1" ht="72" hidden="1" x14ac:dyDescent="0.2">
      <c r="A288" s="19" t="s">
        <v>43</v>
      </c>
      <c r="B288" s="19" t="s">
        <v>277</v>
      </c>
      <c r="C288" s="19" t="s">
        <v>276</v>
      </c>
      <c r="D288" s="19" t="s">
        <v>11</v>
      </c>
      <c r="E288" s="19" t="s">
        <v>454</v>
      </c>
      <c r="F288" s="28" t="s">
        <v>1860</v>
      </c>
      <c r="G288" s="19" t="s">
        <v>595</v>
      </c>
      <c r="H288" s="18" t="s">
        <v>319</v>
      </c>
      <c r="I288" s="18" t="s">
        <v>596</v>
      </c>
      <c r="J288" s="17">
        <v>23200</v>
      </c>
      <c r="K288" s="64"/>
      <c r="L288" s="64"/>
      <c r="M288" s="35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9"/>
      <c r="AC288" s="19"/>
      <c r="AD288" s="19"/>
      <c r="AE288" s="20" t="s">
        <v>2791</v>
      </c>
      <c r="AF288" s="20" t="s">
        <v>3472</v>
      </c>
      <c r="AG288" s="20" t="s">
        <v>2456</v>
      </c>
      <c r="AH288" s="20" t="s">
        <v>1290</v>
      </c>
      <c r="AI288" s="20" t="s">
        <v>1570</v>
      </c>
      <c r="AJ288" s="16">
        <v>23112</v>
      </c>
      <c r="AK288" s="16"/>
      <c r="AL288" s="16">
        <f t="shared" si="11"/>
        <v>88</v>
      </c>
      <c r="AM288" s="49">
        <v>23071</v>
      </c>
      <c r="AN288" s="49">
        <v>23071</v>
      </c>
      <c r="AO288" s="49">
        <v>23071</v>
      </c>
      <c r="AP288" s="49">
        <v>23071</v>
      </c>
      <c r="AQ288" s="49">
        <v>23071</v>
      </c>
      <c r="AR288" s="19">
        <v>23112</v>
      </c>
      <c r="AS288" s="19"/>
      <c r="AT288" s="19"/>
    </row>
    <row r="289" spans="1:46" s="23" customFormat="1" ht="72" hidden="1" x14ac:dyDescent="0.2">
      <c r="A289" s="19" t="s">
        <v>43</v>
      </c>
      <c r="B289" s="19" t="s">
        <v>277</v>
      </c>
      <c r="C289" s="19" t="s">
        <v>276</v>
      </c>
      <c r="D289" s="19" t="s">
        <v>11</v>
      </c>
      <c r="E289" s="19" t="s">
        <v>454</v>
      </c>
      <c r="F289" s="28" t="s">
        <v>1861</v>
      </c>
      <c r="G289" s="19" t="s">
        <v>597</v>
      </c>
      <c r="H289" s="18" t="s">
        <v>319</v>
      </c>
      <c r="I289" s="18" t="s">
        <v>596</v>
      </c>
      <c r="J289" s="17">
        <v>24000</v>
      </c>
      <c r="K289" s="64"/>
      <c r="L289" s="64"/>
      <c r="M289" s="35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9"/>
      <c r="AC289" s="19"/>
      <c r="AD289" s="19"/>
      <c r="AE289" s="20" t="s">
        <v>2791</v>
      </c>
      <c r="AF289" s="20" t="s">
        <v>3472</v>
      </c>
      <c r="AG289" s="20" t="s">
        <v>2456</v>
      </c>
      <c r="AH289" s="20" t="s">
        <v>1290</v>
      </c>
      <c r="AI289" s="20" t="s">
        <v>1570</v>
      </c>
      <c r="AJ289" s="16">
        <v>23968</v>
      </c>
      <c r="AK289" s="16"/>
      <c r="AL289" s="16">
        <f t="shared" si="11"/>
        <v>32</v>
      </c>
      <c r="AM289" s="49">
        <v>23071</v>
      </c>
      <c r="AN289" s="49">
        <v>23071</v>
      </c>
      <c r="AO289" s="49">
        <v>23071</v>
      </c>
      <c r="AP289" s="49">
        <v>23071</v>
      </c>
      <c r="AQ289" s="49">
        <v>23071</v>
      </c>
      <c r="AR289" s="19">
        <v>23968</v>
      </c>
      <c r="AS289" s="19"/>
      <c r="AT289" s="19"/>
    </row>
    <row r="290" spans="1:46" s="23" customFormat="1" ht="72" hidden="1" x14ac:dyDescent="0.2">
      <c r="A290" s="19" t="s">
        <v>43</v>
      </c>
      <c r="B290" s="19" t="s">
        <v>277</v>
      </c>
      <c r="C290" s="19" t="s">
        <v>276</v>
      </c>
      <c r="D290" s="19" t="s">
        <v>11</v>
      </c>
      <c r="E290" s="19" t="s">
        <v>454</v>
      </c>
      <c r="F290" s="28" t="s">
        <v>1862</v>
      </c>
      <c r="G290" s="19" t="s">
        <v>598</v>
      </c>
      <c r="H290" s="18" t="s">
        <v>599</v>
      </c>
      <c r="I290" s="18" t="s">
        <v>274</v>
      </c>
      <c r="J290" s="17">
        <v>192000</v>
      </c>
      <c r="K290" s="64"/>
      <c r="L290" s="64"/>
      <c r="M290" s="35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67">
        <v>242241</v>
      </c>
      <c r="AC290" s="67">
        <v>242241</v>
      </c>
      <c r="AD290" s="50">
        <v>192000</v>
      </c>
      <c r="AE290" s="20" t="s">
        <v>2457</v>
      </c>
      <c r="AF290" s="19" t="s">
        <v>2457</v>
      </c>
      <c r="AG290" s="19" t="s">
        <v>2457</v>
      </c>
      <c r="AH290" s="20" t="s">
        <v>1290</v>
      </c>
      <c r="AI290" s="20" t="s">
        <v>1570</v>
      </c>
      <c r="AJ290" s="16"/>
      <c r="AK290" s="17">
        <v>192000</v>
      </c>
      <c r="AL290" s="16">
        <f t="shared" si="11"/>
        <v>0</v>
      </c>
      <c r="AM290" s="49">
        <v>23071</v>
      </c>
      <c r="AN290" s="49">
        <v>23071</v>
      </c>
      <c r="AO290" s="49">
        <v>23071</v>
      </c>
      <c r="AP290" s="49">
        <v>23071</v>
      </c>
      <c r="AQ290" s="49">
        <v>23071</v>
      </c>
      <c r="AR290" s="16">
        <v>192000</v>
      </c>
      <c r="AS290" s="19"/>
      <c r="AT290" s="19"/>
    </row>
    <row r="291" spans="1:46" s="23" customFormat="1" ht="90" hidden="1" x14ac:dyDescent="0.2">
      <c r="A291" s="19" t="s">
        <v>43</v>
      </c>
      <c r="B291" s="19" t="s">
        <v>277</v>
      </c>
      <c r="C291" s="19" t="s">
        <v>276</v>
      </c>
      <c r="D291" s="19" t="s">
        <v>286</v>
      </c>
      <c r="E291" s="19" t="s">
        <v>454</v>
      </c>
      <c r="F291" s="28" t="s">
        <v>1863</v>
      </c>
      <c r="G291" s="19" t="s">
        <v>600</v>
      </c>
      <c r="H291" s="18" t="s">
        <v>317</v>
      </c>
      <c r="I291" s="18" t="s">
        <v>274</v>
      </c>
      <c r="J291" s="17">
        <v>142500</v>
      </c>
      <c r="K291" s="64"/>
      <c r="L291" s="64"/>
      <c r="M291" s="35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19"/>
      <c r="AC291" s="19"/>
      <c r="AD291" s="19"/>
      <c r="AE291" s="20" t="s">
        <v>2797</v>
      </c>
      <c r="AF291" s="20" t="s">
        <v>3472</v>
      </c>
      <c r="AG291" s="20" t="s">
        <v>2456</v>
      </c>
      <c r="AH291" s="20" t="s">
        <v>1298</v>
      </c>
      <c r="AI291" s="20" t="s">
        <v>1571</v>
      </c>
      <c r="AJ291" s="16">
        <v>132500</v>
      </c>
      <c r="AK291" s="16"/>
      <c r="AL291" s="16">
        <f t="shared" si="11"/>
        <v>10000</v>
      </c>
      <c r="AM291" s="49">
        <v>23071</v>
      </c>
      <c r="AN291" s="49">
        <v>23071</v>
      </c>
      <c r="AO291" s="46" t="s">
        <v>1299</v>
      </c>
      <c r="AP291" s="46" t="s">
        <v>1299</v>
      </c>
      <c r="AQ291" s="46" t="s">
        <v>1299</v>
      </c>
      <c r="AR291" s="16">
        <v>132500</v>
      </c>
      <c r="AS291" s="19"/>
      <c r="AT291" s="19"/>
    </row>
    <row r="292" spans="1:46" s="23" customFormat="1" ht="90" hidden="1" x14ac:dyDescent="0.2">
      <c r="A292" s="19" t="s">
        <v>43</v>
      </c>
      <c r="B292" s="19" t="s">
        <v>277</v>
      </c>
      <c r="C292" s="19" t="s">
        <v>276</v>
      </c>
      <c r="D292" s="19" t="s">
        <v>286</v>
      </c>
      <c r="E292" s="19" t="s">
        <v>454</v>
      </c>
      <c r="F292" s="28" t="s">
        <v>1864</v>
      </c>
      <c r="G292" s="19" t="s">
        <v>601</v>
      </c>
      <c r="H292" s="18" t="s">
        <v>317</v>
      </c>
      <c r="I292" s="18" t="s">
        <v>274</v>
      </c>
      <c r="J292" s="17">
        <v>157300</v>
      </c>
      <c r="K292" s="64"/>
      <c r="L292" s="64"/>
      <c r="M292" s="35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19"/>
      <c r="AC292" s="19"/>
      <c r="AD292" s="19"/>
      <c r="AE292" s="20" t="s">
        <v>2797</v>
      </c>
      <c r="AF292" s="20" t="s">
        <v>3472</v>
      </c>
      <c r="AG292" s="20" t="s">
        <v>2456</v>
      </c>
      <c r="AH292" s="20" t="s">
        <v>1298</v>
      </c>
      <c r="AI292" s="20" t="s">
        <v>1571</v>
      </c>
      <c r="AJ292" s="16">
        <v>152500</v>
      </c>
      <c r="AK292" s="16"/>
      <c r="AL292" s="16">
        <f t="shared" si="11"/>
        <v>4800</v>
      </c>
      <c r="AM292" s="49">
        <v>23071</v>
      </c>
      <c r="AN292" s="49">
        <v>23071</v>
      </c>
      <c r="AO292" s="46" t="s">
        <v>1299</v>
      </c>
      <c r="AP292" s="46" t="s">
        <v>1299</v>
      </c>
      <c r="AQ292" s="46" t="s">
        <v>1299</v>
      </c>
      <c r="AR292" s="16">
        <v>152500</v>
      </c>
      <c r="AS292" s="19"/>
      <c r="AT292" s="19"/>
    </row>
    <row r="293" spans="1:46" s="23" customFormat="1" ht="72" hidden="1" x14ac:dyDescent="0.2">
      <c r="A293" s="19" t="s">
        <v>43</v>
      </c>
      <c r="B293" s="19" t="s">
        <v>277</v>
      </c>
      <c r="C293" s="19" t="s">
        <v>276</v>
      </c>
      <c r="D293" s="19" t="s">
        <v>13</v>
      </c>
      <c r="E293" s="19" t="s">
        <v>454</v>
      </c>
      <c r="F293" s="28" t="s">
        <v>1865</v>
      </c>
      <c r="G293" s="19" t="s">
        <v>602</v>
      </c>
      <c r="H293" s="18" t="s">
        <v>317</v>
      </c>
      <c r="I293" s="18" t="s">
        <v>271</v>
      </c>
      <c r="J293" s="17">
        <v>30000</v>
      </c>
      <c r="K293" s="64"/>
      <c r="L293" s="64"/>
      <c r="M293" s="35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19"/>
      <c r="AC293" s="19"/>
      <c r="AD293" s="19"/>
      <c r="AE293" s="20" t="s">
        <v>2797</v>
      </c>
      <c r="AF293" s="20" t="s">
        <v>3472</v>
      </c>
      <c r="AG293" s="20" t="s">
        <v>2456</v>
      </c>
      <c r="AH293" s="20" t="s">
        <v>1290</v>
      </c>
      <c r="AI293" s="20" t="s">
        <v>1570</v>
      </c>
      <c r="AJ293" s="16">
        <v>24500</v>
      </c>
      <c r="AK293" s="16"/>
      <c r="AL293" s="16">
        <f t="shared" si="11"/>
        <v>5500</v>
      </c>
      <c r="AM293" s="49">
        <v>23071</v>
      </c>
      <c r="AN293" s="49">
        <v>23071</v>
      </c>
      <c r="AO293" s="46" t="s">
        <v>1299</v>
      </c>
      <c r="AP293" s="46" t="s">
        <v>1299</v>
      </c>
      <c r="AQ293" s="46" t="s">
        <v>1299</v>
      </c>
      <c r="AR293" s="16">
        <v>24500</v>
      </c>
      <c r="AS293" s="19"/>
      <c r="AT293" s="19"/>
    </row>
    <row r="294" spans="1:46" s="23" customFormat="1" ht="72" hidden="1" x14ac:dyDescent="0.2">
      <c r="A294" s="19" t="s">
        <v>43</v>
      </c>
      <c r="B294" s="19" t="s">
        <v>277</v>
      </c>
      <c r="C294" s="19" t="s">
        <v>276</v>
      </c>
      <c r="D294" s="19" t="s">
        <v>13</v>
      </c>
      <c r="E294" s="19" t="s">
        <v>454</v>
      </c>
      <c r="F294" s="28" t="s">
        <v>1866</v>
      </c>
      <c r="G294" s="19" t="s">
        <v>603</v>
      </c>
      <c r="H294" s="18" t="s">
        <v>303</v>
      </c>
      <c r="I294" s="18" t="s">
        <v>271</v>
      </c>
      <c r="J294" s="17">
        <v>50000</v>
      </c>
      <c r="K294" s="64"/>
      <c r="L294" s="64"/>
      <c r="M294" s="35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19"/>
      <c r="AC294" s="19"/>
      <c r="AD294" s="19"/>
      <c r="AE294" s="20" t="s">
        <v>2797</v>
      </c>
      <c r="AF294" s="20" t="s">
        <v>3472</v>
      </c>
      <c r="AG294" s="20" t="s">
        <v>2456</v>
      </c>
      <c r="AH294" s="20" t="s">
        <v>1290</v>
      </c>
      <c r="AI294" s="20" t="s">
        <v>1570</v>
      </c>
      <c r="AJ294" s="16">
        <v>24500</v>
      </c>
      <c r="AK294" s="16"/>
      <c r="AL294" s="16">
        <f t="shared" si="11"/>
        <v>25500</v>
      </c>
      <c r="AM294" s="49">
        <v>23071</v>
      </c>
      <c r="AN294" s="49">
        <v>23071</v>
      </c>
      <c r="AO294" s="46" t="s">
        <v>1299</v>
      </c>
      <c r="AP294" s="46" t="s">
        <v>1299</v>
      </c>
      <c r="AQ294" s="46" t="s">
        <v>1299</v>
      </c>
      <c r="AR294" s="16">
        <v>24500</v>
      </c>
      <c r="AS294" s="19"/>
      <c r="AT294" s="19"/>
    </row>
    <row r="295" spans="1:46" s="23" customFormat="1" ht="72" hidden="1" x14ac:dyDescent="0.2">
      <c r="A295" s="19" t="s">
        <v>43</v>
      </c>
      <c r="B295" s="19" t="s">
        <v>277</v>
      </c>
      <c r="C295" s="19" t="s">
        <v>276</v>
      </c>
      <c r="D295" s="19" t="s">
        <v>13</v>
      </c>
      <c r="E295" s="19" t="s">
        <v>454</v>
      </c>
      <c r="F295" s="28" t="s">
        <v>1867</v>
      </c>
      <c r="G295" s="19" t="s">
        <v>604</v>
      </c>
      <c r="H295" s="18" t="s">
        <v>317</v>
      </c>
      <c r="I295" s="18" t="s">
        <v>271</v>
      </c>
      <c r="J295" s="17">
        <v>15000</v>
      </c>
      <c r="K295" s="64"/>
      <c r="L295" s="64"/>
      <c r="M295" s="35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19"/>
      <c r="AC295" s="19"/>
      <c r="AD295" s="19"/>
      <c r="AE295" s="20" t="s">
        <v>2797</v>
      </c>
      <c r="AF295" s="20" t="s">
        <v>3472</v>
      </c>
      <c r="AG295" s="20" t="s">
        <v>2456</v>
      </c>
      <c r="AH295" s="20" t="s">
        <v>1290</v>
      </c>
      <c r="AI295" s="20" t="s">
        <v>1570</v>
      </c>
      <c r="AJ295" s="16">
        <v>14250</v>
      </c>
      <c r="AK295" s="16"/>
      <c r="AL295" s="16">
        <f t="shared" si="11"/>
        <v>750</v>
      </c>
      <c r="AM295" s="49">
        <v>23071</v>
      </c>
      <c r="AN295" s="49">
        <v>23071</v>
      </c>
      <c r="AO295" s="46" t="s">
        <v>1299</v>
      </c>
      <c r="AP295" s="46" t="s">
        <v>1299</v>
      </c>
      <c r="AQ295" s="46" t="s">
        <v>1299</v>
      </c>
      <c r="AR295" s="16">
        <v>14250</v>
      </c>
      <c r="AS295" s="19"/>
      <c r="AT295" s="19"/>
    </row>
    <row r="296" spans="1:46" s="23" customFormat="1" ht="72" hidden="1" x14ac:dyDescent="0.2">
      <c r="A296" s="19" t="s">
        <v>43</v>
      </c>
      <c r="B296" s="19" t="s">
        <v>277</v>
      </c>
      <c r="C296" s="19" t="s">
        <v>276</v>
      </c>
      <c r="D296" s="19" t="s">
        <v>33</v>
      </c>
      <c r="E296" s="19" t="s">
        <v>454</v>
      </c>
      <c r="F296" s="28" t="s">
        <v>1868</v>
      </c>
      <c r="G296" s="19" t="s">
        <v>605</v>
      </c>
      <c r="H296" s="18" t="s">
        <v>270</v>
      </c>
      <c r="I296" s="18" t="s">
        <v>274</v>
      </c>
      <c r="J296" s="17">
        <v>80000</v>
      </c>
      <c r="K296" s="35" t="s">
        <v>137</v>
      </c>
      <c r="L296" s="64"/>
      <c r="M296" s="64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19"/>
      <c r="AC296" s="19"/>
      <c r="AD296" s="19"/>
      <c r="AE296" s="20" t="s">
        <v>2807</v>
      </c>
      <c r="AF296" s="20" t="s">
        <v>3472</v>
      </c>
      <c r="AG296" s="20" t="s">
        <v>2456</v>
      </c>
      <c r="AH296" s="20" t="s">
        <v>1290</v>
      </c>
      <c r="AI296" s="20" t="s">
        <v>1570</v>
      </c>
      <c r="AJ296" s="16">
        <v>75000</v>
      </c>
      <c r="AK296" s="16"/>
      <c r="AL296" s="16">
        <f t="shared" si="11"/>
        <v>5000</v>
      </c>
      <c r="AM296" s="49">
        <v>23071</v>
      </c>
      <c r="AN296" s="49">
        <v>23071</v>
      </c>
      <c r="AO296" s="46" t="s">
        <v>1303</v>
      </c>
      <c r="AP296" s="49">
        <v>23193</v>
      </c>
      <c r="AQ296" s="49">
        <v>23193</v>
      </c>
      <c r="AR296" s="16">
        <v>75000</v>
      </c>
      <c r="AS296" s="19"/>
      <c r="AT296" s="19"/>
    </row>
    <row r="297" spans="1:46" s="23" customFormat="1" ht="72" hidden="1" x14ac:dyDescent="0.2">
      <c r="A297" s="19" t="s">
        <v>43</v>
      </c>
      <c r="B297" s="19" t="s">
        <v>277</v>
      </c>
      <c r="C297" s="19" t="s">
        <v>276</v>
      </c>
      <c r="D297" s="19" t="s">
        <v>33</v>
      </c>
      <c r="E297" s="19" t="s">
        <v>454</v>
      </c>
      <c r="F297" s="28" t="s">
        <v>1869</v>
      </c>
      <c r="G297" s="19" t="s">
        <v>606</v>
      </c>
      <c r="H297" s="18" t="s">
        <v>270</v>
      </c>
      <c r="I297" s="18" t="s">
        <v>274</v>
      </c>
      <c r="J297" s="17">
        <v>65000</v>
      </c>
      <c r="K297" s="35" t="s">
        <v>137</v>
      </c>
      <c r="L297" s="64"/>
      <c r="M297" s="64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19"/>
      <c r="AC297" s="19"/>
      <c r="AD297" s="19"/>
      <c r="AE297" s="20" t="s">
        <v>2807</v>
      </c>
      <c r="AF297" s="20" t="s">
        <v>3472</v>
      </c>
      <c r="AG297" s="20" t="s">
        <v>2456</v>
      </c>
      <c r="AH297" s="20" t="s">
        <v>1290</v>
      </c>
      <c r="AI297" s="20" t="s">
        <v>1570</v>
      </c>
      <c r="AJ297" s="16">
        <v>62000</v>
      </c>
      <c r="AK297" s="16"/>
      <c r="AL297" s="16">
        <f t="shared" si="11"/>
        <v>3000</v>
      </c>
      <c r="AM297" s="49">
        <v>23071</v>
      </c>
      <c r="AN297" s="49">
        <v>23071</v>
      </c>
      <c r="AO297" s="46" t="s">
        <v>1303</v>
      </c>
      <c r="AP297" s="49">
        <v>23193</v>
      </c>
      <c r="AQ297" s="49">
        <v>23193</v>
      </c>
      <c r="AR297" s="16">
        <v>62000</v>
      </c>
      <c r="AS297" s="19"/>
      <c r="AT297" s="19"/>
    </row>
    <row r="298" spans="1:46" s="23" customFormat="1" ht="72" hidden="1" x14ac:dyDescent="0.2">
      <c r="A298" s="19" t="s">
        <v>43</v>
      </c>
      <c r="B298" s="19" t="s">
        <v>277</v>
      </c>
      <c r="C298" s="19" t="s">
        <v>276</v>
      </c>
      <c r="D298" s="19" t="s">
        <v>33</v>
      </c>
      <c r="E298" s="19" t="s">
        <v>454</v>
      </c>
      <c r="F298" s="28" t="s">
        <v>1870</v>
      </c>
      <c r="G298" s="19" t="s">
        <v>607</v>
      </c>
      <c r="H298" s="18" t="s">
        <v>267</v>
      </c>
      <c r="I298" s="18" t="s">
        <v>274</v>
      </c>
      <c r="J298" s="17">
        <v>350000</v>
      </c>
      <c r="K298" s="35" t="s">
        <v>137</v>
      </c>
      <c r="L298" s="64"/>
      <c r="M298" s="64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19"/>
      <c r="AC298" s="19"/>
      <c r="AD298" s="19"/>
      <c r="AE298" s="20" t="s">
        <v>2807</v>
      </c>
      <c r="AF298" s="20" t="s">
        <v>3472</v>
      </c>
      <c r="AG298" s="20" t="s">
        <v>2456</v>
      </c>
      <c r="AH298" s="20" t="s">
        <v>1290</v>
      </c>
      <c r="AI298" s="20" t="s">
        <v>1570</v>
      </c>
      <c r="AJ298" s="16">
        <v>336000</v>
      </c>
      <c r="AK298" s="16"/>
      <c r="AL298" s="16">
        <f t="shared" si="11"/>
        <v>14000</v>
      </c>
      <c r="AM298" s="49">
        <v>23071</v>
      </c>
      <c r="AN298" s="49">
        <v>23071</v>
      </c>
      <c r="AO298" s="46" t="s">
        <v>1303</v>
      </c>
      <c r="AP298" s="49">
        <v>23193</v>
      </c>
      <c r="AQ298" s="49">
        <v>23193</v>
      </c>
      <c r="AR298" s="16">
        <v>336000</v>
      </c>
      <c r="AS298" s="19"/>
      <c r="AT298" s="19"/>
    </row>
    <row r="299" spans="1:46" s="23" customFormat="1" ht="72" hidden="1" x14ac:dyDescent="0.2">
      <c r="A299" s="19" t="s">
        <v>43</v>
      </c>
      <c r="B299" s="19" t="s">
        <v>277</v>
      </c>
      <c r="C299" s="19" t="s">
        <v>276</v>
      </c>
      <c r="D299" s="19" t="s">
        <v>33</v>
      </c>
      <c r="E299" s="19" t="s">
        <v>454</v>
      </c>
      <c r="F299" s="28" t="s">
        <v>1871</v>
      </c>
      <c r="G299" s="19" t="s">
        <v>608</v>
      </c>
      <c r="H299" s="18" t="s">
        <v>340</v>
      </c>
      <c r="I299" s="18" t="s">
        <v>274</v>
      </c>
      <c r="J299" s="17">
        <v>300000</v>
      </c>
      <c r="K299" s="35" t="s">
        <v>137</v>
      </c>
      <c r="L299" s="64"/>
      <c r="M299" s="64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19"/>
      <c r="AC299" s="19"/>
      <c r="AD299" s="19"/>
      <c r="AE299" s="20" t="s">
        <v>2807</v>
      </c>
      <c r="AF299" s="20" t="s">
        <v>3472</v>
      </c>
      <c r="AG299" s="20" t="s">
        <v>2456</v>
      </c>
      <c r="AH299" s="20" t="s">
        <v>1290</v>
      </c>
      <c r="AI299" s="20" t="s">
        <v>1570</v>
      </c>
      <c r="AJ299" s="16">
        <v>264000</v>
      </c>
      <c r="AK299" s="16"/>
      <c r="AL299" s="16">
        <f t="shared" si="11"/>
        <v>36000</v>
      </c>
      <c r="AM299" s="49">
        <v>23071</v>
      </c>
      <c r="AN299" s="49">
        <v>23071</v>
      </c>
      <c r="AO299" s="46" t="s">
        <v>1303</v>
      </c>
      <c r="AP299" s="49">
        <v>23193</v>
      </c>
      <c r="AQ299" s="49">
        <v>23193</v>
      </c>
      <c r="AR299" s="16">
        <v>264000</v>
      </c>
      <c r="AS299" s="19"/>
      <c r="AT299" s="19"/>
    </row>
    <row r="300" spans="1:46" s="23" customFormat="1" ht="72" hidden="1" x14ac:dyDescent="0.2">
      <c r="A300" s="19" t="s">
        <v>43</v>
      </c>
      <c r="B300" s="19" t="s">
        <v>277</v>
      </c>
      <c r="C300" s="19" t="s">
        <v>276</v>
      </c>
      <c r="D300" s="19" t="s">
        <v>33</v>
      </c>
      <c r="E300" s="19" t="s">
        <v>454</v>
      </c>
      <c r="F300" s="28" t="s">
        <v>1872</v>
      </c>
      <c r="G300" s="19" t="s">
        <v>609</v>
      </c>
      <c r="H300" s="18" t="s">
        <v>270</v>
      </c>
      <c r="I300" s="18" t="s">
        <v>274</v>
      </c>
      <c r="J300" s="17">
        <v>80000</v>
      </c>
      <c r="K300" s="35" t="s">
        <v>137</v>
      </c>
      <c r="L300" s="64"/>
      <c r="M300" s="64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19"/>
      <c r="AC300" s="19"/>
      <c r="AD300" s="19"/>
      <c r="AE300" s="20" t="s">
        <v>2807</v>
      </c>
      <c r="AF300" s="20" t="s">
        <v>3472</v>
      </c>
      <c r="AG300" s="20" t="s">
        <v>2456</v>
      </c>
      <c r="AH300" s="20" t="s">
        <v>1290</v>
      </c>
      <c r="AI300" s="20" t="s">
        <v>1570</v>
      </c>
      <c r="AJ300" s="16">
        <v>75000</v>
      </c>
      <c r="AK300" s="16"/>
      <c r="AL300" s="16">
        <f t="shared" si="11"/>
        <v>5000</v>
      </c>
      <c r="AM300" s="49">
        <v>23071</v>
      </c>
      <c r="AN300" s="49">
        <v>23071</v>
      </c>
      <c r="AO300" s="46" t="s">
        <v>1303</v>
      </c>
      <c r="AP300" s="49">
        <v>23193</v>
      </c>
      <c r="AQ300" s="49">
        <v>23193</v>
      </c>
      <c r="AR300" s="16">
        <v>75000</v>
      </c>
      <c r="AS300" s="19"/>
      <c r="AT300" s="19"/>
    </row>
    <row r="301" spans="1:46" s="23" customFormat="1" ht="72" hidden="1" x14ac:dyDescent="0.2">
      <c r="A301" s="19" t="s">
        <v>43</v>
      </c>
      <c r="B301" s="19" t="s">
        <v>277</v>
      </c>
      <c r="C301" s="19" t="s">
        <v>276</v>
      </c>
      <c r="D301" s="19" t="s">
        <v>33</v>
      </c>
      <c r="E301" s="19" t="s">
        <v>454</v>
      </c>
      <c r="F301" s="28" t="s">
        <v>1873</v>
      </c>
      <c r="G301" s="19" t="s">
        <v>610</v>
      </c>
      <c r="H301" s="18" t="s">
        <v>267</v>
      </c>
      <c r="I301" s="18" t="s">
        <v>274</v>
      </c>
      <c r="J301" s="17">
        <v>360000</v>
      </c>
      <c r="K301" s="35" t="s">
        <v>137</v>
      </c>
      <c r="L301" s="64"/>
      <c r="M301" s="64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19"/>
      <c r="AC301" s="19"/>
      <c r="AD301" s="19"/>
      <c r="AE301" s="20" t="s">
        <v>2807</v>
      </c>
      <c r="AF301" s="20" t="s">
        <v>3472</v>
      </c>
      <c r="AG301" s="20" t="s">
        <v>2456</v>
      </c>
      <c r="AH301" s="20" t="s">
        <v>1290</v>
      </c>
      <c r="AI301" s="20" t="s">
        <v>1570</v>
      </c>
      <c r="AJ301" s="16">
        <v>347800</v>
      </c>
      <c r="AK301" s="16"/>
      <c r="AL301" s="16">
        <f t="shared" si="11"/>
        <v>12200</v>
      </c>
      <c r="AM301" s="49">
        <v>23071</v>
      </c>
      <c r="AN301" s="49">
        <v>23071</v>
      </c>
      <c r="AO301" s="46" t="s">
        <v>1303</v>
      </c>
      <c r="AP301" s="49">
        <v>23193</v>
      </c>
      <c r="AQ301" s="49">
        <v>23193</v>
      </c>
      <c r="AR301" s="16">
        <v>347800</v>
      </c>
      <c r="AS301" s="19"/>
      <c r="AT301" s="19"/>
    </row>
    <row r="302" spans="1:46" s="23" customFormat="1" ht="72" hidden="1" x14ac:dyDescent="0.2">
      <c r="A302" s="19" t="s">
        <v>43</v>
      </c>
      <c r="B302" s="19" t="s">
        <v>277</v>
      </c>
      <c r="C302" s="19" t="s">
        <v>276</v>
      </c>
      <c r="D302" s="19" t="s">
        <v>33</v>
      </c>
      <c r="E302" s="19" t="s">
        <v>454</v>
      </c>
      <c r="F302" s="28" t="s">
        <v>1874</v>
      </c>
      <c r="G302" s="19" t="s">
        <v>611</v>
      </c>
      <c r="H302" s="18" t="s">
        <v>270</v>
      </c>
      <c r="I302" s="18" t="s">
        <v>274</v>
      </c>
      <c r="J302" s="17">
        <v>70000</v>
      </c>
      <c r="K302" s="35" t="s">
        <v>137</v>
      </c>
      <c r="L302" s="64"/>
      <c r="M302" s="64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19"/>
      <c r="AC302" s="19"/>
      <c r="AD302" s="19"/>
      <c r="AE302" s="20" t="s">
        <v>2807</v>
      </c>
      <c r="AF302" s="20" t="s">
        <v>3472</v>
      </c>
      <c r="AG302" s="20" t="s">
        <v>2456</v>
      </c>
      <c r="AH302" s="20" t="s">
        <v>1290</v>
      </c>
      <c r="AI302" s="20" t="s">
        <v>1570</v>
      </c>
      <c r="AJ302" s="16">
        <v>67000</v>
      </c>
      <c r="AK302" s="16"/>
      <c r="AL302" s="16">
        <f t="shared" si="11"/>
        <v>3000</v>
      </c>
      <c r="AM302" s="49">
        <v>23071</v>
      </c>
      <c r="AN302" s="49">
        <v>23071</v>
      </c>
      <c r="AO302" s="46" t="s">
        <v>1303</v>
      </c>
      <c r="AP302" s="49">
        <v>23193</v>
      </c>
      <c r="AQ302" s="49">
        <v>23193</v>
      </c>
      <c r="AR302" s="16">
        <v>67000</v>
      </c>
      <c r="AS302" s="19"/>
      <c r="AT302" s="19"/>
    </row>
    <row r="303" spans="1:46" s="23" customFormat="1" ht="72" hidden="1" x14ac:dyDescent="0.2">
      <c r="A303" s="19" t="s">
        <v>43</v>
      </c>
      <c r="B303" s="19" t="s">
        <v>277</v>
      </c>
      <c r="C303" s="19" t="s">
        <v>276</v>
      </c>
      <c r="D303" s="19" t="s">
        <v>33</v>
      </c>
      <c r="E303" s="19" t="s">
        <v>454</v>
      </c>
      <c r="F303" s="28" t="s">
        <v>1875</v>
      </c>
      <c r="G303" s="19" t="s">
        <v>612</v>
      </c>
      <c r="H303" s="18" t="s">
        <v>270</v>
      </c>
      <c r="I303" s="18" t="s">
        <v>274</v>
      </c>
      <c r="J303" s="17">
        <v>70000</v>
      </c>
      <c r="K303" s="35" t="s">
        <v>137</v>
      </c>
      <c r="L303" s="64"/>
      <c r="M303" s="64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19"/>
      <c r="AC303" s="19"/>
      <c r="AD303" s="19"/>
      <c r="AE303" s="20" t="s">
        <v>2807</v>
      </c>
      <c r="AF303" s="20" t="s">
        <v>3472</v>
      </c>
      <c r="AG303" s="20" t="s">
        <v>2456</v>
      </c>
      <c r="AH303" s="20" t="s">
        <v>1290</v>
      </c>
      <c r="AI303" s="20" t="s">
        <v>1570</v>
      </c>
      <c r="AJ303" s="16">
        <v>67000</v>
      </c>
      <c r="AK303" s="16"/>
      <c r="AL303" s="16">
        <f t="shared" si="11"/>
        <v>3000</v>
      </c>
      <c r="AM303" s="49">
        <v>23071</v>
      </c>
      <c r="AN303" s="49">
        <v>23071</v>
      </c>
      <c r="AO303" s="46" t="s">
        <v>1303</v>
      </c>
      <c r="AP303" s="49">
        <v>23193</v>
      </c>
      <c r="AQ303" s="49">
        <v>23193</v>
      </c>
      <c r="AR303" s="16">
        <v>67000</v>
      </c>
      <c r="AS303" s="19"/>
      <c r="AT303" s="19"/>
    </row>
    <row r="304" spans="1:46" s="23" customFormat="1" ht="72" hidden="1" x14ac:dyDescent="0.2">
      <c r="A304" s="19" t="s">
        <v>43</v>
      </c>
      <c r="B304" s="19" t="s">
        <v>277</v>
      </c>
      <c r="C304" s="19" t="s">
        <v>276</v>
      </c>
      <c r="D304" s="19" t="s">
        <v>33</v>
      </c>
      <c r="E304" s="19" t="s">
        <v>454</v>
      </c>
      <c r="F304" s="28" t="s">
        <v>1876</v>
      </c>
      <c r="G304" s="19" t="s">
        <v>613</v>
      </c>
      <c r="H304" s="18" t="s">
        <v>270</v>
      </c>
      <c r="I304" s="18" t="s">
        <v>274</v>
      </c>
      <c r="J304" s="17">
        <v>80000</v>
      </c>
      <c r="K304" s="35" t="s">
        <v>137</v>
      </c>
      <c r="L304" s="64"/>
      <c r="M304" s="64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19"/>
      <c r="AC304" s="19"/>
      <c r="AD304" s="19"/>
      <c r="AE304" s="20" t="s">
        <v>2807</v>
      </c>
      <c r="AF304" s="20" t="s">
        <v>3472</v>
      </c>
      <c r="AG304" s="20" t="s">
        <v>2456</v>
      </c>
      <c r="AH304" s="20" t="s">
        <v>1290</v>
      </c>
      <c r="AI304" s="20" t="s">
        <v>1570</v>
      </c>
      <c r="AJ304" s="16">
        <v>75000</v>
      </c>
      <c r="AK304" s="16"/>
      <c r="AL304" s="16">
        <f t="shared" si="11"/>
        <v>5000</v>
      </c>
      <c r="AM304" s="49">
        <v>23071</v>
      </c>
      <c r="AN304" s="49">
        <v>23071</v>
      </c>
      <c r="AO304" s="46" t="s">
        <v>1303</v>
      </c>
      <c r="AP304" s="49">
        <v>23193</v>
      </c>
      <c r="AQ304" s="49">
        <v>23193</v>
      </c>
      <c r="AR304" s="16">
        <v>75000</v>
      </c>
      <c r="AS304" s="19"/>
      <c r="AT304" s="19"/>
    </row>
    <row r="305" spans="1:46" s="23" customFormat="1" ht="72" hidden="1" x14ac:dyDescent="0.2">
      <c r="A305" s="19" t="s">
        <v>43</v>
      </c>
      <c r="B305" s="19" t="s">
        <v>277</v>
      </c>
      <c r="C305" s="19" t="s">
        <v>276</v>
      </c>
      <c r="D305" s="19" t="s">
        <v>33</v>
      </c>
      <c r="E305" s="19" t="s">
        <v>454</v>
      </c>
      <c r="F305" s="28" t="s">
        <v>1877</v>
      </c>
      <c r="G305" s="19" t="s">
        <v>614</v>
      </c>
      <c r="H305" s="18" t="s">
        <v>340</v>
      </c>
      <c r="I305" s="18" t="s">
        <v>274</v>
      </c>
      <c r="J305" s="17">
        <v>264000</v>
      </c>
      <c r="K305" s="35" t="s">
        <v>137</v>
      </c>
      <c r="L305" s="64"/>
      <c r="M305" s="64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19"/>
      <c r="AC305" s="19"/>
      <c r="AD305" s="19"/>
      <c r="AE305" s="20" t="s">
        <v>2807</v>
      </c>
      <c r="AF305" s="20" t="s">
        <v>3472</v>
      </c>
      <c r="AG305" s="20" t="s">
        <v>2456</v>
      </c>
      <c r="AH305" s="20" t="s">
        <v>1290</v>
      </c>
      <c r="AI305" s="20" t="s">
        <v>1570</v>
      </c>
      <c r="AJ305" s="16">
        <v>252000</v>
      </c>
      <c r="AK305" s="16"/>
      <c r="AL305" s="16">
        <f t="shared" si="11"/>
        <v>12000</v>
      </c>
      <c r="AM305" s="49">
        <v>23071</v>
      </c>
      <c r="AN305" s="49">
        <v>23071</v>
      </c>
      <c r="AO305" s="46" t="s">
        <v>1303</v>
      </c>
      <c r="AP305" s="49">
        <v>23193</v>
      </c>
      <c r="AQ305" s="49">
        <v>23193</v>
      </c>
      <c r="AR305" s="16">
        <v>252000</v>
      </c>
      <c r="AS305" s="19"/>
      <c r="AT305" s="19"/>
    </row>
    <row r="306" spans="1:46" s="23" customFormat="1" ht="72" hidden="1" x14ac:dyDescent="0.2">
      <c r="A306" s="19" t="s">
        <v>43</v>
      </c>
      <c r="B306" s="19" t="s">
        <v>277</v>
      </c>
      <c r="C306" s="19" t="s">
        <v>276</v>
      </c>
      <c r="D306" s="19" t="s">
        <v>33</v>
      </c>
      <c r="E306" s="19" t="s">
        <v>454</v>
      </c>
      <c r="F306" s="28" t="s">
        <v>1878</v>
      </c>
      <c r="G306" s="19" t="s">
        <v>615</v>
      </c>
      <c r="H306" s="18" t="s">
        <v>340</v>
      </c>
      <c r="I306" s="18" t="s">
        <v>274</v>
      </c>
      <c r="J306" s="17">
        <v>156000</v>
      </c>
      <c r="K306" s="35" t="s">
        <v>137</v>
      </c>
      <c r="L306" s="64"/>
      <c r="M306" s="64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19"/>
      <c r="AC306" s="19"/>
      <c r="AD306" s="19"/>
      <c r="AE306" s="20" t="s">
        <v>2807</v>
      </c>
      <c r="AF306" s="20" t="s">
        <v>3472</v>
      </c>
      <c r="AG306" s="20" t="s">
        <v>2456</v>
      </c>
      <c r="AH306" s="20" t="s">
        <v>1290</v>
      </c>
      <c r="AI306" s="20" t="s">
        <v>1570</v>
      </c>
      <c r="AJ306" s="16">
        <v>146400</v>
      </c>
      <c r="AK306" s="16"/>
      <c r="AL306" s="16">
        <f t="shared" si="11"/>
        <v>9600</v>
      </c>
      <c r="AM306" s="49">
        <v>23071</v>
      </c>
      <c r="AN306" s="49">
        <v>23071</v>
      </c>
      <c r="AO306" s="46" t="s">
        <v>1303</v>
      </c>
      <c r="AP306" s="49">
        <v>23193</v>
      </c>
      <c r="AQ306" s="49">
        <v>23193</v>
      </c>
      <c r="AR306" s="16">
        <v>146400</v>
      </c>
      <c r="AS306" s="19"/>
      <c r="AT306" s="19"/>
    </row>
    <row r="307" spans="1:46" s="23" customFormat="1" ht="72" hidden="1" x14ac:dyDescent="0.2">
      <c r="A307" s="19" t="s">
        <v>43</v>
      </c>
      <c r="B307" s="19" t="s">
        <v>277</v>
      </c>
      <c r="C307" s="19" t="s">
        <v>276</v>
      </c>
      <c r="D307" s="19" t="s">
        <v>33</v>
      </c>
      <c r="E307" s="19" t="s">
        <v>454</v>
      </c>
      <c r="F307" s="28" t="s">
        <v>1879</v>
      </c>
      <c r="G307" s="19" t="s">
        <v>616</v>
      </c>
      <c r="H307" s="18" t="s">
        <v>501</v>
      </c>
      <c r="I307" s="18" t="s">
        <v>274</v>
      </c>
      <c r="J307" s="17">
        <v>250000</v>
      </c>
      <c r="K307" s="35" t="s">
        <v>137</v>
      </c>
      <c r="L307" s="64"/>
      <c r="M307" s="64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19"/>
      <c r="AC307" s="19"/>
      <c r="AD307" s="19"/>
      <c r="AE307" s="20" t="s">
        <v>2807</v>
      </c>
      <c r="AF307" s="20" t="s">
        <v>3472</v>
      </c>
      <c r="AG307" s="20" t="s">
        <v>2456</v>
      </c>
      <c r="AH307" s="20" t="s">
        <v>1290</v>
      </c>
      <c r="AI307" s="20" t="s">
        <v>1570</v>
      </c>
      <c r="AJ307" s="16">
        <v>235600</v>
      </c>
      <c r="AK307" s="16"/>
      <c r="AL307" s="16">
        <f t="shared" si="11"/>
        <v>14400</v>
      </c>
      <c r="AM307" s="49">
        <v>23071</v>
      </c>
      <c r="AN307" s="49">
        <v>23071</v>
      </c>
      <c r="AO307" s="46" t="s">
        <v>1303</v>
      </c>
      <c r="AP307" s="49">
        <v>23193</v>
      </c>
      <c r="AQ307" s="49">
        <v>23193</v>
      </c>
      <c r="AR307" s="16">
        <v>235600</v>
      </c>
      <c r="AS307" s="19"/>
      <c r="AT307" s="19"/>
    </row>
    <row r="308" spans="1:46" s="23" customFormat="1" ht="72" hidden="1" x14ac:dyDescent="0.2">
      <c r="A308" s="19" t="s">
        <v>43</v>
      </c>
      <c r="B308" s="19" t="s">
        <v>277</v>
      </c>
      <c r="C308" s="19" t="s">
        <v>276</v>
      </c>
      <c r="D308" s="19" t="s">
        <v>33</v>
      </c>
      <c r="E308" s="19" t="s">
        <v>454</v>
      </c>
      <c r="F308" s="28" t="s">
        <v>1880</v>
      </c>
      <c r="G308" s="19" t="s">
        <v>617</v>
      </c>
      <c r="H308" s="18" t="s">
        <v>270</v>
      </c>
      <c r="I308" s="18" t="s">
        <v>274</v>
      </c>
      <c r="J308" s="17">
        <v>60000</v>
      </c>
      <c r="K308" s="35" t="s">
        <v>137</v>
      </c>
      <c r="L308" s="64"/>
      <c r="M308" s="64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19"/>
      <c r="AC308" s="19"/>
      <c r="AD308" s="19"/>
      <c r="AE308" s="20" t="s">
        <v>2807</v>
      </c>
      <c r="AF308" s="20" t="s">
        <v>3472</v>
      </c>
      <c r="AG308" s="20" t="s">
        <v>2456</v>
      </c>
      <c r="AH308" s="20" t="s">
        <v>1290</v>
      </c>
      <c r="AI308" s="20" t="s">
        <v>1570</v>
      </c>
      <c r="AJ308" s="16">
        <v>52000</v>
      </c>
      <c r="AK308" s="16"/>
      <c r="AL308" s="16">
        <f t="shared" si="11"/>
        <v>8000</v>
      </c>
      <c r="AM308" s="49">
        <v>23071</v>
      </c>
      <c r="AN308" s="49">
        <v>23071</v>
      </c>
      <c r="AO308" s="46" t="s">
        <v>1303</v>
      </c>
      <c r="AP308" s="49">
        <v>23193</v>
      </c>
      <c r="AQ308" s="49">
        <v>23193</v>
      </c>
      <c r="AR308" s="16">
        <v>52000</v>
      </c>
      <c r="AS308" s="19"/>
      <c r="AT308" s="19"/>
    </row>
    <row r="309" spans="1:46" s="23" customFormat="1" ht="72" hidden="1" x14ac:dyDescent="0.2">
      <c r="A309" s="19" t="s">
        <v>43</v>
      </c>
      <c r="B309" s="19" t="s">
        <v>277</v>
      </c>
      <c r="C309" s="19" t="s">
        <v>276</v>
      </c>
      <c r="D309" s="19" t="s">
        <v>33</v>
      </c>
      <c r="E309" s="19" t="s">
        <v>454</v>
      </c>
      <c r="F309" s="28" t="s">
        <v>1881</v>
      </c>
      <c r="G309" s="19" t="s">
        <v>618</v>
      </c>
      <c r="H309" s="18" t="s">
        <v>270</v>
      </c>
      <c r="I309" s="18" t="s">
        <v>274</v>
      </c>
      <c r="J309" s="17">
        <v>65000</v>
      </c>
      <c r="K309" s="35" t="s">
        <v>137</v>
      </c>
      <c r="L309" s="64"/>
      <c r="M309" s="64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19"/>
      <c r="AC309" s="19"/>
      <c r="AD309" s="19"/>
      <c r="AE309" s="20" t="s">
        <v>2807</v>
      </c>
      <c r="AF309" s="20" t="s">
        <v>3472</v>
      </c>
      <c r="AG309" s="20" t="s">
        <v>2456</v>
      </c>
      <c r="AH309" s="20" t="s">
        <v>1290</v>
      </c>
      <c r="AI309" s="20" t="s">
        <v>1570</v>
      </c>
      <c r="AJ309" s="16">
        <v>58000</v>
      </c>
      <c r="AK309" s="16"/>
      <c r="AL309" s="16">
        <f t="shared" si="11"/>
        <v>7000</v>
      </c>
      <c r="AM309" s="49">
        <v>23071</v>
      </c>
      <c r="AN309" s="49">
        <v>23071</v>
      </c>
      <c r="AO309" s="46" t="s">
        <v>1303</v>
      </c>
      <c r="AP309" s="49">
        <v>23193</v>
      </c>
      <c r="AQ309" s="49">
        <v>23193</v>
      </c>
      <c r="AR309" s="16">
        <v>58000</v>
      </c>
      <c r="AS309" s="19"/>
      <c r="AT309" s="19"/>
    </row>
    <row r="310" spans="1:46" s="23" customFormat="1" ht="72" hidden="1" x14ac:dyDescent="0.2">
      <c r="A310" s="19" t="s">
        <v>43</v>
      </c>
      <c r="B310" s="19" t="s">
        <v>277</v>
      </c>
      <c r="C310" s="19" t="s">
        <v>276</v>
      </c>
      <c r="D310" s="19" t="s">
        <v>33</v>
      </c>
      <c r="E310" s="19" t="s">
        <v>454</v>
      </c>
      <c r="F310" s="28" t="s">
        <v>1882</v>
      </c>
      <c r="G310" s="19" t="s">
        <v>619</v>
      </c>
      <c r="H310" s="18" t="s">
        <v>270</v>
      </c>
      <c r="I310" s="18" t="s">
        <v>274</v>
      </c>
      <c r="J310" s="17">
        <v>60000</v>
      </c>
      <c r="K310" s="35" t="s">
        <v>137</v>
      </c>
      <c r="L310" s="64"/>
      <c r="M310" s="64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19"/>
      <c r="AC310" s="19"/>
      <c r="AD310" s="19"/>
      <c r="AE310" s="20" t="s">
        <v>2807</v>
      </c>
      <c r="AF310" s="20" t="s">
        <v>3472</v>
      </c>
      <c r="AG310" s="20" t="s">
        <v>2456</v>
      </c>
      <c r="AH310" s="20" t="s">
        <v>1290</v>
      </c>
      <c r="AI310" s="20" t="s">
        <v>1570</v>
      </c>
      <c r="AJ310" s="16">
        <v>58000</v>
      </c>
      <c r="AK310" s="16"/>
      <c r="AL310" s="16">
        <f t="shared" si="11"/>
        <v>2000</v>
      </c>
      <c r="AM310" s="49">
        <v>23071</v>
      </c>
      <c r="AN310" s="49">
        <v>23071</v>
      </c>
      <c r="AO310" s="46" t="s">
        <v>1303</v>
      </c>
      <c r="AP310" s="49">
        <v>23193</v>
      </c>
      <c r="AQ310" s="49">
        <v>23193</v>
      </c>
      <c r="AR310" s="16">
        <v>58000</v>
      </c>
      <c r="AS310" s="19"/>
      <c r="AT310" s="19"/>
    </row>
    <row r="311" spans="1:46" s="23" customFormat="1" ht="72" hidden="1" x14ac:dyDescent="0.2">
      <c r="A311" s="19" t="s">
        <v>43</v>
      </c>
      <c r="B311" s="19" t="s">
        <v>277</v>
      </c>
      <c r="C311" s="19" t="s">
        <v>276</v>
      </c>
      <c r="D311" s="19" t="s">
        <v>33</v>
      </c>
      <c r="E311" s="19" t="s">
        <v>454</v>
      </c>
      <c r="F311" s="28" t="s">
        <v>1883</v>
      </c>
      <c r="G311" s="19" t="s">
        <v>620</v>
      </c>
      <c r="H311" s="18" t="s">
        <v>270</v>
      </c>
      <c r="I311" s="18" t="s">
        <v>274</v>
      </c>
      <c r="J311" s="17">
        <v>65000</v>
      </c>
      <c r="K311" s="35" t="s">
        <v>137</v>
      </c>
      <c r="L311" s="64"/>
      <c r="M311" s="64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19"/>
      <c r="AC311" s="19"/>
      <c r="AD311" s="19"/>
      <c r="AE311" s="20" t="s">
        <v>2807</v>
      </c>
      <c r="AF311" s="20" t="s">
        <v>3472</v>
      </c>
      <c r="AG311" s="20" t="s">
        <v>2456</v>
      </c>
      <c r="AH311" s="20" t="s">
        <v>1290</v>
      </c>
      <c r="AI311" s="20" t="s">
        <v>1570</v>
      </c>
      <c r="AJ311" s="16">
        <v>58000</v>
      </c>
      <c r="AK311" s="16"/>
      <c r="AL311" s="16">
        <f t="shared" si="11"/>
        <v>7000</v>
      </c>
      <c r="AM311" s="49">
        <v>23071</v>
      </c>
      <c r="AN311" s="49">
        <v>23071</v>
      </c>
      <c r="AO311" s="46" t="s">
        <v>1303</v>
      </c>
      <c r="AP311" s="49">
        <v>23193</v>
      </c>
      <c r="AQ311" s="49">
        <v>23193</v>
      </c>
      <c r="AR311" s="16">
        <v>58000</v>
      </c>
      <c r="AS311" s="19"/>
      <c r="AT311" s="19"/>
    </row>
    <row r="312" spans="1:46" s="23" customFormat="1" ht="90" hidden="1" x14ac:dyDescent="0.2">
      <c r="A312" s="19" t="s">
        <v>43</v>
      </c>
      <c r="B312" s="19" t="s">
        <v>277</v>
      </c>
      <c r="C312" s="19" t="s">
        <v>276</v>
      </c>
      <c r="D312" s="19" t="s">
        <v>10</v>
      </c>
      <c r="E312" s="19" t="s">
        <v>311</v>
      </c>
      <c r="F312" s="28" t="s">
        <v>1884</v>
      </c>
      <c r="G312" s="19" t="s">
        <v>625</v>
      </c>
      <c r="H312" s="18" t="s">
        <v>303</v>
      </c>
      <c r="I312" s="18" t="s">
        <v>271</v>
      </c>
      <c r="J312" s="17">
        <v>300000</v>
      </c>
      <c r="K312" s="66"/>
      <c r="L312" s="64"/>
      <c r="M312" s="35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48"/>
      <c r="AC312" s="19"/>
      <c r="AD312" s="19"/>
      <c r="AE312" s="20" t="s">
        <v>2797</v>
      </c>
      <c r="AF312" s="20" t="s">
        <v>3472</v>
      </c>
      <c r="AG312" s="20" t="s">
        <v>2456</v>
      </c>
      <c r="AH312" s="20" t="s">
        <v>1290</v>
      </c>
      <c r="AI312" s="20" t="s">
        <v>1570</v>
      </c>
      <c r="AJ312" s="16">
        <v>275000</v>
      </c>
      <c r="AK312" s="16"/>
      <c r="AL312" s="16">
        <f t="shared" si="11"/>
        <v>25000</v>
      </c>
      <c r="AM312" s="49">
        <v>23071</v>
      </c>
      <c r="AN312" s="49">
        <v>23071</v>
      </c>
      <c r="AO312" s="46" t="s">
        <v>1299</v>
      </c>
      <c r="AP312" s="46" t="s">
        <v>1299</v>
      </c>
      <c r="AQ312" s="46" t="s">
        <v>1299</v>
      </c>
      <c r="AR312" s="16">
        <v>275000</v>
      </c>
      <c r="AS312" s="19"/>
      <c r="AT312" s="19"/>
    </row>
    <row r="313" spans="1:46" s="23" customFormat="1" ht="72" hidden="1" x14ac:dyDescent="0.2">
      <c r="A313" s="19" t="s">
        <v>43</v>
      </c>
      <c r="B313" s="19" t="s">
        <v>277</v>
      </c>
      <c r="C313" s="19" t="s">
        <v>276</v>
      </c>
      <c r="D313" s="19" t="s">
        <v>10</v>
      </c>
      <c r="E313" s="19" t="s">
        <v>311</v>
      </c>
      <c r="F313" s="28" t="s">
        <v>1885</v>
      </c>
      <c r="G313" s="19" t="s">
        <v>624</v>
      </c>
      <c r="H313" s="18" t="s">
        <v>317</v>
      </c>
      <c r="I313" s="18" t="s">
        <v>271</v>
      </c>
      <c r="J313" s="17">
        <v>80000</v>
      </c>
      <c r="K313" s="64"/>
      <c r="L313" s="64"/>
      <c r="M313" s="35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48"/>
      <c r="AC313" s="19"/>
      <c r="AD313" s="19"/>
      <c r="AE313" s="20" t="s">
        <v>2797</v>
      </c>
      <c r="AF313" s="20" t="s">
        <v>3472</v>
      </c>
      <c r="AG313" s="20" t="s">
        <v>2456</v>
      </c>
      <c r="AH313" s="20" t="s">
        <v>1290</v>
      </c>
      <c r="AI313" s="20" t="s">
        <v>1570</v>
      </c>
      <c r="AJ313" s="16">
        <v>72500</v>
      </c>
      <c r="AK313" s="16"/>
      <c r="AL313" s="16">
        <f t="shared" si="11"/>
        <v>7500</v>
      </c>
      <c r="AM313" s="49">
        <v>23071</v>
      </c>
      <c r="AN313" s="49">
        <v>23071</v>
      </c>
      <c r="AO313" s="46" t="s">
        <v>1299</v>
      </c>
      <c r="AP313" s="46" t="s">
        <v>1299</v>
      </c>
      <c r="AQ313" s="46" t="s">
        <v>1299</v>
      </c>
      <c r="AR313" s="16">
        <v>72500</v>
      </c>
      <c r="AS313" s="19"/>
      <c r="AT313" s="19"/>
    </row>
    <row r="314" spans="1:46" s="23" customFormat="1" ht="72" hidden="1" x14ac:dyDescent="0.2">
      <c r="A314" s="19" t="s">
        <v>43</v>
      </c>
      <c r="B314" s="19" t="s">
        <v>277</v>
      </c>
      <c r="C314" s="19" t="s">
        <v>276</v>
      </c>
      <c r="D314" s="19" t="s">
        <v>10</v>
      </c>
      <c r="E314" s="19" t="s">
        <v>311</v>
      </c>
      <c r="F314" s="28" t="s">
        <v>1886</v>
      </c>
      <c r="G314" s="19" t="s">
        <v>623</v>
      </c>
      <c r="H314" s="18" t="s">
        <v>270</v>
      </c>
      <c r="I314" s="18" t="s">
        <v>271</v>
      </c>
      <c r="J314" s="17">
        <v>15000</v>
      </c>
      <c r="K314" s="64"/>
      <c r="L314" s="64"/>
      <c r="M314" s="35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48"/>
      <c r="AC314" s="19"/>
      <c r="AD314" s="19"/>
      <c r="AE314" s="20" t="s">
        <v>2797</v>
      </c>
      <c r="AF314" s="20" t="s">
        <v>3472</v>
      </c>
      <c r="AG314" s="20" t="s">
        <v>2456</v>
      </c>
      <c r="AH314" s="20" t="s">
        <v>1290</v>
      </c>
      <c r="AI314" s="20" t="s">
        <v>1570</v>
      </c>
      <c r="AJ314" s="16">
        <v>12500</v>
      </c>
      <c r="AK314" s="16"/>
      <c r="AL314" s="16">
        <f t="shared" si="11"/>
        <v>2500</v>
      </c>
      <c r="AM314" s="49">
        <v>23071</v>
      </c>
      <c r="AN314" s="49">
        <v>23071</v>
      </c>
      <c r="AO314" s="46" t="s">
        <v>1299</v>
      </c>
      <c r="AP314" s="46" t="s">
        <v>1299</v>
      </c>
      <c r="AQ314" s="46" t="s">
        <v>1299</v>
      </c>
      <c r="AR314" s="16">
        <v>22000</v>
      </c>
      <c r="AS314" s="19"/>
      <c r="AT314" s="19"/>
    </row>
    <row r="315" spans="1:46" s="23" customFormat="1" ht="90" hidden="1" x14ac:dyDescent="0.2">
      <c r="A315" s="19" t="s">
        <v>43</v>
      </c>
      <c r="B315" s="19" t="s">
        <v>277</v>
      </c>
      <c r="C315" s="19" t="s">
        <v>276</v>
      </c>
      <c r="D315" s="19" t="s">
        <v>10</v>
      </c>
      <c r="E315" s="19" t="s">
        <v>311</v>
      </c>
      <c r="F315" s="28" t="s">
        <v>1887</v>
      </c>
      <c r="G315" s="19" t="s">
        <v>622</v>
      </c>
      <c r="H315" s="18" t="s">
        <v>303</v>
      </c>
      <c r="I315" s="18" t="s">
        <v>271</v>
      </c>
      <c r="J315" s="17">
        <v>25000</v>
      </c>
      <c r="K315" s="64"/>
      <c r="L315" s="64"/>
      <c r="M315" s="35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48"/>
      <c r="AC315" s="19"/>
      <c r="AD315" s="19"/>
      <c r="AE315" s="20" t="s">
        <v>2797</v>
      </c>
      <c r="AF315" s="20" t="s">
        <v>3472</v>
      </c>
      <c r="AG315" s="20" t="s">
        <v>2456</v>
      </c>
      <c r="AH315" s="20" t="s">
        <v>1290</v>
      </c>
      <c r="AI315" s="20" t="s">
        <v>1570</v>
      </c>
      <c r="AJ315" s="16">
        <v>22000</v>
      </c>
      <c r="AK315" s="16"/>
      <c r="AL315" s="16">
        <f t="shared" si="11"/>
        <v>3000</v>
      </c>
      <c r="AM315" s="49">
        <v>23071</v>
      </c>
      <c r="AN315" s="49">
        <v>23071</v>
      </c>
      <c r="AO315" s="46" t="s">
        <v>1299</v>
      </c>
      <c r="AP315" s="46" t="s">
        <v>1299</v>
      </c>
      <c r="AQ315" s="46" t="s">
        <v>1299</v>
      </c>
      <c r="AR315" s="16">
        <v>12500</v>
      </c>
      <c r="AS315" s="19"/>
      <c r="AT315" s="19"/>
    </row>
    <row r="316" spans="1:46" s="23" customFormat="1" ht="72" hidden="1" x14ac:dyDescent="0.2">
      <c r="A316" s="19" t="s">
        <v>43</v>
      </c>
      <c r="B316" s="19" t="s">
        <v>277</v>
      </c>
      <c r="C316" s="19" t="s">
        <v>276</v>
      </c>
      <c r="D316" s="19" t="s">
        <v>10</v>
      </c>
      <c r="E316" s="19" t="s">
        <v>311</v>
      </c>
      <c r="F316" s="28" t="s">
        <v>1888</v>
      </c>
      <c r="G316" s="19" t="s">
        <v>621</v>
      </c>
      <c r="H316" s="18" t="s">
        <v>270</v>
      </c>
      <c r="I316" s="18" t="s">
        <v>268</v>
      </c>
      <c r="J316" s="17">
        <v>5700</v>
      </c>
      <c r="K316" s="64"/>
      <c r="L316" s="64"/>
      <c r="M316" s="35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20" t="s">
        <v>3472</v>
      </c>
      <c r="AG316" s="20" t="s">
        <v>2456</v>
      </c>
      <c r="AH316" s="20" t="s">
        <v>1290</v>
      </c>
      <c r="AI316" s="20" t="s">
        <v>1570</v>
      </c>
      <c r="AJ316" s="16">
        <v>5400</v>
      </c>
      <c r="AK316" s="16"/>
      <c r="AL316" s="16">
        <f t="shared" si="11"/>
        <v>300</v>
      </c>
      <c r="AM316" s="49">
        <v>23071</v>
      </c>
      <c r="AN316" s="49">
        <v>23071</v>
      </c>
      <c r="AO316" s="46" t="s">
        <v>1299</v>
      </c>
      <c r="AP316" s="46" t="s">
        <v>1299</v>
      </c>
      <c r="AQ316" s="46" t="s">
        <v>1299</v>
      </c>
      <c r="AR316" s="16">
        <v>5400</v>
      </c>
      <c r="AS316" s="19"/>
      <c r="AT316" s="19"/>
    </row>
    <row r="317" spans="1:46" s="199" customFormat="1" ht="324" hidden="1" x14ac:dyDescent="0.2">
      <c r="A317" s="187" t="s">
        <v>43</v>
      </c>
      <c r="B317" s="19" t="s">
        <v>277</v>
      </c>
      <c r="C317" s="187" t="s">
        <v>17</v>
      </c>
      <c r="D317" s="19" t="s">
        <v>1566</v>
      </c>
      <c r="E317" s="19" t="s">
        <v>454</v>
      </c>
      <c r="F317" s="188" t="s">
        <v>2459</v>
      </c>
      <c r="G317" s="187" t="s">
        <v>1114</v>
      </c>
      <c r="H317" s="189" t="s">
        <v>270</v>
      </c>
      <c r="I317" s="189" t="s">
        <v>631</v>
      </c>
      <c r="J317" s="190">
        <f>11196900+8700000</f>
        <v>19896900</v>
      </c>
      <c r="K317" s="191" t="s">
        <v>137</v>
      </c>
      <c r="L317" s="189"/>
      <c r="M317" s="189"/>
      <c r="N317" s="187" t="s">
        <v>1306</v>
      </c>
      <c r="O317" s="188" t="s">
        <v>1307</v>
      </c>
      <c r="P317" s="205">
        <v>22703</v>
      </c>
      <c r="Q317" s="187" t="s">
        <v>1308</v>
      </c>
      <c r="R317" s="187" t="s">
        <v>1309</v>
      </c>
      <c r="S317" s="187" t="s">
        <v>1191</v>
      </c>
      <c r="T317" s="187" t="s">
        <v>1289</v>
      </c>
      <c r="U317" s="197" t="s">
        <v>1289</v>
      </c>
      <c r="V317" s="187" t="s">
        <v>1310</v>
      </c>
      <c r="W317" s="197">
        <v>92627718.859999999</v>
      </c>
      <c r="X317" s="189"/>
      <c r="Y317" s="206" t="s">
        <v>2824</v>
      </c>
      <c r="Z317" s="206" t="s">
        <v>1311</v>
      </c>
      <c r="AA317" s="187">
        <v>7013046268</v>
      </c>
      <c r="AB317" s="206" t="s">
        <v>1313</v>
      </c>
      <c r="AC317" s="206" t="s">
        <v>1314</v>
      </c>
      <c r="AD317" s="206" t="s">
        <v>2440</v>
      </c>
      <c r="AE317" s="206" t="s">
        <v>1312</v>
      </c>
      <c r="AF317" s="206" t="s">
        <v>1312</v>
      </c>
      <c r="AG317" s="187" t="s">
        <v>3467</v>
      </c>
      <c r="AH317" s="20" t="s">
        <v>1312</v>
      </c>
      <c r="AI317" s="20" t="s">
        <v>1572</v>
      </c>
      <c r="AJ317" s="207"/>
      <c r="AK317" s="197"/>
      <c r="AL317" s="197">
        <f t="shared" si="11"/>
        <v>19896900</v>
      </c>
      <c r="AM317" s="187"/>
      <c r="AN317" s="187"/>
      <c r="AO317" s="187"/>
      <c r="AP317" s="187"/>
      <c r="AQ317" s="187"/>
      <c r="AR317" s="187"/>
      <c r="AS317" s="187"/>
      <c r="AT317" s="187"/>
    </row>
    <row r="318" spans="1:46" s="199" customFormat="1" ht="72" x14ac:dyDescent="0.2">
      <c r="A318" s="187" t="s">
        <v>43</v>
      </c>
      <c r="B318" s="19" t="s">
        <v>277</v>
      </c>
      <c r="C318" s="187" t="s">
        <v>17</v>
      </c>
      <c r="D318" s="19" t="s">
        <v>34</v>
      </c>
      <c r="E318" s="19" t="s">
        <v>454</v>
      </c>
      <c r="F318" s="188" t="s">
        <v>1889</v>
      </c>
      <c r="G318" s="187" t="s">
        <v>1126</v>
      </c>
      <c r="H318" s="189" t="s">
        <v>270</v>
      </c>
      <c r="I318" s="189" t="s">
        <v>1119</v>
      </c>
      <c r="J318" s="190">
        <v>4580500</v>
      </c>
      <c r="K318" s="191" t="s">
        <v>137</v>
      </c>
      <c r="L318" s="200"/>
      <c r="M318" s="200"/>
      <c r="N318" s="187" t="s">
        <v>1315</v>
      </c>
      <c r="O318" s="187"/>
      <c r="P318" s="187"/>
      <c r="Q318" s="187"/>
      <c r="R318" s="187"/>
      <c r="S318" s="187"/>
      <c r="T318" s="187"/>
      <c r="U318" s="187"/>
      <c r="V318" s="187"/>
      <c r="W318" s="187"/>
      <c r="X318" s="189"/>
      <c r="Y318" s="201"/>
      <c r="Z318" s="187"/>
      <c r="AA318" s="187"/>
      <c r="AB318" s="187"/>
      <c r="AC318" s="187"/>
      <c r="AD318" s="187"/>
      <c r="AE318" s="195" t="s">
        <v>3523</v>
      </c>
      <c r="AF318" s="187" t="s">
        <v>3477</v>
      </c>
      <c r="AG318" s="187" t="s">
        <v>3467</v>
      </c>
      <c r="AH318" s="20" t="s">
        <v>1316</v>
      </c>
      <c r="AI318" s="19" t="s">
        <v>1571</v>
      </c>
      <c r="AJ318" s="197"/>
      <c r="AK318" s="197"/>
      <c r="AL318" s="197">
        <f t="shared" si="11"/>
        <v>4580500</v>
      </c>
      <c r="AM318" s="208">
        <v>23071</v>
      </c>
      <c r="AN318" s="208">
        <v>23102</v>
      </c>
      <c r="AO318" s="208" t="s">
        <v>1317</v>
      </c>
      <c r="AP318" s="187" t="s">
        <v>1318</v>
      </c>
      <c r="AQ318" s="187" t="s">
        <v>1318</v>
      </c>
      <c r="AR318" s="197">
        <v>4304000</v>
      </c>
      <c r="AS318" s="187"/>
      <c r="AT318" s="187"/>
    </row>
    <row r="319" spans="1:46" s="199" customFormat="1" ht="72" x14ac:dyDescent="0.2">
      <c r="A319" s="187" t="s">
        <v>43</v>
      </c>
      <c r="B319" s="19" t="s">
        <v>277</v>
      </c>
      <c r="C319" s="187" t="s">
        <v>17</v>
      </c>
      <c r="D319" s="19" t="s">
        <v>34</v>
      </c>
      <c r="E319" s="19" t="s">
        <v>454</v>
      </c>
      <c r="F319" s="188" t="s">
        <v>1890</v>
      </c>
      <c r="G319" s="187" t="s">
        <v>1127</v>
      </c>
      <c r="H319" s="189" t="s">
        <v>270</v>
      </c>
      <c r="I319" s="189" t="s">
        <v>1119</v>
      </c>
      <c r="J319" s="190">
        <v>3000000</v>
      </c>
      <c r="K319" s="191" t="s">
        <v>137</v>
      </c>
      <c r="L319" s="200"/>
      <c r="M319" s="200"/>
      <c r="N319" s="187" t="s">
        <v>2821</v>
      </c>
      <c r="O319" s="187"/>
      <c r="P319" s="187"/>
      <c r="Q319" s="187"/>
      <c r="R319" s="187"/>
      <c r="S319" s="187"/>
      <c r="T319" s="187"/>
      <c r="U319" s="187"/>
      <c r="V319" s="187"/>
      <c r="W319" s="187"/>
      <c r="X319" s="189"/>
      <c r="Y319" s="201"/>
      <c r="Z319" s="187"/>
      <c r="AA319" s="187"/>
      <c r="AB319" s="187"/>
      <c r="AC319" s="187"/>
      <c r="AD319" s="187"/>
      <c r="AE319" s="195" t="s">
        <v>3524</v>
      </c>
      <c r="AF319" s="195" t="s">
        <v>1571</v>
      </c>
      <c r="AG319" s="187" t="s">
        <v>3467</v>
      </c>
      <c r="AH319" s="20" t="s">
        <v>1319</v>
      </c>
      <c r="AI319" s="20" t="s">
        <v>1568</v>
      </c>
      <c r="AJ319" s="197"/>
      <c r="AK319" s="197"/>
      <c r="AL319" s="197">
        <f t="shared" si="11"/>
        <v>3000000</v>
      </c>
      <c r="AM319" s="208">
        <v>23071</v>
      </c>
      <c r="AN319" s="208">
        <v>23102</v>
      </c>
      <c r="AO319" s="208" t="s">
        <v>1320</v>
      </c>
      <c r="AP319" s="187" t="s">
        <v>1321</v>
      </c>
      <c r="AQ319" s="187" t="s">
        <v>1321</v>
      </c>
      <c r="AR319" s="197">
        <v>3000000</v>
      </c>
      <c r="AS319" s="187"/>
      <c r="AT319" s="187"/>
    </row>
    <row r="320" spans="1:46" s="199" customFormat="1" ht="72" x14ac:dyDescent="0.2">
      <c r="A320" s="187" t="s">
        <v>43</v>
      </c>
      <c r="B320" s="19" t="s">
        <v>277</v>
      </c>
      <c r="C320" s="187" t="s">
        <v>17</v>
      </c>
      <c r="D320" s="19" t="s">
        <v>34</v>
      </c>
      <c r="E320" s="19" t="s">
        <v>454</v>
      </c>
      <c r="F320" s="188" t="s">
        <v>1891</v>
      </c>
      <c r="G320" s="187" t="s">
        <v>1128</v>
      </c>
      <c r="H320" s="189" t="s">
        <v>270</v>
      </c>
      <c r="I320" s="189" t="s">
        <v>1119</v>
      </c>
      <c r="J320" s="190">
        <v>4017900</v>
      </c>
      <c r="K320" s="191" t="s">
        <v>137</v>
      </c>
      <c r="L320" s="200"/>
      <c r="M320" s="200"/>
      <c r="N320" s="187" t="s">
        <v>1315</v>
      </c>
      <c r="O320" s="187"/>
      <c r="P320" s="187"/>
      <c r="Q320" s="187"/>
      <c r="R320" s="187"/>
      <c r="S320" s="187"/>
      <c r="T320" s="187"/>
      <c r="U320" s="187"/>
      <c r="V320" s="187"/>
      <c r="W320" s="187"/>
      <c r="X320" s="189"/>
      <c r="Y320" s="201"/>
      <c r="Z320" s="187"/>
      <c r="AA320" s="187"/>
      <c r="AB320" s="187"/>
      <c r="AC320" s="187"/>
      <c r="AD320" s="187"/>
      <c r="AE320" s="195" t="s">
        <v>3525</v>
      </c>
      <c r="AF320" s="187" t="s">
        <v>1571</v>
      </c>
      <c r="AG320" s="187" t="s">
        <v>3467</v>
      </c>
      <c r="AH320" s="20" t="s">
        <v>1316</v>
      </c>
      <c r="AI320" s="19" t="s">
        <v>1571</v>
      </c>
      <c r="AJ320" s="197"/>
      <c r="AK320" s="197"/>
      <c r="AL320" s="197">
        <f t="shared" si="11"/>
        <v>4017900</v>
      </c>
      <c r="AM320" s="208">
        <v>23071</v>
      </c>
      <c r="AN320" s="208">
        <v>23102</v>
      </c>
      <c r="AO320" s="208" t="s">
        <v>1317</v>
      </c>
      <c r="AP320" s="187" t="s">
        <v>1318</v>
      </c>
      <c r="AQ320" s="187" t="s">
        <v>1318</v>
      </c>
      <c r="AR320" s="197">
        <v>3810000</v>
      </c>
      <c r="AS320" s="187"/>
      <c r="AT320" s="187"/>
    </row>
    <row r="321" spans="1:46" s="199" customFormat="1" ht="72" x14ac:dyDescent="0.2">
      <c r="A321" s="187" t="s">
        <v>43</v>
      </c>
      <c r="B321" s="19" t="s">
        <v>277</v>
      </c>
      <c r="C321" s="187" t="s">
        <v>17</v>
      </c>
      <c r="D321" s="19" t="s">
        <v>34</v>
      </c>
      <c r="E321" s="19" t="s">
        <v>454</v>
      </c>
      <c r="F321" s="188" t="s">
        <v>1892</v>
      </c>
      <c r="G321" s="187" t="s">
        <v>1129</v>
      </c>
      <c r="H321" s="189" t="s">
        <v>270</v>
      </c>
      <c r="I321" s="189" t="s">
        <v>1122</v>
      </c>
      <c r="J321" s="190">
        <v>1800000</v>
      </c>
      <c r="K321" s="191" t="s">
        <v>137</v>
      </c>
      <c r="L321" s="200"/>
      <c r="M321" s="200"/>
      <c r="N321" s="187" t="s">
        <v>2821</v>
      </c>
      <c r="O321" s="187"/>
      <c r="P321" s="187"/>
      <c r="Q321" s="187"/>
      <c r="R321" s="187"/>
      <c r="S321" s="187"/>
      <c r="T321" s="187"/>
      <c r="U321" s="187"/>
      <c r="V321" s="187"/>
      <c r="W321" s="187"/>
      <c r="X321" s="189"/>
      <c r="Y321" s="201"/>
      <c r="Z321" s="187"/>
      <c r="AA321" s="187"/>
      <c r="AB321" s="187"/>
      <c r="AC321" s="187"/>
      <c r="AD321" s="187"/>
      <c r="AE321" s="195" t="s">
        <v>3524</v>
      </c>
      <c r="AF321" s="195" t="s">
        <v>1571</v>
      </c>
      <c r="AG321" s="187" t="s">
        <v>3467</v>
      </c>
      <c r="AH321" s="20" t="s">
        <v>1319</v>
      </c>
      <c r="AI321" s="20" t="s">
        <v>1568</v>
      </c>
      <c r="AJ321" s="197"/>
      <c r="AK321" s="197"/>
      <c r="AL321" s="197">
        <f t="shared" si="11"/>
        <v>1800000</v>
      </c>
      <c r="AM321" s="208">
        <v>23071</v>
      </c>
      <c r="AN321" s="208">
        <v>23102</v>
      </c>
      <c r="AO321" s="208" t="s">
        <v>1317</v>
      </c>
      <c r="AP321" s="187" t="s">
        <v>1318</v>
      </c>
      <c r="AQ321" s="187" t="s">
        <v>1318</v>
      </c>
      <c r="AR321" s="197">
        <v>1800000</v>
      </c>
      <c r="AS321" s="187"/>
      <c r="AT321" s="187"/>
    </row>
    <row r="322" spans="1:46" s="199" customFormat="1" ht="72" x14ac:dyDescent="0.2">
      <c r="A322" s="187" t="s">
        <v>43</v>
      </c>
      <c r="B322" s="19" t="s">
        <v>277</v>
      </c>
      <c r="C322" s="187" t="s">
        <v>17</v>
      </c>
      <c r="D322" s="19" t="s">
        <v>34</v>
      </c>
      <c r="E322" s="19" t="s">
        <v>454</v>
      </c>
      <c r="F322" s="188" t="s">
        <v>1893</v>
      </c>
      <c r="G322" s="187" t="s">
        <v>1130</v>
      </c>
      <c r="H322" s="189" t="s">
        <v>270</v>
      </c>
      <c r="I322" s="189" t="s">
        <v>1119</v>
      </c>
      <c r="J322" s="190">
        <v>3011600</v>
      </c>
      <c r="K322" s="191" t="s">
        <v>137</v>
      </c>
      <c r="L322" s="200"/>
      <c r="M322" s="200"/>
      <c r="N322" s="187" t="s">
        <v>2821</v>
      </c>
      <c r="O322" s="187"/>
      <c r="P322" s="187"/>
      <c r="Q322" s="187"/>
      <c r="R322" s="187"/>
      <c r="S322" s="187"/>
      <c r="T322" s="187"/>
      <c r="U322" s="187"/>
      <c r="V322" s="187"/>
      <c r="W322" s="187"/>
      <c r="X322" s="189"/>
      <c r="Y322" s="201"/>
      <c r="Z322" s="187"/>
      <c r="AA322" s="187"/>
      <c r="AB322" s="187"/>
      <c r="AC322" s="187"/>
      <c r="AD322" s="187"/>
      <c r="AE322" s="195" t="s">
        <v>3524</v>
      </c>
      <c r="AF322" s="195" t="s">
        <v>1571</v>
      </c>
      <c r="AG322" s="187" t="s">
        <v>3467</v>
      </c>
      <c r="AH322" s="20" t="s">
        <v>1319</v>
      </c>
      <c r="AI322" s="20" t="s">
        <v>1568</v>
      </c>
      <c r="AJ322" s="197"/>
      <c r="AK322" s="197"/>
      <c r="AL322" s="197">
        <f t="shared" si="11"/>
        <v>3011600</v>
      </c>
      <c r="AM322" s="208">
        <v>23071</v>
      </c>
      <c r="AN322" s="208">
        <v>23102</v>
      </c>
      <c r="AO322" s="208">
        <v>23132</v>
      </c>
      <c r="AP322" s="208">
        <v>23163</v>
      </c>
      <c r="AQ322" s="208">
        <v>23163</v>
      </c>
      <c r="AR322" s="197">
        <v>3011600</v>
      </c>
      <c r="AS322" s="187"/>
      <c r="AT322" s="187"/>
    </row>
    <row r="323" spans="1:46" s="23" customFormat="1" ht="72" hidden="1" x14ac:dyDescent="0.2">
      <c r="A323" s="19" t="s">
        <v>44</v>
      </c>
      <c r="B323" s="19" t="s">
        <v>277</v>
      </c>
      <c r="C323" s="19" t="s">
        <v>276</v>
      </c>
      <c r="D323" s="19" t="s">
        <v>11</v>
      </c>
      <c r="E323" s="19" t="s">
        <v>454</v>
      </c>
      <c r="F323" s="28" t="s">
        <v>1894</v>
      </c>
      <c r="G323" s="19" t="s">
        <v>626</v>
      </c>
      <c r="H323" s="18" t="s">
        <v>270</v>
      </c>
      <c r="I323" s="18" t="s">
        <v>271</v>
      </c>
      <c r="J323" s="17">
        <v>20000</v>
      </c>
      <c r="K323" s="18"/>
      <c r="L323" s="18"/>
      <c r="M323" s="35" t="s">
        <v>137</v>
      </c>
      <c r="N323" s="19" t="s">
        <v>1322</v>
      </c>
      <c r="O323" s="19"/>
      <c r="P323" s="19"/>
      <c r="Q323" s="19"/>
      <c r="R323" s="19"/>
      <c r="S323" s="19"/>
      <c r="T323" s="19"/>
      <c r="U323" s="19"/>
      <c r="V323" s="19"/>
      <c r="W323" s="74"/>
      <c r="X323" s="18"/>
      <c r="Y323" s="46"/>
      <c r="Z323" s="74"/>
      <c r="AA323" s="19"/>
      <c r="AB323" s="19"/>
      <c r="AC323" s="19"/>
      <c r="AD323" s="19"/>
      <c r="AE323" s="20" t="s">
        <v>1323</v>
      </c>
      <c r="AF323" s="20" t="s">
        <v>1571</v>
      </c>
      <c r="AG323" s="19" t="s">
        <v>3467</v>
      </c>
      <c r="AH323" s="20" t="s">
        <v>1323</v>
      </c>
      <c r="AI323" s="20" t="s">
        <v>1571</v>
      </c>
      <c r="AJ323" s="16"/>
      <c r="AK323" s="16"/>
      <c r="AL323" s="16">
        <f t="shared" ref="AL323:AL386" si="12">J323-AJ323-AK323</f>
        <v>20000</v>
      </c>
      <c r="AM323" s="49">
        <v>242217</v>
      </c>
      <c r="AN323" s="49">
        <v>242217</v>
      </c>
      <c r="AO323" s="19"/>
      <c r="AP323" s="19"/>
      <c r="AQ323" s="19"/>
      <c r="AR323" s="50"/>
      <c r="AS323" s="50"/>
      <c r="AT323" s="19"/>
    </row>
    <row r="324" spans="1:46" s="23" customFormat="1" ht="72" hidden="1" x14ac:dyDescent="0.2">
      <c r="A324" s="19" t="s">
        <v>44</v>
      </c>
      <c r="B324" s="19" t="s">
        <v>277</v>
      </c>
      <c r="C324" s="19" t="s">
        <v>276</v>
      </c>
      <c r="D324" s="19" t="s">
        <v>11</v>
      </c>
      <c r="E324" s="19" t="s">
        <v>454</v>
      </c>
      <c r="F324" s="28" t="s">
        <v>1895</v>
      </c>
      <c r="G324" s="19" t="s">
        <v>627</v>
      </c>
      <c r="H324" s="18" t="s">
        <v>272</v>
      </c>
      <c r="I324" s="18" t="s">
        <v>271</v>
      </c>
      <c r="J324" s="17">
        <v>36000</v>
      </c>
      <c r="K324" s="18"/>
      <c r="L324" s="18"/>
      <c r="M324" s="35" t="s">
        <v>137</v>
      </c>
      <c r="N324" s="19" t="s">
        <v>1322</v>
      </c>
      <c r="O324" s="19"/>
      <c r="P324" s="19"/>
      <c r="Q324" s="19"/>
      <c r="R324" s="19"/>
      <c r="S324" s="19"/>
      <c r="T324" s="19"/>
      <c r="U324" s="19"/>
      <c r="V324" s="19"/>
      <c r="W324" s="74"/>
      <c r="X324" s="18"/>
      <c r="Y324" s="46"/>
      <c r="Z324" s="74"/>
      <c r="AA324" s="19"/>
      <c r="AB324" s="19"/>
      <c r="AC324" s="19"/>
      <c r="AD324" s="19"/>
      <c r="AE324" s="20" t="s">
        <v>1323</v>
      </c>
      <c r="AF324" s="20" t="s">
        <v>1571</v>
      </c>
      <c r="AG324" s="19" t="s">
        <v>3467</v>
      </c>
      <c r="AH324" s="20" t="s">
        <v>1323</v>
      </c>
      <c r="AI324" s="20" t="s">
        <v>1571</v>
      </c>
      <c r="AJ324" s="16"/>
      <c r="AK324" s="16"/>
      <c r="AL324" s="16">
        <f t="shared" si="12"/>
        <v>36000</v>
      </c>
      <c r="AM324" s="49">
        <v>242217</v>
      </c>
      <c r="AN324" s="49">
        <v>242217</v>
      </c>
      <c r="AO324" s="19"/>
      <c r="AP324" s="19"/>
      <c r="AQ324" s="19"/>
      <c r="AR324" s="50"/>
      <c r="AS324" s="50"/>
      <c r="AT324" s="19"/>
    </row>
    <row r="325" spans="1:46" s="23" customFormat="1" ht="72" hidden="1" x14ac:dyDescent="0.2">
      <c r="A325" s="19" t="s">
        <v>44</v>
      </c>
      <c r="B325" s="19" t="s">
        <v>277</v>
      </c>
      <c r="C325" s="19" t="s">
        <v>276</v>
      </c>
      <c r="D325" s="19" t="s">
        <v>11</v>
      </c>
      <c r="E325" s="19" t="s">
        <v>454</v>
      </c>
      <c r="F325" s="28" t="s">
        <v>1896</v>
      </c>
      <c r="G325" s="19" t="s">
        <v>628</v>
      </c>
      <c r="H325" s="18" t="s">
        <v>270</v>
      </c>
      <c r="I325" s="18" t="s">
        <v>274</v>
      </c>
      <c r="J325" s="17">
        <v>55000</v>
      </c>
      <c r="K325" s="18"/>
      <c r="L325" s="18"/>
      <c r="M325" s="35" t="s">
        <v>137</v>
      </c>
      <c r="N325" s="19" t="s">
        <v>1322</v>
      </c>
      <c r="O325" s="19"/>
      <c r="P325" s="19"/>
      <c r="Q325" s="19"/>
      <c r="R325" s="19"/>
      <c r="S325" s="19"/>
      <c r="T325" s="19"/>
      <c r="U325" s="19"/>
      <c r="V325" s="19"/>
      <c r="W325" s="74"/>
      <c r="X325" s="18"/>
      <c r="Y325" s="46"/>
      <c r="Z325" s="74"/>
      <c r="AA325" s="19"/>
      <c r="AB325" s="19"/>
      <c r="AC325" s="19"/>
      <c r="AD325" s="19"/>
      <c r="AE325" s="20" t="s">
        <v>1323</v>
      </c>
      <c r="AF325" s="20" t="s">
        <v>1571</v>
      </c>
      <c r="AG325" s="19" t="s">
        <v>3467</v>
      </c>
      <c r="AH325" s="20" t="s">
        <v>1323</v>
      </c>
      <c r="AI325" s="20" t="s">
        <v>1571</v>
      </c>
      <c r="AJ325" s="16"/>
      <c r="AK325" s="16"/>
      <c r="AL325" s="16">
        <f t="shared" si="12"/>
        <v>55000</v>
      </c>
      <c r="AM325" s="49">
        <v>242217</v>
      </c>
      <c r="AN325" s="49">
        <v>242217</v>
      </c>
      <c r="AO325" s="19"/>
      <c r="AP325" s="19"/>
      <c r="AQ325" s="19"/>
      <c r="AR325" s="50"/>
      <c r="AS325" s="50"/>
      <c r="AT325" s="19"/>
    </row>
    <row r="326" spans="1:46" s="23" customFormat="1" ht="72" hidden="1" x14ac:dyDescent="0.2">
      <c r="A326" s="19" t="s">
        <v>44</v>
      </c>
      <c r="B326" s="19" t="s">
        <v>277</v>
      </c>
      <c r="C326" s="19" t="s">
        <v>276</v>
      </c>
      <c r="D326" s="19" t="s">
        <v>11</v>
      </c>
      <c r="E326" s="19" t="s">
        <v>454</v>
      </c>
      <c r="F326" s="28" t="s">
        <v>1897</v>
      </c>
      <c r="G326" s="19" t="s">
        <v>629</v>
      </c>
      <c r="H326" s="18" t="s">
        <v>270</v>
      </c>
      <c r="I326" s="18" t="s">
        <v>274</v>
      </c>
      <c r="J326" s="17">
        <v>15000</v>
      </c>
      <c r="K326" s="18"/>
      <c r="L326" s="18"/>
      <c r="M326" s="35" t="s">
        <v>137</v>
      </c>
      <c r="N326" s="19" t="s">
        <v>1322</v>
      </c>
      <c r="O326" s="19"/>
      <c r="P326" s="19"/>
      <c r="Q326" s="19"/>
      <c r="R326" s="19"/>
      <c r="S326" s="19"/>
      <c r="T326" s="19"/>
      <c r="U326" s="19"/>
      <c r="V326" s="19"/>
      <c r="W326" s="74"/>
      <c r="X326" s="18"/>
      <c r="Y326" s="46"/>
      <c r="Z326" s="74"/>
      <c r="AA326" s="19"/>
      <c r="AB326" s="19"/>
      <c r="AC326" s="19"/>
      <c r="AD326" s="19"/>
      <c r="AE326" s="20" t="s">
        <v>1323</v>
      </c>
      <c r="AF326" s="20" t="s">
        <v>1571</v>
      </c>
      <c r="AG326" s="19" t="s">
        <v>3467</v>
      </c>
      <c r="AH326" s="20" t="s">
        <v>1323</v>
      </c>
      <c r="AI326" s="20" t="s">
        <v>1571</v>
      </c>
      <c r="AJ326" s="16"/>
      <c r="AK326" s="16"/>
      <c r="AL326" s="16">
        <f t="shared" si="12"/>
        <v>15000</v>
      </c>
      <c r="AM326" s="49">
        <v>242217</v>
      </c>
      <c r="AN326" s="49">
        <v>242217</v>
      </c>
      <c r="AO326" s="19"/>
      <c r="AP326" s="19"/>
      <c r="AQ326" s="19"/>
      <c r="AR326" s="50"/>
      <c r="AS326" s="50"/>
      <c r="AT326" s="19"/>
    </row>
    <row r="327" spans="1:46" s="23" customFormat="1" ht="72" hidden="1" x14ac:dyDescent="0.2">
      <c r="A327" s="19" t="s">
        <v>44</v>
      </c>
      <c r="B327" s="19" t="s">
        <v>277</v>
      </c>
      <c r="C327" s="19" t="s">
        <v>276</v>
      </c>
      <c r="D327" s="19" t="s">
        <v>11</v>
      </c>
      <c r="E327" s="19" t="s">
        <v>454</v>
      </c>
      <c r="F327" s="28" t="s">
        <v>1898</v>
      </c>
      <c r="G327" s="19" t="s">
        <v>630</v>
      </c>
      <c r="H327" s="18" t="s">
        <v>340</v>
      </c>
      <c r="I327" s="18" t="s">
        <v>631</v>
      </c>
      <c r="J327" s="17">
        <v>300000</v>
      </c>
      <c r="K327" s="18"/>
      <c r="L327" s="18"/>
      <c r="M327" s="35" t="s">
        <v>137</v>
      </c>
      <c r="N327" s="19" t="s">
        <v>1322</v>
      </c>
      <c r="O327" s="19" t="s">
        <v>2825</v>
      </c>
      <c r="P327" s="48">
        <v>23086</v>
      </c>
      <c r="Q327" s="19" t="s">
        <v>2826</v>
      </c>
      <c r="R327" s="19" t="s">
        <v>15</v>
      </c>
      <c r="S327" s="19" t="s">
        <v>128</v>
      </c>
      <c r="T327" s="19" t="s">
        <v>1557</v>
      </c>
      <c r="U327" s="19" t="s">
        <v>1557</v>
      </c>
      <c r="V327" s="19" t="s">
        <v>2827</v>
      </c>
      <c r="W327" s="74">
        <v>297600</v>
      </c>
      <c r="X327" s="18" t="s">
        <v>2828</v>
      </c>
      <c r="Y327" s="128">
        <v>23116</v>
      </c>
      <c r="Z327" s="74">
        <v>297600</v>
      </c>
      <c r="AA327" s="19">
        <v>7014217418</v>
      </c>
      <c r="AB327" s="19"/>
      <c r="AC327" s="19"/>
      <c r="AD327" s="19"/>
      <c r="AE327" s="20" t="s">
        <v>2548</v>
      </c>
      <c r="AF327" s="20" t="s">
        <v>3472</v>
      </c>
      <c r="AG327" s="20" t="s">
        <v>2456</v>
      </c>
      <c r="AH327" s="20" t="s">
        <v>1323</v>
      </c>
      <c r="AI327" s="20" t="s">
        <v>1571</v>
      </c>
      <c r="AJ327" s="16">
        <v>297600</v>
      </c>
      <c r="AK327" s="16"/>
      <c r="AL327" s="16">
        <f t="shared" si="12"/>
        <v>2400</v>
      </c>
      <c r="AM327" s="49">
        <v>242217</v>
      </c>
      <c r="AN327" s="49">
        <v>242217</v>
      </c>
      <c r="AO327" s="48">
        <v>23116</v>
      </c>
      <c r="AP327" s="48">
        <v>23116</v>
      </c>
      <c r="AQ327" s="49">
        <v>23102</v>
      </c>
      <c r="AR327" s="50">
        <v>297600</v>
      </c>
      <c r="AS327" s="50">
        <v>2400</v>
      </c>
      <c r="AT327" s="19"/>
    </row>
    <row r="328" spans="1:46" s="23" customFormat="1" ht="72" hidden="1" x14ac:dyDescent="0.2">
      <c r="A328" s="19" t="s">
        <v>44</v>
      </c>
      <c r="B328" s="19" t="s">
        <v>277</v>
      </c>
      <c r="C328" s="19" t="s">
        <v>276</v>
      </c>
      <c r="D328" s="19" t="s">
        <v>286</v>
      </c>
      <c r="E328" s="19" t="s">
        <v>454</v>
      </c>
      <c r="F328" s="28" t="s">
        <v>1899</v>
      </c>
      <c r="G328" s="19" t="s">
        <v>632</v>
      </c>
      <c r="H328" s="18" t="s">
        <v>270</v>
      </c>
      <c r="I328" s="18" t="s">
        <v>268</v>
      </c>
      <c r="J328" s="17">
        <v>120000</v>
      </c>
      <c r="K328" s="18"/>
      <c r="L328" s="18"/>
      <c r="M328" s="35" t="s">
        <v>137</v>
      </c>
      <c r="N328" s="19" t="s">
        <v>1322</v>
      </c>
      <c r="O328" s="19"/>
      <c r="P328" s="19"/>
      <c r="Q328" s="19"/>
      <c r="R328" s="19"/>
      <c r="S328" s="19"/>
      <c r="T328" s="19"/>
      <c r="U328" s="19"/>
      <c r="V328" s="19"/>
      <c r="W328" s="74"/>
      <c r="X328" s="18"/>
      <c r="Y328" s="46"/>
      <c r="Z328" s="74"/>
      <c r="AA328" s="19"/>
      <c r="AB328" s="19"/>
      <c r="AC328" s="19"/>
      <c r="AD328" s="19"/>
      <c r="AE328" s="20" t="s">
        <v>1323</v>
      </c>
      <c r="AF328" s="20" t="s">
        <v>1571</v>
      </c>
      <c r="AG328" s="19" t="s">
        <v>3467</v>
      </c>
      <c r="AH328" s="20" t="s">
        <v>1323</v>
      </c>
      <c r="AI328" s="20" t="s">
        <v>1571</v>
      </c>
      <c r="AJ328" s="16"/>
      <c r="AK328" s="16"/>
      <c r="AL328" s="16">
        <f t="shared" si="12"/>
        <v>120000</v>
      </c>
      <c r="AM328" s="49">
        <v>242217</v>
      </c>
      <c r="AN328" s="49">
        <v>242217</v>
      </c>
      <c r="AO328" s="19"/>
      <c r="AP328" s="19"/>
      <c r="AQ328" s="19"/>
      <c r="AR328" s="50"/>
      <c r="AS328" s="50"/>
      <c r="AT328" s="19"/>
    </row>
    <row r="329" spans="1:46" s="23" customFormat="1" ht="72" hidden="1" x14ac:dyDescent="0.2">
      <c r="A329" s="19" t="s">
        <v>44</v>
      </c>
      <c r="B329" s="19" t="s">
        <v>277</v>
      </c>
      <c r="C329" s="19" t="s">
        <v>276</v>
      </c>
      <c r="D329" s="19" t="s">
        <v>13</v>
      </c>
      <c r="E329" s="19" t="s">
        <v>454</v>
      </c>
      <c r="F329" s="28" t="s">
        <v>1900</v>
      </c>
      <c r="G329" s="19" t="s">
        <v>633</v>
      </c>
      <c r="H329" s="18" t="s">
        <v>267</v>
      </c>
      <c r="I329" s="18" t="s">
        <v>274</v>
      </c>
      <c r="J329" s="17">
        <v>80000</v>
      </c>
      <c r="K329" s="18"/>
      <c r="L329" s="18"/>
      <c r="M329" s="35" t="s">
        <v>137</v>
      </c>
      <c r="N329" s="19" t="s">
        <v>1322</v>
      </c>
      <c r="O329" s="19"/>
      <c r="P329" s="19"/>
      <c r="Q329" s="19"/>
      <c r="R329" s="19"/>
      <c r="S329" s="19"/>
      <c r="T329" s="19"/>
      <c r="U329" s="19"/>
      <c r="V329" s="19"/>
      <c r="W329" s="74"/>
      <c r="X329" s="18"/>
      <c r="Y329" s="46"/>
      <c r="Z329" s="74"/>
      <c r="AA329" s="19"/>
      <c r="AB329" s="19"/>
      <c r="AC329" s="19"/>
      <c r="AD329" s="19"/>
      <c r="AE329" s="20" t="s">
        <v>1323</v>
      </c>
      <c r="AF329" s="20" t="s">
        <v>1571</v>
      </c>
      <c r="AG329" s="19" t="s">
        <v>3467</v>
      </c>
      <c r="AH329" s="20" t="s">
        <v>1323</v>
      </c>
      <c r="AI329" s="20" t="s">
        <v>1571</v>
      </c>
      <c r="AJ329" s="16"/>
      <c r="AK329" s="16"/>
      <c r="AL329" s="16">
        <f t="shared" si="12"/>
        <v>80000</v>
      </c>
      <c r="AM329" s="49">
        <v>242217</v>
      </c>
      <c r="AN329" s="49">
        <v>242217</v>
      </c>
      <c r="AO329" s="19"/>
      <c r="AP329" s="19"/>
      <c r="AQ329" s="19"/>
      <c r="AR329" s="50"/>
      <c r="AS329" s="50"/>
      <c r="AT329" s="19"/>
    </row>
    <row r="330" spans="1:46" s="23" customFormat="1" ht="72" hidden="1" x14ac:dyDescent="0.2">
      <c r="A330" s="19" t="s">
        <v>44</v>
      </c>
      <c r="B330" s="19" t="s">
        <v>277</v>
      </c>
      <c r="C330" s="19" t="s">
        <v>276</v>
      </c>
      <c r="D330" s="19" t="s">
        <v>13</v>
      </c>
      <c r="E330" s="19" t="s">
        <v>454</v>
      </c>
      <c r="F330" s="28" t="s">
        <v>1901</v>
      </c>
      <c r="G330" s="19" t="s">
        <v>634</v>
      </c>
      <c r="H330" s="18" t="s">
        <v>267</v>
      </c>
      <c r="I330" s="18" t="s">
        <v>268</v>
      </c>
      <c r="J330" s="17">
        <v>24000</v>
      </c>
      <c r="K330" s="18"/>
      <c r="L330" s="18"/>
      <c r="M330" s="35" t="s">
        <v>137</v>
      </c>
      <c r="N330" s="19" t="s">
        <v>1322</v>
      </c>
      <c r="O330" s="19"/>
      <c r="P330" s="19"/>
      <c r="Q330" s="19"/>
      <c r="R330" s="19"/>
      <c r="S330" s="19"/>
      <c r="T330" s="19"/>
      <c r="U330" s="19"/>
      <c r="V330" s="19"/>
      <c r="W330" s="74"/>
      <c r="X330" s="18"/>
      <c r="Y330" s="46"/>
      <c r="Z330" s="74"/>
      <c r="AA330" s="19"/>
      <c r="AB330" s="19"/>
      <c r="AC330" s="19"/>
      <c r="AD330" s="19"/>
      <c r="AE330" s="20" t="s">
        <v>1323</v>
      </c>
      <c r="AF330" s="20" t="s">
        <v>1571</v>
      </c>
      <c r="AG330" s="19" t="s">
        <v>3467</v>
      </c>
      <c r="AH330" s="20" t="s">
        <v>1323</v>
      </c>
      <c r="AI330" s="20" t="s">
        <v>1571</v>
      </c>
      <c r="AJ330" s="16"/>
      <c r="AK330" s="16"/>
      <c r="AL330" s="16">
        <f t="shared" si="12"/>
        <v>24000</v>
      </c>
      <c r="AM330" s="49">
        <v>242217</v>
      </c>
      <c r="AN330" s="49">
        <v>242217</v>
      </c>
      <c r="AO330" s="19"/>
      <c r="AP330" s="19"/>
      <c r="AQ330" s="19"/>
      <c r="AR330" s="50"/>
      <c r="AS330" s="50"/>
      <c r="AT330" s="19"/>
    </row>
    <row r="331" spans="1:46" s="23" customFormat="1" ht="72" hidden="1" x14ac:dyDescent="0.2">
      <c r="A331" s="19" t="s">
        <v>44</v>
      </c>
      <c r="B331" s="19" t="s">
        <v>277</v>
      </c>
      <c r="C331" s="19" t="s">
        <v>276</v>
      </c>
      <c r="D331" s="19" t="s">
        <v>13</v>
      </c>
      <c r="E331" s="19" t="s">
        <v>454</v>
      </c>
      <c r="F331" s="28" t="s">
        <v>1902</v>
      </c>
      <c r="G331" s="19" t="s">
        <v>635</v>
      </c>
      <c r="H331" s="18" t="s">
        <v>270</v>
      </c>
      <c r="I331" s="18" t="s">
        <v>274</v>
      </c>
      <c r="J331" s="17">
        <v>95000</v>
      </c>
      <c r="K331" s="18"/>
      <c r="L331" s="18"/>
      <c r="M331" s="35" t="s">
        <v>137</v>
      </c>
      <c r="N331" s="19" t="s">
        <v>1322</v>
      </c>
      <c r="O331" s="19"/>
      <c r="P331" s="19"/>
      <c r="Q331" s="19"/>
      <c r="R331" s="19"/>
      <c r="S331" s="19"/>
      <c r="T331" s="19"/>
      <c r="U331" s="19"/>
      <c r="V331" s="19"/>
      <c r="W331" s="74"/>
      <c r="X331" s="18"/>
      <c r="Y331" s="46"/>
      <c r="Z331" s="74"/>
      <c r="AA331" s="19"/>
      <c r="AB331" s="19"/>
      <c r="AC331" s="19"/>
      <c r="AD331" s="19"/>
      <c r="AE331" s="20" t="s">
        <v>1323</v>
      </c>
      <c r="AF331" s="20" t="s">
        <v>1571</v>
      </c>
      <c r="AG331" s="19" t="s">
        <v>3467</v>
      </c>
      <c r="AH331" s="20" t="s">
        <v>1323</v>
      </c>
      <c r="AI331" s="20" t="s">
        <v>1571</v>
      </c>
      <c r="AJ331" s="16"/>
      <c r="AK331" s="16"/>
      <c r="AL331" s="16">
        <f t="shared" si="12"/>
        <v>95000</v>
      </c>
      <c r="AM331" s="49">
        <v>242217</v>
      </c>
      <c r="AN331" s="49">
        <v>242217</v>
      </c>
      <c r="AO331" s="19"/>
      <c r="AP331" s="19"/>
      <c r="AQ331" s="19"/>
      <c r="AR331" s="50"/>
      <c r="AS331" s="50"/>
      <c r="AT331" s="19"/>
    </row>
    <row r="332" spans="1:46" s="23" customFormat="1" ht="72" hidden="1" x14ac:dyDescent="0.2">
      <c r="A332" s="19" t="s">
        <v>44</v>
      </c>
      <c r="B332" s="19" t="s">
        <v>277</v>
      </c>
      <c r="C332" s="19" t="s">
        <v>276</v>
      </c>
      <c r="D332" s="19" t="s">
        <v>30</v>
      </c>
      <c r="E332" s="19" t="s">
        <v>454</v>
      </c>
      <c r="F332" s="28" t="s">
        <v>1903</v>
      </c>
      <c r="G332" s="19" t="s">
        <v>636</v>
      </c>
      <c r="H332" s="18" t="s">
        <v>270</v>
      </c>
      <c r="I332" s="18" t="s">
        <v>274</v>
      </c>
      <c r="J332" s="17">
        <v>9900</v>
      </c>
      <c r="K332" s="18"/>
      <c r="L332" s="18"/>
      <c r="M332" s="35" t="s">
        <v>137</v>
      </c>
      <c r="N332" s="19" t="s">
        <v>1322</v>
      </c>
      <c r="O332" s="48" t="s">
        <v>2829</v>
      </c>
      <c r="P332" s="48">
        <v>23086</v>
      </c>
      <c r="Q332" s="19" t="s">
        <v>2830</v>
      </c>
      <c r="R332" s="19" t="s">
        <v>1295</v>
      </c>
      <c r="S332" s="19" t="s">
        <v>128</v>
      </c>
      <c r="T332" s="19" t="s">
        <v>2831</v>
      </c>
      <c r="U332" s="18" t="s">
        <v>1557</v>
      </c>
      <c r="V332" s="19" t="s">
        <v>2832</v>
      </c>
      <c r="W332" s="17">
        <v>9900</v>
      </c>
      <c r="X332" s="18" t="s">
        <v>2828</v>
      </c>
      <c r="Y332" s="128">
        <v>23101</v>
      </c>
      <c r="Z332" s="17">
        <v>9900</v>
      </c>
      <c r="AA332" s="19">
        <v>7014167945</v>
      </c>
      <c r="AB332" s="48">
        <v>23089</v>
      </c>
      <c r="AC332" s="48">
        <v>23089</v>
      </c>
      <c r="AD332" s="17">
        <v>9900</v>
      </c>
      <c r="AE332" s="20" t="s">
        <v>2833</v>
      </c>
      <c r="AF332" s="19" t="s">
        <v>3475</v>
      </c>
      <c r="AG332" s="20" t="s">
        <v>2456</v>
      </c>
      <c r="AH332" s="20" t="s">
        <v>1323</v>
      </c>
      <c r="AI332" s="20" t="s">
        <v>1571</v>
      </c>
      <c r="AJ332" s="17">
        <v>9900</v>
      </c>
      <c r="AK332" s="16"/>
      <c r="AL332" s="16">
        <f t="shared" si="12"/>
        <v>0</v>
      </c>
      <c r="AM332" s="49">
        <v>242217</v>
      </c>
      <c r="AN332" s="49">
        <v>242217</v>
      </c>
      <c r="AO332" s="19"/>
      <c r="AP332" s="19"/>
      <c r="AQ332" s="19"/>
      <c r="AR332" s="50"/>
      <c r="AS332" s="50"/>
      <c r="AT332" s="19"/>
    </row>
    <row r="333" spans="1:46" s="23" customFormat="1" ht="72" hidden="1" x14ac:dyDescent="0.2">
      <c r="A333" s="19" t="s">
        <v>44</v>
      </c>
      <c r="B333" s="19" t="s">
        <v>277</v>
      </c>
      <c r="C333" s="19" t="s">
        <v>276</v>
      </c>
      <c r="D333" s="19" t="s">
        <v>30</v>
      </c>
      <c r="E333" s="19" t="s">
        <v>454</v>
      </c>
      <c r="F333" s="28" t="s">
        <v>1904</v>
      </c>
      <c r="G333" s="19" t="s">
        <v>637</v>
      </c>
      <c r="H333" s="18" t="s">
        <v>270</v>
      </c>
      <c r="I333" s="18" t="s">
        <v>274</v>
      </c>
      <c r="J333" s="17">
        <v>19000</v>
      </c>
      <c r="K333" s="18"/>
      <c r="L333" s="18"/>
      <c r="M333" s="35" t="s">
        <v>137</v>
      </c>
      <c r="N333" s="19" t="s">
        <v>1322</v>
      </c>
      <c r="O333" s="48" t="s">
        <v>2829</v>
      </c>
      <c r="P333" s="48">
        <v>23086</v>
      </c>
      <c r="Q333" s="19" t="s">
        <v>2830</v>
      </c>
      <c r="R333" s="19" t="s">
        <v>1295</v>
      </c>
      <c r="S333" s="19" t="s">
        <v>128</v>
      </c>
      <c r="T333" s="19" t="s">
        <v>2831</v>
      </c>
      <c r="U333" s="18" t="s">
        <v>1557</v>
      </c>
      <c r="V333" s="19" t="s">
        <v>2832</v>
      </c>
      <c r="W333" s="17">
        <v>19000</v>
      </c>
      <c r="X333" s="18" t="s">
        <v>2828</v>
      </c>
      <c r="Y333" s="128">
        <v>23101</v>
      </c>
      <c r="Z333" s="17">
        <v>19000</v>
      </c>
      <c r="AA333" s="19">
        <v>7014167945</v>
      </c>
      <c r="AB333" s="48">
        <v>23089</v>
      </c>
      <c r="AC333" s="48">
        <v>23089</v>
      </c>
      <c r="AD333" s="17">
        <v>19000</v>
      </c>
      <c r="AE333" s="20" t="s">
        <v>2833</v>
      </c>
      <c r="AF333" s="19" t="s">
        <v>3475</v>
      </c>
      <c r="AG333" s="20" t="s">
        <v>2456</v>
      </c>
      <c r="AH333" s="20" t="s">
        <v>1323</v>
      </c>
      <c r="AI333" s="20" t="s">
        <v>1571</v>
      </c>
      <c r="AJ333" s="17">
        <v>19000</v>
      </c>
      <c r="AK333" s="16"/>
      <c r="AL333" s="16">
        <f t="shared" si="12"/>
        <v>0</v>
      </c>
      <c r="AM333" s="49">
        <v>242217</v>
      </c>
      <c r="AN333" s="49">
        <v>242217</v>
      </c>
      <c r="AO333" s="19"/>
      <c r="AP333" s="19"/>
      <c r="AQ333" s="19"/>
      <c r="AR333" s="50"/>
      <c r="AS333" s="50"/>
      <c r="AT333" s="19"/>
    </row>
    <row r="334" spans="1:46" s="23" customFormat="1" ht="72" hidden="1" x14ac:dyDescent="0.2">
      <c r="A334" s="19" t="s">
        <v>44</v>
      </c>
      <c r="B334" s="19" t="s">
        <v>277</v>
      </c>
      <c r="C334" s="19" t="s">
        <v>276</v>
      </c>
      <c r="D334" s="19" t="s">
        <v>30</v>
      </c>
      <c r="E334" s="19" t="s">
        <v>454</v>
      </c>
      <c r="F334" s="28" t="s">
        <v>1905</v>
      </c>
      <c r="G334" s="19" t="s">
        <v>638</v>
      </c>
      <c r="H334" s="18" t="s">
        <v>270</v>
      </c>
      <c r="I334" s="18" t="s">
        <v>344</v>
      </c>
      <c r="J334" s="17">
        <v>38000</v>
      </c>
      <c r="K334" s="18"/>
      <c r="L334" s="18"/>
      <c r="M334" s="35" t="s">
        <v>137</v>
      </c>
      <c r="N334" s="19" t="s">
        <v>1322</v>
      </c>
      <c r="O334" s="48" t="s">
        <v>2829</v>
      </c>
      <c r="P334" s="48">
        <v>23086</v>
      </c>
      <c r="Q334" s="19" t="s">
        <v>2830</v>
      </c>
      <c r="R334" s="19" t="s">
        <v>1295</v>
      </c>
      <c r="S334" s="19" t="s">
        <v>128</v>
      </c>
      <c r="T334" s="19" t="s">
        <v>2831</v>
      </c>
      <c r="U334" s="18" t="s">
        <v>1557</v>
      </c>
      <c r="V334" s="19" t="s">
        <v>2832</v>
      </c>
      <c r="W334" s="17">
        <v>38000</v>
      </c>
      <c r="X334" s="18" t="s">
        <v>2828</v>
      </c>
      <c r="Y334" s="128">
        <v>23101</v>
      </c>
      <c r="Z334" s="17">
        <v>38000</v>
      </c>
      <c r="AA334" s="19">
        <v>7014167945</v>
      </c>
      <c r="AB334" s="48">
        <v>23089</v>
      </c>
      <c r="AC334" s="48">
        <v>23089</v>
      </c>
      <c r="AD334" s="17">
        <v>38000</v>
      </c>
      <c r="AE334" s="20" t="s">
        <v>2833</v>
      </c>
      <c r="AF334" s="19" t="s">
        <v>3475</v>
      </c>
      <c r="AG334" s="20" t="s">
        <v>2456</v>
      </c>
      <c r="AH334" s="20" t="s">
        <v>1323</v>
      </c>
      <c r="AI334" s="20" t="s">
        <v>1571</v>
      </c>
      <c r="AJ334" s="17">
        <v>38000</v>
      </c>
      <c r="AK334" s="16"/>
      <c r="AL334" s="16">
        <f t="shared" si="12"/>
        <v>0</v>
      </c>
      <c r="AM334" s="49">
        <v>242217</v>
      </c>
      <c r="AN334" s="49">
        <v>242217</v>
      </c>
      <c r="AO334" s="19"/>
      <c r="AP334" s="19"/>
      <c r="AQ334" s="19"/>
      <c r="AR334" s="50"/>
      <c r="AS334" s="50"/>
      <c r="AT334" s="19"/>
    </row>
    <row r="335" spans="1:46" s="23" customFormat="1" ht="72" hidden="1" x14ac:dyDescent="0.2">
      <c r="A335" s="19" t="s">
        <v>44</v>
      </c>
      <c r="B335" s="19" t="s">
        <v>277</v>
      </c>
      <c r="C335" s="19" t="s">
        <v>276</v>
      </c>
      <c r="D335" s="19" t="s">
        <v>18</v>
      </c>
      <c r="E335" s="19" t="s">
        <v>454</v>
      </c>
      <c r="F335" s="28" t="s">
        <v>1906</v>
      </c>
      <c r="G335" s="19" t="s">
        <v>639</v>
      </c>
      <c r="H335" s="18" t="s">
        <v>270</v>
      </c>
      <c r="I335" s="18" t="s">
        <v>274</v>
      </c>
      <c r="J335" s="17">
        <v>150000</v>
      </c>
      <c r="K335" s="35" t="s">
        <v>137</v>
      </c>
      <c r="L335" s="18"/>
      <c r="M335" s="18"/>
      <c r="N335" s="48">
        <v>242214</v>
      </c>
      <c r="O335" s="19" t="s">
        <v>2834</v>
      </c>
      <c r="P335" s="48">
        <v>23090</v>
      </c>
      <c r="Q335" s="19" t="s">
        <v>2835</v>
      </c>
      <c r="R335" s="19" t="s">
        <v>12</v>
      </c>
      <c r="S335" s="19" t="s">
        <v>128</v>
      </c>
      <c r="T335" s="19" t="s">
        <v>2836</v>
      </c>
      <c r="U335" s="19" t="s">
        <v>2837</v>
      </c>
      <c r="V335" s="19" t="s">
        <v>2838</v>
      </c>
      <c r="W335" s="130">
        <v>150000</v>
      </c>
      <c r="X335" s="18" t="s">
        <v>2828</v>
      </c>
      <c r="Y335" s="128">
        <v>23150</v>
      </c>
      <c r="Z335" s="130">
        <v>150000</v>
      </c>
      <c r="AA335" s="19">
        <v>7014189271</v>
      </c>
      <c r="AB335" s="19"/>
      <c r="AC335" s="19"/>
      <c r="AD335" s="130">
        <v>150000</v>
      </c>
      <c r="AE335" s="20" t="s">
        <v>2548</v>
      </c>
      <c r="AF335" s="20" t="s">
        <v>3472</v>
      </c>
      <c r="AG335" s="20" t="s">
        <v>2456</v>
      </c>
      <c r="AH335" s="20" t="s">
        <v>1324</v>
      </c>
      <c r="AI335" s="19" t="s">
        <v>1571</v>
      </c>
      <c r="AJ335" s="17">
        <v>150000</v>
      </c>
      <c r="AK335" s="16"/>
      <c r="AL335" s="16">
        <f t="shared" si="12"/>
        <v>0</v>
      </c>
      <c r="AM335" s="49">
        <v>242217</v>
      </c>
      <c r="AN335" s="49">
        <v>242248</v>
      </c>
      <c r="AO335" s="48">
        <v>23131</v>
      </c>
      <c r="AP335" s="48">
        <v>23131</v>
      </c>
      <c r="AQ335" s="49">
        <v>23132</v>
      </c>
      <c r="AR335" s="130">
        <v>150000</v>
      </c>
      <c r="AS335" s="16" t="s">
        <v>1557</v>
      </c>
      <c r="AT335" s="19"/>
    </row>
    <row r="336" spans="1:46" s="23" customFormat="1" ht="72" hidden="1" x14ac:dyDescent="0.2">
      <c r="A336" s="19" t="s">
        <v>44</v>
      </c>
      <c r="B336" s="19" t="s">
        <v>277</v>
      </c>
      <c r="C336" s="19" t="s">
        <v>276</v>
      </c>
      <c r="D336" s="19" t="s">
        <v>18</v>
      </c>
      <c r="E336" s="19" t="s">
        <v>454</v>
      </c>
      <c r="F336" s="28" t="s">
        <v>1907</v>
      </c>
      <c r="G336" s="19" t="s">
        <v>640</v>
      </c>
      <c r="H336" s="18" t="s">
        <v>303</v>
      </c>
      <c r="I336" s="18" t="s">
        <v>268</v>
      </c>
      <c r="J336" s="17">
        <v>200000</v>
      </c>
      <c r="K336" s="35" t="s">
        <v>137</v>
      </c>
      <c r="L336" s="18"/>
      <c r="M336" s="18"/>
      <c r="N336" s="48">
        <v>242214</v>
      </c>
      <c r="O336" s="19" t="s">
        <v>2834</v>
      </c>
      <c r="P336" s="48">
        <v>23090</v>
      </c>
      <c r="Q336" s="19" t="s">
        <v>2835</v>
      </c>
      <c r="R336" s="19" t="s">
        <v>12</v>
      </c>
      <c r="S336" s="19" t="s">
        <v>128</v>
      </c>
      <c r="T336" s="19" t="s">
        <v>2839</v>
      </c>
      <c r="U336" s="19" t="s">
        <v>2840</v>
      </c>
      <c r="V336" s="19" t="s">
        <v>2838</v>
      </c>
      <c r="W336" s="130">
        <v>200000</v>
      </c>
      <c r="X336" s="18" t="s">
        <v>2828</v>
      </c>
      <c r="Y336" s="128">
        <v>23150</v>
      </c>
      <c r="Z336" s="130">
        <v>200000</v>
      </c>
      <c r="AA336" s="19">
        <v>7014189271</v>
      </c>
      <c r="AB336" s="19"/>
      <c r="AC336" s="19"/>
      <c r="AD336" s="130">
        <v>200000</v>
      </c>
      <c r="AE336" s="20" t="s">
        <v>2548</v>
      </c>
      <c r="AF336" s="20" t="s">
        <v>3472</v>
      </c>
      <c r="AG336" s="20" t="s">
        <v>2456</v>
      </c>
      <c r="AH336" s="20" t="s">
        <v>1324</v>
      </c>
      <c r="AI336" s="19" t="s">
        <v>1571</v>
      </c>
      <c r="AJ336" s="17">
        <v>200000</v>
      </c>
      <c r="AK336" s="16"/>
      <c r="AL336" s="16">
        <f t="shared" si="12"/>
        <v>0</v>
      </c>
      <c r="AM336" s="49">
        <v>242217</v>
      </c>
      <c r="AN336" s="49">
        <v>242248</v>
      </c>
      <c r="AO336" s="48">
        <v>23131</v>
      </c>
      <c r="AP336" s="48">
        <v>23131</v>
      </c>
      <c r="AQ336" s="49">
        <v>23132</v>
      </c>
      <c r="AR336" s="130">
        <v>200000</v>
      </c>
      <c r="AS336" s="16" t="s">
        <v>1557</v>
      </c>
      <c r="AT336" s="19"/>
    </row>
    <row r="337" spans="1:46" s="23" customFormat="1" ht="144" hidden="1" x14ac:dyDescent="0.2">
      <c r="A337" s="19" t="s">
        <v>44</v>
      </c>
      <c r="B337" s="19" t="s">
        <v>277</v>
      </c>
      <c r="C337" s="19" t="s">
        <v>276</v>
      </c>
      <c r="D337" s="19" t="s">
        <v>18</v>
      </c>
      <c r="E337" s="19" t="s">
        <v>454</v>
      </c>
      <c r="F337" s="28" t="s">
        <v>1908</v>
      </c>
      <c r="G337" s="19" t="s">
        <v>641</v>
      </c>
      <c r="H337" s="18" t="s">
        <v>269</v>
      </c>
      <c r="I337" s="18" t="s">
        <v>268</v>
      </c>
      <c r="J337" s="17">
        <v>160000</v>
      </c>
      <c r="K337" s="35" t="s">
        <v>137</v>
      </c>
      <c r="L337" s="18"/>
      <c r="M337" s="18"/>
      <c r="N337" s="48">
        <v>242214</v>
      </c>
      <c r="O337" s="19" t="s">
        <v>2834</v>
      </c>
      <c r="P337" s="48">
        <v>23090</v>
      </c>
      <c r="Q337" s="19" t="s">
        <v>2835</v>
      </c>
      <c r="R337" s="19" t="s">
        <v>12</v>
      </c>
      <c r="S337" s="19" t="s">
        <v>128</v>
      </c>
      <c r="T337" s="19" t="s">
        <v>2841</v>
      </c>
      <c r="U337" s="19" t="s">
        <v>2842</v>
      </c>
      <c r="V337" s="19" t="s">
        <v>2838</v>
      </c>
      <c r="W337" s="130">
        <v>160000</v>
      </c>
      <c r="X337" s="18" t="s">
        <v>2828</v>
      </c>
      <c r="Y337" s="128">
        <v>23150</v>
      </c>
      <c r="Z337" s="130">
        <v>160000</v>
      </c>
      <c r="AA337" s="19">
        <v>7014189271</v>
      </c>
      <c r="AB337" s="19"/>
      <c r="AC337" s="19"/>
      <c r="AD337" s="130">
        <v>160000</v>
      </c>
      <c r="AE337" s="20" t="s">
        <v>2548</v>
      </c>
      <c r="AF337" s="20" t="s">
        <v>3472</v>
      </c>
      <c r="AG337" s="20" t="s">
        <v>2456</v>
      </c>
      <c r="AH337" s="20" t="s">
        <v>1324</v>
      </c>
      <c r="AI337" s="19" t="s">
        <v>1571</v>
      </c>
      <c r="AJ337" s="17">
        <v>160000</v>
      </c>
      <c r="AK337" s="16"/>
      <c r="AL337" s="16">
        <f t="shared" si="12"/>
        <v>0</v>
      </c>
      <c r="AM337" s="49">
        <v>242217</v>
      </c>
      <c r="AN337" s="49">
        <v>242248</v>
      </c>
      <c r="AO337" s="48">
        <v>23131</v>
      </c>
      <c r="AP337" s="48">
        <v>23131</v>
      </c>
      <c r="AQ337" s="49">
        <v>23132</v>
      </c>
      <c r="AR337" s="130">
        <v>160000</v>
      </c>
      <c r="AS337" s="16" t="s">
        <v>1557</v>
      </c>
      <c r="AT337" s="19"/>
    </row>
    <row r="338" spans="1:46" s="23" customFormat="1" ht="90" hidden="1" x14ac:dyDescent="0.2">
      <c r="A338" s="19" t="s">
        <v>44</v>
      </c>
      <c r="B338" s="19" t="s">
        <v>277</v>
      </c>
      <c r="C338" s="19" t="s">
        <v>276</v>
      </c>
      <c r="D338" s="19" t="s">
        <v>18</v>
      </c>
      <c r="E338" s="19" t="s">
        <v>454</v>
      </c>
      <c r="F338" s="28" t="s">
        <v>1909</v>
      </c>
      <c r="G338" s="19" t="s">
        <v>642</v>
      </c>
      <c r="H338" s="18" t="s">
        <v>269</v>
      </c>
      <c r="I338" s="18" t="s">
        <v>268</v>
      </c>
      <c r="J338" s="17">
        <v>200000</v>
      </c>
      <c r="K338" s="35" t="s">
        <v>137</v>
      </c>
      <c r="L338" s="18"/>
      <c r="M338" s="18"/>
      <c r="N338" s="48">
        <v>242214</v>
      </c>
      <c r="O338" s="19" t="s">
        <v>2834</v>
      </c>
      <c r="P338" s="48">
        <v>23090</v>
      </c>
      <c r="Q338" s="19" t="s">
        <v>2835</v>
      </c>
      <c r="R338" s="19" t="s">
        <v>12</v>
      </c>
      <c r="S338" s="19" t="s">
        <v>128</v>
      </c>
      <c r="T338" s="19" t="s">
        <v>2843</v>
      </c>
      <c r="U338" s="19" t="s">
        <v>2844</v>
      </c>
      <c r="V338" s="19" t="s">
        <v>2838</v>
      </c>
      <c r="W338" s="130">
        <v>200000</v>
      </c>
      <c r="X338" s="18" t="s">
        <v>2828</v>
      </c>
      <c r="Y338" s="128">
        <v>23150</v>
      </c>
      <c r="Z338" s="130">
        <v>200000</v>
      </c>
      <c r="AA338" s="19">
        <v>7014189271</v>
      </c>
      <c r="AB338" s="19"/>
      <c r="AC338" s="19"/>
      <c r="AD338" s="130">
        <v>200000</v>
      </c>
      <c r="AE338" s="20" t="s">
        <v>2548</v>
      </c>
      <c r="AF338" s="20" t="s">
        <v>3472</v>
      </c>
      <c r="AG338" s="20" t="s">
        <v>2456</v>
      </c>
      <c r="AH338" s="20" t="s">
        <v>1324</v>
      </c>
      <c r="AI338" s="19" t="s">
        <v>1571</v>
      </c>
      <c r="AJ338" s="17">
        <v>200000</v>
      </c>
      <c r="AK338" s="16"/>
      <c r="AL338" s="16">
        <f t="shared" si="12"/>
        <v>0</v>
      </c>
      <c r="AM338" s="49">
        <v>242217</v>
      </c>
      <c r="AN338" s="49">
        <v>242248</v>
      </c>
      <c r="AO338" s="48">
        <v>23131</v>
      </c>
      <c r="AP338" s="48">
        <v>23131</v>
      </c>
      <c r="AQ338" s="49">
        <v>23132</v>
      </c>
      <c r="AR338" s="130">
        <v>200000</v>
      </c>
      <c r="AS338" s="16" t="s">
        <v>1557</v>
      </c>
      <c r="AT338" s="19"/>
    </row>
    <row r="339" spans="1:46" s="23" customFormat="1" ht="72" hidden="1" x14ac:dyDescent="0.2">
      <c r="A339" s="19" t="s">
        <v>44</v>
      </c>
      <c r="B339" s="19" t="s">
        <v>277</v>
      </c>
      <c r="C339" s="19" t="s">
        <v>276</v>
      </c>
      <c r="D339" s="19" t="s">
        <v>18</v>
      </c>
      <c r="E339" s="19" t="s">
        <v>454</v>
      </c>
      <c r="F339" s="28" t="s">
        <v>1910</v>
      </c>
      <c r="G339" s="19" t="s">
        <v>643</v>
      </c>
      <c r="H339" s="18" t="s">
        <v>269</v>
      </c>
      <c r="I339" s="18" t="s">
        <v>268</v>
      </c>
      <c r="J339" s="17">
        <v>400000</v>
      </c>
      <c r="K339" s="35" t="s">
        <v>137</v>
      </c>
      <c r="L339" s="18"/>
      <c r="M339" s="18"/>
      <c r="N339" s="48">
        <v>242214</v>
      </c>
      <c r="O339" s="19" t="s">
        <v>2834</v>
      </c>
      <c r="P339" s="48">
        <v>23090</v>
      </c>
      <c r="Q339" s="19" t="s">
        <v>2835</v>
      </c>
      <c r="R339" s="19" t="s">
        <v>12</v>
      </c>
      <c r="S339" s="19" t="s">
        <v>128</v>
      </c>
      <c r="T339" s="19" t="s">
        <v>2845</v>
      </c>
      <c r="U339" s="19" t="s">
        <v>2846</v>
      </c>
      <c r="V339" s="19" t="s">
        <v>2838</v>
      </c>
      <c r="W339" s="130">
        <v>400000</v>
      </c>
      <c r="X339" s="18" t="s">
        <v>2828</v>
      </c>
      <c r="Y339" s="128">
        <v>23150</v>
      </c>
      <c r="Z339" s="130">
        <v>400000</v>
      </c>
      <c r="AA339" s="19">
        <v>7014189271</v>
      </c>
      <c r="AB339" s="19"/>
      <c r="AC339" s="19"/>
      <c r="AD339" s="130">
        <v>400000</v>
      </c>
      <c r="AE339" s="20" t="s">
        <v>2548</v>
      </c>
      <c r="AF339" s="20" t="s">
        <v>3472</v>
      </c>
      <c r="AG339" s="20" t="s">
        <v>2456</v>
      </c>
      <c r="AH339" s="20" t="s">
        <v>1324</v>
      </c>
      <c r="AI339" s="19" t="s">
        <v>1571</v>
      </c>
      <c r="AJ339" s="17">
        <v>400000</v>
      </c>
      <c r="AK339" s="16"/>
      <c r="AL339" s="16">
        <f t="shared" si="12"/>
        <v>0</v>
      </c>
      <c r="AM339" s="49">
        <v>242217</v>
      </c>
      <c r="AN339" s="49">
        <v>242248</v>
      </c>
      <c r="AO339" s="48">
        <v>23131</v>
      </c>
      <c r="AP339" s="48">
        <v>23131</v>
      </c>
      <c r="AQ339" s="49">
        <v>23132</v>
      </c>
      <c r="AR339" s="130">
        <v>400000</v>
      </c>
      <c r="AS339" s="16" t="s">
        <v>1557</v>
      </c>
      <c r="AT339" s="19"/>
    </row>
    <row r="340" spans="1:46" s="23" customFormat="1" ht="72" hidden="1" x14ac:dyDescent="0.2">
      <c r="A340" s="19" t="s">
        <v>44</v>
      </c>
      <c r="B340" s="19" t="s">
        <v>277</v>
      </c>
      <c r="C340" s="19" t="s">
        <v>276</v>
      </c>
      <c r="D340" s="19" t="s">
        <v>18</v>
      </c>
      <c r="E340" s="19" t="s">
        <v>454</v>
      </c>
      <c r="F340" s="28" t="s">
        <v>1911</v>
      </c>
      <c r="G340" s="19" t="s">
        <v>644</v>
      </c>
      <c r="H340" s="18" t="s">
        <v>269</v>
      </c>
      <c r="I340" s="18" t="s">
        <v>268</v>
      </c>
      <c r="J340" s="17">
        <v>360000</v>
      </c>
      <c r="K340" s="35" t="s">
        <v>137</v>
      </c>
      <c r="L340" s="18"/>
      <c r="M340" s="18"/>
      <c r="N340" s="48">
        <v>242214</v>
      </c>
      <c r="O340" s="19" t="s">
        <v>2834</v>
      </c>
      <c r="P340" s="48">
        <v>23090</v>
      </c>
      <c r="Q340" s="19" t="s">
        <v>2835</v>
      </c>
      <c r="R340" s="19" t="s">
        <v>12</v>
      </c>
      <c r="S340" s="19" t="s">
        <v>128</v>
      </c>
      <c r="T340" s="19" t="s">
        <v>2845</v>
      </c>
      <c r="U340" s="19" t="s">
        <v>2846</v>
      </c>
      <c r="V340" s="19" t="s">
        <v>2838</v>
      </c>
      <c r="W340" s="130">
        <v>360000</v>
      </c>
      <c r="X340" s="18" t="s">
        <v>2828</v>
      </c>
      <c r="Y340" s="128">
        <v>23150</v>
      </c>
      <c r="Z340" s="130">
        <v>360000</v>
      </c>
      <c r="AA340" s="19">
        <v>7014189271</v>
      </c>
      <c r="AB340" s="19"/>
      <c r="AC340" s="19"/>
      <c r="AD340" s="130">
        <v>360000</v>
      </c>
      <c r="AE340" s="20" t="s">
        <v>2548</v>
      </c>
      <c r="AF340" s="20" t="s">
        <v>3472</v>
      </c>
      <c r="AG340" s="20" t="s">
        <v>2456</v>
      </c>
      <c r="AH340" s="20" t="s">
        <v>1324</v>
      </c>
      <c r="AI340" s="19" t="s">
        <v>1571</v>
      </c>
      <c r="AJ340" s="17">
        <v>360000</v>
      </c>
      <c r="AK340" s="16"/>
      <c r="AL340" s="16">
        <f t="shared" si="12"/>
        <v>0</v>
      </c>
      <c r="AM340" s="49">
        <v>242217</v>
      </c>
      <c r="AN340" s="49">
        <v>242248</v>
      </c>
      <c r="AO340" s="48">
        <v>23131</v>
      </c>
      <c r="AP340" s="48">
        <v>23131</v>
      </c>
      <c r="AQ340" s="49">
        <v>23132</v>
      </c>
      <c r="AR340" s="130">
        <v>360000</v>
      </c>
      <c r="AS340" s="16" t="s">
        <v>1557</v>
      </c>
      <c r="AT340" s="19"/>
    </row>
    <row r="341" spans="1:46" s="23" customFormat="1" ht="72" hidden="1" x14ac:dyDescent="0.2">
      <c r="A341" s="19" t="s">
        <v>44</v>
      </c>
      <c r="B341" s="19" t="s">
        <v>277</v>
      </c>
      <c r="C341" s="19" t="s">
        <v>276</v>
      </c>
      <c r="D341" s="19" t="s">
        <v>18</v>
      </c>
      <c r="E341" s="19" t="s">
        <v>454</v>
      </c>
      <c r="F341" s="28" t="s">
        <v>1912</v>
      </c>
      <c r="G341" s="19" t="s">
        <v>645</v>
      </c>
      <c r="H341" s="18" t="s">
        <v>269</v>
      </c>
      <c r="I341" s="18" t="s">
        <v>273</v>
      </c>
      <c r="J341" s="17">
        <v>300000</v>
      </c>
      <c r="K341" s="35" t="s">
        <v>137</v>
      </c>
      <c r="L341" s="18"/>
      <c r="M341" s="18"/>
      <c r="N341" s="48">
        <v>242214</v>
      </c>
      <c r="O341" s="19" t="s">
        <v>2834</v>
      </c>
      <c r="P341" s="48">
        <v>23090</v>
      </c>
      <c r="Q341" s="19" t="s">
        <v>2835</v>
      </c>
      <c r="R341" s="19" t="s">
        <v>12</v>
      </c>
      <c r="S341" s="19" t="s">
        <v>128</v>
      </c>
      <c r="T341" s="19" t="s">
        <v>2847</v>
      </c>
      <c r="U341" s="19" t="s">
        <v>2848</v>
      </c>
      <c r="V341" s="19" t="s">
        <v>2838</v>
      </c>
      <c r="W341" s="130">
        <v>280000</v>
      </c>
      <c r="X341" s="18" t="s">
        <v>2828</v>
      </c>
      <c r="Y341" s="128">
        <v>23150</v>
      </c>
      <c r="Z341" s="130">
        <v>280000</v>
      </c>
      <c r="AA341" s="19">
        <v>7014189271</v>
      </c>
      <c r="AB341" s="19"/>
      <c r="AC341" s="19"/>
      <c r="AD341" s="130">
        <v>280000</v>
      </c>
      <c r="AE341" s="20" t="s">
        <v>2548</v>
      </c>
      <c r="AF341" s="20" t="s">
        <v>3472</v>
      </c>
      <c r="AG341" s="20" t="s">
        <v>2456</v>
      </c>
      <c r="AH341" s="20" t="s">
        <v>1324</v>
      </c>
      <c r="AI341" s="19" t="s">
        <v>1571</v>
      </c>
      <c r="AJ341" s="16">
        <v>280000</v>
      </c>
      <c r="AK341" s="16"/>
      <c r="AL341" s="16">
        <f t="shared" si="12"/>
        <v>20000</v>
      </c>
      <c r="AM341" s="49">
        <v>242217</v>
      </c>
      <c r="AN341" s="49">
        <v>242248</v>
      </c>
      <c r="AO341" s="48">
        <v>23131</v>
      </c>
      <c r="AP341" s="48">
        <v>23131</v>
      </c>
      <c r="AQ341" s="49">
        <v>23132</v>
      </c>
      <c r="AR341" s="130">
        <v>280000</v>
      </c>
      <c r="AS341" s="16">
        <v>20000</v>
      </c>
      <c r="AT341" s="19"/>
    </row>
    <row r="342" spans="1:46" s="23" customFormat="1" ht="72" hidden="1" x14ac:dyDescent="0.2">
      <c r="A342" s="19" t="s">
        <v>44</v>
      </c>
      <c r="B342" s="19" t="s">
        <v>277</v>
      </c>
      <c r="C342" s="19" t="s">
        <v>276</v>
      </c>
      <c r="D342" s="19" t="s">
        <v>18</v>
      </c>
      <c r="E342" s="19" t="s">
        <v>454</v>
      </c>
      <c r="F342" s="28" t="s">
        <v>1913</v>
      </c>
      <c r="G342" s="19" t="s">
        <v>646</v>
      </c>
      <c r="H342" s="18" t="s">
        <v>270</v>
      </c>
      <c r="I342" s="18" t="s">
        <v>273</v>
      </c>
      <c r="J342" s="17">
        <v>70000</v>
      </c>
      <c r="K342" s="35" t="s">
        <v>137</v>
      </c>
      <c r="L342" s="18"/>
      <c r="M342" s="18"/>
      <c r="N342" s="48">
        <v>242214</v>
      </c>
      <c r="O342" s="19" t="s">
        <v>2834</v>
      </c>
      <c r="P342" s="48">
        <v>23090</v>
      </c>
      <c r="Q342" s="19" t="s">
        <v>2835</v>
      </c>
      <c r="R342" s="19" t="s">
        <v>12</v>
      </c>
      <c r="S342" s="19" t="s">
        <v>128</v>
      </c>
      <c r="T342" s="19" t="s">
        <v>2849</v>
      </c>
      <c r="U342" s="19" t="s">
        <v>2850</v>
      </c>
      <c r="V342" s="19" t="s">
        <v>2838</v>
      </c>
      <c r="W342" s="130">
        <v>55000</v>
      </c>
      <c r="X342" s="18" t="s">
        <v>2828</v>
      </c>
      <c r="Y342" s="128">
        <v>23150</v>
      </c>
      <c r="Z342" s="130">
        <v>55000</v>
      </c>
      <c r="AA342" s="19">
        <v>7014189271</v>
      </c>
      <c r="AB342" s="19"/>
      <c r="AC342" s="19"/>
      <c r="AD342" s="130">
        <v>55000</v>
      </c>
      <c r="AE342" s="20" t="s">
        <v>2548</v>
      </c>
      <c r="AF342" s="20" t="s">
        <v>3472</v>
      </c>
      <c r="AG342" s="20" t="s">
        <v>2456</v>
      </c>
      <c r="AH342" s="20" t="s">
        <v>1324</v>
      </c>
      <c r="AI342" s="19" t="s">
        <v>1571</v>
      </c>
      <c r="AJ342" s="16">
        <v>55000</v>
      </c>
      <c r="AK342" s="16"/>
      <c r="AL342" s="16">
        <f t="shared" si="12"/>
        <v>15000</v>
      </c>
      <c r="AM342" s="49">
        <v>242217</v>
      </c>
      <c r="AN342" s="49">
        <v>242248</v>
      </c>
      <c r="AO342" s="48">
        <v>23131</v>
      </c>
      <c r="AP342" s="48">
        <v>23131</v>
      </c>
      <c r="AQ342" s="49">
        <v>23132</v>
      </c>
      <c r="AR342" s="130">
        <v>55000</v>
      </c>
      <c r="AS342" s="16">
        <v>15000</v>
      </c>
      <c r="AT342" s="19"/>
    </row>
    <row r="343" spans="1:46" s="23" customFormat="1" ht="72" hidden="1" x14ac:dyDescent="0.2">
      <c r="A343" s="19" t="s">
        <v>44</v>
      </c>
      <c r="B343" s="19" t="s">
        <v>277</v>
      </c>
      <c r="C343" s="19" t="s">
        <v>276</v>
      </c>
      <c r="D343" s="19" t="s">
        <v>18</v>
      </c>
      <c r="E343" s="19" t="s">
        <v>454</v>
      </c>
      <c r="F343" s="28" t="s">
        <v>1914</v>
      </c>
      <c r="G343" s="19" t="s">
        <v>647</v>
      </c>
      <c r="H343" s="18" t="s">
        <v>270</v>
      </c>
      <c r="I343" s="18" t="s">
        <v>273</v>
      </c>
      <c r="J343" s="17">
        <v>150000</v>
      </c>
      <c r="K343" s="35" t="s">
        <v>137</v>
      </c>
      <c r="L343" s="18"/>
      <c r="M343" s="18"/>
      <c r="N343" s="48">
        <v>242214</v>
      </c>
      <c r="O343" s="19" t="s">
        <v>2834</v>
      </c>
      <c r="P343" s="48">
        <v>23090</v>
      </c>
      <c r="Q343" s="19" t="s">
        <v>2835</v>
      </c>
      <c r="R343" s="19" t="s">
        <v>12</v>
      </c>
      <c r="S343" s="19" t="s">
        <v>128</v>
      </c>
      <c r="T343" s="19" t="s">
        <v>2851</v>
      </c>
      <c r="U343" s="19" t="s">
        <v>2852</v>
      </c>
      <c r="V343" s="19" t="s">
        <v>2838</v>
      </c>
      <c r="W343" s="130">
        <v>135000</v>
      </c>
      <c r="X343" s="18" t="s">
        <v>2828</v>
      </c>
      <c r="Y343" s="128">
        <v>23150</v>
      </c>
      <c r="Z343" s="130">
        <v>135000</v>
      </c>
      <c r="AA343" s="19">
        <v>7014189271</v>
      </c>
      <c r="AB343" s="19"/>
      <c r="AC343" s="19"/>
      <c r="AD343" s="130">
        <v>135000</v>
      </c>
      <c r="AE343" s="20" t="s">
        <v>2548</v>
      </c>
      <c r="AF343" s="20" t="s">
        <v>3472</v>
      </c>
      <c r="AG343" s="20" t="s">
        <v>2456</v>
      </c>
      <c r="AH343" s="20" t="s">
        <v>1324</v>
      </c>
      <c r="AI343" s="19" t="s">
        <v>1571</v>
      </c>
      <c r="AJ343" s="16">
        <v>135000</v>
      </c>
      <c r="AK343" s="16"/>
      <c r="AL343" s="16">
        <f t="shared" si="12"/>
        <v>15000</v>
      </c>
      <c r="AM343" s="49">
        <v>242217</v>
      </c>
      <c r="AN343" s="49">
        <v>242248</v>
      </c>
      <c r="AO343" s="48">
        <v>23131</v>
      </c>
      <c r="AP343" s="48">
        <v>23131</v>
      </c>
      <c r="AQ343" s="49">
        <v>23132</v>
      </c>
      <c r="AR343" s="130">
        <v>135000</v>
      </c>
      <c r="AS343" s="16">
        <v>15000</v>
      </c>
      <c r="AT343" s="19"/>
    </row>
    <row r="344" spans="1:46" s="23" customFormat="1" ht="72" hidden="1" x14ac:dyDescent="0.2">
      <c r="A344" s="19" t="s">
        <v>44</v>
      </c>
      <c r="B344" s="19" t="s">
        <v>277</v>
      </c>
      <c r="C344" s="19" t="s">
        <v>276</v>
      </c>
      <c r="D344" s="19" t="s">
        <v>18</v>
      </c>
      <c r="E344" s="19" t="s">
        <v>454</v>
      </c>
      <c r="F344" s="28" t="s">
        <v>1915</v>
      </c>
      <c r="G344" s="19" t="s">
        <v>648</v>
      </c>
      <c r="H344" s="18" t="s">
        <v>269</v>
      </c>
      <c r="I344" s="18" t="s">
        <v>268</v>
      </c>
      <c r="J344" s="17">
        <v>200000</v>
      </c>
      <c r="K344" s="35" t="s">
        <v>137</v>
      </c>
      <c r="L344" s="18"/>
      <c r="M344" s="18"/>
      <c r="N344" s="48">
        <v>242214</v>
      </c>
      <c r="O344" s="19" t="s">
        <v>2834</v>
      </c>
      <c r="P344" s="48">
        <v>23090</v>
      </c>
      <c r="Q344" s="19" t="s">
        <v>2835</v>
      </c>
      <c r="R344" s="19" t="s">
        <v>12</v>
      </c>
      <c r="S344" s="19" t="s">
        <v>128</v>
      </c>
      <c r="T344" s="19" t="s">
        <v>2853</v>
      </c>
      <c r="U344" s="19" t="s">
        <v>2854</v>
      </c>
      <c r="V344" s="19" t="s">
        <v>2838</v>
      </c>
      <c r="W344" s="130">
        <v>200000</v>
      </c>
      <c r="X344" s="18" t="s">
        <v>2828</v>
      </c>
      <c r="Y344" s="128">
        <v>23150</v>
      </c>
      <c r="Z344" s="130">
        <v>200000</v>
      </c>
      <c r="AA344" s="19">
        <v>7014189271</v>
      </c>
      <c r="AB344" s="19"/>
      <c r="AC344" s="19"/>
      <c r="AD344" s="130">
        <v>200000</v>
      </c>
      <c r="AE344" s="20" t="s">
        <v>2548</v>
      </c>
      <c r="AF344" s="20" t="s">
        <v>3472</v>
      </c>
      <c r="AG344" s="20" t="s">
        <v>2456</v>
      </c>
      <c r="AH344" s="20" t="s">
        <v>1324</v>
      </c>
      <c r="AI344" s="19" t="s">
        <v>1571</v>
      </c>
      <c r="AJ344" s="17">
        <v>200000</v>
      </c>
      <c r="AK344" s="16"/>
      <c r="AL344" s="16">
        <f t="shared" si="12"/>
        <v>0</v>
      </c>
      <c r="AM344" s="49">
        <v>242217</v>
      </c>
      <c r="AN344" s="49">
        <v>242248</v>
      </c>
      <c r="AO344" s="48">
        <v>23131</v>
      </c>
      <c r="AP344" s="48">
        <v>23131</v>
      </c>
      <c r="AQ344" s="49">
        <v>23132</v>
      </c>
      <c r="AR344" s="130">
        <v>200000</v>
      </c>
      <c r="AS344" s="16" t="s">
        <v>1557</v>
      </c>
      <c r="AT344" s="19"/>
    </row>
    <row r="345" spans="1:46" s="23" customFormat="1" ht="72" hidden="1" x14ac:dyDescent="0.2">
      <c r="A345" s="19" t="s">
        <v>44</v>
      </c>
      <c r="B345" s="19" t="s">
        <v>277</v>
      </c>
      <c r="C345" s="19" t="s">
        <v>276</v>
      </c>
      <c r="D345" s="19" t="s">
        <v>18</v>
      </c>
      <c r="E345" s="19" t="s">
        <v>454</v>
      </c>
      <c r="F345" s="28" t="s">
        <v>1916</v>
      </c>
      <c r="G345" s="19" t="s">
        <v>649</v>
      </c>
      <c r="H345" s="18" t="s">
        <v>269</v>
      </c>
      <c r="I345" s="18" t="s">
        <v>275</v>
      </c>
      <c r="J345" s="17">
        <v>400000</v>
      </c>
      <c r="K345" s="35" t="s">
        <v>137</v>
      </c>
      <c r="L345" s="18"/>
      <c r="M345" s="18"/>
      <c r="N345" s="48">
        <v>242214</v>
      </c>
      <c r="O345" s="19" t="s">
        <v>2834</v>
      </c>
      <c r="P345" s="48">
        <v>23090</v>
      </c>
      <c r="Q345" s="19" t="s">
        <v>2835</v>
      </c>
      <c r="R345" s="19" t="s">
        <v>12</v>
      </c>
      <c r="S345" s="19" t="s">
        <v>128</v>
      </c>
      <c r="T345" s="19" t="s">
        <v>2855</v>
      </c>
      <c r="U345" s="19" t="s">
        <v>2856</v>
      </c>
      <c r="V345" s="19" t="s">
        <v>2838</v>
      </c>
      <c r="W345" s="130">
        <v>400000</v>
      </c>
      <c r="X345" s="18" t="s">
        <v>2828</v>
      </c>
      <c r="Y345" s="128">
        <v>23150</v>
      </c>
      <c r="Z345" s="130">
        <v>400000</v>
      </c>
      <c r="AA345" s="19">
        <v>7014189271</v>
      </c>
      <c r="AB345" s="19"/>
      <c r="AC345" s="19"/>
      <c r="AD345" s="130">
        <v>400000</v>
      </c>
      <c r="AE345" s="20" t="s">
        <v>2548</v>
      </c>
      <c r="AF345" s="20" t="s">
        <v>3472</v>
      </c>
      <c r="AG345" s="20" t="s">
        <v>2456</v>
      </c>
      <c r="AH345" s="20" t="s">
        <v>1324</v>
      </c>
      <c r="AI345" s="19" t="s">
        <v>1571</v>
      </c>
      <c r="AJ345" s="17">
        <v>400000</v>
      </c>
      <c r="AK345" s="16"/>
      <c r="AL345" s="16">
        <f t="shared" si="12"/>
        <v>0</v>
      </c>
      <c r="AM345" s="49">
        <v>242217</v>
      </c>
      <c r="AN345" s="49">
        <v>242248</v>
      </c>
      <c r="AO345" s="48">
        <v>23131</v>
      </c>
      <c r="AP345" s="48">
        <v>23131</v>
      </c>
      <c r="AQ345" s="49">
        <v>23132</v>
      </c>
      <c r="AR345" s="130">
        <v>400000</v>
      </c>
      <c r="AS345" s="16" t="s">
        <v>1557</v>
      </c>
      <c r="AT345" s="19"/>
    </row>
    <row r="346" spans="1:46" s="23" customFormat="1" ht="72" hidden="1" x14ac:dyDescent="0.2">
      <c r="A346" s="19" t="s">
        <v>44</v>
      </c>
      <c r="B346" s="19" t="s">
        <v>277</v>
      </c>
      <c r="C346" s="19" t="s">
        <v>276</v>
      </c>
      <c r="D346" s="19" t="s">
        <v>33</v>
      </c>
      <c r="E346" s="19" t="s">
        <v>454</v>
      </c>
      <c r="F346" s="28" t="s">
        <v>1917</v>
      </c>
      <c r="G346" s="19" t="s">
        <v>650</v>
      </c>
      <c r="H346" s="18" t="s">
        <v>270</v>
      </c>
      <c r="I346" s="18" t="s">
        <v>274</v>
      </c>
      <c r="J346" s="17">
        <v>75000</v>
      </c>
      <c r="K346" s="35" t="s">
        <v>137</v>
      </c>
      <c r="L346" s="18"/>
      <c r="M346" s="18"/>
      <c r="N346" s="48">
        <v>23073</v>
      </c>
      <c r="O346" s="19" t="s">
        <v>2857</v>
      </c>
      <c r="P346" s="48">
        <v>23093</v>
      </c>
      <c r="Q346" s="19" t="s">
        <v>2858</v>
      </c>
      <c r="R346" s="19" t="s">
        <v>1297</v>
      </c>
      <c r="S346" s="19" t="s">
        <v>128</v>
      </c>
      <c r="T346" s="18" t="s">
        <v>1557</v>
      </c>
      <c r="U346" s="18" t="s">
        <v>1557</v>
      </c>
      <c r="V346" s="19" t="s">
        <v>2859</v>
      </c>
      <c r="W346" s="74">
        <v>71000</v>
      </c>
      <c r="X346" s="18" t="s">
        <v>2828</v>
      </c>
      <c r="Y346" s="128">
        <v>23183</v>
      </c>
      <c r="Z346" s="74">
        <v>71000</v>
      </c>
      <c r="AA346" s="19">
        <v>7014189312</v>
      </c>
      <c r="AB346" s="19"/>
      <c r="AC346" s="19"/>
      <c r="AD346" s="74">
        <v>71000</v>
      </c>
      <c r="AE346" s="20" t="s">
        <v>2548</v>
      </c>
      <c r="AF346" s="20" t="s">
        <v>3472</v>
      </c>
      <c r="AG346" s="20" t="s">
        <v>2456</v>
      </c>
      <c r="AH346" s="20" t="s">
        <v>1325</v>
      </c>
      <c r="AI346" s="20" t="s">
        <v>1571</v>
      </c>
      <c r="AJ346" s="16">
        <v>71000</v>
      </c>
      <c r="AK346" s="16"/>
      <c r="AL346" s="16">
        <f t="shared" si="12"/>
        <v>4000</v>
      </c>
      <c r="AM346" s="49">
        <v>242217</v>
      </c>
      <c r="AN346" s="49">
        <v>242248</v>
      </c>
      <c r="AO346" s="48">
        <v>23183</v>
      </c>
      <c r="AP346" s="48">
        <v>23183</v>
      </c>
      <c r="AQ346" s="49">
        <v>23193</v>
      </c>
      <c r="AR346" s="74">
        <v>71000</v>
      </c>
      <c r="AS346" s="16">
        <v>4000</v>
      </c>
      <c r="AT346" s="19"/>
    </row>
    <row r="347" spans="1:46" s="23" customFormat="1" ht="72" hidden="1" x14ac:dyDescent="0.2">
      <c r="A347" s="19" t="s">
        <v>44</v>
      </c>
      <c r="B347" s="19" t="s">
        <v>277</v>
      </c>
      <c r="C347" s="19" t="s">
        <v>276</v>
      </c>
      <c r="D347" s="19" t="s">
        <v>33</v>
      </c>
      <c r="E347" s="19" t="s">
        <v>454</v>
      </c>
      <c r="F347" s="28" t="s">
        <v>1918</v>
      </c>
      <c r="G347" s="19" t="s">
        <v>651</v>
      </c>
      <c r="H347" s="18" t="s">
        <v>269</v>
      </c>
      <c r="I347" s="18" t="s">
        <v>274</v>
      </c>
      <c r="J347" s="17">
        <v>150000</v>
      </c>
      <c r="K347" s="35" t="s">
        <v>137</v>
      </c>
      <c r="L347" s="18"/>
      <c r="M347" s="18"/>
      <c r="N347" s="48">
        <v>23073</v>
      </c>
      <c r="O347" s="19" t="s">
        <v>2857</v>
      </c>
      <c r="P347" s="48">
        <v>23093</v>
      </c>
      <c r="Q347" s="19" t="s">
        <v>2858</v>
      </c>
      <c r="R347" s="19" t="s">
        <v>1297</v>
      </c>
      <c r="S347" s="19" t="s">
        <v>128</v>
      </c>
      <c r="T347" s="18" t="s">
        <v>1557</v>
      </c>
      <c r="U347" s="18" t="s">
        <v>1557</v>
      </c>
      <c r="V347" s="19" t="s">
        <v>2859</v>
      </c>
      <c r="W347" s="74">
        <v>147000</v>
      </c>
      <c r="X347" s="18" t="s">
        <v>2828</v>
      </c>
      <c r="Y347" s="128">
        <v>23183</v>
      </c>
      <c r="Z347" s="74">
        <v>147000</v>
      </c>
      <c r="AA347" s="19">
        <v>7014189312</v>
      </c>
      <c r="AB347" s="19"/>
      <c r="AC347" s="19"/>
      <c r="AD347" s="74">
        <v>147000</v>
      </c>
      <c r="AE347" s="20" t="s">
        <v>2548</v>
      </c>
      <c r="AF347" s="20" t="s">
        <v>3472</v>
      </c>
      <c r="AG347" s="20" t="s">
        <v>2456</v>
      </c>
      <c r="AH347" s="20" t="s">
        <v>1325</v>
      </c>
      <c r="AI347" s="20" t="s">
        <v>1571</v>
      </c>
      <c r="AJ347" s="16">
        <v>147000</v>
      </c>
      <c r="AK347" s="16"/>
      <c r="AL347" s="16">
        <f t="shared" si="12"/>
        <v>3000</v>
      </c>
      <c r="AM347" s="49">
        <v>242217</v>
      </c>
      <c r="AN347" s="49">
        <v>242248</v>
      </c>
      <c r="AO347" s="48">
        <v>23183</v>
      </c>
      <c r="AP347" s="48">
        <v>23183</v>
      </c>
      <c r="AQ347" s="49">
        <v>23193</v>
      </c>
      <c r="AR347" s="74">
        <v>147000</v>
      </c>
      <c r="AS347" s="16">
        <v>3000</v>
      </c>
      <c r="AT347" s="19"/>
    </row>
    <row r="348" spans="1:46" s="23" customFormat="1" ht="72" hidden="1" x14ac:dyDescent="0.2">
      <c r="A348" s="19" t="s">
        <v>44</v>
      </c>
      <c r="B348" s="19" t="s">
        <v>277</v>
      </c>
      <c r="C348" s="19" t="s">
        <v>276</v>
      </c>
      <c r="D348" s="19" t="s">
        <v>33</v>
      </c>
      <c r="E348" s="19" t="s">
        <v>454</v>
      </c>
      <c r="F348" s="28" t="s">
        <v>1919</v>
      </c>
      <c r="G348" s="19" t="s">
        <v>652</v>
      </c>
      <c r="H348" s="18" t="s">
        <v>270</v>
      </c>
      <c r="I348" s="18" t="s">
        <v>274</v>
      </c>
      <c r="J348" s="17">
        <v>75000</v>
      </c>
      <c r="K348" s="35" t="s">
        <v>137</v>
      </c>
      <c r="L348" s="18"/>
      <c r="M348" s="18"/>
      <c r="N348" s="48">
        <v>23073</v>
      </c>
      <c r="O348" s="19" t="s">
        <v>2857</v>
      </c>
      <c r="P348" s="48">
        <v>23093</v>
      </c>
      <c r="Q348" s="19" t="s">
        <v>2858</v>
      </c>
      <c r="R348" s="19" t="s">
        <v>1297</v>
      </c>
      <c r="S348" s="19" t="s">
        <v>128</v>
      </c>
      <c r="T348" s="18" t="s">
        <v>1557</v>
      </c>
      <c r="U348" s="18" t="s">
        <v>1557</v>
      </c>
      <c r="V348" s="19" t="s">
        <v>2859</v>
      </c>
      <c r="W348" s="74">
        <v>73000</v>
      </c>
      <c r="X348" s="18" t="s">
        <v>2828</v>
      </c>
      <c r="Y348" s="128">
        <v>23183</v>
      </c>
      <c r="Z348" s="74">
        <v>73000</v>
      </c>
      <c r="AA348" s="19">
        <v>7014189312</v>
      </c>
      <c r="AB348" s="19"/>
      <c r="AC348" s="19"/>
      <c r="AD348" s="74">
        <v>73000</v>
      </c>
      <c r="AE348" s="20" t="s">
        <v>2548</v>
      </c>
      <c r="AF348" s="20" t="s">
        <v>3472</v>
      </c>
      <c r="AG348" s="20" t="s">
        <v>2456</v>
      </c>
      <c r="AH348" s="20" t="s">
        <v>1325</v>
      </c>
      <c r="AI348" s="20" t="s">
        <v>1571</v>
      </c>
      <c r="AJ348" s="16">
        <v>73000</v>
      </c>
      <c r="AK348" s="16"/>
      <c r="AL348" s="16">
        <f t="shared" si="12"/>
        <v>2000</v>
      </c>
      <c r="AM348" s="49">
        <v>242217</v>
      </c>
      <c r="AN348" s="49">
        <v>242248</v>
      </c>
      <c r="AO348" s="48">
        <v>23183</v>
      </c>
      <c r="AP348" s="48">
        <v>23183</v>
      </c>
      <c r="AQ348" s="49">
        <v>23193</v>
      </c>
      <c r="AR348" s="74">
        <v>73000</v>
      </c>
      <c r="AS348" s="16">
        <v>2000</v>
      </c>
      <c r="AT348" s="19"/>
    </row>
    <row r="349" spans="1:46" s="23" customFormat="1" ht="72" hidden="1" x14ac:dyDescent="0.2">
      <c r="A349" s="19" t="s">
        <v>44</v>
      </c>
      <c r="B349" s="19" t="s">
        <v>277</v>
      </c>
      <c r="C349" s="19" t="s">
        <v>276</v>
      </c>
      <c r="D349" s="19" t="s">
        <v>33</v>
      </c>
      <c r="E349" s="19" t="s">
        <v>454</v>
      </c>
      <c r="F349" s="28" t="s">
        <v>1920</v>
      </c>
      <c r="G349" s="19" t="s">
        <v>653</v>
      </c>
      <c r="H349" s="18" t="s">
        <v>303</v>
      </c>
      <c r="I349" s="18" t="s">
        <v>274</v>
      </c>
      <c r="J349" s="17">
        <v>70000</v>
      </c>
      <c r="K349" s="35" t="s">
        <v>137</v>
      </c>
      <c r="L349" s="18"/>
      <c r="M349" s="18"/>
      <c r="N349" s="48">
        <v>23073</v>
      </c>
      <c r="O349" s="19" t="s">
        <v>2857</v>
      </c>
      <c r="P349" s="48">
        <v>23093</v>
      </c>
      <c r="Q349" s="19" t="s">
        <v>2858</v>
      </c>
      <c r="R349" s="19" t="s">
        <v>1297</v>
      </c>
      <c r="S349" s="19" t="s">
        <v>128</v>
      </c>
      <c r="T349" s="18" t="s">
        <v>1557</v>
      </c>
      <c r="U349" s="18" t="s">
        <v>1557</v>
      </c>
      <c r="V349" s="19" t="s">
        <v>2859</v>
      </c>
      <c r="W349" s="74">
        <v>60000</v>
      </c>
      <c r="X349" s="18" t="s">
        <v>2828</v>
      </c>
      <c r="Y349" s="128">
        <v>23183</v>
      </c>
      <c r="Z349" s="74">
        <v>60000</v>
      </c>
      <c r="AA349" s="19">
        <v>7014189312</v>
      </c>
      <c r="AB349" s="19"/>
      <c r="AC349" s="19"/>
      <c r="AD349" s="74">
        <v>60000</v>
      </c>
      <c r="AE349" s="20" t="s">
        <v>2548</v>
      </c>
      <c r="AF349" s="20" t="s">
        <v>3472</v>
      </c>
      <c r="AG349" s="20" t="s">
        <v>2456</v>
      </c>
      <c r="AH349" s="20" t="s">
        <v>1325</v>
      </c>
      <c r="AI349" s="20" t="s">
        <v>1571</v>
      </c>
      <c r="AJ349" s="16">
        <v>60000</v>
      </c>
      <c r="AK349" s="16"/>
      <c r="AL349" s="16">
        <f t="shared" si="12"/>
        <v>10000</v>
      </c>
      <c r="AM349" s="49">
        <v>242217</v>
      </c>
      <c r="AN349" s="49">
        <v>242248</v>
      </c>
      <c r="AO349" s="48">
        <v>23183</v>
      </c>
      <c r="AP349" s="48">
        <v>23183</v>
      </c>
      <c r="AQ349" s="49">
        <v>23193</v>
      </c>
      <c r="AR349" s="74">
        <v>60000</v>
      </c>
      <c r="AS349" s="16">
        <v>10000</v>
      </c>
      <c r="AT349" s="19"/>
    </row>
    <row r="350" spans="1:46" s="23" customFormat="1" ht="72" hidden="1" x14ac:dyDescent="0.2">
      <c r="A350" s="19" t="s">
        <v>44</v>
      </c>
      <c r="B350" s="19" t="s">
        <v>277</v>
      </c>
      <c r="C350" s="19" t="s">
        <v>276</v>
      </c>
      <c r="D350" s="19" t="s">
        <v>33</v>
      </c>
      <c r="E350" s="19" t="s">
        <v>454</v>
      </c>
      <c r="F350" s="28" t="s">
        <v>1921</v>
      </c>
      <c r="G350" s="19" t="s">
        <v>654</v>
      </c>
      <c r="H350" s="18" t="s">
        <v>270</v>
      </c>
      <c r="I350" s="18" t="s">
        <v>274</v>
      </c>
      <c r="J350" s="17">
        <v>80000</v>
      </c>
      <c r="K350" s="35" t="s">
        <v>137</v>
      </c>
      <c r="L350" s="18"/>
      <c r="M350" s="18"/>
      <c r="N350" s="48">
        <v>23073</v>
      </c>
      <c r="O350" s="19" t="s">
        <v>2857</v>
      </c>
      <c r="P350" s="48">
        <v>23093</v>
      </c>
      <c r="Q350" s="19" t="s">
        <v>2858</v>
      </c>
      <c r="R350" s="19" t="s">
        <v>1297</v>
      </c>
      <c r="S350" s="19" t="s">
        <v>128</v>
      </c>
      <c r="T350" s="18" t="s">
        <v>1557</v>
      </c>
      <c r="U350" s="18" t="s">
        <v>1557</v>
      </c>
      <c r="V350" s="19" t="s">
        <v>2859</v>
      </c>
      <c r="W350" s="74">
        <v>77000</v>
      </c>
      <c r="X350" s="18" t="s">
        <v>2828</v>
      </c>
      <c r="Y350" s="128">
        <v>23183</v>
      </c>
      <c r="Z350" s="74">
        <v>77000</v>
      </c>
      <c r="AA350" s="19">
        <v>7014189312</v>
      </c>
      <c r="AB350" s="19"/>
      <c r="AC350" s="19"/>
      <c r="AD350" s="74">
        <v>77000</v>
      </c>
      <c r="AE350" s="20" t="s">
        <v>2548</v>
      </c>
      <c r="AF350" s="20" t="s">
        <v>3472</v>
      </c>
      <c r="AG350" s="20" t="s">
        <v>2456</v>
      </c>
      <c r="AH350" s="20" t="s">
        <v>1325</v>
      </c>
      <c r="AI350" s="20" t="s">
        <v>1571</v>
      </c>
      <c r="AJ350" s="16">
        <v>77000</v>
      </c>
      <c r="AK350" s="16"/>
      <c r="AL350" s="16">
        <f t="shared" si="12"/>
        <v>3000</v>
      </c>
      <c r="AM350" s="49">
        <v>242217</v>
      </c>
      <c r="AN350" s="49">
        <v>242248</v>
      </c>
      <c r="AO350" s="48">
        <v>23183</v>
      </c>
      <c r="AP350" s="48">
        <v>23183</v>
      </c>
      <c r="AQ350" s="49">
        <v>23193</v>
      </c>
      <c r="AR350" s="74">
        <v>77000</v>
      </c>
      <c r="AS350" s="16">
        <v>3000</v>
      </c>
      <c r="AT350" s="19"/>
    </row>
    <row r="351" spans="1:46" s="23" customFormat="1" ht="72" hidden="1" x14ac:dyDescent="0.2">
      <c r="A351" s="19" t="s">
        <v>44</v>
      </c>
      <c r="B351" s="19" t="s">
        <v>277</v>
      </c>
      <c r="C351" s="19" t="s">
        <v>276</v>
      </c>
      <c r="D351" s="19" t="s">
        <v>33</v>
      </c>
      <c r="E351" s="19" t="s">
        <v>454</v>
      </c>
      <c r="F351" s="28" t="s">
        <v>1922</v>
      </c>
      <c r="G351" s="19" t="s">
        <v>655</v>
      </c>
      <c r="H351" s="18" t="s">
        <v>270</v>
      </c>
      <c r="I351" s="18" t="s">
        <v>274</v>
      </c>
      <c r="J351" s="17">
        <v>80000</v>
      </c>
      <c r="K351" s="35" t="s">
        <v>137</v>
      </c>
      <c r="L351" s="18"/>
      <c r="M351" s="18"/>
      <c r="N351" s="48">
        <v>23073</v>
      </c>
      <c r="O351" s="19" t="s">
        <v>2857</v>
      </c>
      <c r="P351" s="48">
        <v>23093</v>
      </c>
      <c r="Q351" s="19" t="s">
        <v>2858</v>
      </c>
      <c r="R351" s="19" t="s">
        <v>1297</v>
      </c>
      <c r="S351" s="19" t="s">
        <v>128</v>
      </c>
      <c r="T351" s="18" t="s">
        <v>1557</v>
      </c>
      <c r="U351" s="18" t="s">
        <v>1557</v>
      </c>
      <c r="V351" s="19" t="s">
        <v>2859</v>
      </c>
      <c r="W351" s="74">
        <v>77000</v>
      </c>
      <c r="X351" s="18" t="s">
        <v>2828</v>
      </c>
      <c r="Y351" s="128">
        <v>23183</v>
      </c>
      <c r="Z351" s="74">
        <v>77000</v>
      </c>
      <c r="AA351" s="19">
        <v>7014189312</v>
      </c>
      <c r="AB351" s="19"/>
      <c r="AC351" s="19"/>
      <c r="AD351" s="74">
        <v>77000</v>
      </c>
      <c r="AE351" s="20" t="s">
        <v>2548</v>
      </c>
      <c r="AF351" s="20" t="s">
        <v>3472</v>
      </c>
      <c r="AG351" s="20" t="s">
        <v>2456</v>
      </c>
      <c r="AH351" s="20" t="s">
        <v>1325</v>
      </c>
      <c r="AI351" s="20" t="s">
        <v>1571</v>
      </c>
      <c r="AJ351" s="16">
        <v>77000</v>
      </c>
      <c r="AK351" s="16"/>
      <c r="AL351" s="16">
        <f t="shared" si="12"/>
        <v>3000</v>
      </c>
      <c r="AM351" s="49">
        <v>242217</v>
      </c>
      <c r="AN351" s="49">
        <v>242248</v>
      </c>
      <c r="AO351" s="48">
        <v>23183</v>
      </c>
      <c r="AP351" s="48">
        <v>23183</v>
      </c>
      <c r="AQ351" s="49">
        <v>23193</v>
      </c>
      <c r="AR351" s="74">
        <v>77000</v>
      </c>
      <c r="AS351" s="16">
        <v>3000</v>
      </c>
      <c r="AT351" s="19"/>
    </row>
    <row r="352" spans="1:46" s="23" customFormat="1" ht="72" hidden="1" x14ac:dyDescent="0.2">
      <c r="A352" s="19" t="s">
        <v>44</v>
      </c>
      <c r="B352" s="19" t="s">
        <v>277</v>
      </c>
      <c r="C352" s="19" t="s">
        <v>276</v>
      </c>
      <c r="D352" s="19" t="s">
        <v>10</v>
      </c>
      <c r="E352" s="19" t="s">
        <v>311</v>
      </c>
      <c r="F352" s="28" t="s">
        <v>1923</v>
      </c>
      <c r="G352" s="19" t="s">
        <v>656</v>
      </c>
      <c r="H352" s="18" t="s">
        <v>272</v>
      </c>
      <c r="I352" s="18" t="s">
        <v>271</v>
      </c>
      <c r="J352" s="17">
        <v>24000</v>
      </c>
      <c r="K352" s="18"/>
      <c r="L352" s="18"/>
      <c r="M352" s="35" t="s">
        <v>137</v>
      </c>
      <c r="N352" s="19" t="s">
        <v>1322</v>
      </c>
      <c r="O352" s="19" t="s">
        <v>2860</v>
      </c>
      <c r="P352" s="48">
        <v>23100</v>
      </c>
      <c r="Q352" s="19" t="s">
        <v>2861</v>
      </c>
      <c r="R352" s="19" t="s">
        <v>12</v>
      </c>
      <c r="S352" s="19" t="s">
        <v>128</v>
      </c>
      <c r="T352" s="19" t="s">
        <v>2862</v>
      </c>
      <c r="U352" s="19" t="s">
        <v>2863</v>
      </c>
      <c r="V352" s="19" t="s">
        <v>2864</v>
      </c>
      <c r="W352" s="74">
        <v>24000</v>
      </c>
      <c r="X352" s="18" t="s">
        <v>2828</v>
      </c>
      <c r="Y352" s="128">
        <v>23115</v>
      </c>
      <c r="Z352" s="74">
        <v>24000</v>
      </c>
      <c r="AA352" s="19">
        <v>7014241998</v>
      </c>
      <c r="AB352" s="19"/>
      <c r="AC352" s="19"/>
      <c r="AD352" s="74">
        <v>24000</v>
      </c>
      <c r="AE352" s="20" t="s">
        <v>2548</v>
      </c>
      <c r="AF352" s="20" t="s">
        <v>3472</v>
      </c>
      <c r="AG352" s="20" t="s">
        <v>2456</v>
      </c>
      <c r="AH352" s="20" t="s">
        <v>1323</v>
      </c>
      <c r="AI352" s="20" t="s">
        <v>1571</v>
      </c>
      <c r="AJ352" s="17">
        <v>24000</v>
      </c>
      <c r="AK352" s="16"/>
      <c r="AL352" s="16">
        <f t="shared" si="12"/>
        <v>0</v>
      </c>
      <c r="AM352" s="49">
        <v>242217</v>
      </c>
      <c r="AN352" s="49">
        <v>242217</v>
      </c>
      <c r="AO352" s="48">
        <v>23115</v>
      </c>
      <c r="AP352" s="48">
        <v>23115</v>
      </c>
      <c r="AQ352" s="49">
        <v>23102</v>
      </c>
      <c r="AR352" s="74">
        <v>24000</v>
      </c>
      <c r="AS352" s="19">
        <v>0</v>
      </c>
      <c r="AT352" s="19"/>
    </row>
    <row r="353" spans="1:46" s="23" customFormat="1" ht="72" hidden="1" x14ac:dyDescent="0.2">
      <c r="A353" s="19" t="s">
        <v>44</v>
      </c>
      <c r="B353" s="19" t="s">
        <v>277</v>
      </c>
      <c r="C353" s="19" t="s">
        <v>276</v>
      </c>
      <c r="D353" s="19" t="s">
        <v>10</v>
      </c>
      <c r="E353" s="19" t="s">
        <v>311</v>
      </c>
      <c r="F353" s="28" t="s">
        <v>1924</v>
      </c>
      <c r="G353" s="19" t="s">
        <v>657</v>
      </c>
      <c r="H353" s="18" t="s">
        <v>269</v>
      </c>
      <c r="I353" s="18" t="s">
        <v>271</v>
      </c>
      <c r="J353" s="17">
        <v>8600</v>
      </c>
      <c r="K353" s="18"/>
      <c r="L353" s="18"/>
      <c r="M353" s="35" t="s">
        <v>137</v>
      </c>
      <c r="N353" s="19" t="s">
        <v>1322</v>
      </c>
      <c r="O353" s="19" t="s">
        <v>2860</v>
      </c>
      <c r="P353" s="48">
        <v>23100</v>
      </c>
      <c r="Q353" s="19" t="s">
        <v>2861</v>
      </c>
      <c r="R353" s="19" t="s">
        <v>12</v>
      </c>
      <c r="S353" s="19" t="s">
        <v>128</v>
      </c>
      <c r="T353" s="19" t="s">
        <v>2411</v>
      </c>
      <c r="U353" s="19" t="s">
        <v>2865</v>
      </c>
      <c r="V353" s="19" t="s">
        <v>2864</v>
      </c>
      <c r="W353" s="74">
        <v>8600</v>
      </c>
      <c r="X353" s="18" t="s">
        <v>2828</v>
      </c>
      <c r="Y353" s="128">
        <v>23115</v>
      </c>
      <c r="Z353" s="74">
        <v>8600</v>
      </c>
      <c r="AA353" s="19">
        <v>7014241998</v>
      </c>
      <c r="AB353" s="19"/>
      <c r="AC353" s="19"/>
      <c r="AD353" s="74">
        <v>8600</v>
      </c>
      <c r="AE353" s="20" t="s">
        <v>2548</v>
      </c>
      <c r="AF353" s="20" t="s">
        <v>3472</v>
      </c>
      <c r="AG353" s="20" t="s">
        <v>2456</v>
      </c>
      <c r="AH353" s="20" t="s">
        <v>1323</v>
      </c>
      <c r="AI353" s="20" t="s">
        <v>1571</v>
      </c>
      <c r="AJ353" s="17">
        <v>8600</v>
      </c>
      <c r="AK353" s="16"/>
      <c r="AL353" s="16">
        <f t="shared" si="12"/>
        <v>0</v>
      </c>
      <c r="AM353" s="49">
        <v>242217</v>
      </c>
      <c r="AN353" s="49">
        <v>242217</v>
      </c>
      <c r="AO353" s="48">
        <v>23115</v>
      </c>
      <c r="AP353" s="48">
        <v>23115</v>
      </c>
      <c r="AQ353" s="49">
        <v>23102</v>
      </c>
      <c r="AR353" s="74">
        <v>8600</v>
      </c>
      <c r="AS353" s="19">
        <v>0</v>
      </c>
      <c r="AT353" s="19"/>
    </row>
    <row r="354" spans="1:46" s="23" customFormat="1" ht="72" hidden="1" x14ac:dyDescent="0.2">
      <c r="A354" s="19" t="s">
        <v>44</v>
      </c>
      <c r="B354" s="19" t="s">
        <v>277</v>
      </c>
      <c r="C354" s="19" t="s">
        <v>276</v>
      </c>
      <c r="D354" s="19" t="s">
        <v>10</v>
      </c>
      <c r="E354" s="19" t="s">
        <v>311</v>
      </c>
      <c r="F354" s="28" t="s">
        <v>1925</v>
      </c>
      <c r="G354" s="19" t="s">
        <v>658</v>
      </c>
      <c r="H354" s="18" t="s">
        <v>269</v>
      </c>
      <c r="I354" s="18" t="s">
        <v>271</v>
      </c>
      <c r="J354" s="17">
        <v>72000</v>
      </c>
      <c r="K354" s="18"/>
      <c r="L354" s="18"/>
      <c r="M354" s="35" t="s">
        <v>137</v>
      </c>
      <c r="N354" s="19" t="s">
        <v>1322</v>
      </c>
      <c r="O354" s="19" t="s">
        <v>2860</v>
      </c>
      <c r="P354" s="48">
        <v>23100</v>
      </c>
      <c r="Q354" s="19" t="s">
        <v>2861</v>
      </c>
      <c r="R354" s="19" t="s">
        <v>12</v>
      </c>
      <c r="S354" s="19" t="s">
        <v>128</v>
      </c>
      <c r="T354" s="19" t="s">
        <v>2866</v>
      </c>
      <c r="U354" s="19" t="s">
        <v>2867</v>
      </c>
      <c r="V354" s="19" t="s">
        <v>2864</v>
      </c>
      <c r="W354" s="74">
        <v>72000</v>
      </c>
      <c r="X354" s="18" t="s">
        <v>2828</v>
      </c>
      <c r="Y354" s="128">
        <v>23115</v>
      </c>
      <c r="Z354" s="74">
        <v>72000</v>
      </c>
      <c r="AA354" s="19">
        <v>7014241998</v>
      </c>
      <c r="AB354" s="19"/>
      <c r="AC354" s="19"/>
      <c r="AD354" s="74">
        <v>72000</v>
      </c>
      <c r="AE354" s="20" t="s">
        <v>2548</v>
      </c>
      <c r="AF354" s="20" t="s">
        <v>3472</v>
      </c>
      <c r="AG354" s="20" t="s">
        <v>2456</v>
      </c>
      <c r="AH354" s="20" t="s">
        <v>1323</v>
      </c>
      <c r="AI354" s="20" t="s">
        <v>1571</v>
      </c>
      <c r="AJ354" s="17">
        <v>72000</v>
      </c>
      <c r="AK354" s="16"/>
      <c r="AL354" s="16">
        <f t="shared" si="12"/>
        <v>0</v>
      </c>
      <c r="AM354" s="49">
        <v>242217</v>
      </c>
      <c r="AN354" s="49">
        <v>242217</v>
      </c>
      <c r="AO354" s="48">
        <v>23115</v>
      </c>
      <c r="AP354" s="48">
        <v>23115</v>
      </c>
      <c r="AQ354" s="49">
        <v>23102</v>
      </c>
      <c r="AR354" s="74">
        <v>72000</v>
      </c>
      <c r="AS354" s="19">
        <v>0</v>
      </c>
      <c r="AT354" s="19"/>
    </row>
    <row r="355" spans="1:46" s="199" customFormat="1" ht="378" hidden="1" x14ac:dyDescent="0.2">
      <c r="A355" s="187" t="s">
        <v>44</v>
      </c>
      <c r="B355" s="19" t="s">
        <v>277</v>
      </c>
      <c r="C355" s="187" t="s">
        <v>17</v>
      </c>
      <c r="D355" s="19" t="s">
        <v>1566</v>
      </c>
      <c r="E355" s="19" t="s">
        <v>454</v>
      </c>
      <c r="F355" s="188" t="s">
        <v>2460</v>
      </c>
      <c r="G355" s="187" t="s">
        <v>1112</v>
      </c>
      <c r="H355" s="189" t="s">
        <v>270</v>
      </c>
      <c r="I355" s="189" t="s">
        <v>631</v>
      </c>
      <c r="J355" s="190">
        <v>58432000</v>
      </c>
      <c r="K355" s="191" t="s">
        <v>137</v>
      </c>
      <c r="L355" s="189"/>
      <c r="M355" s="189"/>
      <c r="N355" s="198">
        <v>21968</v>
      </c>
      <c r="O355" s="187" t="s">
        <v>1555</v>
      </c>
      <c r="P355" s="205">
        <v>22178</v>
      </c>
      <c r="Q355" s="187" t="s">
        <v>1556</v>
      </c>
      <c r="R355" s="187" t="s">
        <v>12</v>
      </c>
      <c r="S355" s="187" t="s">
        <v>128</v>
      </c>
      <c r="T355" s="189" t="s">
        <v>1557</v>
      </c>
      <c r="U355" s="189" t="s">
        <v>1557</v>
      </c>
      <c r="V355" s="189" t="s">
        <v>1558</v>
      </c>
      <c r="W355" s="187" t="s">
        <v>1560</v>
      </c>
      <c r="X355" s="189" t="s">
        <v>1559</v>
      </c>
      <c r="Y355" s="195" t="s">
        <v>1561</v>
      </c>
      <c r="Z355" s="195" t="s">
        <v>1562</v>
      </c>
      <c r="AA355" s="187" t="s">
        <v>2868</v>
      </c>
      <c r="AB355" s="195" t="s">
        <v>1563</v>
      </c>
      <c r="AC355" s="195" t="s">
        <v>1564</v>
      </c>
      <c r="AD355" s="195" t="s">
        <v>2869</v>
      </c>
      <c r="AE355" s="195" t="s">
        <v>2870</v>
      </c>
      <c r="AF355" s="187" t="s">
        <v>3483</v>
      </c>
      <c r="AG355" s="187" t="s">
        <v>3483</v>
      </c>
      <c r="AH355" s="20" t="s">
        <v>1326</v>
      </c>
      <c r="AI355" s="20" t="s">
        <v>1572</v>
      </c>
      <c r="AJ355" s="197"/>
      <c r="AK355" s="197">
        <v>47808000</v>
      </c>
      <c r="AL355" s="197">
        <f t="shared" si="12"/>
        <v>10624000</v>
      </c>
      <c r="AM355" s="187"/>
      <c r="AN355" s="187"/>
      <c r="AO355" s="187"/>
      <c r="AP355" s="187"/>
      <c r="AQ355" s="187"/>
      <c r="AR355" s="187"/>
      <c r="AS355" s="187"/>
      <c r="AT355" s="187"/>
    </row>
    <row r="356" spans="1:46" s="199" customFormat="1" ht="72" x14ac:dyDescent="0.2">
      <c r="A356" s="187" t="s">
        <v>44</v>
      </c>
      <c r="B356" s="19" t="s">
        <v>277</v>
      </c>
      <c r="C356" s="187" t="s">
        <v>17</v>
      </c>
      <c r="D356" s="187" t="s">
        <v>34</v>
      </c>
      <c r="E356" s="19" t="s">
        <v>454</v>
      </c>
      <c r="F356" s="188" t="s">
        <v>1926</v>
      </c>
      <c r="G356" s="187" t="s">
        <v>1124</v>
      </c>
      <c r="H356" s="189" t="s">
        <v>270</v>
      </c>
      <c r="I356" s="189" t="s">
        <v>1119</v>
      </c>
      <c r="J356" s="190">
        <v>3000000</v>
      </c>
      <c r="K356" s="191" t="s">
        <v>137</v>
      </c>
      <c r="L356" s="189"/>
      <c r="M356" s="189"/>
      <c r="N356" s="187" t="s">
        <v>2871</v>
      </c>
      <c r="O356" s="187"/>
      <c r="P356" s="187"/>
      <c r="Q356" s="187"/>
      <c r="R356" s="187"/>
      <c r="S356" s="187"/>
      <c r="T356" s="187"/>
      <c r="U356" s="187"/>
      <c r="V356" s="187"/>
      <c r="W356" s="187"/>
      <c r="X356" s="189"/>
      <c r="Y356" s="201"/>
      <c r="Z356" s="187"/>
      <c r="AA356" s="187"/>
      <c r="AB356" s="187"/>
      <c r="AC356" s="187"/>
      <c r="AD356" s="187"/>
      <c r="AE356" s="187" t="s">
        <v>3526</v>
      </c>
      <c r="AF356" s="187" t="s">
        <v>3452</v>
      </c>
      <c r="AG356" s="187" t="s">
        <v>3467</v>
      </c>
      <c r="AH356" s="20" t="s">
        <v>1325</v>
      </c>
      <c r="AI356" s="20" t="s">
        <v>1571</v>
      </c>
      <c r="AJ356" s="197"/>
      <c r="AK356" s="197"/>
      <c r="AL356" s="197">
        <f t="shared" si="12"/>
        <v>3000000</v>
      </c>
      <c r="AM356" s="208">
        <v>242217</v>
      </c>
      <c r="AN356" s="208">
        <v>242248</v>
      </c>
      <c r="AO356" s="187"/>
      <c r="AP356" s="187"/>
      <c r="AQ356" s="187"/>
      <c r="AR356" s="187"/>
      <c r="AS356" s="187"/>
      <c r="AT356" s="187"/>
    </row>
    <row r="357" spans="1:46" s="199" customFormat="1" ht="72" hidden="1" x14ac:dyDescent="0.2">
      <c r="A357" s="187" t="s">
        <v>44</v>
      </c>
      <c r="B357" s="19" t="s">
        <v>277</v>
      </c>
      <c r="C357" s="187" t="s">
        <v>17</v>
      </c>
      <c r="D357" s="187" t="s">
        <v>34</v>
      </c>
      <c r="E357" s="19" t="s">
        <v>454</v>
      </c>
      <c r="F357" s="188" t="s">
        <v>1927</v>
      </c>
      <c r="G357" s="187" t="s">
        <v>1125</v>
      </c>
      <c r="H357" s="189" t="s">
        <v>270</v>
      </c>
      <c r="I357" s="189" t="s">
        <v>1122</v>
      </c>
      <c r="J357" s="190">
        <v>1800000</v>
      </c>
      <c r="K357" s="191" t="s">
        <v>137</v>
      </c>
      <c r="L357" s="189"/>
      <c r="M357" s="189"/>
      <c r="N357" s="187" t="s">
        <v>2871</v>
      </c>
      <c r="O357" s="187"/>
      <c r="P357" s="187"/>
      <c r="Q357" s="187"/>
      <c r="R357" s="187"/>
      <c r="S357" s="187"/>
      <c r="T357" s="187"/>
      <c r="U357" s="187"/>
      <c r="V357" s="187"/>
      <c r="W357" s="187"/>
      <c r="X357" s="189"/>
      <c r="Y357" s="201"/>
      <c r="Z357" s="187"/>
      <c r="AA357" s="187"/>
      <c r="AB357" s="187"/>
      <c r="AC357" s="187"/>
      <c r="AD357" s="187"/>
      <c r="AE357" s="187" t="s">
        <v>3527</v>
      </c>
      <c r="AF357" s="187" t="s">
        <v>3474</v>
      </c>
      <c r="AG357" s="187" t="s">
        <v>3467</v>
      </c>
      <c r="AH357" s="20" t="s">
        <v>1325</v>
      </c>
      <c r="AI357" s="20" t="s">
        <v>1571</v>
      </c>
      <c r="AJ357" s="197"/>
      <c r="AK357" s="197"/>
      <c r="AL357" s="197">
        <f t="shared" si="12"/>
        <v>1800000</v>
      </c>
      <c r="AM357" s="208">
        <v>242217</v>
      </c>
      <c r="AN357" s="208">
        <v>242248</v>
      </c>
      <c r="AO357" s="187"/>
      <c r="AP357" s="187"/>
      <c r="AQ357" s="187"/>
      <c r="AR357" s="187"/>
      <c r="AS357" s="187"/>
      <c r="AT357" s="187"/>
    </row>
    <row r="358" spans="1:46" s="23" customFormat="1" ht="72" hidden="1" x14ac:dyDescent="0.2">
      <c r="A358" s="19" t="s">
        <v>45</v>
      </c>
      <c r="B358" s="19" t="s">
        <v>277</v>
      </c>
      <c r="C358" s="19" t="s">
        <v>276</v>
      </c>
      <c r="D358" s="19" t="s">
        <v>11</v>
      </c>
      <c r="E358" s="19" t="s">
        <v>454</v>
      </c>
      <c r="F358" s="28" t="s">
        <v>1928</v>
      </c>
      <c r="G358" s="19" t="s">
        <v>659</v>
      </c>
      <c r="H358" s="18" t="s">
        <v>660</v>
      </c>
      <c r="I358" s="18" t="s">
        <v>268</v>
      </c>
      <c r="J358" s="17">
        <v>280000</v>
      </c>
      <c r="K358" s="35" t="s">
        <v>137</v>
      </c>
      <c r="L358" s="18"/>
      <c r="M358" s="32"/>
      <c r="N358" s="18"/>
      <c r="O358" s="18"/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/>
      <c r="AB358" s="36"/>
      <c r="AC358" s="36"/>
      <c r="AD358" s="17"/>
      <c r="AE358" s="18" t="s">
        <v>2876</v>
      </c>
      <c r="AF358" s="19" t="s">
        <v>3475</v>
      </c>
      <c r="AG358" s="19" t="s">
        <v>2456</v>
      </c>
      <c r="AH358" s="18" t="s">
        <v>1257</v>
      </c>
      <c r="AI358" s="19" t="s">
        <v>1569</v>
      </c>
      <c r="AJ358" s="17">
        <v>280000</v>
      </c>
      <c r="AK358" s="15"/>
      <c r="AL358" s="16">
        <f t="shared" si="12"/>
        <v>0</v>
      </c>
      <c r="AM358" s="15" t="s">
        <v>2921</v>
      </c>
      <c r="AN358" s="15" t="s">
        <v>1327</v>
      </c>
      <c r="AO358" s="15" t="s">
        <v>2945</v>
      </c>
      <c r="AP358" s="18"/>
      <c r="AQ358" s="18"/>
      <c r="AR358" s="18"/>
      <c r="AS358" s="18"/>
      <c r="AT358" s="18"/>
    </row>
    <row r="359" spans="1:46" s="23" customFormat="1" ht="72" hidden="1" x14ac:dyDescent="0.2">
      <c r="A359" s="19" t="s">
        <v>45</v>
      </c>
      <c r="B359" s="19" t="s">
        <v>277</v>
      </c>
      <c r="C359" s="19" t="s">
        <v>276</v>
      </c>
      <c r="D359" s="19" t="s">
        <v>11</v>
      </c>
      <c r="E359" s="19" t="s">
        <v>454</v>
      </c>
      <c r="F359" s="28" t="s">
        <v>1929</v>
      </c>
      <c r="G359" s="19" t="s">
        <v>661</v>
      </c>
      <c r="H359" s="18" t="s">
        <v>269</v>
      </c>
      <c r="I359" s="18" t="s">
        <v>662</v>
      </c>
      <c r="J359" s="17">
        <v>10000</v>
      </c>
      <c r="K359" s="35" t="s">
        <v>137</v>
      </c>
      <c r="L359" s="18"/>
      <c r="M359" s="32"/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6"/>
      <c r="AC359" s="36"/>
      <c r="AD359" s="17"/>
      <c r="AE359" s="18" t="s">
        <v>2876</v>
      </c>
      <c r="AF359" s="19" t="s">
        <v>3475</v>
      </c>
      <c r="AG359" s="19" t="s">
        <v>2456</v>
      </c>
      <c r="AH359" s="18" t="s">
        <v>1257</v>
      </c>
      <c r="AI359" s="19" t="s">
        <v>1569</v>
      </c>
      <c r="AJ359" s="17">
        <v>10000</v>
      </c>
      <c r="AK359" s="15"/>
      <c r="AL359" s="16">
        <f t="shared" si="12"/>
        <v>0</v>
      </c>
      <c r="AM359" s="15" t="s">
        <v>2921</v>
      </c>
      <c r="AN359" s="15" t="s">
        <v>1331</v>
      </c>
      <c r="AO359" s="15" t="s">
        <v>2946</v>
      </c>
      <c r="AP359" s="18"/>
      <c r="AQ359" s="18"/>
      <c r="AR359" s="18"/>
      <c r="AS359" s="18"/>
      <c r="AT359" s="18"/>
    </row>
    <row r="360" spans="1:46" s="23" customFormat="1" ht="72" hidden="1" x14ac:dyDescent="0.2">
      <c r="A360" s="19" t="s">
        <v>45</v>
      </c>
      <c r="B360" s="19" t="s">
        <v>277</v>
      </c>
      <c r="C360" s="19" t="s">
        <v>276</v>
      </c>
      <c r="D360" s="19" t="s">
        <v>11</v>
      </c>
      <c r="E360" s="19" t="s">
        <v>454</v>
      </c>
      <c r="F360" s="28" t="s">
        <v>1930</v>
      </c>
      <c r="G360" s="19" t="s">
        <v>663</v>
      </c>
      <c r="H360" s="18" t="s">
        <v>272</v>
      </c>
      <c r="I360" s="18" t="s">
        <v>662</v>
      </c>
      <c r="J360" s="17">
        <v>54000</v>
      </c>
      <c r="K360" s="35" t="s">
        <v>137</v>
      </c>
      <c r="L360" s="18"/>
      <c r="M360" s="32"/>
      <c r="N360" s="18"/>
      <c r="O360" s="18"/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6"/>
      <c r="AC360" s="36"/>
      <c r="AD360" s="17"/>
      <c r="AE360" s="18" t="s">
        <v>2876</v>
      </c>
      <c r="AF360" s="19" t="s">
        <v>3475</v>
      </c>
      <c r="AG360" s="19" t="s">
        <v>2456</v>
      </c>
      <c r="AH360" s="18" t="s">
        <v>1257</v>
      </c>
      <c r="AI360" s="19" t="s">
        <v>1569</v>
      </c>
      <c r="AJ360" s="17">
        <v>54000</v>
      </c>
      <c r="AK360" s="15"/>
      <c r="AL360" s="16">
        <f t="shared" si="12"/>
        <v>0</v>
      </c>
      <c r="AM360" s="15" t="s">
        <v>2947</v>
      </c>
      <c r="AN360" s="15" t="s">
        <v>1331</v>
      </c>
      <c r="AO360" s="15" t="s">
        <v>2948</v>
      </c>
      <c r="AP360" s="18"/>
      <c r="AQ360" s="18"/>
      <c r="AR360" s="18"/>
      <c r="AS360" s="18"/>
      <c r="AT360" s="18"/>
    </row>
    <row r="361" spans="1:46" s="23" customFormat="1" ht="72" hidden="1" x14ac:dyDescent="0.2">
      <c r="A361" s="19" t="s">
        <v>45</v>
      </c>
      <c r="B361" s="19" t="s">
        <v>277</v>
      </c>
      <c r="C361" s="19" t="s">
        <v>276</v>
      </c>
      <c r="D361" s="19" t="s">
        <v>11</v>
      </c>
      <c r="E361" s="19" t="s">
        <v>454</v>
      </c>
      <c r="F361" s="28" t="s">
        <v>1931</v>
      </c>
      <c r="G361" s="19" t="s">
        <v>664</v>
      </c>
      <c r="H361" s="18" t="s">
        <v>319</v>
      </c>
      <c r="I361" s="18" t="s">
        <v>662</v>
      </c>
      <c r="J361" s="17">
        <v>48000</v>
      </c>
      <c r="K361" s="35" t="s">
        <v>137</v>
      </c>
      <c r="L361" s="18"/>
      <c r="M361" s="32"/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6"/>
      <c r="AC361" s="36"/>
      <c r="AD361" s="17"/>
      <c r="AE361" s="18" t="s">
        <v>2876</v>
      </c>
      <c r="AF361" s="19" t="s">
        <v>2457</v>
      </c>
      <c r="AG361" s="19" t="s">
        <v>2457</v>
      </c>
      <c r="AH361" s="18" t="s">
        <v>1257</v>
      </c>
      <c r="AI361" s="19" t="s">
        <v>1569</v>
      </c>
      <c r="AJ361" s="15"/>
      <c r="AK361" s="17">
        <v>48000</v>
      </c>
      <c r="AL361" s="16">
        <f t="shared" si="12"/>
        <v>0</v>
      </c>
      <c r="AM361" s="15" t="s">
        <v>2949</v>
      </c>
      <c r="AN361" s="15" t="s">
        <v>1331</v>
      </c>
      <c r="AO361" s="15" t="s">
        <v>2946</v>
      </c>
      <c r="AP361" s="18"/>
      <c r="AQ361" s="18"/>
      <c r="AR361" s="18"/>
      <c r="AS361" s="18"/>
      <c r="AT361" s="18"/>
    </row>
    <row r="362" spans="1:46" s="23" customFormat="1" ht="72" hidden="1" x14ac:dyDescent="0.2">
      <c r="A362" s="19" t="s">
        <v>45</v>
      </c>
      <c r="B362" s="19" t="s">
        <v>277</v>
      </c>
      <c r="C362" s="19" t="s">
        <v>276</v>
      </c>
      <c r="D362" s="19" t="s">
        <v>11</v>
      </c>
      <c r="E362" s="19" t="s">
        <v>454</v>
      </c>
      <c r="F362" s="28" t="s">
        <v>1932</v>
      </c>
      <c r="G362" s="19" t="s">
        <v>665</v>
      </c>
      <c r="H362" s="18" t="s">
        <v>459</v>
      </c>
      <c r="I362" s="18" t="s">
        <v>274</v>
      </c>
      <c r="J362" s="17">
        <v>240000</v>
      </c>
      <c r="K362" s="35" t="s">
        <v>137</v>
      </c>
      <c r="L362" s="18"/>
      <c r="M362" s="32"/>
      <c r="N362" s="18"/>
      <c r="O362" s="18"/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/>
      <c r="AB362" s="36"/>
      <c r="AC362" s="36"/>
      <c r="AD362" s="17"/>
      <c r="AE362" s="18" t="s">
        <v>2876</v>
      </c>
      <c r="AF362" s="19" t="s">
        <v>3475</v>
      </c>
      <c r="AG362" s="19" t="s">
        <v>2456</v>
      </c>
      <c r="AH362" s="18" t="s">
        <v>1257</v>
      </c>
      <c r="AI362" s="19" t="s">
        <v>1569</v>
      </c>
      <c r="AJ362" s="17">
        <v>240000</v>
      </c>
      <c r="AK362" s="15"/>
      <c r="AL362" s="16">
        <f t="shared" si="12"/>
        <v>0</v>
      </c>
      <c r="AM362" s="15" t="s">
        <v>2949</v>
      </c>
      <c r="AN362" s="15" t="s">
        <v>1331</v>
      </c>
      <c r="AO362" s="15" t="s">
        <v>2950</v>
      </c>
      <c r="AP362" s="18"/>
      <c r="AQ362" s="18"/>
      <c r="AR362" s="18"/>
      <c r="AS362" s="18"/>
      <c r="AT362" s="18"/>
    </row>
    <row r="363" spans="1:46" s="23" customFormat="1" ht="72" hidden="1" x14ac:dyDescent="0.2">
      <c r="A363" s="19" t="s">
        <v>45</v>
      </c>
      <c r="B363" s="19" t="s">
        <v>277</v>
      </c>
      <c r="C363" s="19" t="s">
        <v>276</v>
      </c>
      <c r="D363" s="19" t="s">
        <v>11</v>
      </c>
      <c r="E363" s="19" t="s">
        <v>454</v>
      </c>
      <c r="F363" s="28" t="s">
        <v>1933</v>
      </c>
      <c r="G363" s="19" t="s">
        <v>666</v>
      </c>
      <c r="H363" s="18" t="s">
        <v>319</v>
      </c>
      <c r="I363" s="18" t="s">
        <v>631</v>
      </c>
      <c r="J363" s="17">
        <v>26000</v>
      </c>
      <c r="K363" s="35" t="s">
        <v>137</v>
      </c>
      <c r="L363" s="18"/>
      <c r="M363" s="32"/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6"/>
      <c r="AC363" s="36"/>
      <c r="AD363" s="17"/>
      <c r="AE363" s="18" t="s">
        <v>2890</v>
      </c>
      <c r="AF363" s="19" t="s">
        <v>3472</v>
      </c>
      <c r="AG363" s="19" t="s">
        <v>2456</v>
      </c>
      <c r="AH363" s="18" t="s">
        <v>1257</v>
      </c>
      <c r="AI363" s="19" t="s">
        <v>1569</v>
      </c>
      <c r="AJ363" s="17">
        <v>26000</v>
      </c>
      <c r="AK363" s="15"/>
      <c r="AL363" s="16">
        <f t="shared" si="12"/>
        <v>0</v>
      </c>
      <c r="AM363" s="15" t="s">
        <v>1331</v>
      </c>
      <c r="AN363" s="15" t="s">
        <v>1331</v>
      </c>
      <c r="AO363" s="15" t="s">
        <v>1331</v>
      </c>
      <c r="AP363" s="18"/>
      <c r="AQ363" s="18"/>
      <c r="AR363" s="18"/>
      <c r="AS363" s="18"/>
      <c r="AT363" s="18"/>
    </row>
    <row r="364" spans="1:46" s="23" customFormat="1" ht="72" hidden="1" x14ac:dyDescent="0.2">
      <c r="A364" s="19" t="s">
        <v>45</v>
      </c>
      <c r="B364" s="19" t="s">
        <v>277</v>
      </c>
      <c r="C364" s="19" t="s">
        <v>276</v>
      </c>
      <c r="D364" s="19" t="s">
        <v>11</v>
      </c>
      <c r="E364" s="19" t="s">
        <v>454</v>
      </c>
      <c r="F364" s="28" t="s">
        <v>1934</v>
      </c>
      <c r="G364" s="19" t="s">
        <v>667</v>
      </c>
      <c r="H364" s="18" t="s">
        <v>272</v>
      </c>
      <c r="I364" s="18" t="s">
        <v>631</v>
      </c>
      <c r="J364" s="17">
        <v>45000</v>
      </c>
      <c r="K364" s="35" t="s">
        <v>137</v>
      </c>
      <c r="L364" s="18"/>
      <c r="M364" s="32"/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6"/>
      <c r="AC364" s="36"/>
      <c r="AD364" s="17"/>
      <c r="AE364" s="18" t="s">
        <v>2890</v>
      </c>
      <c r="AF364" s="19" t="s">
        <v>3472</v>
      </c>
      <c r="AG364" s="19" t="s">
        <v>2456</v>
      </c>
      <c r="AH364" s="18" t="s">
        <v>1257</v>
      </c>
      <c r="AI364" s="19" t="s">
        <v>1569</v>
      </c>
      <c r="AJ364" s="17">
        <v>45000</v>
      </c>
      <c r="AK364" s="15"/>
      <c r="AL364" s="16">
        <f t="shared" si="12"/>
        <v>0</v>
      </c>
      <c r="AM364" s="15" t="s">
        <v>1331</v>
      </c>
      <c r="AN364" s="15" t="s">
        <v>1331</v>
      </c>
      <c r="AO364" s="15" t="s">
        <v>1331</v>
      </c>
      <c r="AP364" s="18"/>
      <c r="AQ364" s="18"/>
      <c r="AR364" s="18"/>
      <c r="AS364" s="18"/>
      <c r="AT364" s="18"/>
    </row>
    <row r="365" spans="1:46" s="23" customFormat="1" ht="72" hidden="1" x14ac:dyDescent="0.2">
      <c r="A365" s="19" t="s">
        <v>45</v>
      </c>
      <c r="B365" s="19" t="s">
        <v>277</v>
      </c>
      <c r="C365" s="19" t="s">
        <v>276</v>
      </c>
      <c r="D365" s="19" t="s">
        <v>11</v>
      </c>
      <c r="E365" s="19" t="s">
        <v>454</v>
      </c>
      <c r="F365" s="28" t="s">
        <v>1935</v>
      </c>
      <c r="G365" s="19" t="s">
        <v>668</v>
      </c>
      <c r="H365" s="18" t="s">
        <v>269</v>
      </c>
      <c r="I365" s="18" t="s">
        <v>631</v>
      </c>
      <c r="J365" s="17">
        <v>40000</v>
      </c>
      <c r="K365" s="35" t="s">
        <v>137</v>
      </c>
      <c r="L365" s="18"/>
      <c r="M365" s="32"/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6"/>
      <c r="AC365" s="36"/>
      <c r="AD365" s="17"/>
      <c r="AE365" s="18" t="s">
        <v>2890</v>
      </c>
      <c r="AF365" s="19" t="s">
        <v>3472</v>
      </c>
      <c r="AG365" s="19" t="s">
        <v>2456</v>
      </c>
      <c r="AH365" s="18" t="s">
        <v>1257</v>
      </c>
      <c r="AI365" s="19" t="s">
        <v>1569</v>
      </c>
      <c r="AJ365" s="17">
        <v>40000</v>
      </c>
      <c r="AK365" s="15"/>
      <c r="AL365" s="16">
        <f t="shared" si="12"/>
        <v>0</v>
      </c>
      <c r="AM365" s="15" t="s">
        <v>1331</v>
      </c>
      <c r="AN365" s="15" t="s">
        <v>1331</v>
      </c>
      <c r="AO365" s="15" t="s">
        <v>1331</v>
      </c>
      <c r="AP365" s="18"/>
      <c r="AQ365" s="18"/>
      <c r="AR365" s="18"/>
      <c r="AS365" s="18"/>
      <c r="AT365" s="18"/>
    </row>
    <row r="366" spans="1:46" s="23" customFormat="1" ht="72" hidden="1" x14ac:dyDescent="0.2">
      <c r="A366" s="19" t="s">
        <v>45</v>
      </c>
      <c r="B366" s="19" t="s">
        <v>277</v>
      </c>
      <c r="C366" s="19" t="s">
        <v>276</v>
      </c>
      <c r="D366" s="19" t="s">
        <v>11</v>
      </c>
      <c r="E366" s="19" t="s">
        <v>454</v>
      </c>
      <c r="F366" s="28" t="s">
        <v>1936</v>
      </c>
      <c r="G366" s="19" t="s">
        <v>669</v>
      </c>
      <c r="H366" s="18" t="s">
        <v>303</v>
      </c>
      <c r="I366" s="18" t="s">
        <v>631</v>
      </c>
      <c r="J366" s="17">
        <v>120000</v>
      </c>
      <c r="K366" s="35" t="s">
        <v>137</v>
      </c>
      <c r="L366" s="18"/>
      <c r="M366" s="32"/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6"/>
      <c r="AC366" s="36"/>
      <c r="AD366" s="17"/>
      <c r="AE366" s="18" t="s">
        <v>1330</v>
      </c>
      <c r="AF366" s="19" t="s">
        <v>3470</v>
      </c>
      <c r="AG366" s="19" t="s">
        <v>2456</v>
      </c>
      <c r="AH366" s="18" t="s">
        <v>1257</v>
      </c>
      <c r="AI366" s="19" t="s">
        <v>1569</v>
      </c>
      <c r="AJ366" s="17">
        <v>120000</v>
      </c>
      <c r="AK366" s="15"/>
      <c r="AL366" s="16">
        <f t="shared" si="12"/>
        <v>0</v>
      </c>
      <c r="AM366" s="15" t="s">
        <v>1331</v>
      </c>
      <c r="AN366" s="15" t="s">
        <v>1331</v>
      </c>
      <c r="AO366" s="15" t="s">
        <v>1331</v>
      </c>
      <c r="AP366" s="18"/>
      <c r="AQ366" s="18"/>
      <c r="AR366" s="18"/>
      <c r="AS366" s="18"/>
      <c r="AT366" s="18"/>
    </row>
    <row r="367" spans="1:46" s="23" customFormat="1" ht="72" hidden="1" x14ac:dyDescent="0.2">
      <c r="A367" s="19" t="s">
        <v>45</v>
      </c>
      <c r="B367" s="19" t="s">
        <v>277</v>
      </c>
      <c r="C367" s="19" t="s">
        <v>276</v>
      </c>
      <c r="D367" s="19" t="s">
        <v>11</v>
      </c>
      <c r="E367" s="19" t="s">
        <v>454</v>
      </c>
      <c r="F367" s="28" t="s">
        <v>1937</v>
      </c>
      <c r="G367" s="19" t="s">
        <v>670</v>
      </c>
      <c r="H367" s="18" t="s">
        <v>270</v>
      </c>
      <c r="I367" s="18" t="s">
        <v>274</v>
      </c>
      <c r="J367" s="17">
        <v>3500</v>
      </c>
      <c r="K367" s="35" t="s">
        <v>137</v>
      </c>
      <c r="L367" s="18"/>
      <c r="M367" s="32"/>
      <c r="N367" s="18"/>
      <c r="O367" s="18"/>
      <c r="P367" s="36" t="s">
        <v>2873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/>
      <c r="AA367" s="36"/>
      <c r="AB367" s="36"/>
      <c r="AC367" s="36"/>
      <c r="AD367" s="17"/>
      <c r="AE367" s="18" t="s">
        <v>2876</v>
      </c>
      <c r="AF367" s="19" t="s">
        <v>2457</v>
      </c>
      <c r="AG367" s="19" t="s">
        <v>2457</v>
      </c>
      <c r="AH367" s="18" t="s">
        <v>1257</v>
      </c>
      <c r="AI367" s="19" t="s">
        <v>1569</v>
      </c>
      <c r="AJ367" s="15"/>
      <c r="AK367" s="17">
        <v>3500</v>
      </c>
      <c r="AL367" s="16">
        <f t="shared" si="12"/>
        <v>0</v>
      </c>
      <c r="AM367" s="15" t="s">
        <v>1331</v>
      </c>
      <c r="AN367" s="15" t="s">
        <v>1331</v>
      </c>
      <c r="AO367" s="15" t="s">
        <v>1331</v>
      </c>
      <c r="AP367" s="18"/>
      <c r="AQ367" s="18"/>
      <c r="AR367" s="18"/>
      <c r="AS367" s="18"/>
      <c r="AT367" s="18"/>
    </row>
    <row r="368" spans="1:46" s="23" customFormat="1" ht="72" hidden="1" x14ac:dyDescent="0.2">
      <c r="A368" s="19" t="s">
        <v>45</v>
      </c>
      <c r="B368" s="19" t="s">
        <v>277</v>
      </c>
      <c r="C368" s="19" t="s">
        <v>276</v>
      </c>
      <c r="D368" s="19" t="s">
        <v>21</v>
      </c>
      <c r="E368" s="19" t="s">
        <v>454</v>
      </c>
      <c r="F368" s="28" t="s">
        <v>1938</v>
      </c>
      <c r="G368" s="19" t="s">
        <v>671</v>
      </c>
      <c r="H368" s="18" t="s">
        <v>270</v>
      </c>
      <c r="I368" s="18" t="s">
        <v>271</v>
      </c>
      <c r="J368" s="17">
        <v>18000</v>
      </c>
      <c r="K368" s="18"/>
      <c r="L368" s="18"/>
      <c r="M368" s="35" t="s">
        <v>137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/>
      <c r="AA368" s="36" t="s">
        <v>2903</v>
      </c>
      <c r="AB368" s="36"/>
      <c r="AC368" s="36"/>
      <c r="AD368" s="17"/>
      <c r="AE368" s="18" t="s">
        <v>2904</v>
      </c>
      <c r="AF368" s="18" t="s">
        <v>3472</v>
      </c>
      <c r="AG368" s="18" t="s">
        <v>2456</v>
      </c>
      <c r="AH368" s="18" t="s">
        <v>1330</v>
      </c>
      <c r="AI368" s="18" t="s">
        <v>1570</v>
      </c>
      <c r="AJ368" s="17">
        <v>18000</v>
      </c>
      <c r="AK368" s="15"/>
      <c r="AL368" s="16">
        <f t="shared" si="12"/>
        <v>0</v>
      </c>
      <c r="AM368" s="15" t="s">
        <v>1331</v>
      </c>
      <c r="AN368" s="15" t="s">
        <v>1331</v>
      </c>
      <c r="AO368" s="15" t="s">
        <v>1331</v>
      </c>
      <c r="AP368" s="18"/>
      <c r="AQ368" s="18"/>
      <c r="AR368" s="18"/>
      <c r="AS368" s="18"/>
      <c r="AT368" s="18"/>
    </row>
    <row r="369" spans="1:46" s="23" customFormat="1" ht="72" hidden="1" x14ac:dyDescent="0.2">
      <c r="A369" s="19" t="s">
        <v>45</v>
      </c>
      <c r="B369" s="19" t="s">
        <v>277</v>
      </c>
      <c r="C369" s="19" t="s">
        <v>276</v>
      </c>
      <c r="D369" s="19" t="s">
        <v>21</v>
      </c>
      <c r="E369" s="19" t="s">
        <v>454</v>
      </c>
      <c r="F369" s="28" t="s">
        <v>1939</v>
      </c>
      <c r="G369" s="19" t="s">
        <v>672</v>
      </c>
      <c r="H369" s="18" t="s">
        <v>272</v>
      </c>
      <c r="I369" s="18" t="s">
        <v>271</v>
      </c>
      <c r="J369" s="17">
        <v>25500</v>
      </c>
      <c r="K369" s="18"/>
      <c r="L369" s="18"/>
      <c r="M369" s="35" t="s">
        <v>137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/>
      <c r="AA369" s="36" t="s">
        <v>2906</v>
      </c>
      <c r="AB369" s="36"/>
      <c r="AC369" s="36"/>
      <c r="AD369" s="17"/>
      <c r="AE369" s="18" t="s">
        <v>2904</v>
      </c>
      <c r="AF369" s="18" t="s">
        <v>3472</v>
      </c>
      <c r="AG369" s="18" t="s">
        <v>2456</v>
      </c>
      <c r="AH369" s="18" t="s">
        <v>1330</v>
      </c>
      <c r="AI369" s="18" t="s">
        <v>1570</v>
      </c>
      <c r="AJ369" s="17">
        <v>25500</v>
      </c>
      <c r="AK369" s="15"/>
      <c r="AL369" s="16">
        <f t="shared" si="12"/>
        <v>0</v>
      </c>
      <c r="AM369" s="15" t="s">
        <v>1331</v>
      </c>
      <c r="AN369" s="15" t="s">
        <v>1331</v>
      </c>
      <c r="AO369" s="15" t="s">
        <v>1331</v>
      </c>
      <c r="AP369" s="18"/>
      <c r="AQ369" s="18"/>
      <c r="AR369" s="18"/>
      <c r="AS369" s="18"/>
      <c r="AT369" s="18"/>
    </row>
    <row r="370" spans="1:46" s="23" customFormat="1" ht="72" hidden="1" x14ac:dyDescent="0.2">
      <c r="A370" s="19" t="s">
        <v>45</v>
      </c>
      <c r="B370" s="19" t="s">
        <v>277</v>
      </c>
      <c r="C370" s="19" t="s">
        <v>276</v>
      </c>
      <c r="D370" s="19" t="s">
        <v>21</v>
      </c>
      <c r="E370" s="19" t="s">
        <v>454</v>
      </c>
      <c r="F370" s="28" t="s">
        <v>1940</v>
      </c>
      <c r="G370" s="19" t="s">
        <v>673</v>
      </c>
      <c r="H370" s="18" t="s">
        <v>269</v>
      </c>
      <c r="I370" s="18" t="s">
        <v>271</v>
      </c>
      <c r="J370" s="17">
        <v>50400</v>
      </c>
      <c r="K370" s="18"/>
      <c r="L370" s="18"/>
      <c r="M370" s="35" t="s">
        <v>137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/>
      <c r="AA370" s="36" t="s">
        <v>2909</v>
      </c>
      <c r="AB370" s="36"/>
      <c r="AC370" s="36"/>
      <c r="AD370" s="17"/>
      <c r="AE370" s="18" t="s">
        <v>2904</v>
      </c>
      <c r="AF370" s="18" t="s">
        <v>3472</v>
      </c>
      <c r="AG370" s="18" t="s">
        <v>2456</v>
      </c>
      <c r="AH370" s="18" t="s">
        <v>1330</v>
      </c>
      <c r="AI370" s="18" t="s">
        <v>1570</v>
      </c>
      <c r="AJ370" s="17">
        <v>50400</v>
      </c>
      <c r="AK370" s="15"/>
      <c r="AL370" s="16">
        <f t="shared" si="12"/>
        <v>0</v>
      </c>
      <c r="AM370" s="15" t="s">
        <v>1331</v>
      </c>
      <c r="AN370" s="15" t="s">
        <v>1331</v>
      </c>
      <c r="AO370" s="15" t="s">
        <v>1331</v>
      </c>
      <c r="AP370" s="18"/>
      <c r="AQ370" s="18"/>
      <c r="AR370" s="18"/>
      <c r="AS370" s="18"/>
      <c r="AT370" s="18"/>
    </row>
    <row r="371" spans="1:46" s="23" customFormat="1" ht="72" hidden="1" x14ac:dyDescent="0.2">
      <c r="A371" s="19" t="s">
        <v>45</v>
      </c>
      <c r="B371" s="19" t="s">
        <v>277</v>
      </c>
      <c r="C371" s="19" t="s">
        <v>276</v>
      </c>
      <c r="D371" s="19" t="s">
        <v>286</v>
      </c>
      <c r="E371" s="19" t="s">
        <v>454</v>
      </c>
      <c r="F371" s="28" t="s">
        <v>1941</v>
      </c>
      <c r="G371" s="19" t="s">
        <v>674</v>
      </c>
      <c r="H371" s="18" t="s">
        <v>270</v>
      </c>
      <c r="I371" s="18" t="s">
        <v>268</v>
      </c>
      <c r="J371" s="17">
        <v>95000</v>
      </c>
      <c r="K371" s="35" t="s">
        <v>137</v>
      </c>
      <c r="L371" s="18"/>
      <c r="M371" s="32"/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6"/>
      <c r="AC371" s="36"/>
      <c r="AD371" s="17"/>
      <c r="AE371" s="18" t="s">
        <v>2890</v>
      </c>
      <c r="AF371" s="19" t="s">
        <v>3472</v>
      </c>
      <c r="AG371" s="19" t="s">
        <v>2456</v>
      </c>
      <c r="AH371" s="18" t="s">
        <v>1257</v>
      </c>
      <c r="AI371" s="19" t="s">
        <v>1569</v>
      </c>
      <c r="AJ371" s="17">
        <v>95000</v>
      </c>
      <c r="AK371" s="15"/>
      <c r="AL371" s="16">
        <f t="shared" si="12"/>
        <v>0</v>
      </c>
      <c r="AM371" s="15" t="s">
        <v>1331</v>
      </c>
      <c r="AN371" s="15" t="s">
        <v>1331</v>
      </c>
      <c r="AO371" s="15" t="s">
        <v>1331</v>
      </c>
      <c r="AP371" s="18"/>
      <c r="AQ371" s="18"/>
      <c r="AR371" s="18"/>
      <c r="AS371" s="18"/>
      <c r="AT371" s="18"/>
    </row>
    <row r="372" spans="1:46" s="23" customFormat="1" ht="72" hidden="1" x14ac:dyDescent="0.2">
      <c r="A372" s="19" t="s">
        <v>45</v>
      </c>
      <c r="B372" s="19" t="s">
        <v>277</v>
      </c>
      <c r="C372" s="19" t="s">
        <v>276</v>
      </c>
      <c r="D372" s="19" t="s">
        <v>286</v>
      </c>
      <c r="E372" s="19" t="s">
        <v>454</v>
      </c>
      <c r="F372" s="28" t="s">
        <v>1942</v>
      </c>
      <c r="G372" s="19" t="s">
        <v>675</v>
      </c>
      <c r="H372" s="18" t="s">
        <v>270</v>
      </c>
      <c r="I372" s="18" t="s">
        <v>271</v>
      </c>
      <c r="J372" s="17">
        <v>42500</v>
      </c>
      <c r="K372" s="35" t="s">
        <v>137</v>
      </c>
      <c r="L372" s="18"/>
      <c r="M372" s="32"/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6"/>
      <c r="AC372" s="36"/>
      <c r="AD372" s="17"/>
      <c r="AE372" s="18" t="s">
        <v>2890</v>
      </c>
      <c r="AF372" s="19" t="s">
        <v>3472</v>
      </c>
      <c r="AG372" s="19" t="s">
        <v>2456</v>
      </c>
      <c r="AH372" s="18" t="s">
        <v>1257</v>
      </c>
      <c r="AI372" s="19" t="s">
        <v>1569</v>
      </c>
      <c r="AJ372" s="17">
        <v>42500</v>
      </c>
      <c r="AK372" s="15"/>
      <c r="AL372" s="16">
        <f t="shared" si="12"/>
        <v>0</v>
      </c>
      <c r="AM372" s="15" t="s">
        <v>1331</v>
      </c>
      <c r="AN372" s="15" t="s">
        <v>1327</v>
      </c>
      <c r="AO372" s="15" t="s">
        <v>1327</v>
      </c>
      <c r="AP372" s="18"/>
      <c r="AQ372" s="18"/>
      <c r="AR372" s="18"/>
      <c r="AS372" s="18"/>
      <c r="AT372" s="18"/>
    </row>
    <row r="373" spans="1:46" s="23" customFormat="1" ht="72" hidden="1" x14ac:dyDescent="0.2">
      <c r="A373" s="19" t="s">
        <v>45</v>
      </c>
      <c r="B373" s="19" t="s">
        <v>277</v>
      </c>
      <c r="C373" s="19" t="s">
        <v>276</v>
      </c>
      <c r="D373" s="19" t="s">
        <v>286</v>
      </c>
      <c r="E373" s="19" t="s">
        <v>454</v>
      </c>
      <c r="F373" s="28" t="s">
        <v>1943</v>
      </c>
      <c r="G373" s="19" t="s">
        <v>676</v>
      </c>
      <c r="H373" s="18" t="s">
        <v>270</v>
      </c>
      <c r="I373" s="18" t="s">
        <v>274</v>
      </c>
      <c r="J373" s="17">
        <v>15000</v>
      </c>
      <c r="K373" s="35" t="s">
        <v>137</v>
      </c>
      <c r="L373" s="18"/>
      <c r="M373" s="32"/>
      <c r="N373" s="18"/>
      <c r="O373" s="18"/>
      <c r="P373" s="36"/>
      <c r="Q373" s="18" t="s">
        <v>2901</v>
      </c>
      <c r="R373" s="18"/>
      <c r="S373" s="18" t="s">
        <v>104</v>
      </c>
      <c r="T373" s="18"/>
      <c r="U373" s="18"/>
      <c r="V373" s="53"/>
      <c r="W373" s="17"/>
      <c r="X373" s="32"/>
      <c r="Y373" s="36"/>
      <c r="Z373" s="17"/>
      <c r="AA373" s="36"/>
      <c r="AB373" s="36"/>
      <c r="AC373" s="36"/>
      <c r="AD373" s="17"/>
      <c r="AE373" s="18" t="s">
        <v>1330</v>
      </c>
      <c r="AF373" s="19" t="s">
        <v>3470</v>
      </c>
      <c r="AG373" s="19" t="s">
        <v>2456</v>
      </c>
      <c r="AH373" s="18" t="s">
        <v>1257</v>
      </c>
      <c r="AI373" s="19" t="s">
        <v>1569</v>
      </c>
      <c r="AJ373" s="17">
        <v>15000</v>
      </c>
      <c r="AK373" s="15"/>
      <c r="AL373" s="16">
        <f t="shared" si="12"/>
        <v>0</v>
      </c>
      <c r="AM373" s="15" t="s">
        <v>1327</v>
      </c>
      <c r="AN373" s="15" t="s">
        <v>1328</v>
      </c>
      <c r="AO373" s="15" t="s">
        <v>1328</v>
      </c>
      <c r="AP373" s="18"/>
      <c r="AQ373" s="18"/>
      <c r="AR373" s="18"/>
      <c r="AS373" s="18"/>
      <c r="AT373" s="18"/>
    </row>
    <row r="374" spans="1:46" s="23" customFormat="1" ht="72" hidden="1" x14ac:dyDescent="0.2">
      <c r="A374" s="19" t="s">
        <v>45</v>
      </c>
      <c r="B374" s="19" t="s">
        <v>277</v>
      </c>
      <c r="C374" s="19" t="s">
        <v>276</v>
      </c>
      <c r="D374" s="19" t="s">
        <v>286</v>
      </c>
      <c r="E374" s="19" t="s">
        <v>454</v>
      </c>
      <c r="F374" s="28" t="s">
        <v>1944</v>
      </c>
      <c r="G374" s="19" t="s">
        <v>677</v>
      </c>
      <c r="H374" s="18" t="s">
        <v>303</v>
      </c>
      <c r="I374" s="18" t="s">
        <v>271</v>
      </c>
      <c r="J374" s="17">
        <v>370000</v>
      </c>
      <c r="K374" s="35" t="s">
        <v>137</v>
      </c>
      <c r="L374" s="18"/>
      <c r="M374" s="32"/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6"/>
      <c r="AC374" s="36"/>
      <c r="AD374" s="17"/>
      <c r="AE374" s="18" t="s">
        <v>1330</v>
      </c>
      <c r="AF374" s="19" t="s">
        <v>3470</v>
      </c>
      <c r="AG374" s="19" t="s">
        <v>2456</v>
      </c>
      <c r="AH374" s="18" t="s">
        <v>1257</v>
      </c>
      <c r="AI374" s="19" t="s">
        <v>1569</v>
      </c>
      <c r="AJ374" s="17">
        <v>370000</v>
      </c>
      <c r="AK374" s="15"/>
      <c r="AL374" s="16">
        <f t="shared" si="12"/>
        <v>0</v>
      </c>
      <c r="AM374" s="15" t="s">
        <v>1327</v>
      </c>
      <c r="AN374" s="15" t="s">
        <v>1328</v>
      </c>
      <c r="AO374" s="15" t="s">
        <v>1328</v>
      </c>
      <c r="AP374" s="18"/>
      <c r="AQ374" s="18"/>
      <c r="AR374" s="18"/>
      <c r="AS374" s="18"/>
      <c r="AT374" s="18"/>
    </row>
    <row r="375" spans="1:46" s="23" customFormat="1" ht="72" hidden="1" x14ac:dyDescent="0.2">
      <c r="A375" s="19" t="s">
        <v>45</v>
      </c>
      <c r="B375" s="19" t="s">
        <v>277</v>
      </c>
      <c r="C375" s="19" t="s">
        <v>276</v>
      </c>
      <c r="D375" s="19" t="s">
        <v>286</v>
      </c>
      <c r="E375" s="19" t="s">
        <v>454</v>
      </c>
      <c r="F375" s="28" t="s">
        <v>1945</v>
      </c>
      <c r="G375" s="19" t="s">
        <v>678</v>
      </c>
      <c r="H375" s="18" t="s">
        <v>270</v>
      </c>
      <c r="I375" s="18" t="s">
        <v>274</v>
      </c>
      <c r="J375" s="17">
        <v>200000</v>
      </c>
      <c r="K375" s="35" t="s">
        <v>137</v>
      </c>
      <c r="L375" s="18"/>
      <c r="M375" s="32"/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6"/>
      <c r="AC375" s="36"/>
      <c r="AD375" s="17"/>
      <c r="AE375" s="18" t="s">
        <v>2919</v>
      </c>
      <c r="AF375" s="19" t="s">
        <v>3472</v>
      </c>
      <c r="AG375" s="19" t="s">
        <v>2456</v>
      </c>
      <c r="AH375" s="18" t="s">
        <v>1257</v>
      </c>
      <c r="AI375" s="19" t="s">
        <v>1569</v>
      </c>
      <c r="AJ375" s="17">
        <v>200000</v>
      </c>
      <c r="AK375" s="15"/>
      <c r="AL375" s="16">
        <f t="shared" si="12"/>
        <v>0</v>
      </c>
      <c r="AM375" s="15" t="s">
        <v>1331</v>
      </c>
      <c r="AN375" s="15" t="s">
        <v>1331</v>
      </c>
      <c r="AO375" s="15" t="s">
        <v>1327</v>
      </c>
      <c r="AP375" s="18"/>
      <c r="AQ375" s="18"/>
      <c r="AR375" s="18"/>
      <c r="AS375" s="18"/>
      <c r="AT375" s="18"/>
    </row>
    <row r="376" spans="1:46" s="23" customFormat="1" ht="72" hidden="1" x14ac:dyDescent="0.2">
      <c r="A376" s="19" t="s">
        <v>45</v>
      </c>
      <c r="B376" s="19" t="s">
        <v>277</v>
      </c>
      <c r="C376" s="19" t="s">
        <v>276</v>
      </c>
      <c r="D376" s="19" t="s">
        <v>30</v>
      </c>
      <c r="E376" s="19" t="s">
        <v>454</v>
      </c>
      <c r="F376" s="28" t="s">
        <v>1946</v>
      </c>
      <c r="G376" s="19" t="s">
        <v>679</v>
      </c>
      <c r="H376" s="18" t="s">
        <v>270</v>
      </c>
      <c r="I376" s="18" t="s">
        <v>344</v>
      </c>
      <c r="J376" s="17">
        <v>58000</v>
      </c>
      <c r="K376" s="18"/>
      <c r="L376" s="18"/>
      <c r="M376" s="35" t="s">
        <v>137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6" t="s">
        <v>2921</v>
      </c>
      <c r="AC376" s="36" t="s">
        <v>2921</v>
      </c>
      <c r="AD376" s="17">
        <v>58000</v>
      </c>
      <c r="AE376" s="18" t="s">
        <v>2923</v>
      </c>
      <c r="AF376" s="19" t="s">
        <v>2457</v>
      </c>
      <c r="AG376" s="19" t="s">
        <v>2457</v>
      </c>
      <c r="AH376" s="18" t="s">
        <v>1330</v>
      </c>
      <c r="AI376" s="18" t="s">
        <v>1570</v>
      </c>
      <c r="AJ376" s="15"/>
      <c r="AK376" s="17">
        <v>58000</v>
      </c>
      <c r="AL376" s="16">
        <f t="shared" si="12"/>
        <v>0</v>
      </c>
      <c r="AM376" s="15" t="s">
        <v>1331</v>
      </c>
      <c r="AN376" s="15" t="s">
        <v>1331</v>
      </c>
      <c r="AO376" s="15" t="s">
        <v>1331</v>
      </c>
      <c r="AP376" s="15" t="s">
        <v>1331</v>
      </c>
      <c r="AQ376" s="15" t="s">
        <v>1331</v>
      </c>
      <c r="AR376" s="15">
        <v>58000</v>
      </c>
      <c r="AS376" s="18"/>
      <c r="AT376" s="18"/>
    </row>
    <row r="377" spans="1:46" s="23" customFormat="1" ht="72" hidden="1" x14ac:dyDescent="0.2">
      <c r="A377" s="19" t="s">
        <v>45</v>
      </c>
      <c r="B377" s="19" t="s">
        <v>277</v>
      </c>
      <c r="C377" s="19" t="s">
        <v>276</v>
      </c>
      <c r="D377" s="19" t="s">
        <v>18</v>
      </c>
      <c r="E377" s="19" t="s">
        <v>454</v>
      </c>
      <c r="F377" s="28" t="s">
        <v>1947</v>
      </c>
      <c r="G377" s="19" t="s">
        <v>680</v>
      </c>
      <c r="H377" s="18" t="s">
        <v>319</v>
      </c>
      <c r="I377" s="18" t="s">
        <v>274</v>
      </c>
      <c r="J377" s="17">
        <v>300000</v>
      </c>
      <c r="K377" s="35" t="s">
        <v>137</v>
      </c>
      <c r="L377" s="18"/>
      <c r="M377" s="32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6"/>
      <c r="AC377" s="36"/>
      <c r="AD377" s="17"/>
      <c r="AE377" s="18" t="s">
        <v>1334</v>
      </c>
      <c r="AF377" s="19" t="s">
        <v>1571</v>
      </c>
      <c r="AG377" s="19" t="s">
        <v>3467</v>
      </c>
      <c r="AH377" s="18" t="s">
        <v>1333</v>
      </c>
      <c r="AI377" s="19" t="s">
        <v>1568</v>
      </c>
      <c r="AJ377" s="15"/>
      <c r="AK377" s="15"/>
      <c r="AL377" s="16">
        <f t="shared" si="12"/>
        <v>300000</v>
      </c>
      <c r="AM377" s="15" t="s">
        <v>1327</v>
      </c>
      <c r="AN377" s="15" t="s">
        <v>1328</v>
      </c>
      <c r="AO377" s="18"/>
      <c r="AP377" s="18"/>
      <c r="AQ377" s="18"/>
      <c r="AR377" s="18"/>
      <c r="AS377" s="18"/>
      <c r="AT377" s="18"/>
    </row>
    <row r="378" spans="1:46" s="23" customFormat="1" ht="72" hidden="1" x14ac:dyDescent="0.2">
      <c r="A378" s="19" t="s">
        <v>45</v>
      </c>
      <c r="B378" s="19" t="s">
        <v>277</v>
      </c>
      <c r="C378" s="19" t="s">
        <v>276</v>
      </c>
      <c r="D378" s="19" t="s">
        <v>18</v>
      </c>
      <c r="E378" s="19" t="s">
        <v>454</v>
      </c>
      <c r="F378" s="28" t="s">
        <v>1948</v>
      </c>
      <c r="G378" s="19" t="s">
        <v>681</v>
      </c>
      <c r="H378" s="18" t="s">
        <v>270</v>
      </c>
      <c r="I378" s="18" t="s">
        <v>268</v>
      </c>
      <c r="J378" s="17">
        <v>40000</v>
      </c>
      <c r="K378" s="35" t="s">
        <v>137</v>
      </c>
      <c r="L378" s="18"/>
      <c r="M378" s="32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6"/>
      <c r="AC378" s="36"/>
      <c r="AD378" s="17"/>
      <c r="AE378" s="18" t="s">
        <v>1334</v>
      </c>
      <c r="AF378" s="19" t="s">
        <v>1571</v>
      </c>
      <c r="AG378" s="19" t="s">
        <v>3467</v>
      </c>
      <c r="AH378" s="18" t="s">
        <v>1333</v>
      </c>
      <c r="AI378" s="19" t="s">
        <v>1568</v>
      </c>
      <c r="AJ378" s="15"/>
      <c r="AK378" s="15"/>
      <c r="AL378" s="16">
        <f t="shared" si="12"/>
        <v>40000</v>
      </c>
      <c r="AM378" s="15" t="s">
        <v>1327</v>
      </c>
      <c r="AN378" s="15" t="s">
        <v>1328</v>
      </c>
      <c r="AO378" s="18"/>
      <c r="AP378" s="18"/>
      <c r="AQ378" s="18"/>
      <c r="AR378" s="18"/>
      <c r="AS378" s="18"/>
      <c r="AT378" s="18"/>
    </row>
    <row r="379" spans="1:46" s="23" customFormat="1" ht="72" hidden="1" x14ac:dyDescent="0.2">
      <c r="A379" s="19" t="s">
        <v>45</v>
      </c>
      <c r="B379" s="19" t="s">
        <v>277</v>
      </c>
      <c r="C379" s="19" t="s">
        <v>276</v>
      </c>
      <c r="D379" s="19" t="s">
        <v>18</v>
      </c>
      <c r="E379" s="19" t="s">
        <v>454</v>
      </c>
      <c r="F379" s="28" t="s">
        <v>1949</v>
      </c>
      <c r="G379" s="19" t="s">
        <v>682</v>
      </c>
      <c r="H379" s="18" t="s">
        <v>376</v>
      </c>
      <c r="I379" s="18" t="s">
        <v>268</v>
      </c>
      <c r="J379" s="17">
        <v>135000</v>
      </c>
      <c r="K379" s="35" t="s">
        <v>137</v>
      </c>
      <c r="L379" s="18"/>
      <c r="M379" s="32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6"/>
      <c r="AC379" s="36"/>
      <c r="AD379" s="17"/>
      <c r="AE379" s="18" t="s">
        <v>1334</v>
      </c>
      <c r="AF379" s="19" t="s">
        <v>1571</v>
      </c>
      <c r="AG379" s="19" t="s">
        <v>3467</v>
      </c>
      <c r="AH379" s="18" t="s">
        <v>1333</v>
      </c>
      <c r="AI379" s="19" t="s">
        <v>1568</v>
      </c>
      <c r="AJ379" s="15"/>
      <c r="AK379" s="15"/>
      <c r="AL379" s="16">
        <f t="shared" si="12"/>
        <v>135000</v>
      </c>
      <c r="AM379" s="15" t="s">
        <v>1327</v>
      </c>
      <c r="AN379" s="15" t="s">
        <v>1328</v>
      </c>
      <c r="AO379" s="18"/>
      <c r="AP379" s="18"/>
      <c r="AQ379" s="18"/>
      <c r="AR379" s="18"/>
      <c r="AS379" s="18"/>
      <c r="AT379" s="18"/>
    </row>
    <row r="380" spans="1:46" s="23" customFormat="1" ht="72" hidden="1" x14ac:dyDescent="0.2">
      <c r="A380" s="19" t="s">
        <v>45</v>
      </c>
      <c r="B380" s="19" t="s">
        <v>277</v>
      </c>
      <c r="C380" s="19" t="s">
        <v>276</v>
      </c>
      <c r="D380" s="19" t="s">
        <v>18</v>
      </c>
      <c r="E380" s="19" t="s">
        <v>454</v>
      </c>
      <c r="F380" s="28" t="s">
        <v>1950</v>
      </c>
      <c r="G380" s="19" t="s">
        <v>683</v>
      </c>
      <c r="H380" s="18" t="s">
        <v>269</v>
      </c>
      <c r="I380" s="18" t="s">
        <v>268</v>
      </c>
      <c r="J380" s="17">
        <v>70000</v>
      </c>
      <c r="K380" s="35" t="s">
        <v>137</v>
      </c>
      <c r="L380" s="18"/>
      <c r="M380" s="32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6"/>
      <c r="AC380" s="36"/>
      <c r="AD380" s="17"/>
      <c r="AE380" s="18" t="s">
        <v>1334</v>
      </c>
      <c r="AF380" s="19" t="s">
        <v>1571</v>
      </c>
      <c r="AG380" s="19" t="s">
        <v>3467</v>
      </c>
      <c r="AH380" s="18" t="s">
        <v>1333</v>
      </c>
      <c r="AI380" s="19" t="s">
        <v>1568</v>
      </c>
      <c r="AJ380" s="15"/>
      <c r="AK380" s="15"/>
      <c r="AL380" s="16">
        <f t="shared" si="12"/>
        <v>70000</v>
      </c>
      <c r="AM380" s="15" t="s">
        <v>1327</v>
      </c>
      <c r="AN380" s="15" t="s">
        <v>1328</v>
      </c>
      <c r="AO380" s="18"/>
      <c r="AP380" s="18"/>
      <c r="AQ380" s="18"/>
      <c r="AR380" s="18"/>
      <c r="AS380" s="18"/>
      <c r="AT380" s="18"/>
    </row>
    <row r="381" spans="1:46" s="23" customFormat="1" ht="72" hidden="1" x14ac:dyDescent="0.2">
      <c r="A381" s="19" t="s">
        <v>45</v>
      </c>
      <c r="B381" s="19" t="s">
        <v>277</v>
      </c>
      <c r="C381" s="19" t="s">
        <v>276</v>
      </c>
      <c r="D381" s="19" t="s">
        <v>18</v>
      </c>
      <c r="E381" s="19" t="s">
        <v>454</v>
      </c>
      <c r="F381" s="28" t="s">
        <v>1951</v>
      </c>
      <c r="G381" s="19" t="s">
        <v>684</v>
      </c>
      <c r="H381" s="18" t="s">
        <v>319</v>
      </c>
      <c r="I381" s="18" t="s">
        <v>268</v>
      </c>
      <c r="J381" s="17">
        <v>240000</v>
      </c>
      <c r="K381" s="35" t="s">
        <v>137</v>
      </c>
      <c r="L381" s="18"/>
      <c r="M381" s="32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6"/>
      <c r="AC381" s="36"/>
      <c r="AD381" s="17"/>
      <c r="AE381" s="18" t="s">
        <v>1334</v>
      </c>
      <c r="AF381" s="19" t="s">
        <v>1571</v>
      </c>
      <c r="AG381" s="19" t="s">
        <v>3467</v>
      </c>
      <c r="AH381" s="18" t="s">
        <v>1333</v>
      </c>
      <c r="AI381" s="19" t="s">
        <v>1568</v>
      </c>
      <c r="AJ381" s="15"/>
      <c r="AK381" s="15"/>
      <c r="AL381" s="16">
        <f t="shared" si="12"/>
        <v>240000</v>
      </c>
      <c r="AM381" s="15" t="s">
        <v>1327</v>
      </c>
      <c r="AN381" s="15" t="s">
        <v>1328</v>
      </c>
      <c r="AO381" s="18"/>
      <c r="AP381" s="18"/>
      <c r="AQ381" s="18"/>
      <c r="AR381" s="18"/>
      <c r="AS381" s="18"/>
      <c r="AT381" s="18"/>
    </row>
    <row r="382" spans="1:46" s="23" customFormat="1" ht="72" hidden="1" x14ac:dyDescent="0.2">
      <c r="A382" s="19" t="s">
        <v>45</v>
      </c>
      <c r="B382" s="19" t="s">
        <v>277</v>
      </c>
      <c r="C382" s="19" t="s">
        <v>276</v>
      </c>
      <c r="D382" s="19" t="s">
        <v>18</v>
      </c>
      <c r="E382" s="19" t="s">
        <v>454</v>
      </c>
      <c r="F382" s="28" t="s">
        <v>1952</v>
      </c>
      <c r="G382" s="19" t="s">
        <v>685</v>
      </c>
      <c r="H382" s="18" t="s">
        <v>319</v>
      </c>
      <c r="I382" s="18" t="s">
        <v>268</v>
      </c>
      <c r="J382" s="17">
        <v>480000</v>
      </c>
      <c r="K382" s="35" t="s">
        <v>137</v>
      </c>
      <c r="L382" s="18"/>
      <c r="M382" s="32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6"/>
      <c r="AC382" s="36"/>
      <c r="AD382" s="17"/>
      <c r="AE382" s="18" t="s">
        <v>1334</v>
      </c>
      <c r="AF382" s="19" t="s">
        <v>1571</v>
      </c>
      <c r="AG382" s="19" t="s">
        <v>3467</v>
      </c>
      <c r="AH382" s="18" t="s">
        <v>1333</v>
      </c>
      <c r="AI382" s="19" t="s">
        <v>1568</v>
      </c>
      <c r="AJ382" s="15"/>
      <c r="AK382" s="15"/>
      <c r="AL382" s="16">
        <f t="shared" si="12"/>
        <v>480000</v>
      </c>
      <c r="AM382" s="15" t="s">
        <v>1327</v>
      </c>
      <c r="AN382" s="15" t="s">
        <v>1328</v>
      </c>
      <c r="AO382" s="18"/>
      <c r="AP382" s="18"/>
      <c r="AQ382" s="18"/>
      <c r="AR382" s="18"/>
      <c r="AS382" s="18"/>
      <c r="AT382" s="18"/>
    </row>
    <row r="383" spans="1:46" s="23" customFormat="1" ht="72" hidden="1" x14ac:dyDescent="0.2">
      <c r="A383" s="19" t="s">
        <v>45</v>
      </c>
      <c r="B383" s="19" t="s">
        <v>277</v>
      </c>
      <c r="C383" s="19" t="s">
        <v>276</v>
      </c>
      <c r="D383" s="19" t="s">
        <v>18</v>
      </c>
      <c r="E383" s="19" t="s">
        <v>454</v>
      </c>
      <c r="F383" s="28" t="s">
        <v>1953</v>
      </c>
      <c r="G383" s="19" t="s">
        <v>686</v>
      </c>
      <c r="H383" s="18" t="s">
        <v>270</v>
      </c>
      <c r="I383" s="18" t="s">
        <v>268</v>
      </c>
      <c r="J383" s="17">
        <v>18500</v>
      </c>
      <c r="K383" s="35" t="s">
        <v>137</v>
      </c>
      <c r="L383" s="18"/>
      <c r="M383" s="32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6"/>
      <c r="AC383" s="36"/>
      <c r="AD383" s="17"/>
      <c r="AE383" s="18" t="s">
        <v>1334</v>
      </c>
      <c r="AF383" s="19" t="s">
        <v>1571</v>
      </c>
      <c r="AG383" s="19" t="s">
        <v>3467</v>
      </c>
      <c r="AH383" s="18" t="s">
        <v>1333</v>
      </c>
      <c r="AI383" s="19" t="s">
        <v>1568</v>
      </c>
      <c r="AJ383" s="15"/>
      <c r="AK383" s="15"/>
      <c r="AL383" s="16">
        <f t="shared" si="12"/>
        <v>18500</v>
      </c>
      <c r="AM383" s="15" t="s">
        <v>1327</v>
      </c>
      <c r="AN383" s="15" t="s">
        <v>1328</v>
      </c>
      <c r="AO383" s="18"/>
      <c r="AP383" s="18"/>
      <c r="AQ383" s="18"/>
      <c r="AR383" s="18"/>
      <c r="AS383" s="18"/>
      <c r="AT383" s="18"/>
    </row>
    <row r="384" spans="1:46" s="23" customFormat="1" ht="72" hidden="1" x14ac:dyDescent="0.2">
      <c r="A384" s="19" t="s">
        <v>45</v>
      </c>
      <c r="B384" s="19" t="s">
        <v>277</v>
      </c>
      <c r="C384" s="19" t="s">
        <v>276</v>
      </c>
      <c r="D384" s="19" t="s">
        <v>18</v>
      </c>
      <c r="E384" s="19" t="s">
        <v>454</v>
      </c>
      <c r="F384" s="28" t="s">
        <v>1954</v>
      </c>
      <c r="G384" s="19" t="s">
        <v>687</v>
      </c>
      <c r="H384" s="18" t="s">
        <v>270</v>
      </c>
      <c r="I384" s="18" t="s">
        <v>268</v>
      </c>
      <c r="J384" s="17">
        <v>35000</v>
      </c>
      <c r="K384" s="35" t="s">
        <v>137</v>
      </c>
      <c r="L384" s="18"/>
      <c r="M384" s="32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6"/>
      <c r="AC384" s="36"/>
      <c r="AD384" s="17"/>
      <c r="AE384" s="18" t="s">
        <v>1334</v>
      </c>
      <c r="AF384" s="19" t="s">
        <v>1571</v>
      </c>
      <c r="AG384" s="19" t="s">
        <v>3467</v>
      </c>
      <c r="AH384" s="18" t="s">
        <v>1333</v>
      </c>
      <c r="AI384" s="19" t="s">
        <v>1568</v>
      </c>
      <c r="AJ384" s="15"/>
      <c r="AK384" s="15"/>
      <c r="AL384" s="16">
        <f t="shared" si="12"/>
        <v>35000</v>
      </c>
      <c r="AM384" s="15" t="s">
        <v>1327</v>
      </c>
      <c r="AN384" s="15" t="s">
        <v>1328</v>
      </c>
      <c r="AO384" s="18"/>
      <c r="AP384" s="18"/>
      <c r="AQ384" s="18"/>
      <c r="AR384" s="18"/>
      <c r="AS384" s="18"/>
      <c r="AT384" s="18"/>
    </row>
    <row r="385" spans="1:46" s="23" customFormat="1" ht="72" hidden="1" x14ac:dyDescent="0.2">
      <c r="A385" s="19" t="s">
        <v>45</v>
      </c>
      <c r="B385" s="19" t="s">
        <v>277</v>
      </c>
      <c r="C385" s="19" t="s">
        <v>276</v>
      </c>
      <c r="D385" s="19" t="s">
        <v>18</v>
      </c>
      <c r="E385" s="19" t="s">
        <v>454</v>
      </c>
      <c r="F385" s="28" t="s">
        <v>1955</v>
      </c>
      <c r="G385" s="19" t="s">
        <v>688</v>
      </c>
      <c r="H385" s="18" t="s">
        <v>269</v>
      </c>
      <c r="I385" s="18" t="s">
        <v>268</v>
      </c>
      <c r="J385" s="17">
        <v>180000</v>
      </c>
      <c r="K385" s="35" t="s">
        <v>137</v>
      </c>
      <c r="L385" s="18"/>
      <c r="M385" s="32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6"/>
      <c r="AC385" s="36"/>
      <c r="AD385" s="17"/>
      <c r="AE385" s="18" t="s">
        <v>1334</v>
      </c>
      <c r="AF385" s="19" t="s">
        <v>1571</v>
      </c>
      <c r="AG385" s="19" t="s">
        <v>3467</v>
      </c>
      <c r="AH385" s="18" t="s">
        <v>1333</v>
      </c>
      <c r="AI385" s="19" t="s">
        <v>1568</v>
      </c>
      <c r="AJ385" s="15"/>
      <c r="AK385" s="15"/>
      <c r="AL385" s="16">
        <f t="shared" si="12"/>
        <v>180000</v>
      </c>
      <c r="AM385" s="15" t="s">
        <v>1327</v>
      </c>
      <c r="AN385" s="15" t="s">
        <v>1328</v>
      </c>
      <c r="AO385" s="18"/>
      <c r="AP385" s="18"/>
      <c r="AQ385" s="18"/>
      <c r="AR385" s="18"/>
      <c r="AS385" s="18"/>
      <c r="AT385" s="18"/>
    </row>
    <row r="386" spans="1:46" s="23" customFormat="1" ht="72" hidden="1" x14ac:dyDescent="0.2">
      <c r="A386" s="19" t="s">
        <v>45</v>
      </c>
      <c r="B386" s="19" t="s">
        <v>277</v>
      </c>
      <c r="C386" s="19" t="s">
        <v>276</v>
      </c>
      <c r="D386" s="19" t="s">
        <v>18</v>
      </c>
      <c r="E386" s="19" t="s">
        <v>454</v>
      </c>
      <c r="F386" s="28" t="s">
        <v>1956</v>
      </c>
      <c r="G386" s="19" t="s">
        <v>689</v>
      </c>
      <c r="H386" s="18" t="s">
        <v>270</v>
      </c>
      <c r="I386" s="18" t="s">
        <v>268</v>
      </c>
      <c r="J386" s="17">
        <v>9500</v>
      </c>
      <c r="K386" s="35" t="s">
        <v>137</v>
      </c>
      <c r="L386" s="18"/>
      <c r="M386" s="32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6"/>
      <c r="AC386" s="36"/>
      <c r="AD386" s="17"/>
      <c r="AE386" s="18" t="s">
        <v>1334</v>
      </c>
      <c r="AF386" s="19" t="s">
        <v>1571</v>
      </c>
      <c r="AG386" s="19" t="s">
        <v>3467</v>
      </c>
      <c r="AH386" s="18" t="s">
        <v>1333</v>
      </c>
      <c r="AI386" s="19" t="s">
        <v>1568</v>
      </c>
      <c r="AJ386" s="15"/>
      <c r="AK386" s="15"/>
      <c r="AL386" s="16">
        <f t="shared" si="12"/>
        <v>9500</v>
      </c>
      <c r="AM386" s="15" t="s">
        <v>1327</v>
      </c>
      <c r="AN386" s="15" t="s">
        <v>1328</v>
      </c>
      <c r="AO386" s="18"/>
      <c r="AP386" s="18"/>
      <c r="AQ386" s="18"/>
      <c r="AR386" s="18"/>
      <c r="AS386" s="18"/>
      <c r="AT386" s="18"/>
    </row>
    <row r="387" spans="1:46" s="23" customFormat="1" ht="72" hidden="1" x14ac:dyDescent="0.2">
      <c r="A387" s="19" t="s">
        <v>45</v>
      </c>
      <c r="B387" s="19" t="s">
        <v>277</v>
      </c>
      <c r="C387" s="19" t="s">
        <v>276</v>
      </c>
      <c r="D387" s="19" t="s">
        <v>31</v>
      </c>
      <c r="E387" s="19" t="s">
        <v>454</v>
      </c>
      <c r="F387" s="28" t="s">
        <v>1957</v>
      </c>
      <c r="G387" s="19" t="s">
        <v>690</v>
      </c>
      <c r="H387" s="18" t="s">
        <v>270</v>
      </c>
      <c r="I387" s="18" t="s">
        <v>271</v>
      </c>
      <c r="J387" s="17">
        <v>20000</v>
      </c>
      <c r="K387" s="18"/>
      <c r="L387" s="18"/>
      <c r="M387" s="35" t="s">
        <v>137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6"/>
      <c r="AC387" s="36"/>
      <c r="AD387" s="17"/>
      <c r="AE387" s="18" t="s">
        <v>2890</v>
      </c>
      <c r="AF387" s="19" t="s">
        <v>3472</v>
      </c>
      <c r="AG387" s="18" t="s">
        <v>2456</v>
      </c>
      <c r="AH387" s="18" t="s">
        <v>1330</v>
      </c>
      <c r="AI387" s="18" t="s">
        <v>1570</v>
      </c>
      <c r="AJ387" s="15">
        <v>20000</v>
      </c>
      <c r="AK387" s="15"/>
      <c r="AL387" s="16">
        <f t="shared" ref="AL387:AL450" si="13">J387-AJ387-AK387</f>
        <v>0</v>
      </c>
      <c r="AM387" s="15" t="s">
        <v>1331</v>
      </c>
      <c r="AN387" s="15" t="s">
        <v>1331</v>
      </c>
      <c r="AO387" s="18"/>
      <c r="AP387" s="18"/>
      <c r="AQ387" s="18"/>
      <c r="AR387" s="18"/>
      <c r="AS387" s="18"/>
      <c r="AT387" s="18"/>
    </row>
    <row r="388" spans="1:46" s="23" customFormat="1" ht="72" hidden="1" x14ac:dyDescent="0.2">
      <c r="A388" s="19" t="s">
        <v>45</v>
      </c>
      <c r="B388" s="19" t="s">
        <v>277</v>
      </c>
      <c r="C388" s="19" t="s">
        <v>276</v>
      </c>
      <c r="D388" s="19" t="s">
        <v>31</v>
      </c>
      <c r="E388" s="19" t="s">
        <v>454</v>
      </c>
      <c r="F388" s="28" t="s">
        <v>1958</v>
      </c>
      <c r="G388" s="19" t="s">
        <v>691</v>
      </c>
      <c r="H388" s="18" t="s">
        <v>270</v>
      </c>
      <c r="I388" s="18" t="s">
        <v>271</v>
      </c>
      <c r="J388" s="17">
        <v>13000</v>
      </c>
      <c r="K388" s="18"/>
      <c r="L388" s="18"/>
      <c r="M388" s="35" t="s">
        <v>137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6"/>
      <c r="AC388" s="36"/>
      <c r="AD388" s="17"/>
      <c r="AE388" s="18" t="s">
        <v>2890</v>
      </c>
      <c r="AF388" s="19" t="s">
        <v>3472</v>
      </c>
      <c r="AG388" s="18" t="s">
        <v>2456</v>
      </c>
      <c r="AH388" s="18" t="s">
        <v>1330</v>
      </c>
      <c r="AI388" s="18" t="s">
        <v>1570</v>
      </c>
      <c r="AJ388" s="15">
        <v>13000</v>
      </c>
      <c r="AK388" s="15"/>
      <c r="AL388" s="16">
        <f t="shared" si="13"/>
        <v>0</v>
      </c>
      <c r="AM388" s="15" t="s">
        <v>1331</v>
      </c>
      <c r="AN388" s="15" t="s">
        <v>1327</v>
      </c>
      <c r="AO388" s="18"/>
      <c r="AP388" s="18"/>
      <c r="AQ388" s="18"/>
      <c r="AR388" s="18"/>
      <c r="AS388" s="18"/>
      <c r="AT388" s="18"/>
    </row>
    <row r="389" spans="1:46" s="23" customFormat="1" ht="72" hidden="1" x14ac:dyDescent="0.2">
      <c r="A389" s="19" t="s">
        <v>45</v>
      </c>
      <c r="B389" s="19" t="s">
        <v>277</v>
      </c>
      <c r="C389" s="19" t="s">
        <v>276</v>
      </c>
      <c r="D389" s="19" t="s">
        <v>31</v>
      </c>
      <c r="E389" s="19" t="s">
        <v>454</v>
      </c>
      <c r="F389" s="28" t="s">
        <v>1959</v>
      </c>
      <c r="G389" s="19" t="s">
        <v>692</v>
      </c>
      <c r="H389" s="18" t="s">
        <v>270</v>
      </c>
      <c r="I389" s="18" t="s">
        <v>271</v>
      </c>
      <c r="J389" s="17">
        <v>32100</v>
      </c>
      <c r="K389" s="18"/>
      <c r="L389" s="18"/>
      <c r="M389" s="35" t="s">
        <v>137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6"/>
      <c r="AC389" s="36"/>
      <c r="AD389" s="17"/>
      <c r="AE389" s="18" t="s">
        <v>2890</v>
      </c>
      <c r="AF389" s="19" t="s">
        <v>3472</v>
      </c>
      <c r="AG389" s="18" t="s">
        <v>2456</v>
      </c>
      <c r="AH389" s="18" t="s">
        <v>1330</v>
      </c>
      <c r="AI389" s="18" t="s">
        <v>1570</v>
      </c>
      <c r="AJ389" s="17">
        <v>32100</v>
      </c>
      <c r="AK389" s="15"/>
      <c r="AL389" s="16">
        <f t="shared" si="13"/>
        <v>0</v>
      </c>
      <c r="AM389" s="15" t="s">
        <v>1331</v>
      </c>
      <c r="AN389" s="15" t="s">
        <v>1327</v>
      </c>
      <c r="AO389" s="18"/>
      <c r="AP389" s="18"/>
      <c r="AQ389" s="18"/>
      <c r="AR389" s="18"/>
      <c r="AS389" s="18"/>
      <c r="AT389" s="18"/>
    </row>
    <row r="390" spans="1:46" s="23" customFormat="1" ht="72" hidden="1" x14ac:dyDescent="0.2">
      <c r="A390" s="19" t="s">
        <v>45</v>
      </c>
      <c r="B390" s="19" t="s">
        <v>277</v>
      </c>
      <c r="C390" s="19" t="s">
        <v>276</v>
      </c>
      <c r="D390" s="19" t="s">
        <v>33</v>
      </c>
      <c r="E390" s="19" t="s">
        <v>454</v>
      </c>
      <c r="F390" s="28" t="s">
        <v>1960</v>
      </c>
      <c r="G390" s="19" t="s">
        <v>693</v>
      </c>
      <c r="H390" s="18" t="s">
        <v>267</v>
      </c>
      <c r="I390" s="18" t="s">
        <v>274</v>
      </c>
      <c r="J390" s="17">
        <v>120000</v>
      </c>
      <c r="K390" s="35" t="s">
        <v>137</v>
      </c>
      <c r="L390" s="18"/>
      <c r="M390" s="32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6"/>
      <c r="AC390" s="36"/>
      <c r="AD390" s="17"/>
      <c r="AE390" s="18" t="s">
        <v>1330</v>
      </c>
      <c r="AF390" s="19" t="s">
        <v>3470</v>
      </c>
      <c r="AG390" s="19" t="s">
        <v>3467</v>
      </c>
      <c r="AH390" s="18" t="s">
        <v>1334</v>
      </c>
      <c r="AI390" s="19" t="s">
        <v>1571</v>
      </c>
      <c r="AJ390" s="15"/>
      <c r="AK390" s="15"/>
      <c r="AL390" s="16">
        <f t="shared" si="13"/>
        <v>120000</v>
      </c>
      <c r="AM390" s="15" t="s">
        <v>1327</v>
      </c>
      <c r="AN390" s="15" t="s">
        <v>1328</v>
      </c>
      <c r="AO390" s="18"/>
      <c r="AP390" s="18"/>
      <c r="AQ390" s="18"/>
      <c r="AR390" s="18"/>
      <c r="AS390" s="18"/>
      <c r="AT390" s="18"/>
    </row>
    <row r="391" spans="1:46" s="23" customFormat="1" ht="72" hidden="1" x14ac:dyDescent="0.2">
      <c r="A391" s="19" t="s">
        <v>45</v>
      </c>
      <c r="B391" s="19" t="s">
        <v>277</v>
      </c>
      <c r="C391" s="19" t="s">
        <v>276</v>
      </c>
      <c r="D391" s="19" t="s">
        <v>33</v>
      </c>
      <c r="E391" s="19" t="s">
        <v>454</v>
      </c>
      <c r="F391" s="28" t="s">
        <v>1961</v>
      </c>
      <c r="G391" s="19" t="s">
        <v>694</v>
      </c>
      <c r="H391" s="18" t="s">
        <v>267</v>
      </c>
      <c r="I391" s="18" t="s">
        <v>274</v>
      </c>
      <c r="J391" s="17">
        <v>90000</v>
      </c>
      <c r="K391" s="35" t="s">
        <v>137</v>
      </c>
      <c r="L391" s="18"/>
      <c r="M391" s="32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6"/>
      <c r="AC391" s="36"/>
      <c r="AD391" s="17"/>
      <c r="AE391" s="18" t="s">
        <v>1330</v>
      </c>
      <c r="AF391" s="19" t="s">
        <v>3470</v>
      </c>
      <c r="AG391" s="19" t="s">
        <v>3467</v>
      </c>
      <c r="AH391" s="18" t="s">
        <v>1334</v>
      </c>
      <c r="AI391" s="19" t="s">
        <v>1571</v>
      </c>
      <c r="AJ391" s="15"/>
      <c r="AK391" s="15"/>
      <c r="AL391" s="16">
        <f t="shared" si="13"/>
        <v>90000</v>
      </c>
      <c r="AM391" s="15" t="s">
        <v>1327</v>
      </c>
      <c r="AN391" s="15" t="s">
        <v>1328</v>
      </c>
      <c r="AO391" s="18"/>
      <c r="AP391" s="18"/>
      <c r="AQ391" s="18"/>
      <c r="AR391" s="18"/>
      <c r="AS391" s="18"/>
      <c r="AT391" s="18"/>
    </row>
    <row r="392" spans="1:46" s="23" customFormat="1" ht="72" hidden="1" x14ac:dyDescent="0.2">
      <c r="A392" s="19" t="s">
        <v>45</v>
      </c>
      <c r="B392" s="19" t="s">
        <v>277</v>
      </c>
      <c r="C392" s="19" t="s">
        <v>276</v>
      </c>
      <c r="D392" s="19" t="s">
        <v>33</v>
      </c>
      <c r="E392" s="19" t="s">
        <v>454</v>
      </c>
      <c r="F392" s="28" t="s">
        <v>1962</v>
      </c>
      <c r="G392" s="19" t="s">
        <v>695</v>
      </c>
      <c r="H392" s="18" t="s">
        <v>269</v>
      </c>
      <c r="I392" s="18" t="s">
        <v>274</v>
      </c>
      <c r="J392" s="17">
        <v>16000</v>
      </c>
      <c r="K392" s="35" t="s">
        <v>137</v>
      </c>
      <c r="L392" s="18"/>
      <c r="M392" s="32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6"/>
      <c r="AC392" s="36"/>
      <c r="AD392" s="17"/>
      <c r="AE392" s="18" t="s">
        <v>1330</v>
      </c>
      <c r="AF392" s="19" t="s">
        <v>3470</v>
      </c>
      <c r="AG392" s="19" t="s">
        <v>3467</v>
      </c>
      <c r="AH392" s="18" t="s">
        <v>1334</v>
      </c>
      <c r="AI392" s="19" t="s">
        <v>1571</v>
      </c>
      <c r="AJ392" s="15"/>
      <c r="AK392" s="15"/>
      <c r="AL392" s="16">
        <f t="shared" si="13"/>
        <v>16000</v>
      </c>
      <c r="AM392" s="15" t="s">
        <v>1327</v>
      </c>
      <c r="AN392" s="15" t="s">
        <v>1328</v>
      </c>
      <c r="AO392" s="18"/>
      <c r="AP392" s="18"/>
      <c r="AQ392" s="18"/>
      <c r="AR392" s="18"/>
      <c r="AS392" s="18"/>
      <c r="AT392" s="18"/>
    </row>
    <row r="393" spans="1:46" s="23" customFormat="1" ht="72" hidden="1" x14ac:dyDescent="0.2">
      <c r="A393" s="19" t="s">
        <v>45</v>
      </c>
      <c r="B393" s="19" t="s">
        <v>277</v>
      </c>
      <c r="C393" s="19" t="s">
        <v>276</v>
      </c>
      <c r="D393" s="19" t="s">
        <v>33</v>
      </c>
      <c r="E393" s="19" t="s">
        <v>454</v>
      </c>
      <c r="F393" s="28" t="s">
        <v>1963</v>
      </c>
      <c r="G393" s="19" t="s">
        <v>696</v>
      </c>
      <c r="H393" s="18" t="s">
        <v>269</v>
      </c>
      <c r="I393" s="18" t="s">
        <v>274</v>
      </c>
      <c r="J393" s="17">
        <v>16000</v>
      </c>
      <c r="K393" s="35" t="s">
        <v>137</v>
      </c>
      <c r="L393" s="18"/>
      <c r="M393" s="32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6"/>
      <c r="AC393" s="36"/>
      <c r="AD393" s="17"/>
      <c r="AE393" s="18" t="s">
        <v>1330</v>
      </c>
      <c r="AF393" s="19" t="s">
        <v>3470</v>
      </c>
      <c r="AG393" s="19" t="s">
        <v>3467</v>
      </c>
      <c r="AH393" s="18" t="s">
        <v>1334</v>
      </c>
      <c r="AI393" s="19" t="s">
        <v>1571</v>
      </c>
      <c r="AJ393" s="15"/>
      <c r="AK393" s="15"/>
      <c r="AL393" s="16">
        <f t="shared" si="13"/>
        <v>16000</v>
      </c>
      <c r="AM393" s="15" t="s">
        <v>1327</v>
      </c>
      <c r="AN393" s="15" t="s">
        <v>1328</v>
      </c>
      <c r="AO393" s="18"/>
      <c r="AP393" s="18"/>
      <c r="AQ393" s="18"/>
      <c r="AR393" s="18"/>
      <c r="AS393" s="18"/>
      <c r="AT393" s="18"/>
    </row>
    <row r="394" spans="1:46" s="23" customFormat="1" ht="72" hidden="1" x14ac:dyDescent="0.2">
      <c r="A394" s="19" t="s">
        <v>45</v>
      </c>
      <c r="B394" s="19" t="s">
        <v>277</v>
      </c>
      <c r="C394" s="19" t="s">
        <v>276</v>
      </c>
      <c r="D394" s="19" t="s">
        <v>33</v>
      </c>
      <c r="E394" s="19" t="s">
        <v>454</v>
      </c>
      <c r="F394" s="28" t="s">
        <v>1964</v>
      </c>
      <c r="G394" s="19" t="s">
        <v>697</v>
      </c>
      <c r="H394" s="18" t="s">
        <v>270</v>
      </c>
      <c r="I394" s="18" t="s">
        <v>274</v>
      </c>
      <c r="J394" s="17">
        <v>15000</v>
      </c>
      <c r="K394" s="35" t="s">
        <v>137</v>
      </c>
      <c r="L394" s="18"/>
      <c r="M394" s="32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6"/>
      <c r="AC394" s="36"/>
      <c r="AD394" s="17"/>
      <c r="AE394" s="18" t="s">
        <v>1330</v>
      </c>
      <c r="AF394" s="19" t="s">
        <v>3470</v>
      </c>
      <c r="AG394" s="19" t="s">
        <v>3467</v>
      </c>
      <c r="AH394" s="18" t="s">
        <v>1334</v>
      </c>
      <c r="AI394" s="19" t="s">
        <v>1571</v>
      </c>
      <c r="AJ394" s="15"/>
      <c r="AK394" s="15"/>
      <c r="AL394" s="16">
        <f t="shared" si="13"/>
        <v>15000</v>
      </c>
      <c r="AM394" s="15" t="s">
        <v>1327</v>
      </c>
      <c r="AN394" s="15" t="s">
        <v>1328</v>
      </c>
      <c r="AO394" s="18"/>
      <c r="AP394" s="18"/>
      <c r="AQ394" s="18"/>
      <c r="AR394" s="18"/>
      <c r="AS394" s="18"/>
      <c r="AT394" s="18"/>
    </row>
    <row r="395" spans="1:46" s="23" customFormat="1" ht="72" hidden="1" x14ac:dyDescent="0.2">
      <c r="A395" s="19" t="s">
        <v>45</v>
      </c>
      <c r="B395" s="19" t="s">
        <v>277</v>
      </c>
      <c r="C395" s="19" t="s">
        <v>276</v>
      </c>
      <c r="D395" s="19" t="s">
        <v>33</v>
      </c>
      <c r="E395" s="19" t="s">
        <v>454</v>
      </c>
      <c r="F395" s="28" t="s">
        <v>1965</v>
      </c>
      <c r="G395" s="19" t="s">
        <v>698</v>
      </c>
      <c r="H395" s="18" t="s">
        <v>387</v>
      </c>
      <c r="I395" s="18" t="s">
        <v>274</v>
      </c>
      <c r="J395" s="17">
        <v>112000</v>
      </c>
      <c r="K395" s="35" t="s">
        <v>137</v>
      </c>
      <c r="L395" s="18"/>
      <c r="M395" s="32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6"/>
      <c r="AC395" s="36"/>
      <c r="AD395" s="17"/>
      <c r="AE395" s="18" t="s">
        <v>1330</v>
      </c>
      <c r="AF395" s="19" t="s">
        <v>3470</v>
      </c>
      <c r="AG395" s="19" t="s">
        <v>3467</v>
      </c>
      <c r="AH395" s="18" t="s">
        <v>1334</v>
      </c>
      <c r="AI395" s="19" t="s">
        <v>1571</v>
      </c>
      <c r="AJ395" s="15"/>
      <c r="AK395" s="15"/>
      <c r="AL395" s="16">
        <f t="shared" si="13"/>
        <v>112000</v>
      </c>
      <c r="AM395" s="15" t="s">
        <v>1327</v>
      </c>
      <c r="AN395" s="15" t="s">
        <v>1328</v>
      </c>
      <c r="AO395" s="18"/>
      <c r="AP395" s="18"/>
      <c r="AQ395" s="18"/>
      <c r="AR395" s="18"/>
      <c r="AS395" s="18"/>
      <c r="AT395" s="18"/>
    </row>
    <row r="396" spans="1:46" s="23" customFormat="1" ht="72" hidden="1" x14ac:dyDescent="0.2">
      <c r="A396" s="19" t="s">
        <v>45</v>
      </c>
      <c r="B396" s="19" t="s">
        <v>277</v>
      </c>
      <c r="C396" s="19" t="s">
        <v>276</v>
      </c>
      <c r="D396" s="19" t="s">
        <v>33</v>
      </c>
      <c r="E396" s="19" t="s">
        <v>454</v>
      </c>
      <c r="F396" s="28" t="s">
        <v>1966</v>
      </c>
      <c r="G396" s="19" t="s">
        <v>699</v>
      </c>
      <c r="H396" s="18" t="s">
        <v>270</v>
      </c>
      <c r="I396" s="18" t="s">
        <v>274</v>
      </c>
      <c r="J396" s="17">
        <v>55000</v>
      </c>
      <c r="K396" s="35" t="s">
        <v>137</v>
      </c>
      <c r="L396" s="18"/>
      <c r="M396" s="32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6"/>
      <c r="AC396" s="36"/>
      <c r="AD396" s="17"/>
      <c r="AE396" s="18" t="s">
        <v>1330</v>
      </c>
      <c r="AF396" s="19" t="s">
        <v>3470</v>
      </c>
      <c r="AG396" s="19" t="s">
        <v>3467</v>
      </c>
      <c r="AH396" s="18" t="s">
        <v>1334</v>
      </c>
      <c r="AI396" s="19" t="s">
        <v>1571</v>
      </c>
      <c r="AJ396" s="15"/>
      <c r="AK396" s="15"/>
      <c r="AL396" s="16">
        <f t="shared" si="13"/>
        <v>55000</v>
      </c>
      <c r="AM396" s="15" t="s">
        <v>1327</v>
      </c>
      <c r="AN396" s="15" t="s">
        <v>1328</v>
      </c>
      <c r="AO396" s="18"/>
      <c r="AP396" s="18"/>
      <c r="AQ396" s="18"/>
      <c r="AR396" s="18"/>
      <c r="AS396" s="18"/>
      <c r="AT396" s="18"/>
    </row>
    <row r="397" spans="1:46" s="23" customFormat="1" ht="72" hidden="1" x14ac:dyDescent="0.2">
      <c r="A397" s="19" t="s">
        <v>45</v>
      </c>
      <c r="B397" s="19" t="s">
        <v>277</v>
      </c>
      <c r="C397" s="19" t="s">
        <v>276</v>
      </c>
      <c r="D397" s="19" t="s">
        <v>33</v>
      </c>
      <c r="E397" s="19" t="s">
        <v>454</v>
      </c>
      <c r="F397" s="28" t="s">
        <v>1967</v>
      </c>
      <c r="G397" s="19" t="s">
        <v>700</v>
      </c>
      <c r="H397" s="18" t="s">
        <v>270</v>
      </c>
      <c r="I397" s="18" t="s">
        <v>274</v>
      </c>
      <c r="J397" s="17">
        <v>50000</v>
      </c>
      <c r="K397" s="35" t="s">
        <v>137</v>
      </c>
      <c r="L397" s="18"/>
      <c r="M397" s="32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6"/>
      <c r="AC397" s="36"/>
      <c r="AD397" s="17"/>
      <c r="AE397" s="18" t="s">
        <v>1330</v>
      </c>
      <c r="AF397" s="19" t="s">
        <v>3470</v>
      </c>
      <c r="AG397" s="19" t="s">
        <v>3467</v>
      </c>
      <c r="AH397" s="18" t="s">
        <v>1334</v>
      </c>
      <c r="AI397" s="19" t="s">
        <v>1571</v>
      </c>
      <c r="AJ397" s="15"/>
      <c r="AK397" s="15"/>
      <c r="AL397" s="16">
        <f t="shared" si="13"/>
        <v>50000</v>
      </c>
      <c r="AM397" s="15" t="s">
        <v>1327</v>
      </c>
      <c r="AN397" s="15" t="s">
        <v>1328</v>
      </c>
      <c r="AO397" s="18"/>
      <c r="AP397" s="18"/>
      <c r="AQ397" s="18"/>
      <c r="AR397" s="18"/>
      <c r="AS397" s="18"/>
      <c r="AT397" s="18"/>
    </row>
    <row r="398" spans="1:46" s="23" customFormat="1" ht="72" hidden="1" x14ac:dyDescent="0.2">
      <c r="A398" s="19" t="s">
        <v>45</v>
      </c>
      <c r="B398" s="19" t="s">
        <v>277</v>
      </c>
      <c r="C398" s="19" t="s">
        <v>276</v>
      </c>
      <c r="D398" s="19" t="s">
        <v>33</v>
      </c>
      <c r="E398" s="19" t="s">
        <v>454</v>
      </c>
      <c r="F398" s="28" t="s">
        <v>1968</v>
      </c>
      <c r="G398" s="19" t="s">
        <v>701</v>
      </c>
      <c r="H398" s="18" t="s">
        <v>599</v>
      </c>
      <c r="I398" s="18" t="s">
        <v>274</v>
      </c>
      <c r="J398" s="17">
        <v>360000</v>
      </c>
      <c r="K398" s="35" t="s">
        <v>137</v>
      </c>
      <c r="L398" s="18"/>
      <c r="M398" s="32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6"/>
      <c r="AC398" s="36"/>
      <c r="AD398" s="17"/>
      <c r="AE398" s="18" t="s">
        <v>1330</v>
      </c>
      <c r="AF398" s="19" t="s">
        <v>3470</v>
      </c>
      <c r="AG398" s="19" t="s">
        <v>3467</v>
      </c>
      <c r="AH398" s="18" t="s">
        <v>1334</v>
      </c>
      <c r="AI398" s="19" t="s">
        <v>1571</v>
      </c>
      <c r="AJ398" s="15"/>
      <c r="AK398" s="15"/>
      <c r="AL398" s="16">
        <f t="shared" si="13"/>
        <v>360000</v>
      </c>
      <c r="AM398" s="15" t="s">
        <v>1327</v>
      </c>
      <c r="AN398" s="15" t="s">
        <v>1328</v>
      </c>
      <c r="AO398" s="18"/>
      <c r="AP398" s="18"/>
      <c r="AQ398" s="18"/>
      <c r="AR398" s="18"/>
      <c r="AS398" s="18"/>
      <c r="AT398" s="18"/>
    </row>
    <row r="399" spans="1:46" s="23" customFormat="1" ht="72" hidden="1" x14ac:dyDescent="0.2">
      <c r="A399" s="19" t="s">
        <v>45</v>
      </c>
      <c r="B399" s="19" t="s">
        <v>277</v>
      </c>
      <c r="C399" s="19" t="s">
        <v>276</v>
      </c>
      <c r="D399" s="19" t="s">
        <v>33</v>
      </c>
      <c r="E399" s="19" t="s">
        <v>454</v>
      </c>
      <c r="F399" s="28" t="s">
        <v>1969</v>
      </c>
      <c r="G399" s="19" t="s">
        <v>702</v>
      </c>
      <c r="H399" s="18" t="s">
        <v>270</v>
      </c>
      <c r="I399" s="18" t="s">
        <v>274</v>
      </c>
      <c r="J399" s="17">
        <v>75000</v>
      </c>
      <c r="K399" s="35" t="s">
        <v>137</v>
      </c>
      <c r="L399" s="18"/>
      <c r="M399" s="32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6"/>
      <c r="AC399" s="36"/>
      <c r="AD399" s="17"/>
      <c r="AE399" s="18" t="s">
        <v>1330</v>
      </c>
      <c r="AF399" s="19" t="s">
        <v>3470</v>
      </c>
      <c r="AG399" s="19" t="s">
        <v>3467</v>
      </c>
      <c r="AH399" s="18" t="s">
        <v>1334</v>
      </c>
      <c r="AI399" s="19" t="s">
        <v>1571</v>
      </c>
      <c r="AJ399" s="15"/>
      <c r="AK399" s="15"/>
      <c r="AL399" s="16">
        <f t="shared" si="13"/>
        <v>75000</v>
      </c>
      <c r="AM399" s="15" t="s">
        <v>1327</v>
      </c>
      <c r="AN399" s="15" t="s">
        <v>1328</v>
      </c>
      <c r="AO399" s="18"/>
      <c r="AP399" s="18"/>
      <c r="AQ399" s="18"/>
      <c r="AR399" s="18"/>
      <c r="AS399" s="18"/>
      <c r="AT399" s="18"/>
    </row>
    <row r="400" spans="1:46" s="23" customFormat="1" ht="72" hidden="1" x14ac:dyDescent="0.2">
      <c r="A400" s="19" t="s">
        <v>45</v>
      </c>
      <c r="B400" s="19" t="s">
        <v>277</v>
      </c>
      <c r="C400" s="19" t="s">
        <v>276</v>
      </c>
      <c r="D400" s="19" t="s">
        <v>33</v>
      </c>
      <c r="E400" s="19" t="s">
        <v>454</v>
      </c>
      <c r="F400" s="28" t="s">
        <v>1970</v>
      </c>
      <c r="G400" s="19" t="s">
        <v>703</v>
      </c>
      <c r="H400" s="18" t="s">
        <v>270</v>
      </c>
      <c r="I400" s="18" t="s">
        <v>274</v>
      </c>
      <c r="J400" s="17">
        <v>75000</v>
      </c>
      <c r="K400" s="35" t="s">
        <v>137</v>
      </c>
      <c r="L400" s="18"/>
      <c r="M400" s="32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6"/>
      <c r="AC400" s="36"/>
      <c r="AD400" s="17"/>
      <c r="AE400" s="18" t="s">
        <v>1330</v>
      </c>
      <c r="AF400" s="19" t="s">
        <v>3470</v>
      </c>
      <c r="AG400" s="19" t="s">
        <v>3467</v>
      </c>
      <c r="AH400" s="18" t="s">
        <v>1334</v>
      </c>
      <c r="AI400" s="19" t="s">
        <v>1571</v>
      </c>
      <c r="AJ400" s="15"/>
      <c r="AK400" s="15"/>
      <c r="AL400" s="16">
        <f t="shared" si="13"/>
        <v>75000</v>
      </c>
      <c r="AM400" s="15" t="s">
        <v>1327</v>
      </c>
      <c r="AN400" s="15" t="s">
        <v>1328</v>
      </c>
      <c r="AO400" s="18"/>
      <c r="AP400" s="18"/>
      <c r="AQ400" s="18"/>
      <c r="AR400" s="18"/>
      <c r="AS400" s="18"/>
      <c r="AT400" s="18"/>
    </row>
    <row r="401" spans="1:46" s="23" customFormat="1" ht="72" hidden="1" x14ac:dyDescent="0.2">
      <c r="A401" s="19" t="s">
        <v>45</v>
      </c>
      <c r="B401" s="19" t="s">
        <v>277</v>
      </c>
      <c r="C401" s="19" t="s">
        <v>276</v>
      </c>
      <c r="D401" s="19" t="s">
        <v>33</v>
      </c>
      <c r="E401" s="19" t="s">
        <v>454</v>
      </c>
      <c r="F401" s="28" t="s">
        <v>1971</v>
      </c>
      <c r="G401" s="19" t="s">
        <v>704</v>
      </c>
      <c r="H401" s="18" t="s">
        <v>270</v>
      </c>
      <c r="I401" s="18" t="s">
        <v>274</v>
      </c>
      <c r="J401" s="17">
        <v>75000</v>
      </c>
      <c r="K401" s="35" t="s">
        <v>137</v>
      </c>
      <c r="L401" s="18"/>
      <c r="M401" s="32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6"/>
      <c r="AC401" s="36"/>
      <c r="AD401" s="17"/>
      <c r="AE401" s="18" t="s">
        <v>1330</v>
      </c>
      <c r="AF401" s="19" t="s">
        <v>3470</v>
      </c>
      <c r="AG401" s="19" t="s">
        <v>3467</v>
      </c>
      <c r="AH401" s="18" t="s">
        <v>1334</v>
      </c>
      <c r="AI401" s="19" t="s">
        <v>1571</v>
      </c>
      <c r="AJ401" s="15"/>
      <c r="AK401" s="15"/>
      <c r="AL401" s="16">
        <f t="shared" si="13"/>
        <v>75000</v>
      </c>
      <c r="AM401" s="15" t="s">
        <v>1327</v>
      </c>
      <c r="AN401" s="15" t="s">
        <v>1328</v>
      </c>
      <c r="AO401" s="18"/>
      <c r="AP401" s="18"/>
      <c r="AQ401" s="18"/>
      <c r="AR401" s="18"/>
      <c r="AS401" s="18"/>
      <c r="AT401" s="18"/>
    </row>
    <row r="402" spans="1:46" s="23" customFormat="1" ht="72" hidden="1" x14ac:dyDescent="0.2">
      <c r="A402" s="19" t="s">
        <v>45</v>
      </c>
      <c r="B402" s="19" t="s">
        <v>277</v>
      </c>
      <c r="C402" s="19" t="s">
        <v>276</v>
      </c>
      <c r="D402" s="19" t="s">
        <v>33</v>
      </c>
      <c r="E402" s="19" t="s">
        <v>454</v>
      </c>
      <c r="F402" s="28" t="s">
        <v>1972</v>
      </c>
      <c r="G402" s="19" t="s">
        <v>705</v>
      </c>
      <c r="H402" s="18" t="s">
        <v>270</v>
      </c>
      <c r="I402" s="18" t="s">
        <v>274</v>
      </c>
      <c r="J402" s="17">
        <v>75000</v>
      </c>
      <c r="K402" s="35" t="s">
        <v>137</v>
      </c>
      <c r="L402" s="18"/>
      <c r="M402" s="32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6"/>
      <c r="AC402" s="36"/>
      <c r="AD402" s="17"/>
      <c r="AE402" s="18" t="s">
        <v>1330</v>
      </c>
      <c r="AF402" s="19" t="s">
        <v>3470</v>
      </c>
      <c r="AG402" s="19" t="s">
        <v>3467</v>
      </c>
      <c r="AH402" s="18" t="s">
        <v>1334</v>
      </c>
      <c r="AI402" s="19" t="s">
        <v>1571</v>
      </c>
      <c r="AJ402" s="15"/>
      <c r="AK402" s="15"/>
      <c r="AL402" s="16">
        <f t="shared" si="13"/>
        <v>75000</v>
      </c>
      <c r="AM402" s="15" t="s">
        <v>1327</v>
      </c>
      <c r="AN402" s="15" t="s">
        <v>1328</v>
      </c>
      <c r="AO402" s="18"/>
      <c r="AP402" s="18"/>
      <c r="AQ402" s="18"/>
      <c r="AR402" s="18"/>
      <c r="AS402" s="18"/>
      <c r="AT402" s="18"/>
    </row>
    <row r="403" spans="1:46" s="23" customFormat="1" ht="72" hidden="1" x14ac:dyDescent="0.2">
      <c r="A403" s="19" t="s">
        <v>45</v>
      </c>
      <c r="B403" s="19" t="s">
        <v>277</v>
      </c>
      <c r="C403" s="19" t="s">
        <v>276</v>
      </c>
      <c r="D403" s="19" t="s">
        <v>33</v>
      </c>
      <c r="E403" s="19" t="s">
        <v>454</v>
      </c>
      <c r="F403" s="28" t="s">
        <v>1973</v>
      </c>
      <c r="G403" s="19" t="s">
        <v>706</v>
      </c>
      <c r="H403" s="18" t="s">
        <v>270</v>
      </c>
      <c r="I403" s="18" t="s">
        <v>274</v>
      </c>
      <c r="J403" s="17">
        <v>75000</v>
      </c>
      <c r="K403" s="35" t="s">
        <v>137</v>
      </c>
      <c r="L403" s="18"/>
      <c r="M403" s="32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6"/>
      <c r="AC403" s="36"/>
      <c r="AD403" s="17"/>
      <c r="AE403" s="18" t="s">
        <v>1330</v>
      </c>
      <c r="AF403" s="19" t="s">
        <v>3470</v>
      </c>
      <c r="AG403" s="19" t="s">
        <v>3467</v>
      </c>
      <c r="AH403" s="18" t="s">
        <v>1334</v>
      </c>
      <c r="AI403" s="19" t="s">
        <v>1571</v>
      </c>
      <c r="AJ403" s="15"/>
      <c r="AK403" s="15"/>
      <c r="AL403" s="16">
        <f t="shared" si="13"/>
        <v>75000</v>
      </c>
      <c r="AM403" s="15" t="s">
        <v>1327</v>
      </c>
      <c r="AN403" s="15" t="s">
        <v>1328</v>
      </c>
      <c r="AO403" s="18"/>
      <c r="AP403" s="18"/>
      <c r="AQ403" s="18"/>
      <c r="AR403" s="18"/>
      <c r="AS403" s="18"/>
      <c r="AT403" s="18"/>
    </row>
    <row r="404" spans="1:46" s="23" customFormat="1" ht="72" hidden="1" x14ac:dyDescent="0.2">
      <c r="A404" s="19" t="s">
        <v>45</v>
      </c>
      <c r="B404" s="19" t="s">
        <v>277</v>
      </c>
      <c r="C404" s="19" t="s">
        <v>276</v>
      </c>
      <c r="D404" s="19" t="s">
        <v>33</v>
      </c>
      <c r="E404" s="19" t="s">
        <v>454</v>
      </c>
      <c r="F404" s="28" t="s">
        <v>1974</v>
      </c>
      <c r="G404" s="19" t="s">
        <v>707</v>
      </c>
      <c r="H404" s="18" t="s">
        <v>270</v>
      </c>
      <c r="I404" s="18" t="s">
        <v>274</v>
      </c>
      <c r="J404" s="17">
        <v>65000</v>
      </c>
      <c r="K404" s="35" t="s">
        <v>137</v>
      </c>
      <c r="L404" s="18"/>
      <c r="M404" s="32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6"/>
      <c r="AC404" s="36"/>
      <c r="AD404" s="17"/>
      <c r="AE404" s="18" t="s">
        <v>1330</v>
      </c>
      <c r="AF404" s="19" t="s">
        <v>3470</v>
      </c>
      <c r="AG404" s="19" t="s">
        <v>3467</v>
      </c>
      <c r="AH404" s="18" t="s">
        <v>1334</v>
      </c>
      <c r="AI404" s="19" t="s">
        <v>1571</v>
      </c>
      <c r="AJ404" s="15"/>
      <c r="AK404" s="15"/>
      <c r="AL404" s="16">
        <f t="shared" si="13"/>
        <v>65000</v>
      </c>
      <c r="AM404" s="15" t="s">
        <v>1327</v>
      </c>
      <c r="AN404" s="15" t="s">
        <v>1328</v>
      </c>
      <c r="AO404" s="18"/>
      <c r="AP404" s="18"/>
      <c r="AQ404" s="18"/>
      <c r="AR404" s="18"/>
      <c r="AS404" s="18"/>
      <c r="AT404" s="18"/>
    </row>
    <row r="405" spans="1:46" s="23" customFormat="1" ht="72" hidden="1" x14ac:dyDescent="0.2">
      <c r="A405" s="19" t="s">
        <v>45</v>
      </c>
      <c r="B405" s="19" t="s">
        <v>277</v>
      </c>
      <c r="C405" s="19" t="s">
        <v>276</v>
      </c>
      <c r="D405" s="19" t="s">
        <v>33</v>
      </c>
      <c r="E405" s="19" t="s">
        <v>454</v>
      </c>
      <c r="F405" s="28" t="s">
        <v>1975</v>
      </c>
      <c r="G405" s="19" t="s">
        <v>708</v>
      </c>
      <c r="H405" s="18" t="s">
        <v>387</v>
      </c>
      <c r="I405" s="18" t="s">
        <v>274</v>
      </c>
      <c r="J405" s="17">
        <v>48000</v>
      </c>
      <c r="K405" s="35" t="s">
        <v>137</v>
      </c>
      <c r="L405" s="18"/>
      <c r="M405" s="32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6"/>
      <c r="AC405" s="36"/>
      <c r="AD405" s="17"/>
      <c r="AE405" s="18" t="s">
        <v>1330</v>
      </c>
      <c r="AF405" s="19" t="s">
        <v>3470</v>
      </c>
      <c r="AG405" s="19" t="s">
        <v>3467</v>
      </c>
      <c r="AH405" s="18" t="s">
        <v>1334</v>
      </c>
      <c r="AI405" s="19" t="s">
        <v>1571</v>
      </c>
      <c r="AJ405" s="15"/>
      <c r="AK405" s="15"/>
      <c r="AL405" s="16">
        <f t="shared" si="13"/>
        <v>48000</v>
      </c>
      <c r="AM405" s="15" t="s">
        <v>1327</v>
      </c>
      <c r="AN405" s="15" t="s">
        <v>1328</v>
      </c>
      <c r="AO405" s="18"/>
      <c r="AP405" s="18"/>
      <c r="AQ405" s="18"/>
      <c r="AR405" s="18"/>
      <c r="AS405" s="18"/>
      <c r="AT405" s="18"/>
    </row>
    <row r="406" spans="1:46" s="23" customFormat="1" ht="72" hidden="1" x14ac:dyDescent="0.2">
      <c r="A406" s="19" t="s">
        <v>45</v>
      </c>
      <c r="B406" s="19" t="s">
        <v>277</v>
      </c>
      <c r="C406" s="19" t="s">
        <v>276</v>
      </c>
      <c r="D406" s="19" t="s">
        <v>33</v>
      </c>
      <c r="E406" s="19" t="s">
        <v>454</v>
      </c>
      <c r="F406" s="28" t="s">
        <v>1976</v>
      </c>
      <c r="G406" s="19" t="s">
        <v>709</v>
      </c>
      <c r="H406" s="18" t="s">
        <v>272</v>
      </c>
      <c r="I406" s="18" t="s">
        <v>274</v>
      </c>
      <c r="J406" s="17">
        <v>54000</v>
      </c>
      <c r="K406" s="35" t="s">
        <v>137</v>
      </c>
      <c r="L406" s="18"/>
      <c r="M406" s="32"/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6" t="s">
        <v>2887</v>
      </c>
      <c r="AC406" s="36" t="s">
        <v>2887</v>
      </c>
      <c r="AD406" s="17"/>
      <c r="AE406" s="18" t="s">
        <v>2876</v>
      </c>
      <c r="AF406" s="19" t="s">
        <v>2457</v>
      </c>
      <c r="AG406" s="19" t="s">
        <v>2457</v>
      </c>
      <c r="AH406" s="18" t="s">
        <v>1334</v>
      </c>
      <c r="AI406" s="19" t="s">
        <v>1571</v>
      </c>
      <c r="AJ406" s="15"/>
      <c r="AK406" s="17">
        <v>54000</v>
      </c>
      <c r="AL406" s="16">
        <f t="shared" si="13"/>
        <v>0</v>
      </c>
      <c r="AM406" s="15" t="s">
        <v>1327</v>
      </c>
      <c r="AN406" s="15" t="s">
        <v>1328</v>
      </c>
      <c r="AO406" s="18"/>
      <c r="AP406" s="18"/>
      <c r="AQ406" s="18"/>
      <c r="AR406" s="18"/>
      <c r="AS406" s="18"/>
      <c r="AT406" s="18"/>
    </row>
    <row r="407" spans="1:46" s="23" customFormat="1" ht="72" hidden="1" x14ac:dyDescent="0.2">
      <c r="A407" s="19" t="s">
        <v>45</v>
      </c>
      <c r="B407" s="19" t="s">
        <v>277</v>
      </c>
      <c r="C407" s="19" t="s">
        <v>276</v>
      </c>
      <c r="D407" s="19" t="s">
        <v>33</v>
      </c>
      <c r="E407" s="19" t="s">
        <v>454</v>
      </c>
      <c r="F407" s="28" t="s">
        <v>1977</v>
      </c>
      <c r="G407" s="19" t="s">
        <v>710</v>
      </c>
      <c r="H407" s="18" t="s">
        <v>319</v>
      </c>
      <c r="I407" s="18" t="s">
        <v>274</v>
      </c>
      <c r="J407" s="17">
        <v>120000</v>
      </c>
      <c r="K407" s="35" t="s">
        <v>137</v>
      </c>
      <c r="L407" s="18"/>
      <c r="M407" s="32"/>
      <c r="N407" s="53">
        <v>43887</v>
      </c>
      <c r="O407" s="18"/>
      <c r="P407" s="36"/>
      <c r="Q407" s="18"/>
      <c r="R407" s="18"/>
      <c r="S407" s="18"/>
      <c r="T407" s="18"/>
      <c r="U407" s="18"/>
      <c r="V407" s="53"/>
      <c r="W407" s="17"/>
      <c r="X407" s="32"/>
      <c r="Y407" s="36"/>
      <c r="Z407" s="17"/>
      <c r="AA407" s="36"/>
      <c r="AB407" s="36"/>
      <c r="AC407" s="36"/>
      <c r="AD407" s="17"/>
      <c r="AE407" s="18" t="s">
        <v>1330</v>
      </c>
      <c r="AF407" s="19" t="s">
        <v>3470</v>
      </c>
      <c r="AG407" s="19" t="s">
        <v>3467</v>
      </c>
      <c r="AH407" s="18" t="s">
        <v>1334</v>
      </c>
      <c r="AI407" s="19" t="s">
        <v>1571</v>
      </c>
      <c r="AJ407" s="15"/>
      <c r="AK407" s="15"/>
      <c r="AL407" s="16">
        <f t="shared" si="13"/>
        <v>120000</v>
      </c>
      <c r="AM407" s="15" t="s">
        <v>1327</v>
      </c>
      <c r="AN407" s="15" t="s">
        <v>1328</v>
      </c>
      <c r="AO407" s="18"/>
      <c r="AP407" s="18"/>
      <c r="AQ407" s="18"/>
      <c r="AR407" s="18"/>
      <c r="AS407" s="18"/>
      <c r="AT407" s="18"/>
    </row>
    <row r="408" spans="1:46" s="23" customFormat="1" ht="72" hidden="1" x14ac:dyDescent="0.2">
      <c r="A408" s="19" t="s">
        <v>45</v>
      </c>
      <c r="B408" s="19" t="s">
        <v>277</v>
      </c>
      <c r="C408" s="19" t="s">
        <v>276</v>
      </c>
      <c r="D408" s="19" t="s">
        <v>33</v>
      </c>
      <c r="E408" s="19" t="s">
        <v>454</v>
      </c>
      <c r="F408" s="28" t="s">
        <v>1978</v>
      </c>
      <c r="G408" s="19" t="s">
        <v>711</v>
      </c>
      <c r="H408" s="18" t="s">
        <v>319</v>
      </c>
      <c r="I408" s="18" t="s">
        <v>274</v>
      </c>
      <c r="J408" s="17">
        <v>100000</v>
      </c>
      <c r="K408" s="35" t="s">
        <v>137</v>
      </c>
      <c r="L408" s="18"/>
      <c r="M408" s="32"/>
      <c r="N408" s="53">
        <v>43887</v>
      </c>
      <c r="O408" s="18"/>
      <c r="P408" s="36"/>
      <c r="Q408" s="18"/>
      <c r="R408" s="18"/>
      <c r="S408" s="18"/>
      <c r="T408" s="18"/>
      <c r="U408" s="18"/>
      <c r="V408" s="53"/>
      <c r="W408" s="17"/>
      <c r="X408" s="32"/>
      <c r="Y408" s="36"/>
      <c r="Z408" s="17"/>
      <c r="AA408" s="36"/>
      <c r="AB408" s="36"/>
      <c r="AC408" s="36"/>
      <c r="AD408" s="17"/>
      <c r="AE408" s="18" t="s">
        <v>1330</v>
      </c>
      <c r="AF408" s="19" t="s">
        <v>3470</v>
      </c>
      <c r="AG408" s="19" t="s">
        <v>3467</v>
      </c>
      <c r="AH408" s="18" t="s">
        <v>1334</v>
      </c>
      <c r="AI408" s="19" t="s">
        <v>1571</v>
      </c>
      <c r="AJ408" s="15"/>
      <c r="AK408" s="15"/>
      <c r="AL408" s="16">
        <f t="shared" si="13"/>
        <v>100000</v>
      </c>
      <c r="AM408" s="15" t="s">
        <v>1327</v>
      </c>
      <c r="AN408" s="15" t="s">
        <v>1328</v>
      </c>
      <c r="AO408" s="18"/>
      <c r="AP408" s="18"/>
      <c r="AQ408" s="18"/>
      <c r="AR408" s="18"/>
      <c r="AS408" s="18"/>
      <c r="AT408" s="18"/>
    </row>
    <row r="409" spans="1:46" s="23" customFormat="1" ht="72" hidden="1" x14ac:dyDescent="0.2">
      <c r="A409" s="19" t="s">
        <v>45</v>
      </c>
      <c r="B409" s="19" t="s">
        <v>277</v>
      </c>
      <c r="C409" s="19" t="s">
        <v>276</v>
      </c>
      <c r="D409" s="19" t="s">
        <v>33</v>
      </c>
      <c r="E409" s="19" t="s">
        <v>454</v>
      </c>
      <c r="F409" s="28" t="s">
        <v>1979</v>
      </c>
      <c r="G409" s="19" t="s">
        <v>712</v>
      </c>
      <c r="H409" s="18" t="s">
        <v>317</v>
      </c>
      <c r="I409" s="18" t="s">
        <v>274</v>
      </c>
      <c r="J409" s="17">
        <v>250000</v>
      </c>
      <c r="K409" s="35" t="s">
        <v>137</v>
      </c>
      <c r="L409" s="18"/>
      <c r="M409" s="32"/>
      <c r="N409" s="53">
        <v>43887</v>
      </c>
      <c r="O409" s="18"/>
      <c r="P409" s="36"/>
      <c r="Q409" s="18"/>
      <c r="R409" s="18"/>
      <c r="S409" s="18"/>
      <c r="T409" s="18"/>
      <c r="U409" s="18"/>
      <c r="V409" s="53"/>
      <c r="W409" s="17"/>
      <c r="X409" s="32"/>
      <c r="Y409" s="36"/>
      <c r="Z409" s="17"/>
      <c r="AA409" s="36"/>
      <c r="AB409" s="36"/>
      <c r="AC409" s="36"/>
      <c r="AD409" s="17"/>
      <c r="AE409" s="18" t="s">
        <v>1330</v>
      </c>
      <c r="AF409" s="19" t="s">
        <v>3470</v>
      </c>
      <c r="AG409" s="19" t="s">
        <v>3467</v>
      </c>
      <c r="AH409" s="18" t="s">
        <v>1334</v>
      </c>
      <c r="AI409" s="19" t="s">
        <v>1571</v>
      </c>
      <c r="AJ409" s="15"/>
      <c r="AK409" s="15"/>
      <c r="AL409" s="16">
        <f t="shared" si="13"/>
        <v>250000</v>
      </c>
      <c r="AM409" s="15" t="s">
        <v>1327</v>
      </c>
      <c r="AN409" s="15" t="s">
        <v>1328</v>
      </c>
      <c r="AO409" s="18"/>
      <c r="AP409" s="18"/>
      <c r="AQ409" s="18"/>
      <c r="AR409" s="18"/>
      <c r="AS409" s="18"/>
      <c r="AT409" s="18"/>
    </row>
    <row r="410" spans="1:46" s="23" customFormat="1" ht="72" hidden="1" x14ac:dyDescent="0.2">
      <c r="A410" s="19" t="s">
        <v>45</v>
      </c>
      <c r="B410" s="19" t="s">
        <v>277</v>
      </c>
      <c r="C410" s="19" t="s">
        <v>276</v>
      </c>
      <c r="D410" s="19" t="s">
        <v>33</v>
      </c>
      <c r="E410" s="19" t="s">
        <v>454</v>
      </c>
      <c r="F410" s="28" t="s">
        <v>1980</v>
      </c>
      <c r="G410" s="19" t="s">
        <v>713</v>
      </c>
      <c r="H410" s="18" t="s">
        <v>317</v>
      </c>
      <c r="I410" s="18" t="s">
        <v>274</v>
      </c>
      <c r="J410" s="17">
        <v>150000</v>
      </c>
      <c r="K410" s="35" t="s">
        <v>137</v>
      </c>
      <c r="L410" s="18"/>
      <c r="M410" s="32"/>
      <c r="N410" s="53">
        <v>43887</v>
      </c>
      <c r="O410" s="18"/>
      <c r="P410" s="36"/>
      <c r="Q410" s="18"/>
      <c r="R410" s="18"/>
      <c r="S410" s="18"/>
      <c r="T410" s="18"/>
      <c r="U410" s="18"/>
      <c r="V410" s="53"/>
      <c r="W410" s="17"/>
      <c r="X410" s="32"/>
      <c r="Y410" s="36"/>
      <c r="Z410" s="17"/>
      <c r="AA410" s="36"/>
      <c r="AB410" s="36"/>
      <c r="AC410" s="36"/>
      <c r="AD410" s="17"/>
      <c r="AE410" s="18" t="s">
        <v>1330</v>
      </c>
      <c r="AF410" s="19" t="s">
        <v>3470</v>
      </c>
      <c r="AG410" s="19" t="s">
        <v>3467</v>
      </c>
      <c r="AH410" s="18" t="s">
        <v>1334</v>
      </c>
      <c r="AI410" s="19" t="s">
        <v>1571</v>
      </c>
      <c r="AJ410" s="15"/>
      <c r="AK410" s="15"/>
      <c r="AL410" s="16">
        <f t="shared" si="13"/>
        <v>150000</v>
      </c>
      <c r="AM410" s="15" t="s">
        <v>1327</v>
      </c>
      <c r="AN410" s="15" t="s">
        <v>1328</v>
      </c>
      <c r="AO410" s="18"/>
      <c r="AP410" s="18"/>
      <c r="AQ410" s="18"/>
      <c r="AR410" s="18"/>
      <c r="AS410" s="18"/>
      <c r="AT410" s="18"/>
    </row>
    <row r="411" spans="1:46" s="23" customFormat="1" ht="72" hidden="1" x14ac:dyDescent="0.2">
      <c r="A411" s="19" t="s">
        <v>45</v>
      </c>
      <c r="B411" s="19" t="s">
        <v>277</v>
      </c>
      <c r="C411" s="19" t="s">
        <v>276</v>
      </c>
      <c r="D411" s="19" t="s">
        <v>33</v>
      </c>
      <c r="E411" s="19" t="s">
        <v>454</v>
      </c>
      <c r="F411" s="28" t="s">
        <v>1981</v>
      </c>
      <c r="G411" s="19" t="s">
        <v>714</v>
      </c>
      <c r="H411" s="18" t="s">
        <v>270</v>
      </c>
      <c r="I411" s="18" t="s">
        <v>274</v>
      </c>
      <c r="J411" s="17">
        <v>48000</v>
      </c>
      <c r="K411" s="35" t="s">
        <v>137</v>
      </c>
      <c r="L411" s="18"/>
      <c r="M411" s="32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6"/>
      <c r="AC411" s="36"/>
      <c r="AD411" s="17"/>
      <c r="AE411" s="18" t="s">
        <v>1330</v>
      </c>
      <c r="AF411" s="19" t="s">
        <v>3470</v>
      </c>
      <c r="AG411" s="19" t="s">
        <v>3467</v>
      </c>
      <c r="AH411" s="18" t="s">
        <v>1334</v>
      </c>
      <c r="AI411" s="19" t="s">
        <v>1571</v>
      </c>
      <c r="AJ411" s="15"/>
      <c r="AK411" s="15"/>
      <c r="AL411" s="16">
        <f t="shared" si="13"/>
        <v>48000</v>
      </c>
      <c r="AM411" s="15" t="s">
        <v>1327</v>
      </c>
      <c r="AN411" s="15" t="s">
        <v>1328</v>
      </c>
      <c r="AO411" s="18"/>
      <c r="AP411" s="18"/>
      <c r="AQ411" s="18"/>
      <c r="AR411" s="18"/>
      <c r="AS411" s="18"/>
      <c r="AT411" s="18"/>
    </row>
    <row r="412" spans="1:46" s="23" customFormat="1" ht="72" hidden="1" x14ac:dyDescent="0.2">
      <c r="A412" s="19" t="s">
        <v>45</v>
      </c>
      <c r="B412" s="19" t="s">
        <v>277</v>
      </c>
      <c r="C412" s="19" t="s">
        <v>276</v>
      </c>
      <c r="D412" s="19" t="s">
        <v>33</v>
      </c>
      <c r="E412" s="19" t="s">
        <v>454</v>
      </c>
      <c r="F412" s="28" t="s">
        <v>1982</v>
      </c>
      <c r="G412" s="19" t="s">
        <v>715</v>
      </c>
      <c r="H412" s="18" t="s">
        <v>270</v>
      </c>
      <c r="I412" s="18" t="s">
        <v>335</v>
      </c>
      <c r="J412" s="17">
        <v>27000</v>
      </c>
      <c r="K412" s="35" t="s">
        <v>137</v>
      </c>
      <c r="L412" s="18"/>
      <c r="M412" s="32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6"/>
      <c r="AC412" s="36"/>
      <c r="AD412" s="17"/>
      <c r="AE412" s="18" t="s">
        <v>1330</v>
      </c>
      <c r="AF412" s="19" t="s">
        <v>3470</v>
      </c>
      <c r="AG412" s="19" t="s">
        <v>3467</v>
      </c>
      <c r="AH412" s="18" t="s">
        <v>1334</v>
      </c>
      <c r="AI412" s="19" t="s">
        <v>1571</v>
      </c>
      <c r="AJ412" s="15"/>
      <c r="AK412" s="15"/>
      <c r="AL412" s="16">
        <f t="shared" si="13"/>
        <v>27000</v>
      </c>
      <c r="AM412" s="15" t="s">
        <v>1327</v>
      </c>
      <c r="AN412" s="15" t="s">
        <v>1328</v>
      </c>
      <c r="AO412" s="18"/>
      <c r="AP412" s="18"/>
      <c r="AQ412" s="18"/>
      <c r="AR412" s="18"/>
      <c r="AS412" s="18"/>
      <c r="AT412" s="18"/>
    </row>
    <row r="413" spans="1:46" s="23" customFormat="1" ht="72" hidden="1" x14ac:dyDescent="0.2">
      <c r="A413" s="19" t="s">
        <v>45</v>
      </c>
      <c r="B413" s="19" t="s">
        <v>277</v>
      </c>
      <c r="C413" s="19" t="s">
        <v>276</v>
      </c>
      <c r="D413" s="19" t="s">
        <v>33</v>
      </c>
      <c r="E413" s="19" t="s">
        <v>454</v>
      </c>
      <c r="F413" s="28" t="s">
        <v>1983</v>
      </c>
      <c r="G413" s="19" t="s">
        <v>716</v>
      </c>
      <c r="H413" s="18" t="s">
        <v>270</v>
      </c>
      <c r="I413" s="18" t="s">
        <v>335</v>
      </c>
      <c r="J413" s="17">
        <v>27000</v>
      </c>
      <c r="K413" s="35" t="s">
        <v>137</v>
      </c>
      <c r="L413" s="18"/>
      <c r="M413" s="32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6"/>
      <c r="AC413" s="36"/>
      <c r="AD413" s="17"/>
      <c r="AE413" s="18" t="s">
        <v>1330</v>
      </c>
      <c r="AF413" s="19" t="s">
        <v>3470</v>
      </c>
      <c r="AG413" s="19" t="s">
        <v>3467</v>
      </c>
      <c r="AH413" s="18" t="s">
        <v>1334</v>
      </c>
      <c r="AI413" s="19" t="s">
        <v>1571</v>
      </c>
      <c r="AJ413" s="15"/>
      <c r="AK413" s="15"/>
      <c r="AL413" s="16">
        <f t="shared" si="13"/>
        <v>27000</v>
      </c>
      <c r="AM413" s="15" t="s">
        <v>1327</v>
      </c>
      <c r="AN413" s="15" t="s">
        <v>1328</v>
      </c>
      <c r="AO413" s="18"/>
      <c r="AP413" s="18"/>
      <c r="AQ413" s="18"/>
      <c r="AR413" s="18"/>
      <c r="AS413" s="18"/>
      <c r="AT413" s="18"/>
    </row>
    <row r="414" spans="1:46" s="23" customFormat="1" ht="72" hidden="1" x14ac:dyDescent="0.2">
      <c r="A414" s="19" t="s">
        <v>45</v>
      </c>
      <c r="B414" s="19" t="s">
        <v>277</v>
      </c>
      <c r="C414" s="19" t="s">
        <v>276</v>
      </c>
      <c r="D414" s="19" t="s">
        <v>33</v>
      </c>
      <c r="E414" s="19" t="s">
        <v>454</v>
      </c>
      <c r="F414" s="28" t="s">
        <v>1984</v>
      </c>
      <c r="G414" s="19" t="s">
        <v>717</v>
      </c>
      <c r="H414" s="18" t="s">
        <v>270</v>
      </c>
      <c r="I414" s="18" t="s">
        <v>718</v>
      </c>
      <c r="J414" s="17">
        <v>22000</v>
      </c>
      <c r="K414" s="35" t="s">
        <v>137</v>
      </c>
      <c r="L414" s="18"/>
      <c r="M414" s="32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6"/>
      <c r="AC414" s="36"/>
      <c r="AD414" s="17"/>
      <c r="AE414" s="18" t="s">
        <v>1330</v>
      </c>
      <c r="AF414" s="19" t="s">
        <v>3470</v>
      </c>
      <c r="AG414" s="19" t="s">
        <v>3467</v>
      </c>
      <c r="AH414" s="18" t="s">
        <v>1334</v>
      </c>
      <c r="AI414" s="19" t="s">
        <v>1571</v>
      </c>
      <c r="AJ414" s="15"/>
      <c r="AK414" s="15"/>
      <c r="AL414" s="16">
        <f t="shared" si="13"/>
        <v>22000</v>
      </c>
      <c r="AM414" s="15" t="s">
        <v>1327</v>
      </c>
      <c r="AN414" s="15" t="s">
        <v>1328</v>
      </c>
      <c r="AO414" s="18"/>
      <c r="AP414" s="18"/>
      <c r="AQ414" s="18"/>
      <c r="AR414" s="18"/>
      <c r="AS414" s="18"/>
      <c r="AT414" s="18"/>
    </row>
    <row r="415" spans="1:46" s="23" customFormat="1" ht="72" hidden="1" x14ac:dyDescent="0.2">
      <c r="A415" s="19" t="s">
        <v>45</v>
      </c>
      <c r="B415" s="19" t="s">
        <v>277</v>
      </c>
      <c r="C415" s="19" t="s">
        <v>276</v>
      </c>
      <c r="D415" s="19" t="s">
        <v>33</v>
      </c>
      <c r="E415" s="19" t="s">
        <v>454</v>
      </c>
      <c r="F415" s="28" t="s">
        <v>1985</v>
      </c>
      <c r="G415" s="19" t="s">
        <v>719</v>
      </c>
      <c r="H415" s="18" t="s">
        <v>270</v>
      </c>
      <c r="I415" s="18" t="s">
        <v>718</v>
      </c>
      <c r="J415" s="17">
        <v>20000</v>
      </c>
      <c r="K415" s="35" t="s">
        <v>137</v>
      </c>
      <c r="L415" s="18"/>
      <c r="M415" s="32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6"/>
      <c r="AC415" s="36"/>
      <c r="AD415" s="17"/>
      <c r="AE415" s="18" t="s">
        <v>1330</v>
      </c>
      <c r="AF415" s="19" t="s">
        <v>3470</v>
      </c>
      <c r="AG415" s="19" t="s">
        <v>3467</v>
      </c>
      <c r="AH415" s="18" t="s">
        <v>1334</v>
      </c>
      <c r="AI415" s="19" t="s">
        <v>1571</v>
      </c>
      <c r="AJ415" s="15"/>
      <c r="AK415" s="15"/>
      <c r="AL415" s="16">
        <f t="shared" si="13"/>
        <v>20000</v>
      </c>
      <c r="AM415" s="15" t="s">
        <v>1327</v>
      </c>
      <c r="AN415" s="15" t="s">
        <v>1328</v>
      </c>
      <c r="AO415" s="18"/>
      <c r="AP415" s="18"/>
      <c r="AQ415" s="18"/>
      <c r="AR415" s="18"/>
      <c r="AS415" s="18"/>
      <c r="AT415" s="18"/>
    </row>
    <row r="416" spans="1:46" s="23" customFormat="1" ht="72" hidden="1" x14ac:dyDescent="0.2">
      <c r="A416" s="19" t="s">
        <v>45</v>
      </c>
      <c r="B416" s="19" t="s">
        <v>277</v>
      </c>
      <c r="C416" s="19" t="s">
        <v>276</v>
      </c>
      <c r="D416" s="19" t="s">
        <v>33</v>
      </c>
      <c r="E416" s="19" t="s">
        <v>454</v>
      </c>
      <c r="F416" s="28" t="s">
        <v>1986</v>
      </c>
      <c r="G416" s="19" t="s">
        <v>720</v>
      </c>
      <c r="H416" s="18" t="s">
        <v>303</v>
      </c>
      <c r="I416" s="18" t="s">
        <v>274</v>
      </c>
      <c r="J416" s="17">
        <v>70000</v>
      </c>
      <c r="K416" s="35" t="s">
        <v>137</v>
      </c>
      <c r="L416" s="18"/>
      <c r="M416" s="32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6"/>
      <c r="AC416" s="36"/>
      <c r="AD416" s="17"/>
      <c r="AE416" s="18" t="s">
        <v>1330</v>
      </c>
      <c r="AF416" s="19" t="s">
        <v>3470</v>
      </c>
      <c r="AG416" s="19" t="s">
        <v>3467</v>
      </c>
      <c r="AH416" s="18" t="s">
        <v>1334</v>
      </c>
      <c r="AI416" s="19" t="s">
        <v>1571</v>
      </c>
      <c r="AJ416" s="15"/>
      <c r="AK416" s="15"/>
      <c r="AL416" s="16">
        <f t="shared" si="13"/>
        <v>70000</v>
      </c>
      <c r="AM416" s="15" t="s">
        <v>1327</v>
      </c>
      <c r="AN416" s="15" t="s">
        <v>1328</v>
      </c>
      <c r="AO416" s="18"/>
      <c r="AP416" s="18"/>
      <c r="AQ416" s="18"/>
      <c r="AR416" s="18"/>
      <c r="AS416" s="18"/>
      <c r="AT416" s="18"/>
    </row>
    <row r="417" spans="1:46" s="23" customFormat="1" ht="72" hidden="1" x14ac:dyDescent="0.2">
      <c r="A417" s="19" t="s">
        <v>45</v>
      </c>
      <c r="B417" s="19" t="s">
        <v>277</v>
      </c>
      <c r="C417" s="19" t="s">
        <v>276</v>
      </c>
      <c r="D417" s="19" t="s">
        <v>33</v>
      </c>
      <c r="E417" s="19" t="s">
        <v>454</v>
      </c>
      <c r="F417" s="28" t="s">
        <v>1987</v>
      </c>
      <c r="G417" s="19" t="s">
        <v>721</v>
      </c>
      <c r="H417" s="18" t="s">
        <v>317</v>
      </c>
      <c r="I417" s="18" t="s">
        <v>274</v>
      </c>
      <c r="J417" s="17">
        <v>30000</v>
      </c>
      <c r="K417" s="35" t="s">
        <v>137</v>
      </c>
      <c r="L417" s="18"/>
      <c r="M417" s="32"/>
      <c r="N417" s="53">
        <v>43887</v>
      </c>
      <c r="O417" s="18"/>
      <c r="P417" s="36"/>
      <c r="Q417" s="18"/>
      <c r="R417" s="18"/>
      <c r="S417" s="18"/>
      <c r="T417" s="18"/>
      <c r="U417" s="18"/>
      <c r="V417" s="53"/>
      <c r="W417" s="17"/>
      <c r="X417" s="32"/>
      <c r="Y417" s="36"/>
      <c r="Z417" s="17"/>
      <c r="AA417" s="36"/>
      <c r="AB417" s="36"/>
      <c r="AC417" s="36"/>
      <c r="AD417" s="17"/>
      <c r="AE417" s="18" t="s">
        <v>1330</v>
      </c>
      <c r="AF417" s="19" t="s">
        <v>3470</v>
      </c>
      <c r="AG417" s="19" t="s">
        <v>3467</v>
      </c>
      <c r="AH417" s="18" t="s">
        <v>1334</v>
      </c>
      <c r="AI417" s="19" t="s">
        <v>1571</v>
      </c>
      <c r="AJ417" s="15"/>
      <c r="AK417" s="15"/>
      <c r="AL417" s="16">
        <f t="shared" si="13"/>
        <v>30000</v>
      </c>
      <c r="AM417" s="15" t="s">
        <v>1327</v>
      </c>
      <c r="AN417" s="15" t="s">
        <v>1328</v>
      </c>
      <c r="AO417" s="18"/>
      <c r="AP417" s="18"/>
      <c r="AQ417" s="18"/>
      <c r="AR417" s="18"/>
      <c r="AS417" s="18"/>
      <c r="AT417" s="18"/>
    </row>
    <row r="418" spans="1:46" s="23" customFormat="1" ht="72" hidden="1" x14ac:dyDescent="0.2">
      <c r="A418" s="19" t="s">
        <v>45</v>
      </c>
      <c r="B418" s="19" t="s">
        <v>277</v>
      </c>
      <c r="C418" s="19" t="s">
        <v>276</v>
      </c>
      <c r="D418" s="19" t="s">
        <v>11</v>
      </c>
      <c r="E418" s="19" t="s">
        <v>310</v>
      </c>
      <c r="F418" s="28" t="s">
        <v>1988</v>
      </c>
      <c r="G418" s="19" t="s">
        <v>722</v>
      </c>
      <c r="H418" s="18" t="s">
        <v>303</v>
      </c>
      <c r="I418" s="18" t="s">
        <v>268</v>
      </c>
      <c r="J418" s="17">
        <v>55000</v>
      </c>
      <c r="K418" s="35" t="s">
        <v>137</v>
      </c>
      <c r="L418" s="18"/>
      <c r="M418" s="32"/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6"/>
      <c r="AC418" s="36"/>
      <c r="AD418" s="17"/>
      <c r="AE418" s="18" t="s">
        <v>2890</v>
      </c>
      <c r="AF418" s="19" t="s">
        <v>3472</v>
      </c>
      <c r="AG418" s="19" t="s">
        <v>2456</v>
      </c>
      <c r="AH418" s="18" t="s">
        <v>1334</v>
      </c>
      <c r="AI418" s="19" t="s">
        <v>1571</v>
      </c>
      <c r="AJ418" s="17">
        <v>55000</v>
      </c>
      <c r="AK418" s="15"/>
      <c r="AL418" s="16">
        <f t="shared" si="13"/>
        <v>0</v>
      </c>
      <c r="AM418" s="15" t="s">
        <v>1331</v>
      </c>
      <c r="AN418" s="15" t="s">
        <v>1331</v>
      </c>
      <c r="AO418" s="18"/>
      <c r="AP418" s="18"/>
      <c r="AQ418" s="18"/>
      <c r="AR418" s="18"/>
      <c r="AS418" s="18"/>
      <c r="AT418" s="18"/>
    </row>
    <row r="419" spans="1:46" s="23" customFormat="1" ht="72" hidden="1" x14ac:dyDescent="0.2">
      <c r="A419" s="19" t="s">
        <v>45</v>
      </c>
      <c r="B419" s="19" t="s">
        <v>277</v>
      </c>
      <c r="C419" s="19" t="s">
        <v>276</v>
      </c>
      <c r="D419" s="19" t="s">
        <v>11</v>
      </c>
      <c r="E419" s="19" t="s">
        <v>310</v>
      </c>
      <c r="F419" s="28" t="s">
        <v>1989</v>
      </c>
      <c r="G419" s="19" t="s">
        <v>665</v>
      </c>
      <c r="H419" s="18" t="s">
        <v>319</v>
      </c>
      <c r="I419" s="18" t="s">
        <v>274</v>
      </c>
      <c r="J419" s="17">
        <v>48000</v>
      </c>
      <c r="K419" s="35" t="s">
        <v>137</v>
      </c>
      <c r="L419" s="18"/>
      <c r="M419" s="32"/>
      <c r="N419" s="18"/>
      <c r="O419" s="18"/>
      <c r="P419" s="36"/>
      <c r="Q419" s="18" t="s">
        <v>2877</v>
      </c>
      <c r="R419" s="18"/>
      <c r="S419" s="18"/>
      <c r="T419" s="18"/>
      <c r="U419" s="18"/>
      <c r="V419" s="53"/>
      <c r="W419" s="17"/>
      <c r="X419" s="32"/>
      <c r="Y419" s="36"/>
      <c r="Z419" s="17"/>
      <c r="AA419" s="36"/>
      <c r="AB419" s="36"/>
      <c r="AC419" s="36"/>
      <c r="AD419" s="17"/>
      <c r="AE419" s="18" t="s">
        <v>1330</v>
      </c>
      <c r="AF419" s="19" t="s">
        <v>3470</v>
      </c>
      <c r="AG419" s="19" t="s">
        <v>2456</v>
      </c>
      <c r="AH419" s="18" t="s">
        <v>1334</v>
      </c>
      <c r="AI419" s="19" t="s">
        <v>1571</v>
      </c>
      <c r="AJ419" s="17">
        <v>48000</v>
      </c>
      <c r="AK419" s="15"/>
      <c r="AL419" s="16">
        <f t="shared" si="13"/>
        <v>0</v>
      </c>
      <c r="AM419" s="15" t="s">
        <v>1327</v>
      </c>
      <c r="AN419" s="15" t="s">
        <v>1328</v>
      </c>
      <c r="AO419" s="18"/>
      <c r="AP419" s="18"/>
      <c r="AQ419" s="18"/>
      <c r="AR419" s="18"/>
      <c r="AS419" s="18"/>
      <c r="AT419" s="18"/>
    </row>
    <row r="420" spans="1:46" s="23" customFormat="1" ht="72" hidden="1" x14ac:dyDescent="0.2">
      <c r="A420" s="19" t="s">
        <v>45</v>
      </c>
      <c r="B420" s="19" t="s">
        <v>277</v>
      </c>
      <c r="C420" s="19" t="s">
        <v>276</v>
      </c>
      <c r="D420" s="19" t="s">
        <v>11</v>
      </c>
      <c r="E420" s="19" t="s">
        <v>310</v>
      </c>
      <c r="F420" s="28" t="s">
        <v>1990</v>
      </c>
      <c r="G420" s="19" t="s">
        <v>723</v>
      </c>
      <c r="H420" s="18" t="s">
        <v>269</v>
      </c>
      <c r="I420" s="18" t="s">
        <v>631</v>
      </c>
      <c r="J420" s="17">
        <v>12000</v>
      </c>
      <c r="K420" s="35" t="s">
        <v>137</v>
      </c>
      <c r="L420" s="18"/>
      <c r="M420" s="32"/>
      <c r="N420" s="18"/>
      <c r="O420" s="18"/>
      <c r="P420" s="36"/>
      <c r="Q420" s="18" t="s">
        <v>2877</v>
      </c>
      <c r="R420" s="18"/>
      <c r="S420" s="18"/>
      <c r="T420" s="18"/>
      <c r="U420" s="18"/>
      <c r="V420" s="53"/>
      <c r="W420" s="17"/>
      <c r="X420" s="32"/>
      <c r="Y420" s="36"/>
      <c r="Z420" s="17"/>
      <c r="AA420" s="36"/>
      <c r="AB420" s="36"/>
      <c r="AC420" s="36"/>
      <c r="AD420" s="17"/>
      <c r="AE420" s="18" t="s">
        <v>1330</v>
      </c>
      <c r="AF420" s="19" t="s">
        <v>3470</v>
      </c>
      <c r="AG420" s="19" t="s">
        <v>2456</v>
      </c>
      <c r="AH420" s="18" t="s">
        <v>1334</v>
      </c>
      <c r="AI420" s="19" t="s">
        <v>1571</v>
      </c>
      <c r="AJ420" s="17">
        <v>12000</v>
      </c>
      <c r="AK420" s="15"/>
      <c r="AL420" s="16">
        <f t="shared" si="13"/>
        <v>0</v>
      </c>
      <c r="AM420" s="15" t="s">
        <v>1327</v>
      </c>
      <c r="AN420" s="15" t="s">
        <v>1328</v>
      </c>
      <c r="AO420" s="18"/>
      <c r="AP420" s="18"/>
      <c r="AQ420" s="18"/>
      <c r="AR420" s="18"/>
      <c r="AS420" s="18"/>
      <c r="AT420" s="18"/>
    </row>
    <row r="421" spans="1:46" s="23" customFormat="1" ht="72" hidden="1" x14ac:dyDescent="0.2">
      <c r="A421" s="19" t="s">
        <v>45</v>
      </c>
      <c r="B421" s="19" t="s">
        <v>277</v>
      </c>
      <c r="C421" s="19" t="s">
        <v>276</v>
      </c>
      <c r="D421" s="19" t="s">
        <v>11</v>
      </c>
      <c r="E421" s="19" t="s">
        <v>310</v>
      </c>
      <c r="F421" s="28" t="s">
        <v>1991</v>
      </c>
      <c r="G421" s="19" t="s">
        <v>724</v>
      </c>
      <c r="H421" s="18" t="s">
        <v>269</v>
      </c>
      <c r="I421" s="18" t="s">
        <v>631</v>
      </c>
      <c r="J421" s="17">
        <v>40000</v>
      </c>
      <c r="K421" s="35" t="s">
        <v>137</v>
      </c>
      <c r="L421" s="18"/>
      <c r="M421" s="32"/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6"/>
      <c r="AC421" s="36"/>
      <c r="AD421" s="17"/>
      <c r="AE421" s="18" t="s">
        <v>2890</v>
      </c>
      <c r="AF421" s="19" t="s">
        <v>3472</v>
      </c>
      <c r="AG421" s="19" t="s">
        <v>2456</v>
      </c>
      <c r="AH421" s="18" t="s">
        <v>1334</v>
      </c>
      <c r="AI421" s="19" t="s">
        <v>1571</v>
      </c>
      <c r="AJ421" s="17">
        <v>40000</v>
      </c>
      <c r="AK421" s="15"/>
      <c r="AL421" s="16">
        <f t="shared" si="13"/>
        <v>0</v>
      </c>
      <c r="AM421" s="15" t="s">
        <v>1327</v>
      </c>
      <c r="AN421" s="15" t="s">
        <v>1328</v>
      </c>
      <c r="AO421" s="18"/>
      <c r="AP421" s="18"/>
      <c r="AQ421" s="18"/>
      <c r="AR421" s="18"/>
      <c r="AS421" s="18"/>
      <c r="AT421" s="18"/>
    </row>
    <row r="422" spans="1:46" s="23" customFormat="1" ht="72" hidden="1" x14ac:dyDescent="0.2">
      <c r="A422" s="19" t="s">
        <v>45</v>
      </c>
      <c r="B422" s="19" t="s">
        <v>277</v>
      </c>
      <c r="C422" s="19" t="s">
        <v>276</v>
      </c>
      <c r="D422" s="19" t="s">
        <v>11</v>
      </c>
      <c r="E422" s="19" t="s">
        <v>310</v>
      </c>
      <c r="F422" s="28" t="s">
        <v>1992</v>
      </c>
      <c r="G422" s="19" t="s">
        <v>669</v>
      </c>
      <c r="H422" s="18" t="s">
        <v>269</v>
      </c>
      <c r="I422" s="18" t="s">
        <v>631</v>
      </c>
      <c r="J422" s="17">
        <v>24000</v>
      </c>
      <c r="K422" s="35" t="s">
        <v>137</v>
      </c>
      <c r="L422" s="18"/>
      <c r="M422" s="32"/>
      <c r="N422" s="18"/>
      <c r="O422" s="18"/>
      <c r="P422" s="36"/>
      <c r="Q422" s="18" t="s">
        <v>2877</v>
      </c>
      <c r="R422" s="18"/>
      <c r="S422" s="18"/>
      <c r="T422" s="18"/>
      <c r="U422" s="18"/>
      <c r="V422" s="53"/>
      <c r="W422" s="17"/>
      <c r="X422" s="32"/>
      <c r="Y422" s="36"/>
      <c r="Z422" s="17"/>
      <c r="AA422" s="36"/>
      <c r="AB422" s="36"/>
      <c r="AC422" s="36"/>
      <c r="AD422" s="17"/>
      <c r="AE422" s="18" t="s">
        <v>1330</v>
      </c>
      <c r="AF422" s="19" t="s">
        <v>3470</v>
      </c>
      <c r="AG422" s="19" t="s">
        <v>2456</v>
      </c>
      <c r="AH422" s="18" t="s">
        <v>1334</v>
      </c>
      <c r="AI422" s="19" t="s">
        <v>1571</v>
      </c>
      <c r="AJ422" s="17">
        <v>24000</v>
      </c>
      <c r="AK422" s="15"/>
      <c r="AL422" s="16">
        <f t="shared" si="13"/>
        <v>0</v>
      </c>
      <c r="AM422" s="15" t="s">
        <v>1331</v>
      </c>
      <c r="AN422" s="15" t="s">
        <v>1331</v>
      </c>
      <c r="AO422" s="18"/>
      <c r="AP422" s="18"/>
      <c r="AQ422" s="18"/>
      <c r="AR422" s="18"/>
      <c r="AS422" s="18"/>
      <c r="AT422" s="18"/>
    </row>
    <row r="423" spans="1:46" s="23" customFormat="1" ht="72" hidden="1" x14ac:dyDescent="0.2">
      <c r="A423" s="19" t="s">
        <v>45</v>
      </c>
      <c r="B423" s="19" t="s">
        <v>277</v>
      </c>
      <c r="C423" s="19" t="s">
        <v>276</v>
      </c>
      <c r="D423" s="19" t="s">
        <v>286</v>
      </c>
      <c r="E423" s="19" t="s">
        <v>310</v>
      </c>
      <c r="F423" s="28" t="s">
        <v>1993</v>
      </c>
      <c r="G423" s="19" t="s">
        <v>725</v>
      </c>
      <c r="H423" s="18" t="s">
        <v>319</v>
      </c>
      <c r="I423" s="18" t="s">
        <v>271</v>
      </c>
      <c r="J423" s="17">
        <v>80000</v>
      </c>
      <c r="K423" s="35" t="s">
        <v>137</v>
      </c>
      <c r="L423" s="18"/>
      <c r="M423" s="32"/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6"/>
      <c r="AC423" s="36"/>
      <c r="AD423" s="17"/>
      <c r="AE423" s="18" t="s">
        <v>2941</v>
      </c>
      <c r="AF423" s="19" t="s">
        <v>3472</v>
      </c>
      <c r="AG423" s="19" t="s">
        <v>2456</v>
      </c>
      <c r="AH423" s="18" t="s">
        <v>1334</v>
      </c>
      <c r="AI423" s="19" t="s">
        <v>1571</v>
      </c>
      <c r="AJ423" s="17">
        <v>80000</v>
      </c>
      <c r="AK423" s="15"/>
      <c r="AL423" s="16">
        <f t="shared" si="13"/>
        <v>0</v>
      </c>
      <c r="AM423" s="15" t="s">
        <v>1331</v>
      </c>
      <c r="AN423" s="15" t="s">
        <v>1331</v>
      </c>
      <c r="AO423" s="18"/>
      <c r="AP423" s="18"/>
      <c r="AQ423" s="18"/>
      <c r="AR423" s="18"/>
      <c r="AS423" s="18"/>
      <c r="AT423" s="18"/>
    </row>
    <row r="424" spans="1:46" s="23" customFormat="1" ht="72" hidden="1" x14ac:dyDescent="0.2">
      <c r="A424" s="19" t="s">
        <v>45</v>
      </c>
      <c r="B424" s="19" t="s">
        <v>277</v>
      </c>
      <c r="C424" s="19" t="s">
        <v>276</v>
      </c>
      <c r="D424" s="19" t="s">
        <v>286</v>
      </c>
      <c r="E424" s="19" t="s">
        <v>310</v>
      </c>
      <c r="F424" s="28" t="s">
        <v>1994</v>
      </c>
      <c r="G424" s="19" t="s">
        <v>726</v>
      </c>
      <c r="H424" s="18" t="s">
        <v>269</v>
      </c>
      <c r="I424" s="18" t="s">
        <v>271</v>
      </c>
      <c r="J424" s="17">
        <v>67400</v>
      </c>
      <c r="K424" s="35" t="s">
        <v>137</v>
      </c>
      <c r="L424" s="18"/>
      <c r="M424" s="32"/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6"/>
      <c r="AC424" s="36"/>
      <c r="AD424" s="17"/>
      <c r="AE424" s="18" t="s">
        <v>2890</v>
      </c>
      <c r="AF424" s="19" t="s">
        <v>3472</v>
      </c>
      <c r="AG424" s="19" t="s">
        <v>2456</v>
      </c>
      <c r="AH424" s="18" t="s">
        <v>1334</v>
      </c>
      <c r="AI424" s="19" t="s">
        <v>1571</v>
      </c>
      <c r="AJ424" s="17">
        <v>67400</v>
      </c>
      <c r="AK424" s="15"/>
      <c r="AL424" s="16">
        <f t="shared" si="13"/>
        <v>0</v>
      </c>
      <c r="AM424" s="15" t="s">
        <v>1327</v>
      </c>
      <c r="AN424" s="15" t="s">
        <v>1327</v>
      </c>
      <c r="AO424" s="18"/>
      <c r="AP424" s="18"/>
      <c r="AQ424" s="18"/>
      <c r="AR424" s="18"/>
      <c r="AS424" s="18"/>
      <c r="AT424" s="18"/>
    </row>
    <row r="425" spans="1:46" s="23" customFormat="1" ht="72" hidden="1" x14ac:dyDescent="0.2">
      <c r="A425" s="19" t="s">
        <v>45</v>
      </c>
      <c r="B425" s="19" t="s">
        <v>277</v>
      </c>
      <c r="C425" s="19" t="s">
        <v>276</v>
      </c>
      <c r="D425" s="19" t="s">
        <v>18</v>
      </c>
      <c r="E425" s="19" t="s">
        <v>310</v>
      </c>
      <c r="F425" s="28" t="s">
        <v>1995</v>
      </c>
      <c r="G425" s="19" t="s">
        <v>727</v>
      </c>
      <c r="H425" s="18" t="s">
        <v>270</v>
      </c>
      <c r="I425" s="18" t="s">
        <v>728</v>
      </c>
      <c r="J425" s="17">
        <v>5292500</v>
      </c>
      <c r="K425" s="35" t="s">
        <v>137</v>
      </c>
      <c r="L425" s="18"/>
      <c r="M425" s="32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6"/>
      <c r="AC425" s="36"/>
      <c r="AD425" s="17"/>
      <c r="AE425" s="18" t="s">
        <v>1334</v>
      </c>
      <c r="AF425" s="19" t="s">
        <v>1571</v>
      </c>
      <c r="AG425" s="19" t="s">
        <v>3467</v>
      </c>
      <c r="AH425" s="18" t="s">
        <v>1333</v>
      </c>
      <c r="AI425" s="19" t="s">
        <v>1568</v>
      </c>
      <c r="AJ425" s="15"/>
      <c r="AK425" s="15"/>
      <c r="AL425" s="16">
        <f t="shared" si="13"/>
        <v>5292500</v>
      </c>
      <c r="AM425" s="15" t="s">
        <v>1327</v>
      </c>
      <c r="AN425" s="15" t="s">
        <v>1328</v>
      </c>
      <c r="AO425" s="18"/>
      <c r="AP425" s="18"/>
      <c r="AQ425" s="18"/>
      <c r="AR425" s="18"/>
      <c r="AS425" s="18"/>
      <c r="AT425" s="18"/>
    </row>
    <row r="426" spans="1:46" s="23" customFormat="1" ht="72" hidden="1" x14ac:dyDescent="0.2">
      <c r="A426" s="19" t="s">
        <v>45</v>
      </c>
      <c r="B426" s="19" t="s">
        <v>277</v>
      </c>
      <c r="C426" s="19" t="s">
        <v>276</v>
      </c>
      <c r="D426" s="19" t="s">
        <v>33</v>
      </c>
      <c r="E426" s="19" t="s">
        <v>310</v>
      </c>
      <c r="F426" s="28" t="s">
        <v>1996</v>
      </c>
      <c r="G426" s="19" t="s">
        <v>729</v>
      </c>
      <c r="H426" s="18" t="s">
        <v>270</v>
      </c>
      <c r="I426" s="18" t="s">
        <v>274</v>
      </c>
      <c r="J426" s="17">
        <v>35000</v>
      </c>
      <c r="K426" s="35" t="s">
        <v>137</v>
      </c>
      <c r="L426" s="18"/>
      <c r="M426" s="32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6"/>
      <c r="AC426" s="36"/>
      <c r="AD426" s="17"/>
      <c r="AE426" s="18" t="s">
        <v>1334</v>
      </c>
      <c r="AF426" s="19" t="s">
        <v>1571</v>
      </c>
      <c r="AG426" s="19" t="s">
        <v>3467</v>
      </c>
      <c r="AH426" s="18" t="s">
        <v>1334</v>
      </c>
      <c r="AI426" s="19" t="s">
        <v>1571</v>
      </c>
      <c r="AJ426" s="15"/>
      <c r="AK426" s="15"/>
      <c r="AL426" s="16">
        <f t="shared" si="13"/>
        <v>35000</v>
      </c>
      <c r="AM426" s="15" t="s">
        <v>1327</v>
      </c>
      <c r="AN426" s="15" t="s">
        <v>1328</v>
      </c>
      <c r="AO426" s="18"/>
      <c r="AP426" s="18"/>
      <c r="AQ426" s="18"/>
      <c r="AR426" s="18"/>
      <c r="AS426" s="18"/>
      <c r="AT426" s="18"/>
    </row>
    <row r="427" spans="1:46" s="23" customFormat="1" ht="72" hidden="1" x14ac:dyDescent="0.2">
      <c r="A427" s="19" t="s">
        <v>45</v>
      </c>
      <c r="B427" s="19" t="s">
        <v>277</v>
      </c>
      <c r="C427" s="19" t="s">
        <v>276</v>
      </c>
      <c r="D427" s="19" t="s">
        <v>33</v>
      </c>
      <c r="E427" s="19" t="s">
        <v>310</v>
      </c>
      <c r="F427" s="28" t="s">
        <v>1997</v>
      </c>
      <c r="G427" s="19" t="s">
        <v>730</v>
      </c>
      <c r="H427" s="18" t="s">
        <v>270</v>
      </c>
      <c r="I427" s="18" t="s">
        <v>274</v>
      </c>
      <c r="J427" s="17">
        <v>15000</v>
      </c>
      <c r="K427" s="35" t="s">
        <v>137</v>
      </c>
      <c r="L427" s="18"/>
      <c r="M427" s="32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6"/>
      <c r="AC427" s="36"/>
      <c r="AD427" s="17"/>
      <c r="AE427" s="18" t="s">
        <v>1334</v>
      </c>
      <c r="AF427" s="19" t="s">
        <v>1571</v>
      </c>
      <c r="AG427" s="19" t="s">
        <v>3467</v>
      </c>
      <c r="AH427" s="18" t="s">
        <v>1334</v>
      </c>
      <c r="AI427" s="19" t="s">
        <v>1571</v>
      </c>
      <c r="AJ427" s="15"/>
      <c r="AK427" s="15"/>
      <c r="AL427" s="16">
        <f t="shared" si="13"/>
        <v>15000</v>
      </c>
      <c r="AM427" s="15" t="s">
        <v>1327</v>
      </c>
      <c r="AN427" s="15" t="s">
        <v>1328</v>
      </c>
      <c r="AO427" s="18"/>
      <c r="AP427" s="18"/>
      <c r="AQ427" s="18"/>
      <c r="AR427" s="18"/>
      <c r="AS427" s="18"/>
      <c r="AT427" s="18"/>
    </row>
    <row r="428" spans="1:46" s="23" customFormat="1" ht="72" hidden="1" x14ac:dyDescent="0.2">
      <c r="A428" s="19" t="s">
        <v>45</v>
      </c>
      <c r="B428" s="19" t="s">
        <v>277</v>
      </c>
      <c r="C428" s="19" t="s">
        <v>276</v>
      </c>
      <c r="D428" s="19" t="s">
        <v>33</v>
      </c>
      <c r="E428" s="19" t="s">
        <v>310</v>
      </c>
      <c r="F428" s="28" t="s">
        <v>1998</v>
      </c>
      <c r="G428" s="19" t="s">
        <v>731</v>
      </c>
      <c r="H428" s="18" t="s">
        <v>270</v>
      </c>
      <c r="I428" s="18" t="s">
        <v>274</v>
      </c>
      <c r="J428" s="17">
        <v>35000</v>
      </c>
      <c r="K428" s="35" t="s">
        <v>137</v>
      </c>
      <c r="L428" s="18"/>
      <c r="M428" s="32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6"/>
      <c r="AC428" s="36"/>
      <c r="AD428" s="17"/>
      <c r="AE428" s="18" t="s">
        <v>1334</v>
      </c>
      <c r="AF428" s="19" t="s">
        <v>1571</v>
      </c>
      <c r="AG428" s="19" t="s">
        <v>3467</v>
      </c>
      <c r="AH428" s="18" t="s">
        <v>1334</v>
      </c>
      <c r="AI428" s="19" t="s">
        <v>1571</v>
      </c>
      <c r="AJ428" s="15"/>
      <c r="AK428" s="15"/>
      <c r="AL428" s="16">
        <f t="shared" si="13"/>
        <v>35000</v>
      </c>
      <c r="AM428" s="15" t="s">
        <v>1327</v>
      </c>
      <c r="AN428" s="15" t="s">
        <v>1328</v>
      </c>
      <c r="AO428" s="18"/>
      <c r="AP428" s="18"/>
      <c r="AQ428" s="18"/>
      <c r="AR428" s="18"/>
      <c r="AS428" s="18"/>
      <c r="AT428" s="18"/>
    </row>
    <row r="429" spans="1:46" s="23" customFormat="1" ht="72" hidden="1" x14ac:dyDescent="0.2">
      <c r="A429" s="19" t="s">
        <v>45</v>
      </c>
      <c r="B429" s="19" t="s">
        <v>277</v>
      </c>
      <c r="C429" s="19" t="s">
        <v>276</v>
      </c>
      <c r="D429" s="19" t="s">
        <v>33</v>
      </c>
      <c r="E429" s="19" t="s">
        <v>310</v>
      </c>
      <c r="F429" s="28" t="s">
        <v>1999</v>
      </c>
      <c r="G429" s="19" t="s">
        <v>732</v>
      </c>
      <c r="H429" s="18" t="s">
        <v>270</v>
      </c>
      <c r="I429" s="18" t="s">
        <v>733</v>
      </c>
      <c r="J429" s="17">
        <v>180000</v>
      </c>
      <c r="K429" s="35" t="s">
        <v>137</v>
      </c>
      <c r="L429" s="18"/>
      <c r="M429" s="32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6"/>
      <c r="AC429" s="36"/>
      <c r="AD429" s="17"/>
      <c r="AE429" s="18" t="s">
        <v>1334</v>
      </c>
      <c r="AF429" s="19" t="s">
        <v>1571</v>
      </c>
      <c r="AG429" s="19" t="s">
        <v>3467</v>
      </c>
      <c r="AH429" s="18" t="s">
        <v>1334</v>
      </c>
      <c r="AI429" s="19" t="s">
        <v>1571</v>
      </c>
      <c r="AJ429" s="15"/>
      <c r="AK429" s="15"/>
      <c r="AL429" s="16">
        <f t="shared" si="13"/>
        <v>180000</v>
      </c>
      <c r="AM429" s="15" t="s">
        <v>1327</v>
      </c>
      <c r="AN429" s="15" t="s">
        <v>1328</v>
      </c>
      <c r="AO429" s="18"/>
      <c r="AP429" s="18"/>
      <c r="AQ429" s="18"/>
      <c r="AR429" s="18"/>
      <c r="AS429" s="18"/>
      <c r="AT429" s="18"/>
    </row>
    <row r="430" spans="1:46" s="23" customFormat="1" ht="72" hidden="1" x14ac:dyDescent="0.2">
      <c r="A430" s="19" t="s">
        <v>45</v>
      </c>
      <c r="B430" s="19" t="s">
        <v>277</v>
      </c>
      <c r="C430" s="19" t="s">
        <v>276</v>
      </c>
      <c r="D430" s="19" t="s">
        <v>33</v>
      </c>
      <c r="E430" s="19" t="s">
        <v>310</v>
      </c>
      <c r="F430" s="28" t="s">
        <v>2000</v>
      </c>
      <c r="G430" s="19" t="s">
        <v>734</v>
      </c>
      <c r="H430" s="18" t="s">
        <v>270</v>
      </c>
      <c r="I430" s="18" t="s">
        <v>274</v>
      </c>
      <c r="J430" s="17">
        <v>130000</v>
      </c>
      <c r="K430" s="35" t="s">
        <v>137</v>
      </c>
      <c r="L430" s="18"/>
      <c r="M430" s="32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6"/>
      <c r="AC430" s="36"/>
      <c r="AD430" s="17"/>
      <c r="AE430" s="18" t="s">
        <v>1334</v>
      </c>
      <c r="AF430" s="19" t="s">
        <v>1571</v>
      </c>
      <c r="AG430" s="19" t="s">
        <v>3467</v>
      </c>
      <c r="AH430" s="18" t="s">
        <v>1334</v>
      </c>
      <c r="AI430" s="19" t="s">
        <v>1571</v>
      </c>
      <c r="AJ430" s="15"/>
      <c r="AK430" s="15"/>
      <c r="AL430" s="16">
        <f t="shared" si="13"/>
        <v>130000</v>
      </c>
      <c r="AM430" s="15" t="s">
        <v>1327</v>
      </c>
      <c r="AN430" s="15" t="s">
        <v>1328</v>
      </c>
      <c r="AO430" s="18"/>
      <c r="AP430" s="18"/>
      <c r="AQ430" s="18"/>
      <c r="AR430" s="18"/>
      <c r="AS430" s="18"/>
      <c r="AT430" s="18"/>
    </row>
    <row r="431" spans="1:46" s="23" customFormat="1" ht="72" hidden="1" x14ac:dyDescent="0.2">
      <c r="A431" s="19" t="s">
        <v>45</v>
      </c>
      <c r="B431" s="19" t="s">
        <v>277</v>
      </c>
      <c r="C431" s="19" t="s">
        <v>276</v>
      </c>
      <c r="D431" s="19" t="s">
        <v>33</v>
      </c>
      <c r="E431" s="19" t="s">
        <v>310</v>
      </c>
      <c r="F431" s="28" t="s">
        <v>2001</v>
      </c>
      <c r="G431" s="19" t="s">
        <v>735</v>
      </c>
      <c r="H431" s="18" t="s">
        <v>270</v>
      </c>
      <c r="I431" s="18" t="s">
        <v>274</v>
      </c>
      <c r="J431" s="17">
        <v>36000</v>
      </c>
      <c r="K431" s="35" t="s">
        <v>137</v>
      </c>
      <c r="L431" s="18"/>
      <c r="M431" s="32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6"/>
      <c r="AC431" s="36"/>
      <c r="AD431" s="17"/>
      <c r="AE431" s="18" t="s">
        <v>1334</v>
      </c>
      <c r="AF431" s="19" t="s">
        <v>1571</v>
      </c>
      <c r="AG431" s="19" t="s">
        <v>3467</v>
      </c>
      <c r="AH431" s="18" t="s">
        <v>1334</v>
      </c>
      <c r="AI431" s="19" t="s">
        <v>1571</v>
      </c>
      <c r="AJ431" s="15"/>
      <c r="AK431" s="15"/>
      <c r="AL431" s="16">
        <f t="shared" si="13"/>
        <v>36000</v>
      </c>
      <c r="AM431" s="15" t="s">
        <v>1327</v>
      </c>
      <c r="AN431" s="15" t="s">
        <v>1328</v>
      </c>
      <c r="AO431" s="18"/>
      <c r="AP431" s="18"/>
      <c r="AQ431" s="18"/>
      <c r="AR431" s="18"/>
      <c r="AS431" s="18"/>
      <c r="AT431" s="18"/>
    </row>
    <row r="432" spans="1:46" s="23" customFormat="1" ht="72" hidden="1" x14ac:dyDescent="0.2">
      <c r="A432" s="19" t="s">
        <v>45</v>
      </c>
      <c r="B432" s="19" t="s">
        <v>277</v>
      </c>
      <c r="C432" s="19" t="s">
        <v>276</v>
      </c>
      <c r="D432" s="19" t="s">
        <v>33</v>
      </c>
      <c r="E432" s="19" t="s">
        <v>310</v>
      </c>
      <c r="F432" s="28" t="s">
        <v>2002</v>
      </c>
      <c r="G432" s="19" t="s">
        <v>736</v>
      </c>
      <c r="H432" s="18" t="s">
        <v>270</v>
      </c>
      <c r="I432" s="18" t="s">
        <v>275</v>
      </c>
      <c r="J432" s="17">
        <v>350000</v>
      </c>
      <c r="K432" s="35" t="s">
        <v>137</v>
      </c>
      <c r="L432" s="18"/>
      <c r="M432" s="32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6"/>
      <c r="AC432" s="36"/>
      <c r="AD432" s="17"/>
      <c r="AE432" s="18" t="s">
        <v>1334</v>
      </c>
      <c r="AF432" s="19" t="s">
        <v>1571</v>
      </c>
      <c r="AG432" s="19" t="s">
        <v>3467</v>
      </c>
      <c r="AH432" s="18" t="s">
        <v>1334</v>
      </c>
      <c r="AI432" s="19" t="s">
        <v>1571</v>
      </c>
      <c r="AJ432" s="15"/>
      <c r="AK432" s="15"/>
      <c r="AL432" s="16">
        <f t="shared" si="13"/>
        <v>350000</v>
      </c>
      <c r="AM432" s="15" t="s">
        <v>1327</v>
      </c>
      <c r="AN432" s="15" t="s">
        <v>1328</v>
      </c>
      <c r="AO432" s="18"/>
      <c r="AP432" s="18"/>
      <c r="AQ432" s="18"/>
      <c r="AR432" s="18"/>
      <c r="AS432" s="18"/>
      <c r="AT432" s="18"/>
    </row>
    <row r="433" spans="1:46" s="23" customFormat="1" ht="72" hidden="1" x14ac:dyDescent="0.2">
      <c r="A433" s="19" t="s">
        <v>45</v>
      </c>
      <c r="B433" s="19" t="s">
        <v>277</v>
      </c>
      <c r="C433" s="19" t="s">
        <v>276</v>
      </c>
      <c r="D433" s="19" t="s">
        <v>33</v>
      </c>
      <c r="E433" s="19" t="s">
        <v>310</v>
      </c>
      <c r="F433" s="28" t="s">
        <v>2003</v>
      </c>
      <c r="G433" s="19" t="s">
        <v>737</v>
      </c>
      <c r="H433" s="18" t="s">
        <v>270</v>
      </c>
      <c r="I433" s="18" t="s">
        <v>274</v>
      </c>
      <c r="J433" s="17">
        <v>35000</v>
      </c>
      <c r="K433" s="35" t="s">
        <v>137</v>
      </c>
      <c r="L433" s="18"/>
      <c r="M433" s="32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6"/>
      <c r="AC433" s="36"/>
      <c r="AD433" s="17"/>
      <c r="AE433" s="18" t="s">
        <v>1334</v>
      </c>
      <c r="AF433" s="19" t="s">
        <v>1571</v>
      </c>
      <c r="AG433" s="19" t="s">
        <v>3467</v>
      </c>
      <c r="AH433" s="18" t="s">
        <v>1334</v>
      </c>
      <c r="AI433" s="19" t="s">
        <v>1571</v>
      </c>
      <c r="AJ433" s="15"/>
      <c r="AK433" s="15"/>
      <c r="AL433" s="16">
        <f t="shared" si="13"/>
        <v>35000</v>
      </c>
      <c r="AM433" s="15" t="s">
        <v>1327</v>
      </c>
      <c r="AN433" s="15" t="s">
        <v>1328</v>
      </c>
      <c r="AO433" s="18"/>
      <c r="AP433" s="18"/>
      <c r="AQ433" s="18"/>
      <c r="AR433" s="18"/>
      <c r="AS433" s="18"/>
      <c r="AT433" s="18"/>
    </row>
    <row r="434" spans="1:46" s="23" customFormat="1" ht="72" hidden="1" x14ac:dyDescent="0.2">
      <c r="A434" s="19" t="s">
        <v>45</v>
      </c>
      <c r="B434" s="19" t="s">
        <v>277</v>
      </c>
      <c r="C434" s="19" t="s">
        <v>276</v>
      </c>
      <c r="D434" s="19" t="s">
        <v>33</v>
      </c>
      <c r="E434" s="19" t="s">
        <v>310</v>
      </c>
      <c r="F434" s="28" t="s">
        <v>2004</v>
      </c>
      <c r="G434" s="19" t="s">
        <v>738</v>
      </c>
      <c r="H434" s="18" t="s">
        <v>270</v>
      </c>
      <c r="I434" s="18" t="s">
        <v>274</v>
      </c>
      <c r="J434" s="17">
        <v>35000</v>
      </c>
      <c r="K434" s="35" t="s">
        <v>137</v>
      </c>
      <c r="L434" s="18"/>
      <c r="M434" s="32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6"/>
      <c r="AC434" s="36"/>
      <c r="AD434" s="17"/>
      <c r="AE434" s="18" t="s">
        <v>1334</v>
      </c>
      <c r="AF434" s="19" t="s">
        <v>1571</v>
      </c>
      <c r="AG434" s="19" t="s">
        <v>3467</v>
      </c>
      <c r="AH434" s="18" t="s">
        <v>1334</v>
      </c>
      <c r="AI434" s="19" t="s">
        <v>1571</v>
      </c>
      <c r="AJ434" s="15"/>
      <c r="AK434" s="15"/>
      <c r="AL434" s="16">
        <f t="shared" si="13"/>
        <v>35000</v>
      </c>
      <c r="AM434" s="15" t="s">
        <v>1327</v>
      </c>
      <c r="AN434" s="15" t="s">
        <v>1328</v>
      </c>
      <c r="AO434" s="18"/>
      <c r="AP434" s="18"/>
      <c r="AQ434" s="18"/>
      <c r="AR434" s="18"/>
      <c r="AS434" s="18"/>
      <c r="AT434" s="18"/>
    </row>
    <row r="435" spans="1:46" s="23" customFormat="1" ht="72" hidden="1" x14ac:dyDescent="0.2">
      <c r="A435" s="19" t="s">
        <v>45</v>
      </c>
      <c r="B435" s="19" t="s">
        <v>277</v>
      </c>
      <c r="C435" s="19" t="s">
        <v>276</v>
      </c>
      <c r="D435" s="19" t="s">
        <v>33</v>
      </c>
      <c r="E435" s="19" t="s">
        <v>310</v>
      </c>
      <c r="F435" s="28" t="s">
        <v>2005</v>
      </c>
      <c r="G435" s="19" t="s">
        <v>739</v>
      </c>
      <c r="H435" s="18" t="s">
        <v>270</v>
      </c>
      <c r="I435" s="18" t="s">
        <v>274</v>
      </c>
      <c r="J435" s="17">
        <v>35000</v>
      </c>
      <c r="K435" s="35" t="s">
        <v>137</v>
      </c>
      <c r="L435" s="18"/>
      <c r="M435" s="32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6"/>
      <c r="AC435" s="36"/>
      <c r="AD435" s="17"/>
      <c r="AE435" s="18" t="s">
        <v>1334</v>
      </c>
      <c r="AF435" s="19" t="s">
        <v>1571</v>
      </c>
      <c r="AG435" s="19" t="s">
        <v>3467</v>
      </c>
      <c r="AH435" s="18" t="s">
        <v>1334</v>
      </c>
      <c r="AI435" s="19" t="s">
        <v>1571</v>
      </c>
      <c r="AJ435" s="15"/>
      <c r="AK435" s="15"/>
      <c r="AL435" s="16">
        <f t="shared" si="13"/>
        <v>35000</v>
      </c>
      <c r="AM435" s="15" t="s">
        <v>1327</v>
      </c>
      <c r="AN435" s="15" t="s">
        <v>1328</v>
      </c>
      <c r="AO435" s="18"/>
      <c r="AP435" s="18"/>
      <c r="AQ435" s="18"/>
      <c r="AR435" s="18"/>
      <c r="AS435" s="18"/>
      <c r="AT435" s="18"/>
    </row>
    <row r="436" spans="1:46" s="23" customFormat="1" ht="72" hidden="1" x14ac:dyDescent="0.2">
      <c r="A436" s="19" t="s">
        <v>45</v>
      </c>
      <c r="B436" s="19" t="s">
        <v>277</v>
      </c>
      <c r="C436" s="19" t="s">
        <v>276</v>
      </c>
      <c r="D436" s="19" t="s">
        <v>33</v>
      </c>
      <c r="E436" s="19" t="s">
        <v>310</v>
      </c>
      <c r="F436" s="28" t="s">
        <v>2006</v>
      </c>
      <c r="G436" s="19" t="s">
        <v>740</v>
      </c>
      <c r="H436" s="18" t="s">
        <v>270</v>
      </c>
      <c r="I436" s="18" t="s">
        <v>274</v>
      </c>
      <c r="J436" s="17">
        <v>35000</v>
      </c>
      <c r="K436" s="35" t="s">
        <v>137</v>
      </c>
      <c r="L436" s="18"/>
      <c r="M436" s="32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6"/>
      <c r="AC436" s="36"/>
      <c r="AD436" s="17"/>
      <c r="AE436" s="18" t="s">
        <v>1334</v>
      </c>
      <c r="AF436" s="19" t="s">
        <v>1571</v>
      </c>
      <c r="AG436" s="19" t="s">
        <v>3467</v>
      </c>
      <c r="AH436" s="18" t="s">
        <v>1334</v>
      </c>
      <c r="AI436" s="19" t="s">
        <v>1571</v>
      </c>
      <c r="AJ436" s="15"/>
      <c r="AK436" s="15"/>
      <c r="AL436" s="16">
        <f t="shared" si="13"/>
        <v>35000</v>
      </c>
      <c r="AM436" s="15" t="s">
        <v>1327</v>
      </c>
      <c r="AN436" s="15" t="s">
        <v>1328</v>
      </c>
      <c r="AO436" s="18"/>
      <c r="AP436" s="18"/>
      <c r="AQ436" s="18"/>
      <c r="AR436" s="18"/>
      <c r="AS436" s="18"/>
      <c r="AT436" s="18"/>
    </row>
    <row r="437" spans="1:46" s="23" customFormat="1" ht="72" hidden="1" x14ac:dyDescent="0.2">
      <c r="A437" s="19" t="s">
        <v>45</v>
      </c>
      <c r="B437" s="19" t="s">
        <v>277</v>
      </c>
      <c r="C437" s="19" t="s">
        <v>276</v>
      </c>
      <c r="D437" s="19" t="s">
        <v>33</v>
      </c>
      <c r="E437" s="19" t="s">
        <v>310</v>
      </c>
      <c r="F437" s="28" t="s">
        <v>2007</v>
      </c>
      <c r="G437" s="19" t="s">
        <v>741</v>
      </c>
      <c r="H437" s="18" t="s">
        <v>270</v>
      </c>
      <c r="I437" s="18" t="s">
        <v>274</v>
      </c>
      <c r="J437" s="17">
        <v>30000</v>
      </c>
      <c r="K437" s="35" t="s">
        <v>137</v>
      </c>
      <c r="L437" s="18"/>
      <c r="M437" s="32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6"/>
      <c r="AC437" s="36"/>
      <c r="AD437" s="17"/>
      <c r="AE437" s="18" t="s">
        <v>1334</v>
      </c>
      <c r="AF437" s="19" t="s">
        <v>1571</v>
      </c>
      <c r="AG437" s="19" t="s">
        <v>3467</v>
      </c>
      <c r="AH437" s="18" t="s">
        <v>1334</v>
      </c>
      <c r="AI437" s="19" t="s">
        <v>1571</v>
      </c>
      <c r="AJ437" s="15"/>
      <c r="AK437" s="15"/>
      <c r="AL437" s="16">
        <f t="shared" si="13"/>
        <v>30000</v>
      </c>
      <c r="AM437" s="15" t="s">
        <v>1327</v>
      </c>
      <c r="AN437" s="15" t="s">
        <v>1328</v>
      </c>
      <c r="AO437" s="18"/>
      <c r="AP437" s="18"/>
      <c r="AQ437" s="18"/>
      <c r="AR437" s="18"/>
      <c r="AS437" s="18"/>
      <c r="AT437" s="18"/>
    </row>
    <row r="438" spans="1:46" s="23" customFormat="1" ht="72" hidden="1" x14ac:dyDescent="0.2">
      <c r="A438" s="19" t="s">
        <v>45</v>
      </c>
      <c r="B438" s="19" t="s">
        <v>277</v>
      </c>
      <c r="C438" s="19" t="s">
        <v>276</v>
      </c>
      <c r="D438" s="19" t="s">
        <v>33</v>
      </c>
      <c r="E438" s="19" t="s">
        <v>310</v>
      </c>
      <c r="F438" s="28" t="s">
        <v>2008</v>
      </c>
      <c r="G438" s="19" t="s">
        <v>742</v>
      </c>
      <c r="H438" s="18" t="s">
        <v>270</v>
      </c>
      <c r="I438" s="18" t="s">
        <v>274</v>
      </c>
      <c r="J438" s="17">
        <v>70000</v>
      </c>
      <c r="K438" s="35" t="s">
        <v>137</v>
      </c>
      <c r="L438" s="18"/>
      <c r="M438" s="32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6"/>
      <c r="AC438" s="36"/>
      <c r="AD438" s="17"/>
      <c r="AE438" s="18" t="s">
        <v>1334</v>
      </c>
      <c r="AF438" s="19" t="s">
        <v>1571</v>
      </c>
      <c r="AG438" s="19" t="s">
        <v>3467</v>
      </c>
      <c r="AH438" s="18" t="s">
        <v>1334</v>
      </c>
      <c r="AI438" s="19" t="s">
        <v>1571</v>
      </c>
      <c r="AJ438" s="15"/>
      <c r="AK438" s="15"/>
      <c r="AL438" s="16">
        <f t="shared" si="13"/>
        <v>70000</v>
      </c>
      <c r="AM438" s="15" t="s">
        <v>1327</v>
      </c>
      <c r="AN438" s="15" t="s">
        <v>1328</v>
      </c>
      <c r="AO438" s="18"/>
      <c r="AP438" s="18"/>
      <c r="AQ438" s="18"/>
      <c r="AR438" s="18"/>
      <c r="AS438" s="18"/>
      <c r="AT438" s="18"/>
    </row>
    <row r="439" spans="1:46" s="23" customFormat="1" ht="72" hidden="1" x14ac:dyDescent="0.2">
      <c r="A439" s="19" t="s">
        <v>45</v>
      </c>
      <c r="B439" s="19" t="s">
        <v>277</v>
      </c>
      <c r="C439" s="19" t="s">
        <v>276</v>
      </c>
      <c r="D439" s="19" t="s">
        <v>33</v>
      </c>
      <c r="E439" s="19" t="s">
        <v>310</v>
      </c>
      <c r="F439" s="28" t="s">
        <v>2009</v>
      </c>
      <c r="G439" s="19" t="s">
        <v>743</v>
      </c>
      <c r="H439" s="18" t="s">
        <v>270</v>
      </c>
      <c r="I439" s="18" t="s">
        <v>553</v>
      </c>
      <c r="J439" s="17">
        <v>5000</v>
      </c>
      <c r="K439" s="35" t="s">
        <v>137</v>
      </c>
      <c r="L439" s="18"/>
      <c r="M439" s="32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6"/>
      <c r="AC439" s="36"/>
      <c r="AD439" s="17"/>
      <c r="AE439" s="18" t="s">
        <v>1334</v>
      </c>
      <c r="AF439" s="19" t="s">
        <v>1571</v>
      </c>
      <c r="AG439" s="19" t="s">
        <v>3467</v>
      </c>
      <c r="AH439" s="18" t="s">
        <v>1334</v>
      </c>
      <c r="AI439" s="19" t="s">
        <v>1571</v>
      </c>
      <c r="AJ439" s="15"/>
      <c r="AK439" s="15"/>
      <c r="AL439" s="16">
        <f t="shared" si="13"/>
        <v>5000</v>
      </c>
      <c r="AM439" s="15" t="s">
        <v>1327</v>
      </c>
      <c r="AN439" s="15" t="s">
        <v>1328</v>
      </c>
      <c r="AO439" s="18"/>
      <c r="AP439" s="18"/>
      <c r="AQ439" s="18"/>
      <c r="AR439" s="18"/>
      <c r="AS439" s="18"/>
      <c r="AT439" s="18"/>
    </row>
    <row r="440" spans="1:46" s="23" customFormat="1" ht="72" hidden="1" x14ac:dyDescent="0.2">
      <c r="A440" s="19" t="s">
        <v>45</v>
      </c>
      <c r="B440" s="19" t="s">
        <v>277</v>
      </c>
      <c r="C440" s="19" t="s">
        <v>276</v>
      </c>
      <c r="D440" s="19" t="s">
        <v>33</v>
      </c>
      <c r="E440" s="19" t="s">
        <v>310</v>
      </c>
      <c r="F440" s="28" t="s">
        <v>2010</v>
      </c>
      <c r="G440" s="19" t="s">
        <v>744</v>
      </c>
      <c r="H440" s="18" t="s">
        <v>270</v>
      </c>
      <c r="I440" s="18" t="s">
        <v>268</v>
      </c>
      <c r="J440" s="17">
        <v>80000</v>
      </c>
      <c r="K440" s="35" t="s">
        <v>137</v>
      </c>
      <c r="L440" s="18"/>
      <c r="M440" s="32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6"/>
      <c r="AC440" s="36"/>
      <c r="AD440" s="17"/>
      <c r="AE440" s="18" t="s">
        <v>1334</v>
      </c>
      <c r="AF440" s="19" t="s">
        <v>1571</v>
      </c>
      <c r="AG440" s="19" t="s">
        <v>3467</v>
      </c>
      <c r="AH440" s="18" t="s">
        <v>1334</v>
      </c>
      <c r="AI440" s="19" t="s">
        <v>1571</v>
      </c>
      <c r="AJ440" s="15"/>
      <c r="AK440" s="15"/>
      <c r="AL440" s="16">
        <f t="shared" si="13"/>
        <v>80000</v>
      </c>
      <c r="AM440" s="15" t="s">
        <v>1327</v>
      </c>
      <c r="AN440" s="15" t="s">
        <v>1328</v>
      </c>
      <c r="AO440" s="18"/>
      <c r="AP440" s="18"/>
      <c r="AQ440" s="18"/>
      <c r="AR440" s="18"/>
      <c r="AS440" s="18"/>
      <c r="AT440" s="18"/>
    </row>
    <row r="441" spans="1:46" s="23" customFormat="1" ht="72" hidden="1" x14ac:dyDescent="0.2">
      <c r="A441" s="19" t="s">
        <v>45</v>
      </c>
      <c r="B441" s="19" t="s">
        <v>277</v>
      </c>
      <c r="C441" s="19" t="s">
        <v>276</v>
      </c>
      <c r="D441" s="19" t="s">
        <v>33</v>
      </c>
      <c r="E441" s="19" t="s">
        <v>310</v>
      </c>
      <c r="F441" s="28" t="s">
        <v>2011</v>
      </c>
      <c r="G441" s="19" t="s">
        <v>745</v>
      </c>
      <c r="H441" s="18" t="s">
        <v>270</v>
      </c>
      <c r="I441" s="18" t="s">
        <v>268</v>
      </c>
      <c r="J441" s="17">
        <v>80000</v>
      </c>
      <c r="K441" s="35" t="s">
        <v>137</v>
      </c>
      <c r="L441" s="18"/>
      <c r="M441" s="32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6"/>
      <c r="AC441" s="36"/>
      <c r="AD441" s="17"/>
      <c r="AE441" s="18" t="s">
        <v>1334</v>
      </c>
      <c r="AF441" s="19" t="s">
        <v>1571</v>
      </c>
      <c r="AG441" s="19" t="s">
        <v>3467</v>
      </c>
      <c r="AH441" s="18" t="s">
        <v>1334</v>
      </c>
      <c r="AI441" s="19" t="s">
        <v>1571</v>
      </c>
      <c r="AJ441" s="15"/>
      <c r="AK441" s="15"/>
      <c r="AL441" s="16">
        <f t="shared" si="13"/>
        <v>80000</v>
      </c>
      <c r="AM441" s="15" t="s">
        <v>1327</v>
      </c>
      <c r="AN441" s="15" t="s">
        <v>1328</v>
      </c>
      <c r="AO441" s="18"/>
      <c r="AP441" s="18"/>
      <c r="AQ441" s="18"/>
      <c r="AR441" s="18"/>
      <c r="AS441" s="18"/>
      <c r="AT441" s="18"/>
    </row>
    <row r="442" spans="1:46" s="23" customFormat="1" ht="72" hidden="1" x14ac:dyDescent="0.2">
      <c r="A442" s="19" t="s">
        <v>45</v>
      </c>
      <c r="B442" s="19" t="s">
        <v>277</v>
      </c>
      <c r="C442" s="19" t="s">
        <v>276</v>
      </c>
      <c r="D442" s="19" t="s">
        <v>33</v>
      </c>
      <c r="E442" s="19" t="s">
        <v>310</v>
      </c>
      <c r="F442" s="28" t="s">
        <v>2012</v>
      </c>
      <c r="G442" s="19" t="s">
        <v>746</v>
      </c>
      <c r="H442" s="18" t="s">
        <v>270</v>
      </c>
      <c r="I442" s="18" t="s">
        <v>268</v>
      </c>
      <c r="J442" s="17">
        <v>80000</v>
      </c>
      <c r="K442" s="35" t="s">
        <v>137</v>
      </c>
      <c r="L442" s="18"/>
      <c r="M442" s="32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6"/>
      <c r="AC442" s="36"/>
      <c r="AD442" s="17"/>
      <c r="AE442" s="18" t="s">
        <v>1334</v>
      </c>
      <c r="AF442" s="19" t="s">
        <v>1571</v>
      </c>
      <c r="AG442" s="19" t="s">
        <v>3467</v>
      </c>
      <c r="AH442" s="18" t="s">
        <v>1334</v>
      </c>
      <c r="AI442" s="19" t="s">
        <v>1571</v>
      </c>
      <c r="AJ442" s="15"/>
      <c r="AK442" s="15"/>
      <c r="AL442" s="16">
        <f t="shared" si="13"/>
        <v>80000</v>
      </c>
      <c r="AM442" s="15" t="s">
        <v>1327</v>
      </c>
      <c r="AN442" s="15" t="s">
        <v>1328</v>
      </c>
      <c r="AO442" s="18"/>
      <c r="AP442" s="18"/>
      <c r="AQ442" s="18"/>
      <c r="AR442" s="18"/>
      <c r="AS442" s="18"/>
      <c r="AT442" s="18"/>
    </row>
    <row r="443" spans="1:46" s="23" customFormat="1" ht="72" hidden="1" x14ac:dyDescent="0.2">
      <c r="A443" s="19" t="s">
        <v>45</v>
      </c>
      <c r="B443" s="19" t="s">
        <v>277</v>
      </c>
      <c r="C443" s="19" t="s">
        <v>276</v>
      </c>
      <c r="D443" s="19" t="s">
        <v>33</v>
      </c>
      <c r="E443" s="19" t="s">
        <v>310</v>
      </c>
      <c r="F443" s="28" t="s">
        <v>2013</v>
      </c>
      <c r="G443" s="19" t="s">
        <v>747</v>
      </c>
      <c r="H443" s="18" t="s">
        <v>270</v>
      </c>
      <c r="I443" s="18" t="s">
        <v>268</v>
      </c>
      <c r="J443" s="17">
        <v>80000</v>
      </c>
      <c r="K443" s="35" t="s">
        <v>137</v>
      </c>
      <c r="L443" s="18"/>
      <c r="M443" s="32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6"/>
      <c r="AC443" s="36"/>
      <c r="AD443" s="17"/>
      <c r="AE443" s="18" t="s">
        <v>1334</v>
      </c>
      <c r="AF443" s="19" t="s">
        <v>1571</v>
      </c>
      <c r="AG443" s="19" t="s">
        <v>3467</v>
      </c>
      <c r="AH443" s="18" t="s">
        <v>1334</v>
      </c>
      <c r="AI443" s="19" t="s">
        <v>1571</v>
      </c>
      <c r="AJ443" s="15"/>
      <c r="AK443" s="15"/>
      <c r="AL443" s="16">
        <f t="shared" si="13"/>
        <v>80000</v>
      </c>
      <c r="AM443" s="15" t="s">
        <v>1327</v>
      </c>
      <c r="AN443" s="15" t="s">
        <v>1328</v>
      </c>
      <c r="AO443" s="18"/>
      <c r="AP443" s="18"/>
      <c r="AQ443" s="18"/>
      <c r="AR443" s="18"/>
      <c r="AS443" s="18"/>
      <c r="AT443" s="18"/>
    </row>
    <row r="444" spans="1:46" s="23" customFormat="1" ht="72" hidden="1" x14ac:dyDescent="0.2">
      <c r="A444" s="19" t="s">
        <v>45</v>
      </c>
      <c r="B444" s="19" t="s">
        <v>277</v>
      </c>
      <c r="C444" s="19" t="s">
        <v>276</v>
      </c>
      <c r="D444" s="19" t="s">
        <v>33</v>
      </c>
      <c r="E444" s="19" t="s">
        <v>310</v>
      </c>
      <c r="F444" s="28" t="s">
        <v>2014</v>
      </c>
      <c r="G444" s="19" t="s">
        <v>748</v>
      </c>
      <c r="H444" s="18" t="s">
        <v>270</v>
      </c>
      <c r="I444" s="18" t="s">
        <v>268</v>
      </c>
      <c r="J444" s="17">
        <v>80000</v>
      </c>
      <c r="K444" s="35" t="s">
        <v>137</v>
      </c>
      <c r="L444" s="18"/>
      <c r="M444" s="32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6"/>
      <c r="AC444" s="36"/>
      <c r="AD444" s="17"/>
      <c r="AE444" s="18" t="s">
        <v>1334</v>
      </c>
      <c r="AF444" s="19" t="s">
        <v>1571</v>
      </c>
      <c r="AG444" s="19" t="s">
        <v>3467</v>
      </c>
      <c r="AH444" s="18" t="s">
        <v>1334</v>
      </c>
      <c r="AI444" s="19" t="s">
        <v>1571</v>
      </c>
      <c r="AJ444" s="15"/>
      <c r="AK444" s="15"/>
      <c r="AL444" s="16">
        <f t="shared" si="13"/>
        <v>80000</v>
      </c>
      <c r="AM444" s="15" t="s">
        <v>1327</v>
      </c>
      <c r="AN444" s="15" t="s">
        <v>1328</v>
      </c>
      <c r="AO444" s="18"/>
      <c r="AP444" s="18"/>
      <c r="AQ444" s="18"/>
      <c r="AR444" s="18"/>
      <c r="AS444" s="18"/>
      <c r="AT444" s="18"/>
    </row>
    <row r="445" spans="1:46" s="23" customFormat="1" ht="72" hidden="1" x14ac:dyDescent="0.2">
      <c r="A445" s="19" t="s">
        <v>45</v>
      </c>
      <c r="B445" s="19" t="s">
        <v>277</v>
      </c>
      <c r="C445" s="19" t="s">
        <v>276</v>
      </c>
      <c r="D445" s="19" t="s">
        <v>33</v>
      </c>
      <c r="E445" s="19" t="s">
        <v>310</v>
      </c>
      <c r="F445" s="28" t="s">
        <v>2015</v>
      </c>
      <c r="G445" s="19" t="s">
        <v>749</v>
      </c>
      <c r="H445" s="18" t="s">
        <v>270</v>
      </c>
      <c r="I445" s="18" t="s">
        <v>268</v>
      </c>
      <c r="J445" s="17">
        <v>80000</v>
      </c>
      <c r="K445" s="35" t="s">
        <v>137</v>
      </c>
      <c r="L445" s="18"/>
      <c r="M445" s="32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6"/>
      <c r="AC445" s="36"/>
      <c r="AD445" s="17"/>
      <c r="AE445" s="18" t="s">
        <v>1334</v>
      </c>
      <c r="AF445" s="19" t="s">
        <v>1571</v>
      </c>
      <c r="AG445" s="19" t="s">
        <v>3467</v>
      </c>
      <c r="AH445" s="18" t="s">
        <v>1334</v>
      </c>
      <c r="AI445" s="19" t="s">
        <v>1571</v>
      </c>
      <c r="AJ445" s="15"/>
      <c r="AK445" s="15"/>
      <c r="AL445" s="16">
        <f t="shared" si="13"/>
        <v>80000</v>
      </c>
      <c r="AM445" s="15" t="s">
        <v>1327</v>
      </c>
      <c r="AN445" s="15" t="s">
        <v>1328</v>
      </c>
      <c r="AO445" s="18"/>
      <c r="AP445" s="18"/>
      <c r="AQ445" s="18"/>
      <c r="AR445" s="18"/>
      <c r="AS445" s="18"/>
      <c r="AT445" s="18"/>
    </row>
    <row r="446" spans="1:46" s="199" customFormat="1" ht="72" x14ac:dyDescent="0.2">
      <c r="A446" s="187" t="s">
        <v>45</v>
      </c>
      <c r="B446" s="19" t="s">
        <v>277</v>
      </c>
      <c r="C446" s="187" t="s">
        <v>17</v>
      </c>
      <c r="D446" s="187" t="s">
        <v>34</v>
      </c>
      <c r="E446" s="19" t="s">
        <v>454</v>
      </c>
      <c r="F446" s="188" t="s">
        <v>2016</v>
      </c>
      <c r="G446" s="187" t="s">
        <v>1141</v>
      </c>
      <c r="H446" s="189" t="s">
        <v>270</v>
      </c>
      <c r="I446" s="189" t="s">
        <v>1119</v>
      </c>
      <c r="J446" s="190">
        <v>3527000</v>
      </c>
      <c r="K446" s="191" t="s">
        <v>137</v>
      </c>
      <c r="L446" s="189"/>
      <c r="M446" s="193"/>
      <c r="N446" s="209">
        <v>43886</v>
      </c>
      <c r="O446" s="189"/>
      <c r="P446" s="192"/>
      <c r="Q446" s="187"/>
      <c r="R446" s="189"/>
      <c r="S446" s="189"/>
      <c r="T446" s="189"/>
      <c r="U446" s="189"/>
      <c r="V446" s="209"/>
      <c r="W446" s="190"/>
      <c r="X446" s="193">
        <v>4</v>
      </c>
      <c r="Y446" s="192"/>
      <c r="Z446" s="190"/>
      <c r="AA446" s="192"/>
      <c r="AB446" s="192"/>
      <c r="AC446" s="192"/>
      <c r="AD446" s="190"/>
      <c r="AE446" s="195" t="s">
        <v>3528</v>
      </c>
      <c r="AF446" s="187" t="s">
        <v>3470</v>
      </c>
      <c r="AG446" s="187" t="s">
        <v>3467</v>
      </c>
      <c r="AH446" s="18" t="s">
        <v>1334</v>
      </c>
      <c r="AI446" s="19" t="s">
        <v>1571</v>
      </c>
      <c r="AJ446" s="196"/>
      <c r="AK446" s="196"/>
      <c r="AL446" s="197">
        <f t="shared" si="13"/>
        <v>3527000</v>
      </c>
      <c r="AM446" s="196" t="s">
        <v>1327</v>
      </c>
      <c r="AN446" s="196" t="s">
        <v>1328</v>
      </c>
      <c r="AO446" s="189"/>
      <c r="AP446" s="189"/>
      <c r="AQ446" s="189"/>
      <c r="AR446" s="189"/>
      <c r="AS446" s="189"/>
      <c r="AT446" s="189"/>
    </row>
    <row r="447" spans="1:46" s="199" customFormat="1" ht="72" x14ac:dyDescent="0.2">
      <c r="A447" s="187" t="s">
        <v>45</v>
      </c>
      <c r="B447" s="19" t="s">
        <v>277</v>
      </c>
      <c r="C447" s="187" t="s">
        <v>17</v>
      </c>
      <c r="D447" s="187" t="s">
        <v>34</v>
      </c>
      <c r="E447" s="19" t="s">
        <v>454</v>
      </c>
      <c r="F447" s="188" t="s">
        <v>2017</v>
      </c>
      <c r="G447" s="187" t="s">
        <v>1142</v>
      </c>
      <c r="H447" s="189" t="s">
        <v>270</v>
      </c>
      <c r="I447" s="189" t="s">
        <v>1122</v>
      </c>
      <c r="J447" s="190">
        <v>1800000</v>
      </c>
      <c r="K447" s="191" t="s">
        <v>137</v>
      </c>
      <c r="L447" s="189"/>
      <c r="M447" s="193"/>
      <c r="N447" s="209">
        <v>43918</v>
      </c>
      <c r="O447" s="189"/>
      <c r="P447" s="192"/>
      <c r="Q447" s="187"/>
      <c r="R447" s="189"/>
      <c r="S447" s="189"/>
      <c r="T447" s="189"/>
      <c r="U447" s="189"/>
      <c r="V447" s="209"/>
      <c r="W447" s="190"/>
      <c r="X447" s="193">
        <v>4</v>
      </c>
      <c r="Y447" s="192"/>
      <c r="Z447" s="190"/>
      <c r="AA447" s="192"/>
      <c r="AB447" s="192"/>
      <c r="AC447" s="192"/>
      <c r="AD447" s="190"/>
      <c r="AE447" s="187" t="s">
        <v>3529</v>
      </c>
      <c r="AF447" s="187" t="s">
        <v>1571</v>
      </c>
      <c r="AG447" s="187" t="s">
        <v>3467</v>
      </c>
      <c r="AH447" s="19" t="s">
        <v>1335</v>
      </c>
      <c r="AI447" s="19" t="s">
        <v>1569</v>
      </c>
      <c r="AJ447" s="196"/>
      <c r="AK447" s="196"/>
      <c r="AL447" s="197">
        <f t="shared" si="13"/>
        <v>1800000</v>
      </c>
      <c r="AM447" s="196" t="s">
        <v>1327</v>
      </c>
      <c r="AN447" s="196" t="s">
        <v>1328</v>
      </c>
      <c r="AO447" s="189"/>
      <c r="AP447" s="189"/>
      <c r="AQ447" s="189"/>
      <c r="AR447" s="189"/>
      <c r="AS447" s="189"/>
      <c r="AT447" s="189"/>
    </row>
    <row r="448" spans="1:46" s="23" customFormat="1" ht="72" hidden="1" x14ac:dyDescent="0.2">
      <c r="A448" s="19" t="s">
        <v>46</v>
      </c>
      <c r="B448" s="19" t="s">
        <v>277</v>
      </c>
      <c r="C448" s="19" t="s">
        <v>276</v>
      </c>
      <c r="D448" s="19" t="s">
        <v>11</v>
      </c>
      <c r="E448" s="19" t="s">
        <v>454</v>
      </c>
      <c r="F448" s="28" t="s">
        <v>2018</v>
      </c>
      <c r="G448" s="19" t="s">
        <v>750</v>
      </c>
      <c r="H448" s="18" t="s">
        <v>303</v>
      </c>
      <c r="I448" s="18" t="s">
        <v>274</v>
      </c>
      <c r="J448" s="17">
        <v>80000</v>
      </c>
      <c r="K448" s="64" t="s">
        <v>2442</v>
      </c>
      <c r="L448" s="64"/>
      <c r="M448" s="35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/>
      <c r="AF448" s="19" t="s">
        <v>2457</v>
      </c>
      <c r="AG448" s="19" t="s">
        <v>2457</v>
      </c>
      <c r="AH448" s="20" t="s">
        <v>1336</v>
      </c>
      <c r="AI448" s="19" t="s">
        <v>1569</v>
      </c>
      <c r="AJ448" s="16"/>
      <c r="AK448" s="16">
        <v>69000</v>
      </c>
      <c r="AL448" s="16">
        <f t="shared" si="13"/>
        <v>11000</v>
      </c>
      <c r="AM448" s="71" t="s">
        <v>1289</v>
      </c>
      <c r="AN448" s="71" t="s">
        <v>1289</v>
      </c>
      <c r="AO448" s="71" t="s">
        <v>1289</v>
      </c>
      <c r="AP448" s="71" t="s">
        <v>1289</v>
      </c>
      <c r="AQ448" s="71" t="s">
        <v>1289</v>
      </c>
      <c r="AR448" s="71" t="s">
        <v>1289</v>
      </c>
      <c r="AS448" s="71" t="s">
        <v>1289</v>
      </c>
      <c r="AT448" s="19"/>
    </row>
    <row r="449" spans="1:46" s="23" customFormat="1" ht="72" hidden="1" x14ac:dyDescent="0.2">
      <c r="A449" s="19" t="s">
        <v>46</v>
      </c>
      <c r="B449" s="19" t="s">
        <v>277</v>
      </c>
      <c r="C449" s="19" t="s">
        <v>276</v>
      </c>
      <c r="D449" s="19" t="s">
        <v>11</v>
      </c>
      <c r="E449" s="19" t="s">
        <v>454</v>
      </c>
      <c r="F449" s="28" t="s">
        <v>2019</v>
      </c>
      <c r="G449" s="19" t="s">
        <v>751</v>
      </c>
      <c r="H449" s="18" t="s">
        <v>270</v>
      </c>
      <c r="I449" s="18" t="s">
        <v>300</v>
      </c>
      <c r="J449" s="17">
        <v>30200</v>
      </c>
      <c r="K449" s="64"/>
      <c r="L449" s="64"/>
      <c r="M449" s="35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/>
      <c r="AF449" s="19" t="s">
        <v>2457</v>
      </c>
      <c r="AG449" s="19" t="s">
        <v>2457</v>
      </c>
      <c r="AH449" s="20" t="s">
        <v>1336</v>
      </c>
      <c r="AI449" s="19" t="s">
        <v>1569</v>
      </c>
      <c r="AJ449" s="16"/>
      <c r="AK449" s="16">
        <v>30000</v>
      </c>
      <c r="AL449" s="16">
        <f t="shared" si="13"/>
        <v>200</v>
      </c>
      <c r="AM449" s="71" t="s">
        <v>1289</v>
      </c>
      <c r="AN449" s="71" t="s">
        <v>1289</v>
      </c>
      <c r="AO449" s="71" t="s">
        <v>1289</v>
      </c>
      <c r="AP449" s="71" t="s">
        <v>1289</v>
      </c>
      <c r="AQ449" s="71" t="s">
        <v>1289</v>
      </c>
      <c r="AR449" s="71" t="s">
        <v>1289</v>
      </c>
      <c r="AS449" s="71" t="s">
        <v>1289</v>
      </c>
      <c r="AT449" s="19"/>
    </row>
    <row r="450" spans="1:46" s="23" customFormat="1" ht="72" hidden="1" x14ac:dyDescent="0.2">
      <c r="A450" s="19" t="s">
        <v>46</v>
      </c>
      <c r="B450" s="19" t="s">
        <v>277</v>
      </c>
      <c r="C450" s="19" t="s">
        <v>276</v>
      </c>
      <c r="D450" s="19" t="s">
        <v>21</v>
      </c>
      <c r="E450" s="19" t="s">
        <v>454</v>
      </c>
      <c r="F450" s="28" t="s">
        <v>2020</v>
      </c>
      <c r="G450" s="19" t="s">
        <v>752</v>
      </c>
      <c r="H450" s="18" t="s">
        <v>269</v>
      </c>
      <c r="I450" s="18" t="s">
        <v>271</v>
      </c>
      <c r="J450" s="17">
        <v>50000</v>
      </c>
      <c r="K450" s="64"/>
      <c r="L450" s="64"/>
      <c r="M450" s="35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/>
      <c r="AF450" s="19" t="s">
        <v>2457</v>
      </c>
      <c r="AG450" s="19" t="s">
        <v>2457</v>
      </c>
      <c r="AH450" s="20" t="s">
        <v>1336</v>
      </c>
      <c r="AI450" s="19" t="s">
        <v>1569</v>
      </c>
      <c r="AJ450" s="16"/>
      <c r="AK450" s="16">
        <v>48860</v>
      </c>
      <c r="AL450" s="16">
        <f t="shared" si="13"/>
        <v>1140</v>
      </c>
      <c r="AM450" s="71" t="s">
        <v>1289</v>
      </c>
      <c r="AN450" s="71" t="s">
        <v>1289</v>
      </c>
      <c r="AO450" s="71" t="s">
        <v>1289</v>
      </c>
      <c r="AP450" s="71" t="s">
        <v>1289</v>
      </c>
      <c r="AQ450" s="71" t="s">
        <v>1289</v>
      </c>
      <c r="AR450" s="71" t="s">
        <v>1289</v>
      </c>
      <c r="AS450" s="71" t="s">
        <v>1289</v>
      </c>
      <c r="AT450" s="19"/>
    </row>
    <row r="451" spans="1:46" s="23" customFormat="1" ht="90" hidden="1" x14ac:dyDescent="0.2">
      <c r="A451" s="19" t="s">
        <v>46</v>
      </c>
      <c r="B451" s="19" t="s">
        <v>277</v>
      </c>
      <c r="C451" s="19" t="s">
        <v>276</v>
      </c>
      <c r="D451" s="19" t="s">
        <v>286</v>
      </c>
      <c r="E451" s="19" t="s">
        <v>454</v>
      </c>
      <c r="F451" s="28" t="s">
        <v>2021</v>
      </c>
      <c r="G451" s="19" t="s">
        <v>753</v>
      </c>
      <c r="H451" s="18" t="s">
        <v>317</v>
      </c>
      <c r="I451" s="18" t="s">
        <v>271</v>
      </c>
      <c r="J451" s="17">
        <v>132500</v>
      </c>
      <c r="K451" s="64"/>
      <c r="L451" s="64"/>
      <c r="M451" s="35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/>
      <c r="AF451" s="19" t="s">
        <v>2457</v>
      </c>
      <c r="AG451" s="19" t="s">
        <v>2457</v>
      </c>
      <c r="AH451" s="20" t="s">
        <v>1336</v>
      </c>
      <c r="AI451" s="19" t="s">
        <v>1569</v>
      </c>
      <c r="AJ451" s="16"/>
      <c r="AK451" s="16">
        <v>127950</v>
      </c>
      <c r="AL451" s="16">
        <f t="shared" ref="AL451:AL514" si="14">J451-AJ451-AK451</f>
        <v>4550</v>
      </c>
      <c r="AM451" s="71" t="s">
        <v>1289</v>
      </c>
      <c r="AN451" s="71" t="s">
        <v>1289</v>
      </c>
      <c r="AO451" s="71" t="s">
        <v>1289</v>
      </c>
      <c r="AP451" s="71" t="s">
        <v>1289</v>
      </c>
      <c r="AQ451" s="71" t="s">
        <v>1289</v>
      </c>
      <c r="AR451" s="71" t="s">
        <v>1289</v>
      </c>
      <c r="AS451" s="71" t="s">
        <v>1289</v>
      </c>
      <c r="AT451" s="19"/>
    </row>
    <row r="452" spans="1:46" s="23" customFormat="1" ht="72" hidden="1" x14ac:dyDescent="0.2">
      <c r="A452" s="19" t="s">
        <v>46</v>
      </c>
      <c r="B452" s="19" t="s">
        <v>277</v>
      </c>
      <c r="C452" s="19" t="s">
        <v>276</v>
      </c>
      <c r="D452" s="19" t="s">
        <v>18</v>
      </c>
      <c r="E452" s="19" t="s">
        <v>454</v>
      </c>
      <c r="F452" s="28" t="s">
        <v>2022</v>
      </c>
      <c r="G452" s="19" t="s">
        <v>754</v>
      </c>
      <c r="H452" s="18" t="s">
        <v>269</v>
      </c>
      <c r="I452" s="18" t="s">
        <v>275</v>
      </c>
      <c r="J452" s="17">
        <v>100000</v>
      </c>
      <c r="K452" s="35" t="s">
        <v>137</v>
      </c>
      <c r="L452" s="64"/>
      <c r="M452" s="64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1289</v>
      </c>
      <c r="AD452" s="18" t="s">
        <v>1289</v>
      </c>
      <c r="AE452" s="54" t="s">
        <v>2975</v>
      </c>
      <c r="AF452" s="20" t="s">
        <v>3472</v>
      </c>
      <c r="AG452" s="20" t="s">
        <v>2456</v>
      </c>
      <c r="AH452" s="20" t="s">
        <v>1337</v>
      </c>
      <c r="AI452" s="20" t="s">
        <v>1570</v>
      </c>
      <c r="AJ452" s="16">
        <v>60000</v>
      </c>
      <c r="AK452" s="16"/>
      <c r="AL452" s="16">
        <f t="shared" si="14"/>
        <v>40000</v>
      </c>
      <c r="AM452" s="71" t="s">
        <v>1289</v>
      </c>
      <c r="AN452" s="71" t="s">
        <v>1289</v>
      </c>
      <c r="AO452" s="71" t="s">
        <v>1289</v>
      </c>
      <c r="AP452" s="52" t="s">
        <v>3009</v>
      </c>
      <c r="AQ452" s="52" t="s">
        <v>3010</v>
      </c>
      <c r="AR452" s="119">
        <v>60000</v>
      </c>
      <c r="AS452" s="146">
        <f>+M452-AR452</f>
        <v>-60000</v>
      </c>
      <c r="AT452" s="52"/>
    </row>
    <row r="453" spans="1:46" s="23" customFormat="1" ht="72" hidden="1" x14ac:dyDescent="0.2">
      <c r="A453" s="19" t="s">
        <v>46</v>
      </c>
      <c r="B453" s="19" t="s">
        <v>277</v>
      </c>
      <c r="C453" s="19" t="s">
        <v>276</v>
      </c>
      <c r="D453" s="19" t="s">
        <v>18</v>
      </c>
      <c r="E453" s="19" t="s">
        <v>454</v>
      </c>
      <c r="F453" s="28" t="s">
        <v>2023</v>
      </c>
      <c r="G453" s="19" t="s">
        <v>755</v>
      </c>
      <c r="H453" s="18" t="s">
        <v>269</v>
      </c>
      <c r="I453" s="18" t="s">
        <v>268</v>
      </c>
      <c r="J453" s="17">
        <v>240000</v>
      </c>
      <c r="K453" s="35" t="s">
        <v>137</v>
      </c>
      <c r="L453" s="64"/>
      <c r="M453" s="64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1289</v>
      </c>
      <c r="AD453" s="18" t="s">
        <v>1289</v>
      </c>
      <c r="AE453" s="54" t="s">
        <v>2975</v>
      </c>
      <c r="AF453" s="20" t="s">
        <v>3472</v>
      </c>
      <c r="AG453" s="20" t="s">
        <v>2456</v>
      </c>
      <c r="AH453" s="20" t="s">
        <v>1337</v>
      </c>
      <c r="AI453" s="20" t="s">
        <v>1570</v>
      </c>
      <c r="AJ453" s="16">
        <v>140000</v>
      </c>
      <c r="AK453" s="16"/>
      <c r="AL453" s="16">
        <f t="shared" si="14"/>
        <v>100000</v>
      </c>
      <c r="AM453" s="71" t="s">
        <v>1289</v>
      </c>
      <c r="AN453" s="71" t="s">
        <v>1289</v>
      </c>
      <c r="AO453" s="71" t="s">
        <v>1289</v>
      </c>
      <c r="AP453" s="52" t="s">
        <v>3009</v>
      </c>
      <c r="AQ453" s="52" t="s">
        <v>3010</v>
      </c>
      <c r="AR453" s="119">
        <v>140000</v>
      </c>
      <c r="AS453" s="146">
        <f t="shared" ref="AS453:AS460" si="15">+M453-AR453</f>
        <v>-140000</v>
      </c>
      <c r="AT453" s="52"/>
    </row>
    <row r="454" spans="1:46" s="23" customFormat="1" ht="72" hidden="1" x14ac:dyDescent="0.2">
      <c r="A454" s="19" t="s">
        <v>46</v>
      </c>
      <c r="B454" s="19" t="s">
        <v>277</v>
      </c>
      <c r="C454" s="19" t="s">
        <v>276</v>
      </c>
      <c r="D454" s="19" t="s">
        <v>18</v>
      </c>
      <c r="E454" s="19" t="s">
        <v>454</v>
      </c>
      <c r="F454" s="28" t="s">
        <v>2024</v>
      </c>
      <c r="G454" s="19" t="s">
        <v>756</v>
      </c>
      <c r="H454" s="18" t="s">
        <v>269</v>
      </c>
      <c r="I454" s="18" t="s">
        <v>268</v>
      </c>
      <c r="J454" s="17">
        <v>180000</v>
      </c>
      <c r="K454" s="35" t="s">
        <v>137</v>
      </c>
      <c r="L454" s="64"/>
      <c r="M454" s="64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1289</v>
      </c>
      <c r="AD454" s="18" t="s">
        <v>1289</v>
      </c>
      <c r="AE454" s="54" t="s">
        <v>2975</v>
      </c>
      <c r="AF454" s="20" t="s">
        <v>3472</v>
      </c>
      <c r="AG454" s="20" t="s">
        <v>2456</v>
      </c>
      <c r="AH454" s="20" t="s">
        <v>1337</v>
      </c>
      <c r="AI454" s="20" t="s">
        <v>1570</v>
      </c>
      <c r="AJ454" s="16">
        <v>110000</v>
      </c>
      <c r="AK454" s="16"/>
      <c r="AL454" s="16">
        <f t="shared" si="14"/>
        <v>70000</v>
      </c>
      <c r="AM454" s="71" t="s">
        <v>1289</v>
      </c>
      <c r="AN454" s="71" t="s">
        <v>1289</v>
      </c>
      <c r="AO454" s="71" t="s">
        <v>1289</v>
      </c>
      <c r="AP454" s="52" t="s">
        <v>3009</v>
      </c>
      <c r="AQ454" s="52" t="s">
        <v>3010</v>
      </c>
      <c r="AR454" s="119">
        <v>110000</v>
      </c>
      <c r="AS454" s="146">
        <f t="shared" si="15"/>
        <v>-110000</v>
      </c>
      <c r="AT454" s="52"/>
    </row>
    <row r="455" spans="1:46" s="23" customFormat="1" ht="72" hidden="1" x14ac:dyDescent="0.2">
      <c r="A455" s="19" t="s">
        <v>46</v>
      </c>
      <c r="B455" s="19" t="s">
        <v>277</v>
      </c>
      <c r="C455" s="19" t="s">
        <v>276</v>
      </c>
      <c r="D455" s="19" t="s">
        <v>18</v>
      </c>
      <c r="E455" s="19" t="s">
        <v>454</v>
      </c>
      <c r="F455" s="28" t="s">
        <v>2025</v>
      </c>
      <c r="G455" s="19" t="s">
        <v>757</v>
      </c>
      <c r="H455" s="18" t="s">
        <v>269</v>
      </c>
      <c r="I455" s="18" t="s">
        <v>275</v>
      </c>
      <c r="J455" s="17">
        <v>120000</v>
      </c>
      <c r="K455" s="35" t="s">
        <v>137</v>
      </c>
      <c r="L455" s="64"/>
      <c r="M455" s="64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1289</v>
      </c>
      <c r="AD455" s="18" t="s">
        <v>1289</v>
      </c>
      <c r="AE455" s="54" t="s">
        <v>2975</v>
      </c>
      <c r="AF455" s="20" t="s">
        <v>3472</v>
      </c>
      <c r="AG455" s="20" t="s">
        <v>2456</v>
      </c>
      <c r="AH455" s="20" t="s">
        <v>1337</v>
      </c>
      <c r="AI455" s="20" t="s">
        <v>1570</v>
      </c>
      <c r="AJ455" s="16">
        <v>70000</v>
      </c>
      <c r="AK455" s="16"/>
      <c r="AL455" s="16">
        <f t="shared" si="14"/>
        <v>50000</v>
      </c>
      <c r="AM455" s="71" t="s">
        <v>1289</v>
      </c>
      <c r="AN455" s="71" t="s">
        <v>1289</v>
      </c>
      <c r="AO455" s="71" t="s">
        <v>1289</v>
      </c>
      <c r="AP455" s="52" t="s">
        <v>3009</v>
      </c>
      <c r="AQ455" s="52" t="s">
        <v>3010</v>
      </c>
      <c r="AR455" s="119">
        <v>70000</v>
      </c>
      <c r="AS455" s="146">
        <f t="shared" si="15"/>
        <v>-70000</v>
      </c>
      <c r="AT455" s="52"/>
    </row>
    <row r="456" spans="1:46" s="23" customFormat="1" ht="72" hidden="1" x14ac:dyDescent="0.2">
      <c r="A456" s="19" t="s">
        <v>46</v>
      </c>
      <c r="B456" s="19" t="s">
        <v>277</v>
      </c>
      <c r="C456" s="19" t="s">
        <v>276</v>
      </c>
      <c r="D456" s="19" t="s">
        <v>18</v>
      </c>
      <c r="E456" s="19" t="s">
        <v>454</v>
      </c>
      <c r="F456" s="28" t="s">
        <v>2026</v>
      </c>
      <c r="G456" s="19" t="s">
        <v>758</v>
      </c>
      <c r="H456" s="18" t="s">
        <v>269</v>
      </c>
      <c r="I456" s="18" t="s">
        <v>275</v>
      </c>
      <c r="J456" s="17">
        <v>100000</v>
      </c>
      <c r="K456" s="35" t="s">
        <v>137</v>
      </c>
      <c r="L456" s="64"/>
      <c r="M456" s="64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1289</v>
      </c>
      <c r="AD456" s="18" t="s">
        <v>1289</v>
      </c>
      <c r="AE456" s="54" t="s">
        <v>2975</v>
      </c>
      <c r="AF456" s="20" t="s">
        <v>3472</v>
      </c>
      <c r="AG456" s="20" t="s">
        <v>2456</v>
      </c>
      <c r="AH456" s="20" t="s">
        <v>1337</v>
      </c>
      <c r="AI456" s="20" t="s">
        <v>1570</v>
      </c>
      <c r="AJ456" s="16">
        <v>60000</v>
      </c>
      <c r="AK456" s="16"/>
      <c r="AL456" s="16">
        <f t="shared" si="14"/>
        <v>40000</v>
      </c>
      <c r="AM456" s="71" t="s">
        <v>1289</v>
      </c>
      <c r="AN456" s="71" t="s">
        <v>1289</v>
      </c>
      <c r="AO456" s="71" t="s">
        <v>1289</v>
      </c>
      <c r="AP456" s="52" t="s">
        <v>3009</v>
      </c>
      <c r="AQ456" s="52" t="s">
        <v>3010</v>
      </c>
      <c r="AR456" s="119">
        <v>60000</v>
      </c>
      <c r="AS456" s="146">
        <f t="shared" si="15"/>
        <v>-60000</v>
      </c>
      <c r="AT456" s="52"/>
    </row>
    <row r="457" spans="1:46" s="23" customFormat="1" ht="72" hidden="1" x14ac:dyDescent="0.2">
      <c r="A457" s="19" t="s">
        <v>46</v>
      </c>
      <c r="B457" s="19" t="s">
        <v>277</v>
      </c>
      <c r="C457" s="19" t="s">
        <v>276</v>
      </c>
      <c r="D457" s="19" t="s">
        <v>18</v>
      </c>
      <c r="E457" s="19" t="s">
        <v>454</v>
      </c>
      <c r="F457" s="28" t="s">
        <v>2027</v>
      </c>
      <c r="G457" s="19" t="s">
        <v>759</v>
      </c>
      <c r="H457" s="18" t="s">
        <v>269</v>
      </c>
      <c r="I457" s="18" t="s">
        <v>275</v>
      </c>
      <c r="J457" s="17">
        <v>300000</v>
      </c>
      <c r="K457" s="35" t="s">
        <v>137</v>
      </c>
      <c r="L457" s="64"/>
      <c r="M457" s="64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1289</v>
      </c>
      <c r="AD457" s="18" t="s">
        <v>1289</v>
      </c>
      <c r="AE457" s="54" t="s">
        <v>2975</v>
      </c>
      <c r="AF457" s="20" t="s">
        <v>3472</v>
      </c>
      <c r="AG457" s="20" t="s">
        <v>2456</v>
      </c>
      <c r="AH457" s="20" t="s">
        <v>1337</v>
      </c>
      <c r="AI457" s="20" t="s">
        <v>1570</v>
      </c>
      <c r="AJ457" s="16">
        <v>180000</v>
      </c>
      <c r="AK457" s="16"/>
      <c r="AL457" s="16">
        <f t="shared" si="14"/>
        <v>120000</v>
      </c>
      <c r="AM457" s="71" t="s">
        <v>1289</v>
      </c>
      <c r="AN457" s="71" t="s">
        <v>1289</v>
      </c>
      <c r="AO457" s="71" t="s">
        <v>1289</v>
      </c>
      <c r="AP457" s="52" t="s">
        <v>3009</v>
      </c>
      <c r="AQ457" s="52" t="s">
        <v>3010</v>
      </c>
      <c r="AR457" s="119">
        <v>180000</v>
      </c>
      <c r="AS457" s="146">
        <f t="shared" si="15"/>
        <v>-180000</v>
      </c>
      <c r="AT457" s="52"/>
    </row>
    <row r="458" spans="1:46" s="23" customFormat="1" ht="72" hidden="1" x14ac:dyDescent="0.2">
      <c r="A458" s="19" t="s">
        <v>46</v>
      </c>
      <c r="B458" s="19" t="s">
        <v>277</v>
      </c>
      <c r="C458" s="19" t="s">
        <v>276</v>
      </c>
      <c r="D458" s="19" t="s">
        <v>18</v>
      </c>
      <c r="E458" s="19" t="s">
        <v>454</v>
      </c>
      <c r="F458" s="28" t="s">
        <v>2028</v>
      </c>
      <c r="G458" s="19" t="s">
        <v>760</v>
      </c>
      <c r="H458" s="18" t="s">
        <v>269</v>
      </c>
      <c r="I458" s="18" t="s">
        <v>275</v>
      </c>
      <c r="J458" s="17">
        <v>300000</v>
      </c>
      <c r="K458" s="35" t="s">
        <v>137</v>
      </c>
      <c r="L458" s="64"/>
      <c r="M458" s="64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1289</v>
      </c>
      <c r="AD458" s="18" t="s">
        <v>1289</v>
      </c>
      <c r="AE458" s="54" t="s">
        <v>2975</v>
      </c>
      <c r="AF458" s="20" t="s">
        <v>3472</v>
      </c>
      <c r="AG458" s="20" t="s">
        <v>2456</v>
      </c>
      <c r="AH458" s="20" t="s">
        <v>1337</v>
      </c>
      <c r="AI458" s="20" t="s">
        <v>1570</v>
      </c>
      <c r="AJ458" s="16">
        <v>165000</v>
      </c>
      <c r="AK458" s="16"/>
      <c r="AL458" s="16">
        <f t="shared" si="14"/>
        <v>135000</v>
      </c>
      <c r="AM458" s="71" t="s">
        <v>1289</v>
      </c>
      <c r="AN458" s="71" t="s">
        <v>1289</v>
      </c>
      <c r="AO458" s="71" t="s">
        <v>1289</v>
      </c>
      <c r="AP458" s="52" t="s">
        <v>3009</v>
      </c>
      <c r="AQ458" s="52" t="s">
        <v>3010</v>
      </c>
      <c r="AR458" s="119">
        <v>165000</v>
      </c>
      <c r="AS458" s="146">
        <f t="shared" si="15"/>
        <v>-165000</v>
      </c>
      <c r="AT458" s="52"/>
    </row>
    <row r="459" spans="1:46" s="23" customFormat="1" ht="72" hidden="1" x14ac:dyDescent="0.2">
      <c r="A459" s="19" t="s">
        <v>46</v>
      </c>
      <c r="B459" s="19" t="s">
        <v>277</v>
      </c>
      <c r="C459" s="19" t="s">
        <v>276</v>
      </c>
      <c r="D459" s="19" t="s">
        <v>18</v>
      </c>
      <c r="E459" s="19" t="s">
        <v>454</v>
      </c>
      <c r="F459" s="28" t="s">
        <v>2029</v>
      </c>
      <c r="G459" s="19" t="s">
        <v>761</v>
      </c>
      <c r="H459" s="18" t="s">
        <v>270</v>
      </c>
      <c r="I459" s="18" t="s">
        <v>275</v>
      </c>
      <c r="J459" s="17">
        <v>150000</v>
      </c>
      <c r="K459" s="35" t="s">
        <v>137</v>
      </c>
      <c r="L459" s="64"/>
      <c r="M459" s="64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1289</v>
      </c>
      <c r="AD459" s="18" t="s">
        <v>1289</v>
      </c>
      <c r="AE459" s="54" t="s">
        <v>2975</v>
      </c>
      <c r="AF459" s="20" t="s">
        <v>3472</v>
      </c>
      <c r="AG459" s="20" t="s">
        <v>2456</v>
      </c>
      <c r="AH459" s="20" t="s">
        <v>1337</v>
      </c>
      <c r="AI459" s="20" t="s">
        <v>1570</v>
      </c>
      <c r="AJ459" s="16">
        <v>85000</v>
      </c>
      <c r="AK459" s="16"/>
      <c r="AL459" s="16">
        <f t="shared" si="14"/>
        <v>65000</v>
      </c>
      <c r="AM459" s="71" t="s">
        <v>1289</v>
      </c>
      <c r="AN459" s="71" t="s">
        <v>1289</v>
      </c>
      <c r="AO459" s="71" t="s">
        <v>1289</v>
      </c>
      <c r="AP459" s="52" t="s">
        <v>3009</v>
      </c>
      <c r="AQ459" s="52" t="s">
        <v>3010</v>
      </c>
      <c r="AR459" s="119">
        <v>85000</v>
      </c>
      <c r="AS459" s="146">
        <f t="shared" si="15"/>
        <v>-85000</v>
      </c>
      <c r="AT459" s="52"/>
    </row>
    <row r="460" spans="1:46" s="23" customFormat="1" ht="72" hidden="1" x14ac:dyDescent="0.2">
      <c r="A460" s="19" t="s">
        <v>46</v>
      </c>
      <c r="B460" s="19" t="s">
        <v>277</v>
      </c>
      <c r="C460" s="19" t="s">
        <v>276</v>
      </c>
      <c r="D460" s="19" t="s">
        <v>18</v>
      </c>
      <c r="E460" s="19" t="s">
        <v>454</v>
      </c>
      <c r="F460" s="28" t="s">
        <v>2030</v>
      </c>
      <c r="G460" s="19" t="s">
        <v>762</v>
      </c>
      <c r="H460" s="18" t="s">
        <v>270</v>
      </c>
      <c r="I460" s="18" t="s">
        <v>275</v>
      </c>
      <c r="J460" s="17">
        <v>300000</v>
      </c>
      <c r="K460" s="35" t="s">
        <v>137</v>
      </c>
      <c r="L460" s="64"/>
      <c r="M460" s="64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1289</v>
      </c>
      <c r="AD460" s="18" t="s">
        <v>1289</v>
      </c>
      <c r="AE460" s="54" t="s">
        <v>2975</v>
      </c>
      <c r="AF460" s="20" t="s">
        <v>3472</v>
      </c>
      <c r="AG460" s="20" t="s">
        <v>2456</v>
      </c>
      <c r="AH460" s="20" t="s">
        <v>1337</v>
      </c>
      <c r="AI460" s="20" t="s">
        <v>1570</v>
      </c>
      <c r="AJ460" s="16">
        <v>200000</v>
      </c>
      <c r="AK460" s="16"/>
      <c r="AL460" s="16">
        <f t="shared" si="14"/>
        <v>100000</v>
      </c>
      <c r="AM460" s="71" t="s">
        <v>1289</v>
      </c>
      <c r="AN460" s="71" t="s">
        <v>1289</v>
      </c>
      <c r="AO460" s="71" t="s">
        <v>1289</v>
      </c>
      <c r="AP460" s="52" t="s">
        <v>3009</v>
      </c>
      <c r="AQ460" s="52" t="s">
        <v>3010</v>
      </c>
      <c r="AR460" s="119">
        <v>200000</v>
      </c>
      <c r="AS460" s="146">
        <f t="shared" si="15"/>
        <v>-200000</v>
      </c>
      <c r="AT460" s="52"/>
    </row>
    <row r="461" spans="1:46" s="23" customFormat="1" ht="126" hidden="1" x14ac:dyDescent="0.2">
      <c r="A461" s="19" t="s">
        <v>46</v>
      </c>
      <c r="B461" s="19" t="s">
        <v>277</v>
      </c>
      <c r="C461" s="19" t="s">
        <v>276</v>
      </c>
      <c r="D461" s="19" t="s">
        <v>30</v>
      </c>
      <c r="E461" s="19" t="s">
        <v>454</v>
      </c>
      <c r="F461" s="28" t="s">
        <v>2031</v>
      </c>
      <c r="G461" s="19" t="s">
        <v>763</v>
      </c>
      <c r="H461" s="18" t="s">
        <v>270</v>
      </c>
      <c r="I461" s="18" t="s">
        <v>344</v>
      </c>
      <c r="J461" s="17">
        <v>24500</v>
      </c>
      <c r="K461" s="64"/>
      <c r="L461" s="64"/>
      <c r="M461" s="35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/>
      <c r="AF461" s="19" t="s">
        <v>2457</v>
      </c>
      <c r="AG461" s="19" t="s">
        <v>2457</v>
      </c>
      <c r="AH461" s="20" t="s">
        <v>1336</v>
      </c>
      <c r="AI461" s="19" t="s">
        <v>1569</v>
      </c>
      <c r="AJ461" s="16"/>
      <c r="AK461" s="16">
        <v>24500</v>
      </c>
      <c r="AL461" s="16">
        <f t="shared" si="14"/>
        <v>0</v>
      </c>
      <c r="AM461" s="71" t="s">
        <v>1289</v>
      </c>
      <c r="AN461" s="71" t="s">
        <v>1289</v>
      </c>
      <c r="AO461" s="71" t="s">
        <v>1289</v>
      </c>
      <c r="AP461" s="71" t="s">
        <v>1289</v>
      </c>
      <c r="AQ461" s="71" t="s">
        <v>1289</v>
      </c>
      <c r="AR461" s="71" t="s">
        <v>1289</v>
      </c>
      <c r="AS461" s="71" t="s">
        <v>1289</v>
      </c>
      <c r="AT461" s="52"/>
    </row>
    <row r="462" spans="1:46" s="23" customFormat="1" ht="72" hidden="1" x14ac:dyDescent="0.2">
      <c r="A462" s="19" t="s">
        <v>46</v>
      </c>
      <c r="B462" s="19" t="s">
        <v>277</v>
      </c>
      <c r="C462" s="19" t="s">
        <v>276</v>
      </c>
      <c r="D462" s="19" t="s">
        <v>30</v>
      </c>
      <c r="E462" s="19" t="s">
        <v>454</v>
      </c>
      <c r="F462" s="28" t="s">
        <v>2032</v>
      </c>
      <c r="G462" s="19" t="s">
        <v>764</v>
      </c>
      <c r="H462" s="18" t="s">
        <v>270</v>
      </c>
      <c r="I462" s="18" t="s">
        <v>344</v>
      </c>
      <c r="J462" s="17">
        <v>12800</v>
      </c>
      <c r="K462" s="64"/>
      <c r="L462" s="64"/>
      <c r="M462" s="35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/>
      <c r="AF462" s="19" t="s">
        <v>2457</v>
      </c>
      <c r="AG462" s="19" t="s">
        <v>2457</v>
      </c>
      <c r="AH462" s="20" t="s">
        <v>1336</v>
      </c>
      <c r="AI462" s="19" t="s">
        <v>1569</v>
      </c>
      <c r="AJ462" s="16"/>
      <c r="AK462" s="16">
        <v>12500</v>
      </c>
      <c r="AL462" s="16">
        <f t="shared" si="14"/>
        <v>300</v>
      </c>
      <c r="AM462" s="71" t="s">
        <v>1289</v>
      </c>
      <c r="AN462" s="71" t="s">
        <v>1289</v>
      </c>
      <c r="AO462" s="71" t="s">
        <v>1289</v>
      </c>
      <c r="AP462" s="71" t="s">
        <v>1289</v>
      </c>
      <c r="AQ462" s="71" t="s">
        <v>1289</v>
      </c>
      <c r="AR462" s="71" t="s">
        <v>1289</v>
      </c>
      <c r="AS462" s="71" t="s">
        <v>1289</v>
      </c>
      <c r="AT462" s="52"/>
    </row>
    <row r="463" spans="1:46" s="23" customFormat="1" ht="126" hidden="1" x14ac:dyDescent="0.2">
      <c r="A463" s="19" t="s">
        <v>46</v>
      </c>
      <c r="B463" s="19" t="s">
        <v>277</v>
      </c>
      <c r="C463" s="19" t="s">
        <v>276</v>
      </c>
      <c r="D463" s="19" t="s">
        <v>30</v>
      </c>
      <c r="E463" s="19" t="s">
        <v>454</v>
      </c>
      <c r="F463" s="28" t="s">
        <v>2033</v>
      </c>
      <c r="G463" s="19" t="s">
        <v>765</v>
      </c>
      <c r="H463" s="18" t="s">
        <v>270</v>
      </c>
      <c r="I463" s="18" t="s">
        <v>344</v>
      </c>
      <c r="J463" s="17">
        <v>24500</v>
      </c>
      <c r="K463" s="64"/>
      <c r="L463" s="64"/>
      <c r="M463" s="35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/>
      <c r="AF463" s="19" t="s">
        <v>2457</v>
      </c>
      <c r="AG463" s="19" t="s">
        <v>2457</v>
      </c>
      <c r="AH463" s="20" t="s">
        <v>1336</v>
      </c>
      <c r="AI463" s="19" t="s">
        <v>1569</v>
      </c>
      <c r="AJ463" s="16"/>
      <c r="AK463" s="17">
        <v>24500</v>
      </c>
      <c r="AL463" s="16">
        <f t="shared" si="14"/>
        <v>0</v>
      </c>
      <c r="AM463" s="71" t="s">
        <v>1289</v>
      </c>
      <c r="AN463" s="71" t="s">
        <v>1289</v>
      </c>
      <c r="AO463" s="71" t="s">
        <v>1289</v>
      </c>
      <c r="AP463" s="71" t="s">
        <v>1289</v>
      </c>
      <c r="AQ463" s="71" t="s">
        <v>1289</v>
      </c>
      <c r="AR463" s="71" t="s">
        <v>1289</v>
      </c>
      <c r="AS463" s="71" t="s">
        <v>1289</v>
      </c>
      <c r="AT463" s="52"/>
    </row>
    <row r="464" spans="1:46" s="23" customFormat="1" ht="72" hidden="1" x14ac:dyDescent="0.2">
      <c r="A464" s="19" t="s">
        <v>46</v>
      </c>
      <c r="B464" s="19" t="s">
        <v>277</v>
      </c>
      <c r="C464" s="19" t="s">
        <v>276</v>
      </c>
      <c r="D464" s="19" t="s">
        <v>30</v>
      </c>
      <c r="E464" s="19" t="s">
        <v>454</v>
      </c>
      <c r="F464" s="28" t="s">
        <v>2034</v>
      </c>
      <c r="G464" s="19" t="s">
        <v>766</v>
      </c>
      <c r="H464" s="18" t="s">
        <v>270</v>
      </c>
      <c r="I464" s="18" t="s">
        <v>344</v>
      </c>
      <c r="J464" s="17">
        <v>18500</v>
      </c>
      <c r="K464" s="64"/>
      <c r="L464" s="64"/>
      <c r="M464" s="35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/>
      <c r="AF464" s="19" t="s">
        <v>2457</v>
      </c>
      <c r="AG464" s="19" t="s">
        <v>2457</v>
      </c>
      <c r="AH464" s="20" t="s">
        <v>1336</v>
      </c>
      <c r="AI464" s="19" t="s">
        <v>1569</v>
      </c>
      <c r="AJ464" s="16"/>
      <c r="AK464" s="17">
        <v>18500</v>
      </c>
      <c r="AL464" s="16">
        <f t="shared" si="14"/>
        <v>0</v>
      </c>
      <c r="AM464" s="71" t="s">
        <v>1289</v>
      </c>
      <c r="AN464" s="71" t="s">
        <v>1289</v>
      </c>
      <c r="AO464" s="71" t="s">
        <v>1289</v>
      </c>
      <c r="AP464" s="71" t="s">
        <v>1289</v>
      </c>
      <c r="AQ464" s="71" t="s">
        <v>1289</v>
      </c>
      <c r="AR464" s="71" t="s">
        <v>1289</v>
      </c>
      <c r="AS464" s="71" t="s">
        <v>1289</v>
      </c>
      <c r="AT464" s="52"/>
    </row>
    <row r="465" spans="1:46" s="23" customFormat="1" ht="72" hidden="1" x14ac:dyDescent="0.2">
      <c r="A465" s="19" t="s">
        <v>46</v>
      </c>
      <c r="B465" s="19" t="s">
        <v>277</v>
      </c>
      <c r="C465" s="19" t="s">
        <v>276</v>
      </c>
      <c r="D465" s="19" t="s">
        <v>33</v>
      </c>
      <c r="E465" s="19" t="s">
        <v>454</v>
      </c>
      <c r="F465" s="28" t="s">
        <v>2035</v>
      </c>
      <c r="G465" s="19" t="s">
        <v>767</v>
      </c>
      <c r="H465" s="18" t="s">
        <v>270</v>
      </c>
      <c r="I465" s="18" t="s">
        <v>274</v>
      </c>
      <c r="J465" s="17">
        <v>35000</v>
      </c>
      <c r="K465" s="35" t="s">
        <v>137</v>
      </c>
      <c r="L465" s="64"/>
      <c r="M465" s="64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8" t="s">
        <v>1289</v>
      </c>
      <c r="AE465" s="54" t="s">
        <v>2986</v>
      </c>
      <c r="AF465" s="19" t="s">
        <v>3475</v>
      </c>
      <c r="AG465" s="20" t="s">
        <v>2456</v>
      </c>
      <c r="AH465" s="20" t="s">
        <v>1338</v>
      </c>
      <c r="AI465" s="20" t="s">
        <v>1570</v>
      </c>
      <c r="AJ465" s="16">
        <v>25705</v>
      </c>
      <c r="AK465" s="16"/>
      <c r="AL465" s="16">
        <f t="shared" si="14"/>
        <v>9295</v>
      </c>
      <c r="AM465" s="71" t="s">
        <v>1289</v>
      </c>
      <c r="AN465" s="71" t="s">
        <v>1289</v>
      </c>
      <c r="AO465" s="71" t="s">
        <v>1289</v>
      </c>
      <c r="AP465" s="71" t="s">
        <v>1289</v>
      </c>
      <c r="AQ465" s="52" t="s">
        <v>3011</v>
      </c>
      <c r="AR465" s="119">
        <v>25705</v>
      </c>
      <c r="AS465" s="119">
        <f t="shared" ref="AS465:AS476" si="16">+M465-AR465</f>
        <v>-25705</v>
      </c>
      <c r="AT465" s="52"/>
    </row>
    <row r="466" spans="1:46" s="23" customFormat="1" ht="72" hidden="1" x14ac:dyDescent="0.2">
      <c r="A466" s="19" t="s">
        <v>46</v>
      </c>
      <c r="B466" s="19" t="s">
        <v>277</v>
      </c>
      <c r="C466" s="19" t="s">
        <v>276</v>
      </c>
      <c r="D466" s="19" t="s">
        <v>33</v>
      </c>
      <c r="E466" s="19" t="s">
        <v>454</v>
      </c>
      <c r="F466" s="28" t="s">
        <v>2036</v>
      </c>
      <c r="G466" s="19" t="s">
        <v>768</v>
      </c>
      <c r="H466" s="18" t="s">
        <v>340</v>
      </c>
      <c r="I466" s="18" t="s">
        <v>274</v>
      </c>
      <c r="J466" s="17">
        <v>96000</v>
      </c>
      <c r="K466" s="35" t="s">
        <v>137</v>
      </c>
      <c r="L466" s="64"/>
      <c r="M466" s="64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8" t="s">
        <v>1289</v>
      </c>
      <c r="AE466" s="54" t="s">
        <v>2986</v>
      </c>
      <c r="AF466" s="19" t="s">
        <v>3475</v>
      </c>
      <c r="AG466" s="20" t="s">
        <v>2456</v>
      </c>
      <c r="AH466" s="20" t="s">
        <v>1338</v>
      </c>
      <c r="AI466" s="20" t="s">
        <v>1570</v>
      </c>
      <c r="AJ466" s="17">
        <v>96000</v>
      </c>
      <c r="AK466" s="16"/>
      <c r="AL466" s="16">
        <f t="shared" si="14"/>
        <v>0</v>
      </c>
      <c r="AM466" s="71" t="s">
        <v>1289</v>
      </c>
      <c r="AN466" s="71" t="s">
        <v>1289</v>
      </c>
      <c r="AO466" s="71" t="s">
        <v>1289</v>
      </c>
      <c r="AP466" s="71" t="s">
        <v>1289</v>
      </c>
      <c r="AQ466" s="52" t="s">
        <v>3011</v>
      </c>
      <c r="AR466" s="119">
        <v>96000</v>
      </c>
      <c r="AS466" s="147">
        <f t="shared" si="16"/>
        <v>-96000</v>
      </c>
      <c r="AT466" s="52"/>
    </row>
    <row r="467" spans="1:46" s="23" customFormat="1" ht="72" hidden="1" x14ac:dyDescent="0.2">
      <c r="A467" s="19" t="s">
        <v>46</v>
      </c>
      <c r="B467" s="19" t="s">
        <v>277</v>
      </c>
      <c r="C467" s="19" t="s">
        <v>276</v>
      </c>
      <c r="D467" s="19" t="s">
        <v>33</v>
      </c>
      <c r="E467" s="19" t="s">
        <v>454</v>
      </c>
      <c r="F467" s="28" t="s">
        <v>2037</v>
      </c>
      <c r="G467" s="19" t="s">
        <v>769</v>
      </c>
      <c r="H467" s="18" t="s">
        <v>340</v>
      </c>
      <c r="I467" s="18" t="s">
        <v>274</v>
      </c>
      <c r="J467" s="17">
        <v>151200</v>
      </c>
      <c r="K467" s="35" t="s">
        <v>137</v>
      </c>
      <c r="L467" s="64"/>
      <c r="M467" s="64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8" t="s">
        <v>1289</v>
      </c>
      <c r="AE467" s="54" t="s">
        <v>2986</v>
      </c>
      <c r="AF467" s="19" t="s">
        <v>3475</v>
      </c>
      <c r="AG467" s="20" t="s">
        <v>2456</v>
      </c>
      <c r="AH467" s="20" t="s">
        <v>1338</v>
      </c>
      <c r="AI467" s="20" t="s">
        <v>1570</v>
      </c>
      <c r="AJ467" s="17">
        <v>151200</v>
      </c>
      <c r="AK467" s="16"/>
      <c r="AL467" s="16">
        <f t="shared" si="14"/>
        <v>0</v>
      </c>
      <c r="AM467" s="71" t="s">
        <v>1289</v>
      </c>
      <c r="AN467" s="71" t="s">
        <v>1289</v>
      </c>
      <c r="AO467" s="71" t="s">
        <v>1289</v>
      </c>
      <c r="AP467" s="71" t="s">
        <v>1289</v>
      </c>
      <c r="AQ467" s="52" t="s">
        <v>3011</v>
      </c>
      <c r="AR467" s="119">
        <v>151200</v>
      </c>
      <c r="AS467" s="147">
        <f t="shared" si="16"/>
        <v>-151200</v>
      </c>
      <c r="AT467" s="52"/>
    </row>
    <row r="468" spans="1:46" s="23" customFormat="1" ht="72" hidden="1" x14ac:dyDescent="0.2">
      <c r="A468" s="19" t="s">
        <v>46</v>
      </c>
      <c r="B468" s="19" t="s">
        <v>277</v>
      </c>
      <c r="C468" s="19" t="s">
        <v>276</v>
      </c>
      <c r="D468" s="19" t="s">
        <v>33</v>
      </c>
      <c r="E468" s="19" t="s">
        <v>454</v>
      </c>
      <c r="F468" s="28" t="s">
        <v>2038</v>
      </c>
      <c r="G468" s="19" t="s">
        <v>770</v>
      </c>
      <c r="H468" s="18" t="s">
        <v>340</v>
      </c>
      <c r="I468" s="18" t="s">
        <v>274</v>
      </c>
      <c r="J468" s="17">
        <v>93000</v>
      </c>
      <c r="K468" s="35" t="s">
        <v>137</v>
      </c>
      <c r="L468" s="64"/>
      <c r="M468" s="64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8" t="s">
        <v>1289</v>
      </c>
      <c r="AE468" s="54" t="s">
        <v>2986</v>
      </c>
      <c r="AF468" s="19" t="s">
        <v>3475</v>
      </c>
      <c r="AG468" s="20" t="s">
        <v>2456</v>
      </c>
      <c r="AH468" s="20" t="s">
        <v>1338</v>
      </c>
      <c r="AI468" s="20" t="s">
        <v>1570</v>
      </c>
      <c r="AJ468" s="17">
        <v>93000</v>
      </c>
      <c r="AK468" s="16"/>
      <c r="AL468" s="16">
        <f t="shared" si="14"/>
        <v>0</v>
      </c>
      <c r="AM468" s="71" t="s">
        <v>1289</v>
      </c>
      <c r="AN468" s="71" t="s">
        <v>1289</v>
      </c>
      <c r="AO468" s="71" t="s">
        <v>1289</v>
      </c>
      <c r="AP468" s="71" t="s">
        <v>1289</v>
      </c>
      <c r="AQ468" s="52" t="s">
        <v>3011</v>
      </c>
      <c r="AR468" s="119">
        <v>93000</v>
      </c>
      <c r="AS468" s="147">
        <f t="shared" si="16"/>
        <v>-93000</v>
      </c>
      <c r="AT468" s="52"/>
    </row>
    <row r="469" spans="1:46" s="23" customFormat="1" ht="72" hidden="1" x14ac:dyDescent="0.2">
      <c r="A469" s="19" t="s">
        <v>46</v>
      </c>
      <c r="B469" s="19" t="s">
        <v>277</v>
      </c>
      <c r="C469" s="19" t="s">
        <v>276</v>
      </c>
      <c r="D469" s="19" t="s">
        <v>33</v>
      </c>
      <c r="E469" s="19" t="s">
        <v>454</v>
      </c>
      <c r="F469" s="28" t="s">
        <v>2039</v>
      </c>
      <c r="G469" s="19" t="s">
        <v>771</v>
      </c>
      <c r="H469" s="18" t="s">
        <v>387</v>
      </c>
      <c r="I469" s="18" t="s">
        <v>274</v>
      </c>
      <c r="J469" s="17">
        <v>120000</v>
      </c>
      <c r="K469" s="35" t="s">
        <v>137</v>
      </c>
      <c r="L469" s="64"/>
      <c r="M469" s="64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8" t="s">
        <v>1289</v>
      </c>
      <c r="AE469" s="54" t="s">
        <v>2986</v>
      </c>
      <c r="AF469" s="19" t="s">
        <v>3475</v>
      </c>
      <c r="AG469" s="20" t="s">
        <v>2456</v>
      </c>
      <c r="AH469" s="20" t="s">
        <v>1338</v>
      </c>
      <c r="AI469" s="20" t="s">
        <v>1570</v>
      </c>
      <c r="AJ469" s="17">
        <v>120000</v>
      </c>
      <c r="AK469" s="16"/>
      <c r="AL469" s="16">
        <f t="shared" si="14"/>
        <v>0</v>
      </c>
      <c r="AM469" s="71" t="s">
        <v>1289</v>
      </c>
      <c r="AN469" s="71" t="s">
        <v>1289</v>
      </c>
      <c r="AO469" s="71" t="s">
        <v>1289</v>
      </c>
      <c r="AP469" s="71" t="s">
        <v>1289</v>
      </c>
      <c r="AQ469" s="52" t="s">
        <v>3011</v>
      </c>
      <c r="AR469" s="119">
        <v>120000</v>
      </c>
      <c r="AS469" s="147">
        <f t="shared" si="16"/>
        <v>-120000</v>
      </c>
      <c r="AT469" s="52"/>
    </row>
    <row r="470" spans="1:46" s="23" customFormat="1" ht="72" hidden="1" x14ac:dyDescent="0.2">
      <c r="A470" s="19" t="s">
        <v>46</v>
      </c>
      <c r="B470" s="19" t="s">
        <v>277</v>
      </c>
      <c r="C470" s="19" t="s">
        <v>276</v>
      </c>
      <c r="D470" s="19" t="s">
        <v>33</v>
      </c>
      <c r="E470" s="19" t="s">
        <v>454</v>
      </c>
      <c r="F470" s="28" t="s">
        <v>2040</v>
      </c>
      <c r="G470" s="19" t="s">
        <v>772</v>
      </c>
      <c r="H470" s="18" t="s">
        <v>340</v>
      </c>
      <c r="I470" s="18" t="s">
        <v>274</v>
      </c>
      <c r="J470" s="17">
        <v>156000</v>
      </c>
      <c r="K470" s="35" t="s">
        <v>137</v>
      </c>
      <c r="L470" s="64"/>
      <c r="M470" s="64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8" t="s">
        <v>1289</v>
      </c>
      <c r="AE470" s="54" t="s">
        <v>2986</v>
      </c>
      <c r="AF470" s="19" t="s">
        <v>3475</v>
      </c>
      <c r="AG470" s="20" t="s">
        <v>2456</v>
      </c>
      <c r="AH470" s="20" t="s">
        <v>1338</v>
      </c>
      <c r="AI470" s="20" t="s">
        <v>1570</v>
      </c>
      <c r="AJ470" s="17">
        <v>156000</v>
      </c>
      <c r="AK470" s="16"/>
      <c r="AL470" s="16">
        <f t="shared" si="14"/>
        <v>0</v>
      </c>
      <c r="AM470" s="71" t="s">
        <v>1289</v>
      </c>
      <c r="AN470" s="71" t="s">
        <v>1289</v>
      </c>
      <c r="AO470" s="71" t="s">
        <v>1289</v>
      </c>
      <c r="AP470" s="71" t="s">
        <v>1289</v>
      </c>
      <c r="AQ470" s="52" t="s">
        <v>3011</v>
      </c>
      <c r="AR470" s="119">
        <v>156000</v>
      </c>
      <c r="AS470" s="147">
        <f t="shared" si="16"/>
        <v>-156000</v>
      </c>
      <c r="AT470" s="52"/>
    </row>
    <row r="471" spans="1:46" s="23" customFormat="1" ht="72" hidden="1" x14ac:dyDescent="0.2">
      <c r="A471" s="19" t="s">
        <v>46</v>
      </c>
      <c r="B471" s="19" t="s">
        <v>277</v>
      </c>
      <c r="C471" s="19" t="s">
        <v>276</v>
      </c>
      <c r="D471" s="19" t="s">
        <v>33</v>
      </c>
      <c r="E471" s="19" t="s">
        <v>454</v>
      </c>
      <c r="F471" s="28" t="s">
        <v>2041</v>
      </c>
      <c r="G471" s="19" t="s">
        <v>773</v>
      </c>
      <c r="H471" s="18" t="s">
        <v>340</v>
      </c>
      <c r="I471" s="18" t="s">
        <v>274</v>
      </c>
      <c r="J471" s="17">
        <v>72000</v>
      </c>
      <c r="K471" s="35" t="s">
        <v>137</v>
      </c>
      <c r="L471" s="64"/>
      <c r="M471" s="64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8" t="s">
        <v>1289</v>
      </c>
      <c r="AE471" s="54" t="s">
        <v>2986</v>
      </c>
      <c r="AF471" s="19" t="s">
        <v>3475</v>
      </c>
      <c r="AG471" s="20" t="s">
        <v>2456</v>
      </c>
      <c r="AH471" s="20" t="s">
        <v>1338</v>
      </c>
      <c r="AI471" s="20" t="s">
        <v>1570</v>
      </c>
      <c r="AJ471" s="17">
        <v>72000</v>
      </c>
      <c r="AK471" s="16"/>
      <c r="AL471" s="16">
        <f t="shared" si="14"/>
        <v>0</v>
      </c>
      <c r="AM471" s="71" t="s">
        <v>1289</v>
      </c>
      <c r="AN471" s="71" t="s">
        <v>1289</v>
      </c>
      <c r="AO471" s="71" t="s">
        <v>1289</v>
      </c>
      <c r="AP471" s="71" t="s">
        <v>1289</v>
      </c>
      <c r="AQ471" s="52" t="s">
        <v>3011</v>
      </c>
      <c r="AR471" s="119">
        <v>72000</v>
      </c>
      <c r="AS471" s="147">
        <f t="shared" si="16"/>
        <v>-72000</v>
      </c>
      <c r="AT471" s="52"/>
    </row>
    <row r="472" spans="1:46" s="23" customFormat="1" ht="72" hidden="1" x14ac:dyDescent="0.2">
      <c r="A472" s="19" t="s">
        <v>46</v>
      </c>
      <c r="B472" s="19" t="s">
        <v>277</v>
      </c>
      <c r="C472" s="19" t="s">
        <v>276</v>
      </c>
      <c r="D472" s="19" t="s">
        <v>33</v>
      </c>
      <c r="E472" s="19" t="s">
        <v>454</v>
      </c>
      <c r="F472" s="28" t="s">
        <v>2042</v>
      </c>
      <c r="G472" s="19" t="s">
        <v>774</v>
      </c>
      <c r="H472" s="18" t="s">
        <v>267</v>
      </c>
      <c r="I472" s="18" t="s">
        <v>274</v>
      </c>
      <c r="J472" s="17">
        <v>123000</v>
      </c>
      <c r="K472" s="35" t="s">
        <v>137</v>
      </c>
      <c r="L472" s="64"/>
      <c r="M472" s="64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8" t="s">
        <v>1289</v>
      </c>
      <c r="AE472" s="54" t="s">
        <v>2986</v>
      </c>
      <c r="AF472" s="19" t="s">
        <v>3475</v>
      </c>
      <c r="AG472" s="20" t="s">
        <v>2456</v>
      </c>
      <c r="AH472" s="20" t="s">
        <v>1338</v>
      </c>
      <c r="AI472" s="20" t="s">
        <v>1570</v>
      </c>
      <c r="AJ472" s="17">
        <v>123000</v>
      </c>
      <c r="AK472" s="16"/>
      <c r="AL472" s="16">
        <f t="shared" si="14"/>
        <v>0</v>
      </c>
      <c r="AM472" s="71" t="s">
        <v>1289</v>
      </c>
      <c r="AN472" s="71" t="s">
        <v>1289</v>
      </c>
      <c r="AO472" s="71" t="s">
        <v>1289</v>
      </c>
      <c r="AP472" s="71" t="s">
        <v>1289</v>
      </c>
      <c r="AQ472" s="52" t="s">
        <v>3011</v>
      </c>
      <c r="AR472" s="119">
        <v>123000</v>
      </c>
      <c r="AS472" s="147">
        <f t="shared" si="16"/>
        <v>-123000</v>
      </c>
      <c r="AT472" s="52"/>
    </row>
    <row r="473" spans="1:46" s="23" customFormat="1" ht="72" hidden="1" x14ac:dyDescent="0.2">
      <c r="A473" s="19" t="s">
        <v>46</v>
      </c>
      <c r="B473" s="19" t="s">
        <v>277</v>
      </c>
      <c r="C473" s="19" t="s">
        <v>276</v>
      </c>
      <c r="D473" s="19" t="s">
        <v>33</v>
      </c>
      <c r="E473" s="19" t="s">
        <v>454</v>
      </c>
      <c r="F473" s="28" t="s">
        <v>2043</v>
      </c>
      <c r="G473" s="19" t="s">
        <v>775</v>
      </c>
      <c r="H473" s="18" t="s">
        <v>340</v>
      </c>
      <c r="I473" s="18" t="s">
        <v>274</v>
      </c>
      <c r="J473" s="17">
        <v>108000</v>
      </c>
      <c r="K473" s="35" t="s">
        <v>137</v>
      </c>
      <c r="L473" s="64"/>
      <c r="M473" s="64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8" t="s">
        <v>1289</v>
      </c>
      <c r="AE473" s="54" t="s">
        <v>2986</v>
      </c>
      <c r="AF473" s="19" t="s">
        <v>3475</v>
      </c>
      <c r="AG473" s="20" t="s">
        <v>2456</v>
      </c>
      <c r="AH473" s="20" t="s">
        <v>1338</v>
      </c>
      <c r="AI473" s="20" t="s">
        <v>1570</v>
      </c>
      <c r="AJ473" s="17">
        <v>108000</v>
      </c>
      <c r="AK473" s="16"/>
      <c r="AL473" s="16">
        <f t="shared" si="14"/>
        <v>0</v>
      </c>
      <c r="AM473" s="71" t="s">
        <v>1289</v>
      </c>
      <c r="AN473" s="71" t="s">
        <v>1289</v>
      </c>
      <c r="AO473" s="71" t="s">
        <v>1289</v>
      </c>
      <c r="AP473" s="71" t="s">
        <v>1289</v>
      </c>
      <c r="AQ473" s="52" t="s">
        <v>3011</v>
      </c>
      <c r="AR473" s="119">
        <v>108000</v>
      </c>
      <c r="AS473" s="147">
        <f t="shared" si="16"/>
        <v>-108000</v>
      </c>
      <c r="AT473" s="52"/>
    </row>
    <row r="474" spans="1:46" s="23" customFormat="1" ht="72" hidden="1" x14ac:dyDescent="0.2">
      <c r="A474" s="19" t="s">
        <v>46</v>
      </c>
      <c r="B474" s="19" t="s">
        <v>277</v>
      </c>
      <c r="C474" s="19" t="s">
        <v>276</v>
      </c>
      <c r="D474" s="19" t="s">
        <v>33</v>
      </c>
      <c r="E474" s="19" t="s">
        <v>454</v>
      </c>
      <c r="F474" s="28" t="s">
        <v>2044</v>
      </c>
      <c r="G474" s="19" t="s">
        <v>776</v>
      </c>
      <c r="H474" s="18" t="s">
        <v>501</v>
      </c>
      <c r="I474" s="18" t="s">
        <v>274</v>
      </c>
      <c r="J474" s="17">
        <v>188000</v>
      </c>
      <c r="K474" s="35" t="s">
        <v>137</v>
      </c>
      <c r="L474" s="64"/>
      <c r="M474" s="64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8" t="s">
        <v>1289</v>
      </c>
      <c r="AE474" s="54" t="s">
        <v>2986</v>
      </c>
      <c r="AF474" s="19" t="s">
        <v>3475</v>
      </c>
      <c r="AG474" s="20" t="s">
        <v>2456</v>
      </c>
      <c r="AH474" s="20" t="s">
        <v>1338</v>
      </c>
      <c r="AI474" s="20" t="s">
        <v>1570</v>
      </c>
      <c r="AJ474" s="17">
        <v>188000</v>
      </c>
      <c r="AK474" s="16"/>
      <c r="AL474" s="16">
        <f t="shared" si="14"/>
        <v>0</v>
      </c>
      <c r="AM474" s="71" t="s">
        <v>1289</v>
      </c>
      <c r="AN474" s="71" t="s">
        <v>1289</v>
      </c>
      <c r="AO474" s="71" t="s">
        <v>1289</v>
      </c>
      <c r="AP474" s="71" t="s">
        <v>1289</v>
      </c>
      <c r="AQ474" s="52" t="s">
        <v>3011</v>
      </c>
      <c r="AR474" s="119">
        <v>188000</v>
      </c>
      <c r="AS474" s="147">
        <f t="shared" si="16"/>
        <v>-188000</v>
      </c>
      <c r="AT474" s="52"/>
    </row>
    <row r="475" spans="1:46" s="23" customFormat="1" ht="72" hidden="1" x14ac:dyDescent="0.2">
      <c r="A475" s="19" t="s">
        <v>46</v>
      </c>
      <c r="B475" s="19" t="s">
        <v>277</v>
      </c>
      <c r="C475" s="19" t="s">
        <v>276</v>
      </c>
      <c r="D475" s="19" t="s">
        <v>33</v>
      </c>
      <c r="E475" s="19" t="s">
        <v>454</v>
      </c>
      <c r="F475" s="28" t="s">
        <v>2045</v>
      </c>
      <c r="G475" s="19" t="s">
        <v>777</v>
      </c>
      <c r="H475" s="18" t="s">
        <v>340</v>
      </c>
      <c r="I475" s="18" t="s">
        <v>274</v>
      </c>
      <c r="J475" s="17">
        <v>96000</v>
      </c>
      <c r="K475" s="35" t="s">
        <v>137</v>
      </c>
      <c r="L475" s="64"/>
      <c r="M475" s="64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8" t="s">
        <v>1289</v>
      </c>
      <c r="AE475" s="54" t="s">
        <v>2986</v>
      </c>
      <c r="AF475" s="19" t="s">
        <v>3475</v>
      </c>
      <c r="AG475" s="20" t="s">
        <v>2456</v>
      </c>
      <c r="AH475" s="20" t="s">
        <v>1338</v>
      </c>
      <c r="AI475" s="20" t="s">
        <v>1570</v>
      </c>
      <c r="AJ475" s="17">
        <v>96000</v>
      </c>
      <c r="AK475" s="16"/>
      <c r="AL475" s="16">
        <f t="shared" si="14"/>
        <v>0</v>
      </c>
      <c r="AM475" s="71" t="s">
        <v>1289</v>
      </c>
      <c r="AN475" s="71" t="s">
        <v>1289</v>
      </c>
      <c r="AO475" s="71" t="s">
        <v>1289</v>
      </c>
      <c r="AP475" s="71" t="s">
        <v>1289</v>
      </c>
      <c r="AQ475" s="52" t="s">
        <v>3011</v>
      </c>
      <c r="AR475" s="119">
        <v>96000</v>
      </c>
      <c r="AS475" s="147">
        <f t="shared" si="16"/>
        <v>-96000</v>
      </c>
      <c r="AT475" s="52"/>
    </row>
    <row r="476" spans="1:46" s="23" customFormat="1" ht="90" hidden="1" x14ac:dyDescent="0.2">
      <c r="A476" s="19" t="s">
        <v>46</v>
      </c>
      <c r="B476" s="19" t="s">
        <v>277</v>
      </c>
      <c r="C476" s="19" t="s">
        <v>276</v>
      </c>
      <c r="D476" s="19" t="s">
        <v>22</v>
      </c>
      <c r="E476" s="19" t="s">
        <v>349</v>
      </c>
      <c r="F476" s="28" t="s">
        <v>2046</v>
      </c>
      <c r="G476" s="19" t="s">
        <v>778</v>
      </c>
      <c r="H476" s="18" t="s">
        <v>270</v>
      </c>
      <c r="I476" s="18" t="s">
        <v>275</v>
      </c>
      <c r="J476" s="17">
        <v>1920000</v>
      </c>
      <c r="K476" s="35" t="s">
        <v>137</v>
      </c>
      <c r="L476" s="64"/>
      <c r="M476" s="64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20" t="s">
        <v>3472</v>
      </c>
      <c r="AG476" s="20" t="s">
        <v>2456</v>
      </c>
      <c r="AH476" s="20" t="s">
        <v>1339</v>
      </c>
      <c r="AI476" s="20" t="s">
        <v>1570</v>
      </c>
      <c r="AJ476" s="16">
        <v>1915300</v>
      </c>
      <c r="AK476" s="16"/>
      <c r="AL476" s="16">
        <f t="shared" si="14"/>
        <v>4700</v>
      </c>
      <c r="AM476" s="71" t="s">
        <v>1289</v>
      </c>
      <c r="AN476" s="71" t="s">
        <v>1289</v>
      </c>
      <c r="AO476" s="52" t="s">
        <v>3012</v>
      </c>
      <c r="AP476" s="52" t="s">
        <v>3013</v>
      </c>
      <c r="AQ476" s="52" t="s">
        <v>3014</v>
      </c>
      <c r="AR476" s="119">
        <v>1915300</v>
      </c>
      <c r="AS476" s="119">
        <f t="shared" si="16"/>
        <v>-1915300</v>
      </c>
      <c r="AT476" s="52"/>
    </row>
    <row r="477" spans="1:46" s="23" customFormat="1" ht="72" hidden="1" x14ac:dyDescent="0.2">
      <c r="A477" s="19" t="s">
        <v>46</v>
      </c>
      <c r="B477" s="19" t="s">
        <v>277</v>
      </c>
      <c r="C477" s="19" t="s">
        <v>276</v>
      </c>
      <c r="D477" s="19" t="s">
        <v>10</v>
      </c>
      <c r="E477" s="19" t="s">
        <v>311</v>
      </c>
      <c r="F477" s="28" t="s">
        <v>2047</v>
      </c>
      <c r="G477" s="19" t="s">
        <v>779</v>
      </c>
      <c r="H477" s="18" t="s">
        <v>303</v>
      </c>
      <c r="I477" s="18" t="s">
        <v>271</v>
      </c>
      <c r="J477" s="17">
        <v>43000</v>
      </c>
      <c r="K477" s="64"/>
      <c r="L477" s="64"/>
      <c r="M477" s="35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9" t="s">
        <v>1289</v>
      </c>
      <c r="AE477" s="54"/>
      <c r="AF477" s="19" t="s">
        <v>2457</v>
      </c>
      <c r="AG477" s="19" t="s">
        <v>2457</v>
      </c>
      <c r="AH477" s="20" t="s">
        <v>1336</v>
      </c>
      <c r="AI477" s="19" t="s">
        <v>1569</v>
      </c>
      <c r="AJ477" s="16"/>
      <c r="AK477" s="16">
        <v>42900</v>
      </c>
      <c r="AL477" s="16">
        <f t="shared" si="14"/>
        <v>100</v>
      </c>
      <c r="AM477" s="71" t="s">
        <v>1289</v>
      </c>
      <c r="AN477" s="71" t="s">
        <v>1289</v>
      </c>
      <c r="AO477" s="71" t="s">
        <v>1289</v>
      </c>
      <c r="AP477" s="71" t="s">
        <v>1289</v>
      </c>
      <c r="AQ477" s="71" t="s">
        <v>1289</v>
      </c>
      <c r="AR477" s="71" t="s">
        <v>1289</v>
      </c>
      <c r="AS477" s="71" t="s">
        <v>1289</v>
      </c>
      <c r="AT477" s="52"/>
    </row>
    <row r="478" spans="1:46" s="23" customFormat="1" ht="72" hidden="1" x14ac:dyDescent="0.2">
      <c r="A478" s="19" t="s">
        <v>46</v>
      </c>
      <c r="B478" s="19" t="s">
        <v>277</v>
      </c>
      <c r="C478" s="19" t="s">
        <v>276</v>
      </c>
      <c r="D478" s="19" t="s">
        <v>10</v>
      </c>
      <c r="E478" s="19" t="s">
        <v>311</v>
      </c>
      <c r="F478" s="28" t="s">
        <v>2048</v>
      </c>
      <c r="G478" s="19" t="s">
        <v>780</v>
      </c>
      <c r="H478" s="18" t="s">
        <v>269</v>
      </c>
      <c r="I478" s="18" t="s">
        <v>271</v>
      </c>
      <c r="J478" s="17">
        <v>15000</v>
      </c>
      <c r="K478" s="64"/>
      <c r="L478" s="64"/>
      <c r="M478" s="35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8" t="s">
        <v>1289</v>
      </c>
      <c r="AE478" s="54"/>
      <c r="AF478" s="19" t="s">
        <v>2457</v>
      </c>
      <c r="AG478" s="19" t="s">
        <v>2457</v>
      </c>
      <c r="AH478" s="20" t="s">
        <v>1336</v>
      </c>
      <c r="AI478" s="19" t="s">
        <v>1569</v>
      </c>
      <c r="AJ478" s="16"/>
      <c r="AK478" s="17">
        <v>15000</v>
      </c>
      <c r="AL478" s="16">
        <f t="shared" si="14"/>
        <v>0</v>
      </c>
      <c r="AM478" s="149" t="s">
        <v>1289</v>
      </c>
      <c r="AN478" s="71" t="s">
        <v>1289</v>
      </c>
      <c r="AO478" s="71" t="s">
        <v>1289</v>
      </c>
      <c r="AP478" s="71" t="s">
        <v>1289</v>
      </c>
      <c r="AQ478" s="71" t="s">
        <v>1289</v>
      </c>
      <c r="AR478" s="71" t="s">
        <v>1289</v>
      </c>
      <c r="AS478" s="71" t="s">
        <v>1289</v>
      </c>
      <c r="AT478" s="52"/>
    </row>
    <row r="479" spans="1:46" s="199" customFormat="1" ht="126" x14ac:dyDescent="0.2">
      <c r="A479" s="187" t="s">
        <v>46</v>
      </c>
      <c r="B479" s="19" t="s">
        <v>277</v>
      </c>
      <c r="C479" s="187" t="s">
        <v>17</v>
      </c>
      <c r="D479" s="187" t="s">
        <v>34</v>
      </c>
      <c r="E479" s="19" t="s">
        <v>454</v>
      </c>
      <c r="F479" s="188" t="s">
        <v>2049</v>
      </c>
      <c r="G479" s="187" t="s">
        <v>1144</v>
      </c>
      <c r="H479" s="189" t="s">
        <v>270</v>
      </c>
      <c r="I479" s="189" t="s">
        <v>1122</v>
      </c>
      <c r="J479" s="190">
        <v>1800000</v>
      </c>
      <c r="K479" s="191" t="s">
        <v>137</v>
      </c>
      <c r="L479" s="200"/>
      <c r="M479" s="200"/>
      <c r="N479" s="187" t="s">
        <v>3002</v>
      </c>
      <c r="O479" s="187" t="s">
        <v>1289</v>
      </c>
      <c r="P479" s="187" t="s">
        <v>1289</v>
      </c>
      <c r="Q479" s="187" t="s">
        <v>1289</v>
      </c>
      <c r="R479" s="187" t="s">
        <v>1289</v>
      </c>
      <c r="S479" s="187" t="s">
        <v>1289</v>
      </c>
      <c r="T479" s="187" t="s">
        <v>1289</v>
      </c>
      <c r="U479" s="187" t="s">
        <v>1289</v>
      </c>
      <c r="V479" s="187" t="s">
        <v>1289</v>
      </c>
      <c r="W479" s="187" t="s">
        <v>1289</v>
      </c>
      <c r="X479" s="189" t="s">
        <v>1289</v>
      </c>
      <c r="Y479" s="201" t="s">
        <v>3003</v>
      </c>
      <c r="Z479" s="187" t="s">
        <v>1289</v>
      </c>
      <c r="AA479" s="189" t="s">
        <v>1289</v>
      </c>
      <c r="AB479" s="187" t="s">
        <v>1289</v>
      </c>
      <c r="AC479" s="187" t="s">
        <v>1289</v>
      </c>
      <c r="AD479" s="189" t="s">
        <v>1289</v>
      </c>
      <c r="AE479" s="210" t="s">
        <v>3530</v>
      </c>
      <c r="AF479" s="210" t="s">
        <v>1571</v>
      </c>
      <c r="AG479" s="187" t="s">
        <v>3467</v>
      </c>
      <c r="AH479" s="54" t="s">
        <v>1340</v>
      </c>
      <c r="AI479" s="20" t="s">
        <v>1568</v>
      </c>
      <c r="AJ479" s="197"/>
      <c r="AK479" s="197"/>
      <c r="AL479" s="197">
        <f t="shared" si="14"/>
        <v>1800000</v>
      </c>
      <c r="AM479" s="211" t="s">
        <v>2725</v>
      </c>
      <c r="AN479" s="211" t="s">
        <v>3015</v>
      </c>
      <c r="AO479" s="206" t="s">
        <v>3016</v>
      </c>
      <c r="AP479" s="206" t="s">
        <v>3017</v>
      </c>
      <c r="AQ479" s="206" t="s">
        <v>3018</v>
      </c>
      <c r="AR479" s="187"/>
      <c r="AS479" s="187"/>
      <c r="AT479" s="206" t="s">
        <v>3019</v>
      </c>
    </row>
    <row r="480" spans="1:46" s="199" customFormat="1" ht="180" x14ac:dyDescent="0.2">
      <c r="A480" s="187" t="s">
        <v>46</v>
      </c>
      <c r="B480" s="19" t="s">
        <v>277</v>
      </c>
      <c r="C480" s="187" t="s">
        <v>17</v>
      </c>
      <c r="D480" s="187" t="s">
        <v>34</v>
      </c>
      <c r="E480" s="19" t="s">
        <v>454</v>
      </c>
      <c r="F480" s="188" t="s">
        <v>2050</v>
      </c>
      <c r="G480" s="187" t="s">
        <v>1145</v>
      </c>
      <c r="H480" s="189" t="s">
        <v>270</v>
      </c>
      <c r="I480" s="189" t="s">
        <v>631</v>
      </c>
      <c r="J480" s="190">
        <v>15000000</v>
      </c>
      <c r="K480" s="191" t="s">
        <v>137</v>
      </c>
      <c r="L480" s="200"/>
      <c r="M480" s="200"/>
      <c r="N480" s="187" t="s">
        <v>1289</v>
      </c>
      <c r="O480" s="187" t="s">
        <v>3005</v>
      </c>
      <c r="P480" s="187" t="s">
        <v>2957</v>
      </c>
      <c r="Q480" s="187" t="s">
        <v>3006</v>
      </c>
      <c r="R480" s="187" t="s">
        <v>29</v>
      </c>
      <c r="S480" s="187" t="s">
        <v>122</v>
      </c>
      <c r="T480" s="187" t="s">
        <v>1289</v>
      </c>
      <c r="U480" s="187" t="s">
        <v>1289</v>
      </c>
      <c r="V480" s="187" t="s">
        <v>3007</v>
      </c>
      <c r="W480" s="197">
        <v>12498000</v>
      </c>
      <c r="X480" s="189" t="s">
        <v>1289</v>
      </c>
      <c r="Y480" s="201" t="s">
        <v>3003</v>
      </c>
      <c r="Z480" s="187" t="s">
        <v>1289</v>
      </c>
      <c r="AA480" s="189" t="s">
        <v>1289</v>
      </c>
      <c r="AB480" s="187" t="s">
        <v>1289</v>
      </c>
      <c r="AC480" s="187" t="s">
        <v>1289</v>
      </c>
      <c r="AD480" s="189" t="s">
        <v>1289</v>
      </c>
      <c r="AE480" s="210" t="s">
        <v>3531</v>
      </c>
      <c r="AF480" s="210" t="s">
        <v>3470</v>
      </c>
      <c r="AG480" s="187" t="s">
        <v>3467</v>
      </c>
      <c r="AH480" s="54" t="s">
        <v>1341</v>
      </c>
      <c r="AI480" s="20" t="s">
        <v>1570</v>
      </c>
      <c r="AJ480" s="197"/>
      <c r="AK480" s="197"/>
      <c r="AL480" s="197">
        <f t="shared" si="14"/>
        <v>15000000</v>
      </c>
      <c r="AM480" s="211"/>
      <c r="AN480" s="211"/>
      <c r="AO480" s="206" t="s">
        <v>3020</v>
      </c>
      <c r="AP480" s="206" t="s">
        <v>3021</v>
      </c>
      <c r="AQ480" s="206" t="s">
        <v>3022</v>
      </c>
      <c r="AR480" s="197">
        <v>12498000</v>
      </c>
      <c r="AS480" s="212">
        <f>+M480-AR480</f>
        <v>-12498000</v>
      </c>
      <c r="AT480" s="206"/>
    </row>
    <row r="481" spans="1:46" s="23" customFormat="1" ht="72" hidden="1" x14ac:dyDescent="0.2">
      <c r="A481" s="19" t="s">
        <v>47</v>
      </c>
      <c r="B481" s="19" t="s">
        <v>277</v>
      </c>
      <c r="C481" s="19" t="s">
        <v>276</v>
      </c>
      <c r="D481" s="19" t="s">
        <v>11</v>
      </c>
      <c r="E481" s="19" t="s">
        <v>454</v>
      </c>
      <c r="F481" s="28" t="s">
        <v>2051</v>
      </c>
      <c r="G481" s="19" t="s">
        <v>781</v>
      </c>
      <c r="H481" s="18" t="s">
        <v>269</v>
      </c>
      <c r="I481" s="18" t="s">
        <v>268</v>
      </c>
      <c r="J481" s="17">
        <v>8000</v>
      </c>
      <c r="K481" s="35" t="s">
        <v>137</v>
      </c>
      <c r="L481" s="64"/>
      <c r="M481" s="64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8"/>
      <c r="Y481" s="46"/>
      <c r="Z481" s="19"/>
      <c r="AA481" s="19"/>
      <c r="AB481" s="19"/>
      <c r="AC481" s="19"/>
      <c r="AD481" s="19"/>
      <c r="AE481" s="20" t="s">
        <v>3023</v>
      </c>
      <c r="AF481" s="20" t="s">
        <v>3472</v>
      </c>
      <c r="AG481" s="20" t="s">
        <v>2456</v>
      </c>
      <c r="AH481" s="55" t="s">
        <v>1342</v>
      </c>
      <c r="AI481" s="19" t="s">
        <v>1571</v>
      </c>
      <c r="AJ481" s="119">
        <v>7600</v>
      </c>
      <c r="AK481" s="120"/>
      <c r="AL481" s="16">
        <f t="shared" si="14"/>
        <v>400</v>
      </c>
      <c r="AM481" s="19" t="s">
        <v>1343</v>
      </c>
      <c r="AN481" s="19" t="s">
        <v>1344</v>
      </c>
      <c r="AO481" s="19" t="s">
        <v>3036</v>
      </c>
      <c r="AP481" s="19" t="s">
        <v>3036</v>
      </c>
      <c r="AQ481" s="19" t="s">
        <v>1368</v>
      </c>
      <c r="AR481" s="17">
        <v>8000</v>
      </c>
      <c r="AS481" s="19"/>
      <c r="AT481" s="19"/>
    </row>
    <row r="482" spans="1:46" s="23" customFormat="1" ht="72" hidden="1" x14ac:dyDescent="0.2">
      <c r="A482" s="19" t="s">
        <v>47</v>
      </c>
      <c r="B482" s="19" t="s">
        <v>277</v>
      </c>
      <c r="C482" s="19" t="s">
        <v>276</v>
      </c>
      <c r="D482" s="19" t="s">
        <v>11</v>
      </c>
      <c r="E482" s="19" t="s">
        <v>454</v>
      </c>
      <c r="F482" s="28" t="s">
        <v>2052</v>
      </c>
      <c r="G482" s="19" t="s">
        <v>782</v>
      </c>
      <c r="H482" s="18" t="s">
        <v>270</v>
      </c>
      <c r="I482" s="18" t="s">
        <v>268</v>
      </c>
      <c r="J482" s="17">
        <v>9500</v>
      </c>
      <c r="K482" s="35" t="s">
        <v>137</v>
      </c>
      <c r="L482" s="64"/>
      <c r="M482" s="64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8"/>
      <c r="Y482" s="46"/>
      <c r="Z482" s="19"/>
      <c r="AA482" s="19"/>
      <c r="AB482" s="19"/>
      <c r="AC482" s="19"/>
      <c r="AD482" s="19"/>
      <c r="AE482" s="20" t="s">
        <v>3023</v>
      </c>
      <c r="AF482" s="20" t="s">
        <v>3472</v>
      </c>
      <c r="AG482" s="20" t="s">
        <v>2456</v>
      </c>
      <c r="AH482" s="55" t="s">
        <v>1342</v>
      </c>
      <c r="AI482" s="19" t="s">
        <v>1571</v>
      </c>
      <c r="AJ482" s="119">
        <v>9100</v>
      </c>
      <c r="AK482" s="120"/>
      <c r="AL482" s="16">
        <f t="shared" si="14"/>
        <v>400</v>
      </c>
      <c r="AM482" s="19" t="s">
        <v>1343</v>
      </c>
      <c r="AN482" s="19" t="s">
        <v>1344</v>
      </c>
      <c r="AO482" s="19" t="s">
        <v>3036</v>
      </c>
      <c r="AP482" s="19" t="s">
        <v>3036</v>
      </c>
      <c r="AQ482" s="19" t="s">
        <v>1368</v>
      </c>
      <c r="AR482" s="17">
        <v>9500</v>
      </c>
      <c r="AS482" s="19"/>
      <c r="AT482" s="19"/>
    </row>
    <row r="483" spans="1:46" s="23" customFormat="1" ht="72" hidden="1" x14ac:dyDescent="0.2">
      <c r="A483" s="19" t="s">
        <v>47</v>
      </c>
      <c r="B483" s="19" t="s">
        <v>277</v>
      </c>
      <c r="C483" s="19" t="s">
        <v>276</v>
      </c>
      <c r="D483" s="19" t="s">
        <v>11</v>
      </c>
      <c r="E483" s="19" t="s">
        <v>454</v>
      </c>
      <c r="F483" s="28" t="s">
        <v>2053</v>
      </c>
      <c r="G483" s="19" t="s">
        <v>783</v>
      </c>
      <c r="H483" s="18" t="s">
        <v>402</v>
      </c>
      <c r="I483" s="18" t="s">
        <v>268</v>
      </c>
      <c r="J483" s="17">
        <v>12000</v>
      </c>
      <c r="K483" s="35" t="s">
        <v>137</v>
      </c>
      <c r="L483" s="64"/>
      <c r="M483" s="64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8"/>
      <c r="Y483" s="46"/>
      <c r="Z483" s="19"/>
      <c r="AA483" s="19"/>
      <c r="AB483" s="19"/>
      <c r="AC483" s="19"/>
      <c r="AD483" s="19"/>
      <c r="AE483" s="20" t="s">
        <v>3023</v>
      </c>
      <c r="AF483" s="20" t="s">
        <v>3472</v>
      </c>
      <c r="AG483" s="20" t="s">
        <v>2456</v>
      </c>
      <c r="AH483" s="55" t="s">
        <v>1342</v>
      </c>
      <c r="AI483" s="19" t="s">
        <v>1571</v>
      </c>
      <c r="AJ483" s="119">
        <v>12000</v>
      </c>
      <c r="AK483" s="120"/>
      <c r="AL483" s="16">
        <f t="shared" si="14"/>
        <v>0</v>
      </c>
      <c r="AM483" s="19" t="s">
        <v>1343</v>
      </c>
      <c r="AN483" s="19" t="s">
        <v>1344</v>
      </c>
      <c r="AO483" s="19" t="s">
        <v>3036</v>
      </c>
      <c r="AP483" s="19" t="s">
        <v>3036</v>
      </c>
      <c r="AQ483" s="19" t="s">
        <v>1368</v>
      </c>
      <c r="AR483" s="17">
        <v>12000</v>
      </c>
      <c r="AS483" s="19"/>
      <c r="AT483" s="19"/>
    </row>
    <row r="484" spans="1:46" s="23" customFormat="1" ht="72" hidden="1" x14ac:dyDescent="0.2">
      <c r="A484" s="19" t="s">
        <v>47</v>
      </c>
      <c r="B484" s="19" t="s">
        <v>277</v>
      </c>
      <c r="C484" s="19" t="s">
        <v>276</v>
      </c>
      <c r="D484" s="19" t="s">
        <v>11</v>
      </c>
      <c r="E484" s="19" t="s">
        <v>454</v>
      </c>
      <c r="F484" s="28" t="s">
        <v>2054</v>
      </c>
      <c r="G484" s="19" t="s">
        <v>784</v>
      </c>
      <c r="H484" s="18" t="s">
        <v>360</v>
      </c>
      <c r="I484" s="18" t="s">
        <v>268</v>
      </c>
      <c r="J484" s="17">
        <v>105000</v>
      </c>
      <c r="K484" s="35" t="s">
        <v>137</v>
      </c>
      <c r="L484" s="64"/>
      <c r="M484" s="64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8"/>
      <c r="Y484" s="46"/>
      <c r="Z484" s="19"/>
      <c r="AA484" s="19"/>
      <c r="AB484" s="19"/>
      <c r="AC484" s="19"/>
      <c r="AD484" s="19"/>
      <c r="AE484" s="20" t="s">
        <v>3023</v>
      </c>
      <c r="AF484" s="20" t="s">
        <v>3472</v>
      </c>
      <c r="AG484" s="20" t="s">
        <v>2456</v>
      </c>
      <c r="AH484" s="55" t="s">
        <v>1342</v>
      </c>
      <c r="AI484" s="19" t="s">
        <v>1571</v>
      </c>
      <c r="AJ484" s="119">
        <v>103500</v>
      </c>
      <c r="AK484" s="120"/>
      <c r="AL484" s="16">
        <f t="shared" si="14"/>
        <v>1500</v>
      </c>
      <c r="AM484" s="19" t="s">
        <v>1343</v>
      </c>
      <c r="AN484" s="19" t="s">
        <v>1344</v>
      </c>
      <c r="AO484" s="19" t="s">
        <v>3036</v>
      </c>
      <c r="AP484" s="19" t="s">
        <v>3036</v>
      </c>
      <c r="AQ484" s="19" t="s">
        <v>1368</v>
      </c>
      <c r="AR484" s="17">
        <v>105000</v>
      </c>
      <c r="AS484" s="19"/>
      <c r="AT484" s="19"/>
    </row>
    <row r="485" spans="1:46" s="23" customFormat="1" ht="72" hidden="1" x14ac:dyDescent="0.2">
      <c r="A485" s="19" t="s">
        <v>47</v>
      </c>
      <c r="B485" s="19" t="s">
        <v>277</v>
      </c>
      <c r="C485" s="19" t="s">
        <v>276</v>
      </c>
      <c r="D485" s="19" t="s">
        <v>11</v>
      </c>
      <c r="E485" s="19" t="s">
        <v>454</v>
      </c>
      <c r="F485" s="28" t="s">
        <v>2055</v>
      </c>
      <c r="G485" s="19" t="s">
        <v>785</v>
      </c>
      <c r="H485" s="18" t="s">
        <v>272</v>
      </c>
      <c r="I485" s="18" t="s">
        <v>268</v>
      </c>
      <c r="J485" s="17">
        <v>10500</v>
      </c>
      <c r="K485" s="35" t="s">
        <v>137</v>
      </c>
      <c r="L485" s="64"/>
      <c r="M485" s="64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8"/>
      <c r="Y485" s="46"/>
      <c r="Z485" s="19"/>
      <c r="AA485" s="19"/>
      <c r="AB485" s="19"/>
      <c r="AC485" s="19"/>
      <c r="AD485" s="19"/>
      <c r="AE485" s="20" t="s">
        <v>3023</v>
      </c>
      <c r="AF485" s="20" t="s">
        <v>3472</v>
      </c>
      <c r="AG485" s="20" t="s">
        <v>2456</v>
      </c>
      <c r="AH485" s="55" t="s">
        <v>1342</v>
      </c>
      <c r="AI485" s="19" t="s">
        <v>1571</v>
      </c>
      <c r="AJ485" s="119">
        <v>9600</v>
      </c>
      <c r="AK485" s="120"/>
      <c r="AL485" s="16">
        <f t="shared" si="14"/>
        <v>900</v>
      </c>
      <c r="AM485" s="19" t="s">
        <v>1343</v>
      </c>
      <c r="AN485" s="19" t="s">
        <v>1344</v>
      </c>
      <c r="AO485" s="19" t="s">
        <v>3036</v>
      </c>
      <c r="AP485" s="19" t="s">
        <v>3036</v>
      </c>
      <c r="AQ485" s="19" t="s">
        <v>1368</v>
      </c>
      <c r="AR485" s="17">
        <v>10500</v>
      </c>
      <c r="AS485" s="19"/>
      <c r="AT485" s="19"/>
    </row>
    <row r="486" spans="1:46" s="23" customFormat="1" ht="72" hidden="1" x14ac:dyDescent="0.2">
      <c r="A486" s="19" t="s">
        <v>47</v>
      </c>
      <c r="B486" s="19" t="s">
        <v>277</v>
      </c>
      <c r="C486" s="19" t="s">
        <v>276</v>
      </c>
      <c r="D486" s="19" t="s">
        <v>11</v>
      </c>
      <c r="E486" s="19" t="s">
        <v>454</v>
      </c>
      <c r="F486" s="28" t="s">
        <v>2056</v>
      </c>
      <c r="G486" s="19" t="s">
        <v>786</v>
      </c>
      <c r="H486" s="18" t="s">
        <v>270</v>
      </c>
      <c r="I486" s="18" t="s">
        <v>271</v>
      </c>
      <c r="J486" s="17">
        <v>28000</v>
      </c>
      <c r="K486" s="35" t="s">
        <v>137</v>
      </c>
      <c r="L486" s="64"/>
      <c r="M486" s="64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8"/>
      <c r="Y486" s="46"/>
      <c r="Z486" s="19"/>
      <c r="AA486" s="19"/>
      <c r="AB486" s="19"/>
      <c r="AC486" s="19"/>
      <c r="AD486" s="19"/>
      <c r="AE486" s="20" t="s">
        <v>3023</v>
      </c>
      <c r="AF486" s="20" t="s">
        <v>3472</v>
      </c>
      <c r="AG486" s="19" t="s">
        <v>3467</v>
      </c>
      <c r="AH486" s="55" t="s">
        <v>1342</v>
      </c>
      <c r="AI486" s="19" t="s">
        <v>1571</v>
      </c>
      <c r="AJ486" s="119"/>
      <c r="AK486" s="120"/>
      <c r="AL486" s="16">
        <f t="shared" si="14"/>
        <v>28000</v>
      </c>
      <c r="AM486" s="19" t="s">
        <v>1343</v>
      </c>
      <c r="AN486" s="19" t="s">
        <v>1344</v>
      </c>
      <c r="AO486" s="19" t="s">
        <v>3036</v>
      </c>
      <c r="AP486" s="19" t="s">
        <v>3036</v>
      </c>
      <c r="AQ486" s="19" t="s">
        <v>1368</v>
      </c>
      <c r="AR486" s="17">
        <v>28000</v>
      </c>
      <c r="AS486" s="19"/>
      <c r="AT486" s="19"/>
    </row>
    <row r="487" spans="1:46" s="123" customFormat="1" ht="72" hidden="1" x14ac:dyDescent="0.2">
      <c r="A487" s="52" t="s">
        <v>47</v>
      </c>
      <c r="B487" s="19" t="s">
        <v>277</v>
      </c>
      <c r="C487" s="19" t="s">
        <v>276</v>
      </c>
      <c r="D487" s="19" t="s">
        <v>11</v>
      </c>
      <c r="E487" s="19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35" t="s">
        <v>137</v>
      </c>
      <c r="L487" s="64"/>
      <c r="M487" s="64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8"/>
      <c r="Y487" s="46"/>
      <c r="Z487" s="19"/>
      <c r="AA487" s="19"/>
      <c r="AB487" s="19"/>
      <c r="AC487" s="19"/>
      <c r="AD487" s="19"/>
      <c r="AE487" s="20" t="s">
        <v>3023</v>
      </c>
      <c r="AF487" s="20" t="s">
        <v>3472</v>
      </c>
      <c r="AG487" s="54" t="s">
        <v>2456</v>
      </c>
      <c r="AH487" s="55" t="s">
        <v>1342</v>
      </c>
      <c r="AI487" s="19" t="s">
        <v>1571</v>
      </c>
      <c r="AJ487" s="119">
        <v>52000</v>
      </c>
      <c r="AK487" s="119"/>
      <c r="AL487" s="119">
        <f t="shared" si="14"/>
        <v>8000</v>
      </c>
      <c r="AM487" s="19" t="s">
        <v>1343</v>
      </c>
      <c r="AN487" s="19" t="s">
        <v>1344</v>
      </c>
      <c r="AO487" s="19" t="s">
        <v>3036</v>
      </c>
      <c r="AP487" s="19" t="s">
        <v>3036</v>
      </c>
      <c r="AQ487" s="19" t="s">
        <v>1368</v>
      </c>
      <c r="AR487" s="17">
        <v>60000</v>
      </c>
      <c r="AS487" s="19"/>
      <c r="AT487" s="19"/>
    </row>
    <row r="488" spans="1:46" s="23" customFormat="1" ht="72" hidden="1" x14ac:dyDescent="0.2">
      <c r="A488" s="19" t="s">
        <v>47</v>
      </c>
      <c r="B488" s="19" t="s">
        <v>277</v>
      </c>
      <c r="C488" s="19" t="s">
        <v>276</v>
      </c>
      <c r="D488" s="19" t="s">
        <v>11</v>
      </c>
      <c r="E488" s="19" t="s">
        <v>454</v>
      </c>
      <c r="F488" s="28" t="s">
        <v>2058</v>
      </c>
      <c r="G488" s="19" t="s">
        <v>788</v>
      </c>
      <c r="H488" s="18" t="s">
        <v>340</v>
      </c>
      <c r="I488" s="18" t="s">
        <v>273</v>
      </c>
      <c r="J488" s="17">
        <v>108000</v>
      </c>
      <c r="K488" s="35" t="s">
        <v>137</v>
      </c>
      <c r="L488" s="64"/>
      <c r="M488" s="64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8"/>
      <c r="Y488" s="46"/>
      <c r="Z488" s="19"/>
      <c r="AA488" s="19"/>
      <c r="AB488" s="19"/>
      <c r="AC488" s="19"/>
      <c r="AD488" s="19"/>
      <c r="AE488" s="20" t="s">
        <v>3023</v>
      </c>
      <c r="AF488" s="20" t="s">
        <v>3472</v>
      </c>
      <c r="AG488" s="20" t="s">
        <v>2456</v>
      </c>
      <c r="AH488" s="55" t="s">
        <v>1342</v>
      </c>
      <c r="AI488" s="19" t="s">
        <v>1571</v>
      </c>
      <c r="AJ488" s="119">
        <v>96000</v>
      </c>
      <c r="AK488" s="120"/>
      <c r="AL488" s="16">
        <f t="shared" si="14"/>
        <v>12000</v>
      </c>
      <c r="AM488" s="19" t="s">
        <v>1343</v>
      </c>
      <c r="AN488" s="19" t="s">
        <v>1344</v>
      </c>
      <c r="AO488" s="19" t="s">
        <v>3036</v>
      </c>
      <c r="AP488" s="19" t="s">
        <v>3036</v>
      </c>
      <c r="AQ488" s="19" t="s">
        <v>1368</v>
      </c>
      <c r="AR488" s="17">
        <v>108000</v>
      </c>
      <c r="AS488" s="19"/>
      <c r="AT488" s="19"/>
    </row>
    <row r="489" spans="1:46" s="23" customFormat="1" ht="72" hidden="1" x14ac:dyDescent="0.2">
      <c r="A489" s="19" t="s">
        <v>47</v>
      </c>
      <c r="B489" s="19" t="s">
        <v>277</v>
      </c>
      <c r="C489" s="19" t="s">
        <v>276</v>
      </c>
      <c r="D489" s="19" t="s">
        <v>11</v>
      </c>
      <c r="E489" s="19" t="s">
        <v>454</v>
      </c>
      <c r="F489" s="28" t="s">
        <v>2059</v>
      </c>
      <c r="G489" s="19" t="s">
        <v>789</v>
      </c>
      <c r="H489" s="18" t="s">
        <v>303</v>
      </c>
      <c r="I489" s="18" t="s">
        <v>274</v>
      </c>
      <c r="J489" s="17">
        <v>70000</v>
      </c>
      <c r="K489" s="35" t="s">
        <v>137</v>
      </c>
      <c r="L489" s="64"/>
      <c r="M489" s="64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8"/>
      <c r="Y489" s="46"/>
      <c r="Z489" s="19"/>
      <c r="AA489" s="19"/>
      <c r="AB489" s="19"/>
      <c r="AC489" s="19"/>
      <c r="AD489" s="19"/>
      <c r="AE489" s="20" t="s">
        <v>3023</v>
      </c>
      <c r="AF489" s="20" t="s">
        <v>3472</v>
      </c>
      <c r="AG489" s="20" t="s">
        <v>2456</v>
      </c>
      <c r="AH489" s="55" t="s">
        <v>1342</v>
      </c>
      <c r="AI489" s="19" t="s">
        <v>1571</v>
      </c>
      <c r="AJ489" s="119">
        <v>55000</v>
      </c>
      <c r="AK489" s="120"/>
      <c r="AL489" s="16">
        <f t="shared" si="14"/>
        <v>15000</v>
      </c>
      <c r="AM489" s="19" t="s">
        <v>1343</v>
      </c>
      <c r="AN489" s="19" t="s">
        <v>1344</v>
      </c>
      <c r="AO489" s="19" t="s">
        <v>3036</v>
      </c>
      <c r="AP489" s="19" t="s">
        <v>3036</v>
      </c>
      <c r="AQ489" s="19" t="s">
        <v>1368</v>
      </c>
      <c r="AR489" s="17">
        <v>70000</v>
      </c>
      <c r="AS489" s="19"/>
      <c r="AT489" s="19"/>
    </row>
    <row r="490" spans="1:46" s="23" customFormat="1" ht="72" hidden="1" x14ac:dyDescent="0.2">
      <c r="A490" s="19" t="s">
        <v>47</v>
      </c>
      <c r="B490" s="19" t="s">
        <v>277</v>
      </c>
      <c r="C490" s="19" t="s">
        <v>276</v>
      </c>
      <c r="D490" s="19" t="s">
        <v>11</v>
      </c>
      <c r="E490" s="19" t="s">
        <v>454</v>
      </c>
      <c r="F490" s="28" t="s">
        <v>2060</v>
      </c>
      <c r="G490" s="19" t="s">
        <v>790</v>
      </c>
      <c r="H490" s="18" t="s">
        <v>297</v>
      </c>
      <c r="I490" s="18" t="s">
        <v>268</v>
      </c>
      <c r="J490" s="17">
        <v>64000</v>
      </c>
      <c r="K490" s="35" t="s">
        <v>137</v>
      </c>
      <c r="L490" s="64"/>
      <c r="M490" s="64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8"/>
      <c r="Y490" s="46"/>
      <c r="Z490" s="19"/>
      <c r="AA490" s="19"/>
      <c r="AB490" s="19"/>
      <c r="AC490" s="19"/>
      <c r="AD490" s="19"/>
      <c r="AE490" s="20" t="s">
        <v>3023</v>
      </c>
      <c r="AF490" s="20" t="s">
        <v>3472</v>
      </c>
      <c r="AG490" s="20" t="s">
        <v>2456</v>
      </c>
      <c r="AH490" s="55" t="s">
        <v>1342</v>
      </c>
      <c r="AI490" s="19" t="s">
        <v>1571</v>
      </c>
      <c r="AJ490" s="119">
        <v>60800</v>
      </c>
      <c r="AK490" s="120"/>
      <c r="AL490" s="16">
        <f t="shared" si="14"/>
        <v>3200</v>
      </c>
      <c r="AM490" s="19" t="s">
        <v>1343</v>
      </c>
      <c r="AN490" s="19" t="s">
        <v>1344</v>
      </c>
      <c r="AO490" s="19" t="s">
        <v>3036</v>
      </c>
      <c r="AP490" s="19" t="s">
        <v>3036</v>
      </c>
      <c r="AQ490" s="19" t="s">
        <v>1368</v>
      </c>
      <c r="AR490" s="17">
        <v>64000</v>
      </c>
      <c r="AS490" s="19"/>
      <c r="AT490" s="19"/>
    </row>
    <row r="491" spans="1:46" s="23" customFormat="1" ht="72" hidden="1" x14ac:dyDescent="0.2">
      <c r="A491" s="19" t="s">
        <v>47</v>
      </c>
      <c r="B491" s="19" t="s">
        <v>277</v>
      </c>
      <c r="C491" s="19" t="s">
        <v>276</v>
      </c>
      <c r="D491" s="19" t="s">
        <v>11</v>
      </c>
      <c r="E491" s="19" t="s">
        <v>454</v>
      </c>
      <c r="F491" s="28" t="s">
        <v>2061</v>
      </c>
      <c r="G491" s="19" t="s">
        <v>791</v>
      </c>
      <c r="H491" s="18" t="s">
        <v>459</v>
      </c>
      <c r="I491" s="18" t="s">
        <v>268</v>
      </c>
      <c r="J491" s="17">
        <v>60000</v>
      </c>
      <c r="K491" s="35" t="s">
        <v>137</v>
      </c>
      <c r="L491" s="64"/>
      <c r="M491" s="64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8"/>
      <c r="Y491" s="46"/>
      <c r="Z491" s="19"/>
      <c r="AA491" s="19"/>
      <c r="AB491" s="19"/>
      <c r="AC491" s="19"/>
      <c r="AD491" s="19"/>
      <c r="AE491" s="20" t="s">
        <v>3023</v>
      </c>
      <c r="AF491" s="20" t="s">
        <v>3472</v>
      </c>
      <c r="AG491" s="20" t="s">
        <v>2456</v>
      </c>
      <c r="AH491" s="55" t="s">
        <v>1342</v>
      </c>
      <c r="AI491" s="19" t="s">
        <v>1571</v>
      </c>
      <c r="AJ491" s="119">
        <v>51400</v>
      </c>
      <c r="AK491" s="120"/>
      <c r="AL491" s="16">
        <f t="shared" si="14"/>
        <v>8600</v>
      </c>
      <c r="AM491" s="19" t="s">
        <v>1343</v>
      </c>
      <c r="AN491" s="19" t="s">
        <v>1344</v>
      </c>
      <c r="AO491" s="19" t="s">
        <v>3036</v>
      </c>
      <c r="AP491" s="19" t="s">
        <v>3036</v>
      </c>
      <c r="AQ491" s="19" t="s">
        <v>1368</v>
      </c>
      <c r="AR491" s="17">
        <v>60000</v>
      </c>
      <c r="AS491" s="19"/>
      <c r="AT491" s="19"/>
    </row>
    <row r="492" spans="1:46" s="23" customFormat="1" ht="72" hidden="1" x14ac:dyDescent="0.2">
      <c r="A492" s="19" t="s">
        <v>47</v>
      </c>
      <c r="B492" s="19" t="s">
        <v>277</v>
      </c>
      <c r="C492" s="19" t="s">
        <v>276</v>
      </c>
      <c r="D492" s="19" t="s">
        <v>21</v>
      </c>
      <c r="E492" s="19" t="s">
        <v>454</v>
      </c>
      <c r="F492" s="28" t="s">
        <v>2062</v>
      </c>
      <c r="G492" s="19" t="s">
        <v>792</v>
      </c>
      <c r="H492" s="18" t="s">
        <v>269</v>
      </c>
      <c r="I492" s="18" t="s">
        <v>271</v>
      </c>
      <c r="J492" s="17">
        <v>25200</v>
      </c>
      <c r="K492" s="64"/>
      <c r="L492" s="64"/>
      <c r="M492" s="35" t="s">
        <v>137</v>
      </c>
      <c r="N492" s="19"/>
      <c r="O492" s="19" t="s">
        <v>1345</v>
      </c>
      <c r="P492" s="68">
        <v>242212</v>
      </c>
      <c r="Q492" s="19" t="s">
        <v>1346</v>
      </c>
      <c r="R492" s="19" t="s">
        <v>1347</v>
      </c>
      <c r="S492" s="19" t="s">
        <v>1348</v>
      </c>
      <c r="T492" s="19" t="s">
        <v>1349</v>
      </c>
      <c r="U492" s="19"/>
      <c r="V492" s="19" t="s">
        <v>3024</v>
      </c>
      <c r="W492" s="17">
        <v>25200</v>
      </c>
      <c r="X492" s="18" t="s">
        <v>1182</v>
      </c>
      <c r="Y492" s="128">
        <v>23117</v>
      </c>
      <c r="Z492" s="17">
        <v>25200</v>
      </c>
      <c r="AA492" s="19">
        <v>7014149325</v>
      </c>
      <c r="AB492" s="48">
        <v>23097</v>
      </c>
      <c r="AC492" s="48">
        <v>23097</v>
      </c>
      <c r="AD492" s="17">
        <v>25200</v>
      </c>
      <c r="AE492" s="20" t="s">
        <v>3025</v>
      </c>
      <c r="AF492" s="19" t="s">
        <v>3475</v>
      </c>
      <c r="AG492" s="20" t="s">
        <v>2456</v>
      </c>
      <c r="AH492" s="55" t="s">
        <v>1350</v>
      </c>
      <c r="AI492" s="20" t="s">
        <v>1570</v>
      </c>
      <c r="AJ492" s="119">
        <v>25200</v>
      </c>
      <c r="AK492" s="120"/>
      <c r="AL492" s="16">
        <f t="shared" si="14"/>
        <v>0</v>
      </c>
      <c r="AM492" s="19" t="s">
        <v>1343</v>
      </c>
      <c r="AN492" s="19" t="s">
        <v>1344</v>
      </c>
      <c r="AO492" s="19" t="s">
        <v>3037</v>
      </c>
      <c r="AP492" s="19" t="s">
        <v>3037</v>
      </c>
      <c r="AQ492" s="19" t="s">
        <v>3036</v>
      </c>
      <c r="AR492" s="17">
        <v>25200</v>
      </c>
      <c r="AS492" s="19"/>
      <c r="AT492" s="19"/>
    </row>
    <row r="493" spans="1:46" s="23" customFormat="1" ht="72" hidden="1" x14ac:dyDescent="0.2">
      <c r="A493" s="19" t="s">
        <v>47</v>
      </c>
      <c r="B493" s="19" t="s">
        <v>277</v>
      </c>
      <c r="C493" s="19" t="s">
        <v>276</v>
      </c>
      <c r="D493" s="19" t="s">
        <v>21</v>
      </c>
      <c r="E493" s="19" t="s">
        <v>454</v>
      </c>
      <c r="F493" s="28" t="s">
        <v>2063</v>
      </c>
      <c r="G493" s="19" t="s">
        <v>793</v>
      </c>
      <c r="H493" s="18" t="s">
        <v>272</v>
      </c>
      <c r="I493" s="18" t="s">
        <v>275</v>
      </c>
      <c r="J493" s="17">
        <v>39000</v>
      </c>
      <c r="K493" s="64"/>
      <c r="L493" s="64"/>
      <c r="M493" s="35" t="s">
        <v>137</v>
      </c>
      <c r="N493" s="19"/>
      <c r="O493" s="19" t="s">
        <v>1345</v>
      </c>
      <c r="P493" s="68">
        <v>242212</v>
      </c>
      <c r="Q493" s="19" t="s">
        <v>1346</v>
      </c>
      <c r="R493" s="19" t="s">
        <v>1347</v>
      </c>
      <c r="S493" s="19" t="s">
        <v>1348</v>
      </c>
      <c r="T493" s="19" t="s">
        <v>1349</v>
      </c>
      <c r="U493" s="19"/>
      <c r="V493" s="19" t="s">
        <v>3024</v>
      </c>
      <c r="W493" s="17">
        <v>39000</v>
      </c>
      <c r="X493" s="18" t="s">
        <v>1182</v>
      </c>
      <c r="Y493" s="128">
        <v>23117</v>
      </c>
      <c r="Z493" s="17">
        <v>39000</v>
      </c>
      <c r="AA493" s="19">
        <v>7014149325</v>
      </c>
      <c r="AB493" s="48">
        <v>23097</v>
      </c>
      <c r="AC493" s="48">
        <v>23097</v>
      </c>
      <c r="AD493" s="17">
        <v>39000</v>
      </c>
      <c r="AE493" s="20" t="s">
        <v>3025</v>
      </c>
      <c r="AF493" s="19" t="s">
        <v>3475</v>
      </c>
      <c r="AG493" s="20" t="s">
        <v>2456</v>
      </c>
      <c r="AH493" s="55" t="s">
        <v>1350</v>
      </c>
      <c r="AI493" s="20" t="s">
        <v>1570</v>
      </c>
      <c r="AJ493" s="17">
        <v>39000</v>
      </c>
      <c r="AK493" s="120"/>
      <c r="AL493" s="16">
        <f t="shared" si="14"/>
        <v>0</v>
      </c>
      <c r="AM493" s="19" t="s">
        <v>1343</v>
      </c>
      <c r="AN493" s="19" t="s">
        <v>1344</v>
      </c>
      <c r="AO493" s="19" t="s">
        <v>3038</v>
      </c>
      <c r="AP493" s="19" t="s">
        <v>3038</v>
      </c>
      <c r="AQ493" s="19" t="s">
        <v>3036</v>
      </c>
      <c r="AR493" s="17">
        <v>39000</v>
      </c>
      <c r="AS493" s="19"/>
      <c r="AT493" s="19"/>
    </row>
    <row r="494" spans="1:46" s="23" customFormat="1" ht="72" hidden="1" x14ac:dyDescent="0.2">
      <c r="A494" s="19" t="s">
        <v>47</v>
      </c>
      <c r="B494" s="19" t="s">
        <v>277</v>
      </c>
      <c r="C494" s="19" t="s">
        <v>276</v>
      </c>
      <c r="D494" s="19" t="s">
        <v>286</v>
      </c>
      <c r="E494" s="19" t="s">
        <v>454</v>
      </c>
      <c r="F494" s="28" t="s">
        <v>2064</v>
      </c>
      <c r="G494" s="19" t="s">
        <v>794</v>
      </c>
      <c r="H494" s="18" t="s">
        <v>795</v>
      </c>
      <c r="I494" s="18" t="s">
        <v>274</v>
      </c>
      <c r="J494" s="17">
        <v>250000</v>
      </c>
      <c r="K494" s="64"/>
      <c r="L494" s="64"/>
      <c r="M494" s="35" t="s">
        <v>137</v>
      </c>
      <c r="N494" s="19"/>
      <c r="O494" s="19" t="s">
        <v>1351</v>
      </c>
      <c r="P494" s="68">
        <v>242212</v>
      </c>
      <c r="Q494" s="19" t="s">
        <v>1346</v>
      </c>
      <c r="R494" s="19" t="s">
        <v>1347</v>
      </c>
      <c r="S494" s="19" t="s">
        <v>1348</v>
      </c>
      <c r="T494" s="19"/>
      <c r="U494" s="19"/>
      <c r="V494" s="19" t="s">
        <v>3024</v>
      </c>
      <c r="W494" s="17">
        <v>250000</v>
      </c>
      <c r="X494" s="18" t="s">
        <v>1182</v>
      </c>
      <c r="Y494" s="128">
        <v>242263</v>
      </c>
      <c r="Z494" s="17">
        <v>250000</v>
      </c>
      <c r="AA494" s="19">
        <v>7014182086</v>
      </c>
      <c r="AB494" s="48">
        <v>23097</v>
      </c>
      <c r="AC494" s="48">
        <v>23097</v>
      </c>
      <c r="AD494" s="17">
        <v>250000</v>
      </c>
      <c r="AE494" s="20" t="s">
        <v>3025</v>
      </c>
      <c r="AF494" s="19" t="s">
        <v>3475</v>
      </c>
      <c r="AG494" s="20" t="s">
        <v>2456</v>
      </c>
      <c r="AH494" s="55" t="s">
        <v>1350</v>
      </c>
      <c r="AI494" s="20" t="s">
        <v>1570</v>
      </c>
      <c r="AJ494" s="17">
        <v>250000</v>
      </c>
      <c r="AK494" s="120"/>
      <c r="AL494" s="16">
        <f t="shared" si="14"/>
        <v>0</v>
      </c>
      <c r="AM494" s="19" t="s">
        <v>1343</v>
      </c>
      <c r="AN494" s="19" t="s">
        <v>1344</v>
      </c>
      <c r="AO494" s="19" t="s">
        <v>3039</v>
      </c>
      <c r="AP494" s="19" t="s">
        <v>3039</v>
      </c>
      <c r="AQ494" s="19" t="s">
        <v>3036</v>
      </c>
      <c r="AR494" s="17">
        <v>250000</v>
      </c>
      <c r="AS494" s="19"/>
      <c r="AT494" s="19"/>
    </row>
    <row r="495" spans="1:46" s="23" customFormat="1" ht="72" hidden="1" x14ac:dyDescent="0.2">
      <c r="A495" s="19" t="s">
        <v>47</v>
      </c>
      <c r="B495" s="19" t="s">
        <v>277</v>
      </c>
      <c r="C495" s="19" t="s">
        <v>276</v>
      </c>
      <c r="D495" s="19" t="s">
        <v>286</v>
      </c>
      <c r="E495" s="19" t="s">
        <v>454</v>
      </c>
      <c r="F495" s="28" t="s">
        <v>2065</v>
      </c>
      <c r="G495" s="19" t="s">
        <v>796</v>
      </c>
      <c r="H495" s="18" t="s">
        <v>270</v>
      </c>
      <c r="I495" s="18" t="s">
        <v>271</v>
      </c>
      <c r="J495" s="17">
        <v>20000</v>
      </c>
      <c r="K495" s="64"/>
      <c r="L495" s="64"/>
      <c r="M495" s="35" t="s">
        <v>137</v>
      </c>
      <c r="N495" s="19"/>
      <c r="O495" s="19" t="s">
        <v>1351</v>
      </c>
      <c r="P495" s="68">
        <v>242212</v>
      </c>
      <c r="Q495" s="19" t="s">
        <v>1346</v>
      </c>
      <c r="R495" s="19" t="s">
        <v>1347</v>
      </c>
      <c r="S495" s="19" t="s">
        <v>1348</v>
      </c>
      <c r="T495" s="19"/>
      <c r="U495" s="19"/>
      <c r="V495" s="19" t="s">
        <v>3024</v>
      </c>
      <c r="W495" s="17">
        <v>20000</v>
      </c>
      <c r="X495" s="18" t="s">
        <v>1182</v>
      </c>
      <c r="Y495" s="128">
        <v>242263</v>
      </c>
      <c r="Z495" s="17">
        <v>20000</v>
      </c>
      <c r="AA495" s="19">
        <v>7014182086</v>
      </c>
      <c r="AB495" s="48">
        <v>23097</v>
      </c>
      <c r="AC495" s="48">
        <v>23097</v>
      </c>
      <c r="AD495" s="17">
        <v>20000</v>
      </c>
      <c r="AE495" s="20" t="s">
        <v>3025</v>
      </c>
      <c r="AF495" s="19" t="s">
        <v>3475</v>
      </c>
      <c r="AG495" s="20" t="s">
        <v>2456</v>
      </c>
      <c r="AH495" s="55" t="s">
        <v>1350</v>
      </c>
      <c r="AI495" s="20" t="s">
        <v>1570</v>
      </c>
      <c r="AJ495" s="17">
        <v>20000</v>
      </c>
      <c r="AK495" s="120"/>
      <c r="AL495" s="16">
        <f t="shared" si="14"/>
        <v>0</v>
      </c>
      <c r="AM495" s="19" t="s">
        <v>1343</v>
      </c>
      <c r="AN495" s="19" t="s">
        <v>1344</v>
      </c>
      <c r="AO495" s="19" t="s">
        <v>3040</v>
      </c>
      <c r="AP495" s="19" t="s">
        <v>3040</v>
      </c>
      <c r="AQ495" s="19" t="s">
        <v>3036</v>
      </c>
      <c r="AR495" s="17">
        <v>20000</v>
      </c>
      <c r="AS495" s="19"/>
      <c r="AT495" s="19"/>
    </row>
    <row r="496" spans="1:46" s="23" customFormat="1" ht="72" hidden="1" x14ac:dyDescent="0.2">
      <c r="A496" s="19" t="s">
        <v>47</v>
      </c>
      <c r="B496" s="19" t="s">
        <v>277</v>
      </c>
      <c r="C496" s="19" t="s">
        <v>276</v>
      </c>
      <c r="D496" s="19" t="s">
        <v>13</v>
      </c>
      <c r="E496" s="19" t="s">
        <v>454</v>
      </c>
      <c r="F496" s="28" t="s">
        <v>2066</v>
      </c>
      <c r="G496" s="19" t="s">
        <v>797</v>
      </c>
      <c r="H496" s="18" t="s">
        <v>319</v>
      </c>
      <c r="I496" s="18" t="s">
        <v>268</v>
      </c>
      <c r="J496" s="17">
        <v>60000</v>
      </c>
      <c r="K496" s="64"/>
      <c r="L496" s="64"/>
      <c r="M496" s="35" t="s">
        <v>137</v>
      </c>
      <c r="N496" s="19"/>
      <c r="O496" s="19" t="s">
        <v>1352</v>
      </c>
      <c r="P496" s="68">
        <v>242212</v>
      </c>
      <c r="Q496" s="19" t="s">
        <v>1346</v>
      </c>
      <c r="R496" s="19" t="s">
        <v>1347</v>
      </c>
      <c r="S496" s="19" t="s">
        <v>1348</v>
      </c>
      <c r="T496" s="19"/>
      <c r="U496" s="19"/>
      <c r="V496" s="19" t="s">
        <v>3024</v>
      </c>
      <c r="W496" s="17">
        <v>60000</v>
      </c>
      <c r="X496" s="18" t="s">
        <v>1182</v>
      </c>
      <c r="Y496" s="128">
        <v>242263</v>
      </c>
      <c r="Z496" s="17">
        <v>60000</v>
      </c>
      <c r="AA496" s="19">
        <v>7014182069</v>
      </c>
      <c r="AB496" s="48">
        <v>23097</v>
      </c>
      <c r="AC496" s="48">
        <v>23097</v>
      </c>
      <c r="AD496" s="17">
        <v>60000</v>
      </c>
      <c r="AE496" s="20" t="s">
        <v>3025</v>
      </c>
      <c r="AF496" s="19" t="s">
        <v>3475</v>
      </c>
      <c r="AG496" s="20" t="s">
        <v>2456</v>
      </c>
      <c r="AH496" s="55" t="s">
        <v>1350</v>
      </c>
      <c r="AI496" s="20" t="s">
        <v>1570</v>
      </c>
      <c r="AJ496" s="17">
        <v>60000</v>
      </c>
      <c r="AK496" s="120"/>
      <c r="AL496" s="16">
        <f t="shared" si="14"/>
        <v>0</v>
      </c>
      <c r="AM496" s="19" t="s">
        <v>1343</v>
      </c>
      <c r="AN496" s="19" t="s">
        <v>1344</v>
      </c>
      <c r="AO496" s="19" t="s">
        <v>3041</v>
      </c>
      <c r="AP496" s="19" t="s">
        <v>3041</v>
      </c>
      <c r="AQ496" s="19" t="s">
        <v>3036</v>
      </c>
      <c r="AR496" s="17">
        <v>60000</v>
      </c>
      <c r="AS496" s="19"/>
      <c r="AT496" s="19"/>
    </row>
    <row r="497" spans="1:46" s="23" customFormat="1" ht="72" hidden="1" x14ac:dyDescent="0.2">
      <c r="A497" s="19" t="s">
        <v>47</v>
      </c>
      <c r="B497" s="19" t="s">
        <v>277</v>
      </c>
      <c r="C497" s="19" t="s">
        <v>276</v>
      </c>
      <c r="D497" s="19" t="s">
        <v>13</v>
      </c>
      <c r="E497" s="19" t="s">
        <v>454</v>
      </c>
      <c r="F497" s="28" t="s">
        <v>2067</v>
      </c>
      <c r="G497" s="19" t="s">
        <v>798</v>
      </c>
      <c r="H497" s="18" t="s">
        <v>501</v>
      </c>
      <c r="I497" s="18" t="s">
        <v>274</v>
      </c>
      <c r="J497" s="17">
        <v>70000</v>
      </c>
      <c r="K497" s="64"/>
      <c r="L497" s="64"/>
      <c r="M497" s="35" t="s">
        <v>137</v>
      </c>
      <c r="N497" s="19"/>
      <c r="O497" s="19" t="s">
        <v>1352</v>
      </c>
      <c r="P497" s="68">
        <v>242212</v>
      </c>
      <c r="Q497" s="19" t="s">
        <v>1346</v>
      </c>
      <c r="R497" s="19" t="s">
        <v>1347</v>
      </c>
      <c r="S497" s="19" t="s">
        <v>1348</v>
      </c>
      <c r="T497" s="19"/>
      <c r="U497" s="19"/>
      <c r="V497" s="19" t="s">
        <v>3024</v>
      </c>
      <c r="W497" s="17">
        <v>70000</v>
      </c>
      <c r="X497" s="18" t="s">
        <v>1182</v>
      </c>
      <c r="Y497" s="128">
        <v>242263</v>
      </c>
      <c r="Z497" s="17">
        <v>70000</v>
      </c>
      <c r="AA497" s="19">
        <v>7014182069</v>
      </c>
      <c r="AB497" s="48">
        <v>23097</v>
      </c>
      <c r="AC497" s="48">
        <v>23097</v>
      </c>
      <c r="AD497" s="17">
        <v>70000</v>
      </c>
      <c r="AE497" s="20" t="s">
        <v>3025</v>
      </c>
      <c r="AF497" s="19" t="s">
        <v>3475</v>
      </c>
      <c r="AG497" s="20" t="s">
        <v>2456</v>
      </c>
      <c r="AH497" s="55" t="s">
        <v>1350</v>
      </c>
      <c r="AI497" s="20" t="s">
        <v>1570</v>
      </c>
      <c r="AJ497" s="17">
        <v>70000</v>
      </c>
      <c r="AK497" s="120"/>
      <c r="AL497" s="16">
        <f t="shared" si="14"/>
        <v>0</v>
      </c>
      <c r="AM497" s="19" t="s">
        <v>1343</v>
      </c>
      <c r="AN497" s="19" t="s">
        <v>1344</v>
      </c>
      <c r="AO497" s="19" t="s">
        <v>3042</v>
      </c>
      <c r="AP497" s="19" t="s">
        <v>3042</v>
      </c>
      <c r="AQ497" s="19" t="s">
        <v>3036</v>
      </c>
      <c r="AR497" s="17">
        <v>70000</v>
      </c>
      <c r="AS497" s="19"/>
      <c r="AT497" s="19"/>
    </row>
    <row r="498" spans="1:46" s="23" customFormat="1" ht="72" hidden="1" x14ac:dyDescent="0.2">
      <c r="A498" s="19" t="s">
        <v>47</v>
      </c>
      <c r="B498" s="19" t="s">
        <v>277</v>
      </c>
      <c r="C498" s="19" t="s">
        <v>276</v>
      </c>
      <c r="D498" s="19" t="s">
        <v>30</v>
      </c>
      <c r="E498" s="19" t="s">
        <v>454</v>
      </c>
      <c r="F498" s="28" t="s">
        <v>2068</v>
      </c>
      <c r="G498" s="19" t="s">
        <v>799</v>
      </c>
      <c r="H498" s="18" t="s">
        <v>319</v>
      </c>
      <c r="I498" s="18" t="s">
        <v>268</v>
      </c>
      <c r="J498" s="17">
        <v>22400</v>
      </c>
      <c r="K498" s="64"/>
      <c r="L498" s="64"/>
      <c r="M498" s="35" t="s">
        <v>137</v>
      </c>
      <c r="N498" s="19"/>
      <c r="O498" s="19" t="s">
        <v>1353</v>
      </c>
      <c r="P498" s="68">
        <v>242208</v>
      </c>
      <c r="Q498" s="19" t="s">
        <v>1354</v>
      </c>
      <c r="R498" s="19" t="s">
        <v>1347</v>
      </c>
      <c r="S498" s="19" t="s">
        <v>1348</v>
      </c>
      <c r="T498" s="19" t="s">
        <v>1355</v>
      </c>
      <c r="U498" s="19"/>
      <c r="V498" s="19" t="s">
        <v>3026</v>
      </c>
      <c r="W498" s="17">
        <v>22400</v>
      </c>
      <c r="X498" s="18" t="s">
        <v>1182</v>
      </c>
      <c r="Y498" s="128">
        <v>242248</v>
      </c>
      <c r="Z498" s="17">
        <v>22400</v>
      </c>
      <c r="AA498" s="19">
        <v>7014183444</v>
      </c>
      <c r="AB498" s="48">
        <v>23097</v>
      </c>
      <c r="AC498" s="48">
        <v>23097</v>
      </c>
      <c r="AD498" s="17">
        <v>22400</v>
      </c>
      <c r="AE498" s="20" t="s">
        <v>3025</v>
      </c>
      <c r="AF498" s="19" t="s">
        <v>3475</v>
      </c>
      <c r="AG498" s="20" t="s">
        <v>2456</v>
      </c>
      <c r="AH498" s="55" t="s">
        <v>1350</v>
      </c>
      <c r="AI498" s="20" t="s">
        <v>1570</v>
      </c>
      <c r="AJ498" s="17">
        <v>22400</v>
      </c>
      <c r="AK498" s="120"/>
      <c r="AL498" s="16">
        <f t="shared" si="14"/>
        <v>0</v>
      </c>
      <c r="AM498" s="19" t="s">
        <v>1343</v>
      </c>
      <c r="AN498" s="19" t="s">
        <v>1344</v>
      </c>
      <c r="AO498" s="19" t="s">
        <v>3043</v>
      </c>
      <c r="AP498" s="19" t="s">
        <v>3043</v>
      </c>
      <c r="AQ498" s="19" t="s">
        <v>3036</v>
      </c>
      <c r="AR498" s="17">
        <v>22400</v>
      </c>
      <c r="AS498" s="19"/>
      <c r="AT498" s="19"/>
    </row>
    <row r="499" spans="1:46" s="23" customFormat="1" ht="72" hidden="1" x14ac:dyDescent="0.2">
      <c r="A499" s="19" t="s">
        <v>47</v>
      </c>
      <c r="B499" s="19" t="s">
        <v>277</v>
      </c>
      <c r="C499" s="19" t="s">
        <v>276</v>
      </c>
      <c r="D499" s="19" t="s">
        <v>30</v>
      </c>
      <c r="E499" s="19" t="s">
        <v>454</v>
      </c>
      <c r="F499" s="28" t="s">
        <v>2069</v>
      </c>
      <c r="G499" s="19" t="s">
        <v>800</v>
      </c>
      <c r="H499" s="18" t="s">
        <v>270</v>
      </c>
      <c r="I499" s="18" t="s">
        <v>801</v>
      </c>
      <c r="J499" s="17">
        <v>5400</v>
      </c>
      <c r="K499" s="64"/>
      <c r="L499" s="64"/>
      <c r="M499" s="35" t="s">
        <v>137</v>
      </c>
      <c r="N499" s="19"/>
      <c r="O499" s="19" t="s">
        <v>1353</v>
      </c>
      <c r="P499" s="68">
        <v>242208</v>
      </c>
      <c r="Q499" s="19" t="s">
        <v>1354</v>
      </c>
      <c r="R499" s="19" t="s">
        <v>1347</v>
      </c>
      <c r="S499" s="19" t="s">
        <v>1348</v>
      </c>
      <c r="T499" s="19" t="s">
        <v>1356</v>
      </c>
      <c r="U499" s="19"/>
      <c r="V499" s="19" t="s">
        <v>3026</v>
      </c>
      <c r="W499" s="17">
        <v>5200</v>
      </c>
      <c r="X499" s="18" t="s">
        <v>1182</v>
      </c>
      <c r="Y499" s="128">
        <v>242248</v>
      </c>
      <c r="Z499" s="17">
        <v>5200</v>
      </c>
      <c r="AA499" s="19">
        <v>7014183444</v>
      </c>
      <c r="AB499" s="48">
        <v>23097</v>
      </c>
      <c r="AC499" s="48">
        <v>23097</v>
      </c>
      <c r="AD499" s="17">
        <v>5200</v>
      </c>
      <c r="AE499" s="20" t="s">
        <v>3025</v>
      </c>
      <c r="AF499" s="19" t="s">
        <v>3475</v>
      </c>
      <c r="AG499" s="20" t="s">
        <v>2456</v>
      </c>
      <c r="AH499" s="55" t="s">
        <v>1350</v>
      </c>
      <c r="AI499" s="20" t="s">
        <v>1570</v>
      </c>
      <c r="AJ499" s="119">
        <v>5200</v>
      </c>
      <c r="AK499" s="120"/>
      <c r="AL499" s="16">
        <f t="shared" si="14"/>
        <v>200</v>
      </c>
      <c r="AM499" s="19" t="s">
        <v>1343</v>
      </c>
      <c r="AN499" s="19" t="s">
        <v>1344</v>
      </c>
      <c r="AO499" s="19" t="s">
        <v>3044</v>
      </c>
      <c r="AP499" s="19" t="s">
        <v>3044</v>
      </c>
      <c r="AQ499" s="19" t="s">
        <v>3036</v>
      </c>
      <c r="AR499" s="17">
        <v>5200</v>
      </c>
      <c r="AS499" s="17">
        <v>200</v>
      </c>
      <c r="AT499" s="19"/>
    </row>
    <row r="500" spans="1:46" s="23" customFormat="1" ht="72" hidden="1" x14ac:dyDescent="0.2">
      <c r="A500" s="19" t="s">
        <v>47</v>
      </c>
      <c r="B500" s="19" t="s">
        <v>277</v>
      </c>
      <c r="C500" s="19" t="s">
        <v>276</v>
      </c>
      <c r="D500" s="19" t="s">
        <v>30</v>
      </c>
      <c r="E500" s="19" t="s">
        <v>454</v>
      </c>
      <c r="F500" s="28" t="s">
        <v>2070</v>
      </c>
      <c r="G500" s="19" t="s">
        <v>802</v>
      </c>
      <c r="H500" s="18" t="s">
        <v>269</v>
      </c>
      <c r="I500" s="18" t="s">
        <v>803</v>
      </c>
      <c r="J500" s="17">
        <v>25400</v>
      </c>
      <c r="K500" s="64"/>
      <c r="L500" s="64"/>
      <c r="M500" s="35" t="s">
        <v>137</v>
      </c>
      <c r="N500" s="19"/>
      <c r="O500" s="19" t="s">
        <v>1353</v>
      </c>
      <c r="P500" s="68">
        <v>242208</v>
      </c>
      <c r="Q500" s="19" t="s">
        <v>1354</v>
      </c>
      <c r="R500" s="19" t="s">
        <v>1347</v>
      </c>
      <c r="S500" s="19" t="s">
        <v>1348</v>
      </c>
      <c r="T500" s="19" t="s">
        <v>1357</v>
      </c>
      <c r="U500" s="19"/>
      <c r="V500" s="19" t="s">
        <v>3026</v>
      </c>
      <c r="W500" s="17">
        <v>17600</v>
      </c>
      <c r="X500" s="18" t="s">
        <v>1182</v>
      </c>
      <c r="Y500" s="128">
        <v>242248</v>
      </c>
      <c r="Z500" s="17">
        <v>17600</v>
      </c>
      <c r="AA500" s="19">
        <v>7014183444</v>
      </c>
      <c r="AB500" s="48">
        <v>23097</v>
      </c>
      <c r="AC500" s="48">
        <v>23097</v>
      </c>
      <c r="AD500" s="17">
        <v>17600</v>
      </c>
      <c r="AE500" s="20" t="s">
        <v>3025</v>
      </c>
      <c r="AF500" s="19" t="s">
        <v>3475</v>
      </c>
      <c r="AG500" s="20" t="s">
        <v>2456</v>
      </c>
      <c r="AH500" s="55" t="s">
        <v>1350</v>
      </c>
      <c r="AI500" s="20" t="s">
        <v>1570</v>
      </c>
      <c r="AJ500" s="119">
        <v>17600</v>
      </c>
      <c r="AK500" s="120"/>
      <c r="AL500" s="16">
        <f t="shared" si="14"/>
        <v>7800</v>
      </c>
      <c r="AM500" s="19" t="s">
        <v>1343</v>
      </c>
      <c r="AN500" s="19" t="s">
        <v>1344</v>
      </c>
      <c r="AO500" s="19" t="s">
        <v>3045</v>
      </c>
      <c r="AP500" s="19" t="s">
        <v>3045</v>
      </c>
      <c r="AQ500" s="19" t="s">
        <v>3036</v>
      </c>
      <c r="AR500" s="17">
        <v>17600</v>
      </c>
      <c r="AS500" s="17">
        <v>7800</v>
      </c>
      <c r="AT500" s="19"/>
    </row>
    <row r="501" spans="1:46" s="23" customFormat="1" ht="72" hidden="1" x14ac:dyDescent="0.2">
      <c r="A501" s="19" t="s">
        <v>47</v>
      </c>
      <c r="B501" s="19" t="s">
        <v>277</v>
      </c>
      <c r="C501" s="19" t="s">
        <v>276</v>
      </c>
      <c r="D501" s="19" t="s">
        <v>30</v>
      </c>
      <c r="E501" s="19" t="s">
        <v>454</v>
      </c>
      <c r="F501" s="28" t="s">
        <v>2071</v>
      </c>
      <c r="G501" s="19" t="s">
        <v>804</v>
      </c>
      <c r="H501" s="18" t="s">
        <v>269</v>
      </c>
      <c r="I501" s="18" t="s">
        <v>803</v>
      </c>
      <c r="J501" s="17">
        <v>21800</v>
      </c>
      <c r="K501" s="64"/>
      <c r="L501" s="64"/>
      <c r="M501" s="35" t="s">
        <v>137</v>
      </c>
      <c r="N501" s="19"/>
      <c r="O501" s="19" t="s">
        <v>1353</v>
      </c>
      <c r="P501" s="68">
        <v>242208</v>
      </c>
      <c r="Q501" s="19" t="s">
        <v>1354</v>
      </c>
      <c r="R501" s="19" t="s">
        <v>1347</v>
      </c>
      <c r="S501" s="19" t="s">
        <v>1348</v>
      </c>
      <c r="T501" s="19" t="s">
        <v>1357</v>
      </c>
      <c r="U501" s="19"/>
      <c r="V501" s="19" t="s">
        <v>3026</v>
      </c>
      <c r="W501" s="17">
        <v>17600</v>
      </c>
      <c r="X501" s="18" t="s">
        <v>1182</v>
      </c>
      <c r="Y501" s="128">
        <v>242248</v>
      </c>
      <c r="Z501" s="17">
        <v>17600</v>
      </c>
      <c r="AA501" s="19">
        <v>7014183444</v>
      </c>
      <c r="AB501" s="48">
        <v>23097</v>
      </c>
      <c r="AC501" s="48">
        <v>23097</v>
      </c>
      <c r="AD501" s="17">
        <v>17600</v>
      </c>
      <c r="AE501" s="20" t="s">
        <v>3025</v>
      </c>
      <c r="AF501" s="19" t="s">
        <v>3475</v>
      </c>
      <c r="AG501" s="20" t="s">
        <v>2456</v>
      </c>
      <c r="AH501" s="55" t="s">
        <v>1350</v>
      </c>
      <c r="AI501" s="20" t="s">
        <v>1570</v>
      </c>
      <c r="AJ501" s="119">
        <v>17600</v>
      </c>
      <c r="AK501" s="120"/>
      <c r="AL501" s="16">
        <f t="shared" si="14"/>
        <v>4200</v>
      </c>
      <c r="AM501" s="19" t="s">
        <v>1343</v>
      </c>
      <c r="AN501" s="19" t="s">
        <v>1344</v>
      </c>
      <c r="AO501" s="19" t="s">
        <v>3046</v>
      </c>
      <c r="AP501" s="19" t="s">
        <v>3046</v>
      </c>
      <c r="AQ501" s="19" t="s">
        <v>3036</v>
      </c>
      <c r="AR501" s="17">
        <v>17600</v>
      </c>
      <c r="AS501" s="17">
        <v>4200</v>
      </c>
      <c r="AT501" s="19"/>
    </row>
    <row r="502" spans="1:46" s="23" customFormat="1" ht="72" hidden="1" x14ac:dyDescent="0.2">
      <c r="A502" s="19" t="s">
        <v>47</v>
      </c>
      <c r="B502" s="19" t="s">
        <v>277</v>
      </c>
      <c r="C502" s="19" t="s">
        <v>276</v>
      </c>
      <c r="D502" s="19" t="s">
        <v>18</v>
      </c>
      <c r="E502" s="19" t="s">
        <v>454</v>
      </c>
      <c r="F502" s="28" t="s">
        <v>2072</v>
      </c>
      <c r="G502" s="19" t="s">
        <v>805</v>
      </c>
      <c r="H502" s="18" t="s">
        <v>270</v>
      </c>
      <c r="I502" s="18" t="s">
        <v>274</v>
      </c>
      <c r="J502" s="17">
        <v>100000</v>
      </c>
      <c r="K502" s="35" t="s">
        <v>137</v>
      </c>
      <c r="L502" s="64"/>
      <c r="M502" s="64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8"/>
      <c r="Y502" s="46"/>
      <c r="Z502" s="19"/>
      <c r="AA502" s="19"/>
      <c r="AB502" s="19"/>
      <c r="AC502" s="19"/>
      <c r="AD502" s="19"/>
      <c r="AE502" s="20" t="s">
        <v>3027</v>
      </c>
      <c r="AF502" s="20" t="s">
        <v>3470</v>
      </c>
      <c r="AG502" s="19" t="s">
        <v>3467</v>
      </c>
      <c r="AH502" s="55" t="s">
        <v>1358</v>
      </c>
      <c r="AI502" s="19" t="s">
        <v>1568</v>
      </c>
      <c r="AJ502" s="119"/>
      <c r="AK502" s="120"/>
      <c r="AL502" s="16">
        <f t="shared" si="14"/>
        <v>100000</v>
      </c>
      <c r="AM502" s="19" t="s">
        <v>1343</v>
      </c>
      <c r="AN502" s="19" t="s">
        <v>1344</v>
      </c>
      <c r="AO502" s="19" t="s">
        <v>3047</v>
      </c>
      <c r="AP502" s="19" t="s">
        <v>3047</v>
      </c>
      <c r="AQ502" s="19" t="s">
        <v>3048</v>
      </c>
      <c r="AR502" s="17">
        <v>100000</v>
      </c>
      <c r="AS502" s="19"/>
      <c r="AT502" s="19"/>
    </row>
    <row r="503" spans="1:46" s="23" customFormat="1" ht="72" hidden="1" x14ac:dyDescent="0.2">
      <c r="A503" s="19" t="s">
        <v>47</v>
      </c>
      <c r="B503" s="19" t="s">
        <v>277</v>
      </c>
      <c r="C503" s="19" t="s">
        <v>276</v>
      </c>
      <c r="D503" s="19" t="s">
        <v>18</v>
      </c>
      <c r="E503" s="19" t="s">
        <v>454</v>
      </c>
      <c r="F503" s="28" t="s">
        <v>2073</v>
      </c>
      <c r="G503" s="19" t="s">
        <v>806</v>
      </c>
      <c r="H503" s="18" t="s">
        <v>270</v>
      </c>
      <c r="I503" s="18" t="s">
        <v>268</v>
      </c>
      <c r="J503" s="17">
        <v>100000</v>
      </c>
      <c r="K503" s="35" t="s">
        <v>137</v>
      </c>
      <c r="L503" s="64"/>
      <c r="M503" s="64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8"/>
      <c r="Y503" s="46"/>
      <c r="Z503" s="19"/>
      <c r="AA503" s="19"/>
      <c r="AB503" s="19"/>
      <c r="AC503" s="19"/>
      <c r="AD503" s="19"/>
      <c r="AE503" s="20" t="s">
        <v>3027</v>
      </c>
      <c r="AF503" s="20" t="s">
        <v>3470</v>
      </c>
      <c r="AG503" s="19" t="s">
        <v>3467</v>
      </c>
      <c r="AH503" s="55" t="s">
        <v>1358</v>
      </c>
      <c r="AI503" s="19" t="s">
        <v>1568</v>
      </c>
      <c r="AJ503" s="119"/>
      <c r="AK503" s="120"/>
      <c r="AL503" s="16">
        <f t="shared" si="14"/>
        <v>100000</v>
      </c>
      <c r="AM503" s="19" t="s">
        <v>1343</v>
      </c>
      <c r="AN503" s="19" t="s">
        <v>1344</v>
      </c>
      <c r="AO503" s="19" t="s">
        <v>3047</v>
      </c>
      <c r="AP503" s="19" t="s">
        <v>3047</v>
      </c>
      <c r="AQ503" s="19" t="s">
        <v>3048</v>
      </c>
      <c r="AR503" s="17">
        <v>100000</v>
      </c>
      <c r="AS503" s="19"/>
      <c r="AT503" s="19"/>
    </row>
    <row r="504" spans="1:46" s="23" customFormat="1" ht="72" hidden="1" x14ac:dyDescent="0.2">
      <c r="A504" s="19" t="s">
        <v>47</v>
      </c>
      <c r="B504" s="19" t="s">
        <v>277</v>
      </c>
      <c r="C504" s="19" t="s">
        <v>276</v>
      </c>
      <c r="D504" s="19" t="s">
        <v>18</v>
      </c>
      <c r="E504" s="19" t="s">
        <v>454</v>
      </c>
      <c r="F504" s="28" t="s">
        <v>2074</v>
      </c>
      <c r="G504" s="19" t="s">
        <v>807</v>
      </c>
      <c r="H504" s="18" t="s">
        <v>270</v>
      </c>
      <c r="I504" s="18" t="s">
        <v>268</v>
      </c>
      <c r="J504" s="17">
        <v>200000</v>
      </c>
      <c r="K504" s="35" t="s">
        <v>137</v>
      </c>
      <c r="L504" s="64"/>
      <c r="M504" s="64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8"/>
      <c r="Y504" s="46"/>
      <c r="Z504" s="19"/>
      <c r="AA504" s="19"/>
      <c r="AB504" s="19"/>
      <c r="AC504" s="19"/>
      <c r="AD504" s="19"/>
      <c r="AE504" s="20" t="s">
        <v>3027</v>
      </c>
      <c r="AF504" s="20" t="s">
        <v>3470</v>
      </c>
      <c r="AG504" s="19" t="s">
        <v>3467</v>
      </c>
      <c r="AH504" s="55" t="s">
        <v>1358</v>
      </c>
      <c r="AI504" s="19" t="s">
        <v>1568</v>
      </c>
      <c r="AJ504" s="119"/>
      <c r="AK504" s="120"/>
      <c r="AL504" s="16">
        <f t="shared" si="14"/>
        <v>200000</v>
      </c>
      <c r="AM504" s="19" t="s">
        <v>1343</v>
      </c>
      <c r="AN504" s="19" t="s">
        <v>1344</v>
      </c>
      <c r="AO504" s="19" t="s">
        <v>3047</v>
      </c>
      <c r="AP504" s="19" t="s">
        <v>3047</v>
      </c>
      <c r="AQ504" s="19" t="s">
        <v>3048</v>
      </c>
      <c r="AR504" s="17">
        <v>200000</v>
      </c>
      <c r="AS504" s="19"/>
      <c r="AT504" s="19"/>
    </row>
    <row r="505" spans="1:46" s="23" customFormat="1" ht="72" hidden="1" x14ac:dyDescent="0.2">
      <c r="A505" s="19" t="s">
        <v>47</v>
      </c>
      <c r="B505" s="19" t="s">
        <v>277</v>
      </c>
      <c r="C505" s="19" t="s">
        <v>276</v>
      </c>
      <c r="D505" s="19" t="s">
        <v>18</v>
      </c>
      <c r="E505" s="19" t="s">
        <v>454</v>
      </c>
      <c r="F505" s="28" t="s">
        <v>2075</v>
      </c>
      <c r="G505" s="19" t="s">
        <v>808</v>
      </c>
      <c r="H505" s="18" t="s">
        <v>269</v>
      </c>
      <c r="I505" s="18" t="s">
        <v>271</v>
      </c>
      <c r="J505" s="17">
        <v>78000</v>
      </c>
      <c r="K505" s="64"/>
      <c r="L505" s="64"/>
      <c r="M505" s="35" t="s">
        <v>137</v>
      </c>
      <c r="N505" s="19"/>
      <c r="O505" s="19" t="s">
        <v>1359</v>
      </c>
      <c r="P505" s="68">
        <v>242212</v>
      </c>
      <c r="Q505" s="19" t="s">
        <v>1360</v>
      </c>
      <c r="R505" s="19" t="s">
        <v>1347</v>
      </c>
      <c r="S505" s="19" t="s">
        <v>1361</v>
      </c>
      <c r="T505" s="19"/>
      <c r="U505" s="19"/>
      <c r="V505" s="19" t="s">
        <v>3028</v>
      </c>
      <c r="W505" s="17">
        <v>78000</v>
      </c>
      <c r="X505" s="18" t="s">
        <v>1182</v>
      </c>
      <c r="Y505" s="128">
        <v>242262</v>
      </c>
      <c r="Z505" s="17">
        <v>78000</v>
      </c>
      <c r="AA505" s="19">
        <v>7014141430</v>
      </c>
      <c r="AB505" s="128">
        <v>242233</v>
      </c>
      <c r="AC505" s="128">
        <v>242233</v>
      </c>
      <c r="AD505" s="17">
        <v>78000</v>
      </c>
      <c r="AE505" s="20" t="s">
        <v>2457</v>
      </c>
      <c r="AF505" s="19" t="s">
        <v>2457</v>
      </c>
      <c r="AG505" s="19" t="s">
        <v>2457</v>
      </c>
      <c r="AH505" s="55" t="s">
        <v>1350</v>
      </c>
      <c r="AI505" s="20" t="s">
        <v>1570</v>
      </c>
      <c r="AJ505" s="119"/>
      <c r="AK505" s="17">
        <v>78000</v>
      </c>
      <c r="AL505" s="16">
        <f t="shared" si="14"/>
        <v>0</v>
      </c>
      <c r="AM505" s="19" t="s">
        <v>1343</v>
      </c>
      <c r="AN505" s="19" t="s">
        <v>1344</v>
      </c>
      <c r="AO505" s="19" t="s">
        <v>3044</v>
      </c>
      <c r="AP505" s="19" t="s">
        <v>3046</v>
      </c>
      <c r="AQ505" s="19" t="s">
        <v>3036</v>
      </c>
      <c r="AR505" s="17">
        <v>78000</v>
      </c>
      <c r="AS505" s="19"/>
      <c r="AT505" s="19"/>
    </row>
    <row r="506" spans="1:46" s="23" customFormat="1" ht="72" hidden="1" x14ac:dyDescent="0.2">
      <c r="A506" s="19" t="s">
        <v>47</v>
      </c>
      <c r="B506" s="19" t="s">
        <v>277</v>
      </c>
      <c r="C506" s="19" t="s">
        <v>276</v>
      </c>
      <c r="D506" s="19" t="s">
        <v>18</v>
      </c>
      <c r="E506" s="19" t="s">
        <v>454</v>
      </c>
      <c r="F506" s="28" t="s">
        <v>2076</v>
      </c>
      <c r="G506" s="19" t="s">
        <v>809</v>
      </c>
      <c r="H506" s="18" t="s">
        <v>270</v>
      </c>
      <c r="I506" s="18" t="s">
        <v>271</v>
      </c>
      <c r="J506" s="17">
        <v>70000</v>
      </c>
      <c r="K506" s="64"/>
      <c r="L506" s="64"/>
      <c r="M506" s="35" t="s">
        <v>137</v>
      </c>
      <c r="N506" s="19"/>
      <c r="O506" s="19" t="s">
        <v>1359</v>
      </c>
      <c r="P506" s="68">
        <v>242212</v>
      </c>
      <c r="Q506" s="19" t="s">
        <v>1360</v>
      </c>
      <c r="R506" s="19" t="s">
        <v>1347</v>
      </c>
      <c r="S506" s="19" t="s">
        <v>1361</v>
      </c>
      <c r="T506" s="19"/>
      <c r="U506" s="19"/>
      <c r="V506" s="19" t="s">
        <v>3028</v>
      </c>
      <c r="W506" s="17">
        <v>70000</v>
      </c>
      <c r="X506" s="18" t="s">
        <v>1182</v>
      </c>
      <c r="Y506" s="128">
        <v>242262</v>
      </c>
      <c r="Z506" s="17">
        <v>70000</v>
      </c>
      <c r="AA506" s="19">
        <v>7014141430</v>
      </c>
      <c r="AB506" s="128">
        <v>242233</v>
      </c>
      <c r="AC506" s="128">
        <v>242233</v>
      </c>
      <c r="AD506" s="17">
        <v>70000</v>
      </c>
      <c r="AE506" s="20" t="s">
        <v>2457</v>
      </c>
      <c r="AF506" s="19" t="s">
        <v>2457</v>
      </c>
      <c r="AG506" s="19" t="s">
        <v>2457</v>
      </c>
      <c r="AH506" s="55" t="s">
        <v>1350</v>
      </c>
      <c r="AI506" s="20" t="s">
        <v>1570</v>
      </c>
      <c r="AJ506" s="119"/>
      <c r="AK506" s="17">
        <v>70000</v>
      </c>
      <c r="AL506" s="16">
        <f t="shared" si="14"/>
        <v>0</v>
      </c>
      <c r="AM506" s="19" t="s">
        <v>1343</v>
      </c>
      <c r="AN506" s="19" t="s">
        <v>1344</v>
      </c>
      <c r="AO506" s="19" t="s">
        <v>3045</v>
      </c>
      <c r="AP506" s="19" t="s">
        <v>3046</v>
      </c>
      <c r="AQ506" s="19" t="s">
        <v>3036</v>
      </c>
      <c r="AR506" s="17">
        <v>70000</v>
      </c>
      <c r="AS506" s="19"/>
      <c r="AT506" s="19"/>
    </row>
    <row r="507" spans="1:46" s="23" customFormat="1" ht="72" hidden="1" x14ac:dyDescent="0.2">
      <c r="A507" s="19" t="s">
        <v>47</v>
      </c>
      <c r="B507" s="19" t="s">
        <v>277</v>
      </c>
      <c r="C507" s="19" t="s">
        <v>276</v>
      </c>
      <c r="D507" s="19" t="s">
        <v>18</v>
      </c>
      <c r="E507" s="19" t="s">
        <v>454</v>
      </c>
      <c r="F507" s="28" t="s">
        <v>2077</v>
      </c>
      <c r="G507" s="19" t="s">
        <v>810</v>
      </c>
      <c r="H507" s="18" t="s">
        <v>269</v>
      </c>
      <c r="I507" s="18" t="s">
        <v>271</v>
      </c>
      <c r="J507" s="17">
        <v>98000</v>
      </c>
      <c r="K507" s="64"/>
      <c r="L507" s="64"/>
      <c r="M507" s="35" t="s">
        <v>137</v>
      </c>
      <c r="N507" s="19"/>
      <c r="O507" s="19" t="s">
        <v>1359</v>
      </c>
      <c r="P507" s="68">
        <v>242212</v>
      </c>
      <c r="Q507" s="19" t="s">
        <v>1360</v>
      </c>
      <c r="R507" s="19" t="s">
        <v>1347</v>
      </c>
      <c r="S507" s="19" t="s">
        <v>1361</v>
      </c>
      <c r="T507" s="19"/>
      <c r="U507" s="19"/>
      <c r="V507" s="19" t="s">
        <v>3028</v>
      </c>
      <c r="W507" s="17">
        <v>98000</v>
      </c>
      <c r="X507" s="18" t="s">
        <v>1182</v>
      </c>
      <c r="Y507" s="128">
        <v>242262</v>
      </c>
      <c r="Z507" s="17">
        <v>98000</v>
      </c>
      <c r="AA507" s="19">
        <v>7014141430</v>
      </c>
      <c r="AB507" s="128">
        <v>242233</v>
      </c>
      <c r="AC507" s="128">
        <v>242233</v>
      </c>
      <c r="AD507" s="17">
        <v>98000</v>
      </c>
      <c r="AE507" s="20" t="s">
        <v>2457</v>
      </c>
      <c r="AF507" s="19" t="s">
        <v>2457</v>
      </c>
      <c r="AG507" s="19" t="s">
        <v>2457</v>
      </c>
      <c r="AH507" s="55" t="s">
        <v>1350</v>
      </c>
      <c r="AI507" s="20" t="s">
        <v>1570</v>
      </c>
      <c r="AJ507" s="119"/>
      <c r="AK507" s="17">
        <v>98000</v>
      </c>
      <c r="AL507" s="16">
        <f t="shared" si="14"/>
        <v>0</v>
      </c>
      <c r="AM507" s="19" t="s">
        <v>1343</v>
      </c>
      <c r="AN507" s="19" t="s">
        <v>1344</v>
      </c>
      <c r="AO507" s="19" t="s">
        <v>3046</v>
      </c>
      <c r="AP507" s="19" t="s">
        <v>3046</v>
      </c>
      <c r="AQ507" s="19" t="s">
        <v>3036</v>
      </c>
      <c r="AR507" s="17">
        <v>98000</v>
      </c>
      <c r="AS507" s="19"/>
      <c r="AT507" s="19"/>
    </row>
    <row r="508" spans="1:46" s="23" customFormat="1" ht="72" hidden="1" x14ac:dyDescent="0.2">
      <c r="A508" s="19" t="s">
        <v>47</v>
      </c>
      <c r="B508" s="19" t="s">
        <v>277</v>
      </c>
      <c r="C508" s="19" t="s">
        <v>276</v>
      </c>
      <c r="D508" s="19" t="s">
        <v>18</v>
      </c>
      <c r="E508" s="19" t="s">
        <v>454</v>
      </c>
      <c r="F508" s="28" t="s">
        <v>2078</v>
      </c>
      <c r="G508" s="19" t="s">
        <v>811</v>
      </c>
      <c r="H508" s="18" t="s">
        <v>270</v>
      </c>
      <c r="I508" s="18" t="s">
        <v>275</v>
      </c>
      <c r="J508" s="17">
        <v>100000</v>
      </c>
      <c r="K508" s="35" t="s">
        <v>137</v>
      </c>
      <c r="L508" s="64"/>
      <c r="M508" s="64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8"/>
      <c r="Y508" s="46"/>
      <c r="Z508" s="19"/>
      <c r="AA508" s="19"/>
      <c r="AB508" s="19"/>
      <c r="AC508" s="19"/>
      <c r="AD508" s="19"/>
      <c r="AE508" s="20" t="s">
        <v>3027</v>
      </c>
      <c r="AF508" s="20" t="s">
        <v>3470</v>
      </c>
      <c r="AG508" s="19" t="s">
        <v>3467</v>
      </c>
      <c r="AH508" s="55" t="s">
        <v>1358</v>
      </c>
      <c r="AI508" s="19" t="s">
        <v>1568</v>
      </c>
      <c r="AJ508" s="119"/>
      <c r="AK508" s="120"/>
      <c r="AL508" s="16">
        <f t="shared" si="14"/>
        <v>100000</v>
      </c>
      <c r="AM508" s="19" t="s">
        <v>1343</v>
      </c>
      <c r="AN508" s="19" t="s">
        <v>1344</v>
      </c>
      <c r="AO508" s="19" t="s">
        <v>3047</v>
      </c>
      <c r="AP508" s="19" t="s">
        <v>3047</v>
      </c>
      <c r="AQ508" s="19" t="s">
        <v>3048</v>
      </c>
      <c r="AR508" s="17">
        <v>100000</v>
      </c>
      <c r="AS508" s="19"/>
      <c r="AT508" s="19"/>
    </row>
    <row r="509" spans="1:46" s="23" customFormat="1" ht="72" hidden="1" x14ac:dyDescent="0.2">
      <c r="A509" s="19" t="s">
        <v>47</v>
      </c>
      <c r="B509" s="19" t="s">
        <v>277</v>
      </c>
      <c r="C509" s="19" t="s">
        <v>276</v>
      </c>
      <c r="D509" s="19" t="s">
        <v>18</v>
      </c>
      <c r="E509" s="19" t="s">
        <v>454</v>
      </c>
      <c r="F509" s="28" t="s">
        <v>2079</v>
      </c>
      <c r="G509" s="19" t="s">
        <v>812</v>
      </c>
      <c r="H509" s="18" t="s">
        <v>319</v>
      </c>
      <c r="I509" s="18" t="s">
        <v>631</v>
      </c>
      <c r="J509" s="17">
        <v>120000</v>
      </c>
      <c r="K509" s="35" t="s">
        <v>137</v>
      </c>
      <c r="L509" s="64"/>
      <c r="M509" s="64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8"/>
      <c r="Y509" s="46"/>
      <c r="Z509" s="19"/>
      <c r="AA509" s="19"/>
      <c r="AB509" s="19"/>
      <c r="AC509" s="19"/>
      <c r="AD509" s="19"/>
      <c r="AE509" s="20" t="s">
        <v>3027</v>
      </c>
      <c r="AF509" s="20" t="s">
        <v>3470</v>
      </c>
      <c r="AG509" s="19" t="s">
        <v>3467</v>
      </c>
      <c r="AH509" s="55" t="s">
        <v>1358</v>
      </c>
      <c r="AI509" s="19" t="s">
        <v>1568</v>
      </c>
      <c r="AJ509" s="119"/>
      <c r="AK509" s="120"/>
      <c r="AL509" s="16">
        <f t="shared" si="14"/>
        <v>120000</v>
      </c>
      <c r="AM509" s="19" t="s">
        <v>1343</v>
      </c>
      <c r="AN509" s="19" t="s">
        <v>1344</v>
      </c>
      <c r="AO509" s="19" t="s">
        <v>3047</v>
      </c>
      <c r="AP509" s="19" t="s">
        <v>3047</v>
      </c>
      <c r="AQ509" s="19" t="s">
        <v>3048</v>
      </c>
      <c r="AR509" s="17">
        <v>120000</v>
      </c>
      <c r="AS509" s="19"/>
      <c r="AT509" s="19"/>
    </row>
    <row r="510" spans="1:46" s="23" customFormat="1" ht="72" hidden="1" x14ac:dyDescent="0.2">
      <c r="A510" s="19" t="s">
        <v>47</v>
      </c>
      <c r="B510" s="19" t="s">
        <v>277</v>
      </c>
      <c r="C510" s="19" t="s">
        <v>276</v>
      </c>
      <c r="D510" s="19" t="s">
        <v>18</v>
      </c>
      <c r="E510" s="19" t="s">
        <v>454</v>
      </c>
      <c r="F510" s="28" t="s">
        <v>2080</v>
      </c>
      <c r="G510" s="19" t="s">
        <v>813</v>
      </c>
      <c r="H510" s="18" t="s">
        <v>270</v>
      </c>
      <c r="I510" s="18" t="s">
        <v>275</v>
      </c>
      <c r="J510" s="17">
        <v>100000</v>
      </c>
      <c r="K510" s="35" t="s">
        <v>137</v>
      </c>
      <c r="L510" s="64"/>
      <c r="M510" s="64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8"/>
      <c r="Y510" s="46"/>
      <c r="Z510" s="19"/>
      <c r="AA510" s="19"/>
      <c r="AB510" s="19"/>
      <c r="AC510" s="19"/>
      <c r="AD510" s="19"/>
      <c r="AE510" s="20" t="s">
        <v>3027</v>
      </c>
      <c r="AF510" s="20" t="s">
        <v>3470</v>
      </c>
      <c r="AG510" s="19" t="s">
        <v>3467</v>
      </c>
      <c r="AH510" s="55" t="s">
        <v>1358</v>
      </c>
      <c r="AI510" s="19" t="s">
        <v>1568</v>
      </c>
      <c r="AJ510" s="119"/>
      <c r="AK510" s="120"/>
      <c r="AL510" s="16">
        <f t="shared" si="14"/>
        <v>100000</v>
      </c>
      <c r="AM510" s="19" t="s">
        <v>1343</v>
      </c>
      <c r="AN510" s="19" t="s">
        <v>1344</v>
      </c>
      <c r="AO510" s="19" t="s">
        <v>3047</v>
      </c>
      <c r="AP510" s="19" t="s">
        <v>3047</v>
      </c>
      <c r="AQ510" s="19" t="s">
        <v>3048</v>
      </c>
      <c r="AR510" s="17">
        <v>100000</v>
      </c>
      <c r="AS510" s="19"/>
      <c r="AT510" s="19"/>
    </row>
    <row r="511" spans="1:46" s="23" customFormat="1" ht="72" hidden="1" x14ac:dyDescent="0.2">
      <c r="A511" s="19" t="s">
        <v>47</v>
      </c>
      <c r="B511" s="19" t="s">
        <v>277</v>
      </c>
      <c r="C511" s="19" t="s">
        <v>276</v>
      </c>
      <c r="D511" s="19" t="s">
        <v>18</v>
      </c>
      <c r="E511" s="19" t="s">
        <v>454</v>
      </c>
      <c r="F511" s="28" t="s">
        <v>2081</v>
      </c>
      <c r="G511" s="19" t="s">
        <v>814</v>
      </c>
      <c r="H511" s="18" t="s">
        <v>270</v>
      </c>
      <c r="I511" s="18" t="s">
        <v>553</v>
      </c>
      <c r="J511" s="17">
        <v>80000</v>
      </c>
      <c r="K511" s="35" t="s">
        <v>137</v>
      </c>
      <c r="L511" s="64"/>
      <c r="M511" s="64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8"/>
      <c r="Y511" s="46"/>
      <c r="Z511" s="19"/>
      <c r="AA511" s="19"/>
      <c r="AB511" s="19"/>
      <c r="AC511" s="19"/>
      <c r="AD511" s="19"/>
      <c r="AE511" s="20" t="s">
        <v>3027</v>
      </c>
      <c r="AF511" s="20" t="s">
        <v>3470</v>
      </c>
      <c r="AG511" s="19" t="s">
        <v>3467</v>
      </c>
      <c r="AH511" s="55" t="s">
        <v>1358</v>
      </c>
      <c r="AI511" s="19" t="s">
        <v>1568</v>
      </c>
      <c r="AJ511" s="119"/>
      <c r="AK511" s="120"/>
      <c r="AL511" s="16">
        <f t="shared" si="14"/>
        <v>80000</v>
      </c>
      <c r="AM511" s="19" t="s">
        <v>1343</v>
      </c>
      <c r="AN511" s="19" t="s">
        <v>1344</v>
      </c>
      <c r="AO511" s="19" t="s">
        <v>3047</v>
      </c>
      <c r="AP511" s="19" t="s">
        <v>3047</v>
      </c>
      <c r="AQ511" s="19" t="s">
        <v>3048</v>
      </c>
      <c r="AR511" s="17">
        <v>80000</v>
      </c>
      <c r="AS511" s="19"/>
      <c r="AT511" s="19"/>
    </row>
    <row r="512" spans="1:46" s="23" customFormat="1" ht="72" hidden="1" x14ac:dyDescent="0.2">
      <c r="A512" s="19" t="s">
        <v>47</v>
      </c>
      <c r="B512" s="19" t="s">
        <v>277</v>
      </c>
      <c r="C512" s="19" t="s">
        <v>276</v>
      </c>
      <c r="D512" s="19" t="s">
        <v>18</v>
      </c>
      <c r="E512" s="19" t="s">
        <v>454</v>
      </c>
      <c r="F512" s="28" t="s">
        <v>2082</v>
      </c>
      <c r="G512" s="19" t="s">
        <v>815</v>
      </c>
      <c r="H512" s="18" t="s">
        <v>269</v>
      </c>
      <c r="I512" s="18" t="s">
        <v>268</v>
      </c>
      <c r="J512" s="17">
        <v>100000</v>
      </c>
      <c r="K512" s="35" t="s">
        <v>137</v>
      </c>
      <c r="L512" s="64"/>
      <c r="M512" s="64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8"/>
      <c r="Y512" s="46"/>
      <c r="Z512" s="19"/>
      <c r="AA512" s="19"/>
      <c r="AB512" s="19"/>
      <c r="AC512" s="19"/>
      <c r="AD512" s="19"/>
      <c r="AE512" s="20" t="s">
        <v>3027</v>
      </c>
      <c r="AF512" s="20" t="s">
        <v>3470</v>
      </c>
      <c r="AG512" s="19" t="s">
        <v>3467</v>
      </c>
      <c r="AH512" s="55" t="s">
        <v>1358</v>
      </c>
      <c r="AI512" s="19" t="s">
        <v>1568</v>
      </c>
      <c r="AJ512" s="119"/>
      <c r="AK512" s="120"/>
      <c r="AL512" s="16">
        <f t="shared" si="14"/>
        <v>100000</v>
      </c>
      <c r="AM512" s="19" t="s">
        <v>1343</v>
      </c>
      <c r="AN512" s="19" t="s">
        <v>1344</v>
      </c>
      <c r="AO512" s="19" t="s">
        <v>3047</v>
      </c>
      <c r="AP512" s="19" t="s">
        <v>3047</v>
      </c>
      <c r="AQ512" s="19" t="s">
        <v>3048</v>
      </c>
      <c r="AR512" s="17">
        <v>100000</v>
      </c>
      <c r="AS512" s="19"/>
      <c r="AT512" s="19"/>
    </row>
    <row r="513" spans="1:46" s="23" customFormat="1" ht="72" hidden="1" x14ac:dyDescent="0.2">
      <c r="A513" s="19" t="s">
        <v>47</v>
      </c>
      <c r="B513" s="19" t="s">
        <v>277</v>
      </c>
      <c r="C513" s="19" t="s">
        <v>276</v>
      </c>
      <c r="D513" s="19" t="s">
        <v>28</v>
      </c>
      <c r="E513" s="19" t="s">
        <v>454</v>
      </c>
      <c r="F513" s="28" t="s">
        <v>2083</v>
      </c>
      <c r="G513" s="19" t="s">
        <v>816</v>
      </c>
      <c r="H513" s="18" t="s">
        <v>270</v>
      </c>
      <c r="I513" s="18" t="s">
        <v>271</v>
      </c>
      <c r="J513" s="17">
        <v>30000</v>
      </c>
      <c r="K513" s="64"/>
      <c r="L513" s="64"/>
      <c r="M513" s="35" t="s">
        <v>137</v>
      </c>
      <c r="N513" s="19"/>
      <c r="O513" s="19" t="s">
        <v>3029</v>
      </c>
      <c r="P513" s="68">
        <v>242212</v>
      </c>
      <c r="Q513" s="19" t="s">
        <v>1362</v>
      </c>
      <c r="R513" s="19" t="s">
        <v>1347</v>
      </c>
      <c r="S513" s="19" t="s">
        <v>1363</v>
      </c>
      <c r="T513" s="19"/>
      <c r="U513" s="19"/>
      <c r="V513" s="19" t="s">
        <v>3024</v>
      </c>
      <c r="W513" s="17">
        <v>30000</v>
      </c>
      <c r="X513" s="18" t="s">
        <v>1182</v>
      </c>
      <c r="Y513" s="128">
        <v>23117</v>
      </c>
      <c r="Z513" s="17">
        <v>30000</v>
      </c>
      <c r="AA513" s="19">
        <v>7014182514</v>
      </c>
      <c r="AB513" s="48">
        <v>23097</v>
      </c>
      <c r="AC513" s="48">
        <v>23097</v>
      </c>
      <c r="AD513" s="17">
        <v>30000</v>
      </c>
      <c r="AE513" s="20" t="s">
        <v>3025</v>
      </c>
      <c r="AF513" s="19" t="s">
        <v>3475</v>
      </c>
      <c r="AG513" s="20" t="s">
        <v>2456</v>
      </c>
      <c r="AH513" s="55" t="s">
        <v>1350</v>
      </c>
      <c r="AI513" s="20" t="s">
        <v>1570</v>
      </c>
      <c r="AJ513" s="17">
        <v>30000</v>
      </c>
      <c r="AK513" s="120"/>
      <c r="AL513" s="16">
        <f t="shared" si="14"/>
        <v>0</v>
      </c>
      <c r="AM513" s="19" t="s">
        <v>1343</v>
      </c>
      <c r="AN513" s="19" t="s">
        <v>1344</v>
      </c>
      <c r="AO513" s="19" t="s">
        <v>3037</v>
      </c>
      <c r="AP513" s="19" t="s">
        <v>3037</v>
      </c>
      <c r="AQ513" s="19" t="s">
        <v>3036</v>
      </c>
      <c r="AR513" s="17">
        <v>30000</v>
      </c>
      <c r="AS513" s="19"/>
      <c r="AT513" s="19"/>
    </row>
    <row r="514" spans="1:46" s="23" customFormat="1" ht="72" hidden="1" x14ac:dyDescent="0.2">
      <c r="A514" s="19" t="s">
        <v>47</v>
      </c>
      <c r="B514" s="19" t="s">
        <v>277</v>
      </c>
      <c r="C514" s="19" t="s">
        <v>276</v>
      </c>
      <c r="D514" s="19" t="s">
        <v>28</v>
      </c>
      <c r="E514" s="19" t="s">
        <v>454</v>
      </c>
      <c r="F514" s="28" t="s">
        <v>2084</v>
      </c>
      <c r="G514" s="19" t="s">
        <v>817</v>
      </c>
      <c r="H514" s="18" t="s">
        <v>270</v>
      </c>
      <c r="I514" s="18" t="s">
        <v>271</v>
      </c>
      <c r="J514" s="17">
        <v>5000</v>
      </c>
      <c r="K514" s="64"/>
      <c r="L514" s="64"/>
      <c r="M514" s="35" t="s">
        <v>137</v>
      </c>
      <c r="N514" s="19"/>
      <c r="O514" s="19" t="s">
        <v>3029</v>
      </c>
      <c r="P514" s="68">
        <v>242212</v>
      </c>
      <c r="Q514" s="19" t="s">
        <v>1362</v>
      </c>
      <c r="R514" s="19" t="s">
        <v>1347</v>
      </c>
      <c r="S514" s="19" t="s">
        <v>1363</v>
      </c>
      <c r="T514" s="19"/>
      <c r="U514" s="19"/>
      <c r="V514" s="19" t="s">
        <v>3024</v>
      </c>
      <c r="W514" s="17">
        <v>5000</v>
      </c>
      <c r="X514" s="18" t="s">
        <v>1182</v>
      </c>
      <c r="Y514" s="128">
        <v>23117</v>
      </c>
      <c r="Z514" s="17">
        <v>5000</v>
      </c>
      <c r="AA514" s="19">
        <v>7014182514</v>
      </c>
      <c r="AB514" s="48">
        <v>23097</v>
      </c>
      <c r="AC514" s="48">
        <v>23097</v>
      </c>
      <c r="AD514" s="17">
        <v>5000</v>
      </c>
      <c r="AE514" s="20" t="s">
        <v>3025</v>
      </c>
      <c r="AF514" s="19" t="s">
        <v>3475</v>
      </c>
      <c r="AG514" s="20" t="s">
        <v>2456</v>
      </c>
      <c r="AH514" s="55" t="s">
        <v>1350</v>
      </c>
      <c r="AI514" s="20" t="s">
        <v>1570</v>
      </c>
      <c r="AJ514" s="119">
        <v>5000</v>
      </c>
      <c r="AK514" s="120"/>
      <c r="AL514" s="16">
        <f t="shared" si="14"/>
        <v>0</v>
      </c>
      <c r="AM514" s="19" t="s">
        <v>1343</v>
      </c>
      <c r="AN514" s="19" t="s">
        <v>1344</v>
      </c>
      <c r="AO514" s="19" t="s">
        <v>3045</v>
      </c>
      <c r="AP514" s="19" t="s">
        <v>3037</v>
      </c>
      <c r="AQ514" s="19" t="s">
        <v>3036</v>
      </c>
      <c r="AR514" s="17">
        <v>5000</v>
      </c>
      <c r="AS514" s="19"/>
      <c r="AT514" s="19"/>
    </row>
    <row r="515" spans="1:46" s="23" customFormat="1" ht="72" hidden="1" x14ac:dyDescent="0.2">
      <c r="A515" s="19" t="s">
        <v>47</v>
      </c>
      <c r="B515" s="19" t="s">
        <v>277</v>
      </c>
      <c r="C515" s="19" t="s">
        <v>276</v>
      </c>
      <c r="D515" s="19" t="s">
        <v>28</v>
      </c>
      <c r="E515" s="19" t="s">
        <v>454</v>
      </c>
      <c r="F515" s="28" t="s">
        <v>2085</v>
      </c>
      <c r="G515" s="19" t="s">
        <v>818</v>
      </c>
      <c r="H515" s="18" t="s">
        <v>270</v>
      </c>
      <c r="I515" s="18" t="s">
        <v>271</v>
      </c>
      <c r="J515" s="17">
        <v>2800</v>
      </c>
      <c r="K515" s="69"/>
      <c r="L515" s="64"/>
      <c r="M515" s="35" t="s">
        <v>137</v>
      </c>
      <c r="N515" s="19"/>
      <c r="O515" s="19" t="s">
        <v>3029</v>
      </c>
      <c r="P515" s="68">
        <v>242212</v>
      </c>
      <c r="Q515" s="19" t="s">
        <v>1362</v>
      </c>
      <c r="R515" s="19" t="s">
        <v>1347</v>
      </c>
      <c r="S515" s="19" t="s">
        <v>1363</v>
      </c>
      <c r="T515" s="19"/>
      <c r="U515" s="19"/>
      <c r="V515" s="19" t="s">
        <v>3024</v>
      </c>
      <c r="W515" s="17">
        <v>2800</v>
      </c>
      <c r="X515" s="18" t="s">
        <v>1182</v>
      </c>
      <c r="Y515" s="128">
        <v>23117</v>
      </c>
      <c r="Z515" s="17">
        <v>2800</v>
      </c>
      <c r="AA515" s="19">
        <v>7014182514</v>
      </c>
      <c r="AB515" s="48">
        <v>23097</v>
      </c>
      <c r="AC515" s="48">
        <v>23097</v>
      </c>
      <c r="AD515" s="17">
        <v>2800</v>
      </c>
      <c r="AE515" s="20" t="s">
        <v>3025</v>
      </c>
      <c r="AF515" s="19" t="s">
        <v>3475</v>
      </c>
      <c r="AG515" s="20" t="s">
        <v>2456</v>
      </c>
      <c r="AH515" s="55" t="s">
        <v>1350</v>
      </c>
      <c r="AI515" s="20" t="s">
        <v>1570</v>
      </c>
      <c r="AJ515" s="119">
        <v>2800</v>
      </c>
      <c r="AK515" s="120"/>
      <c r="AL515" s="16">
        <f t="shared" ref="AL515:AL578" si="17">J515-AJ515-AK515</f>
        <v>0</v>
      </c>
      <c r="AM515" s="19" t="s">
        <v>1343</v>
      </c>
      <c r="AN515" s="19" t="s">
        <v>1344</v>
      </c>
      <c r="AO515" s="19" t="s">
        <v>3037</v>
      </c>
      <c r="AP515" s="19" t="s">
        <v>3037</v>
      </c>
      <c r="AQ515" s="19" t="s">
        <v>3036</v>
      </c>
      <c r="AR515" s="17">
        <v>2800</v>
      </c>
      <c r="AS515" s="19"/>
      <c r="AT515" s="19"/>
    </row>
    <row r="516" spans="1:46" s="23" customFormat="1" ht="72" hidden="1" x14ac:dyDescent="0.2">
      <c r="A516" s="19" t="s">
        <v>47</v>
      </c>
      <c r="B516" s="19" t="s">
        <v>277</v>
      </c>
      <c r="C516" s="19" t="s">
        <v>276</v>
      </c>
      <c r="D516" s="19" t="s">
        <v>33</v>
      </c>
      <c r="E516" s="19" t="s">
        <v>454</v>
      </c>
      <c r="F516" s="28" t="s">
        <v>2086</v>
      </c>
      <c r="G516" s="19" t="s">
        <v>819</v>
      </c>
      <c r="H516" s="18" t="s">
        <v>270</v>
      </c>
      <c r="I516" s="18" t="s">
        <v>274</v>
      </c>
      <c r="J516" s="17">
        <v>80000</v>
      </c>
      <c r="K516" s="35" t="s">
        <v>137</v>
      </c>
      <c r="L516" s="64"/>
      <c r="M516" s="64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8"/>
      <c r="Y516" s="46"/>
      <c r="Z516" s="19"/>
      <c r="AA516" s="19"/>
      <c r="AB516" s="19"/>
      <c r="AC516" s="19"/>
      <c r="AD516" s="19"/>
      <c r="AE516" s="20" t="s">
        <v>3030</v>
      </c>
      <c r="AF516" s="20" t="s">
        <v>3451</v>
      </c>
      <c r="AG516" s="19" t="s">
        <v>3467</v>
      </c>
      <c r="AH516" s="55" t="s">
        <v>1358</v>
      </c>
      <c r="AI516" s="19" t="s">
        <v>1568</v>
      </c>
      <c r="AJ516" s="17"/>
      <c r="AK516" s="120"/>
      <c r="AL516" s="16">
        <f t="shared" si="17"/>
        <v>80000</v>
      </c>
      <c r="AM516" s="19" t="s">
        <v>1343</v>
      </c>
      <c r="AN516" s="19" t="s">
        <v>1344</v>
      </c>
      <c r="AO516" s="19" t="s">
        <v>3049</v>
      </c>
      <c r="AP516" s="19" t="s">
        <v>3049</v>
      </c>
      <c r="AQ516" s="19" t="s">
        <v>3050</v>
      </c>
      <c r="AR516" s="17">
        <v>80000</v>
      </c>
      <c r="AS516" s="19"/>
      <c r="AT516" s="19"/>
    </row>
    <row r="517" spans="1:46" s="23" customFormat="1" ht="72" hidden="1" x14ac:dyDescent="0.2">
      <c r="A517" s="19" t="s">
        <v>47</v>
      </c>
      <c r="B517" s="19" t="s">
        <v>277</v>
      </c>
      <c r="C517" s="19" t="s">
        <v>276</v>
      </c>
      <c r="D517" s="19" t="s">
        <v>33</v>
      </c>
      <c r="E517" s="19" t="s">
        <v>454</v>
      </c>
      <c r="F517" s="28" t="s">
        <v>2087</v>
      </c>
      <c r="G517" s="19" t="s">
        <v>820</v>
      </c>
      <c r="H517" s="18" t="s">
        <v>414</v>
      </c>
      <c r="I517" s="18" t="s">
        <v>274</v>
      </c>
      <c r="J517" s="17">
        <v>350000</v>
      </c>
      <c r="K517" s="35" t="s">
        <v>137</v>
      </c>
      <c r="L517" s="64"/>
      <c r="M517" s="64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8"/>
      <c r="Y517" s="46"/>
      <c r="Z517" s="19"/>
      <c r="AA517" s="19"/>
      <c r="AB517" s="19"/>
      <c r="AC517" s="19"/>
      <c r="AD517" s="19"/>
      <c r="AE517" s="20" t="s">
        <v>3030</v>
      </c>
      <c r="AF517" s="20" t="s">
        <v>3451</v>
      </c>
      <c r="AG517" s="19" t="s">
        <v>3467</v>
      </c>
      <c r="AH517" s="55" t="s">
        <v>1358</v>
      </c>
      <c r="AI517" s="19" t="s">
        <v>1568</v>
      </c>
      <c r="AJ517" s="119"/>
      <c r="AK517" s="120"/>
      <c r="AL517" s="16">
        <f t="shared" si="17"/>
        <v>350000</v>
      </c>
      <c r="AM517" s="19" t="s">
        <v>1343</v>
      </c>
      <c r="AN517" s="19" t="s">
        <v>1344</v>
      </c>
      <c r="AO517" s="19" t="s">
        <v>3049</v>
      </c>
      <c r="AP517" s="19" t="s">
        <v>3049</v>
      </c>
      <c r="AQ517" s="19" t="s">
        <v>3050</v>
      </c>
      <c r="AR517" s="17">
        <v>350000</v>
      </c>
      <c r="AS517" s="19"/>
      <c r="AT517" s="19"/>
    </row>
    <row r="518" spans="1:46" s="23" customFormat="1" ht="72" hidden="1" x14ac:dyDescent="0.2">
      <c r="A518" s="19" t="s">
        <v>47</v>
      </c>
      <c r="B518" s="19" t="s">
        <v>277</v>
      </c>
      <c r="C518" s="19" t="s">
        <v>276</v>
      </c>
      <c r="D518" s="19" t="s">
        <v>33</v>
      </c>
      <c r="E518" s="19" t="s">
        <v>454</v>
      </c>
      <c r="F518" s="28" t="s">
        <v>2088</v>
      </c>
      <c r="G518" s="19" t="s">
        <v>821</v>
      </c>
      <c r="H518" s="18" t="s">
        <v>387</v>
      </c>
      <c r="I518" s="18" t="s">
        <v>274</v>
      </c>
      <c r="J518" s="17">
        <v>56000</v>
      </c>
      <c r="K518" s="35" t="s">
        <v>137</v>
      </c>
      <c r="L518" s="64"/>
      <c r="M518" s="64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8"/>
      <c r="Y518" s="46"/>
      <c r="Z518" s="19"/>
      <c r="AA518" s="19"/>
      <c r="AB518" s="19"/>
      <c r="AC518" s="19"/>
      <c r="AD518" s="19"/>
      <c r="AE518" s="20" t="s">
        <v>3030</v>
      </c>
      <c r="AF518" s="20" t="s">
        <v>3451</v>
      </c>
      <c r="AG518" s="19" t="s">
        <v>3467</v>
      </c>
      <c r="AH518" s="55" t="s">
        <v>1358</v>
      </c>
      <c r="AI518" s="19" t="s">
        <v>1568</v>
      </c>
      <c r="AJ518" s="119"/>
      <c r="AK518" s="120"/>
      <c r="AL518" s="16">
        <f t="shared" si="17"/>
        <v>56000</v>
      </c>
      <c r="AM518" s="19" t="s">
        <v>1343</v>
      </c>
      <c r="AN518" s="19" t="s">
        <v>1344</v>
      </c>
      <c r="AO518" s="19" t="s">
        <v>3049</v>
      </c>
      <c r="AP518" s="19" t="s">
        <v>3049</v>
      </c>
      <c r="AQ518" s="19" t="s">
        <v>3050</v>
      </c>
      <c r="AR518" s="17">
        <v>56000</v>
      </c>
      <c r="AS518" s="19"/>
      <c r="AT518" s="19"/>
    </row>
    <row r="519" spans="1:46" s="23" customFormat="1" ht="72" hidden="1" x14ac:dyDescent="0.2">
      <c r="A519" s="19" t="s">
        <v>47</v>
      </c>
      <c r="B519" s="19" t="s">
        <v>277</v>
      </c>
      <c r="C519" s="19" t="s">
        <v>276</v>
      </c>
      <c r="D519" s="19" t="s">
        <v>33</v>
      </c>
      <c r="E519" s="19" t="s">
        <v>454</v>
      </c>
      <c r="F519" s="28" t="s">
        <v>2089</v>
      </c>
      <c r="G519" s="19" t="s">
        <v>822</v>
      </c>
      <c r="H519" s="18" t="s">
        <v>319</v>
      </c>
      <c r="I519" s="18" t="s">
        <v>274</v>
      </c>
      <c r="J519" s="17">
        <v>200000</v>
      </c>
      <c r="K519" s="35" t="s">
        <v>137</v>
      </c>
      <c r="L519" s="64"/>
      <c r="M519" s="64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8"/>
      <c r="Y519" s="46"/>
      <c r="Z519" s="19"/>
      <c r="AA519" s="19"/>
      <c r="AB519" s="19"/>
      <c r="AC519" s="19"/>
      <c r="AD519" s="19"/>
      <c r="AE519" s="20" t="s">
        <v>3030</v>
      </c>
      <c r="AF519" s="20" t="s">
        <v>3451</v>
      </c>
      <c r="AG519" s="19" t="s">
        <v>3467</v>
      </c>
      <c r="AH519" s="55" t="s">
        <v>1358</v>
      </c>
      <c r="AI519" s="19" t="s">
        <v>1568</v>
      </c>
      <c r="AJ519" s="119"/>
      <c r="AK519" s="120"/>
      <c r="AL519" s="16">
        <f t="shared" si="17"/>
        <v>200000</v>
      </c>
      <c r="AM519" s="19" t="s">
        <v>1343</v>
      </c>
      <c r="AN519" s="19" t="s">
        <v>1344</v>
      </c>
      <c r="AO519" s="19" t="s">
        <v>3049</v>
      </c>
      <c r="AP519" s="19" t="s">
        <v>3049</v>
      </c>
      <c r="AQ519" s="19" t="s">
        <v>3050</v>
      </c>
      <c r="AR519" s="17">
        <v>200000</v>
      </c>
      <c r="AS519" s="19"/>
      <c r="AT519" s="19"/>
    </row>
    <row r="520" spans="1:46" s="23" customFormat="1" ht="72" hidden="1" x14ac:dyDescent="0.2">
      <c r="A520" s="19" t="s">
        <v>47</v>
      </c>
      <c r="B520" s="19" t="s">
        <v>277</v>
      </c>
      <c r="C520" s="19" t="s">
        <v>276</v>
      </c>
      <c r="D520" s="19" t="s">
        <v>33</v>
      </c>
      <c r="E520" s="19" t="s">
        <v>454</v>
      </c>
      <c r="F520" s="28" t="s">
        <v>2090</v>
      </c>
      <c r="G520" s="19" t="s">
        <v>823</v>
      </c>
      <c r="H520" s="18" t="s">
        <v>319</v>
      </c>
      <c r="I520" s="18" t="s">
        <v>274</v>
      </c>
      <c r="J520" s="17">
        <v>220000</v>
      </c>
      <c r="K520" s="35" t="s">
        <v>137</v>
      </c>
      <c r="L520" s="64"/>
      <c r="M520" s="64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8"/>
      <c r="Y520" s="46"/>
      <c r="Z520" s="19"/>
      <c r="AA520" s="19"/>
      <c r="AB520" s="19"/>
      <c r="AC520" s="19"/>
      <c r="AD520" s="19"/>
      <c r="AE520" s="20" t="s">
        <v>3030</v>
      </c>
      <c r="AF520" s="20" t="s">
        <v>3451</v>
      </c>
      <c r="AG520" s="19" t="s">
        <v>3467</v>
      </c>
      <c r="AH520" s="55" t="s">
        <v>1358</v>
      </c>
      <c r="AI520" s="19" t="s">
        <v>1568</v>
      </c>
      <c r="AJ520" s="119"/>
      <c r="AK520" s="120"/>
      <c r="AL520" s="16">
        <f t="shared" si="17"/>
        <v>220000</v>
      </c>
      <c r="AM520" s="19" t="s">
        <v>1343</v>
      </c>
      <c r="AN520" s="19" t="s">
        <v>1344</v>
      </c>
      <c r="AO520" s="19" t="s">
        <v>3049</v>
      </c>
      <c r="AP520" s="19" t="s">
        <v>3049</v>
      </c>
      <c r="AQ520" s="19" t="s">
        <v>3050</v>
      </c>
      <c r="AR520" s="17">
        <v>220000</v>
      </c>
      <c r="AS520" s="19"/>
      <c r="AT520" s="19"/>
    </row>
    <row r="521" spans="1:46" s="23" customFormat="1" ht="72" hidden="1" x14ac:dyDescent="0.2">
      <c r="A521" s="19" t="s">
        <v>47</v>
      </c>
      <c r="B521" s="19" t="s">
        <v>277</v>
      </c>
      <c r="C521" s="19" t="s">
        <v>276</v>
      </c>
      <c r="D521" s="19" t="s">
        <v>33</v>
      </c>
      <c r="E521" s="19" t="s">
        <v>454</v>
      </c>
      <c r="F521" s="28" t="s">
        <v>2091</v>
      </c>
      <c r="G521" s="19" t="s">
        <v>824</v>
      </c>
      <c r="H521" s="18" t="s">
        <v>340</v>
      </c>
      <c r="I521" s="18" t="s">
        <v>274</v>
      </c>
      <c r="J521" s="17">
        <v>360000</v>
      </c>
      <c r="K521" s="35" t="s">
        <v>137</v>
      </c>
      <c r="L521" s="64"/>
      <c r="M521" s="64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8"/>
      <c r="Y521" s="46"/>
      <c r="Z521" s="19"/>
      <c r="AA521" s="19"/>
      <c r="AB521" s="19"/>
      <c r="AC521" s="19"/>
      <c r="AD521" s="19"/>
      <c r="AE521" s="20" t="s">
        <v>3030</v>
      </c>
      <c r="AF521" s="20" t="s">
        <v>3451</v>
      </c>
      <c r="AG521" s="19" t="s">
        <v>3467</v>
      </c>
      <c r="AH521" s="55" t="s">
        <v>1358</v>
      </c>
      <c r="AI521" s="19" t="s">
        <v>1568</v>
      </c>
      <c r="AJ521" s="119"/>
      <c r="AK521" s="120"/>
      <c r="AL521" s="16">
        <f t="shared" si="17"/>
        <v>360000</v>
      </c>
      <c r="AM521" s="19" t="s">
        <v>1343</v>
      </c>
      <c r="AN521" s="19" t="s">
        <v>1344</v>
      </c>
      <c r="AO521" s="19" t="s">
        <v>3049</v>
      </c>
      <c r="AP521" s="19" t="s">
        <v>3049</v>
      </c>
      <c r="AQ521" s="19" t="s">
        <v>3050</v>
      </c>
      <c r="AR521" s="17">
        <v>360000</v>
      </c>
      <c r="AS521" s="19"/>
      <c r="AT521" s="19"/>
    </row>
    <row r="522" spans="1:46" s="23" customFormat="1" ht="72" hidden="1" x14ac:dyDescent="0.2">
      <c r="A522" s="19" t="s">
        <v>47</v>
      </c>
      <c r="B522" s="19" t="s">
        <v>277</v>
      </c>
      <c r="C522" s="19" t="s">
        <v>276</v>
      </c>
      <c r="D522" s="19" t="s">
        <v>33</v>
      </c>
      <c r="E522" s="19" t="s">
        <v>454</v>
      </c>
      <c r="F522" s="28" t="s">
        <v>2092</v>
      </c>
      <c r="G522" s="19" t="s">
        <v>825</v>
      </c>
      <c r="H522" s="18" t="s">
        <v>340</v>
      </c>
      <c r="I522" s="18" t="s">
        <v>274</v>
      </c>
      <c r="J522" s="17">
        <v>300000</v>
      </c>
      <c r="K522" s="35" t="s">
        <v>137</v>
      </c>
      <c r="L522" s="64"/>
      <c r="M522" s="64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8"/>
      <c r="Y522" s="46"/>
      <c r="Z522" s="19"/>
      <c r="AA522" s="19"/>
      <c r="AB522" s="19"/>
      <c r="AC522" s="19"/>
      <c r="AD522" s="19"/>
      <c r="AE522" s="20" t="s">
        <v>3030</v>
      </c>
      <c r="AF522" s="20" t="s">
        <v>3451</v>
      </c>
      <c r="AG522" s="19" t="s">
        <v>3467</v>
      </c>
      <c r="AH522" s="55" t="s">
        <v>1358</v>
      </c>
      <c r="AI522" s="19" t="s">
        <v>1568</v>
      </c>
      <c r="AJ522" s="119"/>
      <c r="AK522" s="120"/>
      <c r="AL522" s="16">
        <f t="shared" si="17"/>
        <v>300000</v>
      </c>
      <c r="AM522" s="19" t="s">
        <v>1343</v>
      </c>
      <c r="AN522" s="19" t="s">
        <v>1344</v>
      </c>
      <c r="AO522" s="19" t="s">
        <v>3049</v>
      </c>
      <c r="AP522" s="19" t="s">
        <v>3049</v>
      </c>
      <c r="AQ522" s="19" t="s">
        <v>3050</v>
      </c>
      <c r="AR522" s="17">
        <v>300000</v>
      </c>
      <c r="AS522" s="19"/>
      <c r="AT522" s="19"/>
    </row>
    <row r="523" spans="1:46" s="23" customFormat="1" ht="90" hidden="1" x14ac:dyDescent="0.2">
      <c r="A523" s="19" t="s">
        <v>47</v>
      </c>
      <c r="B523" s="19" t="s">
        <v>277</v>
      </c>
      <c r="C523" s="19" t="s">
        <v>276</v>
      </c>
      <c r="D523" s="19" t="s">
        <v>22</v>
      </c>
      <c r="E523" s="19" t="s">
        <v>349</v>
      </c>
      <c r="F523" s="28" t="s">
        <v>2093</v>
      </c>
      <c r="G523" s="19" t="s">
        <v>826</v>
      </c>
      <c r="H523" s="18" t="s">
        <v>270</v>
      </c>
      <c r="I523" s="18" t="s">
        <v>275</v>
      </c>
      <c r="J523" s="17">
        <v>1288000</v>
      </c>
      <c r="K523" s="35" t="s">
        <v>137</v>
      </c>
      <c r="L523" s="64"/>
      <c r="M523" s="64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8"/>
      <c r="Y523" s="46"/>
      <c r="Z523" s="19"/>
      <c r="AA523" s="19"/>
      <c r="AB523" s="19"/>
      <c r="AC523" s="19"/>
      <c r="AD523" s="19"/>
      <c r="AE523" s="20" t="s">
        <v>3031</v>
      </c>
      <c r="AF523" s="20" t="s">
        <v>1571</v>
      </c>
      <c r="AG523" s="19" t="s">
        <v>3467</v>
      </c>
      <c r="AH523" s="55" t="s">
        <v>1342</v>
      </c>
      <c r="AI523" s="19" t="s">
        <v>1571</v>
      </c>
      <c r="AJ523" s="119"/>
      <c r="AK523" s="120"/>
      <c r="AL523" s="16">
        <f t="shared" si="17"/>
        <v>1288000</v>
      </c>
      <c r="AM523" s="19" t="s">
        <v>1343</v>
      </c>
      <c r="AN523" s="19" t="s">
        <v>1344</v>
      </c>
      <c r="AO523" s="19" t="s">
        <v>3051</v>
      </c>
      <c r="AP523" s="19" t="s">
        <v>3052</v>
      </c>
      <c r="AQ523" s="19" t="s">
        <v>3053</v>
      </c>
      <c r="AR523" s="17">
        <v>1288000</v>
      </c>
      <c r="AS523" s="19"/>
      <c r="AT523" s="19"/>
    </row>
    <row r="524" spans="1:46" s="23" customFormat="1" ht="90" hidden="1" x14ac:dyDescent="0.2">
      <c r="A524" s="19" t="s">
        <v>47</v>
      </c>
      <c r="B524" s="19" t="s">
        <v>277</v>
      </c>
      <c r="C524" s="19" t="s">
        <v>276</v>
      </c>
      <c r="D524" s="19" t="s">
        <v>22</v>
      </c>
      <c r="E524" s="19" t="s">
        <v>349</v>
      </c>
      <c r="F524" s="28" t="s">
        <v>2094</v>
      </c>
      <c r="G524" s="19" t="s">
        <v>827</v>
      </c>
      <c r="H524" s="18" t="s">
        <v>270</v>
      </c>
      <c r="I524" s="18" t="s">
        <v>275</v>
      </c>
      <c r="J524" s="17">
        <v>1980000</v>
      </c>
      <c r="K524" s="35" t="s">
        <v>137</v>
      </c>
      <c r="L524" s="64"/>
      <c r="M524" s="64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8"/>
      <c r="Y524" s="46"/>
      <c r="Z524" s="19"/>
      <c r="AA524" s="19"/>
      <c r="AB524" s="19"/>
      <c r="AC524" s="19"/>
      <c r="AD524" s="19"/>
      <c r="AE524" s="20" t="s">
        <v>3032</v>
      </c>
      <c r="AF524" s="19" t="s">
        <v>3476</v>
      </c>
      <c r="AG524" s="20" t="s">
        <v>2456</v>
      </c>
      <c r="AH524" s="55" t="s">
        <v>1342</v>
      </c>
      <c r="AI524" s="19" t="s">
        <v>1571</v>
      </c>
      <c r="AJ524" s="119">
        <v>1787000</v>
      </c>
      <c r="AK524" s="120"/>
      <c r="AL524" s="16">
        <f t="shared" si="17"/>
        <v>193000</v>
      </c>
      <c r="AM524" s="19" t="s">
        <v>1343</v>
      </c>
      <c r="AN524" s="19" t="s">
        <v>1344</v>
      </c>
      <c r="AO524" s="19" t="s">
        <v>3051</v>
      </c>
      <c r="AP524" s="19" t="s">
        <v>3052</v>
      </c>
      <c r="AQ524" s="19" t="s">
        <v>3053</v>
      </c>
      <c r="AR524" s="17">
        <v>1980000</v>
      </c>
      <c r="AS524" s="19"/>
      <c r="AT524" s="19"/>
    </row>
    <row r="525" spans="1:46" s="23" customFormat="1" ht="72" hidden="1" x14ac:dyDescent="0.2">
      <c r="A525" s="19" t="s">
        <v>47</v>
      </c>
      <c r="B525" s="19" t="s">
        <v>277</v>
      </c>
      <c r="C525" s="19" t="s">
        <v>276</v>
      </c>
      <c r="D525" s="19" t="s">
        <v>11</v>
      </c>
      <c r="E525" s="19" t="s">
        <v>310</v>
      </c>
      <c r="F525" s="28" t="s">
        <v>2095</v>
      </c>
      <c r="G525" s="19" t="s">
        <v>828</v>
      </c>
      <c r="H525" s="18" t="s">
        <v>269</v>
      </c>
      <c r="I525" s="18" t="s">
        <v>268</v>
      </c>
      <c r="J525" s="17">
        <v>4000</v>
      </c>
      <c r="K525" s="35" t="s">
        <v>137</v>
      </c>
      <c r="L525" s="64"/>
      <c r="M525" s="64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8"/>
      <c r="Y525" s="46"/>
      <c r="Z525" s="19"/>
      <c r="AA525" s="19"/>
      <c r="AB525" s="19"/>
      <c r="AC525" s="19"/>
      <c r="AD525" s="19"/>
      <c r="AE525" s="20" t="s">
        <v>3023</v>
      </c>
      <c r="AF525" s="20" t="s">
        <v>3472</v>
      </c>
      <c r="AG525" s="20" t="s">
        <v>2456</v>
      </c>
      <c r="AH525" s="55" t="s">
        <v>1342</v>
      </c>
      <c r="AI525" s="19" t="s">
        <v>1571</v>
      </c>
      <c r="AJ525" s="17">
        <v>4000</v>
      </c>
      <c r="AK525" s="120"/>
      <c r="AL525" s="16">
        <f t="shared" si="17"/>
        <v>0</v>
      </c>
      <c r="AM525" s="19" t="s">
        <v>1343</v>
      </c>
      <c r="AN525" s="19" t="s">
        <v>1344</v>
      </c>
      <c r="AO525" s="19" t="s">
        <v>3036</v>
      </c>
      <c r="AP525" s="19" t="s">
        <v>3036</v>
      </c>
      <c r="AQ525" s="19" t="s">
        <v>1368</v>
      </c>
      <c r="AR525" s="17">
        <v>4000</v>
      </c>
      <c r="AS525" s="19"/>
      <c r="AT525" s="19"/>
    </row>
    <row r="526" spans="1:46" s="23" customFormat="1" ht="72" hidden="1" x14ac:dyDescent="0.2">
      <c r="A526" s="19" t="s">
        <v>47</v>
      </c>
      <c r="B526" s="19" t="s">
        <v>277</v>
      </c>
      <c r="C526" s="19" t="s">
        <v>276</v>
      </c>
      <c r="D526" s="19" t="s">
        <v>11</v>
      </c>
      <c r="E526" s="19" t="s">
        <v>310</v>
      </c>
      <c r="F526" s="28" t="s">
        <v>2096</v>
      </c>
      <c r="G526" s="19" t="s">
        <v>785</v>
      </c>
      <c r="H526" s="18" t="s">
        <v>303</v>
      </c>
      <c r="I526" s="18" t="s">
        <v>268</v>
      </c>
      <c r="J526" s="17">
        <v>20000</v>
      </c>
      <c r="K526" s="35" t="s">
        <v>137</v>
      </c>
      <c r="L526" s="64"/>
      <c r="M526" s="64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8"/>
      <c r="Y526" s="46"/>
      <c r="Z526" s="19"/>
      <c r="AA526" s="19"/>
      <c r="AB526" s="19"/>
      <c r="AC526" s="19"/>
      <c r="AD526" s="19"/>
      <c r="AE526" s="20" t="s">
        <v>3023</v>
      </c>
      <c r="AF526" s="20" t="s">
        <v>3472</v>
      </c>
      <c r="AG526" s="20" t="s">
        <v>2456</v>
      </c>
      <c r="AH526" s="55" t="s">
        <v>1342</v>
      </c>
      <c r="AI526" s="19" t="s">
        <v>1571</v>
      </c>
      <c r="AJ526" s="119">
        <v>19000</v>
      </c>
      <c r="AK526" s="120"/>
      <c r="AL526" s="16">
        <f t="shared" si="17"/>
        <v>1000</v>
      </c>
      <c r="AM526" s="19" t="s">
        <v>1343</v>
      </c>
      <c r="AN526" s="19" t="s">
        <v>1344</v>
      </c>
      <c r="AO526" s="19" t="s">
        <v>3036</v>
      </c>
      <c r="AP526" s="19" t="s">
        <v>3036</v>
      </c>
      <c r="AQ526" s="19" t="s">
        <v>1368</v>
      </c>
      <c r="AR526" s="17">
        <v>20000</v>
      </c>
      <c r="AS526" s="19"/>
      <c r="AT526" s="19"/>
    </row>
    <row r="527" spans="1:46" s="23" customFormat="1" ht="72" hidden="1" x14ac:dyDescent="0.2">
      <c r="A527" s="19" t="s">
        <v>47</v>
      </c>
      <c r="B527" s="19" t="s">
        <v>277</v>
      </c>
      <c r="C527" s="19" t="s">
        <v>276</v>
      </c>
      <c r="D527" s="19" t="s">
        <v>11</v>
      </c>
      <c r="E527" s="19" t="s">
        <v>310</v>
      </c>
      <c r="F527" s="28" t="s">
        <v>2097</v>
      </c>
      <c r="G527" s="19" t="s">
        <v>829</v>
      </c>
      <c r="H527" s="18" t="s">
        <v>317</v>
      </c>
      <c r="I527" s="18" t="s">
        <v>631</v>
      </c>
      <c r="J527" s="17">
        <v>35000</v>
      </c>
      <c r="K527" s="35" t="s">
        <v>137</v>
      </c>
      <c r="L527" s="64"/>
      <c r="M527" s="64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8"/>
      <c r="Y527" s="46"/>
      <c r="Z527" s="19"/>
      <c r="AA527" s="19"/>
      <c r="AB527" s="19"/>
      <c r="AC527" s="19"/>
      <c r="AD527" s="19"/>
      <c r="AE527" s="20" t="s">
        <v>3023</v>
      </c>
      <c r="AF527" s="20" t="s">
        <v>3472</v>
      </c>
      <c r="AG527" s="20" t="s">
        <v>2456</v>
      </c>
      <c r="AH527" s="55" t="s">
        <v>1342</v>
      </c>
      <c r="AI527" s="19" t="s">
        <v>1571</v>
      </c>
      <c r="AJ527" s="119">
        <v>27500</v>
      </c>
      <c r="AK527" s="120"/>
      <c r="AL527" s="16">
        <f t="shared" si="17"/>
        <v>7500</v>
      </c>
      <c r="AM527" s="19" t="s">
        <v>1343</v>
      </c>
      <c r="AN527" s="19" t="s">
        <v>1344</v>
      </c>
      <c r="AO527" s="19" t="s">
        <v>3036</v>
      </c>
      <c r="AP527" s="19" t="s">
        <v>3036</v>
      </c>
      <c r="AQ527" s="19" t="s">
        <v>1368</v>
      </c>
      <c r="AR527" s="17">
        <v>35000</v>
      </c>
      <c r="AS527" s="19"/>
      <c r="AT527" s="19"/>
    </row>
    <row r="528" spans="1:46" s="23" customFormat="1" ht="72" hidden="1" x14ac:dyDescent="0.2">
      <c r="A528" s="19" t="s">
        <v>47</v>
      </c>
      <c r="B528" s="19" t="s">
        <v>277</v>
      </c>
      <c r="C528" s="19" t="s">
        <v>276</v>
      </c>
      <c r="D528" s="19" t="s">
        <v>11</v>
      </c>
      <c r="E528" s="19" t="s">
        <v>310</v>
      </c>
      <c r="F528" s="28" t="s">
        <v>2098</v>
      </c>
      <c r="G528" s="19" t="s">
        <v>830</v>
      </c>
      <c r="H528" s="18" t="s">
        <v>319</v>
      </c>
      <c r="I528" s="18" t="s">
        <v>273</v>
      </c>
      <c r="J528" s="17">
        <v>28000</v>
      </c>
      <c r="K528" s="35" t="s">
        <v>137</v>
      </c>
      <c r="L528" s="64"/>
      <c r="M528" s="64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8"/>
      <c r="Y528" s="46"/>
      <c r="Z528" s="19"/>
      <c r="AA528" s="19"/>
      <c r="AB528" s="19"/>
      <c r="AC528" s="19"/>
      <c r="AD528" s="19"/>
      <c r="AE528" s="20" t="s">
        <v>3023</v>
      </c>
      <c r="AF528" s="20" t="s">
        <v>3472</v>
      </c>
      <c r="AG528" s="20" t="s">
        <v>2456</v>
      </c>
      <c r="AH528" s="55" t="s">
        <v>1342</v>
      </c>
      <c r="AI528" s="19" t="s">
        <v>1571</v>
      </c>
      <c r="AJ528" s="119">
        <v>24000</v>
      </c>
      <c r="AK528" s="120"/>
      <c r="AL528" s="16">
        <f t="shared" si="17"/>
        <v>4000</v>
      </c>
      <c r="AM528" s="19" t="s">
        <v>1343</v>
      </c>
      <c r="AN528" s="19" t="s">
        <v>1344</v>
      </c>
      <c r="AO528" s="19" t="s">
        <v>3036</v>
      </c>
      <c r="AP528" s="19" t="s">
        <v>3036</v>
      </c>
      <c r="AQ528" s="19" t="s">
        <v>1368</v>
      </c>
      <c r="AR528" s="17">
        <v>28000</v>
      </c>
      <c r="AS528" s="19"/>
      <c r="AT528" s="19"/>
    </row>
    <row r="529" spans="1:46" s="23" customFormat="1" ht="72" hidden="1" x14ac:dyDescent="0.2">
      <c r="A529" s="19" t="s">
        <v>47</v>
      </c>
      <c r="B529" s="19" t="s">
        <v>277</v>
      </c>
      <c r="C529" s="19" t="s">
        <v>276</v>
      </c>
      <c r="D529" s="19" t="s">
        <v>11</v>
      </c>
      <c r="E529" s="19" t="s">
        <v>310</v>
      </c>
      <c r="F529" s="28" t="s">
        <v>2099</v>
      </c>
      <c r="G529" s="19" t="s">
        <v>831</v>
      </c>
      <c r="H529" s="18" t="s">
        <v>319</v>
      </c>
      <c r="I529" s="18" t="s">
        <v>268</v>
      </c>
      <c r="J529" s="17">
        <v>32000</v>
      </c>
      <c r="K529" s="35" t="s">
        <v>137</v>
      </c>
      <c r="L529" s="64"/>
      <c r="M529" s="64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8"/>
      <c r="Y529" s="46"/>
      <c r="Z529" s="19"/>
      <c r="AA529" s="19"/>
      <c r="AB529" s="19"/>
      <c r="AC529" s="19"/>
      <c r="AD529" s="19"/>
      <c r="AE529" s="20" t="s">
        <v>3023</v>
      </c>
      <c r="AF529" s="20" t="s">
        <v>3472</v>
      </c>
      <c r="AG529" s="20" t="s">
        <v>2456</v>
      </c>
      <c r="AH529" s="55" t="s">
        <v>1342</v>
      </c>
      <c r="AI529" s="19" t="s">
        <v>1571</v>
      </c>
      <c r="AJ529" s="119">
        <v>26000</v>
      </c>
      <c r="AK529" s="120"/>
      <c r="AL529" s="16">
        <f t="shared" si="17"/>
        <v>6000</v>
      </c>
      <c r="AM529" s="19" t="s">
        <v>1343</v>
      </c>
      <c r="AN529" s="19" t="s">
        <v>1344</v>
      </c>
      <c r="AO529" s="19" t="s">
        <v>3036</v>
      </c>
      <c r="AP529" s="19" t="s">
        <v>3036</v>
      </c>
      <c r="AQ529" s="19" t="s">
        <v>1368</v>
      </c>
      <c r="AR529" s="17">
        <v>32000</v>
      </c>
      <c r="AS529" s="19"/>
      <c r="AT529" s="19"/>
    </row>
    <row r="530" spans="1:46" s="23" customFormat="1" ht="72" hidden="1" x14ac:dyDescent="0.2">
      <c r="A530" s="19" t="s">
        <v>47</v>
      </c>
      <c r="B530" s="19" t="s">
        <v>277</v>
      </c>
      <c r="C530" s="19" t="s">
        <v>276</v>
      </c>
      <c r="D530" s="19" t="s">
        <v>11</v>
      </c>
      <c r="E530" s="19" t="s">
        <v>310</v>
      </c>
      <c r="F530" s="28" t="s">
        <v>2100</v>
      </c>
      <c r="G530" s="19" t="s">
        <v>832</v>
      </c>
      <c r="H530" s="18" t="s">
        <v>464</v>
      </c>
      <c r="I530" s="18" t="s">
        <v>268</v>
      </c>
      <c r="J530" s="17">
        <v>45000</v>
      </c>
      <c r="K530" s="35" t="s">
        <v>137</v>
      </c>
      <c r="L530" s="64"/>
      <c r="M530" s="64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8"/>
      <c r="Y530" s="46"/>
      <c r="Z530" s="19"/>
      <c r="AA530" s="19"/>
      <c r="AB530" s="19"/>
      <c r="AC530" s="19"/>
      <c r="AD530" s="19"/>
      <c r="AE530" s="20" t="s">
        <v>3023</v>
      </c>
      <c r="AF530" s="20" t="s">
        <v>3472</v>
      </c>
      <c r="AG530" s="20" t="s">
        <v>2456</v>
      </c>
      <c r="AH530" s="55" t="s">
        <v>1342</v>
      </c>
      <c r="AI530" s="19" t="s">
        <v>1571</v>
      </c>
      <c r="AJ530" s="119">
        <v>42000</v>
      </c>
      <c r="AK530" s="120"/>
      <c r="AL530" s="16">
        <f t="shared" si="17"/>
        <v>3000</v>
      </c>
      <c r="AM530" s="19" t="s">
        <v>1343</v>
      </c>
      <c r="AN530" s="19" t="s">
        <v>1344</v>
      </c>
      <c r="AO530" s="19" t="s">
        <v>3036</v>
      </c>
      <c r="AP530" s="19" t="s">
        <v>3036</v>
      </c>
      <c r="AQ530" s="19" t="s">
        <v>1368</v>
      </c>
      <c r="AR530" s="17">
        <v>45000</v>
      </c>
      <c r="AS530" s="19"/>
      <c r="AT530" s="19"/>
    </row>
    <row r="531" spans="1:46" s="23" customFormat="1" ht="72" hidden="1" x14ac:dyDescent="0.2">
      <c r="A531" s="19" t="s">
        <v>47</v>
      </c>
      <c r="B531" s="19" t="s">
        <v>277</v>
      </c>
      <c r="C531" s="19" t="s">
        <v>276</v>
      </c>
      <c r="D531" s="19" t="s">
        <v>286</v>
      </c>
      <c r="E531" s="19" t="s">
        <v>310</v>
      </c>
      <c r="F531" s="28" t="s">
        <v>2101</v>
      </c>
      <c r="G531" s="19" t="s">
        <v>833</v>
      </c>
      <c r="H531" s="18" t="s">
        <v>267</v>
      </c>
      <c r="I531" s="18" t="s">
        <v>271</v>
      </c>
      <c r="J531" s="17">
        <v>162000</v>
      </c>
      <c r="K531" s="70"/>
      <c r="L531" s="64"/>
      <c r="M531" s="35" t="s">
        <v>137</v>
      </c>
      <c r="N531" s="19"/>
      <c r="O531" s="19" t="s">
        <v>1364</v>
      </c>
      <c r="P531" s="68">
        <v>242212</v>
      </c>
      <c r="Q531" s="19" t="s">
        <v>1346</v>
      </c>
      <c r="R531" s="19" t="s">
        <v>1347</v>
      </c>
      <c r="S531" s="19" t="s">
        <v>1348</v>
      </c>
      <c r="T531" s="19"/>
      <c r="U531" s="19"/>
      <c r="V531" s="19" t="s">
        <v>3033</v>
      </c>
      <c r="W531" s="17">
        <v>162000</v>
      </c>
      <c r="X531" s="18" t="s">
        <v>1182</v>
      </c>
      <c r="Y531" s="128">
        <v>242263</v>
      </c>
      <c r="Z531" s="17">
        <v>162000</v>
      </c>
      <c r="AA531" s="19">
        <v>7014182086</v>
      </c>
      <c r="AB531" s="48">
        <v>23097</v>
      </c>
      <c r="AC531" s="48">
        <v>23097</v>
      </c>
      <c r="AD531" s="17">
        <v>162000</v>
      </c>
      <c r="AE531" s="20" t="s">
        <v>3025</v>
      </c>
      <c r="AF531" s="19" t="s">
        <v>3475</v>
      </c>
      <c r="AG531" s="20" t="s">
        <v>2456</v>
      </c>
      <c r="AH531" s="55" t="s">
        <v>1350</v>
      </c>
      <c r="AI531" s="20" t="s">
        <v>1570</v>
      </c>
      <c r="AJ531" s="17">
        <v>162000</v>
      </c>
      <c r="AK531" s="120"/>
      <c r="AL531" s="16">
        <f t="shared" si="17"/>
        <v>0</v>
      </c>
      <c r="AM531" s="19" t="s">
        <v>1343</v>
      </c>
      <c r="AN531" s="19" t="s">
        <v>1344</v>
      </c>
      <c r="AO531" s="19" t="s">
        <v>3044</v>
      </c>
      <c r="AP531" s="19" t="s">
        <v>3044</v>
      </c>
      <c r="AQ531" s="19" t="s">
        <v>3036</v>
      </c>
      <c r="AR531" s="17">
        <v>162000</v>
      </c>
      <c r="AS531" s="19"/>
      <c r="AT531" s="19"/>
    </row>
    <row r="532" spans="1:46" s="23" customFormat="1" ht="72" hidden="1" x14ac:dyDescent="0.2">
      <c r="A532" s="19" t="s">
        <v>47</v>
      </c>
      <c r="B532" s="19" t="s">
        <v>277</v>
      </c>
      <c r="C532" s="19" t="s">
        <v>276</v>
      </c>
      <c r="D532" s="19" t="s">
        <v>13</v>
      </c>
      <c r="E532" s="19" t="s">
        <v>310</v>
      </c>
      <c r="F532" s="28" t="s">
        <v>2102</v>
      </c>
      <c r="G532" s="19" t="s">
        <v>834</v>
      </c>
      <c r="H532" s="18" t="s">
        <v>317</v>
      </c>
      <c r="I532" s="18" t="s">
        <v>271</v>
      </c>
      <c r="J532" s="17">
        <v>60000</v>
      </c>
      <c r="K532" s="69"/>
      <c r="L532" s="64"/>
      <c r="M532" s="35" t="s">
        <v>137</v>
      </c>
      <c r="N532" s="19"/>
      <c r="O532" s="19" t="s">
        <v>1352</v>
      </c>
      <c r="P532" s="68">
        <v>242212</v>
      </c>
      <c r="Q532" s="19" t="s">
        <v>1346</v>
      </c>
      <c r="R532" s="19" t="s">
        <v>1347</v>
      </c>
      <c r="S532" s="19" t="s">
        <v>1348</v>
      </c>
      <c r="T532" s="19"/>
      <c r="U532" s="19"/>
      <c r="V532" s="19" t="s">
        <v>3033</v>
      </c>
      <c r="W532" s="17">
        <v>60000</v>
      </c>
      <c r="X532" s="18" t="s">
        <v>1182</v>
      </c>
      <c r="Y532" s="128">
        <v>242263</v>
      </c>
      <c r="Z532" s="17">
        <v>60000</v>
      </c>
      <c r="AA532" s="19">
        <v>7014182069</v>
      </c>
      <c r="AB532" s="48">
        <v>23097</v>
      </c>
      <c r="AC532" s="48">
        <v>23097</v>
      </c>
      <c r="AD532" s="17">
        <v>60000</v>
      </c>
      <c r="AE532" s="20" t="s">
        <v>3025</v>
      </c>
      <c r="AF532" s="19" t="s">
        <v>3475</v>
      </c>
      <c r="AG532" s="20" t="s">
        <v>2456</v>
      </c>
      <c r="AH532" s="55" t="s">
        <v>1350</v>
      </c>
      <c r="AI532" s="20" t="s">
        <v>1570</v>
      </c>
      <c r="AJ532" s="17">
        <v>60000</v>
      </c>
      <c r="AK532" s="120"/>
      <c r="AL532" s="16">
        <f t="shared" si="17"/>
        <v>0</v>
      </c>
      <c r="AM532" s="19" t="s">
        <v>1343</v>
      </c>
      <c r="AN532" s="19" t="s">
        <v>1344</v>
      </c>
      <c r="AO532" s="19" t="s">
        <v>3045</v>
      </c>
      <c r="AP532" s="19" t="s">
        <v>3045</v>
      </c>
      <c r="AQ532" s="19" t="s">
        <v>3036</v>
      </c>
      <c r="AR532" s="17">
        <v>60000</v>
      </c>
      <c r="AS532" s="19"/>
      <c r="AT532" s="19"/>
    </row>
    <row r="533" spans="1:46" s="23" customFormat="1" ht="72" hidden="1" x14ac:dyDescent="0.2">
      <c r="A533" s="19" t="s">
        <v>47</v>
      </c>
      <c r="B533" s="19" t="s">
        <v>277</v>
      </c>
      <c r="C533" s="19" t="s">
        <v>276</v>
      </c>
      <c r="D533" s="19" t="s">
        <v>33</v>
      </c>
      <c r="E533" s="19" t="s">
        <v>310</v>
      </c>
      <c r="F533" s="28" t="s">
        <v>2103</v>
      </c>
      <c r="G533" s="19" t="s">
        <v>835</v>
      </c>
      <c r="H533" s="18" t="s">
        <v>270</v>
      </c>
      <c r="I533" s="18" t="s">
        <v>274</v>
      </c>
      <c r="J533" s="17">
        <v>35000</v>
      </c>
      <c r="K533" s="35" t="s">
        <v>137</v>
      </c>
      <c r="L533" s="64"/>
      <c r="M533" s="64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8"/>
      <c r="Y533" s="46"/>
      <c r="Z533" s="19"/>
      <c r="AA533" s="19"/>
      <c r="AB533" s="19"/>
      <c r="AC533" s="19"/>
      <c r="AD533" s="19"/>
      <c r="AE533" s="20" t="s">
        <v>3030</v>
      </c>
      <c r="AF533" s="20" t="s">
        <v>3451</v>
      </c>
      <c r="AG533" s="19" t="s">
        <v>3467</v>
      </c>
      <c r="AH533" s="55" t="s">
        <v>1358</v>
      </c>
      <c r="AI533" s="19" t="s">
        <v>1568</v>
      </c>
      <c r="AJ533" s="119"/>
      <c r="AK533" s="120"/>
      <c r="AL533" s="16">
        <f t="shared" si="17"/>
        <v>35000</v>
      </c>
      <c r="AM533" s="19" t="s">
        <v>1343</v>
      </c>
      <c r="AN533" s="19" t="s">
        <v>1344</v>
      </c>
      <c r="AO533" s="19" t="s">
        <v>3049</v>
      </c>
      <c r="AP533" s="19" t="s">
        <v>3049</v>
      </c>
      <c r="AQ533" s="19" t="s">
        <v>3050</v>
      </c>
      <c r="AR533" s="17">
        <v>35000</v>
      </c>
      <c r="AS533" s="19"/>
      <c r="AT533" s="19"/>
    </row>
    <row r="534" spans="1:46" s="23" customFormat="1" ht="72" hidden="1" x14ac:dyDescent="0.2">
      <c r="A534" s="19" t="s">
        <v>47</v>
      </c>
      <c r="B534" s="19" t="s">
        <v>277</v>
      </c>
      <c r="C534" s="19" t="s">
        <v>276</v>
      </c>
      <c r="D534" s="19" t="s">
        <v>33</v>
      </c>
      <c r="E534" s="19" t="s">
        <v>310</v>
      </c>
      <c r="F534" s="28" t="s">
        <v>2104</v>
      </c>
      <c r="G534" s="19" t="s">
        <v>836</v>
      </c>
      <c r="H534" s="18" t="s">
        <v>267</v>
      </c>
      <c r="I534" s="18" t="s">
        <v>274</v>
      </c>
      <c r="J534" s="17">
        <v>300000</v>
      </c>
      <c r="K534" s="35" t="s">
        <v>137</v>
      </c>
      <c r="L534" s="64"/>
      <c r="M534" s="64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8"/>
      <c r="Y534" s="46"/>
      <c r="Z534" s="19"/>
      <c r="AA534" s="19"/>
      <c r="AB534" s="19"/>
      <c r="AC534" s="19"/>
      <c r="AD534" s="19"/>
      <c r="AE534" s="20" t="s">
        <v>3030</v>
      </c>
      <c r="AF534" s="20" t="s">
        <v>3451</v>
      </c>
      <c r="AG534" s="19" t="s">
        <v>3467</v>
      </c>
      <c r="AH534" s="55" t="s">
        <v>1358</v>
      </c>
      <c r="AI534" s="19" t="s">
        <v>1568</v>
      </c>
      <c r="AJ534" s="119"/>
      <c r="AK534" s="120"/>
      <c r="AL534" s="16">
        <f t="shared" si="17"/>
        <v>300000</v>
      </c>
      <c r="AM534" s="19" t="s">
        <v>1343</v>
      </c>
      <c r="AN534" s="19" t="s">
        <v>1344</v>
      </c>
      <c r="AO534" s="19" t="s">
        <v>3049</v>
      </c>
      <c r="AP534" s="19" t="s">
        <v>3049</v>
      </c>
      <c r="AQ534" s="19" t="s">
        <v>3050</v>
      </c>
      <c r="AR534" s="17">
        <v>300000</v>
      </c>
      <c r="AS534" s="19"/>
      <c r="AT534" s="19"/>
    </row>
    <row r="535" spans="1:46" s="23" customFormat="1" ht="72" hidden="1" x14ac:dyDescent="0.2">
      <c r="A535" s="19" t="s">
        <v>47</v>
      </c>
      <c r="B535" s="19" t="s">
        <v>277</v>
      </c>
      <c r="C535" s="19" t="s">
        <v>276</v>
      </c>
      <c r="D535" s="19" t="s">
        <v>33</v>
      </c>
      <c r="E535" s="19" t="s">
        <v>310</v>
      </c>
      <c r="F535" s="28" t="s">
        <v>2105</v>
      </c>
      <c r="G535" s="19" t="s">
        <v>837</v>
      </c>
      <c r="H535" s="18" t="s">
        <v>387</v>
      </c>
      <c r="I535" s="18" t="s">
        <v>274</v>
      </c>
      <c r="J535" s="17">
        <v>600000</v>
      </c>
      <c r="K535" s="35" t="s">
        <v>137</v>
      </c>
      <c r="L535" s="64"/>
      <c r="M535" s="64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8"/>
      <c r="Y535" s="46"/>
      <c r="Z535" s="19"/>
      <c r="AA535" s="19"/>
      <c r="AB535" s="19"/>
      <c r="AC535" s="19"/>
      <c r="AD535" s="19"/>
      <c r="AE535" s="20" t="s">
        <v>3030</v>
      </c>
      <c r="AF535" s="20" t="s">
        <v>3451</v>
      </c>
      <c r="AG535" s="19" t="s">
        <v>3467</v>
      </c>
      <c r="AH535" s="55" t="s">
        <v>1358</v>
      </c>
      <c r="AI535" s="19" t="s">
        <v>1568</v>
      </c>
      <c r="AJ535" s="119"/>
      <c r="AK535" s="120"/>
      <c r="AL535" s="16">
        <f t="shared" si="17"/>
        <v>600000</v>
      </c>
      <c r="AM535" s="19" t="s">
        <v>1343</v>
      </c>
      <c r="AN535" s="19" t="s">
        <v>1344</v>
      </c>
      <c r="AO535" s="19" t="s">
        <v>3049</v>
      </c>
      <c r="AP535" s="19" t="s">
        <v>3049</v>
      </c>
      <c r="AQ535" s="19" t="s">
        <v>3050</v>
      </c>
      <c r="AR535" s="17">
        <v>600000</v>
      </c>
      <c r="AS535" s="19"/>
      <c r="AT535" s="19"/>
    </row>
    <row r="536" spans="1:46" s="23" customFormat="1" ht="72" hidden="1" x14ac:dyDescent="0.2">
      <c r="A536" s="19" t="s">
        <v>47</v>
      </c>
      <c r="B536" s="19" t="s">
        <v>277</v>
      </c>
      <c r="C536" s="19" t="s">
        <v>276</v>
      </c>
      <c r="D536" s="19" t="s">
        <v>33</v>
      </c>
      <c r="E536" s="19" t="s">
        <v>310</v>
      </c>
      <c r="F536" s="28" t="s">
        <v>2106</v>
      </c>
      <c r="G536" s="19" t="s">
        <v>838</v>
      </c>
      <c r="H536" s="18" t="s">
        <v>270</v>
      </c>
      <c r="I536" s="18" t="s">
        <v>274</v>
      </c>
      <c r="J536" s="17">
        <v>65000</v>
      </c>
      <c r="K536" s="35" t="s">
        <v>137</v>
      </c>
      <c r="L536" s="64"/>
      <c r="M536" s="64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8"/>
      <c r="Y536" s="46"/>
      <c r="Z536" s="19"/>
      <c r="AA536" s="19"/>
      <c r="AB536" s="19"/>
      <c r="AC536" s="19"/>
      <c r="AD536" s="19"/>
      <c r="AE536" s="20" t="s">
        <v>3030</v>
      </c>
      <c r="AF536" s="20" t="s">
        <v>3451</v>
      </c>
      <c r="AG536" s="19" t="s">
        <v>3467</v>
      </c>
      <c r="AH536" s="55" t="s">
        <v>1358</v>
      </c>
      <c r="AI536" s="19" t="s">
        <v>1568</v>
      </c>
      <c r="AJ536" s="119"/>
      <c r="AK536" s="120"/>
      <c r="AL536" s="16">
        <f t="shared" si="17"/>
        <v>65000</v>
      </c>
      <c r="AM536" s="19" t="s">
        <v>1343</v>
      </c>
      <c r="AN536" s="19" t="s">
        <v>1344</v>
      </c>
      <c r="AO536" s="19" t="s">
        <v>3049</v>
      </c>
      <c r="AP536" s="19" t="s">
        <v>3049</v>
      </c>
      <c r="AQ536" s="19" t="s">
        <v>3050</v>
      </c>
      <c r="AR536" s="17">
        <v>65000</v>
      </c>
      <c r="AS536" s="19"/>
      <c r="AT536" s="19"/>
    </row>
    <row r="537" spans="1:46" s="23" customFormat="1" ht="72" hidden="1" x14ac:dyDescent="0.2">
      <c r="A537" s="19" t="s">
        <v>47</v>
      </c>
      <c r="B537" s="19" t="s">
        <v>277</v>
      </c>
      <c r="C537" s="19" t="s">
        <v>276</v>
      </c>
      <c r="D537" s="19" t="s">
        <v>33</v>
      </c>
      <c r="E537" s="19" t="s">
        <v>310</v>
      </c>
      <c r="F537" s="28" t="s">
        <v>2107</v>
      </c>
      <c r="G537" s="19" t="s">
        <v>839</v>
      </c>
      <c r="H537" s="18" t="s">
        <v>269</v>
      </c>
      <c r="I537" s="18" t="s">
        <v>840</v>
      </c>
      <c r="J537" s="17">
        <v>40000</v>
      </c>
      <c r="K537" s="35" t="s">
        <v>137</v>
      </c>
      <c r="L537" s="64"/>
      <c r="M537" s="64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8"/>
      <c r="Y537" s="46"/>
      <c r="Z537" s="19"/>
      <c r="AA537" s="19"/>
      <c r="AB537" s="19"/>
      <c r="AC537" s="19"/>
      <c r="AD537" s="19"/>
      <c r="AE537" s="20" t="s">
        <v>3030</v>
      </c>
      <c r="AF537" s="20" t="s">
        <v>3451</v>
      </c>
      <c r="AG537" s="19" t="s">
        <v>3467</v>
      </c>
      <c r="AH537" s="55" t="s">
        <v>1358</v>
      </c>
      <c r="AI537" s="19" t="s">
        <v>1568</v>
      </c>
      <c r="AJ537" s="119"/>
      <c r="AK537" s="120"/>
      <c r="AL537" s="16">
        <f t="shared" si="17"/>
        <v>40000</v>
      </c>
      <c r="AM537" s="19" t="s">
        <v>1343</v>
      </c>
      <c r="AN537" s="19" t="s">
        <v>1344</v>
      </c>
      <c r="AO537" s="19" t="s">
        <v>3049</v>
      </c>
      <c r="AP537" s="19" t="s">
        <v>3049</v>
      </c>
      <c r="AQ537" s="19" t="s">
        <v>3050</v>
      </c>
      <c r="AR537" s="17">
        <v>40000</v>
      </c>
      <c r="AS537" s="19"/>
      <c r="AT537" s="19"/>
    </row>
    <row r="538" spans="1:46" s="23" customFormat="1" ht="72" hidden="1" x14ac:dyDescent="0.2">
      <c r="A538" s="19" t="s">
        <v>47</v>
      </c>
      <c r="B538" s="19" t="s">
        <v>277</v>
      </c>
      <c r="C538" s="19" t="s">
        <v>276</v>
      </c>
      <c r="D538" s="19" t="s">
        <v>33</v>
      </c>
      <c r="E538" s="19" t="s">
        <v>310</v>
      </c>
      <c r="F538" s="28" t="s">
        <v>2108</v>
      </c>
      <c r="G538" s="19" t="s">
        <v>841</v>
      </c>
      <c r="H538" s="18" t="s">
        <v>267</v>
      </c>
      <c r="I538" s="18" t="s">
        <v>511</v>
      </c>
      <c r="J538" s="17">
        <v>18000</v>
      </c>
      <c r="K538" s="35" t="s">
        <v>137</v>
      </c>
      <c r="L538" s="64"/>
      <c r="M538" s="64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8"/>
      <c r="Y538" s="46"/>
      <c r="Z538" s="19"/>
      <c r="AA538" s="19"/>
      <c r="AB538" s="19"/>
      <c r="AC538" s="19"/>
      <c r="AD538" s="19"/>
      <c r="AE538" s="20" t="s">
        <v>3030</v>
      </c>
      <c r="AF538" s="20" t="s">
        <v>3451</v>
      </c>
      <c r="AG538" s="19" t="s">
        <v>3467</v>
      </c>
      <c r="AH538" s="55" t="s">
        <v>1358</v>
      </c>
      <c r="AI538" s="19" t="s">
        <v>1568</v>
      </c>
      <c r="AJ538" s="119"/>
      <c r="AK538" s="120"/>
      <c r="AL538" s="16">
        <f t="shared" si="17"/>
        <v>18000</v>
      </c>
      <c r="AM538" s="19" t="s">
        <v>1343</v>
      </c>
      <c r="AN538" s="19" t="s">
        <v>1344</v>
      </c>
      <c r="AO538" s="19" t="s">
        <v>3049</v>
      </c>
      <c r="AP538" s="19" t="s">
        <v>3049</v>
      </c>
      <c r="AQ538" s="19" t="s">
        <v>3050</v>
      </c>
      <c r="AR538" s="17">
        <v>18000</v>
      </c>
      <c r="AS538" s="19"/>
      <c r="AT538" s="19"/>
    </row>
    <row r="539" spans="1:46" s="23" customFormat="1" ht="72" hidden="1" x14ac:dyDescent="0.2">
      <c r="A539" s="19" t="s">
        <v>47</v>
      </c>
      <c r="B539" s="19" t="s">
        <v>277</v>
      </c>
      <c r="C539" s="19" t="s">
        <v>276</v>
      </c>
      <c r="D539" s="19" t="s">
        <v>33</v>
      </c>
      <c r="E539" s="19" t="s">
        <v>310</v>
      </c>
      <c r="F539" s="28" t="s">
        <v>2109</v>
      </c>
      <c r="G539" s="19" t="s">
        <v>842</v>
      </c>
      <c r="H539" s="18" t="s">
        <v>340</v>
      </c>
      <c r="I539" s="18" t="s">
        <v>840</v>
      </c>
      <c r="J539" s="17">
        <v>36000</v>
      </c>
      <c r="K539" s="35" t="s">
        <v>137</v>
      </c>
      <c r="L539" s="64"/>
      <c r="M539" s="64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8"/>
      <c r="Y539" s="46"/>
      <c r="Z539" s="19"/>
      <c r="AA539" s="19"/>
      <c r="AB539" s="19"/>
      <c r="AC539" s="19"/>
      <c r="AD539" s="19"/>
      <c r="AE539" s="20" t="s">
        <v>3030</v>
      </c>
      <c r="AF539" s="20" t="s">
        <v>3451</v>
      </c>
      <c r="AG539" s="19" t="s">
        <v>3467</v>
      </c>
      <c r="AH539" s="55" t="s">
        <v>1358</v>
      </c>
      <c r="AI539" s="19" t="s">
        <v>1568</v>
      </c>
      <c r="AJ539" s="119"/>
      <c r="AK539" s="120"/>
      <c r="AL539" s="16">
        <f t="shared" si="17"/>
        <v>36000</v>
      </c>
      <c r="AM539" s="19" t="s">
        <v>1343</v>
      </c>
      <c r="AN539" s="19" t="s">
        <v>1344</v>
      </c>
      <c r="AO539" s="19" t="s">
        <v>3049</v>
      </c>
      <c r="AP539" s="19" t="s">
        <v>3049</v>
      </c>
      <c r="AQ539" s="19" t="s">
        <v>3050</v>
      </c>
      <c r="AR539" s="17">
        <v>36000</v>
      </c>
      <c r="AS539" s="19"/>
      <c r="AT539" s="19"/>
    </row>
    <row r="540" spans="1:46" s="23" customFormat="1" ht="72" hidden="1" x14ac:dyDescent="0.2">
      <c r="A540" s="19" t="s">
        <v>47</v>
      </c>
      <c r="B540" s="19" t="s">
        <v>277</v>
      </c>
      <c r="C540" s="19" t="s">
        <v>276</v>
      </c>
      <c r="D540" s="19" t="s">
        <v>33</v>
      </c>
      <c r="E540" s="19" t="s">
        <v>310</v>
      </c>
      <c r="F540" s="28" t="s">
        <v>2110</v>
      </c>
      <c r="G540" s="19" t="s">
        <v>843</v>
      </c>
      <c r="H540" s="18" t="s">
        <v>387</v>
      </c>
      <c r="I540" s="18" t="s">
        <v>274</v>
      </c>
      <c r="J540" s="17">
        <v>176000</v>
      </c>
      <c r="K540" s="35" t="s">
        <v>137</v>
      </c>
      <c r="L540" s="64"/>
      <c r="M540" s="64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8"/>
      <c r="Y540" s="46"/>
      <c r="Z540" s="19"/>
      <c r="AA540" s="19"/>
      <c r="AB540" s="19"/>
      <c r="AC540" s="19"/>
      <c r="AD540" s="19"/>
      <c r="AE540" s="20" t="s">
        <v>3030</v>
      </c>
      <c r="AF540" s="20" t="s">
        <v>3451</v>
      </c>
      <c r="AG540" s="19" t="s">
        <v>3467</v>
      </c>
      <c r="AH540" s="55" t="s">
        <v>1358</v>
      </c>
      <c r="AI540" s="19" t="s">
        <v>1568</v>
      </c>
      <c r="AJ540" s="119"/>
      <c r="AK540" s="120"/>
      <c r="AL540" s="16">
        <f t="shared" si="17"/>
        <v>176000</v>
      </c>
      <c r="AM540" s="19" t="s">
        <v>1343</v>
      </c>
      <c r="AN540" s="19" t="s">
        <v>1344</v>
      </c>
      <c r="AO540" s="19" t="s">
        <v>3049</v>
      </c>
      <c r="AP540" s="19" t="s">
        <v>3049</v>
      </c>
      <c r="AQ540" s="19" t="s">
        <v>3050</v>
      </c>
      <c r="AR540" s="17">
        <v>176000</v>
      </c>
      <c r="AS540" s="19"/>
      <c r="AT540" s="19"/>
    </row>
    <row r="541" spans="1:46" s="23" customFormat="1" ht="72" hidden="1" x14ac:dyDescent="0.2">
      <c r="A541" s="19" t="s">
        <v>47</v>
      </c>
      <c r="B541" s="19" t="s">
        <v>277</v>
      </c>
      <c r="C541" s="19" t="s">
        <v>276</v>
      </c>
      <c r="D541" s="19" t="s">
        <v>33</v>
      </c>
      <c r="E541" s="19" t="s">
        <v>310</v>
      </c>
      <c r="F541" s="28" t="s">
        <v>2111</v>
      </c>
      <c r="G541" s="19" t="s">
        <v>844</v>
      </c>
      <c r="H541" s="18" t="s">
        <v>464</v>
      </c>
      <c r="I541" s="18" t="s">
        <v>511</v>
      </c>
      <c r="J541" s="17">
        <v>45000</v>
      </c>
      <c r="K541" s="35" t="s">
        <v>137</v>
      </c>
      <c r="L541" s="64"/>
      <c r="M541" s="64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8"/>
      <c r="Y541" s="46"/>
      <c r="Z541" s="19"/>
      <c r="AA541" s="19"/>
      <c r="AB541" s="19"/>
      <c r="AC541" s="19"/>
      <c r="AD541" s="19"/>
      <c r="AE541" s="20" t="s">
        <v>3030</v>
      </c>
      <c r="AF541" s="20" t="s">
        <v>3451</v>
      </c>
      <c r="AG541" s="19" t="s">
        <v>3467</v>
      </c>
      <c r="AH541" s="55" t="s">
        <v>1358</v>
      </c>
      <c r="AI541" s="19" t="s">
        <v>1568</v>
      </c>
      <c r="AJ541" s="119"/>
      <c r="AK541" s="120"/>
      <c r="AL541" s="16">
        <f t="shared" si="17"/>
        <v>45000</v>
      </c>
      <c r="AM541" s="19" t="s">
        <v>1343</v>
      </c>
      <c r="AN541" s="19" t="s">
        <v>1344</v>
      </c>
      <c r="AO541" s="19" t="s">
        <v>3049</v>
      </c>
      <c r="AP541" s="19" t="s">
        <v>3049</v>
      </c>
      <c r="AQ541" s="19" t="s">
        <v>3050</v>
      </c>
      <c r="AR541" s="17">
        <v>45000</v>
      </c>
      <c r="AS541" s="19"/>
      <c r="AT541" s="19"/>
    </row>
    <row r="542" spans="1:46" s="23" customFormat="1" ht="72" hidden="1" x14ac:dyDescent="0.2">
      <c r="A542" s="19" t="s">
        <v>47</v>
      </c>
      <c r="B542" s="19" t="s">
        <v>277</v>
      </c>
      <c r="C542" s="19" t="s">
        <v>276</v>
      </c>
      <c r="D542" s="19" t="s">
        <v>10</v>
      </c>
      <c r="E542" s="19" t="s">
        <v>311</v>
      </c>
      <c r="F542" s="28" t="s">
        <v>2112</v>
      </c>
      <c r="G542" s="19" t="s">
        <v>845</v>
      </c>
      <c r="H542" s="18" t="s">
        <v>303</v>
      </c>
      <c r="I542" s="18" t="s">
        <v>271</v>
      </c>
      <c r="J542" s="17">
        <v>170000</v>
      </c>
      <c r="K542" s="35" t="s">
        <v>137</v>
      </c>
      <c r="L542" s="64"/>
      <c r="M542" s="64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8"/>
      <c r="Y542" s="46"/>
      <c r="Z542" s="19"/>
      <c r="AA542" s="19"/>
      <c r="AB542" s="19"/>
      <c r="AC542" s="19"/>
      <c r="AD542" s="19"/>
      <c r="AE542" s="20" t="s">
        <v>3034</v>
      </c>
      <c r="AF542" s="54" t="s">
        <v>3481</v>
      </c>
      <c r="AG542" s="19" t="s">
        <v>3467</v>
      </c>
      <c r="AH542" s="54" t="s">
        <v>1365</v>
      </c>
      <c r="AI542" s="54" t="s">
        <v>1573</v>
      </c>
      <c r="AJ542" s="119"/>
      <c r="AK542" s="120"/>
      <c r="AL542" s="16">
        <f t="shared" si="17"/>
        <v>170000</v>
      </c>
      <c r="AM542" s="19" t="s">
        <v>1343</v>
      </c>
      <c r="AN542" s="19" t="s">
        <v>1344</v>
      </c>
      <c r="AO542" s="19" t="s">
        <v>3054</v>
      </c>
      <c r="AP542" s="19" t="s">
        <v>3054</v>
      </c>
      <c r="AQ542" s="19" t="s">
        <v>3055</v>
      </c>
      <c r="AR542" s="17">
        <v>170000</v>
      </c>
      <c r="AS542" s="19"/>
      <c r="AT542" s="19"/>
    </row>
    <row r="543" spans="1:46" s="23" customFormat="1" ht="90" hidden="1" x14ac:dyDescent="0.2">
      <c r="A543" s="19" t="s">
        <v>47</v>
      </c>
      <c r="B543" s="19" t="s">
        <v>277</v>
      </c>
      <c r="C543" s="19" t="s">
        <v>276</v>
      </c>
      <c r="D543" s="19" t="s">
        <v>10</v>
      </c>
      <c r="E543" s="19" t="s">
        <v>311</v>
      </c>
      <c r="F543" s="28" t="s">
        <v>2113</v>
      </c>
      <c r="G543" s="19" t="s">
        <v>846</v>
      </c>
      <c r="H543" s="18" t="s">
        <v>270</v>
      </c>
      <c r="I543" s="18" t="s">
        <v>271</v>
      </c>
      <c r="J543" s="17">
        <v>120000</v>
      </c>
      <c r="K543" s="35" t="s">
        <v>137</v>
      </c>
      <c r="L543" s="64"/>
      <c r="M543" s="64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8"/>
      <c r="Y543" s="46"/>
      <c r="Z543" s="19"/>
      <c r="AA543" s="19"/>
      <c r="AB543" s="19"/>
      <c r="AC543" s="19"/>
      <c r="AD543" s="19"/>
      <c r="AE543" s="20" t="s">
        <v>3034</v>
      </c>
      <c r="AF543" s="54" t="s">
        <v>3481</v>
      </c>
      <c r="AG543" s="19" t="s">
        <v>3467</v>
      </c>
      <c r="AH543" s="54" t="s">
        <v>1365</v>
      </c>
      <c r="AI543" s="54" t="s">
        <v>1573</v>
      </c>
      <c r="AJ543" s="119"/>
      <c r="AK543" s="120"/>
      <c r="AL543" s="16">
        <f t="shared" si="17"/>
        <v>120000</v>
      </c>
      <c r="AM543" s="19" t="s">
        <v>1343</v>
      </c>
      <c r="AN543" s="19" t="s">
        <v>1344</v>
      </c>
      <c r="AO543" s="19" t="s">
        <v>3054</v>
      </c>
      <c r="AP543" s="19" t="s">
        <v>3054</v>
      </c>
      <c r="AQ543" s="19" t="s">
        <v>3055</v>
      </c>
      <c r="AR543" s="17">
        <v>120000</v>
      </c>
      <c r="AS543" s="19"/>
      <c r="AT543" s="19"/>
    </row>
    <row r="544" spans="1:46" s="23" customFormat="1" ht="72" hidden="1" x14ac:dyDescent="0.2">
      <c r="A544" s="19" t="s">
        <v>47</v>
      </c>
      <c r="B544" s="19" t="s">
        <v>277</v>
      </c>
      <c r="C544" s="19" t="s">
        <v>276</v>
      </c>
      <c r="D544" s="19" t="s">
        <v>10</v>
      </c>
      <c r="E544" s="19" t="s">
        <v>311</v>
      </c>
      <c r="F544" s="28" t="s">
        <v>2114</v>
      </c>
      <c r="G544" s="19" t="s">
        <v>847</v>
      </c>
      <c r="H544" s="18" t="s">
        <v>501</v>
      </c>
      <c r="I544" s="18" t="s">
        <v>271</v>
      </c>
      <c r="J544" s="17">
        <v>368000</v>
      </c>
      <c r="K544" s="35" t="s">
        <v>137</v>
      </c>
      <c r="L544" s="64"/>
      <c r="M544" s="64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8"/>
      <c r="Y544" s="46"/>
      <c r="Z544" s="19"/>
      <c r="AA544" s="19"/>
      <c r="AB544" s="19"/>
      <c r="AC544" s="19"/>
      <c r="AD544" s="19"/>
      <c r="AE544" s="20" t="s">
        <v>3034</v>
      </c>
      <c r="AF544" s="54" t="s">
        <v>3481</v>
      </c>
      <c r="AG544" s="19" t="s">
        <v>3467</v>
      </c>
      <c r="AH544" s="54" t="s">
        <v>1365</v>
      </c>
      <c r="AI544" s="54" t="s">
        <v>1573</v>
      </c>
      <c r="AJ544" s="119"/>
      <c r="AK544" s="120"/>
      <c r="AL544" s="16">
        <f t="shared" si="17"/>
        <v>368000</v>
      </c>
      <c r="AM544" s="19" t="s">
        <v>1343</v>
      </c>
      <c r="AN544" s="19" t="s">
        <v>1344</v>
      </c>
      <c r="AO544" s="19" t="s">
        <v>3054</v>
      </c>
      <c r="AP544" s="19" t="s">
        <v>3054</v>
      </c>
      <c r="AQ544" s="19" t="s">
        <v>3055</v>
      </c>
      <c r="AR544" s="17">
        <v>368000</v>
      </c>
      <c r="AS544" s="19"/>
      <c r="AT544" s="19"/>
    </row>
    <row r="545" spans="1:46" s="23" customFormat="1" ht="72" hidden="1" x14ac:dyDescent="0.2">
      <c r="A545" s="19" t="s">
        <v>47</v>
      </c>
      <c r="B545" s="19" t="s">
        <v>277</v>
      </c>
      <c r="C545" s="19" t="s">
        <v>276</v>
      </c>
      <c r="D545" s="19" t="s">
        <v>10</v>
      </c>
      <c r="E545" s="19" t="s">
        <v>311</v>
      </c>
      <c r="F545" s="28" t="s">
        <v>2115</v>
      </c>
      <c r="G545" s="19" t="s">
        <v>848</v>
      </c>
      <c r="H545" s="18" t="s">
        <v>317</v>
      </c>
      <c r="I545" s="18" t="s">
        <v>271</v>
      </c>
      <c r="J545" s="17">
        <v>110000</v>
      </c>
      <c r="K545" s="35" t="s">
        <v>137</v>
      </c>
      <c r="L545" s="64"/>
      <c r="M545" s="64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8"/>
      <c r="Y545" s="46"/>
      <c r="Z545" s="19"/>
      <c r="AA545" s="19"/>
      <c r="AB545" s="19"/>
      <c r="AC545" s="19"/>
      <c r="AD545" s="19"/>
      <c r="AE545" s="20" t="s">
        <v>3034</v>
      </c>
      <c r="AF545" s="54" t="s">
        <v>3481</v>
      </c>
      <c r="AG545" s="19" t="s">
        <v>3467</v>
      </c>
      <c r="AH545" s="54" t="s">
        <v>1365</v>
      </c>
      <c r="AI545" s="54" t="s">
        <v>1573</v>
      </c>
      <c r="AJ545" s="119"/>
      <c r="AK545" s="120"/>
      <c r="AL545" s="16">
        <f t="shared" si="17"/>
        <v>110000</v>
      </c>
      <c r="AM545" s="19" t="s">
        <v>1343</v>
      </c>
      <c r="AN545" s="19" t="s">
        <v>1344</v>
      </c>
      <c r="AO545" s="19" t="s">
        <v>3054</v>
      </c>
      <c r="AP545" s="19" t="s">
        <v>3054</v>
      </c>
      <c r="AQ545" s="19" t="s">
        <v>3055</v>
      </c>
      <c r="AR545" s="17">
        <v>110000</v>
      </c>
      <c r="AS545" s="19"/>
      <c r="AT545" s="19"/>
    </row>
    <row r="546" spans="1:46" s="23" customFormat="1" ht="72" hidden="1" x14ac:dyDescent="0.2">
      <c r="A546" s="19" t="s">
        <v>47</v>
      </c>
      <c r="B546" s="19" t="s">
        <v>277</v>
      </c>
      <c r="C546" s="19" t="s">
        <v>276</v>
      </c>
      <c r="D546" s="19" t="s">
        <v>10</v>
      </c>
      <c r="E546" s="19" t="s">
        <v>311</v>
      </c>
      <c r="F546" s="28" t="s">
        <v>2116</v>
      </c>
      <c r="G546" s="19" t="s">
        <v>849</v>
      </c>
      <c r="H546" s="18" t="s">
        <v>270</v>
      </c>
      <c r="I546" s="18" t="s">
        <v>271</v>
      </c>
      <c r="J546" s="17">
        <v>100000</v>
      </c>
      <c r="K546" s="35" t="s">
        <v>137</v>
      </c>
      <c r="L546" s="64"/>
      <c r="M546" s="64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8"/>
      <c r="Y546" s="46"/>
      <c r="Z546" s="19"/>
      <c r="AA546" s="19"/>
      <c r="AB546" s="19"/>
      <c r="AC546" s="19"/>
      <c r="AD546" s="19"/>
      <c r="AE546" s="20" t="s">
        <v>3034</v>
      </c>
      <c r="AF546" s="54" t="s">
        <v>3481</v>
      </c>
      <c r="AG546" s="19" t="s">
        <v>3467</v>
      </c>
      <c r="AH546" s="54" t="s">
        <v>1365</v>
      </c>
      <c r="AI546" s="54" t="s">
        <v>1573</v>
      </c>
      <c r="AJ546" s="119"/>
      <c r="AK546" s="120"/>
      <c r="AL546" s="16">
        <f t="shared" si="17"/>
        <v>100000</v>
      </c>
      <c r="AM546" s="19" t="s">
        <v>1343</v>
      </c>
      <c r="AN546" s="19" t="s">
        <v>1344</v>
      </c>
      <c r="AO546" s="19" t="s">
        <v>3054</v>
      </c>
      <c r="AP546" s="19" t="s">
        <v>3054</v>
      </c>
      <c r="AQ546" s="19" t="s">
        <v>3055</v>
      </c>
      <c r="AR546" s="17">
        <v>100000</v>
      </c>
      <c r="AS546" s="19"/>
      <c r="AT546" s="19"/>
    </row>
    <row r="547" spans="1:46" s="23" customFormat="1" ht="72" hidden="1" x14ac:dyDescent="0.2">
      <c r="A547" s="19" t="s">
        <v>47</v>
      </c>
      <c r="B547" s="19" t="s">
        <v>277</v>
      </c>
      <c r="C547" s="19" t="s">
        <v>276</v>
      </c>
      <c r="D547" s="19" t="s">
        <v>10</v>
      </c>
      <c r="E547" s="19" t="s">
        <v>311</v>
      </c>
      <c r="F547" s="28" t="s">
        <v>2117</v>
      </c>
      <c r="G547" s="19" t="s">
        <v>850</v>
      </c>
      <c r="H547" s="18" t="s">
        <v>270</v>
      </c>
      <c r="I547" s="18" t="s">
        <v>631</v>
      </c>
      <c r="J547" s="17">
        <v>95000</v>
      </c>
      <c r="K547" s="35" t="s">
        <v>137</v>
      </c>
      <c r="L547" s="64"/>
      <c r="M547" s="64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8"/>
      <c r="Y547" s="46"/>
      <c r="Z547" s="19"/>
      <c r="AA547" s="19"/>
      <c r="AB547" s="19"/>
      <c r="AC547" s="19"/>
      <c r="AD547" s="19"/>
      <c r="AE547" s="20" t="s">
        <v>3034</v>
      </c>
      <c r="AF547" s="54" t="s">
        <v>3481</v>
      </c>
      <c r="AG547" s="19" t="s">
        <v>3467</v>
      </c>
      <c r="AH547" s="54" t="s">
        <v>1365</v>
      </c>
      <c r="AI547" s="54" t="s">
        <v>1573</v>
      </c>
      <c r="AJ547" s="119"/>
      <c r="AK547" s="120"/>
      <c r="AL547" s="16">
        <f t="shared" si="17"/>
        <v>95000</v>
      </c>
      <c r="AM547" s="19" t="s">
        <v>1343</v>
      </c>
      <c r="AN547" s="19" t="s">
        <v>1344</v>
      </c>
      <c r="AO547" s="19" t="s">
        <v>3054</v>
      </c>
      <c r="AP547" s="19" t="s">
        <v>3054</v>
      </c>
      <c r="AQ547" s="19" t="s">
        <v>3055</v>
      </c>
      <c r="AR547" s="17">
        <v>95000</v>
      </c>
      <c r="AS547" s="19"/>
      <c r="AT547" s="19"/>
    </row>
    <row r="548" spans="1:46" s="23" customFormat="1" ht="72" hidden="1" x14ac:dyDescent="0.2">
      <c r="A548" s="19" t="s">
        <v>47</v>
      </c>
      <c r="B548" s="19" t="s">
        <v>277</v>
      </c>
      <c r="C548" s="19" t="s">
        <v>276</v>
      </c>
      <c r="D548" s="19" t="s">
        <v>10</v>
      </c>
      <c r="E548" s="19" t="s">
        <v>311</v>
      </c>
      <c r="F548" s="28" t="s">
        <v>2118</v>
      </c>
      <c r="G548" s="19" t="s">
        <v>851</v>
      </c>
      <c r="H548" s="18" t="s">
        <v>303</v>
      </c>
      <c r="I548" s="18" t="s">
        <v>271</v>
      </c>
      <c r="J548" s="17">
        <v>80000</v>
      </c>
      <c r="K548" s="35" t="s">
        <v>137</v>
      </c>
      <c r="L548" s="64"/>
      <c r="M548" s="64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8"/>
      <c r="Y548" s="46"/>
      <c r="Z548" s="19"/>
      <c r="AA548" s="19"/>
      <c r="AB548" s="19"/>
      <c r="AC548" s="19"/>
      <c r="AD548" s="19"/>
      <c r="AE548" s="20" t="s">
        <v>3034</v>
      </c>
      <c r="AF548" s="54" t="s">
        <v>3481</v>
      </c>
      <c r="AG548" s="19" t="s">
        <v>3467</v>
      </c>
      <c r="AH548" s="54" t="s">
        <v>1365</v>
      </c>
      <c r="AI548" s="54" t="s">
        <v>1573</v>
      </c>
      <c r="AJ548" s="119"/>
      <c r="AK548" s="120"/>
      <c r="AL548" s="16">
        <f t="shared" si="17"/>
        <v>80000</v>
      </c>
      <c r="AM548" s="19" t="s">
        <v>1343</v>
      </c>
      <c r="AN548" s="19" t="s">
        <v>1344</v>
      </c>
      <c r="AO548" s="19" t="s">
        <v>3054</v>
      </c>
      <c r="AP548" s="19" t="s">
        <v>3054</v>
      </c>
      <c r="AQ548" s="19" t="s">
        <v>3055</v>
      </c>
      <c r="AR548" s="17">
        <v>80000</v>
      </c>
      <c r="AS548" s="19"/>
      <c r="AT548" s="19"/>
    </row>
    <row r="549" spans="1:46" s="23" customFormat="1" ht="72" hidden="1" x14ac:dyDescent="0.2">
      <c r="A549" s="19" t="s">
        <v>47</v>
      </c>
      <c r="B549" s="19" t="s">
        <v>277</v>
      </c>
      <c r="C549" s="19" t="s">
        <v>276</v>
      </c>
      <c r="D549" s="19" t="s">
        <v>10</v>
      </c>
      <c r="E549" s="19" t="s">
        <v>311</v>
      </c>
      <c r="F549" s="28" t="s">
        <v>2119</v>
      </c>
      <c r="G549" s="19" t="s">
        <v>852</v>
      </c>
      <c r="H549" s="18" t="s">
        <v>317</v>
      </c>
      <c r="I549" s="18" t="s">
        <v>271</v>
      </c>
      <c r="J549" s="17">
        <v>75000</v>
      </c>
      <c r="K549" s="35" t="s">
        <v>137</v>
      </c>
      <c r="L549" s="64"/>
      <c r="M549" s="64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8"/>
      <c r="Y549" s="46"/>
      <c r="Z549" s="19"/>
      <c r="AA549" s="19"/>
      <c r="AB549" s="19"/>
      <c r="AC549" s="19"/>
      <c r="AD549" s="19"/>
      <c r="AE549" s="20" t="s">
        <v>3034</v>
      </c>
      <c r="AF549" s="54" t="s">
        <v>3481</v>
      </c>
      <c r="AG549" s="19" t="s">
        <v>3467</v>
      </c>
      <c r="AH549" s="54" t="s">
        <v>1365</v>
      </c>
      <c r="AI549" s="54" t="s">
        <v>1573</v>
      </c>
      <c r="AJ549" s="119"/>
      <c r="AK549" s="120"/>
      <c r="AL549" s="16">
        <f t="shared" si="17"/>
        <v>75000</v>
      </c>
      <c r="AM549" s="19" t="s">
        <v>1343</v>
      </c>
      <c r="AN549" s="19" t="s">
        <v>1344</v>
      </c>
      <c r="AO549" s="19" t="s">
        <v>3054</v>
      </c>
      <c r="AP549" s="19" t="s">
        <v>3054</v>
      </c>
      <c r="AQ549" s="19" t="s">
        <v>3055</v>
      </c>
      <c r="AR549" s="17">
        <v>75000</v>
      </c>
      <c r="AS549" s="19"/>
      <c r="AT549" s="19"/>
    </row>
    <row r="550" spans="1:46" s="23" customFormat="1" ht="72" hidden="1" x14ac:dyDescent="0.2">
      <c r="A550" s="19" t="s">
        <v>47</v>
      </c>
      <c r="B550" s="19" t="s">
        <v>277</v>
      </c>
      <c r="C550" s="19" t="s">
        <v>276</v>
      </c>
      <c r="D550" s="19" t="s">
        <v>10</v>
      </c>
      <c r="E550" s="19" t="s">
        <v>311</v>
      </c>
      <c r="F550" s="28" t="s">
        <v>2120</v>
      </c>
      <c r="G550" s="19" t="s">
        <v>853</v>
      </c>
      <c r="H550" s="18" t="s">
        <v>269</v>
      </c>
      <c r="I550" s="18" t="s">
        <v>271</v>
      </c>
      <c r="J550" s="17">
        <v>30000</v>
      </c>
      <c r="K550" s="35" t="s">
        <v>137</v>
      </c>
      <c r="L550" s="64"/>
      <c r="M550" s="64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8"/>
      <c r="Y550" s="46"/>
      <c r="Z550" s="19"/>
      <c r="AA550" s="19"/>
      <c r="AB550" s="19"/>
      <c r="AC550" s="19"/>
      <c r="AD550" s="19"/>
      <c r="AE550" s="20" t="s">
        <v>3034</v>
      </c>
      <c r="AF550" s="54" t="s">
        <v>3481</v>
      </c>
      <c r="AG550" s="19" t="s">
        <v>3467</v>
      </c>
      <c r="AH550" s="54" t="s">
        <v>1365</v>
      </c>
      <c r="AI550" s="54" t="s">
        <v>1573</v>
      </c>
      <c r="AJ550" s="119"/>
      <c r="AK550" s="120"/>
      <c r="AL550" s="16">
        <f t="shared" si="17"/>
        <v>30000</v>
      </c>
      <c r="AM550" s="19" t="s">
        <v>1343</v>
      </c>
      <c r="AN550" s="19" t="s">
        <v>1344</v>
      </c>
      <c r="AO550" s="19" t="s">
        <v>3054</v>
      </c>
      <c r="AP550" s="19" t="s">
        <v>3054</v>
      </c>
      <c r="AQ550" s="19" t="s">
        <v>3055</v>
      </c>
      <c r="AR550" s="17">
        <v>30000</v>
      </c>
      <c r="AS550" s="19"/>
      <c r="AT550" s="19"/>
    </row>
    <row r="551" spans="1:46" s="23" customFormat="1" ht="72" hidden="1" x14ac:dyDescent="0.2">
      <c r="A551" s="19" t="s">
        <v>47</v>
      </c>
      <c r="B551" s="19" t="s">
        <v>277</v>
      </c>
      <c r="C551" s="19" t="s">
        <v>276</v>
      </c>
      <c r="D551" s="19" t="s">
        <v>10</v>
      </c>
      <c r="E551" s="19" t="s">
        <v>311</v>
      </c>
      <c r="F551" s="28" t="s">
        <v>2121</v>
      </c>
      <c r="G551" s="19" t="s">
        <v>854</v>
      </c>
      <c r="H551" s="18" t="s">
        <v>269</v>
      </c>
      <c r="I551" s="18" t="s">
        <v>271</v>
      </c>
      <c r="J551" s="17">
        <v>17800</v>
      </c>
      <c r="K551" s="35" t="s">
        <v>137</v>
      </c>
      <c r="L551" s="64"/>
      <c r="M551" s="64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8"/>
      <c r="Y551" s="46"/>
      <c r="Z551" s="19"/>
      <c r="AA551" s="19"/>
      <c r="AB551" s="19"/>
      <c r="AC551" s="19"/>
      <c r="AD551" s="19"/>
      <c r="AE551" s="20" t="s">
        <v>3034</v>
      </c>
      <c r="AF551" s="54" t="s">
        <v>3481</v>
      </c>
      <c r="AG551" s="19" t="s">
        <v>3467</v>
      </c>
      <c r="AH551" s="54" t="s">
        <v>1365</v>
      </c>
      <c r="AI551" s="54" t="s">
        <v>1573</v>
      </c>
      <c r="AJ551" s="119"/>
      <c r="AK551" s="120"/>
      <c r="AL551" s="16">
        <f t="shared" si="17"/>
        <v>17800</v>
      </c>
      <c r="AM551" s="19" t="s">
        <v>1343</v>
      </c>
      <c r="AN551" s="19" t="s">
        <v>1344</v>
      </c>
      <c r="AO551" s="19" t="s">
        <v>3054</v>
      </c>
      <c r="AP551" s="19" t="s">
        <v>3054</v>
      </c>
      <c r="AQ551" s="19" t="s">
        <v>3055</v>
      </c>
      <c r="AR551" s="17">
        <v>17800</v>
      </c>
      <c r="AS551" s="19"/>
      <c r="AT551" s="19"/>
    </row>
    <row r="552" spans="1:46" s="23" customFormat="1" ht="72" hidden="1" x14ac:dyDescent="0.2">
      <c r="A552" s="19" t="s">
        <v>47</v>
      </c>
      <c r="B552" s="19" t="s">
        <v>277</v>
      </c>
      <c r="C552" s="19" t="s">
        <v>276</v>
      </c>
      <c r="D552" s="19" t="s">
        <v>10</v>
      </c>
      <c r="E552" s="19" t="s">
        <v>311</v>
      </c>
      <c r="F552" s="28" t="s">
        <v>2122</v>
      </c>
      <c r="G552" s="19" t="s">
        <v>855</v>
      </c>
      <c r="H552" s="18" t="s">
        <v>269</v>
      </c>
      <c r="I552" s="18" t="s">
        <v>271</v>
      </c>
      <c r="J552" s="17">
        <v>48000</v>
      </c>
      <c r="K552" s="35" t="s">
        <v>137</v>
      </c>
      <c r="L552" s="64"/>
      <c r="M552" s="64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8"/>
      <c r="Y552" s="46"/>
      <c r="Z552" s="19"/>
      <c r="AA552" s="19"/>
      <c r="AB552" s="19"/>
      <c r="AC552" s="19"/>
      <c r="AD552" s="19"/>
      <c r="AE552" s="20" t="s">
        <v>3034</v>
      </c>
      <c r="AF552" s="54" t="s">
        <v>3481</v>
      </c>
      <c r="AG552" s="19" t="s">
        <v>3467</v>
      </c>
      <c r="AH552" s="54" t="s">
        <v>1365</v>
      </c>
      <c r="AI552" s="54" t="s">
        <v>1573</v>
      </c>
      <c r="AJ552" s="119"/>
      <c r="AK552" s="120"/>
      <c r="AL552" s="16">
        <f t="shared" si="17"/>
        <v>48000</v>
      </c>
      <c r="AM552" s="19" t="s">
        <v>1343</v>
      </c>
      <c r="AN552" s="19" t="s">
        <v>1344</v>
      </c>
      <c r="AO552" s="19" t="s">
        <v>3054</v>
      </c>
      <c r="AP552" s="19" t="s">
        <v>3054</v>
      </c>
      <c r="AQ552" s="19" t="s">
        <v>3055</v>
      </c>
      <c r="AR552" s="17">
        <v>48000</v>
      </c>
      <c r="AS552" s="19"/>
      <c r="AT552" s="19"/>
    </row>
    <row r="553" spans="1:46" s="23" customFormat="1" ht="72" hidden="1" x14ac:dyDescent="0.2">
      <c r="A553" s="19" t="s">
        <v>47</v>
      </c>
      <c r="B553" s="19" t="s">
        <v>277</v>
      </c>
      <c r="C553" s="19" t="s">
        <v>276</v>
      </c>
      <c r="D553" s="19" t="s">
        <v>10</v>
      </c>
      <c r="E553" s="19" t="s">
        <v>311</v>
      </c>
      <c r="F553" s="28" t="s">
        <v>2123</v>
      </c>
      <c r="G553" s="19" t="s">
        <v>856</v>
      </c>
      <c r="H553" s="18" t="s">
        <v>269</v>
      </c>
      <c r="I553" s="18" t="s">
        <v>271</v>
      </c>
      <c r="J553" s="17">
        <v>20000</v>
      </c>
      <c r="K553" s="35" t="s">
        <v>137</v>
      </c>
      <c r="L553" s="64"/>
      <c r="M553" s="64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8"/>
      <c r="Y553" s="46"/>
      <c r="Z553" s="19"/>
      <c r="AA553" s="19"/>
      <c r="AB553" s="19"/>
      <c r="AC553" s="19"/>
      <c r="AD553" s="19"/>
      <c r="AE553" s="20" t="s">
        <v>3034</v>
      </c>
      <c r="AF553" s="54" t="s">
        <v>3481</v>
      </c>
      <c r="AG553" s="19" t="s">
        <v>3467</v>
      </c>
      <c r="AH553" s="54" t="s">
        <v>1365</v>
      </c>
      <c r="AI553" s="54" t="s">
        <v>1573</v>
      </c>
      <c r="AJ553" s="119"/>
      <c r="AK553" s="120"/>
      <c r="AL553" s="16">
        <f t="shared" si="17"/>
        <v>20000</v>
      </c>
      <c r="AM553" s="19" t="s">
        <v>1343</v>
      </c>
      <c r="AN553" s="19" t="s">
        <v>1344</v>
      </c>
      <c r="AO553" s="19" t="s">
        <v>3054</v>
      </c>
      <c r="AP553" s="19" t="s">
        <v>3054</v>
      </c>
      <c r="AQ553" s="19" t="s">
        <v>3055</v>
      </c>
      <c r="AR553" s="17">
        <v>20000</v>
      </c>
      <c r="AS553" s="19"/>
      <c r="AT553" s="19"/>
    </row>
    <row r="554" spans="1:46" s="23" customFormat="1" ht="72" hidden="1" x14ac:dyDescent="0.2">
      <c r="A554" s="19" t="s">
        <v>47</v>
      </c>
      <c r="B554" s="19" t="s">
        <v>277</v>
      </c>
      <c r="C554" s="19" t="s">
        <v>276</v>
      </c>
      <c r="D554" s="19" t="s">
        <v>10</v>
      </c>
      <c r="E554" s="19" t="s">
        <v>311</v>
      </c>
      <c r="F554" s="28" t="s">
        <v>2124</v>
      </c>
      <c r="G554" s="19" t="s">
        <v>857</v>
      </c>
      <c r="H554" s="18" t="s">
        <v>270</v>
      </c>
      <c r="I554" s="18" t="s">
        <v>273</v>
      </c>
      <c r="J554" s="17">
        <v>13000</v>
      </c>
      <c r="K554" s="35" t="s">
        <v>137</v>
      </c>
      <c r="L554" s="64"/>
      <c r="M554" s="64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8"/>
      <c r="Y554" s="46"/>
      <c r="Z554" s="19"/>
      <c r="AA554" s="19"/>
      <c r="AB554" s="19"/>
      <c r="AC554" s="19"/>
      <c r="AD554" s="19"/>
      <c r="AE554" s="20" t="s">
        <v>3034</v>
      </c>
      <c r="AF554" s="54" t="s">
        <v>3481</v>
      </c>
      <c r="AG554" s="19" t="s">
        <v>3467</v>
      </c>
      <c r="AH554" s="54" t="s">
        <v>1365</v>
      </c>
      <c r="AI554" s="54" t="s">
        <v>1573</v>
      </c>
      <c r="AJ554" s="119"/>
      <c r="AK554" s="120"/>
      <c r="AL554" s="16">
        <f t="shared" si="17"/>
        <v>13000</v>
      </c>
      <c r="AM554" s="19" t="s">
        <v>1343</v>
      </c>
      <c r="AN554" s="19" t="s">
        <v>1344</v>
      </c>
      <c r="AO554" s="19" t="s">
        <v>3054</v>
      </c>
      <c r="AP554" s="19" t="s">
        <v>3054</v>
      </c>
      <c r="AQ554" s="19" t="s">
        <v>3055</v>
      </c>
      <c r="AR554" s="17">
        <v>13000</v>
      </c>
      <c r="AS554" s="19"/>
      <c r="AT554" s="19"/>
    </row>
    <row r="555" spans="1:46" s="199" customFormat="1" ht="72" x14ac:dyDescent="0.2">
      <c r="A555" s="187" t="s">
        <v>47</v>
      </c>
      <c r="B555" s="19" t="s">
        <v>277</v>
      </c>
      <c r="C555" s="187" t="s">
        <v>17</v>
      </c>
      <c r="D555" s="187" t="s">
        <v>34</v>
      </c>
      <c r="E555" s="19" t="s">
        <v>454</v>
      </c>
      <c r="F555" s="188" t="s">
        <v>2125</v>
      </c>
      <c r="G555" s="187" t="s">
        <v>1134</v>
      </c>
      <c r="H555" s="189" t="s">
        <v>270</v>
      </c>
      <c r="I555" s="189" t="s">
        <v>1119</v>
      </c>
      <c r="J555" s="190">
        <v>18257600</v>
      </c>
      <c r="K555" s="191" t="s">
        <v>137</v>
      </c>
      <c r="L555" s="200"/>
      <c r="M555" s="200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9"/>
      <c r="Y555" s="201"/>
      <c r="Z555" s="187"/>
      <c r="AA555" s="187"/>
      <c r="AB555" s="187"/>
      <c r="AC555" s="187"/>
      <c r="AD555" s="187"/>
      <c r="AE555" s="195" t="s">
        <v>3532</v>
      </c>
      <c r="AF555" s="195" t="s">
        <v>3452</v>
      </c>
      <c r="AG555" s="187" t="s">
        <v>3467</v>
      </c>
      <c r="AH555" s="55" t="s">
        <v>1366</v>
      </c>
      <c r="AI555" s="19" t="s">
        <v>1568</v>
      </c>
      <c r="AJ555" s="213"/>
      <c r="AK555" s="214"/>
      <c r="AL555" s="197">
        <f t="shared" si="17"/>
        <v>18257600</v>
      </c>
      <c r="AM555" s="187" t="s">
        <v>1367</v>
      </c>
      <c r="AN555" s="187" t="s">
        <v>1368</v>
      </c>
      <c r="AO555" s="187" t="s">
        <v>3056</v>
      </c>
      <c r="AP555" s="187" t="s">
        <v>3057</v>
      </c>
      <c r="AQ555" s="187" t="s">
        <v>3058</v>
      </c>
      <c r="AR555" s="190">
        <v>18257600</v>
      </c>
      <c r="AS555" s="187"/>
      <c r="AT555" s="187"/>
    </row>
    <row r="556" spans="1:46" s="199" customFormat="1" ht="72" hidden="1" x14ac:dyDescent="0.2">
      <c r="A556" s="187" t="s">
        <v>47</v>
      </c>
      <c r="B556" s="19" t="s">
        <v>277</v>
      </c>
      <c r="C556" s="187" t="s">
        <v>17</v>
      </c>
      <c r="D556" s="187" t="s">
        <v>34</v>
      </c>
      <c r="E556" s="19" t="s">
        <v>454</v>
      </c>
      <c r="F556" s="188" t="s">
        <v>2126</v>
      </c>
      <c r="G556" s="187" t="s">
        <v>1135</v>
      </c>
      <c r="H556" s="189" t="s">
        <v>269</v>
      </c>
      <c r="I556" s="189" t="s">
        <v>1119</v>
      </c>
      <c r="J556" s="190">
        <v>2998000</v>
      </c>
      <c r="K556" s="191" t="s">
        <v>137</v>
      </c>
      <c r="L556" s="200"/>
      <c r="M556" s="200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9"/>
      <c r="Y556" s="201"/>
      <c r="Z556" s="187"/>
      <c r="AA556" s="187"/>
      <c r="AB556" s="187"/>
      <c r="AC556" s="187"/>
      <c r="AD556" s="187"/>
      <c r="AE556" s="195" t="s">
        <v>3035</v>
      </c>
      <c r="AF556" s="195" t="s">
        <v>3452</v>
      </c>
      <c r="AG556" s="187" t="s">
        <v>3467</v>
      </c>
      <c r="AH556" s="55" t="s">
        <v>1366</v>
      </c>
      <c r="AI556" s="19" t="s">
        <v>1568</v>
      </c>
      <c r="AJ556" s="213"/>
      <c r="AK556" s="214"/>
      <c r="AL556" s="197">
        <f t="shared" si="17"/>
        <v>2998000</v>
      </c>
      <c r="AM556" s="187" t="s">
        <v>1369</v>
      </c>
      <c r="AN556" s="187" t="s">
        <v>1370</v>
      </c>
      <c r="AO556" s="187" t="s">
        <v>3056</v>
      </c>
      <c r="AP556" s="187" t="s">
        <v>3057</v>
      </c>
      <c r="AQ556" s="187" t="s">
        <v>3058</v>
      </c>
      <c r="AR556" s="190">
        <v>2998000</v>
      </c>
      <c r="AS556" s="187"/>
      <c r="AT556" s="187"/>
    </row>
    <row r="557" spans="1:46" s="199" customFormat="1" ht="72" hidden="1" x14ac:dyDescent="0.2">
      <c r="A557" s="187" t="s">
        <v>47</v>
      </c>
      <c r="B557" s="19" t="s">
        <v>277</v>
      </c>
      <c r="C557" s="187" t="s">
        <v>17</v>
      </c>
      <c r="D557" s="187" t="s">
        <v>34</v>
      </c>
      <c r="E557" s="19" t="s">
        <v>454</v>
      </c>
      <c r="F557" s="188" t="s">
        <v>2127</v>
      </c>
      <c r="G557" s="187" t="s">
        <v>1136</v>
      </c>
      <c r="H557" s="189" t="s">
        <v>270</v>
      </c>
      <c r="I557" s="189" t="s">
        <v>1119</v>
      </c>
      <c r="J557" s="190">
        <v>6500000</v>
      </c>
      <c r="K557" s="191" t="s">
        <v>137</v>
      </c>
      <c r="L557" s="200"/>
      <c r="M557" s="200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9"/>
      <c r="Y557" s="201"/>
      <c r="Z557" s="187"/>
      <c r="AA557" s="187"/>
      <c r="AB557" s="187"/>
      <c r="AC557" s="187"/>
      <c r="AD557" s="187"/>
      <c r="AE557" s="195" t="s">
        <v>3035</v>
      </c>
      <c r="AF557" s="195" t="s">
        <v>3452</v>
      </c>
      <c r="AG557" s="187" t="s">
        <v>3467</v>
      </c>
      <c r="AH557" s="55" t="s">
        <v>1366</v>
      </c>
      <c r="AI557" s="19" t="s">
        <v>1568</v>
      </c>
      <c r="AJ557" s="213"/>
      <c r="AK557" s="214"/>
      <c r="AL557" s="197">
        <f t="shared" si="17"/>
        <v>6500000</v>
      </c>
      <c r="AM557" s="187" t="s">
        <v>1371</v>
      </c>
      <c r="AN557" s="187" t="s">
        <v>1372</v>
      </c>
      <c r="AO557" s="187" t="s">
        <v>3056</v>
      </c>
      <c r="AP557" s="187" t="s">
        <v>3057</v>
      </c>
      <c r="AQ557" s="187" t="s">
        <v>3058</v>
      </c>
      <c r="AR557" s="190">
        <v>6500000</v>
      </c>
      <c r="AS557" s="187"/>
      <c r="AT557" s="187"/>
    </row>
    <row r="558" spans="1:46" s="199" customFormat="1" ht="72" hidden="1" x14ac:dyDescent="0.2">
      <c r="A558" s="187" t="s">
        <v>47</v>
      </c>
      <c r="B558" s="19" t="s">
        <v>277</v>
      </c>
      <c r="C558" s="187" t="s">
        <v>17</v>
      </c>
      <c r="D558" s="187" t="s">
        <v>34</v>
      </c>
      <c r="E558" s="19" t="s">
        <v>454</v>
      </c>
      <c r="F558" s="188" t="s">
        <v>2128</v>
      </c>
      <c r="G558" s="187" t="s">
        <v>1137</v>
      </c>
      <c r="H558" s="189" t="s">
        <v>270</v>
      </c>
      <c r="I558" s="189" t="s">
        <v>1122</v>
      </c>
      <c r="J558" s="190">
        <v>1800000</v>
      </c>
      <c r="K558" s="191" t="s">
        <v>137</v>
      </c>
      <c r="L558" s="200"/>
      <c r="M558" s="200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9"/>
      <c r="Y558" s="201"/>
      <c r="Z558" s="187"/>
      <c r="AA558" s="187"/>
      <c r="AB558" s="187"/>
      <c r="AC558" s="187"/>
      <c r="AD558" s="187"/>
      <c r="AE558" s="195" t="s">
        <v>3035</v>
      </c>
      <c r="AF558" s="195" t="s">
        <v>3452</v>
      </c>
      <c r="AG558" s="187" t="s">
        <v>3467</v>
      </c>
      <c r="AH558" s="55" t="s">
        <v>1366</v>
      </c>
      <c r="AI558" s="19" t="s">
        <v>1568</v>
      </c>
      <c r="AJ558" s="213"/>
      <c r="AK558" s="214"/>
      <c r="AL558" s="197">
        <f t="shared" si="17"/>
        <v>1800000</v>
      </c>
      <c r="AM558" s="187" t="s">
        <v>1373</v>
      </c>
      <c r="AN558" s="187" t="s">
        <v>1374</v>
      </c>
      <c r="AO558" s="187" t="s">
        <v>3056</v>
      </c>
      <c r="AP558" s="187" t="s">
        <v>3057</v>
      </c>
      <c r="AQ558" s="187" t="s">
        <v>3058</v>
      </c>
      <c r="AR558" s="190">
        <v>1800000</v>
      </c>
      <c r="AS558" s="187"/>
      <c r="AT558" s="187"/>
    </row>
    <row r="559" spans="1:46" s="23" customFormat="1" ht="72" hidden="1" x14ac:dyDescent="0.2">
      <c r="A559" s="19" t="s">
        <v>48</v>
      </c>
      <c r="B559" s="19" t="s">
        <v>277</v>
      </c>
      <c r="C559" s="19" t="s">
        <v>276</v>
      </c>
      <c r="D559" s="19" t="s">
        <v>11</v>
      </c>
      <c r="E559" s="19" t="s">
        <v>454</v>
      </c>
      <c r="F559" s="28" t="s">
        <v>2129</v>
      </c>
      <c r="G559" s="19" t="s">
        <v>858</v>
      </c>
      <c r="H559" s="18" t="s">
        <v>319</v>
      </c>
      <c r="I559" s="18" t="s">
        <v>273</v>
      </c>
      <c r="J559" s="17">
        <v>28000</v>
      </c>
      <c r="K559" s="64"/>
      <c r="L559" s="70"/>
      <c r="M559" s="35" t="s">
        <v>137</v>
      </c>
      <c r="N559" s="19"/>
      <c r="O559" s="19"/>
      <c r="P559" s="19"/>
      <c r="Q559" s="19" t="s">
        <v>1375</v>
      </c>
      <c r="R559" s="19" t="s">
        <v>24</v>
      </c>
      <c r="S559" s="18" t="s">
        <v>108</v>
      </c>
      <c r="T559" s="19"/>
      <c r="U559" s="19"/>
      <c r="V559" s="19"/>
      <c r="W559" s="16"/>
      <c r="X559" s="18" t="s">
        <v>1376</v>
      </c>
      <c r="Y559" s="46"/>
      <c r="Z559" s="16"/>
      <c r="AA559" s="19"/>
      <c r="AB559" s="19"/>
      <c r="AC559" s="19"/>
      <c r="AD559" s="19"/>
      <c r="AE559" s="20" t="s">
        <v>1377</v>
      </c>
      <c r="AF559" s="20" t="s">
        <v>3470</v>
      </c>
      <c r="AG559" s="19" t="s">
        <v>3467</v>
      </c>
      <c r="AH559" s="20" t="s">
        <v>1377</v>
      </c>
      <c r="AI559" s="20" t="s">
        <v>1570</v>
      </c>
      <c r="AJ559" s="16"/>
      <c r="AK559" s="16"/>
      <c r="AL559" s="16">
        <f t="shared" si="17"/>
        <v>28000</v>
      </c>
      <c r="AM559" s="19" t="s">
        <v>1378</v>
      </c>
      <c r="AN559" s="19" t="s">
        <v>1379</v>
      </c>
      <c r="AO559" s="19"/>
      <c r="AP559" s="19"/>
      <c r="AQ559" s="19"/>
      <c r="AR559" s="19"/>
      <c r="AS559" s="19"/>
      <c r="AT559" s="19"/>
    </row>
    <row r="560" spans="1:46" s="23" customFormat="1" ht="72" hidden="1" x14ac:dyDescent="0.2">
      <c r="A560" s="19" t="s">
        <v>48</v>
      </c>
      <c r="B560" s="19" t="s">
        <v>277</v>
      </c>
      <c r="C560" s="19" t="s">
        <v>276</v>
      </c>
      <c r="D560" s="19" t="s">
        <v>11</v>
      </c>
      <c r="E560" s="19" t="s">
        <v>454</v>
      </c>
      <c r="F560" s="28" t="s">
        <v>2130</v>
      </c>
      <c r="G560" s="19" t="s">
        <v>859</v>
      </c>
      <c r="H560" s="18" t="s">
        <v>270</v>
      </c>
      <c r="I560" s="18" t="s">
        <v>274</v>
      </c>
      <c r="J560" s="17">
        <v>8500</v>
      </c>
      <c r="K560" s="64"/>
      <c r="L560" s="64"/>
      <c r="M560" s="35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/>
      <c r="AF560" s="19" t="s">
        <v>2457</v>
      </c>
      <c r="AG560" s="19" t="s">
        <v>2457</v>
      </c>
      <c r="AH560" s="20" t="s">
        <v>1377</v>
      </c>
      <c r="AI560" s="20" t="s">
        <v>1570</v>
      </c>
      <c r="AJ560" s="16"/>
      <c r="AK560" s="17">
        <v>8500</v>
      </c>
      <c r="AL560" s="16">
        <f>J560-AJ560-AK560</f>
        <v>0</v>
      </c>
      <c r="AM560" s="19"/>
      <c r="AN560" s="19"/>
      <c r="AO560" s="19"/>
      <c r="AP560" s="19"/>
      <c r="AQ560" s="19"/>
      <c r="AR560" s="19"/>
      <c r="AS560" s="19"/>
      <c r="AT560" s="19"/>
    </row>
    <row r="561" spans="1:46" s="23" customFormat="1" ht="72" hidden="1" x14ac:dyDescent="0.2">
      <c r="A561" s="19" t="s">
        <v>48</v>
      </c>
      <c r="B561" s="19" t="s">
        <v>277</v>
      </c>
      <c r="C561" s="19" t="s">
        <v>276</v>
      </c>
      <c r="D561" s="19" t="s">
        <v>21</v>
      </c>
      <c r="E561" s="19" t="s">
        <v>454</v>
      </c>
      <c r="F561" s="28" t="s">
        <v>2131</v>
      </c>
      <c r="G561" s="19" t="s">
        <v>860</v>
      </c>
      <c r="H561" s="18" t="s">
        <v>272</v>
      </c>
      <c r="I561" s="18" t="s">
        <v>274</v>
      </c>
      <c r="J561" s="17">
        <v>83500</v>
      </c>
      <c r="K561" s="64"/>
      <c r="L561" s="64"/>
      <c r="M561" s="35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/>
      <c r="AF561" s="19" t="s">
        <v>2457</v>
      </c>
      <c r="AG561" s="19" t="s">
        <v>2457</v>
      </c>
      <c r="AH561" s="20" t="s">
        <v>1377</v>
      </c>
      <c r="AI561" s="20" t="s">
        <v>1570</v>
      </c>
      <c r="AJ561" s="16"/>
      <c r="AK561" s="16">
        <v>80700</v>
      </c>
      <c r="AL561" s="16">
        <f t="shared" ref="AL561:AL577" si="18">J561-AJ561-AK561</f>
        <v>2800</v>
      </c>
      <c r="AM561" s="19"/>
      <c r="AN561" s="19"/>
      <c r="AO561" s="19"/>
      <c r="AP561" s="19"/>
      <c r="AQ561" s="19"/>
      <c r="AR561" s="19"/>
      <c r="AS561" s="19"/>
      <c r="AT561" s="19"/>
    </row>
    <row r="562" spans="1:46" s="23" customFormat="1" ht="90" hidden="1" x14ac:dyDescent="0.2">
      <c r="A562" s="19" t="s">
        <v>48</v>
      </c>
      <c r="B562" s="19" t="s">
        <v>277</v>
      </c>
      <c r="C562" s="19" t="s">
        <v>276</v>
      </c>
      <c r="D562" s="19" t="s">
        <v>286</v>
      </c>
      <c r="E562" s="19" t="s">
        <v>454</v>
      </c>
      <c r="F562" s="28" t="s">
        <v>2132</v>
      </c>
      <c r="G562" s="19" t="s">
        <v>861</v>
      </c>
      <c r="H562" s="18" t="s">
        <v>303</v>
      </c>
      <c r="I562" s="18" t="s">
        <v>271</v>
      </c>
      <c r="J562" s="17">
        <v>265000</v>
      </c>
      <c r="K562" s="64"/>
      <c r="L562" s="64"/>
      <c r="M562" s="35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/>
      <c r="AF562" s="19" t="s">
        <v>2457</v>
      </c>
      <c r="AG562" s="19" t="s">
        <v>2457</v>
      </c>
      <c r="AH562" s="20" t="s">
        <v>1377</v>
      </c>
      <c r="AI562" s="20" t="s">
        <v>1570</v>
      </c>
      <c r="AJ562" s="16"/>
      <c r="AK562" s="16">
        <v>255000</v>
      </c>
      <c r="AL562" s="16">
        <f t="shared" si="18"/>
        <v>10000</v>
      </c>
      <c r="AM562" s="19"/>
      <c r="AN562" s="19"/>
      <c r="AO562" s="19"/>
      <c r="AP562" s="19"/>
      <c r="AQ562" s="19"/>
      <c r="AR562" s="19"/>
      <c r="AS562" s="19"/>
      <c r="AT562" s="19"/>
    </row>
    <row r="563" spans="1:46" s="23" customFormat="1" ht="72" hidden="1" x14ac:dyDescent="0.2">
      <c r="A563" s="19" t="s">
        <v>48</v>
      </c>
      <c r="B563" s="19" t="s">
        <v>277</v>
      </c>
      <c r="C563" s="19" t="s">
        <v>276</v>
      </c>
      <c r="D563" s="19" t="s">
        <v>18</v>
      </c>
      <c r="E563" s="19" t="s">
        <v>454</v>
      </c>
      <c r="F563" s="28" t="s">
        <v>2133</v>
      </c>
      <c r="G563" s="19" t="s">
        <v>862</v>
      </c>
      <c r="H563" s="18" t="s">
        <v>270</v>
      </c>
      <c r="I563" s="18" t="s">
        <v>274</v>
      </c>
      <c r="J563" s="17">
        <v>630000</v>
      </c>
      <c r="K563" s="64"/>
      <c r="L563" s="35" t="s">
        <v>137</v>
      </c>
      <c r="M563" s="64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/>
      <c r="AF563" s="19" t="s">
        <v>2457</v>
      </c>
      <c r="AG563" s="19" t="s">
        <v>2457</v>
      </c>
      <c r="AH563" s="20" t="s">
        <v>1385</v>
      </c>
      <c r="AI563" s="20" t="s">
        <v>1570</v>
      </c>
      <c r="AJ563" s="16"/>
      <c r="AK563" s="16">
        <v>625000</v>
      </c>
      <c r="AL563" s="16">
        <f t="shared" si="18"/>
        <v>5000</v>
      </c>
      <c r="AM563" s="19"/>
      <c r="AN563" s="19"/>
      <c r="AO563" s="19"/>
      <c r="AP563" s="19"/>
      <c r="AQ563" s="19"/>
      <c r="AR563" s="19"/>
      <c r="AS563" s="19"/>
      <c r="AT563" s="19"/>
    </row>
    <row r="564" spans="1:46" s="23" customFormat="1" ht="72" hidden="1" x14ac:dyDescent="0.2">
      <c r="A564" s="19" t="s">
        <v>48</v>
      </c>
      <c r="B564" s="19" t="s">
        <v>277</v>
      </c>
      <c r="C564" s="19" t="s">
        <v>276</v>
      </c>
      <c r="D564" s="19" t="s">
        <v>18</v>
      </c>
      <c r="E564" s="19" t="s">
        <v>454</v>
      </c>
      <c r="F564" s="28" t="s">
        <v>2134</v>
      </c>
      <c r="G564" s="19" t="s">
        <v>863</v>
      </c>
      <c r="H564" s="18" t="s">
        <v>269</v>
      </c>
      <c r="I564" s="18" t="s">
        <v>553</v>
      </c>
      <c r="J564" s="17">
        <v>160000</v>
      </c>
      <c r="K564" s="64"/>
      <c r="L564" s="35" t="s">
        <v>137</v>
      </c>
      <c r="M564" s="64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4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/>
      <c r="AF564" s="19" t="s">
        <v>2457</v>
      </c>
      <c r="AG564" s="19" t="s">
        <v>2457</v>
      </c>
      <c r="AH564" s="20" t="s">
        <v>1385</v>
      </c>
      <c r="AI564" s="20" t="s">
        <v>1570</v>
      </c>
      <c r="AJ564" s="16"/>
      <c r="AK564" s="17">
        <v>160000</v>
      </c>
      <c r="AL564" s="16">
        <f t="shared" si="18"/>
        <v>0</v>
      </c>
      <c r="AM564" s="19"/>
      <c r="AN564" s="19"/>
      <c r="AO564" s="19"/>
      <c r="AP564" s="19"/>
      <c r="AQ564" s="19"/>
      <c r="AR564" s="19"/>
      <c r="AS564" s="19"/>
      <c r="AT564" s="19"/>
    </row>
    <row r="565" spans="1:46" s="23" customFormat="1" ht="72" hidden="1" x14ac:dyDescent="0.2">
      <c r="A565" s="19" t="s">
        <v>48</v>
      </c>
      <c r="B565" s="19" t="s">
        <v>277</v>
      </c>
      <c r="C565" s="19" t="s">
        <v>276</v>
      </c>
      <c r="D565" s="19" t="s">
        <v>18</v>
      </c>
      <c r="E565" s="19" t="s">
        <v>454</v>
      </c>
      <c r="F565" s="28" t="s">
        <v>2135</v>
      </c>
      <c r="G565" s="19" t="s">
        <v>864</v>
      </c>
      <c r="H565" s="18" t="s">
        <v>270</v>
      </c>
      <c r="I565" s="18" t="s">
        <v>553</v>
      </c>
      <c r="J565" s="17">
        <v>75000</v>
      </c>
      <c r="K565" s="64"/>
      <c r="L565" s="35" t="s">
        <v>137</v>
      </c>
      <c r="M565" s="64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/>
      <c r="AF565" s="19" t="s">
        <v>2457</v>
      </c>
      <c r="AG565" s="19" t="s">
        <v>2457</v>
      </c>
      <c r="AH565" s="20" t="s">
        <v>1385</v>
      </c>
      <c r="AI565" s="20" t="s">
        <v>1570</v>
      </c>
      <c r="AJ565" s="16"/>
      <c r="AK565" s="17">
        <v>75000</v>
      </c>
      <c r="AL565" s="16">
        <f t="shared" si="18"/>
        <v>0</v>
      </c>
      <c r="AM565" s="19"/>
      <c r="AN565" s="19"/>
      <c r="AO565" s="19"/>
      <c r="AP565" s="19"/>
      <c r="AQ565" s="19"/>
      <c r="AR565" s="19"/>
      <c r="AS565" s="19"/>
      <c r="AT565" s="19"/>
    </row>
    <row r="566" spans="1:46" s="23" customFormat="1" ht="72" hidden="1" x14ac:dyDescent="0.2">
      <c r="A566" s="19" t="s">
        <v>48</v>
      </c>
      <c r="B566" s="19" t="s">
        <v>277</v>
      </c>
      <c r="C566" s="19" t="s">
        <v>276</v>
      </c>
      <c r="D566" s="19" t="s">
        <v>18</v>
      </c>
      <c r="E566" s="19" t="s">
        <v>454</v>
      </c>
      <c r="F566" s="28" t="s">
        <v>2136</v>
      </c>
      <c r="G566" s="19" t="s">
        <v>865</v>
      </c>
      <c r="H566" s="18" t="s">
        <v>270</v>
      </c>
      <c r="I566" s="18" t="s">
        <v>553</v>
      </c>
      <c r="J566" s="17">
        <v>70000</v>
      </c>
      <c r="K566" s="64"/>
      <c r="L566" s="35" t="s">
        <v>137</v>
      </c>
      <c r="M566" s="64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/>
      <c r="AF566" s="19" t="s">
        <v>2457</v>
      </c>
      <c r="AG566" s="19" t="s">
        <v>2457</v>
      </c>
      <c r="AH566" s="20" t="s">
        <v>1385</v>
      </c>
      <c r="AI566" s="20" t="s">
        <v>1570</v>
      </c>
      <c r="AJ566" s="16"/>
      <c r="AK566" s="17">
        <v>70000</v>
      </c>
      <c r="AL566" s="16">
        <f t="shared" si="18"/>
        <v>0</v>
      </c>
      <c r="AM566" s="19"/>
      <c r="AN566" s="19"/>
      <c r="AO566" s="19"/>
      <c r="AP566" s="19"/>
      <c r="AQ566" s="19"/>
      <c r="AR566" s="19"/>
      <c r="AS566" s="19"/>
      <c r="AT566" s="19"/>
    </row>
    <row r="567" spans="1:46" s="23" customFormat="1" ht="72" hidden="1" x14ac:dyDescent="0.2">
      <c r="A567" s="19" t="s">
        <v>48</v>
      </c>
      <c r="B567" s="19" t="s">
        <v>277</v>
      </c>
      <c r="C567" s="19" t="s">
        <v>276</v>
      </c>
      <c r="D567" s="19" t="s">
        <v>18</v>
      </c>
      <c r="E567" s="19" t="s">
        <v>454</v>
      </c>
      <c r="F567" s="28" t="s">
        <v>2137</v>
      </c>
      <c r="G567" s="19" t="s">
        <v>866</v>
      </c>
      <c r="H567" s="18" t="s">
        <v>272</v>
      </c>
      <c r="I567" s="18" t="s">
        <v>268</v>
      </c>
      <c r="J567" s="17">
        <v>15000</v>
      </c>
      <c r="K567" s="64"/>
      <c r="L567" s="35" t="s">
        <v>137</v>
      </c>
      <c r="M567" s="64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/>
      <c r="AF567" s="19" t="s">
        <v>2457</v>
      </c>
      <c r="AG567" s="19" t="s">
        <v>2457</v>
      </c>
      <c r="AH567" s="20" t="s">
        <v>1385</v>
      </c>
      <c r="AI567" s="20" t="s">
        <v>1570</v>
      </c>
      <c r="AJ567" s="16"/>
      <c r="AK567" s="17">
        <v>15000</v>
      </c>
      <c r="AL567" s="16">
        <f t="shared" si="18"/>
        <v>0</v>
      </c>
      <c r="AM567" s="19"/>
      <c r="AN567" s="19"/>
      <c r="AO567" s="19"/>
      <c r="AP567" s="19"/>
      <c r="AQ567" s="19"/>
      <c r="AR567" s="19"/>
      <c r="AS567" s="19"/>
      <c r="AT567" s="19"/>
    </row>
    <row r="568" spans="1:46" s="23" customFormat="1" ht="72" hidden="1" x14ac:dyDescent="0.2">
      <c r="A568" s="19" t="s">
        <v>48</v>
      </c>
      <c r="B568" s="19" t="s">
        <v>277</v>
      </c>
      <c r="C568" s="19" t="s">
        <v>276</v>
      </c>
      <c r="D568" s="19" t="s">
        <v>18</v>
      </c>
      <c r="E568" s="19" t="s">
        <v>454</v>
      </c>
      <c r="F568" s="28" t="s">
        <v>2138</v>
      </c>
      <c r="G568" s="19" t="s">
        <v>867</v>
      </c>
      <c r="H568" s="18" t="s">
        <v>270</v>
      </c>
      <c r="I568" s="18" t="s">
        <v>274</v>
      </c>
      <c r="J568" s="17">
        <v>100000</v>
      </c>
      <c r="K568" s="64"/>
      <c r="L568" s="35" t="s">
        <v>137</v>
      </c>
      <c r="M568" s="64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/>
      <c r="AF568" s="19" t="s">
        <v>2457</v>
      </c>
      <c r="AG568" s="19" t="s">
        <v>2457</v>
      </c>
      <c r="AH568" s="20" t="s">
        <v>1385</v>
      </c>
      <c r="AI568" s="20" t="s">
        <v>1570</v>
      </c>
      <c r="AJ568" s="16"/>
      <c r="AK568" s="17">
        <v>100000</v>
      </c>
      <c r="AL568" s="16">
        <f t="shared" si="18"/>
        <v>0</v>
      </c>
      <c r="AM568" s="19"/>
      <c r="AN568" s="19"/>
      <c r="AO568" s="19"/>
      <c r="AP568" s="19"/>
      <c r="AQ568" s="19"/>
      <c r="AR568" s="19"/>
      <c r="AS568" s="19"/>
      <c r="AT568" s="19"/>
    </row>
    <row r="569" spans="1:46" s="23" customFormat="1" ht="144" hidden="1" x14ac:dyDescent="0.2">
      <c r="A569" s="19" t="s">
        <v>48</v>
      </c>
      <c r="B569" s="19" t="s">
        <v>277</v>
      </c>
      <c r="C569" s="19" t="s">
        <v>276</v>
      </c>
      <c r="D569" s="19" t="s">
        <v>18</v>
      </c>
      <c r="E569" s="19" t="s">
        <v>454</v>
      </c>
      <c r="F569" s="28" t="s">
        <v>2139</v>
      </c>
      <c r="G569" s="19" t="s">
        <v>868</v>
      </c>
      <c r="H569" s="18" t="s">
        <v>269</v>
      </c>
      <c r="I569" s="18" t="s">
        <v>274</v>
      </c>
      <c r="J569" s="17">
        <v>50000</v>
      </c>
      <c r="K569" s="64"/>
      <c r="L569" s="35" t="s">
        <v>137</v>
      </c>
      <c r="M569" s="64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/>
      <c r="AF569" s="19" t="s">
        <v>2457</v>
      </c>
      <c r="AG569" s="19" t="s">
        <v>2457</v>
      </c>
      <c r="AH569" s="20" t="s">
        <v>1385</v>
      </c>
      <c r="AI569" s="20" t="s">
        <v>1570</v>
      </c>
      <c r="AJ569" s="16"/>
      <c r="AK569" s="17">
        <v>50000</v>
      </c>
      <c r="AL569" s="16">
        <f t="shared" si="18"/>
        <v>0</v>
      </c>
      <c r="AM569" s="19"/>
      <c r="AN569" s="19"/>
      <c r="AO569" s="19"/>
      <c r="AP569" s="19"/>
      <c r="AQ569" s="19"/>
      <c r="AR569" s="19"/>
      <c r="AS569" s="19"/>
      <c r="AT569" s="19"/>
    </row>
    <row r="570" spans="1:46" s="23" customFormat="1" ht="72" hidden="1" x14ac:dyDescent="0.2">
      <c r="A570" s="19" t="s">
        <v>48</v>
      </c>
      <c r="B570" s="19" t="s">
        <v>277</v>
      </c>
      <c r="C570" s="19" t="s">
        <v>276</v>
      </c>
      <c r="D570" s="19" t="s">
        <v>18</v>
      </c>
      <c r="E570" s="19" t="s">
        <v>454</v>
      </c>
      <c r="F570" s="28" t="s">
        <v>2140</v>
      </c>
      <c r="G570" s="19" t="s">
        <v>869</v>
      </c>
      <c r="H570" s="18" t="s">
        <v>272</v>
      </c>
      <c r="I570" s="18" t="s">
        <v>275</v>
      </c>
      <c r="J570" s="17">
        <v>375000</v>
      </c>
      <c r="K570" s="64"/>
      <c r="L570" s="35" t="s">
        <v>137</v>
      </c>
      <c r="M570" s="64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/>
      <c r="AF570" s="19" t="s">
        <v>2457</v>
      </c>
      <c r="AG570" s="19" t="s">
        <v>2457</v>
      </c>
      <c r="AH570" s="20" t="s">
        <v>1385</v>
      </c>
      <c r="AI570" s="20" t="s">
        <v>1570</v>
      </c>
      <c r="AJ570" s="16"/>
      <c r="AK570" s="17">
        <v>375000</v>
      </c>
      <c r="AL570" s="16">
        <f t="shared" si="18"/>
        <v>0</v>
      </c>
      <c r="AM570" s="19"/>
      <c r="AN570" s="19"/>
      <c r="AO570" s="19"/>
      <c r="AP570" s="19"/>
      <c r="AQ570" s="19"/>
      <c r="AR570" s="19"/>
      <c r="AS570" s="19"/>
      <c r="AT570" s="19"/>
    </row>
    <row r="571" spans="1:46" s="23" customFormat="1" ht="72" hidden="1" x14ac:dyDescent="0.2">
      <c r="A571" s="19" t="s">
        <v>48</v>
      </c>
      <c r="B571" s="19" t="s">
        <v>277</v>
      </c>
      <c r="C571" s="19" t="s">
        <v>276</v>
      </c>
      <c r="D571" s="19" t="s">
        <v>18</v>
      </c>
      <c r="E571" s="19" t="s">
        <v>454</v>
      </c>
      <c r="F571" s="28" t="s">
        <v>2141</v>
      </c>
      <c r="G571" s="19" t="s">
        <v>870</v>
      </c>
      <c r="H571" s="18" t="s">
        <v>270</v>
      </c>
      <c r="I571" s="18" t="s">
        <v>268</v>
      </c>
      <c r="J571" s="17">
        <v>200000</v>
      </c>
      <c r="K571" s="64"/>
      <c r="L571" s="35" t="s">
        <v>137</v>
      </c>
      <c r="M571" s="64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/>
      <c r="AF571" s="19" t="s">
        <v>2457</v>
      </c>
      <c r="AG571" s="19" t="s">
        <v>2457</v>
      </c>
      <c r="AH571" s="20" t="s">
        <v>1385</v>
      </c>
      <c r="AI571" s="20" t="s">
        <v>1570</v>
      </c>
      <c r="AJ571" s="16"/>
      <c r="AK571" s="17">
        <v>200000</v>
      </c>
      <c r="AL571" s="16">
        <f t="shared" si="18"/>
        <v>0</v>
      </c>
      <c r="AM571" s="19"/>
      <c r="AN571" s="19"/>
      <c r="AO571" s="19"/>
      <c r="AP571" s="19"/>
      <c r="AQ571" s="19"/>
      <c r="AR571" s="19"/>
      <c r="AS571" s="19"/>
      <c r="AT571" s="19"/>
    </row>
    <row r="572" spans="1:46" s="23" customFormat="1" ht="72" hidden="1" x14ac:dyDescent="0.2">
      <c r="A572" s="19" t="s">
        <v>48</v>
      </c>
      <c r="B572" s="19" t="s">
        <v>277</v>
      </c>
      <c r="C572" s="19" t="s">
        <v>276</v>
      </c>
      <c r="D572" s="19" t="s">
        <v>18</v>
      </c>
      <c r="E572" s="19" t="s">
        <v>454</v>
      </c>
      <c r="F572" s="28" t="s">
        <v>2142</v>
      </c>
      <c r="G572" s="19" t="s">
        <v>871</v>
      </c>
      <c r="H572" s="18" t="s">
        <v>270</v>
      </c>
      <c r="I572" s="18" t="s">
        <v>268</v>
      </c>
      <c r="J572" s="17">
        <v>350000</v>
      </c>
      <c r="K572" s="64"/>
      <c r="L572" s="35" t="s">
        <v>137</v>
      </c>
      <c r="M572" s="64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/>
      <c r="AF572" s="19" t="s">
        <v>2457</v>
      </c>
      <c r="AG572" s="19" t="s">
        <v>2457</v>
      </c>
      <c r="AH572" s="20" t="s">
        <v>1385</v>
      </c>
      <c r="AI572" s="20" t="s">
        <v>1570</v>
      </c>
      <c r="AJ572" s="16"/>
      <c r="AK572" s="17">
        <v>350000</v>
      </c>
      <c r="AL572" s="16">
        <f t="shared" si="18"/>
        <v>0</v>
      </c>
      <c r="AM572" s="19"/>
      <c r="AN572" s="19"/>
      <c r="AO572" s="19"/>
      <c r="AP572" s="19"/>
      <c r="AQ572" s="19"/>
      <c r="AR572" s="19"/>
      <c r="AS572" s="19"/>
      <c r="AT572" s="19"/>
    </row>
    <row r="573" spans="1:46" s="23" customFormat="1" ht="72" hidden="1" x14ac:dyDescent="0.2">
      <c r="A573" s="19" t="s">
        <v>48</v>
      </c>
      <c r="B573" s="19" t="s">
        <v>277</v>
      </c>
      <c r="C573" s="19" t="s">
        <v>276</v>
      </c>
      <c r="D573" s="19" t="s">
        <v>18</v>
      </c>
      <c r="E573" s="19" t="s">
        <v>454</v>
      </c>
      <c r="F573" s="28" t="s">
        <v>2143</v>
      </c>
      <c r="G573" s="19" t="s">
        <v>872</v>
      </c>
      <c r="H573" s="18" t="s">
        <v>269</v>
      </c>
      <c r="I573" s="18" t="s">
        <v>275</v>
      </c>
      <c r="J573" s="17">
        <v>400000</v>
      </c>
      <c r="K573" s="64"/>
      <c r="L573" s="35" t="s">
        <v>137</v>
      </c>
      <c r="M573" s="64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/>
      <c r="AF573" s="19" t="s">
        <v>2457</v>
      </c>
      <c r="AG573" s="19" t="s">
        <v>2457</v>
      </c>
      <c r="AH573" s="20" t="s">
        <v>1385</v>
      </c>
      <c r="AI573" s="20" t="s">
        <v>1570</v>
      </c>
      <c r="AJ573" s="16"/>
      <c r="AK573" s="17">
        <v>400000</v>
      </c>
      <c r="AL573" s="16">
        <f t="shared" si="18"/>
        <v>0</v>
      </c>
      <c r="AM573" s="19"/>
      <c r="AN573" s="19"/>
      <c r="AO573" s="19"/>
      <c r="AP573" s="19"/>
      <c r="AQ573" s="19"/>
      <c r="AR573" s="19"/>
      <c r="AS573" s="19"/>
      <c r="AT573" s="19"/>
    </row>
    <row r="574" spans="1:46" s="23" customFormat="1" ht="72" hidden="1" x14ac:dyDescent="0.2">
      <c r="A574" s="19" t="s">
        <v>48</v>
      </c>
      <c r="B574" s="19" t="s">
        <v>277</v>
      </c>
      <c r="C574" s="19" t="s">
        <v>276</v>
      </c>
      <c r="D574" s="19" t="s">
        <v>18</v>
      </c>
      <c r="E574" s="19" t="s">
        <v>454</v>
      </c>
      <c r="F574" s="28" t="s">
        <v>2144</v>
      </c>
      <c r="G574" s="19" t="s">
        <v>873</v>
      </c>
      <c r="H574" s="18" t="s">
        <v>269</v>
      </c>
      <c r="I574" s="18" t="s">
        <v>275</v>
      </c>
      <c r="J574" s="17">
        <v>120000</v>
      </c>
      <c r="K574" s="64"/>
      <c r="L574" s="35" t="s">
        <v>137</v>
      </c>
      <c r="M574" s="64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/>
      <c r="AF574" s="19" t="s">
        <v>2457</v>
      </c>
      <c r="AG574" s="19" t="s">
        <v>2457</v>
      </c>
      <c r="AH574" s="20" t="s">
        <v>1385</v>
      </c>
      <c r="AI574" s="20" t="s">
        <v>1570</v>
      </c>
      <c r="AJ574" s="16"/>
      <c r="AK574" s="17">
        <v>120000</v>
      </c>
      <c r="AL574" s="16">
        <f t="shared" si="18"/>
        <v>0</v>
      </c>
      <c r="AM574" s="19"/>
      <c r="AN574" s="19"/>
      <c r="AO574" s="19"/>
      <c r="AP574" s="19"/>
      <c r="AQ574" s="19"/>
      <c r="AR574" s="19"/>
      <c r="AS574" s="19"/>
      <c r="AT574" s="19"/>
    </row>
    <row r="575" spans="1:46" s="23" customFormat="1" ht="72" hidden="1" x14ac:dyDescent="0.2">
      <c r="A575" s="19" t="s">
        <v>48</v>
      </c>
      <c r="B575" s="19" t="s">
        <v>277</v>
      </c>
      <c r="C575" s="19" t="s">
        <v>276</v>
      </c>
      <c r="D575" s="19" t="s">
        <v>18</v>
      </c>
      <c r="E575" s="19" t="s">
        <v>454</v>
      </c>
      <c r="F575" s="28" t="s">
        <v>2145</v>
      </c>
      <c r="G575" s="19" t="s">
        <v>874</v>
      </c>
      <c r="H575" s="18" t="s">
        <v>317</v>
      </c>
      <c r="I575" s="18" t="s">
        <v>275</v>
      </c>
      <c r="J575" s="17">
        <v>375000</v>
      </c>
      <c r="K575" s="64"/>
      <c r="L575" s="35" t="s">
        <v>137</v>
      </c>
      <c r="M575" s="64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/>
      <c r="AF575" s="19" t="s">
        <v>2457</v>
      </c>
      <c r="AG575" s="19" t="s">
        <v>2457</v>
      </c>
      <c r="AH575" s="20" t="s">
        <v>1385</v>
      </c>
      <c r="AI575" s="20" t="s">
        <v>1570</v>
      </c>
      <c r="AJ575" s="16"/>
      <c r="AK575" s="17">
        <v>375000</v>
      </c>
      <c r="AL575" s="16">
        <f t="shared" si="18"/>
        <v>0</v>
      </c>
      <c r="AM575" s="19"/>
      <c r="AN575" s="19"/>
      <c r="AO575" s="19"/>
      <c r="AP575" s="19"/>
      <c r="AQ575" s="19"/>
      <c r="AR575" s="19"/>
      <c r="AS575" s="19"/>
      <c r="AT575" s="19"/>
    </row>
    <row r="576" spans="1:46" s="23" customFormat="1" ht="72" hidden="1" x14ac:dyDescent="0.2">
      <c r="A576" s="19" t="s">
        <v>48</v>
      </c>
      <c r="B576" s="19" t="s">
        <v>277</v>
      </c>
      <c r="C576" s="19" t="s">
        <v>276</v>
      </c>
      <c r="D576" s="19" t="s">
        <v>18</v>
      </c>
      <c r="E576" s="19" t="s">
        <v>454</v>
      </c>
      <c r="F576" s="28" t="s">
        <v>2146</v>
      </c>
      <c r="G576" s="19" t="s">
        <v>875</v>
      </c>
      <c r="H576" s="18" t="s">
        <v>317</v>
      </c>
      <c r="I576" s="18" t="s">
        <v>275</v>
      </c>
      <c r="J576" s="17">
        <v>300000</v>
      </c>
      <c r="K576" s="64"/>
      <c r="L576" s="35" t="s">
        <v>137</v>
      </c>
      <c r="M576" s="64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/>
      <c r="AF576" s="19" t="s">
        <v>2457</v>
      </c>
      <c r="AG576" s="19" t="s">
        <v>2457</v>
      </c>
      <c r="AH576" s="20" t="s">
        <v>1385</v>
      </c>
      <c r="AI576" s="20" t="s">
        <v>1570</v>
      </c>
      <c r="AJ576" s="16"/>
      <c r="AK576" s="17">
        <v>300000</v>
      </c>
      <c r="AL576" s="16">
        <f t="shared" si="18"/>
        <v>0</v>
      </c>
      <c r="AM576" s="19"/>
      <c r="AN576" s="19"/>
      <c r="AO576" s="19"/>
      <c r="AP576" s="19"/>
      <c r="AQ576" s="19"/>
      <c r="AR576" s="19"/>
      <c r="AS576" s="19"/>
      <c r="AT576" s="19"/>
    </row>
    <row r="577" spans="1:46" s="23" customFormat="1" ht="72" hidden="1" x14ac:dyDescent="0.2">
      <c r="A577" s="19" t="s">
        <v>48</v>
      </c>
      <c r="B577" s="19" t="s">
        <v>277</v>
      </c>
      <c r="C577" s="19" t="s">
        <v>276</v>
      </c>
      <c r="D577" s="19" t="s">
        <v>18</v>
      </c>
      <c r="E577" s="19" t="s">
        <v>454</v>
      </c>
      <c r="F577" s="28" t="s">
        <v>2147</v>
      </c>
      <c r="G577" s="19" t="s">
        <v>876</v>
      </c>
      <c r="H577" s="18" t="s">
        <v>269</v>
      </c>
      <c r="I577" s="18" t="s">
        <v>268</v>
      </c>
      <c r="J577" s="17">
        <v>120000</v>
      </c>
      <c r="K577" s="64"/>
      <c r="L577" s="35" t="s">
        <v>137</v>
      </c>
      <c r="M577" s="64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/>
      <c r="AF577" s="19" t="s">
        <v>2457</v>
      </c>
      <c r="AG577" s="19" t="s">
        <v>2457</v>
      </c>
      <c r="AH577" s="20" t="s">
        <v>1385</v>
      </c>
      <c r="AI577" s="20" t="s">
        <v>1570</v>
      </c>
      <c r="AJ577" s="16"/>
      <c r="AK577" s="17">
        <v>120000</v>
      </c>
      <c r="AL577" s="16">
        <f t="shared" si="18"/>
        <v>0</v>
      </c>
      <c r="AM577" s="19"/>
      <c r="AN577" s="19"/>
      <c r="AO577" s="19"/>
      <c r="AP577" s="19"/>
      <c r="AQ577" s="19"/>
      <c r="AR577" s="19"/>
      <c r="AS577" s="19"/>
      <c r="AT577" s="19"/>
    </row>
    <row r="578" spans="1:46" s="23" customFormat="1" ht="72" hidden="1" x14ac:dyDescent="0.2">
      <c r="A578" s="19" t="s">
        <v>48</v>
      </c>
      <c r="B578" s="19" t="s">
        <v>277</v>
      </c>
      <c r="C578" s="19" t="s">
        <v>276</v>
      </c>
      <c r="D578" s="19" t="s">
        <v>33</v>
      </c>
      <c r="E578" s="19" t="s">
        <v>454</v>
      </c>
      <c r="F578" s="28" t="s">
        <v>2148</v>
      </c>
      <c r="G578" s="19" t="s">
        <v>877</v>
      </c>
      <c r="H578" s="18" t="s">
        <v>459</v>
      </c>
      <c r="I578" s="18" t="s">
        <v>274</v>
      </c>
      <c r="J578" s="17">
        <v>100000</v>
      </c>
      <c r="K578" s="64"/>
      <c r="L578" s="35" t="s">
        <v>137</v>
      </c>
      <c r="M578" s="64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/>
      <c r="Z578" s="16">
        <f t="shared" si="19"/>
        <v>98000</v>
      </c>
      <c r="AA578" s="19"/>
      <c r="AB578" s="19"/>
      <c r="AC578" s="19"/>
      <c r="AD578" s="19"/>
      <c r="AE578" s="20" t="s">
        <v>3472</v>
      </c>
      <c r="AF578" s="20" t="s">
        <v>3472</v>
      </c>
      <c r="AG578" s="19" t="s">
        <v>3467</v>
      </c>
      <c r="AH578" s="20" t="s">
        <v>1385</v>
      </c>
      <c r="AI578" s="20" t="s">
        <v>1570</v>
      </c>
      <c r="AJ578" s="16"/>
      <c r="AK578" s="16"/>
      <c r="AL578" s="16">
        <f t="shared" si="17"/>
        <v>100000</v>
      </c>
      <c r="AM578" s="19" t="s">
        <v>1389</v>
      </c>
      <c r="AN578" s="19" t="s">
        <v>1389</v>
      </c>
      <c r="AO578" s="19"/>
      <c r="AP578" s="19"/>
      <c r="AQ578" s="19"/>
      <c r="AR578" s="19"/>
      <c r="AS578" s="19"/>
      <c r="AT578" s="19"/>
    </row>
    <row r="579" spans="1:46" s="23" customFormat="1" ht="72" hidden="1" x14ac:dyDescent="0.2">
      <c r="A579" s="19" t="s">
        <v>48</v>
      </c>
      <c r="B579" s="19" t="s">
        <v>277</v>
      </c>
      <c r="C579" s="19" t="s">
        <v>276</v>
      </c>
      <c r="D579" s="19" t="s">
        <v>33</v>
      </c>
      <c r="E579" s="19" t="s">
        <v>454</v>
      </c>
      <c r="F579" s="28" t="s">
        <v>2149</v>
      </c>
      <c r="G579" s="19" t="s">
        <v>878</v>
      </c>
      <c r="H579" s="18" t="s">
        <v>270</v>
      </c>
      <c r="I579" s="18" t="s">
        <v>274</v>
      </c>
      <c r="J579" s="17">
        <v>65000</v>
      </c>
      <c r="K579" s="64"/>
      <c r="L579" s="35" t="s">
        <v>137</v>
      </c>
      <c r="M579" s="64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/>
      <c r="Z579" s="16">
        <f t="shared" si="19"/>
        <v>58000</v>
      </c>
      <c r="AA579" s="19"/>
      <c r="AB579" s="19"/>
      <c r="AC579" s="19"/>
      <c r="AD579" s="19"/>
      <c r="AE579" s="20" t="s">
        <v>3472</v>
      </c>
      <c r="AF579" s="20" t="s">
        <v>3472</v>
      </c>
      <c r="AG579" s="19" t="s">
        <v>3467</v>
      </c>
      <c r="AH579" s="20" t="s">
        <v>1385</v>
      </c>
      <c r="AI579" s="20" t="s">
        <v>1570</v>
      </c>
      <c r="AJ579" s="16"/>
      <c r="AK579" s="16"/>
      <c r="AL579" s="16">
        <f t="shared" ref="AL579:AL642" si="21">J579-AJ579-AK579</f>
        <v>65000</v>
      </c>
      <c r="AM579" s="19" t="s">
        <v>1389</v>
      </c>
      <c r="AN579" s="19" t="s">
        <v>1389</v>
      </c>
      <c r="AO579" s="19"/>
      <c r="AP579" s="19"/>
      <c r="AQ579" s="19"/>
      <c r="AR579" s="19"/>
      <c r="AS579" s="19"/>
      <c r="AT579" s="19"/>
    </row>
    <row r="580" spans="1:46" s="23" customFormat="1" ht="72" hidden="1" x14ac:dyDescent="0.2">
      <c r="A580" s="19" t="s">
        <v>48</v>
      </c>
      <c r="B580" s="19" t="s">
        <v>277</v>
      </c>
      <c r="C580" s="19" t="s">
        <v>276</v>
      </c>
      <c r="D580" s="19" t="s">
        <v>33</v>
      </c>
      <c r="E580" s="19" t="s">
        <v>454</v>
      </c>
      <c r="F580" s="28" t="s">
        <v>2150</v>
      </c>
      <c r="G580" s="19" t="s">
        <v>879</v>
      </c>
      <c r="H580" s="18" t="s">
        <v>267</v>
      </c>
      <c r="I580" s="18" t="s">
        <v>274</v>
      </c>
      <c r="J580" s="17">
        <v>48000</v>
      </c>
      <c r="K580" s="64"/>
      <c r="L580" s="35" t="s">
        <v>137</v>
      </c>
      <c r="M580" s="64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/>
      <c r="Z580" s="16">
        <f t="shared" si="19"/>
        <v>45000</v>
      </c>
      <c r="AA580" s="19"/>
      <c r="AB580" s="19"/>
      <c r="AC580" s="19"/>
      <c r="AD580" s="19"/>
      <c r="AE580" s="20" t="s">
        <v>3472</v>
      </c>
      <c r="AF580" s="20" t="s">
        <v>3472</v>
      </c>
      <c r="AG580" s="19" t="s">
        <v>3467</v>
      </c>
      <c r="AH580" s="20" t="s">
        <v>1385</v>
      </c>
      <c r="AI580" s="20" t="s">
        <v>1570</v>
      </c>
      <c r="AJ580" s="16"/>
      <c r="AK580" s="16"/>
      <c r="AL580" s="16">
        <f t="shared" si="21"/>
        <v>48000</v>
      </c>
      <c r="AM580" s="19" t="s">
        <v>1389</v>
      </c>
      <c r="AN580" s="19" t="s">
        <v>1389</v>
      </c>
      <c r="AO580" s="19"/>
      <c r="AP580" s="19"/>
      <c r="AQ580" s="19"/>
      <c r="AR580" s="19"/>
      <c r="AS580" s="19"/>
      <c r="AT580" s="19"/>
    </row>
    <row r="581" spans="1:46" s="23" customFormat="1" ht="72" hidden="1" x14ac:dyDescent="0.2">
      <c r="A581" s="19" t="s">
        <v>48</v>
      </c>
      <c r="B581" s="19" t="s">
        <v>277</v>
      </c>
      <c r="C581" s="19" t="s">
        <v>276</v>
      </c>
      <c r="D581" s="19" t="s">
        <v>33</v>
      </c>
      <c r="E581" s="19" t="s">
        <v>454</v>
      </c>
      <c r="F581" s="28" t="s">
        <v>2151</v>
      </c>
      <c r="G581" s="19" t="s">
        <v>880</v>
      </c>
      <c r="H581" s="18" t="s">
        <v>270</v>
      </c>
      <c r="I581" s="18" t="s">
        <v>274</v>
      </c>
      <c r="J581" s="17">
        <v>75000</v>
      </c>
      <c r="K581" s="64"/>
      <c r="L581" s="35" t="s">
        <v>137</v>
      </c>
      <c r="M581" s="64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/>
      <c r="Z581" s="16">
        <f t="shared" si="19"/>
        <v>70000</v>
      </c>
      <c r="AA581" s="19"/>
      <c r="AB581" s="19"/>
      <c r="AC581" s="19"/>
      <c r="AD581" s="19"/>
      <c r="AE581" s="20" t="s">
        <v>3472</v>
      </c>
      <c r="AF581" s="20" t="s">
        <v>3472</v>
      </c>
      <c r="AG581" s="19" t="s">
        <v>3467</v>
      </c>
      <c r="AH581" s="20" t="s">
        <v>1385</v>
      </c>
      <c r="AI581" s="20" t="s">
        <v>1570</v>
      </c>
      <c r="AJ581" s="16"/>
      <c r="AK581" s="16"/>
      <c r="AL581" s="16">
        <f t="shared" si="21"/>
        <v>75000</v>
      </c>
      <c r="AM581" s="19" t="s">
        <v>1389</v>
      </c>
      <c r="AN581" s="19" t="s">
        <v>1389</v>
      </c>
      <c r="AO581" s="19"/>
      <c r="AP581" s="19"/>
      <c r="AQ581" s="19"/>
      <c r="AR581" s="19"/>
      <c r="AS581" s="19"/>
      <c r="AT581" s="19"/>
    </row>
    <row r="582" spans="1:46" s="23" customFormat="1" ht="72" hidden="1" x14ac:dyDescent="0.2">
      <c r="A582" s="19" t="s">
        <v>48</v>
      </c>
      <c r="B582" s="19" t="s">
        <v>277</v>
      </c>
      <c r="C582" s="19" t="s">
        <v>276</v>
      </c>
      <c r="D582" s="19" t="s">
        <v>33</v>
      </c>
      <c r="E582" s="19" t="s">
        <v>454</v>
      </c>
      <c r="F582" s="28" t="s">
        <v>2152</v>
      </c>
      <c r="G582" s="19" t="s">
        <v>881</v>
      </c>
      <c r="H582" s="18" t="s">
        <v>270</v>
      </c>
      <c r="I582" s="18" t="s">
        <v>274</v>
      </c>
      <c r="J582" s="17">
        <v>75000</v>
      </c>
      <c r="K582" s="64"/>
      <c r="L582" s="35" t="s">
        <v>137</v>
      </c>
      <c r="M582" s="64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/>
      <c r="Z582" s="16">
        <f t="shared" si="19"/>
        <v>70000</v>
      </c>
      <c r="AA582" s="19"/>
      <c r="AB582" s="19"/>
      <c r="AC582" s="19"/>
      <c r="AD582" s="19"/>
      <c r="AE582" s="20" t="s">
        <v>3472</v>
      </c>
      <c r="AF582" s="20" t="s">
        <v>3472</v>
      </c>
      <c r="AG582" s="19" t="s">
        <v>3467</v>
      </c>
      <c r="AH582" s="20" t="s">
        <v>1385</v>
      </c>
      <c r="AI582" s="20" t="s">
        <v>1570</v>
      </c>
      <c r="AJ582" s="16"/>
      <c r="AK582" s="16"/>
      <c r="AL582" s="16">
        <f t="shared" si="21"/>
        <v>75000</v>
      </c>
      <c r="AM582" s="19" t="s">
        <v>1389</v>
      </c>
      <c r="AN582" s="19" t="s">
        <v>1389</v>
      </c>
      <c r="AO582" s="19"/>
      <c r="AP582" s="19"/>
      <c r="AQ582" s="19"/>
      <c r="AR582" s="19"/>
      <c r="AS582" s="19"/>
      <c r="AT582" s="19"/>
    </row>
    <row r="583" spans="1:46" s="23" customFormat="1" ht="72" hidden="1" x14ac:dyDescent="0.2">
      <c r="A583" s="19" t="s">
        <v>48</v>
      </c>
      <c r="B583" s="19" t="s">
        <v>277</v>
      </c>
      <c r="C583" s="19" t="s">
        <v>276</v>
      </c>
      <c r="D583" s="19" t="s">
        <v>33</v>
      </c>
      <c r="E583" s="19" t="s">
        <v>454</v>
      </c>
      <c r="F583" s="28" t="s">
        <v>2153</v>
      </c>
      <c r="G583" s="19" t="s">
        <v>882</v>
      </c>
      <c r="H583" s="18" t="s">
        <v>340</v>
      </c>
      <c r="I583" s="18" t="s">
        <v>274</v>
      </c>
      <c r="J583" s="17">
        <v>144000</v>
      </c>
      <c r="K583" s="64"/>
      <c r="L583" s="35" t="s">
        <v>137</v>
      </c>
      <c r="M583" s="64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/>
      <c r="Z583" s="16">
        <f t="shared" si="19"/>
        <v>132000</v>
      </c>
      <c r="AA583" s="19"/>
      <c r="AB583" s="19"/>
      <c r="AC583" s="19"/>
      <c r="AD583" s="19"/>
      <c r="AE583" s="20" t="s">
        <v>3472</v>
      </c>
      <c r="AF583" s="20" t="s">
        <v>3472</v>
      </c>
      <c r="AG583" s="19" t="s">
        <v>3467</v>
      </c>
      <c r="AH583" s="20" t="s">
        <v>1385</v>
      </c>
      <c r="AI583" s="20" t="s">
        <v>1570</v>
      </c>
      <c r="AJ583" s="16"/>
      <c r="AK583" s="16"/>
      <c r="AL583" s="16">
        <f t="shared" si="21"/>
        <v>144000</v>
      </c>
      <c r="AM583" s="19" t="s">
        <v>1389</v>
      </c>
      <c r="AN583" s="19" t="s">
        <v>1389</v>
      </c>
      <c r="AO583" s="19"/>
      <c r="AP583" s="19"/>
      <c r="AQ583" s="19"/>
      <c r="AR583" s="19"/>
      <c r="AS583" s="19"/>
      <c r="AT583" s="19"/>
    </row>
    <row r="584" spans="1:46" s="23" customFormat="1" ht="72" hidden="1" x14ac:dyDescent="0.2">
      <c r="A584" s="19" t="s">
        <v>48</v>
      </c>
      <c r="B584" s="19" t="s">
        <v>277</v>
      </c>
      <c r="C584" s="19" t="s">
        <v>276</v>
      </c>
      <c r="D584" s="19" t="s">
        <v>33</v>
      </c>
      <c r="E584" s="19" t="s">
        <v>454</v>
      </c>
      <c r="F584" s="28" t="s">
        <v>2154</v>
      </c>
      <c r="G584" s="19" t="s">
        <v>883</v>
      </c>
      <c r="H584" s="18" t="s">
        <v>387</v>
      </c>
      <c r="I584" s="18" t="s">
        <v>274</v>
      </c>
      <c r="J584" s="17">
        <v>80000</v>
      </c>
      <c r="K584" s="64"/>
      <c r="L584" s="35" t="s">
        <v>137</v>
      </c>
      <c r="M584" s="64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/>
      <c r="Z584" s="16">
        <f t="shared" si="19"/>
        <v>75000</v>
      </c>
      <c r="AA584" s="19"/>
      <c r="AB584" s="19"/>
      <c r="AC584" s="19"/>
      <c r="AD584" s="19"/>
      <c r="AE584" s="20" t="s">
        <v>3472</v>
      </c>
      <c r="AF584" s="20" t="s">
        <v>3472</v>
      </c>
      <c r="AG584" s="19" t="s">
        <v>3467</v>
      </c>
      <c r="AH584" s="20" t="s">
        <v>1385</v>
      </c>
      <c r="AI584" s="20" t="s">
        <v>1570</v>
      </c>
      <c r="AJ584" s="16"/>
      <c r="AK584" s="16"/>
      <c r="AL584" s="16">
        <f t="shared" si="21"/>
        <v>80000</v>
      </c>
      <c r="AM584" s="19" t="s">
        <v>1389</v>
      </c>
      <c r="AN584" s="19" t="s">
        <v>1389</v>
      </c>
      <c r="AO584" s="19"/>
      <c r="AP584" s="19"/>
      <c r="AQ584" s="19"/>
      <c r="AR584" s="19"/>
      <c r="AS584" s="19"/>
      <c r="AT584" s="19"/>
    </row>
    <row r="585" spans="1:46" s="23" customFormat="1" ht="72" hidden="1" x14ac:dyDescent="0.2">
      <c r="A585" s="19" t="s">
        <v>48</v>
      </c>
      <c r="B585" s="19" t="s">
        <v>277</v>
      </c>
      <c r="C585" s="19" t="s">
        <v>276</v>
      </c>
      <c r="D585" s="19" t="s">
        <v>10</v>
      </c>
      <c r="E585" s="19" t="s">
        <v>311</v>
      </c>
      <c r="F585" s="28" t="s">
        <v>2155</v>
      </c>
      <c r="G585" s="19" t="s">
        <v>884</v>
      </c>
      <c r="H585" s="18" t="s">
        <v>414</v>
      </c>
      <c r="I585" s="18" t="s">
        <v>271</v>
      </c>
      <c r="J585" s="17">
        <v>154000</v>
      </c>
      <c r="K585" s="64"/>
      <c r="L585" s="35" t="s">
        <v>137</v>
      </c>
      <c r="M585" s="64"/>
      <c r="N585" s="19" t="s">
        <v>1390</v>
      </c>
      <c r="O585" s="19"/>
      <c r="P585" s="19"/>
      <c r="Q585" s="19" t="s">
        <v>2443</v>
      </c>
      <c r="R585" s="19" t="s">
        <v>1295</v>
      </c>
      <c r="S585" s="18" t="s">
        <v>108</v>
      </c>
      <c r="T585" s="19"/>
      <c r="U585" s="19"/>
      <c r="V585" s="19"/>
      <c r="W585" s="16"/>
      <c r="X585" s="18" t="s">
        <v>1376</v>
      </c>
      <c r="Y585" s="46"/>
      <c r="Z585" s="16">
        <f t="shared" si="19"/>
        <v>0</v>
      </c>
      <c r="AA585" s="19"/>
      <c r="AB585" s="19"/>
      <c r="AC585" s="19"/>
      <c r="AD585" s="19"/>
      <c r="AE585" s="20" t="s">
        <v>1385</v>
      </c>
      <c r="AF585" s="20" t="s">
        <v>3470</v>
      </c>
      <c r="AG585" s="19" t="s">
        <v>3467</v>
      </c>
      <c r="AH585" s="20" t="s">
        <v>1391</v>
      </c>
      <c r="AI585" s="20" t="s">
        <v>1571</v>
      </c>
      <c r="AJ585" s="16"/>
      <c r="AK585" s="16"/>
      <c r="AL585" s="16">
        <f t="shared" si="21"/>
        <v>154000</v>
      </c>
      <c r="AM585" s="19" t="s">
        <v>1379</v>
      </c>
      <c r="AN585" s="19" t="s">
        <v>1379</v>
      </c>
      <c r="AO585" s="19"/>
      <c r="AP585" s="19"/>
      <c r="AQ585" s="19"/>
      <c r="AR585" s="19"/>
      <c r="AS585" s="19"/>
      <c r="AT585" s="19"/>
    </row>
    <row r="586" spans="1:46" s="23" customFormat="1" ht="72" hidden="1" x14ac:dyDescent="0.2">
      <c r="A586" s="19" t="s">
        <v>48</v>
      </c>
      <c r="B586" s="19" t="s">
        <v>277</v>
      </c>
      <c r="C586" s="19" t="s">
        <v>276</v>
      </c>
      <c r="D586" s="19" t="s">
        <v>10</v>
      </c>
      <c r="E586" s="19" t="s">
        <v>311</v>
      </c>
      <c r="F586" s="28" t="s">
        <v>2156</v>
      </c>
      <c r="G586" s="19" t="s">
        <v>885</v>
      </c>
      <c r="H586" s="18" t="s">
        <v>305</v>
      </c>
      <c r="I586" s="18" t="s">
        <v>271</v>
      </c>
      <c r="J586" s="17">
        <v>1230000</v>
      </c>
      <c r="K586" s="64"/>
      <c r="L586" s="35" t="s">
        <v>137</v>
      </c>
      <c r="M586" s="64"/>
      <c r="N586" s="19" t="s">
        <v>1390</v>
      </c>
      <c r="O586" s="19"/>
      <c r="P586" s="19"/>
      <c r="Q586" s="19" t="s">
        <v>2443</v>
      </c>
      <c r="R586" s="19" t="s">
        <v>1295</v>
      </c>
      <c r="S586" s="18" t="s">
        <v>108</v>
      </c>
      <c r="T586" s="19"/>
      <c r="U586" s="19"/>
      <c r="V586" s="19"/>
      <c r="W586" s="19"/>
      <c r="X586" s="18" t="s">
        <v>1376</v>
      </c>
      <c r="Y586" s="46"/>
      <c r="Z586" s="16">
        <f t="shared" si="19"/>
        <v>0</v>
      </c>
      <c r="AA586" s="19"/>
      <c r="AB586" s="19"/>
      <c r="AC586" s="19"/>
      <c r="AD586" s="19"/>
      <c r="AE586" s="20" t="s">
        <v>1385</v>
      </c>
      <c r="AF586" s="20" t="s">
        <v>3470</v>
      </c>
      <c r="AG586" s="19" t="s">
        <v>3467</v>
      </c>
      <c r="AH586" s="20" t="s">
        <v>1391</v>
      </c>
      <c r="AI586" s="20" t="s">
        <v>1571</v>
      </c>
      <c r="AJ586" s="16"/>
      <c r="AK586" s="16"/>
      <c r="AL586" s="16">
        <f t="shared" si="21"/>
        <v>1230000</v>
      </c>
      <c r="AM586" s="19" t="s">
        <v>1379</v>
      </c>
      <c r="AN586" s="19" t="s">
        <v>1379</v>
      </c>
      <c r="AO586" s="19"/>
      <c r="AP586" s="19"/>
      <c r="AQ586" s="19"/>
      <c r="AR586" s="19"/>
      <c r="AS586" s="19"/>
      <c r="AT586" s="19"/>
    </row>
    <row r="587" spans="1:46" s="23" customFormat="1" ht="72" hidden="1" x14ac:dyDescent="0.2">
      <c r="A587" s="19" t="s">
        <v>48</v>
      </c>
      <c r="B587" s="19" t="s">
        <v>277</v>
      </c>
      <c r="C587" s="19" t="s">
        <v>276</v>
      </c>
      <c r="D587" s="19" t="s">
        <v>10</v>
      </c>
      <c r="E587" s="19" t="s">
        <v>311</v>
      </c>
      <c r="F587" s="28" t="s">
        <v>2157</v>
      </c>
      <c r="G587" s="19" t="s">
        <v>886</v>
      </c>
      <c r="H587" s="18" t="s">
        <v>319</v>
      </c>
      <c r="I587" s="18" t="s">
        <v>271</v>
      </c>
      <c r="J587" s="17">
        <v>88000</v>
      </c>
      <c r="K587" s="64"/>
      <c r="L587" s="35" t="s">
        <v>137</v>
      </c>
      <c r="M587" s="64"/>
      <c r="N587" s="19" t="s">
        <v>1390</v>
      </c>
      <c r="O587" s="19"/>
      <c r="P587" s="19"/>
      <c r="Q587" s="19" t="s">
        <v>2443</v>
      </c>
      <c r="R587" s="19" t="s">
        <v>1295</v>
      </c>
      <c r="S587" s="18" t="s">
        <v>108</v>
      </c>
      <c r="T587" s="19"/>
      <c r="U587" s="19"/>
      <c r="V587" s="19"/>
      <c r="W587" s="19"/>
      <c r="X587" s="18" t="s">
        <v>1376</v>
      </c>
      <c r="Y587" s="46"/>
      <c r="Z587" s="16">
        <f t="shared" si="19"/>
        <v>0</v>
      </c>
      <c r="AA587" s="19"/>
      <c r="AB587" s="19"/>
      <c r="AC587" s="19"/>
      <c r="AD587" s="19"/>
      <c r="AE587" s="20" t="s">
        <v>1385</v>
      </c>
      <c r="AF587" s="20" t="s">
        <v>3470</v>
      </c>
      <c r="AG587" s="19" t="s">
        <v>3467</v>
      </c>
      <c r="AH587" s="20" t="s">
        <v>1391</v>
      </c>
      <c r="AI587" s="20" t="s">
        <v>1571</v>
      </c>
      <c r="AJ587" s="16"/>
      <c r="AK587" s="16"/>
      <c r="AL587" s="16">
        <f t="shared" si="21"/>
        <v>88000</v>
      </c>
      <c r="AM587" s="19" t="s">
        <v>1379</v>
      </c>
      <c r="AN587" s="19" t="s">
        <v>1379</v>
      </c>
      <c r="AO587" s="19"/>
      <c r="AP587" s="19"/>
      <c r="AQ587" s="19"/>
      <c r="AR587" s="19"/>
      <c r="AS587" s="19"/>
      <c r="AT587" s="19"/>
    </row>
    <row r="588" spans="1:46" s="23" customFormat="1" ht="108" hidden="1" x14ac:dyDescent="0.2">
      <c r="A588" s="19" t="s">
        <v>48</v>
      </c>
      <c r="B588" s="19" t="s">
        <v>277</v>
      </c>
      <c r="C588" s="19" t="s">
        <v>276</v>
      </c>
      <c r="D588" s="19" t="s">
        <v>10</v>
      </c>
      <c r="E588" s="19" t="s">
        <v>311</v>
      </c>
      <c r="F588" s="28" t="s">
        <v>2158</v>
      </c>
      <c r="G588" s="19" t="s">
        <v>887</v>
      </c>
      <c r="H588" s="18" t="s">
        <v>888</v>
      </c>
      <c r="I588" s="18" t="s">
        <v>889</v>
      </c>
      <c r="J588" s="17">
        <v>197600</v>
      </c>
      <c r="K588" s="64"/>
      <c r="L588" s="35" t="s">
        <v>137</v>
      </c>
      <c r="M588" s="64"/>
      <c r="N588" s="19" t="s">
        <v>1390</v>
      </c>
      <c r="O588" s="19"/>
      <c r="P588" s="19"/>
      <c r="Q588" s="19" t="s">
        <v>2443</v>
      </c>
      <c r="R588" s="19" t="s">
        <v>1295</v>
      </c>
      <c r="S588" s="18" t="s">
        <v>108</v>
      </c>
      <c r="T588" s="19"/>
      <c r="U588" s="19"/>
      <c r="V588" s="19"/>
      <c r="W588" s="19"/>
      <c r="X588" s="18" t="s">
        <v>1376</v>
      </c>
      <c r="Y588" s="46"/>
      <c r="Z588" s="16">
        <f t="shared" si="19"/>
        <v>0</v>
      </c>
      <c r="AA588" s="19"/>
      <c r="AB588" s="19"/>
      <c r="AC588" s="19"/>
      <c r="AD588" s="19"/>
      <c r="AE588" s="20" t="s">
        <v>1385</v>
      </c>
      <c r="AF588" s="20" t="s">
        <v>3470</v>
      </c>
      <c r="AG588" s="19" t="s">
        <v>3467</v>
      </c>
      <c r="AH588" s="20" t="s">
        <v>1391</v>
      </c>
      <c r="AI588" s="20" t="s">
        <v>1571</v>
      </c>
      <c r="AJ588" s="16"/>
      <c r="AK588" s="16"/>
      <c r="AL588" s="16">
        <f t="shared" si="21"/>
        <v>197600</v>
      </c>
      <c r="AM588" s="19" t="s">
        <v>1379</v>
      </c>
      <c r="AN588" s="19" t="s">
        <v>1379</v>
      </c>
      <c r="AO588" s="19"/>
      <c r="AP588" s="19"/>
      <c r="AQ588" s="19"/>
      <c r="AR588" s="19"/>
      <c r="AS588" s="19"/>
      <c r="AT588" s="19"/>
    </row>
    <row r="589" spans="1:46" s="23" customFormat="1" ht="72" hidden="1" x14ac:dyDescent="0.2">
      <c r="A589" s="19" t="s">
        <v>48</v>
      </c>
      <c r="B589" s="19" t="s">
        <v>277</v>
      </c>
      <c r="C589" s="19" t="s">
        <v>276</v>
      </c>
      <c r="D589" s="19" t="s">
        <v>10</v>
      </c>
      <c r="E589" s="19" t="s">
        <v>311</v>
      </c>
      <c r="F589" s="28" t="s">
        <v>2159</v>
      </c>
      <c r="G589" s="19" t="s">
        <v>890</v>
      </c>
      <c r="H589" s="18" t="s">
        <v>270</v>
      </c>
      <c r="I589" s="18" t="s">
        <v>274</v>
      </c>
      <c r="J589" s="17">
        <v>466000</v>
      </c>
      <c r="K589" s="64"/>
      <c r="L589" s="35" t="s">
        <v>137</v>
      </c>
      <c r="M589" s="64"/>
      <c r="N589" s="19" t="s">
        <v>1390</v>
      </c>
      <c r="O589" s="19"/>
      <c r="P589" s="19"/>
      <c r="Q589" s="19" t="s">
        <v>2443</v>
      </c>
      <c r="R589" s="19" t="s">
        <v>1295</v>
      </c>
      <c r="S589" s="18" t="s">
        <v>108</v>
      </c>
      <c r="T589" s="19"/>
      <c r="U589" s="19"/>
      <c r="V589" s="19"/>
      <c r="W589" s="19"/>
      <c r="X589" s="18" t="s">
        <v>1376</v>
      </c>
      <c r="Y589" s="46"/>
      <c r="Z589" s="16">
        <f t="shared" si="19"/>
        <v>0</v>
      </c>
      <c r="AA589" s="19"/>
      <c r="AB589" s="19"/>
      <c r="AC589" s="19"/>
      <c r="AD589" s="19"/>
      <c r="AE589" s="20" t="s">
        <v>1385</v>
      </c>
      <c r="AF589" s="20" t="s">
        <v>3470</v>
      </c>
      <c r="AG589" s="19" t="s">
        <v>3467</v>
      </c>
      <c r="AH589" s="20" t="s">
        <v>1391</v>
      </c>
      <c r="AI589" s="20" t="s">
        <v>1571</v>
      </c>
      <c r="AJ589" s="16"/>
      <c r="AK589" s="16"/>
      <c r="AL589" s="16">
        <f t="shared" si="21"/>
        <v>466000</v>
      </c>
      <c r="AM589" s="19" t="s">
        <v>1379</v>
      </c>
      <c r="AN589" s="19" t="s">
        <v>1379</v>
      </c>
      <c r="AO589" s="19"/>
      <c r="AP589" s="19"/>
      <c r="AQ589" s="19"/>
      <c r="AR589" s="19"/>
      <c r="AS589" s="19"/>
      <c r="AT589" s="19"/>
    </row>
    <row r="590" spans="1:46" s="23" customFormat="1" ht="72" hidden="1" x14ac:dyDescent="0.2">
      <c r="A590" s="19" t="s">
        <v>48</v>
      </c>
      <c r="B590" s="19" t="s">
        <v>277</v>
      </c>
      <c r="C590" s="19" t="s">
        <v>276</v>
      </c>
      <c r="D590" s="19" t="s">
        <v>10</v>
      </c>
      <c r="E590" s="19" t="s">
        <v>311</v>
      </c>
      <c r="F590" s="28" t="s">
        <v>2160</v>
      </c>
      <c r="G590" s="19" t="s">
        <v>891</v>
      </c>
      <c r="H590" s="18" t="s">
        <v>270</v>
      </c>
      <c r="I590" s="18" t="s">
        <v>271</v>
      </c>
      <c r="J590" s="17">
        <v>18000</v>
      </c>
      <c r="K590" s="64"/>
      <c r="L590" s="35" t="s">
        <v>137</v>
      </c>
      <c r="M590" s="64"/>
      <c r="N590" s="19" t="s">
        <v>1390</v>
      </c>
      <c r="O590" s="19"/>
      <c r="P590" s="19"/>
      <c r="Q590" s="19" t="s">
        <v>2443</v>
      </c>
      <c r="R590" s="19" t="s">
        <v>1295</v>
      </c>
      <c r="S590" s="18" t="s">
        <v>108</v>
      </c>
      <c r="T590" s="19"/>
      <c r="U590" s="19"/>
      <c r="V590" s="19"/>
      <c r="W590" s="19"/>
      <c r="X590" s="18" t="s">
        <v>1376</v>
      </c>
      <c r="Y590" s="46"/>
      <c r="Z590" s="16">
        <f t="shared" si="19"/>
        <v>0</v>
      </c>
      <c r="AA590" s="19"/>
      <c r="AB590" s="19"/>
      <c r="AC590" s="19"/>
      <c r="AD590" s="19"/>
      <c r="AE590" s="20" t="s">
        <v>1385</v>
      </c>
      <c r="AF590" s="20" t="s">
        <v>3470</v>
      </c>
      <c r="AG590" s="19" t="s">
        <v>3467</v>
      </c>
      <c r="AH590" s="20" t="s">
        <v>1391</v>
      </c>
      <c r="AI590" s="20" t="s">
        <v>1571</v>
      </c>
      <c r="AJ590" s="16"/>
      <c r="AK590" s="16"/>
      <c r="AL590" s="16">
        <f t="shared" si="21"/>
        <v>18000</v>
      </c>
      <c r="AM590" s="19" t="s">
        <v>1379</v>
      </c>
      <c r="AN590" s="19" t="s">
        <v>1379</v>
      </c>
      <c r="AO590" s="19"/>
      <c r="AP590" s="19"/>
      <c r="AQ590" s="19"/>
      <c r="AR590" s="19"/>
      <c r="AS590" s="19"/>
      <c r="AT590" s="19"/>
    </row>
    <row r="591" spans="1:46" s="199" customFormat="1" ht="144" hidden="1" x14ac:dyDescent="0.2">
      <c r="A591" s="187" t="s">
        <v>48</v>
      </c>
      <c r="B591" s="19" t="s">
        <v>277</v>
      </c>
      <c r="C591" s="187" t="s">
        <v>17</v>
      </c>
      <c r="D591" s="187" t="s">
        <v>1565</v>
      </c>
      <c r="E591" s="19" t="s">
        <v>454</v>
      </c>
      <c r="F591" s="188" t="s">
        <v>2161</v>
      </c>
      <c r="G591" s="187" t="s">
        <v>1116</v>
      </c>
      <c r="H591" s="189" t="s">
        <v>270</v>
      </c>
      <c r="I591" s="189" t="s">
        <v>631</v>
      </c>
      <c r="J591" s="190">
        <v>11600000</v>
      </c>
      <c r="K591" s="200"/>
      <c r="L591" s="191" t="s">
        <v>137</v>
      </c>
      <c r="M591" s="200"/>
      <c r="N591" s="187"/>
      <c r="O591" s="187"/>
      <c r="P591" s="187"/>
      <c r="Q591" s="187"/>
      <c r="R591" s="187"/>
      <c r="S591" s="189" t="s">
        <v>108</v>
      </c>
      <c r="T591" s="187"/>
      <c r="U591" s="187"/>
      <c r="V591" s="187"/>
      <c r="W591" s="187"/>
      <c r="X591" s="189" t="s">
        <v>1376</v>
      </c>
      <c r="Y591" s="201"/>
      <c r="Z591" s="197">
        <f t="shared" si="19"/>
        <v>0</v>
      </c>
      <c r="AA591" s="187"/>
      <c r="AB591" s="187"/>
      <c r="AC591" s="187"/>
      <c r="AD591" s="187"/>
      <c r="AE591" s="195" t="s">
        <v>1392</v>
      </c>
      <c r="AF591" s="195" t="s">
        <v>3474</v>
      </c>
      <c r="AG591" s="187" t="s">
        <v>3467</v>
      </c>
      <c r="AH591" s="20" t="s">
        <v>1392</v>
      </c>
      <c r="AI591" s="20" t="s">
        <v>1568</v>
      </c>
      <c r="AJ591" s="197"/>
      <c r="AK591" s="197"/>
      <c r="AL591" s="197">
        <f t="shared" si="21"/>
        <v>11600000</v>
      </c>
      <c r="AM591" s="187" t="s">
        <v>3089</v>
      </c>
      <c r="AN591" s="187" t="s">
        <v>3090</v>
      </c>
      <c r="AO591" s="187"/>
      <c r="AP591" s="187"/>
      <c r="AQ591" s="187"/>
      <c r="AR591" s="187"/>
      <c r="AS591" s="187"/>
      <c r="AT591" s="187" t="s">
        <v>3091</v>
      </c>
    </row>
    <row r="592" spans="1:46" s="199" customFormat="1" ht="74.25" customHeight="1" x14ac:dyDescent="0.2">
      <c r="A592" s="187" t="s">
        <v>48</v>
      </c>
      <c r="B592" s="19" t="s">
        <v>277</v>
      </c>
      <c r="C592" s="187" t="s">
        <v>17</v>
      </c>
      <c r="D592" s="187" t="s">
        <v>34</v>
      </c>
      <c r="E592" s="19" t="s">
        <v>454</v>
      </c>
      <c r="F592" s="188" t="s">
        <v>2162</v>
      </c>
      <c r="G592" s="187" t="s">
        <v>1118</v>
      </c>
      <c r="H592" s="189" t="s">
        <v>270</v>
      </c>
      <c r="I592" s="189" t="s">
        <v>1119</v>
      </c>
      <c r="J592" s="190">
        <v>3900000</v>
      </c>
      <c r="K592" s="200"/>
      <c r="L592" s="191" t="s">
        <v>137</v>
      </c>
      <c r="M592" s="200"/>
      <c r="N592" s="187" t="s">
        <v>1393</v>
      </c>
      <c r="O592" s="187"/>
      <c r="P592" s="187"/>
      <c r="Q592" s="187" t="s">
        <v>1394</v>
      </c>
      <c r="R592" s="187" t="s">
        <v>12</v>
      </c>
      <c r="S592" s="189" t="s">
        <v>108</v>
      </c>
      <c r="T592" s="187"/>
      <c r="U592" s="187"/>
      <c r="V592" s="187"/>
      <c r="W592" s="187"/>
      <c r="X592" s="189" t="s">
        <v>1261</v>
      </c>
      <c r="Y592" s="201"/>
      <c r="Z592" s="197">
        <f t="shared" si="19"/>
        <v>0</v>
      </c>
      <c r="AA592" s="187"/>
      <c r="AB592" s="187"/>
      <c r="AC592" s="187"/>
      <c r="AD592" s="187"/>
      <c r="AE592" s="195" t="s">
        <v>3533</v>
      </c>
      <c r="AF592" s="195" t="s">
        <v>3470</v>
      </c>
      <c r="AG592" s="187" t="s">
        <v>3467</v>
      </c>
      <c r="AH592" s="20" t="s">
        <v>1385</v>
      </c>
      <c r="AI592" s="20" t="s">
        <v>1570</v>
      </c>
      <c r="AJ592" s="197"/>
      <c r="AK592" s="197"/>
      <c r="AL592" s="197">
        <f t="shared" si="21"/>
        <v>3900000</v>
      </c>
      <c r="AM592" s="187" t="s">
        <v>1395</v>
      </c>
      <c r="AN592" s="187" t="s">
        <v>1395</v>
      </c>
      <c r="AO592" s="187"/>
      <c r="AP592" s="187"/>
      <c r="AQ592" s="187"/>
      <c r="AR592" s="187"/>
      <c r="AS592" s="187"/>
      <c r="AT592" s="187"/>
    </row>
    <row r="593" spans="1:46" s="199" customFormat="1" ht="74.25" customHeight="1" x14ac:dyDescent="0.2">
      <c r="A593" s="187" t="s">
        <v>48</v>
      </c>
      <c r="B593" s="19" t="s">
        <v>277</v>
      </c>
      <c r="C593" s="187" t="s">
        <v>17</v>
      </c>
      <c r="D593" s="187" t="s">
        <v>34</v>
      </c>
      <c r="E593" s="19" t="s">
        <v>454</v>
      </c>
      <c r="F593" s="188" t="s">
        <v>2163</v>
      </c>
      <c r="G593" s="187" t="s">
        <v>1120</v>
      </c>
      <c r="H593" s="189" t="s">
        <v>270</v>
      </c>
      <c r="I593" s="189" t="s">
        <v>1119</v>
      </c>
      <c r="J593" s="190">
        <v>1600000</v>
      </c>
      <c r="K593" s="200"/>
      <c r="L593" s="191" t="s">
        <v>137</v>
      </c>
      <c r="M593" s="200"/>
      <c r="N593" s="187" t="s">
        <v>1396</v>
      </c>
      <c r="O593" s="187"/>
      <c r="P593" s="187"/>
      <c r="Q593" s="187" t="s">
        <v>1394</v>
      </c>
      <c r="R593" s="187" t="s">
        <v>12</v>
      </c>
      <c r="S593" s="189" t="s">
        <v>108</v>
      </c>
      <c r="T593" s="187"/>
      <c r="U593" s="187"/>
      <c r="V593" s="187"/>
      <c r="W593" s="187"/>
      <c r="X593" s="189" t="s">
        <v>1261</v>
      </c>
      <c r="Y593" s="201"/>
      <c r="Z593" s="197">
        <f t="shared" si="19"/>
        <v>0</v>
      </c>
      <c r="AA593" s="187"/>
      <c r="AB593" s="187"/>
      <c r="AC593" s="187"/>
      <c r="AD593" s="187"/>
      <c r="AE593" s="195" t="s">
        <v>3533</v>
      </c>
      <c r="AF593" s="195" t="s">
        <v>3470</v>
      </c>
      <c r="AG593" s="187" t="s">
        <v>3467</v>
      </c>
      <c r="AH593" s="20" t="s">
        <v>1391</v>
      </c>
      <c r="AI593" s="20" t="s">
        <v>1571</v>
      </c>
      <c r="AJ593" s="197"/>
      <c r="AK593" s="197"/>
      <c r="AL593" s="197">
        <f t="shared" si="21"/>
        <v>1600000</v>
      </c>
      <c r="AM593" s="187" t="s">
        <v>1397</v>
      </c>
      <c r="AN593" s="187" t="s">
        <v>1397</v>
      </c>
      <c r="AO593" s="187"/>
      <c r="AP593" s="187"/>
      <c r="AQ593" s="187"/>
      <c r="AR593" s="187"/>
      <c r="AS593" s="187"/>
      <c r="AT593" s="187"/>
    </row>
    <row r="594" spans="1:46" s="199" customFormat="1" ht="74.25" customHeight="1" x14ac:dyDescent="0.2">
      <c r="A594" s="187" t="s">
        <v>48</v>
      </c>
      <c r="B594" s="19" t="s">
        <v>277</v>
      </c>
      <c r="C594" s="187" t="s">
        <v>17</v>
      </c>
      <c r="D594" s="187" t="s">
        <v>34</v>
      </c>
      <c r="E594" s="19" t="s">
        <v>454</v>
      </c>
      <c r="F594" s="188" t="s">
        <v>2164</v>
      </c>
      <c r="G594" s="187" t="s">
        <v>1121</v>
      </c>
      <c r="H594" s="189" t="s">
        <v>270</v>
      </c>
      <c r="I594" s="189" t="s">
        <v>1122</v>
      </c>
      <c r="J594" s="190">
        <v>1800000</v>
      </c>
      <c r="K594" s="200"/>
      <c r="L594" s="191" t="s">
        <v>137</v>
      </c>
      <c r="M594" s="200"/>
      <c r="N594" s="187"/>
      <c r="O594" s="187"/>
      <c r="P594" s="187"/>
      <c r="Q594" s="187"/>
      <c r="R594" s="187"/>
      <c r="S594" s="189" t="s">
        <v>108</v>
      </c>
      <c r="T594" s="187"/>
      <c r="U594" s="187"/>
      <c r="V594" s="187"/>
      <c r="W594" s="187"/>
      <c r="X594" s="189"/>
      <c r="Y594" s="201"/>
      <c r="Z594" s="197">
        <f t="shared" si="19"/>
        <v>0</v>
      </c>
      <c r="AA594" s="187"/>
      <c r="AB594" s="187"/>
      <c r="AC594" s="187"/>
      <c r="AD594" s="187"/>
      <c r="AE594" s="195" t="s">
        <v>3534</v>
      </c>
      <c r="AF594" s="195" t="s">
        <v>3477</v>
      </c>
      <c r="AG594" s="187" t="s">
        <v>3467</v>
      </c>
      <c r="AH594" s="20" t="s">
        <v>1392</v>
      </c>
      <c r="AI594" s="20" t="s">
        <v>1568</v>
      </c>
      <c r="AJ594" s="197"/>
      <c r="AK594" s="197"/>
      <c r="AL594" s="197">
        <f t="shared" si="21"/>
        <v>1800000</v>
      </c>
      <c r="AM594" s="187" t="s">
        <v>3092</v>
      </c>
      <c r="AN594" s="187" t="s">
        <v>3093</v>
      </c>
      <c r="AO594" s="187"/>
      <c r="AP594" s="187"/>
      <c r="AQ594" s="187"/>
      <c r="AR594" s="187"/>
      <c r="AS594" s="187"/>
      <c r="AT594" s="187" t="s">
        <v>3094</v>
      </c>
    </row>
    <row r="595" spans="1:46" s="23" customFormat="1" ht="72" hidden="1" x14ac:dyDescent="0.25">
      <c r="A595" s="19" t="s">
        <v>49</v>
      </c>
      <c r="B595" s="19" t="s">
        <v>277</v>
      </c>
      <c r="C595" s="19" t="s">
        <v>276</v>
      </c>
      <c r="D595" s="19" t="s">
        <v>11</v>
      </c>
      <c r="E595" s="19" t="s">
        <v>454</v>
      </c>
      <c r="F595" s="28" t="s">
        <v>2165</v>
      </c>
      <c r="G595" s="19" t="s">
        <v>892</v>
      </c>
      <c r="H595" s="18" t="s">
        <v>267</v>
      </c>
      <c r="I595" s="18" t="s">
        <v>274</v>
      </c>
      <c r="J595" s="17">
        <v>51000</v>
      </c>
      <c r="K595" s="64"/>
      <c r="L595" s="64"/>
      <c r="M595" s="35" t="s">
        <v>137</v>
      </c>
      <c r="N595" s="19"/>
      <c r="O595" s="19" t="s">
        <v>3095</v>
      </c>
      <c r="P595" s="48">
        <v>242236</v>
      </c>
      <c r="Q595" s="152" t="s">
        <v>3096</v>
      </c>
      <c r="R595" s="48" t="s">
        <v>1295</v>
      </c>
      <c r="S595" s="48" t="s">
        <v>65</v>
      </c>
      <c r="T595" s="48"/>
      <c r="U595" s="19"/>
      <c r="V595" s="71" t="s">
        <v>3097</v>
      </c>
      <c r="W595" s="74">
        <v>50040</v>
      </c>
      <c r="X595" s="140">
        <v>1</v>
      </c>
      <c r="Y595" s="128">
        <v>23105</v>
      </c>
      <c r="Z595" s="74">
        <v>50040</v>
      </c>
      <c r="AA595" s="19"/>
      <c r="AB595" s="19"/>
      <c r="AC595" s="19"/>
      <c r="AD595" s="19"/>
      <c r="AE595" s="52" t="s">
        <v>3098</v>
      </c>
      <c r="AF595" s="20" t="s">
        <v>3472</v>
      </c>
      <c r="AG595" s="19" t="s">
        <v>3467</v>
      </c>
      <c r="AH595" s="52" t="s">
        <v>1399</v>
      </c>
      <c r="AI595" s="19" t="s">
        <v>1570</v>
      </c>
      <c r="AJ595" s="16"/>
      <c r="AK595" s="16"/>
      <c r="AL595" s="16">
        <f t="shared" si="21"/>
        <v>51000</v>
      </c>
      <c r="AM595" s="48">
        <v>23079</v>
      </c>
      <c r="AN595" s="48">
        <v>23082</v>
      </c>
      <c r="AO595" s="48">
        <v>23086</v>
      </c>
      <c r="AP595" s="48">
        <v>23087</v>
      </c>
      <c r="AQ595" s="48">
        <v>23090</v>
      </c>
      <c r="AR595" s="17">
        <v>51000</v>
      </c>
      <c r="AS595" s="19"/>
      <c r="AT595" s="52"/>
    </row>
    <row r="596" spans="1:46" s="23" customFormat="1" ht="72" hidden="1" x14ac:dyDescent="0.25">
      <c r="A596" s="19" t="s">
        <v>49</v>
      </c>
      <c r="B596" s="19" t="s">
        <v>277</v>
      </c>
      <c r="C596" s="19" t="s">
        <v>276</v>
      </c>
      <c r="D596" s="19" t="s">
        <v>11</v>
      </c>
      <c r="E596" s="19" t="s">
        <v>454</v>
      </c>
      <c r="F596" s="28" t="s">
        <v>2166</v>
      </c>
      <c r="G596" s="19" t="s">
        <v>893</v>
      </c>
      <c r="H596" s="18" t="s">
        <v>894</v>
      </c>
      <c r="I596" s="18" t="s">
        <v>268</v>
      </c>
      <c r="J596" s="17">
        <v>160000</v>
      </c>
      <c r="K596" s="64"/>
      <c r="L596" s="64"/>
      <c r="M596" s="35" t="s">
        <v>137</v>
      </c>
      <c r="N596" s="19"/>
      <c r="O596" s="19" t="s">
        <v>3095</v>
      </c>
      <c r="P596" s="48">
        <v>242236</v>
      </c>
      <c r="Q596" s="153" t="s">
        <v>3096</v>
      </c>
      <c r="R596" s="48" t="s">
        <v>1295</v>
      </c>
      <c r="S596" s="48" t="s">
        <v>65</v>
      </c>
      <c r="T596" s="48"/>
      <c r="U596" s="19"/>
      <c r="V596" s="71" t="s">
        <v>3097</v>
      </c>
      <c r="W596" s="74">
        <v>160000</v>
      </c>
      <c r="X596" s="140">
        <v>1</v>
      </c>
      <c r="Y596" s="128">
        <v>23105</v>
      </c>
      <c r="Z596" s="74">
        <v>160000</v>
      </c>
      <c r="AA596" s="19"/>
      <c r="AB596" s="19"/>
      <c r="AC596" s="19"/>
      <c r="AD596" s="19"/>
      <c r="AE596" s="52" t="s">
        <v>3098</v>
      </c>
      <c r="AF596" s="19" t="s">
        <v>2457</v>
      </c>
      <c r="AG596" s="19" t="s">
        <v>2457</v>
      </c>
      <c r="AH596" s="52" t="s">
        <v>1399</v>
      </c>
      <c r="AI596" s="19" t="s">
        <v>1570</v>
      </c>
      <c r="AJ596" s="16"/>
      <c r="AK596" s="17">
        <v>160000</v>
      </c>
      <c r="AL596" s="16">
        <f t="shared" si="21"/>
        <v>0</v>
      </c>
      <c r="AM596" s="48">
        <v>23079</v>
      </c>
      <c r="AN596" s="48">
        <v>23082</v>
      </c>
      <c r="AO596" s="48">
        <v>23086</v>
      </c>
      <c r="AP596" s="48">
        <v>23087</v>
      </c>
      <c r="AQ596" s="48">
        <v>23090</v>
      </c>
      <c r="AR596" s="17">
        <v>160000</v>
      </c>
      <c r="AS596" s="19"/>
      <c r="AT596" s="52"/>
    </row>
    <row r="597" spans="1:46" s="23" customFormat="1" ht="72" hidden="1" x14ac:dyDescent="0.25">
      <c r="A597" s="19" t="s">
        <v>49</v>
      </c>
      <c r="B597" s="19" t="s">
        <v>277</v>
      </c>
      <c r="C597" s="19" t="s">
        <v>276</v>
      </c>
      <c r="D597" s="19" t="s">
        <v>11</v>
      </c>
      <c r="E597" s="19" t="s">
        <v>454</v>
      </c>
      <c r="F597" s="28" t="s">
        <v>2167</v>
      </c>
      <c r="G597" s="19" t="s">
        <v>895</v>
      </c>
      <c r="H597" s="18" t="s">
        <v>896</v>
      </c>
      <c r="I597" s="18" t="s">
        <v>268</v>
      </c>
      <c r="J597" s="17">
        <v>300000</v>
      </c>
      <c r="K597" s="64"/>
      <c r="L597" s="64"/>
      <c r="M597" s="35" t="s">
        <v>137</v>
      </c>
      <c r="N597" s="19"/>
      <c r="O597" s="19" t="s">
        <v>1398</v>
      </c>
      <c r="P597" s="48">
        <v>242236</v>
      </c>
      <c r="Q597" s="152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/>
      <c r="AB597" s="19"/>
      <c r="AC597" s="19"/>
      <c r="AD597" s="19"/>
      <c r="AE597" s="52" t="s">
        <v>1399</v>
      </c>
      <c r="AF597" s="20" t="s">
        <v>3470</v>
      </c>
      <c r="AG597" s="19" t="s">
        <v>3467</v>
      </c>
      <c r="AH597" s="52" t="s">
        <v>1399</v>
      </c>
      <c r="AI597" s="19" t="s">
        <v>1570</v>
      </c>
      <c r="AJ597" s="16"/>
      <c r="AK597" s="16"/>
      <c r="AL597" s="16">
        <f t="shared" si="21"/>
        <v>300000</v>
      </c>
      <c r="AM597" s="48">
        <v>23079</v>
      </c>
      <c r="AN597" s="48">
        <v>23082</v>
      </c>
      <c r="AO597" s="48">
        <v>23086</v>
      </c>
      <c r="AP597" s="48">
        <v>23087</v>
      </c>
      <c r="AQ597" s="48">
        <v>23090</v>
      </c>
      <c r="AR597" s="17">
        <v>300000</v>
      </c>
      <c r="AS597" s="19"/>
      <c r="AT597" s="52"/>
    </row>
    <row r="598" spans="1:46" s="23" customFormat="1" ht="72" hidden="1" x14ac:dyDescent="0.25">
      <c r="A598" s="19" t="s">
        <v>49</v>
      </c>
      <c r="B598" s="19" t="s">
        <v>277</v>
      </c>
      <c r="C598" s="19" t="s">
        <v>276</v>
      </c>
      <c r="D598" s="19" t="s">
        <v>11</v>
      </c>
      <c r="E598" s="19" t="s">
        <v>454</v>
      </c>
      <c r="F598" s="28" t="s">
        <v>2168</v>
      </c>
      <c r="G598" s="19" t="s">
        <v>897</v>
      </c>
      <c r="H598" s="18" t="s">
        <v>270</v>
      </c>
      <c r="I598" s="18" t="s">
        <v>271</v>
      </c>
      <c r="J598" s="17">
        <v>180000</v>
      </c>
      <c r="K598" s="64"/>
      <c r="L598" s="64"/>
      <c r="M598" s="35" t="s">
        <v>137</v>
      </c>
      <c r="N598" s="19"/>
      <c r="O598" s="19" t="s">
        <v>1400</v>
      </c>
      <c r="P598" s="48">
        <v>242233</v>
      </c>
      <c r="Q598" s="153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52" t="s">
        <v>3102</v>
      </c>
      <c r="AF598" s="19" t="s">
        <v>2457</v>
      </c>
      <c r="AG598" s="19" t="s">
        <v>2457</v>
      </c>
      <c r="AH598" s="52" t="s">
        <v>1401</v>
      </c>
      <c r="AI598" s="19" t="s">
        <v>1570</v>
      </c>
      <c r="AJ598" s="16"/>
      <c r="AK598" s="17">
        <v>180000</v>
      </c>
      <c r="AL598" s="16">
        <f t="shared" si="21"/>
        <v>0</v>
      </c>
      <c r="AM598" s="48">
        <v>23079</v>
      </c>
      <c r="AN598" s="48">
        <v>23082</v>
      </c>
      <c r="AO598" s="48">
        <v>23086</v>
      </c>
      <c r="AP598" s="48">
        <v>23087</v>
      </c>
      <c r="AQ598" s="48">
        <v>23090</v>
      </c>
      <c r="AR598" s="17">
        <v>180000</v>
      </c>
      <c r="AS598" s="19"/>
      <c r="AT598" s="52"/>
    </row>
    <row r="599" spans="1:46" s="23" customFormat="1" ht="72" hidden="1" x14ac:dyDescent="0.2">
      <c r="A599" s="19" t="s">
        <v>49</v>
      </c>
      <c r="B599" s="19" t="s">
        <v>277</v>
      </c>
      <c r="C599" s="19" t="s">
        <v>276</v>
      </c>
      <c r="D599" s="19" t="s">
        <v>11</v>
      </c>
      <c r="E599" s="19" t="s">
        <v>454</v>
      </c>
      <c r="F599" s="28" t="s">
        <v>2169</v>
      </c>
      <c r="G599" s="19" t="s">
        <v>898</v>
      </c>
      <c r="H599" s="18" t="s">
        <v>319</v>
      </c>
      <c r="I599" s="18" t="s">
        <v>271</v>
      </c>
      <c r="J599" s="17">
        <v>88000</v>
      </c>
      <c r="K599" s="64"/>
      <c r="L599" s="64"/>
      <c r="M599" s="35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/>
      <c r="AB599" s="19"/>
      <c r="AC599" s="19"/>
      <c r="AD599" s="19"/>
      <c r="AE599" s="52" t="s">
        <v>3105</v>
      </c>
      <c r="AF599" s="20" t="s">
        <v>3472</v>
      </c>
      <c r="AG599" s="19" t="s">
        <v>3467</v>
      </c>
      <c r="AH599" s="52" t="s">
        <v>1402</v>
      </c>
      <c r="AI599" s="19" t="s">
        <v>1570</v>
      </c>
      <c r="AJ599" s="16"/>
      <c r="AK599" s="16"/>
      <c r="AL599" s="16">
        <f t="shared" si="21"/>
        <v>88000</v>
      </c>
      <c r="AM599" s="48">
        <v>23079</v>
      </c>
      <c r="AN599" s="48">
        <v>23082</v>
      </c>
      <c r="AO599" s="48">
        <v>23090</v>
      </c>
      <c r="AP599" s="48">
        <v>23093</v>
      </c>
      <c r="AQ599" s="48">
        <v>23096</v>
      </c>
      <c r="AR599" s="17">
        <v>88000</v>
      </c>
      <c r="AS599" s="19"/>
      <c r="AT599" s="52"/>
    </row>
    <row r="600" spans="1:46" s="23" customFormat="1" ht="90" hidden="1" x14ac:dyDescent="0.2">
      <c r="A600" s="19" t="s">
        <v>49</v>
      </c>
      <c r="B600" s="19" t="s">
        <v>277</v>
      </c>
      <c r="C600" s="19" t="s">
        <v>276</v>
      </c>
      <c r="D600" s="19" t="s">
        <v>11</v>
      </c>
      <c r="E600" s="19" t="s">
        <v>454</v>
      </c>
      <c r="F600" s="28" t="s">
        <v>2170</v>
      </c>
      <c r="G600" s="19" t="s">
        <v>899</v>
      </c>
      <c r="H600" s="18" t="s">
        <v>900</v>
      </c>
      <c r="I600" s="18" t="s">
        <v>271</v>
      </c>
      <c r="J600" s="17">
        <v>775600</v>
      </c>
      <c r="K600" s="35" t="s">
        <v>137</v>
      </c>
      <c r="L600" s="64"/>
      <c r="M600" s="64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/>
      <c r="AB600" s="19"/>
      <c r="AC600" s="19"/>
      <c r="AD600" s="19"/>
      <c r="AE600" s="52" t="s">
        <v>3110</v>
      </c>
      <c r="AF600" s="52" t="s">
        <v>3472</v>
      </c>
      <c r="AG600" s="19" t="s">
        <v>3467</v>
      </c>
      <c r="AH600" s="52" t="s">
        <v>1404</v>
      </c>
      <c r="AI600" s="19" t="s">
        <v>1571</v>
      </c>
      <c r="AJ600" s="16"/>
      <c r="AK600" s="16"/>
      <c r="AL600" s="16">
        <f t="shared" si="21"/>
        <v>775600</v>
      </c>
      <c r="AM600" s="48">
        <v>23079</v>
      </c>
      <c r="AN600" s="48">
        <v>23082</v>
      </c>
      <c r="AO600" s="48">
        <v>23110</v>
      </c>
      <c r="AP600" s="48">
        <v>23111</v>
      </c>
      <c r="AQ600" s="48">
        <v>23118</v>
      </c>
      <c r="AR600" s="17">
        <v>775600</v>
      </c>
      <c r="AS600" s="19"/>
      <c r="AT600" s="52"/>
    </row>
    <row r="601" spans="1:46" s="23" customFormat="1" ht="72" hidden="1" x14ac:dyDescent="0.2">
      <c r="A601" s="19" t="s">
        <v>49</v>
      </c>
      <c r="B601" s="19" t="s">
        <v>277</v>
      </c>
      <c r="C601" s="19" t="s">
        <v>276</v>
      </c>
      <c r="D601" s="19" t="s">
        <v>11</v>
      </c>
      <c r="E601" s="19" t="s">
        <v>454</v>
      </c>
      <c r="F601" s="28" t="s">
        <v>2171</v>
      </c>
      <c r="G601" s="19" t="s">
        <v>901</v>
      </c>
      <c r="H601" s="18" t="s">
        <v>269</v>
      </c>
      <c r="I601" s="18" t="s">
        <v>271</v>
      </c>
      <c r="J601" s="17">
        <v>15000</v>
      </c>
      <c r="K601" s="64"/>
      <c r="L601" s="64"/>
      <c r="M601" s="35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/>
      <c r="AB601" s="19"/>
      <c r="AC601" s="19"/>
      <c r="AD601" s="19"/>
      <c r="AE601" s="52" t="s">
        <v>3114</v>
      </c>
      <c r="AF601" s="20" t="s">
        <v>3472</v>
      </c>
      <c r="AG601" s="19" t="s">
        <v>3467</v>
      </c>
      <c r="AH601" s="52" t="s">
        <v>1406</v>
      </c>
      <c r="AI601" s="19" t="s">
        <v>1570</v>
      </c>
      <c r="AJ601" s="16"/>
      <c r="AK601" s="16"/>
      <c r="AL601" s="16">
        <f t="shared" si="21"/>
        <v>15000</v>
      </c>
      <c r="AM601" s="48">
        <v>23079</v>
      </c>
      <c r="AN601" s="48">
        <v>23082</v>
      </c>
      <c r="AO601" s="48">
        <v>23090</v>
      </c>
      <c r="AP601" s="48">
        <v>23093</v>
      </c>
      <c r="AQ601" s="48">
        <v>23096</v>
      </c>
      <c r="AR601" s="17">
        <v>15000</v>
      </c>
      <c r="AS601" s="19"/>
      <c r="AT601" s="52"/>
    </row>
    <row r="602" spans="1:46" s="23" customFormat="1" ht="72" hidden="1" x14ac:dyDescent="0.2">
      <c r="A602" s="19" t="s">
        <v>49</v>
      </c>
      <c r="B602" s="19" t="s">
        <v>277</v>
      </c>
      <c r="C602" s="19" t="s">
        <v>276</v>
      </c>
      <c r="D602" s="19" t="s">
        <v>11</v>
      </c>
      <c r="E602" s="19" t="s">
        <v>454</v>
      </c>
      <c r="F602" s="28" t="s">
        <v>2172</v>
      </c>
      <c r="G602" s="19" t="s">
        <v>902</v>
      </c>
      <c r="H602" s="18" t="s">
        <v>267</v>
      </c>
      <c r="I602" s="18" t="s">
        <v>273</v>
      </c>
      <c r="J602" s="17">
        <v>60000</v>
      </c>
      <c r="K602" s="64"/>
      <c r="L602" s="64"/>
      <c r="M602" s="35" t="s">
        <v>137</v>
      </c>
      <c r="N602" s="19"/>
      <c r="O602" s="19" t="s">
        <v>1398</v>
      </c>
      <c r="P602" s="48">
        <v>242247</v>
      </c>
      <c r="Q602" s="48" t="s">
        <v>3115</v>
      </c>
      <c r="R602" s="48" t="s">
        <v>3116</v>
      </c>
      <c r="S602" s="48" t="s">
        <v>65</v>
      </c>
      <c r="T602" s="48"/>
      <c r="U602" s="19"/>
      <c r="V602" s="71" t="s">
        <v>3117</v>
      </c>
      <c r="W602" s="74">
        <v>60000</v>
      </c>
      <c r="X602" s="18">
        <v>5</v>
      </c>
      <c r="Y602" s="128">
        <v>23116</v>
      </c>
      <c r="Z602" s="74">
        <v>60000</v>
      </c>
      <c r="AA602" s="19"/>
      <c r="AB602" s="19"/>
      <c r="AC602" s="19"/>
      <c r="AD602" s="19"/>
      <c r="AE602" s="52" t="s">
        <v>3118</v>
      </c>
      <c r="AF602" s="20" t="s">
        <v>3472</v>
      </c>
      <c r="AG602" s="19" t="s">
        <v>3467</v>
      </c>
      <c r="AH602" s="52" t="s">
        <v>1399</v>
      </c>
      <c r="AI602" s="19" t="s">
        <v>1570</v>
      </c>
      <c r="AJ602" s="16"/>
      <c r="AK602" s="16"/>
      <c r="AL602" s="16">
        <f t="shared" si="21"/>
        <v>60000</v>
      </c>
      <c r="AM602" s="48">
        <v>23079</v>
      </c>
      <c r="AN602" s="48">
        <v>23082</v>
      </c>
      <c r="AO602" s="48">
        <v>23086</v>
      </c>
      <c r="AP602" s="48">
        <v>23087</v>
      </c>
      <c r="AQ602" s="48">
        <v>23090</v>
      </c>
      <c r="AR602" s="17">
        <v>60000</v>
      </c>
      <c r="AS602" s="19"/>
      <c r="AT602" s="52"/>
    </row>
    <row r="603" spans="1:46" s="23" customFormat="1" ht="72" hidden="1" x14ac:dyDescent="0.25">
      <c r="A603" s="19" t="s">
        <v>49</v>
      </c>
      <c r="B603" s="19" t="s">
        <v>277</v>
      </c>
      <c r="C603" s="19" t="s">
        <v>276</v>
      </c>
      <c r="D603" s="19" t="s">
        <v>11</v>
      </c>
      <c r="E603" s="19" t="s">
        <v>454</v>
      </c>
      <c r="F603" s="28" t="s">
        <v>2173</v>
      </c>
      <c r="G603" s="19" t="s">
        <v>903</v>
      </c>
      <c r="H603" s="18" t="s">
        <v>319</v>
      </c>
      <c r="I603" s="18" t="s">
        <v>273</v>
      </c>
      <c r="J603" s="17">
        <v>60000</v>
      </c>
      <c r="K603" s="64"/>
      <c r="L603" s="64"/>
      <c r="M603" s="35" t="s">
        <v>137</v>
      </c>
      <c r="N603" s="19"/>
      <c r="O603" s="19" t="s">
        <v>1398</v>
      </c>
      <c r="P603" s="48">
        <v>242236</v>
      </c>
      <c r="Q603" s="152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/>
      <c r="AB603" s="19"/>
      <c r="AC603" s="19"/>
      <c r="AD603" s="19"/>
      <c r="AE603" s="52" t="s">
        <v>3098</v>
      </c>
      <c r="AF603" s="20" t="s">
        <v>3472</v>
      </c>
      <c r="AG603" s="19" t="s">
        <v>3467</v>
      </c>
      <c r="AH603" s="52" t="s">
        <v>1399</v>
      </c>
      <c r="AI603" s="19" t="s">
        <v>1570</v>
      </c>
      <c r="AJ603" s="16"/>
      <c r="AK603" s="16"/>
      <c r="AL603" s="16">
        <f t="shared" si="21"/>
        <v>60000</v>
      </c>
      <c r="AM603" s="48">
        <v>23079</v>
      </c>
      <c r="AN603" s="48">
        <v>23082</v>
      </c>
      <c r="AO603" s="48">
        <v>23086</v>
      </c>
      <c r="AP603" s="48">
        <v>23087</v>
      </c>
      <c r="AQ603" s="48">
        <v>23090</v>
      </c>
      <c r="AR603" s="17">
        <v>60000</v>
      </c>
      <c r="AS603" s="19"/>
      <c r="AT603" s="52"/>
    </row>
    <row r="604" spans="1:46" s="23" customFormat="1" ht="72" hidden="1" x14ac:dyDescent="0.25">
      <c r="A604" s="19" t="s">
        <v>49</v>
      </c>
      <c r="B604" s="19" t="s">
        <v>277</v>
      </c>
      <c r="C604" s="19" t="s">
        <v>276</v>
      </c>
      <c r="D604" s="19" t="s">
        <v>11</v>
      </c>
      <c r="E604" s="19" t="s">
        <v>454</v>
      </c>
      <c r="F604" s="28" t="s">
        <v>2174</v>
      </c>
      <c r="G604" s="19" t="s">
        <v>904</v>
      </c>
      <c r="H604" s="18" t="s">
        <v>267</v>
      </c>
      <c r="I604" s="18" t="s">
        <v>274</v>
      </c>
      <c r="J604" s="17">
        <v>48000</v>
      </c>
      <c r="K604" s="64"/>
      <c r="L604" s="64"/>
      <c r="M604" s="35" t="s">
        <v>137</v>
      </c>
      <c r="N604" s="19"/>
      <c r="O604" s="19" t="s">
        <v>1398</v>
      </c>
      <c r="P604" s="48">
        <v>242236</v>
      </c>
      <c r="Q604" s="153" t="s">
        <v>3096</v>
      </c>
      <c r="R604" s="48" t="s">
        <v>1295</v>
      </c>
      <c r="S604" s="48" t="s">
        <v>65</v>
      </c>
      <c r="T604" s="48"/>
      <c r="U604" s="19"/>
      <c r="V604" s="71" t="s">
        <v>3097</v>
      </c>
      <c r="W604" s="74">
        <v>48000</v>
      </c>
      <c r="X604" s="140">
        <v>1</v>
      </c>
      <c r="Y604" s="128">
        <v>23105</v>
      </c>
      <c r="Z604" s="74">
        <v>48000</v>
      </c>
      <c r="AA604" s="19"/>
      <c r="AB604" s="19"/>
      <c r="AC604" s="19"/>
      <c r="AD604" s="19"/>
      <c r="AE604" s="52" t="s">
        <v>3098</v>
      </c>
      <c r="AF604" s="20" t="s">
        <v>3472</v>
      </c>
      <c r="AG604" s="19" t="s">
        <v>3467</v>
      </c>
      <c r="AH604" s="52" t="s">
        <v>1399</v>
      </c>
      <c r="AI604" s="19" t="s">
        <v>1570</v>
      </c>
      <c r="AJ604" s="16"/>
      <c r="AK604" s="16"/>
      <c r="AL604" s="16">
        <f t="shared" si="21"/>
        <v>48000</v>
      </c>
      <c r="AM604" s="48">
        <v>23079</v>
      </c>
      <c r="AN604" s="48">
        <v>23082</v>
      </c>
      <c r="AO604" s="48">
        <v>23086</v>
      </c>
      <c r="AP604" s="48">
        <v>23087</v>
      </c>
      <c r="AQ604" s="48">
        <v>23090</v>
      </c>
      <c r="AR604" s="17">
        <v>48000</v>
      </c>
      <c r="AS604" s="19"/>
      <c r="AT604" s="52"/>
    </row>
    <row r="605" spans="1:46" s="23" customFormat="1" ht="72" hidden="1" x14ac:dyDescent="0.25">
      <c r="A605" s="19" t="s">
        <v>49</v>
      </c>
      <c r="B605" s="19" t="s">
        <v>277</v>
      </c>
      <c r="C605" s="19" t="s">
        <v>276</v>
      </c>
      <c r="D605" s="19" t="s">
        <v>11</v>
      </c>
      <c r="E605" s="19" t="s">
        <v>454</v>
      </c>
      <c r="F605" s="28" t="s">
        <v>2175</v>
      </c>
      <c r="G605" s="19" t="s">
        <v>905</v>
      </c>
      <c r="H605" s="18" t="s">
        <v>464</v>
      </c>
      <c r="I605" s="18" t="s">
        <v>268</v>
      </c>
      <c r="J605" s="17">
        <v>97500</v>
      </c>
      <c r="K605" s="64"/>
      <c r="L605" s="64"/>
      <c r="M605" s="35" t="s">
        <v>137</v>
      </c>
      <c r="N605" s="19"/>
      <c r="O605" s="19" t="s">
        <v>1398</v>
      </c>
      <c r="P605" s="48">
        <v>242236</v>
      </c>
      <c r="Q605" s="152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/>
      <c r="AB605" s="19"/>
      <c r="AC605" s="19"/>
      <c r="AD605" s="19"/>
      <c r="AE605" s="52" t="s">
        <v>3098</v>
      </c>
      <c r="AF605" s="20" t="s">
        <v>3472</v>
      </c>
      <c r="AG605" s="19" t="s">
        <v>3467</v>
      </c>
      <c r="AH605" s="52" t="s">
        <v>1399</v>
      </c>
      <c r="AI605" s="19" t="s">
        <v>1570</v>
      </c>
      <c r="AJ605" s="16"/>
      <c r="AK605" s="16"/>
      <c r="AL605" s="16">
        <f t="shared" si="21"/>
        <v>97500</v>
      </c>
      <c r="AM605" s="48">
        <v>23079</v>
      </c>
      <c r="AN605" s="48">
        <v>23082</v>
      </c>
      <c r="AO605" s="48">
        <v>23086</v>
      </c>
      <c r="AP605" s="48">
        <v>23087</v>
      </c>
      <c r="AQ605" s="48">
        <v>23090</v>
      </c>
      <c r="AR605" s="17">
        <v>97500</v>
      </c>
      <c r="AS605" s="19"/>
      <c r="AT605" s="52"/>
    </row>
    <row r="606" spans="1:46" s="23" customFormat="1" ht="72" hidden="1" x14ac:dyDescent="0.2">
      <c r="A606" s="19" t="s">
        <v>49</v>
      </c>
      <c r="B606" s="19" t="s">
        <v>277</v>
      </c>
      <c r="C606" s="19" t="s">
        <v>276</v>
      </c>
      <c r="D606" s="19" t="s">
        <v>11</v>
      </c>
      <c r="E606" s="19" t="s">
        <v>454</v>
      </c>
      <c r="F606" s="28" t="s">
        <v>2176</v>
      </c>
      <c r="G606" s="19" t="s">
        <v>906</v>
      </c>
      <c r="H606" s="18" t="s">
        <v>459</v>
      </c>
      <c r="I606" s="18" t="s">
        <v>268</v>
      </c>
      <c r="J606" s="17">
        <v>34000</v>
      </c>
      <c r="K606" s="64"/>
      <c r="L606" s="64"/>
      <c r="M606" s="35" t="s">
        <v>137</v>
      </c>
      <c r="N606" s="19"/>
      <c r="O606" s="19" t="s">
        <v>1407</v>
      </c>
      <c r="P606" s="48">
        <v>242244</v>
      </c>
      <c r="Q606" s="48" t="s">
        <v>3119</v>
      </c>
      <c r="R606" s="48" t="s">
        <v>1297</v>
      </c>
      <c r="S606" s="48" t="s">
        <v>65</v>
      </c>
      <c r="T606" s="48"/>
      <c r="U606" s="19"/>
      <c r="V606" s="71" t="s">
        <v>3120</v>
      </c>
      <c r="W606" s="74">
        <v>33000</v>
      </c>
      <c r="X606" s="18">
        <v>4</v>
      </c>
      <c r="Y606" s="128">
        <v>23113</v>
      </c>
      <c r="Z606" s="74">
        <v>33000</v>
      </c>
      <c r="AA606" s="19"/>
      <c r="AB606" s="19"/>
      <c r="AC606" s="19"/>
      <c r="AD606" s="19"/>
      <c r="AE606" s="52" t="s">
        <v>3121</v>
      </c>
      <c r="AF606" s="20" t="s">
        <v>3472</v>
      </c>
      <c r="AG606" s="19" t="s">
        <v>3467</v>
      </c>
      <c r="AH606" s="52" t="s">
        <v>1408</v>
      </c>
      <c r="AI606" s="19" t="s">
        <v>1570</v>
      </c>
      <c r="AJ606" s="16"/>
      <c r="AK606" s="16"/>
      <c r="AL606" s="16">
        <f t="shared" si="21"/>
        <v>34000</v>
      </c>
      <c r="AM606" s="48">
        <v>23079</v>
      </c>
      <c r="AN606" s="48">
        <v>23082</v>
      </c>
      <c r="AO606" s="48">
        <v>23086</v>
      </c>
      <c r="AP606" s="48">
        <v>23087</v>
      </c>
      <c r="AQ606" s="48">
        <v>23090</v>
      </c>
      <c r="AR606" s="17">
        <v>34000</v>
      </c>
      <c r="AS606" s="19"/>
      <c r="AT606" s="52"/>
    </row>
    <row r="607" spans="1:46" s="23" customFormat="1" ht="72" hidden="1" x14ac:dyDescent="0.2">
      <c r="A607" s="19" t="s">
        <v>49</v>
      </c>
      <c r="B607" s="19" t="s">
        <v>277</v>
      </c>
      <c r="C607" s="19" t="s">
        <v>276</v>
      </c>
      <c r="D607" s="19" t="s">
        <v>11</v>
      </c>
      <c r="E607" s="19" t="s">
        <v>454</v>
      </c>
      <c r="F607" s="28" t="s">
        <v>2177</v>
      </c>
      <c r="G607" s="19" t="s">
        <v>907</v>
      </c>
      <c r="H607" s="18" t="s">
        <v>908</v>
      </c>
      <c r="I607" s="18" t="s">
        <v>268</v>
      </c>
      <c r="J607" s="17">
        <v>50000</v>
      </c>
      <c r="K607" s="64"/>
      <c r="L607" s="64"/>
      <c r="M607" s="35" t="s">
        <v>137</v>
      </c>
      <c r="N607" s="19"/>
      <c r="O607" s="19" t="s">
        <v>1407</v>
      </c>
      <c r="P607" s="48">
        <v>242244</v>
      </c>
      <c r="Q607" s="48" t="s">
        <v>3119</v>
      </c>
      <c r="R607" s="48" t="s">
        <v>1297</v>
      </c>
      <c r="S607" s="48" t="s">
        <v>65</v>
      </c>
      <c r="T607" s="48"/>
      <c r="U607" s="19"/>
      <c r="V607" s="71" t="s">
        <v>3120</v>
      </c>
      <c r="W607" s="74">
        <v>47250</v>
      </c>
      <c r="X607" s="18">
        <v>4</v>
      </c>
      <c r="Y607" s="128">
        <v>23113</v>
      </c>
      <c r="Z607" s="74">
        <v>47250</v>
      </c>
      <c r="AA607" s="19"/>
      <c r="AB607" s="19"/>
      <c r="AC607" s="19"/>
      <c r="AD607" s="19"/>
      <c r="AE607" s="52" t="s">
        <v>3121</v>
      </c>
      <c r="AF607" s="20" t="s">
        <v>3472</v>
      </c>
      <c r="AG607" s="19" t="s">
        <v>3467</v>
      </c>
      <c r="AH607" s="52" t="s">
        <v>1408</v>
      </c>
      <c r="AI607" s="19" t="s">
        <v>1570</v>
      </c>
      <c r="AJ607" s="16"/>
      <c r="AK607" s="16"/>
      <c r="AL607" s="16">
        <f t="shared" si="21"/>
        <v>50000</v>
      </c>
      <c r="AM607" s="48">
        <v>23079</v>
      </c>
      <c r="AN607" s="48">
        <v>23082</v>
      </c>
      <c r="AO607" s="48">
        <v>23086</v>
      </c>
      <c r="AP607" s="48">
        <v>23087</v>
      </c>
      <c r="AQ607" s="48">
        <v>23090</v>
      </c>
      <c r="AR607" s="17">
        <v>50000</v>
      </c>
      <c r="AS607" s="19"/>
      <c r="AT607" s="52"/>
    </row>
    <row r="608" spans="1:46" s="23" customFormat="1" ht="72" hidden="1" x14ac:dyDescent="0.2">
      <c r="A608" s="19" t="s">
        <v>49</v>
      </c>
      <c r="B608" s="19" t="s">
        <v>277</v>
      </c>
      <c r="C608" s="19" t="s">
        <v>276</v>
      </c>
      <c r="D608" s="19" t="s">
        <v>11</v>
      </c>
      <c r="E608" s="19" t="s">
        <v>454</v>
      </c>
      <c r="F608" s="28" t="s">
        <v>2178</v>
      </c>
      <c r="G608" s="19" t="s">
        <v>909</v>
      </c>
      <c r="H608" s="18" t="s">
        <v>459</v>
      </c>
      <c r="I608" s="18" t="s">
        <v>274</v>
      </c>
      <c r="J608" s="17">
        <v>160000</v>
      </c>
      <c r="K608" s="64"/>
      <c r="L608" s="64"/>
      <c r="M608" s="35" t="s">
        <v>137</v>
      </c>
      <c r="N608" s="19"/>
      <c r="O608" s="19" t="s">
        <v>1409</v>
      </c>
      <c r="P608" s="48">
        <v>242233</v>
      </c>
      <c r="Q608" s="154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52" t="s">
        <v>3102</v>
      </c>
      <c r="AF608" s="19" t="s">
        <v>3475</v>
      </c>
      <c r="AG608" s="19" t="s">
        <v>3467</v>
      </c>
      <c r="AH608" s="52" t="s">
        <v>1410</v>
      </c>
      <c r="AI608" s="19" t="s">
        <v>1570</v>
      </c>
      <c r="AJ608" s="16"/>
      <c r="AK608" s="16"/>
      <c r="AL608" s="16">
        <f t="shared" si="21"/>
        <v>160000</v>
      </c>
      <c r="AM608" s="48">
        <v>23079</v>
      </c>
      <c r="AN608" s="48">
        <v>23082</v>
      </c>
      <c r="AO608" s="48">
        <v>23090</v>
      </c>
      <c r="AP608" s="48">
        <v>23093</v>
      </c>
      <c r="AQ608" s="48">
        <v>23096</v>
      </c>
      <c r="AR608" s="17">
        <v>160000</v>
      </c>
      <c r="AS608" s="19"/>
      <c r="AT608" s="52"/>
    </row>
    <row r="609" spans="1:46" s="23" customFormat="1" ht="72" hidden="1" x14ac:dyDescent="0.25">
      <c r="A609" s="19" t="s">
        <v>49</v>
      </c>
      <c r="B609" s="19" t="s">
        <v>277</v>
      </c>
      <c r="C609" s="19" t="s">
        <v>276</v>
      </c>
      <c r="D609" s="19" t="s">
        <v>21</v>
      </c>
      <c r="E609" s="19" t="s">
        <v>454</v>
      </c>
      <c r="F609" s="28" t="s">
        <v>2179</v>
      </c>
      <c r="G609" s="19" t="s">
        <v>910</v>
      </c>
      <c r="H609" s="18" t="s">
        <v>269</v>
      </c>
      <c r="I609" s="18" t="s">
        <v>271</v>
      </c>
      <c r="J609" s="17">
        <v>27000</v>
      </c>
      <c r="K609" s="64"/>
      <c r="L609" s="64"/>
      <c r="M609" s="35" t="s">
        <v>137</v>
      </c>
      <c r="N609" s="19"/>
      <c r="O609" s="19" t="s">
        <v>3123</v>
      </c>
      <c r="P609" s="48">
        <v>242239</v>
      </c>
      <c r="Q609" s="153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52" t="s">
        <v>3102</v>
      </c>
      <c r="AF609" s="19" t="s">
        <v>2457</v>
      </c>
      <c r="AG609" s="19" t="s">
        <v>2457</v>
      </c>
      <c r="AH609" s="52" t="s">
        <v>1412</v>
      </c>
      <c r="AI609" s="19" t="s">
        <v>1570</v>
      </c>
      <c r="AJ609" s="16"/>
      <c r="AK609" s="16">
        <v>23980</v>
      </c>
      <c r="AL609" s="16">
        <f t="shared" si="21"/>
        <v>3020</v>
      </c>
      <c r="AM609" s="48">
        <v>23079</v>
      </c>
      <c r="AN609" s="48">
        <v>23082</v>
      </c>
      <c r="AO609" s="48">
        <v>23086</v>
      </c>
      <c r="AP609" s="48">
        <v>23087</v>
      </c>
      <c r="AQ609" s="48">
        <v>23090</v>
      </c>
      <c r="AR609" s="17">
        <v>27000</v>
      </c>
      <c r="AS609" s="19"/>
      <c r="AT609" s="52"/>
    </row>
    <row r="610" spans="1:46" s="23" customFormat="1" ht="72" hidden="1" x14ac:dyDescent="0.2">
      <c r="A610" s="19" t="s">
        <v>49</v>
      </c>
      <c r="B610" s="19" t="s">
        <v>277</v>
      </c>
      <c r="C610" s="19" t="s">
        <v>276</v>
      </c>
      <c r="D610" s="19" t="s">
        <v>21</v>
      </c>
      <c r="E610" s="19" t="s">
        <v>454</v>
      </c>
      <c r="F610" s="28" t="s">
        <v>2180</v>
      </c>
      <c r="G610" s="19" t="s">
        <v>911</v>
      </c>
      <c r="H610" s="18" t="s">
        <v>319</v>
      </c>
      <c r="I610" s="18" t="s">
        <v>274</v>
      </c>
      <c r="J610" s="17">
        <v>28800</v>
      </c>
      <c r="K610" s="64"/>
      <c r="L610" s="64"/>
      <c r="M610" s="35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3128</v>
      </c>
      <c r="W610" s="74">
        <v>28800</v>
      </c>
      <c r="X610" s="18">
        <v>4</v>
      </c>
      <c r="Y610" s="128">
        <v>23113</v>
      </c>
      <c r="Z610" s="74">
        <v>28800</v>
      </c>
      <c r="AA610" s="19"/>
      <c r="AB610" s="128"/>
      <c r="AC610" s="128"/>
      <c r="AD610" s="19"/>
      <c r="AE610" s="52" t="s">
        <v>3129</v>
      </c>
      <c r="AF610" s="20" t="s">
        <v>3472</v>
      </c>
      <c r="AG610" s="19" t="s">
        <v>3467</v>
      </c>
      <c r="AH610" s="52" t="s">
        <v>1414</v>
      </c>
      <c r="AI610" s="19" t="s">
        <v>1570</v>
      </c>
      <c r="AJ610" s="16"/>
      <c r="AK610" s="16"/>
      <c r="AL610" s="16">
        <f t="shared" si="21"/>
        <v>28800</v>
      </c>
      <c r="AM610" s="48">
        <v>23079</v>
      </c>
      <c r="AN610" s="48">
        <v>23082</v>
      </c>
      <c r="AO610" s="48">
        <v>23086</v>
      </c>
      <c r="AP610" s="48">
        <v>23087</v>
      </c>
      <c r="AQ610" s="48">
        <v>23090</v>
      </c>
      <c r="AR610" s="17">
        <v>28800</v>
      </c>
      <c r="AS610" s="19"/>
      <c r="AT610" s="52"/>
    </row>
    <row r="611" spans="1:46" s="23" customFormat="1" ht="90" hidden="1" x14ac:dyDescent="0.2">
      <c r="A611" s="19" t="s">
        <v>49</v>
      </c>
      <c r="B611" s="19" t="s">
        <v>277</v>
      </c>
      <c r="C611" s="19" t="s">
        <v>276</v>
      </c>
      <c r="D611" s="19" t="s">
        <v>286</v>
      </c>
      <c r="E611" s="19" t="s">
        <v>454</v>
      </c>
      <c r="F611" s="28" t="s">
        <v>2181</v>
      </c>
      <c r="G611" s="19" t="s">
        <v>912</v>
      </c>
      <c r="H611" s="18" t="s">
        <v>269</v>
      </c>
      <c r="I611" s="18" t="s">
        <v>271</v>
      </c>
      <c r="J611" s="17">
        <v>80000</v>
      </c>
      <c r="K611" s="64"/>
      <c r="L611" s="64"/>
      <c r="M611" s="35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/>
      <c r="AB611" s="19"/>
      <c r="AC611" s="19"/>
      <c r="AD611" s="19"/>
      <c r="AE611" s="52" t="s">
        <v>3132</v>
      </c>
      <c r="AF611" s="20" t="s">
        <v>3472</v>
      </c>
      <c r="AG611" s="19" t="s">
        <v>3467</v>
      </c>
      <c r="AH611" s="52" t="s">
        <v>1416</v>
      </c>
      <c r="AI611" s="19" t="s">
        <v>1570</v>
      </c>
      <c r="AJ611" s="16"/>
      <c r="AK611" s="16"/>
      <c r="AL611" s="16">
        <f t="shared" si="21"/>
        <v>80000</v>
      </c>
      <c r="AM611" s="48">
        <v>23079</v>
      </c>
      <c r="AN611" s="48">
        <v>23082</v>
      </c>
      <c r="AO611" s="48">
        <v>23097</v>
      </c>
      <c r="AP611" s="48">
        <v>23100</v>
      </c>
      <c r="AQ611" s="48">
        <v>23104</v>
      </c>
      <c r="AR611" s="17">
        <v>80000</v>
      </c>
      <c r="AS611" s="19"/>
      <c r="AT611" s="52"/>
    </row>
    <row r="612" spans="1:46" s="23" customFormat="1" ht="90" hidden="1" x14ac:dyDescent="0.2">
      <c r="A612" s="19" t="s">
        <v>49</v>
      </c>
      <c r="B612" s="19" t="s">
        <v>277</v>
      </c>
      <c r="C612" s="19" t="s">
        <v>276</v>
      </c>
      <c r="D612" s="19" t="s">
        <v>286</v>
      </c>
      <c r="E612" s="19" t="s">
        <v>454</v>
      </c>
      <c r="F612" s="28" t="s">
        <v>2182</v>
      </c>
      <c r="G612" s="19" t="s">
        <v>913</v>
      </c>
      <c r="H612" s="18" t="s">
        <v>303</v>
      </c>
      <c r="I612" s="18" t="s">
        <v>271</v>
      </c>
      <c r="J612" s="17">
        <v>277000</v>
      </c>
      <c r="K612" s="64"/>
      <c r="L612" s="64"/>
      <c r="M612" s="35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/>
      <c r="AB612" s="19"/>
      <c r="AC612" s="19"/>
      <c r="AD612" s="19"/>
      <c r="AE612" s="52" t="s">
        <v>3135</v>
      </c>
      <c r="AF612" s="20" t="s">
        <v>3472</v>
      </c>
      <c r="AG612" s="19" t="s">
        <v>3467</v>
      </c>
      <c r="AH612" s="52" t="s">
        <v>1417</v>
      </c>
      <c r="AI612" s="19" t="s">
        <v>1570</v>
      </c>
      <c r="AJ612" s="16"/>
      <c r="AK612" s="16"/>
      <c r="AL612" s="16">
        <f t="shared" si="21"/>
        <v>277000</v>
      </c>
      <c r="AM612" s="48">
        <v>23079</v>
      </c>
      <c r="AN612" s="48">
        <v>23082</v>
      </c>
      <c r="AO612" s="48">
        <v>23097</v>
      </c>
      <c r="AP612" s="48">
        <v>23100</v>
      </c>
      <c r="AQ612" s="48">
        <v>23104</v>
      </c>
      <c r="AR612" s="17">
        <v>277000</v>
      </c>
      <c r="AS612" s="19"/>
      <c r="AT612" s="52"/>
    </row>
    <row r="613" spans="1:46" s="23" customFormat="1" ht="72" hidden="1" x14ac:dyDescent="0.25">
      <c r="A613" s="19" t="s">
        <v>49</v>
      </c>
      <c r="B613" s="19" t="s">
        <v>277</v>
      </c>
      <c r="C613" s="19" t="s">
        <v>276</v>
      </c>
      <c r="D613" s="19" t="s">
        <v>286</v>
      </c>
      <c r="E613" s="19" t="s">
        <v>454</v>
      </c>
      <c r="F613" s="28" t="s">
        <v>2183</v>
      </c>
      <c r="G613" s="19" t="s">
        <v>914</v>
      </c>
      <c r="H613" s="18" t="s">
        <v>272</v>
      </c>
      <c r="I613" s="18" t="s">
        <v>271</v>
      </c>
      <c r="J613" s="17">
        <v>111000</v>
      </c>
      <c r="K613" s="64"/>
      <c r="L613" s="64"/>
      <c r="M613" s="35" t="s">
        <v>137</v>
      </c>
      <c r="N613" s="19"/>
      <c r="O613" s="19" t="s">
        <v>1411</v>
      </c>
      <c r="P613" s="48">
        <v>242239</v>
      </c>
      <c r="Q613" s="153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52" t="s">
        <v>3102</v>
      </c>
      <c r="AF613" s="19" t="s">
        <v>2457</v>
      </c>
      <c r="AG613" s="19" t="s">
        <v>2457</v>
      </c>
      <c r="AH613" s="52" t="s">
        <v>1418</v>
      </c>
      <c r="AI613" s="19" t="s">
        <v>1570</v>
      </c>
      <c r="AJ613" s="16"/>
      <c r="AK613" s="16">
        <v>110895</v>
      </c>
      <c r="AL613" s="16">
        <f t="shared" si="21"/>
        <v>105</v>
      </c>
      <c r="AM613" s="48">
        <v>23079</v>
      </c>
      <c r="AN613" s="48">
        <v>23082</v>
      </c>
      <c r="AO613" s="48">
        <v>23086</v>
      </c>
      <c r="AP613" s="48">
        <v>23087</v>
      </c>
      <c r="AQ613" s="48">
        <v>23090</v>
      </c>
      <c r="AR613" s="17">
        <v>111000</v>
      </c>
      <c r="AS613" s="19"/>
      <c r="AT613" s="52"/>
    </row>
    <row r="614" spans="1:46" s="23" customFormat="1" ht="72" hidden="1" x14ac:dyDescent="0.2">
      <c r="A614" s="19" t="s">
        <v>49</v>
      </c>
      <c r="B614" s="19" t="s">
        <v>277</v>
      </c>
      <c r="C614" s="19" t="s">
        <v>276</v>
      </c>
      <c r="D614" s="19" t="s">
        <v>13</v>
      </c>
      <c r="E614" s="19" t="s">
        <v>454</v>
      </c>
      <c r="F614" s="28" t="s">
        <v>2184</v>
      </c>
      <c r="G614" s="19" t="s">
        <v>915</v>
      </c>
      <c r="H614" s="18" t="s">
        <v>303</v>
      </c>
      <c r="I614" s="18" t="s">
        <v>271</v>
      </c>
      <c r="J614" s="17">
        <v>100000</v>
      </c>
      <c r="K614" s="64"/>
      <c r="L614" s="64"/>
      <c r="M614" s="35" t="s">
        <v>137</v>
      </c>
      <c r="N614" s="19"/>
      <c r="O614" s="19" t="s">
        <v>1419</v>
      </c>
      <c r="P614" s="48">
        <v>242233</v>
      </c>
      <c r="Q614" s="155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52" t="s">
        <v>3102</v>
      </c>
      <c r="AF614" s="19" t="s">
        <v>2457</v>
      </c>
      <c r="AG614" s="19" t="s">
        <v>2457</v>
      </c>
      <c r="AH614" s="52" t="s">
        <v>1410</v>
      </c>
      <c r="AI614" s="19" t="s">
        <v>1570</v>
      </c>
      <c r="AJ614" s="16"/>
      <c r="AK614" s="17">
        <v>100000</v>
      </c>
      <c r="AL614" s="16">
        <f t="shared" si="21"/>
        <v>0</v>
      </c>
      <c r="AM614" s="48">
        <v>23079</v>
      </c>
      <c r="AN614" s="48">
        <v>23082</v>
      </c>
      <c r="AO614" s="48">
        <v>23090</v>
      </c>
      <c r="AP614" s="48">
        <v>23093</v>
      </c>
      <c r="AQ614" s="48">
        <v>23096</v>
      </c>
      <c r="AR614" s="17">
        <v>100000</v>
      </c>
      <c r="AS614" s="19"/>
      <c r="AT614" s="52"/>
    </row>
    <row r="615" spans="1:46" s="23" customFormat="1" ht="90" hidden="1" x14ac:dyDescent="0.2">
      <c r="A615" s="19" t="s">
        <v>49</v>
      </c>
      <c r="B615" s="19" t="s">
        <v>277</v>
      </c>
      <c r="C615" s="19" t="s">
        <v>276</v>
      </c>
      <c r="D615" s="19" t="s">
        <v>13</v>
      </c>
      <c r="E615" s="19" t="s">
        <v>454</v>
      </c>
      <c r="F615" s="28" t="s">
        <v>2185</v>
      </c>
      <c r="G615" s="19" t="s">
        <v>916</v>
      </c>
      <c r="H615" s="18" t="s">
        <v>317</v>
      </c>
      <c r="I615" s="18" t="s">
        <v>271</v>
      </c>
      <c r="J615" s="17">
        <v>45000</v>
      </c>
      <c r="K615" s="64"/>
      <c r="L615" s="64"/>
      <c r="M615" s="35" t="s">
        <v>137</v>
      </c>
      <c r="N615" s="19"/>
      <c r="O615" s="19" t="s">
        <v>1419</v>
      </c>
      <c r="P615" s="48">
        <v>242233</v>
      </c>
      <c r="Q615" s="154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52" t="s">
        <v>3102</v>
      </c>
      <c r="AF615" s="19" t="s">
        <v>2457</v>
      </c>
      <c r="AG615" s="19" t="s">
        <v>2457</v>
      </c>
      <c r="AH615" s="52" t="s">
        <v>1410</v>
      </c>
      <c r="AI615" s="19" t="s">
        <v>1570</v>
      </c>
      <c r="AJ615" s="16"/>
      <c r="AK615" s="17">
        <v>45000</v>
      </c>
      <c r="AL615" s="16">
        <f t="shared" si="21"/>
        <v>0</v>
      </c>
      <c r="AM615" s="48">
        <v>23079</v>
      </c>
      <c r="AN615" s="48">
        <v>23082</v>
      </c>
      <c r="AO615" s="48">
        <v>23090</v>
      </c>
      <c r="AP615" s="48">
        <v>23093</v>
      </c>
      <c r="AQ615" s="48">
        <v>23096</v>
      </c>
      <c r="AR615" s="17">
        <v>45000</v>
      </c>
      <c r="AS615" s="19"/>
      <c r="AT615" s="52"/>
    </row>
    <row r="616" spans="1:46" s="23" customFormat="1" ht="90" hidden="1" x14ac:dyDescent="0.2">
      <c r="A616" s="19" t="s">
        <v>49</v>
      </c>
      <c r="B616" s="19" t="s">
        <v>277</v>
      </c>
      <c r="C616" s="19" t="s">
        <v>276</v>
      </c>
      <c r="D616" s="19" t="s">
        <v>13</v>
      </c>
      <c r="E616" s="19" t="s">
        <v>454</v>
      </c>
      <c r="F616" s="28" t="s">
        <v>2186</v>
      </c>
      <c r="G616" s="19" t="s">
        <v>917</v>
      </c>
      <c r="H616" s="18" t="s">
        <v>303</v>
      </c>
      <c r="I616" s="18" t="s">
        <v>281</v>
      </c>
      <c r="J616" s="17">
        <v>200000</v>
      </c>
      <c r="K616" s="64"/>
      <c r="L616" s="64"/>
      <c r="M616" s="35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/>
      <c r="AB616" s="19"/>
      <c r="AC616" s="19"/>
      <c r="AD616" s="19"/>
      <c r="AE616" s="52" t="s">
        <v>3139</v>
      </c>
      <c r="AF616" s="20" t="s">
        <v>3472</v>
      </c>
      <c r="AG616" s="19" t="s">
        <v>3467</v>
      </c>
      <c r="AH616" s="52" t="s">
        <v>1416</v>
      </c>
      <c r="AI616" s="19" t="s">
        <v>1570</v>
      </c>
      <c r="AJ616" s="16"/>
      <c r="AK616" s="16"/>
      <c r="AL616" s="16">
        <f t="shared" si="21"/>
        <v>200000</v>
      </c>
      <c r="AM616" s="48">
        <v>23079</v>
      </c>
      <c r="AN616" s="48">
        <v>23082</v>
      </c>
      <c r="AO616" s="48">
        <v>23097</v>
      </c>
      <c r="AP616" s="48">
        <v>23100</v>
      </c>
      <c r="AQ616" s="48">
        <v>23104</v>
      </c>
      <c r="AR616" s="17">
        <v>200000</v>
      </c>
      <c r="AS616" s="19"/>
      <c r="AT616" s="52"/>
    </row>
    <row r="617" spans="1:46" s="23" customFormat="1" ht="72" hidden="1" x14ac:dyDescent="0.2">
      <c r="A617" s="19" t="s">
        <v>49</v>
      </c>
      <c r="B617" s="19" t="s">
        <v>277</v>
      </c>
      <c r="C617" s="19" t="s">
        <v>276</v>
      </c>
      <c r="D617" s="19" t="s">
        <v>18</v>
      </c>
      <c r="E617" s="19" t="s">
        <v>454</v>
      </c>
      <c r="F617" s="28" t="s">
        <v>2187</v>
      </c>
      <c r="G617" s="19" t="s">
        <v>918</v>
      </c>
      <c r="H617" s="18" t="s">
        <v>272</v>
      </c>
      <c r="I617" s="18" t="s">
        <v>268</v>
      </c>
      <c r="J617" s="17">
        <v>180000</v>
      </c>
      <c r="K617" s="35" t="s">
        <v>137</v>
      </c>
      <c r="L617" s="64"/>
      <c r="M617" s="64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/>
      <c r="AB617" s="19"/>
      <c r="AC617" s="19"/>
      <c r="AD617" s="19"/>
      <c r="AE617" s="52" t="s">
        <v>3143</v>
      </c>
      <c r="AF617" s="20" t="s">
        <v>3472</v>
      </c>
      <c r="AG617" s="19" t="s">
        <v>3467</v>
      </c>
      <c r="AH617" s="52" t="s">
        <v>1421</v>
      </c>
      <c r="AI617" s="19" t="s">
        <v>1570</v>
      </c>
      <c r="AJ617" s="16"/>
      <c r="AK617" s="16"/>
      <c r="AL617" s="16">
        <f t="shared" si="21"/>
        <v>180000</v>
      </c>
      <c r="AM617" s="48">
        <v>23079</v>
      </c>
      <c r="AN617" s="48">
        <v>23082</v>
      </c>
      <c r="AO617" s="48">
        <v>23110</v>
      </c>
      <c r="AP617" s="48">
        <v>23111</v>
      </c>
      <c r="AQ617" s="48">
        <v>23118</v>
      </c>
      <c r="AR617" s="17">
        <v>180000</v>
      </c>
      <c r="AS617" s="19"/>
      <c r="AT617" s="52"/>
    </row>
    <row r="618" spans="1:46" s="23" customFormat="1" ht="72" hidden="1" x14ac:dyDescent="0.2">
      <c r="A618" s="19" t="s">
        <v>49</v>
      </c>
      <c r="B618" s="19" t="s">
        <v>277</v>
      </c>
      <c r="C618" s="19" t="s">
        <v>276</v>
      </c>
      <c r="D618" s="19" t="s">
        <v>18</v>
      </c>
      <c r="E618" s="19" t="s">
        <v>454</v>
      </c>
      <c r="F618" s="28" t="s">
        <v>2188</v>
      </c>
      <c r="G618" s="19" t="s">
        <v>919</v>
      </c>
      <c r="H618" s="18" t="s">
        <v>270</v>
      </c>
      <c r="I618" s="18" t="s">
        <v>268</v>
      </c>
      <c r="J618" s="17">
        <v>150000</v>
      </c>
      <c r="K618" s="35" t="s">
        <v>137</v>
      </c>
      <c r="L618" s="64"/>
      <c r="M618" s="64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/>
      <c r="AB618" s="19"/>
      <c r="AC618" s="19"/>
      <c r="AD618" s="19"/>
      <c r="AE618" s="52" t="s">
        <v>3143</v>
      </c>
      <c r="AF618" s="20" t="s">
        <v>3472</v>
      </c>
      <c r="AG618" s="19" t="s">
        <v>3467</v>
      </c>
      <c r="AH618" s="52" t="s">
        <v>1421</v>
      </c>
      <c r="AI618" s="19" t="s">
        <v>1570</v>
      </c>
      <c r="AJ618" s="16"/>
      <c r="AK618" s="16"/>
      <c r="AL618" s="16">
        <f t="shared" si="21"/>
        <v>150000</v>
      </c>
      <c r="AM618" s="48">
        <v>23079</v>
      </c>
      <c r="AN618" s="48">
        <v>23082</v>
      </c>
      <c r="AO618" s="48">
        <v>23110</v>
      </c>
      <c r="AP618" s="48">
        <v>23111</v>
      </c>
      <c r="AQ618" s="48">
        <v>23118</v>
      </c>
      <c r="AR618" s="17">
        <v>150000</v>
      </c>
      <c r="AS618" s="19"/>
      <c r="AT618" s="52"/>
    </row>
    <row r="619" spans="1:46" s="23" customFormat="1" ht="72" hidden="1" x14ac:dyDescent="0.2">
      <c r="A619" s="19" t="s">
        <v>49</v>
      </c>
      <c r="B619" s="19" t="s">
        <v>277</v>
      </c>
      <c r="C619" s="19" t="s">
        <v>276</v>
      </c>
      <c r="D619" s="19" t="s">
        <v>18</v>
      </c>
      <c r="E619" s="19" t="s">
        <v>454</v>
      </c>
      <c r="F619" s="28" t="s">
        <v>2189</v>
      </c>
      <c r="G619" s="19" t="s">
        <v>920</v>
      </c>
      <c r="H619" s="18" t="s">
        <v>270</v>
      </c>
      <c r="I619" s="18" t="s">
        <v>268</v>
      </c>
      <c r="J619" s="17">
        <v>50000</v>
      </c>
      <c r="K619" s="35" t="s">
        <v>137</v>
      </c>
      <c r="L619" s="64"/>
      <c r="M619" s="64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/>
      <c r="AB619" s="19"/>
      <c r="AC619" s="19"/>
      <c r="AD619" s="19"/>
      <c r="AE619" s="52" t="s">
        <v>3143</v>
      </c>
      <c r="AF619" s="20" t="s">
        <v>3472</v>
      </c>
      <c r="AG619" s="19" t="s">
        <v>3467</v>
      </c>
      <c r="AH619" s="52" t="s">
        <v>1421</v>
      </c>
      <c r="AI619" s="19" t="s">
        <v>1570</v>
      </c>
      <c r="AJ619" s="16"/>
      <c r="AK619" s="16"/>
      <c r="AL619" s="16">
        <f t="shared" si="21"/>
        <v>50000</v>
      </c>
      <c r="AM619" s="48">
        <v>23079</v>
      </c>
      <c r="AN619" s="48">
        <v>23082</v>
      </c>
      <c r="AO619" s="48">
        <v>23110</v>
      </c>
      <c r="AP619" s="48">
        <v>23111</v>
      </c>
      <c r="AQ619" s="48">
        <v>23118</v>
      </c>
      <c r="AR619" s="17">
        <v>50000</v>
      </c>
      <c r="AS619" s="19"/>
      <c r="AT619" s="52"/>
    </row>
    <row r="620" spans="1:46" s="23" customFormat="1" ht="72" hidden="1" x14ac:dyDescent="0.2">
      <c r="A620" s="19" t="s">
        <v>49</v>
      </c>
      <c r="B620" s="19" t="s">
        <v>277</v>
      </c>
      <c r="C620" s="19" t="s">
        <v>276</v>
      </c>
      <c r="D620" s="19" t="s">
        <v>18</v>
      </c>
      <c r="E620" s="19" t="s">
        <v>454</v>
      </c>
      <c r="F620" s="28" t="s">
        <v>2190</v>
      </c>
      <c r="G620" s="19" t="s">
        <v>921</v>
      </c>
      <c r="H620" s="18" t="s">
        <v>267</v>
      </c>
      <c r="I620" s="18" t="s">
        <v>268</v>
      </c>
      <c r="J620" s="17">
        <v>720000</v>
      </c>
      <c r="K620" s="35" t="s">
        <v>137</v>
      </c>
      <c r="L620" s="64"/>
      <c r="M620" s="64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/>
      <c r="AB620" s="19"/>
      <c r="AC620" s="19"/>
      <c r="AD620" s="19"/>
      <c r="AE620" s="52" t="s">
        <v>3143</v>
      </c>
      <c r="AF620" s="20" t="s">
        <v>3472</v>
      </c>
      <c r="AG620" s="19" t="s">
        <v>3467</v>
      </c>
      <c r="AH620" s="52" t="s">
        <v>1421</v>
      </c>
      <c r="AI620" s="19" t="s">
        <v>1570</v>
      </c>
      <c r="AJ620" s="16"/>
      <c r="AK620" s="16"/>
      <c r="AL620" s="16">
        <f t="shared" si="21"/>
        <v>720000</v>
      </c>
      <c r="AM620" s="48">
        <v>23079</v>
      </c>
      <c r="AN620" s="48">
        <v>23082</v>
      </c>
      <c r="AO620" s="48">
        <v>23110</v>
      </c>
      <c r="AP620" s="48">
        <v>23111</v>
      </c>
      <c r="AQ620" s="48">
        <v>23118</v>
      </c>
      <c r="AR620" s="17">
        <v>720000</v>
      </c>
      <c r="AS620" s="19"/>
      <c r="AT620" s="52"/>
    </row>
    <row r="621" spans="1:46" s="23" customFormat="1" ht="72" hidden="1" x14ac:dyDescent="0.2">
      <c r="A621" s="19" t="s">
        <v>49</v>
      </c>
      <c r="B621" s="19" t="s">
        <v>277</v>
      </c>
      <c r="C621" s="19" t="s">
        <v>276</v>
      </c>
      <c r="D621" s="19" t="s">
        <v>18</v>
      </c>
      <c r="E621" s="19" t="s">
        <v>454</v>
      </c>
      <c r="F621" s="28" t="s">
        <v>2191</v>
      </c>
      <c r="G621" s="19" t="s">
        <v>922</v>
      </c>
      <c r="H621" s="18" t="s">
        <v>267</v>
      </c>
      <c r="I621" s="18" t="s">
        <v>268</v>
      </c>
      <c r="J621" s="17">
        <v>540000</v>
      </c>
      <c r="K621" s="35" t="s">
        <v>137</v>
      </c>
      <c r="L621" s="64"/>
      <c r="M621" s="64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/>
      <c r="AB621" s="19"/>
      <c r="AC621" s="19"/>
      <c r="AD621" s="19"/>
      <c r="AE621" s="52" t="s">
        <v>3143</v>
      </c>
      <c r="AF621" s="20" t="s">
        <v>3472</v>
      </c>
      <c r="AG621" s="19" t="s">
        <v>3467</v>
      </c>
      <c r="AH621" s="52" t="s">
        <v>1421</v>
      </c>
      <c r="AI621" s="19" t="s">
        <v>1570</v>
      </c>
      <c r="AJ621" s="16"/>
      <c r="AK621" s="16"/>
      <c r="AL621" s="16">
        <f t="shared" si="21"/>
        <v>540000</v>
      </c>
      <c r="AM621" s="48">
        <v>23079</v>
      </c>
      <c r="AN621" s="48">
        <v>23082</v>
      </c>
      <c r="AO621" s="48">
        <v>23110</v>
      </c>
      <c r="AP621" s="48">
        <v>23111</v>
      </c>
      <c r="AQ621" s="48">
        <v>23118</v>
      </c>
      <c r="AR621" s="17">
        <v>540000</v>
      </c>
      <c r="AS621" s="19"/>
      <c r="AT621" s="52"/>
    </row>
    <row r="622" spans="1:46" s="23" customFormat="1" ht="72" hidden="1" x14ac:dyDescent="0.2">
      <c r="A622" s="19" t="s">
        <v>49</v>
      </c>
      <c r="B622" s="19" t="s">
        <v>277</v>
      </c>
      <c r="C622" s="19" t="s">
        <v>276</v>
      </c>
      <c r="D622" s="19" t="s">
        <v>18</v>
      </c>
      <c r="E622" s="19" t="s">
        <v>454</v>
      </c>
      <c r="F622" s="28" t="s">
        <v>2192</v>
      </c>
      <c r="G622" s="19" t="s">
        <v>923</v>
      </c>
      <c r="H622" s="18" t="s">
        <v>267</v>
      </c>
      <c r="I622" s="18" t="s">
        <v>268</v>
      </c>
      <c r="J622" s="17">
        <v>480000</v>
      </c>
      <c r="K622" s="35" t="s">
        <v>137</v>
      </c>
      <c r="L622" s="64"/>
      <c r="M622" s="64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/>
      <c r="AB622" s="19"/>
      <c r="AC622" s="19"/>
      <c r="AD622" s="19"/>
      <c r="AE622" s="52" t="s">
        <v>3143</v>
      </c>
      <c r="AF622" s="20" t="s">
        <v>3472</v>
      </c>
      <c r="AG622" s="19" t="s">
        <v>3467</v>
      </c>
      <c r="AH622" s="52" t="s">
        <v>1421</v>
      </c>
      <c r="AI622" s="19" t="s">
        <v>1570</v>
      </c>
      <c r="AJ622" s="16"/>
      <c r="AK622" s="16"/>
      <c r="AL622" s="16">
        <f t="shared" si="21"/>
        <v>480000</v>
      </c>
      <c r="AM622" s="48">
        <v>23079</v>
      </c>
      <c r="AN622" s="48">
        <v>23082</v>
      </c>
      <c r="AO622" s="48">
        <v>23110</v>
      </c>
      <c r="AP622" s="48">
        <v>23111</v>
      </c>
      <c r="AQ622" s="48">
        <v>23118</v>
      </c>
      <c r="AR622" s="17">
        <v>480000</v>
      </c>
      <c r="AS622" s="19"/>
      <c r="AT622" s="52"/>
    </row>
    <row r="623" spans="1:46" s="23" customFormat="1" ht="72" hidden="1" x14ac:dyDescent="0.2">
      <c r="A623" s="19" t="s">
        <v>49</v>
      </c>
      <c r="B623" s="19" t="s">
        <v>277</v>
      </c>
      <c r="C623" s="19" t="s">
        <v>276</v>
      </c>
      <c r="D623" s="19" t="s">
        <v>18</v>
      </c>
      <c r="E623" s="19" t="s">
        <v>454</v>
      </c>
      <c r="F623" s="28" t="s">
        <v>2193</v>
      </c>
      <c r="G623" s="19" t="s">
        <v>924</v>
      </c>
      <c r="H623" s="18" t="s">
        <v>269</v>
      </c>
      <c r="I623" s="18" t="s">
        <v>268</v>
      </c>
      <c r="J623" s="17">
        <v>140000</v>
      </c>
      <c r="K623" s="35" t="s">
        <v>137</v>
      </c>
      <c r="L623" s="64"/>
      <c r="M623" s="64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/>
      <c r="AB623" s="19"/>
      <c r="AC623" s="19"/>
      <c r="AD623" s="19"/>
      <c r="AE623" s="52" t="s">
        <v>3143</v>
      </c>
      <c r="AF623" s="20" t="s">
        <v>3472</v>
      </c>
      <c r="AG623" s="19" t="s">
        <v>3467</v>
      </c>
      <c r="AH623" s="52" t="s">
        <v>1421</v>
      </c>
      <c r="AI623" s="19" t="s">
        <v>1570</v>
      </c>
      <c r="AJ623" s="16"/>
      <c r="AK623" s="16"/>
      <c r="AL623" s="16">
        <f t="shared" si="21"/>
        <v>140000</v>
      </c>
      <c r="AM623" s="48">
        <v>23079</v>
      </c>
      <c r="AN623" s="48">
        <v>23082</v>
      </c>
      <c r="AO623" s="48">
        <v>23110</v>
      </c>
      <c r="AP623" s="48">
        <v>23111</v>
      </c>
      <c r="AQ623" s="48">
        <v>23118</v>
      </c>
      <c r="AR623" s="17">
        <v>140000</v>
      </c>
      <c r="AS623" s="19"/>
      <c r="AT623" s="52"/>
    </row>
    <row r="624" spans="1:46" s="23" customFormat="1" ht="72" hidden="1" x14ac:dyDescent="0.2">
      <c r="A624" s="19" t="s">
        <v>49</v>
      </c>
      <c r="B624" s="19" t="s">
        <v>277</v>
      </c>
      <c r="C624" s="19" t="s">
        <v>276</v>
      </c>
      <c r="D624" s="19" t="s">
        <v>18</v>
      </c>
      <c r="E624" s="19" t="s">
        <v>454</v>
      </c>
      <c r="F624" s="28" t="s">
        <v>2194</v>
      </c>
      <c r="G624" s="19" t="s">
        <v>925</v>
      </c>
      <c r="H624" s="18" t="s">
        <v>270</v>
      </c>
      <c r="I624" s="18" t="s">
        <v>274</v>
      </c>
      <c r="J624" s="17">
        <v>20000</v>
      </c>
      <c r="K624" s="35" t="s">
        <v>137</v>
      </c>
      <c r="L624" s="64"/>
      <c r="M624" s="64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/>
      <c r="AB624" s="19"/>
      <c r="AC624" s="19"/>
      <c r="AD624" s="19"/>
      <c r="AE624" s="52" t="s">
        <v>3143</v>
      </c>
      <c r="AF624" s="20" t="s">
        <v>3472</v>
      </c>
      <c r="AG624" s="19" t="s">
        <v>3467</v>
      </c>
      <c r="AH624" s="52" t="s">
        <v>1421</v>
      </c>
      <c r="AI624" s="19" t="s">
        <v>1570</v>
      </c>
      <c r="AJ624" s="16"/>
      <c r="AK624" s="16"/>
      <c r="AL624" s="16">
        <f t="shared" si="21"/>
        <v>20000</v>
      </c>
      <c r="AM624" s="48">
        <v>23079</v>
      </c>
      <c r="AN624" s="48">
        <v>23082</v>
      </c>
      <c r="AO624" s="48">
        <v>23110</v>
      </c>
      <c r="AP624" s="48">
        <v>23111</v>
      </c>
      <c r="AQ624" s="48">
        <v>23118</v>
      </c>
      <c r="AR624" s="17">
        <v>20000</v>
      </c>
      <c r="AS624" s="19"/>
      <c r="AT624" s="52"/>
    </row>
    <row r="625" spans="1:46" s="23" customFormat="1" ht="72" hidden="1" x14ac:dyDescent="0.2">
      <c r="A625" s="19" t="s">
        <v>49</v>
      </c>
      <c r="B625" s="19" t="s">
        <v>277</v>
      </c>
      <c r="C625" s="19" t="s">
        <v>276</v>
      </c>
      <c r="D625" s="19" t="s">
        <v>18</v>
      </c>
      <c r="E625" s="19" t="s">
        <v>454</v>
      </c>
      <c r="F625" s="28" t="s">
        <v>2195</v>
      </c>
      <c r="G625" s="19" t="s">
        <v>926</v>
      </c>
      <c r="H625" s="18" t="s">
        <v>270</v>
      </c>
      <c r="I625" s="18" t="s">
        <v>268</v>
      </c>
      <c r="J625" s="17">
        <v>100000</v>
      </c>
      <c r="K625" s="35" t="s">
        <v>137</v>
      </c>
      <c r="L625" s="64"/>
      <c r="M625" s="64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/>
      <c r="AB625" s="19"/>
      <c r="AC625" s="19"/>
      <c r="AD625" s="19"/>
      <c r="AE625" s="52" t="s">
        <v>3143</v>
      </c>
      <c r="AF625" s="20" t="s">
        <v>3472</v>
      </c>
      <c r="AG625" s="19" t="s">
        <v>3467</v>
      </c>
      <c r="AH625" s="52" t="s">
        <v>1421</v>
      </c>
      <c r="AI625" s="19" t="s">
        <v>1570</v>
      </c>
      <c r="AJ625" s="16"/>
      <c r="AK625" s="16"/>
      <c r="AL625" s="16">
        <f t="shared" si="21"/>
        <v>100000</v>
      </c>
      <c r="AM625" s="48">
        <v>23079</v>
      </c>
      <c r="AN625" s="48">
        <v>23082</v>
      </c>
      <c r="AO625" s="48">
        <v>23110</v>
      </c>
      <c r="AP625" s="48">
        <v>23111</v>
      </c>
      <c r="AQ625" s="48">
        <v>23118</v>
      </c>
      <c r="AR625" s="17">
        <v>100000</v>
      </c>
      <c r="AS625" s="19"/>
      <c r="AT625" s="52"/>
    </row>
    <row r="626" spans="1:46" s="23" customFormat="1" ht="72" hidden="1" x14ac:dyDescent="0.2">
      <c r="A626" s="19" t="s">
        <v>49</v>
      </c>
      <c r="B626" s="19" t="s">
        <v>277</v>
      </c>
      <c r="C626" s="19" t="s">
        <v>276</v>
      </c>
      <c r="D626" s="19" t="s">
        <v>18</v>
      </c>
      <c r="E626" s="19" t="s">
        <v>454</v>
      </c>
      <c r="F626" s="28" t="s">
        <v>2196</v>
      </c>
      <c r="G626" s="19" t="s">
        <v>927</v>
      </c>
      <c r="H626" s="18" t="s">
        <v>270</v>
      </c>
      <c r="I626" s="18" t="s">
        <v>553</v>
      </c>
      <c r="J626" s="17">
        <v>80000</v>
      </c>
      <c r="K626" s="35" t="s">
        <v>137</v>
      </c>
      <c r="L626" s="64"/>
      <c r="M626" s="64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/>
      <c r="AB626" s="19"/>
      <c r="AC626" s="19"/>
      <c r="AD626" s="19"/>
      <c r="AE626" s="52" t="s">
        <v>3143</v>
      </c>
      <c r="AF626" s="20" t="s">
        <v>3472</v>
      </c>
      <c r="AG626" s="19" t="s">
        <v>3467</v>
      </c>
      <c r="AH626" s="52" t="s">
        <v>1421</v>
      </c>
      <c r="AI626" s="19" t="s">
        <v>1570</v>
      </c>
      <c r="AJ626" s="16"/>
      <c r="AK626" s="16"/>
      <c r="AL626" s="16">
        <f t="shared" si="21"/>
        <v>80000</v>
      </c>
      <c r="AM626" s="48">
        <v>23079</v>
      </c>
      <c r="AN626" s="48">
        <v>23082</v>
      </c>
      <c r="AO626" s="48">
        <v>23110</v>
      </c>
      <c r="AP626" s="48">
        <v>23111</v>
      </c>
      <c r="AQ626" s="48">
        <v>23118</v>
      </c>
      <c r="AR626" s="17">
        <v>80000</v>
      </c>
      <c r="AS626" s="19"/>
      <c r="AT626" s="52"/>
    </row>
    <row r="627" spans="1:46" s="23" customFormat="1" ht="72" hidden="1" x14ac:dyDescent="0.2">
      <c r="A627" s="19" t="s">
        <v>49</v>
      </c>
      <c r="B627" s="19" t="s">
        <v>277</v>
      </c>
      <c r="C627" s="19" t="s">
        <v>276</v>
      </c>
      <c r="D627" s="19" t="s">
        <v>18</v>
      </c>
      <c r="E627" s="19" t="s">
        <v>454</v>
      </c>
      <c r="F627" s="28" t="s">
        <v>2197</v>
      </c>
      <c r="G627" s="19" t="s">
        <v>928</v>
      </c>
      <c r="H627" s="18" t="s">
        <v>269</v>
      </c>
      <c r="I627" s="18" t="s">
        <v>553</v>
      </c>
      <c r="J627" s="17">
        <v>300000</v>
      </c>
      <c r="K627" s="35" t="s">
        <v>137</v>
      </c>
      <c r="L627" s="64"/>
      <c r="M627" s="64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/>
      <c r="AB627" s="19"/>
      <c r="AC627" s="19"/>
      <c r="AD627" s="19"/>
      <c r="AE627" s="52" t="s">
        <v>3143</v>
      </c>
      <c r="AF627" s="20" t="s">
        <v>3472</v>
      </c>
      <c r="AG627" s="19" t="s">
        <v>3467</v>
      </c>
      <c r="AH627" s="52" t="s">
        <v>1421</v>
      </c>
      <c r="AI627" s="19" t="s">
        <v>1570</v>
      </c>
      <c r="AJ627" s="16"/>
      <c r="AK627" s="16"/>
      <c r="AL627" s="16">
        <f t="shared" si="21"/>
        <v>300000</v>
      </c>
      <c r="AM627" s="48">
        <v>23079</v>
      </c>
      <c r="AN627" s="48">
        <v>23082</v>
      </c>
      <c r="AO627" s="48">
        <v>23110</v>
      </c>
      <c r="AP627" s="48">
        <v>23111</v>
      </c>
      <c r="AQ627" s="48">
        <v>23118</v>
      </c>
      <c r="AR627" s="17">
        <v>300000</v>
      </c>
      <c r="AS627" s="19"/>
      <c r="AT627" s="52"/>
    </row>
    <row r="628" spans="1:46" s="23" customFormat="1" ht="72" hidden="1" x14ac:dyDescent="0.2">
      <c r="A628" s="19" t="s">
        <v>49</v>
      </c>
      <c r="B628" s="19" t="s">
        <v>277</v>
      </c>
      <c r="C628" s="19" t="s">
        <v>276</v>
      </c>
      <c r="D628" s="19" t="s">
        <v>18</v>
      </c>
      <c r="E628" s="19" t="s">
        <v>454</v>
      </c>
      <c r="F628" s="28" t="s">
        <v>2198</v>
      </c>
      <c r="G628" s="19" t="s">
        <v>929</v>
      </c>
      <c r="H628" s="18" t="s">
        <v>269</v>
      </c>
      <c r="I628" s="18" t="s">
        <v>553</v>
      </c>
      <c r="J628" s="17">
        <v>120000</v>
      </c>
      <c r="K628" s="35" t="s">
        <v>137</v>
      </c>
      <c r="L628" s="64"/>
      <c r="M628" s="64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/>
      <c r="AB628" s="19"/>
      <c r="AC628" s="19"/>
      <c r="AD628" s="19"/>
      <c r="AE628" s="52" t="s">
        <v>3143</v>
      </c>
      <c r="AF628" s="20" t="s">
        <v>3472</v>
      </c>
      <c r="AG628" s="19" t="s">
        <v>3467</v>
      </c>
      <c r="AH628" s="52" t="s">
        <v>1421</v>
      </c>
      <c r="AI628" s="19" t="s">
        <v>1570</v>
      </c>
      <c r="AJ628" s="16"/>
      <c r="AK628" s="16"/>
      <c r="AL628" s="16">
        <f t="shared" si="21"/>
        <v>120000</v>
      </c>
      <c r="AM628" s="48">
        <v>23079</v>
      </c>
      <c r="AN628" s="48">
        <v>23082</v>
      </c>
      <c r="AO628" s="48">
        <v>23110</v>
      </c>
      <c r="AP628" s="48">
        <v>23111</v>
      </c>
      <c r="AQ628" s="48">
        <v>23118</v>
      </c>
      <c r="AR628" s="17">
        <v>120000</v>
      </c>
      <c r="AS628" s="19"/>
      <c r="AT628" s="52"/>
    </row>
    <row r="629" spans="1:46" s="23" customFormat="1" ht="72" hidden="1" x14ac:dyDescent="0.2">
      <c r="A629" s="19" t="s">
        <v>49</v>
      </c>
      <c r="B629" s="19" t="s">
        <v>277</v>
      </c>
      <c r="C629" s="19" t="s">
        <v>276</v>
      </c>
      <c r="D629" s="19" t="s">
        <v>30</v>
      </c>
      <c r="E629" s="19" t="s">
        <v>454</v>
      </c>
      <c r="F629" s="28" t="s">
        <v>2199</v>
      </c>
      <c r="G629" s="19" t="s">
        <v>930</v>
      </c>
      <c r="H629" s="18" t="s">
        <v>269</v>
      </c>
      <c r="I629" s="18" t="s">
        <v>803</v>
      </c>
      <c r="J629" s="17">
        <v>24000</v>
      </c>
      <c r="K629" s="64"/>
      <c r="L629" s="64"/>
      <c r="M629" s="35" t="s">
        <v>137</v>
      </c>
      <c r="N629" s="19"/>
      <c r="O629" s="19" t="s">
        <v>1422</v>
      </c>
      <c r="P629" s="48">
        <v>242246</v>
      </c>
      <c r="Q629" s="155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/>
      <c r="AB629" s="128"/>
      <c r="AC629" s="128"/>
      <c r="AD629" s="74"/>
      <c r="AE629" s="52" t="s">
        <v>3158</v>
      </c>
      <c r="AF629" s="20" t="s">
        <v>3472</v>
      </c>
      <c r="AG629" s="19" t="s">
        <v>3467</v>
      </c>
      <c r="AH629" s="52" t="s">
        <v>1423</v>
      </c>
      <c r="AI629" s="19" t="s">
        <v>1570</v>
      </c>
      <c r="AJ629" s="16"/>
      <c r="AK629" s="16"/>
      <c r="AL629" s="16">
        <f t="shared" si="21"/>
        <v>24000</v>
      </c>
      <c r="AM629" s="48">
        <v>23079</v>
      </c>
      <c r="AN629" s="48">
        <v>23082</v>
      </c>
      <c r="AO629" s="48">
        <v>23090</v>
      </c>
      <c r="AP629" s="48">
        <v>23093</v>
      </c>
      <c r="AQ629" s="48">
        <v>23096</v>
      </c>
      <c r="AR629" s="17">
        <v>24000</v>
      </c>
      <c r="AS629" s="19"/>
      <c r="AT629" s="52"/>
    </row>
    <row r="630" spans="1:46" s="23" customFormat="1" ht="72" hidden="1" x14ac:dyDescent="0.2">
      <c r="A630" s="19" t="s">
        <v>49</v>
      </c>
      <c r="B630" s="19" t="s">
        <v>277</v>
      </c>
      <c r="C630" s="19" t="s">
        <v>276</v>
      </c>
      <c r="D630" s="19" t="s">
        <v>26</v>
      </c>
      <c r="E630" s="19" t="s">
        <v>454</v>
      </c>
      <c r="F630" s="28" t="s">
        <v>2200</v>
      </c>
      <c r="G630" s="19" t="s">
        <v>931</v>
      </c>
      <c r="H630" s="18" t="s">
        <v>272</v>
      </c>
      <c r="I630" s="18" t="s">
        <v>274</v>
      </c>
      <c r="J630" s="17">
        <v>10500</v>
      </c>
      <c r="K630" s="64"/>
      <c r="L630" s="64"/>
      <c r="M630" s="35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52" t="s">
        <v>3102</v>
      </c>
      <c r="AF630" s="19" t="s">
        <v>2457</v>
      </c>
      <c r="AG630" s="19" t="s">
        <v>2457</v>
      </c>
      <c r="AH630" s="52" t="s">
        <v>1414</v>
      </c>
      <c r="AI630" s="19" t="s">
        <v>1570</v>
      </c>
      <c r="AJ630" s="16"/>
      <c r="AK630" s="17">
        <v>10500</v>
      </c>
      <c r="AL630" s="16">
        <f t="shared" si="21"/>
        <v>0</v>
      </c>
      <c r="AM630" s="48">
        <v>23079</v>
      </c>
      <c r="AN630" s="48">
        <v>23082</v>
      </c>
      <c r="AO630" s="48">
        <v>23090</v>
      </c>
      <c r="AP630" s="48">
        <v>23093</v>
      </c>
      <c r="AQ630" s="48">
        <v>23096</v>
      </c>
      <c r="AR630" s="17">
        <v>10500</v>
      </c>
      <c r="AS630" s="19"/>
      <c r="AT630" s="52"/>
    </row>
    <row r="631" spans="1:46" s="23" customFormat="1" ht="72" hidden="1" x14ac:dyDescent="0.2">
      <c r="A631" s="19" t="s">
        <v>49</v>
      </c>
      <c r="B631" s="19" t="s">
        <v>277</v>
      </c>
      <c r="C631" s="19" t="s">
        <v>276</v>
      </c>
      <c r="D631" s="19" t="s">
        <v>26</v>
      </c>
      <c r="E631" s="19" t="s">
        <v>454</v>
      </c>
      <c r="F631" s="28" t="s">
        <v>2201</v>
      </c>
      <c r="G631" s="19" t="s">
        <v>932</v>
      </c>
      <c r="H631" s="18" t="s">
        <v>269</v>
      </c>
      <c r="I631" s="18" t="s">
        <v>271</v>
      </c>
      <c r="J631" s="17">
        <v>30000</v>
      </c>
      <c r="K631" s="64"/>
      <c r="L631" s="64"/>
      <c r="M631" s="35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52" t="s">
        <v>3102</v>
      </c>
      <c r="AF631" s="19" t="s">
        <v>2457</v>
      </c>
      <c r="AG631" s="19" t="s">
        <v>2457</v>
      </c>
      <c r="AH631" s="52" t="s">
        <v>1414</v>
      </c>
      <c r="AI631" s="19" t="s">
        <v>1570</v>
      </c>
      <c r="AJ631" s="16"/>
      <c r="AK631" s="17">
        <v>30000</v>
      </c>
      <c r="AL631" s="16">
        <f t="shared" si="21"/>
        <v>0</v>
      </c>
      <c r="AM631" s="48">
        <v>23079</v>
      </c>
      <c r="AN631" s="48">
        <v>23082</v>
      </c>
      <c r="AO631" s="48">
        <v>23090</v>
      </c>
      <c r="AP631" s="48">
        <v>23093</v>
      </c>
      <c r="AQ631" s="48">
        <v>23096</v>
      </c>
      <c r="AR631" s="17">
        <v>30000</v>
      </c>
      <c r="AS631" s="19"/>
      <c r="AT631" s="52"/>
    </row>
    <row r="632" spans="1:46" s="23" customFormat="1" ht="72" hidden="1" x14ac:dyDescent="0.2">
      <c r="A632" s="19" t="s">
        <v>49</v>
      </c>
      <c r="B632" s="19" t="s">
        <v>277</v>
      </c>
      <c r="C632" s="19" t="s">
        <v>276</v>
      </c>
      <c r="D632" s="19" t="s">
        <v>26</v>
      </c>
      <c r="E632" s="19" t="s">
        <v>454</v>
      </c>
      <c r="F632" s="28" t="s">
        <v>2202</v>
      </c>
      <c r="G632" s="19" t="s">
        <v>933</v>
      </c>
      <c r="H632" s="18" t="s">
        <v>269</v>
      </c>
      <c r="I632" s="18" t="s">
        <v>274</v>
      </c>
      <c r="J632" s="17">
        <v>10000</v>
      </c>
      <c r="K632" s="64"/>
      <c r="L632" s="64"/>
      <c r="M632" s="35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52" t="s">
        <v>3102</v>
      </c>
      <c r="AF632" s="19" t="s">
        <v>2457</v>
      </c>
      <c r="AG632" s="19" t="s">
        <v>2457</v>
      </c>
      <c r="AH632" s="52" t="s">
        <v>1414</v>
      </c>
      <c r="AI632" s="19" t="s">
        <v>1570</v>
      </c>
      <c r="AJ632" s="16"/>
      <c r="AK632" s="17">
        <v>10000</v>
      </c>
      <c r="AL632" s="16">
        <f t="shared" si="21"/>
        <v>0</v>
      </c>
      <c r="AM632" s="48">
        <v>23079</v>
      </c>
      <c r="AN632" s="48">
        <v>23082</v>
      </c>
      <c r="AO632" s="48">
        <v>23090</v>
      </c>
      <c r="AP632" s="48">
        <v>23093</v>
      </c>
      <c r="AQ632" s="48">
        <v>23096</v>
      </c>
      <c r="AR632" s="17">
        <v>10000</v>
      </c>
      <c r="AS632" s="19"/>
      <c r="AT632" s="52"/>
    </row>
    <row r="633" spans="1:46" s="23" customFormat="1" ht="72" hidden="1" x14ac:dyDescent="0.2">
      <c r="A633" s="19" t="s">
        <v>49</v>
      </c>
      <c r="B633" s="19" t="s">
        <v>277</v>
      </c>
      <c r="C633" s="19" t="s">
        <v>276</v>
      </c>
      <c r="D633" s="19" t="s">
        <v>16</v>
      </c>
      <c r="E633" s="19" t="s">
        <v>454</v>
      </c>
      <c r="F633" s="28" t="s">
        <v>2203</v>
      </c>
      <c r="G633" s="19" t="s">
        <v>934</v>
      </c>
      <c r="H633" s="18" t="s">
        <v>269</v>
      </c>
      <c r="I633" s="18" t="s">
        <v>268</v>
      </c>
      <c r="J633" s="17">
        <v>23600</v>
      </c>
      <c r="K633" s="64"/>
      <c r="L633" s="64"/>
      <c r="M633" s="35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52" t="s">
        <v>3102</v>
      </c>
      <c r="AF633" s="19" t="s">
        <v>2457</v>
      </c>
      <c r="AG633" s="19" t="s">
        <v>2457</v>
      </c>
      <c r="AH633" s="52" t="s">
        <v>1414</v>
      </c>
      <c r="AI633" s="19" t="s">
        <v>1570</v>
      </c>
      <c r="AJ633" s="16"/>
      <c r="AK633" s="17">
        <v>23600</v>
      </c>
      <c r="AL633" s="16">
        <f t="shared" si="21"/>
        <v>0</v>
      </c>
      <c r="AM633" s="48">
        <v>23079</v>
      </c>
      <c r="AN633" s="48">
        <v>23082</v>
      </c>
      <c r="AO633" s="48">
        <v>23090</v>
      </c>
      <c r="AP633" s="48">
        <v>23093</v>
      </c>
      <c r="AQ633" s="48">
        <v>23096</v>
      </c>
      <c r="AR633" s="17">
        <v>23600</v>
      </c>
      <c r="AS633" s="19"/>
      <c r="AT633" s="52"/>
    </row>
    <row r="634" spans="1:46" s="23" customFormat="1" ht="72" hidden="1" x14ac:dyDescent="0.2">
      <c r="A634" s="19" t="s">
        <v>49</v>
      </c>
      <c r="B634" s="19" t="s">
        <v>277</v>
      </c>
      <c r="C634" s="19" t="s">
        <v>276</v>
      </c>
      <c r="D634" s="19" t="s">
        <v>16</v>
      </c>
      <c r="E634" s="19" t="s">
        <v>454</v>
      </c>
      <c r="F634" s="28" t="s">
        <v>2204</v>
      </c>
      <c r="G634" s="19" t="s">
        <v>935</v>
      </c>
      <c r="H634" s="18" t="s">
        <v>267</v>
      </c>
      <c r="I634" s="18" t="s">
        <v>274</v>
      </c>
      <c r="J634" s="17">
        <v>11400</v>
      </c>
      <c r="K634" s="64"/>
      <c r="L634" s="64"/>
      <c r="M634" s="35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52" t="s">
        <v>3102</v>
      </c>
      <c r="AF634" s="19" t="s">
        <v>2457</v>
      </c>
      <c r="AG634" s="19" t="s">
        <v>2457</v>
      </c>
      <c r="AH634" s="52" t="s">
        <v>1414</v>
      </c>
      <c r="AI634" s="19" t="s">
        <v>1570</v>
      </c>
      <c r="AJ634" s="16"/>
      <c r="AK634" s="17">
        <v>11400</v>
      </c>
      <c r="AL634" s="16">
        <f t="shared" si="21"/>
        <v>0</v>
      </c>
      <c r="AM634" s="48">
        <v>23079</v>
      </c>
      <c r="AN634" s="48">
        <v>23082</v>
      </c>
      <c r="AO634" s="48">
        <v>23090</v>
      </c>
      <c r="AP634" s="48">
        <v>23093</v>
      </c>
      <c r="AQ634" s="48">
        <v>23096</v>
      </c>
      <c r="AR634" s="17">
        <v>11400</v>
      </c>
      <c r="AS634" s="19"/>
      <c r="AT634" s="52"/>
    </row>
    <row r="635" spans="1:46" s="23" customFormat="1" ht="72" hidden="1" x14ac:dyDescent="0.2">
      <c r="A635" s="19" t="s">
        <v>49</v>
      </c>
      <c r="B635" s="19" t="s">
        <v>277</v>
      </c>
      <c r="C635" s="19" t="s">
        <v>276</v>
      </c>
      <c r="D635" s="19" t="s">
        <v>16</v>
      </c>
      <c r="E635" s="19" t="s">
        <v>454</v>
      </c>
      <c r="F635" s="28" t="s">
        <v>2205</v>
      </c>
      <c r="G635" s="19" t="s">
        <v>936</v>
      </c>
      <c r="H635" s="18" t="s">
        <v>267</v>
      </c>
      <c r="I635" s="18" t="s">
        <v>274</v>
      </c>
      <c r="J635" s="17">
        <v>11400</v>
      </c>
      <c r="K635" s="64"/>
      <c r="L635" s="64"/>
      <c r="M635" s="35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52" t="s">
        <v>3102</v>
      </c>
      <c r="AF635" s="19" t="s">
        <v>2457</v>
      </c>
      <c r="AG635" s="19" t="s">
        <v>2457</v>
      </c>
      <c r="AH635" s="52" t="s">
        <v>1414</v>
      </c>
      <c r="AI635" s="19" t="s">
        <v>1570</v>
      </c>
      <c r="AJ635" s="16"/>
      <c r="AK635" s="17">
        <v>11400</v>
      </c>
      <c r="AL635" s="16">
        <f t="shared" si="21"/>
        <v>0</v>
      </c>
      <c r="AM635" s="48">
        <v>23079</v>
      </c>
      <c r="AN635" s="48">
        <v>23082</v>
      </c>
      <c r="AO635" s="48">
        <v>23090</v>
      </c>
      <c r="AP635" s="48">
        <v>23093</v>
      </c>
      <c r="AQ635" s="48">
        <v>23096</v>
      </c>
      <c r="AR635" s="17">
        <v>11400</v>
      </c>
      <c r="AS635" s="19"/>
      <c r="AT635" s="52"/>
    </row>
    <row r="636" spans="1:46" s="23" customFormat="1" ht="72" hidden="1" x14ac:dyDescent="0.2">
      <c r="A636" s="19" t="s">
        <v>49</v>
      </c>
      <c r="B636" s="19" t="s">
        <v>277</v>
      </c>
      <c r="C636" s="19" t="s">
        <v>276</v>
      </c>
      <c r="D636" s="19" t="s">
        <v>25</v>
      </c>
      <c r="E636" s="19" t="s">
        <v>454</v>
      </c>
      <c r="F636" s="28" t="s">
        <v>2206</v>
      </c>
      <c r="G636" s="19" t="s">
        <v>937</v>
      </c>
      <c r="H636" s="18" t="s">
        <v>269</v>
      </c>
      <c r="I636" s="18" t="s">
        <v>271</v>
      </c>
      <c r="J636" s="17">
        <v>40000</v>
      </c>
      <c r="K636" s="64"/>
      <c r="L636" s="64"/>
      <c r="M636" s="35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52" t="s">
        <v>3102</v>
      </c>
      <c r="AF636" s="19" t="s">
        <v>2457</v>
      </c>
      <c r="AG636" s="19" t="s">
        <v>2457</v>
      </c>
      <c r="AH636" s="52" t="s">
        <v>1414</v>
      </c>
      <c r="AI636" s="19" t="s">
        <v>1570</v>
      </c>
      <c r="AJ636" s="16"/>
      <c r="AK636" s="17">
        <v>40000</v>
      </c>
      <c r="AL636" s="16">
        <f t="shared" si="21"/>
        <v>0</v>
      </c>
      <c r="AM636" s="48">
        <v>23079</v>
      </c>
      <c r="AN636" s="48">
        <v>23082</v>
      </c>
      <c r="AO636" s="48">
        <v>23090</v>
      </c>
      <c r="AP636" s="48">
        <v>23093</v>
      </c>
      <c r="AQ636" s="48">
        <v>23096</v>
      </c>
      <c r="AR636" s="17">
        <v>40000</v>
      </c>
      <c r="AS636" s="19"/>
      <c r="AT636" s="52"/>
    </row>
    <row r="637" spans="1:46" s="23" customFormat="1" ht="72" hidden="1" x14ac:dyDescent="0.2">
      <c r="A637" s="19" t="s">
        <v>49</v>
      </c>
      <c r="B637" s="19" t="s">
        <v>277</v>
      </c>
      <c r="C637" s="19" t="s">
        <v>276</v>
      </c>
      <c r="D637" s="19" t="s">
        <v>28</v>
      </c>
      <c r="E637" s="19" t="s">
        <v>454</v>
      </c>
      <c r="F637" s="28" t="s">
        <v>2207</v>
      </c>
      <c r="G637" s="19" t="s">
        <v>938</v>
      </c>
      <c r="H637" s="18" t="s">
        <v>270</v>
      </c>
      <c r="I637" s="18" t="s">
        <v>271</v>
      </c>
      <c r="J637" s="17">
        <v>37000</v>
      </c>
      <c r="K637" s="64"/>
      <c r="L637" s="64"/>
      <c r="M637" s="35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52" t="s">
        <v>3102</v>
      </c>
      <c r="AF637" s="19" t="s">
        <v>2457</v>
      </c>
      <c r="AG637" s="19" t="s">
        <v>2457</v>
      </c>
      <c r="AH637" s="52" t="s">
        <v>1402</v>
      </c>
      <c r="AI637" s="19" t="s">
        <v>1570</v>
      </c>
      <c r="AJ637" s="16"/>
      <c r="AK637" s="17">
        <v>37000</v>
      </c>
      <c r="AL637" s="16">
        <f t="shared" si="21"/>
        <v>0</v>
      </c>
      <c r="AM637" s="48">
        <v>23079</v>
      </c>
      <c r="AN637" s="48">
        <v>23082</v>
      </c>
      <c r="AO637" s="48">
        <v>23083</v>
      </c>
      <c r="AP637" s="48">
        <v>23086</v>
      </c>
      <c r="AQ637" s="48">
        <v>23089</v>
      </c>
      <c r="AR637" s="17">
        <v>37000</v>
      </c>
      <c r="AS637" s="19"/>
      <c r="AT637" s="52"/>
    </row>
    <row r="638" spans="1:46" s="23" customFormat="1" ht="72" hidden="1" x14ac:dyDescent="0.2">
      <c r="A638" s="19" t="s">
        <v>49</v>
      </c>
      <c r="B638" s="19" t="s">
        <v>277</v>
      </c>
      <c r="C638" s="19" t="s">
        <v>276</v>
      </c>
      <c r="D638" s="19" t="s">
        <v>28</v>
      </c>
      <c r="E638" s="19" t="s">
        <v>454</v>
      </c>
      <c r="F638" s="28" t="s">
        <v>2208</v>
      </c>
      <c r="G638" s="19" t="s">
        <v>939</v>
      </c>
      <c r="H638" s="18" t="s">
        <v>272</v>
      </c>
      <c r="I638" s="18" t="s">
        <v>275</v>
      </c>
      <c r="J638" s="17">
        <v>15000</v>
      </c>
      <c r="K638" s="64"/>
      <c r="L638" s="64"/>
      <c r="M638" s="35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52" t="s">
        <v>3102</v>
      </c>
      <c r="AF638" s="19" t="s">
        <v>2457</v>
      </c>
      <c r="AG638" s="19" t="s">
        <v>2457</v>
      </c>
      <c r="AH638" s="52" t="s">
        <v>1428</v>
      </c>
      <c r="AI638" s="19" t="s">
        <v>1570</v>
      </c>
      <c r="AJ638" s="16"/>
      <c r="AK638" s="17">
        <v>15000</v>
      </c>
      <c r="AL638" s="16">
        <f t="shared" si="21"/>
        <v>0</v>
      </c>
      <c r="AM638" s="48">
        <v>23079</v>
      </c>
      <c r="AN638" s="48">
        <v>23082</v>
      </c>
      <c r="AO638" s="48">
        <v>23083</v>
      </c>
      <c r="AP638" s="48">
        <v>23086</v>
      </c>
      <c r="AQ638" s="48">
        <v>23089</v>
      </c>
      <c r="AR638" s="17">
        <v>15000</v>
      </c>
      <c r="AS638" s="19"/>
      <c r="AT638" s="52"/>
    </row>
    <row r="639" spans="1:46" s="23" customFormat="1" ht="72" hidden="1" x14ac:dyDescent="0.2">
      <c r="A639" s="19" t="s">
        <v>49</v>
      </c>
      <c r="B639" s="19" t="s">
        <v>277</v>
      </c>
      <c r="C639" s="19" t="s">
        <v>276</v>
      </c>
      <c r="D639" s="19" t="s">
        <v>33</v>
      </c>
      <c r="E639" s="19" t="s">
        <v>454</v>
      </c>
      <c r="F639" s="28" t="s">
        <v>2209</v>
      </c>
      <c r="G639" s="19" t="s">
        <v>940</v>
      </c>
      <c r="H639" s="18" t="s">
        <v>270</v>
      </c>
      <c r="I639" s="18" t="s">
        <v>941</v>
      </c>
      <c r="J639" s="17">
        <v>307000</v>
      </c>
      <c r="K639" s="64"/>
      <c r="L639" s="64"/>
      <c r="M639" s="35" t="s">
        <v>137</v>
      </c>
      <c r="N639" s="19"/>
      <c r="O639" s="19" t="s">
        <v>1429</v>
      </c>
      <c r="P639" s="48"/>
      <c r="Q639" s="48" t="s">
        <v>3163</v>
      </c>
      <c r="R639" s="48" t="s">
        <v>1297</v>
      </c>
      <c r="S639" s="48" t="s">
        <v>74</v>
      </c>
      <c r="T639" s="48"/>
      <c r="U639" s="19"/>
      <c r="V639" s="19"/>
      <c r="W639" s="19"/>
      <c r="X639" s="18"/>
      <c r="Y639" s="46"/>
      <c r="Z639" s="19"/>
      <c r="AA639" s="19"/>
      <c r="AB639" s="19"/>
      <c r="AC639" s="19"/>
      <c r="AD639" s="19"/>
      <c r="AE639" s="52" t="s">
        <v>3164</v>
      </c>
      <c r="AF639" s="20" t="s">
        <v>3470</v>
      </c>
      <c r="AG639" s="19" t="s">
        <v>3467</v>
      </c>
      <c r="AH639" s="52" t="s">
        <v>1430</v>
      </c>
      <c r="AI639" s="19" t="s">
        <v>1570</v>
      </c>
      <c r="AJ639" s="16"/>
      <c r="AK639" s="16"/>
      <c r="AL639" s="16">
        <f t="shared" si="21"/>
        <v>307000</v>
      </c>
      <c r="AM639" s="48">
        <v>23079</v>
      </c>
      <c r="AN639" s="48">
        <v>23082</v>
      </c>
      <c r="AO639" s="48">
        <v>23110</v>
      </c>
      <c r="AP639" s="48">
        <v>23111</v>
      </c>
      <c r="AQ639" s="48">
        <v>23118</v>
      </c>
      <c r="AR639" s="17">
        <v>307000</v>
      </c>
      <c r="AS639" s="19"/>
      <c r="AT639" s="52"/>
    </row>
    <row r="640" spans="1:46" s="23" customFormat="1" ht="72" hidden="1" x14ac:dyDescent="0.2">
      <c r="A640" s="19" t="s">
        <v>49</v>
      </c>
      <c r="B640" s="19" t="s">
        <v>277</v>
      </c>
      <c r="C640" s="19" t="s">
        <v>276</v>
      </c>
      <c r="D640" s="19" t="s">
        <v>33</v>
      </c>
      <c r="E640" s="19" t="s">
        <v>454</v>
      </c>
      <c r="F640" s="28" t="s">
        <v>2210</v>
      </c>
      <c r="G640" s="19" t="s">
        <v>942</v>
      </c>
      <c r="H640" s="18" t="s">
        <v>270</v>
      </c>
      <c r="I640" s="18" t="s">
        <v>274</v>
      </c>
      <c r="J640" s="17">
        <v>100000</v>
      </c>
      <c r="K640" s="64"/>
      <c r="L640" s="64"/>
      <c r="M640" s="35" t="s">
        <v>137</v>
      </c>
      <c r="N640" s="19"/>
      <c r="O640" s="19" t="s">
        <v>1431</v>
      </c>
      <c r="P640" s="48">
        <v>242241</v>
      </c>
      <c r="Q640" s="155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52" t="s">
        <v>3102</v>
      </c>
      <c r="AF640" s="19" t="s">
        <v>2457</v>
      </c>
      <c r="AG640" s="19" t="s">
        <v>2457</v>
      </c>
      <c r="AH640" s="52" t="s">
        <v>1432</v>
      </c>
      <c r="AI640" s="19" t="s">
        <v>1570</v>
      </c>
      <c r="AJ640" s="16"/>
      <c r="AK640" s="16">
        <v>98950</v>
      </c>
      <c r="AL640" s="16">
        <f t="shared" si="21"/>
        <v>1050</v>
      </c>
      <c r="AM640" s="48">
        <v>23079</v>
      </c>
      <c r="AN640" s="48">
        <v>23082</v>
      </c>
      <c r="AO640" s="48">
        <v>23090</v>
      </c>
      <c r="AP640" s="48">
        <v>23093</v>
      </c>
      <c r="AQ640" s="48">
        <v>23096</v>
      </c>
      <c r="AR640" s="17">
        <v>100000</v>
      </c>
      <c r="AS640" s="19"/>
      <c r="AT640" s="52"/>
    </row>
    <row r="641" spans="1:46" s="23" customFormat="1" ht="72" hidden="1" x14ac:dyDescent="0.2">
      <c r="A641" s="19" t="s">
        <v>49</v>
      </c>
      <c r="B641" s="19" t="s">
        <v>277</v>
      </c>
      <c r="C641" s="19" t="s">
        <v>276</v>
      </c>
      <c r="D641" s="19" t="s">
        <v>33</v>
      </c>
      <c r="E641" s="19" t="s">
        <v>454</v>
      </c>
      <c r="F641" s="28" t="s">
        <v>2211</v>
      </c>
      <c r="G641" s="19" t="s">
        <v>943</v>
      </c>
      <c r="H641" s="18" t="s">
        <v>270</v>
      </c>
      <c r="I641" s="18" t="s">
        <v>941</v>
      </c>
      <c r="J641" s="17">
        <v>164000</v>
      </c>
      <c r="K641" s="64"/>
      <c r="L641" s="64"/>
      <c r="M641" s="35" t="s">
        <v>137</v>
      </c>
      <c r="N641" s="19"/>
      <c r="O641" s="19" t="s">
        <v>1429</v>
      </c>
      <c r="P641" s="48"/>
      <c r="Q641" s="48" t="s">
        <v>3163</v>
      </c>
      <c r="R641" s="48" t="s">
        <v>1297</v>
      </c>
      <c r="S641" s="48" t="s">
        <v>74</v>
      </c>
      <c r="T641" s="48"/>
      <c r="U641" s="19"/>
      <c r="V641" s="19"/>
      <c r="W641" s="19"/>
      <c r="X641" s="18"/>
      <c r="Y641" s="46"/>
      <c r="Z641" s="19"/>
      <c r="AA641" s="19"/>
      <c r="AB641" s="19"/>
      <c r="AC641" s="19"/>
      <c r="AD641" s="19"/>
      <c r="AE641" s="52" t="s">
        <v>3164</v>
      </c>
      <c r="AF641" s="20" t="s">
        <v>3470</v>
      </c>
      <c r="AG641" s="19" t="s">
        <v>3467</v>
      </c>
      <c r="AH641" s="52" t="s">
        <v>1430</v>
      </c>
      <c r="AI641" s="19" t="s">
        <v>1570</v>
      </c>
      <c r="AJ641" s="16"/>
      <c r="AK641" s="16"/>
      <c r="AL641" s="16">
        <f t="shared" si="21"/>
        <v>164000</v>
      </c>
      <c r="AM641" s="48">
        <v>23079</v>
      </c>
      <c r="AN641" s="48">
        <v>23082</v>
      </c>
      <c r="AO641" s="48">
        <v>23110</v>
      </c>
      <c r="AP641" s="48">
        <v>23111</v>
      </c>
      <c r="AQ641" s="48">
        <v>23118</v>
      </c>
      <c r="AR641" s="17">
        <v>164000</v>
      </c>
      <c r="AS641" s="19"/>
      <c r="AT641" s="52"/>
    </row>
    <row r="642" spans="1:46" s="23" customFormat="1" ht="72" hidden="1" x14ac:dyDescent="0.2">
      <c r="A642" s="19" t="s">
        <v>49</v>
      </c>
      <c r="B642" s="19" t="s">
        <v>277</v>
      </c>
      <c r="C642" s="19" t="s">
        <v>276</v>
      </c>
      <c r="D642" s="19" t="s">
        <v>10</v>
      </c>
      <c r="E642" s="19" t="s">
        <v>311</v>
      </c>
      <c r="F642" s="28" t="s">
        <v>2212</v>
      </c>
      <c r="G642" s="19" t="s">
        <v>944</v>
      </c>
      <c r="H642" s="18" t="s">
        <v>272</v>
      </c>
      <c r="I642" s="18" t="s">
        <v>271</v>
      </c>
      <c r="J642" s="17">
        <v>9000</v>
      </c>
      <c r="K642" s="64"/>
      <c r="L642" s="64"/>
      <c r="M642" s="35" t="s">
        <v>137</v>
      </c>
      <c r="N642" s="19"/>
      <c r="O642" s="19" t="s">
        <v>1433</v>
      </c>
      <c r="P642" s="48">
        <v>242246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3131</v>
      </c>
      <c r="W642" s="74">
        <v>9000</v>
      </c>
      <c r="X642" s="18">
        <v>1</v>
      </c>
      <c r="Y642" s="128">
        <v>23115</v>
      </c>
      <c r="Z642" s="74">
        <v>9000</v>
      </c>
      <c r="AA642" s="19"/>
      <c r="AB642" s="19"/>
      <c r="AC642" s="19"/>
      <c r="AD642" s="19"/>
      <c r="AE642" s="52" t="s">
        <v>3168</v>
      </c>
      <c r="AF642" s="20" t="s">
        <v>3472</v>
      </c>
      <c r="AG642" s="19" t="s">
        <v>3467</v>
      </c>
      <c r="AH642" s="52" t="s">
        <v>1416</v>
      </c>
      <c r="AI642" s="19" t="s">
        <v>1570</v>
      </c>
      <c r="AJ642" s="16"/>
      <c r="AK642" s="16"/>
      <c r="AL642" s="16">
        <f t="shared" si="21"/>
        <v>9000</v>
      </c>
      <c r="AM642" s="48">
        <v>23079</v>
      </c>
      <c r="AN642" s="48">
        <v>23082</v>
      </c>
      <c r="AO642" s="48">
        <v>23086</v>
      </c>
      <c r="AP642" s="48">
        <v>23087</v>
      </c>
      <c r="AQ642" s="48">
        <v>23090</v>
      </c>
      <c r="AR642" s="17">
        <v>9000</v>
      </c>
      <c r="AS642" s="19"/>
      <c r="AT642" s="52"/>
    </row>
    <row r="643" spans="1:46" s="23" customFormat="1" ht="72" hidden="1" x14ac:dyDescent="0.2">
      <c r="A643" s="19" t="s">
        <v>49</v>
      </c>
      <c r="B643" s="19" t="s">
        <v>277</v>
      </c>
      <c r="C643" s="19" t="s">
        <v>276</v>
      </c>
      <c r="D643" s="19" t="s">
        <v>10</v>
      </c>
      <c r="E643" s="19" t="s">
        <v>311</v>
      </c>
      <c r="F643" s="28" t="s">
        <v>2213</v>
      </c>
      <c r="G643" s="19" t="s">
        <v>945</v>
      </c>
      <c r="H643" s="18" t="s">
        <v>269</v>
      </c>
      <c r="I643" s="18" t="s">
        <v>271</v>
      </c>
      <c r="J643" s="17">
        <v>2000</v>
      </c>
      <c r="K643" s="64"/>
      <c r="L643" s="64"/>
      <c r="M643" s="35" t="s">
        <v>137</v>
      </c>
      <c r="N643" s="19"/>
      <c r="O643" s="19" t="s">
        <v>1433</v>
      </c>
      <c r="P643" s="48">
        <v>242246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3131</v>
      </c>
      <c r="W643" s="74">
        <v>2000</v>
      </c>
      <c r="X643" s="18">
        <v>1</v>
      </c>
      <c r="Y643" s="128">
        <v>23115</v>
      </c>
      <c r="Z643" s="74">
        <v>2000</v>
      </c>
      <c r="AA643" s="19"/>
      <c r="AB643" s="19"/>
      <c r="AC643" s="19"/>
      <c r="AD643" s="19"/>
      <c r="AE643" s="52" t="s">
        <v>3168</v>
      </c>
      <c r="AF643" s="20" t="s">
        <v>3472</v>
      </c>
      <c r="AG643" s="19" t="s">
        <v>3467</v>
      </c>
      <c r="AH643" s="52" t="s">
        <v>1416</v>
      </c>
      <c r="AI643" s="19" t="s">
        <v>1570</v>
      </c>
      <c r="AJ643" s="16"/>
      <c r="AK643" s="16"/>
      <c r="AL643" s="16">
        <f t="shared" ref="AL643:AL706" si="22">J643-AJ643-AK643</f>
        <v>2000</v>
      </c>
      <c r="AM643" s="48">
        <v>23079</v>
      </c>
      <c r="AN643" s="48">
        <v>23082</v>
      </c>
      <c r="AO643" s="48">
        <v>23086</v>
      </c>
      <c r="AP643" s="48">
        <v>23087</v>
      </c>
      <c r="AQ643" s="48">
        <v>23090</v>
      </c>
      <c r="AR643" s="17">
        <v>2000</v>
      </c>
      <c r="AS643" s="19"/>
      <c r="AT643" s="52"/>
    </row>
    <row r="644" spans="1:46" s="23" customFormat="1" ht="72" hidden="1" x14ac:dyDescent="0.2">
      <c r="A644" s="19" t="s">
        <v>49</v>
      </c>
      <c r="B644" s="19" t="s">
        <v>277</v>
      </c>
      <c r="C644" s="19" t="s">
        <v>276</v>
      </c>
      <c r="D644" s="19" t="s">
        <v>10</v>
      </c>
      <c r="E644" s="19" t="s">
        <v>311</v>
      </c>
      <c r="F644" s="28" t="s">
        <v>2214</v>
      </c>
      <c r="G644" s="19" t="s">
        <v>946</v>
      </c>
      <c r="H644" s="18" t="s">
        <v>270</v>
      </c>
      <c r="I644" s="18" t="s">
        <v>271</v>
      </c>
      <c r="J644" s="17">
        <v>4500</v>
      </c>
      <c r="K644" s="64"/>
      <c r="L644" s="64"/>
      <c r="M644" s="35" t="s">
        <v>137</v>
      </c>
      <c r="N644" s="19"/>
      <c r="O644" s="19" t="s">
        <v>1433</v>
      </c>
      <c r="P644" s="48">
        <v>242246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3131</v>
      </c>
      <c r="W644" s="74">
        <v>4500</v>
      </c>
      <c r="X644" s="18">
        <v>1</v>
      </c>
      <c r="Y644" s="128">
        <v>23115</v>
      </c>
      <c r="Z644" s="74">
        <v>4500</v>
      </c>
      <c r="AA644" s="19"/>
      <c r="AB644" s="19"/>
      <c r="AC644" s="19"/>
      <c r="AD644" s="19"/>
      <c r="AE644" s="52" t="s">
        <v>3168</v>
      </c>
      <c r="AF644" s="20" t="s">
        <v>3472</v>
      </c>
      <c r="AG644" s="19" t="s">
        <v>3467</v>
      </c>
      <c r="AH644" s="52" t="s">
        <v>1416</v>
      </c>
      <c r="AI644" s="19" t="s">
        <v>1570</v>
      </c>
      <c r="AJ644" s="16"/>
      <c r="AK644" s="16"/>
      <c r="AL644" s="16">
        <f t="shared" si="22"/>
        <v>4500</v>
      </c>
      <c r="AM644" s="48">
        <v>23079</v>
      </c>
      <c r="AN644" s="48">
        <v>23082</v>
      </c>
      <c r="AO644" s="48">
        <v>23086</v>
      </c>
      <c r="AP644" s="48">
        <v>23087</v>
      </c>
      <c r="AQ644" s="48">
        <v>23090</v>
      </c>
      <c r="AR644" s="17">
        <v>4500</v>
      </c>
      <c r="AS644" s="19"/>
      <c r="AT644" s="52"/>
    </row>
    <row r="645" spans="1:46" s="23" customFormat="1" ht="72" hidden="1" x14ac:dyDescent="0.2">
      <c r="A645" s="19" t="s">
        <v>49</v>
      </c>
      <c r="B645" s="19" t="s">
        <v>277</v>
      </c>
      <c r="C645" s="19" t="s">
        <v>276</v>
      </c>
      <c r="D645" s="19" t="s">
        <v>10</v>
      </c>
      <c r="E645" s="19" t="s">
        <v>311</v>
      </c>
      <c r="F645" s="28" t="s">
        <v>2215</v>
      </c>
      <c r="G645" s="19" t="s">
        <v>947</v>
      </c>
      <c r="H645" s="18" t="s">
        <v>948</v>
      </c>
      <c r="I645" s="18" t="s">
        <v>271</v>
      </c>
      <c r="J645" s="17">
        <v>506000</v>
      </c>
      <c r="K645" s="35" t="s">
        <v>137</v>
      </c>
      <c r="L645" s="64"/>
      <c r="M645" s="64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/>
      <c r="AB645" s="19"/>
      <c r="AC645" s="19"/>
      <c r="AD645" s="19"/>
      <c r="AE645" s="52" t="s">
        <v>3173</v>
      </c>
      <c r="AF645" s="19" t="s">
        <v>3472</v>
      </c>
      <c r="AG645" s="19" t="s">
        <v>3467</v>
      </c>
      <c r="AH645" s="52" t="s">
        <v>1435</v>
      </c>
      <c r="AI645" s="19" t="s">
        <v>1571</v>
      </c>
      <c r="AJ645" s="16"/>
      <c r="AK645" s="16"/>
      <c r="AL645" s="16">
        <f t="shared" si="22"/>
        <v>506000</v>
      </c>
      <c r="AM645" s="48">
        <v>23079</v>
      </c>
      <c r="AN645" s="48">
        <v>23082</v>
      </c>
      <c r="AO645" s="48">
        <v>23110</v>
      </c>
      <c r="AP645" s="48">
        <v>23111</v>
      </c>
      <c r="AQ645" s="48">
        <v>23118</v>
      </c>
      <c r="AR645" s="17">
        <v>506000</v>
      </c>
      <c r="AS645" s="19"/>
      <c r="AT645" s="52"/>
    </row>
    <row r="646" spans="1:46" s="23" customFormat="1" ht="72" hidden="1" x14ac:dyDescent="0.2">
      <c r="A646" s="19" t="s">
        <v>49</v>
      </c>
      <c r="B646" s="19" t="s">
        <v>277</v>
      </c>
      <c r="C646" s="19" t="s">
        <v>276</v>
      </c>
      <c r="D646" s="19" t="s">
        <v>10</v>
      </c>
      <c r="E646" s="19" t="s">
        <v>311</v>
      </c>
      <c r="F646" s="28" t="s">
        <v>2216</v>
      </c>
      <c r="G646" s="19" t="s">
        <v>949</v>
      </c>
      <c r="H646" s="18" t="s">
        <v>414</v>
      </c>
      <c r="I646" s="18" t="s">
        <v>271</v>
      </c>
      <c r="J646" s="17">
        <v>154000</v>
      </c>
      <c r="K646" s="35" t="s">
        <v>137</v>
      </c>
      <c r="L646" s="64"/>
      <c r="M646" s="64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/>
      <c r="AB646" s="19"/>
      <c r="AC646" s="19"/>
      <c r="AD646" s="19"/>
      <c r="AE646" s="52" t="s">
        <v>3173</v>
      </c>
      <c r="AF646" s="19" t="s">
        <v>3472</v>
      </c>
      <c r="AG646" s="19" t="s">
        <v>3467</v>
      </c>
      <c r="AH646" s="52" t="s">
        <v>1435</v>
      </c>
      <c r="AI646" s="19" t="s">
        <v>1571</v>
      </c>
      <c r="AJ646" s="16"/>
      <c r="AK646" s="16"/>
      <c r="AL646" s="16">
        <f t="shared" si="22"/>
        <v>154000</v>
      </c>
      <c r="AM646" s="48">
        <v>23079</v>
      </c>
      <c r="AN646" s="48">
        <v>23082</v>
      </c>
      <c r="AO646" s="48">
        <v>23110</v>
      </c>
      <c r="AP646" s="48">
        <v>23111</v>
      </c>
      <c r="AQ646" s="48">
        <v>23118</v>
      </c>
      <c r="AR646" s="17">
        <v>154000</v>
      </c>
      <c r="AS646" s="19"/>
      <c r="AT646" s="52"/>
    </row>
    <row r="647" spans="1:46" s="23" customFormat="1" ht="72" hidden="1" x14ac:dyDescent="0.2">
      <c r="A647" s="19" t="s">
        <v>49</v>
      </c>
      <c r="B647" s="19" t="s">
        <v>277</v>
      </c>
      <c r="C647" s="19" t="s">
        <v>276</v>
      </c>
      <c r="D647" s="19" t="s">
        <v>10</v>
      </c>
      <c r="E647" s="19" t="s">
        <v>311</v>
      </c>
      <c r="F647" s="28" t="s">
        <v>2217</v>
      </c>
      <c r="G647" s="19" t="s">
        <v>950</v>
      </c>
      <c r="H647" s="18" t="s">
        <v>303</v>
      </c>
      <c r="I647" s="18" t="s">
        <v>271</v>
      </c>
      <c r="J647" s="17">
        <v>80000</v>
      </c>
      <c r="K647" s="35" t="s">
        <v>137</v>
      </c>
      <c r="L647" s="64"/>
      <c r="M647" s="64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/>
      <c r="AB647" s="19"/>
      <c r="AC647" s="19"/>
      <c r="AD647" s="19"/>
      <c r="AE647" s="52" t="s">
        <v>3173</v>
      </c>
      <c r="AF647" s="19" t="s">
        <v>3472</v>
      </c>
      <c r="AG647" s="19" t="s">
        <v>3467</v>
      </c>
      <c r="AH647" s="52" t="s">
        <v>1435</v>
      </c>
      <c r="AI647" s="19" t="s">
        <v>1571</v>
      </c>
      <c r="AJ647" s="16"/>
      <c r="AK647" s="16"/>
      <c r="AL647" s="16">
        <f t="shared" si="22"/>
        <v>80000</v>
      </c>
      <c r="AM647" s="48">
        <v>23079</v>
      </c>
      <c r="AN647" s="48">
        <v>23082</v>
      </c>
      <c r="AO647" s="48">
        <v>23110</v>
      </c>
      <c r="AP647" s="48">
        <v>23111</v>
      </c>
      <c r="AQ647" s="48">
        <v>23118</v>
      </c>
      <c r="AR647" s="17">
        <v>80000</v>
      </c>
      <c r="AS647" s="19"/>
      <c r="AT647" s="52"/>
    </row>
    <row r="648" spans="1:46" s="23" customFormat="1" ht="72" hidden="1" x14ac:dyDescent="0.2">
      <c r="A648" s="19" t="s">
        <v>49</v>
      </c>
      <c r="B648" s="19" t="s">
        <v>277</v>
      </c>
      <c r="C648" s="19" t="s">
        <v>276</v>
      </c>
      <c r="D648" s="19" t="s">
        <v>10</v>
      </c>
      <c r="E648" s="19" t="s">
        <v>311</v>
      </c>
      <c r="F648" s="28" t="s">
        <v>2218</v>
      </c>
      <c r="G648" s="19" t="s">
        <v>951</v>
      </c>
      <c r="H648" s="18" t="s">
        <v>303</v>
      </c>
      <c r="I648" s="18" t="s">
        <v>271</v>
      </c>
      <c r="J648" s="17">
        <v>89000</v>
      </c>
      <c r="K648" s="35" t="s">
        <v>137</v>
      </c>
      <c r="L648" s="64"/>
      <c r="M648" s="64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/>
      <c r="AB648" s="19"/>
      <c r="AC648" s="19"/>
      <c r="AD648" s="19"/>
      <c r="AE648" s="52" t="s">
        <v>3173</v>
      </c>
      <c r="AF648" s="19" t="s">
        <v>3472</v>
      </c>
      <c r="AG648" s="19" t="s">
        <v>3467</v>
      </c>
      <c r="AH648" s="52" t="s">
        <v>1435</v>
      </c>
      <c r="AI648" s="19" t="s">
        <v>1571</v>
      </c>
      <c r="AJ648" s="16"/>
      <c r="AK648" s="16"/>
      <c r="AL648" s="16">
        <f t="shared" si="22"/>
        <v>89000</v>
      </c>
      <c r="AM648" s="48">
        <v>23079</v>
      </c>
      <c r="AN648" s="48">
        <v>23082</v>
      </c>
      <c r="AO648" s="48">
        <v>23110</v>
      </c>
      <c r="AP648" s="48">
        <v>23111</v>
      </c>
      <c r="AQ648" s="48">
        <v>23118</v>
      </c>
      <c r="AR648" s="17">
        <v>89000</v>
      </c>
      <c r="AS648" s="19"/>
      <c r="AT648" s="52"/>
    </row>
    <row r="649" spans="1:46" s="23" customFormat="1" ht="72" hidden="1" x14ac:dyDescent="0.2">
      <c r="A649" s="19" t="s">
        <v>49</v>
      </c>
      <c r="B649" s="19" t="s">
        <v>277</v>
      </c>
      <c r="C649" s="19" t="s">
        <v>276</v>
      </c>
      <c r="D649" s="19" t="s">
        <v>10</v>
      </c>
      <c r="E649" s="19" t="s">
        <v>311</v>
      </c>
      <c r="F649" s="28" t="s">
        <v>2219</v>
      </c>
      <c r="G649" s="19" t="s">
        <v>952</v>
      </c>
      <c r="H649" s="18" t="s">
        <v>459</v>
      </c>
      <c r="I649" s="18" t="s">
        <v>271</v>
      </c>
      <c r="J649" s="17">
        <v>50000</v>
      </c>
      <c r="K649" s="35" t="s">
        <v>137</v>
      </c>
      <c r="L649" s="64"/>
      <c r="M649" s="64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/>
      <c r="AB649" s="19"/>
      <c r="AC649" s="19"/>
      <c r="AD649" s="19"/>
      <c r="AE649" s="52" t="s">
        <v>3173</v>
      </c>
      <c r="AF649" s="19" t="s">
        <v>3472</v>
      </c>
      <c r="AG649" s="19" t="s">
        <v>3467</v>
      </c>
      <c r="AH649" s="52" t="s">
        <v>1435</v>
      </c>
      <c r="AI649" s="19" t="s">
        <v>1571</v>
      </c>
      <c r="AJ649" s="16"/>
      <c r="AK649" s="16"/>
      <c r="AL649" s="16">
        <f t="shared" si="22"/>
        <v>50000</v>
      </c>
      <c r="AM649" s="48">
        <v>23079</v>
      </c>
      <c r="AN649" s="48">
        <v>23082</v>
      </c>
      <c r="AO649" s="48">
        <v>23110</v>
      </c>
      <c r="AP649" s="48">
        <v>23111</v>
      </c>
      <c r="AQ649" s="48">
        <v>23118</v>
      </c>
      <c r="AR649" s="17">
        <v>50000</v>
      </c>
      <c r="AS649" s="19"/>
      <c r="AT649" s="52"/>
    </row>
    <row r="650" spans="1:46" s="199" customFormat="1" ht="396" hidden="1" x14ac:dyDescent="0.2">
      <c r="A650" s="187" t="s">
        <v>49</v>
      </c>
      <c r="B650" s="19" t="s">
        <v>277</v>
      </c>
      <c r="C650" s="187" t="s">
        <v>17</v>
      </c>
      <c r="D650" s="187" t="s">
        <v>1566</v>
      </c>
      <c r="E650" s="19" t="s">
        <v>454</v>
      </c>
      <c r="F650" s="188" t="s">
        <v>2462</v>
      </c>
      <c r="G650" s="187" t="s">
        <v>1113</v>
      </c>
      <c r="H650" s="189" t="s">
        <v>270</v>
      </c>
      <c r="I650" s="189" t="s">
        <v>631</v>
      </c>
      <c r="J650" s="190">
        <v>45827400</v>
      </c>
      <c r="K650" s="191" t="s">
        <v>137</v>
      </c>
      <c r="L650" s="200"/>
      <c r="M650" s="200"/>
      <c r="N650" s="187"/>
      <c r="O650" s="189" t="s">
        <v>1436</v>
      </c>
      <c r="P650" s="198">
        <v>241569</v>
      </c>
      <c r="Q650" s="210" t="s">
        <v>1437</v>
      </c>
      <c r="R650" s="189">
        <v>3</v>
      </c>
      <c r="S650" s="187" t="s">
        <v>116</v>
      </c>
      <c r="T650" s="187"/>
      <c r="U650" s="187"/>
      <c r="V650" s="215" t="s">
        <v>1438</v>
      </c>
      <c r="W650" s="216">
        <v>101895000</v>
      </c>
      <c r="X650" s="189">
        <v>22</v>
      </c>
      <c r="Y650" s="206" t="s">
        <v>3180</v>
      </c>
      <c r="Z650" s="206" t="s">
        <v>3181</v>
      </c>
      <c r="AA650" s="217">
        <v>7011385495</v>
      </c>
      <c r="AB650" s="206" t="s">
        <v>3182</v>
      </c>
      <c r="AC650" s="206" t="s">
        <v>3183</v>
      </c>
      <c r="AD650" s="206" t="s">
        <v>3184</v>
      </c>
      <c r="AE650" s="210" t="s">
        <v>3185</v>
      </c>
      <c r="AF650" s="195" t="s">
        <v>3484</v>
      </c>
      <c r="AG650" s="195" t="s">
        <v>3484</v>
      </c>
      <c r="AH650" s="54" t="s">
        <v>1440</v>
      </c>
      <c r="AI650" s="54" t="s">
        <v>1572</v>
      </c>
      <c r="AJ650" s="197"/>
      <c r="AK650" s="197">
        <f>10189500+17322150</f>
        <v>27511650</v>
      </c>
      <c r="AL650" s="197">
        <f t="shared" si="22"/>
        <v>18315750</v>
      </c>
      <c r="AM650" s="198">
        <v>241569</v>
      </c>
      <c r="AN650" s="205">
        <v>23082</v>
      </c>
      <c r="AO650" s="187" t="s">
        <v>1441</v>
      </c>
      <c r="AP650" s="187" t="s">
        <v>1439</v>
      </c>
      <c r="AQ650" s="187" t="s">
        <v>1442</v>
      </c>
      <c r="AR650" s="218" t="s">
        <v>3191</v>
      </c>
      <c r="AS650" s="187"/>
      <c r="AT650" s="219"/>
    </row>
    <row r="651" spans="1:46" s="199" customFormat="1" ht="108" x14ac:dyDescent="0.2">
      <c r="A651" s="187" t="s">
        <v>49</v>
      </c>
      <c r="B651" s="19" t="s">
        <v>277</v>
      </c>
      <c r="C651" s="187" t="s">
        <v>17</v>
      </c>
      <c r="D651" s="187" t="s">
        <v>34</v>
      </c>
      <c r="E651" s="19" t="s">
        <v>454</v>
      </c>
      <c r="F651" s="188" t="s">
        <v>2220</v>
      </c>
      <c r="G651" s="187" t="s">
        <v>1133</v>
      </c>
      <c r="H651" s="189" t="s">
        <v>270</v>
      </c>
      <c r="I651" s="189" t="s">
        <v>1122</v>
      </c>
      <c r="J651" s="190">
        <v>1800000</v>
      </c>
      <c r="K651" s="191" t="s">
        <v>137</v>
      </c>
      <c r="L651" s="200"/>
      <c r="M651" s="200"/>
      <c r="N651" s="187"/>
      <c r="O651" s="187" t="s">
        <v>1443</v>
      </c>
      <c r="P651" s="205">
        <v>242250</v>
      </c>
      <c r="Q651" s="205" t="s">
        <v>3186</v>
      </c>
      <c r="R651" s="189">
        <v>2</v>
      </c>
      <c r="S651" s="187" t="s">
        <v>65</v>
      </c>
      <c r="T651" s="187"/>
      <c r="U651" s="187"/>
      <c r="V651" s="215" t="s">
        <v>3187</v>
      </c>
      <c r="W651" s="190">
        <v>1800000</v>
      </c>
      <c r="X651" s="189">
        <v>3</v>
      </c>
      <c r="Y651" s="215" t="s">
        <v>3188</v>
      </c>
      <c r="Z651" s="216" t="s">
        <v>3189</v>
      </c>
      <c r="AA651" s="217"/>
      <c r="AB651" s="187"/>
      <c r="AC651" s="187"/>
      <c r="AD651" s="220"/>
      <c r="AE651" s="210" t="s">
        <v>3482</v>
      </c>
      <c r="AF651" s="187" t="s">
        <v>3470</v>
      </c>
      <c r="AG651" s="187" t="s">
        <v>2456</v>
      </c>
      <c r="AH651" s="52" t="s">
        <v>1435</v>
      </c>
      <c r="AI651" s="19" t="s">
        <v>1571</v>
      </c>
      <c r="AJ651" s="197">
        <v>1800000</v>
      </c>
      <c r="AK651" s="197"/>
      <c r="AL651" s="197">
        <f t="shared" si="22"/>
        <v>0</v>
      </c>
      <c r="AM651" s="205">
        <v>23079</v>
      </c>
      <c r="AN651" s="205">
        <v>23082</v>
      </c>
      <c r="AO651" s="219" t="s">
        <v>1444</v>
      </c>
      <c r="AP651" s="219" t="s">
        <v>1445</v>
      </c>
      <c r="AQ651" s="219" t="s">
        <v>3192</v>
      </c>
      <c r="AR651" s="219" t="s">
        <v>3193</v>
      </c>
      <c r="AS651" s="187"/>
      <c r="AT651" s="206"/>
    </row>
    <row r="652" spans="1:46" s="23" customFormat="1" ht="72" hidden="1" x14ac:dyDescent="0.2">
      <c r="A652" s="19" t="s">
        <v>50</v>
      </c>
      <c r="B652" s="19" t="s">
        <v>277</v>
      </c>
      <c r="C652" s="19" t="s">
        <v>276</v>
      </c>
      <c r="D652" s="19" t="s">
        <v>11</v>
      </c>
      <c r="E652" s="19" t="s">
        <v>454</v>
      </c>
      <c r="F652" s="28" t="s">
        <v>2221</v>
      </c>
      <c r="G652" s="19" t="s">
        <v>953</v>
      </c>
      <c r="H652" s="18" t="s">
        <v>270</v>
      </c>
      <c r="I652" s="18" t="s">
        <v>273</v>
      </c>
      <c r="J652" s="17">
        <v>11000</v>
      </c>
      <c r="K652" s="64"/>
      <c r="L652" s="64"/>
      <c r="M652" s="35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20" t="s">
        <v>3470</v>
      </c>
      <c r="AG652" s="19" t="s">
        <v>3467</v>
      </c>
      <c r="AH652" s="20" t="s">
        <v>1446</v>
      </c>
      <c r="AI652" s="20" t="s">
        <v>1571</v>
      </c>
      <c r="AJ652" s="16"/>
      <c r="AK652" s="16"/>
      <c r="AL652" s="16">
        <f t="shared" si="22"/>
        <v>11000</v>
      </c>
      <c r="AM652" s="18" t="s">
        <v>3207</v>
      </c>
      <c r="AN652" s="18" t="s">
        <v>3207</v>
      </c>
      <c r="AO652" s="18" t="s">
        <v>3270</v>
      </c>
      <c r="AP652" s="18" t="s">
        <v>3270</v>
      </c>
      <c r="AQ652" s="18" t="s">
        <v>3271</v>
      </c>
      <c r="AR652" s="19"/>
      <c r="AS652" s="19"/>
      <c r="AT652" s="19"/>
    </row>
    <row r="653" spans="1:46" s="23" customFormat="1" ht="72" hidden="1" x14ac:dyDescent="0.2">
      <c r="A653" s="19" t="s">
        <v>50</v>
      </c>
      <c r="B653" s="19" t="s">
        <v>277</v>
      </c>
      <c r="C653" s="19" t="s">
        <v>276</v>
      </c>
      <c r="D653" s="19" t="s">
        <v>11</v>
      </c>
      <c r="E653" s="19" t="s">
        <v>454</v>
      </c>
      <c r="F653" s="28" t="s">
        <v>2222</v>
      </c>
      <c r="G653" s="19" t="s">
        <v>954</v>
      </c>
      <c r="H653" s="18" t="s">
        <v>269</v>
      </c>
      <c r="I653" s="18" t="s">
        <v>273</v>
      </c>
      <c r="J653" s="17">
        <v>26000</v>
      </c>
      <c r="K653" s="64"/>
      <c r="L653" s="64"/>
      <c r="M653" s="35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20" t="s">
        <v>3470</v>
      </c>
      <c r="AG653" s="19" t="s">
        <v>3467</v>
      </c>
      <c r="AH653" s="20" t="s">
        <v>1446</v>
      </c>
      <c r="AI653" s="20" t="s">
        <v>1571</v>
      </c>
      <c r="AJ653" s="16"/>
      <c r="AK653" s="16"/>
      <c r="AL653" s="16">
        <f t="shared" si="22"/>
        <v>26000</v>
      </c>
      <c r="AM653" s="18" t="s">
        <v>3207</v>
      </c>
      <c r="AN653" s="18" t="s">
        <v>3207</v>
      </c>
      <c r="AO653" s="18" t="s">
        <v>3270</v>
      </c>
      <c r="AP653" s="18" t="s">
        <v>3270</v>
      </c>
      <c r="AQ653" s="18" t="s">
        <v>3271</v>
      </c>
      <c r="AR653" s="19"/>
      <c r="AS653" s="19"/>
      <c r="AT653" s="19"/>
    </row>
    <row r="654" spans="1:46" s="23" customFormat="1" ht="72" hidden="1" x14ac:dyDescent="0.2">
      <c r="A654" s="19" t="s">
        <v>50</v>
      </c>
      <c r="B654" s="19" t="s">
        <v>277</v>
      </c>
      <c r="C654" s="19" t="s">
        <v>276</v>
      </c>
      <c r="D654" s="19" t="s">
        <v>11</v>
      </c>
      <c r="E654" s="19" t="s">
        <v>454</v>
      </c>
      <c r="F654" s="28" t="s">
        <v>2223</v>
      </c>
      <c r="G654" s="19" t="s">
        <v>955</v>
      </c>
      <c r="H654" s="18" t="s">
        <v>270</v>
      </c>
      <c r="I654" s="18" t="s">
        <v>273</v>
      </c>
      <c r="J654" s="17">
        <v>14300</v>
      </c>
      <c r="K654" s="64"/>
      <c r="L654" s="64"/>
      <c r="M654" s="35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20" t="s">
        <v>3470</v>
      </c>
      <c r="AG654" s="19" t="s">
        <v>3467</v>
      </c>
      <c r="AH654" s="20" t="s">
        <v>1446</v>
      </c>
      <c r="AI654" s="20" t="s">
        <v>1571</v>
      </c>
      <c r="AJ654" s="16"/>
      <c r="AK654" s="16"/>
      <c r="AL654" s="16">
        <f t="shared" si="22"/>
        <v>14300</v>
      </c>
      <c r="AM654" s="18" t="s">
        <v>3207</v>
      </c>
      <c r="AN654" s="18" t="s">
        <v>3207</v>
      </c>
      <c r="AO654" s="18" t="s">
        <v>3270</v>
      </c>
      <c r="AP654" s="18" t="s">
        <v>3270</v>
      </c>
      <c r="AQ654" s="18" t="s">
        <v>3271</v>
      </c>
      <c r="AR654" s="19"/>
      <c r="AS654" s="19"/>
      <c r="AT654" s="19"/>
    </row>
    <row r="655" spans="1:46" s="23" customFormat="1" ht="72" hidden="1" x14ac:dyDescent="0.2">
      <c r="A655" s="19" t="s">
        <v>50</v>
      </c>
      <c r="B655" s="19" t="s">
        <v>277</v>
      </c>
      <c r="C655" s="19" t="s">
        <v>276</v>
      </c>
      <c r="D655" s="19" t="s">
        <v>11</v>
      </c>
      <c r="E655" s="19" t="s">
        <v>454</v>
      </c>
      <c r="F655" s="28" t="s">
        <v>2224</v>
      </c>
      <c r="G655" s="19" t="s">
        <v>956</v>
      </c>
      <c r="H655" s="18" t="s">
        <v>270</v>
      </c>
      <c r="I655" s="18" t="s">
        <v>273</v>
      </c>
      <c r="J655" s="17">
        <v>24700</v>
      </c>
      <c r="K655" s="64"/>
      <c r="L655" s="64"/>
      <c r="M655" s="35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20" t="s">
        <v>3470</v>
      </c>
      <c r="AG655" s="19" t="s">
        <v>3467</v>
      </c>
      <c r="AH655" s="20" t="s">
        <v>1446</v>
      </c>
      <c r="AI655" s="20" t="s">
        <v>1571</v>
      </c>
      <c r="AJ655" s="16"/>
      <c r="AK655" s="16"/>
      <c r="AL655" s="16">
        <f t="shared" si="22"/>
        <v>24700</v>
      </c>
      <c r="AM655" s="18" t="s">
        <v>3207</v>
      </c>
      <c r="AN655" s="18" t="s">
        <v>3207</v>
      </c>
      <c r="AO655" s="18" t="s">
        <v>3270</v>
      </c>
      <c r="AP655" s="18" t="s">
        <v>3270</v>
      </c>
      <c r="AQ655" s="18" t="s">
        <v>3271</v>
      </c>
      <c r="AR655" s="19"/>
      <c r="AS655" s="19"/>
      <c r="AT655" s="19"/>
    </row>
    <row r="656" spans="1:46" s="23" customFormat="1" ht="72" hidden="1" x14ac:dyDescent="0.2">
      <c r="A656" s="19" t="s">
        <v>50</v>
      </c>
      <c r="B656" s="19" t="s">
        <v>277</v>
      </c>
      <c r="C656" s="19" t="s">
        <v>276</v>
      </c>
      <c r="D656" s="19" t="s">
        <v>11</v>
      </c>
      <c r="E656" s="19" t="s">
        <v>454</v>
      </c>
      <c r="F656" s="28" t="s">
        <v>2225</v>
      </c>
      <c r="G656" s="19" t="s">
        <v>957</v>
      </c>
      <c r="H656" s="18" t="s">
        <v>270</v>
      </c>
      <c r="I656" s="18" t="s">
        <v>273</v>
      </c>
      <c r="J656" s="17">
        <v>28600</v>
      </c>
      <c r="K656" s="64"/>
      <c r="L656" s="64"/>
      <c r="M656" s="35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20" t="s">
        <v>3470</v>
      </c>
      <c r="AG656" s="19" t="s">
        <v>3467</v>
      </c>
      <c r="AH656" s="20" t="s">
        <v>1446</v>
      </c>
      <c r="AI656" s="20" t="s">
        <v>1571</v>
      </c>
      <c r="AJ656" s="16"/>
      <c r="AK656" s="16"/>
      <c r="AL656" s="16">
        <f t="shared" si="22"/>
        <v>28600</v>
      </c>
      <c r="AM656" s="18" t="s">
        <v>3207</v>
      </c>
      <c r="AN656" s="18" t="s">
        <v>3207</v>
      </c>
      <c r="AO656" s="18" t="s">
        <v>3270</v>
      </c>
      <c r="AP656" s="18" t="s">
        <v>3270</v>
      </c>
      <c r="AQ656" s="18" t="s">
        <v>3271</v>
      </c>
      <c r="AR656" s="19"/>
      <c r="AS656" s="19"/>
      <c r="AT656" s="19"/>
    </row>
    <row r="657" spans="1:46" s="23" customFormat="1" ht="72" hidden="1" x14ac:dyDescent="0.2">
      <c r="A657" s="19" t="s">
        <v>50</v>
      </c>
      <c r="B657" s="19" t="s">
        <v>277</v>
      </c>
      <c r="C657" s="19" t="s">
        <v>276</v>
      </c>
      <c r="D657" s="19" t="s">
        <v>11</v>
      </c>
      <c r="E657" s="19" t="s">
        <v>454</v>
      </c>
      <c r="F657" s="28" t="s">
        <v>2226</v>
      </c>
      <c r="G657" s="19" t="s">
        <v>958</v>
      </c>
      <c r="H657" s="18" t="s">
        <v>269</v>
      </c>
      <c r="I657" s="18" t="s">
        <v>273</v>
      </c>
      <c r="J657" s="17">
        <v>62400</v>
      </c>
      <c r="K657" s="64"/>
      <c r="L657" s="64"/>
      <c r="M657" s="35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20" t="s">
        <v>3470</v>
      </c>
      <c r="AG657" s="19" t="s">
        <v>3467</v>
      </c>
      <c r="AH657" s="20" t="s">
        <v>1446</v>
      </c>
      <c r="AI657" s="20" t="s">
        <v>1571</v>
      </c>
      <c r="AJ657" s="16"/>
      <c r="AK657" s="16"/>
      <c r="AL657" s="16">
        <f t="shared" si="22"/>
        <v>62400</v>
      </c>
      <c r="AM657" s="18" t="s">
        <v>3207</v>
      </c>
      <c r="AN657" s="18" t="s">
        <v>3207</v>
      </c>
      <c r="AO657" s="18" t="s">
        <v>3270</v>
      </c>
      <c r="AP657" s="18" t="s">
        <v>3270</v>
      </c>
      <c r="AQ657" s="18" t="s">
        <v>3271</v>
      </c>
      <c r="AR657" s="19"/>
      <c r="AS657" s="19"/>
      <c r="AT657" s="19"/>
    </row>
    <row r="658" spans="1:46" s="23" customFormat="1" ht="72" hidden="1" x14ac:dyDescent="0.2">
      <c r="A658" s="19" t="s">
        <v>50</v>
      </c>
      <c r="B658" s="19" t="s">
        <v>277</v>
      </c>
      <c r="C658" s="19" t="s">
        <v>276</v>
      </c>
      <c r="D658" s="19" t="s">
        <v>11</v>
      </c>
      <c r="E658" s="19" t="s">
        <v>454</v>
      </c>
      <c r="F658" s="28" t="s">
        <v>2227</v>
      </c>
      <c r="G658" s="19" t="s">
        <v>959</v>
      </c>
      <c r="H658" s="18" t="s">
        <v>317</v>
      </c>
      <c r="I658" s="18" t="s">
        <v>322</v>
      </c>
      <c r="J658" s="17">
        <v>25000</v>
      </c>
      <c r="K658" s="64"/>
      <c r="L658" s="64"/>
      <c r="M658" s="35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19" t="s">
        <v>2457</v>
      </c>
      <c r="AG658" s="19" t="s">
        <v>2457</v>
      </c>
      <c r="AH658" s="20" t="s">
        <v>1450</v>
      </c>
      <c r="AI658" s="20" t="s">
        <v>1570</v>
      </c>
      <c r="AJ658" s="16"/>
      <c r="AK658" s="16">
        <v>23500</v>
      </c>
      <c r="AL658" s="16">
        <f t="shared" si="22"/>
        <v>1500</v>
      </c>
      <c r="AM658" s="18"/>
      <c r="AN658" s="18"/>
      <c r="AO658" s="18"/>
      <c r="AP658" s="18"/>
      <c r="AQ658" s="18"/>
      <c r="AR658" s="74">
        <v>23500</v>
      </c>
      <c r="AS658" s="17">
        <v>1500</v>
      </c>
      <c r="AT658" s="19"/>
    </row>
    <row r="659" spans="1:46" s="23" customFormat="1" ht="72" hidden="1" x14ac:dyDescent="0.2">
      <c r="A659" s="19" t="s">
        <v>50</v>
      </c>
      <c r="B659" s="19" t="s">
        <v>277</v>
      </c>
      <c r="C659" s="19" t="s">
        <v>276</v>
      </c>
      <c r="D659" s="19" t="s">
        <v>11</v>
      </c>
      <c r="E659" s="19" t="s">
        <v>454</v>
      </c>
      <c r="F659" s="28" t="s">
        <v>2228</v>
      </c>
      <c r="G659" s="19" t="s">
        <v>960</v>
      </c>
      <c r="H659" s="18" t="s">
        <v>896</v>
      </c>
      <c r="I659" s="18" t="s">
        <v>268</v>
      </c>
      <c r="J659" s="17">
        <v>120000</v>
      </c>
      <c r="K659" s="64"/>
      <c r="L659" s="64"/>
      <c r="M659" s="35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/>
      <c r="AC659" s="18"/>
      <c r="AD659" s="19"/>
      <c r="AE659" s="18" t="s">
        <v>3208</v>
      </c>
      <c r="AF659" s="20" t="s">
        <v>3472</v>
      </c>
      <c r="AG659" s="20" t="s">
        <v>2456</v>
      </c>
      <c r="AH659" s="20" t="s">
        <v>1446</v>
      </c>
      <c r="AI659" s="20" t="s">
        <v>1571</v>
      </c>
      <c r="AJ659" s="16">
        <v>114000</v>
      </c>
      <c r="AK659" s="16"/>
      <c r="AL659" s="16">
        <f t="shared" si="22"/>
        <v>6000</v>
      </c>
      <c r="AM659" s="18"/>
      <c r="AN659" s="18"/>
      <c r="AO659" s="18" t="s">
        <v>3207</v>
      </c>
      <c r="AP659" s="18" t="s">
        <v>3207</v>
      </c>
      <c r="AQ659" s="18" t="s">
        <v>3241</v>
      </c>
      <c r="AR659" s="19"/>
      <c r="AS659" s="19"/>
      <c r="AT659" s="19"/>
    </row>
    <row r="660" spans="1:46" s="23" customFormat="1" ht="72" hidden="1" x14ac:dyDescent="0.2">
      <c r="A660" s="19" t="s">
        <v>50</v>
      </c>
      <c r="B660" s="19" t="s">
        <v>277</v>
      </c>
      <c r="C660" s="19" t="s">
        <v>276</v>
      </c>
      <c r="D660" s="19" t="s">
        <v>11</v>
      </c>
      <c r="E660" s="19" t="s">
        <v>454</v>
      </c>
      <c r="F660" s="28" t="s">
        <v>2229</v>
      </c>
      <c r="G660" s="19" t="s">
        <v>961</v>
      </c>
      <c r="H660" s="18" t="s">
        <v>459</v>
      </c>
      <c r="I660" s="18" t="s">
        <v>268</v>
      </c>
      <c r="J660" s="17">
        <v>24000</v>
      </c>
      <c r="K660" s="64"/>
      <c r="L660" s="64"/>
      <c r="M660" s="35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/>
      <c r="AC660" s="18"/>
      <c r="AD660" s="19"/>
      <c r="AE660" s="18" t="s">
        <v>3208</v>
      </c>
      <c r="AF660" s="20" t="s">
        <v>3472</v>
      </c>
      <c r="AG660" s="20" t="s">
        <v>2456</v>
      </c>
      <c r="AH660" s="20" t="s">
        <v>1446</v>
      </c>
      <c r="AI660" s="20" t="s">
        <v>1571</v>
      </c>
      <c r="AJ660" s="17">
        <v>24000</v>
      </c>
      <c r="AK660" s="16"/>
      <c r="AL660" s="16">
        <f t="shared" si="22"/>
        <v>0</v>
      </c>
      <c r="AM660" s="18"/>
      <c r="AN660" s="18"/>
      <c r="AO660" s="18" t="s">
        <v>3207</v>
      </c>
      <c r="AP660" s="18" t="s">
        <v>3207</v>
      </c>
      <c r="AQ660" s="18" t="s">
        <v>3241</v>
      </c>
      <c r="AR660" s="19"/>
      <c r="AS660" s="19"/>
      <c r="AT660" s="19"/>
    </row>
    <row r="661" spans="1:46" s="23" customFormat="1" ht="72" hidden="1" x14ac:dyDescent="0.2">
      <c r="A661" s="19" t="s">
        <v>50</v>
      </c>
      <c r="B661" s="19" t="s">
        <v>277</v>
      </c>
      <c r="C661" s="19" t="s">
        <v>276</v>
      </c>
      <c r="D661" s="19" t="s">
        <v>11</v>
      </c>
      <c r="E661" s="19" t="s">
        <v>454</v>
      </c>
      <c r="F661" s="28" t="s">
        <v>2230</v>
      </c>
      <c r="G661" s="19" t="s">
        <v>962</v>
      </c>
      <c r="H661" s="18" t="s">
        <v>270</v>
      </c>
      <c r="I661" s="18" t="s">
        <v>271</v>
      </c>
      <c r="J661" s="17">
        <v>28000</v>
      </c>
      <c r="K661" s="64"/>
      <c r="L661" s="64"/>
      <c r="M661" s="35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19" t="s">
        <v>2457</v>
      </c>
      <c r="AG661" s="19" t="s">
        <v>2457</v>
      </c>
      <c r="AH661" s="20" t="s">
        <v>1450</v>
      </c>
      <c r="AI661" s="20" t="s">
        <v>1570</v>
      </c>
      <c r="AJ661" s="16"/>
      <c r="AK661" s="16">
        <v>25700</v>
      </c>
      <c r="AL661" s="16">
        <f t="shared" si="22"/>
        <v>2300</v>
      </c>
      <c r="AM661" s="18"/>
      <c r="AN661" s="18"/>
      <c r="AO661" s="18"/>
      <c r="AP661" s="18"/>
      <c r="AQ661" s="18"/>
      <c r="AR661" s="17">
        <v>25700</v>
      </c>
      <c r="AS661" s="17">
        <v>2300</v>
      </c>
      <c r="AT661" s="19"/>
    </row>
    <row r="662" spans="1:46" s="23" customFormat="1" ht="72" hidden="1" x14ac:dyDescent="0.2">
      <c r="A662" s="19" t="s">
        <v>50</v>
      </c>
      <c r="B662" s="19" t="s">
        <v>277</v>
      </c>
      <c r="C662" s="19" t="s">
        <v>276</v>
      </c>
      <c r="D662" s="19" t="s">
        <v>11</v>
      </c>
      <c r="E662" s="19" t="s">
        <v>454</v>
      </c>
      <c r="F662" s="28" t="s">
        <v>2231</v>
      </c>
      <c r="G662" s="19" t="s">
        <v>963</v>
      </c>
      <c r="H662" s="18" t="s">
        <v>270</v>
      </c>
      <c r="I662" s="18" t="s">
        <v>273</v>
      </c>
      <c r="J662" s="17">
        <v>12000</v>
      </c>
      <c r="K662" s="64"/>
      <c r="L662" s="64"/>
      <c r="M662" s="35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20" t="s">
        <v>3472</v>
      </c>
      <c r="AG662" s="20" t="s">
        <v>2456</v>
      </c>
      <c r="AH662" s="20" t="s">
        <v>1446</v>
      </c>
      <c r="AI662" s="20" t="s">
        <v>1571</v>
      </c>
      <c r="AJ662" s="16">
        <v>11900</v>
      </c>
      <c r="AK662" s="16"/>
      <c r="AL662" s="16">
        <f t="shared" si="22"/>
        <v>100</v>
      </c>
      <c r="AM662" s="18"/>
      <c r="AN662" s="18"/>
      <c r="AO662" s="18" t="s">
        <v>3216</v>
      </c>
      <c r="AP662" s="18" t="s">
        <v>3216</v>
      </c>
      <c r="AQ662" s="18" t="s">
        <v>3272</v>
      </c>
      <c r="AR662" s="19"/>
      <c r="AS662" s="19"/>
      <c r="AT662" s="19"/>
    </row>
    <row r="663" spans="1:46" s="23" customFormat="1" ht="72" hidden="1" x14ac:dyDescent="0.2">
      <c r="A663" s="19" t="s">
        <v>50</v>
      </c>
      <c r="B663" s="19" t="s">
        <v>277</v>
      </c>
      <c r="C663" s="19" t="s">
        <v>276</v>
      </c>
      <c r="D663" s="19" t="s">
        <v>11</v>
      </c>
      <c r="E663" s="19" t="s">
        <v>454</v>
      </c>
      <c r="F663" s="28" t="s">
        <v>2232</v>
      </c>
      <c r="G663" s="19" t="s">
        <v>964</v>
      </c>
      <c r="H663" s="18" t="s">
        <v>270</v>
      </c>
      <c r="I663" s="18" t="s">
        <v>273</v>
      </c>
      <c r="J663" s="17">
        <v>20000</v>
      </c>
      <c r="K663" s="64"/>
      <c r="L663" s="64"/>
      <c r="M663" s="35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20" t="s">
        <v>3472</v>
      </c>
      <c r="AG663" s="20" t="s">
        <v>2456</v>
      </c>
      <c r="AH663" s="20" t="s">
        <v>1446</v>
      </c>
      <c r="AI663" s="20" t="s">
        <v>1571</v>
      </c>
      <c r="AJ663" s="16">
        <v>19900</v>
      </c>
      <c r="AK663" s="16"/>
      <c r="AL663" s="16">
        <f t="shared" si="22"/>
        <v>100</v>
      </c>
      <c r="AM663" s="18"/>
      <c r="AN663" s="18"/>
      <c r="AO663" s="18" t="s">
        <v>3216</v>
      </c>
      <c r="AP663" s="18" t="s">
        <v>3216</v>
      </c>
      <c r="AQ663" s="18" t="s">
        <v>3272</v>
      </c>
      <c r="AR663" s="19"/>
      <c r="AS663" s="19"/>
      <c r="AT663" s="19"/>
    </row>
    <row r="664" spans="1:46" s="23" customFormat="1" ht="72" hidden="1" x14ac:dyDescent="0.2">
      <c r="A664" s="19" t="s">
        <v>50</v>
      </c>
      <c r="B664" s="19" t="s">
        <v>277</v>
      </c>
      <c r="C664" s="19" t="s">
        <v>276</v>
      </c>
      <c r="D664" s="19" t="s">
        <v>11</v>
      </c>
      <c r="E664" s="19" t="s">
        <v>454</v>
      </c>
      <c r="F664" s="28" t="s">
        <v>2233</v>
      </c>
      <c r="G664" s="19" t="s">
        <v>965</v>
      </c>
      <c r="H664" s="18" t="s">
        <v>269</v>
      </c>
      <c r="I664" s="18" t="s">
        <v>273</v>
      </c>
      <c r="J664" s="17">
        <v>12000</v>
      </c>
      <c r="K664" s="64"/>
      <c r="L664" s="64"/>
      <c r="M664" s="35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9"/>
      <c r="AC664" s="19"/>
      <c r="AD664" s="19"/>
      <c r="AE664" s="18" t="s">
        <v>3208</v>
      </c>
      <c r="AF664" s="20" t="s">
        <v>3472</v>
      </c>
      <c r="AG664" s="20" t="s">
        <v>2456</v>
      </c>
      <c r="AH664" s="20" t="s">
        <v>1446</v>
      </c>
      <c r="AI664" s="20" t="s">
        <v>1571</v>
      </c>
      <c r="AJ664" s="16">
        <v>11800</v>
      </c>
      <c r="AK664" s="16"/>
      <c r="AL664" s="16">
        <f t="shared" si="22"/>
        <v>200</v>
      </c>
      <c r="AM664" s="18"/>
      <c r="AN664" s="18"/>
      <c r="AO664" s="18" t="s">
        <v>3207</v>
      </c>
      <c r="AP664" s="18" t="s">
        <v>3207</v>
      </c>
      <c r="AQ664" s="18" t="s">
        <v>3241</v>
      </c>
      <c r="AR664" s="19"/>
      <c r="AS664" s="19"/>
      <c r="AT664" s="19"/>
    </row>
    <row r="665" spans="1:46" s="23" customFormat="1" ht="72" hidden="1" x14ac:dyDescent="0.2">
      <c r="A665" s="19" t="s">
        <v>50</v>
      </c>
      <c r="B665" s="19" t="s">
        <v>277</v>
      </c>
      <c r="C665" s="19" t="s">
        <v>276</v>
      </c>
      <c r="D665" s="19" t="s">
        <v>11</v>
      </c>
      <c r="E665" s="19" t="s">
        <v>454</v>
      </c>
      <c r="F665" s="28" t="s">
        <v>2234</v>
      </c>
      <c r="G665" s="19" t="s">
        <v>966</v>
      </c>
      <c r="H665" s="18" t="s">
        <v>270</v>
      </c>
      <c r="I665" s="18" t="s">
        <v>274</v>
      </c>
      <c r="J665" s="17">
        <v>25000</v>
      </c>
      <c r="K665" s="64"/>
      <c r="L665" s="64"/>
      <c r="M665" s="35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19" t="s">
        <v>2457</v>
      </c>
      <c r="AG665" s="19" t="s">
        <v>2457</v>
      </c>
      <c r="AH665" s="20" t="s">
        <v>1450</v>
      </c>
      <c r="AI665" s="20" t="s">
        <v>1570</v>
      </c>
      <c r="AJ665" s="16"/>
      <c r="AK665" s="17">
        <v>25000</v>
      </c>
      <c r="AL665" s="16">
        <f t="shared" si="22"/>
        <v>0</v>
      </c>
      <c r="AM665" s="18"/>
      <c r="AN665" s="18"/>
      <c r="AO665" s="18"/>
      <c r="AP665" s="18"/>
      <c r="AQ665" s="18"/>
      <c r="AR665" s="74">
        <v>25000</v>
      </c>
      <c r="AS665" s="18" t="s">
        <v>1289</v>
      </c>
      <c r="AT665" s="19"/>
    </row>
    <row r="666" spans="1:46" s="23" customFormat="1" ht="72" hidden="1" x14ac:dyDescent="0.2">
      <c r="A666" s="19" t="s">
        <v>50</v>
      </c>
      <c r="B666" s="19" t="s">
        <v>277</v>
      </c>
      <c r="C666" s="19" t="s">
        <v>276</v>
      </c>
      <c r="D666" s="19" t="s">
        <v>11</v>
      </c>
      <c r="E666" s="19" t="s">
        <v>454</v>
      </c>
      <c r="F666" s="28" t="s">
        <v>2235</v>
      </c>
      <c r="G666" s="19" t="s">
        <v>967</v>
      </c>
      <c r="H666" s="18" t="s">
        <v>459</v>
      </c>
      <c r="I666" s="18" t="s">
        <v>268</v>
      </c>
      <c r="J666" s="17">
        <v>20000</v>
      </c>
      <c r="K666" s="64"/>
      <c r="L666" s="64"/>
      <c r="M666" s="35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9"/>
      <c r="AC666" s="19"/>
      <c r="AD666" s="19"/>
      <c r="AE666" s="18" t="s">
        <v>3208</v>
      </c>
      <c r="AF666" s="20" t="s">
        <v>3472</v>
      </c>
      <c r="AG666" s="20" t="s">
        <v>2456</v>
      </c>
      <c r="AH666" s="20" t="s">
        <v>1446</v>
      </c>
      <c r="AI666" s="20" t="s">
        <v>1571</v>
      </c>
      <c r="AJ666" s="17">
        <v>20000</v>
      </c>
      <c r="AK666" s="16"/>
      <c r="AL666" s="16">
        <f t="shared" si="22"/>
        <v>0</v>
      </c>
      <c r="AM666" s="18"/>
      <c r="AN666" s="18"/>
      <c r="AO666" s="18" t="s">
        <v>3207</v>
      </c>
      <c r="AP666" s="18" t="s">
        <v>3207</v>
      </c>
      <c r="AQ666" s="18" t="s">
        <v>3241</v>
      </c>
      <c r="AR666" s="19"/>
      <c r="AS666" s="19"/>
      <c r="AT666" s="19"/>
    </row>
    <row r="667" spans="1:46" s="23" customFormat="1" ht="72" hidden="1" x14ac:dyDescent="0.2">
      <c r="A667" s="19" t="s">
        <v>50</v>
      </c>
      <c r="B667" s="19" t="s">
        <v>277</v>
      </c>
      <c r="C667" s="19" t="s">
        <v>276</v>
      </c>
      <c r="D667" s="19" t="s">
        <v>286</v>
      </c>
      <c r="E667" s="19" t="s">
        <v>454</v>
      </c>
      <c r="F667" s="28" t="s">
        <v>2236</v>
      </c>
      <c r="G667" s="19" t="s">
        <v>968</v>
      </c>
      <c r="H667" s="18" t="s">
        <v>317</v>
      </c>
      <c r="I667" s="18" t="s">
        <v>274</v>
      </c>
      <c r="J667" s="17">
        <v>237500</v>
      </c>
      <c r="K667" s="64"/>
      <c r="L667" s="64"/>
      <c r="M667" s="35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19" t="s">
        <v>2457</v>
      </c>
      <c r="AG667" s="19" t="s">
        <v>2457</v>
      </c>
      <c r="AH667" s="20" t="s">
        <v>1450</v>
      </c>
      <c r="AI667" s="20" t="s">
        <v>1570</v>
      </c>
      <c r="AJ667" s="16"/>
      <c r="AK667" s="17">
        <v>237500</v>
      </c>
      <c r="AL667" s="16">
        <f t="shared" si="22"/>
        <v>0</v>
      </c>
      <c r="AM667" s="18"/>
      <c r="AN667" s="18"/>
      <c r="AO667" s="18"/>
      <c r="AP667" s="18"/>
      <c r="AQ667" s="18"/>
      <c r="AR667" s="17">
        <v>237500</v>
      </c>
      <c r="AS667" s="18" t="s">
        <v>1289</v>
      </c>
      <c r="AT667" s="19"/>
    </row>
    <row r="668" spans="1:46" s="123" customFormat="1" ht="72" hidden="1" x14ac:dyDescent="0.2">
      <c r="A668" s="52" t="s">
        <v>50</v>
      </c>
      <c r="B668" s="19" t="s">
        <v>277</v>
      </c>
      <c r="C668" s="19" t="s">
        <v>276</v>
      </c>
      <c r="D668" s="19" t="s">
        <v>13</v>
      </c>
      <c r="E668" s="19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35" t="s">
        <v>137</v>
      </c>
      <c r="L668" s="64"/>
      <c r="M668" s="64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19" t="s">
        <v>2457</v>
      </c>
      <c r="AG668" s="19" t="s">
        <v>2457</v>
      </c>
      <c r="AH668" s="20" t="s">
        <v>1450</v>
      </c>
      <c r="AI668" s="20" t="s">
        <v>1570</v>
      </c>
      <c r="AJ668" s="119"/>
      <c r="AK668" s="119">
        <v>320000</v>
      </c>
      <c r="AL668" s="119">
        <f t="shared" si="22"/>
        <v>20000</v>
      </c>
      <c r="AM668" s="18"/>
      <c r="AN668" s="18"/>
      <c r="AO668" s="18"/>
      <c r="AP668" s="18"/>
      <c r="AQ668" s="18"/>
      <c r="AR668" s="74">
        <v>320000</v>
      </c>
      <c r="AS668" s="74">
        <v>20000</v>
      </c>
      <c r="AT668" s="19"/>
    </row>
    <row r="669" spans="1:46" s="23" customFormat="1" ht="72" hidden="1" x14ac:dyDescent="0.2">
      <c r="A669" s="19" t="s">
        <v>50</v>
      </c>
      <c r="B669" s="19" t="s">
        <v>277</v>
      </c>
      <c r="C669" s="19" t="s">
        <v>276</v>
      </c>
      <c r="D669" s="19" t="s">
        <v>13</v>
      </c>
      <c r="E669" s="19" t="s">
        <v>454</v>
      </c>
      <c r="F669" s="28" t="s">
        <v>2238</v>
      </c>
      <c r="G669" s="19" t="s">
        <v>970</v>
      </c>
      <c r="H669" s="18" t="s">
        <v>269</v>
      </c>
      <c r="I669" s="18" t="s">
        <v>271</v>
      </c>
      <c r="J669" s="17">
        <v>98000</v>
      </c>
      <c r="K669" s="35" t="s">
        <v>137</v>
      </c>
      <c r="L669" s="64"/>
      <c r="M669" s="64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19" t="s">
        <v>2457</v>
      </c>
      <c r="AG669" s="19" t="s">
        <v>2457</v>
      </c>
      <c r="AH669" s="20" t="s">
        <v>1450</v>
      </c>
      <c r="AI669" s="20" t="s">
        <v>1570</v>
      </c>
      <c r="AJ669" s="16"/>
      <c r="AK669" s="17">
        <v>98000</v>
      </c>
      <c r="AL669" s="16">
        <f t="shared" si="22"/>
        <v>0</v>
      </c>
      <c r="AM669" s="18"/>
      <c r="AN669" s="18"/>
      <c r="AO669" s="18"/>
      <c r="AP669" s="18"/>
      <c r="AQ669" s="18"/>
      <c r="AR669" s="74">
        <v>98000</v>
      </c>
      <c r="AS669" s="18" t="s">
        <v>1289</v>
      </c>
      <c r="AT669" s="19"/>
    </row>
    <row r="670" spans="1:46" s="23" customFormat="1" ht="72" hidden="1" x14ac:dyDescent="0.2">
      <c r="A670" s="19" t="s">
        <v>50</v>
      </c>
      <c r="B670" s="19" t="s">
        <v>277</v>
      </c>
      <c r="C670" s="19" t="s">
        <v>276</v>
      </c>
      <c r="D670" s="19" t="s">
        <v>13</v>
      </c>
      <c r="E670" s="19" t="s">
        <v>454</v>
      </c>
      <c r="F670" s="28" t="s">
        <v>2239</v>
      </c>
      <c r="G670" s="19" t="s">
        <v>971</v>
      </c>
      <c r="H670" s="18" t="s">
        <v>269</v>
      </c>
      <c r="I670" s="18" t="s">
        <v>274</v>
      </c>
      <c r="J670" s="17">
        <v>120000</v>
      </c>
      <c r="K670" s="35" t="s">
        <v>137</v>
      </c>
      <c r="L670" s="64"/>
      <c r="M670" s="64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19" t="s">
        <v>2457</v>
      </c>
      <c r="AG670" s="19" t="s">
        <v>2457</v>
      </c>
      <c r="AH670" s="20" t="s">
        <v>1450</v>
      </c>
      <c r="AI670" s="20" t="s">
        <v>1570</v>
      </c>
      <c r="AJ670" s="16"/>
      <c r="AK670" s="17">
        <v>120000</v>
      </c>
      <c r="AL670" s="16">
        <f t="shared" si="22"/>
        <v>0</v>
      </c>
      <c r="AM670" s="18"/>
      <c r="AN670" s="18"/>
      <c r="AO670" s="18"/>
      <c r="AP670" s="18"/>
      <c r="AQ670" s="18"/>
      <c r="AR670" s="74">
        <v>120000</v>
      </c>
      <c r="AS670" s="18" t="s">
        <v>1289</v>
      </c>
      <c r="AT670" s="19"/>
    </row>
    <row r="671" spans="1:46" s="23" customFormat="1" ht="72" hidden="1" x14ac:dyDescent="0.2">
      <c r="A671" s="19" t="s">
        <v>50</v>
      </c>
      <c r="B671" s="19" t="s">
        <v>277</v>
      </c>
      <c r="C671" s="19" t="s">
        <v>276</v>
      </c>
      <c r="D671" s="19" t="s">
        <v>13</v>
      </c>
      <c r="E671" s="19" t="s">
        <v>454</v>
      </c>
      <c r="F671" s="28" t="s">
        <v>2240</v>
      </c>
      <c r="G671" s="19" t="s">
        <v>972</v>
      </c>
      <c r="H671" s="18" t="s">
        <v>387</v>
      </c>
      <c r="I671" s="18" t="s">
        <v>273</v>
      </c>
      <c r="J671" s="17">
        <v>360000</v>
      </c>
      <c r="K671" s="35" t="s">
        <v>137</v>
      </c>
      <c r="L671" s="64"/>
      <c r="M671" s="64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19" t="s">
        <v>2457</v>
      </c>
      <c r="AG671" s="19" t="s">
        <v>2457</v>
      </c>
      <c r="AH671" s="20" t="s">
        <v>1450</v>
      </c>
      <c r="AI671" s="20" t="s">
        <v>1570</v>
      </c>
      <c r="AJ671" s="16"/>
      <c r="AK671" s="17">
        <v>360000</v>
      </c>
      <c r="AL671" s="16">
        <f t="shared" si="22"/>
        <v>0</v>
      </c>
      <c r="AM671" s="18"/>
      <c r="AN671" s="18"/>
      <c r="AO671" s="18"/>
      <c r="AP671" s="18"/>
      <c r="AQ671" s="18"/>
      <c r="AR671" s="74">
        <v>360000</v>
      </c>
      <c r="AS671" s="18" t="s">
        <v>1289</v>
      </c>
      <c r="AT671" s="19"/>
    </row>
    <row r="672" spans="1:46" s="23" customFormat="1" ht="72" hidden="1" x14ac:dyDescent="0.2">
      <c r="A672" s="19" t="s">
        <v>50</v>
      </c>
      <c r="B672" s="19" t="s">
        <v>277</v>
      </c>
      <c r="C672" s="19" t="s">
        <v>276</v>
      </c>
      <c r="D672" s="19" t="s">
        <v>13</v>
      </c>
      <c r="E672" s="19" t="s">
        <v>454</v>
      </c>
      <c r="F672" s="28" t="s">
        <v>2241</v>
      </c>
      <c r="G672" s="19" t="s">
        <v>973</v>
      </c>
      <c r="H672" s="18" t="s">
        <v>319</v>
      </c>
      <c r="I672" s="18" t="s">
        <v>273</v>
      </c>
      <c r="J672" s="17">
        <v>320000</v>
      </c>
      <c r="K672" s="35" t="s">
        <v>137</v>
      </c>
      <c r="L672" s="64"/>
      <c r="M672" s="64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19" t="s">
        <v>2457</v>
      </c>
      <c r="AG672" s="19" t="s">
        <v>2457</v>
      </c>
      <c r="AH672" s="20" t="s">
        <v>1450</v>
      </c>
      <c r="AI672" s="20" t="s">
        <v>1570</v>
      </c>
      <c r="AJ672" s="16"/>
      <c r="AK672" s="16">
        <v>282000</v>
      </c>
      <c r="AL672" s="16">
        <f t="shared" si="22"/>
        <v>38000</v>
      </c>
      <c r="AM672" s="18"/>
      <c r="AN672" s="18"/>
      <c r="AO672" s="18"/>
      <c r="AP672" s="18"/>
      <c r="AQ672" s="18"/>
      <c r="AR672" s="74">
        <v>282000</v>
      </c>
      <c r="AS672" s="74">
        <v>38000</v>
      </c>
      <c r="AT672" s="19"/>
    </row>
    <row r="673" spans="1:46" s="23" customFormat="1" ht="72" hidden="1" x14ac:dyDescent="0.2">
      <c r="A673" s="19" t="s">
        <v>50</v>
      </c>
      <c r="B673" s="19" t="s">
        <v>277</v>
      </c>
      <c r="C673" s="19" t="s">
        <v>276</v>
      </c>
      <c r="D673" s="19" t="s">
        <v>13</v>
      </c>
      <c r="E673" s="19" t="s">
        <v>454</v>
      </c>
      <c r="F673" s="28" t="s">
        <v>2242</v>
      </c>
      <c r="G673" s="19" t="s">
        <v>974</v>
      </c>
      <c r="H673" s="18" t="s">
        <v>319</v>
      </c>
      <c r="I673" s="18" t="s">
        <v>273</v>
      </c>
      <c r="J673" s="17">
        <v>120000</v>
      </c>
      <c r="K673" s="35" t="s">
        <v>137</v>
      </c>
      <c r="L673" s="64"/>
      <c r="M673" s="64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19" t="s">
        <v>2457</v>
      </c>
      <c r="AG673" s="19" t="s">
        <v>2457</v>
      </c>
      <c r="AH673" s="20" t="s">
        <v>1450</v>
      </c>
      <c r="AI673" s="20" t="s">
        <v>1570</v>
      </c>
      <c r="AJ673" s="16"/>
      <c r="AK673" s="17">
        <v>120000</v>
      </c>
      <c r="AL673" s="16">
        <f t="shared" si="22"/>
        <v>0</v>
      </c>
      <c r="AM673" s="18"/>
      <c r="AN673" s="18"/>
      <c r="AO673" s="18"/>
      <c r="AP673" s="18"/>
      <c r="AQ673" s="18"/>
      <c r="AR673" s="74">
        <v>120000</v>
      </c>
      <c r="AS673" s="18" t="s">
        <v>1289</v>
      </c>
      <c r="AT673" s="19"/>
    </row>
    <row r="674" spans="1:46" s="23" customFormat="1" ht="72" hidden="1" x14ac:dyDescent="0.2">
      <c r="A674" s="19" t="s">
        <v>50</v>
      </c>
      <c r="B674" s="19" t="s">
        <v>277</v>
      </c>
      <c r="C674" s="19" t="s">
        <v>276</v>
      </c>
      <c r="D674" s="19" t="s">
        <v>18</v>
      </c>
      <c r="E674" s="19" t="s">
        <v>454</v>
      </c>
      <c r="F674" s="28" t="s">
        <v>2243</v>
      </c>
      <c r="G674" s="19" t="s">
        <v>975</v>
      </c>
      <c r="H674" s="18" t="s">
        <v>317</v>
      </c>
      <c r="I674" s="18" t="s">
        <v>274</v>
      </c>
      <c r="J674" s="17">
        <v>375000</v>
      </c>
      <c r="K674" s="35" t="s">
        <v>137</v>
      </c>
      <c r="L674" s="64"/>
      <c r="M674" s="64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19" t="s">
        <v>2457</v>
      </c>
      <c r="AG674" s="19" t="s">
        <v>2457</v>
      </c>
      <c r="AH674" s="20" t="s">
        <v>1450</v>
      </c>
      <c r="AI674" s="20" t="s">
        <v>1570</v>
      </c>
      <c r="AJ674" s="16"/>
      <c r="AK674" s="16">
        <v>362250</v>
      </c>
      <c r="AL674" s="16">
        <f t="shared" si="22"/>
        <v>12750</v>
      </c>
      <c r="AM674" s="18"/>
      <c r="AN674" s="18"/>
      <c r="AO674" s="18"/>
      <c r="AP674" s="18"/>
      <c r="AQ674" s="18"/>
      <c r="AR674" s="74">
        <v>362250</v>
      </c>
      <c r="AS674" s="74">
        <v>12750</v>
      </c>
      <c r="AT674" s="19"/>
    </row>
    <row r="675" spans="1:46" s="23" customFormat="1" ht="72" hidden="1" x14ac:dyDescent="0.2">
      <c r="A675" s="19" t="s">
        <v>50</v>
      </c>
      <c r="B675" s="19" t="s">
        <v>277</v>
      </c>
      <c r="C675" s="19" t="s">
        <v>276</v>
      </c>
      <c r="D675" s="19" t="s">
        <v>18</v>
      </c>
      <c r="E675" s="19" t="s">
        <v>454</v>
      </c>
      <c r="F675" s="28" t="s">
        <v>2244</v>
      </c>
      <c r="G675" s="19" t="s">
        <v>976</v>
      </c>
      <c r="H675" s="18" t="s">
        <v>269</v>
      </c>
      <c r="I675" s="18" t="s">
        <v>271</v>
      </c>
      <c r="J675" s="17">
        <v>120000</v>
      </c>
      <c r="K675" s="35" t="s">
        <v>137</v>
      </c>
      <c r="L675" s="64"/>
      <c r="M675" s="64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19" t="s">
        <v>2457</v>
      </c>
      <c r="AG675" s="19" t="s">
        <v>2457</v>
      </c>
      <c r="AH675" s="20" t="s">
        <v>1450</v>
      </c>
      <c r="AI675" s="20" t="s">
        <v>1570</v>
      </c>
      <c r="AJ675" s="16"/>
      <c r="AK675" s="16">
        <v>107283</v>
      </c>
      <c r="AL675" s="16">
        <f t="shared" si="22"/>
        <v>12717</v>
      </c>
      <c r="AM675" s="18"/>
      <c r="AN675" s="18"/>
      <c r="AO675" s="18"/>
      <c r="AP675" s="18"/>
      <c r="AQ675" s="18"/>
      <c r="AR675" s="74">
        <v>107283</v>
      </c>
      <c r="AS675" s="74">
        <v>12717</v>
      </c>
      <c r="AT675" s="19"/>
    </row>
    <row r="676" spans="1:46" s="23" customFormat="1" ht="72" hidden="1" x14ac:dyDescent="0.2">
      <c r="A676" s="19" t="s">
        <v>50</v>
      </c>
      <c r="B676" s="19" t="s">
        <v>277</v>
      </c>
      <c r="C676" s="19" t="s">
        <v>276</v>
      </c>
      <c r="D676" s="19" t="s">
        <v>18</v>
      </c>
      <c r="E676" s="19" t="s">
        <v>454</v>
      </c>
      <c r="F676" s="28" t="s">
        <v>2245</v>
      </c>
      <c r="G676" s="19" t="s">
        <v>977</v>
      </c>
      <c r="H676" s="18" t="s">
        <v>269</v>
      </c>
      <c r="I676" s="18" t="s">
        <v>273</v>
      </c>
      <c r="J676" s="17">
        <v>300000</v>
      </c>
      <c r="K676" s="35" t="s">
        <v>137</v>
      </c>
      <c r="L676" s="64"/>
      <c r="M676" s="64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19" t="s">
        <v>2457</v>
      </c>
      <c r="AG676" s="19" t="s">
        <v>2457</v>
      </c>
      <c r="AH676" s="20" t="s">
        <v>1450</v>
      </c>
      <c r="AI676" s="20" t="s">
        <v>1570</v>
      </c>
      <c r="AJ676" s="16"/>
      <c r="AK676" s="16">
        <v>298801.5</v>
      </c>
      <c r="AL676" s="16">
        <f t="shared" si="22"/>
        <v>1198.5</v>
      </c>
      <c r="AM676" s="18"/>
      <c r="AN676" s="18"/>
      <c r="AO676" s="18"/>
      <c r="AP676" s="18"/>
      <c r="AQ676" s="18"/>
      <c r="AR676" s="50">
        <v>298801.5</v>
      </c>
      <c r="AS676" s="50">
        <v>1198.5</v>
      </c>
      <c r="AT676" s="19"/>
    </row>
    <row r="677" spans="1:46" s="23" customFormat="1" ht="90" hidden="1" x14ac:dyDescent="0.2">
      <c r="A677" s="19" t="s">
        <v>50</v>
      </c>
      <c r="B677" s="19" t="s">
        <v>277</v>
      </c>
      <c r="C677" s="19" t="s">
        <v>276</v>
      </c>
      <c r="D677" s="19" t="s">
        <v>18</v>
      </c>
      <c r="E677" s="19" t="s">
        <v>454</v>
      </c>
      <c r="F677" s="28" t="s">
        <v>2246</v>
      </c>
      <c r="G677" s="19" t="s">
        <v>978</v>
      </c>
      <c r="H677" s="18" t="s">
        <v>303</v>
      </c>
      <c r="I677" s="18" t="s">
        <v>273</v>
      </c>
      <c r="J677" s="17">
        <v>500000</v>
      </c>
      <c r="K677" s="35" t="s">
        <v>137</v>
      </c>
      <c r="L677" s="64"/>
      <c r="M677" s="64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19" t="s">
        <v>2457</v>
      </c>
      <c r="AG677" s="19" t="s">
        <v>2457</v>
      </c>
      <c r="AH677" s="20" t="s">
        <v>1450</v>
      </c>
      <c r="AI677" s="20" t="s">
        <v>1570</v>
      </c>
      <c r="AJ677" s="16"/>
      <c r="AK677" s="17">
        <v>500000</v>
      </c>
      <c r="AL677" s="16">
        <f t="shared" si="22"/>
        <v>0</v>
      </c>
      <c r="AM677" s="18"/>
      <c r="AN677" s="18"/>
      <c r="AO677" s="18"/>
      <c r="AP677" s="18"/>
      <c r="AQ677" s="18"/>
      <c r="AR677" s="74">
        <v>500000</v>
      </c>
      <c r="AS677" s="18" t="s">
        <v>1289</v>
      </c>
      <c r="AT677" s="19"/>
    </row>
    <row r="678" spans="1:46" s="23" customFormat="1" ht="72" hidden="1" x14ac:dyDescent="0.2">
      <c r="A678" s="19" t="s">
        <v>50</v>
      </c>
      <c r="B678" s="19" t="s">
        <v>277</v>
      </c>
      <c r="C678" s="19" t="s">
        <v>276</v>
      </c>
      <c r="D678" s="19" t="s">
        <v>18</v>
      </c>
      <c r="E678" s="19" t="s">
        <v>454</v>
      </c>
      <c r="F678" s="28" t="s">
        <v>2247</v>
      </c>
      <c r="G678" s="19" t="s">
        <v>979</v>
      </c>
      <c r="H678" s="18" t="s">
        <v>272</v>
      </c>
      <c r="I678" s="18" t="s">
        <v>273</v>
      </c>
      <c r="J678" s="17">
        <v>144000</v>
      </c>
      <c r="K678" s="35" t="s">
        <v>137</v>
      </c>
      <c r="L678" s="64"/>
      <c r="M678" s="64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19" t="s">
        <v>2457</v>
      </c>
      <c r="AG678" s="19" t="s">
        <v>2457</v>
      </c>
      <c r="AH678" s="20" t="s">
        <v>1450</v>
      </c>
      <c r="AI678" s="20" t="s">
        <v>1570</v>
      </c>
      <c r="AJ678" s="16"/>
      <c r="AK678" s="16">
        <v>131665.5</v>
      </c>
      <c r="AL678" s="16">
        <f t="shared" si="22"/>
        <v>12334.5</v>
      </c>
      <c r="AM678" s="18"/>
      <c r="AN678" s="18"/>
      <c r="AO678" s="18"/>
      <c r="AP678" s="18"/>
      <c r="AQ678" s="18"/>
      <c r="AR678" s="50">
        <v>131665.5</v>
      </c>
      <c r="AS678" s="50">
        <v>12334.5</v>
      </c>
      <c r="AT678" s="19"/>
    </row>
    <row r="679" spans="1:46" s="23" customFormat="1" ht="72" hidden="1" x14ac:dyDescent="0.2">
      <c r="A679" s="19" t="s">
        <v>50</v>
      </c>
      <c r="B679" s="19" t="s">
        <v>277</v>
      </c>
      <c r="C679" s="19" t="s">
        <v>276</v>
      </c>
      <c r="D679" s="19" t="s">
        <v>33</v>
      </c>
      <c r="E679" s="19" t="s">
        <v>454</v>
      </c>
      <c r="F679" s="28" t="s">
        <v>2248</v>
      </c>
      <c r="G679" s="19" t="s">
        <v>980</v>
      </c>
      <c r="H679" s="18" t="s">
        <v>501</v>
      </c>
      <c r="I679" s="18" t="s">
        <v>344</v>
      </c>
      <c r="J679" s="17">
        <v>128000</v>
      </c>
      <c r="K679" s="35" t="s">
        <v>137</v>
      </c>
      <c r="L679" s="64"/>
      <c r="M679" s="64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20" t="s">
        <v>3472</v>
      </c>
      <c r="AG679" s="20" t="s">
        <v>2456</v>
      </c>
      <c r="AH679" s="20" t="s">
        <v>1450</v>
      </c>
      <c r="AI679" s="20" t="s">
        <v>1570</v>
      </c>
      <c r="AJ679" s="16">
        <v>120000</v>
      </c>
      <c r="AK679" s="16"/>
      <c r="AL679" s="16">
        <f t="shared" si="22"/>
        <v>8000</v>
      </c>
      <c r="AM679" s="18"/>
      <c r="AN679" s="18"/>
      <c r="AO679" s="18" t="s">
        <v>3232</v>
      </c>
      <c r="AP679" s="18" t="s">
        <v>3232</v>
      </c>
      <c r="AQ679" s="18" t="s">
        <v>3273</v>
      </c>
      <c r="AR679" s="19"/>
      <c r="AS679" s="19"/>
      <c r="AT679" s="19"/>
    </row>
    <row r="680" spans="1:46" s="23" customFormat="1" ht="72" hidden="1" x14ac:dyDescent="0.2">
      <c r="A680" s="19" t="s">
        <v>50</v>
      </c>
      <c r="B680" s="19" t="s">
        <v>277</v>
      </c>
      <c r="C680" s="19" t="s">
        <v>276</v>
      </c>
      <c r="D680" s="19" t="s">
        <v>33</v>
      </c>
      <c r="E680" s="19" t="s">
        <v>454</v>
      </c>
      <c r="F680" s="28" t="s">
        <v>2249</v>
      </c>
      <c r="G680" s="19" t="s">
        <v>981</v>
      </c>
      <c r="H680" s="18" t="s">
        <v>376</v>
      </c>
      <c r="I680" s="18" t="s">
        <v>274</v>
      </c>
      <c r="J680" s="17">
        <v>250000</v>
      </c>
      <c r="K680" s="35" t="s">
        <v>137</v>
      </c>
      <c r="L680" s="64"/>
      <c r="M680" s="64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20" t="s">
        <v>3472</v>
      </c>
      <c r="AG680" s="20" t="s">
        <v>2456</v>
      </c>
      <c r="AH680" s="20" t="s">
        <v>1450</v>
      </c>
      <c r="AI680" s="20" t="s">
        <v>1570</v>
      </c>
      <c r="AJ680" s="16">
        <v>225000</v>
      </c>
      <c r="AK680" s="16"/>
      <c r="AL680" s="16">
        <f t="shared" si="22"/>
        <v>25000</v>
      </c>
      <c r="AM680" s="18"/>
      <c r="AN680" s="18"/>
      <c r="AO680" s="18" t="s">
        <v>3232</v>
      </c>
      <c r="AP680" s="18" t="s">
        <v>3232</v>
      </c>
      <c r="AQ680" s="18" t="s">
        <v>3273</v>
      </c>
      <c r="AR680" s="19"/>
      <c r="AS680" s="19"/>
      <c r="AT680" s="19"/>
    </row>
    <row r="681" spans="1:46" s="23" customFormat="1" ht="72" hidden="1" x14ac:dyDescent="0.2">
      <c r="A681" s="19" t="s">
        <v>50</v>
      </c>
      <c r="B681" s="19" t="s">
        <v>277</v>
      </c>
      <c r="C681" s="19" t="s">
        <v>276</v>
      </c>
      <c r="D681" s="19" t="s">
        <v>33</v>
      </c>
      <c r="E681" s="19" t="s">
        <v>454</v>
      </c>
      <c r="F681" s="28" t="s">
        <v>2250</v>
      </c>
      <c r="G681" s="19" t="s">
        <v>982</v>
      </c>
      <c r="H681" s="18" t="s">
        <v>387</v>
      </c>
      <c r="I681" s="18" t="s">
        <v>274</v>
      </c>
      <c r="J681" s="17">
        <v>156000</v>
      </c>
      <c r="K681" s="35" t="s">
        <v>137</v>
      </c>
      <c r="L681" s="64"/>
      <c r="M681" s="64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20" t="s">
        <v>3472</v>
      </c>
      <c r="AG681" s="20" t="s">
        <v>2456</v>
      </c>
      <c r="AH681" s="20" t="s">
        <v>1450</v>
      </c>
      <c r="AI681" s="20" t="s">
        <v>1570</v>
      </c>
      <c r="AJ681" s="17">
        <v>156000</v>
      </c>
      <c r="AK681" s="16"/>
      <c r="AL681" s="16">
        <f t="shared" si="22"/>
        <v>0</v>
      </c>
      <c r="AM681" s="18"/>
      <c r="AN681" s="18"/>
      <c r="AO681" s="18" t="s">
        <v>3232</v>
      </c>
      <c r="AP681" s="18" t="s">
        <v>3232</v>
      </c>
      <c r="AQ681" s="18" t="s">
        <v>3273</v>
      </c>
      <c r="AR681" s="19"/>
      <c r="AS681" s="19"/>
      <c r="AT681" s="19"/>
    </row>
    <row r="682" spans="1:46" s="23" customFormat="1" ht="72" hidden="1" x14ac:dyDescent="0.2">
      <c r="A682" s="19" t="s">
        <v>50</v>
      </c>
      <c r="B682" s="19" t="s">
        <v>277</v>
      </c>
      <c r="C682" s="19" t="s">
        <v>276</v>
      </c>
      <c r="D682" s="19" t="s">
        <v>33</v>
      </c>
      <c r="E682" s="19" t="s">
        <v>454</v>
      </c>
      <c r="F682" s="28" t="s">
        <v>2251</v>
      </c>
      <c r="G682" s="19" t="s">
        <v>983</v>
      </c>
      <c r="H682" s="18" t="s">
        <v>387</v>
      </c>
      <c r="I682" s="18" t="s">
        <v>344</v>
      </c>
      <c r="J682" s="17">
        <v>208000</v>
      </c>
      <c r="K682" s="35" t="s">
        <v>137</v>
      </c>
      <c r="L682" s="64"/>
      <c r="M682" s="64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20" t="s">
        <v>3472</v>
      </c>
      <c r="AG682" s="20" t="s">
        <v>2456</v>
      </c>
      <c r="AH682" s="20" t="s">
        <v>1450</v>
      </c>
      <c r="AI682" s="20" t="s">
        <v>1570</v>
      </c>
      <c r="AJ682" s="17">
        <v>208000</v>
      </c>
      <c r="AK682" s="16"/>
      <c r="AL682" s="16">
        <f t="shared" si="22"/>
        <v>0</v>
      </c>
      <c r="AM682" s="18"/>
      <c r="AN682" s="18"/>
      <c r="AO682" s="18" t="s">
        <v>3232</v>
      </c>
      <c r="AP682" s="18" t="s">
        <v>3232</v>
      </c>
      <c r="AQ682" s="18" t="s">
        <v>3273</v>
      </c>
      <c r="AR682" s="19"/>
      <c r="AS682" s="19"/>
      <c r="AT682" s="19"/>
    </row>
    <row r="683" spans="1:46" s="23" customFormat="1" ht="72" hidden="1" x14ac:dyDescent="0.2">
      <c r="A683" s="19" t="s">
        <v>50</v>
      </c>
      <c r="B683" s="19" t="s">
        <v>277</v>
      </c>
      <c r="C683" s="19" t="s">
        <v>276</v>
      </c>
      <c r="D683" s="19" t="s">
        <v>33</v>
      </c>
      <c r="E683" s="19" t="s">
        <v>454</v>
      </c>
      <c r="F683" s="28" t="s">
        <v>2252</v>
      </c>
      <c r="G683" s="19" t="s">
        <v>984</v>
      </c>
      <c r="H683" s="18" t="s">
        <v>269</v>
      </c>
      <c r="I683" s="18" t="s">
        <v>344</v>
      </c>
      <c r="J683" s="17">
        <v>80000</v>
      </c>
      <c r="K683" s="35" t="s">
        <v>137</v>
      </c>
      <c r="L683" s="64"/>
      <c r="M683" s="64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20" t="s">
        <v>3472</v>
      </c>
      <c r="AG683" s="20" t="s">
        <v>2456</v>
      </c>
      <c r="AH683" s="20" t="s">
        <v>1450</v>
      </c>
      <c r="AI683" s="20" t="s">
        <v>1570</v>
      </c>
      <c r="AJ683" s="17">
        <v>80000</v>
      </c>
      <c r="AK683" s="16"/>
      <c r="AL683" s="16">
        <f t="shared" si="22"/>
        <v>0</v>
      </c>
      <c r="AM683" s="18"/>
      <c r="AN683" s="18"/>
      <c r="AO683" s="18" t="s">
        <v>3232</v>
      </c>
      <c r="AP683" s="18" t="s">
        <v>3232</v>
      </c>
      <c r="AQ683" s="18" t="s">
        <v>3273</v>
      </c>
      <c r="AR683" s="19"/>
      <c r="AS683" s="19"/>
      <c r="AT683" s="19"/>
    </row>
    <row r="684" spans="1:46" s="23" customFormat="1" ht="72" hidden="1" x14ac:dyDescent="0.2">
      <c r="A684" s="19" t="s">
        <v>50</v>
      </c>
      <c r="B684" s="19" t="s">
        <v>277</v>
      </c>
      <c r="C684" s="19" t="s">
        <v>276</v>
      </c>
      <c r="D684" s="19" t="s">
        <v>33</v>
      </c>
      <c r="E684" s="19" t="s">
        <v>454</v>
      </c>
      <c r="F684" s="28" t="s">
        <v>2253</v>
      </c>
      <c r="G684" s="19" t="s">
        <v>985</v>
      </c>
      <c r="H684" s="18" t="s">
        <v>387</v>
      </c>
      <c r="I684" s="18" t="s">
        <v>274</v>
      </c>
      <c r="J684" s="17">
        <v>168000</v>
      </c>
      <c r="K684" s="35" t="s">
        <v>137</v>
      </c>
      <c r="L684" s="64"/>
      <c r="M684" s="64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20" t="s">
        <v>3472</v>
      </c>
      <c r="AG684" s="20" t="s">
        <v>2456</v>
      </c>
      <c r="AH684" s="20" t="s">
        <v>1450</v>
      </c>
      <c r="AI684" s="20" t="s">
        <v>1570</v>
      </c>
      <c r="AJ684" s="16">
        <v>158000</v>
      </c>
      <c r="AK684" s="16"/>
      <c r="AL684" s="16">
        <f t="shared" si="22"/>
        <v>10000</v>
      </c>
      <c r="AM684" s="18"/>
      <c r="AN684" s="18"/>
      <c r="AO684" s="18" t="s">
        <v>3232</v>
      </c>
      <c r="AP684" s="18" t="s">
        <v>3232</v>
      </c>
      <c r="AQ684" s="18" t="s">
        <v>3273</v>
      </c>
      <c r="AR684" s="19"/>
      <c r="AS684" s="19"/>
      <c r="AT684" s="19"/>
    </row>
    <row r="685" spans="1:46" s="23" customFormat="1" ht="72" hidden="1" x14ac:dyDescent="0.2">
      <c r="A685" s="19" t="s">
        <v>50</v>
      </c>
      <c r="B685" s="19" t="s">
        <v>277</v>
      </c>
      <c r="C685" s="19" t="s">
        <v>276</v>
      </c>
      <c r="D685" s="19" t="s">
        <v>33</v>
      </c>
      <c r="E685" s="19" t="s">
        <v>454</v>
      </c>
      <c r="F685" s="28" t="s">
        <v>2254</v>
      </c>
      <c r="G685" s="19" t="s">
        <v>986</v>
      </c>
      <c r="H685" s="18" t="s">
        <v>414</v>
      </c>
      <c r="I685" s="18" t="s">
        <v>274</v>
      </c>
      <c r="J685" s="17">
        <v>140000</v>
      </c>
      <c r="K685" s="35" t="s">
        <v>137</v>
      </c>
      <c r="L685" s="64"/>
      <c r="M685" s="64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20" t="s">
        <v>3472</v>
      </c>
      <c r="AG685" s="20" t="s">
        <v>2456</v>
      </c>
      <c r="AH685" s="20" t="s">
        <v>1450</v>
      </c>
      <c r="AI685" s="20" t="s">
        <v>1570</v>
      </c>
      <c r="AJ685" s="17">
        <v>140000</v>
      </c>
      <c r="AK685" s="16"/>
      <c r="AL685" s="16">
        <f t="shared" si="22"/>
        <v>0</v>
      </c>
      <c r="AM685" s="18"/>
      <c r="AN685" s="18"/>
      <c r="AO685" s="18" t="s">
        <v>3232</v>
      </c>
      <c r="AP685" s="18" t="s">
        <v>3232</v>
      </c>
      <c r="AQ685" s="18" t="s">
        <v>3273</v>
      </c>
      <c r="AR685" s="19"/>
      <c r="AS685" s="19"/>
      <c r="AT685" s="19"/>
    </row>
    <row r="686" spans="1:46" s="23" customFormat="1" ht="72" hidden="1" x14ac:dyDescent="0.2">
      <c r="A686" s="19" t="s">
        <v>50</v>
      </c>
      <c r="B686" s="19" t="s">
        <v>277</v>
      </c>
      <c r="C686" s="19" t="s">
        <v>276</v>
      </c>
      <c r="D686" s="19" t="s">
        <v>33</v>
      </c>
      <c r="E686" s="19" t="s">
        <v>454</v>
      </c>
      <c r="F686" s="28" t="s">
        <v>2255</v>
      </c>
      <c r="G686" s="19" t="s">
        <v>987</v>
      </c>
      <c r="H686" s="18" t="s">
        <v>376</v>
      </c>
      <c r="I686" s="18" t="s">
        <v>274</v>
      </c>
      <c r="J686" s="17">
        <v>460000</v>
      </c>
      <c r="K686" s="35" t="s">
        <v>137</v>
      </c>
      <c r="L686" s="64"/>
      <c r="M686" s="64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20" t="s">
        <v>3472</v>
      </c>
      <c r="AG686" s="20" t="s">
        <v>2456</v>
      </c>
      <c r="AH686" s="20" t="s">
        <v>1450</v>
      </c>
      <c r="AI686" s="20" t="s">
        <v>1570</v>
      </c>
      <c r="AJ686" s="16">
        <v>450000</v>
      </c>
      <c r="AK686" s="16"/>
      <c r="AL686" s="16">
        <f t="shared" si="22"/>
        <v>10000</v>
      </c>
      <c r="AM686" s="18"/>
      <c r="AN686" s="18"/>
      <c r="AO686" s="18" t="s">
        <v>3232</v>
      </c>
      <c r="AP686" s="18" t="s">
        <v>3232</v>
      </c>
      <c r="AQ686" s="18" t="s">
        <v>3273</v>
      </c>
      <c r="AR686" s="19"/>
      <c r="AS686" s="19"/>
      <c r="AT686" s="19"/>
    </row>
    <row r="687" spans="1:46" s="23" customFormat="1" ht="72" hidden="1" x14ac:dyDescent="0.2">
      <c r="A687" s="19" t="s">
        <v>50</v>
      </c>
      <c r="B687" s="19" t="s">
        <v>277</v>
      </c>
      <c r="C687" s="19" t="s">
        <v>276</v>
      </c>
      <c r="D687" s="19" t="s">
        <v>33</v>
      </c>
      <c r="E687" s="19" t="s">
        <v>454</v>
      </c>
      <c r="F687" s="28" t="s">
        <v>2256</v>
      </c>
      <c r="G687" s="19" t="s">
        <v>988</v>
      </c>
      <c r="H687" s="18" t="s">
        <v>599</v>
      </c>
      <c r="I687" s="18" t="s">
        <v>274</v>
      </c>
      <c r="J687" s="17">
        <v>120000</v>
      </c>
      <c r="K687" s="35" t="s">
        <v>137</v>
      </c>
      <c r="L687" s="64"/>
      <c r="M687" s="64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20" t="s">
        <v>3472</v>
      </c>
      <c r="AG687" s="20" t="s">
        <v>2456</v>
      </c>
      <c r="AH687" s="20" t="s">
        <v>1450</v>
      </c>
      <c r="AI687" s="20" t="s">
        <v>1570</v>
      </c>
      <c r="AJ687" s="17">
        <v>120000</v>
      </c>
      <c r="AK687" s="16"/>
      <c r="AL687" s="16">
        <f t="shared" si="22"/>
        <v>0</v>
      </c>
      <c r="AM687" s="18"/>
      <c r="AN687" s="18"/>
      <c r="AO687" s="18" t="s">
        <v>3232</v>
      </c>
      <c r="AP687" s="18" t="s">
        <v>3232</v>
      </c>
      <c r="AQ687" s="18" t="s">
        <v>3273</v>
      </c>
      <c r="AR687" s="19"/>
      <c r="AS687" s="19"/>
      <c r="AT687" s="19"/>
    </row>
    <row r="688" spans="1:46" s="23" customFormat="1" ht="72" hidden="1" x14ac:dyDescent="0.2">
      <c r="A688" s="19" t="s">
        <v>50</v>
      </c>
      <c r="B688" s="19" t="s">
        <v>277</v>
      </c>
      <c r="C688" s="19" t="s">
        <v>276</v>
      </c>
      <c r="D688" s="19" t="s">
        <v>33</v>
      </c>
      <c r="E688" s="19" t="s">
        <v>454</v>
      </c>
      <c r="F688" s="28" t="s">
        <v>2257</v>
      </c>
      <c r="G688" s="19" t="s">
        <v>989</v>
      </c>
      <c r="H688" s="18" t="s">
        <v>340</v>
      </c>
      <c r="I688" s="18" t="s">
        <v>274</v>
      </c>
      <c r="J688" s="17">
        <v>900000</v>
      </c>
      <c r="K688" s="35" t="s">
        <v>137</v>
      </c>
      <c r="L688" s="64"/>
      <c r="M688" s="64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20" t="s">
        <v>3472</v>
      </c>
      <c r="AG688" s="20" t="s">
        <v>2456</v>
      </c>
      <c r="AH688" s="20" t="s">
        <v>1450</v>
      </c>
      <c r="AI688" s="20" t="s">
        <v>1570</v>
      </c>
      <c r="AJ688" s="16">
        <v>876000</v>
      </c>
      <c r="AK688" s="16"/>
      <c r="AL688" s="16">
        <f t="shared" si="22"/>
        <v>24000</v>
      </c>
      <c r="AM688" s="18"/>
      <c r="AN688" s="18"/>
      <c r="AO688" s="18" t="s">
        <v>3232</v>
      </c>
      <c r="AP688" s="18" t="s">
        <v>3232</v>
      </c>
      <c r="AQ688" s="18" t="s">
        <v>3273</v>
      </c>
      <c r="AR688" s="19"/>
      <c r="AS688" s="19"/>
      <c r="AT688" s="19"/>
    </row>
    <row r="689" spans="1:46" s="23" customFormat="1" ht="72" hidden="1" x14ac:dyDescent="0.2">
      <c r="A689" s="19" t="s">
        <v>50</v>
      </c>
      <c r="B689" s="19" t="s">
        <v>277</v>
      </c>
      <c r="C689" s="19" t="s">
        <v>276</v>
      </c>
      <c r="D689" s="19" t="s">
        <v>33</v>
      </c>
      <c r="E689" s="19" t="s">
        <v>454</v>
      </c>
      <c r="F689" s="28" t="s">
        <v>2258</v>
      </c>
      <c r="G689" s="19" t="s">
        <v>990</v>
      </c>
      <c r="H689" s="18" t="s">
        <v>269</v>
      </c>
      <c r="I689" s="18" t="s">
        <v>275</v>
      </c>
      <c r="J689" s="17">
        <v>812000</v>
      </c>
      <c r="K689" s="35" t="s">
        <v>137</v>
      </c>
      <c r="L689" s="64"/>
      <c r="M689" s="64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20" t="s">
        <v>3472</v>
      </c>
      <c r="AG689" s="20" t="s">
        <v>2456</v>
      </c>
      <c r="AH689" s="20" t="s">
        <v>1450</v>
      </c>
      <c r="AI689" s="20" t="s">
        <v>1570</v>
      </c>
      <c r="AJ689" s="16">
        <v>800000</v>
      </c>
      <c r="AK689" s="16"/>
      <c r="AL689" s="16">
        <f t="shared" si="22"/>
        <v>12000</v>
      </c>
      <c r="AM689" s="18"/>
      <c r="AN689" s="18"/>
      <c r="AO689" s="18" t="s">
        <v>3232</v>
      </c>
      <c r="AP689" s="18" t="s">
        <v>3232</v>
      </c>
      <c r="AQ689" s="18" t="s">
        <v>3273</v>
      </c>
      <c r="AR689" s="19"/>
      <c r="AS689" s="19"/>
      <c r="AT689" s="19"/>
    </row>
    <row r="690" spans="1:46" s="23" customFormat="1" ht="72" hidden="1" x14ac:dyDescent="0.2">
      <c r="A690" s="19" t="s">
        <v>50</v>
      </c>
      <c r="B690" s="19" t="s">
        <v>277</v>
      </c>
      <c r="C690" s="19" t="s">
        <v>276</v>
      </c>
      <c r="D690" s="19" t="s">
        <v>11</v>
      </c>
      <c r="E690" s="19" t="s">
        <v>310</v>
      </c>
      <c r="F690" s="28" t="s">
        <v>2259</v>
      </c>
      <c r="G690" s="19" t="s">
        <v>991</v>
      </c>
      <c r="H690" s="18" t="s">
        <v>270</v>
      </c>
      <c r="I690" s="18" t="s">
        <v>273</v>
      </c>
      <c r="J690" s="17">
        <v>7000</v>
      </c>
      <c r="K690" s="64"/>
      <c r="L690" s="64"/>
      <c r="M690" s="35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20" t="s">
        <v>3472</v>
      </c>
      <c r="AG690" s="20" t="s">
        <v>2456</v>
      </c>
      <c r="AH690" s="20" t="s">
        <v>1446</v>
      </c>
      <c r="AI690" s="20" t="s">
        <v>1571</v>
      </c>
      <c r="AJ690" s="17">
        <v>7000</v>
      </c>
      <c r="AK690" s="16"/>
      <c r="AL690" s="16">
        <f t="shared" si="22"/>
        <v>0</v>
      </c>
      <c r="AM690" s="18"/>
      <c r="AN690" s="18"/>
      <c r="AO690" s="18" t="s">
        <v>3207</v>
      </c>
      <c r="AP690" s="18" t="s">
        <v>3207</v>
      </c>
      <c r="AQ690" s="18" t="s">
        <v>3241</v>
      </c>
      <c r="AR690" s="19"/>
      <c r="AS690" s="19"/>
      <c r="AT690" s="19"/>
    </row>
    <row r="691" spans="1:46" s="23" customFormat="1" ht="72" hidden="1" x14ac:dyDescent="0.2">
      <c r="A691" s="19" t="s">
        <v>50</v>
      </c>
      <c r="B691" s="19" t="s">
        <v>277</v>
      </c>
      <c r="C691" s="19" t="s">
        <v>276</v>
      </c>
      <c r="D691" s="19" t="s">
        <v>11</v>
      </c>
      <c r="E691" s="19" t="s">
        <v>310</v>
      </c>
      <c r="F691" s="28" t="s">
        <v>2260</v>
      </c>
      <c r="G691" s="19" t="s">
        <v>992</v>
      </c>
      <c r="H691" s="18" t="s">
        <v>272</v>
      </c>
      <c r="I691" s="18" t="s">
        <v>273</v>
      </c>
      <c r="J691" s="17">
        <v>24000</v>
      </c>
      <c r="K691" s="64"/>
      <c r="L691" s="64"/>
      <c r="M691" s="35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20" t="s">
        <v>3472</v>
      </c>
      <c r="AG691" s="20" t="s">
        <v>2456</v>
      </c>
      <c r="AH691" s="20" t="s">
        <v>1446</v>
      </c>
      <c r="AI691" s="20" t="s">
        <v>1571</v>
      </c>
      <c r="AJ691" s="16">
        <v>22200</v>
      </c>
      <c r="AK691" s="16"/>
      <c r="AL691" s="16">
        <f t="shared" si="22"/>
        <v>1800</v>
      </c>
      <c r="AM691" s="18"/>
      <c r="AN691" s="18"/>
      <c r="AO691" s="18" t="s">
        <v>3207</v>
      </c>
      <c r="AP691" s="18" t="s">
        <v>3207</v>
      </c>
      <c r="AQ691" s="18" t="s">
        <v>3241</v>
      </c>
      <c r="AR691" s="19"/>
      <c r="AS691" s="19"/>
      <c r="AT691" s="19"/>
    </row>
    <row r="692" spans="1:46" s="23" customFormat="1" ht="72" hidden="1" x14ac:dyDescent="0.2">
      <c r="A692" s="19" t="s">
        <v>50</v>
      </c>
      <c r="B692" s="19" t="s">
        <v>277</v>
      </c>
      <c r="C692" s="19" t="s">
        <v>276</v>
      </c>
      <c r="D692" s="19" t="s">
        <v>286</v>
      </c>
      <c r="E692" s="19" t="s">
        <v>310</v>
      </c>
      <c r="F692" s="28" t="s">
        <v>2261</v>
      </c>
      <c r="G692" s="19" t="s">
        <v>993</v>
      </c>
      <c r="H692" s="18" t="s">
        <v>269</v>
      </c>
      <c r="I692" s="18" t="s">
        <v>271</v>
      </c>
      <c r="J692" s="17">
        <v>40000</v>
      </c>
      <c r="K692" s="64"/>
      <c r="L692" s="64"/>
      <c r="M692" s="35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3242</v>
      </c>
      <c r="AF692" s="19" t="s">
        <v>3475</v>
      </c>
      <c r="AG692" s="20" t="s">
        <v>2456</v>
      </c>
      <c r="AH692" s="20" t="s">
        <v>1446</v>
      </c>
      <c r="AI692" s="20" t="s">
        <v>1571</v>
      </c>
      <c r="AJ692" s="16">
        <v>35800</v>
      </c>
      <c r="AK692" s="16"/>
      <c r="AL692" s="16">
        <f t="shared" si="22"/>
        <v>4200</v>
      </c>
      <c r="AM692" s="18"/>
      <c r="AN692" s="18"/>
      <c r="AO692" s="18"/>
      <c r="AP692" s="18"/>
      <c r="AQ692" s="18" t="s">
        <v>3241</v>
      </c>
      <c r="AR692" s="19"/>
      <c r="AS692" s="19"/>
      <c r="AT692" s="19"/>
    </row>
    <row r="693" spans="1:46" s="23" customFormat="1" ht="72" hidden="1" x14ac:dyDescent="0.2">
      <c r="A693" s="19" t="s">
        <v>50</v>
      </c>
      <c r="B693" s="19" t="s">
        <v>277</v>
      </c>
      <c r="C693" s="19" t="s">
        <v>276</v>
      </c>
      <c r="D693" s="19" t="s">
        <v>286</v>
      </c>
      <c r="E693" s="19" t="s">
        <v>310</v>
      </c>
      <c r="F693" s="28" t="s">
        <v>2262</v>
      </c>
      <c r="G693" s="19" t="s">
        <v>994</v>
      </c>
      <c r="H693" s="18" t="s">
        <v>387</v>
      </c>
      <c r="I693" s="18" t="s">
        <v>271</v>
      </c>
      <c r="J693" s="17">
        <v>56000</v>
      </c>
      <c r="K693" s="64"/>
      <c r="L693" s="64"/>
      <c r="M693" s="35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19" t="s">
        <v>2457</v>
      </c>
      <c r="AG693" s="19" t="s">
        <v>2457</v>
      </c>
      <c r="AH693" s="20" t="s">
        <v>1446</v>
      </c>
      <c r="AI693" s="20" t="s">
        <v>1571</v>
      </c>
      <c r="AJ693" s="16"/>
      <c r="AK693" s="17">
        <v>56000</v>
      </c>
      <c r="AL693" s="16">
        <f t="shared" si="22"/>
        <v>0</v>
      </c>
      <c r="AM693" s="18"/>
      <c r="AN693" s="18"/>
      <c r="AO693" s="18"/>
      <c r="AP693" s="18"/>
      <c r="AQ693" s="18"/>
      <c r="AR693" s="17">
        <v>56000</v>
      </c>
      <c r="AS693" s="18" t="s">
        <v>1289</v>
      </c>
      <c r="AT693" s="19"/>
    </row>
    <row r="694" spans="1:46" s="23" customFormat="1" ht="90" hidden="1" x14ac:dyDescent="0.2">
      <c r="A694" s="19" t="s">
        <v>50</v>
      </c>
      <c r="B694" s="19" t="s">
        <v>277</v>
      </c>
      <c r="C694" s="19" t="s">
        <v>276</v>
      </c>
      <c r="D694" s="19" t="s">
        <v>286</v>
      </c>
      <c r="E694" s="19" t="s">
        <v>310</v>
      </c>
      <c r="F694" s="28" t="s">
        <v>2263</v>
      </c>
      <c r="G694" s="19" t="s">
        <v>995</v>
      </c>
      <c r="H694" s="18" t="s">
        <v>270</v>
      </c>
      <c r="I694" s="18" t="s">
        <v>271</v>
      </c>
      <c r="J694" s="17">
        <v>19600</v>
      </c>
      <c r="K694" s="64"/>
      <c r="L694" s="64"/>
      <c r="M694" s="35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3242</v>
      </c>
      <c r="AF694" s="19" t="s">
        <v>3475</v>
      </c>
      <c r="AG694" s="20" t="s">
        <v>2456</v>
      </c>
      <c r="AH694" s="20" t="s">
        <v>1446</v>
      </c>
      <c r="AI694" s="20" t="s">
        <v>1571</v>
      </c>
      <c r="AJ694" s="16">
        <v>14990</v>
      </c>
      <c r="AK694" s="16"/>
      <c r="AL694" s="16">
        <f t="shared" si="22"/>
        <v>4610</v>
      </c>
      <c r="AM694" s="18"/>
      <c r="AN694" s="18"/>
      <c r="AO694" s="18"/>
      <c r="AP694" s="18"/>
      <c r="AQ694" s="18" t="s">
        <v>3247</v>
      </c>
      <c r="AR694" s="74">
        <v>14990</v>
      </c>
      <c r="AS694" s="17">
        <v>4610</v>
      </c>
      <c r="AT694" s="19"/>
    </row>
    <row r="695" spans="1:46" s="23" customFormat="1" ht="72" hidden="1" x14ac:dyDescent="0.2">
      <c r="A695" s="19" t="s">
        <v>50</v>
      </c>
      <c r="B695" s="19" t="s">
        <v>277</v>
      </c>
      <c r="C695" s="19" t="s">
        <v>276</v>
      </c>
      <c r="D695" s="19" t="s">
        <v>10</v>
      </c>
      <c r="E695" s="19" t="s">
        <v>311</v>
      </c>
      <c r="F695" s="28" t="s">
        <v>2264</v>
      </c>
      <c r="G695" s="19" t="s">
        <v>996</v>
      </c>
      <c r="H695" s="18" t="s">
        <v>317</v>
      </c>
      <c r="I695" s="18" t="s">
        <v>271</v>
      </c>
      <c r="J695" s="17">
        <v>150000</v>
      </c>
      <c r="K695" s="64"/>
      <c r="L695" s="64"/>
      <c r="M695" s="35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3242</v>
      </c>
      <c r="AF695" s="19" t="s">
        <v>3475</v>
      </c>
      <c r="AG695" s="20" t="s">
        <v>2456</v>
      </c>
      <c r="AH695" s="20" t="s">
        <v>1446</v>
      </c>
      <c r="AI695" s="20" t="s">
        <v>1571</v>
      </c>
      <c r="AJ695" s="16">
        <v>147500</v>
      </c>
      <c r="AK695" s="16"/>
      <c r="AL695" s="16">
        <f t="shared" si="22"/>
        <v>2500</v>
      </c>
      <c r="AM695" s="18"/>
      <c r="AN695" s="18"/>
      <c r="AO695" s="18"/>
      <c r="AP695" s="18"/>
      <c r="AQ695" s="18" t="s">
        <v>3247</v>
      </c>
      <c r="AR695" s="17">
        <v>147500</v>
      </c>
      <c r="AS695" s="17">
        <v>2500</v>
      </c>
      <c r="AT695" s="19"/>
    </row>
    <row r="696" spans="1:46" s="23" customFormat="1" ht="72" hidden="1" x14ac:dyDescent="0.2">
      <c r="A696" s="19" t="s">
        <v>50</v>
      </c>
      <c r="B696" s="19" t="s">
        <v>277</v>
      </c>
      <c r="C696" s="19" t="s">
        <v>276</v>
      </c>
      <c r="D696" s="19" t="s">
        <v>10</v>
      </c>
      <c r="E696" s="19" t="s">
        <v>311</v>
      </c>
      <c r="F696" s="28" t="s">
        <v>2265</v>
      </c>
      <c r="G696" s="19" t="s">
        <v>997</v>
      </c>
      <c r="H696" s="18" t="s">
        <v>269</v>
      </c>
      <c r="I696" s="18" t="s">
        <v>271</v>
      </c>
      <c r="J696" s="17">
        <v>30000</v>
      </c>
      <c r="K696" s="64"/>
      <c r="L696" s="64"/>
      <c r="M696" s="35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3242</v>
      </c>
      <c r="AF696" s="19" t="s">
        <v>3475</v>
      </c>
      <c r="AG696" s="20" t="s">
        <v>2456</v>
      </c>
      <c r="AH696" s="20" t="s">
        <v>1446</v>
      </c>
      <c r="AI696" s="20" t="s">
        <v>1571</v>
      </c>
      <c r="AJ696" s="16">
        <v>29000</v>
      </c>
      <c r="AK696" s="16"/>
      <c r="AL696" s="16">
        <f t="shared" si="22"/>
        <v>1000</v>
      </c>
      <c r="AM696" s="18"/>
      <c r="AN696" s="18"/>
      <c r="AO696" s="18"/>
      <c r="AP696" s="18"/>
      <c r="AQ696" s="18" t="s">
        <v>3247</v>
      </c>
      <c r="AR696" s="17">
        <v>29000</v>
      </c>
      <c r="AS696" s="17">
        <v>1000</v>
      </c>
      <c r="AT696" s="19"/>
    </row>
    <row r="697" spans="1:46" s="23" customFormat="1" ht="108" hidden="1" x14ac:dyDescent="0.2">
      <c r="A697" s="19" t="s">
        <v>50</v>
      </c>
      <c r="B697" s="19" t="s">
        <v>277</v>
      </c>
      <c r="C697" s="19" t="s">
        <v>276</v>
      </c>
      <c r="D697" s="19" t="s">
        <v>10</v>
      </c>
      <c r="E697" s="19" t="s">
        <v>311</v>
      </c>
      <c r="F697" s="28" t="s">
        <v>2266</v>
      </c>
      <c r="G697" s="19" t="s">
        <v>998</v>
      </c>
      <c r="H697" s="18" t="s">
        <v>317</v>
      </c>
      <c r="I697" s="18" t="s">
        <v>271</v>
      </c>
      <c r="J697" s="17">
        <v>12500</v>
      </c>
      <c r="K697" s="64"/>
      <c r="L697" s="64"/>
      <c r="M697" s="35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3242</v>
      </c>
      <c r="AF697" s="19" t="s">
        <v>3475</v>
      </c>
      <c r="AG697" s="20" t="s">
        <v>2456</v>
      </c>
      <c r="AH697" s="20" t="s">
        <v>1446</v>
      </c>
      <c r="AI697" s="20" t="s">
        <v>1571</v>
      </c>
      <c r="AJ697" s="16">
        <v>11000</v>
      </c>
      <c r="AK697" s="16"/>
      <c r="AL697" s="16">
        <f t="shared" si="22"/>
        <v>1500</v>
      </c>
      <c r="AM697" s="18"/>
      <c r="AN697" s="18"/>
      <c r="AO697" s="18"/>
      <c r="AP697" s="18"/>
      <c r="AQ697" s="18" t="s">
        <v>3247</v>
      </c>
      <c r="AR697" s="17">
        <v>11000</v>
      </c>
      <c r="AS697" s="17">
        <v>1500</v>
      </c>
      <c r="AT697" s="19"/>
    </row>
    <row r="698" spans="1:46" s="23" customFormat="1" ht="72" hidden="1" x14ac:dyDescent="0.2">
      <c r="A698" s="19" t="s">
        <v>50</v>
      </c>
      <c r="B698" s="19" t="s">
        <v>277</v>
      </c>
      <c r="C698" s="19" t="s">
        <v>276</v>
      </c>
      <c r="D698" s="19" t="s">
        <v>10</v>
      </c>
      <c r="E698" s="19" t="s">
        <v>311</v>
      </c>
      <c r="F698" s="28" t="s">
        <v>2267</v>
      </c>
      <c r="G698" s="19" t="s">
        <v>999</v>
      </c>
      <c r="H698" s="18" t="s">
        <v>270</v>
      </c>
      <c r="I698" s="18" t="s">
        <v>268</v>
      </c>
      <c r="J698" s="17">
        <v>5400</v>
      </c>
      <c r="K698" s="64"/>
      <c r="L698" s="64"/>
      <c r="M698" s="35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3242</v>
      </c>
      <c r="AF698" s="19" t="s">
        <v>3475</v>
      </c>
      <c r="AG698" s="20" t="s">
        <v>2456</v>
      </c>
      <c r="AH698" s="20" t="s">
        <v>1446</v>
      </c>
      <c r="AI698" s="20" t="s">
        <v>1571</v>
      </c>
      <c r="AJ698" s="16">
        <v>4000</v>
      </c>
      <c r="AK698" s="16"/>
      <c r="AL698" s="16">
        <f t="shared" si="22"/>
        <v>1400</v>
      </c>
      <c r="AM698" s="18"/>
      <c r="AN698" s="18"/>
      <c r="AO698" s="18"/>
      <c r="AP698" s="18"/>
      <c r="AQ698" s="18" t="s">
        <v>3247</v>
      </c>
      <c r="AR698" s="17">
        <v>4000</v>
      </c>
      <c r="AS698" s="17">
        <v>1400</v>
      </c>
      <c r="AT698" s="19"/>
    </row>
    <row r="699" spans="1:46" s="199" customFormat="1" ht="409.5" hidden="1" x14ac:dyDescent="0.2">
      <c r="A699" s="187" t="s">
        <v>50</v>
      </c>
      <c r="B699" s="19" t="s">
        <v>277</v>
      </c>
      <c r="C699" s="187" t="s">
        <v>17</v>
      </c>
      <c r="D699" s="187" t="s">
        <v>1566</v>
      </c>
      <c r="E699" s="19" t="s">
        <v>454</v>
      </c>
      <c r="F699" s="188" t="s">
        <v>2268</v>
      </c>
      <c r="G699" s="187" t="s">
        <v>1483</v>
      </c>
      <c r="H699" s="189" t="s">
        <v>270</v>
      </c>
      <c r="I699" s="189" t="s">
        <v>631</v>
      </c>
      <c r="J699" s="190">
        <v>16879500</v>
      </c>
      <c r="K699" s="191" t="s">
        <v>137</v>
      </c>
      <c r="L699" s="189"/>
      <c r="M699" s="189"/>
      <c r="N699" s="221"/>
      <c r="O699" s="222" t="s">
        <v>1478</v>
      </c>
      <c r="P699" s="222" t="s">
        <v>1479</v>
      </c>
      <c r="Q699" s="222" t="s">
        <v>1480</v>
      </c>
      <c r="R699" s="222" t="s">
        <v>1481</v>
      </c>
      <c r="S699" s="222" t="s">
        <v>124</v>
      </c>
      <c r="T699" s="222" t="s">
        <v>1289</v>
      </c>
      <c r="U699" s="222" t="s">
        <v>1289</v>
      </c>
      <c r="V699" s="222" t="s">
        <v>1482</v>
      </c>
      <c r="W699" s="223" t="s">
        <v>3259</v>
      </c>
      <c r="X699" s="222" t="s">
        <v>3260</v>
      </c>
      <c r="Y699" s="189" t="s">
        <v>3261</v>
      </c>
      <c r="Z699" s="195" t="s">
        <v>3262</v>
      </c>
      <c r="AA699" s="222" t="s">
        <v>3263</v>
      </c>
      <c r="AB699" s="187" t="s">
        <v>3264</v>
      </c>
      <c r="AC699" s="187" t="s">
        <v>3265</v>
      </c>
      <c r="AD699" s="224" t="s">
        <v>3266</v>
      </c>
      <c r="AE699" s="195" t="s">
        <v>3267</v>
      </c>
      <c r="AF699" s="195" t="s">
        <v>3514</v>
      </c>
      <c r="AG699" s="195" t="s">
        <v>2456</v>
      </c>
      <c r="AH699" s="20" t="s">
        <v>1572</v>
      </c>
      <c r="AI699" s="20" t="s">
        <v>1572</v>
      </c>
      <c r="AJ699" s="207">
        <v>16879500</v>
      </c>
      <c r="AK699" s="197"/>
      <c r="AL699" s="197">
        <f t="shared" si="22"/>
        <v>0</v>
      </c>
      <c r="AM699" s="187"/>
      <c r="AN699" s="189"/>
      <c r="AO699" s="187"/>
      <c r="AP699" s="187"/>
      <c r="AQ699" s="187"/>
      <c r="AR699" s="187"/>
      <c r="AS699" s="187"/>
      <c r="AT699" s="187"/>
    </row>
    <row r="700" spans="1:46" s="199" customFormat="1" ht="72" x14ac:dyDescent="0.2">
      <c r="A700" s="187" t="s">
        <v>50</v>
      </c>
      <c r="B700" s="19" t="s">
        <v>277</v>
      </c>
      <c r="C700" s="187" t="s">
        <v>17</v>
      </c>
      <c r="D700" s="187" t="s">
        <v>34</v>
      </c>
      <c r="E700" s="19" t="s">
        <v>454</v>
      </c>
      <c r="F700" s="188" t="s">
        <v>2269</v>
      </c>
      <c r="G700" s="187" t="s">
        <v>1131</v>
      </c>
      <c r="H700" s="189" t="s">
        <v>270</v>
      </c>
      <c r="I700" s="189" t="s">
        <v>1119</v>
      </c>
      <c r="J700" s="190">
        <v>2759000</v>
      </c>
      <c r="K700" s="191" t="s">
        <v>137</v>
      </c>
      <c r="L700" s="200"/>
      <c r="M700" s="200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9"/>
      <c r="Y700" s="201"/>
      <c r="Z700" s="187"/>
      <c r="AA700" s="187"/>
      <c r="AB700" s="187"/>
      <c r="AC700" s="187"/>
      <c r="AD700" s="187"/>
      <c r="AE700" s="195" t="s">
        <v>3268</v>
      </c>
      <c r="AF700" s="195" t="s">
        <v>3470</v>
      </c>
      <c r="AG700" s="187" t="s">
        <v>3467</v>
      </c>
      <c r="AH700" s="20" t="s">
        <v>1484</v>
      </c>
      <c r="AI700" s="20" t="s">
        <v>1571</v>
      </c>
      <c r="AJ700" s="197"/>
      <c r="AK700" s="197"/>
      <c r="AL700" s="197">
        <f t="shared" si="22"/>
        <v>2759000</v>
      </c>
      <c r="AM700" s="189" t="s">
        <v>3226</v>
      </c>
      <c r="AN700" s="189" t="s">
        <v>3274</v>
      </c>
      <c r="AO700" s="187"/>
      <c r="AP700" s="187"/>
      <c r="AQ700" s="187"/>
      <c r="AR700" s="187"/>
      <c r="AS700" s="187"/>
      <c r="AT700" s="187"/>
    </row>
    <row r="701" spans="1:46" s="199" customFormat="1" ht="72" x14ac:dyDescent="0.2">
      <c r="A701" s="187" t="s">
        <v>50</v>
      </c>
      <c r="B701" s="19" t="s">
        <v>277</v>
      </c>
      <c r="C701" s="187" t="s">
        <v>17</v>
      </c>
      <c r="D701" s="187" t="s">
        <v>34</v>
      </c>
      <c r="E701" s="19" t="s">
        <v>454</v>
      </c>
      <c r="F701" s="188" t="s">
        <v>2270</v>
      </c>
      <c r="G701" s="187" t="s">
        <v>1132</v>
      </c>
      <c r="H701" s="189" t="s">
        <v>270</v>
      </c>
      <c r="I701" s="189" t="s">
        <v>1122</v>
      </c>
      <c r="J701" s="190">
        <v>1800000</v>
      </c>
      <c r="K701" s="191" t="s">
        <v>137</v>
      </c>
      <c r="L701" s="200"/>
      <c r="M701" s="200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9"/>
      <c r="Y701" s="201"/>
      <c r="Z701" s="187"/>
      <c r="AA701" s="187"/>
      <c r="AB701" s="187"/>
      <c r="AC701" s="187"/>
      <c r="AD701" s="187"/>
      <c r="AE701" s="195" t="s">
        <v>3269</v>
      </c>
      <c r="AF701" s="195" t="s">
        <v>3470</v>
      </c>
      <c r="AG701" s="187" t="s">
        <v>2456</v>
      </c>
      <c r="AH701" s="20" t="s">
        <v>1485</v>
      </c>
      <c r="AI701" s="20" t="s">
        <v>1568</v>
      </c>
      <c r="AJ701" s="197">
        <v>1650000</v>
      </c>
      <c r="AK701" s="197"/>
      <c r="AL701" s="197">
        <f t="shared" si="22"/>
        <v>150000</v>
      </c>
      <c r="AM701" s="189" t="s">
        <v>3207</v>
      </c>
      <c r="AN701" s="198">
        <v>23108</v>
      </c>
      <c r="AO701" s="187"/>
      <c r="AP701" s="187"/>
      <c r="AQ701" s="187"/>
      <c r="AR701" s="187"/>
      <c r="AS701" s="187"/>
      <c r="AT701" s="187"/>
    </row>
    <row r="702" spans="1:46" s="23" customFormat="1" ht="72" hidden="1" x14ac:dyDescent="0.2">
      <c r="A702" s="19" t="s">
        <v>51</v>
      </c>
      <c r="B702" s="19" t="s">
        <v>277</v>
      </c>
      <c r="C702" s="19" t="s">
        <v>276</v>
      </c>
      <c r="D702" s="19" t="s">
        <v>11</v>
      </c>
      <c r="E702" s="19" t="s">
        <v>454</v>
      </c>
      <c r="F702" s="28" t="s">
        <v>2271</v>
      </c>
      <c r="G702" s="19" t="s">
        <v>1000</v>
      </c>
      <c r="H702" s="18" t="s">
        <v>360</v>
      </c>
      <c r="I702" s="18" t="s">
        <v>268</v>
      </c>
      <c r="J702" s="17">
        <v>150000</v>
      </c>
      <c r="K702" s="35" t="s">
        <v>137</v>
      </c>
      <c r="L702" s="64"/>
      <c r="M702" s="75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2444</v>
      </c>
      <c r="AF702" s="19" t="s">
        <v>3451</v>
      </c>
      <c r="AG702" s="19" t="s">
        <v>3467</v>
      </c>
      <c r="AH702" s="19" t="s">
        <v>1486</v>
      </c>
      <c r="AI702" s="19" t="s">
        <v>1571</v>
      </c>
      <c r="AJ702" s="16"/>
      <c r="AK702" s="16"/>
      <c r="AL702" s="16">
        <f t="shared" si="22"/>
        <v>150000</v>
      </c>
      <c r="AM702" s="18" t="s">
        <v>2445</v>
      </c>
      <c r="AN702" s="18" t="s">
        <v>2445</v>
      </c>
      <c r="AO702" s="18" t="s">
        <v>2446</v>
      </c>
      <c r="AP702" s="18" t="s">
        <v>2446</v>
      </c>
      <c r="AQ702" s="18" t="s">
        <v>2446</v>
      </c>
      <c r="AR702" s="19"/>
      <c r="AS702" s="19"/>
      <c r="AT702" s="19"/>
    </row>
    <row r="703" spans="1:46" s="23" customFormat="1" ht="72" hidden="1" x14ac:dyDescent="0.2">
      <c r="A703" s="19" t="s">
        <v>51</v>
      </c>
      <c r="B703" s="19" t="s">
        <v>277</v>
      </c>
      <c r="C703" s="19" t="s">
        <v>276</v>
      </c>
      <c r="D703" s="19" t="s">
        <v>11</v>
      </c>
      <c r="E703" s="19" t="s">
        <v>454</v>
      </c>
      <c r="F703" s="28" t="s">
        <v>2272</v>
      </c>
      <c r="G703" s="19" t="s">
        <v>1001</v>
      </c>
      <c r="H703" s="18" t="s">
        <v>319</v>
      </c>
      <c r="I703" s="18" t="s">
        <v>274</v>
      </c>
      <c r="J703" s="17">
        <v>34000</v>
      </c>
      <c r="K703" s="35" t="s">
        <v>137</v>
      </c>
      <c r="L703" s="64"/>
      <c r="M703" s="75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2444</v>
      </c>
      <c r="AF703" s="19" t="s">
        <v>3451</v>
      </c>
      <c r="AG703" s="19" t="s">
        <v>3467</v>
      </c>
      <c r="AH703" s="19" t="s">
        <v>1486</v>
      </c>
      <c r="AI703" s="19" t="s">
        <v>1571</v>
      </c>
      <c r="AJ703" s="16"/>
      <c r="AK703" s="16"/>
      <c r="AL703" s="16">
        <f t="shared" si="22"/>
        <v>34000</v>
      </c>
      <c r="AM703" s="18" t="s">
        <v>2445</v>
      </c>
      <c r="AN703" s="18" t="s">
        <v>2445</v>
      </c>
      <c r="AO703" s="18" t="s">
        <v>2446</v>
      </c>
      <c r="AP703" s="18" t="s">
        <v>2446</v>
      </c>
      <c r="AQ703" s="18" t="s">
        <v>2446</v>
      </c>
      <c r="AR703" s="19"/>
      <c r="AS703" s="19"/>
      <c r="AT703" s="19"/>
    </row>
    <row r="704" spans="1:46" s="23" customFormat="1" ht="72" hidden="1" x14ac:dyDescent="0.2">
      <c r="A704" s="19" t="s">
        <v>51</v>
      </c>
      <c r="B704" s="19" t="s">
        <v>277</v>
      </c>
      <c r="C704" s="19" t="s">
        <v>276</v>
      </c>
      <c r="D704" s="19" t="s">
        <v>11</v>
      </c>
      <c r="E704" s="19" t="s">
        <v>454</v>
      </c>
      <c r="F704" s="28" t="s">
        <v>2273</v>
      </c>
      <c r="G704" s="19" t="s">
        <v>1002</v>
      </c>
      <c r="H704" s="18" t="s">
        <v>269</v>
      </c>
      <c r="I704" s="18" t="s">
        <v>273</v>
      </c>
      <c r="J704" s="17">
        <v>12000</v>
      </c>
      <c r="K704" s="35" t="s">
        <v>137</v>
      </c>
      <c r="L704" s="64"/>
      <c r="M704" s="75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2444</v>
      </c>
      <c r="AF704" s="19" t="s">
        <v>3451</v>
      </c>
      <c r="AG704" s="19" t="s">
        <v>3467</v>
      </c>
      <c r="AH704" s="19" t="s">
        <v>1486</v>
      </c>
      <c r="AI704" s="19" t="s">
        <v>1571</v>
      </c>
      <c r="AJ704" s="16"/>
      <c r="AK704" s="16"/>
      <c r="AL704" s="16">
        <f t="shared" si="22"/>
        <v>12000</v>
      </c>
      <c r="AM704" s="18" t="s">
        <v>2445</v>
      </c>
      <c r="AN704" s="18" t="s">
        <v>2445</v>
      </c>
      <c r="AO704" s="18" t="s">
        <v>2446</v>
      </c>
      <c r="AP704" s="18" t="s">
        <v>2446</v>
      </c>
      <c r="AQ704" s="18" t="s">
        <v>2446</v>
      </c>
      <c r="AR704" s="19"/>
      <c r="AS704" s="19"/>
      <c r="AT704" s="19"/>
    </row>
    <row r="705" spans="1:46" s="23" customFormat="1" ht="72" hidden="1" x14ac:dyDescent="0.2">
      <c r="A705" s="19" t="s">
        <v>51</v>
      </c>
      <c r="B705" s="19" t="s">
        <v>277</v>
      </c>
      <c r="C705" s="19" t="s">
        <v>276</v>
      </c>
      <c r="D705" s="19" t="s">
        <v>11</v>
      </c>
      <c r="E705" s="19" t="s">
        <v>454</v>
      </c>
      <c r="F705" s="28" t="s">
        <v>2274</v>
      </c>
      <c r="G705" s="19" t="s">
        <v>1003</v>
      </c>
      <c r="H705" s="18" t="s">
        <v>270</v>
      </c>
      <c r="I705" s="18" t="s">
        <v>803</v>
      </c>
      <c r="J705" s="17">
        <v>6000</v>
      </c>
      <c r="K705" s="35" t="s">
        <v>137</v>
      </c>
      <c r="L705" s="64"/>
      <c r="M705" s="75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2444</v>
      </c>
      <c r="AF705" s="19" t="s">
        <v>3451</v>
      </c>
      <c r="AG705" s="19" t="s">
        <v>3467</v>
      </c>
      <c r="AH705" s="19" t="s">
        <v>1486</v>
      </c>
      <c r="AI705" s="19" t="s">
        <v>1571</v>
      </c>
      <c r="AJ705" s="16"/>
      <c r="AK705" s="16"/>
      <c r="AL705" s="16">
        <f t="shared" si="22"/>
        <v>6000</v>
      </c>
      <c r="AM705" s="18" t="s">
        <v>2445</v>
      </c>
      <c r="AN705" s="18" t="s">
        <v>2445</v>
      </c>
      <c r="AO705" s="18" t="s">
        <v>2446</v>
      </c>
      <c r="AP705" s="18" t="s">
        <v>2446</v>
      </c>
      <c r="AQ705" s="18" t="s">
        <v>2446</v>
      </c>
      <c r="AR705" s="19"/>
      <c r="AS705" s="19"/>
      <c r="AT705" s="19"/>
    </row>
    <row r="706" spans="1:46" s="23" customFormat="1" ht="72" hidden="1" x14ac:dyDescent="0.2">
      <c r="A706" s="19" t="s">
        <v>51</v>
      </c>
      <c r="B706" s="19" t="s">
        <v>277</v>
      </c>
      <c r="C706" s="19" t="s">
        <v>276</v>
      </c>
      <c r="D706" s="19" t="s">
        <v>11</v>
      </c>
      <c r="E706" s="19" t="s">
        <v>454</v>
      </c>
      <c r="F706" s="28" t="s">
        <v>2275</v>
      </c>
      <c r="G706" s="19" t="s">
        <v>1004</v>
      </c>
      <c r="H706" s="18" t="s">
        <v>269</v>
      </c>
      <c r="I706" s="18" t="s">
        <v>275</v>
      </c>
      <c r="J706" s="17">
        <v>10000</v>
      </c>
      <c r="K706" s="35" t="s">
        <v>137</v>
      </c>
      <c r="L706" s="64"/>
      <c r="M706" s="64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2444</v>
      </c>
      <c r="AF706" s="19" t="s">
        <v>3451</v>
      </c>
      <c r="AG706" s="19" t="s">
        <v>3467</v>
      </c>
      <c r="AH706" s="19" t="s">
        <v>1486</v>
      </c>
      <c r="AI706" s="19" t="s">
        <v>1571</v>
      </c>
      <c r="AJ706" s="16"/>
      <c r="AK706" s="16"/>
      <c r="AL706" s="16">
        <f t="shared" si="22"/>
        <v>10000</v>
      </c>
      <c r="AM706" s="18" t="s">
        <v>2445</v>
      </c>
      <c r="AN706" s="18" t="s">
        <v>2445</v>
      </c>
      <c r="AO706" s="18" t="s">
        <v>2446</v>
      </c>
      <c r="AP706" s="18" t="s">
        <v>2446</v>
      </c>
      <c r="AQ706" s="18" t="s">
        <v>2446</v>
      </c>
      <c r="AR706" s="19"/>
      <c r="AS706" s="19"/>
      <c r="AT706" s="19"/>
    </row>
    <row r="707" spans="1:46" s="23" customFormat="1" ht="72" hidden="1" x14ac:dyDescent="0.2">
      <c r="A707" s="19" t="s">
        <v>51</v>
      </c>
      <c r="B707" s="19" t="s">
        <v>277</v>
      </c>
      <c r="C707" s="19" t="s">
        <v>276</v>
      </c>
      <c r="D707" s="19" t="s">
        <v>286</v>
      </c>
      <c r="E707" s="19" t="s">
        <v>454</v>
      </c>
      <c r="F707" s="28" t="s">
        <v>2276</v>
      </c>
      <c r="G707" s="19" t="s">
        <v>1005</v>
      </c>
      <c r="H707" s="18" t="s">
        <v>317</v>
      </c>
      <c r="I707" s="18" t="s">
        <v>271</v>
      </c>
      <c r="J707" s="17">
        <v>104000</v>
      </c>
      <c r="K707" s="35" t="s">
        <v>137</v>
      </c>
      <c r="L707" s="64"/>
      <c r="M707" s="75"/>
      <c r="N707" s="19"/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2444</v>
      </c>
      <c r="AF707" s="19" t="s">
        <v>3451</v>
      </c>
      <c r="AG707" s="19" t="s">
        <v>3467</v>
      </c>
      <c r="AH707" s="19" t="s">
        <v>1486</v>
      </c>
      <c r="AI707" s="19" t="s">
        <v>1571</v>
      </c>
      <c r="AJ707" s="16"/>
      <c r="AK707" s="16"/>
      <c r="AL707" s="16">
        <f t="shared" ref="AL707:AL770" si="23">J707-AJ707-AK707</f>
        <v>104000</v>
      </c>
      <c r="AM707" s="18" t="s">
        <v>2445</v>
      </c>
      <c r="AN707" s="18" t="s">
        <v>2445</v>
      </c>
      <c r="AO707" s="18" t="s">
        <v>2446</v>
      </c>
      <c r="AP707" s="18" t="s">
        <v>2446</v>
      </c>
      <c r="AQ707" s="18" t="s">
        <v>2446</v>
      </c>
      <c r="AR707" s="19"/>
      <c r="AS707" s="19"/>
      <c r="AT707" s="19"/>
    </row>
    <row r="708" spans="1:46" s="23" customFormat="1" ht="72" hidden="1" x14ac:dyDescent="0.2">
      <c r="A708" s="19" t="s">
        <v>51</v>
      </c>
      <c r="B708" s="19" t="s">
        <v>277</v>
      </c>
      <c r="C708" s="19" t="s">
        <v>276</v>
      </c>
      <c r="D708" s="19" t="s">
        <v>286</v>
      </c>
      <c r="E708" s="19" t="s">
        <v>454</v>
      </c>
      <c r="F708" s="28" t="s">
        <v>2300</v>
      </c>
      <c r="G708" s="19" t="s">
        <v>1006</v>
      </c>
      <c r="H708" s="18" t="s">
        <v>317</v>
      </c>
      <c r="I708" s="18" t="s">
        <v>271</v>
      </c>
      <c r="J708" s="17">
        <v>163500</v>
      </c>
      <c r="K708" s="35" t="s">
        <v>137</v>
      </c>
      <c r="L708" s="64"/>
      <c r="M708" s="75"/>
      <c r="N708" s="19"/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2444</v>
      </c>
      <c r="AF708" s="19" t="s">
        <v>3451</v>
      </c>
      <c r="AG708" s="19" t="s">
        <v>3467</v>
      </c>
      <c r="AH708" s="19" t="s">
        <v>1486</v>
      </c>
      <c r="AI708" s="19" t="s">
        <v>1571</v>
      </c>
      <c r="AJ708" s="16"/>
      <c r="AK708" s="16"/>
      <c r="AL708" s="16">
        <f t="shared" si="23"/>
        <v>163500</v>
      </c>
      <c r="AM708" s="18" t="s">
        <v>2445</v>
      </c>
      <c r="AN708" s="18" t="s">
        <v>2445</v>
      </c>
      <c r="AO708" s="18" t="s">
        <v>2446</v>
      </c>
      <c r="AP708" s="18" t="s">
        <v>2446</v>
      </c>
      <c r="AQ708" s="18" t="s">
        <v>2446</v>
      </c>
      <c r="AR708" s="19"/>
      <c r="AS708" s="19"/>
      <c r="AT708" s="19"/>
    </row>
    <row r="709" spans="1:46" s="23" customFormat="1" ht="72" hidden="1" x14ac:dyDescent="0.2">
      <c r="A709" s="19" t="s">
        <v>51</v>
      </c>
      <c r="B709" s="19" t="s">
        <v>277</v>
      </c>
      <c r="C709" s="19" t="s">
        <v>276</v>
      </c>
      <c r="D709" s="19" t="s">
        <v>286</v>
      </c>
      <c r="E709" s="19" t="s">
        <v>454</v>
      </c>
      <c r="F709" s="28" t="s">
        <v>2278</v>
      </c>
      <c r="G709" s="19" t="s">
        <v>1007</v>
      </c>
      <c r="H709" s="18" t="s">
        <v>317</v>
      </c>
      <c r="I709" s="18" t="s">
        <v>281</v>
      </c>
      <c r="J709" s="17">
        <v>65500</v>
      </c>
      <c r="K709" s="35" t="s">
        <v>137</v>
      </c>
      <c r="L709" s="64"/>
      <c r="M709" s="75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2444</v>
      </c>
      <c r="AF709" s="19" t="s">
        <v>3451</v>
      </c>
      <c r="AG709" s="19" t="s">
        <v>3467</v>
      </c>
      <c r="AH709" s="19" t="s">
        <v>1486</v>
      </c>
      <c r="AI709" s="19" t="s">
        <v>1571</v>
      </c>
      <c r="AJ709" s="16"/>
      <c r="AK709" s="16"/>
      <c r="AL709" s="16">
        <f t="shared" si="23"/>
        <v>65500</v>
      </c>
      <c r="AM709" s="18" t="s">
        <v>2445</v>
      </c>
      <c r="AN709" s="18" t="s">
        <v>2445</v>
      </c>
      <c r="AO709" s="18" t="s">
        <v>2446</v>
      </c>
      <c r="AP709" s="18" t="s">
        <v>2446</v>
      </c>
      <c r="AQ709" s="18" t="s">
        <v>2446</v>
      </c>
      <c r="AR709" s="19"/>
      <c r="AS709" s="19"/>
      <c r="AT709" s="19"/>
    </row>
    <row r="710" spans="1:46" s="23" customFormat="1" ht="72" hidden="1" x14ac:dyDescent="0.2">
      <c r="A710" s="19" t="s">
        <v>51</v>
      </c>
      <c r="B710" s="19" t="s">
        <v>277</v>
      </c>
      <c r="C710" s="19" t="s">
        <v>276</v>
      </c>
      <c r="D710" s="19" t="s">
        <v>13</v>
      </c>
      <c r="E710" s="19" t="s">
        <v>454</v>
      </c>
      <c r="F710" s="28" t="s">
        <v>2279</v>
      </c>
      <c r="G710" s="19" t="s">
        <v>1008</v>
      </c>
      <c r="H710" s="18" t="s">
        <v>272</v>
      </c>
      <c r="I710" s="18" t="s">
        <v>271</v>
      </c>
      <c r="J710" s="17">
        <v>15000</v>
      </c>
      <c r="K710" s="64"/>
      <c r="L710" s="64"/>
      <c r="M710" s="35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3275</v>
      </c>
      <c r="AF710" s="19" t="s">
        <v>1571</v>
      </c>
      <c r="AG710" s="19" t="s">
        <v>3467</v>
      </c>
      <c r="AH710" s="19" t="s">
        <v>1486</v>
      </c>
      <c r="AI710" s="19" t="s">
        <v>1571</v>
      </c>
      <c r="AJ710" s="16"/>
      <c r="AK710" s="16"/>
      <c r="AL710" s="16">
        <f t="shared" si="23"/>
        <v>15000</v>
      </c>
      <c r="AM710" s="18" t="s">
        <v>1495</v>
      </c>
      <c r="AN710" s="18" t="s">
        <v>1495</v>
      </c>
      <c r="AO710" s="18" t="s">
        <v>1495</v>
      </c>
      <c r="AP710" s="18" t="s">
        <v>1495</v>
      </c>
      <c r="AQ710" s="18" t="s">
        <v>1495</v>
      </c>
      <c r="AR710" s="19"/>
      <c r="AS710" s="19"/>
      <c r="AT710" s="19"/>
    </row>
    <row r="711" spans="1:46" s="23" customFormat="1" ht="144" hidden="1" x14ac:dyDescent="0.2">
      <c r="A711" s="19" t="s">
        <v>51</v>
      </c>
      <c r="B711" s="19" t="s">
        <v>277</v>
      </c>
      <c r="C711" s="19" t="s">
        <v>276</v>
      </c>
      <c r="D711" s="19" t="s">
        <v>33</v>
      </c>
      <c r="E711" s="19" t="s">
        <v>454</v>
      </c>
      <c r="F711" s="28" t="s">
        <v>2280</v>
      </c>
      <c r="G711" s="19" t="s">
        <v>1009</v>
      </c>
      <c r="H711" s="18" t="s">
        <v>270</v>
      </c>
      <c r="I711" s="18" t="s">
        <v>274</v>
      </c>
      <c r="J711" s="17">
        <v>60000</v>
      </c>
      <c r="K711" s="35" t="s">
        <v>137</v>
      </c>
      <c r="L711" s="64"/>
      <c r="M711" s="64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19" t="s">
        <v>3476</v>
      </c>
      <c r="AG711" s="20" t="s">
        <v>2456</v>
      </c>
      <c r="AH711" s="19" t="s">
        <v>1489</v>
      </c>
      <c r="AI711" s="20" t="s">
        <v>1570</v>
      </c>
      <c r="AJ711" s="16">
        <v>59000</v>
      </c>
      <c r="AK711" s="16"/>
      <c r="AL711" s="16">
        <f t="shared" si="23"/>
        <v>1000</v>
      </c>
      <c r="AM711" s="18" t="s">
        <v>2514</v>
      </c>
      <c r="AN711" s="18" t="s">
        <v>2514</v>
      </c>
      <c r="AO711" s="18" t="s">
        <v>3287</v>
      </c>
      <c r="AP711" s="18" t="s">
        <v>3287</v>
      </c>
      <c r="AQ711" s="18" t="s">
        <v>2448</v>
      </c>
      <c r="AR711" s="16">
        <v>59000</v>
      </c>
      <c r="AS711" s="15">
        <v>1000</v>
      </c>
      <c r="AT711" s="19"/>
    </row>
    <row r="712" spans="1:46" s="23" customFormat="1" ht="144" hidden="1" x14ac:dyDescent="0.2">
      <c r="A712" s="19" t="s">
        <v>51</v>
      </c>
      <c r="B712" s="19" t="s">
        <v>277</v>
      </c>
      <c r="C712" s="19" t="s">
        <v>276</v>
      </c>
      <c r="D712" s="19" t="s">
        <v>33</v>
      </c>
      <c r="E712" s="19" t="s">
        <v>454</v>
      </c>
      <c r="F712" s="28" t="s">
        <v>2281</v>
      </c>
      <c r="G712" s="19" t="s">
        <v>1010</v>
      </c>
      <c r="H712" s="18" t="s">
        <v>272</v>
      </c>
      <c r="I712" s="18" t="s">
        <v>274</v>
      </c>
      <c r="J712" s="17">
        <v>240000</v>
      </c>
      <c r="K712" s="35" t="s">
        <v>137</v>
      </c>
      <c r="L712" s="64"/>
      <c r="M712" s="64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19" t="s">
        <v>3476</v>
      </c>
      <c r="AG712" s="20" t="s">
        <v>2456</v>
      </c>
      <c r="AH712" s="19" t="s">
        <v>1489</v>
      </c>
      <c r="AI712" s="20" t="s">
        <v>1570</v>
      </c>
      <c r="AJ712" s="16">
        <v>237000</v>
      </c>
      <c r="AK712" s="16"/>
      <c r="AL712" s="16">
        <f t="shared" si="23"/>
        <v>3000</v>
      </c>
      <c r="AM712" s="18" t="s">
        <v>2514</v>
      </c>
      <c r="AN712" s="18" t="s">
        <v>2514</v>
      </c>
      <c r="AO712" s="18" t="s">
        <v>3287</v>
      </c>
      <c r="AP712" s="18" t="s">
        <v>3287</v>
      </c>
      <c r="AQ712" s="18" t="s">
        <v>2448</v>
      </c>
      <c r="AR712" s="16">
        <v>237000</v>
      </c>
      <c r="AS712" s="15">
        <v>3000</v>
      </c>
      <c r="AT712" s="19"/>
    </row>
    <row r="713" spans="1:46" s="23" customFormat="1" ht="144" hidden="1" x14ac:dyDescent="0.2">
      <c r="A713" s="19" t="s">
        <v>51</v>
      </c>
      <c r="B713" s="19" t="s">
        <v>277</v>
      </c>
      <c r="C713" s="19" t="s">
        <v>276</v>
      </c>
      <c r="D713" s="19" t="s">
        <v>33</v>
      </c>
      <c r="E713" s="19" t="s">
        <v>454</v>
      </c>
      <c r="F713" s="28" t="s">
        <v>2282</v>
      </c>
      <c r="G713" s="19" t="s">
        <v>1011</v>
      </c>
      <c r="H713" s="18" t="s">
        <v>267</v>
      </c>
      <c r="I713" s="18" t="s">
        <v>274</v>
      </c>
      <c r="J713" s="17">
        <v>72000</v>
      </c>
      <c r="K713" s="35" t="s">
        <v>137</v>
      </c>
      <c r="L713" s="64"/>
      <c r="M713" s="64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19" t="s">
        <v>3476</v>
      </c>
      <c r="AG713" s="20" t="s">
        <v>2456</v>
      </c>
      <c r="AH713" s="19" t="s">
        <v>1489</v>
      </c>
      <c r="AI713" s="20" t="s">
        <v>1570</v>
      </c>
      <c r="AJ713" s="17">
        <v>72000</v>
      </c>
      <c r="AK713" s="16"/>
      <c r="AL713" s="16">
        <f t="shared" si="23"/>
        <v>0</v>
      </c>
      <c r="AM713" s="18" t="s">
        <v>2514</v>
      </c>
      <c r="AN713" s="18" t="s">
        <v>2514</v>
      </c>
      <c r="AO713" s="18" t="s">
        <v>3287</v>
      </c>
      <c r="AP713" s="18" t="s">
        <v>3287</v>
      </c>
      <c r="AQ713" s="18" t="s">
        <v>2448</v>
      </c>
      <c r="AR713" s="16">
        <v>72000</v>
      </c>
      <c r="AS713" s="15" t="s">
        <v>2395</v>
      </c>
      <c r="AT713" s="19"/>
    </row>
    <row r="714" spans="1:46" s="23" customFormat="1" ht="144" hidden="1" x14ac:dyDescent="0.2">
      <c r="A714" s="19" t="s">
        <v>51</v>
      </c>
      <c r="B714" s="19" t="s">
        <v>277</v>
      </c>
      <c r="C714" s="19" t="s">
        <v>276</v>
      </c>
      <c r="D714" s="19" t="s">
        <v>33</v>
      </c>
      <c r="E714" s="19" t="s">
        <v>454</v>
      </c>
      <c r="F714" s="28" t="s">
        <v>2283</v>
      </c>
      <c r="G714" s="19" t="s">
        <v>1012</v>
      </c>
      <c r="H714" s="18" t="s">
        <v>270</v>
      </c>
      <c r="I714" s="18" t="s">
        <v>274</v>
      </c>
      <c r="J714" s="17">
        <v>15000</v>
      </c>
      <c r="K714" s="35" t="s">
        <v>137</v>
      </c>
      <c r="L714" s="64"/>
      <c r="M714" s="64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19" t="s">
        <v>3476</v>
      </c>
      <c r="AG714" s="20" t="s">
        <v>2456</v>
      </c>
      <c r="AH714" s="19" t="s">
        <v>1489</v>
      </c>
      <c r="AI714" s="20" t="s">
        <v>1570</v>
      </c>
      <c r="AJ714" s="17">
        <v>15000</v>
      </c>
      <c r="AK714" s="16"/>
      <c r="AL714" s="16">
        <f t="shared" si="23"/>
        <v>0</v>
      </c>
      <c r="AM714" s="18" t="s">
        <v>2514</v>
      </c>
      <c r="AN714" s="18" t="s">
        <v>2514</v>
      </c>
      <c r="AO714" s="18" t="s">
        <v>3287</v>
      </c>
      <c r="AP714" s="18" t="s">
        <v>3287</v>
      </c>
      <c r="AQ714" s="18" t="s">
        <v>2448</v>
      </c>
      <c r="AR714" s="16">
        <v>15000</v>
      </c>
      <c r="AS714" s="15" t="s">
        <v>2395</v>
      </c>
      <c r="AT714" s="19"/>
    </row>
    <row r="715" spans="1:46" s="23" customFormat="1" ht="144" hidden="1" x14ac:dyDescent="0.2">
      <c r="A715" s="19" t="s">
        <v>51</v>
      </c>
      <c r="B715" s="19" t="s">
        <v>277</v>
      </c>
      <c r="C715" s="19" t="s">
        <v>276</v>
      </c>
      <c r="D715" s="19" t="s">
        <v>33</v>
      </c>
      <c r="E715" s="19" t="s">
        <v>454</v>
      </c>
      <c r="F715" s="28" t="s">
        <v>2284</v>
      </c>
      <c r="G715" s="19" t="s">
        <v>1013</v>
      </c>
      <c r="H715" s="18" t="s">
        <v>387</v>
      </c>
      <c r="I715" s="18" t="s">
        <v>718</v>
      </c>
      <c r="J715" s="17">
        <v>72000</v>
      </c>
      <c r="K715" s="35" t="s">
        <v>137</v>
      </c>
      <c r="L715" s="64"/>
      <c r="M715" s="64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19" t="s">
        <v>3476</v>
      </c>
      <c r="AG715" s="20" t="s">
        <v>2456</v>
      </c>
      <c r="AH715" s="19" t="s">
        <v>1489</v>
      </c>
      <c r="AI715" s="20" t="s">
        <v>1570</v>
      </c>
      <c r="AJ715" s="16">
        <v>69000</v>
      </c>
      <c r="AK715" s="16"/>
      <c r="AL715" s="16">
        <f t="shared" si="23"/>
        <v>3000</v>
      </c>
      <c r="AM715" s="18" t="s">
        <v>2514</v>
      </c>
      <c r="AN715" s="18" t="s">
        <v>2514</v>
      </c>
      <c r="AO715" s="18" t="s">
        <v>3287</v>
      </c>
      <c r="AP715" s="18" t="s">
        <v>3287</v>
      </c>
      <c r="AQ715" s="18" t="s">
        <v>2448</v>
      </c>
      <c r="AR715" s="16">
        <v>69000</v>
      </c>
      <c r="AS715" s="15">
        <v>3000</v>
      </c>
      <c r="AT715" s="19"/>
    </row>
    <row r="716" spans="1:46" s="23" customFormat="1" ht="144" hidden="1" x14ac:dyDescent="0.2">
      <c r="A716" s="19" t="s">
        <v>51</v>
      </c>
      <c r="B716" s="19" t="s">
        <v>277</v>
      </c>
      <c r="C716" s="19" t="s">
        <v>276</v>
      </c>
      <c r="D716" s="19" t="s">
        <v>33</v>
      </c>
      <c r="E716" s="19" t="s">
        <v>454</v>
      </c>
      <c r="F716" s="28" t="s">
        <v>2285</v>
      </c>
      <c r="G716" s="19" t="s">
        <v>1014</v>
      </c>
      <c r="H716" s="18" t="s">
        <v>270</v>
      </c>
      <c r="I716" s="18" t="s">
        <v>274</v>
      </c>
      <c r="J716" s="17">
        <v>50000</v>
      </c>
      <c r="K716" s="35" t="s">
        <v>137</v>
      </c>
      <c r="L716" s="64"/>
      <c r="M716" s="64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19" t="s">
        <v>3476</v>
      </c>
      <c r="AG716" s="20" t="s">
        <v>2456</v>
      </c>
      <c r="AH716" s="19" t="s">
        <v>1489</v>
      </c>
      <c r="AI716" s="20" t="s">
        <v>1570</v>
      </c>
      <c r="AJ716" s="16">
        <v>49000</v>
      </c>
      <c r="AK716" s="16"/>
      <c r="AL716" s="16">
        <f t="shared" si="23"/>
        <v>1000</v>
      </c>
      <c r="AM716" s="18" t="s">
        <v>2514</v>
      </c>
      <c r="AN716" s="18" t="s">
        <v>2514</v>
      </c>
      <c r="AO716" s="18" t="s">
        <v>3287</v>
      </c>
      <c r="AP716" s="18" t="s">
        <v>3287</v>
      </c>
      <c r="AQ716" s="18" t="s">
        <v>2448</v>
      </c>
      <c r="AR716" s="16">
        <v>49000</v>
      </c>
      <c r="AS716" s="15">
        <v>1000</v>
      </c>
      <c r="AT716" s="19"/>
    </row>
    <row r="717" spans="1:46" s="23" customFormat="1" ht="144" hidden="1" x14ac:dyDescent="0.2">
      <c r="A717" s="19" t="s">
        <v>51</v>
      </c>
      <c r="B717" s="19" t="s">
        <v>277</v>
      </c>
      <c r="C717" s="19" t="s">
        <v>276</v>
      </c>
      <c r="D717" s="19" t="s">
        <v>33</v>
      </c>
      <c r="E717" s="19" t="s">
        <v>454</v>
      </c>
      <c r="F717" s="28" t="s">
        <v>2286</v>
      </c>
      <c r="G717" s="19" t="s">
        <v>1015</v>
      </c>
      <c r="H717" s="18" t="s">
        <v>387</v>
      </c>
      <c r="I717" s="18" t="s">
        <v>274</v>
      </c>
      <c r="J717" s="17">
        <v>120000</v>
      </c>
      <c r="K717" s="35" t="s">
        <v>137</v>
      </c>
      <c r="L717" s="64"/>
      <c r="M717" s="64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19" t="s">
        <v>3476</v>
      </c>
      <c r="AG717" s="20" t="s">
        <v>2456</v>
      </c>
      <c r="AH717" s="19" t="s">
        <v>1489</v>
      </c>
      <c r="AI717" s="20" t="s">
        <v>1570</v>
      </c>
      <c r="AJ717" s="16">
        <v>116000</v>
      </c>
      <c r="AK717" s="16"/>
      <c r="AL717" s="16">
        <f t="shared" si="23"/>
        <v>4000</v>
      </c>
      <c r="AM717" s="18" t="s">
        <v>2514</v>
      </c>
      <c r="AN717" s="18" t="s">
        <v>2514</v>
      </c>
      <c r="AO717" s="18" t="s">
        <v>3287</v>
      </c>
      <c r="AP717" s="18" t="s">
        <v>3287</v>
      </c>
      <c r="AQ717" s="18" t="s">
        <v>2448</v>
      </c>
      <c r="AR717" s="16">
        <v>116000</v>
      </c>
      <c r="AS717" s="16">
        <v>4000</v>
      </c>
      <c r="AT717" s="19"/>
    </row>
    <row r="718" spans="1:46" s="23" customFormat="1" ht="126" hidden="1" x14ac:dyDescent="0.2">
      <c r="A718" s="19" t="s">
        <v>51</v>
      </c>
      <c r="B718" s="19" t="s">
        <v>277</v>
      </c>
      <c r="C718" s="19" t="s">
        <v>276</v>
      </c>
      <c r="D718" s="19" t="s">
        <v>22</v>
      </c>
      <c r="E718" s="19" t="s">
        <v>349</v>
      </c>
      <c r="F718" s="28" t="s">
        <v>2287</v>
      </c>
      <c r="G718" s="19" t="s">
        <v>1016</v>
      </c>
      <c r="H718" s="18" t="s">
        <v>270</v>
      </c>
      <c r="I718" s="18" t="s">
        <v>275</v>
      </c>
      <c r="J718" s="17">
        <v>991000</v>
      </c>
      <c r="K718" s="35" t="s">
        <v>137</v>
      </c>
      <c r="L718" s="64"/>
      <c r="M718" s="64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19" t="s">
        <v>1571</v>
      </c>
      <c r="AG718" s="19" t="s">
        <v>3467</v>
      </c>
      <c r="AH718" s="19" t="s">
        <v>1490</v>
      </c>
      <c r="AI718" s="19" t="s">
        <v>1568</v>
      </c>
      <c r="AJ718" s="16"/>
      <c r="AK718" s="16"/>
      <c r="AL718" s="16">
        <f t="shared" si="23"/>
        <v>991000</v>
      </c>
      <c r="AM718" s="18" t="s">
        <v>2445</v>
      </c>
      <c r="AN718" s="18" t="s">
        <v>2445</v>
      </c>
      <c r="AO718" s="18" t="s">
        <v>2447</v>
      </c>
      <c r="AP718" s="18" t="s">
        <v>2447</v>
      </c>
      <c r="AQ718" s="18" t="s">
        <v>2447</v>
      </c>
      <c r="AR718" s="19"/>
      <c r="AS718" s="19"/>
      <c r="AT718" s="19"/>
    </row>
    <row r="719" spans="1:46" s="23" customFormat="1" ht="72" hidden="1" x14ac:dyDescent="0.2">
      <c r="A719" s="19" t="s">
        <v>51</v>
      </c>
      <c r="B719" s="19" t="s">
        <v>277</v>
      </c>
      <c r="C719" s="19" t="s">
        <v>276</v>
      </c>
      <c r="D719" s="19" t="s">
        <v>11</v>
      </c>
      <c r="E719" s="19" t="s">
        <v>310</v>
      </c>
      <c r="F719" s="28" t="s">
        <v>2288</v>
      </c>
      <c r="G719" s="19" t="s">
        <v>1017</v>
      </c>
      <c r="H719" s="18" t="s">
        <v>267</v>
      </c>
      <c r="I719" s="18" t="s">
        <v>271</v>
      </c>
      <c r="J719" s="17">
        <v>282000</v>
      </c>
      <c r="K719" s="35" t="s">
        <v>137</v>
      </c>
      <c r="L719" s="64"/>
      <c r="M719" s="64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2444</v>
      </c>
      <c r="AF719" s="19" t="s">
        <v>3451</v>
      </c>
      <c r="AG719" s="19" t="s">
        <v>3467</v>
      </c>
      <c r="AH719" s="19" t="s">
        <v>1490</v>
      </c>
      <c r="AI719" s="19" t="s">
        <v>1568</v>
      </c>
      <c r="AJ719" s="16"/>
      <c r="AK719" s="16"/>
      <c r="AL719" s="16">
        <f t="shared" si="23"/>
        <v>282000</v>
      </c>
      <c r="AM719" s="18" t="s">
        <v>2445</v>
      </c>
      <c r="AN719" s="18" t="s">
        <v>2445</v>
      </c>
      <c r="AO719" s="18" t="s">
        <v>2446</v>
      </c>
      <c r="AP719" s="18" t="s">
        <v>2446</v>
      </c>
      <c r="AQ719" s="18" t="s">
        <v>2446</v>
      </c>
      <c r="AR719" s="19"/>
      <c r="AS719" s="19"/>
      <c r="AT719" s="19"/>
    </row>
    <row r="720" spans="1:46" s="23" customFormat="1" ht="72" hidden="1" x14ac:dyDescent="0.2">
      <c r="A720" s="19" t="s">
        <v>51</v>
      </c>
      <c r="B720" s="19" t="s">
        <v>277</v>
      </c>
      <c r="C720" s="19" t="s">
        <v>276</v>
      </c>
      <c r="D720" s="19" t="s">
        <v>11</v>
      </c>
      <c r="E720" s="19" t="s">
        <v>310</v>
      </c>
      <c r="F720" s="28" t="s">
        <v>2289</v>
      </c>
      <c r="G720" s="19" t="s">
        <v>1018</v>
      </c>
      <c r="H720" s="18" t="s">
        <v>459</v>
      </c>
      <c r="I720" s="18" t="s">
        <v>274</v>
      </c>
      <c r="J720" s="17">
        <v>40000</v>
      </c>
      <c r="K720" s="35" t="s">
        <v>137</v>
      </c>
      <c r="L720" s="64"/>
      <c r="M720" s="64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2444</v>
      </c>
      <c r="AF720" s="19" t="s">
        <v>3451</v>
      </c>
      <c r="AG720" s="19" t="s">
        <v>3467</v>
      </c>
      <c r="AH720" s="19" t="s">
        <v>1490</v>
      </c>
      <c r="AI720" s="19" t="s">
        <v>1568</v>
      </c>
      <c r="AJ720" s="16"/>
      <c r="AK720" s="16"/>
      <c r="AL720" s="16">
        <f t="shared" si="23"/>
        <v>40000</v>
      </c>
      <c r="AM720" s="18" t="s">
        <v>2445</v>
      </c>
      <c r="AN720" s="18" t="s">
        <v>2445</v>
      </c>
      <c r="AO720" s="18" t="s">
        <v>2446</v>
      </c>
      <c r="AP720" s="18" t="s">
        <v>2446</v>
      </c>
      <c r="AQ720" s="18" t="s">
        <v>2446</v>
      </c>
      <c r="AR720" s="19"/>
      <c r="AS720" s="19"/>
      <c r="AT720" s="19"/>
    </row>
    <row r="721" spans="1:46" s="23" customFormat="1" ht="72" hidden="1" x14ac:dyDescent="0.2">
      <c r="A721" s="19" t="s">
        <v>51</v>
      </c>
      <c r="B721" s="19" t="s">
        <v>277</v>
      </c>
      <c r="C721" s="19" t="s">
        <v>276</v>
      </c>
      <c r="D721" s="19" t="s">
        <v>11</v>
      </c>
      <c r="E721" s="19" t="s">
        <v>310</v>
      </c>
      <c r="F721" s="28" t="s">
        <v>2290</v>
      </c>
      <c r="G721" s="19" t="s">
        <v>1019</v>
      </c>
      <c r="H721" s="18" t="s">
        <v>303</v>
      </c>
      <c r="I721" s="18" t="s">
        <v>274</v>
      </c>
      <c r="J721" s="17">
        <v>45000</v>
      </c>
      <c r="K721" s="35" t="s">
        <v>137</v>
      </c>
      <c r="L721" s="64"/>
      <c r="M721" s="64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2444</v>
      </c>
      <c r="AF721" s="19" t="s">
        <v>3451</v>
      </c>
      <c r="AG721" s="19" t="s">
        <v>3467</v>
      </c>
      <c r="AH721" s="19" t="s">
        <v>1490</v>
      </c>
      <c r="AI721" s="19" t="s">
        <v>1568</v>
      </c>
      <c r="AJ721" s="16"/>
      <c r="AK721" s="16"/>
      <c r="AL721" s="16">
        <f t="shared" si="23"/>
        <v>45000</v>
      </c>
      <c r="AM721" s="18" t="s">
        <v>2445</v>
      </c>
      <c r="AN721" s="18" t="s">
        <v>2445</v>
      </c>
      <c r="AO721" s="18" t="s">
        <v>2446</v>
      </c>
      <c r="AP721" s="18" t="s">
        <v>2446</v>
      </c>
      <c r="AQ721" s="18" t="s">
        <v>2446</v>
      </c>
      <c r="AR721" s="19"/>
      <c r="AS721" s="19"/>
      <c r="AT721" s="19"/>
    </row>
    <row r="722" spans="1:46" s="23" customFormat="1" ht="72" hidden="1" x14ac:dyDescent="0.2">
      <c r="A722" s="19" t="s">
        <v>51</v>
      </c>
      <c r="B722" s="19" t="s">
        <v>277</v>
      </c>
      <c r="C722" s="19" t="s">
        <v>276</v>
      </c>
      <c r="D722" s="19" t="s">
        <v>11</v>
      </c>
      <c r="E722" s="19" t="s">
        <v>310</v>
      </c>
      <c r="F722" s="28" t="s">
        <v>2291</v>
      </c>
      <c r="G722" s="19" t="s">
        <v>1020</v>
      </c>
      <c r="H722" s="18" t="s">
        <v>270</v>
      </c>
      <c r="I722" s="18" t="s">
        <v>1021</v>
      </c>
      <c r="J722" s="17">
        <v>26000</v>
      </c>
      <c r="K722" s="35" t="s">
        <v>137</v>
      </c>
      <c r="L722" s="64"/>
      <c r="M722" s="64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2444</v>
      </c>
      <c r="AF722" s="19" t="s">
        <v>3451</v>
      </c>
      <c r="AG722" s="19" t="s">
        <v>3467</v>
      </c>
      <c r="AH722" s="19" t="s">
        <v>1490</v>
      </c>
      <c r="AI722" s="19" t="s">
        <v>1568</v>
      </c>
      <c r="AJ722" s="16"/>
      <c r="AK722" s="16"/>
      <c r="AL722" s="16">
        <f t="shared" si="23"/>
        <v>26000</v>
      </c>
      <c r="AM722" s="18" t="s">
        <v>2445</v>
      </c>
      <c r="AN722" s="18" t="s">
        <v>2445</v>
      </c>
      <c r="AO722" s="18" t="s">
        <v>2446</v>
      </c>
      <c r="AP722" s="18" t="s">
        <v>2446</v>
      </c>
      <c r="AQ722" s="18" t="s">
        <v>2446</v>
      </c>
      <c r="AR722" s="19"/>
      <c r="AS722" s="19"/>
      <c r="AT722" s="19"/>
    </row>
    <row r="723" spans="1:46" s="23" customFormat="1" ht="72" hidden="1" x14ac:dyDescent="0.2">
      <c r="A723" s="19" t="s">
        <v>51</v>
      </c>
      <c r="B723" s="19" t="s">
        <v>277</v>
      </c>
      <c r="C723" s="19" t="s">
        <v>276</v>
      </c>
      <c r="D723" s="19" t="s">
        <v>21</v>
      </c>
      <c r="E723" s="19" t="s">
        <v>310</v>
      </c>
      <c r="F723" s="28" t="s">
        <v>2292</v>
      </c>
      <c r="G723" s="19" t="s">
        <v>1022</v>
      </c>
      <c r="H723" s="18" t="s">
        <v>269</v>
      </c>
      <c r="I723" s="18" t="s">
        <v>271</v>
      </c>
      <c r="J723" s="17">
        <v>18000</v>
      </c>
      <c r="K723" s="64"/>
      <c r="L723" s="64"/>
      <c r="M723" s="35" t="s">
        <v>137</v>
      </c>
      <c r="N723" s="19"/>
      <c r="O723" s="18" t="s">
        <v>3281</v>
      </c>
      <c r="P723" s="18" t="s">
        <v>2514</v>
      </c>
      <c r="Q723" s="19" t="s">
        <v>3282</v>
      </c>
      <c r="R723" s="18" t="s">
        <v>1279</v>
      </c>
      <c r="S723" s="18" t="s">
        <v>123</v>
      </c>
      <c r="T723" s="19"/>
      <c r="U723" s="19"/>
      <c r="V723" s="19" t="s">
        <v>3283</v>
      </c>
      <c r="W723" s="17">
        <v>18000</v>
      </c>
      <c r="X723" s="18">
        <v>1</v>
      </c>
      <c r="Y723" s="18" t="s">
        <v>3284</v>
      </c>
      <c r="Z723" s="17">
        <v>18000</v>
      </c>
      <c r="AA723" s="19"/>
      <c r="AB723" s="19"/>
      <c r="AC723" s="17"/>
      <c r="AD723" s="17">
        <v>18000</v>
      </c>
      <c r="AE723" s="19" t="s">
        <v>3285</v>
      </c>
      <c r="AF723" s="19" t="s">
        <v>3472</v>
      </c>
      <c r="AG723" s="19" t="s">
        <v>3467</v>
      </c>
      <c r="AH723" s="19" t="s">
        <v>1486</v>
      </c>
      <c r="AI723" s="19" t="s">
        <v>1571</v>
      </c>
      <c r="AJ723" s="16"/>
      <c r="AK723" s="16"/>
      <c r="AL723" s="16">
        <f t="shared" si="23"/>
        <v>18000</v>
      </c>
      <c r="AM723" s="18" t="s">
        <v>1495</v>
      </c>
      <c r="AN723" s="18" t="s">
        <v>1495</v>
      </c>
      <c r="AO723" s="18" t="s">
        <v>3288</v>
      </c>
      <c r="AP723" s="18" t="s">
        <v>3288</v>
      </c>
      <c r="AQ723" s="18" t="s">
        <v>3288</v>
      </c>
      <c r="AR723" s="17">
        <v>18000</v>
      </c>
      <c r="AS723" s="19"/>
      <c r="AT723" s="19"/>
    </row>
    <row r="724" spans="1:46" s="23" customFormat="1" ht="72" hidden="1" x14ac:dyDescent="0.2">
      <c r="A724" s="19" t="s">
        <v>51</v>
      </c>
      <c r="B724" s="19" t="s">
        <v>277</v>
      </c>
      <c r="C724" s="19" t="s">
        <v>276</v>
      </c>
      <c r="D724" s="19" t="s">
        <v>21</v>
      </c>
      <c r="E724" s="19" t="s">
        <v>310</v>
      </c>
      <c r="F724" s="28" t="s">
        <v>2293</v>
      </c>
      <c r="G724" s="19" t="s">
        <v>1023</v>
      </c>
      <c r="H724" s="18" t="s">
        <v>269</v>
      </c>
      <c r="I724" s="18" t="s">
        <v>271</v>
      </c>
      <c r="J724" s="17">
        <v>28000</v>
      </c>
      <c r="K724" s="64"/>
      <c r="L724" s="64"/>
      <c r="M724" s="35" t="s">
        <v>137</v>
      </c>
      <c r="N724" s="19"/>
      <c r="O724" s="18" t="s">
        <v>3281</v>
      </c>
      <c r="P724" s="18" t="s">
        <v>2514</v>
      </c>
      <c r="Q724" s="19" t="s">
        <v>3286</v>
      </c>
      <c r="R724" s="18" t="s">
        <v>1279</v>
      </c>
      <c r="S724" s="18" t="s">
        <v>123</v>
      </c>
      <c r="T724" s="19"/>
      <c r="U724" s="19"/>
      <c r="V724" s="19" t="s">
        <v>3283</v>
      </c>
      <c r="W724" s="17">
        <v>28000</v>
      </c>
      <c r="X724" s="18">
        <v>1</v>
      </c>
      <c r="Y724" s="18" t="s">
        <v>3284</v>
      </c>
      <c r="Z724" s="17">
        <v>28000</v>
      </c>
      <c r="AA724" s="19"/>
      <c r="AB724" s="19"/>
      <c r="AC724" s="17"/>
      <c r="AD724" s="17">
        <v>28000</v>
      </c>
      <c r="AE724" s="19" t="s">
        <v>3285</v>
      </c>
      <c r="AF724" s="19" t="s">
        <v>3472</v>
      </c>
      <c r="AG724" s="19" t="s">
        <v>3467</v>
      </c>
      <c r="AH724" s="19" t="s">
        <v>1486</v>
      </c>
      <c r="AI724" s="19" t="s">
        <v>1571</v>
      </c>
      <c r="AJ724" s="16"/>
      <c r="AK724" s="16"/>
      <c r="AL724" s="16">
        <f t="shared" si="23"/>
        <v>28000</v>
      </c>
      <c r="AM724" s="18" t="s">
        <v>1495</v>
      </c>
      <c r="AN724" s="18" t="s">
        <v>1495</v>
      </c>
      <c r="AO724" s="18" t="s">
        <v>3288</v>
      </c>
      <c r="AP724" s="18" t="s">
        <v>3288</v>
      </c>
      <c r="AQ724" s="18" t="s">
        <v>3288</v>
      </c>
      <c r="AR724" s="17">
        <v>28000</v>
      </c>
      <c r="AS724" s="19"/>
      <c r="AT724" s="19"/>
    </row>
    <row r="725" spans="1:46" s="23" customFormat="1" ht="72" hidden="1" x14ac:dyDescent="0.2">
      <c r="A725" s="19" t="s">
        <v>51</v>
      </c>
      <c r="B725" s="19" t="s">
        <v>277</v>
      </c>
      <c r="C725" s="19" t="s">
        <v>276</v>
      </c>
      <c r="D725" s="19" t="s">
        <v>21</v>
      </c>
      <c r="E725" s="19" t="s">
        <v>310</v>
      </c>
      <c r="F725" s="28" t="s">
        <v>2294</v>
      </c>
      <c r="G725" s="19" t="s">
        <v>1024</v>
      </c>
      <c r="H725" s="18" t="s">
        <v>270</v>
      </c>
      <c r="I725" s="18" t="s">
        <v>271</v>
      </c>
      <c r="J725" s="17">
        <v>11000</v>
      </c>
      <c r="K725" s="64"/>
      <c r="L725" s="64"/>
      <c r="M725" s="35" t="s">
        <v>137</v>
      </c>
      <c r="N725" s="19"/>
      <c r="O725" s="18" t="s">
        <v>3281</v>
      </c>
      <c r="P725" s="18" t="s">
        <v>2514</v>
      </c>
      <c r="Q725" s="19" t="s">
        <v>3282</v>
      </c>
      <c r="R725" s="18" t="s">
        <v>1279</v>
      </c>
      <c r="S725" s="18" t="s">
        <v>123</v>
      </c>
      <c r="T725" s="19"/>
      <c r="U725" s="19"/>
      <c r="V725" s="19" t="s">
        <v>3283</v>
      </c>
      <c r="W725" s="17">
        <v>11000</v>
      </c>
      <c r="X725" s="18">
        <v>1</v>
      </c>
      <c r="Y725" s="18" t="s">
        <v>3284</v>
      </c>
      <c r="Z725" s="17">
        <v>11000</v>
      </c>
      <c r="AA725" s="19"/>
      <c r="AB725" s="19"/>
      <c r="AC725" s="17"/>
      <c r="AD725" s="17">
        <v>11000</v>
      </c>
      <c r="AE725" s="19" t="s">
        <v>3285</v>
      </c>
      <c r="AF725" s="19" t="s">
        <v>3472</v>
      </c>
      <c r="AG725" s="19" t="s">
        <v>3467</v>
      </c>
      <c r="AH725" s="19" t="s">
        <v>1486</v>
      </c>
      <c r="AI725" s="19" t="s">
        <v>1571</v>
      </c>
      <c r="AJ725" s="16"/>
      <c r="AK725" s="16"/>
      <c r="AL725" s="16">
        <f t="shared" si="23"/>
        <v>11000</v>
      </c>
      <c r="AM725" s="18" t="s">
        <v>1495</v>
      </c>
      <c r="AN725" s="18" t="s">
        <v>1495</v>
      </c>
      <c r="AO725" s="18" t="s">
        <v>3288</v>
      </c>
      <c r="AP725" s="18" t="s">
        <v>3288</v>
      </c>
      <c r="AQ725" s="18" t="s">
        <v>3288</v>
      </c>
      <c r="AR725" s="17">
        <v>11000</v>
      </c>
      <c r="AS725" s="19"/>
      <c r="AT725" s="19"/>
    </row>
    <row r="726" spans="1:46" s="23" customFormat="1" ht="72" hidden="1" x14ac:dyDescent="0.2">
      <c r="A726" s="19" t="s">
        <v>51</v>
      </c>
      <c r="B726" s="19" t="s">
        <v>277</v>
      </c>
      <c r="C726" s="19" t="s">
        <v>276</v>
      </c>
      <c r="D726" s="19" t="s">
        <v>21</v>
      </c>
      <c r="E726" s="19" t="s">
        <v>310</v>
      </c>
      <c r="F726" s="28" t="s">
        <v>2295</v>
      </c>
      <c r="G726" s="19" t="s">
        <v>1025</v>
      </c>
      <c r="H726" s="18" t="s">
        <v>270</v>
      </c>
      <c r="I726" s="18" t="s">
        <v>271</v>
      </c>
      <c r="J726" s="17">
        <v>9500</v>
      </c>
      <c r="K726" s="64"/>
      <c r="L726" s="64"/>
      <c r="M726" s="35" t="s">
        <v>137</v>
      </c>
      <c r="N726" s="19"/>
      <c r="O726" s="18" t="s">
        <v>3281</v>
      </c>
      <c r="P726" s="18" t="s">
        <v>2514</v>
      </c>
      <c r="Q726" s="19" t="s">
        <v>3282</v>
      </c>
      <c r="R726" s="18" t="s">
        <v>1279</v>
      </c>
      <c r="S726" s="18" t="s">
        <v>123</v>
      </c>
      <c r="T726" s="19"/>
      <c r="U726" s="19"/>
      <c r="V726" s="19" t="s">
        <v>3283</v>
      </c>
      <c r="W726" s="17">
        <v>9500</v>
      </c>
      <c r="X726" s="18">
        <v>1</v>
      </c>
      <c r="Y726" s="18" t="s">
        <v>3284</v>
      </c>
      <c r="Z726" s="17">
        <v>9500</v>
      </c>
      <c r="AA726" s="19"/>
      <c r="AB726" s="19"/>
      <c r="AC726" s="17"/>
      <c r="AD726" s="17">
        <v>9500</v>
      </c>
      <c r="AE726" s="19" t="s">
        <v>3285</v>
      </c>
      <c r="AF726" s="19" t="s">
        <v>3472</v>
      </c>
      <c r="AG726" s="19" t="s">
        <v>3467</v>
      </c>
      <c r="AH726" s="19" t="s">
        <v>1486</v>
      </c>
      <c r="AI726" s="19" t="s">
        <v>1571</v>
      </c>
      <c r="AJ726" s="16"/>
      <c r="AK726" s="16"/>
      <c r="AL726" s="16">
        <f t="shared" si="23"/>
        <v>9500</v>
      </c>
      <c r="AM726" s="18" t="s">
        <v>1495</v>
      </c>
      <c r="AN726" s="18" t="s">
        <v>1495</v>
      </c>
      <c r="AO726" s="18" t="s">
        <v>3288</v>
      </c>
      <c r="AP726" s="18" t="s">
        <v>3288</v>
      </c>
      <c r="AQ726" s="18" t="s">
        <v>3288</v>
      </c>
      <c r="AR726" s="17">
        <v>9500</v>
      </c>
      <c r="AS726" s="19"/>
      <c r="AT726" s="19"/>
    </row>
    <row r="727" spans="1:46" s="23" customFormat="1" ht="72" hidden="1" x14ac:dyDescent="0.2">
      <c r="A727" s="19" t="s">
        <v>51</v>
      </c>
      <c r="B727" s="19" t="s">
        <v>277</v>
      </c>
      <c r="C727" s="19" t="s">
        <v>276</v>
      </c>
      <c r="D727" s="19" t="s">
        <v>21</v>
      </c>
      <c r="E727" s="19" t="s">
        <v>310</v>
      </c>
      <c r="F727" s="28" t="s">
        <v>2296</v>
      </c>
      <c r="G727" s="19" t="s">
        <v>1026</v>
      </c>
      <c r="H727" s="18" t="s">
        <v>303</v>
      </c>
      <c r="I727" s="18" t="s">
        <v>274</v>
      </c>
      <c r="J727" s="17">
        <v>72000</v>
      </c>
      <c r="K727" s="64"/>
      <c r="L727" s="64"/>
      <c r="M727" s="35" t="s">
        <v>137</v>
      </c>
      <c r="N727" s="19"/>
      <c r="O727" s="18" t="s">
        <v>3281</v>
      </c>
      <c r="P727" s="18" t="s">
        <v>2514</v>
      </c>
      <c r="Q727" s="19" t="s">
        <v>3282</v>
      </c>
      <c r="R727" s="18" t="s">
        <v>1279</v>
      </c>
      <c r="S727" s="18" t="s">
        <v>123</v>
      </c>
      <c r="T727" s="19"/>
      <c r="U727" s="19"/>
      <c r="V727" s="19" t="s">
        <v>3283</v>
      </c>
      <c r="W727" s="17">
        <v>72000</v>
      </c>
      <c r="X727" s="18">
        <v>1</v>
      </c>
      <c r="Y727" s="18" t="s">
        <v>3284</v>
      </c>
      <c r="Z727" s="17">
        <v>72000</v>
      </c>
      <c r="AA727" s="19"/>
      <c r="AB727" s="19"/>
      <c r="AC727" s="17"/>
      <c r="AD727" s="17">
        <v>72000</v>
      </c>
      <c r="AE727" s="19" t="s">
        <v>3285</v>
      </c>
      <c r="AF727" s="19" t="s">
        <v>3472</v>
      </c>
      <c r="AG727" s="19" t="s">
        <v>3467</v>
      </c>
      <c r="AH727" s="19" t="s">
        <v>1486</v>
      </c>
      <c r="AI727" s="19" t="s">
        <v>1571</v>
      </c>
      <c r="AJ727" s="16"/>
      <c r="AK727" s="16"/>
      <c r="AL727" s="16">
        <f t="shared" si="23"/>
        <v>72000</v>
      </c>
      <c r="AM727" s="18" t="s">
        <v>1495</v>
      </c>
      <c r="AN727" s="18" t="s">
        <v>1495</v>
      </c>
      <c r="AO727" s="18" t="s">
        <v>3288</v>
      </c>
      <c r="AP727" s="18" t="s">
        <v>3288</v>
      </c>
      <c r="AQ727" s="18" t="s">
        <v>3288</v>
      </c>
      <c r="AR727" s="17">
        <v>72000</v>
      </c>
      <c r="AS727" s="19"/>
      <c r="AT727" s="19"/>
    </row>
    <row r="728" spans="1:46" s="23" customFormat="1" ht="72" hidden="1" x14ac:dyDescent="0.2">
      <c r="A728" s="19" t="s">
        <v>51</v>
      </c>
      <c r="B728" s="19" t="s">
        <v>277</v>
      </c>
      <c r="C728" s="19" t="s">
        <v>276</v>
      </c>
      <c r="D728" s="19" t="s">
        <v>21</v>
      </c>
      <c r="E728" s="19" t="s">
        <v>310</v>
      </c>
      <c r="F728" s="28" t="s">
        <v>2297</v>
      </c>
      <c r="G728" s="19" t="s">
        <v>1027</v>
      </c>
      <c r="H728" s="18" t="s">
        <v>270</v>
      </c>
      <c r="I728" s="18" t="s">
        <v>275</v>
      </c>
      <c r="J728" s="17">
        <v>18000</v>
      </c>
      <c r="K728" s="64"/>
      <c r="L728" s="64"/>
      <c r="M728" s="35" t="s">
        <v>137</v>
      </c>
      <c r="N728" s="19"/>
      <c r="O728" s="18" t="s">
        <v>3281</v>
      </c>
      <c r="P728" s="18" t="s">
        <v>2514</v>
      </c>
      <c r="Q728" s="19" t="s">
        <v>3282</v>
      </c>
      <c r="R728" s="18" t="s">
        <v>1279</v>
      </c>
      <c r="S728" s="18" t="s">
        <v>123</v>
      </c>
      <c r="T728" s="19"/>
      <c r="U728" s="19"/>
      <c r="V728" s="19" t="s">
        <v>3283</v>
      </c>
      <c r="W728" s="17">
        <v>18000</v>
      </c>
      <c r="X728" s="18">
        <v>1</v>
      </c>
      <c r="Y728" s="18" t="s">
        <v>3284</v>
      </c>
      <c r="Z728" s="17">
        <v>18000</v>
      </c>
      <c r="AA728" s="19"/>
      <c r="AB728" s="19"/>
      <c r="AC728" s="17"/>
      <c r="AD728" s="17">
        <v>18000</v>
      </c>
      <c r="AE728" s="19" t="s">
        <v>3285</v>
      </c>
      <c r="AF728" s="19" t="s">
        <v>3472</v>
      </c>
      <c r="AG728" s="19" t="s">
        <v>3467</v>
      </c>
      <c r="AH728" s="19" t="s">
        <v>1486</v>
      </c>
      <c r="AI728" s="19" t="s">
        <v>1571</v>
      </c>
      <c r="AJ728" s="16"/>
      <c r="AK728" s="16"/>
      <c r="AL728" s="16">
        <f t="shared" si="23"/>
        <v>18000</v>
      </c>
      <c r="AM728" s="18" t="s">
        <v>1495</v>
      </c>
      <c r="AN728" s="18" t="s">
        <v>1495</v>
      </c>
      <c r="AO728" s="18" t="s">
        <v>3288</v>
      </c>
      <c r="AP728" s="18" t="s">
        <v>3288</v>
      </c>
      <c r="AQ728" s="18" t="s">
        <v>3288</v>
      </c>
      <c r="AR728" s="17">
        <v>18000</v>
      </c>
      <c r="AS728" s="19"/>
      <c r="AT728" s="19"/>
    </row>
    <row r="729" spans="1:46" s="23" customFormat="1" ht="72" hidden="1" x14ac:dyDescent="0.2">
      <c r="A729" s="19" t="s">
        <v>51</v>
      </c>
      <c r="B729" s="19" t="s">
        <v>277</v>
      </c>
      <c r="C729" s="19" t="s">
        <v>276</v>
      </c>
      <c r="D729" s="19" t="s">
        <v>286</v>
      </c>
      <c r="E729" s="19" t="s">
        <v>310</v>
      </c>
      <c r="F729" s="28" t="s">
        <v>2298</v>
      </c>
      <c r="G729" s="19" t="s">
        <v>1028</v>
      </c>
      <c r="H729" s="18" t="s">
        <v>269</v>
      </c>
      <c r="I729" s="18" t="s">
        <v>271</v>
      </c>
      <c r="J729" s="17">
        <v>210000</v>
      </c>
      <c r="K729" s="35" t="s">
        <v>137</v>
      </c>
      <c r="L729" s="64"/>
      <c r="M729" s="64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2444</v>
      </c>
      <c r="AF729" s="19" t="s">
        <v>3451</v>
      </c>
      <c r="AG729" s="19" t="s">
        <v>3467</v>
      </c>
      <c r="AH729" s="19" t="s">
        <v>1486</v>
      </c>
      <c r="AI729" s="19" t="s">
        <v>1571</v>
      </c>
      <c r="AJ729" s="16"/>
      <c r="AK729" s="16"/>
      <c r="AL729" s="16">
        <f t="shared" si="23"/>
        <v>210000</v>
      </c>
      <c r="AM729" s="18" t="s">
        <v>2445</v>
      </c>
      <c r="AN729" s="18" t="s">
        <v>2445</v>
      </c>
      <c r="AO729" s="18" t="s">
        <v>2446</v>
      </c>
      <c r="AP729" s="18" t="s">
        <v>2446</v>
      </c>
      <c r="AQ729" s="18" t="s">
        <v>2446</v>
      </c>
      <c r="AR729" s="19"/>
      <c r="AS729" s="19"/>
      <c r="AT729" s="19"/>
    </row>
    <row r="730" spans="1:46" s="23" customFormat="1" ht="72" hidden="1" x14ac:dyDescent="0.2">
      <c r="A730" s="19" t="s">
        <v>51</v>
      </c>
      <c r="B730" s="19" t="s">
        <v>277</v>
      </c>
      <c r="C730" s="19" t="s">
        <v>276</v>
      </c>
      <c r="D730" s="19" t="s">
        <v>286</v>
      </c>
      <c r="E730" s="19" t="s">
        <v>310</v>
      </c>
      <c r="F730" s="28" t="s">
        <v>2299</v>
      </c>
      <c r="G730" s="19" t="s">
        <v>1029</v>
      </c>
      <c r="H730" s="18" t="s">
        <v>269</v>
      </c>
      <c r="I730" s="18" t="s">
        <v>271</v>
      </c>
      <c r="J730" s="17">
        <v>41600</v>
      </c>
      <c r="K730" s="35" t="s">
        <v>137</v>
      </c>
      <c r="L730" s="64"/>
      <c r="M730" s="64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19"/>
      <c r="Z730" s="19"/>
      <c r="AA730" s="19"/>
      <c r="AB730" s="19"/>
      <c r="AC730" s="19"/>
      <c r="AD730" s="19"/>
      <c r="AE730" s="19" t="s">
        <v>2444</v>
      </c>
      <c r="AF730" s="19" t="s">
        <v>3451</v>
      </c>
      <c r="AG730" s="19" t="s">
        <v>3467</v>
      </c>
      <c r="AH730" s="19" t="s">
        <v>1486</v>
      </c>
      <c r="AI730" s="19" t="s">
        <v>1571</v>
      </c>
      <c r="AJ730" s="16"/>
      <c r="AK730" s="16"/>
      <c r="AL730" s="16">
        <f t="shared" si="23"/>
        <v>41600</v>
      </c>
      <c r="AM730" s="18" t="s">
        <v>2445</v>
      </c>
      <c r="AN730" s="18" t="s">
        <v>2445</v>
      </c>
      <c r="AO730" s="18" t="s">
        <v>2446</v>
      </c>
      <c r="AP730" s="18" t="s">
        <v>2446</v>
      </c>
      <c r="AQ730" s="18" t="s">
        <v>2446</v>
      </c>
      <c r="AR730" s="19"/>
      <c r="AS730" s="19"/>
      <c r="AT730" s="19"/>
    </row>
    <row r="731" spans="1:46" s="23" customFormat="1" ht="72" hidden="1" x14ac:dyDescent="0.2">
      <c r="A731" s="19" t="s">
        <v>51</v>
      </c>
      <c r="B731" s="19" t="s">
        <v>277</v>
      </c>
      <c r="C731" s="19" t="s">
        <v>276</v>
      </c>
      <c r="D731" s="19" t="s">
        <v>286</v>
      </c>
      <c r="E731" s="19" t="s">
        <v>310</v>
      </c>
      <c r="F731" s="28" t="s">
        <v>2277</v>
      </c>
      <c r="G731" s="19" t="s">
        <v>1030</v>
      </c>
      <c r="H731" s="18" t="s">
        <v>269</v>
      </c>
      <c r="I731" s="18" t="s">
        <v>271</v>
      </c>
      <c r="J731" s="17">
        <v>65400</v>
      </c>
      <c r="K731" s="35" t="s">
        <v>137</v>
      </c>
      <c r="L731" s="64"/>
      <c r="M731" s="64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2444</v>
      </c>
      <c r="AF731" s="19" t="s">
        <v>3451</v>
      </c>
      <c r="AG731" s="19" t="s">
        <v>3467</v>
      </c>
      <c r="AH731" s="19" t="s">
        <v>1486</v>
      </c>
      <c r="AI731" s="19" t="s">
        <v>1571</v>
      </c>
      <c r="AJ731" s="16"/>
      <c r="AK731" s="16"/>
      <c r="AL731" s="16">
        <f t="shared" si="23"/>
        <v>65400</v>
      </c>
      <c r="AM731" s="18" t="s">
        <v>2445</v>
      </c>
      <c r="AN731" s="18" t="s">
        <v>2445</v>
      </c>
      <c r="AO731" s="18" t="s">
        <v>2446</v>
      </c>
      <c r="AP731" s="18" t="s">
        <v>2446</v>
      </c>
      <c r="AQ731" s="18" t="s">
        <v>2446</v>
      </c>
      <c r="AR731" s="19"/>
      <c r="AS731" s="19"/>
      <c r="AT731" s="19"/>
    </row>
    <row r="732" spans="1:46" s="23" customFormat="1" ht="72" hidden="1" x14ac:dyDescent="0.2">
      <c r="A732" s="19" t="s">
        <v>51</v>
      </c>
      <c r="B732" s="19" t="s">
        <v>277</v>
      </c>
      <c r="C732" s="19" t="s">
        <v>276</v>
      </c>
      <c r="D732" s="19" t="s">
        <v>286</v>
      </c>
      <c r="E732" s="19" t="s">
        <v>310</v>
      </c>
      <c r="F732" s="28" t="s">
        <v>2301</v>
      </c>
      <c r="G732" s="19" t="s">
        <v>1031</v>
      </c>
      <c r="H732" s="18" t="s">
        <v>269</v>
      </c>
      <c r="I732" s="18" t="s">
        <v>281</v>
      </c>
      <c r="J732" s="17">
        <v>30600</v>
      </c>
      <c r="K732" s="35" t="s">
        <v>137</v>
      </c>
      <c r="L732" s="64"/>
      <c r="M732" s="64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2444</v>
      </c>
      <c r="AF732" s="19" t="s">
        <v>3451</v>
      </c>
      <c r="AG732" s="19" t="s">
        <v>3467</v>
      </c>
      <c r="AH732" s="19" t="s">
        <v>1486</v>
      </c>
      <c r="AI732" s="19" t="s">
        <v>1571</v>
      </c>
      <c r="AJ732" s="16"/>
      <c r="AK732" s="16"/>
      <c r="AL732" s="16">
        <f t="shared" si="23"/>
        <v>30600</v>
      </c>
      <c r="AM732" s="18" t="s">
        <v>2445</v>
      </c>
      <c r="AN732" s="18" t="s">
        <v>2445</v>
      </c>
      <c r="AO732" s="18" t="s">
        <v>2446</v>
      </c>
      <c r="AP732" s="18" t="s">
        <v>2446</v>
      </c>
      <c r="AQ732" s="18" t="s">
        <v>2446</v>
      </c>
      <c r="AR732" s="19"/>
      <c r="AS732" s="19"/>
      <c r="AT732" s="19"/>
    </row>
    <row r="733" spans="1:46" s="23" customFormat="1" ht="90" hidden="1" x14ac:dyDescent="0.2">
      <c r="A733" s="19" t="s">
        <v>51</v>
      </c>
      <c r="B733" s="19" t="s">
        <v>277</v>
      </c>
      <c r="C733" s="19" t="s">
        <v>276</v>
      </c>
      <c r="D733" s="19" t="s">
        <v>10</v>
      </c>
      <c r="E733" s="19" t="s">
        <v>311</v>
      </c>
      <c r="F733" s="28" t="s">
        <v>2302</v>
      </c>
      <c r="G733" s="19" t="s">
        <v>1032</v>
      </c>
      <c r="H733" s="18" t="s">
        <v>270</v>
      </c>
      <c r="I733" s="18" t="s">
        <v>274</v>
      </c>
      <c r="J733" s="17">
        <v>60000</v>
      </c>
      <c r="K733" s="35" t="s">
        <v>137</v>
      </c>
      <c r="L733" s="64"/>
      <c r="M733" s="64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2444</v>
      </c>
      <c r="AF733" s="19" t="s">
        <v>3451</v>
      </c>
      <c r="AG733" s="19" t="s">
        <v>3467</v>
      </c>
      <c r="AH733" s="19" t="s">
        <v>1491</v>
      </c>
      <c r="AI733" s="19" t="s">
        <v>1568</v>
      </c>
      <c r="AJ733" s="16"/>
      <c r="AK733" s="16"/>
      <c r="AL733" s="16">
        <f t="shared" si="23"/>
        <v>60000</v>
      </c>
      <c r="AM733" s="18" t="s">
        <v>2445</v>
      </c>
      <c r="AN733" s="18" t="s">
        <v>2445</v>
      </c>
      <c r="AO733" s="18" t="s">
        <v>2446</v>
      </c>
      <c r="AP733" s="18" t="s">
        <v>2446</v>
      </c>
      <c r="AQ733" s="18" t="s">
        <v>2446</v>
      </c>
      <c r="AR733" s="19"/>
      <c r="AS733" s="19"/>
      <c r="AT733" s="19"/>
    </row>
    <row r="734" spans="1:46" s="23" customFormat="1" ht="90" hidden="1" x14ac:dyDescent="0.2">
      <c r="A734" s="19" t="s">
        <v>51</v>
      </c>
      <c r="B734" s="19" t="s">
        <v>277</v>
      </c>
      <c r="C734" s="19" t="s">
        <v>276</v>
      </c>
      <c r="D734" s="19" t="s">
        <v>10</v>
      </c>
      <c r="E734" s="19" t="s">
        <v>311</v>
      </c>
      <c r="F734" s="28" t="s">
        <v>2303</v>
      </c>
      <c r="G734" s="19" t="s">
        <v>1033</v>
      </c>
      <c r="H734" s="18" t="s">
        <v>270</v>
      </c>
      <c r="I734" s="18" t="s">
        <v>274</v>
      </c>
      <c r="J734" s="17">
        <v>75000</v>
      </c>
      <c r="K734" s="35" t="s">
        <v>137</v>
      </c>
      <c r="L734" s="64"/>
      <c r="M734" s="64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2444</v>
      </c>
      <c r="AF734" s="19" t="s">
        <v>3451</v>
      </c>
      <c r="AG734" s="19" t="s">
        <v>3467</v>
      </c>
      <c r="AH734" s="19" t="s">
        <v>1491</v>
      </c>
      <c r="AI734" s="19" t="s">
        <v>1568</v>
      </c>
      <c r="AJ734" s="16"/>
      <c r="AK734" s="16"/>
      <c r="AL734" s="16">
        <f t="shared" si="23"/>
        <v>75000</v>
      </c>
      <c r="AM734" s="18" t="s">
        <v>2445</v>
      </c>
      <c r="AN734" s="18" t="s">
        <v>2445</v>
      </c>
      <c r="AO734" s="18" t="s">
        <v>2446</v>
      </c>
      <c r="AP734" s="18" t="s">
        <v>2446</v>
      </c>
      <c r="AQ734" s="18" t="s">
        <v>2446</v>
      </c>
      <c r="AR734" s="19"/>
      <c r="AS734" s="19"/>
      <c r="AT734" s="19"/>
    </row>
    <row r="735" spans="1:46" s="23" customFormat="1" ht="90" hidden="1" x14ac:dyDescent="0.2">
      <c r="A735" s="19" t="s">
        <v>51</v>
      </c>
      <c r="B735" s="19" t="s">
        <v>277</v>
      </c>
      <c r="C735" s="19" t="s">
        <v>276</v>
      </c>
      <c r="D735" s="19" t="s">
        <v>10</v>
      </c>
      <c r="E735" s="19" t="s">
        <v>311</v>
      </c>
      <c r="F735" s="28" t="s">
        <v>2304</v>
      </c>
      <c r="G735" s="19" t="s">
        <v>1034</v>
      </c>
      <c r="H735" s="18" t="s">
        <v>459</v>
      </c>
      <c r="I735" s="18" t="s">
        <v>271</v>
      </c>
      <c r="J735" s="17">
        <v>440000</v>
      </c>
      <c r="K735" s="35" t="s">
        <v>137</v>
      </c>
      <c r="L735" s="64"/>
      <c r="M735" s="64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2444</v>
      </c>
      <c r="AF735" s="19" t="s">
        <v>3451</v>
      </c>
      <c r="AG735" s="19" t="s">
        <v>3467</v>
      </c>
      <c r="AH735" s="19" t="s">
        <v>1491</v>
      </c>
      <c r="AI735" s="19" t="s">
        <v>1568</v>
      </c>
      <c r="AJ735" s="16"/>
      <c r="AK735" s="16"/>
      <c r="AL735" s="16">
        <f t="shared" si="23"/>
        <v>440000</v>
      </c>
      <c r="AM735" s="18" t="s">
        <v>2445</v>
      </c>
      <c r="AN735" s="18" t="s">
        <v>2445</v>
      </c>
      <c r="AO735" s="18" t="s">
        <v>2446</v>
      </c>
      <c r="AP735" s="18" t="s">
        <v>2446</v>
      </c>
      <c r="AQ735" s="18" t="s">
        <v>2446</v>
      </c>
      <c r="AR735" s="19"/>
      <c r="AS735" s="19"/>
      <c r="AT735" s="19"/>
    </row>
    <row r="736" spans="1:46" s="23" customFormat="1" ht="72" hidden="1" x14ac:dyDescent="0.2">
      <c r="A736" s="19" t="s">
        <v>51</v>
      </c>
      <c r="B736" s="19" t="s">
        <v>277</v>
      </c>
      <c r="C736" s="19" t="s">
        <v>276</v>
      </c>
      <c r="D736" s="19" t="s">
        <v>10</v>
      </c>
      <c r="E736" s="19" t="s">
        <v>311</v>
      </c>
      <c r="F736" s="28" t="s">
        <v>2305</v>
      </c>
      <c r="G736" s="19" t="s">
        <v>1035</v>
      </c>
      <c r="H736" s="18" t="s">
        <v>303</v>
      </c>
      <c r="I736" s="18" t="s">
        <v>271</v>
      </c>
      <c r="J736" s="17">
        <v>300000</v>
      </c>
      <c r="K736" s="35" t="s">
        <v>137</v>
      </c>
      <c r="L736" s="64"/>
      <c r="M736" s="64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2444</v>
      </c>
      <c r="AF736" s="19" t="s">
        <v>3451</v>
      </c>
      <c r="AG736" s="19" t="s">
        <v>3467</v>
      </c>
      <c r="AH736" s="19" t="s">
        <v>1491</v>
      </c>
      <c r="AI736" s="19" t="s">
        <v>1568</v>
      </c>
      <c r="AJ736" s="16"/>
      <c r="AK736" s="16"/>
      <c r="AL736" s="16">
        <f t="shared" si="23"/>
        <v>300000</v>
      </c>
      <c r="AM736" s="18" t="s">
        <v>2445</v>
      </c>
      <c r="AN736" s="18" t="s">
        <v>2445</v>
      </c>
      <c r="AO736" s="18" t="s">
        <v>2446</v>
      </c>
      <c r="AP736" s="18" t="s">
        <v>2446</v>
      </c>
      <c r="AQ736" s="18" t="s">
        <v>2446</v>
      </c>
      <c r="AR736" s="19"/>
      <c r="AS736" s="19"/>
      <c r="AT736" s="19"/>
    </row>
    <row r="737" spans="1:46" s="23" customFormat="1" ht="72" hidden="1" x14ac:dyDescent="0.2">
      <c r="A737" s="19" t="s">
        <v>51</v>
      </c>
      <c r="B737" s="19" t="s">
        <v>277</v>
      </c>
      <c r="C737" s="19" t="s">
        <v>276</v>
      </c>
      <c r="D737" s="19" t="s">
        <v>10</v>
      </c>
      <c r="E737" s="19" t="s">
        <v>311</v>
      </c>
      <c r="F737" s="28" t="s">
        <v>2306</v>
      </c>
      <c r="G737" s="19" t="s">
        <v>1036</v>
      </c>
      <c r="H737" s="18" t="s">
        <v>319</v>
      </c>
      <c r="I737" s="18" t="s">
        <v>271</v>
      </c>
      <c r="J737" s="17">
        <v>88000</v>
      </c>
      <c r="K737" s="35" t="s">
        <v>137</v>
      </c>
      <c r="L737" s="64"/>
      <c r="M737" s="64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2444</v>
      </c>
      <c r="AF737" s="19" t="s">
        <v>3451</v>
      </c>
      <c r="AG737" s="19" t="s">
        <v>3467</v>
      </c>
      <c r="AH737" s="19" t="s">
        <v>1491</v>
      </c>
      <c r="AI737" s="19" t="s">
        <v>1568</v>
      </c>
      <c r="AJ737" s="16"/>
      <c r="AK737" s="16"/>
      <c r="AL737" s="16">
        <f t="shared" si="23"/>
        <v>88000</v>
      </c>
      <c r="AM737" s="18" t="s">
        <v>2445</v>
      </c>
      <c r="AN737" s="18" t="s">
        <v>2445</v>
      </c>
      <c r="AO737" s="18" t="s">
        <v>2446</v>
      </c>
      <c r="AP737" s="18" t="s">
        <v>2446</v>
      </c>
      <c r="AQ737" s="18" t="s">
        <v>2446</v>
      </c>
      <c r="AR737" s="19"/>
      <c r="AS737" s="19"/>
      <c r="AT737" s="19"/>
    </row>
    <row r="738" spans="1:46" s="23" customFormat="1" ht="72" hidden="1" x14ac:dyDescent="0.2">
      <c r="A738" s="19" t="s">
        <v>51</v>
      </c>
      <c r="B738" s="19" t="s">
        <v>277</v>
      </c>
      <c r="C738" s="19" t="s">
        <v>276</v>
      </c>
      <c r="D738" s="19" t="s">
        <v>10</v>
      </c>
      <c r="E738" s="19" t="s">
        <v>311</v>
      </c>
      <c r="F738" s="28" t="s">
        <v>2307</v>
      </c>
      <c r="G738" s="19" t="s">
        <v>1037</v>
      </c>
      <c r="H738" s="18" t="s">
        <v>303</v>
      </c>
      <c r="I738" s="18" t="s">
        <v>271</v>
      </c>
      <c r="J738" s="17">
        <v>80000</v>
      </c>
      <c r="K738" s="35" t="s">
        <v>137</v>
      </c>
      <c r="L738" s="64"/>
      <c r="M738" s="64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2444</v>
      </c>
      <c r="AF738" s="19" t="s">
        <v>3451</v>
      </c>
      <c r="AG738" s="19" t="s">
        <v>3467</v>
      </c>
      <c r="AH738" s="19" t="s">
        <v>1491</v>
      </c>
      <c r="AI738" s="19" t="s">
        <v>1568</v>
      </c>
      <c r="AJ738" s="16"/>
      <c r="AK738" s="16"/>
      <c r="AL738" s="16">
        <f t="shared" si="23"/>
        <v>80000</v>
      </c>
      <c r="AM738" s="18" t="s">
        <v>2445</v>
      </c>
      <c r="AN738" s="18" t="s">
        <v>2445</v>
      </c>
      <c r="AO738" s="18" t="s">
        <v>2446</v>
      </c>
      <c r="AP738" s="18" t="s">
        <v>2446</v>
      </c>
      <c r="AQ738" s="18" t="s">
        <v>2446</v>
      </c>
      <c r="AR738" s="19"/>
      <c r="AS738" s="19"/>
      <c r="AT738" s="19"/>
    </row>
    <row r="739" spans="1:46" s="23" customFormat="1" ht="72" hidden="1" x14ac:dyDescent="0.2">
      <c r="A739" s="19" t="s">
        <v>51</v>
      </c>
      <c r="B739" s="19" t="s">
        <v>277</v>
      </c>
      <c r="C739" s="19" t="s">
        <v>276</v>
      </c>
      <c r="D739" s="19" t="s">
        <v>10</v>
      </c>
      <c r="E739" s="19" t="s">
        <v>311</v>
      </c>
      <c r="F739" s="28" t="s">
        <v>2308</v>
      </c>
      <c r="G739" s="19" t="s">
        <v>1038</v>
      </c>
      <c r="H739" s="18" t="s">
        <v>303</v>
      </c>
      <c r="I739" s="18" t="s">
        <v>271</v>
      </c>
      <c r="J739" s="17">
        <v>89000</v>
      </c>
      <c r="K739" s="35" t="s">
        <v>137</v>
      </c>
      <c r="L739" s="64"/>
      <c r="M739" s="64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2444</v>
      </c>
      <c r="AF739" s="19" t="s">
        <v>3451</v>
      </c>
      <c r="AG739" s="19" t="s">
        <v>3467</v>
      </c>
      <c r="AH739" s="19" t="s">
        <v>1491</v>
      </c>
      <c r="AI739" s="19" t="s">
        <v>1568</v>
      </c>
      <c r="AJ739" s="16"/>
      <c r="AK739" s="16"/>
      <c r="AL739" s="16">
        <f t="shared" si="23"/>
        <v>89000</v>
      </c>
      <c r="AM739" s="18" t="s">
        <v>2445</v>
      </c>
      <c r="AN739" s="18" t="s">
        <v>2445</v>
      </c>
      <c r="AO739" s="18" t="s">
        <v>2446</v>
      </c>
      <c r="AP739" s="18" t="s">
        <v>2446</v>
      </c>
      <c r="AQ739" s="18" t="s">
        <v>2446</v>
      </c>
      <c r="AR739" s="19"/>
      <c r="AS739" s="19"/>
      <c r="AT739" s="19"/>
    </row>
    <row r="740" spans="1:46" s="23" customFormat="1" ht="72" hidden="1" x14ac:dyDescent="0.2">
      <c r="A740" s="19" t="s">
        <v>51</v>
      </c>
      <c r="B740" s="19" t="s">
        <v>277</v>
      </c>
      <c r="C740" s="19" t="s">
        <v>276</v>
      </c>
      <c r="D740" s="19" t="s">
        <v>10</v>
      </c>
      <c r="E740" s="19" t="s">
        <v>311</v>
      </c>
      <c r="F740" s="28" t="s">
        <v>2309</v>
      </c>
      <c r="G740" s="19" t="s">
        <v>1039</v>
      </c>
      <c r="H740" s="18" t="s">
        <v>303</v>
      </c>
      <c r="I740" s="18" t="s">
        <v>271</v>
      </c>
      <c r="J740" s="17">
        <v>89000</v>
      </c>
      <c r="K740" s="35" t="s">
        <v>137</v>
      </c>
      <c r="L740" s="64"/>
      <c r="M740" s="64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2444</v>
      </c>
      <c r="AF740" s="19" t="s">
        <v>3451</v>
      </c>
      <c r="AG740" s="19" t="s">
        <v>3467</v>
      </c>
      <c r="AH740" s="19" t="s">
        <v>1491</v>
      </c>
      <c r="AI740" s="19" t="s">
        <v>1568</v>
      </c>
      <c r="AJ740" s="16"/>
      <c r="AK740" s="16"/>
      <c r="AL740" s="16">
        <f t="shared" si="23"/>
        <v>89000</v>
      </c>
      <c r="AM740" s="18" t="s">
        <v>2445</v>
      </c>
      <c r="AN740" s="18" t="s">
        <v>2445</v>
      </c>
      <c r="AO740" s="18" t="s">
        <v>2446</v>
      </c>
      <c r="AP740" s="18" t="s">
        <v>2446</v>
      </c>
      <c r="AQ740" s="18" t="s">
        <v>2446</v>
      </c>
      <c r="AR740" s="19"/>
      <c r="AS740" s="19"/>
      <c r="AT740" s="19"/>
    </row>
    <row r="741" spans="1:46" s="23" customFormat="1" ht="72" hidden="1" x14ac:dyDescent="0.2">
      <c r="A741" s="19" t="s">
        <v>51</v>
      </c>
      <c r="B741" s="19" t="s">
        <v>277</v>
      </c>
      <c r="C741" s="19" t="s">
        <v>276</v>
      </c>
      <c r="D741" s="19" t="s">
        <v>10</v>
      </c>
      <c r="E741" s="19" t="s">
        <v>311</v>
      </c>
      <c r="F741" s="28" t="s">
        <v>2310</v>
      </c>
      <c r="G741" s="19" t="s">
        <v>1040</v>
      </c>
      <c r="H741" s="18" t="s">
        <v>459</v>
      </c>
      <c r="I741" s="18" t="s">
        <v>271</v>
      </c>
      <c r="J741" s="17">
        <v>50000</v>
      </c>
      <c r="K741" s="35" t="s">
        <v>137</v>
      </c>
      <c r="L741" s="64"/>
      <c r="M741" s="64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2444</v>
      </c>
      <c r="AF741" s="19" t="s">
        <v>3451</v>
      </c>
      <c r="AG741" s="19" t="s">
        <v>3467</v>
      </c>
      <c r="AH741" s="19" t="s">
        <v>1491</v>
      </c>
      <c r="AI741" s="19" t="s">
        <v>1568</v>
      </c>
      <c r="AJ741" s="16"/>
      <c r="AK741" s="16"/>
      <c r="AL741" s="16">
        <f t="shared" si="23"/>
        <v>50000</v>
      </c>
      <c r="AM741" s="18" t="s">
        <v>2445</v>
      </c>
      <c r="AN741" s="18" t="s">
        <v>2445</v>
      </c>
      <c r="AO741" s="18" t="s">
        <v>2446</v>
      </c>
      <c r="AP741" s="18" t="s">
        <v>2446</v>
      </c>
      <c r="AQ741" s="18" t="s">
        <v>2446</v>
      </c>
      <c r="AR741" s="19"/>
      <c r="AS741" s="19"/>
      <c r="AT741" s="19"/>
    </row>
    <row r="742" spans="1:46" s="23" customFormat="1" ht="72" hidden="1" x14ac:dyDescent="0.2">
      <c r="A742" s="19" t="s">
        <v>51</v>
      </c>
      <c r="B742" s="19" t="s">
        <v>277</v>
      </c>
      <c r="C742" s="19" t="s">
        <v>276</v>
      </c>
      <c r="D742" s="19" t="s">
        <v>10</v>
      </c>
      <c r="E742" s="19" t="s">
        <v>311</v>
      </c>
      <c r="F742" s="28" t="s">
        <v>2311</v>
      </c>
      <c r="G742" s="19" t="s">
        <v>1041</v>
      </c>
      <c r="H742" s="18" t="s">
        <v>303</v>
      </c>
      <c r="I742" s="18" t="s">
        <v>1042</v>
      </c>
      <c r="J742" s="17">
        <v>25000</v>
      </c>
      <c r="K742" s="35" t="s">
        <v>137</v>
      </c>
      <c r="L742" s="64"/>
      <c r="M742" s="64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2444</v>
      </c>
      <c r="AF742" s="19" t="s">
        <v>3451</v>
      </c>
      <c r="AG742" s="19" t="s">
        <v>3467</v>
      </c>
      <c r="AH742" s="19" t="s">
        <v>1491</v>
      </c>
      <c r="AI742" s="19" t="s">
        <v>1568</v>
      </c>
      <c r="AJ742" s="16"/>
      <c r="AK742" s="16"/>
      <c r="AL742" s="16">
        <f t="shared" si="23"/>
        <v>25000</v>
      </c>
      <c r="AM742" s="18" t="s">
        <v>2445</v>
      </c>
      <c r="AN742" s="18" t="s">
        <v>2445</v>
      </c>
      <c r="AO742" s="18" t="s">
        <v>2446</v>
      </c>
      <c r="AP742" s="18" t="s">
        <v>2446</v>
      </c>
      <c r="AQ742" s="18" t="s">
        <v>2446</v>
      </c>
      <c r="AR742" s="19"/>
      <c r="AS742" s="19"/>
      <c r="AT742" s="19"/>
    </row>
    <row r="743" spans="1:46" s="23" customFormat="1" ht="72" hidden="1" x14ac:dyDescent="0.2">
      <c r="A743" s="19" t="s">
        <v>51</v>
      </c>
      <c r="B743" s="19" t="s">
        <v>277</v>
      </c>
      <c r="C743" s="19" t="s">
        <v>276</v>
      </c>
      <c r="D743" s="19" t="s">
        <v>10</v>
      </c>
      <c r="E743" s="19" t="s">
        <v>311</v>
      </c>
      <c r="F743" s="28" t="s">
        <v>2312</v>
      </c>
      <c r="G743" s="19" t="s">
        <v>1043</v>
      </c>
      <c r="H743" s="18" t="s">
        <v>303</v>
      </c>
      <c r="I743" s="18" t="s">
        <v>268</v>
      </c>
      <c r="J743" s="17">
        <v>54000</v>
      </c>
      <c r="K743" s="35" t="s">
        <v>137</v>
      </c>
      <c r="L743" s="64"/>
      <c r="M743" s="64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2444</v>
      </c>
      <c r="AF743" s="19" t="s">
        <v>3451</v>
      </c>
      <c r="AG743" s="19" t="s">
        <v>3467</v>
      </c>
      <c r="AH743" s="19" t="s">
        <v>1486</v>
      </c>
      <c r="AI743" s="19" t="s">
        <v>1571</v>
      </c>
      <c r="AJ743" s="16"/>
      <c r="AK743" s="16"/>
      <c r="AL743" s="16">
        <f t="shared" si="23"/>
        <v>54000</v>
      </c>
      <c r="AM743" s="18" t="s">
        <v>2445</v>
      </c>
      <c r="AN743" s="18" t="s">
        <v>2445</v>
      </c>
      <c r="AO743" s="18" t="s">
        <v>2446</v>
      </c>
      <c r="AP743" s="18" t="s">
        <v>2446</v>
      </c>
      <c r="AQ743" s="18" t="s">
        <v>2446</v>
      </c>
      <c r="AR743" s="19"/>
      <c r="AS743" s="19"/>
      <c r="AT743" s="19"/>
    </row>
    <row r="744" spans="1:46" s="199" customFormat="1" ht="72" x14ac:dyDescent="0.2">
      <c r="A744" s="187" t="s">
        <v>51</v>
      </c>
      <c r="B744" s="19" t="s">
        <v>277</v>
      </c>
      <c r="C744" s="187" t="s">
        <v>17</v>
      </c>
      <c r="D744" s="187" t="s">
        <v>34</v>
      </c>
      <c r="E744" s="19" t="s">
        <v>454</v>
      </c>
      <c r="F744" s="188" t="s">
        <v>2313</v>
      </c>
      <c r="G744" s="187" t="s">
        <v>1123</v>
      </c>
      <c r="H744" s="189" t="s">
        <v>270</v>
      </c>
      <c r="I744" s="189" t="s">
        <v>1122</v>
      </c>
      <c r="J744" s="190">
        <v>1800000</v>
      </c>
      <c r="K744" s="191" t="s">
        <v>137</v>
      </c>
      <c r="L744" s="200"/>
      <c r="M744" s="200"/>
      <c r="N744" s="189" t="s">
        <v>3279</v>
      </c>
      <c r="O744" s="187"/>
      <c r="P744" s="187"/>
      <c r="Q744" s="187"/>
      <c r="R744" s="187"/>
      <c r="S744" s="187"/>
      <c r="T744" s="187"/>
      <c r="U744" s="187"/>
      <c r="V744" s="187"/>
      <c r="W744" s="187"/>
      <c r="X744" s="189"/>
      <c r="Y744" s="201"/>
      <c r="Z744" s="187"/>
      <c r="AA744" s="187"/>
      <c r="AB744" s="187"/>
      <c r="AC744" s="187"/>
      <c r="AD744" s="187"/>
      <c r="AE744" s="187" t="s">
        <v>3280</v>
      </c>
      <c r="AF744" s="187" t="s">
        <v>1571</v>
      </c>
      <c r="AG744" s="187" t="s">
        <v>3467</v>
      </c>
      <c r="AH744" s="19" t="s">
        <v>1492</v>
      </c>
      <c r="AI744" s="19" t="s">
        <v>1568</v>
      </c>
      <c r="AJ744" s="197"/>
      <c r="AK744" s="197"/>
      <c r="AL744" s="197">
        <f t="shared" si="23"/>
        <v>1800000</v>
      </c>
      <c r="AM744" s="189" t="s">
        <v>2445</v>
      </c>
      <c r="AN744" s="189" t="s">
        <v>2445</v>
      </c>
      <c r="AO744" s="189" t="s">
        <v>2448</v>
      </c>
      <c r="AP744" s="189" t="s">
        <v>2448</v>
      </c>
      <c r="AQ744" s="189" t="s">
        <v>2448</v>
      </c>
      <c r="AR744" s="187"/>
      <c r="AS744" s="187"/>
      <c r="AT744" s="187"/>
    </row>
    <row r="745" spans="1:46" s="23" customFormat="1" ht="144" hidden="1" x14ac:dyDescent="0.2">
      <c r="A745" s="19" t="s">
        <v>52</v>
      </c>
      <c r="B745" s="19" t="s">
        <v>277</v>
      </c>
      <c r="C745" s="19" t="s">
        <v>276</v>
      </c>
      <c r="D745" s="19" t="s">
        <v>11</v>
      </c>
      <c r="E745" s="19" t="s">
        <v>454</v>
      </c>
      <c r="F745" s="28" t="s">
        <v>2314</v>
      </c>
      <c r="G745" s="19" t="s">
        <v>1044</v>
      </c>
      <c r="H745" s="18" t="s">
        <v>317</v>
      </c>
      <c r="I745" s="18" t="s">
        <v>271</v>
      </c>
      <c r="J745" s="17">
        <v>139500</v>
      </c>
      <c r="K745" s="35" t="s">
        <v>137</v>
      </c>
      <c r="L745" s="64"/>
      <c r="M745" s="64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54" t="s">
        <v>3295</v>
      </c>
      <c r="AF745" s="20" t="s">
        <v>3472</v>
      </c>
      <c r="AG745" s="19" t="s">
        <v>3467</v>
      </c>
      <c r="AH745" s="20" t="s">
        <v>1494</v>
      </c>
      <c r="AI745" s="20" t="s">
        <v>1571</v>
      </c>
      <c r="AJ745" s="16"/>
      <c r="AK745" s="16"/>
      <c r="AL745" s="16">
        <f t="shared" si="23"/>
        <v>139500</v>
      </c>
      <c r="AM745" s="18" t="s">
        <v>1495</v>
      </c>
      <c r="AN745" s="18" t="s">
        <v>1495</v>
      </c>
      <c r="AO745" s="18" t="s">
        <v>3288</v>
      </c>
      <c r="AP745" s="18" t="s">
        <v>3288</v>
      </c>
      <c r="AQ745" s="18" t="s">
        <v>3288</v>
      </c>
      <c r="AR745" s="16">
        <v>128000</v>
      </c>
      <c r="AS745" s="16">
        <v>11500</v>
      </c>
      <c r="AT745" s="17"/>
    </row>
    <row r="746" spans="1:46" s="23" customFormat="1" ht="144" hidden="1" x14ac:dyDescent="0.2">
      <c r="A746" s="19" t="s">
        <v>52</v>
      </c>
      <c r="B746" s="19" t="s">
        <v>277</v>
      </c>
      <c r="C746" s="19" t="s">
        <v>276</v>
      </c>
      <c r="D746" s="19" t="s">
        <v>11</v>
      </c>
      <c r="E746" s="19" t="s">
        <v>454</v>
      </c>
      <c r="F746" s="28" t="s">
        <v>2315</v>
      </c>
      <c r="G746" s="19" t="s">
        <v>1045</v>
      </c>
      <c r="H746" s="18" t="s">
        <v>317</v>
      </c>
      <c r="I746" s="18" t="s">
        <v>271</v>
      </c>
      <c r="J746" s="17">
        <v>251000</v>
      </c>
      <c r="K746" s="35" t="s">
        <v>137</v>
      </c>
      <c r="L746" s="64"/>
      <c r="M746" s="64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54" t="s">
        <v>3295</v>
      </c>
      <c r="AF746" s="20" t="s">
        <v>3472</v>
      </c>
      <c r="AG746" s="19" t="s">
        <v>3467</v>
      </c>
      <c r="AH746" s="20" t="s">
        <v>1494</v>
      </c>
      <c r="AI746" s="20" t="s">
        <v>1571</v>
      </c>
      <c r="AJ746" s="16"/>
      <c r="AK746" s="16"/>
      <c r="AL746" s="16">
        <f t="shared" si="23"/>
        <v>251000</v>
      </c>
      <c r="AM746" s="18" t="s">
        <v>1495</v>
      </c>
      <c r="AN746" s="18" t="s">
        <v>1495</v>
      </c>
      <c r="AO746" s="18" t="s">
        <v>3288</v>
      </c>
      <c r="AP746" s="18" t="s">
        <v>3288</v>
      </c>
      <c r="AQ746" s="18" t="s">
        <v>3288</v>
      </c>
      <c r="AR746" s="16">
        <v>211000</v>
      </c>
      <c r="AS746" s="16">
        <v>40000</v>
      </c>
      <c r="AT746" s="17"/>
    </row>
    <row r="747" spans="1:46" s="23" customFormat="1" ht="144" hidden="1" x14ac:dyDescent="0.2">
      <c r="A747" s="19" t="s">
        <v>52</v>
      </c>
      <c r="B747" s="19" t="s">
        <v>277</v>
      </c>
      <c r="C747" s="19" t="s">
        <v>276</v>
      </c>
      <c r="D747" s="19" t="s">
        <v>11</v>
      </c>
      <c r="E747" s="19" t="s">
        <v>454</v>
      </c>
      <c r="F747" s="28" t="s">
        <v>2316</v>
      </c>
      <c r="G747" s="19" t="s">
        <v>1046</v>
      </c>
      <c r="H747" s="18" t="s">
        <v>303</v>
      </c>
      <c r="I747" s="18" t="s">
        <v>271</v>
      </c>
      <c r="J747" s="17">
        <v>616000</v>
      </c>
      <c r="K747" s="35" t="s">
        <v>137</v>
      </c>
      <c r="L747" s="64"/>
      <c r="M747" s="64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54" t="s">
        <v>3295</v>
      </c>
      <c r="AF747" s="20" t="s">
        <v>3472</v>
      </c>
      <c r="AG747" s="19" t="s">
        <v>3467</v>
      </c>
      <c r="AH747" s="20" t="s">
        <v>1494</v>
      </c>
      <c r="AI747" s="20" t="s">
        <v>1571</v>
      </c>
      <c r="AJ747" s="16"/>
      <c r="AK747" s="16"/>
      <c r="AL747" s="16">
        <f t="shared" si="23"/>
        <v>616000</v>
      </c>
      <c r="AM747" s="18" t="s">
        <v>1495</v>
      </c>
      <c r="AN747" s="18" t="s">
        <v>1495</v>
      </c>
      <c r="AO747" s="18" t="s">
        <v>3288</v>
      </c>
      <c r="AP747" s="18" t="s">
        <v>3288</v>
      </c>
      <c r="AQ747" s="18" t="s">
        <v>3288</v>
      </c>
      <c r="AR747" s="16">
        <v>452000</v>
      </c>
      <c r="AS747" s="16">
        <v>164000</v>
      </c>
      <c r="AT747" s="17"/>
    </row>
    <row r="748" spans="1:46" s="23" customFormat="1" ht="72" hidden="1" x14ac:dyDescent="0.2">
      <c r="A748" s="19" t="s">
        <v>52</v>
      </c>
      <c r="B748" s="19" t="s">
        <v>277</v>
      </c>
      <c r="C748" s="19" t="s">
        <v>276</v>
      </c>
      <c r="D748" s="19" t="s">
        <v>11</v>
      </c>
      <c r="E748" s="19" t="s">
        <v>454</v>
      </c>
      <c r="F748" s="28" t="s">
        <v>2317</v>
      </c>
      <c r="G748" s="19" t="s">
        <v>1047</v>
      </c>
      <c r="H748" s="18" t="s">
        <v>319</v>
      </c>
      <c r="I748" s="18" t="s">
        <v>553</v>
      </c>
      <c r="J748" s="17">
        <v>200000</v>
      </c>
      <c r="K748" s="35" t="s">
        <v>137</v>
      </c>
      <c r="L748" s="64"/>
      <c r="M748" s="64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9"/>
      <c r="AC748" s="19"/>
      <c r="AD748" s="16">
        <v>188000</v>
      </c>
      <c r="AE748" s="54" t="s">
        <v>3295</v>
      </c>
      <c r="AF748" s="20" t="s">
        <v>3472</v>
      </c>
      <c r="AG748" s="20" t="s">
        <v>2456</v>
      </c>
      <c r="AH748" s="20" t="s">
        <v>1494</v>
      </c>
      <c r="AI748" s="20" t="s">
        <v>1571</v>
      </c>
      <c r="AJ748" s="16">
        <v>188000</v>
      </c>
      <c r="AK748" s="16"/>
      <c r="AL748" s="16">
        <f t="shared" si="23"/>
        <v>12000</v>
      </c>
      <c r="AM748" s="18" t="s">
        <v>1495</v>
      </c>
      <c r="AN748" s="18" t="s">
        <v>1495</v>
      </c>
      <c r="AO748" s="18" t="s">
        <v>3288</v>
      </c>
      <c r="AP748" s="18" t="s">
        <v>3288</v>
      </c>
      <c r="AQ748" s="18" t="s">
        <v>3288</v>
      </c>
      <c r="AR748" s="16">
        <v>188000</v>
      </c>
      <c r="AS748" s="16">
        <v>12000</v>
      </c>
      <c r="AT748" s="54"/>
    </row>
    <row r="749" spans="1:46" s="23" customFormat="1" ht="72" hidden="1" x14ac:dyDescent="0.2">
      <c r="A749" s="19" t="s">
        <v>52</v>
      </c>
      <c r="B749" s="19" t="s">
        <v>277</v>
      </c>
      <c r="C749" s="19" t="s">
        <v>276</v>
      </c>
      <c r="D749" s="19" t="s">
        <v>11</v>
      </c>
      <c r="E749" s="19" t="s">
        <v>454</v>
      </c>
      <c r="F749" s="28" t="s">
        <v>2318</v>
      </c>
      <c r="G749" s="19" t="s">
        <v>1048</v>
      </c>
      <c r="H749" s="18" t="s">
        <v>319</v>
      </c>
      <c r="I749" s="18" t="s">
        <v>273</v>
      </c>
      <c r="J749" s="17">
        <v>36000</v>
      </c>
      <c r="K749" s="35" t="s">
        <v>137</v>
      </c>
      <c r="L749" s="64"/>
      <c r="M749" s="64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9"/>
      <c r="AC749" s="19"/>
      <c r="AD749" s="16">
        <v>32000</v>
      </c>
      <c r="AE749" s="54" t="s">
        <v>3295</v>
      </c>
      <c r="AF749" s="20" t="s">
        <v>3472</v>
      </c>
      <c r="AG749" s="20" t="s">
        <v>2456</v>
      </c>
      <c r="AH749" s="20" t="s">
        <v>1494</v>
      </c>
      <c r="AI749" s="20" t="s">
        <v>1571</v>
      </c>
      <c r="AJ749" s="16">
        <v>32000</v>
      </c>
      <c r="AK749" s="16"/>
      <c r="AL749" s="16">
        <f t="shared" si="23"/>
        <v>4000</v>
      </c>
      <c r="AM749" s="18" t="s">
        <v>1495</v>
      </c>
      <c r="AN749" s="18" t="s">
        <v>1495</v>
      </c>
      <c r="AO749" s="18" t="s">
        <v>3288</v>
      </c>
      <c r="AP749" s="18" t="s">
        <v>3288</v>
      </c>
      <c r="AQ749" s="18" t="s">
        <v>3288</v>
      </c>
      <c r="AR749" s="16">
        <v>32000</v>
      </c>
      <c r="AS749" s="16">
        <v>4000</v>
      </c>
      <c r="AT749" s="54"/>
    </row>
    <row r="750" spans="1:46" s="23" customFormat="1" ht="72" hidden="1" x14ac:dyDescent="0.2">
      <c r="A750" s="19" t="s">
        <v>52</v>
      </c>
      <c r="B750" s="19" t="s">
        <v>277</v>
      </c>
      <c r="C750" s="19" t="s">
        <v>276</v>
      </c>
      <c r="D750" s="19" t="s">
        <v>11</v>
      </c>
      <c r="E750" s="19" t="s">
        <v>454</v>
      </c>
      <c r="F750" s="28" t="s">
        <v>2319</v>
      </c>
      <c r="G750" s="19" t="s">
        <v>1049</v>
      </c>
      <c r="H750" s="18" t="s">
        <v>303</v>
      </c>
      <c r="I750" s="18" t="s">
        <v>273</v>
      </c>
      <c r="J750" s="17">
        <v>150000</v>
      </c>
      <c r="K750" s="35" t="s">
        <v>137</v>
      </c>
      <c r="L750" s="64"/>
      <c r="M750" s="64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9"/>
      <c r="AC750" s="19"/>
      <c r="AD750" s="16">
        <v>140000</v>
      </c>
      <c r="AE750" s="54" t="s">
        <v>3295</v>
      </c>
      <c r="AF750" s="20" t="s">
        <v>3472</v>
      </c>
      <c r="AG750" s="20" t="s">
        <v>2456</v>
      </c>
      <c r="AH750" s="20" t="s">
        <v>1494</v>
      </c>
      <c r="AI750" s="20" t="s">
        <v>1571</v>
      </c>
      <c r="AJ750" s="16">
        <v>140000</v>
      </c>
      <c r="AK750" s="16"/>
      <c r="AL750" s="16">
        <f t="shared" si="23"/>
        <v>10000</v>
      </c>
      <c r="AM750" s="18" t="s">
        <v>1495</v>
      </c>
      <c r="AN750" s="18" t="s">
        <v>1495</v>
      </c>
      <c r="AO750" s="18" t="s">
        <v>3288</v>
      </c>
      <c r="AP750" s="18" t="s">
        <v>3288</v>
      </c>
      <c r="AQ750" s="18" t="s">
        <v>3288</v>
      </c>
      <c r="AR750" s="16">
        <v>140000</v>
      </c>
      <c r="AS750" s="16">
        <v>10000</v>
      </c>
      <c r="AT750" s="54"/>
    </row>
    <row r="751" spans="1:46" s="23" customFormat="1" ht="72" hidden="1" x14ac:dyDescent="0.2">
      <c r="A751" s="19" t="s">
        <v>52</v>
      </c>
      <c r="B751" s="19" t="s">
        <v>277</v>
      </c>
      <c r="C751" s="19" t="s">
        <v>276</v>
      </c>
      <c r="D751" s="19" t="s">
        <v>11</v>
      </c>
      <c r="E751" s="19" t="s">
        <v>454</v>
      </c>
      <c r="F751" s="28" t="s">
        <v>2320</v>
      </c>
      <c r="G751" s="19" t="s">
        <v>1050</v>
      </c>
      <c r="H751" s="18" t="s">
        <v>459</v>
      </c>
      <c r="I751" s="18" t="s">
        <v>268</v>
      </c>
      <c r="J751" s="17">
        <v>120000</v>
      </c>
      <c r="K751" s="35" t="s">
        <v>137</v>
      </c>
      <c r="L751" s="64"/>
      <c r="M751" s="64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9"/>
      <c r="AC751" s="19"/>
      <c r="AD751" s="16">
        <v>100000</v>
      </c>
      <c r="AE751" s="54" t="s">
        <v>3295</v>
      </c>
      <c r="AF751" s="20" t="s">
        <v>3472</v>
      </c>
      <c r="AG751" s="20" t="s">
        <v>2456</v>
      </c>
      <c r="AH751" s="20" t="s">
        <v>1494</v>
      </c>
      <c r="AI751" s="20" t="s">
        <v>1571</v>
      </c>
      <c r="AJ751" s="16">
        <v>100000</v>
      </c>
      <c r="AK751" s="16"/>
      <c r="AL751" s="16">
        <f t="shared" si="23"/>
        <v>20000</v>
      </c>
      <c r="AM751" s="18" t="s">
        <v>1495</v>
      </c>
      <c r="AN751" s="18" t="s">
        <v>1495</v>
      </c>
      <c r="AO751" s="18" t="s">
        <v>3288</v>
      </c>
      <c r="AP751" s="18" t="s">
        <v>3288</v>
      </c>
      <c r="AQ751" s="18" t="s">
        <v>3288</v>
      </c>
      <c r="AR751" s="16">
        <v>100000</v>
      </c>
      <c r="AS751" s="16">
        <v>20000</v>
      </c>
      <c r="AT751" s="54"/>
    </row>
    <row r="752" spans="1:46" s="23" customFormat="1" ht="72" hidden="1" x14ac:dyDescent="0.2">
      <c r="A752" s="19" t="s">
        <v>52</v>
      </c>
      <c r="B752" s="19" t="s">
        <v>277</v>
      </c>
      <c r="C752" s="19" t="s">
        <v>276</v>
      </c>
      <c r="D752" s="19" t="s">
        <v>286</v>
      </c>
      <c r="E752" s="19" t="s">
        <v>454</v>
      </c>
      <c r="F752" s="28" t="s">
        <v>2321</v>
      </c>
      <c r="G752" s="19" t="s">
        <v>1051</v>
      </c>
      <c r="H752" s="18" t="s">
        <v>414</v>
      </c>
      <c r="I752" s="18" t="s">
        <v>271</v>
      </c>
      <c r="J752" s="17">
        <v>560000</v>
      </c>
      <c r="K752" s="35" t="s">
        <v>137</v>
      </c>
      <c r="L752" s="64"/>
      <c r="M752" s="64"/>
      <c r="N752" s="19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20" t="s">
        <v>3314</v>
      </c>
      <c r="AF752" s="19" t="s">
        <v>3475</v>
      </c>
      <c r="AG752" s="20" t="s">
        <v>2456</v>
      </c>
      <c r="AH752" s="20" t="s">
        <v>1496</v>
      </c>
      <c r="AI752" s="19" t="s">
        <v>1568</v>
      </c>
      <c r="AJ752" s="16">
        <v>327440</v>
      </c>
      <c r="AK752" s="16"/>
      <c r="AL752" s="16">
        <f t="shared" si="23"/>
        <v>232560</v>
      </c>
      <c r="AM752" s="18"/>
      <c r="AN752" s="18"/>
      <c r="AO752" s="18"/>
      <c r="AP752" s="18"/>
      <c r="AQ752" s="18"/>
      <c r="AR752" s="16"/>
      <c r="AS752" s="16"/>
      <c r="AT752" s="20"/>
    </row>
    <row r="753" spans="1:46" s="23" customFormat="1" ht="90" hidden="1" x14ac:dyDescent="0.2">
      <c r="A753" s="19" t="s">
        <v>52</v>
      </c>
      <c r="B753" s="19" t="s">
        <v>277</v>
      </c>
      <c r="C753" s="19" t="s">
        <v>276</v>
      </c>
      <c r="D753" s="19" t="s">
        <v>286</v>
      </c>
      <c r="E753" s="19" t="s">
        <v>454</v>
      </c>
      <c r="F753" s="28" t="s">
        <v>2322</v>
      </c>
      <c r="G753" s="19" t="s">
        <v>1052</v>
      </c>
      <c r="H753" s="18" t="s">
        <v>387</v>
      </c>
      <c r="I753" s="18" t="s">
        <v>271</v>
      </c>
      <c r="J753" s="17">
        <v>149600</v>
      </c>
      <c r="K753" s="35" t="s">
        <v>137</v>
      </c>
      <c r="L753" s="64"/>
      <c r="M753" s="64"/>
      <c r="N753" s="19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36000</v>
      </c>
      <c r="X753" s="18" t="s">
        <v>1182</v>
      </c>
      <c r="Y753" s="18" t="s">
        <v>3312</v>
      </c>
      <c r="Z753" s="16">
        <v>36000</v>
      </c>
      <c r="AA753" s="19">
        <v>7014232091</v>
      </c>
      <c r="AB753" s="18" t="s">
        <v>3313</v>
      </c>
      <c r="AC753" s="18" t="s">
        <v>3313</v>
      </c>
      <c r="AD753" s="16">
        <v>36000</v>
      </c>
      <c r="AE753" s="20" t="s">
        <v>3314</v>
      </c>
      <c r="AF753" s="19" t="s">
        <v>3475</v>
      </c>
      <c r="AG753" s="20" t="s">
        <v>2456</v>
      </c>
      <c r="AH753" s="20" t="s">
        <v>1496</v>
      </c>
      <c r="AI753" s="19" t="s">
        <v>1568</v>
      </c>
      <c r="AJ753" s="16">
        <v>100560</v>
      </c>
      <c r="AK753" s="16"/>
      <c r="AL753" s="16">
        <f t="shared" si="23"/>
        <v>49040</v>
      </c>
      <c r="AM753" s="18"/>
      <c r="AN753" s="18"/>
      <c r="AO753" s="18"/>
      <c r="AP753" s="18"/>
      <c r="AQ753" s="18"/>
      <c r="AR753" s="16"/>
      <c r="AS753" s="16"/>
      <c r="AT753" s="20"/>
    </row>
    <row r="754" spans="1:46" s="23" customFormat="1" ht="90" hidden="1" x14ac:dyDescent="0.2">
      <c r="A754" s="19" t="s">
        <v>52</v>
      </c>
      <c r="B754" s="19" t="s">
        <v>277</v>
      </c>
      <c r="C754" s="19" t="s">
        <v>276</v>
      </c>
      <c r="D754" s="19" t="s">
        <v>286</v>
      </c>
      <c r="E754" s="19" t="s">
        <v>454</v>
      </c>
      <c r="F754" s="28" t="s">
        <v>2323</v>
      </c>
      <c r="G754" s="19" t="s">
        <v>1053</v>
      </c>
      <c r="H754" s="18" t="s">
        <v>269</v>
      </c>
      <c r="I754" s="18" t="s">
        <v>271</v>
      </c>
      <c r="J754" s="17">
        <v>39200</v>
      </c>
      <c r="K754" s="35" t="s">
        <v>137</v>
      </c>
      <c r="L754" s="64"/>
      <c r="M754" s="64"/>
      <c r="N754" s="19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100560</v>
      </c>
      <c r="X754" s="18" t="s">
        <v>1182</v>
      </c>
      <c r="Y754" s="18" t="s">
        <v>3312</v>
      </c>
      <c r="Z754" s="16">
        <v>100560</v>
      </c>
      <c r="AA754" s="19">
        <v>7014232091</v>
      </c>
      <c r="AB754" s="18" t="s">
        <v>3313</v>
      </c>
      <c r="AC754" s="18" t="s">
        <v>3313</v>
      </c>
      <c r="AD754" s="16">
        <v>100560</v>
      </c>
      <c r="AE754" s="20" t="s">
        <v>3314</v>
      </c>
      <c r="AF754" s="19" t="s">
        <v>3475</v>
      </c>
      <c r="AG754" s="20" t="s">
        <v>2456</v>
      </c>
      <c r="AH754" s="20" t="s">
        <v>1496</v>
      </c>
      <c r="AI754" s="19" t="s">
        <v>1568</v>
      </c>
      <c r="AJ754" s="16">
        <v>36000</v>
      </c>
      <c r="AK754" s="16"/>
      <c r="AL754" s="16">
        <f t="shared" si="23"/>
        <v>3200</v>
      </c>
      <c r="AM754" s="18"/>
      <c r="AN754" s="18"/>
      <c r="AO754" s="18"/>
      <c r="AP754" s="18"/>
      <c r="AQ754" s="18"/>
      <c r="AR754" s="16"/>
      <c r="AS754" s="16"/>
      <c r="AT754" s="20"/>
    </row>
    <row r="755" spans="1:46" s="23" customFormat="1" ht="72" hidden="1" x14ac:dyDescent="0.2">
      <c r="A755" s="19" t="s">
        <v>52</v>
      </c>
      <c r="B755" s="19" t="s">
        <v>277</v>
      </c>
      <c r="C755" s="19" t="s">
        <v>276</v>
      </c>
      <c r="D755" s="19" t="s">
        <v>13</v>
      </c>
      <c r="E755" s="19" t="s">
        <v>454</v>
      </c>
      <c r="F755" s="28" t="s">
        <v>2324</v>
      </c>
      <c r="G755" s="19" t="s">
        <v>1054</v>
      </c>
      <c r="H755" s="18" t="s">
        <v>414</v>
      </c>
      <c r="I755" s="18" t="s">
        <v>274</v>
      </c>
      <c r="J755" s="17">
        <v>105000</v>
      </c>
      <c r="K755" s="64"/>
      <c r="L755" s="64"/>
      <c r="M755" s="35" t="s">
        <v>137</v>
      </c>
      <c r="N755" s="19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/>
      <c r="AB755" s="18"/>
      <c r="AC755" s="18"/>
      <c r="AD755" s="16">
        <v>104930</v>
      </c>
      <c r="AE755" s="20" t="s">
        <v>3295</v>
      </c>
      <c r="AF755" s="20" t="s">
        <v>3472</v>
      </c>
      <c r="AG755" s="19" t="s">
        <v>3467</v>
      </c>
      <c r="AH755" s="20" t="s">
        <v>1496</v>
      </c>
      <c r="AI755" s="19" t="s">
        <v>1568</v>
      </c>
      <c r="AJ755" s="16"/>
      <c r="AK755" s="16"/>
      <c r="AL755" s="16">
        <f t="shared" si="23"/>
        <v>105000</v>
      </c>
      <c r="AM755" s="18" t="s">
        <v>1495</v>
      </c>
      <c r="AN755" s="18" t="s">
        <v>1495</v>
      </c>
      <c r="AO755" s="18" t="s">
        <v>3288</v>
      </c>
      <c r="AP755" s="18" t="s">
        <v>3288</v>
      </c>
      <c r="AQ755" s="18" t="s">
        <v>3288</v>
      </c>
      <c r="AR755" s="16">
        <v>104930</v>
      </c>
      <c r="AS755" s="19">
        <v>70</v>
      </c>
      <c r="AT755" s="19"/>
    </row>
    <row r="756" spans="1:46" s="23" customFormat="1" ht="72" hidden="1" x14ac:dyDescent="0.2">
      <c r="A756" s="19" t="s">
        <v>52</v>
      </c>
      <c r="B756" s="19" t="s">
        <v>277</v>
      </c>
      <c r="C756" s="19" t="s">
        <v>276</v>
      </c>
      <c r="D756" s="19" t="s">
        <v>13</v>
      </c>
      <c r="E756" s="19" t="s">
        <v>454</v>
      </c>
      <c r="F756" s="28" t="s">
        <v>2325</v>
      </c>
      <c r="G756" s="19" t="s">
        <v>1055</v>
      </c>
      <c r="H756" s="18" t="s">
        <v>317</v>
      </c>
      <c r="I756" s="18" t="s">
        <v>271</v>
      </c>
      <c r="J756" s="17">
        <v>40000</v>
      </c>
      <c r="K756" s="64"/>
      <c r="L756" s="64"/>
      <c r="M756" s="35" t="s">
        <v>137</v>
      </c>
      <c r="N756" s="19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/>
      <c r="AB756" s="18"/>
      <c r="AC756" s="18"/>
      <c r="AD756" s="16">
        <v>39500</v>
      </c>
      <c r="AE756" s="20" t="s">
        <v>3295</v>
      </c>
      <c r="AF756" s="20" t="s">
        <v>3472</v>
      </c>
      <c r="AG756" s="19" t="s">
        <v>3467</v>
      </c>
      <c r="AH756" s="20" t="s">
        <v>1496</v>
      </c>
      <c r="AI756" s="19" t="s">
        <v>1568</v>
      </c>
      <c r="AJ756" s="16"/>
      <c r="AK756" s="16"/>
      <c r="AL756" s="16">
        <f t="shared" si="23"/>
        <v>40000</v>
      </c>
      <c r="AM756" s="18" t="s">
        <v>1495</v>
      </c>
      <c r="AN756" s="18" t="s">
        <v>1495</v>
      </c>
      <c r="AO756" s="18" t="s">
        <v>3288</v>
      </c>
      <c r="AP756" s="18" t="s">
        <v>3288</v>
      </c>
      <c r="AQ756" s="18" t="s">
        <v>3288</v>
      </c>
      <c r="AR756" s="16">
        <v>39500</v>
      </c>
      <c r="AS756" s="19">
        <v>500</v>
      </c>
      <c r="AT756" s="19"/>
    </row>
    <row r="757" spans="1:46" s="23" customFormat="1" ht="72" hidden="1" x14ac:dyDescent="0.2">
      <c r="A757" s="19" t="s">
        <v>52</v>
      </c>
      <c r="B757" s="19" t="s">
        <v>277</v>
      </c>
      <c r="C757" s="19" t="s">
        <v>276</v>
      </c>
      <c r="D757" s="19" t="s">
        <v>13</v>
      </c>
      <c r="E757" s="19" t="s">
        <v>454</v>
      </c>
      <c r="F757" s="28" t="s">
        <v>2326</v>
      </c>
      <c r="G757" s="19" t="s">
        <v>1056</v>
      </c>
      <c r="H757" s="18" t="s">
        <v>269</v>
      </c>
      <c r="I757" s="18" t="s">
        <v>274</v>
      </c>
      <c r="J757" s="17">
        <v>50000</v>
      </c>
      <c r="K757" s="64"/>
      <c r="L757" s="64"/>
      <c r="M757" s="35" t="s">
        <v>137</v>
      </c>
      <c r="N757" s="19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/>
      <c r="AB757" s="18"/>
      <c r="AC757" s="18"/>
      <c r="AD757" s="16">
        <v>49980</v>
      </c>
      <c r="AE757" s="20" t="s">
        <v>3295</v>
      </c>
      <c r="AF757" s="20" t="s">
        <v>3472</v>
      </c>
      <c r="AG757" s="19" t="s">
        <v>3467</v>
      </c>
      <c r="AH757" s="20" t="s">
        <v>1496</v>
      </c>
      <c r="AI757" s="19" t="s">
        <v>1568</v>
      </c>
      <c r="AJ757" s="16"/>
      <c r="AK757" s="16"/>
      <c r="AL757" s="16">
        <f t="shared" si="23"/>
        <v>50000</v>
      </c>
      <c r="AM757" s="18" t="s">
        <v>1495</v>
      </c>
      <c r="AN757" s="18" t="s">
        <v>1495</v>
      </c>
      <c r="AO757" s="18" t="s">
        <v>3288</v>
      </c>
      <c r="AP757" s="18" t="s">
        <v>3288</v>
      </c>
      <c r="AQ757" s="18" t="s">
        <v>3288</v>
      </c>
      <c r="AR757" s="16">
        <v>49980</v>
      </c>
      <c r="AS757" s="19">
        <v>20</v>
      </c>
      <c r="AT757" s="19"/>
    </row>
    <row r="758" spans="1:46" s="23" customFormat="1" ht="72" hidden="1" x14ac:dyDescent="0.2">
      <c r="A758" s="19" t="s">
        <v>52</v>
      </c>
      <c r="B758" s="19" t="s">
        <v>277</v>
      </c>
      <c r="C758" s="19" t="s">
        <v>276</v>
      </c>
      <c r="D758" s="19" t="s">
        <v>28</v>
      </c>
      <c r="E758" s="19" t="s">
        <v>454</v>
      </c>
      <c r="F758" s="28" t="s">
        <v>2327</v>
      </c>
      <c r="G758" s="19" t="s">
        <v>1057</v>
      </c>
      <c r="H758" s="18" t="s">
        <v>270</v>
      </c>
      <c r="I758" s="18" t="s">
        <v>271</v>
      </c>
      <c r="J758" s="17">
        <v>7000</v>
      </c>
      <c r="K758" s="64"/>
      <c r="L758" s="64"/>
      <c r="M758" s="35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20" t="s">
        <v>3332</v>
      </c>
      <c r="AF758" s="19" t="s">
        <v>2457</v>
      </c>
      <c r="AG758" s="19" t="s">
        <v>2457</v>
      </c>
      <c r="AH758" s="20" t="s">
        <v>1498</v>
      </c>
      <c r="AI758" s="19" t="s">
        <v>1571</v>
      </c>
      <c r="AJ758" s="16"/>
      <c r="AK758" s="16">
        <v>7000</v>
      </c>
      <c r="AL758" s="16">
        <f t="shared" si="23"/>
        <v>0</v>
      </c>
      <c r="AM758" s="18"/>
      <c r="AN758" s="18"/>
      <c r="AO758" s="18"/>
      <c r="AP758" s="18"/>
      <c r="AQ758" s="18"/>
      <c r="AR758" s="15"/>
      <c r="AS758" s="19"/>
      <c r="AT758" s="19"/>
    </row>
    <row r="759" spans="1:46" s="23" customFormat="1" ht="72" hidden="1" x14ac:dyDescent="0.2">
      <c r="A759" s="19" t="s">
        <v>52</v>
      </c>
      <c r="B759" s="19" t="s">
        <v>277</v>
      </c>
      <c r="C759" s="19" t="s">
        <v>276</v>
      </c>
      <c r="D759" s="19" t="s">
        <v>28</v>
      </c>
      <c r="E759" s="19" t="s">
        <v>454</v>
      </c>
      <c r="F759" s="28" t="s">
        <v>2328</v>
      </c>
      <c r="G759" s="19" t="s">
        <v>1058</v>
      </c>
      <c r="H759" s="18" t="s">
        <v>270</v>
      </c>
      <c r="I759" s="18" t="s">
        <v>271</v>
      </c>
      <c r="J759" s="17">
        <v>8500</v>
      </c>
      <c r="K759" s="64"/>
      <c r="L759" s="64"/>
      <c r="M759" s="35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20" t="s">
        <v>3332</v>
      </c>
      <c r="AF759" s="19" t="s">
        <v>2457</v>
      </c>
      <c r="AG759" s="19" t="s">
        <v>2457</v>
      </c>
      <c r="AH759" s="20" t="s">
        <v>1498</v>
      </c>
      <c r="AI759" s="19" t="s">
        <v>1571</v>
      </c>
      <c r="AJ759" s="16"/>
      <c r="AK759" s="16">
        <v>8500</v>
      </c>
      <c r="AL759" s="16">
        <f t="shared" si="23"/>
        <v>0</v>
      </c>
      <c r="AM759" s="18"/>
      <c r="AN759" s="18"/>
      <c r="AO759" s="18"/>
      <c r="AP759" s="18"/>
      <c r="AQ759" s="18"/>
      <c r="AR759" s="15"/>
      <c r="AS759" s="19"/>
      <c r="AT759" s="19"/>
    </row>
    <row r="760" spans="1:46" s="23" customFormat="1" ht="72" hidden="1" x14ac:dyDescent="0.2">
      <c r="A760" s="19" t="s">
        <v>52</v>
      </c>
      <c r="B760" s="19" t="s">
        <v>277</v>
      </c>
      <c r="C760" s="19" t="s">
        <v>276</v>
      </c>
      <c r="D760" s="19" t="s">
        <v>33</v>
      </c>
      <c r="E760" s="19" t="s">
        <v>454</v>
      </c>
      <c r="F760" s="28" t="s">
        <v>2329</v>
      </c>
      <c r="G760" s="19" t="s">
        <v>1059</v>
      </c>
      <c r="H760" s="18" t="s">
        <v>402</v>
      </c>
      <c r="I760" s="18" t="s">
        <v>274</v>
      </c>
      <c r="J760" s="17">
        <v>250000</v>
      </c>
      <c r="K760" s="64"/>
      <c r="L760" s="64"/>
      <c r="M760" s="35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20" t="s">
        <v>3314</v>
      </c>
      <c r="AF760" s="19" t="s">
        <v>3475</v>
      </c>
      <c r="AG760" s="20" t="s">
        <v>2456</v>
      </c>
      <c r="AH760" s="20" t="s">
        <v>1498</v>
      </c>
      <c r="AI760" s="19" t="s">
        <v>1571</v>
      </c>
      <c r="AJ760" s="17">
        <v>250000</v>
      </c>
      <c r="AK760" s="16"/>
      <c r="AL760" s="16">
        <f t="shared" si="23"/>
        <v>0</v>
      </c>
      <c r="AM760" s="18"/>
      <c r="AN760" s="18"/>
      <c r="AO760" s="18"/>
      <c r="AP760" s="18"/>
      <c r="AQ760" s="18"/>
      <c r="AR760" s="15"/>
      <c r="AS760" s="19">
        <v>0</v>
      </c>
      <c r="AT760" s="19"/>
    </row>
    <row r="761" spans="1:46" s="199" customFormat="1" ht="72" x14ac:dyDescent="0.2">
      <c r="A761" s="187" t="s">
        <v>52</v>
      </c>
      <c r="B761" s="19" t="s">
        <v>277</v>
      </c>
      <c r="C761" s="187" t="s">
        <v>17</v>
      </c>
      <c r="D761" s="187" t="s">
        <v>34</v>
      </c>
      <c r="E761" s="19" t="s">
        <v>454</v>
      </c>
      <c r="F761" s="188" t="s">
        <v>2330</v>
      </c>
      <c r="G761" s="187" t="s">
        <v>1138</v>
      </c>
      <c r="H761" s="189" t="s">
        <v>270</v>
      </c>
      <c r="I761" s="189" t="s">
        <v>1119</v>
      </c>
      <c r="J761" s="190">
        <v>16000000</v>
      </c>
      <c r="K761" s="191" t="s">
        <v>137</v>
      </c>
      <c r="L761" s="200"/>
      <c r="M761" s="200"/>
      <c r="N761" s="187" t="s">
        <v>3340</v>
      </c>
      <c r="O761" s="187"/>
      <c r="P761" s="187"/>
      <c r="Q761" s="187"/>
      <c r="R761" s="187"/>
      <c r="S761" s="187" t="s">
        <v>78</v>
      </c>
      <c r="T761" s="187"/>
      <c r="U761" s="187"/>
      <c r="V761" s="187"/>
      <c r="W761" s="187"/>
      <c r="X761" s="189" t="s">
        <v>3341</v>
      </c>
      <c r="Y761" s="201"/>
      <c r="Z761" s="187"/>
      <c r="AA761" s="187"/>
      <c r="AB761" s="187"/>
      <c r="AC761" s="187"/>
      <c r="AD761" s="187"/>
      <c r="AE761" s="195" t="s">
        <v>3342</v>
      </c>
      <c r="AF761" s="195" t="s">
        <v>1571</v>
      </c>
      <c r="AG761" s="187" t="s">
        <v>3467</v>
      </c>
      <c r="AH761" s="20" t="s">
        <v>1499</v>
      </c>
      <c r="AI761" s="20" t="s">
        <v>1568</v>
      </c>
      <c r="AJ761" s="197"/>
      <c r="AK761" s="197"/>
      <c r="AL761" s="197">
        <f t="shared" si="23"/>
        <v>16000000</v>
      </c>
      <c r="AM761" s="189" t="s">
        <v>3288</v>
      </c>
      <c r="AN761" s="189" t="s">
        <v>3288</v>
      </c>
      <c r="AO761" s="189" t="s">
        <v>3288</v>
      </c>
      <c r="AP761" s="189" t="s">
        <v>3288</v>
      </c>
      <c r="AQ761" s="189" t="s">
        <v>3288</v>
      </c>
      <c r="AR761" s="187"/>
      <c r="AS761" s="187"/>
      <c r="AT761" s="187"/>
    </row>
    <row r="762" spans="1:46" s="199" customFormat="1" ht="72" x14ac:dyDescent="0.2">
      <c r="A762" s="187" t="s">
        <v>52</v>
      </c>
      <c r="B762" s="19" t="s">
        <v>277</v>
      </c>
      <c r="C762" s="187" t="s">
        <v>17</v>
      </c>
      <c r="D762" s="187" t="s">
        <v>34</v>
      </c>
      <c r="E762" s="19" t="s">
        <v>454</v>
      </c>
      <c r="F762" s="188" t="s">
        <v>2331</v>
      </c>
      <c r="G762" s="187" t="s">
        <v>1139</v>
      </c>
      <c r="H762" s="189" t="s">
        <v>270</v>
      </c>
      <c r="I762" s="189" t="s">
        <v>1122</v>
      </c>
      <c r="J762" s="190">
        <v>1800000</v>
      </c>
      <c r="K762" s="191" t="s">
        <v>137</v>
      </c>
      <c r="L762" s="200"/>
      <c r="M762" s="200"/>
      <c r="N762" s="187" t="s">
        <v>3343</v>
      </c>
      <c r="O762" s="187"/>
      <c r="P762" s="187"/>
      <c r="Q762" s="187"/>
      <c r="R762" s="187"/>
      <c r="S762" s="187" t="s">
        <v>78</v>
      </c>
      <c r="T762" s="187"/>
      <c r="U762" s="187"/>
      <c r="V762" s="187"/>
      <c r="W762" s="187"/>
      <c r="X762" s="189" t="s">
        <v>1261</v>
      </c>
      <c r="Y762" s="201"/>
      <c r="Z762" s="187"/>
      <c r="AA762" s="187"/>
      <c r="AB762" s="187"/>
      <c r="AC762" s="187"/>
      <c r="AD762" s="187"/>
      <c r="AE762" s="195" t="s">
        <v>3344</v>
      </c>
      <c r="AF762" s="195" t="s">
        <v>3479</v>
      </c>
      <c r="AG762" s="187" t="s">
        <v>3467</v>
      </c>
      <c r="AH762" s="20" t="s">
        <v>1500</v>
      </c>
      <c r="AI762" s="20" t="s">
        <v>1568</v>
      </c>
      <c r="AJ762" s="197"/>
      <c r="AK762" s="197"/>
      <c r="AL762" s="197">
        <f t="shared" si="23"/>
        <v>1800000</v>
      </c>
      <c r="AM762" s="189" t="s">
        <v>3288</v>
      </c>
      <c r="AN762" s="189" t="s">
        <v>3288</v>
      </c>
      <c r="AO762" s="189" t="s">
        <v>3288</v>
      </c>
      <c r="AP762" s="189" t="s">
        <v>3288</v>
      </c>
      <c r="AQ762" s="189" t="s">
        <v>3288</v>
      </c>
      <c r="AR762" s="187"/>
      <c r="AS762" s="187"/>
      <c r="AT762" s="187"/>
    </row>
    <row r="763" spans="1:46" s="199" customFormat="1" ht="72" x14ac:dyDescent="0.2">
      <c r="A763" s="187" t="s">
        <v>52</v>
      </c>
      <c r="B763" s="19" t="s">
        <v>277</v>
      </c>
      <c r="C763" s="187" t="s">
        <v>17</v>
      </c>
      <c r="D763" s="187" t="s">
        <v>34</v>
      </c>
      <c r="E763" s="19" t="s">
        <v>454</v>
      </c>
      <c r="F763" s="188" t="s">
        <v>2332</v>
      </c>
      <c r="G763" s="187" t="s">
        <v>1140</v>
      </c>
      <c r="H763" s="189" t="s">
        <v>270</v>
      </c>
      <c r="I763" s="189" t="s">
        <v>1119</v>
      </c>
      <c r="J763" s="190">
        <v>9000000</v>
      </c>
      <c r="K763" s="191" t="s">
        <v>137</v>
      </c>
      <c r="L763" s="200"/>
      <c r="M763" s="200"/>
      <c r="N763" s="187" t="s">
        <v>3345</v>
      </c>
      <c r="O763" s="187"/>
      <c r="P763" s="187"/>
      <c r="Q763" s="187"/>
      <c r="R763" s="187"/>
      <c r="S763" s="187" t="s">
        <v>78</v>
      </c>
      <c r="T763" s="187"/>
      <c r="U763" s="187"/>
      <c r="V763" s="187"/>
      <c r="W763" s="187"/>
      <c r="X763" s="189" t="s">
        <v>3346</v>
      </c>
      <c r="Y763" s="201"/>
      <c r="Z763" s="187"/>
      <c r="AA763" s="187"/>
      <c r="AB763" s="187"/>
      <c r="AC763" s="187"/>
      <c r="AD763" s="187"/>
      <c r="AE763" s="195" t="s">
        <v>3347</v>
      </c>
      <c r="AF763" s="195" t="s">
        <v>3480</v>
      </c>
      <c r="AG763" s="187" t="s">
        <v>3467</v>
      </c>
      <c r="AH763" s="20" t="s">
        <v>1500</v>
      </c>
      <c r="AI763" s="20" t="s">
        <v>1568</v>
      </c>
      <c r="AJ763" s="197"/>
      <c r="AK763" s="197"/>
      <c r="AL763" s="197">
        <f t="shared" si="23"/>
        <v>9000000</v>
      </c>
      <c r="AM763" s="189" t="s">
        <v>3288</v>
      </c>
      <c r="AN763" s="189" t="s">
        <v>3288</v>
      </c>
      <c r="AO763" s="189" t="s">
        <v>3288</v>
      </c>
      <c r="AP763" s="189" t="s">
        <v>3288</v>
      </c>
      <c r="AQ763" s="189" t="s">
        <v>3288</v>
      </c>
      <c r="AR763" s="187"/>
      <c r="AS763" s="187"/>
      <c r="AT763" s="187"/>
    </row>
    <row r="764" spans="1:46" s="23" customFormat="1" ht="72" hidden="1" x14ac:dyDescent="0.2">
      <c r="A764" s="19" t="s">
        <v>53</v>
      </c>
      <c r="B764" s="19" t="s">
        <v>277</v>
      </c>
      <c r="C764" s="19" t="s">
        <v>276</v>
      </c>
      <c r="D764" s="19" t="s">
        <v>11</v>
      </c>
      <c r="E764" s="19" t="s">
        <v>454</v>
      </c>
      <c r="F764" s="28" t="s">
        <v>2333</v>
      </c>
      <c r="G764" s="19" t="s">
        <v>1060</v>
      </c>
      <c r="H764" s="18" t="s">
        <v>270</v>
      </c>
      <c r="I764" s="18" t="s">
        <v>271</v>
      </c>
      <c r="J764" s="17">
        <v>20600</v>
      </c>
      <c r="K764" s="64"/>
      <c r="L764" s="64"/>
      <c r="M764" s="35" t="s">
        <v>137</v>
      </c>
      <c r="N764" s="19"/>
      <c r="O764" s="19"/>
      <c r="P764" s="19"/>
      <c r="Q764" s="19" t="s">
        <v>1501</v>
      </c>
      <c r="R764" s="19" t="s">
        <v>1502</v>
      </c>
      <c r="S764" s="19"/>
      <c r="T764" s="19"/>
      <c r="U764" s="19"/>
      <c r="V764" s="19"/>
      <c r="W764" s="19"/>
      <c r="X764" s="18"/>
      <c r="Y764" s="46"/>
      <c r="Z764" s="19"/>
      <c r="AA764" s="19"/>
      <c r="AB764" s="19"/>
      <c r="AC764" s="19"/>
      <c r="AD764" s="19"/>
      <c r="AE764" s="57" t="s">
        <v>1503</v>
      </c>
      <c r="AF764" s="57" t="s">
        <v>3453</v>
      </c>
      <c r="AG764" s="19" t="s">
        <v>3467</v>
      </c>
      <c r="AH764" s="57" t="s">
        <v>1503</v>
      </c>
      <c r="AI764" s="19" t="s">
        <v>1569</v>
      </c>
      <c r="AJ764" s="16"/>
      <c r="AK764" s="16"/>
      <c r="AL764" s="16">
        <f t="shared" si="23"/>
        <v>20600</v>
      </c>
      <c r="AM764" s="43" t="s">
        <v>2449</v>
      </c>
      <c r="AN764" s="43" t="s">
        <v>2449</v>
      </c>
      <c r="AO764" s="18" t="s">
        <v>2450</v>
      </c>
      <c r="AP764" s="18" t="s">
        <v>2450</v>
      </c>
      <c r="AQ764" s="19"/>
      <c r="AR764" s="19"/>
      <c r="AS764" s="19"/>
      <c r="AT764" s="19"/>
    </row>
    <row r="765" spans="1:46" s="23" customFormat="1" ht="72" hidden="1" x14ac:dyDescent="0.2">
      <c r="A765" s="19" t="s">
        <v>53</v>
      </c>
      <c r="B765" s="19" t="s">
        <v>277</v>
      </c>
      <c r="C765" s="19" t="s">
        <v>276</v>
      </c>
      <c r="D765" s="19" t="s">
        <v>11</v>
      </c>
      <c r="E765" s="19" t="s">
        <v>454</v>
      </c>
      <c r="F765" s="28" t="s">
        <v>2334</v>
      </c>
      <c r="G765" s="19" t="s">
        <v>1061</v>
      </c>
      <c r="H765" s="18" t="s">
        <v>269</v>
      </c>
      <c r="I765" s="18" t="s">
        <v>271</v>
      </c>
      <c r="J765" s="17">
        <v>56000</v>
      </c>
      <c r="K765" s="64"/>
      <c r="L765" s="64"/>
      <c r="M765" s="35" t="s">
        <v>137</v>
      </c>
      <c r="N765" s="19"/>
      <c r="O765" s="19"/>
      <c r="P765" s="19"/>
      <c r="Q765" s="19" t="s">
        <v>1504</v>
      </c>
      <c r="R765" s="19" t="s">
        <v>1502</v>
      </c>
      <c r="S765" s="19"/>
      <c r="T765" s="19"/>
      <c r="U765" s="19"/>
      <c r="V765" s="19"/>
      <c r="W765" s="19"/>
      <c r="X765" s="18"/>
      <c r="Y765" s="46"/>
      <c r="Z765" s="19"/>
      <c r="AA765" s="19"/>
      <c r="AB765" s="19"/>
      <c r="AC765" s="19"/>
      <c r="AD765" s="19"/>
      <c r="AE765" s="57" t="s">
        <v>1503</v>
      </c>
      <c r="AF765" s="57" t="s">
        <v>3453</v>
      </c>
      <c r="AG765" s="19" t="s">
        <v>3467</v>
      </c>
      <c r="AH765" s="57" t="s">
        <v>1503</v>
      </c>
      <c r="AI765" s="19" t="s">
        <v>1569</v>
      </c>
      <c r="AJ765" s="16"/>
      <c r="AK765" s="16"/>
      <c r="AL765" s="16">
        <f t="shared" si="23"/>
        <v>56000</v>
      </c>
      <c r="AM765" s="43" t="s">
        <v>2449</v>
      </c>
      <c r="AN765" s="43" t="s">
        <v>2449</v>
      </c>
      <c r="AO765" s="18" t="s">
        <v>2450</v>
      </c>
      <c r="AP765" s="18" t="s">
        <v>2450</v>
      </c>
      <c r="AQ765" s="19"/>
      <c r="AR765" s="19"/>
      <c r="AS765" s="19"/>
      <c r="AT765" s="19"/>
    </row>
    <row r="766" spans="1:46" s="23" customFormat="1" ht="72" hidden="1" x14ac:dyDescent="0.2">
      <c r="A766" s="19" t="s">
        <v>53</v>
      </c>
      <c r="B766" s="19" t="s">
        <v>277</v>
      </c>
      <c r="C766" s="19" t="s">
        <v>276</v>
      </c>
      <c r="D766" s="19" t="s">
        <v>11</v>
      </c>
      <c r="E766" s="19" t="s">
        <v>454</v>
      </c>
      <c r="F766" s="28" t="s">
        <v>2335</v>
      </c>
      <c r="G766" s="19" t="s">
        <v>1062</v>
      </c>
      <c r="H766" s="18" t="s">
        <v>270</v>
      </c>
      <c r="I766" s="18" t="s">
        <v>271</v>
      </c>
      <c r="J766" s="17">
        <v>25000</v>
      </c>
      <c r="K766" s="64"/>
      <c r="L766" s="64"/>
      <c r="M766" s="35" t="s">
        <v>137</v>
      </c>
      <c r="N766" s="19"/>
      <c r="O766" s="19"/>
      <c r="P766" s="19"/>
      <c r="Q766" s="19" t="s">
        <v>1504</v>
      </c>
      <c r="R766" s="19" t="s">
        <v>1502</v>
      </c>
      <c r="S766" s="19"/>
      <c r="T766" s="19"/>
      <c r="U766" s="19"/>
      <c r="V766" s="19"/>
      <c r="W766" s="19"/>
      <c r="X766" s="18"/>
      <c r="Y766" s="46"/>
      <c r="Z766" s="19"/>
      <c r="AA766" s="19"/>
      <c r="AB766" s="19"/>
      <c r="AC766" s="19"/>
      <c r="AD766" s="19"/>
      <c r="AE766" s="57" t="s">
        <v>1503</v>
      </c>
      <c r="AF766" s="57" t="s">
        <v>3453</v>
      </c>
      <c r="AG766" s="19" t="s">
        <v>3467</v>
      </c>
      <c r="AH766" s="57" t="s">
        <v>1503</v>
      </c>
      <c r="AI766" s="19" t="s">
        <v>1569</v>
      </c>
      <c r="AJ766" s="16"/>
      <c r="AK766" s="16"/>
      <c r="AL766" s="16">
        <f t="shared" si="23"/>
        <v>25000</v>
      </c>
      <c r="AM766" s="43" t="s">
        <v>2449</v>
      </c>
      <c r="AN766" s="43" t="s">
        <v>2449</v>
      </c>
      <c r="AO766" s="18" t="s">
        <v>2450</v>
      </c>
      <c r="AP766" s="18" t="s">
        <v>2450</v>
      </c>
      <c r="AQ766" s="19"/>
      <c r="AR766" s="19"/>
      <c r="AS766" s="19"/>
      <c r="AT766" s="19"/>
    </row>
    <row r="767" spans="1:46" s="23" customFormat="1" ht="72" hidden="1" x14ac:dyDescent="0.2">
      <c r="A767" s="19" t="s">
        <v>53</v>
      </c>
      <c r="B767" s="19" t="s">
        <v>277</v>
      </c>
      <c r="C767" s="19" t="s">
        <v>276</v>
      </c>
      <c r="D767" s="19" t="s">
        <v>11</v>
      </c>
      <c r="E767" s="19" t="s">
        <v>454</v>
      </c>
      <c r="F767" s="28" t="s">
        <v>2336</v>
      </c>
      <c r="G767" s="19" t="s">
        <v>1063</v>
      </c>
      <c r="H767" s="18" t="s">
        <v>270</v>
      </c>
      <c r="I767" s="18" t="s">
        <v>273</v>
      </c>
      <c r="J767" s="17">
        <v>4000</v>
      </c>
      <c r="K767" s="64"/>
      <c r="L767" s="64"/>
      <c r="M767" s="35" t="s">
        <v>137</v>
      </c>
      <c r="N767" s="19"/>
      <c r="O767" s="19"/>
      <c r="P767" s="19"/>
      <c r="Q767" s="19" t="s">
        <v>1504</v>
      </c>
      <c r="R767" s="19" t="s">
        <v>1502</v>
      </c>
      <c r="S767" s="19"/>
      <c r="T767" s="19"/>
      <c r="U767" s="19"/>
      <c r="V767" s="19"/>
      <c r="W767" s="19"/>
      <c r="X767" s="18"/>
      <c r="Y767" s="46"/>
      <c r="Z767" s="19"/>
      <c r="AA767" s="19"/>
      <c r="AB767" s="19"/>
      <c r="AC767" s="19"/>
      <c r="AD767" s="19"/>
      <c r="AE767" s="57" t="s">
        <v>1503</v>
      </c>
      <c r="AF767" s="57" t="s">
        <v>3453</v>
      </c>
      <c r="AG767" s="19" t="s">
        <v>3467</v>
      </c>
      <c r="AH767" s="57" t="s">
        <v>1503</v>
      </c>
      <c r="AI767" s="19" t="s">
        <v>1569</v>
      </c>
      <c r="AJ767" s="16"/>
      <c r="AK767" s="16"/>
      <c r="AL767" s="16">
        <f t="shared" si="23"/>
        <v>4000</v>
      </c>
      <c r="AM767" s="43" t="s">
        <v>2449</v>
      </c>
      <c r="AN767" s="43" t="s">
        <v>2449</v>
      </c>
      <c r="AO767" s="18" t="s">
        <v>2450</v>
      </c>
      <c r="AP767" s="18" t="s">
        <v>2450</v>
      </c>
      <c r="AQ767" s="19"/>
      <c r="AR767" s="19"/>
      <c r="AS767" s="19"/>
      <c r="AT767" s="19"/>
    </row>
    <row r="768" spans="1:46" s="23" customFormat="1" ht="72" hidden="1" x14ac:dyDescent="0.2">
      <c r="A768" s="19" t="s">
        <v>53</v>
      </c>
      <c r="B768" s="19" t="s">
        <v>277</v>
      </c>
      <c r="C768" s="19" t="s">
        <v>276</v>
      </c>
      <c r="D768" s="19" t="s">
        <v>11</v>
      </c>
      <c r="E768" s="19" t="s">
        <v>454</v>
      </c>
      <c r="F768" s="28" t="s">
        <v>2337</v>
      </c>
      <c r="G768" s="19" t="s">
        <v>1064</v>
      </c>
      <c r="H768" s="18" t="s">
        <v>317</v>
      </c>
      <c r="I768" s="18" t="s">
        <v>273</v>
      </c>
      <c r="J768" s="17">
        <v>35000</v>
      </c>
      <c r="K768" s="64"/>
      <c r="L768" s="64"/>
      <c r="M768" s="35" t="s">
        <v>137</v>
      </c>
      <c r="N768" s="19"/>
      <c r="O768" s="19"/>
      <c r="P768" s="19"/>
      <c r="Q768" s="19" t="s">
        <v>1504</v>
      </c>
      <c r="R768" s="19" t="s">
        <v>1502</v>
      </c>
      <c r="S768" s="19"/>
      <c r="T768" s="19"/>
      <c r="U768" s="19"/>
      <c r="V768" s="19"/>
      <c r="W768" s="19"/>
      <c r="X768" s="18"/>
      <c r="Y768" s="46"/>
      <c r="Z768" s="19"/>
      <c r="AA768" s="19"/>
      <c r="AB768" s="19"/>
      <c r="AC768" s="19"/>
      <c r="AD768" s="19"/>
      <c r="AE768" s="57" t="s">
        <v>1503</v>
      </c>
      <c r="AF768" s="57" t="s">
        <v>3453</v>
      </c>
      <c r="AG768" s="19" t="s">
        <v>3467</v>
      </c>
      <c r="AH768" s="57" t="s">
        <v>1503</v>
      </c>
      <c r="AI768" s="19" t="s">
        <v>1569</v>
      </c>
      <c r="AJ768" s="16"/>
      <c r="AK768" s="16"/>
      <c r="AL768" s="16">
        <f t="shared" si="23"/>
        <v>35000</v>
      </c>
      <c r="AM768" s="43" t="s">
        <v>2449</v>
      </c>
      <c r="AN768" s="43" t="s">
        <v>2449</v>
      </c>
      <c r="AO768" s="18" t="s">
        <v>2450</v>
      </c>
      <c r="AP768" s="18" t="s">
        <v>2450</v>
      </c>
      <c r="AQ768" s="19"/>
      <c r="AR768" s="19"/>
      <c r="AS768" s="19"/>
      <c r="AT768" s="19"/>
    </row>
    <row r="769" spans="1:46" s="23" customFormat="1" ht="72" hidden="1" x14ac:dyDescent="0.2">
      <c r="A769" s="19" t="s">
        <v>53</v>
      </c>
      <c r="B769" s="19" t="s">
        <v>277</v>
      </c>
      <c r="C769" s="19" t="s">
        <v>276</v>
      </c>
      <c r="D769" s="19" t="s">
        <v>11</v>
      </c>
      <c r="E769" s="19" t="s">
        <v>454</v>
      </c>
      <c r="F769" s="28" t="s">
        <v>2338</v>
      </c>
      <c r="G769" s="19" t="s">
        <v>1065</v>
      </c>
      <c r="H769" s="18" t="s">
        <v>1066</v>
      </c>
      <c r="I769" s="18" t="s">
        <v>268</v>
      </c>
      <c r="J769" s="17">
        <v>497500</v>
      </c>
      <c r="K769" s="64"/>
      <c r="L769" s="64"/>
      <c r="M769" s="35" t="s">
        <v>137</v>
      </c>
      <c r="N769" s="19"/>
      <c r="O769" s="19"/>
      <c r="P769" s="19"/>
      <c r="Q769" s="19" t="s">
        <v>1505</v>
      </c>
      <c r="R769" s="19" t="s">
        <v>1502</v>
      </c>
      <c r="S769" s="19"/>
      <c r="T769" s="19"/>
      <c r="U769" s="19"/>
      <c r="V769" s="19"/>
      <c r="W769" s="19"/>
      <c r="X769" s="18"/>
      <c r="Y769" s="46"/>
      <c r="Z769" s="19"/>
      <c r="AA769" s="19"/>
      <c r="AB769" s="19"/>
      <c r="AC769" s="19"/>
      <c r="AD769" s="19"/>
      <c r="AE769" s="57" t="s">
        <v>1503</v>
      </c>
      <c r="AF769" s="57" t="s">
        <v>3453</v>
      </c>
      <c r="AG769" s="19" t="s">
        <v>3467</v>
      </c>
      <c r="AH769" s="57" t="s">
        <v>1503</v>
      </c>
      <c r="AI769" s="19" t="s">
        <v>1569</v>
      </c>
      <c r="AJ769" s="16"/>
      <c r="AK769" s="16"/>
      <c r="AL769" s="16">
        <f t="shared" si="23"/>
        <v>497500</v>
      </c>
      <c r="AM769" s="43" t="s">
        <v>2449</v>
      </c>
      <c r="AN769" s="43" t="s">
        <v>2449</v>
      </c>
      <c r="AO769" s="18" t="s">
        <v>2450</v>
      </c>
      <c r="AP769" s="18" t="s">
        <v>2450</v>
      </c>
      <c r="AQ769" s="19"/>
      <c r="AR769" s="19"/>
      <c r="AS769" s="19"/>
      <c r="AT769" s="19"/>
    </row>
    <row r="770" spans="1:46" s="23" customFormat="1" ht="72" hidden="1" x14ac:dyDescent="0.2">
      <c r="A770" s="19" t="s">
        <v>53</v>
      </c>
      <c r="B770" s="19" t="s">
        <v>277</v>
      </c>
      <c r="C770" s="19" t="s">
        <v>276</v>
      </c>
      <c r="D770" s="19" t="s">
        <v>21</v>
      </c>
      <c r="E770" s="19" t="s">
        <v>454</v>
      </c>
      <c r="F770" s="28" t="s">
        <v>2339</v>
      </c>
      <c r="G770" s="19" t="s">
        <v>1067</v>
      </c>
      <c r="H770" s="18" t="s">
        <v>1068</v>
      </c>
      <c r="I770" s="18" t="s">
        <v>274</v>
      </c>
      <c r="J770" s="17">
        <v>403000</v>
      </c>
      <c r="K770" s="64"/>
      <c r="L770" s="64"/>
      <c r="M770" s="35" t="s">
        <v>137</v>
      </c>
      <c r="N770" s="19"/>
      <c r="O770" s="19"/>
      <c r="P770" s="19"/>
      <c r="Q770" s="76" t="s">
        <v>1506</v>
      </c>
      <c r="R770" s="77" t="s">
        <v>1507</v>
      </c>
      <c r="S770" s="19"/>
      <c r="T770" s="19"/>
      <c r="U770" s="19"/>
      <c r="V770" s="19"/>
      <c r="W770" s="19"/>
      <c r="X770" s="18"/>
      <c r="Y770" s="46"/>
      <c r="Z770" s="19"/>
      <c r="AA770" s="19"/>
      <c r="AB770" s="19"/>
      <c r="AC770" s="19"/>
      <c r="AD770" s="19"/>
      <c r="AE770" s="57" t="s">
        <v>1503</v>
      </c>
      <c r="AF770" s="57" t="s">
        <v>3453</v>
      </c>
      <c r="AG770" s="19" t="s">
        <v>3467</v>
      </c>
      <c r="AH770" s="57" t="s">
        <v>1503</v>
      </c>
      <c r="AI770" s="19" t="s">
        <v>1569</v>
      </c>
      <c r="AJ770" s="16"/>
      <c r="AK770" s="16"/>
      <c r="AL770" s="16">
        <f t="shared" si="23"/>
        <v>403000</v>
      </c>
      <c r="AM770" s="43" t="s">
        <v>2449</v>
      </c>
      <c r="AN770" s="43" t="s">
        <v>2449</v>
      </c>
      <c r="AO770" s="18" t="s">
        <v>2450</v>
      </c>
      <c r="AP770" s="18" t="s">
        <v>2450</v>
      </c>
      <c r="AQ770" s="19"/>
      <c r="AR770" s="19"/>
      <c r="AS770" s="19"/>
      <c r="AT770" s="19"/>
    </row>
    <row r="771" spans="1:46" s="23" customFormat="1" ht="72" hidden="1" x14ac:dyDescent="0.2">
      <c r="A771" s="19" t="s">
        <v>53</v>
      </c>
      <c r="B771" s="19" t="s">
        <v>277</v>
      </c>
      <c r="C771" s="19" t="s">
        <v>276</v>
      </c>
      <c r="D771" s="19" t="s">
        <v>13</v>
      </c>
      <c r="E771" s="19" t="s">
        <v>454</v>
      </c>
      <c r="F771" s="28" t="s">
        <v>2340</v>
      </c>
      <c r="G771" s="19" t="s">
        <v>1069</v>
      </c>
      <c r="H771" s="18" t="s">
        <v>270</v>
      </c>
      <c r="I771" s="18" t="s">
        <v>274</v>
      </c>
      <c r="J771" s="17">
        <v>190000</v>
      </c>
      <c r="K771" s="64"/>
      <c r="L771" s="64"/>
      <c r="M771" s="35" t="s">
        <v>137</v>
      </c>
      <c r="N771" s="19"/>
      <c r="O771" s="19"/>
      <c r="P771" s="19"/>
      <c r="Q771" s="19" t="s">
        <v>1508</v>
      </c>
      <c r="R771" s="19" t="s">
        <v>1502</v>
      </c>
      <c r="S771" s="19"/>
      <c r="T771" s="19"/>
      <c r="U771" s="19"/>
      <c r="V771" s="19"/>
      <c r="W771" s="19"/>
      <c r="X771" s="18"/>
      <c r="Y771" s="46"/>
      <c r="Z771" s="19"/>
      <c r="AA771" s="19"/>
      <c r="AB771" s="19"/>
      <c r="AC771" s="19"/>
      <c r="AD771" s="19"/>
      <c r="AE771" s="57" t="s">
        <v>1503</v>
      </c>
      <c r="AF771" s="57" t="s">
        <v>3453</v>
      </c>
      <c r="AG771" s="19" t="s">
        <v>3467</v>
      </c>
      <c r="AH771" s="57" t="s">
        <v>1503</v>
      </c>
      <c r="AI771" s="19" t="s">
        <v>1569</v>
      </c>
      <c r="AJ771" s="16"/>
      <c r="AK771" s="16"/>
      <c r="AL771" s="16">
        <f t="shared" ref="AL771:AL822" si="24">J771-AJ771-AK771</f>
        <v>190000</v>
      </c>
      <c r="AM771" s="43" t="s">
        <v>2449</v>
      </c>
      <c r="AN771" s="43" t="s">
        <v>2449</v>
      </c>
      <c r="AO771" s="18" t="s">
        <v>2450</v>
      </c>
      <c r="AP771" s="18" t="s">
        <v>2450</v>
      </c>
      <c r="AQ771" s="19"/>
      <c r="AR771" s="19"/>
      <c r="AS771" s="19"/>
      <c r="AT771" s="19"/>
    </row>
    <row r="772" spans="1:46" s="23" customFormat="1" ht="72" hidden="1" x14ac:dyDescent="0.2">
      <c r="A772" s="19" t="s">
        <v>53</v>
      </c>
      <c r="B772" s="19" t="s">
        <v>277</v>
      </c>
      <c r="C772" s="19" t="s">
        <v>276</v>
      </c>
      <c r="D772" s="19" t="s">
        <v>16</v>
      </c>
      <c r="E772" s="19" t="s">
        <v>454</v>
      </c>
      <c r="F772" s="28" t="s">
        <v>2341</v>
      </c>
      <c r="G772" s="19" t="s">
        <v>1070</v>
      </c>
      <c r="H772" s="18" t="s">
        <v>387</v>
      </c>
      <c r="I772" s="18" t="s">
        <v>1071</v>
      </c>
      <c r="J772" s="17">
        <v>560000</v>
      </c>
      <c r="K772" s="35" t="s">
        <v>137</v>
      </c>
      <c r="L772" s="64"/>
      <c r="M772" s="64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8"/>
      <c r="Y772" s="46"/>
      <c r="Z772" s="19"/>
      <c r="AA772" s="19"/>
      <c r="AB772" s="19"/>
      <c r="AC772" s="19"/>
      <c r="AD772" s="19"/>
      <c r="AE772" s="57" t="s">
        <v>1509</v>
      </c>
      <c r="AF772" s="20" t="s">
        <v>3473</v>
      </c>
      <c r="AG772" s="19" t="s">
        <v>3467</v>
      </c>
      <c r="AH772" s="57" t="s">
        <v>1509</v>
      </c>
      <c r="AI772" s="57" t="s">
        <v>1571</v>
      </c>
      <c r="AJ772" s="16"/>
      <c r="AK772" s="16"/>
      <c r="AL772" s="16">
        <f t="shared" si="24"/>
        <v>560000</v>
      </c>
      <c r="AM772" s="43" t="s">
        <v>2449</v>
      </c>
      <c r="AN772" s="43" t="s">
        <v>2449</v>
      </c>
      <c r="AO772" s="18" t="s">
        <v>2450</v>
      </c>
      <c r="AP772" s="18" t="s">
        <v>2450</v>
      </c>
      <c r="AQ772" s="19"/>
      <c r="AR772" s="19"/>
      <c r="AS772" s="19"/>
      <c r="AT772" s="19"/>
    </row>
    <row r="773" spans="1:46" s="23" customFormat="1" ht="72" hidden="1" x14ac:dyDescent="0.2">
      <c r="A773" s="19" t="s">
        <v>53</v>
      </c>
      <c r="B773" s="19" t="s">
        <v>277</v>
      </c>
      <c r="C773" s="19" t="s">
        <v>276</v>
      </c>
      <c r="D773" s="19" t="s">
        <v>10</v>
      </c>
      <c r="E773" s="19" t="s">
        <v>311</v>
      </c>
      <c r="F773" s="28" t="s">
        <v>2342</v>
      </c>
      <c r="G773" s="19" t="s">
        <v>1072</v>
      </c>
      <c r="H773" s="18" t="s">
        <v>270</v>
      </c>
      <c r="I773" s="18" t="s">
        <v>271</v>
      </c>
      <c r="J773" s="17">
        <v>40000</v>
      </c>
      <c r="K773" s="64"/>
      <c r="L773" s="64"/>
      <c r="M773" s="35" t="s">
        <v>137</v>
      </c>
      <c r="N773" s="19"/>
      <c r="O773" s="19"/>
      <c r="P773" s="19"/>
      <c r="Q773" s="19" t="s">
        <v>1501</v>
      </c>
      <c r="R773" s="19" t="s">
        <v>1502</v>
      </c>
      <c r="S773" s="19"/>
      <c r="T773" s="19"/>
      <c r="U773" s="19"/>
      <c r="V773" s="19"/>
      <c r="W773" s="19"/>
      <c r="X773" s="18"/>
      <c r="Y773" s="46"/>
      <c r="Z773" s="19"/>
      <c r="AA773" s="19"/>
      <c r="AB773" s="19"/>
      <c r="AC773" s="19"/>
      <c r="AD773" s="19"/>
      <c r="AE773" s="57" t="s">
        <v>1503</v>
      </c>
      <c r="AF773" s="57" t="s">
        <v>3453</v>
      </c>
      <c r="AG773" s="19" t="s">
        <v>3467</v>
      </c>
      <c r="AH773" s="57" t="s">
        <v>1503</v>
      </c>
      <c r="AI773" s="19" t="s">
        <v>1569</v>
      </c>
      <c r="AJ773" s="16"/>
      <c r="AK773" s="16"/>
      <c r="AL773" s="16">
        <f t="shared" si="24"/>
        <v>40000</v>
      </c>
      <c r="AM773" s="43" t="s">
        <v>2449</v>
      </c>
      <c r="AN773" s="43" t="s">
        <v>2449</v>
      </c>
      <c r="AO773" s="18" t="s">
        <v>2450</v>
      </c>
      <c r="AP773" s="18" t="s">
        <v>2450</v>
      </c>
      <c r="AQ773" s="19"/>
      <c r="AR773" s="19"/>
      <c r="AS773" s="19"/>
      <c r="AT773" s="19"/>
    </row>
    <row r="774" spans="1:46" s="199" customFormat="1" ht="72" x14ac:dyDescent="0.2">
      <c r="A774" s="187" t="s">
        <v>53</v>
      </c>
      <c r="B774" s="19" t="s">
        <v>277</v>
      </c>
      <c r="C774" s="187" t="s">
        <v>17</v>
      </c>
      <c r="D774" s="187" t="s">
        <v>34</v>
      </c>
      <c r="E774" s="19" t="s">
        <v>454</v>
      </c>
      <c r="F774" s="188" t="s">
        <v>2343</v>
      </c>
      <c r="G774" s="187" t="s">
        <v>1146</v>
      </c>
      <c r="H774" s="189" t="s">
        <v>270</v>
      </c>
      <c r="I774" s="189" t="s">
        <v>1119</v>
      </c>
      <c r="J774" s="190">
        <v>1387300</v>
      </c>
      <c r="K774" s="191" t="s">
        <v>137</v>
      </c>
      <c r="L774" s="200"/>
      <c r="M774" s="200"/>
      <c r="N774" s="187" t="s">
        <v>3348</v>
      </c>
      <c r="O774" s="225" t="s">
        <v>2601</v>
      </c>
      <c r="P774" s="187"/>
      <c r="Q774" s="187" t="s">
        <v>3349</v>
      </c>
      <c r="R774" s="187" t="s">
        <v>3350</v>
      </c>
      <c r="S774" s="187"/>
      <c r="T774" s="187"/>
      <c r="U774" s="187"/>
      <c r="V774" s="187"/>
      <c r="W774" s="187"/>
      <c r="X774" s="189"/>
      <c r="Y774" s="201"/>
      <c r="Z774" s="187"/>
      <c r="AA774" s="187"/>
      <c r="AB774" s="187"/>
      <c r="AC774" s="187"/>
      <c r="AD774" s="187"/>
      <c r="AE774" s="226" t="s">
        <v>3351</v>
      </c>
      <c r="AF774" s="195" t="s">
        <v>3470</v>
      </c>
      <c r="AG774" s="187" t="s">
        <v>3467</v>
      </c>
      <c r="AH774" s="57" t="s">
        <v>1509</v>
      </c>
      <c r="AI774" s="57" t="s">
        <v>1571</v>
      </c>
      <c r="AJ774" s="197"/>
      <c r="AK774" s="197"/>
      <c r="AL774" s="197">
        <f t="shared" si="24"/>
        <v>1387300</v>
      </c>
      <c r="AM774" s="227" t="s">
        <v>2449</v>
      </c>
      <c r="AN774" s="227" t="s">
        <v>2449</v>
      </c>
      <c r="AO774" s="189" t="s">
        <v>2450</v>
      </c>
      <c r="AP774" s="189" t="s">
        <v>2450</v>
      </c>
      <c r="AQ774" s="187"/>
      <c r="AR774" s="187"/>
      <c r="AS774" s="187"/>
      <c r="AT774" s="187"/>
    </row>
    <row r="775" spans="1:46" s="199" customFormat="1" ht="72" x14ac:dyDescent="0.2">
      <c r="A775" s="187" t="s">
        <v>53</v>
      </c>
      <c r="B775" s="19" t="s">
        <v>277</v>
      </c>
      <c r="C775" s="187" t="s">
        <v>17</v>
      </c>
      <c r="D775" s="187" t="s">
        <v>34</v>
      </c>
      <c r="E775" s="19" t="s">
        <v>454</v>
      </c>
      <c r="F775" s="188" t="s">
        <v>2344</v>
      </c>
      <c r="G775" s="187" t="s">
        <v>1147</v>
      </c>
      <c r="H775" s="189" t="s">
        <v>270</v>
      </c>
      <c r="I775" s="189" t="s">
        <v>1119</v>
      </c>
      <c r="J775" s="190">
        <v>1145800</v>
      </c>
      <c r="K775" s="191" t="s">
        <v>137</v>
      </c>
      <c r="L775" s="200"/>
      <c r="M775" s="200"/>
      <c r="N775" s="187" t="s">
        <v>3348</v>
      </c>
      <c r="O775" s="225" t="s">
        <v>2620</v>
      </c>
      <c r="P775" s="187"/>
      <c r="Q775" s="187" t="s">
        <v>3349</v>
      </c>
      <c r="R775" s="187" t="s">
        <v>3350</v>
      </c>
      <c r="S775" s="187"/>
      <c r="T775" s="187"/>
      <c r="U775" s="187"/>
      <c r="V775" s="187"/>
      <c r="W775" s="187"/>
      <c r="X775" s="189"/>
      <c r="Y775" s="201"/>
      <c r="Z775" s="187"/>
      <c r="AA775" s="187"/>
      <c r="AB775" s="187"/>
      <c r="AC775" s="187"/>
      <c r="AD775" s="187"/>
      <c r="AE775" s="226" t="s">
        <v>3351</v>
      </c>
      <c r="AF775" s="195" t="s">
        <v>3470</v>
      </c>
      <c r="AG775" s="187" t="s">
        <v>3467</v>
      </c>
      <c r="AH775" s="57" t="s">
        <v>1509</v>
      </c>
      <c r="AI775" s="57" t="s">
        <v>1571</v>
      </c>
      <c r="AJ775" s="197"/>
      <c r="AK775" s="197"/>
      <c r="AL775" s="197">
        <f t="shared" si="24"/>
        <v>1145800</v>
      </c>
      <c r="AM775" s="227" t="s">
        <v>2449</v>
      </c>
      <c r="AN775" s="227" t="s">
        <v>2449</v>
      </c>
      <c r="AO775" s="189" t="s">
        <v>2450</v>
      </c>
      <c r="AP775" s="189" t="s">
        <v>2450</v>
      </c>
      <c r="AQ775" s="187"/>
      <c r="AR775" s="187"/>
      <c r="AS775" s="187"/>
      <c r="AT775" s="187"/>
    </row>
    <row r="776" spans="1:46" s="199" customFormat="1" ht="72" x14ac:dyDescent="0.2">
      <c r="A776" s="187" t="s">
        <v>53</v>
      </c>
      <c r="B776" s="19" t="s">
        <v>277</v>
      </c>
      <c r="C776" s="187" t="s">
        <v>17</v>
      </c>
      <c r="D776" s="187" t="s">
        <v>34</v>
      </c>
      <c r="E776" s="19" t="s">
        <v>454</v>
      </c>
      <c r="F776" s="188" t="s">
        <v>2345</v>
      </c>
      <c r="G776" s="187" t="s">
        <v>1148</v>
      </c>
      <c r="H776" s="189" t="s">
        <v>270</v>
      </c>
      <c r="I776" s="189" t="s">
        <v>1119</v>
      </c>
      <c r="J776" s="190">
        <v>1062000</v>
      </c>
      <c r="K776" s="191" t="s">
        <v>137</v>
      </c>
      <c r="L776" s="200"/>
      <c r="M776" s="200"/>
      <c r="N776" s="187" t="s">
        <v>3348</v>
      </c>
      <c r="O776" s="225" t="s">
        <v>2597</v>
      </c>
      <c r="P776" s="187"/>
      <c r="Q776" s="187" t="s">
        <v>3352</v>
      </c>
      <c r="R776" s="187" t="s">
        <v>3350</v>
      </c>
      <c r="S776" s="187"/>
      <c r="T776" s="187"/>
      <c r="U776" s="187"/>
      <c r="V776" s="187"/>
      <c r="W776" s="187"/>
      <c r="X776" s="189"/>
      <c r="Y776" s="201"/>
      <c r="Z776" s="187"/>
      <c r="AA776" s="187"/>
      <c r="AB776" s="187"/>
      <c r="AC776" s="187"/>
      <c r="AD776" s="187"/>
      <c r="AE776" s="226" t="s">
        <v>3351</v>
      </c>
      <c r="AF776" s="195" t="s">
        <v>3470</v>
      </c>
      <c r="AG776" s="187" t="s">
        <v>3467</v>
      </c>
      <c r="AH776" s="57" t="s">
        <v>1509</v>
      </c>
      <c r="AI776" s="57" t="s">
        <v>1571</v>
      </c>
      <c r="AJ776" s="197"/>
      <c r="AK776" s="197"/>
      <c r="AL776" s="197">
        <f t="shared" si="24"/>
        <v>1062000</v>
      </c>
      <c r="AM776" s="227" t="s">
        <v>2449</v>
      </c>
      <c r="AN776" s="227" t="s">
        <v>2449</v>
      </c>
      <c r="AO776" s="189" t="s">
        <v>2450</v>
      </c>
      <c r="AP776" s="189" t="s">
        <v>2450</v>
      </c>
      <c r="AQ776" s="187"/>
      <c r="AR776" s="187"/>
      <c r="AS776" s="187"/>
      <c r="AT776" s="187"/>
    </row>
    <row r="777" spans="1:46" s="23" customFormat="1" ht="72" hidden="1" x14ac:dyDescent="0.2">
      <c r="A777" s="19" t="s">
        <v>54</v>
      </c>
      <c r="B777" s="19" t="s">
        <v>277</v>
      </c>
      <c r="C777" s="19" t="s">
        <v>276</v>
      </c>
      <c r="D777" s="19" t="s">
        <v>11</v>
      </c>
      <c r="E777" s="19" t="s">
        <v>454</v>
      </c>
      <c r="F777" s="28" t="s">
        <v>2346</v>
      </c>
      <c r="G777" s="19" t="s">
        <v>1073</v>
      </c>
      <c r="H777" s="18" t="s">
        <v>303</v>
      </c>
      <c r="I777" s="18" t="s">
        <v>273</v>
      </c>
      <c r="J777" s="17">
        <v>45000</v>
      </c>
      <c r="K777" s="64"/>
      <c r="L777" s="64"/>
      <c r="M777" s="35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46"/>
      <c r="Z777" s="17">
        <v>45000</v>
      </c>
      <c r="AA777" s="18">
        <v>7014199907</v>
      </c>
      <c r="AB777" s="19"/>
      <c r="AC777" s="19"/>
      <c r="AD777" s="19"/>
      <c r="AE777" s="18" t="s">
        <v>3357</v>
      </c>
      <c r="AF777" s="20" t="s">
        <v>3472</v>
      </c>
      <c r="AG777" s="20" t="s">
        <v>2456</v>
      </c>
      <c r="AH777" s="20" t="s">
        <v>1511</v>
      </c>
      <c r="AI777" s="19" t="s">
        <v>1570</v>
      </c>
      <c r="AJ777" s="17">
        <v>45000</v>
      </c>
      <c r="AK777" s="16"/>
      <c r="AL777" s="16">
        <f t="shared" si="24"/>
        <v>0</v>
      </c>
      <c r="AM777" s="18" t="s">
        <v>1512</v>
      </c>
      <c r="AN777" s="18" t="s">
        <v>1512</v>
      </c>
      <c r="AO777" s="18" t="s">
        <v>3393</v>
      </c>
      <c r="AP777" s="18" t="s">
        <v>3394</v>
      </c>
      <c r="AQ777" s="18" t="s">
        <v>3395</v>
      </c>
      <c r="AR777" s="17">
        <v>45000</v>
      </c>
      <c r="AS777" s="19">
        <v>0</v>
      </c>
      <c r="AT777" s="19"/>
    </row>
    <row r="778" spans="1:46" s="23" customFormat="1" ht="72" hidden="1" x14ac:dyDescent="0.2">
      <c r="A778" s="19" t="s">
        <v>54</v>
      </c>
      <c r="B778" s="19" t="s">
        <v>277</v>
      </c>
      <c r="C778" s="19" t="s">
        <v>276</v>
      </c>
      <c r="D778" s="19" t="s">
        <v>11</v>
      </c>
      <c r="E778" s="19" t="s">
        <v>454</v>
      </c>
      <c r="F778" s="28" t="s">
        <v>2347</v>
      </c>
      <c r="G778" s="19" t="s">
        <v>1074</v>
      </c>
      <c r="H778" s="18" t="s">
        <v>270</v>
      </c>
      <c r="I778" s="18" t="s">
        <v>273</v>
      </c>
      <c r="J778" s="17">
        <v>4800</v>
      </c>
      <c r="K778" s="64"/>
      <c r="L778" s="64"/>
      <c r="M778" s="35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46"/>
      <c r="Z778" s="17">
        <v>4400</v>
      </c>
      <c r="AA778" s="18">
        <v>7014199907</v>
      </c>
      <c r="AB778" s="19"/>
      <c r="AC778" s="19"/>
      <c r="AD778" s="19"/>
      <c r="AE778" s="18" t="s">
        <v>3357</v>
      </c>
      <c r="AF778" s="20" t="s">
        <v>3472</v>
      </c>
      <c r="AG778" s="20" t="s">
        <v>2456</v>
      </c>
      <c r="AH778" s="20" t="s">
        <v>1511</v>
      </c>
      <c r="AI778" s="19" t="s">
        <v>1570</v>
      </c>
      <c r="AJ778" s="16">
        <v>4400</v>
      </c>
      <c r="AK778" s="16"/>
      <c r="AL778" s="16">
        <f t="shared" si="24"/>
        <v>400</v>
      </c>
      <c r="AM778" s="18" t="s">
        <v>1512</v>
      </c>
      <c r="AN778" s="18" t="s">
        <v>1512</v>
      </c>
      <c r="AO778" s="18" t="s">
        <v>3393</v>
      </c>
      <c r="AP778" s="18" t="s">
        <v>3394</v>
      </c>
      <c r="AQ778" s="18" t="s">
        <v>3395</v>
      </c>
      <c r="AR778" s="17">
        <v>4400</v>
      </c>
      <c r="AS778" s="45" t="e">
        <f>SUM(M778-AR778)</f>
        <v>#VALUE!</v>
      </c>
      <c r="AT778" s="19"/>
    </row>
    <row r="779" spans="1:46" s="23" customFormat="1" ht="72" hidden="1" x14ac:dyDescent="0.2">
      <c r="A779" s="19" t="s">
        <v>54</v>
      </c>
      <c r="B779" s="19" t="s">
        <v>277</v>
      </c>
      <c r="C779" s="19" t="s">
        <v>276</v>
      </c>
      <c r="D779" s="19" t="s">
        <v>11</v>
      </c>
      <c r="E779" s="19" t="s">
        <v>454</v>
      </c>
      <c r="F779" s="28" t="s">
        <v>2348</v>
      </c>
      <c r="G779" s="19" t="s">
        <v>1075</v>
      </c>
      <c r="H779" s="18" t="s">
        <v>272</v>
      </c>
      <c r="I779" s="18" t="s">
        <v>268</v>
      </c>
      <c r="J779" s="17">
        <v>9600</v>
      </c>
      <c r="K779" s="64"/>
      <c r="L779" s="64"/>
      <c r="M779" s="35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46"/>
      <c r="Z779" s="17">
        <v>9600</v>
      </c>
      <c r="AA779" s="18">
        <v>7014199907</v>
      </c>
      <c r="AB779" s="19"/>
      <c r="AC779" s="19"/>
      <c r="AD779" s="19"/>
      <c r="AE779" s="18" t="s">
        <v>3357</v>
      </c>
      <c r="AF779" s="20" t="s">
        <v>3472</v>
      </c>
      <c r="AG779" s="20" t="s">
        <v>2456</v>
      </c>
      <c r="AH779" s="20" t="s">
        <v>1511</v>
      </c>
      <c r="AI779" s="19" t="s">
        <v>1570</v>
      </c>
      <c r="AJ779" s="16">
        <v>9600</v>
      </c>
      <c r="AK779" s="16"/>
      <c r="AL779" s="16">
        <f t="shared" si="24"/>
        <v>0</v>
      </c>
      <c r="AM779" s="18" t="s">
        <v>1512</v>
      </c>
      <c r="AN779" s="18" t="s">
        <v>1512</v>
      </c>
      <c r="AO779" s="18" t="s">
        <v>3393</v>
      </c>
      <c r="AP779" s="18" t="s">
        <v>3394</v>
      </c>
      <c r="AQ779" s="18" t="s">
        <v>3395</v>
      </c>
      <c r="AR779" s="17">
        <v>9600</v>
      </c>
      <c r="AS779" s="19">
        <v>0</v>
      </c>
      <c r="AT779" s="19"/>
    </row>
    <row r="780" spans="1:46" s="23" customFormat="1" ht="72" hidden="1" x14ac:dyDescent="0.2">
      <c r="A780" s="19" t="s">
        <v>54</v>
      </c>
      <c r="B780" s="19" t="s">
        <v>277</v>
      </c>
      <c r="C780" s="19" t="s">
        <v>276</v>
      </c>
      <c r="D780" s="19" t="s">
        <v>11</v>
      </c>
      <c r="E780" s="19" t="s">
        <v>454</v>
      </c>
      <c r="F780" s="28" t="s">
        <v>2349</v>
      </c>
      <c r="G780" s="19" t="s">
        <v>1076</v>
      </c>
      <c r="H780" s="18" t="s">
        <v>270</v>
      </c>
      <c r="I780" s="18" t="s">
        <v>274</v>
      </c>
      <c r="J780" s="17">
        <v>36000</v>
      </c>
      <c r="K780" s="64"/>
      <c r="L780" s="64"/>
      <c r="M780" s="35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46"/>
      <c r="Z780" s="17">
        <v>36000</v>
      </c>
      <c r="AA780" s="18">
        <v>7014199907</v>
      </c>
      <c r="AB780" s="19"/>
      <c r="AC780" s="19"/>
      <c r="AD780" s="19"/>
      <c r="AE780" s="18" t="s">
        <v>3357</v>
      </c>
      <c r="AF780" s="20" t="s">
        <v>3472</v>
      </c>
      <c r="AG780" s="20" t="s">
        <v>2456</v>
      </c>
      <c r="AH780" s="20" t="s">
        <v>1511</v>
      </c>
      <c r="AI780" s="19" t="s">
        <v>1570</v>
      </c>
      <c r="AJ780" s="17">
        <v>36000</v>
      </c>
      <c r="AK780" s="16"/>
      <c r="AL780" s="16">
        <f t="shared" si="24"/>
        <v>0</v>
      </c>
      <c r="AM780" s="18" t="s">
        <v>1512</v>
      </c>
      <c r="AN780" s="18" t="s">
        <v>1512</v>
      </c>
      <c r="AO780" s="18" t="s">
        <v>3393</v>
      </c>
      <c r="AP780" s="18" t="s">
        <v>3394</v>
      </c>
      <c r="AQ780" s="18" t="s">
        <v>3395</v>
      </c>
      <c r="AR780" s="17">
        <v>36000</v>
      </c>
      <c r="AS780" s="19">
        <v>0</v>
      </c>
      <c r="AT780" s="19"/>
    </row>
    <row r="781" spans="1:46" s="23" customFormat="1" ht="90" hidden="1" x14ac:dyDescent="0.2">
      <c r="A781" s="19" t="s">
        <v>54</v>
      </c>
      <c r="B781" s="19" t="s">
        <v>277</v>
      </c>
      <c r="C781" s="19" t="s">
        <v>276</v>
      </c>
      <c r="D781" s="19" t="s">
        <v>286</v>
      </c>
      <c r="E781" s="19" t="s">
        <v>454</v>
      </c>
      <c r="F781" s="28" t="s">
        <v>2350</v>
      </c>
      <c r="G781" s="19" t="s">
        <v>1077</v>
      </c>
      <c r="H781" s="18" t="s">
        <v>269</v>
      </c>
      <c r="I781" s="18" t="s">
        <v>271</v>
      </c>
      <c r="J781" s="17">
        <v>37400</v>
      </c>
      <c r="K781" s="64"/>
      <c r="L781" s="64"/>
      <c r="M781" s="35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46"/>
      <c r="Z781" s="17">
        <v>37400</v>
      </c>
      <c r="AA781" s="18">
        <v>7014199761</v>
      </c>
      <c r="AB781" s="19"/>
      <c r="AC781" s="19"/>
      <c r="AD781" s="19"/>
      <c r="AE781" s="18" t="s">
        <v>3357</v>
      </c>
      <c r="AF781" s="20" t="s">
        <v>3472</v>
      </c>
      <c r="AG781" s="20" t="s">
        <v>2456</v>
      </c>
      <c r="AH781" s="20" t="s">
        <v>1511</v>
      </c>
      <c r="AI781" s="19" t="s">
        <v>1570</v>
      </c>
      <c r="AJ781" s="17">
        <v>37400</v>
      </c>
      <c r="AK781" s="16"/>
      <c r="AL781" s="16">
        <f t="shared" si="24"/>
        <v>0</v>
      </c>
      <c r="AM781" s="18" t="s">
        <v>1512</v>
      </c>
      <c r="AN781" s="18" t="s">
        <v>1512</v>
      </c>
      <c r="AO781" s="18" t="s">
        <v>3089</v>
      </c>
      <c r="AP781" s="18" t="s">
        <v>3396</v>
      </c>
      <c r="AQ781" s="18" t="s">
        <v>1515</v>
      </c>
      <c r="AR781" s="17">
        <v>37400</v>
      </c>
      <c r="AS781" s="19">
        <v>0</v>
      </c>
      <c r="AT781" s="19"/>
    </row>
    <row r="782" spans="1:46" s="23" customFormat="1" ht="72" hidden="1" x14ac:dyDescent="0.2">
      <c r="A782" s="19" t="s">
        <v>54</v>
      </c>
      <c r="B782" s="19" t="s">
        <v>277</v>
      </c>
      <c r="C782" s="19" t="s">
        <v>276</v>
      </c>
      <c r="D782" s="19" t="s">
        <v>16</v>
      </c>
      <c r="E782" s="19" t="s">
        <v>454</v>
      </c>
      <c r="F782" s="28" t="s">
        <v>2351</v>
      </c>
      <c r="G782" s="19" t="s">
        <v>1078</v>
      </c>
      <c r="H782" s="18" t="s">
        <v>269</v>
      </c>
      <c r="I782" s="18" t="s">
        <v>662</v>
      </c>
      <c r="J782" s="17">
        <v>15000</v>
      </c>
      <c r="K782" s="64"/>
      <c r="L782" s="64"/>
      <c r="M782" s="35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46"/>
      <c r="Z782" s="17">
        <v>14000</v>
      </c>
      <c r="AA782" s="18">
        <v>7014201441</v>
      </c>
      <c r="AB782" s="19"/>
      <c r="AC782" s="19"/>
      <c r="AD782" s="19"/>
      <c r="AE782" s="18" t="s">
        <v>3357</v>
      </c>
      <c r="AF782" s="20" t="s">
        <v>3472</v>
      </c>
      <c r="AG782" s="20" t="s">
        <v>2456</v>
      </c>
      <c r="AH782" s="20" t="s">
        <v>1511</v>
      </c>
      <c r="AI782" s="19" t="s">
        <v>1570</v>
      </c>
      <c r="AJ782" s="16">
        <v>14000</v>
      </c>
      <c r="AK782" s="16"/>
      <c r="AL782" s="16">
        <f t="shared" si="24"/>
        <v>1000</v>
      </c>
      <c r="AM782" s="18" t="s">
        <v>1512</v>
      </c>
      <c r="AN782" s="18" t="s">
        <v>1512</v>
      </c>
      <c r="AO782" s="18" t="s">
        <v>3393</v>
      </c>
      <c r="AP782" s="18" t="s">
        <v>3394</v>
      </c>
      <c r="AQ782" s="18" t="s">
        <v>3395</v>
      </c>
      <c r="AR782" s="17">
        <v>15000</v>
      </c>
      <c r="AS782" s="19">
        <v>0</v>
      </c>
      <c r="AT782" s="19"/>
    </row>
    <row r="783" spans="1:46" s="23" customFormat="1" ht="72" hidden="1" x14ac:dyDescent="0.2">
      <c r="A783" s="19" t="s">
        <v>54</v>
      </c>
      <c r="B783" s="19" t="s">
        <v>277</v>
      </c>
      <c r="C783" s="19" t="s">
        <v>276</v>
      </c>
      <c r="D783" s="19" t="s">
        <v>16</v>
      </c>
      <c r="E783" s="19" t="s">
        <v>454</v>
      </c>
      <c r="F783" s="28" t="s">
        <v>2352</v>
      </c>
      <c r="G783" s="19" t="s">
        <v>1079</v>
      </c>
      <c r="H783" s="18" t="s">
        <v>270</v>
      </c>
      <c r="I783" s="18" t="s">
        <v>274</v>
      </c>
      <c r="J783" s="17">
        <v>3600</v>
      </c>
      <c r="K783" s="64"/>
      <c r="L783" s="64"/>
      <c r="M783" s="35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46"/>
      <c r="Z783" s="17">
        <v>3600</v>
      </c>
      <c r="AA783" s="18">
        <v>701419883</v>
      </c>
      <c r="AB783" s="19"/>
      <c r="AC783" s="19"/>
      <c r="AD783" s="19"/>
      <c r="AE783" s="18" t="s">
        <v>3357</v>
      </c>
      <c r="AF783" s="20" t="s">
        <v>3472</v>
      </c>
      <c r="AG783" s="20" t="s">
        <v>2456</v>
      </c>
      <c r="AH783" s="20" t="s">
        <v>1511</v>
      </c>
      <c r="AI783" s="19" t="s">
        <v>1570</v>
      </c>
      <c r="AJ783" s="16">
        <v>3600</v>
      </c>
      <c r="AK783" s="16"/>
      <c r="AL783" s="16">
        <f t="shared" si="24"/>
        <v>0</v>
      </c>
      <c r="AM783" s="18" t="s">
        <v>1512</v>
      </c>
      <c r="AN783" s="18" t="s">
        <v>1512</v>
      </c>
      <c r="AO783" s="18" t="s">
        <v>3089</v>
      </c>
      <c r="AP783" s="18" t="s">
        <v>3396</v>
      </c>
      <c r="AQ783" s="18" t="s">
        <v>1515</v>
      </c>
      <c r="AR783" s="17">
        <v>3600</v>
      </c>
      <c r="AS783" s="19">
        <v>0</v>
      </c>
      <c r="AT783" s="19"/>
    </row>
    <row r="784" spans="1:46" s="23" customFormat="1" ht="72" hidden="1" x14ac:dyDescent="0.2">
      <c r="A784" s="19" t="s">
        <v>54</v>
      </c>
      <c r="B784" s="19" t="s">
        <v>277</v>
      </c>
      <c r="C784" s="19" t="s">
        <v>276</v>
      </c>
      <c r="D784" s="19" t="s">
        <v>16</v>
      </c>
      <c r="E784" s="19" t="s">
        <v>454</v>
      </c>
      <c r="F784" s="28" t="s">
        <v>2353</v>
      </c>
      <c r="G784" s="19" t="s">
        <v>1080</v>
      </c>
      <c r="H784" s="18" t="s">
        <v>270</v>
      </c>
      <c r="I784" s="18" t="s">
        <v>274</v>
      </c>
      <c r="J784" s="17">
        <v>4000</v>
      </c>
      <c r="K784" s="64"/>
      <c r="L784" s="64"/>
      <c r="M784" s="35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46"/>
      <c r="Z784" s="17">
        <v>4000</v>
      </c>
      <c r="AA784" s="18">
        <v>701419883</v>
      </c>
      <c r="AB784" s="19"/>
      <c r="AC784" s="19"/>
      <c r="AD784" s="19"/>
      <c r="AE784" s="18" t="s">
        <v>3357</v>
      </c>
      <c r="AF784" s="20" t="s">
        <v>3472</v>
      </c>
      <c r="AG784" s="20" t="s">
        <v>2456</v>
      </c>
      <c r="AH784" s="20" t="s">
        <v>1511</v>
      </c>
      <c r="AI784" s="19" t="s">
        <v>1570</v>
      </c>
      <c r="AJ784" s="16">
        <v>4000</v>
      </c>
      <c r="AK784" s="16"/>
      <c r="AL784" s="16">
        <f t="shared" si="24"/>
        <v>0</v>
      </c>
      <c r="AM784" s="18" t="s">
        <v>1512</v>
      </c>
      <c r="AN784" s="18" t="s">
        <v>1512</v>
      </c>
      <c r="AO784" s="18" t="s">
        <v>3089</v>
      </c>
      <c r="AP784" s="18" t="s">
        <v>3396</v>
      </c>
      <c r="AQ784" s="18" t="s">
        <v>1515</v>
      </c>
      <c r="AR784" s="17">
        <v>4000</v>
      </c>
      <c r="AS784" s="19">
        <v>0</v>
      </c>
      <c r="AT784" s="19"/>
    </row>
    <row r="785" spans="1:46" s="23" customFormat="1" ht="72" hidden="1" x14ac:dyDescent="0.2">
      <c r="A785" s="19" t="s">
        <v>54</v>
      </c>
      <c r="B785" s="19" t="s">
        <v>277</v>
      </c>
      <c r="C785" s="19" t="s">
        <v>276</v>
      </c>
      <c r="D785" s="19" t="s">
        <v>16</v>
      </c>
      <c r="E785" s="19" t="s">
        <v>454</v>
      </c>
      <c r="F785" s="28" t="s">
        <v>2354</v>
      </c>
      <c r="G785" s="19" t="s">
        <v>1081</v>
      </c>
      <c r="H785" s="18" t="s">
        <v>269</v>
      </c>
      <c r="I785" s="18" t="s">
        <v>273</v>
      </c>
      <c r="J785" s="17">
        <v>20000</v>
      </c>
      <c r="K785" s="64"/>
      <c r="L785" s="64"/>
      <c r="M785" s="35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46"/>
      <c r="Z785" s="17">
        <v>19800</v>
      </c>
      <c r="AA785" s="18">
        <v>701419883</v>
      </c>
      <c r="AB785" s="19"/>
      <c r="AC785" s="19"/>
      <c r="AD785" s="19"/>
      <c r="AE785" s="18" t="s">
        <v>3357</v>
      </c>
      <c r="AF785" s="20" t="s">
        <v>3472</v>
      </c>
      <c r="AG785" s="20" t="s">
        <v>2456</v>
      </c>
      <c r="AH785" s="20" t="s">
        <v>1511</v>
      </c>
      <c r="AI785" s="19" t="s">
        <v>1570</v>
      </c>
      <c r="AJ785" s="16">
        <v>19800</v>
      </c>
      <c r="AK785" s="16"/>
      <c r="AL785" s="16">
        <f t="shared" si="24"/>
        <v>200</v>
      </c>
      <c r="AM785" s="18" t="s">
        <v>1512</v>
      </c>
      <c r="AN785" s="18" t="s">
        <v>1512</v>
      </c>
      <c r="AO785" s="18" t="s">
        <v>3089</v>
      </c>
      <c r="AP785" s="18" t="s">
        <v>3396</v>
      </c>
      <c r="AQ785" s="18" t="s">
        <v>1515</v>
      </c>
      <c r="AR785" s="17">
        <v>20000</v>
      </c>
      <c r="AS785" s="19">
        <v>0</v>
      </c>
      <c r="AT785" s="19"/>
    </row>
    <row r="786" spans="1:46" s="23" customFormat="1" ht="72" hidden="1" x14ac:dyDescent="0.2">
      <c r="A786" s="19" t="s">
        <v>54</v>
      </c>
      <c r="B786" s="19" t="s">
        <v>277</v>
      </c>
      <c r="C786" s="19" t="s">
        <v>276</v>
      </c>
      <c r="D786" s="19" t="s">
        <v>16</v>
      </c>
      <c r="E786" s="19" t="s">
        <v>454</v>
      </c>
      <c r="F786" s="28" t="s">
        <v>2355</v>
      </c>
      <c r="G786" s="19" t="s">
        <v>1082</v>
      </c>
      <c r="H786" s="18" t="s">
        <v>270</v>
      </c>
      <c r="I786" s="18" t="s">
        <v>273</v>
      </c>
      <c r="J786" s="17">
        <v>30000</v>
      </c>
      <c r="K786" s="64"/>
      <c r="L786" s="64"/>
      <c r="M786" s="35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46"/>
      <c r="Z786" s="17">
        <v>30000</v>
      </c>
      <c r="AA786" s="18">
        <v>7014201441</v>
      </c>
      <c r="AB786" s="19"/>
      <c r="AC786" s="19"/>
      <c r="AD786" s="19"/>
      <c r="AE786" s="18" t="s">
        <v>3357</v>
      </c>
      <c r="AF786" s="20" t="s">
        <v>3472</v>
      </c>
      <c r="AG786" s="20" t="s">
        <v>2456</v>
      </c>
      <c r="AH786" s="20" t="s">
        <v>1511</v>
      </c>
      <c r="AI786" s="19" t="s">
        <v>1570</v>
      </c>
      <c r="AJ786" s="17">
        <v>30000</v>
      </c>
      <c r="AK786" s="16"/>
      <c r="AL786" s="16">
        <f t="shared" si="24"/>
        <v>0</v>
      </c>
      <c r="AM786" s="18" t="s">
        <v>1512</v>
      </c>
      <c r="AN786" s="18" t="s">
        <v>1512</v>
      </c>
      <c r="AO786" s="18" t="s">
        <v>3393</v>
      </c>
      <c r="AP786" s="18" t="s">
        <v>3394</v>
      </c>
      <c r="AQ786" s="18" t="s">
        <v>3395</v>
      </c>
      <c r="AR786" s="17">
        <v>30000</v>
      </c>
      <c r="AS786" s="19">
        <v>0</v>
      </c>
      <c r="AT786" s="19"/>
    </row>
    <row r="787" spans="1:46" s="23" customFormat="1" ht="72" hidden="1" x14ac:dyDescent="0.2">
      <c r="A787" s="19" t="s">
        <v>54</v>
      </c>
      <c r="B787" s="19" t="s">
        <v>277</v>
      </c>
      <c r="C787" s="19" t="s">
        <v>276</v>
      </c>
      <c r="D787" s="19" t="s">
        <v>16</v>
      </c>
      <c r="E787" s="19" t="s">
        <v>454</v>
      </c>
      <c r="F787" s="28" t="s">
        <v>2356</v>
      </c>
      <c r="G787" s="19" t="s">
        <v>1083</v>
      </c>
      <c r="H787" s="18" t="s">
        <v>270</v>
      </c>
      <c r="I787" s="18" t="s">
        <v>273</v>
      </c>
      <c r="J787" s="17">
        <v>30000</v>
      </c>
      <c r="K787" s="64"/>
      <c r="L787" s="64"/>
      <c r="M787" s="35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46"/>
      <c r="Z787" s="17">
        <v>30000</v>
      </c>
      <c r="AA787" s="18">
        <v>7014201441</v>
      </c>
      <c r="AB787" s="19"/>
      <c r="AC787" s="19"/>
      <c r="AD787" s="19"/>
      <c r="AE787" s="18" t="s">
        <v>3357</v>
      </c>
      <c r="AF787" s="20" t="s">
        <v>3472</v>
      </c>
      <c r="AG787" s="20" t="s">
        <v>2456</v>
      </c>
      <c r="AH787" s="20" t="s">
        <v>1511</v>
      </c>
      <c r="AI787" s="19" t="s">
        <v>1570</v>
      </c>
      <c r="AJ787" s="17">
        <v>30000</v>
      </c>
      <c r="AK787" s="16"/>
      <c r="AL787" s="16">
        <f t="shared" si="24"/>
        <v>0</v>
      </c>
      <c r="AM787" s="18" t="s">
        <v>1512</v>
      </c>
      <c r="AN787" s="18" t="s">
        <v>1512</v>
      </c>
      <c r="AO787" s="18" t="s">
        <v>3393</v>
      </c>
      <c r="AP787" s="18" t="s">
        <v>3394</v>
      </c>
      <c r="AQ787" s="18" t="s">
        <v>3395</v>
      </c>
      <c r="AR787" s="17">
        <v>30000</v>
      </c>
      <c r="AS787" s="19">
        <v>0</v>
      </c>
      <c r="AT787" s="19"/>
    </row>
    <row r="788" spans="1:46" s="23" customFormat="1" ht="72" hidden="1" x14ac:dyDescent="0.2">
      <c r="A788" s="19" t="s">
        <v>54</v>
      </c>
      <c r="B788" s="19" t="s">
        <v>277</v>
      </c>
      <c r="C788" s="19" t="s">
        <v>276</v>
      </c>
      <c r="D788" s="19" t="s">
        <v>16</v>
      </c>
      <c r="E788" s="19" t="s">
        <v>454</v>
      </c>
      <c r="F788" s="28" t="s">
        <v>2357</v>
      </c>
      <c r="G788" s="19" t="s">
        <v>1084</v>
      </c>
      <c r="H788" s="18" t="s">
        <v>319</v>
      </c>
      <c r="I788" s="18" t="s">
        <v>435</v>
      </c>
      <c r="J788" s="17">
        <v>26000</v>
      </c>
      <c r="K788" s="64"/>
      <c r="L788" s="64"/>
      <c r="M788" s="35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46"/>
      <c r="Z788" s="17">
        <v>26000</v>
      </c>
      <c r="AA788" s="18">
        <v>7014201441</v>
      </c>
      <c r="AB788" s="19"/>
      <c r="AC788" s="19"/>
      <c r="AD788" s="19"/>
      <c r="AE788" s="18" t="s">
        <v>3357</v>
      </c>
      <c r="AF788" s="20" t="s">
        <v>3472</v>
      </c>
      <c r="AG788" s="20" t="s">
        <v>2456</v>
      </c>
      <c r="AH788" s="20" t="s">
        <v>1511</v>
      </c>
      <c r="AI788" s="19" t="s">
        <v>1570</v>
      </c>
      <c r="AJ788" s="17">
        <v>26000</v>
      </c>
      <c r="AK788" s="16"/>
      <c r="AL788" s="16">
        <f t="shared" si="24"/>
        <v>0</v>
      </c>
      <c r="AM788" s="18" t="s">
        <v>1512</v>
      </c>
      <c r="AN788" s="18" t="s">
        <v>1512</v>
      </c>
      <c r="AO788" s="18" t="s">
        <v>3393</v>
      </c>
      <c r="AP788" s="18" t="s">
        <v>3394</v>
      </c>
      <c r="AQ788" s="18" t="s">
        <v>3395</v>
      </c>
      <c r="AR788" s="17">
        <v>26000</v>
      </c>
      <c r="AS788" s="19">
        <v>0</v>
      </c>
      <c r="AT788" s="19"/>
    </row>
    <row r="789" spans="1:46" s="23" customFormat="1" ht="72" hidden="1" x14ac:dyDescent="0.2">
      <c r="A789" s="19" t="s">
        <v>54</v>
      </c>
      <c r="B789" s="19" t="s">
        <v>277</v>
      </c>
      <c r="C789" s="19" t="s">
        <v>276</v>
      </c>
      <c r="D789" s="19" t="s">
        <v>16</v>
      </c>
      <c r="E789" s="19" t="s">
        <v>454</v>
      </c>
      <c r="F789" s="28" t="s">
        <v>2358</v>
      </c>
      <c r="G789" s="19" t="s">
        <v>1085</v>
      </c>
      <c r="H789" s="18" t="s">
        <v>270</v>
      </c>
      <c r="I789" s="18" t="s">
        <v>274</v>
      </c>
      <c r="J789" s="17">
        <v>150000</v>
      </c>
      <c r="K789" s="64"/>
      <c r="L789" s="64"/>
      <c r="M789" s="35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46"/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20" t="s">
        <v>3472</v>
      </c>
      <c r="AG789" s="20" t="s">
        <v>2456</v>
      </c>
      <c r="AH789" s="20" t="s">
        <v>1511</v>
      </c>
      <c r="AI789" s="19" t="s">
        <v>1570</v>
      </c>
      <c r="AJ789" s="16">
        <v>114704</v>
      </c>
      <c r="AK789" s="16"/>
      <c r="AL789" s="16">
        <f t="shared" si="24"/>
        <v>35296</v>
      </c>
      <c r="AM789" s="18" t="s">
        <v>1512</v>
      </c>
      <c r="AN789" s="18" t="s">
        <v>1512</v>
      </c>
      <c r="AO789" s="18" t="s">
        <v>3393</v>
      </c>
      <c r="AP789" s="18" t="s">
        <v>3394</v>
      </c>
      <c r="AQ789" s="18" t="s">
        <v>3395</v>
      </c>
      <c r="AR789" s="17">
        <v>150000</v>
      </c>
      <c r="AS789" s="17">
        <v>35296</v>
      </c>
      <c r="AT789" s="19"/>
    </row>
    <row r="790" spans="1:46" s="23" customFormat="1" ht="108" hidden="1" x14ac:dyDescent="0.2">
      <c r="A790" s="19" t="s">
        <v>54</v>
      </c>
      <c r="B790" s="19" t="s">
        <v>277</v>
      </c>
      <c r="C790" s="19" t="s">
        <v>276</v>
      </c>
      <c r="D790" s="19" t="s">
        <v>10</v>
      </c>
      <c r="E790" s="19" t="s">
        <v>311</v>
      </c>
      <c r="F790" s="28" t="s">
        <v>2359</v>
      </c>
      <c r="G790" s="19" t="s">
        <v>1086</v>
      </c>
      <c r="H790" s="18" t="s">
        <v>270</v>
      </c>
      <c r="I790" s="18" t="s">
        <v>274</v>
      </c>
      <c r="J790" s="17">
        <v>180000</v>
      </c>
      <c r="K790" s="64"/>
      <c r="L790" s="64"/>
      <c r="M790" s="35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46"/>
      <c r="Z790" s="17">
        <v>179000</v>
      </c>
      <c r="AA790" s="18">
        <v>7014194314</v>
      </c>
      <c r="AB790" s="19"/>
      <c r="AC790" s="19"/>
      <c r="AD790" s="19"/>
      <c r="AE790" s="18" t="s">
        <v>3357</v>
      </c>
      <c r="AF790" s="20" t="s">
        <v>3472</v>
      </c>
      <c r="AG790" s="20" t="s">
        <v>2456</v>
      </c>
      <c r="AH790" s="20" t="s">
        <v>1511</v>
      </c>
      <c r="AI790" s="19" t="s">
        <v>1570</v>
      </c>
      <c r="AJ790" s="16">
        <v>179000</v>
      </c>
      <c r="AK790" s="16"/>
      <c r="AL790" s="16">
        <f t="shared" si="24"/>
        <v>1000</v>
      </c>
      <c r="AM790" s="18" t="s">
        <v>1512</v>
      </c>
      <c r="AN790" s="18" t="s">
        <v>1513</v>
      </c>
      <c r="AO790" s="18" t="s">
        <v>3393</v>
      </c>
      <c r="AP790" s="18" t="s">
        <v>3394</v>
      </c>
      <c r="AQ790" s="18" t="s">
        <v>3395</v>
      </c>
      <c r="AR790" s="17">
        <v>179000</v>
      </c>
      <c r="AS790" s="45" t="e">
        <f>SUM(M790-AR790)</f>
        <v>#VALUE!</v>
      </c>
      <c r="AT790" s="19"/>
    </row>
    <row r="791" spans="1:46" s="23" customFormat="1" ht="72" hidden="1" x14ac:dyDescent="0.2">
      <c r="A791" s="19" t="s">
        <v>54</v>
      </c>
      <c r="B791" s="19" t="s">
        <v>277</v>
      </c>
      <c r="C791" s="19" t="s">
        <v>276</v>
      </c>
      <c r="D791" s="19" t="s">
        <v>10</v>
      </c>
      <c r="E791" s="19" t="s">
        <v>311</v>
      </c>
      <c r="F791" s="28" t="s">
        <v>2360</v>
      </c>
      <c r="G791" s="19" t="s">
        <v>1087</v>
      </c>
      <c r="H791" s="18" t="s">
        <v>272</v>
      </c>
      <c r="I791" s="18" t="s">
        <v>271</v>
      </c>
      <c r="J791" s="17">
        <v>66000</v>
      </c>
      <c r="K791" s="64"/>
      <c r="L791" s="64"/>
      <c r="M791" s="35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46"/>
      <c r="Z791" s="17">
        <v>66000</v>
      </c>
      <c r="AA791" s="18">
        <v>7014194111</v>
      </c>
      <c r="AB791" s="19"/>
      <c r="AC791" s="19"/>
      <c r="AD791" s="19"/>
      <c r="AE791" s="18" t="s">
        <v>3357</v>
      </c>
      <c r="AF791" s="20" t="s">
        <v>3472</v>
      </c>
      <c r="AG791" s="20" t="s">
        <v>2456</v>
      </c>
      <c r="AH791" s="20" t="s">
        <v>1511</v>
      </c>
      <c r="AI791" s="19" t="s">
        <v>1570</v>
      </c>
      <c r="AJ791" s="17">
        <v>66000</v>
      </c>
      <c r="AK791" s="16"/>
      <c r="AL791" s="16">
        <f t="shared" si="24"/>
        <v>0</v>
      </c>
      <c r="AM791" s="18" t="s">
        <v>1512</v>
      </c>
      <c r="AN791" s="18" t="s">
        <v>1513</v>
      </c>
      <c r="AO791" s="18" t="s">
        <v>3393</v>
      </c>
      <c r="AP791" s="18" t="s">
        <v>3394</v>
      </c>
      <c r="AQ791" s="18" t="s">
        <v>3395</v>
      </c>
      <c r="AR791" s="17">
        <v>66000</v>
      </c>
      <c r="AS791" s="19">
        <v>0</v>
      </c>
      <c r="AT791" s="19"/>
    </row>
    <row r="792" spans="1:46" s="23" customFormat="1" ht="72" hidden="1" x14ac:dyDescent="0.2">
      <c r="A792" s="19" t="s">
        <v>54</v>
      </c>
      <c r="B792" s="19" t="s">
        <v>277</v>
      </c>
      <c r="C792" s="19" t="s">
        <v>276</v>
      </c>
      <c r="D792" s="19" t="s">
        <v>10</v>
      </c>
      <c r="E792" s="19" t="s">
        <v>311</v>
      </c>
      <c r="F792" s="28" t="s">
        <v>2361</v>
      </c>
      <c r="G792" s="19" t="s">
        <v>1088</v>
      </c>
      <c r="H792" s="18" t="s">
        <v>303</v>
      </c>
      <c r="I792" s="18" t="s">
        <v>271</v>
      </c>
      <c r="J792" s="17">
        <v>300000</v>
      </c>
      <c r="K792" s="64"/>
      <c r="L792" s="64"/>
      <c r="M792" s="35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46"/>
      <c r="Z792" s="17">
        <v>300000</v>
      </c>
      <c r="AA792" s="18">
        <v>7014194111</v>
      </c>
      <c r="AB792" s="19"/>
      <c r="AC792" s="19"/>
      <c r="AD792" s="19"/>
      <c r="AE792" s="18" t="s">
        <v>3357</v>
      </c>
      <c r="AF792" s="20" t="s">
        <v>3472</v>
      </c>
      <c r="AG792" s="20" t="s">
        <v>2456</v>
      </c>
      <c r="AH792" s="20" t="s">
        <v>1511</v>
      </c>
      <c r="AI792" s="19" t="s">
        <v>1570</v>
      </c>
      <c r="AJ792" s="17">
        <v>300000</v>
      </c>
      <c r="AK792" s="16"/>
      <c r="AL792" s="16">
        <f t="shared" si="24"/>
        <v>0</v>
      </c>
      <c r="AM792" s="18" t="s">
        <v>1512</v>
      </c>
      <c r="AN792" s="18" t="s">
        <v>1513</v>
      </c>
      <c r="AO792" s="18" t="s">
        <v>3393</v>
      </c>
      <c r="AP792" s="18" t="s">
        <v>3394</v>
      </c>
      <c r="AQ792" s="18" t="s">
        <v>3395</v>
      </c>
      <c r="AR792" s="17">
        <v>300000</v>
      </c>
      <c r="AS792" s="19">
        <v>0</v>
      </c>
      <c r="AT792" s="19"/>
    </row>
    <row r="793" spans="1:46" s="23" customFormat="1" ht="72" hidden="1" x14ac:dyDescent="0.2">
      <c r="A793" s="19" t="s">
        <v>54</v>
      </c>
      <c r="B793" s="19" t="s">
        <v>277</v>
      </c>
      <c r="C793" s="19" t="s">
        <v>276</v>
      </c>
      <c r="D793" s="19" t="s">
        <v>10</v>
      </c>
      <c r="E793" s="19" t="s">
        <v>311</v>
      </c>
      <c r="F793" s="28" t="s">
        <v>2362</v>
      </c>
      <c r="G793" s="19" t="s">
        <v>1089</v>
      </c>
      <c r="H793" s="18" t="s">
        <v>269</v>
      </c>
      <c r="I793" s="18" t="s">
        <v>271</v>
      </c>
      <c r="J793" s="17">
        <v>44000</v>
      </c>
      <c r="K793" s="64"/>
      <c r="L793" s="64"/>
      <c r="M793" s="35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46"/>
      <c r="Z793" s="17">
        <v>44000</v>
      </c>
      <c r="AA793" s="18">
        <v>7014194111</v>
      </c>
      <c r="AB793" s="19"/>
      <c r="AC793" s="19"/>
      <c r="AD793" s="19"/>
      <c r="AE793" s="18" t="s">
        <v>3357</v>
      </c>
      <c r="AF793" s="20" t="s">
        <v>3472</v>
      </c>
      <c r="AG793" s="20" t="s">
        <v>2456</v>
      </c>
      <c r="AH793" s="20" t="s">
        <v>1511</v>
      </c>
      <c r="AI793" s="19" t="s">
        <v>1570</v>
      </c>
      <c r="AJ793" s="17">
        <v>44000</v>
      </c>
      <c r="AK793" s="16"/>
      <c r="AL793" s="16">
        <f t="shared" si="24"/>
        <v>0</v>
      </c>
      <c r="AM793" s="18" t="s">
        <v>1512</v>
      </c>
      <c r="AN793" s="18" t="s">
        <v>1513</v>
      </c>
      <c r="AO793" s="18" t="s">
        <v>3393</v>
      </c>
      <c r="AP793" s="18" t="s">
        <v>3394</v>
      </c>
      <c r="AQ793" s="18" t="s">
        <v>3395</v>
      </c>
      <c r="AR793" s="17">
        <v>44000</v>
      </c>
      <c r="AS793" s="19">
        <v>0</v>
      </c>
      <c r="AT793" s="19"/>
    </row>
    <row r="794" spans="1:46" s="23" customFormat="1" ht="72" hidden="1" x14ac:dyDescent="0.2">
      <c r="A794" s="19" t="s">
        <v>54</v>
      </c>
      <c r="B794" s="19" t="s">
        <v>277</v>
      </c>
      <c r="C794" s="19" t="s">
        <v>276</v>
      </c>
      <c r="D794" s="19" t="s">
        <v>10</v>
      </c>
      <c r="E794" s="19" t="s">
        <v>311</v>
      </c>
      <c r="F794" s="28" t="s">
        <v>2363</v>
      </c>
      <c r="G794" s="19" t="s">
        <v>1090</v>
      </c>
      <c r="H794" s="18" t="s">
        <v>269</v>
      </c>
      <c r="I794" s="18" t="s">
        <v>271</v>
      </c>
      <c r="J794" s="17">
        <v>8600</v>
      </c>
      <c r="K794" s="64"/>
      <c r="L794" s="64"/>
      <c r="M794" s="35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46"/>
      <c r="Z794" s="17">
        <v>8600</v>
      </c>
      <c r="AA794" s="18">
        <v>7014194111</v>
      </c>
      <c r="AB794" s="19"/>
      <c r="AC794" s="19"/>
      <c r="AD794" s="19"/>
      <c r="AE794" s="18" t="s">
        <v>3357</v>
      </c>
      <c r="AF794" s="20" t="s">
        <v>3472</v>
      </c>
      <c r="AG794" s="20" t="s">
        <v>2456</v>
      </c>
      <c r="AH794" s="20" t="s">
        <v>1511</v>
      </c>
      <c r="AI794" s="19" t="s">
        <v>1570</v>
      </c>
      <c r="AJ794" s="17">
        <v>8600</v>
      </c>
      <c r="AK794" s="16"/>
      <c r="AL794" s="16">
        <f t="shared" si="24"/>
        <v>0</v>
      </c>
      <c r="AM794" s="18" t="s">
        <v>1512</v>
      </c>
      <c r="AN794" s="18" t="s">
        <v>1513</v>
      </c>
      <c r="AO794" s="18" t="s">
        <v>3393</v>
      </c>
      <c r="AP794" s="18" t="s">
        <v>3394</v>
      </c>
      <c r="AQ794" s="18" t="s">
        <v>3395</v>
      </c>
      <c r="AR794" s="17">
        <v>8600</v>
      </c>
      <c r="AS794" s="19">
        <v>0</v>
      </c>
      <c r="AT794" s="19"/>
    </row>
    <row r="795" spans="1:46" s="23" customFormat="1" ht="72" hidden="1" x14ac:dyDescent="0.2">
      <c r="A795" s="19" t="s">
        <v>54</v>
      </c>
      <c r="B795" s="19" t="s">
        <v>277</v>
      </c>
      <c r="C795" s="19" t="s">
        <v>276</v>
      </c>
      <c r="D795" s="19" t="s">
        <v>10</v>
      </c>
      <c r="E795" s="19" t="s">
        <v>311</v>
      </c>
      <c r="F795" s="28" t="s">
        <v>2364</v>
      </c>
      <c r="G795" s="19" t="s">
        <v>1091</v>
      </c>
      <c r="H795" s="18" t="s">
        <v>269</v>
      </c>
      <c r="I795" s="18" t="s">
        <v>271</v>
      </c>
      <c r="J795" s="17">
        <v>17800</v>
      </c>
      <c r="K795" s="64"/>
      <c r="L795" s="64"/>
      <c r="M795" s="35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46"/>
      <c r="Z795" s="17">
        <v>17800</v>
      </c>
      <c r="AA795" s="18">
        <v>7014194111</v>
      </c>
      <c r="AB795" s="19"/>
      <c r="AC795" s="19"/>
      <c r="AD795" s="19"/>
      <c r="AE795" s="18" t="s">
        <v>3357</v>
      </c>
      <c r="AF795" s="20" t="s">
        <v>3472</v>
      </c>
      <c r="AG795" s="20" t="s">
        <v>2456</v>
      </c>
      <c r="AH795" s="20" t="s">
        <v>1511</v>
      </c>
      <c r="AI795" s="19" t="s">
        <v>1570</v>
      </c>
      <c r="AJ795" s="17">
        <v>17800</v>
      </c>
      <c r="AK795" s="16"/>
      <c r="AL795" s="16">
        <f t="shared" si="24"/>
        <v>0</v>
      </c>
      <c r="AM795" s="18" t="s">
        <v>1512</v>
      </c>
      <c r="AN795" s="18" t="s">
        <v>1513</v>
      </c>
      <c r="AO795" s="18" t="s">
        <v>3393</v>
      </c>
      <c r="AP795" s="18" t="s">
        <v>3394</v>
      </c>
      <c r="AQ795" s="18" t="s">
        <v>3395</v>
      </c>
      <c r="AR795" s="17">
        <v>17800</v>
      </c>
      <c r="AS795" s="19">
        <v>0</v>
      </c>
      <c r="AT795" s="19"/>
    </row>
    <row r="796" spans="1:46" s="199" customFormat="1" ht="216" hidden="1" x14ac:dyDescent="0.2">
      <c r="A796" s="187" t="s">
        <v>54</v>
      </c>
      <c r="B796" s="19" t="s">
        <v>277</v>
      </c>
      <c r="C796" s="187" t="s">
        <v>17</v>
      </c>
      <c r="D796" s="187" t="s">
        <v>1565</v>
      </c>
      <c r="E796" s="19" t="s">
        <v>454</v>
      </c>
      <c r="F796" s="188" t="s">
        <v>2365</v>
      </c>
      <c r="G796" s="187" t="s">
        <v>1115</v>
      </c>
      <c r="H796" s="189" t="s">
        <v>270</v>
      </c>
      <c r="I796" s="189" t="s">
        <v>631</v>
      </c>
      <c r="J796" s="190">
        <v>8600000</v>
      </c>
      <c r="K796" s="191" t="s">
        <v>137</v>
      </c>
      <c r="L796" s="200"/>
      <c r="M796" s="200"/>
      <c r="N796" s="187"/>
      <c r="O796" s="187"/>
      <c r="P796" s="187"/>
      <c r="Q796" s="187"/>
      <c r="R796" s="187"/>
      <c r="S796" s="189"/>
      <c r="T796" s="187"/>
      <c r="U796" s="187"/>
      <c r="V796" s="187"/>
      <c r="W796" s="190"/>
      <c r="X796" s="189"/>
      <c r="Y796" s="201"/>
      <c r="Z796" s="187"/>
      <c r="AA796" s="187"/>
      <c r="AB796" s="187"/>
      <c r="AC796" s="187"/>
      <c r="AD796" s="187"/>
      <c r="AE796" s="195" t="s">
        <v>3387</v>
      </c>
      <c r="AF796" s="195" t="s">
        <v>3452</v>
      </c>
      <c r="AG796" s="187" t="s">
        <v>3467</v>
      </c>
      <c r="AH796" s="20" t="s">
        <v>1514</v>
      </c>
      <c r="AI796" s="20" t="s">
        <v>1568</v>
      </c>
      <c r="AJ796" s="197"/>
      <c r="AK796" s="197"/>
      <c r="AL796" s="197">
        <f t="shared" si="24"/>
        <v>8600000</v>
      </c>
      <c r="AM796" s="189" t="s">
        <v>3397</v>
      </c>
      <c r="AN796" s="189" t="s">
        <v>3398</v>
      </c>
      <c r="AO796" s="189"/>
      <c r="AP796" s="189"/>
      <c r="AQ796" s="189"/>
      <c r="AR796" s="190"/>
      <c r="AS796" s="187"/>
      <c r="AT796" s="187"/>
    </row>
    <row r="797" spans="1:46" s="199" customFormat="1" ht="90" x14ac:dyDescent="0.2">
      <c r="A797" s="187" t="s">
        <v>54</v>
      </c>
      <c r="B797" s="19" t="s">
        <v>277</v>
      </c>
      <c r="C797" s="187" t="s">
        <v>17</v>
      </c>
      <c r="D797" s="187" t="s">
        <v>34</v>
      </c>
      <c r="E797" s="19" t="s">
        <v>454</v>
      </c>
      <c r="F797" s="188" t="s">
        <v>2366</v>
      </c>
      <c r="G797" s="187" t="s">
        <v>1155</v>
      </c>
      <c r="H797" s="189" t="s">
        <v>270</v>
      </c>
      <c r="I797" s="189" t="s">
        <v>1119</v>
      </c>
      <c r="J797" s="190">
        <v>900000</v>
      </c>
      <c r="K797" s="191" t="s">
        <v>137</v>
      </c>
      <c r="L797" s="200"/>
      <c r="M797" s="200"/>
      <c r="N797" s="189" t="s">
        <v>1516</v>
      </c>
      <c r="O797" s="187" t="s">
        <v>3388</v>
      </c>
      <c r="P797" s="187" t="s">
        <v>2523</v>
      </c>
      <c r="Q797" s="189" t="s">
        <v>3389</v>
      </c>
      <c r="R797" s="189" t="s">
        <v>1449</v>
      </c>
      <c r="S797" s="189" t="s">
        <v>123</v>
      </c>
      <c r="T797" s="187"/>
      <c r="U797" s="187"/>
      <c r="V797" s="189" t="s">
        <v>3390</v>
      </c>
      <c r="W797" s="190">
        <v>750000</v>
      </c>
      <c r="X797" s="189">
        <v>4</v>
      </c>
      <c r="Y797" s="201" t="s">
        <v>2543</v>
      </c>
      <c r="Z797" s="187" t="s">
        <v>3391</v>
      </c>
      <c r="AA797" s="189">
        <v>7014239321</v>
      </c>
      <c r="AB797" s="187"/>
      <c r="AC797" s="187"/>
      <c r="AD797" s="187"/>
      <c r="AE797" s="189" t="s">
        <v>3392</v>
      </c>
      <c r="AF797" s="195" t="s">
        <v>3472</v>
      </c>
      <c r="AG797" s="195" t="s">
        <v>2456</v>
      </c>
      <c r="AH797" s="20" t="s">
        <v>1517</v>
      </c>
      <c r="AI797" s="19" t="s">
        <v>1570</v>
      </c>
      <c r="AJ797" s="197">
        <v>750000</v>
      </c>
      <c r="AK797" s="197"/>
      <c r="AL797" s="197">
        <f t="shared" si="24"/>
        <v>150000</v>
      </c>
      <c r="AM797" s="189" t="s">
        <v>1512</v>
      </c>
      <c r="AN797" s="189" t="s">
        <v>1513</v>
      </c>
      <c r="AO797" s="189" t="s">
        <v>2543</v>
      </c>
      <c r="AP797" s="189" t="s">
        <v>3399</v>
      </c>
      <c r="AQ797" s="189" t="s">
        <v>3400</v>
      </c>
      <c r="AR797" s="190">
        <v>750000</v>
      </c>
      <c r="AS797" s="228">
        <f>SUM(M797-AR797)</f>
        <v>-750000</v>
      </c>
      <c r="AT797" s="187"/>
    </row>
    <row r="798" spans="1:46" s="23" customFormat="1" ht="72" hidden="1" x14ac:dyDescent="0.2">
      <c r="A798" s="19" t="s">
        <v>55</v>
      </c>
      <c r="B798" s="19" t="s">
        <v>277</v>
      </c>
      <c r="C798" s="19" t="s">
        <v>276</v>
      </c>
      <c r="D798" s="19" t="s">
        <v>11</v>
      </c>
      <c r="E798" s="19" t="s">
        <v>454</v>
      </c>
      <c r="F798" s="28" t="s">
        <v>2367</v>
      </c>
      <c r="G798" s="19" t="s">
        <v>1092</v>
      </c>
      <c r="H798" s="18" t="s">
        <v>317</v>
      </c>
      <c r="I798" s="18" t="s">
        <v>268</v>
      </c>
      <c r="J798" s="17">
        <v>215000</v>
      </c>
      <c r="K798" s="78"/>
      <c r="L798" s="78"/>
      <c r="M798" s="35" t="s">
        <v>137</v>
      </c>
      <c r="N798" s="81">
        <v>23074</v>
      </c>
      <c r="O798" s="52" t="s">
        <v>3401</v>
      </c>
      <c r="P798" s="167">
        <v>23096</v>
      </c>
      <c r="Q798" s="56" t="s">
        <v>3402</v>
      </c>
      <c r="R798" s="56" t="s">
        <v>15</v>
      </c>
      <c r="S798" s="168" t="s">
        <v>79</v>
      </c>
      <c r="T798" s="52"/>
      <c r="U798" s="52"/>
      <c r="V798" s="52" t="s">
        <v>3403</v>
      </c>
      <c r="W798" s="122">
        <v>215000</v>
      </c>
      <c r="X798" s="71" t="s">
        <v>2442</v>
      </c>
      <c r="Y798" s="80" t="s">
        <v>3404</v>
      </c>
      <c r="Z798" s="46" t="s">
        <v>3405</v>
      </c>
      <c r="AA798" s="52"/>
      <c r="AB798" s="52"/>
      <c r="AC798" s="52"/>
      <c r="AD798" s="52"/>
      <c r="AE798" s="20" t="s">
        <v>3406</v>
      </c>
      <c r="AF798" s="54" t="s">
        <v>3472</v>
      </c>
      <c r="AG798" s="19" t="s">
        <v>3467</v>
      </c>
      <c r="AH798" s="54" t="s">
        <v>1257</v>
      </c>
      <c r="AI798" s="19" t="s">
        <v>1569</v>
      </c>
      <c r="AJ798" s="119"/>
      <c r="AK798" s="119"/>
      <c r="AL798" s="16">
        <f t="shared" si="24"/>
        <v>215000</v>
      </c>
      <c r="AM798" s="79">
        <v>23071</v>
      </c>
      <c r="AN798" s="79">
        <v>23071</v>
      </c>
      <c r="AO798" s="79">
        <v>23071</v>
      </c>
      <c r="AP798" s="79">
        <v>23071</v>
      </c>
      <c r="AQ798" s="81">
        <v>23100</v>
      </c>
      <c r="AR798" s="82">
        <v>215000</v>
      </c>
      <c r="AS798" s="52">
        <v>0</v>
      </c>
      <c r="AT798" s="52"/>
    </row>
    <row r="799" spans="1:46" s="23" customFormat="1" ht="72" hidden="1" x14ac:dyDescent="0.2">
      <c r="A799" s="19" t="s">
        <v>55</v>
      </c>
      <c r="B799" s="19" t="s">
        <v>277</v>
      </c>
      <c r="C799" s="19" t="s">
        <v>276</v>
      </c>
      <c r="D799" s="19" t="s">
        <v>11</v>
      </c>
      <c r="E799" s="19" t="s">
        <v>454</v>
      </c>
      <c r="F799" s="28" t="s">
        <v>2368</v>
      </c>
      <c r="G799" s="19" t="s">
        <v>1093</v>
      </c>
      <c r="H799" s="18" t="s">
        <v>269</v>
      </c>
      <c r="I799" s="18" t="s">
        <v>273</v>
      </c>
      <c r="J799" s="17">
        <v>44000</v>
      </c>
      <c r="K799" s="64"/>
      <c r="L799" s="64"/>
      <c r="M799" s="35" t="s">
        <v>137</v>
      </c>
      <c r="N799" s="48">
        <v>23072</v>
      </c>
      <c r="O799" s="19" t="s">
        <v>3407</v>
      </c>
      <c r="P799" s="169">
        <v>23082</v>
      </c>
      <c r="Q799" s="168" t="s">
        <v>3408</v>
      </c>
      <c r="R799" s="168" t="s">
        <v>15</v>
      </c>
      <c r="S799" s="168" t="s">
        <v>79</v>
      </c>
      <c r="T799" s="19"/>
      <c r="U799" s="19"/>
      <c r="V799" s="19" t="s">
        <v>3409</v>
      </c>
      <c r="W799" s="74">
        <v>114000</v>
      </c>
      <c r="X799" s="18" t="s">
        <v>1182</v>
      </c>
      <c r="Y799" s="46" t="s">
        <v>3410</v>
      </c>
      <c r="Z799" s="46" t="s">
        <v>3411</v>
      </c>
      <c r="AA799" s="19"/>
      <c r="AB799" s="19"/>
      <c r="AC799" s="19"/>
      <c r="AD799" s="19"/>
      <c r="AE799" s="20" t="s">
        <v>3406</v>
      </c>
      <c r="AF799" s="54" t="s">
        <v>3472</v>
      </c>
      <c r="AG799" s="19" t="s">
        <v>3467</v>
      </c>
      <c r="AH799" s="20" t="s">
        <v>1257</v>
      </c>
      <c r="AI799" s="19" t="s">
        <v>1569</v>
      </c>
      <c r="AJ799" s="16"/>
      <c r="AK799" s="16"/>
      <c r="AL799" s="16">
        <f t="shared" si="24"/>
        <v>44000</v>
      </c>
      <c r="AM799" s="79">
        <v>23071</v>
      </c>
      <c r="AN799" s="79">
        <v>23071</v>
      </c>
      <c r="AO799" s="79">
        <v>23071</v>
      </c>
      <c r="AP799" s="79">
        <v>23071</v>
      </c>
      <c r="AQ799" s="81">
        <v>23100</v>
      </c>
      <c r="AR799" s="74">
        <v>44000</v>
      </c>
      <c r="AS799" s="19">
        <v>0</v>
      </c>
      <c r="AT799" s="19"/>
    </row>
    <row r="800" spans="1:46" s="23" customFormat="1" ht="72" hidden="1" x14ac:dyDescent="0.2">
      <c r="A800" s="19" t="s">
        <v>55</v>
      </c>
      <c r="B800" s="19" t="s">
        <v>277</v>
      </c>
      <c r="C800" s="19" t="s">
        <v>276</v>
      </c>
      <c r="D800" s="19" t="s">
        <v>11</v>
      </c>
      <c r="E800" s="19" t="s">
        <v>454</v>
      </c>
      <c r="F800" s="28" t="s">
        <v>2369</v>
      </c>
      <c r="G800" s="19" t="s">
        <v>1094</v>
      </c>
      <c r="H800" s="18" t="s">
        <v>269</v>
      </c>
      <c r="I800" s="18" t="s">
        <v>273</v>
      </c>
      <c r="J800" s="17">
        <v>70000</v>
      </c>
      <c r="K800" s="64"/>
      <c r="L800" s="64"/>
      <c r="M800" s="35" t="s">
        <v>137</v>
      </c>
      <c r="N800" s="48">
        <v>23072</v>
      </c>
      <c r="O800" s="19" t="s">
        <v>3407</v>
      </c>
      <c r="P800" s="169">
        <v>23082</v>
      </c>
      <c r="Q800" s="168" t="s">
        <v>3408</v>
      </c>
      <c r="R800" s="168" t="s">
        <v>15</v>
      </c>
      <c r="S800" s="168" t="s">
        <v>79</v>
      </c>
      <c r="T800" s="19"/>
      <c r="U800" s="19"/>
      <c r="V800" s="19" t="s">
        <v>3409</v>
      </c>
      <c r="W800" s="74">
        <v>114000</v>
      </c>
      <c r="X800" s="18" t="s">
        <v>1182</v>
      </c>
      <c r="Y800" s="46" t="s">
        <v>3410</v>
      </c>
      <c r="Z800" s="46" t="s">
        <v>3411</v>
      </c>
      <c r="AA800" s="19"/>
      <c r="AB800" s="19"/>
      <c r="AC800" s="19"/>
      <c r="AD800" s="19"/>
      <c r="AE800" s="20" t="s">
        <v>3406</v>
      </c>
      <c r="AF800" s="54" t="s">
        <v>3472</v>
      </c>
      <c r="AG800" s="19" t="s">
        <v>3467</v>
      </c>
      <c r="AH800" s="20" t="s">
        <v>1257</v>
      </c>
      <c r="AI800" s="19" t="s">
        <v>1569</v>
      </c>
      <c r="AJ800" s="16"/>
      <c r="AK800" s="16"/>
      <c r="AL800" s="16">
        <f t="shared" si="24"/>
        <v>70000</v>
      </c>
      <c r="AM800" s="79">
        <v>23071</v>
      </c>
      <c r="AN800" s="79">
        <v>23071</v>
      </c>
      <c r="AO800" s="79">
        <v>23071</v>
      </c>
      <c r="AP800" s="79">
        <v>23071</v>
      </c>
      <c r="AQ800" s="81">
        <v>23100</v>
      </c>
      <c r="AR800" s="74">
        <v>70000</v>
      </c>
      <c r="AS800" s="19">
        <v>0</v>
      </c>
      <c r="AT800" s="19"/>
    </row>
    <row r="801" spans="1:46" s="23" customFormat="1" ht="72" hidden="1" x14ac:dyDescent="0.2">
      <c r="A801" s="19" t="s">
        <v>55</v>
      </c>
      <c r="B801" s="19" t="s">
        <v>277</v>
      </c>
      <c r="C801" s="19" t="s">
        <v>276</v>
      </c>
      <c r="D801" s="19" t="s">
        <v>11</v>
      </c>
      <c r="E801" s="19" t="s">
        <v>454</v>
      </c>
      <c r="F801" s="28" t="s">
        <v>2370</v>
      </c>
      <c r="G801" s="19" t="s">
        <v>1095</v>
      </c>
      <c r="H801" s="18" t="s">
        <v>270</v>
      </c>
      <c r="I801" s="18" t="s">
        <v>273</v>
      </c>
      <c r="J801" s="17">
        <v>8000</v>
      </c>
      <c r="K801" s="64"/>
      <c r="L801" s="64"/>
      <c r="M801" s="35" t="s">
        <v>137</v>
      </c>
      <c r="N801" s="48">
        <v>23073</v>
      </c>
      <c r="O801" s="19" t="s">
        <v>3412</v>
      </c>
      <c r="P801" s="169">
        <v>23093</v>
      </c>
      <c r="Q801" s="168" t="s">
        <v>3413</v>
      </c>
      <c r="R801" s="168" t="s">
        <v>1190</v>
      </c>
      <c r="S801" s="168" t="s">
        <v>79</v>
      </c>
      <c r="T801" s="19"/>
      <c r="U801" s="19"/>
      <c r="V801" s="19" t="s">
        <v>3414</v>
      </c>
      <c r="W801" s="156">
        <v>7890</v>
      </c>
      <c r="X801" s="18" t="s">
        <v>1182</v>
      </c>
      <c r="Y801" s="46" t="s">
        <v>3415</v>
      </c>
      <c r="Z801" s="46" t="s">
        <v>3416</v>
      </c>
      <c r="AA801" s="19">
        <v>7014243967</v>
      </c>
      <c r="AB801" s="48">
        <v>23096</v>
      </c>
      <c r="AC801" s="46" t="s">
        <v>3417</v>
      </c>
      <c r="AD801" s="156">
        <v>7890</v>
      </c>
      <c r="AE801" s="20" t="s">
        <v>2729</v>
      </c>
      <c r="AF801" s="19" t="s">
        <v>3475</v>
      </c>
      <c r="AG801" s="20" t="s">
        <v>2456</v>
      </c>
      <c r="AH801" s="20" t="s">
        <v>1518</v>
      </c>
      <c r="AI801" s="20" t="s">
        <v>1571</v>
      </c>
      <c r="AJ801" s="16">
        <v>7890</v>
      </c>
      <c r="AK801" s="16"/>
      <c r="AL801" s="16">
        <f t="shared" si="24"/>
        <v>110</v>
      </c>
      <c r="AM801" s="79">
        <v>23071</v>
      </c>
      <c r="AN801" s="79">
        <v>23071</v>
      </c>
      <c r="AO801" s="79">
        <v>23071</v>
      </c>
      <c r="AP801" s="79">
        <v>23071</v>
      </c>
      <c r="AQ801" s="81">
        <v>23100</v>
      </c>
      <c r="AR801" s="74">
        <v>8000</v>
      </c>
      <c r="AS801" s="19">
        <v>0</v>
      </c>
      <c r="AT801" s="19"/>
    </row>
    <row r="802" spans="1:46" s="23" customFormat="1" ht="72" hidden="1" x14ac:dyDescent="0.2">
      <c r="A802" s="19" t="s">
        <v>55</v>
      </c>
      <c r="B802" s="19" t="s">
        <v>277</v>
      </c>
      <c r="C802" s="19" t="s">
        <v>276</v>
      </c>
      <c r="D802" s="19" t="s">
        <v>11</v>
      </c>
      <c r="E802" s="19" t="s">
        <v>454</v>
      </c>
      <c r="F802" s="28" t="s">
        <v>2371</v>
      </c>
      <c r="G802" s="19" t="s">
        <v>1096</v>
      </c>
      <c r="H802" s="18" t="s">
        <v>270</v>
      </c>
      <c r="I802" s="18" t="s">
        <v>273</v>
      </c>
      <c r="J802" s="17">
        <v>6400</v>
      </c>
      <c r="K802" s="64"/>
      <c r="L802" s="64"/>
      <c r="M802" s="35" t="s">
        <v>137</v>
      </c>
      <c r="N802" s="48">
        <v>23073</v>
      </c>
      <c r="O802" s="19" t="s">
        <v>3412</v>
      </c>
      <c r="P802" s="169">
        <v>23093</v>
      </c>
      <c r="Q802" s="168" t="s">
        <v>3413</v>
      </c>
      <c r="R802" s="168" t="s">
        <v>1190</v>
      </c>
      <c r="S802" s="168" t="s">
        <v>79</v>
      </c>
      <c r="T802" s="19"/>
      <c r="U802" s="19"/>
      <c r="V802" s="19" t="s">
        <v>3414</v>
      </c>
      <c r="W802" s="156">
        <v>6390</v>
      </c>
      <c r="X802" s="18" t="s">
        <v>1182</v>
      </c>
      <c r="Y802" s="46" t="s">
        <v>3415</v>
      </c>
      <c r="Z802" s="46" t="s">
        <v>3418</v>
      </c>
      <c r="AA802" s="19">
        <v>7014243967</v>
      </c>
      <c r="AB802" s="48">
        <v>23096</v>
      </c>
      <c r="AC802" s="46" t="s">
        <v>3417</v>
      </c>
      <c r="AD802" s="156">
        <v>6390</v>
      </c>
      <c r="AE802" s="20" t="s">
        <v>2729</v>
      </c>
      <c r="AF802" s="19" t="s">
        <v>3475</v>
      </c>
      <c r="AG802" s="20" t="s">
        <v>2456</v>
      </c>
      <c r="AH802" s="20" t="s">
        <v>1518</v>
      </c>
      <c r="AI802" s="20" t="s">
        <v>1571</v>
      </c>
      <c r="AJ802" s="16">
        <v>6390</v>
      </c>
      <c r="AK802" s="16"/>
      <c r="AL802" s="16">
        <f t="shared" si="24"/>
        <v>10</v>
      </c>
      <c r="AM802" s="79">
        <v>23071</v>
      </c>
      <c r="AN802" s="79">
        <v>23071</v>
      </c>
      <c r="AO802" s="79">
        <v>23071</v>
      </c>
      <c r="AP802" s="79">
        <v>23071</v>
      </c>
      <c r="AQ802" s="81">
        <v>23100</v>
      </c>
      <c r="AR802" s="74">
        <v>6400</v>
      </c>
      <c r="AS802" s="19">
        <v>0</v>
      </c>
      <c r="AT802" s="19"/>
    </row>
    <row r="803" spans="1:46" s="23" customFormat="1" ht="72" hidden="1" x14ac:dyDescent="0.2">
      <c r="A803" s="19" t="s">
        <v>55</v>
      </c>
      <c r="B803" s="19" t="s">
        <v>277</v>
      </c>
      <c r="C803" s="19" t="s">
        <v>276</v>
      </c>
      <c r="D803" s="19" t="s">
        <v>11</v>
      </c>
      <c r="E803" s="19" t="s">
        <v>454</v>
      </c>
      <c r="F803" s="28" t="s">
        <v>2372</v>
      </c>
      <c r="G803" s="19" t="s">
        <v>1097</v>
      </c>
      <c r="H803" s="18" t="s">
        <v>317</v>
      </c>
      <c r="I803" s="18" t="s">
        <v>268</v>
      </c>
      <c r="J803" s="17">
        <v>9500</v>
      </c>
      <c r="K803" s="64"/>
      <c r="L803" s="64"/>
      <c r="M803" s="35" t="s">
        <v>137</v>
      </c>
      <c r="N803" s="48">
        <v>23073</v>
      </c>
      <c r="O803" s="19" t="s">
        <v>3412</v>
      </c>
      <c r="P803" s="169">
        <v>23093</v>
      </c>
      <c r="Q803" s="168" t="s">
        <v>3413</v>
      </c>
      <c r="R803" s="168" t="s">
        <v>1190</v>
      </c>
      <c r="S803" s="168" t="s">
        <v>79</v>
      </c>
      <c r="T803" s="19"/>
      <c r="U803" s="19"/>
      <c r="V803" s="19" t="s">
        <v>3414</v>
      </c>
      <c r="W803" s="156">
        <v>9100</v>
      </c>
      <c r="X803" s="18" t="s">
        <v>1182</v>
      </c>
      <c r="Y803" s="46" t="s">
        <v>3415</v>
      </c>
      <c r="Z803" s="46" t="s">
        <v>3419</v>
      </c>
      <c r="AA803" s="19">
        <v>7014243967</v>
      </c>
      <c r="AB803" s="48">
        <v>23096</v>
      </c>
      <c r="AC803" s="46" t="s">
        <v>3417</v>
      </c>
      <c r="AD803" s="156">
        <v>9100</v>
      </c>
      <c r="AE803" s="20" t="s">
        <v>2729</v>
      </c>
      <c r="AF803" s="19" t="s">
        <v>3475</v>
      </c>
      <c r="AG803" s="20" t="s">
        <v>2456</v>
      </c>
      <c r="AH803" s="20" t="s">
        <v>1518</v>
      </c>
      <c r="AI803" s="20" t="s">
        <v>1571</v>
      </c>
      <c r="AJ803" s="16">
        <v>9100</v>
      </c>
      <c r="AK803" s="16"/>
      <c r="AL803" s="16">
        <f t="shared" si="24"/>
        <v>400</v>
      </c>
      <c r="AM803" s="79">
        <v>23071</v>
      </c>
      <c r="AN803" s="79">
        <v>23071</v>
      </c>
      <c r="AO803" s="79">
        <v>23071</v>
      </c>
      <c r="AP803" s="79">
        <v>23071</v>
      </c>
      <c r="AQ803" s="81">
        <v>23100</v>
      </c>
      <c r="AR803" s="74">
        <v>95000</v>
      </c>
      <c r="AS803" s="19">
        <v>0</v>
      </c>
      <c r="AT803" s="19"/>
    </row>
    <row r="804" spans="1:46" s="23" customFormat="1" ht="72" hidden="1" x14ac:dyDescent="0.2">
      <c r="A804" s="19" t="s">
        <v>55</v>
      </c>
      <c r="B804" s="19" t="s">
        <v>277</v>
      </c>
      <c r="C804" s="19" t="s">
        <v>276</v>
      </c>
      <c r="D804" s="19" t="s">
        <v>11</v>
      </c>
      <c r="E804" s="19" t="s">
        <v>454</v>
      </c>
      <c r="F804" s="28" t="s">
        <v>2373</v>
      </c>
      <c r="G804" s="19" t="s">
        <v>1098</v>
      </c>
      <c r="H804" s="18" t="s">
        <v>459</v>
      </c>
      <c r="I804" s="18" t="s">
        <v>268</v>
      </c>
      <c r="J804" s="17">
        <v>38000</v>
      </c>
      <c r="K804" s="64"/>
      <c r="L804" s="64"/>
      <c r="M804" s="35" t="s">
        <v>137</v>
      </c>
      <c r="N804" s="48">
        <v>23073</v>
      </c>
      <c r="O804" s="19" t="s">
        <v>3412</v>
      </c>
      <c r="P804" s="169">
        <v>23093</v>
      </c>
      <c r="Q804" s="168" t="s">
        <v>3413</v>
      </c>
      <c r="R804" s="168" t="s">
        <v>1190</v>
      </c>
      <c r="S804" s="168" t="s">
        <v>79</v>
      </c>
      <c r="T804" s="19"/>
      <c r="U804" s="19"/>
      <c r="V804" s="19" t="s">
        <v>3414</v>
      </c>
      <c r="W804" s="156">
        <v>36400</v>
      </c>
      <c r="X804" s="18" t="s">
        <v>1182</v>
      </c>
      <c r="Y804" s="46" t="s">
        <v>3415</v>
      </c>
      <c r="Z804" s="46" t="s">
        <v>3420</v>
      </c>
      <c r="AA804" s="19">
        <v>7014243967</v>
      </c>
      <c r="AB804" s="48">
        <v>23096</v>
      </c>
      <c r="AC804" s="46" t="s">
        <v>3417</v>
      </c>
      <c r="AD804" s="156">
        <v>36400</v>
      </c>
      <c r="AE804" s="20" t="s">
        <v>2729</v>
      </c>
      <c r="AF804" s="19" t="s">
        <v>3475</v>
      </c>
      <c r="AG804" s="20" t="s">
        <v>2456</v>
      </c>
      <c r="AH804" s="20" t="s">
        <v>1518</v>
      </c>
      <c r="AI804" s="20" t="s">
        <v>1571</v>
      </c>
      <c r="AJ804" s="16">
        <v>36400</v>
      </c>
      <c r="AK804" s="16"/>
      <c r="AL804" s="16">
        <f t="shared" si="24"/>
        <v>1600</v>
      </c>
      <c r="AM804" s="79">
        <v>23071</v>
      </c>
      <c r="AN804" s="79">
        <v>23071</v>
      </c>
      <c r="AO804" s="79">
        <v>23071</v>
      </c>
      <c r="AP804" s="79">
        <v>23071</v>
      </c>
      <c r="AQ804" s="81">
        <v>23100</v>
      </c>
      <c r="AR804" s="74">
        <v>38000</v>
      </c>
      <c r="AS804" s="19">
        <v>0</v>
      </c>
      <c r="AT804" s="19"/>
    </row>
    <row r="805" spans="1:46" s="23" customFormat="1" ht="72" hidden="1" x14ac:dyDescent="0.2">
      <c r="A805" s="19" t="s">
        <v>55</v>
      </c>
      <c r="B805" s="19" t="s">
        <v>277</v>
      </c>
      <c r="C805" s="19" t="s">
        <v>276</v>
      </c>
      <c r="D805" s="19" t="s">
        <v>11</v>
      </c>
      <c r="E805" s="19" t="s">
        <v>454</v>
      </c>
      <c r="F805" s="28" t="s">
        <v>2374</v>
      </c>
      <c r="G805" s="19" t="s">
        <v>1099</v>
      </c>
      <c r="H805" s="18" t="s">
        <v>317</v>
      </c>
      <c r="I805" s="18" t="s">
        <v>268</v>
      </c>
      <c r="J805" s="17">
        <v>7000</v>
      </c>
      <c r="K805" s="64"/>
      <c r="L805" s="64"/>
      <c r="M805" s="35" t="s">
        <v>137</v>
      </c>
      <c r="N805" s="48">
        <v>23073</v>
      </c>
      <c r="O805" s="19" t="s">
        <v>3412</v>
      </c>
      <c r="P805" s="169">
        <v>23093</v>
      </c>
      <c r="Q805" s="168" t="s">
        <v>3413</v>
      </c>
      <c r="R805" s="168" t="s">
        <v>1190</v>
      </c>
      <c r="S805" s="168" t="s">
        <v>79</v>
      </c>
      <c r="T805" s="19"/>
      <c r="U805" s="19"/>
      <c r="V805" s="19" t="s">
        <v>3414</v>
      </c>
      <c r="W805" s="156">
        <v>6750</v>
      </c>
      <c r="X805" s="18" t="s">
        <v>1182</v>
      </c>
      <c r="Y805" s="46" t="s">
        <v>3415</v>
      </c>
      <c r="Z805" s="46" t="s">
        <v>3421</v>
      </c>
      <c r="AA805" s="19">
        <v>7014243967</v>
      </c>
      <c r="AB805" s="48">
        <v>23096</v>
      </c>
      <c r="AC805" s="46" t="s">
        <v>3417</v>
      </c>
      <c r="AD805" s="156">
        <v>6750</v>
      </c>
      <c r="AE805" s="20" t="s">
        <v>2729</v>
      </c>
      <c r="AF805" s="19" t="s">
        <v>3475</v>
      </c>
      <c r="AG805" s="20" t="s">
        <v>2456</v>
      </c>
      <c r="AH805" s="20" t="s">
        <v>1518</v>
      </c>
      <c r="AI805" s="20" t="s">
        <v>1571</v>
      </c>
      <c r="AJ805" s="16">
        <v>6750</v>
      </c>
      <c r="AK805" s="16"/>
      <c r="AL805" s="16">
        <f t="shared" si="24"/>
        <v>250</v>
      </c>
      <c r="AM805" s="79">
        <v>23071</v>
      </c>
      <c r="AN805" s="79">
        <v>23071</v>
      </c>
      <c r="AO805" s="79">
        <v>23071</v>
      </c>
      <c r="AP805" s="79">
        <v>23071</v>
      </c>
      <c r="AQ805" s="81">
        <v>23100</v>
      </c>
      <c r="AR805" s="74">
        <v>7000</v>
      </c>
      <c r="AS805" s="19">
        <v>0</v>
      </c>
      <c r="AT805" s="19"/>
    </row>
    <row r="806" spans="1:46" s="23" customFormat="1" ht="72" hidden="1" x14ac:dyDescent="0.2">
      <c r="A806" s="19" t="s">
        <v>55</v>
      </c>
      <c r="B806" s="19" t="s">
        <v>277</v>
      </c>
      <c r="C806" s="19" t="s">
        <v>276</v>
      </c>
      <c r="D806" s="19" t="s">
        <v>11</v>
      </c>
      <c r="E806" s="19" t="s">
        <v>454</v>
      </c>
      <c r="F806" s="28" t="s">
        <v>2375</v>
      </c>
      <c r="G806" s="19" t="s">
        <v>1100</v>
      </c>
      <c r="H806" s="18" t="s">
        <v>303</v>
      </c>
      <c r="I806" s="18" t="s">
        <v>268</v>
      </c>
      <c r="J806" s="17">
        <v>48000</v>
      </c>
      <c r="K806" s="64"/>
      <c r="L806" s="64"/>
      <c r="M806" s="35" t="s">
        <v>137</v>
      </c>
      <c r="N806" s="48">
        <v>23073</v>
      </c>
      <c r="O806" s="19" t="s">
        <v>3412</v>
      </c>
      <c r="P806" s="169">
        <v>23093</v>
      </c>
      <c r="Q806" s="168" t="s">
        <v>3413</v>
      </c>
      <c r="R806" s="168" t="s">
        <v>1190</v>
      </c>
      <c r="S806" s="168" t="s">
        <v>79</v>
      </c>
      <c r="T806" s="19"/>
      <c r="U806" s="19"/>
      <c r="V806" s="19" t="s">
        <v>3414</v>
      </c>
      <c r="W806" s="156">
        <v>47000</v>
      </c>
      <c r="X806" s="18" t="s">
        <v>1182</v>
      </c>
      <c r="Y806" s="46" t="s">
        <v>3415</v>
      </c>
      <c r="Z806" s="46" t="s">
        <v>3422</v>
      </c>
      <c r="AA806" s="19">
        <v>7014243967</v>
      </c>
      <c r="AB806" s="48">
        <v>23096</v>
      </c>
      <c r="AC806" s="46" t="s">
        <v>3417</v>
      </c>
      <c r="AD806" s="156">
        <v>47000</v>
      </c>
      <c r="AE806" s="20" t="s">
        <v>2729</v>
      </c>
      <c r="AF806" s="19" t="s">
        <v>3475</v>
      </c>
      <c r="AG806" s="20" t="s">
        <v>2456</v>
      </c>
      <c r="AH806" s="20" t="s">
        <v>1518</v>
      </c>
      <c r="AI806" s="20" t="s">
        <v>1571</v>
      </c>
      <c r="AJ806" s="16">
        <v>47000</v>
      </c>
      <c r="AK806" s="16"/>
      <c r="AL806" s="16">
        <f t="shared" si="24"/>
        <v>1000</v>
      </c>
      <c r="AM806" s="79">
        <v>23071</v>
      </c>
      <c r="AN806" s="79">
        <v>23071</v>
      </c>
      <c r="AO806" s="79">
        <v>23071</v>
      </c>
      <c r="AP806" s="79">
        <v>23071</v>
      </c>
      <c r="AQ806" s="81">
        <v>23100</v>
      </c>
      <c r="AR806" s="74">
        <v>48000</v>
      </c>
      <c r="AS806" s="19">
        <v>0</v>
      </c>
      <c r="AT806" s="19"/>
    </row>
    <row r="807" spans="1:46" s="23" customFormat="1" ht="72" hidden="1" x14ac:dyDescent="0.2">
      <c r="A807" s="19" t="s">
        <v>55</v>
      </c>
      <c r="B807" s="19" t="s">
        <v>277</v>
      </c>
      <c r="C807" s="19" t="s">
        <v>276</v>
      </c>
      <c r="D807" s="19" t="s">
        <v>21</v>
      </c>
      <c r="E807" s="19" t="s">
        <v>454</v>
      </c>
      <c r="F807" s="28" t="s">
        <v>2376</v>
      </c>
      <c r="G807" s="19" t="s">
        <v>1101</v>
      </c>
      <c r="H807" s="18" t="s">
        <v>269</v>
      </c>
      <c r="I807" s="18" t="s">
        <v>268</v>
      </c>
      <c r="J807" s="17">
        <v>14000</v>
      </c>
      <c r="K807" s="64"/>
      <c r="L807" s="64"/>
      <c r="M807" s="35" t="s">
        <v>137</v>
      </c>
      <c r="N807" s="48">
        <v>23072</v>
      </c>
      <c r="O807" s="19" t="s">
        <v>3423</v>
      </c>
      <c r="P807" s="169">
        <v>23083</v>
      </c>
      <c r="Q807" s="168" t="s">
        <v>3424</v>
      </c>
      <c r="R807" s="168" t="s">
        <v>12</v>
      </c>
      <c r="S807" s="168" t="s">
        <v>79</v>
      </c>
      <c r="T807" s="19"/>
      <c r="U807" s="19"/>
      <c r="V807" s="19" t="s">
        <v>3425</v>
      </c>
      <c r="W807" s="74">
        <v>14000</v>
      </c>
      <c r="X807" s="18" t="s">
        <v>1182</v>
      </c>
      <c r="Y807" s="128" t="s">
        <v>3426</v>
      </c>
      <c r="Z807" s="46" t="s">
        <v>3427</v>
      </c>
      <c r="AA807" s="19">
        <v>7014244340</v>
      </c>
      <c r="AB807" s="48">
        <v>23094</v>
      </c>
      <c r="AC807" s="46" t="s">
        <v>3417</v>
      </c>
      <c r="AD807" s="74">
        <v>14000</v>
      </c>
      <c r="AE807" s="20" t="s">
        <v>2729</v>
      </c>
      <c r="AF807" s="19" t="s">
        <v>3475</v>
      </c>
      <c r="AG807" s="20" t="s">
        <v>2456</v>
      </c>
      <c r="AH807" s="20" t="s">
        <v>1257</v>
      </c>
      <c r="AI807" s="19" t="s">
        <v>1569</v>
      </c>
      <c r="AJ807" s="17">
        <v>14000</v>
      </c>
      <c r="AK807" s="16"/>
      <c r="AL807" s="16">
        <f t="shared" si="24"/>
        <v>0</v>
      </c>
      <c r="AM807" s="79">
        <v>23071</v>
      </c>
      <c r="AN807" s="79">
        <v>23071</v>
      </c>
      <c r="AO807" s="79">
        <v>23071</v>
      </c>
      <c r="AP807" s="79">
        <v>23071</v>
      </c>
      <c r="AQ807" s="81">
        <v>23100</v>
      </c>
      <c r="AR807" s="74">
        <v>14000</v>
      </c>
      <c r="AS807" s="19">
        <v>0</v>
      </c>
      <c r="AT807" s="19"/>
    </row>
    <row r="808" spans="1:46" s="23" customFormat="1" ht="72" hidden="1" x14ac:dyDescent="0.2">
      <c r="A808" s="19" t="s">
        <v>55</v>
      </c>
      <c r="B808" s="19" t="s">
        <v>277</v>
      </c>
      <c r="C808" s="19" t="s">
        <v>276</v>
      </c>
      <c r="D808" s="19" t="s">
        <v>286</v>
      </c>
      <c r="E808" s="19" t="s">
        <v>454</v>
      </c>
      <c r="F808" s="28" t="s">
        <v>2377</v>
      </c>
      <c r="G808" s="19" t="s">
        <v>1102</v>
      </c>
      <c r="H808" s="18" t="s">
        <v>269</v>
      </c>
      <c r="I808" s="18" t="s">
        <v>274</v>
      </c>
      <c r="J808" s="17">
        <v>23800</v>
      </c>
      <c r="K808" s="64"/>
      <c r="L808" s="64"/>
      <c r="M808" s="35" t="s">
        <v>137</v>
      </c>
      <c r="N808" s="48">
        <v>23073</v>
      </c>
      <c r="O808" s="19" t="s">
        <v>3428</v>
      </c>
      <c r="P808" s="169">
        <v>23083</v>
      </c>
      <c r="Q808" s="168" t="s">
        <v>3429</v>
      </c>
      <c r="R808" s="168" t="s">
        <v>1190</v>
      </c>
      <c r="S808" s="168" t="s">
        <v>79</v>
      </c>
      <c r="T808" s="19" t="s">
        <v>3430</v>
      </c>
      <c r="U808" s="19" t="s">
        <v>3431</v>
      </c>
      <c r="V808" s="19" t="s">
        <v>3425</v>
      </c>
      <c r="W808" s="74">
        <v>23800</v>
      </c>
      <c r="X808" s="18" t="s">
        <v>1182</v>
      </c>
      <c r="Y808" s="128" t="s">
        <v>3426</v>
      </c>
      <c r="Z808" s="46" t="s">
        <v>3432</v>
      </c>
      <c r="AA808" s="19">
        <v>7014217444</v>
      </c>
      <c r="AB808" s="48">
        <v>23094</v>
      </c>
      <c r="AC808" s="46" t="s">
        <v>3417</v>
      </c>
      <c r="AD808" s="74">
        <v>23800</v>
      </c>
      <c r="AE808" s="20" t="s">
        <v>2729</v>
      </c>
      <c r="AF808" s="19" t="s">
        <v>3475</v>
      </c>
      <c r="AG808" s="20" t="s">
        <v>2456</v>
      </c>
      <c r="AH808" s="20" t="s">
        <v>1519</v>
      </c>
      <c r="AI808" s="19" t="s">
        <v>1571</v>
      </c>
      <c r="AJ808" s="17">
        <v>23800</v>
      </c>
      <c r="AK808" s="16"/>
      <c r="AL808" s="16">
        <f t="shared" si="24"/>
        <v>0</v>
      </c>
      <c r="AM808" s="79">
        <v>23071</v>
      </c>
      <c r="AN808" s="79">
        <v>23071</v>
      </c>
      <c r="AO808" s="79">
        <v>23071</v>
      </c>
      <c r="AP808" s="79">
        <v>23071</v>
      </c>
      <c r="AQ808" s="81">
        <v>23100</v>
      </c>
      <c r="AR808" s="74">
        <v>23800</v>
      </c>
      <c r="AS808" s="19">
        <v>0</v>
      </c>
      <c r="AT808" s="19"/>
    </row>
    <row r="809" spans="1:46" s="23" customFormat="1" ht="90" hidden="1" x14ac:dyDescent="0.2">
      <c r="A809" s="19" t="s">
        <v>55</v>
      </c>
      <c r="B809" s="19" t="s">
        <v>277</v>
      </c>
      <c r="C809" s="19" t="s">
        <v>276</v>
      </c>
      <c r="D809" s="19" t="s">
        <v>286</v>
      </c>
      <c r="E809" s="19" t="s">
        <v>454</v>
      </c>
      <c r="F809" s="28" t="s">
        <v>2378</v>
      </c>
      <c r="G809" s="19" t="s">
        <v>1103</v>
      </c>
      <c r="H809" s="18" t="s">
        <v>269</v>
      </c>
      <c r="I809" s="18" t="s">
        <v>274</v>
      </c>
      <c r="J809" s="17">
        <v>75400</v>
      </c>
      <c r="K809" s="64"/>
      <c r="L809" s="64"/>
      <c r="M809" s="35" t="s">
        <v>137</v>
      </c>
      <c r="N809" s="48">
        <v>23073</v>
      </c>
      <c r="O809" s="19" t="s">
        <v>3428</v>
      </c>
      <c r="P809" s="169">
        <v>23083</v>
      </c>
      <c r="Q809" s="168" t="s">
        <v>3429</v>
      </c>
      <c r="R809" s="168" t="s">
        <v>1190</v>
      </c>
      <c r="S809" s="168" t="s">
        <v>79</v>
      </c>
      <c r="T809" s="19"/>
      <c r="U809" s="19"/>
      <c r="V809" s="19" t="s">
        <v>3425</v>
      </c>
      <c r="W809" s="74">
        <v>75400</v>
      </c>
      <c r="X809" s="18" t="s">
        <v>1182</v>
      </c>
      <c r="Y809" s="128" t="s">
        <v>3426</v>
      </c>
      <c r="Z809" s="46" t="s">
        <v>3433</v>
      </c>
      <c r="AA809" s="19">
        <v>7014217444</v>
      </c>
      <c r="AB809" s="48">
        <v>23094</v>
      </c>
      <c r="AC809" s="46" t="s">
        <v>3417</v>
      </c>
      <c r="AD809" s="74">
        <v>75400</v>
      </c>
      <c r="AE809" s="20" t="s">
        <v>2729</v>
      </c>
      <c r="AF809" s="19" t="s">
        <v>3475</v>
      </c>
      <c r="AG809" s="20" t="s">
        <v>2456</v>
      </c>
      <c r="AH809" s="20" t="s">
        <v>1519</v>
      </c>
      <c r="AI809" s="19" t="s">
        <v>1571</v>
      </c>
      <c r="AJ809" s="17">
        <v>75400</v>
      </c>
      <c r="AK809" s="16"/>
      <c r="AL809" s="16">
        <f t="shared" si="24"/>
        <v>0</v>
      </c>
      <c r="AM809" s="79">
        <v>23071</v>
      </c>
      <c r="AN809" s="79">
        <v>23071</v>
      </c>
      <c r="AO809" s="79">
        <v>23071</v>
      </c>
      <c r="AP809" s="79">
        <v>23071</v>
      </c>
      <c r="AQ809" s="81">
        <v>23100</v>
      </c>
      <c r="AR809" s="74">
        <v>75400</v>
      </c>
      <c r="AS809" s="19">
        <v>0</v>
      </c>
      <c r="AT809" s="19"/>
    </row>
    <row r="810" spans="1:46" s="23" customFormat="1" ht="72" hidden="1" x14ac:dyDescent="0.2">
      <c r="A810" s="19" t="s">
        <v>55</v>
      </c>
      <c r="B810" s="19" t="s">
        <v>277</v>
      </c>
      <c r="C810" s="19" t="s">
        <v>276</v>
      </c>
      <c r="D810" s="19" t="s">
        <v>286</v>
      </c>
      <c r="E810" s="19" t="s">
        <v>454</v>
      </c>
      <c r="F810" s="28" t="s">
        <v>2379</v>
      </c>
      <c r="G810" s="19" t="s">
        <v>1104</v>
      </c>
      <c r="H810" s="18" t="s">
        <v>270</v>
      </c>
      <c r="I810" s="18" t="s">
        <v>274</v>
      </c>
      <c r="J810" s="17">
        <v>26000</v>
      </c>
      <c r="K810" s="64"/>
      <c r="L810" s="64"/>
      <c r="M810" s="35" t="s">
        <v>137</v>
      </c>
      <c r="N810" s="48">
        <v>23073</v>
      </c>
      <c r="O810" s="19" t="s">
        <v>3428</v>
      </c>
      <c r="P810" s="169">
        <v>23083</v>
      </c>
      <c r="Q810" s="168" t="s">
        <v>3429</v>
      </c>
      <c r="R810" s="168" t="s">
        <v>1190</v>
      </c>
      <c r="S810" s="168" t="s">
        <v>79</v>
      </c>
      <c r="T810" s="19"/>
      <c r="U810" s="19"/>
      <c r="V810" s="19" t="s">
        <v>3425</v>
      </c>
      <c r="W810" s="74">
        <v>26000</v>
      </c>
      <c r="X810" s="18" t="s">
        <v>1182</v>
      </c>
      <c r="Y810" s="128" t="s">
        <v>3426</v>
      </c>
      <c r="Z810" s="46" t="s">
        <v>3434</v>
      </c>
      <c r="AA810" s="19">
        <v>7014217444</v>
      </c>
      <c r="AB810" s="48">
        <v>23094</v>
      </c>
      <c r="AC810" s="46" t="s">
        <v>3417</v>
      </c>
      <c r="AD810" s="74">
        <v>26000</v>
      </c>
      <c r="AE810" s="20" t="s">
        <v>2729</v>
      </c>
      <c r="AF810" s="19" t="s">
        <v>3475</v>
      </c>
      <c r="AG810" s="20" t="s">
        <v>2456</v>
      </c>
      <c r="AH810" s="20" t="s">
        <v>1519</v>
      </c>
      <c r="AI810" s="19" t="s">
        <v>1571</v>
      </c>
      <c r="AJ810" s="17">
        <v>26000</v>
      </c>
      <c r="AK810" s="16"/>
      <c r="AL810" s="16">
        <f t="shared" si="24"/>
        <v>0</v>
      </c>
      <c r="AM810" s="79">
        <v>23071</v>
      </c>
      <c r="AN810" s="79">
        <v>23071</v>
      </c>
      <c r="AO810" s="79">
        <v>23071</v>
      </c>
      <c r="AP810" s="79">
        <v>23071</v>
      </c>
      <c r="AQ810" s="81">
        <v>23100</v>
      </c>
      <c r="AR810" s="74">
        <v>26000</v>
      </c>
      <c r="AS810" s="19">
        <v>0</v>
      </c>
      <c r="AT810" s="19"/>
    </row>
    <row r="811" spans="1:46" s="23" customFormat="1" ht="72" hidden="1" x14ac:dyDescent="0.2">
      <c r="A811" s="19" t="s">
        <v>55</v>
      </c>
      <c r="B811" s="19" t="s">
        <v>277</v>
      </c>
      <c r="C811" s="19" t="s">
        <v>276</v>
      </c>
      <c r="D811" s="19" t="s">
        <v>13</v>
      </c>
      <c r="E811" s="19" t="s">
        <v>454</v>
      </c>
      <c r="F811" s="28" t="s">
        <v>2380</v>
      </c>
      <c r="G811" s="19" t="s">
        <v>1105</v>
      </c>
      <c r="H811" s="18" t="s">
        <v>269</v>
      </c>
      <c r="I811" s="18" t="s">
        <v>274</v>
      </c>
      <c r="J811" s="17">
        <v>24000</v>
      </c>
      <c r="K811" s="64"/>
      <c r="L811" s="64"/>
      <c r="M811" s="35" t="s">
        <v>137</v>
      </c>
      <c r="N811" s="48">
        <v>23073</v>
      </c>
      <c r="O811" s="19" t="s">
        <v>3435</v>
      </c>
      <c r="P811" s="169">
        <v>23083</v>
      </c>
      <c r="Q811" s="168" t="s">
        <v>3424</v>
      </c>
      <c r="R811" s="168" t="s">
        <v>12</v>
      </c>
      <c r="S811" s="168" t="s">
        <v>79</v>
      </c>
      <c r="T811" s="19"/>
      <c r="U811" s="19"/>
      <c r="V811" s="19" t="s">
        <v>3425</v>
      </c>
      <c r="W811" s="74">
        <v>24000</v>
      </c>
      <c r="X811" s="18" t="s">
        <v>1182</v>
      </c>
      <c r="Y811" s="128" t="s">
        <v>3426</v>
      </c>
      <c r="Z811" s="46" t="s">
        <v>3436</v>
      </c>
      <c r="AA811" s="19">
        <v>7014242520</v>
      </c>
      <c r="AB811" s="48">
        <v>23094</v>
      </c>
      <c r="AC811" s="46" t="s">
        <v>3417</v>
      </c>
      <c r="AD811" s="17">
        <v>24000</v>
      </c>
      <c r="AE811" s="20" t="s">
        <v>2729</v>
      </c>
      <c r="AF811" s="19" t="s">
        <v>3475</v>
      </c>
      <c r="AG811" s="20" t="s">
        <v>2456</v>
      </c>
      <c r="AH811" s="20" t="s">
        <v>1518</v>
      </c>
      <c r="AI811" s="20" t="s">
        <v>1571</v>
      </c>
      <c r="AJ811" s="17">
        <v>24000</v>
      </c>
      <c r="AK811" s="16"/>
      <c r="AL811" s="16">
        <f t="shared" si="24"/>
        <v>0</v>
      </c>
      <c r="AM811" s="79">
        <v>23071</v>
      </c>
      <c r="AN811" s="79">
        <v>23071</v>
      </c>
      <c r="AO811" s="79">
        <v>23071</v>
      </c>
      <c r="AP811" s="79">
        <v>23071</v>
      </c>
      <c r="AQ811" s="81">
        <v>23100</v>
      </c>
      <c r="AR811" s="74">
        <v>24000</v>
      </c>
      <c r="AS811" s="19">
        <v>0</v>
      </c>
      <c r="AT811" s="19"/>
    </row>
    <row r="812" spans="1:46" s="23" customFormat="1" ht="72" hidden="1" x14ac:dyDescent="0.2">
      <c r="A812" s="19" t="s">
        <v>55</v>
      </c>
      <c r="B812" s="19" t="s">
        <v>277</v>
      </c>
      <c r="C812" s="19" t="s">
        <v>276</v>
      </c>
      <c r="D812" s="19" t="s">
        <v>13</v>
      </c>
      <c r="E812" s="19" t="s">
        <v>454</v>
      </c>
      <c r="F812" s="28" t="s">
        <v>2381</v>
      </c>
      <c r="G812" s="19" t="s">
        <v>1106</v>
      </c>
      <c r="H812" s="18" t="s">
        <v>270</v>
      </c>
      <c r="I812" s="18" t="s">
        <v>274</v>
      </c>
      <c r="J812" s="17">
        <v>6500</v>
      </c>
      <c r="K812" s="64"/>
      <c r="L812" s="64"/>
      <c r="M812" s="35" t="s">
        <v>137</v>
      </c>
      <c r="N812" s="48">
        <v>23072</v>
      </c>
      <c r="O812" s="20" t="s">
        <v>3437</v>
      </c>
      <c r="P812" s="170">
        <v>23089</v>
      </c>
      <c r="Q812" s="168" t="s">
        <v>3413</v>
      </c>
      <c r="R812" s="168" t="s">
        <v>1190</v>
      </c>
      <c r="S812" s="168" t="s">
        <v>79</v>
      </c>
      <c r="T812" s="19"/>
      <c r="U812" s="19"/>
      <c r="V812" s="20" t="s">
        <v>3438</v>
      </c>
      <c r="W812" s="156">
        <v>6500</v>
      </c>
      <c r="X812" s="18" t="s">
        <v>1182</v>
      </c>
      <c r="Y812" s="128" t="s">
        <v>3439</v>
      </c>
      <c r="Z812" s="46" t="s">
        <v>3440</v>
      </c>
      <c r="AA812" s="19">
        <v>7014217463</v>
      </c>
      <c r="AB812" s="48">
        <v>23096</v>
      </c>
      <c r="AC812" s="46" t="s">
        <v>3417</v>
      </c>
      <c r="AD812" s="17">
        <v>6500</v>
      </c>
      <c r="AE812" s="20" t="s">
        <v>2729</v>
      </c>
      <c r="AF812" s="19" t="s">
        <v>3475</v>
      </c>
      <c r="AG812" s="20" t="s">
        <v>2456</v>
      </c>
      <c r="AH812" s="20" t="s">
        <v>1257</v>
      </c>
      <c r="AI812" s="19" t="s">
        <v>1569</v>
      </c>
      <c r="AJ812" s="17">
        <v>6500</v>
      </c>
      <c r="AK812" s="16"/>
      <c r="AL812" s="16">
        <f t="shared" si="24"/>
        <v>0</v>
      </c>
      <c r="AM812" s="79">
        <v>23071</v>
      </c>
      <c r="AN812" s="79">
        <v>23071</v>
      </c>
      <c r="AO812" s="79">
        <v>23071</v>
      </c>
      <c r="AP812" s="79">
        <v>23071</v>
      </c>
      <c r="AQ812" s="81">
        <v>23100</v>
      </c>
      <c r="AR812" s="74">
        <v>65000</v>
      </c>
      <c r="AS812" s="19">
        <v>0</v>
      </c>
      <c r="AT812" s="19"/>
    </row>
    <row r="813" spans="1:46" s="23" customFormat="1" ht="72" hidden="1" x14ac:dyDescent="0.2">
      <c r="A813" s="19" t="s">
        <v>55</v>
      </c>
      <c r="B813" s="19" t="s">
        <v>277</v>
      </c>
      <c r="C813" s="19" t="s">
        <v>276</v>
      </c>
      <c r="D813" s="19" t="s">
        <v>16</v>
      </c>
      <c r="E813" s="19" t="s">
        <v>454</v>
      </c>
      <c r="F813" s="28" t="s">
        <v>2382</v>
      </c>
      <c r="G813" s="19" t="s">
        <v>1107</v>
      </c>
      <c r="H813" s="18" t="s">
        <v>387</v>
      </c>
      <c r="I813" s="18" t="s">
        <v>274</v>
      </c>
      <c r="J813" s="17">
        <v>36000</v>
      </c>
      <c r="K813" s="64"/>
      <c r="L813" s="64"/>
      <c r="M813" s="35" t="s">
        <v>137</v>
      </c>
      <c r="N813" s="48">
        <v>23072</v>
      </c>
      <c r="O813" s="19" t="s">
        <v>3441</v>
      </c>
      <c r="P813" s="169">
        <v>23093</v>
      </c>
      <c r="Q813" s="168" t="s">
        <v>3413</v>
      </c>
      <c r="R813" s="168" t="s">
        <v>1190</v>
      </c>
      <c r="S813" s="168" t="s">
        <v>79</v>
      </c>
      <c r="T813" s="19"/>
      <c r="U813" s="19"/>
      <c r="V813" s="19" t="s">
        <v>3414</v>
      </c>
      <c r="W813" s="156">
        <v>36000</v>
      </c>
      <c r="X813" s="18" t="s">
        <v>1182</v>
      </c>
      <c r="Y813" s="46" t="s">
        <v>3415</v>
      </c>
      <c r="Z813" s="46" t="s">
        <v>3442</v>
      </c>
      <c r="AA813" s="19">
        <v>7014216724</v>
      </c>
      <c r="AB813" s="48">
        <v>23096</v>
      </c>
      <c r="AC813" s="46" t="s">
        <v>3417</v>
      </c>
      <c r="AD813" s="156">
        <v>36000</v>
      </c>
      <c r="AE813" s="20" t="s">
        <v>2729</v>
      </c>
      <c r="AF813" s="19" t="s">
        <v>3475</v>
      </c>
      <c r="AG813" s="20" t="s">
        <v>2456</v>
      </c>
      <c r="AH813" s="20" t="s">
        <v>1257</v>
      </c>
      <c r="AI813" s="19" t="s">
        <v>1569</v>
      </c>
      <c r="AJ813" s="16">
        <v>35120</v>
      </c>
      <c r="AK813" s="16"/>
      <c r="AL813" s="16">
        <f t="shared" si="24"/>
        <v>880</v>
      </c>
      <c r="AM813" s="79">
        <v>23071</v>
      </c>
      <c r="AN813" s="79">
        <v>23071</v>
      </c>
      <c r="AO813" s="79">
        <v>23071</v>
      </c>
      <c r="AP813" s="79">
        <v>23071</v>
      </c>
      <c r="AQ813" s="81">
        <v>23100</v>
      </c>
      <c r="AR813" s="74">
        <v>35120</v>
      </c>
      <c r="AS813" s="19">
        <v>880</v>
      </c>
      <c r="AT813" s="19"/>
    </row>
    <row r="814" spans="1:46" s="23" customFormat="1" ht="72" hidden="1" x14ac:dyDescent="0.2">
      <c r="A814" s="19" t="s">
        <v>55</v>
      </c>
      <c r="B814" s="19" t="s">
        <v>277</v>
      </c>
      <c r="C814" s="19" t="s">
        <v>276</v>
      </c>
      <c r="D814" s="19" t="s">
        <v>16</v>
      </c>
      <c r="E814" s="19" t="s">
        <v>454</v>
      </c>
      <c r="F814" s="28" t="s">
        <v>2383</v>
      </c>
      <c r="G814" s="19" t="s">
        <v>1108</v>
      </c>
      <c r="H814" s="18" t="s">
        <v>269</v>
      </c>
      <c r="I814" s="18" t="s">
        <v>274</v>
      </c>
      <c r="J814" s="17">
        <v>20000</v>
      </c>
      <c r="K814" s="64"/>
      <c r="L814" s="64"/>
      <c r="M814" s="35" t="s">
        <v>137</v>
      </c>
      <c r="N814" s="49">
        <v>23071</v>
      </c>
      <c r="O814" s="19" t="s">
        <v>3423</v>
      </c>
      <c r="P814" s="169">
        <v>23082</v>
      </c>
      <c r="Q814" s="168" t="s">
        <v>3408</v>
      </c>
      <c r="R814" s="168" t="s">
        <v>15</v>
      </c>
      <c r="S814" s="168" t="s">
        <v>79</v>
      </c>
      <c r="T814" s="19"/>
      <c r="U814" s="19"/>
      <c r="V814" s="19" t="s">
        <v>3409</v>
      </c>
      <c r="W814" s="74">
        <v>20000</v>
      </c>
      <c r="X814" s="18" t="s">
        <v>1182</v>
      </c>
      <c r="Y814" s="46" t="s">
        <v>3410</v>
      </c>
      <c r="Z814" s="46" t="s">
        <v>3443</v>
      </c>
      <c r="AA814" s="19"/>
      <c r="AB814" s="19"/>
      <c r="AC814" s="19"/>
      <c r="AD814" s="19"/>
      <c r="AE814" s="20" t="s">
        <v>3406</v>
      </c>
      <c r="AF814" s="54" t="s">
        <v>3472</v>
      </c>
      <c r="AG814" s="19" t="s">
        <v>3467</v>
      </c>
      <c r="AH814" s="20" t="s">
        <v>1257</v>
      </c>
      <c r="AI814" s="19" t="s">
        <v>1569</v>
      </c>
      <c r="AJ814" s="16"/>
      <c r="AK814" s="16"/>
      <c r="AL814" s="16">
        <f t="shared" si="24"/>
        <v>20000</v>
      </c>
      <c r="AM814" s="79">
        <v>23071</v>
      </c>
      <c r="AN814" s="79">
        <v>23071</v>
      </c>
      <c r="AO814" s="79">
        <v>23071</v>
      </c>
      <c r="AP814" s="79">
        <v>23071</v>
      </c>
      <c r="AQ814" s="81">
        <v>23100</v>
      </c>
      <c r="AR814" s="74">
        <v>20000</v>
      </c>
      <c r="AS814" s="19">
        <v>0</v>
      </c>
      <c r="AT814" s="19"/>
    </row>
    <row r="815" spans="1:46" s="23" customFormat="1" ht="144" hidden="1" x14ac:dyDescent="0.2">
      <c r="A815" s="19" t="s">
        <v>55</v>
      </c>
      <c r="B815" s="19" t="s">
        <v>277</v>
      </c>
      <c r="C815" s="19" t="s">
        <v>276</v>
      </c>
      <c r="D815" s="19" t="s">
        <v>16</v>
      </c>
      <c r="E815" s="19" t="s">
        <v>454</v>
      </c>
      <c r="F815" s="28" t="s">
        <v>2384</v>
      </c>
      <c r="G815" s="19" t="s">
        <v>1109</v>
      </c>
      <c r="H815" s="18" t="s">
        <v>270</v>
      </c>
      <c r="I815" s="18" t="s">
        <v>268</v>
      </c>
      <c r="J815" s="17">
        <v>21000</v>
      </c>
      <c r="K815" s="64"/>
      <c r="L815" s="64"/>
      <c r="M815" s="35" t="s">
        <v>137</v>
      </c>
      <c r="N815" s="49">
        <v>23071</v>
      </c>
      <c r="O815" s="19"/>
      <c r="P815" s="169"/>
      <c r="Q815" s="19"/>
      <c r="R815" s="19"/>
      <c r="S815" s="19"/>
      <c r="T815" s="19"/>
      <c r="U815" s="19"/>
      <c r="V815" s="19"/>
      <c r="W815" s="19"/>
      <c r="X815" s="18"/>
      <c r="Y815" s="46"/>
      <c r="Z815" s="19"/>
      <c r="AA815" s="19"/>
      <c r="AB815" s="19"/>
      <c r="AC815" s="19"/>
      <c r="AD815" s="19"/>
      <c r="AE815" s="20" t="s">
        <v>1520</v>
      </c>
      <c r="AF815" s="20" t="s">
        <v>3459</v>
      </c>
      <c r="AG815" s="19" t="s">
        <v>3467</v>
      </c>
      <c r="AH815" s="20" t="s">
        <v>1520</v>
      </c>
      <c r="AI815" s="20" t="s">
        <v>1571</v>
      </c>
      <c r="AJ815" s="16"/>
      <c r="AK815" s="16"/>
      <c r="AL815" s="16">
        <f t="shared" si="24"/>
        <v>21000</v>
      </c>
      <c r="AM815" s="79"/>
      <c r="AN815" s="79"/>
      <c r="AO815" s="79"/>
      <c r="AP815" s="79"/>
      <c r="AQ815" s="19"/>
      <c r="AR815" s="74"/>
      <c r="AS815" s="19"/>
      <c r="AT815" s="20" t="s">
        <v>1520</v>
      </c>
    </row>
    <row r="816" spans="1:46" s="23" customFormat="1" ht="72" hidden="1" x14ac:dyDescent="0.2">
      <c r="A816" s="19" t="s">
        <v>55</v>
      </c>
      <c r="B816" s="19" t="s">
        <v>277</v>
      </c>
      <c r="C816" s="19" t="s">
        <v>276</v>
      </c>
      <c r="D816" s="19" t="s">
        <v>10</v>
      </c>
      <c r="E816" s="19" t="s">
        <v>311</v>
      </c>
      <c r="F816" s="28" t="s">
        <v>2385</v>
      </c>
      <c r="G816" s="19" t="s">
        <v>1110</v>
      </c>
      <c r="H816" s="18" t="s">
        <v>1111</v>
      </c>
      <c r="I816" s="18" t="s">
        <v>274</v>
      </c>
      <c r="J816" s="17">
        <v>151200</v>
      </c>
      <c r="K816" s="64"/>
      <c r="L816" s="64"/>
      <c r="M816" s="35" t="s">
        <v>137</v>
      </c>
      <c r="N816" s="48">
        <v>23073</v>
      </c>
      <c r="O816" s="19" t="s">
        <v>3444</v>
      </c>
      <c r="P816" s="169">
        <v>23088</v>
      </c>
      <c r="Q816" s="168" t="s">
        <v>3429</v>
      </c>
      <c r="R816" s="168" t="s">
        <v>1190</v>
      </c>
      <c r="S816" s="168" t="s">
        <v>79</v>
      </c>
      <c r="T816" s="19"/>
      <c r="U816" s="19"/>
      <c r="V816" s="171" t="s">
        <v>3445</v>
      </c>
      <c r="W816" s="74">
        <v>151200</v>
      </c>
      <c r="X816" s="18" t="s">
        <v>1182</v>
      </c>
      <c r="Y816" s="128" t="s">
        <v>3446</v>
      </c>
      <c r="Z816" s="46" t="s">
        <v>3447</v>
      </c>
      <c r="AA816" s="19">
        <v>7014246272</v>
      </c>
      <c r="AB816" s="48">
        <v>23096</v>
      </c>
      <c r="AC816" s="48">
        <v>23101</v>
      </c>
      <c r="AD816" s="17">
        <v>151200</v>
      </c>
      <c r="AE816" s="20" t="s">
        <v>2729</v>
      </c>
      <c r="AF816" s="19" t="s">
        <v>3475</v>
      </c>
      <c r="AG816" s="19" t="s">
        <v>3467</v>
      </c>
      <c r="AH816" s="20" t="s">
        <v>1518</v>
      </c>
      <c r="AI816" s="20" t="s">
        <v>1571</v>
      </c>
      <c r="AJ816" s="16"/>
      <c r="AK816" s="16"/>
      <c r="AL816" s="16">
        <f t="shared" si="24"/>
        <v>151200</v>
      </c>
      <c r="AM816" s="79">
        <v>23071</v>
      </c>
      <c r="AN816" s="79">
        <v>23071</v>
      </c>
      <c r="AO816" s="79">
        <v>23071</v>
      </c>
      <c r="AP816" s="79">
        <v>23071</v>
      </c>
      <c r="AQ816" s="81">
        <v>23100</v>
      </c>
      <c r="AR816" s="74">
        <v>151200</v>
      </c>
      <c r="AS816" s="19">
        <v>0</v>
      </c>
      <c r="AT816" s="19"/>
    </row>
    <row r="817" spans="1:46" s="234" customFormat="1" ht="72" x14ac:dyDescent="0.2">
      <c r="A817" s="187" t="s">
        <v>55</v>
      </c>
      <c r="B817" s="19" t="s">
        <v>277</v>
      </c>
      <c r="C817" s="187" t="s">
        <v>17</v>
      </c>
      <c r="D817" s="187" t="s">
        <v>34</v>
      </c>
      <c r="E817" s="19" t="s">
        <v>454</v>
      </c>
      <c r="F817" s="188" t="s">
        <v>2386</v>
      </c>
      <c r="G817" s="187" t="s">
        <v>1149</v>
      </c>
      <c r="H817" s="189" t="s">
        <v>270</v>
      </c>
      <c r="I817" s="189" t="s">
        <v>1119</v>
      </c>
      <c r="J817" s="190">
        <v>600000</v>
      </c>
      <c r="K817" s="191" t="s">
        <v>137</v>
      </c>
      <c r="L817" s="229"/>
      <c r="M817" s="229"/>
      <c r="N817" s="205">
        <v>23075</v>
      </c>
      <c r="O817" s="206"/>
      <c r="P817" s="230"/>
      <c r="Q817" s="206"/>
      <c r="R817" s="206"/>
      <c r="S817" s="206"/>
      <c r="T817" s="206"/>
      <c r="U817" s="206"/>
      <c r="V817" s="206"/>
      <c r="W817" s="206"/>
      <c r="X817" s="217"/>
      <c r="Y817" s="231"/>
      <c r="Z817" s="206"/>
      <c r="AA817" s="206"/>
      <c r="AB817" s="206"/>
      <c r="AC817" s="206"/>
      <c r="AD817" s="206"/>
      <c r="AE817" s="210" t="s">
        <v>2451</v>
      </c>
      <c r="AF817" s="210" t="s">
        <v>1571</v>
      </c>
      <c r="AG817" s="187" t="s">
        <v>3467</v>
      </c>
      <c r="AH817" s="54" t="s">
        <v>1257</v>
      </c>
      <c r="AI817" s="19" t="s">
        <v>1569</v>
      </c>
      <c r="AJ817" s="213"/>
      <c r="AK817" s="213"/>
      <c r="AL817" s="197">
        <f t="shared" si="24"/>
        <v>600000</v>
      </c>
      <c r="AM817" s="232">
        <v>23102</v>
      </c>
      <c r="AN817" s="232">
        <v>23102</v>
      </c>
      <c r="AO817" s="206"/>
      <c r="AP817" s="206"/>
      <c r="AQ817" s="206"/>
      <c r="AR817" s="233"/>
      <c r="AS817" s="187"/>
      <c r="AT817" s="206"/>
    </row>
    <row r="818" spans="1:46" s="234" customFormat="1" ht="72" x14ac:dyDescent="0.2">
      <c r="A818" s="187" t="s">
        <v>55</v>
      </c>
      <c r="B818" s="19" t="s">
        <v>277</v>
      </c>
      <c r="C818" s="187" t="s">
        <v>17</v>
      </c>
      <c r="D818" s="187" t="s">
        <v>34</v>
      </c>
      <c r="E818" s="19" t="s">
        <v>454</v>
      </c>
      <c r="F818" s="188" t="s">
        <v>2387</v>
      </c>
      <c r="G818" s="187" t="s">
        <v>1150</v>
      </c>
      <c r="H818" s="189" t="s">
        <v>270</v>
      </c>
      <c r="I818" s="189" t="s">
        <v>1119</v>
      </c>
      <c r="J818" s="190">
        <v>900000</v>
      </c>
      <c r="K818" s="191" t="s">
        <v>137</v>
      </c>
      <c r="L818" s="200"/>
      <c r="M818" s="200"/>
      <c r="N818" s="205">
        <v>23074</v>
      </c>
      <c r="O818" s="187"/>
      <c r="P818" s="235"/>
      <c r="Q818" s="187"/>
      <c r="R818" s="187"/>
      <c r="S818" s="187"/>
      <c r="T818" s="187"/>
      <c r="U818" s="187"/>
      <c r="V818" s="187"/>
      <c r="W818" s="187"/>
      <c r="X818" s="189"/>
      <c r="Y818" s="201"/>
      <c r="Z818" s="187"/>
      <c r="AA818" s="187"/>
      <c r="AB818" s="187"/>
      <c r="AC818" s="187"/>
      <c r="AD818" s="187"/>
      <c r="AE818" s="210" t="s">
        <v>2451</v>
      </c>
      <c r="AF818" s="210" t="s">
        <v>1571</v>
      </c>
      <c r="AG818" s="187" t="s">
        <v>3467</v>
      </c>
      <c r="AH818" s="20" t="s">
        <v>1257</v>
      </c>
      <c r="AI818" s="19" t="s">
        <v>1569</v>
      </c>
      <c r="AJ818" s="197"/>
      <c r="AK818" s="197"/>
      <c r="AL818" s="197">
        <f t="shared" si="24"/>
        <v>900000</v>
      </c>
      <c r="AM818" s="232">
        <v>23102</v>
      </c>
      <c r="AN818" s="232">
        <v>23102</v>
      </c>
      <c r="AO818" s="187"/>
      <c r="AP818" s="187"/>
      <c r="AQ818" s="187"/>
      <c r="AR818" s="220"/>
      <c r="AS818" s="187"/>
      <c r="AT818" s="187"/>
    </row>
    <row r="819" spans="1:46" s="234" customFormat="1" ht="72" x14ac:dyDescent="0.2">
      <c r="A819" s="187" t="s">
        <v>55</v>
      </c>
      <c r="B819" s="19" t="s">
        <v>277</v>
      </c>
      <c r="C819" s="187" t="s">
        <v>17</v>
      </c>
      <c r="D819" s="187" t="s">
        <v>34</v>
      </c>
      <c r="E819" s="19" t="s">
        <v>454</v>
      </c>
      <c r="F819" s="188" t="s">
        <v>2388</v>
      </c>
      <c r="G819" s="187" t="s">
        <v>1151</v>
      </c>
      <c r="H819" s="189" t="s">
        <v>270</v>
      </c>
      <c r="I819" s="189" t="s">
        <v>1119</v>
      </c>
      <c r="J819" s="190">
        <v>1600000</v>
      </c>
      <c r="K819" s="191" t="s">
        <v>137</v>
      </c>
      <c r="L819" s="200"/>
      <c r="M819" s="200"/>
      <c r="N819" s="205">
        <v>23070</v>
      </c>
      <c r="O819" s="187"/>
      <c r="P819" s="235"/>
      <c r="Q819" s="187"/>
      <c r="R819" s="187"/>
      <c r="S819" s="187"/>
      <c r="T819" s="187"/>
      <c r="U819" s="187"/>
      <c r="V819" s="187"/>
      <c r="W819" s="187"/>
      <c r="X819" s="189"/>
      <c r="Y819" s="201"/>
      <c r="Z819" s="187"/>
      <c r="AA819" s="187"/>
      <c r="AB819" s="187"/>
      <c r="AC819" s="187"/>
      <c r="AD819" s="187"/>
      <c r="AE819" s="195" t="s">
        <v>3448</v>
      </c>
      <c r="AF819" s="187" t="s">
        <v>1571</v>
      </c>
      <c r="AG819" s="187" t="s">
        <v>3467</v>
      </c>
      <c r="AH819" s="20" t="s">
        <v>1519</v>
      </c>
      <c r="AI819" s="19" t="s">
        <v>1571</v>
      </c>
      <c r="AJ819" s="197"/>
      <c r="AK819" s="197"/>
      <c r="AL819" s="197">
        <f t="shared" si="24"/>
        <v>1600000</v>
      </c>
      <c r="AM819" s="232">
        <v>23071</v>
      </c>
      <c r="AN819" s="232">
        <v>23071</v>
      </c>
      <c r="AO819" s="187"/>
      <c r="AP819" s="187"/>
      <c r="AQ819" s="187"/>
      <c r="AR819" s="220"/>
      <c r="AS819" s="187"/>
      <c r="AT819" s="187"/>
    </row>
    <row r="820" spans="1:46" s="234" customFormat="1" ht="72" x14ac:dyDescent="0.2">
      <c r="A820" s="187" t="s">
        <v>55</v>
      </c>
      <c r="B820" s="19" t="s">
        <v>277</v>
      </c>
      <c r="C820" s="187" t="s">
        <v>17</v>
      </c>
      <c r="D820" s="187" t="s">
        <v>34</v>
      </c>
      <c r="E820" s="19" t="s">
        <v>454</v>
      </c>
      <c r="F820" s="188" t="s">
        <v>2389</v>
      </c>
      <c r="G820" s="187" t="s">
        <v>1152</v>
      </c>
      <c r="H820" s="189" t="s">
        <v>270</v>
      </c>
      <c r="I820" s="189" t="s">
        <v>1119</v>
      </c>
      <c r="J820" s="190">
        <v>993600</v>
      </c>
      <c r="K820" s="191" t="s">
        <v>137</v>
      </c>
      <c r="L820" s="200"/>
      <c r="M820" s="200"/>
      <c r="N820" s="205">
        <v>23073</v>
      </c>
      <c r="O820" s="187"/>
      <c r="P820" s="235"/>
      <c r="Q820" s="187"/>
      <c r="R820" s="187"/>
      <c r="S820" s="187"/>
      <c r="T820" s="187"/>
      <c r="U820" s="187"/>
      <c r="V820" s="187"/>
      <c r="W820" s="187"/>
      <c r="X820" s="189"/>
      <c r="Y820" s="201"/>
      <c r="Z820" s="187"/>
      <c r="AA820" s="187"/>
      <c r="AB820" s="187"/>
      <c r="AC820" s="187"/>
      <c r="AD820" s="187"/>
      <c r="AE820" s="195" t="s">
        <v>3448</v>
      </c>
      <c r="AF820" s="187" t="s">
        <v>1571</v>
      </c>
      <c r="AG820" s="187" t="s">
        <v>3467</v>
      </c>
      <c r="AH820" s="20" t="s">
        <v>1257</v>
      </c>
      <c r="AI820" s="19" t="s">
        <v>1569</v>
      </c>
      <c r="AJ820" s="197"/>
      <c r="AK820" s="197"/>
      <c r="AL820" s="197">
        <f t="shared" si="24"/>
        <v>993600</v>
      </c>
      <c r="AM820" s="232">
        <v>23102</v>
      </c>
      <c r="AN820" s="232">
        <v>23102</v>
      </c>
      <c r="AO820" s="187"/>
      <c r="AP820" s="187"/>
      <c r="AQ820" s="187"/>
      <c r="AR820" s="220"/>
      <c r="AS820" s="187"/>
      <c r="AT820" s="187"/>
    </row>
    <row r="821" spans="1:46" s="234" customFormat="1" ht="72" x14ac:dyDescent="0.2">
      <c r="A821" s="187" t="s">
        <v>55</v>
      </c>
      <c r="B821" s="19" t="s">
        <v>277</v>
      </c>
      <c r="C821" s="187" t="s">
        <v>17</v>
      </c>
      <c r="D821" s="187" t="s">
        <v>34</v>
      </c>
      <c r="E821" s="19" t="s">
        <v>454</v>
      </c>
      <c r="F821" s="188" t="s">
        <v>2390</v>
      </c>
      <c r="G821" s="187" t="s">
        <v>1153</v>
      </c>
      <c r="H821" s="189" t="s">
        <v>270</v>
      </c>
      <c r="I821" s="189" t="s">
        <v>1119</v>
      </c>
      <c r="J821" s="190">
        <v>7755000</v>
      </c>
      <c r="K821" s="191" t="s">
        <v>137</v>
      </c>
      <c r="L821" s="200"/>
      <c r="M821" s="200"/>
      <c r="N821" s="208">
        <v>23071</v>
      </c>
      <c r="O821" s="187"/>
      <c r="P821" s="235"/>
      <c r="Q821" s="187"/>
      <c r="R821" s="187"/>
      <c r="S821" s="187"/>
      <c r="T821" s="187"/>
      <c r="U821" s="187"/>
      <c r="V821" s="187"/>
      <c r="W821" s="187"/>
      <c r="X821" s="189"/>
      <c r="Y821" s="201"/>
      <c r="Z821" s="187"/>
      <c r="AA821" s="187"/>
      <c r="AB821" s="187"/>
      <c r="AC821" s="187"/>
      <c r="AD821" s="187"/>
      <c r="AE821" s="210" t="s">
        <v>3449</v>
      </c>
      <c r="AF821" s="195" t="s">
        <v>1571</v>
      </c>
      <c r="AG821" s="187" t="s">
        <v>3467</v>
      </c>
      <c r="AH821" s="20" t="s">
        <v>1519</v>
      </c>
      <c r="AI821" s="19" t="s">
        <v>1571</v>
      </c>
      <c r="AJ821" s="197"/>
      <c r="AK821" s="197"/>
      <c r="AL821" s="197">
        <f t="shared" si="24"/>
        <v>7755000</v>
      </c>
      <c r="AM821" s="232">
        <v>23102</v>
      </c>
      <c r="AN821" s="232">
        <v>23102</v>
      </c>
      <c r="AO821" s="187"/>
      <c r="AP821" s="187"/>
      <c r="AQ821" s="187"/>
      <c r="AR821" s="220"/>
      <c r="AS821" s="187"/>
      <c r="AT821" s="187"/>
    </row>
    <row r="822" spans="1:46" s="234" customFormat="1" ht="72" x14ac:dyDescent="0.2">
      <c r="A822" s="187" t="s">
        <v>55</v>
      </c>
      <c r="B822" s="19" t="s">
        <v>277</v>
      </c>
      <c r="C822" s="187" t="s">
        <v>17</v>
      </c>
      <c r="D822" s="187" t="s">
        <v>34</v>
      </c>
      <c r="E822" s="19" t="s">
        <v>454</v>
      </c>
      <c r="F822" s="188" t="s">
        <v>2391</v>
      </c>
      <c r="G822" s="187" t="s">
        <v>1154</v>
      </c>
      <c r="H822" s="189" t="s">
        <v>270</v>
      </c>
      <c r="I822" s="189" t="s">
        <v>1119</v>
      </c>
      <c r="J822" s="190">
        <v>750000</v>
      </c>
      <c r="K822" s="191" t="s">
        <v>137</v>
      </c>
      <c r="L822" s="200"/>
      <c r="M822" s="200"/>
      <c r="N822" s="205">
        <v>23076</v>
      </c>
      <c r="O822" s="187"/>
      <c r="P822" s="235"/>
      <c r="Q822" s="187"/>
      <c r="R822" s="187"/>
      <c r="S822" s="187"/>
      <c r="T822" s="187"/>
      <c r="U822" s="187"/>
      <c r="V822" s="187"/>
      <c r="W822" s="187"/>
      <c r="X822" s="189"/>
      <c r="Y822" s="201"/>
      <c r="Z822" s="187"/>
      <c r="AA822" s="187"/>
      <c r="AB822" s="187"/>
      <c r="AC822" s="187"/>
      <c r="AD822" s="187"/>
      <c r="AE822" s="210" t="s">
        <v>2451</v>
      </c>
      <c r="AF822" s="210" t="s">
        <v>1571</v>
      </c>
      <c r="AG822" s="187" t="s">
        <v>3467</v>
      </c>
      <c r="AH822" s="20" t="s">
        <v>1257</v>
      </c>
      <c r="AI822" s="19" t="s">
        <v>1569</v>
      </c>
      <c r="AJ822" s="197"/>
      <c r="AK822" s="197"/>
      <c r="AL822" s="197">
        <f t="shared" si="24"/>
        <v>750000</v>
      </c>
      <c r="AM822" s="232">
        <v>23071</v>
      </c>
      <c r="AN822" s="232">
        <v>23071</v>
      </c>
      <c r="AO822" s="187"/>
      <c r="AP822" s="187"/>
      <c r="AQ822" s="187"/>
      <c r="AR822" s="220"/>
      <c r="AS822" s="187"/>
      <c r="AT822" s="187"/>
    </row>
  </sheetData>
  <autoFilter ref="A1:AT822" xr:uid="{00000000-0009-0000-0000-000010000000}">
    <filterColumn colId="2">
      <filters>
        <filter val="ที่ดินและสิ่งก่อสร้าง"/>
      </filters>
    </filterColumn>
    <filterColumn colId="3">
      <filters>
        <filter val="ที่ดินและสิ่งก่อสร้าง-รายการปีเดียว"/>
        <filter val="ที่ดินและสิ่งก่อสร้าง-รายการผูกผัน (ใหม่)"/>
      </filters>
    </filterColumn>
    <filterColumn colId="30">
      <filters>
        <filter val="- อยู่ในขั้นตอนการลงนามสัญญา คาดว่าจะสามารถลงนามในสัญญาได้ภายในวันที่ 17เม.ย.63"/>
        <filter val="เชิญผู้รับจ้างให้มาทำสัญญาภายในวันที่ 10 เมษายน 2563"/>
        <filter val="เชิญผู้รับจ้างให้มาทำสัญญาภายในวันที่ 15 เมษายน 2563"/>
        <filter val="เชิญผู้รับจ้างให้มาทำสัญญาภายในวันที่9 เมษายน 2563"/>
        <filter val="ได้ผู้รับจ้างเรียบร้อยแล้ว คือ ห้างหุ้น่สวนจำกัดพีรพลการช่าง อยุ่ในระหว่างเชิญทำสัญญาจ้าง ภายในวันที่ 3 เม.ย..63"/>
        <filter val="ได้ผู้รับจ้างแล้ว รอเซ็นสัญญา ซึ่งจะครบกำหนดเซ็นสัญญาในวันที่ 15 เม.ย. 63"/>
        <filter val="ได้ผู้รับจ้างแล้ว รอเซ็นสัญญา ซึ่งจะครบกำหนดเซ็นสัญญาในวันที่ 7 เม.ย. 63"/>
        <filter val="ทำสัญญาแล้ว วันที่ 8 เมษายน 2563"/>
        <filter val="บริหารสัญญา (ผู้รับจ้างเข้าดำเนินการและรอส่งมอบ)"/>
        <filter val="ประกาศผู้ชนะได้ในวันที่ 8 เม.ย. 63"/>
        <filter val="ประกาศผู้ชนะแล้ว อยู่ระหว่างอุทธรณ์"/>
        <filter val="ผู้รับจ้างลงนามสัญญาในวันที่ 2 เมษายน 2563"/>
        <filter val="ลงนามสัญญาแล้ว วันที่ 25 มีนาคม อยู่ระหว่างรอทำข้อมูลหลักผู้ขาย"/>
        <filter val="อยู่ระหว่างขึ้นประกาศวิจารณ์ร่าง TOR (วันที่ 1-3 เม.ย.63)"/>
        <filter val="อยู่ระหว่างตรวจสอบเอกสารเสนอราคา"/>
        <filter val="อยู่ระหว่างเตรียมเอกสารประกาศ e-bidding 15-22 เมษายน (TOR เรียบร้อยแล้ว)"/>
        <filter val="อยู่ระหว่างประกาศเชิญชวน"/>
        <filter val="อยู่ระหว่างประกาศเชิญชวนตั้งแต่วันที่ 25 มี.ค 63-1 เม.ย.63"/>
        <filter val="อยู่ระหว่างประกาศเชิญชวนวันที่ 8-13 เมษายน 2563"/>
        <filter val="อยู่ระหว่างประกาศเชิญชวนวันที่ 8-21 เมษายน 2562"/>
        <filter val="อยู่ระหว่างประกาศประกวดราคาระหว่างวันที่ 2-8 เมษายน 2563"/>
        <filter val="อยู่ระหว่างยื่นเสนอราคา"/>
        <filter val="อยู่ระหว่างยื่นเสนอราคา (วันที่ 2 เม.ย.63)"/>
        <filter val="อยู่ระหว่างอุทธรณ์ผลการจัดซื้อจัดจ้าง 7 วันทำการ (อธ.2) ครบกำหนด วันที่ 7 เม.ย.2563"/>
      </filters>
    </filterColumn>
  </autoFilter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1000-000000000000}"/>
  </dataValidations>
  <pageMargins left="0.70866141732283472" right="0.70866141732283472" top="0.74803149606299213" bottom="0.74803149606299213" header="0.31496062992125984" footer="0.31496062992125984"/>
  <pageSetup paperSize="8" scale="40" orientation="landscape" r:id="rId1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00000000-0002-0000-1000-000001000000}">
          <x14:formula1>
            <xm:f>'D:\TON\เก็บผลงานเก่า\ปีงบประมาณ พ.ศ.2563\ตามงบลงทุนตามมาตรการเร่งรัด\31 มี.ค.63\[15 วนศ.สุพรรณบุรี.xlsx]Sheet2'!#REF!</xm:f>
          </x14:formula1>
          <xm:sqref>R702:R709 R711:R722 R729:R744</xm:sqref>
        </x14:dataValidation>
        <x14:dataValidation type="list" allowBlank="1" showInputMessage="1" showErrorMessage="1" xr:uid="{00000000-0002-0000-1000-000002000000}">
          <x14:formula1>
            <xm:f>'D:\TON\เก็บผลงานเก่า\ปีงบประมาณ พ.ศ.2563\ตามงบลงทุนตามมาตรการเร่งรัด\31 มี.ค.63\[15 วนศ.สุพรรณบุรี.xlsx]Sheet2'!#REF!</xm:f>
          </x14:formula1>
          <xm:sqref>X702:X744 S702:S744</xm:sqref>
        </x14:dataValidation>
        <x14:dataValidation type="list" allowBlank="1" showInputMessage="1" showErrorMessage="1" xr:uid="{00000000-0002-0000-1000-000003000000}">
          <x14:formula1>
            <xm:f>'D:\TON\เก็บผลงานเก่า\ปีงบประมาณ พ.ศ.2563\ตามงบลงทุนตามมาตรการเร่งรัด\31 มี.ค.63\[09 วนศ.ร้อยเอ็ด.xlsx]Sheet2'!#REF!</xm:f>
          </x14:formula1>
          <xm:sqref>X358:X447 R358:S447</xm:sqref>
        </x14:dataValidation>
        <x14:dataValidation type="list" allowBlank="1" showInputMessage="1" showErrorMessage="1" xr:uid="{00000000-0002-0000-1000-000004000000}">
          <x14:formula1>
            <xm:f>'D:\TON\เก็บผลงานเก่า\ปีงบประมาณ พ.ศ.2563\ตามงบลงทุนตามมาตรการเร่งรัด\31 มี.ค.63\[06 วนศ.เชียงใหม่.xlsx]Sheet2'!#REF!</xm:f>
          </x14:formula1>
          <xm:sqref>X243:X281 R243:S281</xm:sqref>
        </x14:dataValidation>
        <x14:dataValidation type="list" allowBlank="1" showInputMessage="1" showErrorMessage="1" xr:uid="{00000000-0002-0000-1000-000005000000}">
          <x14:formula1>
            <xm:f>'D:\TON\เก็บผลงานเก่า\ปีงบประมาณ พ.ศ.2563\ตามงบลงทุนตามมาตรการเร่งรัด\31 มี.ค.63\[05 วนศ.xlsx]Sheet2'!#REF!</xm:f>
          </x14:formula1>
          <xm:sqref>X156:X184 X187:X192 R156:S184 S187:S192 R193:R211 R213:R242</xm:sqref>
        </x14:dataValidation>
        <x14:dataValidation type="list" allowBlank="1" showInputMessage="1" showErrorMessage="1" xr:uid="{00000000-0002-0000-1000-000006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X98:X155 R98:S155</xm:sqref>
        </x14:dataValidation>
        <x14:dataValidation type="list" allowBlank="1" showInputMessage="1" showErrorMessage="1" xr:uid="{00000000-0002-0000-1000-000007000000}">
          <x14:formula1>
            <xm:f>'D:\TON\เก็บผลงานเก่า\ปีงบประมาณ พ.ศ.2563\ตามงบลงทุนตามมาตรการเร่งรัด\31 มี.ค.63\[02 คณะศิลปศึกษา.xlsx]Sheet2'!#REF!</xm:f>
          </x14:formula1>
          <xm:sqref>X39:X79 R39:S79</xm:sqref>
        </x14:dataValidation>
        <x14:dataValidation type="list" allowBlank="1" showInputMessage="1" showErrorMessage="1" xr:uid="{00000000-0002-0000-1000-000008000000}">
          <x14:formula1>
            <xm:f>Sheet2!$C$19:$C$29</xm:f>
          </x14:formula1>
          <xm:sqref>E1:E1048576</xm:sqref>
        </x14:dataValidation>
        <x14:dataValidation type="list" allowBlank="1" showInputMessage="1" showErrorMessage="1" xr:uid="{00000000-0002-0000-1000-000009000000}">
          <x14:formula1>
            <xm:f>Sheet2!$E$4:$E$5</xm:f>
          </x14:formula1>
          <xm:sqref>C1:C1048576</xm:sqref>
        </x14:dataValidation>
        <x14:dataValidation type="list" allowBlank="1" showInputMessage="1" showErrorMessage="1" xr:uid="{00000000-0002-0000-1000-00000A000000}">
          <x14:formula1>
            <xm:f>Sheet2!$H$4:$H$22</xm:f>
          </x14:formula1>
          <xm:sqref>A1:A1048576</xm:sqref>
        </x14:dataValidation>
        <x14:dataValidation type="list" allowBlank="1" showInputMessage="1" showErrorMessage="1" xr:uid="{00000000-0002-0000-1000-00000B000000}">
          <x14:formula1>
            <xm:f>Sheet2!$C$4:$C$5</xm:f>
          </x14:formula1>
          <xm:sqref>B1:B1048576</xm:sqref>
        </x14:dataValidation>
        <x14:dataValidation type="list" allowBlank="1" showInputMessage="1" showErrorMessage="1" xr:uid="{00000000-0002-0000-1000-00000C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X2:X38 R2:S38</xm:sqref>
        </x14:dataValidation>
        <x14:dataValidation type="list" allowBlank="1" showInputMessage="1" showErrorMessage="1" xr:uid="{00000000-0002-0000-1000-00000D000000}">
          <x14:formula1>
            <xm:f>Sheet2!$F$4:$F$20</xm:f>
          </x14:formula1>
          <xm:sqref>D355 D650 D699</xm:sqref>
        </x14:dataValidation>
        <x14:dataValidation type="list" allowBlank="1" showInputMessage="1" showErrorMessage="1" xr:uid="{00000000-0002-0000-1000-00000E000000}">
          <x14:formula1>
            <xm:f>Sheet2!$F$4:$F$19</xm:f>
          </x14:formula1>
          <xm:sqref>D356:D649 D651:D698 D700:D1048576 D1:D354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tabColor rgb="FFFF0000"/>
  </sheetPr>
  <dimension ref="A1:AW822"/>
  <sheetViews>
    <sheetView showGridLines="0" zoomScale="110" zoomScaleNormal="110" workbookViewId="0">
      <selection activeCell="F557" sqref="F557"/>
    </sheetView>
  </sheetViews>
  <sheetFormatPr defaultRowHeight="18" x14ac:dyDescent="0.2"/>
  <cols>
    <col min="1" max="1" width="16.875" style="22" customWidth="1"/>
    <col min="2" max="2" width="27.375" style="22" hidden="1" customWidth="1"/>
    <col min="3" max="3" width="17.375" style="22" customWidth="1"/>
    <col min="4" max="4" width="18.125" style="22" customWidth="1"/>
    <col min="5" max="5" width="26.5" style="22" hidden="1" customWidth="1"/>
    <col min="6" max="6" width="24.5" style="29" customWidth="1"/>
    <col min="7" max="7" width="46.5" style="25" customWidth="1"/>
    <col min="8" max="8" width="5.625" style="23" customWidth="1"/>
    <col min="9" max="9" width="7" style="23" customWidth="1"/>
    <col min="10" max="10" width="16.125" style="30" bestFit="1" customWidth="1"/>
    <col min="11" max="13" width="9.875" style="23" hidden="1" customWidth="1"/>
    <col min="14" max="14" width="14.375" style="22" hidden="1" customWidth="1"/>
    <col min="15" max="15" width="14.875" style="22" hidden="1" customWidth="1"/>
    <col min="16" max="16" width="18" style="22" hidden="1" customWidth="1"/>
    <col min="17" max="17" width="15" style="22" hidden="1" customWidth="1"/>
    <col min="18" max="18" width="14.125" style="22" hidden="1" customWidth="1"/>
    <col min="19" max="19" width="15.25" style="22" hidden="1" customWidth="1"/>
    <col min="20" max="21" width="10.5" style="22" hidden="1" customWidth="1"/>
    <col min="22" max="22" width="18.5" style="22" hidden="1" customWidth="1"/>
    <col min="23" max="23" width="26.5" style="22" hidden="1" customWidth="1"/>
    <col min="24" max="24" width="11.875" style="23" hidden="1" customWidth="1"/>
    <col min="25" max="25" width="24.75" style="24" hidden="1" customWidth="1"/>
    <col min="26" max="26" width="28.625" style="22" hidden="1" customWidth="1"/>
    <col min="27" max="27" width="16.875" style="22" hidden="1" customWidth="1"/>
    <col min="28" max="28" width="22.625" style="22" hidden="1" customWidth="1"/>
    <col min="29" max="29" width="24.125" style="22" hidden="1" customWidth="1"/>
    <col min="30" max="30" width="25.875" style="22" hidden="1" customWidth="1"/>
    <col min="31" max="31" width="39" style="25" customWidth="1"/>
    <col min="32" max="33" width="39" style="22" hidden="1" customWidth="1"/>
    <col min="34" max="35" width="38.75" style="25" hidden="1" customWidth="1"/>
    <col min="36" max="36" width="21.5" style="84" hidden="1" customWidth="1"/>
    <col min="37" max="37" width="21.5" style="27" hidden="1" customWidth="1"/>
    <col min="38" max="38" width="21.5" style="26" hidden="1" customWidth="1"/>
    <col min="39" max="40" width="21.625" style="22" hidden="1" customWidth="1"/>
    <col min="41" max="41" width="21.875" style="22" hidden="1" customWidth="1"/>
    <col min="42" max="42" width="19.5" style="22" hidden="1" customWidth="1"/>
    <col min="43" max="43" width="24.25" style="22" hidden="1" customWidth="1"/>
    <col min="44" max="44" width="19.875" style="22" hidden="1" customWidth="1"/>
    <col min="45" max="45" width="17" style="22" hidden="1" customWidth="1"/>
    <col min="46" max="46" width="36.375" style="22" hidden="1" customWidth="1"/>
    <col min="47" max="48" width="0" style="22" hidden="1" customWidth="1"/>
    <col min="49" max="49" width="16.25" style="22" customWidth="1"/>
    <col min="50" max="16384" width="9" style="22"/>
  </cols>
  <sheetData>
    <row r="1" spans="1:46" s="5" customFormat="1" ht="139.5" x14ac:dyDescent="0.2">
      <c r="A1" s="59" t="s">
        <v>1546</v>
      </c>
      <c r="B1" s="59" t="s">
        <v>1547</v>
      </c>
      <c r="C1" s="58" t="s">
        <v>1548</v>
      </c>
      <c r="D1" s="59" t="s">
        <v>1549</v>
      </c>
      <c r="E1" s="59" t="s">
        <v>309</v>
      </c>
      <c r="F1" s="63" t="s">
        <v>1550</v>
      </c>
      <c r="G1" s="59" t="s">
        <v>1551</v>
      </c>
      <c r="H1" s="60" t="s">
        <v>1552</v>
      </c>
      <c r="I1" s="60" t="s">
        <v>1553</v>
      </c>
      <c r="J1" s="61" t="s">
        <v>1554</v>
      </c>
      <c r="K1" s="31" t="s">
        <v>0</v>
      </c>
      <c r="L1" s="31" t="s">
        <v>1</v>
      </c>
      <c r="M1" s="31" t="s">
        <v>2</v>
      </c>
      <c r="N1" s="62" t="s">
        <v>1521</v>
      </c>
      <c r="O1" s="32" t="s">
        <v>1525</v>
      </c>
      <c r="P1" s="32" t="s">
        <v>1526</v>
      </c>
      <c r="Q1" s="32" t="s">
        <v>1527</v>
      </c>
      <c r="R1" s="32" t="s">
        <v>1528</v>
      </c>
      <c r="S1" s="32" t="s">
        <v>1529</v>
      </c>
      <c r="T1" s="32" t="s">
        <v>1530</v>
      </c>
      <c r="U1" s="32" t="s">
        <v>1531</v>
      </c>
      <c r="V1" s="32" t="s">
        <v>1532</v>
      </c>
      <c r="W1" s="32" t="s">
        <v>1533</v>
      </c>
      <c r="X1" s="32" t="s">
        <v>1534</v>
      </c>
      <c r="Y1" s="32" t="s">
        <v>1535</v>
      </c>
      <c r="Z1" s="32" t="s">
        <v>1536</v>
      </c>
      <c r="AA1" s="32" t="s">
        <v>1537</v>
      </c>
      <c r="AB1" s="62" t="s">
        <v>1522</v>
      </c>
      <c r="AC1" s="62" t="s">
        <v>1523</v>
      </c>
      <c r="AD1" s="62" t="s">
        <v>1524</v>
      </c>
      <c r="AE1" s="175" t="s">
        <v>2551</v>
      </c>
      <c r="AF1" s="62" t="s">
        <v>3465</v>
      </c>
      <c r="AG1" s="62" t="s">
        <v>3466</v>
      </c>
      <c r="AH1" s="62" t="s">
        <v>2392</v>
      </c>
      <c r="AI1" s="62" t="s">
        <v>1567</v>
      </c>
      <c r="AJ1" s="83" t="s">
        <v>3519</v>
      </c>
      <c r="AK1" s="33" t="s">
        <v>3520</v>
      </c>
      <c r="AL1" s="34" t="s">
        <v>3521</v>
      </c>
      <c r="AM1" s="32" t="s">
        <v>1538</v>
      </c>
      <c r="AN1" s="32" t="s">
        <v>1539</v>
      </c>
      <c r="AO1" s="32" t="s">
        <v>1540</v>
      </c>
      <c r="AP1" s="32" t="s">
        <v>1541</v>
      </c>
      <c r="AQ1" s="32" t="s">
        <v>1542</v>
      </c>
      <c r="AR1" s="32" t="s">
        <v>1543</v>
      </c>
      <c r="AS1" s="32" t="s">
        <v>1544</v>
      </c>
      <c r="AT1" s="32" t="s">
        <v>1545</v>
      </c>
    </row>
    <row r="2" spans="1:46" s="23" customFormat="1" ht="72" hidden="1" x14ac:dyDescent="0.2">
      <c r="A2" s="19" t="s">
        <v>9</v>
      </c>
      <c r="B2" s="19" t="s">
        <v>277</v>
      </c>
      <c r="C2" s="19" t="s">
        <v>276</v>
      </c>
      <c r="D2" s="19" t="s">
        <v>11</v>
      </c>
      <c r="E2" s="19" t="s">
        <v>310</v>
      </c>
      <c r="F2" s="17" t="s">
        <v>1575</v>
      </c>
      <c r="G2" s="19" t="s">
        <v>254</v>
      </c>
      <c r="H2" s="18" t="s">
        <v>267</v>
      </c>
      <c r="I2" s="18" t="s">
        <v>268</v>
      </c>
      <c r="J2" s="17">
        <v>40800</v>
      </c>
      <c r="K2" s="114"/>
      <c r="L2" s="114"/>
      <c r="M2" s="35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2396</v>
      </c>
      <c r="AC2" s="36" t="s">
        <v>2396</v>
      </c>
      <c r="AD2" s="16">
        <v>40800</v>
      </c>
      <c r="AE2" s="19" t="s">
        <v>2495</v>
      </c>
      <c r="AF2" s="19" t="s">
        <v>3476</v>
      </c>
      <c r="AG2" s="19" t="s">
        <v>2456</v>
      </c>
      <c r="AH2" s="19" t="s">
        <v>1158</v>
      </c>
      <c r="AI2" s="19" t="s">
        <v>1570</v>
      </c>
      <c r="AJ2" s="15">
        <v>40800</v>
      </c>
      <c r="AK2" s="15"/>
      <c r="AL2" s="16">
        <f>J2-AJ2-AK2</f>
        <v>0</v>
      </c>
      <c r="AM2" s="115">
        <v>242221</v>
      </c>
      <c r="AN2" s="115">
        <v>242221</v>
      </c>
      <c r="AO2" s="115">
        <v>242251</v>
      </c>
      <c r="AP2" s="115">
        <v>242251</v>
      </c>
      <c r="AQ2" s="115">
        <v>242254</v>
      </c>
      <c r="AR2" s="15">
        <v>40800</v>
      </c>
      <c r="AS2" s="38" t="s">
        <v>2395</v>
      </c>
      <c r="AT2" s="18" t="s">
        <v>2548</v>
      </c>
    </row>
    <row r="3" spans="1:46" s="23" customFormat="1" ht="72" hidden="1" x14ac:dyDescent="0.2">
      <c r="A3" s="19" t="s">
        <v>9</v>
      </c>
      <c r="B3" s="19" t="s">
        <v>277</v>
      </c>
      <c r="C3" s="19" t="s">
        <v>276</v>
      </c>
      <c r="D3" s="19" t="s">
        <v>11</v>
      </c>
      <c r="E3" s="19" t="s">
        <v>310</v>
      </c>
      <c r="F3" s="28" t="s">
        <v>1576</v>
      </c>
      <c r="G3" s="19" t="s">
        <v>255</v>
      </c>
      <c r="H3" s="18" t="s">
        <v>269</v>
      </c>
      <c r="I3" s="18" t="s">
        <v>268</v>
      </c>
      <c r="J3" s="17">
        <v>4000</v>
      </c>
      <c r="K3" s="114"/>
      <c r="L3" s="114"/>
      <c r="M3" s="35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2396</v>
      </c>
      <c r="AC3" s="36" t="s">
        <v>2396</v>
      </c>
      <c r="AD3" s="16">
        <v>3800</v>
      </c>
      <c r="AE3" s="19" t="s">
        <v>2495</v>
      </c>
      <c r="AF3" s="19" t="s">
        <v>3476</v>
      </c>
      <c r="AG3" s="19" t="s">
        <v>2456</v>
      </c>
      <c r="AH3" s="19" t="s">
        <v>1158</v>
      </c>
      <c r="AI3" s="19" t="s">
        <v>1570</v>
      </c>
      <c r="AJ3" s="15">
        <v>3800</v>
      </c>
      <c r="AK3" s="15"/>
      <c r="AL3" s="16">
        <f t="shared" ref="AL3:AL66" si="0">J3-AJ3-AK3</f>
        <v>200</v>
      </c>
      <c r="AM3" s="115">
        <v>242221</v>
      </c>
      <c r="AN3" s="115">
        <v>242221</v>
      </c>
      <c r="AO3" s="115">
        <v>242251</v>
      </c>
      <c r="AP3" s="115">
        <v>242251</v>
      </c>
      <c r="AQ3" s="115">
        <v>242254</v>
      </c>
      <c r="AR3" s="15">
        <v>3800</v>
      </c>
      <c r="AS3" s="117">
        <v>200</v>
      </c>
      <c r="AT3" s="18" t="s">
        <v>2548</v>
      </c>
    </row>
    <row r="4" spans="1:46" s="23" customFormat="1" ht="72" hidden="1" x14ac:dyDescent="0.2">
      <c r="A4" s="19" t="s">
        <v>9</v>
      </c>
      <c r="B4" s="19" t="s">
        <v>277</v>
      </c>
      <c r="C4" s="19" t="s">
        <v>276</v>
      </c>
      <c r="D4" s="19" t="s">
        <v>11</v>
      </c>
      <c r="E4" s="19" t="s">
        <v>310</v>
      </c>
      <c r="F4" s="28" t="s">
        <v>1577</v>
      </c>
      <c r="G4" s="19" t="s">
        <v>256</v>
      </c>
      <c r="H4" s="18" t="s">
        <v>267</v>
      </c>
      <c r="I4" s="18" t="s">
        <v>268</v>
      </c>
      <c r="J4" s="17">
        <v>23400</v>
      </c>
      <c r="K4" s="114"/>
      <c r="L4" s="114"/>
      <c r="M4" s="35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2396</v>
      </c>
      <c r="AC4" s="36" t="s">
        <v>2396</v>
      </c>
      <c r="AD4" s="16">
        <v>23400</v>
      </c>
      <c r="AE4" s="19" t="s">
        <v>2495</v>
      </c>
      <c r="AF4" s="19" t="s">
        <v>3476</v>
      </c>
      <c r="AG4" s="19" t="s">
        <v>2456</v>
      </c>
      <c r="AH4" s="19" t="s">
        <v>1158</v>
      </c>
      <c r="AI4" s="19" t="s">
        <v>1570</v>
      </c>
      <c r="AJ4" s="15">
        <v>23400</v>
      </c>
      <c r="AK4" s="15"/>
      <c r="AL4" s="16">
        <f t="shared" si="0"/>
        <v>0</v>
      </c>
      <c r="AM4" s="115">
        <v>242221</v>
      </c>
      <c r="AN4" s="115">
        <v>242221</v>
      </c>
      <c r="AO4" s="115">
        <v>242251</v>
      </c>
      <c r="AP4" s="115">
        <v>242251</v>
      </c>
      <c r="AQ4" s="115">
        <v>242254</v>
      </c>
      <c r="AR4" s="15">
        <v>23400</v>
      </c>
      <c r="AS4" s="38" t="s">
        <v>2395</v>
      </c>
      <c r="AT4" s="18" t="s">
        <v>2548</v>
      </c>
    </row>
    <row r="5" spans="1:46" s="23" customFormat="1" ht="72" hidden="1" x14ac:dyDescent="0.2">
      <c r="A5" s="19" t="s">
        <v>9</v>
      </c>
      <c r="B5" s="19" t="s">
        <v>277</v>
      </c>
      <c r="C5" s="19" t="s">
        <v>276</v>
      </c>
      <c r="D5" s="19" t="s">
        <v>11</v>
      </c>
      <c r="E5" s="19" t="s">
        <v>310</v>
      </c>
      <c r="F5" s="28" t="s">
        <v>1578</v>
      </c>
      <c r="G5" s="19" t="s">
        <v>257</v>
      </c>
      <c r="H5" s="18" t="s">
        <v>270</v>
      </c>
      <c r="I5" s="18" t="s">
        <v>271</v>
      </c>
      <c r="J5" s="17">
        <v>7000</v>
      </c>
      <c r="K5" s="114"/>
      <c r="L5" s="114"/>
      <c r="M5" s="35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19" t="s">
        <v>2457</v>
      </c>
      <c r="AG5" s="19" t="s">
        <v>2457</v>
      </c>
      <c r="AH5" s="19" t="s">
        <v>1158</v>
      </c>
      <c r="AI5" s="19" t="s">
        <v>1570</v>
      </c>
      <c r="AJ5" s="15"/>
      <c r="AK5" s="15">
        <v>6900</v>
      </c>
      <c r="AL5" s="16">
        <f t="shared" si="0"/>
        <v>100</v>
      </c>
      <c r="AM5" s="115">
        <v>242221</v>
      </c>
      <c r="AN5" s="115">
        <v>242221</v>
      </c>
      <c r="AO5" s="115">
        <v>242226</v>
      </c>
      <c r="AP5" s="115">
        <v>242226</v>
      </c>
      <c r="AQ5" s="115">
        <v>242232</v>
      </c>
      <c r="AR5" s="15">
        <v>6900</v>
      </c>
      <c r="AS5" s="15">
        <v>100</v>
      </c>
      <c r="AT5" s="18" t="s">
        <v>2549</v>
      </c>
    </row>
    <row r="6" spans="1:46" s="23" customFormat="1" ht="72" hidden="1" x14ac:dyDescent="0.2">
      <c r="A6" s="19" t="s">
        <v>9</v>
      </c>
      <c r="B6" s="19" t="s">
        <v>277</v>
      </c>
      <c r="C6" s="19" t="s">
        <v>276</v>
      </c>
      <c r="D6" s="19" t="s">
        <v>11</v>
      </c>
      <c r="E6" s="19" t="s">
        <v>310</v>
      </c>
      <c r="F6" s="28" t="s">
        <v>1579</v>
      </c>
      <c r="G6" s="19" t="s">
        <v>258</v>
      </c>
      <c r="H6" s="18" t="s">
        <v>269</v>
      </c>
      <c r="I6" s="18" t="s">
        <v>271</v>
      </c>
      <c r="J6" s="17">
        <v>80400</v>
      </c>
      <c r="K6" s="114"/>
      <c r="L6" s="114"/>
      <c r="M6" s="35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2396</v>
      </c>
      <c r="AC6" s="36" t="s">
        <v>2396</v>
      </c>
      <c r="AD6" s="16">
        <v>80400</v>
      </c>
      <c r="AE6" s="19" t="s">
        <v>2495</v>
      </c>
      <c r="AF6" s="19" t="s">
        <v>3476</v>
      </c>
      <c r="AG6" s="19" t="s">
        <v>2456</v>
      </c>
      <c r="AH6" s="19" t="s">
        <v>1158</v>
      </c>
      <c r="AI6" s="19" t="s">
        <v>1570</v>
      </c>
      <c r="AJ6" s="15">
        <v>80400</v>
      </c>
      <c r="AK6" s="15"/>
      <c r="AL6" s="16">
        <f t="shared" si="0"/>
        <v>0</v>
      </c>
      <c r="AM6" s="115">
        <v>242221</v>
      </c>
      <c r="AN6" s="115">
        <v>242221</v>
      </c>
      <c r="AO6" s="115">
        <v>242251</v>
      </c>
      <c r="AP6" s="115">
        <v>242251</v>
      </c>
      <c r="AQ6" s="115">
        <v>242254</v>
      </c>
      <c r="AR6" s="15">
        <v>80400</v>
      </c>
      <c r="AS6" s="38" t="s">
        <v>2395</v>
      </c>
      <c r="AT6" s="18" t="s">
        <v>2548</v>
      </c>
    </row>
    <row r="7" spans="1:46" s="23" customFormat="1" ht="72" hidden="1" x14ac:dyDescent="0.2">
      <c r="A7" s="19" t="s">
        <v>9</v>
      </c>
      <c r="B7" s="19" t="s">
        <v>277</v>
      </c>
      <c r="C7" s="19" t="s">
        <v>276</v>
      </c>
      <c r="D7" s="19" t="s">
        <v>11</v>
      </c>
      <c r="E7" s="19" t="s">
        <v>310</v>
      </c>
      <c r="F7" s="28" t="s">
        <v>1580</v>
      </c>
      <c r="G7" s="19" t="s">
        <v>259</v>
      </c>
      <c r="H7" s="18" t="s">
        <v>270</v>
      </c>
      <c r="I7" s="18" t="s">
        <v>268</v>
      </c>
      <c r="J7" s="17">
        <v>3500</v>
      </c>
      <c r="K7" s="114"/>
      <c r="L7" s="114"/>
      <c r="M7" s="35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2396</v>
      </c>
      <c r="AC7" s="36" t="s">
        <v>2396</v>
      </c>
      <c r="AD7" s="16">
        <v>3500</v>
      </c>
      <c r="AE7" s="19" t="s">
        <v>2495</v>
      </c>
      <c r="AF7" s="19" t="s">
        <v>3476</v>
      </c>
      <c r="AG7" s="19" t="s">
        <v>2456</v>
      </c>
      <c r="AH7" s="19" t="s">
        <v>1158</v>
      </c>
      <c r="AI7" s="19" t="s">
        <v>1570</v>
      </c>
      <c r="AJ7" s="15">
        <v>3500</v>
      </c>
      <c r="AK7" s="15"/>
      <c r="AL7" s="16">
        <f t="shared" si="0"/>
        <v>0</v>
      </c>
      <c r="AM7" s="115">
        <v>242221</v>
      </c>
      <c r="AN7" s="115">
        <v>242221</v>
      </c>
      <c r="AO7" s="115">
        <v>242251</v>
      </c>
      <c r="AP7" s="115">
        <v>242251</v>
      </c>
      <c r="AQ7" s="115">
        <v>242254</v>
      </c>
      <c r="AR7" s="15">
        <v>3500</v>
      </c>
      <c r="AS7" s="38" t="s">
        <v>2395</v>
      </c>
      <c r="AT7" s="18" t="s">
        <v>2548</v>
      </c>
    </row>
    <row r="8" spans="1:46" s="23" customFormat="1" ht="72" hidden="1" x14ac:dyDescent="0.2">
      <c r="A8" s="19" t="s">
        <v>9</v>
      </c>
      <c r="B8" s="19" t="s">
        <v>277</v>
      </c>
      <c r="C8" s="19" t="s">
        <v>276</v>
      </c>
      <c r="D8" s="19" t="s">
        <v>11</v>
      </c>
      <c r="E8" s="19" t="s">
        <v>310</v>
      </c>
      <c r="F8" s="28" t="s">
        <v>1581</v>
      </c>
      <c r="G8" s="19" t="s">
        <v>260</v>
      </c>
      <c r="H8" s="18" t="s">
        <v>272</v>
      </c>
      <c r="I8" s="18" t="s">
        <v>273</v>
      </c>
      <c r="J8" s="17">
        <v>21300</v>
      </c>
      <c r="K8" s="114"/>
      <c r="L8" s="114"/>
      <c r="M8" s="35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2396</v>
      </c>
      <c r="AC8" s="36" t="s">
        <v>2396</v>
      </c>
      <c r="AD8" s="16">
        <v>21300</v>
      </c>
      <c r="AE8" s="19" t="s">
        <v>2495</v>
      </c>
      <c r="AF8" s="19" t="s">
        <v>3476</v>
      </c>
      <c r="AG8" s="19" t="s">
        <v>2456</v>
      </c>
      <c r="AH8" s="19" t="s">
        <v>1158</v>
      </c>
      <c r="AI8" s="19" t="s">
        <v>1570</v>
      </c>
      <c r="AJ8" s="15">
        <v>21300</v>
      </c>
      <c r="AK8" s="15"/>
      <c r="AL8" s="16">
        <f t="shared" si="0"/>
        <v>0</v>
      </c>
      <c r="AM8" s="115">
        <v>242221</v>
      </c>
      <c r="AN8" s="115">
        <v>242221</v>
      </c>
      <c r="AO8" s="115">
        <v>242251</v>
      </c>
      <c r="AP8" s="115">
        <v>242251</v>
      </c>
      <c r="AQ8" s="115">
        <v>242254</v>
      </c>
      <c r="AR8" s="15">
        <v>21300</v>
      </c>
      <c r="AS8" s="38" t="s">
        <v>2395</v>
      </c>
      <c r="AT8" s="18" t="s">
        <v>2548</v>
      </c>
    </row>
    <row r="9" spans="1:46" s="23" customFormat="1" ht="72" hidden="1" x14ac:dyDescent="0.2">
      <c r="A9" s="19" t="s">
        <v>9</v>
      </c>
      <c r="B9" s="19" t="s">
        <v>277</v>
      </c>
      <c r="C9" s="19" t="s">
        <v>276</v>
      </c>
      <c r="D9" s="19" t="s">
        <v>11</v>
      </c>
      <c r="E9" s="19" t="s">
        <v>310</v>
      </c>
      <c r="F9" s="28" t="s">
        <v>1582</v>
      </c>
      <c r="G9" s="19" t="s">
        <v>261</v>
      </c>
      <c r="H9" s="18" t="s">
        <v>269</v>
      </c>
      <c r="I9" s="18" t="s">
        <v>274</v>
      </c>
      <c r="J9" s="17">
        <v>12000</v>
      </c>
      <c r="K9" s="114"/>
      <c r="L9" s="114"/>
      <c r="M9" s="35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2396</v>
      </c>
      <c r="AC9" s="36" t="s">
        <v>2396</v>
      </c>
      <c r="AD9" s="16">
        <v>9680</v>
      </c>
      <c r="AE9" s="19" t="s">
        <v>2495</v>
      </c>
      <c r="AF9" s="19" t="s">
        <v>3476</v>
      </c>
      <c r="AG9" s="19" t="s">
        <v>2456</v>
      </c>
      <c r="AH9" s="19" t="s">
        <v>1158</v>
      </c>
      <c r="AI9" s="19" t="s">
        <v>1570</v>
      </c>
      <c r="AJ9" s="15">
        <v>9680</v>
      </c>
      <c r="AK9" s="15"/>
      <c r="AL9" s="16">
        <f t="shared" si="0"/>
        <v>2320</v>
      </c>
      <c r="AM9" s="115">
        <v>242221</v>
      </c>
      <c r="AN9" s="115">
        <v>242221</v>
      </c>
      <c r="AO9" s="115">
        <v>242251</v>
      </c>
      <c r="AP9" s="115">
        <v>242251</v>
      </c>
      <c r="AQ9" s="115">
        <v>242254</v>
      </c>
      <c r="AR9" s="15">
        <v>9680</v>
      </c>
      <c r="AS9" s="15">
        <v>2320</v>
      </c>
      <c r="AT9" s="18" t="s">
        <v>2548</v>
      </c>
    </row>
    <row r="10" spans="1:46" s="23" customFormat="1" ht="72" hidden="1" x14ac:dyDescent="0.2">
      <c r="A10" s="19" t="s">
        <v>9</v>
      </c>
      <c r="B10" s="19" t="s">
        <v>277</v>
      </c>
      <c r="C10" s="19" t="s">
        <v>276</v>
      </c>
      <c r="D10" s="19" t="s">
        <v>11</v>
      </c>
      <c r="E10" s="19" t="s">
        <v>310</v>
      </c>
      <c r="F10" s="28" t="s">
        <v>1583</v>
      </c>
      <c r="G10" s="19" t="s">
        <v>262</v>
      </c>
      <c r="H10" s="18" t="s">
        <v>270</v>
      </c>
      <c r="I10" s="18" t="s">
        <v>274</v>
      </c>
      <c r="J10" s="17">
        <v>10000</v>
      </c>
      <c r="K10" s="114"/>
      <c r="L10" s="114"/>
      <c r="M10" s="35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2396</v>
      </c>
      <c r="AC10" s="36" t="s">
        <v>2396</v>
      </c>
      <c r="AD10" s="15">
        <v>9900</v>
      </c>
      <c r="AE10" s="19" t="s">
        <v>2495</v>
      </c>
      <c r="AF10" s="19" t="s">
        <v>3476</v>
      </c>
      <c r="AG10" s="19" t="s">
        <v>2456</v>
      </c>
      <c r="AH10" s="19" t="s">
        <v>1158</v>
      </c>
      <c r="AI10" s="19" t="s">
        <v>1570</v>
      </c>
      <c r="AJ10" s="15">
        <v>9900</v>
      </c>
      <c r="AK10" s="15"/>
      <c r="AL10" s="16">
        <f t="shared" si="0"/>
        <v>100</v>
      </c>
      <c r="AM10" s="115">
        <v>242221</v>
      </c>
      <c r="AN10" s="115">
        <v>242221</v>
      </c>
      <c r="AO10" s="115">
        <v>242251</v>
      </c>
      <c r="AP10" s="115">
        <v>242251</v>
      </c>
      <c r="AQ10" s="115">
        <v>242254</v>
      </c>
      <c r="AR10" s="15">
        <v>9900</v>
      </c>
      <c r="AS10" s="15">
        <v>100</v>
      </c>
      <c r="AT10" s="18" t="s">
        <v>2548</v>
      </c>
    </row>
    <row r="11" spans="1:46" s="23" customFormat="1" ht="72" hidden="1" x14ac:dyDescent="0.2">
      <c r="A11" s="19" t="s">
        <v>9</v>
      </c>
      <c r="B11" s="19" t="s">
        <v>277</v>
      </c>
      <c r="C11" s="19" t="s">
        <v>276</v>
      </c>
      <c r="D11" s="19" t="s">
        <v>11</v>
      </c>
      <c r="E11" s="19" t="s">
        <v>310</v>
      </c>
      <c r="F11" s="28" t="s">
        <v>1584</v>
      </c>
      <c r="G11" s="19" t="s">
        <v>263</v>
      </c>
      <c r="H11" s="18" t="s">
        <v>270</v>
      </c>
      <c r="I11" s="18" t="s">
        <v>268</v>
      </c>
      <c r="J11" s="17">
        <v>3500</v>
      </c>
      <c r="K11" s="114"/>
      <c r="L11" s="114"/>
      <c r="M11" s="35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2396</v>
      </c>
      <c r="AC11" s="36" t="s">
        <v>2396</v>
      </c>
      <c r="AD11" s="16">
        <v>3500</v>
      </c>
      <c r="AE11" s="19" t="s">
        <v>2495</v>
      </c>
      <c r="AF11" s="19" t="s">
        <v>3476</v>
      </c>
      <c r="AG11" s="19" t="s">
        <v>2456</v>
      </c>
      <c r="AH11" s="19" t="s">
        <v>1158</v>
      </c>
      <c r="AI11" s="19" t="s">
        <v>1570</v>
      </c>
      <c r="AJ11" s="15">
        <v>3500</v>
      </c>
      <c r="AK11" s="15"/>
      <c r="AL11" s="16">
        <f t="shared" si="0"/>
        <v>0</v>
      </c>
      <c r="AM11" s="115">
        <v>242221</v>
      </c>
      <c r="AN11" s="115">
        <v>242221</v>
      </c>
      <c r="AO11" s="115">
        <v>242251</v>
      </c>
      <c r="AP11" s="115">
        <v>242251</v>
      </c>
      <c r="AQ11" s="115">
        <v>242254</v>
      </c>
      <c r="AR11" s="15">
        <v>3500</v>
      </c>
      <c r="AS11" s="38" t="s">
        <v>2395</v>
      </c>
      <c r="AT11" s="18" t="s">
        <v>2548</v>
      </c>
    </row>
    <row r="12" spans="1:46" s="23" customFormat="1" ht="72" hidden="1" x14ac:dyDescent="0.2">
      <c r="A12" s="19" t="s">
        <v>9</v>
      </c>
      <c r="B12" s="19" t="s">
        <v>277</v>
      </c>
      <c r="C12" s="19" t="s">
        <v>276</v>
      </c>
      <c r="D12" s="19" t="s">
        <v>11</v>
      </c>
      <c r="E12" s="19" t="s">
        <v>310</v>
      </c>
      <c r="F12" s="28" t="s">
        <v>1585</v>
      </c>
      <c r="G12" s="19" t="s">
        <v>264</v>
      </c>
      <c r="H12" s="18" t="s">
        <v>270</v>
      </c>
      <c r="I12" s="18" t="s">
        <v>268</v>
      </c>
      <c r="J12" s="17">
        <v>1400</v>
      </c>
      <c r="K12" s="114"/>
      <c r="L12" s="114"/>
      <c r="M12" s="35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2396</v>
      </c>
      <c r="AC12" s="36" t="s">
        <v>2396</v>
      </c>
      <c r="AD12" s="16">
        <v>1400</v>
      </c>
      <c r="AE12" s="19" t="s">
        <v>2495</v>
      </c>
      <c r="AF12" s="19" t="s">
        <v>3476</v>
      </c>
      <c r="AG12" s="19" t="s">
        <v>2456</v>
      </c>
      <c r="AH12" s="19" t="s">
        <v>1158</v>
      </c>
      <c r="AI12" s="19" t="s">
        <v>1570</v>
      </c>
      <c r="AJ12" s="15">
        <v>1400</v>
      </c>
      <c r="AK12" s="15"/>
      <c r="AL12" s="16">
        <f t="shared" si="0"/>
        <v>0</v>
      </c>
      <c r="AM12" s="115">
        <v>242221</v>
      </c>
      <c r="AN12" s="115">
        <v>242221</v>
      </c>
      <c r="AO12" s="115">
        <v>242251</v>
      </c>
      <c r="AP12" s="115">
        <v>242251</v>
      </c>
      <c r="AQ12" s="115">
        <v>242254</v>
      </c>
      <c r="AR12" s="15">
        <v>1400</v>
      </c>
      <c r="AS12" s="38" t="s">
        <v>2395</v>
      </c>
      <c r="AT12" s="18" t="s">
        <v>2548</v>
      </c>
    </row>
    <row r="13" spans="1:46" s="23" customFormat="1" ht="72" hidden="1" x14ac:dyDescent="0.2">
      <c r="A13" s="19" t="s">
        <v>9</v>
      </c>
      <c r="B13" s="19" t="s">
        <v>277</v>
      </c>
      <c r="C13" s="19" t="s">
        <v>276</v>
      </c>
      <c r="D13" s="19" t="s">
        <v>11</v>
      </c>
      <c r="E13" s="19" t="s">
        <v>310</v>
      </c>
      <c r="F13" s="28" t="s">
        <v>1586</v>
      </c>
      <c r="G13" s="19" t="s">
        <v>265</v>
      </c>
      <c r="H13" s="18" t="s">
        <v>269</v>
      </c>
      <c r="I13" s="18" t="s">
        <v>268</v>
      </c>
      <c r="J13" s="17">
        <v>4200</v>
      </c>
      <c r="K13" s="114"/>
      <c r="L13" s="114"/>
      <c r="M13" s="35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2396</v>
      </c>
      <c r="AC13" s="36" t="s">
        <v>2396</v>
      </c>
      <c r="AD13" s="16">
        <v>4200</v>
      </c>
      <c r="AE13" s="19" t="s">
        <v>2495</v>
      </c>
      <c r="AF13" s="19" t="s">
        <v>3476</v>
      </c>
      <c r="AG13" s="19" t="s">
        <v>2456</v>
      </c>
      <c r="AH13" s="19" t="s">
        <v>1158</v>
      </c>
      <c r="AI13" s="19" t="s">
        <v>1570</v>
      </c>
      <c r="AJ13" s="15">
        <v>4200</v>
      </c>
      <c r="AK13" s="15"/>
      <c r="AL13" s="16">
        <f t="shared" si="0"/>
        <v>0</v>
      </c>
      <c r="AM13" s="115">
        <v>242221</v>
      </c>
      <c r="AN13" s="115">
        <v>242221</v>
      </c>
      <c r="AO13" s="115">
        <v>242251</v>
      </c>
      <c r="AP13" s="115">
        <v>242251</v>
      </c>
      <c r="AQ13" s="115">
        <v>242254</v>
      </c>
      <c r="AR13" s="15">
        <v>4200</v>
      </c>
      <c r="AS13" s="38" t="s">
        <v>2395</v>
      </c>
      <c r="AT13" s="18" t="s">
        <v>2548</v>
      </c>
    </row>
    <row r="14" spans="1:46" s="23" customFormat="1" ht="72" hidden="1" x14ac:dyDescent="0.2">
      <c r="A14" s="19" t="s">
        <v>9</v>
      </c>
      <c r="B14" s="19" t="s">
        <v>277</v>
      </c>
      <c r="C14" s="19" t="s">
        <v>276</v>
      </c>
      <c r="D14" s="19" t="s">
        <v>11</v>
      </c>
      <c r="E14" s="19" t="s">
        <v>310</v>
      </c>
      <c r="F14" s="28" t="s">
        <v>1587</v>
      </c>
      <c r="G14" s="19" t="s">
        <v>266</v>
      </c>
      <c r="H14" s="18" t="s">
        <v>269</v>
      </c>
      <c r="I14" s="18" t="s">
        <v>275</v>
      </c>
      <c r="J14" s="17">
        <v>10000</v>
      </c>
      <c r="K14" s="114"/>
      <c r="L14" s="114"/>
      <c r="M14" s="35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2396</v>
      </c>
      <c r="AC14" s="36" t="s">
        <v>2396</v>
      </c>
      <c r="AD14" s="16">
        <v>8260</v>
      </c>
      <c r="AE14" s="19" t="s">
        <v>2495</v>
      </c>
      <c r="AF14" s="19" t="s">
        <v>3476</v>
      </c>
      <c r="AG14" s="19" t="s">
        <v>2456</v>
      </c>
      <c r="AH14" s="19" t="s">
        <v>1158</v>
      </c>
      <c r="AI14" s="19" t="s">
        <v>1570</v>
      </c>
      <c r="AJ14" s="15">
        <v>8260</v>
      </c>
      <c r="AK14" s="15"/>
      <c r="AL14" s="16">
        <f t="shared" si="0"/>
        <v>1740</v>
      </c>
      <c r="AM14" s="115">
        <v>242221</v>
      </c>
      <c r="AN14" s="115">
        <v>242221</v>
      </c>
      <c r="AO14" s="115">
        <v>242251</v>
      </c>
      <c r="AP14" s="115">
        <v>242251</v>
      </c>
      <c r="AQ14" s="115">
        <v>242254</v>
      </c>
      <c r="AR14" s="15">
        <v>8260</v>
      </c>
      <c r="AS14" s="15">
        <v>1740</v>
      </c>
      <c r="AT14" s="18" t="s">
        <v>2548</v>
      </c>
    </row>
    <row r="15" spans="1:46" s="23" customFormat="1" ht="72" hidden="1" x14ac:dyDescent="0.2">
      <c r="A15" s="19" t="s">
        <v>9</v>
      </c>
      <c r="B15" s="19" t="s">
        <v>277</v>
      </c>
      <c r="C15" s="19" t="s">
        <v>276</v>
      </c>
      <c r="D15" s="19" t="s">
        <v>286</v>
      </c>
      <c r="E15" s="19" t="s">
        <v>310</v>
      </c>
      <c r="F15" s="28" t="s">
        <v>1588</v>
      </c>
      <c r="G15" s="19" t="s">
        <v>278</v>
      </c>
      <c r="H15" s="18" t="s">
        <v>270</v>
      </c>
      <c r="I15" s="18" t="s">
        <v>271</v>
      </c>
      <c r="J15" s="17">
        <v>47900</v>
      </c>
      <c r="K15" s="114"/>
      <c r="L15" s="114"/>
      <c r="M15" s="35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19" t="s">
        <v>2457</v>
      </c>
      <c r="AG15" s="19" t="s">
        <v>2457</v>
      </c>
      <c r="AH15" s="19" t="s">
        <v>1158</v>
      </c>
      <c r="AI15" s="19" t="s">
        <v>1570</v>
      </c>
      <c r="AJ15" s="15"/>
      <c r="AK15" s="15">
        <v>42000</v>
      </c>
      <c r="AL15" s="16">
        <f t="shared" si="0"/>
        <v>5900</v>
      </c>
      <c r="AM15" s="115">
        <v>242221</v>
      </c>
      <c r="AN15" s="115">
        <v>242221</v>
      </c>
      <c r="AO15" s="115">
        <v>242226</v>
      </c>
      <c r="AP15" s="115">
        <v>242226</v>
      </c>
      <c r="AQ15" s="115">
        <v>242232</v>
      </c>
      <c r="AR15" s="15">
        <v>42000</v>
      </c>
      <c r="AS15" s="15">
        <v>5900</v>
      </c>
      <c r="AT15" s="18" t="s">
        <v>2549</v>
      </c>
    </row>
    <row r="16" spans="1:46" s="23" customFormat="1" ht="72" hidden="1" x14ac:dyDescent="0.2">
      <c r="A16" s="19" t="s">
        <v>9</v>
      </c>
      <c r="B16" s="19" t="s">
        <v>277</v>
      </c>
      <c r="C16" s="19" t="s">
        <v>276</v>
      </c>
      <c r="D16" s="19" t="s">
        <v>286</v>
      </c>
      <c r="E16" s="19" t="s">
        <v>310</v>
      </c>
      <c r="F16" s="28" t="s">
        <v>1589</v>
      </c>
      <c r="G16" s="19" t="s">
        <v>279</v>
      </c>
      <c r="H16" s="18" t="s">
        <v>270</v>
      </c>
      <c r="I16" s="18" t="s">
        <v>271</v>
      </c>
      <c r="J16" s="17">
        <v>58000</v>
      </c>
      <c r="K16" s="35" t="s">
        <v>137</v>
      </c>
      <c r="L16" s="114"/>
      <c r="M16" s="116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19" t="s">
        <v>3476</v>
      </c>
      <c r="AG16" s="19" t="s">
        <v>3518</v>
      </c>
      <c r="AH16" s="19" t="s">
        <v>1160</v>
      </c>
      <c r="AI16" s="19" t="s">
        <v>1571</v>
      </c>
      <c r="AJ16" s="15"/>
      <c r="AK16" s="15"/>
      <c r="AL16" s="16">
        <f t="shared" si="0"/>
        <v>58000</v>
      </c>
      <c r="AM16" s="18"/>
      <c r="AN16" s="18"/>
      <c r="AO16" s="18"/>
      <c r="AP16" s="18"/>
      <c r="AQ16" s="18"/>
      <c r="AR16" s="18"/>
      <c r="AS16" s="18"/>
      <c r="AT16" s="18"/>
    </row>
    <row r="17" spans="1:46" s="23" customFormat="1" ht="72" hidden="1" x14ac:dyDescent="0.2">
      <c r="A17" s="19" t="s">
        <v>9</v>
      </c>
      <c r="B17" s="19" t="s">
        <v>277</v>
      </c>
      <c r="C17" s="19" t="s">
        <v>276</v>
      </c>
      <c r="D17" s="19" t="s">
        <v>286</v>
      </c>
      <c r="E17" s="19" t="s">
        <v>310</v>
      </c>
      <c r="F17" s="28" t="s">
        <v>1590</v>
      </c>
      <c r="G17" s="19" t="s">
        <v>280</v>
      </c>
      <c r="H17" s="18" t="s">
        <v>270</v>
      </c>
      <c r="I17" s="18" t="s">
        <v>281</v>
      </c>
      <c r="J17" s="17">
        <v>35200</v>
      </c>
      <c r="K17" s="35" t="s">
        <v>137</v>
      </c>
      <c r="L17" s="114"/>
      <c r="M17" s="116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19" t="s">
        <v>3476</v>
      </c>
      <c r="AG17" s="19" t="s">
        <v>3467</v>
      </c>
      <c r="AH17" s="19" t="s">
        <v>1160</v>
      </c>
      <c r="AI17" s="19" t="s">
        <v>1571</v>
      </c>
      <c r="AJ17" s="15"/>
      <c r="AK17" s="15"/>
      <c r="AL17" s="16">
        <f t="shared" si="0"/>
        <v>35200</v>
      </c>
      <c r="AM17" s="18"/>
      <c r="AN17" s="18"/>
      <c r="AO17" s="18"/>
      <c r="AP17" s="18"/>
      <c r="AQ17" s="18"/>
      <c r="AR17" s="18"/>
      <c r="AS17" s="18"/>
      <c r="AT17" s="18"/>
    </row>
    <row r="18" spans="1:46" s="23" customFormat="1" ht="72" hidden="1" x14ac:dyDescent="0.2">
      <c r="A18" s="19" t="s">
        <v>9</v>
      </c>
      <c r="B18" s="19" t="s">
        <v>277</v>
      </c>
      <c r="C18" s="19" t="s">
        <v>276</v>
      </c>
      <c r="D18" s="19" t="s">
        <v>286</v>
      </c>
      <c r="E18" s="19" t="s">
        <v>310</v>
      </c>
      <c r="F18" s="28" t="s">
        <v>1591</v>
      </c>
      <c r="G18" s="19" t="s">
        <v>282</v>
      </c>
      <c r="H18" s="18" t="s">
        <v>270</v>
      </c>
      <c r="I18" s="18" t="s">
        <v>274</v>
      </c>
      <c r="J18" s="17">
        <v>8700000</v>
      </c>
      <c r="K18" s="35" t="s">
        <v>137</v>
      </c>
      <c r="L18" s="114"/>
      <c r="M18" s="116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19" t="s">
        <v>3451</v>
      </c>
      <c r="AG18" s="19" t="s">
        <v>3467</v>
      </c>
      <c r="AH18" s="19" t="s">
        <v>1161</v>
      </c>
      <c r="AI18" s="19" t="s">
        <v>1568</v>
      </c>
      <c r="AJ18" s="15"/>
      <c r="AK18" s="15"/>
      <c r="AL18" s="16">
        <f t="shared" si="0"/>
        <v>8700000</v>
      </c>
      <c r="AM18" s="18" t="s">
        <v>1162</v>
      </c>
      <c r="AN18" s="18" t="s">
        <v>1162</v>
      </c>
      <c r="AO18" s="18"/>
      <c r="AP18" s="18"/>
      <c r="AQ18" s="18"/>
      <c r="AR18" s="18"/>
      <c r="AS18" s="18"/>
      <c r="AT18" s="18"/>
    </row>
    <row r="19" spans="1:46" s="23" customFormat="1" ht="72" hidden="1" x14ac:dyDescent="0.2">
      <c r="A19" s="19" t="s">
        <v>9</v>
      </c>
      <c r="B19" s="19" t="s">
        <v>277</v>
      </c>
      <c r="C19" s="19" t="s">
        <v>276</v>
      </c>
      <c r="D19" s="19" t="s">
        <v>286</v>
      </c>
      <c r="E19" s="19" t="s">
        <v>310</v>
      </c>
      <c r="F19" s="28" t="s">
        <v>1592</v>
      </c>
      <c r="G19" s="19" t="s">
        <v>283</v>
      </c>
      <c r="H19" s="18" t="s">
        <v>270</v>
      </c>
      <c r="I19" s="18" t="s">
        <v>274</v>
      </c>
      <c r="J19" s="17">
        <v>75000</v>
      </c>
      <c r="K19" s="35" t="s">
        <v>137</v>
      </c>
      <c r="L19" s="114"/>
      <c r="M19" s="116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19" t="s">
        <v>3476</v>
      </c>
      <c r="AG19" s="19" t="s">
        <v>3467</v>
      </c>
      <c r="AH19" s="19" t="s">
        <v>1160</v>
      </c>
      <c r="AI19" s="19" t="s">
        <v>1571</v>
      </c>
      <c r="AJ19" s="15"/>
      <c r="AK19" s="15"/>
      <c r="AL19" s="16">
        <f t="shared" si="0"/>
        <v>75000</v>
      </c>
      <c r="AM19" s="18"/>
      <c r="AN19" s="18"/>
      <c r="AO19" s="18"/>
      <c r="AP19" s="18"/>
      <c r="AQ19" s="18"/>
      <c r="AR19" s="18"/>
      <c r="AS19" s="18"/>
      <c r="AT19" s="18"/>
    </row>
    <row r="20" spans="1:46" s="23" customFormat="1" ht="72" hidden="1" x14ac:dyDescent="0.2">
      <c r="A20" s="19" t="s">
        <v>9</v>
      </c>
      <c r="B20" s="19" t="s">
        <v>277</v>
      </c>
      <c r="C20" s="19" t="s">
        <v>276</v>
      </c>
      <c r="D20" s="19" t="s">
        <v>286</v>
      </c>
      <c r="E20" s="19" t="s">
        <v>310</v>
      </c>
      <c r="F20" s="28" t="s">
        <v>1593</v>
      </c>
      <c r="G20" s="19" t="s">
        <v>284</v>
      </c>
      <c r="H20" s="18" t="s">
        <v>270</v>
      </c>
      <c r="I20" s="18" t="s">
        <v>274</v>
      </c>
      <c r="J20" s="17">
        <v>1155800</v>
      </c>
      <c r="K20" s="35" t="s">
        <v>137</v>
      </c>
      <c r="L20" s="114"/>
      <c r="M20" s="116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19" t="s">
        <v>3476</v>
      </c>
      <c r="AG20" s="19" t="s">
        <v>3467</v>
      </c>
      <c r="AH20" s="19" t="s">
        <v>1160</v>
      </c>
      <c r="AI20" s="19" t="s">
        <v>1571</v>
      </c>
      <c r="AJ20" s="15"/>
      <c r="AK20" s="15"/>
      <c r="AL20" s="16">
        <f t="shared" si="0"/>
        <v>1155800</v>
      </c>
      <c r="AM20" s="18"/>
      <c r="AN20" s="18"/>
      <c r="AO20" s="18"/>
      <c r="AP20" s="18"/>
      <c r="AQ20" s="18"/>
      <c r="AR20" s="18"/>
      <c r="AS20" s="18"/>
      <c r="AT20" s="18"/>
    </row>
    <row r="21" spans="1:46" s="23" customFormat="1" ht="72" hidden="1" x14ac:dyDescent="0.2">
      <c r="A21" s="19" t="s">
        <v>9</v>
      </c>
      <c r="B21" s="19" t="s">
        <v>277</v>
      </c>
      <c r="C21" s="19" t="s">
        <v>276</v>
      </c>
      <c r="D21" s="19" t="s">
        <v>286</v>
      </c>
      <c r="E21" s="19" t="s">
        <v>310</v>
      </c>
      <c r="F21" s="28" t="s">
        <v>1594</v>
      </c>
      <c r="G21" s="19" t="s">
        <v>285</v>
      </c>
      <c r="H21" s="18" t="s">
        <v>270</v>
      </c>
      <c r="I21" s="18" t="s">
        <v>271</v>
      </c>
      <c r="J21" s="17">
        <v>12000</v>
      </c>
      <c r="K21" s="114"/>
      <c r="L21" s="114"/>
      <c r="M21" s="35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19" t="s">
        <v>2457</v>
      </c>
      <c r="AG21" s="19" t="s">
        <v>2457</v>
      </c>
      <c r="AH21" s="19" t="s">
        <v>1158</v>
      </c>
      <c r="AI21" s="19" t="s">
        <v>1570</v>
      </c>
      <c r="AJ21" s="15"/>
      <c r="AK21" s="15">
        <v>10400</v>
      </c>
      <c r="AL21" s="16">
        <f t="shared" si="0"/>
        <v>1600</v>
      </c>
      <c r="AM21" s="115">
        <v>242221</v>
      </c>
      <c r="AN21" s="115">
        <v>242221</v>
      </c>
      <c r="AO21" s="115">
        <v>242226</v>
      </c>
      <c r="AP21" s="115">
        <v>242226</v>
      </c>
      <c r="AQ21" s="115">
        <v>242232</v>
      </c>
      <c r="AR21" s="15">
        <v>10400</v>
      </c>
      <c r="AS21" s="15">
        <v>1600</v>
      </c>
      <c r="AT21" s="18" t="s">
        <v>2549</v>
      </c>
    </row>
    <row r="22" spans="1:46" s="23" customFormat="1" ht="72" hidden="1" x14ac:dyDescent="0.2">
      <c r="A22" s="19" t="s">
        <v>9</v>
      </c>
      <c r="B22" s="19" t="s">
        <v>277</v>
      </c>
      <c r="C22" s="19" t="s">
        <v>276</v>
      </c>
      <c r="D22" s="19" t="s">
        <v>13</v>
      </c>
      <c r="E22" s="19" t="s">
        <v>310</v>
      </c>
      <c r="F22" s="28" t="s">
        <v>1595</v>
      </c>
      <c r="G22" s="19" t="s">
        <v>287</v>
      </c>
      <c r="H22" s="18" t="s">
        <v>270</v>
      </c>
      <c r="I22" s="18" t="s">
        <v>274</v>
      </c>
      <c r="J22" s="17">
        <v>565300</v>
      </c>
      <c r="K22" s="35" t="s">
        <v>137</v>
      </c>
      <c r="L22" s="114"/>
      <c r="M22" s="116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19" t="s">
        <v>3476</v>
      </c>
      <c r="AG22" s="19" t="s">
        <v>3467</v>
      </c>
      <c r="AH22" s="19" t="s">
        <v>1160</v>
      </c>
      <c r="AI22" s="19" t="s">
        <v>1571</v>
      </c>
      <c r="AJ22" s="15"/>
      <c r="AK22" s="15"/>
      <c r="AL22" s="16">
        <f t="shared" si="0"/>
        <v>565300</v>
      </c>
      <c r="AM22" s="18"/>
      <c r="AN22" s="18"/>
      <c r="AO22" s="18"/>
      <c r="AP22" s="18"/>
      <c r="AQ22" s="18"/>
      <c r="AR22" s="18"/>
      <c r="AS22" s="18"/>
      <c r="AT22" s="18"/>
    </row>
    <row r="23" spans="1:46" s="23" customFormat="1" ht="72" hidden="1" x14ac:dyDescent="0.2">
      <c r="A23" s="19" t="s">
        <v>9</v>
      </c>
      <c r="B23" s="19" t="s">
        <v>277</v>
      </c>
      <c r="C23" s="19" t="s">
        <v>276</v>
      </c>
      <c r="D23" s="19" t="s">
        <v>13</v>
      </c>
      <c r="E23" s="19" t="s">
        <v>310</v>
      </c>
      <c r="F23" s="28" t="s">
        <v>1596</v>
      </c>
      <c r="G23" s="19" t="s">
        <v>288</v>
      </c>
      <c r="H23" s="18" t="s">
        <v>270</v>
      </c>
      <c r="I23" s="18" t="s">
        <v>274</v>
      </c>
      <c r="J23" s="17">
        <v>2641400</v>
      </c>
      <c r="K23" s="35" t="s">
        <v>137</v>
      </c>
      <c r="L23" s="114"/>
      <c r="M23" s="116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19" t="s">
        <v>3451</v>
      </c>
      <c r="AG23" s="19" t="s">
        <v>3467</v>
      </c>
      <c r="AH23" s="19" t="s">
        <v>1161</v>
      </c>
      <c r="AI23" s="19" t="s">
        <v>1568</v>
      </c>
      <c r="AJ23" s="15"/>
      <c r="AK23" s="15"/>
      <c r="AL23" s="16">
        <f t="shared" si="0"/>
        <v>2641400</v>
      </c>
      <c r="AM23" s="18" t="s">
        <v>1162</v>
      </c>
      <c r="AN23" s="18" t="s">
        <v>1162</v>
      </c>
      <c r="AO23" s="18"/>
      <c r="AP23" s="18"/>
      <c r="AQ23" s="18"/>
      <c r="AR23" s="18"/>
      <c r="AS23" s="18"/>
      <c r="AT23" s="18"/>
    </row>
    <row r="24" spans="1:46" s="23" customFormat="1" ht="72" hidden="1" x14ac:dyDescent="0.2">
      <c r="A24" s="19" t="s">
        <v>9</v>
      </c>
      <c r="B24" s="19" t="s">
        <v>277</v>
      </c>
      <c r="C24" s="19" t="s">
        <v>276</v>
      </c>
      <c r="D24" s="19" t="s">
        <v>10</v>
      </c>
      <c r="E24" s="19" t="s">
        <v>311</v>
      </c>
      <c r="F24" s="28" t="s">
        <v>1597</v>
      </c>
      <c r="G24" s="19" t="s">
        <v>289</v>
      </c>
      <c r="H24" s="18" t="s">
        <v>270</v>
      </c>
      <c r="I24" s="18" t="s">
        <v>271</v>
      </c>
      <c r="J24" s="17">
        <v>23000</v>
      </c>
      <c r="K24" s="35" t="s">
        <v>137</v>
      </c>
      <c r="L24" s="114"/>
      <c r="M24" s="116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2524</v>
      </c>
      <c r="AF24" s="19" t="s">
        <v>3475</v>
      </c>
      <c r="AG24" s="19" t="s">
        <v>2456</v>
      </c>
      <c r="AH24" s="19" t="s">
        <v>1165</v>
      </c>
      <c r="AI24" s="19" t="s">
        <v>1570</v>
      </c>
      <c r="AJ24" s="15">
        <v>21796</v>
      </c>
      <c r="AK24" s="15"/>
      <c r="AL24" s="16">
        <f t="shared" si="0"/>
        <v>1204</v>
      </c>
      <c r="AM24" s="18"/>
      <c r="AN24" s="18"/>
      <c r="AO24" s="18"/>
      <c r="AP24" s="18"/>
      <c r="AQ24" s="18"/>
      <c r="AR24" s="18"/>
      <c r="AS24" s="18"/>
      <c r="AT24" s="18"/>
    </row>
    <row r="25" spans="1:46" s="23" customFormat="1" ht="72" hidden="1" x14ac:dyDescent="0.2">
      <c r="A25" s="19" t="s">
        <v>9</v>
      </c>
      <c r="B25" s="19" t="s">
        <v>277</v>
      </c>
      <c r="C25" s="19" t="s">
        <v>276</v>
      </c>
      <c r="D25" s="19" t="s">
        <v>10</v>
      </c>
      <c r="E25" s="19" t="s">
        <v>311</v>
      </c>
      <c r="F25" s="28" t="s">
        <v>2458</v>
      </c>
      <c r="G25" s="19" t="s">
        <v>290</v>
      </c>
      <c r="H25" s="18" t="s">
        <v>291</v>
      </c>
      <c r="I25" s="18" t="s">
        <v>271</v>
      </c>
      <c r="J25" s="17">
        <f>60000+930000</f>
        <v>990000</v>
      </c>
      <c r="K25" s="35" t="s">
        <v>137</v>
      </c>
      <c r="L25" s="114"/>
      <c r="M25" s="116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2524</v>
      </c>
      <c r="AF25" s="19" t="s">
        <v>3475</v>
      </c>
      <c r="AG25" s="19" t="s">
        <v>2456</v>
      </c>
      <c r="AH25" s="19" t="s">
        <v>1165</v>
      </c>
      <c r="AI25" s="19" t="s">
        <v>1570</v>
      </c>
      <c r="AJ25" s="15">
        <f>57960.95+898397.05</f>
        <v>956358</v>
      </c>
      <c r="AK25" s="15"/>
      <c r="AL25" s="16">
        <f t="shared" si="0"/>
        <v>33642</v>
      </c>
      <c r="AM25" s="18"/>
      <c r="AN25" s="18"/>
      <c r="AO25" s="18"/>
      <c r="AP25" s="18"/>
      <c r="AQ25" s="18"/>
      <c r="AR25" s="18"/>
      <c r="AS25" s="18"/>
      <c r="AT25" s="18"/>
    </row>
    <row r="26" spans="1:46" s="23" customFormat="1" ht="72" hidden="1" x14ac:dyDescent="0.2">
      <c r="A26" s="19" t="s">
        <v>9</v>
      </c>
      <c r="B26" s="19" t="s">
        <v>277</v>
      </c>
      <c r="C26" s="19" t="s">
        <v>276</v>
      </c>
      <c r="D26" s="19" t="s">
        <v>10</v>
      </c>
      <c r="E26" s="19" t="s">
        <v>311</v>
      </c>
      <c r="F26" s="28" t="s">
        <v>1598</v>
      </c>
      <c r="G26" s="19" t="s">
        <v>292</v>
      </c>
      <c r="H26" s="18" t="s">
        <v>269</v>
      </c>
      <c r="I26" s="18" t="s">
        <v>271</v>
      </c>
      <c r="J26" s="17">
        <v>34000</v>
      </c>
      <c r="K26" s="35" t="s">
        <v>137</v>
      </c>
      <c r="L26" s="114"/>
      <c r="M26" s="116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2524</v>
      </c>
      <c r="AF26" s="19" t="s">
        <v>3475</v>
      </c>
      <c r="AG26" s="19" t="s">
        <v>2456</v>
      </c>
      <c r="AH26" s="19" t="s">
        <v>1165</v>
      </c>
      <c r="AI26" s="19" t="s">
        <v>1570</v>
      </c>
      <c r="AJ26" s="15">
        <v>33000</v>
      </c>
      <c r="AK26" s="15"/>
      <c r="AL26" s="16">
        <f t="shared" si="0"/>
        <v>1000</v>
      </c>
      <c r="AM26" s="18"/>
      <c r="AN26" s="18"/>
      <c r="AO26" s="18"/>
      <c r="AP26" s="18"/>
      <c r="AQ26" s="18"/>
      <c r="AR26" s="18"/>
      <c r="AS26" s="18"/>
      <c r="AT26" s="18"/>
    </row>
    <row r="27" spans="1:46" s="23" customFormat="1" ht="72" hidden="1" x14ac:dyDescent="0.2">
      <c r="A27" s="19" t="s">
        <v>9</v>
      </c>
      <c r="B27" s="19" t="s">
        <v>277</v>
      </c>
      <c r="C27" s="19" t="s">
        <v>276</v>
      </c>
      <c r="D27" s="19" t="s">
        <v>10</v>
      </c>
      <c r="E27" s="19" t="s">
        <v>311</v>
      </c>
      <c r="F27" s="28" t="s">
        <v>1599</v>
      </c>
      <c r="G27" s="19" t="s">
        <v>293</v>
      </c>
      <c r="H27" s="18" t="s">
        <v>269</v>
      </c>
      <c r="I27" s="18" t="s">
        <v>271</v>
      </c>
      <c r="J27" s="17">
        <v>10000</v>
      </c>
      <c r="K27" s="35" t="s">
        <v>137</v>
      </c>
      <c r="L27" s="114"/>
      <c r="M27" s="116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19" t="s">
        <v>2457</v>
      </c>
      <c r="AG27" s="19" t="s">
        <v>2457</v>
      </c>
      <c r="AH27" s="19" t="s">
        <v>1165</v>
      </c>
      <c r="AI27" s="19" t="s">
        <v>1570</v>
      </c>
      <c r="AJ27" s="15"/>
      <c r="AK27" s="15">
        <v>3424</v>
      </c>
      <c r="AL27" s="16">
        <f t="shared" si="0"/>
        <v>6576</v>
      </c>
      <c r="AM27" s="18"/>
      <c r="AN27" s="18"/>
      <c r="AO27" s="18"/>
      <c r="AP27" s="18"/>
      <c r="AQ27" s="18"/>
      <c r="AR27" s="18"/>
      <c r="AS27" s="18"/>
      <c r="AT27" s="18" t="s">
        <v>2524</v>
      </c>
    </row>
    <row r="28" spans="1:46" s="23" customFormat="1" ht="72" hidden="1" x14ac:dyDescent="0.2">
      <c r="A28" s="19" t="s">
        <v>9</v>
      </c>
      <c r="B28" s="19" t="s">
        <v>277</v>
      </c>
      <c r="C28" s="19" t="s">
        <v>276</v>
      </c>
      <c r="D28" s="19" t="s">
        <v>10</v>
      </c>
      <c r="E28" s="19" t="s">
        <v>311</v>
      </c>
      <c r="F28" s="28" t="s">
        <v>1600</v>
      </c>
      <c r="G28" s="19" t="s">
        <v>294</v>
      </c>
      <c r="H28" s="18" t="s">
        <v>270</v>
      </c>
      <c r="I28" s="18" t="s">
        <v>271</v>
      </c>
      <c r="J28" s="17">
        <v>7100</v>
      </c>
      <c r="K28" s="35" t="s">
        <v>137</v>
      </c>
      <c r="L28" s="114"/>
      <c r="M28" s="116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19" t="s">
        <v>3476</v>
      </c>
      <c r="AG28" s="19" t="s">
        <v>2456</v>
      </c>
      <c r="AH28" s="19" t="s">
        <v>1165</v>
      </c>
      <c r="AI28" s="19" t="s">
        <v>1570</v>
      </c>
      <c r="AJ28" s="15">
        <v>6634</v>
      </c>
      <c r="AK28" s="15"/>
      <c r="AL28" s="16">
        <f t="shared" si="0"/>
        <v>466</v>
      </c>
      <c r="AM28" s="18"/>
      <c r="AN28" s="18"/>
      <c r="AO28" s="18"/>
      <c r="AP28" s="18"/>
      <c r="AQ28" s="18"/>
      <c r="AR28" s="18"/>
      <c r="AS28" s="18"/>
      <c r="AT28" s="18"/>
    </row>
    <row r="29" spans="1:46" s="23" customFormat="1" ht="72" hidden="1" x14ac:dyDescent="0.2">
      <c r="A29" s="19" t="s">
        <v>9</v>
      </c>
      <c r="B29" s="19" t="s">
        <v>277</v>
      </c>
      <c r="C29" s="19" t="s">
        <v>276</v>
      </c>
      <c r="D29" s="19" t="s">
        <v>10</v>
      </c>
      <c r="E29" s="19" t="s">
        <v>311</v>
      </c>
      <c r="F29" s="28" t="s">
        <v>1601</v>
      </c>
      <c r="G29" s="19" t="s">
        <v>295</v>
      </c>
      <c r="H29" s="18" t="s">
        <v>270</v>
      </c>
      <c r="I29" s="18" t="s">
        <v>271</v>
      </c>
      <c r="J29" s="17">
        <v>2500</v>
      </c>
      <c r="K29" s="35" t="s">
        <v>137</v>
      </c>
      <c r="L29" s="114"/>
      <c r="M29" s="116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19" t="s">
        <v>3476</v>
      </c>
      <c r="AG29" s="19" t="s">
        <v>2456</v>
      </c>
      <c r="AH29" s="19" t="s">
        <v>1165</v>
      </c>
      <c r="AI29" s="19" t="s">
        <v>1570</v>
      </c>
      <c r="AJ29" s="15">
        <v>1251.9000000000001</v>
      </c>
      <c r="AK29" s="15"/>
      <c r="AL29" s="16">
        <f t="shared" si="0"/>
        <v>1248.0999999999999</v>
      </c>
      <c r="AM29" s="18"/>
      <c r="AN29" s="18"/>
      <c r="AO29" s="18"/>
      <c r="AP29" s="18"/>
      <c r="AQ29" s="18"/>
      <c r="AR29" s="18"/>
      <c r="AS29" s="18"/>
      <c r="AT29" s="18"/>
    </row>
    <row r="30" spans="1:46" s="23" customFormat="1" ht="72" hidden="1" x14ac:dyDescent="0.2">
      <c r="A30" s="19" t="s">
        <v>9</v>
      </c>
      <c r="B30" s="19" t="s">
        <v>277</v>
      </c>
      <c r="C30" s="19" t="s">
        <v>276</v>
      </c>
      <c r="D30" s="19" t="s">
        <v>10</v>
      </c>
      <c r="E30" s="19" t="s">
        <v>311</v>
      </c>
      <c r="F30" s="28" t="s">
        <v>1602</v>
      </c>
      <c r="G30" s="19" t="s">
        <v>296</v>
      </c>
      <c r="H30" s="18" t="s">
        <v>297</v>
      </c>
      <c r="I30" s="18" t="s">
        <v>271</v>
      </c>
      <c r="J30" s="17">
        <v>80000</v>
      </c>
      <c r="K30" s="35" t="s">
        <v>137</v>
      </c>
      <c r="L30" s="114"/>
      <c r="M30" s="116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19" t="s">
        <v>3476</v>
      </c>
      <c r="AG30" s="19" t="s">
        <v>2456</v>
      </c>
      <c r="AH30" s="19" t="s">
        <v>1165</v>
      </c>
      <c r="AI30" s="19" t="s">
        <v>1570</v>
      </c>
      <c r="AJ30" s="15">
        <v>40060.800000000003</v>
      </c>
      <c r="AK30" s="15"/>
      <c r="AL30" s="16">
        <f t="shared" si="0"/>
        <v>39939.199999999997</v>
      </c>
      <c r="AM30" s="18"/>
      <c r="AN30" s="18"/>
      <c r="AO30" s="18"/>
      <c r="AP30" s="18"/>
      <c r="AQ30" s="18"/>
      <c r="AR30" s="18"/>
      <c r="AS30" s="18"/>
      <c r="AT30" s="18"/>
    </row>
    <row r="31" spans="1:46" s="23" customFormat="1" ht="108" hidden="1" x14ac:dyDescent="0.2">
      <c r="A31" s="19" t="s">
        <v>9</v>
      </c>
      <c r="B31" s="19" t="s">
        <v>277</v>
      </c>
      <c r="C31" s="19" t="s">
        <v>276</v>
      </c>
      <c r="D31" s="19" t="s">
        <v>10</v>
      </c>
      <c r="E31" s="19" t="s">
        <v>311</v>
      </c>
      <c r="F31" s="28" t="s">
        <v>1603</v>
      </c>
      <c r="G31" s="19" t="s">
        <v>298</v>
      </c>
      <c r="H31" s="18" t="s">
        <v>297</v>
      </c>
      <c r="I31" s="18" t="s">
        <v>274</v>
      </c>
      <c r="J31" s="17">
        <v>121600</v>
      </c>
      <c r="K31" s="35" t="s">
        <v>137</v>
      </c>
      <c r="L31" s="114"/>
      <c r="M31" s="116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19" t="s">
        <v>2457</v>
      </c>
      <c r="AG31" s="19" t="s">
        <v>2457</v>
      </c>
      <c r="AH31" s="19" t="s">
        <v>1165</v>
      </c>
      <c r="AI31" s="19" t="s">
        <v>1570</v>
      </c>
      <c r="AJ31" s="15"/>
      <c r="AK31" s="15">
        <v>65432</v>
      </c>
      <c r="AL31" s="16">
        <f t="shared" si="0"/>
        <v>56168</v>
      </c>
      <c r="AM31" s="18"/>
      <c r="AN31" s="18"/>
      <c r="AO31" s="18"/>
      <c r="AP31" s="18"/>
      <c r="AQ31" s="18"/>
      <c r="AR31" s="18"/>
      <c r="AS31" s="18"/>
      <c r="AT31" s="18" t="s">
        <v>2550</v>
      </c>
    </row>
    <row r="32" spans="1:46" s="23" customFormat="1" ht="72" hidden="1" x14ac:dyDescent="0.2">
      <c r="A32" s="19" t="s">
        <v>9</v>
      </c>
      <c r="B32" s="19" t="s">
        <v>277</v>
      </c>
      <c r="C32" s="19" t="s">
        <v>276</v>
      </c>
      <c r="D32" s="19" t="s">
        <v>10</v>
      </c>
      <c r="E32" s="19" t="s">
        <v>311</v>
      </c>
      <c r="F32" s="28" t="s">
        <v>1604</v>
      </c>
      <c r="G32" s="19" t="s">
        <v>299</v>
      </c>
      <c r="H32" s="18" t="s">
        <v>270</v>
      </c>
      <c r="I32" s="18" t="s">
        <v>300</v>
      </c>
      <c r="J32" s="17">
        <v>500000</v>
      </c>
      <c r="K32" s="35" t="s">
        <v>137</v>
      </c>
      <c r="L32" s="114"/>
      <c r="M32" s="116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19" t="s">
        <v>3462</v>
      </c>
      <c r="AG32" s="19" t="s">
        <v>2456</v>
      </c>
      <c r="AH32" s="19" t="s">
        <v>1165</v>
      </c>
      <c r="AI32" s="19" t="s">
        <v>1570</v>
      </c>
      <c r="AJ32" s="15">
        <v>370000</v>
      </c>
      <c r="AK32" s="15"/>
      <c r="AL32" s="16">
        <f t="shared" si="0"/>
        <v>130000</v>
      </c>
      <c r="AM32" s="18"/>
      <c r="AN32" s="18"/>
      <c r="AO32" s="18"/>
      <c r="AP32" s="18"/>
      <c r="AQ32" s="18"/>
      <c r="AR32" s="18"/>
      <c r="AS32" s="18"/>
      <c r="AT32" s="18"/>
    </row>
    <row r="33" spans="1:46" s="23" customFormat="1" ht="72" hidden="1" x14ac:dyDescent="0.2">
      <c r="A33" s="19" t="s">
        <v>9</v>
      </c>
      <c r="B33" s="19" t="s">
        <v>277</v>
      </c>
      <c r="C33" s="19" t="s">
        <v>276</v>
      </c>
      <c r="D33" s="19" t="s">
        <v>10</v>
      </c>
      <c r="E33" s="19" t="s">
        <v>311</v>
      </c>
      <c r="F33" s="28" t="s">
        <v>1605</v>
      </c>
      <c r="G33" s="19" t="s">
        <v>301</v>
      </c>
      <c r="H33" s="18" t="s">
        <v>270</v>
      </c>
      <c r="I33" s="18" t="s">
        <v>300</v>
      </c>
      <c r="J33" s="17">
        <v>600000</v>
      </c>
      <c r="K33" s="35" t="s">
        <v>137</v>
      </c>
      <c r="L33" s="114"/>
      <c r="M33" s="116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19" t="s">
        <v>3476</v>
      </c>
      <c r="AG33" s="19" t="s">
        <v>2456</v>
      </c>
      <c r="AH33" s="19" t="s">
        <v>1165</v>
      </c>
      <c r="AI33" s="19" t="s">
        <v>1570</v>
      </c>
      <c r="AJ33" s="15">
        <v>552120</v>
      </c>
      <c r="AK33" s="15"/>
      <c r="AL33" s="16">
        <f t="shared" si="0"/>
        <v>47880</v>
      </c>
      <c r="AM33" s="18"/>
      <c r="AN33" s="18"/>
      <c r="AO33" s="18"/>
      <c r="AP33" s="18"/>
      <c r="AQ33" s="18"/>
      <c r="AR33" s="18"/>
      <c r="AS33" s="18"/>
      <c r="AT33" s="18"/>
    </row>
    <row r="34" spans="1:46" s="23" customFormat="1" ht="72" hidden="1" x14ac:dyDescent="0.2">
      <c r="A34" s="19" t="s">
        <v>9</v>
      </c>
      <c r="B34" s="19" t="s">
        <v>277</v>
      </c>
      <c r="C34" s="19" t="s">
        <v>276</v>
      </c>
      <c r="D34" s="19" t="s">
        <v>10</v>
      </c>
      <c r="E34" s="19" t="s">
        <v>311</v>
      </c>
      <c r="F34" s="28" t="s">
        <v>1606</v>
      </c>
      <c r="G34" s="19" t="s">
        <v>302</v>
      </c>
      <c r="H34" s="18" t="s">
        <v>303</v>
      </c>
      <c r="I34" s="18" t="s">
        <v>271</v>
      </c>
      <c r="J34" s="17">
        <v>210000</v>
      </c>
      <c r="K34" s="35" t="s">
        <v>137</v>
      </c>
      <c r="L34" s="114"/>
      <c r="M34" s="116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19" t="s">
        <v>3476</v>
      </c>
      <c r="AG34" s="19" t="s">
        <v>2456</v>
      </c>
      <c r="AH34" s="19" t="s">
        <v>1165</v>
      </c>
      <c r="AI34" s="19" t="s">
        <v>1570</v>
      </c>
      <c r="AJ34" s="15">
        <v>79180</v>
      </c>
      <c r="AK34" s="15"/>
      <c r="AL34" s="16">
        <f t="shared" si="0"/>
        <v>130820</v>
      </c>
      <c r="AM34" s="18"/>
      <c r="AN34" s="18"/>
      <c r="AO34" s="18"/>
      <c r="AP34" s="18"/>
      <c r="AQ34" s="18"/>
      <c r="AR34" s="18"/>
      <c r="AS34" s="18"/>
      <c r="AT34" s="18"/>
    </row>
    <row r="35" spans="1:46" s="23" customFormat="1" ht="90" hidden="1" x14ac:dyDescent="0.2">
      <c r="A35" s="19" t="s">
        <v>9</v>
      </c>
      <c r="B35" s="19" t="s">
        <v>277</v>
      </c>
      <c r="C35" s="19" t="s">
        <v>276</v>
      </c>
      <c r="D35" s="19" t="s">
        <v>10</v>
      </c>
      <c r="E35" s="19" t="s">
        <v>311</v>
      </c>
      <c r="F35" s="28" t="s">
        <v>1607</v>
      </c>
      <c r="G35" s="19" t="s">
        <v>304</v>
      </c>
      <c r="H35" s="18" t="s">
        <v>305</v>
      </c>
      <c r="I35" s="18" t="s">
        <v>271</v>
      </c>
      <c r="J35" s="17">
        <v>4968000</v>
      </c>
      <c r="K35" s="35" t="s">
        <v>137</v>
      </c>
      <c r="L35" s="114"/>
      <c r="M35" s="116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19" t="s">
        <v>3464</v>
      </c>
      <c r="AG35" s="19" t="s">
        <v>3467</v>
      </c>
      <c r="AH35" s="19" t="s">
        <v>1178</v>
      </c>
      <c r="AI35" s="19" t="s">
        <v>1571</v>
      </c>
      <c r="AJ35" s="15"/>
      <c r="AK35" s="15"/>
      <c r="AL35" s="16">
        <f t="shared" si="0"/>
        <v>4968000</v>
      </c>
      <c r="AM35" s="18"/>
      <c r="AN35" s="18"/>
      <c r="AO35" s="18"/>
      <c r="AP35" s="18"/>
      <c r="AQ35" s="18"/>
      <c r="AR35" s="18"/>
      <c r="AS35" s="18"/>
      <c r="AT35" s="18"/>
    </row>
    <row r="36" spans="1:46" s="23" customFormat="1" ht="72" hidden="1" x14ac:dyDescent="0.2">
      <c r="A36" s="19" t="s">
        <v>9</v>
      </c>
      <c r="B36" s="19" t="s">
        <v>277</v>
      </c>
      <c r="C36" s="19" t="s">
        <v>276</v>
      </c>
      <c r="D36" s="19" t="s">
        <v>10</v>
      </c>
      <c r="E36" s="19" t="s">
        <v>311</v>
      </c>
      <c r="F36" s="28" t="s">
        <v>1608</v>
      </c>
      <c r="G36" s="19" t="s">
        <v>306</v>
      </c>
      <c r="H36" s="18" t="s">
        <v>267</v>
      </c>
      <c r="I36" s="18" t="s">
        <v>268</v>
      </c>
      <c r="J36" s="17">
        <v>12900</v>
      </c>
      <c r="K36" s="35" t="s">
        <v>137</v>
      </c>
      <c r="L36" s="114"/>
      <c r="M36" s="116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19" t="s">
        <v>3476</v>
      </c>
      <c r="AG36" s="19" t="s">
        <v>2456</v>
      </c>
      <c r="AH36" s="19" t="s">
        <v>1165</v>
      </c>
      <c r="AI36" s="19" t="s">
        <v>1570</v>
      </c>
      <c r="AJ36" s="15">
        <v>10272</v>
      </c>
      <c r="AK36" s="15"/>
      <c r="AL36" s="16">
        <f t="shared" si="0"/>
        <v>2628</v>
      </c>
      <c r="AM36" s="18"/>
      <c r="AN36" s="18"/>
      <c r="AO36" s="18"/>
      <c r="AP36" s="18"/>
      <c r="AQ36" s="18"/>
      <c r="AR36" s="18"/>
      <c r="AS36" s="18"/>
      <c r="AT36" s="18"/>
    </row>
    <row r="37" spans="1:46" s="23" customFormat="1" ht="72" hidden="1" x14ac:dyDescent="0.2">
      <c r="A37" s="19" t="s">
        <v>9</v>
      </c>
      <c r="B37" s="19" t="s">
        <v>277</v>
      </c>
      <c r="C37" s="19" t="s">
        <v>276</v>
      </c>
      <c r="D37" s="19" t="s">
        <v>10</v>
      </c>
      <c r="E37" s="19" t="s">
        <v>311</v>
      </c>
      <c r="F37" s="28" t="s">
        <v>1609</v>
      </c>
      <c r="G37" s="19" t="s">
        <v>307</v>
      </c>
      <c r="H37" s="18" t="s">
        <v>267</v>
      </c>
      <c r="I37" s="18" t="s">
        <v>268</v>
      </c>
      <c r="J37" s="17">
        <v>12000</v>
      </c>
      <c r="K37" s="35" t="s">
        <v>137</v>
      </c>
      <c r="L37" s="114"/>
      <c r="M37" s="116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2531</v>
      </c>
      <c r="AF37" s="19" t="s">
        <v>3476</v>
      </c>
      <c r="AG37" s="19" t="s">
        <v>2456</v>
      </c>
      <c r="AH37" s="19" t="s">
        <v>1165</v>
      </c>
      <c r="AI37" s="19" t="s">
        <v>1570</v>
      </c>
      <c r="AJ37" s="15">
        <v>10786</v>
      </c>
      <c r="AK37" s="15"/>
      <c r="AL37" s="16">
        <f t="shared" si="0"/>
        <v>1214</v>
      </c>
      <c r="AM37" s="18"/>
      <c r="AN37" s="18"/>
      <c r="AO37" s="18"/>
      <c r="AP37" s="18"/>
      <c r="AQ37" s="18"/>
      <c r="AR37" s="18"/>
      <c r="AS37" s="18"/>
      <c r="AT37" s="18"/>
    </row>
    <row r="38" spans="1:46" s="23" customFormat="1" ht="72" hidden="1" x14ac:dyDescent="0.2">
      <c r="A38" s="19" t="s">
        <v>9</v>
      </c>
      <c r="B38" s="19" t="s">
        <v>277</v>
      </c>
      <c r="C38" s="19" t="s">
        <v>276</v>
      </c>
      <c r="D38" s="19" t="s">
        <v>10</v>
      </c>
      <c r="E38" s="19" t="s">
        <v>311</v>
      </c>
      <c r="F38" s="28" t="s">
        <v>1610</v>
      </c>
      <c r="G38" s="19" t="s">
        <v>308</v>
      </c>
      <c r="H38" s="18" t="s">
        <v>270</v>
      </c>
      <c r="I38" s="18" t="s">
        <v>271</v>
      </c>
      <c r="J38" s="17">
        <v>4000</v>
      </c>
      <c r="K38" s="35" t="s">
        <v>137</v>
      </c>
      <c r="L38" s="114"/>
      <c r="M38" s="116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19" t="s">
        <v>3476</v>
      </c>
      <c r="AG38" s="19" t="s">
        <v>2456</v>
      </c>
      <c r="AH38" s="19" t="s">
        <v>1165</v>
      </c>
      <c r="AI38" s="19" t="s">
        <v>1570</v>
      </c>
      <c r="AJ38" s="15">
        <v>3049.5</v>
      </c>
      <c r="AK38" s="15"/>
      <c r="AL38" s="16">
        <f t="shared" si="0"/>
        <v>950.5</v>
      </c>
      <c r="AM38" s="18"/>
      <c r="AN38" s="18"/>
      <c r="AO38" s="18"/>
      <c r="AP38" s="18"/>
      <c r="AQ38" s="18"/>
      <c r="AR38" s="18"/>
      <c r="AS38" s="18"/>
      <c r="AT38" s="18"/>
    </row>
    <row r="39" spans="1:46" s="23" customFormat="1" ht="90" hidden="1" x14ac:dyDescent="0.2">
      <c r="A39" s="19" t="s">
        <v>40</v>
      </c>
      <c r="B39" s="19" t="s">
        <v>277</v>
      </c>
      <c r="C39" s="19" t="s">
        <v>276</v>
      </c>
      <c r="D39" s="19" t="s">
        <v>11</v>
      </c>
      <c r="E39" s="19" t="s">
        <v>310</v>
      </c>
      <c r="F39" s="28" t="s">
        <v>1611</v>
      </c>
      <c r="G39" s="19" t="s">
        <v>312</v>
      </c>
      <c r="H39" s="18" t="s">
        <v>270</v>
      </c>
      <c r="I39" s="18" t="s">
        <v>271</v>
      </c>
      <c r="J39" s="17">
        <v>20600</v>
      </c>
      <c r="K39" s="18"/>
      <c r="L39" s="18"/>
      <c r="M39" s="35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19" t="s">
        <v>3476</v>
      </c>
      <c r="AG39" s="19" t="s">
        <v>2456</v>
      </c>
      <c r="AH39" s="19" t="s">
        <v>1183</v>
      </c>
      <c r="AI39" s="19" t="s">
        <v>1570</v>
      </c>
      <c r="AJ39" s="15">
        <v>20000</v>
      </c>
      <c r="AK39" s="15"/>
      <c r="AL39" s="16">
        <f t="shared" si="0"/>
        <v>600</v>
      </c>
      <c r="AM39" s="38" t="s">
        <v>1184</v>
      </c>
      <c r="AN39" s="38" t="s">
        <v>1185</v>
      </c>
      <c r="AO39" s="38" t="s">
        <v>1186</v>
      </c>
      <c r="AP39" s="38" t="s">
        <v>1186</v>
      </c>
      <c r="AQ39" s="38" t="s">
        <v>1187</v>
      </c>
      <c r="AR39" s="16">
        <v>20000</v>
      </c>
      <c r="AS39" s="39" t="e">
        <f>M39-AR39</f>
        <v>#VALUE!</v>
      </c>
      <c r="AT39" s="18"/>
    </row>
    <row r="40" spans="1:46" s="23" customFormat="1" ht="90" hidden="1" x14ac:dyDescent="0.2">
      <c r="A40" s="19" t="s">
        <v>40</v>
      </c>
      <c r="B40" s="19" t="s">
        <v>277</v>
      </c>
      <c r="C40" s="19" t="s">
        <v>276</v>
      </c>
      <c r="D40" s="19" t="s">
        <v>11</v>
      </c>
      <c r="E40" s="19" t="s">
        <v>310</v>
      </c>
      <c r="F40" s="28" t="s">
        <v>1612</v>
      </c>
      <c r="G40" s="19" t="s">
        <v>313</v>
      </c>
      <c r="H40" s="18" t="s">
        <v>270</v>
      </c>
      <c r="I40" s="18" t="s">
        <v>271</v>
      </c>
      <c r="J40" s="17">
        <v>14000</v>
      </c>
      <c r="K40" s="18"/>
      <c r="L40" s="18"/>
      <c r="M40" s="35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19" t="s">
        <v>3476</v>
      </c>
      <c r="AG40" s="19" t="s">
        <v>2456</v>
      </c>
      <c r="AH40" s="19" t="s">
        <v>1183</v>
      </c>
      <c r="AI40" s="19" t="s">
        <v>1570</v>
      </c>
      <c r="AJ40" s="15">
        <v>14000</v>
      </c>
      <c r="AK40" s="15"/>
      <c r="AL40" s="16">
        <f t="shared" si="0"/>
        <v>0</v>
      </c>
      <c r="AM40" s="38" t="s">
        <v>1184</v>
      </c>
      <c r="AN40" s="38" t="s">
        <v>1185</v>
      </c>
      <c r="AO40" s="38" t="s">
        <v>1186</v>
      </c>
      <c r="AP40" s="38" t="s">
        <v>1186</v>
      </c>
      <c r="AQ40" s="38" t="s">
        <v>1187</v>
      </c>
      <c r="AR40" s="16">
        <v>14000</v>
      </c>
      <c r="AS40" s="39" t="e">
        <f t="shared" ref="AS40:AS68" si="5">M40-AR40</f>
        <v>#VALUE!</v>
      </c>
      <c r="AT40" s="18"/>
    </row>
    <row r="41" spans="1:46" s="23" customFormat="1" ht="90" hidden="1" x14ac:dyDescent="0.2">
      <c r="A41" s="19" t="s">
        <v>40</v>
      </c>
      <c r="B41" s="19" t="s">
        <v>277</v>
      </c>
      <c r="C41" s="19" t="s">
        <v>276</v>
      </c>
      <c r="D41" s="19" t="s">
        <v>11</v>
      </c>
      <c r="E41" s="19" t="s">
        <v>310</v>
      </c>
      <c r="F41" s="28" t="s">
        <v>1613</v>
      </c>
      <c r="G41" s="19" t="s">
        <v>314</v>
      </c>
      <c r="H41" s="18" t="s">
        <v>270</v>
      </c>
      <c r="I41" s="18" t="s">
        <v>271</v>
      </c>
      <c r="J41" s="17">
        <v>30000</v>
      </c>
      <c r="K41" s="18"/>
      <c r="L41" s="18"/>
      <c r="M41" s="35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19" t="s">
        <v>3476</v>
      </c>
      <c r="AG41" s="19" t="s">
        <v>2456</v>
      </c>
      <c r="AH41" s="19" t="s">
        <v>1183</v>
      </c>
      <c r="AI41" s="19" t="s">
        <v>1570</v>
      </c>
      <c r="AJ41" s="17">
        <v>30000</v>
      </c>
      <c r="AK41" s="15"/>
      <c r="AL41" s="16">
        <f t="shared" si="0"/>
        <v>0</v>
      </c>
      <c r="AM41" s="38" t="s">
        <v>1184</v>
      </c>
      <c r="AN41" s="38" t="s">
        <v>1185</v>
      </c>
      <c r="AO41" s="38" t="s">
        <v>1186</v>
      </c>
      <c r="AP41" s="38" t="s">
        <v>1186</v>
      </c>
      <c r="AQ41" s="38" t="s">
        <v>1187</v>
      </c>
      <c r="AR41" s="15">
        <v>30000</v>
      </c>
      <c r="AS41" s="39" t="e">
        <f t="shared" si="5"/>
        <v>#VALUE!</v>
      </c>
      <c r="AT41" s="18"/>
    </row>
    <row r="42" spans="1:46" s="23" customFormat="1" ht="90" hidden="1" x14ac:dyDescent="0.2">
      <c r="A42" s="19" t="s">
        <v>40</v>
      </c>
      <c r="B42" s="19" t="s">
        <v>277</v>
      </c>
      <c r="C42" s="19" t="s">
        <v>276</v>
      </c>
      <c r="D42" s="19" t="s">
        <v>11</v>
      </c>
      <c r="E42" s="19" t="s">
        <v>310</v>
      </c>
      <c r="F42" s="28" t="s">
        <v>1614</v>
      </c>
      <c r="G42" s="19" t="s">
        <v>315</v>
      </c>
      <c r="H42" s="18" t="s">
        <v>270</v>
      </c>
      <c r="I42" s="18" t="s">
        <v>271</v>
      </c>
      <c r="J42" s="17">
        <v>21900</v>
      </c>
      <c r="K42" s="18"/>
      <c r="L42" s="18"/>
      <c r="M42" s="35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19" t="s">
        <v>3476</v>
      </c>
      <c r="AG42" s="19" t="s">
        <v>2456</v>
      </c>
      <c r="AH42" s="19" t="s">
        <v>1183</v>
      </c>
      <c r="AI42" s="19" t="s">
        <v>1570</v>
      </c>
      <c r="AJ42" s="15">
        <v>21900</v>
      </c>
      <c r="AK42" s="15"/>
      <c r="AL42" s="16">
        <f t="shared" si="0"/>
        <v>0</v>
      </c>
      <c r="AM42" s="38" t="s">
        <v>1184</v>
      </c>
      <c r="AN42" s="38" t="s">
        <v>1185</v>
      </c>
      <c r="AO42" s="38" t="s">
        <v>1186</v>
      </c>
      <c r="AP42" s="38" t="s">
        <v>1186</v>
      </c>
      <c r="AQ42" s="38" t="s">
        <v>1187</v>
      </c>
      <c r="AR42" s="16">
        <v>21900</v>
      </c>
      <c r="AS42" s="39" t="e">
        <f t="shared" si="5"/>
        <v>#VALUE!</v>
      </c>
      <c r="AT42" s="18"/>
    </row>
    <row r="43" spans="1:46" s="23" customFormat="1" ht="90" hidden="1" x14ac:dyDescent="0.2">
      <c r="A43" s="19" t="s">
        <v>40</v>
      </c>
      <c r="B43" s="19" t="s">
        <v>277</v>
      </c>
      <c r="C43" s="19" t="s">
        <v>276</v>
      </c>
      <c r="D43" s="19" t="s">
        <v>11</v>
      </c>
      <c r="E43" s="19" t="s">
        <v>310</v>
      </c>
      <c r="F43" s="28" t="s">
        <v>1615</v>
      </c>
      <c r="G43" s="19" t="s">
        <v>316</v>
      </c>
      <c r="H43" s="18" t="s">
        <v>317</v>
      </c>
      <c r="I43" s="18" t="s">
        <v>273</v>
      </c>
      <c r="J43" s="17">
        <v>35000</v>
      </c>
      <c r="K43" s="18"/>
      <c r="L43" s="18"/>
      <c r="M43" s="35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19" t="s">
        <v>3476</v>
      </c>
      <c r="AG43" s="19" t="s">
        <v>2456</v>
      </c>
      <c r="AH43" s="19" t="s">
        <v>1183</v>
      </c>
      <c r="AI43" s="19" t="s">
        <v>1570</v>
      </c>
      <c r="AJ43" s="15">
        <v>35000</v>
      </c>
      <c r="AK43" s="15"/>
      <c r="AL43" s="16">
        <f t="shared" si="0"/>
        <v>0</v>
      </c>
      <c r="AM43" s="38" t="s">
        <v>1184</v>
      </c>
      <c r="AN43" s="38" t="s">
        <v>1185</v>
      </c>
      <c r="AO43" s="38" t="s">
        <v>1186</v>
      </c>
      <c r="AP43" s="38" t="s">
        <v>1186</v>
      </c>
      <c r="AQ43" s="38" t="s">
        <v>1187</v>
      </c>
      <c r="AR43" s="16">
        <v>35000</v>
      </c>
      <c r="AS43" s="39" t="e">
        <f t="shared" si="5"/>
        <v>#VALUE!</v>
      </c>
      <c r="AT43" s="18"/>
    </row>
    <row r="44" spans="1:46" s="23" customFormat="1" ht="90" hidden="1" x14ac:dyDescent="0.2">
      <c r="A44" s="19" t="s">
        <v>40</v>
      </c>
      <c r="B44" s="19" t="s">
        <v>277</v>
      </c>
      <c r="C44" s="19" t="s">
        <v>276</v>
      </c>
      <c r="D44" s="19" t="s">
        <v>11</v>
      </c>
      <c r="E44" s="19" t="s">
        <v>310</v>
      </c>
      <c r="F44" s="28" t="s">
        <v>1616</v>
      </c>
      <c r="G44" s="19" t="s">
        <v>318</v>
      </c>
      <c r="H44" s="18" t="s">
        <v>319</v>
      </c>
      <c r="I44" s="18" t="s">
        <v>273</v>
      </c>
      <c r="J44" s="17">
        <v>32000</v>
      </c>
      <c r="K44" s="18"/>
      <c r="L44" s="18"/>
      <c r="M44" s="35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19" t="s">
        <v>3476</v>
      </c>
      <c r="AG44" s="19" t="s">
        <v>2456</v>
      </c>
      <c r="AH44" s="19" t="s">
        <v>1183</v>
      </c>
      <c r="AI44" s="19" t="s">
        <v>1570</v>
      </c>
      <c r="AJ44" s="15">
        <v>31998</v>
      </c>
      <c r="AK44" s="15"/>
      <c r="AL44" s="16">
        <f t="shared" si="0"/>
        <v>2</v>
      </c>
      <c r="AM44" s="38" t="s">
        <v>1184</v>
      </c>
      <c r="AN44" s="38" t="s">
        <v>1185</v>
      </c>
      <c r="AO44" s="38" t="s">
        <v>1186</v>
      </c>
      <c r="AP44" s="38" t="s">
        <v>1186</v>
      </c>
      <c r="AQ44" s="38" t="s">
        <v>1187</v>
      </c>
      <c r="AR44" s="16">
        <v>31998</v>
      </c>
      <c r="AS44" s="39" t="e">
        <f t="shared" si="5"/>
        <v>#VALUE!</v>
      </c>
      <c r="AT44" s="18"/>
    </row>
    <row r="45" spans="1:46" s="23" customFormat="1" ht="90" hidden="1" x14ac:dyDescent="0.2">
      <c r="A45" s="19" t="s">
        <v>40</v>
      </c>
      <c r="B45" s="19" t="s">
        <v>277</v>
      </c>
      <c r="C45" s="19" t="s">
        <v>276</v>
      </c>
      <c r="D45" s="19" t="s">
        <v>11</v>
      </c>
      <c r="E45" s="19" t="s">
        <v>310</v>
      </c>
      <c r="F45" s="28" t="s">
        <v>1617</v>
      </c>
      <c r="G45" s="19" t="s">
        <v>320</v>
      </c>
      <c r="H45" s="18" t="s">
        <v>269</v>
      </c>
      <c r="I45" s="18" t="s">
        <v>273</v>
      </c>
      <c r="J45" s="17">
        <v>12000</v>
      </c>
      <c r="K45" s="18"/>
      <c r="L45" s="18"/>
      <c r="M45" s="35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19" t="s">
        <v>3476</v>
      </c>
      <c r="AG45" s="19" t="s">
        <v>2456</v>
      </c>
      <c r="AH45" s="19" t="s">
        <v>1183</v>
      </c>
      <c r="AI45" s="19" t="s">
        <v>1570</v>
      </c>
      <c r="AJ45" s="15">
        <v>11000</v>
      </c>
      <c r="AK45" s="15"/>
      <c r="AL45" s="16">
        <f t="shared" si="0"/>
        <v>1000</v>
      </c>
      <c r="AM45" s="38" t="s">
        <v>1184</v>
      </c>
      <c r="AN45" s="38" t="s">
        <v>1185</v>
      </c>
      <c r="AO45" s="38" t="s">
        <v>1186</v>
      </c>
      <c r="AP45" s="38" t="s">
        <v>1186</v>
      </c>
      <c r="AQ45" s="38" t="s">
        <v>1187</v>
      </c>
      <c r="AR45" s="16">
        <v>11000</v>
      </c>
      <c r="AS45" s="39" t="e">
        <f t="shared" si="5"/>
        <v>#VALUE!</v>
      </c>
      <c r="AT45" s="18"/>
    </row>
    <row r="46" spans="1:46" s="23" customFormat="1" ht="90" hidden="1" x14ac:dyDescent="0.2">
      <c r="A46" s="19" t="s">
        <v>40</v>
      </c>
      <c r="B46" s="19" t="s">
        <v>277</v>
      </c>
      <c r="C46" s="19" t="s">
        <v>276</v>
      </c>
      <c r="D46" s="19" t="s">
        <v>11</v>
      </c>
      <c r="E46" s="19" t="s">
        <v>310</v>
      </c>
      <c r="F46" s="28" t="s">
        <v>1618</v>
      </c>
      <c r="G46" s="19" t="s">
        <v>321</v>
      </c>
      <c r="H46" s="18" t="s">
        <v>269</v>
      </c>
      <c r="I46" s="18" t="s">
        <v>322</v>
      </c>
      <c r="J46" s="17">
        <v>3000</v>
      </c>
      <c r="K46" s="18"/>
      <c r="L46" s="18"/>
      <c r="M46" s="35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19" t="s">
        <v>3476</v>
      </c>
      <c r="AG46" s="19" t="s">
        <v>2456</v>
      </c>
      <c r="AH46" s="19" t="s">
        <v>1183</v>
      </c>
      <c r="AI46" s="19" t="s">
        <v>1570</v>
      </c>
      <c r="AJ46" s="15">
        <v>3000</v>
      </c>
      <c r="AK46" s="15"/>
      <c r="AL46" s="16">
        <f t="shared" si="0"/>
        <v>0</v>
      </c>
      <c r="AM46" s="38" t="s">
        <v>1184</v>
      </c>
      <c r="AN46" s="38" t="s">
        <v>1185</v>
      </c>
      <c r="AO46" s="38" t="s">
        <v>1186</v>
      </c>
      <c r="AP46" s="38" t="s">
        <v>1186</v>
      </c>
      <c r="AQ46" s="38" t="s">
        <v>1187</v>
      </c>
      <c r="AR46" s="16">
        <v>3000</v>
      </c>
      <c r="AS46" s="39" t="e">
        <f t="shared" si="5"/>
        <v>#VALUE!</v>
      </c>
      <c r="AT46" s="18"/>
    </row>
    <row r="47" spans="1:46" s="23" customFormat="1" ht="90" hidden="1" x14ac:dyDescent="0.2">
      <c r="A47" s="19" t="s">
        <v>40</v>
      </c>
      <c r="B47" s="19" t="s">
        <v>277</v>
      </c>
      <c r="C47" s="19" t="s">
        <v>276</v>
      </c>
      <c r="D47" s="19" t="s">
        <v>11</v>
      </c>
      <c r="E47" s="19" t="s">
        <v>310</v>
      </c>
      <c r="F47" s="28" t="s">
        <v>1619</v>
      </c>
      <c r="G47" s="19" t="s">
        <v>323</v>
      </c>
      <c r="H47" s="18" t="s">
        <v>270</v>
      </c>
      <c r="I47" s="18" t="s">
        <v>274</v>
      </c>
      <c r="J47" s="17">
        <v>9000</v>
      </c>
      <c r="K47" s="18"/>
      <c r="L47" s="18"/>
      <c r="M47" s="35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19" t="s">
        <v>3476</v>
      </c>
      <c r="AG47" s="19" t="s">
        <v>2456</v>
      </c>
      <c r="AH47" s="19" t="s">
        <v>1183</v>
      </c>
      <c r="AI47" s="19" t="s">
        <v>1570</v>
      </c>
      <c r="AJ47" s="15">
        <v>9000</v>
      </c>
      <c r="AK47" s="15"/>
      <c r="AL47" s="16">
        <f t="shared" si="0"/>
        <v>0</v>
      </c>
      <c r="AM47" s="38" t="s">
        <v>1184</v>
      </c>
      <c r="AN47" s="38" t="s">
        <v>1185</v>
      </c>
      <c r="AO47" s="38" t="s">
        <v>1186</v>
      </c>
      <c r="AP47" s="38" t="s">
        <v>1186</v>
      </c>
      <c r="AQ47" s="38" t="s">
        <v>1187</v>
      </c>
      <c r="AR47" s="17">
        <v>9000</v>
      </c>
      <c r="AS47" s="39" t="e">
        <f t="shared" si="5"/>
        <v>#VALUE!</v>
      </c>
      <c r="AT47" s="18"/>
    </row>
    <row r="48" spans="1:46" s="23" customFormat="1" ht="90" hidden="1" x14ac:dyDescent="0.2">
      <c r="A48" s="19" t="s">
        <v>40</v>
      </c>
      <c r="B48" s="19" t="s">
        <v>277</v>
      </c>
      <c r="C48" s="19" t="s">
        <v>276</v>
      </c>
      <c r="D48" s="19" t="s">
        <v>11</v>
      </c>
      <c r="E48" s="19" t="s">
        <v>310</v>
      </c>
      <c r="F48" s="28" t="s">
        <v>1620</v>
      </c>
      <c r="G48" s="19" t="s">
        <v>324</v>
      </c>
      <c r="H48" s="18" t="s">
        <v>303</v>
      </c>
      <c r="I48" s="18" t="s">
        <v>268</v>
      </c>
      <c r="J48" s="17">
        <v>45000</v>
      </c>
      <c r="K48" s="18"/>
      <c r="L48" s="18"/>
      <c r="M48" s="35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19" t="s">
        <v>3476</v>
      </c>
      <c r="AG48" s="19" t="s">
        <v>2456</v>
      </c>
      <c r="AH48" s="19" t="s">
        <v>1183</v>
      </c>
      <c r="AI48" s="19" t="s">
        <v>1570</v>
      </c>
      <c r="AJ48" s="15">
        <v>45000</v>
      </c>
      <c r="AK48" s="15"/>
      <c r="AL48" s="16">
        <f t="shared" si="0"/>
        <v>0</v>
      </c>
      <c r="AM48" s="38" t="s">
        <v>1184</v>
      </c>
      <c r="AN48" s="38" t="s">
        <v>1185</v>
      </c>
      <c r="AO48" s="38" t="s">
        <v>1186</v>
      </c>
      <c r="AP48" s="38" t="s">
        <v>1186</v>
      </c>
      <c r="AQ48" s="38" t="s">
        <v>1187</v>
      </c>
      <c r="AR48" s="17">
        <v>45000</v>
      </c>
      <c r="AS48" s="39" t="e">
        <f t="shared" si="5"/>
        <v>#VALUE!</v>
      </c>
      <c r="AT48" s="18"/>
    </row>
    <row r="49" spans="1:46" s="23" customFormat="1" ht="90" hidden="1" x14ac:dyDescent="0.2">
      <c r="A49" s="19" t="s">
        <v>40</v>
      </c>
      <c r="B49" s="19" t="s">
        <v>277</v>
      </c>
      <c r="C49" s="19" t="s">
        <v>276</v>
      </c>
      <c r="D49" s="19" t="s">
        <v>11</v>
      </c>
      <c r="E49" s="19" t="s">
        <v>310</v>
      </c>
      <c r="F49" s="28" t="s">
        <v>1621</v>
      </c>
      <c r="G49" s="19" t="s">
        <v>325</v>
      </c>
      <c r="H49" s="18" t="s">
        <v>270</v>
      </c>
      <c r="I49" s="18" t="s">
        <v>275</v>
      </c>
      <c r="J49" s="17">
        <v>4000</v>
      </c>
      <c r="K49" s="18"/>
      <c r="L49" s="18"/>
      <c r="M49" s="35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19" t="s">
        <v>3476</v>
      </c>
      <c r="AG49" s="19" t="s">
        <v>2456</v>
      </c>
      <c r="AH49" s="19" t="s">
        <v>1183</v>
      </c>
      <c r="AI49" s="19" t="s">
        <v>1570</v>
      </c>
      <c r="AJ49" s="15">
        <v>4000</v>
      </c>
      <c r="AK49" s="15"/>
      <c r="AL49" s="16">
        <f t="shared" si="0"/>
        <v>0</v>
      </c>
      <c r="AM49" s="38" t="s">
        <v>1184</v>
      </c>
      <c r="AN49" s="38" t="s">
        <v>1185</v>
      </c>
      <c r="AO49" s="38" t="s">
        <v>1186</v>
      </c>
      <c r="AP49" s="38" t="s">
        <v>1186</v>
      </c>
      <c r="AQ49" s="38" t="s">
        <v>1187</v>
      </c>
      <c r="AR49" s="17">
        <v>4000</v>
      </c>
      <c r="AS49" s="39" t="e">
        <f t="shared" si="5"/>
        <v>#VALUE!</v>
      </c>
      <c r="AT49" s="18"/>
    </row>
    <row r="50" spans="1:46" s="23" customFormat="1" ht="90" hidden="1" x14ac:dyDescent="0.2">
      <c r="A50" s="19" t="s">
        <v>40</v>
      </c>
      <c r="B50" s="19" t="s">
        <v>277</v>
      </c>
      <c r="C50" s="19" t="s">
        <v>276</v>
      </c>
      <c r="D50" s="19" t="s">
        <v>11</v>
      </c>
      <c r="E50" s="19" t="s">
        <v>310</v>
      </c>
      <c r="F50" s="28" t="s">
        <v>1622</v>
      </c>
      <c r="G50" s="19" t="s">
        <v>326</v>
      </c>
      <c r="H50" s="18" t="s">
        <v>269</v>
      </c>
      <c r="I50" s="18" t="s">
        <v>275</v>
      </c>
      <c r="J50" s="17">
        <v>2600</v>
      </c>
      <c r="K50" s="18"/>
      <c r="L50" s="18"/>
      <c r="M50" s="35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19" t="s">
        <v>3476</v>
      </c>
      <c r="AG50" s="19" t="s">
        <v>2456</v>
      </c>
      <c r="AH50" s="19" t="s">
        <v>1183</v>
      </c>
      <c r="AI50" s="19" t="s">
        <v>1570</v>
      </c>
      <c r="AJ50" s="15">
        <v>2600</v>
      </c>
      <c r="AK50" s="15"/>
      <c r="AL50" s="16">
        <f t="shared" si="0"/>
        <v>0</v>
      </c>
      <c r="AM50" s="38" t="s">
        <v>1184</v>
      </c>
      <c r="AN50" s="38" t="s">
        <v>1185</v>
      </c>
      <c r="AO50" s="38" t="s">
        <v>1186</v>
      </c>
      <c r="AP50" s="38" t="s">
        <v>1186</v>
      </c>
      <c r="AQ50" s="38" t="s">
        <v>1187</v>
      </c>
      <c r="AR50" s="17">
        <v>2600</v>
      </c>
      <c r="AS50" s="39" t="e">
        <f t="shared" si="5"/>
        <v>#VALUE!</v>
      </c>
      <c r="AT50" s="18"/>
    </row>
    <row r="51" spans="1:46" s="23" customFormat="1" ht="90" hidden="1" x14ac:dyDescent="0.2">
      <c r="A51" s="19" t="s">
        <v>40</v>
      </c>
      <c r="B51" s="19" t="s">
        <v>277</v>
      </c>
      <c r="C51" s="19" t="s">
        <v>276</v>
      </c>
      <c r="D51" s="19" t="s">
        <v>11</v>
      </c>
      <c r="E51" s="19" t="s">
        <v>310</v>
      </c>
      <c r="F51" s="28" t="s">
        <v>1623</v>
      </c>
      <c r="G51" s="19" t="s">
        <v>327</v>
      </c>
      <c r="H51" s="18" t="s">
        <v>270</v>
      </c>
      <c r="I51" s="18" t="s">
        <v>271</v>
      </c>
      <c r="J51" s="17">
        <v>15000</v>
      </c>
      <c r="K51" s="18"/>
      <c r="L51" s="18"/>
      <c r="M51" s="35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6">
        <v>15000</v>
      </c>
      <c r="X51" s="18" t="s">
        <v>1182</v>
      </c>
      <c r="Y51" s="132" t="s">
        <v>2555</v>
      </c>
      <c r="Z51" s="16">
        <v>15000</v>
      </c>
      <c r="AA51" s="36" t="s">
        <v>2556</v>
      </c>
      <c r="AB51" s="18"/>
      <c r="AC51" s="18"/>
      <c r="AD51" s="16"/>
      <c r="AE51" s="19" t="s">
        <v>2557</v>
      </c>
      <c r="AF51" s="19" t="s">
        <v>3476</v>
      </c>
      <c r="AG51" s="19" t="s">
        <v>2456</v>
      </c>
      <c r="AH51" s="19" t="s">
        <v>1183</v>
      </c>
      <c r="AI51" s="19" t="s">
        <v>1570</v>
      </c>
      <c r="AJ51" s="15">
        <v>15000</v>
      </c>
      <c r="AK51" s="15"/>
      <c r="AL51" s="16">
        <f t="shared" si="0"/>
        <v>0</v>
      </c>
      <c r="AM51" s="38" t="s">
        <v>1184</v>
      </c>
      <c r="AN51" s="38" t="s">
        <v>1185</v>
      </c>
      <c r="AO51" s="38" t="s">
        <v>1186</v>
      </c>
      <c r="AP51" s="38" t="s">
        <v>1186</v>
      </c>
      <c r="AQ51" s="38" t="s">
        <v>1187</v>
      </c>
      <c r="AR51" s="16">
        <v>15000</v>
      </c>
      <c r="AS51" s="39" t="e">
        <f t="shared" si="5"/>
        <v>#VALUE!</v>
      </c>
      <c r="AT51" s="18"/>
    </row>
    <row r="52" spans="1:46" s="23" customFormat="1" ht="90" hidden="1" x14ac:dyDescent="0.2">
      <c r="A52" s="19" t="s">
        <v>40</v>
      </c>
      <c r="B52" s="19" t="s">
        <v>277</v>
      </c>
      <c r="C52" s="19" t="s">
        <v>276</v>
      </c>
      <c r="D52" s="19" t="s">
        <v>286</v>
      </c>
      <c r="E52" s="19" t="s">
        <v>310</v>
      </c>
      <c r="F52" s="28" t="s">
        <v>1624</v>
      </c>
      <c r="G52" s="19" t="s">
        <v>328</v>
      </c>
      <c r="H52" s="18" t="s">
        <v>270</v>
      </c>
      <c r="I52" s="18" t="s">
        <v>268</v>
      </c>
      <c r="J52" s="17">
        <v>19300</v>
      </c>
      <c r="K52" s="18"/>
      <c r="L52" s="18"/>
      <c r="M52" s="35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9" t="s">
        <v>2565</v>
      </c>
      <c r="AF52" s="19" t="s">
        <v>2457</v>
      </c>
      <c r="AG52" s="19" t="s">
        <v>2457</v>
      </c>
      <c r="AH52" s="19" t="s">
        <v>1183</v>
      </c>
      <c r="AI52" s="19" t="s">
        <v>1570</v>
      </c>
      <c r="AJ52" s="15"/>
      <c r="AK52" s="15">
        <v>18725</v>
      </c>
      <c r="AL52" s="16">
        <f t="shared" si="0"/>
        <v>575</v>
      </c>
      <c r="AM52" s="38" t="s">
        <v>1184</v>
      </c>
      <c r="AN52" s="38" t="s">
        <v>1185</v>
      </c>
      <c r="AO52" s="38" t="s">
        <v>1187</v>
      </c>
      <c r="AP52" s="38" t="s">
        <v>1187</v>
      </c>
      <c r="AQ52" s="38" t="s">
        <v>1187</v>
      </c>
      <c r="AR52" s="17">
        <v>17500</v>
      </c>
      <c r="AS52" s="39" t="e">
        <f t="shared" si="5"/>
        <v>#VALUE!</v>
      </c>
      <c r="AT52" s="18"/>
    </row>
    <row r="53" spans="1:46" s="23" customFormat="1" ht="90" hidden="1" x14ac:dyDescent="0.2">
      <c r="A53" s="19" t="s">
        <v>40</v>
      </c>
      <c r="B53" s="19" t="s">
        <v>277</v>
      </c>
      <c r="C53" s="19" t="s">
        <v>276</v>
      </c>
      <c r="D53" s="19" t="s">
        <v>286</v>
      </c>
      <c r="E53" s="19" t="s">
        <v>310</v>
      </c>
      <c r="F53" s="28" t="s">
        <v>1625</v>
      </c>
      <c r="G53" s="19" t="s">
        <v>329</v>
      </c>
      <c r="H53" s="18" t="s">
        <v>270</v>
      </c>
      <c r="I53" s="18" t="s">
        <v>271</v>
      </c>
      <c r="J53" s="17">
        <v>20000</v>
      </c>
      <c r="K53" s="18"/>
      <c r="L53" s="18"/>
      <c r="M53" s="35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9" t="s">
        <v>2565</v>
      </c>
      <c r="AF53" s="19" t="s">
        <v>2457</v>
      </c>
      <c r="AG53" s="19" t="s">
        <v>2457</v>
      </c>
      <c r="AH53" s="19" t="s">
        <v>1183</v>
      </c>
      <c r="AI53" s="19" t="s">
        <v>1570</v>
      </c>
      <c r="AJ53" s="15"/>
      <c r="AK53" s="15">
        <v>12305</v>
      </c>
      <c r="AL53" s="16">
        <f t="shared" si="0"/>
        <v>7695</v>
      </c>
      <c r="AM53" s="38" t="s">
        <v>1184</v>
      </c>
      <c r="AN53" s="38" t="s">
        <v>1185</v>
      </c>
      <c r="AO53" s="38" t="s">
        <v>1187</v>
      </c>
      <c r="AP53" s="38" t="s">
        <v>1187</v>
      </c>
      <c r="AQ53" s="38" t="s">
        <v>1187</v>
      </c>
      <c r="AR53" s="17">
        <v>11500</v>
      </c>
      <c r="AS53" s="39" t="e">
        <f t="shared" si="5"/>
        <v>#VALUE!</v>
      </c>
      <c r="AT53" s="18"/>
    </row>
    <row r="54" spans="1:46" s="23" customFormat="1" ht="90" hidden="1" x14ac:dyDescent="0.2">
      <c r="A54" s="19" t="s">
        <v>40</v>
      </c>
      <c r="B54" s="19" t="s">
        <v>277</v>
      </c>
      <c r="C54" s="19" t="s">
        <v>276</v>
      </c>
      <c r="D54" s="19" t="s">
        <v>13</v>
      </c>
      <c r="E54" s="19" t="s">
        <v>310</v>
      </c>
      <c r="F54" s="28" t="s">
        <v>1626</v>
      </c>
      <c r="G54" s="19" t="s">
        <v>330</v>
      </c>
      <c r="H54" s="18" t="s">
        <v>267</v>
      </c>
      <c r="I54" s="18" t="s">
        <v>268</v>
      </c>
      <c r="J54" s="17">
        <v>30000</v>
      </c>
      <c r="K54" s="18"/>
      <c r="L54" s="18"/>
      <c r="M54" s="35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9" t="s">
        <v>2565</v>
      </c>
      <c r="AF54" s="19" t="s">
        <v>2457</v>
      </c>
      <c r="AG54" s="19" t="s">
        <v>2457</v>
      </c>
      <c r="AH54" s="19" t="s">
        <v>1183</v>
      </c>
      <c r="AI54" s="19" t="s">
        <v>1570</v>
      </c>
      <c r="AJ54" s="15"/>
      <c r="AK54" s="15">
        <v>29981.4</v>
      </c>
      <c r="AL54" s="16">
        <f t="shared" si="0"/>
        <v>18.599999999998545</v>
      </c>
      <c r="AM54" s="38" t="s">
        <v>1184</v>
      </c>
      <c r="AN54" s="38" t="s">
        <v>1185</v>
      </c>
      <c r="AO54" s="38" t="s">
        <v>1187</v>
      </c>
      <c r="AP54" s="38" t="s">
        <v>1187</v>
      </c>
      <c r="AQ54" s="38" t="s">
        <v>1187</v>
      </c>
      <c r="AR54" s="17">
        <v>28020</v>
      </c>
      <c r="AS54" s="39" t="e">
        <f t="shared" si="5"/>
        <v>#VALUE!</v>
      </c>
      <c r="AT54" s="18"/>
    </row>
    <row r="55" spans="1:46" s="23" customFormat="1" ht="90" hidden="1" x14ac:dyDescent="0.2">
      <c r="A55" s="19" t="s">
        <v>40</v>
      </c>
      <c r="B55" s="19" t="s">
        <v>277</v>
      </c>
      <c r="C55" s="19" t="s">
        <v>276</v>
      </c>
      <c r="D55" s="19" t="s">
        <v>18</v>
      </c>
      <c r="E55" s="19" t="s">
        <v>310</v>
      </c>
      <c r="F55" s="28" t="s">
        <v>1627</v>
      </c>
      <c r="G55" s="19" t="s">
        <v>331</v>
      </c>
      <c r="H55" s="18" t="s">
        <v>303</v>
      </c>
      <c r="I55" s="18" t="s">
        <v>268</v>
      </c>
      <c r="J55" s="17">
        <v>100000</v>
      </c>
      <c r="K55" s="18"/>
      <c r="L55" s="18"/>
      <c r="M55" s="35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2557</v>
      </c>
      <c r="AF55" s="19" t="s">
        <v>3476</v>
      </c>
      <c r="AG55" s="19" t="s">
        <v>2456</v>
      </c>
      <c r="AH55" s="19" t="s">
        <v>1183</v>
      </c>
      <c r="AI55" s="19" t="s">
        <v>1570</v>
      </c>
      <c r="AJ55" s="15">
        <v>89000</v>
      </c>
      <c r="AK55" s="15"/>
      <c r="AL55" s="16">
        <f t="shared" si="0"/>
        <v>11000</v>
      </c>
      <c r="AM55" s="38" t="s">
        <v>1184</v>
      </c>
      <c r="AN55" s="38" t="s">
        <v>1185</v>
      </c>
      <c r="AO55" s="38" t="s">
        <v>1186</v>
      </c>
      <c r="AP55" s="38" t="s">
        <v>1186</v>
      </c>
      <c r="AQ55" s="38" t="s">
        <v>1187</v>
      </c>
      <c r="AR55" s="17">
        <v>89000</v>
      </c>
      <c r="AS55" s="39" t="e">
        <f t="shared" si="5"/>
        <v>#VALUE!</v>
      </c>
      <c r="AT55" s="18"/>
    </row>
    <row r="56" spans="1:46" s="23" customFormat="1" ht="90" hidden="1" x14ac:dyDescent="0.2">
      <c r="A56" s="19" t="s">
        <v>40</v>
      </c>
      <c r="B56" s="19" t="s">
        <v>277</v>
      </c>
      <c r="C56" s="19" t="s">
        <v>276</v>
      </c>
      <c r="D56" s="19" t="s">
        <v>18</v>
      </c>
      <c r="E56" s="19" t="s">
        <v>310</v>
      </c>
      <c r="F56" s="28" t="s">
        <v>1628</v>
      </c>
      <c r="G56" s="19" t="s">
        <v>332</v>
      </c>
      <c r="H56" s="18" t="s">
        <v>270</v>
      </c>
      <c r="I56" s="18" t="s">
        <v>271</v>
      </c>
      <c r="J56" s="17">
        <v>130000</v>
      </c>
      <c r="K56" s="18"/>
      <c r="L56" s="18"/>
      <c r="M56" s="35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2557</v>
      </c>
      <c r="AF56" s="19" t="s">
        <v>3476</v>
      </c>
      <c r="AG56" s="19" t="s">
        <v>2456</v>
      </c>
      <c r="AH56" s="19" t="s">
        <v>1183</v>
      </c>
      <c r="AI56" s="19" t="s">
        <v>1570</v>
      </c>
      <c r="AJ56" s="15">
        <v>128000</v>
      </c>
      <c r="AK56" s="15"/>
      <c r="AL56" s="16">
        <f t="shared" si="0"/>
        <v>2000</v>
      </c>
      <c r="AM56" s="38" t="s">
        <v>1184</v>
      </c>
      <c r="AN56" s="38" t="s">
        <v>1185</v>
      </c>
      <c r="AO56" s="38" t="s">
        <v>1186</v>
      </c>
      <c r="AP56" s="38" t="s">
        <v>1186</v>
      </c>
      <c r="AQ56" s="38" t="s">
        <v>1187</v>
      </c>
      <c r="AR56" s="17">
        <v>128000</v>
      </c>
      <c r="AS56" s="39" t="e">
        <f t="shared" si="5"/>
        <v>#VALUE!</v>
      </c>
      <c r="AT56" s="18"/>
    </row>
    <row r="57" spans="1:46" s="23" customFormat="1" ht="90" hidden="1" x14ac:dyDescent="0.2">
      <c r="A57" s="19" t="s">
        <v>40</v>
      </c>
      <c r="B57" s="19" t="s">
        <v>277</v>
      </c>
      <c r="C57" s="19" t="s">
        <v>276</v>
      </c>
      <c r="D57" s="19" t="s">
        <v>18</v>
      </c>
      <c r="E57" s="19" t="s">
        <v>310</v>
      </c>
      <c r="F57" s="28" t="s">
        <v>1629</v>
      </c>
      <c r="G57" s="19" t="s">
        <v>333</v>
      </c>
      <c r="H57" s="18" t="s">
        <v>270</v>
      </c>
      <c r="I57" s="18" t="s">
        <v>274</v>
      </c>
      <c r="J57" s="17">
        <v>168000</v>
      </c>
      <c r="K57" s="18"/>
      <c r="L57" s="18"/>
      <c r="M57" s="35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2557</v>
      </c>
      <c r="AF57" s="19" t="s">
        <v>3476</v>
      </c>
      <c r="AG57" s="19" t="s">
        <v>2456</v>
      </c>
      <c r="AH57" s="19" t="s">
        <v>1183</v>
      </c>
      <c r="AI57" s="19" t="s">
        <v>1570</v>
      </c>
      <c r="AJ57" s="15">
        <v>166600</v>
      </c>
      <c r="AK57" s="15"/>
      <c r="AL57" s="16">
        <f t="shared" si="0"/>
        <v>1400</v>
      </c>
      <c r="AM57" s="38" t="s">
        <v>1184</v>
      </c>
      <c r="AN57" s="38" t="s">
        <v>1185</v>
      </c>
      <c r="AO57" s="38" t="s">
        <v>1186</v>
      </c>
      <c r="AP57" s="38" t="s">
        <v>1186</v>
      </c>
      <c r="AQ57" s="38" t="s">
        <v>1187</v>
      </c>
      <c r="AR57" s="17">
        <v>166600</v>
      </c>
      <c r="AS57" s="39" t="e">
        <f t="shared" si="5"/>
        <v>#VALUE!</v>
      </c>
      <c r="AT57" s="18"/>
    </row>
    <row r="58" spans="1:46" s="23" customFormat="1" ht="90" hidden="1" x14ac:dyDescent="0.2">
      <c r="A58" s="19" t="s">
        <v>40</v>
      </c>
      <c r="B58" s="19" t="s">
        <v>277</v>
      </c>
      <c r="C58" s="19" t="s">
        <v>276</v>
      </c>
      <c r="D58" s="19" t="s">
        <v>18</v>
      </c>
      <c r="E58" s="19" t="s">
        <v>310</v>
      </c>
      <c r="F58" s="28" t="s">
        <v>1630</v>
      </c>
      <c r="G58" s="19" t="s">
        <v>334</v>
      </c>
      <c r="H58" s="18" t="s">
        <v>270</v>
      </c>
      <c r="I58" s="18" t="s">
        <v>335</v>
      </c>
      <c r="J58" s="17">
        <v>3900</v>
      </c>
      <c r="K58" s="18"/>
      <c r="L58" s="18"/>
      <c r="M58" s="35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2557</v>
      </c>
      <c r="AF58" s="19" t="s">
        <v>3476</v>
      </c>
      <c r="AG58" s="19" t="s">
        <v>2456</v>
      </c>
      <c r="AH58" s="19" t="s">
        <v>1183</v>
      </c>
      <c r="AI58" s="19" t="s">
        <v>1570</v>
      </c>
      <c r="AJ58" s="15">
        <v>3700</v>
      </c>
      <c r="AK58" s="15"/>
      <c r="AL58" s="16">
        <f t="shared" si="0"/>
        <v>200</v>
      </c>
      <c r="AM58" s="38" t="s">
        <v>1184</v>
      </c>
      <c r="AN58" s="38" t="s">
        <v>1185</v>
      </c>
      <c r="AO58" s="38" t="s">
        <v>1186</v>
      </c>
      <c r="AP58" s="38" t="s">
        <v>1186</v>
      </c>
      <c r="AQ58" s="38" t="s">
        <v>1187</v>
      </c>
      <c r="AR58" s="17">
        <v>3700</v>
      </c>
      <c r="AS58" s="39" t="e">
        <f t="shared" si="5"/>
        <v>#VALUE!</v>
      </c>
      <c r="AT58" s="18"/>
    </row>
    <row r="59" spans="1:46" s="23" customFormat="1" ht="90" hidden="1" x14ac:dyDescent="0.2">
      <c r="A59" s="19" t="s">
        <v>40</v>
      </c>
      <c r="B59" s="19" t="s">
        <v>277</v>
      </c>
      <c r="C59" s="19" t="s">
        <v>276</v>
      </c>
      <c r="D59" s="19" t="s">
        <v>18</v>
      </c>
      <c r="E59" s="19" t="s">
        <v>310</v>
      </c>
      <c r="F59" s="28" t="s">
        <v>1631</v>
      </c>
      <c r="G59" s="19" t="s">
        <v>336</v>
      </c>
      <c r="H59" s="18" t="s">
        <v>272</v>
      </c>
      <c r="I59" s="18" t="s">
        <v>335</v>
      </c>
      <c r="J59" s="17">
        <v>10100</v>
      </c>
      <c r="K59" s="18"/>
      <c r="L59" s="18"/>
      <c r="M59" s="35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2557</v>
      </c>
      <c r="AF59" s="19" t="s">
        <v>3476</v>
      </c>
      <c r="AG59" s="19" t="s">
        <v>2456</v>
      </c>
      <c r="AH59" s="19" t="s">
        <v>1183</v>
      </c>
      <c r="AI59" s="19" t="s">
        <v>1570</v>
      </c>
      <c r="AJ59" s="15">
        <v>9600</v>
      </c>
      <c r="AK59" s="15"/>
      <c r="AL59" s="16">
        <f t="shared" si="0"/>
        <v>500</v>
      </c>
      <c r="AM59" s="38" t="s">
        <v>1184</v>
      </c>
      <c r="AN59" s="38" t="s">
        <v>1185</v>
      </c>
      <c r="AO59" s="38" t="s">
        <v>1186</v>
      </c>
      <c r="AP59" s="38" t="s">
        <v>1186</v>
      </c>
      <c r="AQ59" s="38" t="s">
        <v>1187</v>
      </c>
      <c r="AR59" s="17">
        <v>9600</v>
      </c>
      <c r="AS59" s="39" t="e">
        <f t="shared" si="5"/>
        <v>#VALUE!</v>
      </c>
      <c r="AT59" s="18"/>
    </row>
    <row r="60" spans="1:46" s="23" customFormat="1" ht="90" hidden="1" x14ac:dyDescent="0.2">
      <c r="A60" s="19" t="s">
        <v>40</v>
      </c>
      <c r="B60" s="19" t="s">
        <v>277</v>
      </c>
      <c r="C60" s="19" t="s">
        <v>276</v>
      </c>
      <c r="D60" s="19" t="s">
        <v>18</v>
      </c>
      <c r="E60" s="19" t="s">
        <v>310</v>
      </c>
      <c r="F60" s="28" t="s">
        <v>1632</v>
      </c>
      <c r="G60" s="19" t="s">
        <v>337</v>
      </c>
      <c r="H60" s="18" t="s">
        <v>319</v>
      </c>
      <c r="I60" s="18" t="s">
        <v>335</v>
      </c>
      <c r="J60" s="17">
        <v>8800</v>
      </c>
      <c r="K60" s="18"/>
      <c r="L60" s="18"/>
      <c r="M60" s="35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2557</v>
      </c>
      <c r="AF60" s="19" t="s">
        <v>3476</v>
      </c>
      <c r="AG60" s="19" t="s">
        <v>2456</v>
      </c>
      <c r="AH60" s="19" t="s">
        <v>1183</v>
      </c>
      <c r="AI60" s="19" t="s">
        <v>1570</v>
      </c>
      <c r="AJ60" s="15">
        <v>8400</v>
      </c>
      <c r="AK60" s="15"/>
      <c r="AL60" s="16">
        <f t="shared" si="0"/>
        <v>400</v>
      </c>
      <c r="AM60" s="38" t="s">
        <v>1184</v>
      </c>
      <c r="AN60" s="38" t="s">
        <v>1185</v>
      </c>
      <c r="AO60" s="38" t="s">
        <v>1186</v>
      </c>
      <c r="AP60" s="38" t="s">
        <v>1186</v>
      </c>
      <c r="AQ60" s="38" t="s">
        <v>1187</v>
      </c>
      <c r="AR60" s="17">
        <v>8400</v>
      </c>
      <c r="AS60" s="39" t="e">
        <f t="shared" si="5"/>
        <v>#VALUE!</v>
      </c>
      <c r="AT60" s="18"/>
    </row>
    <row r="61" spans="1:46" s="23" customFormat="1" ht="90" hidden="1" x14ac:dyDescent="0.2">
      <c r="A61" s="19" t="s">
        <v>40</v>
      </c>
      <c r="B61" s="19" t="s">
        <v>277</v>
      </c>
      <c r="C61" s="19" t="s">
        <v>276</v>
      </c>
      <c r="D61" s="19" t="s">
        <v>18</v>
      </c>
      <c r="E61" s="19" t="s">
        <v>310</v>
      </c>
      <c r="F61" s="28" t="s">
        <v>1633</v>
      </c>
      <c r="G61" s="19" t="s">
        <v>338</v>
      </c>
      <c r="H61" s="18" t="s">
        <v>270</v>
      </c>
      <c r="I61" s="18" t="s">
        <v>271</v>
      </c>
      <c r="J61" s="17">
        <v>15000</v>
      </c>
      <c r="K61" s="18"/>
      <c r="L61" s="18"/>
      <c r="M61" s="35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6"/>
      <c r="AC61" s="36"/>
      <c r="AD61" s="17"/>
      <c r="AE61" s="19" t="s">
        <v>2557</v>
      </c>
      <c r="AF61" s="19" t="s">
        <v>3476</v>
      </c>
      <c r="AG61" s="19" t="s">
        <v>2456</v>
      </c>
      <c r="AH61" s="19" t="s">
        <v>1183</v>
      </c>
      <c r="AI61" s="19" t="s">
        <v>1570</v>
      </c>
      <c r="AJ61" s="15">
        <v>12900</v>
      </c>
      <c r="AK61" s="15"/>
      <c r="AL61" s="16">
        <f t="shared" si="0"/>
        <v>2100</v>
      </c>
      <c r="AM61" s="38" t="s">
        <v>1184</v>
      </c>
      <c r="AN61" s="38" t="s">
        <v>1185</v>
      </c>
      <c r="AO61" s="38" t="s">
        <v>1186</v>
      </c>
      <c r="AP61" s="38" t="s">
        <v>1186</v>
      </c>
      <c r="AQ61" s="38" t="s">
        <v>1187</v>
      </c>
      <c r="AR61" s="17">
        <v>12900</v>
      </c>
      <c r="AS61" s="39" t="e">
        <f t="shared" si="5"/>
        <v>#VALUE!</v>
      </c>
      <c r="AT61" s="18"/>
    </row>
    <row r="62" spans="1:46" s="23" customFormat="1" ht="90" hidden="1" x14ac:dyDescent="0.2">
      <c r="A62" s="19" t="s">
        <v>40</v>
      </c>
      <c r="B62" s="19" t="s">
        <v>277</v>
      </c>
      <c r="C62" s="19" t="s">
        <v>276</v>
      </c>
      <c r="D62" s="19" t="s">
        <v>33</v>
      </c>
      <c r="E62" s="19" t="s">
        <v>310</v>
      </c>
      <c r="F62" s="28" t="s">
        <v>1634</v>
      </c>
      <c r="G62" s="19" t="s">
        <v>339</v>
      </c>
      <c r="H62" s="18" t="s">
        <v>340</v>
      </c>
      <c r="I62" s="18" t="s">
        <v>274</v>
      </c>
      <c r="J62" s="17">
        <v>111000</v>
      </c>
      <c r="K62" s="18"/>
      <c r="L62" s="18"/>
      <c r="M62" s="35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6"/>
      <c r="AC62" s="36"/>
      <c r="AD62" s="17"/>
      <c r="AE62" s="19" t="s">
        <v>2557</v>
      </c>
      <c r="AF62" s="19" t="s">
        <v>3476</v>
      </c>
      <c r="AG62" s="19" t="s">
        <v>2456</v>
      </c>
      <c r="AH62" s="19" t="s">
        <v>1183</v>
      </c>
      <c r="AI62" s="19" t="s">
        <v>1570</v>
      </c>
      <c r="AJ62" s="15">
        <v>111000</v>
      </c>
      <c r="AK62" s="15"/>
      <c r="AL62" s="16">
        <f t="shared" si="0"/>
        <v>0</v>
      </c>
      <c r="AM62" s="38" t="s">
        <v>1184</v>
      </c>
      <c r="AN62" s="38" t="s">
        <v>1185</v>
      </c>
      <c r="AO62" s="38" t="s">
        <v>1206</v>
      </c>
      <c r="AP62" s="38" t="s">
        <v>1206</v>
      </c>
      <c r="AQ62" s="38" t="s">
        <v>1187</v>
      </c>
      <c r="AR62" s="17">
        <v>111000</v>
      </c>
      <c r="AS62" s="39" t="e">
        <f t="shared" si="5"/>
        <v>#VALUE!</v>
      </c>
      <c r="AT62" s="18"/>
    </row>
    <row r="63" spans="1:46" s="23" customFormat="1" ht="90" hidden="1" x14ac:dyDescent="0.2">
      <c r="A63" s="19" t="s">
        <v>40</v>
      </c>
      <c r="B63" s="19" t="s">
        <v>277</v>
      </c>
      <c r="C63" s="19" t="s">
        <v>276</v>
      </c>
      <c r="D63" s="19" t="s">
        <v>33</v>
      </c>
      <c r="E63" s="19" t="s">
        <v>310</v>
      </c>
      <c r="F63" s="28" t="s">
        <v>1635</v>
      </c>
      <c r="G63" s="19" t="s">
        <v>341</v>
      </c>
      <c r="H63" s="18" t="s">
        <v>270</v>
      </c>
      <c r="I63" s="18" t="s">
        <v>274</v>
      </c>
      <c r="J63" s="17">
        <v>15000</v>
      </c>
      <c r="K63" s="18"/>
      <c r="L63" s="18"/>
      <c r="M63" s="35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6"/>
      <c r="AC63" s="36"/>
      <c r="AD63" s="17"/>
      <c r="AE63" s="19" t="s">
        <v>2557</v>
      </c>
      <c r="AF63" s="19" t="s">
        <v>3476</v>
      </c>
      <c r="AG63" s="19" t="s">
        <v>2456</v>
      </c>
      <c r="AH63" s="19" t="s">
        <v>1183</v>
      </c>
      <c r="AI63" s="19" t="s">
        <v>1570</v>
      </c>
      <c r="AJ63" s="15">
        <v>15000</v>
      </c>
      <c r="AK63" s="15"/>
      <c r="AL63" s="16">
        <f t="shared" si="0"/>
        <v>0</v>
      </c>
      <c r="AM63" s="38" t="s">
        <v>1184</v>
      </c>
      <c r="AN63" s="38" t="s">
        <v>1185</v>
      </c>
      <c r="AO63" s="38" t="s">
        <v>1206</v>
      </c>
      <c r="AP63" s="38" t="s">
        <v>1206</v>
      </c>
      <c r="AQ63" s="38" t="s">
        <v>1187</v>
      </c>
      <c r="AR63" s="17">
        <v>15000</v>
      </c>
      <c r="AS63" s="39" t="e">
        <f t="shared" si="5"/>
        <v>#VALUE!</v>
      </c>
      <c r="AT63" s="18"/>
    </row>
    <row r="64" spans="1:46" s="23" customFormat="1" ht="90" hidden="1" x14ac:dyDescent="0.2">
      <c r="A64" s="19" t="s">
        <v>40</v>
      </c>
      <c r="B64" s="19" t="s">
        <v>277</v>
      </c>
      <c r="C64" s="19" t="s">
        <v>276</v>
      </c>
      <c r="D64" s="19" t="s">
        <v>33</v>
      </c>
      <c r="E64" s="19" t="s">
        <v>310</v>
      </c>
      <c r="F64" s="28" t="s">
        <v>1636</v>
      </c>
      <c r="G64" s="19" t="s">
        <v>342</v>
      </c>
      <c r="H64" s="18" t="s">
        <v>340</v>
      </c>
      <c r="I64" s="18" t="s">
        <v>274</v>
      </c>
      <c r="J64" s="17">
        <v>180000</v>
      </c>
      <c r="K64" s="18"/>
      <c r="L64" s="18"/>
      <c r="M64" s="35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6"/>
      <c r="AC64" s="36"/>
      <c r="AD64" s="17"/>
      <c r="AE64" s="19" t="s">
        <v>2557</v>
      </c>
      <c r="AF64" s="19" t="s">
        <v>3476</v>
      </c>
      <c r="AG64" s="19" t="s">
        <v>2456</v>
      </c>
      <c r="AH64" s="19" t="s">
        <v>1183</v>
      </c>
      <c r="AI64" s="19" t="s">
        <v>1570</v>
      </c>
      <c r="AJ64" s="17">
        <v>180000</v>
      </c>
      <c r="AK64" s="15"/>
      <c r="AL64" s="16">
        <f t="shared" si="0"/>
        <v>0</v>
      </c>
      <c r="AM64" s="38" t="s">
        <v>1184</v>
      </c>
      <c r="AN64" s="38" t="s">
        <v>1185</v>
      </c>
      <c r="AO64" s="38" t="s">
        <v>1206</v>
      </c>
      <c r="AP64" s="38" t="s">
        <v>1206</v>
      </c>
      <c r="AQ64" s="38" t="s">
        <v>1187</v>
      </c>
      <c r="AR64" s="17">
        <v>180000</v>
      </c>
      <c r="AS64" s="39" t="e">
        <f t="shared" si="5"/>
        <v>#VALUE!</v>
      </c>
      <c r="AT64" s="18"/>
    </row>
    <row r="65" spans="1:46" s="23" customFormat="1" ht="90" hidden="1" x14ac:dyDescent="0.2">
      <c r="A65" s="19" t="s">
        <v>40</v>
      </c>
      <c r="B65" s="19" t="s">
        <v>277</v>
      </c>
      <c r="C65" s="19" t="s">
        <v>276</v>
      </c>
      <c r="D65" s="19" t="s">
        <v>33</v>
      </c>
      <c r="E65" s="19" t="s">
        <v>310</v>
      </c>
      <c r="F65" s="28" t="s">
        <v>1637</v>
      </c>
      <c r="G65" s="19" t="s">
        <v>343</v>
      </c>
      <c r="H65" s="18" t="s">
        <v>270</v>
      </c>
      <c r="I65" s="18" t="s">
        <v>344</v>
      </c>
      <c r="J65" s="17">
        <v>3000</v>
      </c>
      <c r="K65" s="18"/>
      <c r="L65" s="18"/>
      <c r="M65" s="35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6"/>
      <c r="AC65" s="36"/>
      <c r="AD65" s="17"/>
      <c r="AE65" s="19" t="s">
        <v>2557</v>
      </c>
      <c r="AF65" s="19" t="s">
        <v>3476</v>
      </c>
      <c r="AG65" s="19" t="s">
        <v>2456</v>
      </c>
      <c r="AH65" s="19" t="s">
        <v>1183</v>
      </c>
      <c r="AI65" s="19" t="s">
        <v>1570</v>
      </c>
      <c r="AJ65" s="17">
        <v>3000</v>
      </c>
      <c r="AK65" s="15"/>
      <c r="AL65" s="16">
        <f t="shared" si="0"/>
        <v>0</v>
      </c>
      <c r="AM65" s="38" t="s">
        <v>1184</v>
      </c>
      <c r="AN65" s="38" t="s">
        <v>1185</v>
      </c>
      <c r="AO65" s="38" t="s">
        <v>1206</v>
      </c>
      <c r="AP65" s="38" t="s">
        <v>1206</v>
      </c>
      <c r="AQ65" s="38" t="s">
        <v>1187</v>
      </c>
      <c r="AR65" s="17">
        <v>3000</v>
      </c>
      <c r="AS65" s="39" t="e">
        <f t="shared" si="5"/>
        <v>#VALUE!</v>
      </c>
      <c r="AT65" s="18"/>
    </row>
    <row r="66" spans="1:46" s="23" customFormat="1" ht="90" hidden="1" x14ac:dyDescent="0.2">
      <c r="A66" s="19" t="s">
        <v>40</v>
      </c>
      <c r="B66" s="19" t="s">
        <v>277</v>
      </c>
      <c r="C66" s="19" t="s">
        <v>276</v>
      </c>
      <c r="D66" s="19" t="s">
        <v>33</v>
      </c>
      <c r="E66" s="19" t="s">
        <v>310</v>
      </c>
      <c r="F66" s="28" t="s">
        <v>1638</v>
      </c>
      <c r="G66" s="19" t="s">
        <v>345</v>
      </c>
      <c r="H66" s="18" t="s">
        <v>270</v>
      </c>
      <c r="I66" s="18" t="s">
        <v>346</v>
      </c>
      <c r="J66" s="17">
        <v>2500</v>
      </c>
      <c r="K66" s="18"/>
      <c r="L66" s="18"/>
      <c r="M66" s="35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6"/>
      <c r="AC66" s="36"/>
      <c r="AD66" s="17"/>
      <c r="AE66" s="19" t="s">
        <v>2557</v>
      </c>
      <c r="AF66" s="19" t="s">
        <v>3476</v>
      </c>
      <c r="AG66" s="19" t="s">
        <v>2456</v>
      </c>
      <c r="AH66" s="19" t="s">
        <v>1183</v>
      </c>
      <c r="AI66" s="19" t="s">
        <v>1570</v>
      </c>
      <c r="AJ66" s="17">
        <v>2500</v>
      </c>
      <c r="AK66" s="15"/>
      <c r="AL66" s="16">
        <f t="shared" si="0"/>
        <v>0</v>
      </c>
      <c r="AM66" s="38" t="s">
        <v>1184</v>
      </c>
      <c r="AN66" s="38" t="s">
        <v>1185</v>
      </c>
      <c r="AO66" s="38" t="s">
        <v>1206</v>
      </c>
      <c r="AP66" s="38" t="s">
        <v>1206</v>
      </c>
      <c r="AQ66" s="38" t="s">
        <v>1187</v>
      </c>
      <c r="AR66" s="17">
        <v>2500</v>
      </c>
      <c r="AS66" s="39" t="e">
        <f t="shared" si="5"/>
        <v>#VALUE!</v>
      </c>
      <c r="AT66" s="18"/>
    </row>
    <row r="67" spans="1:46" s="23" customFormat="1" ht="90" hidden="1" x14ac:dyDescent="0.2">
      <c r="A67" s="19" t="s">
        <v>40</v>
      </c>
      <c r="B67" s="19" t="s">
        <v>277</v>
      </c>
      <c r="C67" s="19" t="s">
        <v>276</v>
      </c>
      <c r="D67" s="19" t="s">
        <v>33</v>
      </c>
      <c r="E67" s="19" t="s">
        <v>310</v>
      </c>
      <c r="F67" s="28" t="s">
        <v>1639</v>
      </c>
      <c r="G67" s="19" t="s">
        <v>347</v>
      </c>
      <c r="H67" s="18" t="s">
        <v>270</v>
      </c>
      <c r="I67" s="18" t="s">
        <v>335</v>
      </c>
      <c r="J67" s="17">
        <v>3000</v>
      </c>
      <c r="K67" s="18"/>
      <c r="L67" s="18"/>
      <c r="M67" s="35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6"/>
      <c r="AC67" s="36"/>
      <c r="AD67" s="17"/>
      <c r="AE67" s="19" t="s">
        <v>2557</v>
      </c>
      <c r="AF67" s="19" t="s">
        <v>3476</v>
      </c>
      <c r="AG67" s="19" t="s">
        <v>2456</v>
      </c>
      <c r="AH67" s="19" t="s">
        <v>1183</v>
      </c>
      <c r="AI67" s="19" t="s">
        <v>1570</v>
      </c>
      <c r="AJ67" s="17">
        <v>3000</v>
      </c>
      <c r="AK67" s="15"/>
      <c r="AL67" s="16">
        <f t="shared" ref="AL67:AL130" si="6">J67-AJ67-AK67</f>
        <v>0</v>
      </c>
      <c r="AM67" s="38" t="s">
        <v>1184</v>
      </c>
      <c r="AN67" s="38" t="s">
        <v>1185</v>
      </c>
      <c r="AO67" s="38" t="s">
        <v>1206</v>
      </c>
      <c r="AP67" s="38" t="s">
        <v>1206</v>
      </c>
      <c r="AQ67" s="38" t="s">
        <v>1187</v>
      </c>
      <c r="AR67" s="17">
        <v>3000</v>
      </c>
      <c r="AS67" s="39" t="e">
        <f t="shared" si="5"/>
        <v>#VALUE!</v>
      </c>
      <c r="AT67" s="18"/>
    </row>
    <row r="68" spans="1:46" s="23" customFormat="1" ht="90" hidden="1" x14ac:dyDescent="0.2">
      <c r="A68" s="19" t="s">
        <v>40</v>
      </c>
      <c r="B68" s="19" t="s">
        <v>277</v>
      </c>
      <c r="C68" s="19" t="s">
        <v>276</v>
      </c>
      <c r="D68" s="19" t="s">
        <v>33</v>
      </c>
      <c r="E68" s="19" t="s">
        <v>310</v>
      </c>
      <c r="F68" s="28" t="s">
        <v>1640</v>
      </c>
      <c r="G68" s="19" t="s">
        <v>348</v>
      </c>
      <c r="H68" s="18" t="s">
        <v>270</v>
      </c>
      <c r="I68" s="18" t="s">
        <v>335</v>
      </c>
      <c r="J68" s="17">
        <v>5000</v>
      </c>
      <c r="K68" s="18"/>
      <c r="L68" s="18"/>
      <c r="M68" s="35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6"/>
      <c r="AC68" s="36"/>
      <c r="AD68" s="17"/>
      <c r="AE68" s="19" t="s">
        <v>2557</v>
      </c>
      <c r="AF68" s="19" t="s">
        <v>3476</v>
      </c>
      <c r="AG68" s="19" t="s">
        <v>2456</v>
      </c>
      <c r="AH68" s="19" t="s">
        <v>1183</v>
      </c>
      <c r="AI68" s="19" t="s">
        <v>1570</v>
      </c>
      <c r="AJ68" s="17">
        <v>5000</v>
      </c>
      <c r="AK68" s="15"/>
      <c r="AL68" s="16">
        <f t="shared" si="6"/>
        <v>0</v>
      </c>
      <c r="AM68" s="38" t="s">
        <v>1184</v>
      </c>
      <c r="AN68" s="38" t="s">
        <v>1185</v>
      </c>
      <c r="AO68" s="38" t="s">
        <v>1206</v>
      </c>
      <c r="AP68" s="38" t="s">
        <v>1206</v>
      </c>
      <c r="AQ68" s="38" t="s">
        <v>1187</v>
      </c>
      <c r="AR68" s="17">
        <v>5000</v>
      </c>
      <c r="AS68" s="39" t="e">
        <f t="shared" si="5"/>
        <v>#VALUE!</v>
      </c>
      <c r="AT68" s="18"/>
    </row>
    <row r="69" spans="1:46" s="23" customFormat="1" ht="72" hidden="1" x14ac:dyDescent="0.2">
      <c r="A69" s="19" t="s">
        <v>40</v>
      </c>
      <c r="B69" s="19" t="s">
        <v>277</v>
      </c>
      <c r="C69" s="19" t="s">
        <v>276</v>
      </c>
      <c r="D69" s="19" t="s">
        <v>22</v>
      </c>
      <c r="E69" s="19" t="s">
        <v>349</v>
      </c>
      <c r="F69" s="28" t="s">
        <v>1641</v>
      </c>
      <c r="G69" s="19" t="s">
        <v>350</v>
      </c>
      <c r="H69" s="18" t="s">
        <v>270</v>
      </c>
      <c r="I69" s="18" t="s">
        <v>275</v>
      </c>
      <c r="J69" s="17">
        <v>7475000</v>
      </c>
      <c r="K69" s="35" t="s">
        <v>137</v>
      </c>
      <c r="L69" s="18"/>
      <c r="M69" s="18"/>
      <c r="N69" s="28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6"/>
      <c r="AC69" s="36"/>
      <c r="AD69" s="17"/>
      <c r="AE69" s="19" t="s">
        <v>1207</v>
      </c>
      <c r="AF69" s="19" t="s">
        <v>3451</v>
      </c>
      <c r="AG69" s="19" t="s">
        <v>3467</v>
      </c>
      <c r="AH69" s="19" t="s">
        <v>1207</v>
      </c>
      <c r="AI69" s="19" t="s">
        <v>1568</v>
      </c>
      <c r="AJ69" s="15"/>
      <c r="AK69" s="15"/>
      <c r="AL69" s="16">
        <f t="shared" si="6"/>
        <v>7475000</v>
      </c>
      <c r="AM69" s="38" t="s">
        <v>1208</v>
      </c>
      <c r="AN69" s="38" t="s">
        <v>1209</v>
      </c>
      <c r="AO69" s="38" t="s">
        <v>1210</v>
      </c>
      <c r="AP69" s="38" t="s">
        <v>1210</v>
      </c>
      <c r="AQ69" s="38" t="s">
        <v>1211</v>
      </c>
      <c r="AR69" s="18"/>
      <c r="AS69" s="39">
        <v>0</v>
      </c>
      <c r="AT69" s="18"/>
    </row>
    <row r="70" spans="1:46" s="23" customFormat="1" ht="90" hidden="1" x14ac:dyDescent="0.2">
      <c r="A70" s="19" t="s">
        <v>40</v>
      </c>
      <c r="B70" s="19" t="s">
        <v>277</v>
      </c>
      <c r="C70" s="19" t="s">
        <v>276</v>
      </c>
      <c r="D70" s="19" t="s">
        <v>10</v>
      </c>
      <c r="E70" s="19" t="s">
        <v>311</v>
      </c>
      <c r="F70" s="28" t="s">
        <v>1642</v>
      </c>
      <c r="G70" s="19" t="s">
        <v>351</v>
      </c>
      <c r="H70" s="18" t="s">
        <v>352</v>
      </c>
      <c r="I70" s="18" t="s">
        <v>271</v>
      </c>
      <c r="J70" s="17">
        <v>1320000</v>
      </c>
      <c r="K70" s="35" t="s">
        <v>137</v>
      </c>
      <c r="L70" s="18"/>
      <c r="M70" s="18"/>
      <c r="N70" s="28"/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6"/>
      <c r="AC70" s="36"/>
      <c r="AD70" s="17"/>
      <c r="AE70" s="19" t="s">
        <v>2575</v>
      </c>
      <c r="AF70" s="19" t="s">
        <v>3451</v>
      </c>
      <c r="AG70" s="19" t="s">
        <v>3467</v>
      </c>
      <c r="AH70" s="19" t="s">
        <v>1212</v>
      </c>
      <c r="AI70" s="19" t="s">
        <v>1568</v>
      </c>
      <c r="AJ70" s="15"/>
      <c r="AK70" s="15"/>
      <c r="AL70" s="16">
        <f t="shared" si="6"/>
        <v>1320000</v>
      </c>
      <c r="AM70" s="38" t="s">
        <v>1208</v>
      </c>
      <c r="AN70" s="38" t="s">
        <v>1209</v>
      </c>
      <c r="AO70" s="38" t="s">
        <v>1213</v>
      </c>
      <c r="AP70" s="38" t="s">
        <v>1213</v>
      </c>
      <c r="AQ70" s="38" t="s">
        <v>1214</v>
      </c>
      <c r="AR70" s="18"/>
      <c r="AS70" s="39">
        <v>0</v>
      </c>
      <c r="AT70" s="18"/>
    </row>
    <row r="71" spans="1:46" s="23" customFormat="1" ht="90" hidden="1" x14ac:dyDescent="0.2">
      <c r="A71" s="19" t="s">
        <v>40</v>
      </c>
      <c r="B71" s="19" t="s">
        <v>277</v>
      </c>
      <c r="C71" s="19" t="s">
        <v>276</v>
      </c>
      <c r="D71" s="19" t="s">
        <v>10</v>
      </c>
      <c r="E71" s="19" t="s">
        <v>311</v>
      </c>
      <c r="F71" s="28" t="s">
        <v>1643</v>
      </c>
      <c r="G71" s="19" t="s">
        <v>353</v>
      </c>
      <c r="H71" s="18" t="s">
        <v>354</v>
      </c>
      <c r="I71" s="18" t="s">
        <v>271</v>
      </c>
      <c r="J71" s="17">
        <v>2700000</v>
      </c>
      <c r="K71" s="35" t="s">
        <v>137</v>
      </c>
      <c r="L71" s="18"/>
      <c r="M71" s="18"/>
      <c r="N71" s="28"/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6"/>
      <c r="AC71" s="36"/>
      <c r="AD71" s="17"/>
      <c r="AE71" s="19" t="s">
        <v>2576</v>
      </c>
      <c r="AF71" s="19" t="s">
        <v>3451</v>
      </c>
      <c r="AG71" s="19" t="s">
        <v>3467</v>
      </c>
      <c r="AH71" s="19" t="s">
        <v>1212</v>
      </c>
      <c r="AI71" s="19" t="s">
        <v>1568</v>
      </c>
      <c r="AJ71" s="15"/>
      <c r="AK71" s="15"/>
      <c r="AL71" s="16">
        <f t="shared" si="6"/>
        <v>2700000</v>
      </c>
      <c r="AM71" s="38" t="s">
        <v>1208</v>
      </c>
      <c r="AN71" s="38" t="s">
        <v>1209</v>
      </c>
      <c r="AO71" s="38" t="s">
        <v>1213</v>
      </c>
      <c r="AP71" s="38" t="s">
        <v>1213</v>
      </c>
      <c r="AQ71" s="38" t="s">
        <v>1214</v>
      </c>
      <c r="AR71" s="18"/>
      <c r="AS71" s="39">
        <v>0</v>
      </c>
      <c r="AT71" s="18"/>
    </row>
    <row r="72" spans="1:46" s="23" customFormat="1" ht="90" hidden="1" x14ac:dyDescent="0.2">
      <c r="A72" s="19" t="s">
        <v>40</v>
      </c>
      <c r="B72" s="19" t="s">
        <v>277</v>
      </c>
      <c r="C72" s="19" t="s">
        <v>276</v>
      </c>
      <c r="D72" s="19" t="s">
        <v>10</v>
      </c>
      <c r="E72" s="19" t="s">
        <v>311</v>
      </c>
      <c r="F72" s="28" t="s">
        <v>1644</v>
      </c>
      <c r="G72" s="19" t="s">
        <v>355</v>
      </c>
      <c r="H72" s="18" t="s">
        <v>319</v>
      </c>
      <c r="I72" s="18" t="s">
        <v>271</v>
      </c>
      <c r="J72" s="17">
        <v>88000</v>
      </c>
      <c r="K72" s="35" t="s">
        <v>137</v>
      </c>
      <c r="L72" s="18"/>
      <c r="M72" s="18"/>
      <c r="N72" s="28"/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6"/>
      <c r="AC72" s="36"/>
      <c r="AD72" s="17"/>
      <c r="AE72" s="19" t="s">
        <v>2576</v>
      </c>
      <c r="AF72" s="19" t="s">
        <v>3451</v>
      </c>
      <c r="AG72" s="19" t="s">
        <v>3467</v>
      </c>
      <c r="AH72" s="19" t="s">
        <v>1212</v>
      </c>
      <c r="AI72" s="19" t="s">
        <v>1568</v>
      </c>
      <c r="AJ72" s="15"/>
      <c r="AK72" s="15"/>
      <c r="AL72" s="16">
        <f t="shared" si="6"/>
        <v>88000</v>
      </c>
      <c r="AM72" s="38" t="s">
        <v>1208</v>
      </c>
      <c r="AN72" s="38" t="s">
        <v>1209</v>
      </c>
      <c r="AO72" s="38" t="s">
        <v>1213</v>
      </c>
      <c r="AP72" s="38" t="s">
        <v>1213</v>
      </c>
      <c r="AQ72" s="38" t="s">
        <v>1214</v>
      </c>
      <c r="AR72" s="18"/>
      <c r="AS72" s="39">
        <v>0</v>
      </c>
      <c r="AT72" s="18"/>
    </row>
    <row r="73" spans="1:46" s="23" customFormat="1" ht="90" hidden="1" x14ac:dyDescent="0.2">
      <c r="A73" s="19" t="s">
        <v>40</v>
      </c>
      <c r="B73" s="19" t="s">
        <v>277</v>
      </c>
      <c r="C73" s="19" t="s">
        <v>276</v>
      </c>
      <c r="D73" s="19" t="s">
        <v>10</v>
      </c>
      <c r="E73" s="19" t="s">
        <v>311</v>
      </c>
      <c r="F73" s="28" t="s">
        <v>1645</v>
      </c>
      <c r="G73" s="19" t="s">
        <v>356</v>
      </c>
      <c r="H73" s="18" t="s">
        <v>317</v>
      </c>
      <c r="I73" s="18" t="s">
        <v>271</v>
      </c>
      <c r="J73" s="17">
        <v>50000</v>
      </c>
      <c r="K73" s="35" t="s">
        <v>137</v>
      </c>
      <c r="L73" s="18"/>
      <c r="M73" s="18"/>
      <c r="N73" s="28"/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6"/>
      <c r="AC73" s="36"/>
      <c r="AD73" s="17"/>
      <c r="AE73" s="19" t="s">
        <v>2576</v>
      </c>
      <c r="AF73" s="19" t="s">
        <v>3451</v>
      </c>
      <c r="AG73" s="19" t="s">
        <v>3467</v>
      </c>
      <c r="AH73" s="19" t="s">
        <v>1212</v>
      </c>
      <c r="AI73" s="19" t="s">
        <v>1568</v>
      </c>
      <c r="AJ73" s="15"/>
      <c r="AK73" s="15"/>
      <c r="AL73" s="16">
        <f t="shared" si="6"/>
        <v>50000</v>
      </c>
      <c r="AM73" s="38" t="s">
        <v>1208</v>
      </c>
      <c r="AN73" s="38" t="s">
        <v>1209</v>
      </c>
      <c r="AO73" s="38" t="s">
        <v>1213</v>
      </c>
      <c r="AP73" s="38" t="s">
        <v>1213</v>
      </c>
      <c r="AQ73" s="38" t="s">
        <v>1214</v>
      </c>
      <c r="AR73" s="18"/>
      <c r="AS73" s="39">
        <v>0</v>
      </c>
      <c r="AT73" s="18"/>
    </row>
    <row r="74" spans="1:46" s="23" customFormat="1" ht="90" hidden="1" x14ac:dyDescent="0.2">
      <c r="A74" s="19" t="s">
        <v>40</v>
      </c>
      <c r="B74" s="19" t="s">
        <v>277</v>
      </c>
      <c r="C74" s="19" t="s">
        <v>276</v>
      </c>
      <c r="D74" s="19" t="s">
        <v>10</v>
      </c>
      <c r="E74" s="19" t="s">
        <v>311</v>
      </c>
      <c r="F74" s="28" t="s">
        <v>1646</v>
      </c>
      <c r="G74" s="19" t="s">
        <v>357</v>
      </c>
      <c r="H74" s="18" t="s">
        <v>269</v>
      </c>
      <c r="I74" s="18" t="s">
        <v>271</v>
      </c>
      <c r="J74" s="17">
        <v>30000</v>
      </c>
      <c r="K74" s="35" t="s">
        <v>137</v>
      </c>
      <c r="L74" s="18"/>
      <c r="M74" s="18"/>
      <c r="N74" s="28"/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6"/>
      <c r="AC74" s="36"/>
      <c r="AD74" s="17"/>
      <c r="AE74" s="19" t="s">
        <v>2576</v>
      </c>
      <c r="AF74" s="19" t="s">
        <v>3451</v>
      </c>
      <c r="AG74" s="19" t="s">
        <v>3467</v>
      </c>
      <c r="AH74" s="19" t="s">
        <v>1212</v>
      </c>
      <c r="AI74" s="19" t="s">
        <v>1568</v>
      </c>
      <c r="AJ74" s="15"/>
      <c r="AK74" s="15"/>
      <c r="AL74" s="16">
        <f t="shared" si="6"/>
        <v>30000</v>
      </c>
      <c r="AM74" s="38" t="s">
        <v>1208</v>
      </c>
      <c r="AN74" s="38" t="s">
        <v>1209</v>
      </c>
      <c r="AO74" s="38" t="s">
        <v>1213</v>
      </c>
      <c r="AP74" s="38" t="s">
        <v>1213</v>
      </c>
      <c r="AQ74" s="38" t="s">
        <v>1214</v>
      </c>
      <c r="AR74" s="18"/>
      <c r="AS74" s="39">
        <v>0</v>
      </c>
      <c r="AT74" s="18"/>
    </row>
    <row r="75" spans="1:46" s="23" customFormat="1" ht="90" hidden="1" x14ac:dyDescent="0.2">
      <c r="A75" s="19" t="s">
        <v>40</v>
      </c>
      <c r="B75" s="19" t="s">
        <v>277</v>
      </c>
      <c r="C75" s="19" t="s">
        <v>276</v>
      </c>
      <c r="D75" s="19" t="s">
        <v>10</v>
      </c>
      <c r="E75" s="19" t="s">
        <v>311</v>
      </c>
      <c r="F75" s="28" t="s">
        <v>1647</v>
      </c>
      <c r="G75" s="19" t="s">
        <v>358</v>
      </c>
      <c r="H75" s="18" t="s">
        <v>269</v>
      </c>
      <c r="I75" s="18" t="s">
        <v>271</v>
      </c>
      <c r="J75" s="17">
        <v>8600</v>
      </c>
      <c r="K75" s="35" t="s">
        <v>137</v>
      </c>
      <c r="L75" s="18"/>
      <c r="M75" s="18"/>
      <c r="N75" s="28"/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6"/>
      <c r="AC75" s="36"/>
      <c r="AD75" s="17"/>
      <c r="AE75" s="19" t="s">
        <v>2576</v>
      </c>
      <c r="AF75" s="19" t="s">
        <v>3451</v>
      </c>
      <c r="AG75" s="19" t="s">
        <v>3467</v>
      </c>
      <c r="AH75" s="19" t="s">
        <v>1212</v>
      </c>
      <c r="AI75" s="19" t="s">
        <v>1568</v>
      </c>
      <c r="AJ75" s="15"/>
      <c r="AK75" s="15"/>
      <c r="AL75" s="16">
        <f t="shared" si="6"/>
        <v>8600</v>
      </c>
      <c r="AM75" s="38" t="s">
        <v>1208</v>
      </c>
      <c r="AN75" s="38" t="s">
        <v>1209</v>
      </c>
      <c r="AO75" s="38" t="s">
        <v>1213</v>
      </c>
      <c r="AP75" s="38" t="s">
        <v>1213</v>
      </c>
      <c r="AQ75" s="38" t="s">
        <v>1214</v>
      </c>
      <c r="AR75" s="18"/>
      <c r="AS75" s="39">
        <v>0</v>
      </c>
      <c r="AT75" s="18"/>
    </row>
    <row r="76" spans="1:46" s="23" customFormat="1" ht="90" hidden="1" x14ac:dyDescent="0.2">
      <c r="A76" s="19" t="s">
        <v>40</v>
      </c>
      <c r="B76" s="19" t="s">
        <v>277</v>
      </c>
      <c r="C76" s="19" t="s">
        <v>276</v>
      </c>
      <c r="D76" s="19" t="s">
        <v>10</v>
      </c>
      <c r="E76" s="19" t="s">
        <v>311</v>
      </c>
      <c r="F76" s="28" t="s">
        <v>1648</v>
      </c>
      <c r="G76" s="19" t="s">
        <v>359</v>
      </c>
      <c r="H76" s="18" t="s">
        <v>360</v>
      </c>
      <c r="I76" s="18" t="s">
        <v>271</v>
      </c>
      <c r="J76" s="17">
        <v>375000</v>
      </c>
      <c r="K76" s="35" t="s">
        <v>137</v>
      </c>
      <c r="L76" s="18"/>
      <c r="M76" s="18"/>
      <c r="N76" s="28"/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6"/>
      <c r="AC76" s="36"/>
      <c r="AD76" s="17"/>
      <c r="AE76" s="19" t="s">
        <v>2576</v>
      </c>
      <c r="AF76" s="19" t="s">
        <v>3451</v>
      </c>
      <c r="AG76" s="19" t="s">
        <v>3467</v>
      </c>
      <c r="AH76" s="19" t="s">
        <v>1212</v>
      </c>
      <c r="AI76" s="19" t="s">
        <v>1568</v>
      </c>
      <c r="AJ76" s="15"/>
      <c r="AK76" s="15"/>
      <c r="AL76" s="16">
        <f t="shared" si="6"/>
        <v>375000</v>
      </c>
      <c r="AM76" s="38" t="s">
        <v>1208</v>
      </c>
      <c r="AN76" s="38" t="s">
        <v>1209</v>
      </c>
      <c r="AO76" s="38" t="s">
        <v>1213</v>
      </c>
      <c r="AP76" s="38" t="s">
        <v>1213</v>
      </c>
      <c r="AQ76" s="38" t="s">
        <v>1214</v>
      </c>
      <c r="AR76" s="18"/>
      <c r="AS76" s="39">
        <v>0</v>
      </c>
      <c r="AT76" s="18"/>
    </row>
    <row r="77" spans="1:46" s="23" customFormat="1" ht="90" hidden="1" x14ac:dyDescent="0.2">
      <c r="A77" s="19" t="s">
        <v>40</v>
      </c>
      <c r="B77" s="19" t="s">
        <v>277</v>
      </c>
      <c r="C77" s="19" t="s">
        <v>276</v>
      </c>
      <c r="D77" s="19" t="s">
        <v>10</v>
      </c>
      <c r="E77" s="19" t="s">
        <v>311</v>
      </c>
      <c r="F77" s="28" t="s">
        <v>1649</v>
      </c>
      <c r="G77" s="19" t="s">
        <v>361</v>
      </c>
      <c r="H77" s="18" t="s">
        <v>270</v>
      </c>
      <c r="I77" s="18" t="s">
        <v>300</v>
      </c>
      <c r="J77" s="17">
        <v>85600</v>
      </c>
      <c r="K77" s="35" t="s">
        <v>137</v>
      </c>
      <c r="L77" s="18"/>
      <c r="M77" s="18"/>
      <c r="N77" s="28"/>
      <c r="O77" s="18"/>
      <c r="P77" s="36"/>
      <c r="Q77" s="28"/>
      <c r="R77" s="18"/>
      <c r="S77" s="18"/>
      <c r="T77" s="18"/>
      <c r="U77" s="18"/>
      <c r="V77" s="18"/>
      <c r="W77" s="17"/>
      <c r="X77" s="18"/>
      <c r="Y77" s="41"/>
      <c r="Z77" s="17"/>
      <c r="AA77" s="36"/>
      <c r="AB77" s="36"/>
      <c r="AC77" s="36"/>
      <c r="AD77" s="17"/>
      <c r="AE77" s="19" t="s">
        <v>3461</v>
      </c>
      <c r="AF77" s="19" t="s">
        <v>3475</v>
      </c>
      <c r="AG77" s="19" t="s">
        <v>2456</v>
      </c>
      <c r="AH77" s="19" t="s">
        <v>1212</v>
      </c>
      <c r="AI77" s="19" t="s">
        <v>1568</v>
      </c>
      <c r="AJ77" s="15">
        <v>85600</v>
      </c>
      <c r="AK77" s="15"/>
      <c r="AL77" s="16">
        <f t="shared" si="6"/>
        <v>0</v>
      </c>
      <c r="AM77" s="38" t="s">
        <v>1208</v>
      </c>
      <c r="AN77" s="38" t="s">
        <v>1209</v>
      </c>
      <c r="AO77" s="38" t="s">
        <v>1213</v>
      </c>
      <c r="AP77" s="38" t="s">
        <v>1213</v>
      </c>
      <c r="AQ77" s="38" t="s">
        <v>1214</v>
      </c>
      <c r="AR77" s="18"/>
      <c r="AS77" s="39">
        <v>0</v>
      </c>
      <c r="AT77" s="18"/>
    </row>
    <row r="78" spans="1:46" s="23" customFormat="1" ht="90" hidden="1" x14ac:dyDescent="0.2">
      <c r="A78" s="19" t="s">
        <v>40</v>
      </c>
      <c r="B78" s="19" t="s">
        <v>277</v>
      </c>
      <c r="C78" s="19" t="s">
        <v>276</v>
      </c>
      <c r="D78" s="19" t="s">
        <v>10</v>
      </c>
      <c r="E78" s="19" t="s">
        <v>311</v>
      </c>
      <c r="F78" s="28" t="s">
        <v>1650</v>
      </c>
      <c r="G78" s="19" t="s">
        <v>362</v>
      </c>
      <c r="H78" s="18" t="s">
        <v>272</v>
      </c>
      <c r="I78" s="18" t="s">
        <v>271</v>
      </c>
      <c r="J78" s="17">
        <v>108000</v>
      </c>
      <c r="K78" s="35" t="s">
        <v>137</v>
      </c>
      <c r="L78" s="18"/>
      <c r="M78" s="18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6"/>
      <c r="AC78" s="36"/>
      <c r="AD78" s="17"/>
      <c r="AE78" s="19" t="s">
        <v>2576</v>
      </c>
      <c r="AF78" s="19" t="s">
        <v>3451</v>
      </c>
      <c r="AG78" s="19" t="s">
        <v>3467</v>
      </c>
      <c r="AH78" s="19" t="s">
        <v>1212</v>
      </c>
      <c r="AI78" s="19" t="s">
        <v>1568</v>
      </c>
      <c r="AJ78" s="15"/>
      <c r="AK78" s="15"/>
      <c r="AL78" s="16">
        <f t="shared" si="6"/>
        <v>108000</v>
      </c>
      <c r="AM78" s="38" t="s">
        <v>1208</v>
      </c>
      <c r="AN78" s="38" t="s">
        <v>1209</v>
      </c>
      <c r="AO78" s="38" t="s">
        <v>1213</v>
      </c>
      <c r="AP78" s="38" t="s">
        <v>1213</v>
      </c>
      <c r="AQ78" s="38" t="s">
        <v>1214</v>
      </c>
      <c r="AR78" s="18"/>
      <c r="AS78" s="39">
        <v>0</v>
      </c>
      <c r="AT78" s="18"/>
    </row>
    <row r="79" spans="1:46" s="23" customFormat="1" ht="90" hidden="1" x14ac:dyDescent="0.2">
      <c r="A79" s="19" t="s">
        <v>40</v>
      </c>
      <c r="B79" s="19" t="s">
        <v>277</v>
      </c>
      <c r="C79" s="19" t="s">
        <v>276</v>
      </c>
      <c r="D79" s="19" t="s">
        <v>10</v>
      </c>
      <c r="E79" s="19" t="s">
        <v>311</v>
      </c>
      <c r="F79" s="28" t="s">
        <v>1651</v>
      </c>
      <c r="G79" s="19" t="s">
        <v>363</v>
      </c>
      <c r="H79" s="18" t="s">
        <v>269</v>
      </c>
      <c r="I79" s="18" t="s">
        <v>274</v>
      </c>
      <c r="J79" s="17">
        <v>42000</v>
      </c>
      <c r="K79" s="18"/>
      <c r="L79" s="18"/>
      <c r="M79" s="35" t="s">
        <v>137</v>
      </c>
      <c r="N79" s="40" t="s">
        <v>1188</v>
      </c>
      <c r="O79" s="18" t="s">
        <v>2577</v>
      </c>
      <c r="P79" s="132" t="s">
        <v>2553</v>
      </c>
      <c r="Q79" s="28" t="s">
        <v>1215</v>
      </c>
      <c r="R79" s="18" t="s">
        <v>1190</v>
      </c>
      <c r="S79" s="18" t="s">
        <v>1191</v>
      </c>
      <c r="T79" s="18" t="s">
        <v>2395</v>
      </c>
      <c r="U79" s="18" t="s">
        <v>2395</v>
      </c>
      <c r="V79" s="38" t="s">
        <v>2578</v>
      </c>
      <c r="W79" s="17">
        <v>85600</v>
      </c>
      <c r="X79" s="18" t="s">
        <v>1182</v>
      </c>
      <c r="Y79" s="132" t="s">
        <v>2579</v>
      </c>
      <c r="Z79" s="17">
        <v>85600</v>
      </c>
      <c r="AA79" s="36" t="s">
        <v>2580</v>
      </c>
      <c r="AB79" s="132" t="s">
        <v>2579</v>
      </c>
      <c r="AC79" s="132" t="s">
        <v>2579</v>
      </c>
      <c r="AD79" s="17"/>
      <c r="AE79" s="19" t="s">
        <v>2576</v>
      </c>
      <c r="AF79" s="19" t="s">
        <v>3451</v>
      </c>
      <c r="AG79" s="19" t="s">
        <v>3467</v>
      </c>
      <c r="AH79" s="19" t="s">
        <v>1183</v>
      </c>
      <c r="AI79" s="19" t="s">
        <v>1570</v>
      </c>
      <c r="AJ79" s="15"/>
      <c r="AK79" s="15"/>
      <c r="AL79" s="16">
        <f t="shared" si="6"/>
        <v>42000</v>
      </c>
      <c r="AM79" s="38" t="s">
        <v>1184</v>
      </c>
      <c r="AN79" s="38" t="s">
        <v>1185</v>
      </c>
      <c r="AO79" s="38" t="s">
        <v>1186</v>
      </c>
      <c r="AP79" s="38" t="s">
        <v>1186</v>
      </c>
      <c r="AQ79" s="38" t="s">
        <v>1187</v>
      </c>
      <c r="AR79" s="18"/>
      <c r="AS79" s="39">
        <v>0</v>
      </c>
      <c r="AT79" s="18" t="s">
        <v>2582</v>
      </c>
    </row>
    <row r="80" spans="1:46" s="23" customFormat="1" ht="72" hidden="1" x14ac:dyDescent="0.2">
      <c r="A80" s="19" t="s">
        <v>20</v>
      </c>
      <c r="B80" s="19" t="s">
        <v>277</v>
      </c>
      <c r="C80" s="19" t="s">
        <v>276</v>
      </c>
      <c r="D80" s="19" t="s">
        <v>286</v>
      </c>
      <c r="E80" s="19" t="s">
        <v>310</v>
      </c>
      <c r="F80" s="28" t="s">
        <v>1652</v>
      </c>
      <c r="G80" s="19" t="s">
        <v>364</v>
      </c>
      <c r="H80" s="18" t="s">
        <v>269</v>
      </c>
      <c r="I80" s="18" t="s">
        <v>271</v>
      </c>
      <c r="J80" s="17">
        <v>28200</v>
      </c>
      <c r="K80" s="18"/>
      <c r="L80" s="18"/>
      <c r="M80" s="35" t="s">
        <v>137</v>
      </c>
      <c r="N80" s="28"/>
      <c r="O80" s="18"/>
      <c r="P80" s="36"/>
      <c r="Q80" s="28"/>
      <c r="R80" s="18"/>
      <c r="S80" s="18"/>
      <c r="T80" s="18"/>
      <c r="U80" s="18"/>
      <c r="V80" s="18"/>
      <c r="W80" s="17"/>
      <c r="X80" s="18"/>
      <c r="Y80" s="41"/>
      <c r="Z80" s="17"/>
      <c r="AA80" s="36"/>
      <c r="AB80" s="36"/>
      <c r="AC80" s="36"/>
      <c r="AD80" s="17"/>
      <c r="AE80" s="18" t="s">
        <v>3468</v>
      </c>
      <c r="AF80" s="18" t="s">
        <v>1571</v>
      </c>
      <c r="AG80" s="19" t="s">
        <v>3467</v>
      </c>
      <c r="AH80" s="18" t="s">
        <v>1216</v>
      </c>
      <c r="AI80" s="18" t="s">
        <v>1571</v>
      </c>
      <c r="AJ80" s="15"/>
      <c r="AK80" s="15"/>
      <c r="AL80" s="16">
        <f t="shared" si="6"/>
        <v>28200</v>
      </c>
      <c r="AM80" s="42">
        <v>242232</v>
      </c>
      <c r="AN80" s="42">
        <v>242236</v>
      </c>
      <c r="AO80" s="42">
        <v>242243</v>
      </c>
      <c r="AP80" s="42">
        <v>242246</v>
      </c>
      <c r="AQ80" s="42">
        <v>242247</v>
      </c>
      <c r="AR80" s="15">
        <v>28200</v>
      </c>
      <c r="AS80" s="18">
        <v>0</v>
      </c>
      <c r="AT80" s="18"/>
    </row>
    <row r="81" spans="1:46" s="23" customFormat="1" ht="72" hidden="1" x14ac:dyDescent="0.2">
      <c r="A81" s="19" t="s">
        <v>20</v>
      </c>
      <c r="B81" s="19" t="s">
        <v>277</v>
      </c>
      <c r="C81" s="19" t="s">
        <v>276</v>
      </c>
      <c r="D81" s="19" t="s">
        <v>13</v>
      </c>
      <c r="E81" s="19" t="s">
        <v>310</v>
      </c>
      <c r="F81" s="28" t="s">
        <v>1653</v>
      </c>
      <c r="G81" s="19" t="s">
        <v>365</v>
      </c>
      <c r="H81" s="18" t="s">
        <v>270</v>
      </c>
      <c r="I81" s="18" t="s">
        <v>271</v>
      </c>
      <c r="J81" s="17">
        <v>6000</v>
      </c>
      <c r="K81" s="18"/>
      <c r="L81" s="18"/>
      <c r="M81" s="35" t="s">
        <v>137</v>
      </c>
      <c r="N81" s="28"/>
      <c r="O81" s="18"/>
      <c r="P81" s="36"/>
      <c r="Q81" s="28"/>
      <c r="R81" s="18"/>
      <c r="S81" s="18"/>
      <c r="T81" s="18"/>
      <c r="U81" s="18"/>
      <c r="V81" s="18"/>
      <c r="W81" s="17"/>
      <c r="X81" s="32"/>
      <c r="Y81" s="41"/>
      <c r="Z81" s="17"/>
      <c r="AA81" s="36"/>
      <c r="AB81" s="36"/>
      <c r="AC81" s="36"/>
      <c r="AD81" s="17"/>
      <c r="AE81" s="18" t="s">
        <v>3469</v>
      </c>
      <c r="AF81" s="18" t="s">
        <v>1571</v>
      </c>
      <c r="AG81" s="19" t="s">
        <v>3467</v>
      </c>
      <c r="AH81" s="18" t="s">
        <v>1216</v>
      </c>
      <c r="AI81" s="18" t="s">
        <v>1571</v>
      </c>
      <c r="AJ81" s="15"/>
      <c r="AK81" s="15"/>
      <c r="AL81" s="16">
        <f t="shared" si="6"/>
        <v>6000</v>
      </c>
      <c r="AM81" s="42">
        <v>242232</v>
      </c>
      <c r="AN81" s="42">
        <v>242236</v>
      </c>
      <c r="AO81" s="42">
        <v>242243</v>
      </c>
      <c r="AP81" s="42">
        <v>242246</v>
      </c>
      <c r="AQ81" s="42">
        <v>242247</v>
      </c>
      <c r="AR81" s="15">
        <v>6000</v>
      </c>
      <c r="AS81" s="18">
        <v>0</v>
      </c>
      <c r="AT81" s="18"/>
    </row>
    <row r="82" spans="1:46" s="23" customFormat="1" ht="72" hidden="1" x14ac:dyDescent="0.2">
      <c r="A82" s="19" t="s">
        <v>20</v>
      </c>
      <c r="B82" s="19" t="s">
        <v>277</v>
      </c>
      <c r="C82" s="19" t="s">
        <v>276</v>
      </c>
      <c r="D82" s="19" t="s">
        <v>13</v>
      </c>
      <c r="E82" s="19" t="s">
        <v>310</v>
      </c>
      <c r="F82" s="28" t="s">
        <v>1654</v>
      </c>
      <c r="G82" s="19" t="s">
        <v>366</v>
      </c>
      <c r="H82" s="18" t="s">
        <v>319</v>
      </c>
      <c r="I82" s="18" t="s">
        <v>271</v>
      </c>
      <c r="J82" s="17">
        <v>32000</v>
      </c>
      <c r="K82" s="18"/>
      <c r="L82" s="18"/>
      <c r="M82" s="35" t="s">
        <v>137</v>
      </c>
      <c r="N82" s="28"/>
      <c r="O82" s="18"/>
      <c r="P82" s="36"/>
      <c r="Q82" s="28"/>
      <c r="R82" s="18"/>
      <c r="S82" s="18"/>
      <c r="T82" s="18"/>
      <c r="U82" s="18"/>
      <c r="V82" s="18"/>
      <c r="W82" s="17"/>
      <c r="X82" s="18"/>
      <c r="Y82" s="41"/>
      <c r="Z82" s="17"/>
      <c r="AA82" s="36"/>
      <c r="AB82" s="36"/>
      <c r="AC82" s="36"/>
      <c r="AD82" s="17"/>
      <c r="AE82" s="18" t="s">
        <v>3468</v>
      </c>
      <c r="AF82" s="18" t="s">
        <v>1571</v>
      </c>
      <c r="AG82" s="19" t="s">
        <v>3467</v>
      </c>
      <c r="AH82" s="18" t="s">
        <v>1216</v>
      </c>
      <c r="AI82" s="18" t="s">
        <v>1571</v>
      </c>
      <c r="AJ82" s="15"/>
      <c r="AK82" s="15"/>
      <c r="AL82" s="16">
        <f t="shared" si="6"/>
        <v>32000</v>
      </c>
      <c r="AM82" s="42">
        <v>242232</v>
      </c>
      <c r="AN82" s="42">
        <v>242236</v>
      </c>
      <c r="AO82" s="42">
        <v>242243</v>
      </c>
      <c r="AP82" s="42">
        <v>242246</v>
      </c>
      <c r="AQ82" s="42">
        <v>242247</v>
      </c>
      <c r="AR82" s="15">
        <v>32000</v>
      </c>
      <c r="AS82" s="18">
        <v>0</v>
      </c>
      <c r="AT82" s="18"/>
    </row>
    <row r="83" spans="1:46" s="23" customFormat="1" ht="72" hidden="1" x14ac:dyDescent="0.2">
      <c r="A83" s="19" t="s">
        <v>20</v>
      </c>
      <c r="B83" s="19" t="s">
        <v>277</v>
      </c>
      <c r="C83" s="19" t="s">
        <v>276</v>
      </c>
      <c r="D83" s="19" t="s">
        <v>33</v>
      </c>
      <c r="E83" s="19" t="s">
        <v>310</v>
      </c>
      <c r="F83" s="28" t="s">
        <v>1655</v>
      </c>
      <c r="G83" s="19" t="s">
        <v>367</v>
      </c>
      <c r="H83" s="18" t="s">
        <v>303</v>
      </c>
      <c r="I83" s="18" t="s">
        <v>335</v>
      </c>
      <c r="J83" s="17">
        <v>7000</v>
      </c>
      <c r="K83" s="35" t="s">
        <v>137</v>
      </c>
      <c r="L83" s="18"/>
      <c r="M83" s="18"/>
      <c r="N83" s="28" t="s">
        <v>1217</v>
      </c>
      <c r="O83" s="18"/>
      <c r="P83" s="36"/>
      <c r="Q83" s="28"/>
      <c r="R83" s="18"/>
      <c r="S83" s="18"/>
      <c r="T83" s="18"/>
      <c r="U83" s="18"/>
      <c r="V83" s="18"/>
      <c r="W83" s="17"/>
      <c r="X83" s="18"/>
      <c r="Y83" s="41"/>
      <c r="Z83" s="17"/>
      <c r="AA83" s="36"/>
      <c r="AB83" s="36"/>
      <c r="AC83" s="36"/>
      <c r="AD83" s="17"/>
      <c r="AE83" s="19" t="s">
        <v>2584</v>
      </c>
      <c r="AF83" s="19" t="s">
        <v>3476</v>
      </c>
      <c r="AG83" s="19" t="s">
        <v>3467</v>
      </c>
      <c r="AH83" s="19" t="s">
        <v>1218</v>
      </c>
      <c r="AI83" s="19" t="s">
        <v>1571</v>
      </c>
      <c r="AJ83" s="15"/>
      <c r="AK83" s="15"/>
      <c r="AL83" s="16">
        <f t="shared" si="6"/>
        <v>7000</v>
      </c>
      <c r="AM83" s="42">
        <v>242235</v>
      </c>
      <c r="AN83" s="42">
        <v>242246</v>
      </c>
      <c r="AO83" s="42">
        <v>242326</v>
      </c>
      <c r="AP83" s="42">
        <v>242326</v>
      </c>
      <c r="AQ83" s="42">
        <v>242326</v>
      </c>
      <c r="AR83" s="17">
        <v>7000</v>
      </c>
      <c r="AS83" s="18">
        <v>0</v>
      </c>
      <c r="AT83" s="18"/>
    </row>
    <row r="84" spans="1:46" s="23" customFormat="1" ht="72" hidden="1" x14ac:dyDescent="0.2">
      <c r="A84" s="19" t="s">
        <v>20</v>
      </c>
      <c r="B84" s="19" t="s">
        <v>277</v>
      </c>
      <c r="C84" s="19" t="s">
        <v>276</v>
      </c>
      <c r="D84" s="19" t="s">
        <v>33</v>
      </c>
      <c r="E84" s="19" t="s">
        <v>310</v>
      </c>
      <c r="F84" s="28" t="s">
        <v>1656</v>
      </c>
      <c r="G84" s="19" t="s">
        <v>368</v>
      </c>
      <c r="H84" s="18" t="s">
        <v>270</v>
      </c>
      <c r="I84" s="18" t="s">
        <v>274</v>
      </c>
      <c r="J84" s="17">
        <v>35000</v>
      </c>
      <c r="K84" s="35" t="s">
        <v>137</v>
      </c>
      <c r="L84" s="18"/>
      <c r="M84" s="18"/>
      <c r="N84" s="28" t="s">
        <v>1217</v>
      </c>
      <c r="O84" s="18"/>
      <c r="P84" s="36"/>
      <c r="Q84" s="28"/>
      <c r="R84" s="18"/>
      <c r="S84" s="18"/>
      <c r="T84" s="18"/>
      <c r="U84" s="18"/>
      <c r="V84" s="18"/>
      <c r="W84" s="17"/>
      <c r="X84" s="18"/>
      <c r="Y84" s="41"/>
      <c r="Z84" s="17"/>
      <c r="AA84" s="36"/>
      <c r="AB84" s="36"/>
      <c r="AC84" s="36"/>
      <c r="AD84" s="17"/>
      <c r="AE84" s="19" t="s">
        <v>2584</v>
      </c>
      <c r="AF84" s="19" t="s">
        <v>3476</v>
      </c>
      <c r="AG84" s="19" t="s">
        <v>3467</v>
      </c>
      <c r="AH84" s="19" t="s">
        <v>1218</v>
      </c>
      <c r="AI84" s="19" t="s">
        <v>1571</v>
      </c>
      <c r="AJ84" s="15"/>
      <c r="AK84" s="15"/>
      <c r="AL84" s="16">
        <f t="shared" si="6"/>
        <v>35000</v>
      </c>
      <c r="AM84" s="42">
        <v>242236</v>
      </c>
      <c r="AN84" s="42">
        <v>242257</v>
      </c>
      <c r="AO84" s="42">
        <v>242326</v>
      </c>
      <c r="AP84" s="42">
        <v>242326</v>
      </c>
      <c r="AQ84" s="42">
        <v>242326</v>
      </c>
      <c r="AR84" s="17">
        <v>35000</v>
      </c>
      <c r="AS84" s="18">
        <v>0</v>
      </c>
      <c r="AT84" s="18"/>
    </row>
    <row r="85" spans="1:46" s="23" customFormat="1" ht="72" hidden="1" x14ac:dyDescent="0.2">
      <c r="A85" s="19" t="s">
        <v>20</v>
      </c>
      <c r="B85" s="19" t="s">
        <v>277</v>
      </c>
      <c r="C85" s="19" t="s">
        <v>276</v>
      </c>
      <c r="D85" s="19" t="s">
        <v>33</v>
      </c>
      <c r="E85" s="19" t="s">
        <v>310</v>
      </c>
      <c r="F85" s="28" t="s">
        <v>1657</v>
      </c>
      <c r="G85" s="19" t="s">
        <v>369</v>
      </c>
      <c r="H85" s="18" t="s">
        <v>270</v>
      </c>
      <c r="I85" s="18" t="s">
        <v>274</v>
      </c>
      <c r="J85" s="17">
        <v>35000</v>
      </c>
      <c r="K85" s="35" t="s">
        <v>137</v>
      </c>
      <c r="L85" s="18"/>
      <c r="M85" s="18"/>
      <c r="N85" s="28" t="s">
        <v>1217</v>
      </c>
      <c r="O85" s="18"/>
      <c r="P85" s="36"/>
      <c r="Q85" s="28"/>
      <c r="R85" s="18"/>
      <c r="S85" s="18"/>
      <c r="T85" s="18"/>
      <c r="U85" s="18"/>
      <c r="V85" s="18"/>
      <c r="W85" s="17"/>
      <c r="X85" s="18"/>
      <c r="Y85" s="41"/>
      <c r="Z85" s="17"/>
      <c r="AA85" s="36"/>
      <c r="AB85" s="36"/>
      <c r="AC85" s="36"/>
      <c r="AD85" s="17"/>
      <c r="AE85" s="19" t="s">
        <v>2584</v>
      </c>
      <c r="AF85" s="19" t="s">
        <v>3476</v>
      </c>
      <c r="AG85" s="19" t="s">
        <v>3467</v>
      </c>
      <c r="AH85" s="19" t="s">
        <v>1218</v>
      </c>
      <c r="AI85" s="19" t="s">
        <v>1571</v>
      </c>
      <c r="AJ85" s="15"/>
      <c r="AK85" s="15"/>
      <c r="AL85" s="16">
        <f t="shared" si="6"/>
        <v>35000</v>
      </c>
      <c r="AM85" s="42">
        <v>242236</v>
      </c>
      <c r="AN85" s="42">
        <v>242257</v>
      </c>
      <c r="AO85" s="42">
        <v>242326</v>
      </c>
      <c r="AP85" s="42">
        <v>242326</v>
      </c>
      <c r="AQ85" s="42">
        <v>242326</v>
      </c>
      <c r="AR85" s="17">
        <v>35000</v>
      </c>
      <c r="AS85" s="18">
        <v>0</v>
      </c>
      <c r="AT85" s="18"/>
    </row>
    <row r="86" spans="1:46" s="23" customFormat="1" ht="72" hidden="1" x14ac:dyDescent="0.2">
      <c r="A86" s="19" t="s">
        <v>20</v>
      </c>
      <c r="B86" s="19" t="s">
        <v>277</v>
      </c>
      <c r="C86" s="19" t="s">
        <v>276</v>
      </c>
      <c r="D86" s="19" t="s">
        <v>33</v>
      </c>
      <c r="E86" s="19" t="s">
        <v>310</v>
      </c>
      <c r="F86" s="28" t="s">
        <v>1658</v>
      </c>
      <c r="G86" s="19" t="s">
        <v>370</v>
      </c>
      <c r="H86" s="18" t="s">
        <v>269</v>
      </c>
      <c r="I86" s="18" t="s">
        <v>274</v>
      </c>
      <c r="J86" s="17">
        <v>7000</v>
      </c>
      <c r="K86" s="35" t="s">
        <v>137</v>
      </c>
      <c r="L86" s="18"/>
      <c r="M86" s="18"/>
      <c r="N86" s="28" t="s">
        <v>1217</v>
      </c>
      <c r="O86" s="18"/>
      <c r="P86" s="36"/>
      <c r="Q86" s="28"/>
      <c r="R86" s="18"/>
      <c r="S86" s="18"/>
      <c r="T86" s="18"/>
      <c r="U86" s="18"/>
      <c r="V86" s="18"/>
      <c r="W86" s="17"/>
      <c r="X86" s="18"/>
      <c r="Y86" s="41"/>
      <c r="Z86" s="17"/>
      <c r="AA86" s="36"/>
      <c r="AB86" s="36"/>
      <c r="AC86" s="36"/>
      <c r="AD86" s="17"/>
      <c r="AE86" s="19" t="s">
        <v>2584</v>
      </c>
      <c r="AF86" s="19" t="s">
        <v>3476</v>
      </c>
      <c r="AG86" s="19" t="s">
        <v>3467</v>
      </c>
      <c r="AH86" s="19" t="s">
        <v>1218</v>
      </c>
      <c r="AI86" s="19" t="s">
        <v>1571</v>
      </c>
      <c r="AJ86" s="15"/>
      <c r="AK86" s="15"/>
      <c r="AL86" s="16">
        <f t="shared" si="6"/>
        <v>7000</v>
      </c>
      <c r="AM86" s="42">
        <v>242236</v>
      </c>
      <c r="AN86" s="42">
        <v>242257</v>
      </c>
      <c r="AO86" s="42">
        <v>242326</v>
      </c>
      <c r="AP86" s="42">
        <v>242326</v>
      </c>
      <c r="AQ86" s="42">
        <v>242326</v>
      </c>
      <c r="AR86" s="17">
        <v>7000</v>
      </c>
      <c r="AS86" s="18">
        <v>0</v>
      </c>
      <c r="AT86" s="18"/>
    </row>
    <row r="87" spans="1:46" s="23" customFormat="1" ht="72" hidden="1" x14ac:dyDescent="0.2">
      <c r="A87" s="19" t="s">
        <v>20</v>
      </c>
      <c r="B87" s="19" t="s">
        <v>277</v>
      </c>
      <c r="C87" s="19" t="s">
        <v>276</v>
      </c>
      <c r="D87" s="19" t="s">
        <v>33</v>
      </c>
      <c r="E87" s="19" t="s">
        <v>310</v>
      </c>
      <c r="F87" s="28" t="s">
        <v>1659</v>
      </c>
      <c r="G87" s="19" t="s">
        <v>371</v>
      </c>
      <c r="H87" s="18" t="s">
        <v>319</v>
      </c>
      <c r="I87" s="18" t="s">
        <v>274</v>
      </c>
      <c r="J87" s="17">
        <v>200000</v>
      </c>
      <c r="K87" s="35" t="s">
        <v>137</v>
      </c>
      <c r="L87" s="18"/>
      <c r="M87" s="18"/>
      <c r="N87" s="28" t="s">
        <v>1217</v>
      </c>
      <c r="O87" s="18"/>
      <c r="P87" s="36"/>
      <c r="Q87" s="28"/>
      <c r="R87" s="18"/>
      <c r="S87" s="18"/>
      <c r="T87" s="18"/>
      <c r="U87" s="18"/>
      <c r="V87" s="18"/>
      <c r="W87" s="17"/>
      <c r="X87" s="18"/>
      <c r="Y87" s="41"/>
      <c r="Z87" s="17"/>
      <c r="AA87" s="36"/>
      <c r="AB87" s="36"/>
      <c r="AC87" s="36"/>
      <c r="AD87" s="17"/>
      <c r="AE87" s="19" t="s">
        <v>2584</v>
      </c>
      <c r="AF87" s="19" t="s">
        <v>3476</v>
      </c>
      <c r="AG87" s="19" t="s">
        <v>3467</v>
      </c>
      <c r="AH87" s="19" t="s">
        <v>1218</v>
      </c>
      <c r="AI87" s="19" t="s">
        <v>1571</v>
      </c>
      <c r="AJ87" s="15"/>
      <c r="AK87" s="15"/>
      <c r="AL87" s="16">
        <f t="shared" si="6"/>
        <v>200000</v>
      </c>
      <c r="AM87" s="42">
        <v>242236</v>
      </c>
      <c r="AN87" s="42">
        <v>242257</v>
      </c>
      <c r="AO87" s="42">
        <v>242326</v>
      </c>
      <c r="AP87" s="42">
        <v>242326</v>
      </c>
      <c r="AQ87" s="42">
        <v>242326</v>
      </c>
      <c r="AR87" s="17">
        <v>200000</v>
      </c>
      <c r="AS87" s="18">
        <v>0</v>
      </c>
      <c r="AT87" s="18"/>
    </row>
    <row r="88" spans="1:46" s="23" customFormat="1" ht="72" hidden="1" x14ac:dyDescent="0.2">
      <c r="A88" s="19" t="s">
        <v>20</v>
      </c>
      <c r="B88" s="19" t="s">
        <v>277</v>
      </c>
      <c r="C88" s="19" t="s">
        <v>276</v>
      </c>
      <c r="D88" s="19" t="s">
        <v>33</v>
      </c>
      <c r="E88" s="19" t="s">
        <v>310</v>
      </c>
      <c r="F88" s="28" t="s">
        <v>1660</v>
      </c>
      <c r="G88" s="19" t="s">
        <v>372</v>
      </c>
      <c r="H88" s="18" t="s">
        <v>270</v>
      </c>
      <c r="I88" s="18" t="s">
        <v>274</v>
      </c>
      <c r="J88" s="17">
        <v>70000</v>
      </c>
      <c r="K88" s="35" t="s">
        <v>137</v>
      </c>
      <c r="L88" s="18"/>
      <c r="M88" s="18"/>
      <c r="N88" s="28" t="s">
        <v>1217</v>
      </c>
      <c r="O88" s="18"/>
      <c r="P88" s="36"/>
      <c r="Q88" s="28"/>
      <c r="R88" s="18"/>
      <c r="S88" s="18"/>
      <c r="T88" s="18"/>
      <c r="U88" s="18"/>
      <c r="V88" s="18"/>
      <c r="W88" s="17"/>
      <c r="X88" s="18"/>
      <c r="Y88" s="41"/>
      <c r="Z88" s="17"/>
      <c r="AA88" s="36"/>
      <c r="AB88" s="36"/>
      <c r="AC88" s="36"/>
      <c r="AD88" s="17"/>
      <c r="AE88" s="19" t="s">
        <v>2584</v>
      </c>
      <c r="AF88" s="19" t="s">
        <v>3476</v>
      </c>
      <c r="AG88" s="19" t="s">
        <v>3467</v>
      </c>
      <c r="AH88" s="19" t="s">
        <v>1218</v>
      </c>
      <c r="AI88" s="19" t="s">
        <v>1571</v>
      </c>
      <c r="AJ88" s="15"/>
      <c r="AK88" s="15"/>
      <c r="AL88" s="16">
        <f t="shared" si="6"/>
        <v>70000</v>
      </c>
      <c r="AM88" s="42">
        <v>242236</v>
      </c>
      <c r="AN88" s="42">
        <v>242257</v>
      </c>
      <c r="AO88" s="42">
        <v>242326</v>
      </c>
      <c r="AP88" s="42">
        <v>242326</v>
      </c>
      <c r="AQ88" s="42">
        <v>242326</v>
      </c>
      <c r="AR88" s="17">
        <v>70000</v>
      </c>
      <c r="AS88" s="18">
        <v>0</v>
      </c>
      <c r="AT88" s="18"/>
    </row>
    <row r="89" spans="1:46" s="23" customFormat="1" ht="72" hidden="1" x14ac:dyDescent="0.2">
      <c r="A89" s="19" t="s">
        <v>20</v>
      </c>
      <c r="B89" s="19" t="s">
        <v>277</v>
      </c>
      <c r="C89" s="19" t="s">
        <v>276</v>
      </c>
      <c r="D89" s="19" t="s">
        <v>33</v>
      </c>
      <c r="E89" s="19" t="s">
        <v>310</v>
      </c>
      <c r="F89" s="28" t="s">
        <v>1661</v>
      </c>
      <c r="G89" s="19" t="s">
        <v>373</v>
      </c>
      <c r="H89" s="18" t="s">
        <v>270</v>
      </c>
      <c r="I89" s="18" t="s">
        <v>274</v>
      </c>
      <c r="J89" s="17">
        <v>70000</v>
      </c>
      <c r="K89" s="35" t="s">
        <v>137</v>
      </c>
      <c r="L89" s="18"/>
      <c r="M89" s="18"/>
      <c r="N89" s="28" t="s">
        <v>1217</v>
      </c>
      <c r="O89" s="18"/>
      <c r="P89" s="36"/>
      <c r="Q89" s="28"/>
      <c r="R89" s="18"/>
      <c r="S89" s="18"/>
      <c r="T89" s="18"/>
      <c r="U89" s="18"/>
      <c r="V89" s="18"/>
      <c r="W89" s="17"/>
      <c r="X89" s="18"/>
      <c r="Y89" s="41"/>
      <c r="Z89" s="17"/>
      <c r="AA89" s="36"/>
      <c r="AB89" s="36"/>
      <c r="AC89" s="36"/>
      <c r="AD89" s="17"/>
      <c r="AE89" s="19" t="s">
        <v>2584</v>
      </c>
      <c r="AF89" s="19" t="s">
        <v>3476</v>
      </c>
      <c r="AG89" s="19" t="s">
        <v>3467</v>
      </c>
      <c r="AH89" s="19" t="s">
        <v>1218</v>
      </c>
      <c r="AI89" s="19" t="s">
        <v>1571</v>
      </c>
      <c r="AJ89" s="15"/>
      <c r="AK89" s="15"/>
      <c r="AL89" s="16">
        <f t="shared" si="6"/>
        <v>70000</v>
      </c>
      <c r="AM89" s="42">
        <v>242236</v>
      </c>
      <c r="AN89" s="42">
        <v>242257</v>
      </c>
      <c r="AO89" s="42">
        <v>242326</v>
      </c>
      <c r="AP89" s="42">
        <v>242326</v>
      </c>
      <c r="AQ89" s="42">
        <v>242326</v>
      </c>
      <c r="AR89" s="17">
        <v>70000</v>
      </c>
      <c r="AS89" s="18">
        <v>0</v>
      </c>
      <c r="AT89" s="18"/>
    </row>
    <row r="90" spans="1:46" s="23" customFormat="1" ht="72" hidden="1" x14ac:dyDescent="0.2">
      <c r="A90" s="19" t="s">
        <v>20</v>
      </c>
      <c r="B90" s="19" t="s">
        <v>277</v>
      </c>
      <c r="C90" s="19" t="s">
        <v>276</v>
      </c>
      <c r="D90" s="19" t="s">
        <v>33</v>
      </c>
      <c r="E90" s="19" t="s">
        <v>310</v>
      </c>
      <c r="F90" s="28" t="s">
        <v>1662</v>
      </c>
      <c r="G90" s="19" t="s">
        <v>374</v>
      </c>
      <c r="H90" s="18" t="s">
        <v>270</v>
      </c>
      <c r="I90" s="18" t="s">
        <v>274</v>
      </c>
      <c r="J90" s="17">
        <v>70000</v>
      </c>
      <c r="K90" s="35" t="s">
        <v>137</v>
      </c>
      <c r="L90" s="18"/>
      <c r="M90" s="18"/>
      <c r="N90" s="28" t="s">
        <v>1217</v>
      </c>
      <c r="O90" s="18"/>
      <c r="P90" s="36"/>
      <c r="Q90" s="19"/>
      <c r="R90" s="18"/>
      <c r="S90" s="18"/>
      <c r="T90" s="18"/>
      <c r="U90" s="18"/>
      <c r="V90" s="18"/>
      <c r="W90" s="17"/>
      <c r="X90" s="18"/>
      <c r="Y90" s="36"/>
      <c r="Z90" s="17"/>
      <c r="AA90" s="36"/>
      <c r="AB90" s="36"/>
      <c r="AC90" s="36"/>
      <c r="AD90" s="17"/>
      <c r="AE90" s="19" t="s">
        <v>2584</v>
      </c>
      <c r="AF90" s="19" t="s">
        <v>3476</v>
      </c>
      <c r="AG90" s="19" t="s">
        <v>3467</v>
      </c>
      <c r="AH90" s="19" t="s">
        <v>1218</v>
      </c>
      <c r="AI90" s="19" t="s">
        <v>1571</v>
      </c>
      <c r="AJ90" s="15"/>
      <c r="AK90" s="15"/>
      <c r="AL90" s="16">
        <f t="shared" si="6"/>
        <v>70000</v>
      </c>
      <c r="AM90" s="42">
        <v>242236</v>
      </c>
      <c r="AN90" s="42">
        <v>242257</v>
      </c>
      <c r="AO90" s="42">
        <v>242326</v>
      </c>
      <c r="AP90" s="42">
        <v>242326</v>
      </c>
      <c r="AQ90" s="42">
        <v>242326</v>
      </c>
      <c r="AR90" s="17">
        <v>70000</v>
      </c>
      <c r="AS90" s="18">
        <v>0</v>
      </c>
      <c r="AT90" s="18"/>
    </row>
    <row r="91" spans="1:46" s="23" customFormat="1" ht="72" hidden="1" x14ac:dyDescent="0.2">
      <c r="A91" s="19" t="s">
        <v>20</v>
      </c>
      <c r="B91" s="19" t="s">
        <v>277</v>
      </c>
      <c r="C91" s="19" t="s">
        <v>276</v>
      </c>
      <c r="D91" s="19" t="s">
        <v>33</v>
      </c>
      <c r="E91" s="19" t="s">
        <v>310</v>
      </c>
      <c r="F91" s="28" t="s">
        <v>1663</v>
      </c>
      <c r="G91" s="19" t="s">
        <v>375</v>
      </c>
      <c r="H91" s="18" t="s">
        <v>376</v>
      </c>
      <c r="I91" s="18" t="s">
        <v>274</v>
      </c>
      <c r="J91" s="17">
        <v>120000</v>
      </c>
      <c r="K91" s="35" t="s">
        <v>137</v>
      </c>
      <c r="L91" s="18"/>
      <c r="M91" s="18"/>
      <c r="N91" s="28" t="s">
        <v>1217</v>
      </c>
      <c r="O91" s="18"/>
      <c r="P91" s="36"/>
      <c r="Q91" s="19"/>
      <c r="R91" s="18"/>
      <c r="S91" s="18"/>
      <c r="T91" s="18"/>
      <c r="U91" s="18"/>
      <c r="V91" s="18"/>
      <c r="W91" s="17"/>
      <c r="X91" s="18"/>
      <c r="Y91" s="36"/>
      <c r="Z91" s="17"/>
      <c r="AA91" s="36"/>
      <c r="AB91" s="18"/>
      <c r="AC91" s="18"/>
      <c r="AD91" s="17"/>
      <c r="AE91" s="19" t="s">
        <v>2584</v>
      </c>
      <c r="AF91" s="19" t="s">
        <v>3476</v>
      </c>
      <c r="AG91" s="19" t="s">
        <v>3467</v>
      </c>
      <c r="AH91" s="19" t="s">
        <v>1218</v>
      </c>
      <c r="AI91" s="19" t="s">
        <v>1571</v>
      </c>
      <c r="AJ91" s="15"/>
      <c r="AK91" s="15"/>
      <c r="AL91" s="16">
        <f t="shared" si="6"/>
        <v>120000</v>
      </c>
      <c r="AM91" s="42">
        <v>242236</v>
      </c>
      <c r="AN91" s="42">
        <v>242257</v>
      </c>
      <c r="AO91" s="42">
        <v>242326</v>
      </c>
      <c r="AP91" s="42">
        <v>242326</v>
      </c>
      <c r="AQ91" s="42">
        <v>242326</v>
      </c>
      <c r="AR91" s="17">
        <v>120000</v>
      </c>
      <c r="AS91" s="18">
        <v>0</v>
      </c>
      <c r="AT91" s="18"/>
    </row>
    <row r="92" spans="1:46" s="23" customFormat="1" ht="72" hidden="1" x14ac:dyDescent="0.2">
      <c r="A92" s="19" t="s">
        <v>20</v>
      </c>
      <c r="B92" s="19" t="s">
        <v>277</v>
      </c>
      <c r="C92" s="19" t="s">
        <v>276</v>
      </c>
      <c r="D92" s="19" t="s">
        <v>33</v>
      </c>
      <c r="E92" s="19" t="s">
        <v>310</v>
      </c>
      <c r="F92" s="28" t="s">
        <v>1664</v>
      </c>
      <c r="G92" s="19" t="s">
        <v>377</v>
      </c>
      <c r="H92" s="18" t="s">
        <v>270</v>
      </c>
      <c r="I92" s="18" t="s">
        <v>274</v>
      </c>
      <c r="J92" s="17">
        <v>60000</v>
      </c>
      <c r="K92" s="35" t="s">
        <v>137</v>
      </c>
      <c r="L92" s="18"/>
      <c r="M92" s="18"/>
      <c r="N92" s="28" t="s">
        <v>1217</v>
      </c>
      <c r="O92" s="18"/>
      <c r="P92" s="36"/>
      <c r="Q92" s="19"/>
      <c r="R92" s="18"/>
      <c r="S92" s="18"/>
      <c r="T92" s="18"/>
      <c r="U92" s="18"/>
      <c r="V92" s="18"/>
      <c r="W92" s="17"/>
      <c r="X92" s="18"/>
      <c r="Y92" s="36"/>
      <c r="Z92" s="17"/>
      <c r="AA92" s="36"/>
      <c r="AB92" s="36"/>
      <c r="AC92" s="36"/>
      <c r="AD92" s="17"/>
      <c r="AE92" s="19" t="s">
        <v>2584</v>
      </c>
      <c r="AF92" s="19" t="s">
        <v>3476</v>
      </c>
      <c r="AG92" s="19" t="s">
        <v>3467</v>
      </c>
      <c r="AH92" s="19" t="s">
        <v>1218</v>
      </c>
      <c r="AI92" s="19" t="s">
        <v>1571</v>
      </c>
      <c r="AJ92" s="15"/>
      <c r="AK92" s="15"/>
      <c r="AL92" s="16">
        <f t="shared" si="6"/>
        <v>60000</v>
      </c>
      <c r="AM92" s="42">
        <v>242236</v>
      </c>
      <c r="AN92" s="42">
        <v>242257</v>
      </c>
      <c r="AO92" s="42">
        <v>242326</v>
      </c>
      <c r="AP92" s="42">
        <v>242326</v>
      </c>
      <c r="AQ92" s="42">
        <v>242326</v>
      </c>
      <c r="AR92" s="17">
        <v>60000</v>
      </c>
      <c r="AS92" s="18">
        <v>0</v>
      </c>
      <c r="AT92" s="18"/>
    </row>
    <row r="93" spans="1:46" s="23" customFormat="1" ht="72" hidden="1" x14ac:dyDescent="0.2">
      <c r="A93" s="19" t="s">
        <v>20</v>
      </c>
      <c r="B93" s="19" t="s">
        <v>277</v>
      </c>
      <c r="C93" s="19" t="s">
        <v>276</v>
      </c>
      <c r="D93" s="19" t="s">
        <v>33</v>
      </c>
      <c r="E93" s="19" t="s">
        <v>310</v>
      </c>
      <c r="F93" s="28" t="s">
        <v>1665</v>
      </c>
      <c r="G93" s="19" t="s">
        <v>378</v>
      </c>
      <c r="H93" s="18" t="s">
        <v>269</v>
      </c>
      <c r="I93" s="18" t="s">
        <v>268</v>
      </c>
      <c r="J93" s="17">
        <v>6000</v>
      </c>
      <c r="K93" s="35" t="s">
        <v>137</v>
      </c>
      <c r="L93" s="18"/>
      <c r="M93" s="18"/>
      <c r="N93" s="28" t="s">
        <v>1217</v>
      </c>
      <c r="O93" s="18"/>
      <c r="P93" s="36"/>
      <c r="Q93" s="19"/>
      <c r="R93" s="18"/>
      <c r="S93" s="18"/>
      <c r="T93" s="18"/>
      <c r="U93" s="18"/>
      <c r="V93" s="18"/>
      <c r="W93" s="17"/>
      <c r="X93" s="18"/>
      <c r="Y93" s="36"/>
      <c r="Z93" s="17"/>
      <c r="AA93" s="36"/>
      <c r="AB93" s="36"/>
      <c r="AC93" s="36"/>
      <c r="AD93" s="17"/>
      <c r="AE93" s="19" t="s">
        <v>2584</v>
      </c>
      <c r="AF93" s="19" t="s">
        <v>3476</v>
      </c>
      <c r="AG93" s="19" t="s">
        <v>3467</v>
      </c>
      <c r="AH93" s="19" t="s">
        <v>1218</v>
      </c>
      <c r="AI93" s="19" t="s">
        <v>1571</v>
      </c>
      <c r="AJ93" s="15"/>
      <c r="AK93" s="15"/>
      <c r="AL93" s="16">
        <f t="shared" si="6"/>
        <v>6000</v>
      </c>
      <c r="AM93" s="42">
        <v>242236</v>
      </c>
      <c r="AN93" s="42">
        <v>242257</v>
      </c>
      <c r="AO93" s="42">
        <v>242326</v>
      </c>
      <c r="AP93" s="42">
        <v>242326</v>
      </c>
      <c r="AQ93" s="42">
        <v>242326</v>
      </c>
      <c r="AR93" s="17">
        <v>6000</v>
      </c>
      <c r="AS93" s="18">
        <v>0</v>
      </c>
      <c r="AT93" s="18"/>
    </row>
    <row r="94" spans="1:46" s="23" customFormat="1" ht="72" hidden="1" x14ac:dyDescent="0.2">
      <c r="A94" s="19" t="s">
        <v>20</v>
      </c>
      <c r="B94" s="19" t="s">
        <v>277</v>
      </c>
      <c r="C94" s="19" t="s">
        <v>276</v>
      </c>
      <c r="D94" s="19" t="s">
        <v>33</v>
      </c>
      <c r="E94" s="19" t="s">
        <v>310</v>
      </c>
      <c r="F94" s="28" t="s">
        <v>1666</v>
      </c>
      <c r="G94" s="19" t="s">
        <v>379</v>
      </c>
      <c r="H94" s="18" t="s">
        <v>303</v>
      </c>
      <c r="I94" s="18" t="s">
        <v>346</v>
      </c>
      <c r="J94" s="17">
        <v>5000</v>
      </c>
      <c r="K94" s="35" t="s">
        <v>137</v>
      </c>
      <c r="L94" s="18"/>
      <c r="M94" s="18"/>
      <c r="N94" s="28" t="s">
        <v>1217</v>
      </c>
      <c r="O94" s="18"/>
      <c r="P94" s="36"/>
      <c r="Q94" s="19"/>
      <c r="R94" s="18"/>
      <c r="S94" s="18"/>
      <c r="T94" s="18"/>
      <c r="U94" s="18"/>
      <c r="V94" s="18"/>
      <c r="W94" s="17"/>
      <c r="X94" s="18"/>
      <c r="Y94" s="36"/>
      <c r="Z94" s="17"/>
      <c r="AA94" s="36"/>
      <c r="AB94" s="36"/>
      <c r="AC94" s="36"/>
      <c r="AD94" s="17"/>
      <c r="AE94" s="19" t="s">
        <v>2584</v>
      </c>
      <c r="AF94" s="19" t="s">
        <v>3476</v>
      </c>
      <c r="AG94" s="19" t="s">
        <v>3467</v>
      </c>
      <c r="AH94" s="19" t="s">
        <v>1218</v>
      </c>
      <c r="AI94" s="19" t="s">
        <v>1571</v>
      </c>
      <c r="AJ94" s="15"/>
      <c r="AK94" s="15"/>
      <c r="AL94" s="16">
        <f t="shared" si="6"/>
        <v>5000</v>
      </c>
      <c r="AM94" s="42">
        <v>242236</v>
      </c>
      <c r="AN94" s="42">
        <v>242257</v>
      </c>
      <c r="AO94" s="42">
        <v>242326</v>
      </c>
      <c r="AP94" s="42">
        <v>242326</v>
      </c>
      <c r="AQ94" s="42">
        <v>242326</v>
      </c>
      <c r="AR94" s="17">
        <v>5000</v>
      </c>
      <c r="AS94" s="18">
        <v>0</v>
      </c>
      <c r="AT94" s="18"/>
    </row>
    <row r="95" spans="1:46" s="23" customFormat="1" ht="72" hidden="1" x14ac:dyDescent="0.2">
      <c r="A95" s="19" t="s">
        <v>20</v>
      </c>
      <c r="B95" s="19" t="s">
        <v>277</v>
      </c>
      <c r="C95" s="19" t="s">
        <v>276</v>
      </c>
      <c r="D95" s="19" t="s">
        <v>33</v>
      </c>
      <c r="E95" s="19" t="s">
        <v>310</v>
      </c>
      <c r="F95" s="28" t="s">
        <v>1667</v>
      </c>
      <c r="G95" s="19" t="s">
        <v>380</v>
      </c>
      <c r="H95" s="18" t="s">
        <v>270</v>
      </c>
      <c r="I95" s="18" t="s">
        <v>268</v>
      </c>
      <c r="J95" s="17">
        <v>20000</v>
      </c>
      <c r="K95" s="35" t="s">
        <v>137</v>
      </c>
      <c r="L95" s="18"/>
      <c r="M95" s="18"/>
      <c r="N95" s="28" t="s">
        <v>1217</v>
      </c>
      <c r="O95" s="18"/>
      <c r="P95" s="36"/>
      <c r="Q95" s="19"/>
      <c r="R95" s="18"/>
      <c r="S95" s="18"/>
      <c r="T95" s="18"/>
      <c r="U95" s="18"/>
      <c r="V95" s="18"/>
      <c r="W95" s="17"/>
      <c r="X95" s="18"/>
      <c r="Y95" s="36"/>
      <c r="Z95" s="17"/>
      <c r="AA95" s="36"/>
      <c r="AB95" s="36"/>
      <c r="AC95" s="36"/>
      <c r="AD95" s="17"/>
      <c r="AE95" s="19" t="s">
        <v>2584</v>
      </c>
      <c r="AF95" s="19" t="s">
        <v>3476</v>
      </c>
      <c r="AG95" s="19" t="s">
        <v>3467</v>
      </c>
      <c r="AH95" s="19" t="s">
        <v>1218</v>
      </c>
      <c r="AI95" s="19" t="s">
        <v>1571</v>
      </c>
      <c r="AJ95" s="15"/>
      <c r="AK95" s="15"/>
      <c r="AL95" s="16">
        <f t="shared" si="6"/>
        <v>20000</v>
      </c>
      <c r="AM95" s="42">
        <v>242236</v>
      </c>
      <c r="AN95" s="42">
        <v>242257</v>
      </c>
      <c r="AO95" s="42">
        <v>242326</v>
      </c>
      <c r="AP95" s="42">
        <v>242326</v>
      </c>
      <c r="AQ95" s="42">
        <v>242326</v>
      </c>
      <c r="AR95" s="17">
        <v>20000</v>
      </c>
      <c r="AS95" s="18">
        <v>0</v>
      </c>
      <c r="AT95" s="18"/>
    </row>
    <row r="96" spans="1:46" s="23" customFormat="1" ht="72" hidden="1" x14ac:dyDescent="0.2">
      <c r="A96" s="19" t="s">
        <v>20</v>
      </c>
      <c r="B96" s="19" t="s">
        <v>277</v>
      </c>
      <c r="C96" s="19" t="s">
        <v>276</v>
      </c>
      <c r="D96" s="19" t="s">
        <v>33</v>
      </c>
      <c r="E96" s="19" t="s">
        <v>310</v>
      </c>
      <c r="F96" s="28" t="s">
        <v>1668</v>
      </c>
      <c r="G96" s="19" t="s">
        <v>381</v>
      </c>
      <c r="H96" s="18" t="s">
        <v>270</v>
      </c>
      <c r="I96" s="18" t="s">
        <v>268</v>
      </c>
      <c r="J96" s="17">
        <v>20000</v>
      </c>
      <c r="K96" s="35" t="s">
        <v>137</v>
      </c>
      <c r="L96" s="18"/>
      <c r="M96" s="18"/>
      <c r="N96" s="28" t="s">
        <v>1217</v>
      </c>
      <c r="O96" s="18"/>
      <c r="P96" s="28"/>
      <c r="Q96" s="18"/>
      <c r="R96" s="18"/>
      <c r="S96" s="18"/>
      <c r="T96" s="18"/>
      <c r="U96" s="18"/>
      <c r="V96" s="19"/>
      <c r="W96" s="17"/>
      <c r="X96" s="18"/>
      <c r="Y96" s="41"/>
      <c r="Z96" s="17"/>
      <c r="AA96" s="36"/>
      <c r="AB96" s="19"/>
      <c r="AC96" s="19"/>
      <c r="AD96" s="19"/>
      <c r="AE96" s="19" t="s">
        <v>2584</v>
      </c>
      <c r="AF96" s="19" t="s">
        <v>3476</v>
      </c>
      <c r="AG96" s="19" t="s">
        <v>3467</v>
      </c>
      <c r="AH96" s="19" t="s">
        <v>1218</v>
      </c>
      <c r="AI96" s="19" t="s">
        <v>1571</v>
      </c>
      <c r="AJ96" s="15"/>
      <c r="AK96" s="15"/>
      <c r="AL96" s="16">
        <f t="shared" si="6"/>
        <v>20000</v>
      </c>
      <c r="AM96" s="42">
        <v>242236</v>
      </c>
      <c r="AN96" s="42">
        <v>242257</v>
      </c>
      <c r="AO96" s="42">
        <v>242326</v>
      </c>
      <c r="AP96" s="42">
        <v>242326</v>
      </c>
      <c r="AQ96" s="42">
        <v>242326</v>
      </c>
      <c r="AR96" s="17">
        <v>20000</v>
      </c>
      <c r="AS96" s="18">
        <v>0</v>
      </c>
      <c r="AT96" s="18"/>
    </row>
    <row r="97" spans="1:46" s="23" customFormat="1" ht="108" hidden="1" x14ac:dyDescent="0.2">
      <c r="A97" s="19" t="s">
        <v>20</v>
      </c>
      <c r="B97" s="19" t="s">
        <v>277</v>
      </c>
      <c r="C97" s="19" t="s">
        <v>276</v>
      </c>
      <c r="D97" s="19" t="s">
        <v>22</v>
      </c>
      <c r="E97" s="19" t="s">
        <v>349</v>
      </c>
      <c r="F97" s="28" t="s">
        <v>1669</v>
      </c>
      <c r="G97" s="19" t="s">
        <v>382</v>
      </c>
      <c r="H97" s="18" t="s">
        <v>270</v>
      </c>
      <c r="I97" s="18" t="s">
        <v>275</v>
      </c>
      <c r="J97" s="17">
        <v>7475000</v>
      </c>
      <c r="K97" s="35" t="s">
        <v>137</v>
      </c>
      <c r="L97" s="18"/>
      <c r="M97" s="18"/>
      <c r="N97" s="19"/>
      <c r="O97" s="18"/>
      <c r="P97" s="28"/>
      <c r="Q97" s="18"/>
      <c r="R97" s="18"/>
      <c r="S97" s="18"/>
      <c r="T97" s="18"/>
      <c r="U97" s="18"/>
      <c r="V97" s="19"/>
      <c r="W97" s="17"/>
      <c r="X97" s="18"/>
      <c r="Y97" s="41"/>
      <c r="Z97" s="17"/>
      <c r="AA97" s="36"/>
      <c r="AB97" s="19"/>
      <c r="AC97" s="19"/>
      <c r="AD97" s="19"/>
      <c r="AE97" s="19" t="s">
        <v>1219</v>
      </c>
      <c r="AF97" s="19" t="s">
        <v>3451</v>
      </c>
      <c r="AG97" s="19" t="s">
        <v>3467</v>
      </c>
      <c r="AH97" s="19" t="s">
        <v>1219</v>
      </c>
      <c r="AI97" s="19" t="s">
        <v>1568</v>
      </c>
      <c r="AJ97" s="15"/>
      <c r="AK97" s="15"/>
      <c r="AL97" s="16">
        <f t="shared" si="6"/>
        <v>7475000</v>
      </c>
      <c r="AM97" s="42"/>
      <c r="AN97" s="42"/>
      <c r="AO97" s="42"/>
      <c r="AP97" s="42"/>
      <c r="AQ97" s="42"/>
      <c r="AR97" s="17">
        <v>7475000</v>
      </c>
      <c r="AS97" s="18">
        <v>0</v>
      </c>
      <c r="AT97" s="18" t="s">
        <v>2585</v>
      </c>
    </row>
    <row r="98" spans="1:46" s="23" customFormat="1" ht="72" hidden="1" x14ac:dyDescent="0.2">
      <c r="A98" s="19" t="s">
        <v>23</v>
      </c>
      <c r="B98" s="19" t="s">
        <v>277</v>
      </c>
      <c r="C98" s="19" t="s">
        <v>276</v>
      </c>
      <c r="D98" s="19" t="s">
        <v>11</v>
      </c>
      <c r="E98" s="19" t="s">
        <v>310</v>
      </c>
      <c r="F98" s="28" t="s">
        <v>1670</v>
      </c>
      <c r="G98" s="19" t="s">
        <v>383</v>
      </c>
      <c r="H98" s="18" t="s">
        <v>270</v>
      </c>
      <c r="I98" s="18" t="s">
        <v>271</v>
      </c>
      <c r="J98" s="17">
        <v>20000</v>
      </c>
      <c r="K98" s="18"/>
      <c r="L98" s="18"/>
      <c r="M98" s="35" t="s">
        <v>137</v>
      </c>
      <c r="N98" s="19"/>
      <c r="O98" s="18" t="s">
        <v>2586</v>
      </c>
      <c r="P98" s="36" t="s">
        <v>2587</v>
      </c>
      <c r="Q98" s="18" t="s">
        <v>1220</v>
      </c>
      <c r="R98" s="18" t="s">
        <v>1190</v>
      </c>
      <c r="S98" s="18" t="s">
        <v>60</v>
      </c>
      <c r="T98" s="18" t="s">
        <v>1221</v>
      </c>
      <c r="U98" s="18" t="s">
        <v>1222</v>
      </c>
      <c r="V98" s="36" t="s">
        <v>2588</v>
      </c>
      <c r="W98" s="17">
        <v>20000</v>
      </c>
      <c r="X98" s="18" t="s">
        <v>1182</v>
      </c>
      <c r="Y98" s="36" t="s">
        <v>2589</v>
      </c>
      <c r="Z98" s="17">
        <v>20000</v>
      </c>
      <c r="AA98" s="36" t="s">
        <v>2590</v>
      </c>
      <c r="AB98" s="19"/>
      <c r="AC98" s="19"/>
      <c r="AD98" s="19"/>
      <c r="AE98" s="19" t="s">
        <v>2591</v>
      </c>
      <c r="AF98" s="19" t="s">
        <v>3476</v>
      </c>
      <c r="AG98" s="19" t="s">
        <v>3467</v>
      </c>
      <c r="AH98" s="19" t="s">
        <v>1223</v>
      </c>
      <c r="AI98" s="19" t="s">
        <v>1570</v>
      </c>
      <c r="AJ98" s="15"/>
      <c r="AK98" s="15"/>
      <c r="AL98" s="16">
        <f t="shared" si="6"/>
        <v>20000</v>
      </c>
      <c r="AM98" s="42">
        <v>23082</v>
      </c>
      <c r="AN98" s="18"/>
      <c r="AO98" s="18" t="s">
        <v>2660</v>
      </c>
      <c r="AP98" s="18" t="s">
        <v>2660</v>
      </c>
      <c r="AQ98" s="18" t="s">
        <v>2660</v>
      </c>
      <c r="AR98" s="15">
        <v>20000</v>
      </c>
      <c r="AS98" s="18" t="s">
        <v>2395</v>
      </c>
      <c r="AT98" s="18"/>
    </row>
    <row r="99" spans="1:46" s="23" customFormat="1" ht="72" hidden="1" x14ac:dyDescent="0.2">
      <c r="A99" s="19" t="s">
        <v>23</v>
      </c>
      <c r="B99" s="19" t="s">
        <v>277</v>
      </c>
      <c r="C99" s="19" t="s">
        <v>276</v>
      </c>
      <c r="D99" s="19" t="s">
        <v>11</v>
      </c>
      <c r="E99" s="19" t="s">
        <v>310</v>
      </c>
      <c r="F99" s="28" t="s">
        <v>1671</v>
      </c>
      <c r="G99" s="19" t="s">
        <v>384</v>
      </c>
      <c r="H99" s="18" t="s">
        <v>269</v>
      </c>
      <c r="I99" s="18" t="s">
        <v>271</v>
      </c>
      <c r="J99" s="17">
        <v>28000</v>
      </c>
      <c r="K99" s="18"/>
      <c r="L99" s="18"/>
      <c r="M99" s="35" t="s">
        <v>137</v>
      </c>
      <c r="N99" s="19"/>
      <c r="O99" s="18" t="s">
        <v>2586</v>
      </c>
      <c r="P99" s="36" t="s">
        <v>2587</v>
      </c>
      <c r="Q99" s="18" t="s">
        <v>1220</v>
      </c>
      <c r="R99" s="18" t="s">
        <v>1190</v>
      </c>
      <c r="S99" s="18" t="s">
        <v>60</v>
      </c>
      <c r="T99" s="18" t="s">
        <v>1225</v>
      </c>
      <c r="U99" s="18" t="s">
        <v>1226</v>
      </c>
      <c r="V99" s="36" t="s">
        <v>2588</v>
      </c>
      <c r="W99" s="17">
        <v>28000</v>
      </c>
      <c r="X99" s="18" t="s">
        <v>1182</v>
      </c>
      <c r="Y99" s="36" t="s">
        <v>2589</v>
      </c>
      <c r="Z99" s="17">
        <v>28000</v>
      </c>
      <c r="AA99" s="36" t="s">
        <v>2590</v>
      </c>
      <c r="AB99" s="19"/>
      <c r="AC99" s="19"/>
      <c r="AD99" s="19"/>
      <c r="AE99" s="19" t="s">
        <v>2591</v>
      </c>
      <c r="AF99" s="19" t="s">
        <v>3476</v>
      </c>
      <c r="AG99" s="19" t="s">
        <v>3467</v>
      </c>
      <c r="AH99" s="19" t="s">
        <v>1223</v>
      </c>
      <c r="AI99" s="19" t="s">
        <v>1570</v>
      </c>
      <c r="AJ99" s="15"/>
      <c r="AK99" s="15"/>
      <c r="AL99" s="16">
        <f t="shared" si="6"/>
        <v>28000</v>
      </c>
      <c r="AM99" s="42">
        <v>23082</v>
      </c>
      <c r="AN99" s="18"/>
      <c r="AO99" s="18" t="s">
        <v>2660</v>
      </c>
      <c r="AP99" s="18" t="s">
        <v>2660</v>
      </c>
      <c r="AQ99" s="18" t="s">
        <v>2660</v>
      </c>
      <c r="AR99" s="15">
        <v>28000</v>
      </c>
      <c r="AS99" s="18" t="s">
        <v>2395</v>
      </c>
      <c r="AT99" s="18"/>
    </row>
    <row r="100" spans="1:46" s="23" customFormat="1" ht="72" hidden="1" x14ac:dyDescent="0.2">
      <c r="A100" s="19" t="s">
        <v>23</v>
      </c>
      <c r="B100" s="19" t="s">
        <v>277</v>
      </c>
      <c r="C100" s="19" t="s">
        <v>276</v>
      </c>
      <c r="D100" s="19" t="s">
        <v>11</v>
      </c>
      <c r="E100" s="19" t="s">
        <v>310</v>
      </c>
      <c r="F100" s="28" t="s">
        <v>1672</v>
      </c>
      <c r="G100" s="19" t="s">
        <v>385</v>
      </c>
      <c r="H100" s="18" t="s">
        <v>269</v>
      </c>
      <c r="I100" s="18" t="s">
        <v>271</v>
      </c>
      <c r="J100" s="17">
        <v>111800</v>
      </c>
      <c r="K100" s="18"/>
      <c r="L100" s="18"/>
      <c r="M100" s="35" t="s">
        <v>137</v>
      </c>
      <c r="N100" s="19"/>
      <c r="O100" s="18" t="s">
        <v>2592</v>
      </c>
      <c r="P100" s="36" t="s">
        <v>2587</v>
      </c>
      <c r="Q100" s="18" t="s">
        <v>1227</v>
      </c>
      <c r="R100" s="18" t="s">
        <v>1190</v>
      </c>
      <c r="S100" s="18" t="s">
        <v>60</v>
      </c>
      <c r="T100" s="18"/>
      <c r="U100" s="18"/>
      <c r="V100" s="131" t="s">
        <v>2593</v>
      </c>
      <c r="W100" s="17">
        <v>111800</v>
      </c>
      <c r="X100" s="18" t="s">
        <v>1182</v>
      </c>
      <c r="Y100" s="36" t="s">
        <v>2589</v>
      </c>
      <c r="Z100" s="17">
        <v>111800</v>
      </c>
      <c r="AA100" s="36" t="s">
        <v>2594</v>
      </c>
      <c r="AB100" s="19"/>
      <c r="AC100" s="19"/>
      <c r="AD100" s="19"/>
      <c r="AE100" s="19" t="s">
        <v>2595</v>
      </c>
      <c r="AF100" s="19" t="s">
        <v>3476</v>
      </c>
      <c r="AG100" s="19" t="s">
        <v>3467</v>
      </c>
      <c r="AH100" s="19" t="s">
        <v>1223</v>
      </c>
      <c r="AI100" s="19" t="s">
        <v>1570</v>
      </c>
      <c r="AJ100" s="15"/>
      <c r="AK100" s="15"/>
      <c r="AL100" s="16">
        <f t="shared" si="6"/>
        <v>111800</v>
      </c>
      <c r="AM100" s="42">
        <v>23082</v>
      </c>
      <c r="AN100" s="18" t="s">
        <v>2660</v>
      </c>
      <c r="AO100" s="18" t="s">
        <v>2660</v>
      </c>
      <c r="AP100" s="18" t="s">
        <v>2660</v>
      </c>
      <c r="AQ100" s="18" t="s">
        <v>2660</v>
      </c>
      <c r="AR100" s="15">
        <v>111800</v>
      </c>
      <c r="AS100" s="18" t="s">
        <v>2395</v>
      </c>
      <c r="AT100" s="18"/>
    </row>
    <row r="101" spans="1:46" s="23" customFormat="1" ht="144" hidden="1" x14ac:dyDescent="0.2">
      <c r="A101" s="19" t="s">
        <v>23</v>
      </c>
      <c r="B101" s="19" t="s">
        <v>277</v>
      </c>
      <c r="C101" s="19" t="s">
        <v>276</v>
      </c>
      <c r="D101" s="19" t="s">
        <v>11</v>
      </c>
      <c r="E101" s="19" t="s">
        <v>310</v>
      </c>
      <c r="F101" s="28" t="s">
        <v>1673</v>
      </c>
      <c r="G101" s="19" t="s">
        <v>386</v>
      </c>
      <c r="H101" s="18" t="s">
        <v>387</v>
      </c>
      <c r="I101" s="18" t="s">
        <v>271</v>
      </c>
      <c r="J101" s="17">
        <v>409600</v>
      </c>
      <c r="K101" s="18"/>
      <c r="L101" s="18"/>
      <c r="M101" s="35" t="s">
        <v>137</v>
      </c>
      <c r="N101" s="19"/>
      <c r="O101" s="36"/>
      <c r="P101" s="36"/>
      <c r="Q101" s="18" t="s">
        <v>1228</v>
      </c>
      <c r="R101" s="18" t="s">
        <v>12</v>
      </c>
      <c r="S101" s="18" t="s">
        <v>81</v>
      </c>
      <c r="T101" s="18" t="s">
        <v>1229</v>
      </c>
      <c r="U101" s="18" t="s">
        <v>1230</v>
      </c>
      <c r="V101" s="36"/>
      <c r="W101" s="17">
        <v>408312</v>
      </c>
      <c r="X101" s="18" t="s">
        <v>1182</v>
      </c>
      <c r="Y101" s="36"/>
      <c r="Z101" s="17">
        <v>408312</v>
      </c>
      <c r="AA101" s="36"/>
      <c r="AB101" s="19"/>
      <c r="AC101" s="19"/>
      <c r="AD101" s="19"/>
      <c r="AE101" s="19" t="s">
        <v>2596</v>
      </c>
      <c r="AF101" s="19" t="s">
        <v>3470</v>
      </c>
      <c r="AG101" s="19" t="s">
        <v>3467</v>
      </c>
      <c r="AH101" s="19" t="s">
        <v>1223</v>
      </c>
      <c r="AI101" s="19" t="s">
        <v>1570</v>
      </c>
      <c r="AJ101" s="15"/>
      <c r="AK101" s="15"/>
      <c r="AL101" s="16">
        <f t="shared" si="6"/>
        <v>409600</v>
      </c>
      <c r="AM101" s="18" t="s">
        <v>2660</v>
      </c>
      <c r="AN101" s="18" t="s">
        <v>2660</v>
      </c>
      <c r="AO101" s="18" t="s">
        <v>2660</v>
      </c>
      <c r="AP101" s="18" t="s">
        <v>2660</v>
      </c>
      <c r="AQ101" s="18" t="s">
        <v>2660</v>
      </c>
      <c r="AR101" s="15">
        <v>408312</v>
      </c>
      <c r="AS101" s="46" t="s">
        <v>2661</v>
      </c>
      <c r="AT101" s="18"/>
    </row>
    <row r="102" spans="1:46" s="23" customFormat="1" ht="72" hidden="1" x14ac:dyDescent="0.2">
      <c r="A102" s="19" t="s">
        <v>23</v>
      </c>
      <c r="B102" s="19" t="s">
        <v>277</v>
      </c>
      <c r="C102" s="19" t="s">
        <v>276</v>
      </c>
      <c r="D102" s="19" t="s">
        <v>11</v>
      </c>
      <c r="E102" s="19" t="s">
        <v>310</v>
      </c>
      <c r="F102" s="28" t="s">
        <v>1674</v>
      </c>
      <c r="G102" s="19" t="s">
        <v>388</v>
      </c>
      <c r="H102" s="18" t="s">
        <v>319</v>
      </c>
      <c r="I102" s="18" t="s">
        <v>274</v>
      </c>
      <c r="J102" s="17">
        <v>46000</v>
      </c>
      <c r="K102" s="18"/>
      <c r="L102" s="18"/>
      <c r="M102" s="35" t="s">
        <v>137</v>
      </c>
      <c r="N102" s="19"/>
      <c r="O102" s="36" t="s">
        <v>2597</v>
      </c>
      <c r="P102" s="36" t="s">
        <v>2598</v>
      </c>
      <c r="Q102" s="18" t="s">
        <v>1231</v>
      </c>
      <c r="R102" s="18" t="s">
        <v>1190</v>
      </c>
      <c r="S102" s="18" t="s">
        <v>60</v>
      </c>
      <c r="T102" s="18"/>
      <c r="U102" s="18"/>
      <c r="V102" s="36" t="s">
        <v>2599</v>
      </c>
      <c r="W102" s="17">
        <v>46000</v>
      </c>
      <c r="X102" s="18" t="s">
        <v>1182</v>
      </c>
      <c r="Y102" s="36" t="s">
        <v>2600</v>
      </c>
      <c r="Z102" s="17">
        <v>46000</v>
      </c>
      <c r="AA102" s="36"/>
      <c r="AB102" s="19"/>
      <c r="AC102" s="19"/>
      <c r="AD102" s="19"/>
      <c r="AE102" s="19" t="s">
        <v>1223</v>
      </c>
      <c r="AF102" s="19" t="s">
        <v>3470</v>
      </c>
      <c r="AG102" s="19" t="s">
        <v>3467</v>
      </c>
      <c r="AH102" s="19" t="s">
        <v>1223</v>
      </c>
      <c r="AI102" s="19" t="s">
        <v>1570</v>
      </c>
      <c r="AJ102" s="15"/>
      <c r="AK102" s="15"/>
      <c r="AL102" s="16">
        <f t="shared" si="6"/>
        <v>46000</v>
      </c>
      <c r="AM102" s="42">
        <v>23102</v>
      </c>
      <c r="AN102" s="18" t="s">
        <v>2660</v>
      </c>
      <c r="AO102" s="18" t="s">
        <v>2662</v>
      </c>
      <c r="AP102" s="18" t="s">
        <v>2662</v>
      </c>
      <c r="AQ102" s="18" t="s">
        <v>2662</v>
      </c>
      <c r="AR102" s="15">
        <v>46000</v>
      </c>
      <c r="AS102" s="18" t="s">
        <v>2395</v>
      </c>
      <c r="AT102" s="18"/>
    </row>
    <row r="103" spans="1:46" s="23" customFormat="1" ht="72" hidden="1" x14ac:dyDescent="0.2">
      <c r="A103" s="19" t="s">
        <v>23</v>
      </c>
      <c r="B103" s="19" t="s">
        <v>277</v>
      </c>
      <c r="C103" s="19" t="s">
        <v>276</v>
      </c>
      <c r="D103" s="19" t="s">
        <v>11</v>
      </c>
      <c r="E103" s="19" t="s">
        <v>310</v>
      </c>
      <c r="F103" s="28" t="s">
        <v>1675</v>
      </c>
      <c r="G103" s="19" t="s">
        <v>389</v>
      </c>
      <c r="H103" s="18" t="s">
        <v>270</v>
      </c>
      <c r="I103" s="18" t="s">
        <v>274</v>
      </c>
      <c r="J103" s="17">
        <v>58000</v>
      </c>
      <c r="K103" s="18"/>
      <c r="L103" s="18"/>
      <c r="M103" s="35" t="s">
        <v>137</v>
      </c>
      <c r="N103" s="19"/>
      <c r="O103" s="36" t="s">
        <v>2601</v>
      </c>
      <c r="P103" s="36" t="s">
        <v>2598</v>
      </c>
      <c r="Q103" s="18" t="s">
        <v>1231</v>
      </c>
      <c r="R103" s="18" t="s">
        <v>1190</v>
      </c>
      <c r="S103" s="18" t="s">
        <v>60</v>
      </c>
      <c r="T103" s="18"/>
      <c r="U103" s="18"/>
      <c r="V103" s="36" t="s">
        <v>2599</v>
      </c>
      <c r="W103" s="17">
        <v>58000</v>
      </c>
      <c r="X103" s="18" t="s">
        <v>1182</v>
      </c>
      <c r="Y103" s="36" t="s">
        <v>2600</v>
      </c>
      <c r="Z103" s="17">
        <v>58000</v>
      </c>
      <c r="AA103" s="36"/>
      <c r="AB103" s="19"/>
      <c r="AC103" s="19"/>
      <c r="AD103" s="19"/>
      <c r="AE103" s="19" t="s">
        <v>1223</v>
      </c>
      <c r="AF103" s="19" t="s">
        <v>3470</v>
      </c>
      <c r="AG103" s="19" t="s">
        <v>3467</v>
      </c>
      <c r="AH103" s="19" t="s">
        <v>1223</v>
      </c>
      <c r="AI103" s="19" t="s">
        <v>1570</v>
      </c>
      <c r="AJ103" s="15"/>
      <c r="AK103" s="15"/>
      <c r="AL103" s="16">
        <f t="shared" si="6"/>
        <v>58000</v>
      </c>
      <c r="AM103" s="42">
        <v>23102</v>
      </c>
      <c r="AN103" s="18" t="s">
        <v>2660</v>
      </c>
      <c r="AO103" s="18" t="s">
        <v>2662</v>
      </c>
      <c r="AP103" s="18" t="s">
        <v>2662</v>
      </c>
      <c r="AQ103" s="18" t="s">
        <v>2662</v>
      </c>
      <c r="AR103" s="15">
        <v>58000</v>
      </c>
      <c r="AS103" s="18" t="s">
        <v>2395</v>
      </c>
      <c r="AT103" s="18"/>
    </row>
    <row r="104" spans="1:46" s="23" customFormat="1" ht="72" hidden="1" x14ac:dyDescent="0.2">
      <c r="A104" s="19" t="s">
        <v>23</v>
      </c>
      <c r="B104" s="19" t="s">
        <v>277</v>
      </c>
      <c r="C104" s="19" t="s">
        <v>276</v>
      </c>
      <c r="D104" s="19" t="s">
        <v>11</v>
      </c>
      <c r="E104" s="19" t="s">
        <v>310</v>
      </c>
      <c r="F104" s="28" t="s">
        <v>1676</v>
      </c>
      <c r="G104" s="19" t="s">
        <v>390</v>
      </c>
      <c r="H104" s="18" t="s">
        <v>269</v>
      </c>
      <c r="I104" s="18" t="s">
        <v>273</v>
      </c>
      <c r="J104" s="17">
        <v>15000</v>
      </c>
      <c r="K104" s="18"/>
      <c r="L104" s="18"/>
      <c r="M104" s="35" t="s">
        <v>137</v>
      </c>
      <c r="N104" s="19"/>
      <c r="O104" s="18" t="s">
        <v>2602</v>
      </c>
      <c r="P104" s="36" t="s">
        <v>2603</v>
      </c>
      <c r="Q104" s="18" t="s">
        <v>1231</v>
      </c>
      <c r="R104" s="18" t="s">
        <v>1190</v>
      </c>
      <c r="S104" s="18" t="s">
        <v>60</v>
      </c>
      <c r="T104" s="18"/>
      <c r="U104" s="18"/>
      <c r="V104" s="36" t="s">
        <v>2604</v>
      </c>
      <c r="W104" s="17">
        <v>14200</v>
      </c>
      <c r="X104" s="18" t="s">
        <v>1182</v>
      </c>
      <c r="Y104" s="36" t="s">
        <v>2605</v>
      </c>
      <c r="Z104" s="17">
        <v>14200</v>
      </c>
      <c r="AA104" s="36"/>
      <c r="AB104" s="19"/>
      <c r="AC104" s="19"/>
      <c r="AD104" s="19"/>
      <c r="AE104" s="19" t="s">
        <v>2606</v>
      </c>
      <c r="AF104" s="19" t="s">
        <v>3476</v>
      </c>
      <c r="AG104" s="19" t="s">
        <v>3467</v>
      </c>
      <c r="AH104" s="19" t="s">
        <v>1223</v>
      </c>
      <c r="AI104" s="19" t="s">
        <v>1570</v>
      </c>
      <c r="AJ104" s="15"/>
      <c r="AK104" s="15"/>
      <c r="AL104" s="16">
        <f t="shared" si="6"/>
        <v>15000</v>
      </c>
      <c r="AM104" s="42">
        <v>23083</v>
      </c>
      <c r="AN104" s="18" t="s">
        <v>2663</v>
      </c>
      <c r="AO104" s="18" t="s">
        <v>2660</v>
      </c>
      <c r="AP104" s="18" t="s">
        <v>2660</v>
      </c>
      <c r="AQ104" s="18" t="s">
        <v>2660</v>
      </c>
      <c r="AR104" s="15">
        <v>14200</v>
      </c>
      <c r="AS104" s="46" t="s">
        <v>2664</v>
      </c>
      <c r="AT104" s="18"/>
    </row>
    <row r="105" spans="1:46" s="23" customFormat="1" ht="72" hidden="1" x14ac:dyDescent="0.2">
      <c r="A105" s="19" t="s">
        <v>23</v>
      </c>
      <c r="B105" s="19" t="s">
        <v>277</v>
      </c>
      <c r="C105" s="19" t="s">
        <v>276</v>
      </c>
      <c r="D105" s="19" t="s">
        <v>11</v>
      </c>
      <c r="E105" s="19" t="s">
        <v>310</v>
      </c>
      <c r="F105" s="28" t="s">
        <v>1677</v>
      </c>
      <c r="G105" s="19" t="s">
        <v>391</v>
      </c>
      <c r="H105" s="18" t="s">
        <v>291</v>
      </c>
      <c r="I105" s="18" t="s">
        <v>273</v>
      </c>
      <c r="J105" s="17">
        <v>181500</v>
      </c>
      <c r="K105" s="18"/>
      <c r="L105" s="18"/>
      <c r="M105" s="35" t="s">
        <v>137</v>
      </c>
      <c r="N105" s="19"/>
      <c r="O105" s="36" t="s">
        <v>2597</v>
      </c>
      <c r="P105" s="36" t="s">
        <v>2598</v>
      </c>
      <c r="Q105" s="18" t="s">
        <v>1231</v>
      </c>
      <c r="R105" s="18" t="s">
        <v>1190</v>
      </c>
      <c r="S105" s="18" t="s">
        <v>60</v>
      </c>
      <c r="T105" s="18"/>
      <c r="U105" s="18"/>
      <c r="V105" s="36" t="s">
        <v>2599</v>
      </c>
      <c r="W105" s="17">
        <v>173019</v>
      </c>
      <c r="X105" s="18" t="s">
        <v>1182</v>
      </c>
      <c r="Y105" s="36" t="s">
        <v>2600</v>
      </c>
      <c r="Z105" s="17">
        <v>173019</v>
      </c>
      <c r="AA105" s="36"/>
      <c r="AB105" s="19"/>
      <c r="AC105" s="19"/>
      <c r="AD105" s="19"/>
      <c r="AE105" s="19" t="s">
        <v>1223</v>
      </c>
      <c r="AF105" s="19" t="s">
        <v>3470</v>
      </c>
      <c r="AG105" s="19" t="s">
        <v>3467</v>
      </c>
      <c r="AH105" s="19" t="s">
        <v>1223</v>
      </c>
      <c r="AI105" s="19" t="s">
        <v>1570</v>
      </c>
      <c r="AJ105" s="15"/>
      <c r="AK105" s="15"/>
      <c r="AL105" s="16">
        <f t="shared" si="6"/>
        <v>181500</v>
      </c>
      <c r="AM105" s="42">
        <v>23102</v>
      </c>
      <c r="AN105" s="18" t="s">
        <v>2660</v>
      </c>
      <c r="AO105" s="18" t="s">
        <v>2662</v>
      </c>
      <c r="AP105" s="18" t="s">
        <v>2662</v>
      </c>
      <c r="AQ105" s="18" t="s">
        <v>2662</v>
      </c>
      <c r="AR105" s="15">
        <v>173019</v>
      </c>
      <c r="AS105" s="134" t="s">
        <v>2665</v>
      </c>
      <c r="AT105" s="18"/>
    </row>
    <row r="106" spans="1:46" s="23" customFormat="1" ht="72" hidden="1" x14ac:dyDescent="0.2">
      <c r="A106" s="19" t="s">
        <v>23</v>
      </c>
      <c r="B106" s="19" t="s">
        <v>277</v>
      </c>
      <c r="C106" s="19" t="s">
        <v>276</v>
      </c>
      <c r="D106" s="19" t="s">
        <v>11</v>
      </c>
      <c r="E106" s="19" t="s">
        <v>310</v>
      </c>
      <c r="F106" s="28" t="s">
        <v>1678</v>
      </c>
      <c r="G106" s="19" t="s">
        <v>392</v>
      </c>
      <c r="H106" s="18" t="s">
        <v>269</v>
      </c>
      <c r="I106" s="18" t="s">
        <v>273</v>
      </c>
      <c r="J106" s="17">
        <v>19800</v>
      </c>
      <c r="K106" s="18"/>
      <c r="L106" s="18"/>
      <c r="M106" s="35" t="s">
        <v>137</v>
      </c>
      <c r="N106" s="19"/>
      <c r="O106" s="36" t="s">
        <v>2597</v>
      </c>
      <c r="P106" s="36" t="s">
        <v>2598</v>
      </c>
      <c r="Q106" s="18" t="s">
        <v>1231</v>
      </c>
      <c r="R106" s="18" t="s">
        <v>1190</v>
      </c>
      <c r="S106" s="18" t="s">
        <v>60</v>
      </c>
      <c r="T106" s="18"/>
      <c r="U106" s="18"/>
      <c r="V106" s="36" t="s">
        <v>2599</v>
      </c>
      <c r="W106" s="17">
        <v>19800</v>
      </c>
      <c r="X106" s="18" t="s">
        <v>1182</v>
      </c>
      <c r="Y106" s="36" t="s">
        <v>2600</v>
      </c>
      <c r="Z106" s="17">
        <v>19800</v>
      </c>
      <c r="AA106" s="36"/>
      <c r="AB106" s="19"/>
      <c r="AC106" s="19"/>
      <c r="AD106" s="19"/>
      <c r="AE106" s="19" t="s">
        <v>1223</v>
      </c>
      <c r="AF106" s="19" t="s">
        <v>3470</v>
      </c>
      <c r="AG106" s="19" t="s">
        <v>3467</v>
      </c>
      <c r="AH106" s="19" t="s">
        <v>1223</v>
      </c>
      <c r="AI106" s="19" t="s">
        <v>1570</v>
      </c>
      <c r="AJ106" s="15"/>
      <c r="AK106" s="15"/>
      <c r="AL106" s="16">
        <f t="shared" si="6"/>
        <v>19800</v>
      </c>
      <c r="AM106" s="42">
        <v>23102</v>
      </c>
      <c r="AN106" s="18" t="s">
        <v>2660</v>
      </c>
      <c r="AO106" s="18" t="s">
        <v>2662</v>
      </c>
      <c r="AP106" s="18" t="s">
        <v>2662</v>
      </c>
      <c r="AQ106" s="18" t="s">
        <v>2662</v>
      </c>
      <c r="AR106" s="15">
        <v>19800</v>
      </c>
      <c r="AS106" s="18" t="s">
        <v>2395</v>
      </c>
      <c r="AT106" s="18"/>
    </row>
    <row r="107" spans="1:46" s="23" customFormat="1" ht="72" hidden="1" x14ac:dyDescent="0.2">
      <c r="A107" s="19" t="s">
        <v>23</v>
      </c>
      <c r="B107" s="19" t="s">
        <v>277</v>
      </c>
      <c r="C107" s="19" t="s">
        <v>276</v>
      </c>
      <c r="D107" s="19" t="s">
        <v>11</v>
      </c>
      <c r="E107" s="19" t="s">
        <v>310</v>
      </c>
      <c r="F107" s="28" t="s">
        <v>1679</v>
      </c>
      <c r="G107" s="19" t="s">
        <v>393</v>
      </c>
      <c r="H107" s="18" t="s">
        <v>319</v>
      </c>
      <c r="I107" s="18" t="s">
        <v>273</v>
      </c>
      <c r="J107" s="17">
        <v>60000</v>
      </c>
      <c r="K107" s="18"/>
      <c r="L107" s="18"/>
      <c r="M107" s="35" t="s">
        <v>137</v>
      </c>
      <c r="N107" s="19"/>
      <c r="O107" s="36" t="s">
        <v>2597</v>
      </c>
      <c r="P107" s="36" t="s">
        <v>2598</v>
      </c>
      <c r="Q107" s="18" t="s">
        <v>1231</v>
      </c>
      <c r="R107" s="18" t="s">
        <v>1190</v>
      </c>
      <c r="S107" s="18" t="s">
        <v>60</v>
      </c>
      <c r="T107" s="18"/>
      <c r="U107" s="18"/>
      <c r="V107" s="36" t="s">
        <v>2599</v>
      </c>
      <c r="W107" s="17">
        <v>38800</v>
      </c>
      <c r="X107" s="18" t="s">
        <v>1182</v>
      </c>
      <c r="Y107" s="36" t="s">
        <v>2600</v>
      </c>
      <c r="Z107" s="17">
        <v>38800</v>
      </c>
      <c r="AA107" s="36"/>
      <c r="AB107" s="19"/>
      <c r="AC107" s="19"/>
      <c r="AD107" s="19"/>
      <c r="AE107" s="19" t="s">
        <v>1223</v>
      </c>
      <c r="AF107" s="19" t="s">
        <v>3470</v>
      </c>
      <c r="AG107" s="19" t="s">
        <v>3467</v>
      </c>
      <c r="AH107" s="19" t="s">
        <v>1223</v>
      </c>
      <c r="AI107" s="19" t="s">
        <v>1570</v>
      </c>
      <c r="AJ107" s="15"/>
      <c r="AK107" s="15"/>
      <c r="AL107" s="16">
        <f t="shared" si="6"/>
        <v>60000</v>
      </c>
      <c r="AM107" s="42">
        <v>23102</v>
      </c>
      <c r="AN107" s="18" t="s">
        <v>2660</v>
      </c>
      <c r="AO107" s="18" t="s">
        <v>2662</v>
      </c>
      <c r="AP107" s="18" t="s">
        <v>2662</v>
      </c>
      <c r="AQ107" s="18" t="s">
        <v>2662</v>
      </c>
      <c r="AR107" s="15">
        <v>38800</v>
      </c>
      <c r="AS107" s="46" t="s">
        <v>2666</v>
      </c>
      <c r="AT107" s="18"/>
    </row>
    <row r="108" spans="1:46" s="23" customFormat="1" ht="72" hidden="1" x14ac:dyDescent="0.2">
      <c r="A108" s="19" t="s">
        <v>23</v>
      </c>
      <c r="B108" s="19" t="s">
        <v>277</v>
      </c>
      <c r="C108" s="19" t="s">
        <v>276</v>
      </c>
      <c r="D108" s="19" t="s">
        <v>11</v>
      </c>
      <c r="E108" s="19" t="s">
        <v>310</v>
      </c>
      <c r="F108" s="28" t="s">
        <v>1680</v>
      </c>
      <c r="G108" s="19" t="s">
        <v>394</v>
      </c>
      <c r="H108" s="18" t="s">
        <v>319</v>
      </c>
      <c r="I108" s="18" t="s">
        <v>273</v>
      </c>
      <c r="J108" s="17">
        <v>32000</v>
      </c>
      <c r="K108" s="18"/>
      <c r="L108" s="18"/>
      <c r="M108" s="35" t="s">
        <v>137</v>
      </c>
      <c r="N108" s="19"/>
      <c r="O108" s="18" t="s">
        <v>2602</v>
      </c>
      <c r="P108" s="36" t="s">
        <v>2603</v>
      </c>
      <c r="Q108" s="18" t="s">
        <v>1231</v>
      </c>
      <c r="R108" s="18" t="s">
        <v>1190</v>
      </c>
      <c r="S108" s="18" t="s">
        <v>60</v>
      </c>
      <c r="T108" s="18"/>
      <c r="U108" s="18"/>
      <c r="V108" s="36" t="s">
        <v>2604</v>
      </c>
      <c r="W108" s="17">
        <v>30800</v>
      </c>
      <c r="X108" s="18" t="s">
        <v>1182</v>
      </c>
      <c r="Y108" s="36" t="s">
        <v>2605</v>
      </c>
      <c r="Z108" s="17">
        <v>30800</v>
      </c>
      <c r="AA108" s="36"/>
      <c r="AB108" s="19"/>
      <c r="AC108" s="19"/>
      <c r="AD108" s="19"/>
      <c r="AE108" s="19" t="s">
        <v>2606</v>
      </c>
      <c r="AF108" s="19" t="s">
        <v>3476</v>
      </c>
      <c r="AG108" s="19" t="s">
        <v>3467</v>
      </c>
      <c r="AH108" s="19" t="s">
        <v>1223</v>
      </c>
      <c r="AI108" s="19" t="s">
        <v>1570</v>
      </c>
      <c r="AJ108" s="15"/>
      <c r="AK108" s="15"/>
      <c r="AL108" s="16">
        <f t="shared" si="6"/>
        <v>32000</v>
      </c>
      <c r="AM108" s="42">
        <v>23083</v>
      </c>
      <c r="AN108" s="18" t="s">
        <v>2660</v>
      </c>
      <c r="AO108" s="18" t="s">
        <v>2660</v>
      </c>
      <c r="AP108" s="18" t="s">
        <v>2660</v>
      </c>
      <c r="AQ108" s="18" t="s">
        <v>2660</v>
      </c>
      <c r="AR108" s="15">
        <v>30800</v>
      </c>
      <c r="AS108" s="15">
        <v>1200</v>
      </c>
      <c r="AT108" s="18"/>
    </row>
    <row r="109" spans="1:46" s="23" customFormat="1" ht="72" hidden="1" x14ac:dyDescent="0.2">
      <c r="A109" s="19" t="s">
        <v>23</v>
      </c>
      <c r="B109" s="19" t="s">
        <v>277</v>
      </c>
      <c r="C109" s="19" t="s">
        <v>276</v>
      </c>
      <c r="D109" s="19" t="s">
        <v>11</v>
      </c>
      <c r="E109" s="19" t="s">
        <v>310</v>
      </c>
      <c r="F109" s="28" t="s">
        <v>1681</v>
      </c>
      <c r="G109" s="19" t="s">
        <v>395</v>
      </c>
      <c r="H109" s="18" t="s">
        <v>270</v>
      </c>
      <c r="I109" s="18" t="s">
        <v>273</v>
      </c>
      <c r="J109" s="17">
        <v>53500</v>
      </c>
      <c r="K109" s="18"/>
      <c r="L109" s="18"/>
      <c r="M109" s="35" t="s">
        <v>137</v>
      </c>
      <c r="N109" s="19"/>
      <c r="O109" s="36" t="s">
        <v>2597</v>
      </c>
      <c r="P109" s="36" t="s">
        <v>2598</v>
      </c>
      <c r="Q109" s="18" t="s">
        <v>1231</v>
      </c>
      <c r="R109" s="18" t="s">
        <v>1190</v>
      </c>
      <c r="S109" s="18" t="s">
        <v>60</v>
      </c>
      <c r="T109" s="18"/>
      <c r="U109" s="18"/>
      <c r="V109" s="36" t="s">
        <v>2599</v>
      </c>
      <c r="W109" s="17">
        <v>53500</v>
      </c>
      <c r="X109" s="18" t="s">
        <v>1182</v>
      </c>
      <c r="Y109" s="36" t="s">
        <v>2600</v>
      </c>
      <c r="Z109" s="17">
        <v>53500</v>
      </c>
      <c r="AA109" s="36"/>
      <c r="AB109" s="19"/>
      <c r="AC109" s="19"/>
      <c r="AD109" s="19"/>
      <c r="AE109" s="19" t="s">
        <v>1223</v>
      </c>
      <c r="AF109" s="19" t="s">
        <v>3470</v>
      </c>
      <c r="AG109" s="19" t="s">
        <v>3467</v>
      </c>
      <c r="AH109" s="19" t="s">
        <v>1223</v>
      </c>
      <c r="AI109" s="19" t="s">
        <v>1570</v>
      </c>
      <c r="AJ109" s="15"/>
      <c r="AK109" s="15"/>
      <c r="AL109" s="16">
        <f t="shared" si="6"/>
        <v>53500</v>
      </c>
      <c r="AM109" s="42">
        <v>23102</v>
      </c>
      <c r="AN109" s="18" t="s">
        <v>2660</v>
      </c>
      <c r="AO109" s="18" t="s">
        <v>2662</v>
      </c>
      <c r="AP109" s="18" t="s">
        <v>2662</v>
      </c>
      <c r="AQ109" s="18" t="s">
        <v>2662</v>
      </c>
      <c r="AR109" s="15">
        <v>53500</v>
      </c>
      <c r="AS109" s="18" t="s">
        <v>2395</v>
      </c>
      <c r="AT109" s="18"/>
    </row>
    <row r="110" spans="1:46" s="23" customFormat="1" ht="90" hidden="1" x14ac:dyDescent="0.2">
      <c r="A110" s="19" t="s">
        <v>23</v>
      </c>
      <c r="B110" s="19" t="s">
        <v>277</v>
      </c>
      <c r="C110" s="19" t="s">
        <v>276</v>
      </c>
      <c r="D110" s="19" t="s">
        <v>11</v>
      </c>
      <c r="E110" s="19" t="s">
        <v>310</v>
      </c>
      <c r="F110" s="28" t="s">
        <v>1682</v>
      </c>
      <c r="G110" s="19" t="s">
        <v>396</v>
      </c>
      <c r="H110" s="18" t="s">
        <v>270</v>
      </c>
      <c r="I110" s="18" t="s">
        <v>397</v>
      </c>
      <c r="J110" s="17">
        <v>52500</v>
      </c>
      <c r="K110" s="18"/>
      <c r="L110" s="18"/>
      <c r="M110" s="35" t="s">
        <v>137</v>
      </c>
      <c r="N110" s="19"/>
      <c r="O110" s="36" t="s">
        <v>2607</v>
      </c>
      <c r="P110" s="36" t="s">
        <v>2603</v>
      </c>
      <c r="Q110" s="18" t="s">
        <v>1232</v>
      </c>
      <c r="R110" s="18" t="s">
        <v>12</v>
      </c>
      <c r="S110" s="18" t="s">
        <v>116</v>
      </c>
      <c r="T110" s="18"/>
      <c r="U110" s="18"/>
      <c r="V110" s="36" t="s">
        <v>2608</v>
      </c>
      <c r="W110" s="17">
        <v>52430</v>
      </c>
      <c r="X110" s="18" t="s">
        <v>1182</v>
      </c>
      <c r="Y110" s="36" t="s">
        <v>2609</v>
      </c>
      <c r="Z110" s="17">
        <v>52430</v>
      </c>
      <c r="AA110" s="36" t="s">
        <v>2610</v>
      </c>
      <c r="AB110" s="19"/>
      <c r="AC110" s="19"/>
      <c r="AD110" s="19"/>
      <c r="AE110" s="19" t="s">
        <v>2595</v>
      </c>
      <c r="AF110" s="19" t="s">
        <v>3476</v>
      </c>
      <c r="AG110" s="19" t="s">
        <v>3467</v>
      </c>
      <c r="AH110" s="19" t="s">
        <v>1223</v>
      </c>
      <c r="AI110" s="19" t="s">
        <v>1570</v>
      </c>
      <c r="AJ110" s="15"/>
      <c r="AK110" s="15"/>
      <c r="AL110" s="16">
        <f t="shared" si="6"/>
        <v>52500</v>
      </c>
      <c r="AM110" s="42">
        <v>23083</v>
      </c>
      <c r="AN110" s="18" t="s">
        <v>2662</v>
      </c>
      <c r="AO110" s="18" t="s">
        <v>2662</v>
      </c>
      <c r="AP110" s="18" t="s">
        <v>2662</v>
      </c>
      <c r="AQ110" s="18" t="s">
        <v>2662</v>
      </c>
      <c r="AR110" s="15">
        <v>52430</v>
      </c>
      <c r="AS110" s="46" t="s">
        <v>2667</v>
      </c>
      <c r="AT110" s="18"/>
    </row>
    <row r="111" spans="1:46" s="23" customFormat="1" ht="72" hidden="1" x14ac:dyDescent="0.2">
      <c r="A111" s="19" t="s">
        <v>23</v>
      </c>
      <c r="B111" s="19" t="s">
        <v>277</v>
      </c>
      <c r="C111" s="19" t="s">
        <v>276</v>
      </c>
      <c r="D111" s="19" t="s">
        <v>11</v>
      </c>
      <c r="E111" s="19" t="s">
        <v>310</v>
      </c>
      <c r="F111" s="28" t="s">
        <v>1683</v>
      </c>
      <c r="G111" s="19" t="s">
        <v>398</v>
      </c>
      <c r="H111" s="18" t="s">
        <v>317</v>
      </c>
      <c r="I111" s="18" t="s">
        <v>273</v>
      </c>
      <c r="J111" s="17">
        <v>40000</v>
      </c>
      <c r="K111" s="18"/>
      <c r="L111" s="18"/>
      <c r="M111" s="35" t="s">
        <v>137</v>
      </c>
      <c r="N111" s="19"/>
      <c r="O111" s="18" t="s">
        <v>2602</v>
      </c>
      <c r="P111" s="36" t="s">
        <v>2603</v>
      </c>
      <c r="Q111" s="18" t="s">
        <v>1231</v>
      </c>
      <c r="R111" s="18" t="s">
        <v>1190</v>
      </c>
      <c r="S111" s="18" t="s">
        <v>60</v>
      </c>
      <c r="T111" s="18"/>
      <c r="U111" s="18"/>
      <c r="V111" s="36" t="s">
        <v>2604</v>
      </c>
      <c r="W111" s="17">
        <v>40000</v>
      </c>
      <c r="X111" s="18" t="s">
        <v>1182</v>
      </c>
      <c r="Y111" s="36" t="s">
        <v>2605</v>
      </c>
      <c r="Z111" s="17">
        <v>40000</v>
      </c>
      <c r="AA111" s="36"/>
      <c r="AB111" s="19"/>
      <c r="AC111" s="19"/>
      <c r="AD111" s="19"/>
      <c r="AE111" s="19" t="s">
        <v>2606</v>
      </c>
      <c r="AF111" s="19" t="s">
        <v>3476</v>
      </c>
      <c r="AG111" s="19" t="s">
        <v>3467</v>
      </c>
      <c r="AH111" s="19" t="s">
        <v>1223</v>
      </c>
      <c r="AI111" s="19" t="s">
        <v>1570</v>
      </c>
      <c r="AJ111" s="15"/>
      <c r="AK111" s="15"/>
      <c r="AL111" s="16">
        <f t="shared" si="6"/>
        <v>40000</v>
      </c>
      <c r="AM111" s="42">
        <v>23083</v>
      </c>
      <c r="AN111" s="18" t="s">
        <v>2660</v>
      </c>
      <c r="AO111" s="18" t="s">
        <v>2660</v>
      </c>
      <c r="AP111" s="18" t="s">
        <v>2660</v>
      </c>
      <c r="AQ111" s="18" t="s">
        <v>2660</v>
      </c>
      <c r="AR111" s="15">
        <v>40000</v>
      </c>
      <c r="AS111" s="18" t="s">
        <v>2395</v>
      </c>
      <c r="AT111" s="18"/>
    </row>
    <row r="112" spans="1:46" s="23" customFormat="1" ht="72" hidden="1" x14ac:dyDescent="0.2">
      <c r="A112" s="19" t="s">
        <v>23</v>
      </c>
      <c r="B112" s="19" t="s">
        <v>277</v>
      </c>
      <c r="C112" s="19" t="s">
        <v>276</v>
      </c>
      <c r="D112" s="19" t="s">
        <v>11</v>
      </c>
      <c r="E112" s="19" t="s">
        <v>310</v>
      </c>
      <c r="F112" s="28" t="s">
        <v>1684</v>
      </c>
      <c r="G112" s="19" t="s">
        <v>399</v>
      </c>
      <c r="H112" s="18" t="s">
        <v>269</v>
      </c>
      <c r="I112" s="18" t="s">
        <v>397</v>
      </c>
      <c r="J112" s="17">
        <v>40000</v>
      </c>
      <c r="K112" s="18"/>
      <c r="L112" s="18"/>
      <c r="M112" s="35" t="s">
        <v>137</v>
      </c>
      <c r="N112" s="32"/>
      <c r="O112" s="36" t="s">
        <v>2597</v>
      </c>
      <c r="P112" s="36" t="s">
        <v>2598</v>
      </c>
      <c r="Q112" s="18" t="s">
        <v>1231</v>
      </c>
      <c r="R112" s="18" t="s">
        <v>1190</v>
      </c>
      <c r="S112" s="18" t="s">
        <v>60</v>
      </c>
      <c r="T112" s="18"/>
      <c r="U112" s="18"/>
      <c r="V112" s="36" t="s">
        <v>2599</v>
      </c>
      <c r="W112" s="17">
        <v>39000</v>
      </c>
      <c r="X112" s="18" t="s">
        <v>1182</v>
      </c>
      <c r="Y112" s="36" t="s">
        <v>2600</v>
      </c>
      <c r="Z112" s="17">
        <v>39000</v>
      </c>
      <c r="AA112" s="36"/>
      <c r="AB112" s="18"/>
      <c r="AC112" s="18"/>
      <c r="AD112" s="17"/>
      <c r="AE112" s="19" t="s">
        <v>1223</v>
      </c>
      <c r="AF112" s="19" t="s">
        <v>3470</v>
      </c>
      <c r="AG112" s="19" t="s">
        <v>3467</v>
      </c>
      <c r="AH112" s="19" t="s">
        <v>1223</v>
      </c>
      <c r="AI112" s="19" t="s">
        <v>1570</v>
      </c>
      <c r="AJ112" s="15"/>
      <c r="AK112" s="15"/>
      <c r="AL112" s="16">
        <f t="shared" si="6"/>
        <v>40000</v>
      </c>
      <c r="AM112" s="42">
        <v>23102</v>
      </c>
      <c r="AN112" s="18" t="s">
        <v>2660</v>
      </c>
      <c r="AO112" s="18" t="s">
        <v>2662</v>
      </c>
      <c r="AP112" s="18" t="s">
        <v>2662</v>
      </c>
      <c r="AQ112" s="18" t="s">
        <v>2662</v>
      </c>
      <c r="AR112" s="15">
        <v>39000</v>
      </c>
      <c r="AS112" s="46" t="s">
        <v>2668</v>
      </c>
      <c r="AT112" s="18"/>
    </row>
    <row r="113" spans="1:46" s="23" customFormat="1" ht="72" hidden="1" x14ac:dyDescent="0.2">
      <c r="A113" s="19" t="s">
        <v>23</v>
      </c>
      <c r="B113" s="19" t="s">
        <v>277</v>
      </c>
      <c r="C113" s="19" t="s">
        <v>276</v>
      </c>
      <c r="D113" s="19" t="s">
        <v>11</v>
      </c>
      <c r="E113" s="19" t="s">
        <v>310</v>
      </c>
      <c r="F113" s="28" t="s">
        <v>1685</v>
      </c>
      <c r="G113" s="19" t="s">
        <v>400</v>
      </c>
      <c r="H113" s="18" t="s">
        <v>303</v>
      </c>
      <c r="I113" s="18" t="s">
        <v>274</v>
      </c>
      <c r="J113" s="17">
        <v>80000</v>
      </c>
      <c r="K113" s="18"/>
      <c r="L113" s="18"/>
      <c r="M113" s="35" t="s">
        <v>137</v>
      </c>
      <c r="N113" s="32"/>
      <c r="O113" s="36" t="s">
        <v>2601</v>
      </c>
      <c r="P113" s="36" t="s">
        <v>2598</v>
      </c>
      <c r="Q113" s="18" t="s">
        <v>1231</v>
      </c>
      <c r="R113" s="18" t="s">
        <v>1190</v>
      </c>
      <c r="S113" s="18" t="s">
        <v>60</v>
      </c>
      <c r="T113" s="18"/>
      <c r="U113" s="18"/>
      <c r="V113" s="36" t="s">
        <v>2599</v>
      </c>
      <c r="W113" s="17">
        <v>70000</v>
      </c>
      <c r="X113" s="18" t="s">
        <v>1182</v>
      </c>
      <c r="Y113" s="36" t="s">
        <v>2600</v>
      </c>
      <c r="Z113" s="17">
        <v>70000</v>
      </c>
      <c r="AA113" s="36"/>
      <c r="AB113" s="18"/>
      <c r="AC113" s="18"/>
      <c r="AD113" s="17"/>
      <c r="AE113" s="19" t="s">
        <v>1223</v>
      </c>
      <c r="AF113" s="19" t="s">
        <v>3470</v>
      </c>
      <c r="AG113" s="19" t="s">
        <v>3467</v>
      </c>
      <c r="AH113" s="19" t="s">
        <v>1223</v>
      </c>
      <c r="AI113" s="19" t="s">
        <v>1570</v>
      </c>
      <c r="AJ113" s="15"/>
      <c r="AK113" s="15"/>
      <c r="AL113" s="16">
        <f t="shared" si="6"/>
        <v>80000</v>
      </c>
      <c r="AM113" s="42">
        <v>23102</v>
      </c>
      <c r="AN113" s="18" t="s">
        <v>2660</v>
      </c>
      <c r="AO113" s="18" t="s">
        <v>2662</v>
      </c>
      <c r="AP113" s="18" t="s">
        <v>2662</v>
      </c>
      <c r="AQ113" s="18" t="s">
        <v>2662</v>
      </c>
      <c r="AR113" s="15">
        <v>70000</v>
      </c>
      <c r="AS113" s="46" t="s">
        <v>2669</v>
      </c>
      <c r="AT113" s="18"/>
    </row>
    <row r="114" spans="1:46" s="23" customFormat="1" ht="72" hidden="1" x14ac:dyDescent="0.2">
      <c r="A114" s="19" t="s">
        <v>23</v>
      </c>
      <c r="B114" s="19" t="s">
        <v>277</v>
      </c>
      <c r="C114" s="19" t="s">
        <v>276</v>
      </c>
      <c r="D114" s="19" t="s">
        <v>11</v>
      </c>
      <c r="E114" s="19" t="s">
        <v>310</v>
      </c>
      <c r="F114" s="28" t="s">
        <v>1686</v>
      </c>
      <c r="G114" s="19" t="s">
        <v>401</v>
      </c>
      <c r="H114" s="18" t="s">
        <v>402</v>
      </c>
      <c r="I114" s="18" t="s">
        <v>268</v>
      </c>
      <c r="J114" s="17">
        <v>150000</v>
      </c>
      <c r="K114" s="18"/>
      <c r="L114" s="18"/>
      <c r="M114" s="35" t="s">
        <v>137</v>
      </c>
      <c r="N114" s="32"/>
      <c r="O114" s="36" t="s">
        <v>2601</v>
      </c>
      <c r="P114" s="36" t="s">
        <v>2598</v>
      </c>
      <c r="Q114" s="18" t="s">
        <v>1231</v>
      </c>
      <c r="R114" s="18" t="s">
        <v>1190</v>
      </c>
      <c r="S114" s="18" t="s">
        <v>60</v>
      </c>
      <c r="T114" s="18"/>
      <c r="U114" s="18"/>
      <c r="V114" s="36" t="s">
        <v>2599</v>
      </c>
      <c r="W114" s="17">
        <v>115000</v>
      </c>
      <c r="X114" s="18" t="s">
        <v>1182</v>
      </c>
      <c r="Y114" s="36" t="s">
        <v>2600</v>
      </c>
      <c r="Z114" s="17">
        <v>115000</v>
      </c>
      <c r="AA114" s="36"/>
      <c r="AB114" s="18"/>
      <c r="AC114" s="18"/>
      <c r="AD114" s="17"/>
      <c r="AE114" s="19" t="s">
        <v>1223</v>
      </c>
      <c r="AF114" s="19" t="s">
        <v>3470</v>
      </c>
      <c r="AG114" s="19" t="s">
        <v>3467</v>
      </c>
      <c r="AH114" s="19" t="s">
        <v>1223</v>
      </c>
      <c r="AI114" s="19" t="s">
        <v>1570</v>
      </c>
      <c r="AJ114" s="15"/>
      <c r="AK114" s="15"/>
      <c r="AL114" s="16">
        <f t="shared" si="6"/>
        <v>150000</v>
      </c>
      <c r="AM114" s="42">
        <v>23102</v>
      </c>
      <c r="AN114" s="18" t="s">
        <v>2660</v>
      </c>
      <c r="AO114" s="18" t="s">
        <v>2662</v>
      </c>
      <c r="AP114" s="18" t="s">
        <v>2662</v>
      </c>
      <c r="AQ114" s="18" t="s">
        <v>2662</v>
      </c>
      <c r="AR114" s="15">
        <v>115000</v>
      </c>
      <c r="AS114" s="46" t="s">
        <v>2670</v>
      </c>
      <c r="AT114" s="18"/>
    </row>
    <row r="115" spans="1:46" s="23" customFormat="1" ht="72" hidden="1" x14ac:dyDescent="0.2">
      <c r="A115" s="19" t="s">
        <v>23</v>
      </c>
      <c r="B115" s="19" t="s">
        <v>277</v>
      </c>
      <c r="C115" s="19" t="s">
        <v>276</v>
      </c>
      <c r="D115" s="19" t="s">
        <v>11</v>
      </c>
      <c r="E115" s="19" t="s">
        <v>310</v>
      </c>
      <c r="F115" s="28" t="s">
        <v>1687</v>
      </c>
      <c r="G115" s="19" t="s">
        <v>403</v>
      </c>
      <c r="H115" s="18" t="s">
        <v>319</v>
      </c>
      <c r="I115" s="18" t="s">
        <v>271</v>
      </c>
      <c r="J115" s="17">
        <v>58000</v>
      </c>
      <c r="K115" s="18"/>
      <c r="L115" s="18"/>
      <c r="M115" s="35" t="s">
        <v>137</v>
      </c>
      <c r="N115" s="32"/>
      <c r="O115" s="18" t="s">
        <v>2586</v>
      </c>
      <c r="P115" s="36" t="s">
        <v>2587</v>
      </c>
      <c r="Q115" s="20" t="s">
        <v>1220</v>
      </c>
      <c r="R115" s="18" t="s">
        <v>1190</v>
      </c>
      <c r="S115" s="18" t="s">
        <v>60</v>
      </c>
      <c r="T115" s="18" t="s">
        <v>1233</v>
      </c>
      <c r="U115" s="18" t="s">
        <v>1234</v>
      </c>
      <c r="V115" s="36" t="s">
        <v>2588</v>
      </c>
      <c r="W115" s="17">
        <v>58000</v>
      </c>
      <c r="X115" s="18" t="s">
        <v>1182</v>
      </c>
      <c r="Y115" s="36" t="s">
        <v>2589</v>
      </c>
      <c r="Z115" s="17">
        <v>58000</v>
      </c>
      <c r="AA115" s="36" t="s">
        <v>2590</v>
      </c>
      <c r="AB115" s="18"/>
      <c r="AC115" s="18"/>
      <c r="AD115" s="17"/>
      <c r="AE115" s="19" t="s">
        <v>2591</v>
      </c>
      <c r="AF115" s="19" t="s">
        <v>3476</v>
      </c>
      <c r="AG115" s="19" t="s">
        <v>3467</v>
      </c>
      <c r="AH115" s="19" t="s">
        <v>1223</v>
      </c>
      <c r="AI115" s="19" t="s">
        <v>1570</v>
      </c>
      <c r="AJ115" s="15"/>
      <c r="AK115" s="15"/>
      <c r="AL115" s="16">
        <f t="shared" si="6"/>
        <v>58000</v>
      </c>
      <c r="AM115" s="42">
        <v>23082</v>
      </c>
      <c r="AN115" s="18"/>
      <c r="AO115" s="18" t="s">
        <v>2660</v>
      </c>
      <c r="AP115" s="18" t="s">
        <v>2660</v>
      </c>
      <c r="AQ115" s="18" t="s">
        <v>2660</v>
      </c>
      <c r="AR115" s="16">
        <v>58000</v>
      </c>
      <c r="AS115" s="18" t="s">
        <v>2395</v>
      </c>
      <c r="AT115" s="18"/>
    </row>
    <row r="116" spans="1:46" s="23" customFormat="1" ht="72" hidden="1" x14ac:dyDescent="0.2">
      <c r="A116" s="19" t="s">
        <v>23</v>
      </c>
      <c r="B116" s="19" t="s">
        <v>277</v>
      </c>
      <c r="C116" s="19" t="s">
        <v>276</v>
      </c>
      <c r="D116" s="19" t="s">
        <v>11</v>
      </c>
      <c r="E116" s="19" t="s">
        <v>310</v>
      </c>
      <c r="F116" s="28" t="s">
        <v>1688</v>
      </c>
      <c r="G116" s="19" t="s">
        <v>404</v>
      </c>
      <c r="H116" s="18" t="s">
        <v>340</v>
      </c>
      <c r="I116" s="18" t="s">
        <v>405</v>
      </c>
      <c r="J116" s="17">
        <v>36000</v>
      </c>
      <c r="K116" s="18"/>
      <c r="L116" s="18"/>
      <c r="M116" s="35" t="s">
        <v>137</v>
      </c>
      <c r="N116" s="32"/>
      <c r="O116" s="18" t="s">
        <v>2586</v>
      </c>
      <c r="P116" s="36" t="s">
        <v>2587</v>
      </c>
      <c r="Q116" s="20" t="s">
        <v>1220</v>
      </c>
      <c r="R116" s="18" t="s">
        <v>1190</v>
      </c>
      <c r="S116" s="18" t="s">
        <v>60</v>
      </c>
      <c r="T116" s="18" t="s">
        <v>1235</v>
      </c>
      <c r="U116" s="18" t="s">
        <v>1236</v>
      </c>
      <c r="V116" s="36" t="s">
        <v>2588</v>
      </c>
      <c r="W116" s="17">
        <v>36000</v>
      </c>
      <c r="X116" s="18" t="s">
        <v>1182</v>
      </c>
      <c r="Y116" s="36" t="s">
        <v>2589</v>
      </c>
      <c r="Z116" s="17">
        <v>36000</v>
      </c>
      <c r="AA116" s="36" t="s">
        <v>2590</v>
      </c>
      <c r="AB116" s="18"/>
      <c r="AC116" s="18"/>
      <c r="AD116" s="16"/>
      <c r="AE116" s="19" t="s">
        <v>2591</v>
      </c>
      <c r="AF116" s="19" t="s">
        <v>3476</v>
      </c>
      <c r="AG116" s="19" t="s">
        <v>3467</v>
      </c>
      <c r="AH116" s="19" t="s">
        <v>1223</v>
      </c>
      <c r="AI116" s="19" t="s">
        <v>1570</v>
      </c>
      <c r="AJ116" s="15"/>
      <c r="AK116" s="15"/>
      <c r="AL116" s="16">
        <f t="shared" si="6"/>
        <v>36000</v>
      </c>
      <c r="AM116" s="42">
        <v>23082</v>
      </c>
      <c r="AN116" s="18"/>
      <c r="AO116" s="18" t="s">
        <v>2660</v>
      </c>
      <c r="AP116" s="18" t="s">
        <v>2660</v>
      </c>
      <c r="AQ116" s="18" t="s">
        <v>2660</v>
      </c>
      <c r="AR116" s="16">
        <v>36000</v>
      </c>
      <c r="AS116" s="18" t="s">
        <v>2395</v>
      </c>
      <c r="AT116" s="18"/>
    </row>
    <row r="117" spans="1:46" s="23" customFormat="1" ht="72" hidden="1" x14ac:dyDescent="0.2">
      <c r="A117" s="19" t="s">
        <v>23</v>
      </c>
      <c r="B117" s="19" t="s">
        <v>277</v>
      </c>
      <c r="C117" s="19" t="s">
        <v>276</v>
      </c>
      <c r="D117" s="19" t="s">
        <v>11</v>
      </c>
      <c r="E117" s="19" t="s">
        <v>310</v>
      </c>
      <c r="F117" s="28" t="s">
        <v>1689</v>
      </c>
      <c r="G117" s="19" t="s">
        <v>406</v>
      </c>
      <c r="H117" s="18" t="s">
        <v>407</v>
      </c>
      <c r="I117" s="18" t="s">
        <v>274</v>
      </c>
      <c r="J117" s="17">
        <v>180000</v>
      </c>
      <c r="K117" s="18"/>
      <c r="L117" s="18"/>
      <c r="M117" s="35" t="s">
        <v>137</v>
      </c>
      <c r="N117" s="32"/>
      <c r="O117" s="18" t="s">
        <v>2611</v>
      </c>
      <c r="P117" s="36" t="s">
        <v>2603</v>
      </c>
      <c r="Q117" s="20" t="s">
        <v>1237</v>
      </c>
      <c r="R117" s="18" t="s">
        <v>1190</v>
      </c>
      <c r="S117" s="18" t="s">
        <v>81</v>
      </c>
      <c r="T117" s="18"/>
      <c r="U117" s="18"/>
      <c r="V117" s="36" t="s">
        <v>2604</v>
      </c>
      <c r="W117" s="16">
        <v>178191.38</v>
      </c>
      <c r="X117" s="18" t="s">
        <v>1182</v>
      </c>
      <c r="Y117" s="36" t="s">
        <v>2605</v>
      </c>
      <c r="Z117" s="16">
        <v>178191.38</v>
      </c>
      <c r="AA117" s="36" t="s">
        <v>2612</v>
      </c>
      <c r="AB117" s="42">
        <v>23096</v>
      </c>
      <c r="AC117" s="42">
        <v>23096</v>
      </c>
      <c r="AD117" s="16">
        <v>178191.38</v>
      </c>
      <c r="AE117" s="19" t="s">
        <v>2613</v>
      </c>
      <c r="AF117" s="19" t="s">
        <v>3475</v>
      </c>
      <c r="AG117" s="19" t="s">
        <v>3467</v>
      </c>
      <c r="AH117" s="19" t="s">
        <v>1223</v>
      </c>
      <c r="AI117" s="19" t="s">
        <v>1570</v>
      </c>
      <c r="AJ117" s="15"/>
      <c r="AK117" s="15"/>
      <c r="AL117" s="16">
        <f t="shared" si="6"/>
        <v>180000</v>
      </c>
      <c r="AM117" s="42"/>
      <c r="AN117" s="18"/>
      <c r="AO117" s="18"/>
      <c r="AP117" s="18"/>
      <c r="AQ117" s="18"/>
      <c r="AR117" s="15">
        <v>178191.38</v>
      </c>
      <c r="AS117" s="15">
        <v>1808.62</v>
      </c>
      <c r="AT117" s="18"/>
    </row>
    <row r="118" spans="1:46" s="23" customFormat="1" ht="90" hidden="1" x14ac:dyDescent="0.2">
      <c r="A118" s="19" t="s">
        <v>23</v>
      </c>
      <c r="B118" s="19" t="s">
        <v>277</v>
      </c>
      <c r="C118" s="19" t="s">
        <v>276</v>
      </c>
      <c r="D118" s="19" t="s">
        <v>286</v>
      </c>
      <c r="E118" s="19" t="s">
        <v>310</v>
      </c>
      <c r="F118" s="28" t="s">
        <v>1690</v>
      </c>
      <c r="G118" s="19" t="s">
        <v>408</v>
      </c>
      <c r="H118" s="18" t="s">
        <v>270</v>
      </c>
      <c r="I118" s="18" t="s">
        <v>268</v>
      </c>
      <c r="J118" s="17">
        <v>50000</v>
      </c>
      <c r="K118" s="18"/>
      <c r="L118" s="18"/>
      <c r="M118" s="35" t="s">
        <v>137</v>
      </c>
      <c r="N118" s="32"/>
      <c r="O118" s="18" t="s">
        <v>2614</v>
      </c>
      <c r="P118" s="36" t="s">
        <v>2587</v>
      </c>
      <c r="Q118" s="18" t="s">
        <v>1227</v>
      </c>
      <c r="R118" s="18" t="s">
        <v>1190</v>
      </c>
      <c r="S118" s="18" t="s">
        <v>60</v>
      </c>
      <c r="T118" s="18"/>
      <c r="U118" s="18"/>
      <c r="V118" s="36" t="s">
        <v>2588</v>
      </c>
      <c r="W118" s="17">
        <v>50000</v>
      </c>
      <c r="X118" s="18" t="s">
        <v>1182</v>
      </c>
      <c r="Y118" s="36" t="s">
        <v>2589</v>
      </c>
      <c r="Z118" s="17">
        <v>50000</v>
      </c>
      <c r="AA118" s="36" t="s">
        <v>2615</v>
      </c>
      <c r="AB118" s="42">
        <v>23089</v>
      </c>
      <c r="AC118" s="42">
        <v>23089</v>
      </c>
      <c r="AD118" s="17">
        <v>50000</v>
      </c>
      <c r="AE118" s="19" t="s">
        <v>2616</v>
      </c>
      <c r="AF118" s="19" t="s">
        <v>3475</v>
      </c>
      <c r="AG118" s="19" t="s">
        <v>2456</v>
      </c>
      <c r="AH118" s="19" t="s">
        <v>1223</v>
      </c>
      <c r="AI118" s="19" t="s">
        <v>1570</v>
      </c>
      <c r="AJ118" s="15">
        <v>50000</v>
      </c>
      <c r="AK118" s="15"/>
      <c r="AL118" s="16">
        <f t="shared" si="6"/>
        <v>0</v>
      </c>
      <c r="AM118" s="42"/>
      <c r="AN118" s="18"/>
      <c r="AO118" s="18"/>
      <c r="AP118" s="18"/>
      <c r="AQ118" s="18"/>
      <c r="AR118" s="18"/>
      <c r="AS118" s="18"/>
      <c r="AT118" s="18"/>
    </row>
    <row r="119" spans="1:46" s="23" customFormat="1" ht="72" hidden="1" x14ac:dyDescent="0.2">
      <c r="A119" s="19" t="s">
        <v>23</v>
      </c>
      <c r="B119" s="19" t="s">
        <v>277</v>
      </c>
      <c r="C119" s="19" t="s">
        <v>276</v>
      </c>
      <c r="D119" s="19" t="s">
        <v>286</v>
      </c>
      <c r="E119" s="19" t="s">
        <v>310</v>
      </c>
      <c r="F119" s="28" t="s">
        <v>1691</v>
      </c>
      <c r="G119" s="19" t="s">
        <v>409</v>
      </c>
      <c r="H119" s="18" t="s">
        <v>269</v>
      </c>
      <c r="I119" s="18" t="s">
        <v>271</v>
      </c>
      <c r="J119" s="17">
        <v>130000</v>
      </c>
      <c r="K119" s="18"/>
      <c r="L119" s="18"/>
      <c r="M119" s="35" t="s">
        <v>137</v>
      </c>
      <c r="N119" s="32"/>
      <c r="O119" s="18" t="s">
        <v>2617</v>
      </c>
      <c r="P119" s="36" t="s">
        <v>2587</v>
      </c>
      <c r="Q119" s="19" t="s">
        <v>1238</v>
      </c>
      <c r="R119" s="18" t="s">
        <v>1190</v>
      </c>
      <c r="S119" s="18" t="s">
        <v>60</v>
      </c>
      <c r="T119" s="18" t="s">
        <v>1239</v>
      </c>
      <c r="U119" s="18" t="s">
        <v>1240</v>
      </c>
      <c r="V119" s="36" t="s">
        <v>2618</v>
      </c>
      <c r="W119" s="16">
        <v>130000</v>
      </c>
      <c r="X119" s="18" t="s">
        <v>1182</v>
      </c>
      <c r="Y119" s="36" t="s">
        <v>2598</v>
      </c>
      <c r="Z119" s="16">
        <v>130000</v>
      </c>
      <c r="AA119" s="36" t="s">
        <v>2619</v>
      </c>
      <c r="AB119" s="42">
        <v>23086</v>
      </c>
      <c r="AC119" s="42">
        <v>23086</v>
      </c>
      <c r="AD119" s="17">
        <v>130000</v>
      </c>
      <c r="AE119" s="19" t="s">
        <v>2616</v>
      </c>
      <c r="AF119" s="19" t="s">
        <v>3475</v>
      </c>
      <c r="AG119" s="19" t="s">
        <v>2456</v>
      </c>
      <c r="AH119" s="19" t="s">
        <v>1223</v>
      </c>
      <c r="AI119" s="19" t="s">
        <v>1570</v>
      </c>
      <c r="AJ119" s="17">
        <v>130000</v>
      </c>
      <c r="AK119" s="15"/>
      <c r="AL119" s="16">
        <f t="shared" si="6"/>
        <v>0</v>
      </c>
      <c r="AM119" s="42"/>
      <c r="AN119" s="18"/>
      <c r="AO119" s="18"/>
      <c r="AP119" s="18"/>
      <c r="AQ119" s="18"/>
      <c r="AR119" s="18"/>
      <c r="AS119" s="18"/>
      <c r="AT119" s="18"/>
    </row>
    <row r="120" spans="1:46" s="23" customFormat="1" ht="72" hidden="1" x14ac:dyDescent="0.2">
      <c r="A120" s="19" t="s">
        <v>23</v>
      </c>
      <c r="B120" s="19" t="s">
        <v>277</v>
      </c>
      <c r="C120" s="19" t="s">
        <v>276</v>
      </c>
      <c r="D120" s="19" t="s">
        <v>286</v>
      </c>
      <c r="E120" s="19" t="s">
        <v>310</v>
      </c>
      <c r="F120" s="28" t="s">
        <v>1692</v>
      </c>
      <c r="G120" s="19" t="s">
        <v>410</v>
      </c>
      <c r="H120" s="18" t="s">
        <v>270</v>
      </c>
      <c r="I120" s="18" t="s">
        <v>271</v>
      </c>
      <c r="J120" s="17">
        <v>9500</v>
      </c>
      <c r="K120" s="18"/>
      <c r="L120" s="18"/>
      <c r="M120" s="35" t="s">
        <v>137</v>
      </c>
      <c r="N120" s="32"/>
      <c r="O120" s="18" t="s">
        <v>2617</v>
      </c>
      <c r="P120" s="36" t="s">
        <v>2587</v>
      </c>
      <c r="Q120" s="19" t="s">
        <v>1238</v>
      </c>
      <c r="R120" s="18" t="s">
        <v>1190</v>
      </c>
      <c r="S120" s="18" t="s">
        <v>60</v>
      </c>
      <c r="T120" s="18" t="s">
        <v>1241</v>
      </c>
      <c r="U120" s="18" t="s">
        <v>1242</v>
      </c>
      <c r="V120" s="36" t="s">
        <v>2618</v>
      </c>
      <c r="W120" s="17">
        <v>9500</v>
      </c>
      <c r="X120" s="18" t="s">
        <v>1182</v>
      </c>
      <c r="Y120" s="36" t="s">
        <v>2598</v>
      </c>
      <c r="Z120" s="17">
        <v>9500</v>
      </c>
      <c r="AA120" s="36" t="s">
        <v>2619</v>
      </c>
      <c r="AB120" s="42">
        <v>23086</v>
      </c>
      <c r="AC120" s="42">
        <v>23086</v>
      </c>
      <c r="AD120" s="17">
        <v>9500</v>
      </c>
      <c r="AE120" s="19" t="s">
        <v>2616</v>
      </c>
      <c r="AF120" s="19" t="s">
        <v>3475</v>
      </c>
      <c r="AG120" s="19" t="s">
        <v>2456</v>
      </c>
      <c r="AH120" s="19" t="s">
        <v>1223</v>
      </c>
      <c r="AI120" s="19" t="s">
        <v>1570</v>
      </c>
      <c r="AJ120" s="15">
        <v>9500</v>
      </c>
      <c r="AK120" s="15"/>
      <c r="AL120" s="16">
        <f t="shared" si="6"/>
        <v>0</v>
      </c>
      <c r="AM120" s="42"/>
      <c r="AN120" s="18"/>
      <c r="AO120" s="18"/>
      <c r="AP120" s="18"/>
      <c r="AQ120" s="18"/>
      <c r="AR120" s="18"/>
      <c r="AS120" s="18"/>
      <c r="AT120" s="18"/>
    </row>
    <row r="121" spans="1:46" s="23" customFormat="1" ht="72" hidden="1" x14ac:dyDescent="0.2">
      <c r="A121" s="19" t="s">
        <v>23</v>
      </c>
      <c r="B121" s="19" t="s">
        <v>277</v>
      </c>
      <c r="C121" s="19" t="s">
        <v>276</v>
      </c>
      <c r="D121" s="19" t="s">
        <v>286</v>
      </c>
      <c r="E121" s="19" t="s">
        <v>310</v>
      </c>
      <c r="F121" s="28" t="s">
        <v>1693</v>
      </c>
      <c r="G121" s="19" t="s">
        <v>411</v>
      </c>
      <c r="H121" s="18" t="s">
        <v>270</v>
      </c>
      <c r="I121" s="18" t="s">
        <v>274</v>
      </c>
      <c r="J121" s="17">
        <v>250000</v>
      </c>
      <c r="K121" s="18"/>
      <c r="L121" s="18"/>
      <c r="M121" s="35" t="s">
        <v>137</v>
      </c>
      <c r="N121" s="32"/>
      <c r="O121" s="36" t="s">
        <v>2620</v>
      </c>
      <c r="P121" s="36" t="s">
        <v>2621</v>
      </c>
      <c r="Q121" s="19" t="s">
        <v>1243</v>
      </c>
      <c r="R121" s="18" t="s">
        <v>1190</v>
      </c>
      <c r="S121" s="18" t="s">
        <v>89</v>
      </c>
      <c r="T121" s="18"/>
      <c r="U121" s="18"/>
      <c r="V121" s="36" t="s">
        <v>2622</v>
      </c>
      <c r="W121" s="17">
        <v>249845</v>
      </c>
      <c r="X121" s="18" t="s">
        <v>1182</v>
      </c>
      <c r="Y121" s="36" t="s">
        <v>2623</v>
      </c>
      <c r="Z121" s="17">
        <v>249845</v>
      </c>
      <c r="AA121" s="36"/>
      <c r="AB121" s="18"/>
      <c r="AC121" s="18"/>
      <c r="AD121" s="17"/>
      <c r="AE121" s="19" t="s">
        <v>2624</v>
      </c>
      <c r="AF121" s="19" t="s">
        <v>3476</v>
      </c>
      <c r="AG121" s="19" t="s">
        <v>3467</v>
      </c>
      <c r="AH121" s="19" t="s">
        <v>1223</v>
      </c>
      <c r="AI121" s="19" t="s">
        <v>1570</v>
      </c>
      <c r="AJ121" s="15"/>
      <c r="AK121" s="15"/>
      <c r="AL121" s="16">
        <f t="shared" si="6"/>
        <v>250000</v>
      </c>
      <c r="AM121" s="42">
        <v>23093</v>
      </c>
      <c r="AN121" s="18" t="s">
        <v>2660</v>
      </c>
      <c r="AO121" s="18" t="s">
        <v>2660</v>
      </c>
      <c r="AP121" s="18" t="s">
        <v>2660</v>
      </c>
      <c r="AQ121" s="18" t="s">
        <v>2660</v>
      </c>
      <c r="AR121" s="15">
        <v>249845</v>
      </c>
      <c r="AS121" s="46" t="s">
        <v>2671</v>
      </c>
      <c r="AT121" s="18"/>
    </row>
    <row r="122" spans="1:46" s="23" customFormat="1" ht="90" hidden="1" x14ac:dyDescent="0.2">
      <c r="A122" s="19" t="s">
        <v>23</v>
      </c>
      <c r="B122" s="19" t="s">
        <v>277</v>
      </c>
      <c r="C122" s="19" t="s">
        <v>276</v>
      </c>
      <c r="D122" s="19" t="s">
        <v>286</v>
      </c>
      <c r="E122" s="19" t="s">
        <v>310</v>
      </c>
      <c r="F122" s="28" t="s">
        <v>1694</v>
      </c>
      <c r="G122" s="19" t="s">
        <v>412</v>
      </c>
      <c r="H122" s="18" t="s">
        <v>270</v>
      </c>
      <c r="I122" s="18" t="s">
        <v>274</v>
      </c>
      <c r="J122" s="17">
        <v>40000</v>
      </c>
      <c r="K122" s="18"/>
      <c r="L122" s="18"/>
      <c r="M122" s="35" t="s">
        <v>137</v>
      </c>
      <c r="N122" s="32"/>
      <c r="O122" s="18" t="s">
        <v>2625</v>
      </c>
      <c r="P122" s="36" t="s">
        <v>2603</v>
      </c>
      <c r="Q122" s="19" t="s">
        <v>1244</v>
      </c>
      <c r="R122" s="18" t="s">
        <v>12</v>
      </c>
      <c r="S122" s="18" t="s">
        <v>60</v>
      </c>
      <c r="T122" s="18"/>
      <c r="U122" s="18"/>
      <c r="V122" s="36" t="s">
        <v>2604</v>
      </c>
      <c r="W122" s="17">
        <v>40000</v>
      </c>
      <c r="X122" s="18" t="s">
        <v>1182</v>
      </c>
      <c r="Y122" s="36" t="s">
        <v>2605</v>
      </c>
      <c r="Z122" s="17">
        <v>40000</v>
      </c>
      <c r="AA122" s="36" t="s">
        <v>2626</v>
      </c>
      <c r="AB122" s="36" t="s">
        <v>2627</v>
      </c>
      <c r="AC122" s="36" t="s">
        <v>2627</v>
      </c>
      <c r="AD122" s="17">
        <v>40000</v>
      </c>
      <c r="AE122" s="19" t="s">
        <v>2613</v>
      </c>
      <c r="AF122" s="19" t="s">
        <v>3475</v>
      </c>
      <c r="AG122" s="19" t="s">
        <v>3467</v>
      </c>
      <c r="AH122" s="19" t="s">
        <v>1223</v>
      </c>
      <c r="AI122" s="19" t="s">
        <v>1570</v>
      </c>
      <c r="AJ122" s="15"/>
      <c r="AK122" s="15"/>
      <c r="AL122" s="16">
        <f t="shared" si="6"/>
        <v>40000</v>
      </c>
      <c r="AM122" s="42"/>
      <c r="AN122" s="18"/>
      <c r="AO122" s="18"/>
      <c r="AP122" s="18"/>
      <c r="AQ122" s="18"/>
      <c r="AR122" s="15"/>
      <c r="AS122" s="18"/>
      <c r="AT122" s="18"/>
    </row>
    <row r="123" spans="1:46" s="23" customFormat="1" ht="72" hidden="1" x14ac:dyDescent="0.2">
      <c r="A123" s="19" t="s">
        <v>23</v>
      </c>
      <c r="B123" s="19" t="s">
        <v>277</v>
      </c>
      <c r="C123" s="19" t="s">
        <v>276</v>
      </c>
      <c r="D123" s="19" t="s">
        <v>25</v>
      </c>
      <c r="E123" s="19" t="s">
        <v>310</v>
      </c>
      <c r="F123" s="28" t="s">
        <v>1695</v>
      </c>
      <c r="G123" s="19" t="s">
        <v>413</v>
      </c>
      <c r="H123" s="18" t="s">
        <v>414</v>
      </c>
      <c r="I123" s="18" t="s">
        <v>273</v>
      </c>
      <c r="J123" s="17">
        <v>17500</v>
      </c>
      <c r="K123" s="18"/>
      <c r="L123" s="18"/>
      <c r="M123" s="35" t="s">
        <v>137</v>
      </c>
      <c r="N123" s="32"/>
      <c r="O123" s="18" t="s">
        <v>2628</v>
      </c>
      <c r="P123" s="36" t="s">
        <v>2603</v>
      </c>
      <c r="Q123" s="18" t="s">
        <v>1231</v>
      </c>
      <c r="R123" s="18" t="s">
        <v>1190</v>
      </c>
      <c r="S123" s="18" t="s">
        <v>60</v>
      </c>
      <c r="T123" s="18"/>
      <c r="U123" s="18"/>
      <c r="V123" s="36" t="s">
        <v>2604</v>
      </c>
      <c r="W123" s="17">
        <v>17500</v>
      </c>
      <c r="X123" s="18" t="s">
        <v>1182</v>
      </c>
      <c r="Y123" s="36" t="s">
        <v>2605</v>
      </c>
      <c r="Z123" s="17">
        <v>17500</v>
      </c>
      <c r="AA123" s="36"/>
      <c r="AB123" s="36"/>
      <c r="AC123" s="36"/>
      <c r="AD123" s="17"/>
      <c r="AE123" s="19" t="s">
        <v>2629</v>
      </c>
      <c r="AF123" s="19" t="s">
        <v>3476</v>
      </c>
      <c r="AG123" s="19" t="s">
        <v>3467</v>
      </c>
      <c r="AH123" s="19" t="s">
        <v>1223</v>
      </c>
      <c r="AI123" s="19" t="s">
        <v>1570</v>
      </c>
      <c r="AJ123" s="15"/>
      <c r="AK123" s="15"/>
      <c r="AL123" s="16">
        <f t="shared" si="6"/>
        <v>17500</v>
      </c>
      <c r="AM123" s="42">
        <v>242229</v>
      </c>
      <c r="AN123" s="18" t="s">
        <v>2660</v>
      </c>
      <c r="AO123" s="18" t="s">
        <v>2660</v>
      </c>
      <c r="AP123" s="18" t="s">
        <v>2660</v>
      </c>
      <c r="AQ123" s="18" t="s">
        <v>2660</v>
      </c>
      <c r="AR123" s="15">
        <v>17500</v>
      </c>
      <c r="AS123" s="18" t="s">
        <v>2395</v>
      </c>
      <c r="AT123" s="18"/>
    </row>
    <row r="124" spans="1:46" s="23" customFormat="1" ht="72" hidden="1" x14ac:dyDescent="0.2">
      <c r="A124" s="19" t="s">
        <v>23</v>
      </c>
      <c r="B124" s="19" t="s">
        <v>277</v>
      </c>
      <c r="C124" s="19" t="s">
        <v>276</v>
      </c>
      <c r="D124" s="19" t="s">
        <v>16</v>
      </c>
      <c r="E124" s="19" t="s">
        <v>310</v>
      </c>
      <c r="F124" s="28" t="s">
        <v>1696</v>
      </c>
      <c r="G124" s="19" t="s">
        <v>415</v>
      </c>
      <c r="H124" s="18" t="s">
        <v>267</v>
      </c>
      <c r="I124" s="18" t="s">
        <v>416</v>
      </c>
      <c r="J124" s="17">
        <v>24000</v>
      </c>
      <c r="K124" s="18"/>
      <c r="L124" s="18"/>
      <c r="M124" s="35" t="s">
        <v>137</v>
      </c>
      <c r="N124" s="32"/>
      <c r="O124" s="36"/>
      <c r="P124" s="36"/>
      <c r="Q124" s="18" t="s">
        <v>1245</v>
      </c>
      <c r="R124" s="18" t="s">
        <v>12</v>
      </c>
      <c r="S124" s="18" t="s">
        <v>60</v>
      </c>
      <c r="T124" s="18"/>
      <c r="U124" s="18"/>
      <c r="V124" s="36"/>
      <c r="W124" s="17">
        <v>24000</v>
      </c>
      <c r="X124" s="18" t="s">
        <v>1182</v>
      </c>
      <c r="Y124" s="36"/>
      <c r="Z124" s="17">
        <v>24000</v>
      </c>
      <c r="AA124" s="36"/>
      <c r="AB124" s="18"/>
      <c r="AC124" s="18"/>
      <c r="AD124" s="17"/>
      <c r="AE124" s="19" t="s">
        <v>2630</v>
      </c>
      <c r="AF124" s="19" t="s">
        <v>3470</v>
      </c>
      <c r="AG124" s="19" t="s">
        <v>3467</v>
      </c>
      <c r="AH124" s="19" t="s">
        <v>1223</v>
      </c>
      <c r="AI124" s="19" t="s">
        <v>1570</v>
      </c>
      <c r="AJ124" s="15"/>
      <c r="AK124" s="15"/>
      <c r="AL124" s="16">
        <f t="shared" si="6"/>
        <v>24000</v>
      </c>
      <c r="AM124" s="18" t="s">
        <v>2660</v>
      </c>
      <c r="AN124" s="18" t="s">
        <v>2660</v>
      </c>
      <c r="AO124" s="18"/>
      <c r="AP124" s="18"/>
      <c r="AQ124" s="18"/>
      <c r="AR124" s="18"/>
      <c r="AS124" s="18"/>
      <c r="AT124" s="18"/>
    </row>
    <row r="125" spans="1:46" s="23" customFormat="1" ht="90" hidden="1" x14ac:dyDescent="0.2">
      <c r="A125" s="19" t="s">
        <v>23</v>
      </c>
      <c r="B125" s="19" t="s">
        <v>277</v>
      </c>
      <c r="C125" s="19" t="s">
        <v>276</v>
      </c>
      <c r="D125" s="19" t="s">
        <v>16</v>
      </c>
      <c r="E125" s="19" t="s">
        <v>310</v>
      </c>
      <c r="F125" s="28" t="s">
        <v>1697</v>
      </c>
      <c r="G125" s="19" t="s">
        <v>417</v>
      </c>
      <c r="H125" s="18" t="s">
        <v>269</v>
      </c>
      <c r="I125" s="18" t="s">
        <v>418</v>
      </c>
      <c r="J125" s="17">
        <v>22000</v>
      </c>
      <c r="K125" s="18"/>
      <c r="L125" s="18"/>
      <c r="M125" s="35" t="s">
        <v>137</v>
      </c>
      <c r="N125" s="32"/>
      <c r="O125" s="36" t="s">
        <v>2631</v>
      </c>
      <c r="P125" s="36" t="s">
        <v>2632</v>
      </c>
      <c r="Q125" s="19" t="s">
        <v>1244</v>
      </c>
      <c r="R125" s="18" t="s">
        <v>12</v>
      </c>
      <c r="S125" s="18" t="s">
        <v>60</v>
      </c>
      <c r="T125" s="18"/>
      <c r="U125" s="18"/>
      <c r="V125" s="36" t="s">
        <v>2633</v>
      </c>
      <c r="W125" s="17">
        <v>20000</v>
      </c>
      <c r="X125" s="18" t="s">
        <v>1182</v>
      </c>
      <c r="Y125" s="36" t="s">
        <v>2634</v>
      </c>
      <c r="Z125" s="17">
        <v>20000</v>
      </c>
      <c r="AA125" s="36"/>
      <c r="AB125" s="18"/>
      <c r="AC125" s="18"/>
      <c r="AD125" s="17"/>
      <c r="AE125" s="19" t="s">
        <v>2635</v>
      </c>
      <c r="AF125" s="19" t="s">
        <v>3476</v>
      </c>
      <c r="AG125" s="19" t="s">
        <v>3467</v>
      </c>
      <c r="AH125" s="19" t="s">
        <v>1223</v>
      </c>
      <c r="AI125" s="19" t="s">
        <v>1570</v>
      </c>
      <c r="AJ125" s="15"/>
      <c r="AK125" s="15"/>
      <c r="AL125" s="16">
        <f t="shared" si="6"/>
        <v>22000</v>
      </c>
      <c r="AM125" s="42">
        <v>23100</v>
      </c>
      <c r="AN125" s="18" t="s">
        <v>2660</v>
      </c>
      <c r="AO125" s="18"/>
      <c r="AP125" s="18"/>
      <c r="AQ125" s="18"/>
      <c r="AR125" s="18"/>
      <c r="AS125" s="18"/>
      <c r="AT125" s="18"/>
    </row>
    <row r="126" spans="1:46" s="23" customFormat="1" ht="90" hidden="1" x14ac:dyDescent="0.2">
      <c r="A126" s="19" t="s">
        <v>23</v>
      </c>
      <c r="B126" s="19" t="s">
        <v>277</v>
      </c>
      <c r="C126" s="19" t="s">
        <v>276</v>
      </c>
      <c r="D126" s="19" t="s">
        <v>16</v>
      </c>
      <c r="E126" s="19" t="s">
        <v>310</v>
      </c>
      <c r="F126" s="28" t="s">
        <v>1698</v>
      </c>
      <c r="G126" s="19" t="s">
        <v>419</v>
      </c>
      <c r="H126" s="18" t="s">
        <v>360</v>
      </c>
      <c r="I126" s="18" t="s">
        <v>418</v>
      </c>
      <c r="J126" s="17">
        <v>375000</v>
      </c>
      <c r="K126" s="18"/>
      <c r="L126" s="18"/>
      <c r="M126" s="35" t="s">
        <v>137</v>
      </c>
      <c r="N126" s="32"/>
      <c r="O126" s="36"/>
      <c r="P126" s="36"/>
      <c r="Q126" s="19" t="s">
        <v>1244</v>
      </c>
      <c r="R126" s="18" t="s">
        <v>12</v>
      </c>
      <c r="S126" s="18" t="s">
        <v>60</v>
      </c>
      <c r="T126" s="18" t="s">
        <v>1246</v>
      </c>
      <c r="U126" s="18" t="s">
        <v>1247</v>
      </c>
      <c r="V126" s="36"/>
      <c r="W126" s="17">
        <v>375000</v>
      </c>
      <c r="X126" s="18" t="s">
        <v>1182</v>
      </c>
      <c r="Y126" s="36"/>
      <c r="Z126" s="17">
        <v>375000</v>
      </c>
      <c r="AA126" s="36"/>
      <c r="AB126" s="18"/>
      <c r="AC126" s="18"/>
      <c r="AD126" s="17"/>
      <c r="AE126" s="19" t="s">
        <v>2630</v>
      </c>
      <c r="AF126" s="19" t="s">
        <v>3470</v>
      </c>
      <c r="AG126" s="19" t="s">
        <v>3467</v>
      </c>
      <c r="AH126" s="19" t="s">
        <v>1223</v>
      </c>
      <c r="AI126" s="19" t="s">
        <v>1570</v>
      </c>
      <c r="AJ126" s="15"/>
      <c r="AK126" s="15"/>
      <c r="AL126" s="16">
        <f t="shared" si="6"/>
        <v>375000</v>
      </c>
      <c r="AM126" s="18" t="s">
        <v>2660</v>
      </c>
      <c r="AN126" s="18" t="s">
        <v>2660</v>
      </c>
      <c r="AO126" s="18"/>
      <c r="AP126" s="18"/>
      <c r="AQ126" s="18"/>
      <c r="AR126" s="18"/>
      <c r="AS126" s="18"/>
      <c r="AT126" s="18"/>
    </row>
    <row r="127" spans="1:46" s="23" customFormat="1" ht="90" hidden="1" x14ac:dyDescent="0.2">
      <c r="A127" s="19" t="s">
        <v>23</v>
      </c>
      <c r="B127" s="19" t="s">
        <v>277</v>
      </c>
      <c r="C127" s="19" t="s">
        <v>276</v>
      </c>
      <c r="D127" s="19" t="s">
        <v>16</v>
      </c>
      <c r="E127" s="19" t="s">
        <v>310</v>
      </c>
      <c r="F127" s="28" t="s">
        <v>1699</v>
      </c>
      <c r="G127" s="19" t="s">
        <v>420</v>
      </c>
      <c r="H127" s="18" t="s">
        <v>269</v>
      </c>
      <c r="I127" s="18" t="s">
        <v>421</v>
      </c>
      <c r="J127" s="17">
        <v>17000</v>
      </c>
      <c r="K127" s="18"/>
      <c r="L127" s="18"/>
      <c r="M127" s="35" t="s">
        <v>137</v>
      </c>
      <c r="N127" s="32"/>
      <c r="O127" s="36" t="s">
        <v>2631</v>
      </c>
      <c r="P127" s="36" t="s">
        <v>2632</v>
      </c>
      <c r="Q127" s="19" t="s">
        <v>1244</v>
      </c>
      <c r="R127" s="18" t="s">
        <v>12</v>
      </c>
      <c r="S127" s="18" t="s">
        <v>60</v>
      </c>
      <c r="T127" s="18"/>
      <c r="U127" s="18"/>
      <c r="V127" s="36"/>
      <c r="W127" s="17">
        <v>17000</v>
      </c>
      <c r="X127" s="18" t="s">
        <v>1182</v>
      </c>
      <c r="Y127" s="36"/>
      <c r="Z127" s="17">
        <v>17000</v>
      </c>
      <c r="AA127" s="36"/>
      <c r="AB127" s="18"/>
      <c r="AC127" s="18"/>
      <c r="AD127" s="17"/>
      <c r="AE127" s="19" t="s">
        <v>2635</v>
      </c>
      <c r="AF127" s="19" t="s">
        <v>3476</v>
      </c>
      <c r="AG127" s="19" t="s">
        <v>3467</v>
      </c>
      <c r="AH127" s="19" t="s">
        <v>1223</v>
      </c>
      <c r="AI127" s="19" t="s">
        <v>1570</v>
      </c>
      <c r="AJ127" s="15"/>
      <c r="AK127" s="15"/>
      <c r="AL127" s="16">
        <f t="shared" si="6"/>
        <v>17000</v>
      </c>
      <c r="AM127" s="42">
        <v>23100</v>
      </c>
      <c r="AN127" s="18" t="s">
        <v>2660</v>
      </c>
      <c r="AO127" s="18"/>
      <c r="AP127" s="18"/>
      <c r="AQ127" s="18"/>
      <c r="AR127" s="18"/>
      <c r="AS127" s="18"/>
      <c r="AT127" s="18"/>
    </row>
    <row r="128" spans="1:46" s="23" customFormat="1" ht="72" hidden="1" x14ac:dyDescent="0.2">
      <c r="A128" s="19" t="s">
        <v>23</v>
      </c>
      <c r="B128" s="19" t="s">
        <v>277</v>
      </c>
      <c r="C128" s="19" t="s">
        <v>276</v>
      </c>
      <c r="D128" s="19" t="s">
        <v>16</v>
      </c>
      <c r="E128" s="19" t="s">
        <v>310</v>
      </c>
      <c r="F128" s="28" t="s">
        <v>1700</v>
      </c>
      <c r="G128" s="19" t="s">
        <v>422</v>
      </c>
      <c r="H128" s="18" t="s">
        <v>319</v>
      </c>
      <c r="I128" s="18" t="s">
        <v>335</v>
      </c>
      <c r="J128" s="17">
        <v>128000</v>
      </c>
      <c r="K128" s="18"/>
      <c r="L128" s="18"/>
      <c r="M128" s="35" t="s">
        <v>137</v>
      </c>
      <c r="N128" s="32"/>
      <c r="O128" s="36"/>
      <c r="P128" s="36"/>
      <c r="Q128" s="18" t="s">
        <v>1245</v>
      </c>
      <c r="R128" s="18" t="s">
        <v>12</v>
      </c>
      <c r="S128" s="18" t="s">
        <v>60</v>
      </c>
      <c r="T128" s="18"/>
      <c r="U128" s="18"/>
      <c r="V128" s="36"/>
      <c r="W128" s="17">
        <v>127200</v>
      </c>
      <c r="X128" s="18" t="s">
        <v>1182</v>
      </c>
      <c r="Y128" s="36"/>
      <c r="Z128" s="17">
        <v>127200</v>
      </c>
      <c r="AA128" s="36"/>
      <c r="AB128" s="18"/>
      <c r="AC128" s="18"/>
      <c r="AD128" s="17"/>
      <c r="AE128" s="19" t="s">
        <v>2630</v>
      </c>
      <c r="AF128" s="19" t="s">
        <v>3470</v>
      </c>
      <c r="AG128" s="19" t="s">
        <v>3467</v>
      </c>
      <c r="AH128" s="19" t="s">
        <v>1223</v>
      </c>
      <c r="AI128" s="19" t="s">
        <v>1570</v>
      </c>
      <c r="AJ128" s="15"/>
      <c r="AK128" s="15"/>
      <c r="AL128" s="16">
        <f t="shared" si="6"/>
        <v>128000</v>
      </c>
      <c r="AM128" s="18" t="s">
        <v>2660</v>
      </c>
      <c r="AN128" s="18" t="s">
        <v>2660</v>
      </c>
      <c r="AO128" s="18"/>
      <c r="AP128" s="18"/>
      <c r="AQ128" s="18"/>
      <c r="AR128" s="18"/>
      <c r="AS128" s="18"/>
      <c r="AT128" s="18"/>
    </row>
    <row r="129" spans="1:46" s="23" customFormat="1" ht="90" hidden="1" x14ac:dyDescent="0.2">
      <c r="A129" s="19" t="s">
        <v>23</v>
      </c>
      <c r="B129" s="19" t="s">
        <v>277</v>
      </c>
      <c r="C129" s="19" t="s">
        <v>276</v>
      </c>
      <c r="D129" s="19" t="s">
        <v>16</v>
      </c>
      <c r="E129" s="19" t="s">
        <v>310</v>
      </c>
      <c r="F129" s="28" t="s">
        <v>1701</v>
      </c>
      <c r="G129" s="19" t="s">
        <v>423</v>
      </c>
      <c r="H129" s="18" t="s">
        <v>270</v>
      </c>
      <c r="I129" s="18" t="s">
        <v>397</v>
      </c>
      <c r="J129" s="17">
        <v>136000</v>
      </c>
      <c r="K129" s="18"/>
      <c r="L129" s="18"/>
      <c r="M129" s="35" t="s">
        <v>137</v>
      </c>
      <c r="N129" s="32"/>
      <c r="O129" s="18" t="s">
        <v>2636</v>
      </c>
      <c r="P129" s="36" t="s">
        <v>2603</v>
      </c>
      <c r="Q129" s="19" t="s">
        <v>1232</v>
      </c>
      <c r="R129" s="18" t="s">
        <v>12</v>
      </c>
      <c r="S129" s="18" t="s">
        <v>116</v>
      </c>
      <c r="T129" s="18"/>
      <c r="U129" s="18"/>
      <c r="V129" s="36" t="s">
        <v>2608</v>
      </c>
      <c r="W129" s="17">
        <v>135890</v>
      </c>
      <c r="X129" s="18" t="s">
        <v>1182</v>
      </c>
      <c r="Y129" s="36" t="s">
        <v>2609</v>
      </c>
      <c r="Z129" s="17">
        <v>135890</v>
      </c>
      <c r="AA129" s="36" t="s">
        <v>2637</v>
      </c>
      <c r="AB129" s="18"/>
      <c r="AC129" s="18"/>
      <c r="AD129" s="17"/>
      <c r="AE129" s="19" t="s">
        <v>2595</v>
      </c>
      <c r="AF129" s="19" t="s">
        <v>3476</v>
      </c>
      <c r="AG129" s="19" t="s">
        <v>3467</v>
      </c>
      <c r="AH129" s="19" t="s">
        <v>1223</v>
      </c>
      <c r="AI129" s="19" t="s">
        <v>1570</v>
      </c>
      <c r="AJ129" s="15"/>
      <c r="AK129" s="15"/>
      <c r="AL129" s="16">
        <f t="shared" si="6"/>
        <v>136000</v>
      </c>
      <c r="AM129" s="42">
        <v>23083</v>
      </c>
      <c r="AN129" s="18" t="s">
        <v>2662</v>
      </c>
      <c r="AO129" s="18" t="s">
        <v>2662</v>
      </c>
      <c r="AP129" s="18" t="s">
        <v>2662</v>
      </c>
      <c r="AQ129" s="18" t="s">
        <v>2662</v>
      </c>
      <c r="AR129" s="15">
        <v>135890</v>
      </c>
      <c r="AS129" s="46" t="s">
        <v>2672</v>
      </c>
      <c r="AT129" s="18"/>
    </row>
    <row r="130" spans="1:46" s="23" customFormat="1" ht="72" hidden="1" x14ac:dyDescent="0.2">
      <c r="A130" s="19" t="s">
        <v>23</v>
      </c>
      <c r="B130" s="19" t="s">
        <v>277</v>
      </c>
      <c r="C130" s="19" t="s">
        <v>276</v>
      </c>
      <c r="D130" s="19" t="s">
        <v>16</v>
      </c>
      <c r="E130" s="19" t="s">
        <v>310</v>
      </c>
      <c r="F130" s="28" t="s">
        <v>1702</v>
      </c>
      <c r="G130" s="19" t="s">
        <v>424</v>
      </c>
      <c r="H130" s="18" t="s">
        <v>270</v>
      </c>
      <c r="I130" s="18" t="s">
        <v>397</v>
      </c>
      <c r="J130" s="17">
        <v>140000</v>
      </c>
      <c r="K130" s="18"/>
      <c r="L130" s="18"/>
      <c r="M130" s="35" t="s">
        <v>137</v>
      </c>
      <c r="N130" s="32"/>
      <c r="O130" s="18" t="s">
        <v>2638</v>
      </c>
      <c r="P130" s="36" t="s">
        <v>2639</v>
      </c>
      <c r="Q130" s="19" t="s">
        <v>1248</v>
      </c>
      <c r="R130" s="18" t="s">
        <v>1190</v>
      </c>
      <c r="S130" s="18" t="s">
        <v>60</v>
      </c>
      <c r="T130" s="18"/>
      <c r="U130" s="18"/>
      <c r="V130" s="36" t="s">
        <v>2640</v>
      </c>
      <c r="W130" s="17">
        <v>123050</v>
      </c>
      <c r="X130" s="18" t="s">
        <v>1182</v>
      </c>
      <c r="Y130" s="36" t="s">
        <v>2641</v>
      </c>
      <c r="Z130" s="17">
        <v>123050</v>
      </c>
      <c r="AA130" s="36"/>
      <c r="AB130" s="18"/>
      <c r="AC130" s="18"/>
      <c r="AD130" s="17"/>
      <c r="AE130" s="19" t="s">
        <v>2642</v>
      </c>
      <c r="AF130" s="19" t="s">
        <v>3476</v>
      </c>
      <c r="AG130" s="19" t="s">
        <v>3467</v>
      </c>
      <c r="AH130" s="19" t="s">
        <v>1223</v>
      </c>
      <c r="AI130" s="19" t="s">
        <v>1570</v>
      </c>
      <c r="AJ130" s="15"/>
      <c r="AK130" s="15"/>
      <c r="AL130" s="16">
        <f t="shared" si="6"/>
        <v>140000</v>
      </c>
      <c r="AM130" s="42">
        <v>23096</v>
      </c>
      <c r="AN130" s="18" t="s">
        <v>2660</v>
      </c>
      <c r="AO130" s="18" t="s">
        <v>2662</v>
      </c>
      <c r="AP130" s="18" t="s">
        <v>2662</v>
      </c>
      <c r="AQ130" s="18" t="s">
        <v>2662</v>
      </c>
      <c r="AR130" s="15">
        <v>123050</v>
      </c>
      <c r="AS130" s="134" t="s">
        <v>2673</v>
      </c>
      <c r="AT130" s="18"/>
    </row>
    <row r="131" spans="1:46" s="23" customFormat="1" ht="72" hidden="1" x14ac:dyDescent="0.2">
      <c r="A131" s="19" t="s">
        <v>23</v>
      </c>
      <c r="B131" s="19" t="s">
        <v>277</v>
      </c>
      <c r="C131" s="19" t="s">
        <v>276</v>
      </c>
      <c r="D131" s="19" t="s">
        <v>16</v>
      </c>
      <c r="E131" s="19" t="s">
        <v>310</v>
      </c>
      <c r="F131" s="28" t="s">
        <v>1703</v>
      </c>
      <c r="G131" s="19" t="s">
        <v>425</v>
      </c>
      <c r="H131" s="18" t="s">
        <v>272</v>
      </c>
      <c r="I131" s="18" t="s">
        <v>268</v>
      </c>
      <c r="J131" s="17">
        <v>9600</v>
      </c>
      <c r="K131" s="18"/>
      <c r="L131" s="18"/>
      <c r="M131" s="35" t="s">
        <v>137</v>
      </c>
      <c r="N131" s="32"/>
      <c r="O131" s="18" t="s">
        <v>2643</v>
      </c>
      <c r="P131" s="36" t="s">
        <v>2621</v>
      </c>
      <c r="Q131" s="18" t="s">
        <v>1231</v>
      </c>
      <c r="R131" s="18" t="s">
        <v>1190</v>
      </c>
      <c r="S131" s="18" t="s">
        <v>60</v>
      </c>
      <c r="T131" s="18"/>
      <c r="U131" s="18"/>
      <c r="V131" s="36" t="s">
        <v>2644</v>
      </c>
      <c r="W131" s="17">
        <v>9300</v>
      </c>
      <c r="X131" s="18" t="s">
        <v>1182</v>
      </c>
      <c r="Y131" s="36" t="s">
        <v>2645</v>
      </c>
      <c r="Z131" s="17">
        <v>9300</v>
      </c>
      <c r="AA131" s="36"/>
      <c r="AB131" s="36"/>
      <c r="AC131" s="36"/>
      <c r="AD131" s="17"/>
      <c r="AE131" s="19" t="s">
        <v>2642</v>
      </c>
      <c r="AF131" s="19" t="s">
        <v>3476</v>
      </c>
      <c r="AG131" s="19" t="s">
        <v>3467</v>
      </c>
      <c r="AH131" s="19" t="s">
        <v>1223</v>
      </c>
      <c r="AI131" s="19" t="s">
        <v>1570</v>
      </c>
      <c r="AJ131" s="15"/>
      <c r="AK131" s="15"/>
      <c r="AL131" s="16">
        <f t="shared" ref="AL131:AL194" si="7">J131-AJ131-AK131</f>
        <v>9600</v>
      </c>
      <c r="AM131" s="42">
        <v>23093</v>
      </c>
      <c r="AN131" s="18" t="s">
        <v>2660</v>
      </c>
      <c r="AO131" s="18"/>
      <c r="AP131" s="18"/>
      <c r="AQ131" s="18"/>
      <c r="AR131" s="18"/>
      <c r="AS131" s="18"/>
      <c r="AT131" s="18"/>
    </row>
    <row r="132" spans="1:46" s="23" customFormat="1" ht="72" hidden="1" x14ac:dyDescent="0.2">
      <c r="A132" s="19" t="s">
        <v>23</v>
      </c>
      <c r="B132" s="19" t="s">
        <v>277</v>
      </c>
      <c r="C132" s="19" t="s">
        <v>276</v>
      </c>
      <c r="D132" s="19" t="s">
        <v>16</v>
      </c>
      <c r="E132" s="19" t="s">
        <v>310</v>
      </c>
      <c r="F132" s="28" t="s">
        <v>1704</v>
      </c>
      <c r="G132" s="19" t="s">
        <v>426</v>
      </c>
      <c r="H132" s="18" t="s">
        <v>303</v>
      </c>
      <c r="I132" s="18" t="s">
        <v>268</v>
      </c>
      <c r="J132" s="17">
        <v>135000</v>
      </c>
      <c r="K132" s="18"/>
      <c r="L132" s="18"/>
      <c r="M132" s="35" t="s">
        <v>137</v>
      </c>
      <c r="N132" s="32"/>
      <c r="O132" s="18" t="s">
        <v>2646</v>
      </c>
      <c r="P132" s="36" t="s">
        <v>2639</v>
      </c>
      <c r="Q132" s="19" t="s">
        <v>1249</v>
      </c>
      <c r="R132" s="18" t="s">
        <v>1190</v>
      </c>
      <c r="S132" s="18" t="s">
        <v>81</v>
      </c>
      <c r="T132" s="18"/>
      <c r="U132" s="18"/>
      <c r="V132" s="36" t="s">
        <v>2647</v>
      </c>
      <c r="W132" s="17">
        <v>134820</v>
      </c>
      <c r="X132" s="18" t="s">
        <v>1182</v>
      </c>
      <c r="Y132" s="36" t="s">
        <v>2648</v>
      </c>
      <c r="Z132" s="17">
        <v>134820</v>
      </c>
      <c r="AA132" s="36"/>
      <c r="AB132" s="18"/>
      <c r="AC132" s="18"/>
      <c r="AD132" s="17"/>
      <c r="AE132" s="19" t="s">
        <v>2642</v>
      </c>
      <c r="AF132" s="19" t="s">
        <v>3476</v>
      </c>
      <c r="AG132" s="19" t="s">
        <v>3467</v>
      </c>
      <c r="AH132" s="19" t="s">
        <v>1223</v>
      </c>
      <c r="AI132" s="19" t="s">
        <v>1570</v>
      </c>
      <c r="AJ132" s="15"/>
      <c r="AK132" s="15"/>
      <c r="AL132" s="16">
        <f t="shared" si="7"/>
        <v>135000</v>
      </c>
      <c r="AM132" s="42">
        <v>23096</v>
      </c>
      <c r="AN132" s="18" t="s">
        <v>2660</v>
      </c>
      <c r="AO132" s="18" t="s">
        <v>2662</v>
      </c>
      <c r="AP132" s="18" t="s">
        <v>2662</v>
      </c>
      <c r="AQ132" s="18" t="s">
        <v>2662</v>
      </c>
      <c r="AR132" s="15">
        <v>134820</v>
      </c>
      <c r="AS132" s="46" t="s">
        <v>2674</v>
      </c>
      <c r="AT132" s="18"/>
    </row>
    <row r="133" spans="1:46" s="23" customFormat="1" ht="72" hidden="1" x14ac:dyDescent="0.2">
      <c r="A133" s="19" t="s">
        <v>23</v>
      </c>
      <c r="B133" s="19" t="s">
        <v>277</v>
      </c>
      <c r="C133" s="19" t="s">
        <v>276</v>
      </c>
      <c r="D133" s="19" t="s">
        <v>16</v>
      </c>
      <c r="E133" s="19" t="s">
        <v>310</v>
      </c>
      <c r="F133" s="28" t="s">
        <v>1705</v>
      </c>
      <c r="G133" s="19" t="s">
        <v>427</v>
      </c>
      <c r="H133" s="18" t="s">
        <v>270</v>
      </c>
      <c r="I133" s="18" t="s">
        <v>418</v>
      </c>
      <c r="J133" s="17">
        <v>25000</v>
      </c>
      <c r="K133" s="18"/>
      <c r="L133" s="18"/>
      <c r="M133" s="35" t="s">
        <v>137</v>
      </c>
      <c r="N133" s="32"/>
      <c r="O133" s="18" t="s">
        <v>2643</v>
      </c>
      <c r="P133" s="36" t="s">
        <v>2621</v>
      </c>
      <c r="Q133" s="18" t="s">
        <v>1231</v>
      </c>
      <c r="R133" s="18" t="s">
        <v>1190</v>
      </c>
      <c r="S133" s="18" t="s">
        <v>60</v>
      </c>
      <c r="T133" s="18"/>
      <c r="U133" s="18"/>
      <c r="V133" s="36" t="s">
        <v>2644</v>
      </c>
      <c r="W133" s="17">
        <v>22500</v>
      </c>
      <c r="X133" s="18" t="s">
        <v>1182</v>
      </c>
      <c r="Y133" s="36" t="s">
        <v>2645</v>
      </c>
      <c r="Z133" s="17">
        <v>22500</v>
      </c>
      <c r="AA133" s="36"/>
      <c r="AB133" s="18"/>
      <c r="AC133" s="18"/>
      <c r="AD133" s="17"/>
      <c r="AE133" s="19" t="s">
        <v>2642</v>
      </c>
      <c r="AF133" s="19" t="s">
        <v>3476</v>
      </c>
      <c r="AG133" s="19" t="s">
        <v>3467</v>
      </c>
      <c r="AH133" s="19" t="s">
        <v>1223</v>
      </c>
      <c r="AI133" s="19" t="s">
        <v>1570</v>
      </c>
      <c r="AJ133" s="15"/>
      <c r="AK133" s="15"/>
      <c r="AL133" s="16">
        <f t="shared" si="7"/>
        <v>25000</v>
      </c>
      <c r="AM133" s="42">
        <v>23093</v>
      </c>
      <c r="AN133" s="18" t="s">
        <v>2660</v>
      </c>
      <c r="AO133" s="18"/>
      <c r="AP133" s="18"/>
      <c r="AQ133" s="18"/>
      <c r="AR133" s="18"/>
      <c r="AS133" s="18"/>
      <c r="AT133" s="18"/>
    </row>
    <row r="134" spans="1:46" s="23" customFormat="1" ht="72" hidden="1" x14ac:dyDescent="0.2">
      <c r="A134" s="19" t="s">
        <v>23</v>
      </c>
      <c r="B134" s="19" t="s">
        <v>277</v>
      </c>
      <c r="C134" s="19" t="s">
        <v>276</v>
      </c>
      <c r="D134" s="19" t="s">
        <v>16</v>
      </c>
      <c r="E134" s="19" t="s">
        <v>310</v>
      </c>
      <c r="F134" s="28" t="s">
        <v>1706</v>
      </c>
      <c r="G134" s="19" t="s">
        <v>428</v>
      </c>
      <c r="H134" s="18" t="s">
        <v>270</v>
      </c>
      <c r="I134" s="18" t="s">
        <v>418</v>
      </c>
      <c r="J134" s="17">
        <v>19000</v>
      </c>
      <c r="K134" s="18"/>
      <c r="L134" s="18"/>
      <c r="M134" s="35" t="s">
        <v>137</v>
      </c>
      <c r="N134" s="32"/>
      <c r="O134" s="18" t="s">
        <v>2643</v>
      </c>
      <c r="P134" s="36" t="s">
        <v>2621</v>
      </c>
      <c r="Q134" s="18" t="s">
        <v>1231</v>
      </c>
      <c r="R134" s="18" t="s">
        <v>1190</v>
      </c>
      <c r="S134" s="18" t="s">
        <v>60</v>
      </c>
      <c r="T134" s="18"/>
      <c r="U134" s="18"/>
      <c r="V134" s="36" t="s">
        <v>2644</v>
      </c>
      <c r="W134" s="17">
        <v>19000</v>
      </c>
      <c r="X134" s="18" t="s">
        <v>1182</v>
      </c>
      <c r="Y134" s="36" t="s">
        <v>2645</v>
      </c>
      <c r="Z134" s="17">
        <v>19000</v>
      </c>
      <c r="AA134" s="36"/>
      <c r="AB134" s="18"/>
      <c r="AC134" s="18"/>
      <c r="AD134" s="17"/>
      <c r="AE134" s="19" t="s">
        <v>2642</v>
      </c>
      <c r="AF134" s="19" t="s">
        <v>3476</v>
      </c>
      <c r="AG134" s="19" t="s">
        <v>3467</v>
      </c>
      <c r="AH134" s="19" t="s">
        <v>1223</v>
      </c>
      <c r="AI134" s="19" t="s">
        <v>1570</v>
      </c>
      <c r="AJ134" s="15"/>
      <c r="AK134" s="15"/>
      <c r="AL134" s="16">
        <f t="shared" si="7"/>
        <v>19000</v>
      </c>
      <c r="AM134" s="42">
        <v>23093</v>
      </c>
      <c r="AN134" s="18" t="s">
        <v>2660</v>
      </c>
      <c r="AO134" s="18"/>
      <c r="AP134" s="18"/>
      <c r="AQ134" s="18"/>
      <c r="AR134" s="18"/>
      <c r="AS134" s="18"/>
      <c r="AT134" s="18"/>
    </row>
    <row r="135" spans="1:46" s="23" customFormat="1" ht="72" hidden="1" x14ac:dyDescent="0.2">
      <c r="A135" s="19" t="s">
        <v>23</v>
      </c>
      <c r="B135" s="19" t="s">
        <v>277</v>
      </c>
      <c r="C135" s="19" t="s">
        <v>276</v>
      </c>
      <c r="D135" s="19" t="s">
        <v>16</v>
      </c>
      <c r="E135" s="19" t="s">
        <v>310</v>
      </c>
      <c r="F135" s="28" t="s">
        <v>1707</v>
      </c>
      <c r="G135" s="19" t="s">
        <v>429</v>
      </c>
      <c r="H135" s="18" t="s">
        <v>270</v>
      </c>
      <c r="I135" s="18" t="s">
        <v>418</v>
      </c>
      <c r="J135" s="17">
        <v>13000</v>
      </c>
      <c r="K135" s="18"/>
      <c r="L135" s="18"/>
      <c r="M135" s="35" t="s">
        <v>137</v>
      </c>
      <c r="N135" s="32"/>
      <c r="O135" s="18" t="s">
        <v>2643</v>
      </c>
      <c r="P135" s="36" t="s">
        <v>2621</v>
      </c>
      <c r="Q135" s="18" t="s">
        <v>1231</v>
      </c>
      <c r="R135" s="18" t="s">
        <v>1190</v>
      </c>
      <c r="S135" s="18" t="s">
        <v>60</v>
      </c>
      <c r="T135" s="18"/>
      <c r="U135" s="18"/>
      <c r="V135" s="36" t="s">
        <v>2644</v>
      </c>
      <c r="W135" s="17">
        <v>13000</v>
      </c>
      <c r="X135" s="18" t="s">
        <v>1182</v>
      </c>
      <c r="Y135" s="36" t="s">
        <v>2645</v>
      </c>
      <c r="Z135" s="17">
        <v>13000</v>
      </c>
      <c r="AA135" s="36"/>
      <c r="AB135" s="18"/>
      <c r="AC135" s="18"/>
      <c r="AD135" s="17"/>
      <c r="AE135" s="19" t="s">
        <v>2642</v>
      </c>
      <c r="AF135" s="19" t="s">
        <v>3476</v>
      </c>
      <c r="AG135" s="19" t="s">
        <v>3467</v>
      </c>
      <c r="AH135" s="19" t="s">
        <v>1223</v>
      </c>
      <c r="AI135" s="19" t="s">
        <v>1570</v>
      </c>
      <c r="AJ135" s="15"/>
      <c r="AK135" s="15"/>
      <c r="AL135" s="16">
        <f t="shared" si="7"/>
        <v>13000</v>
      </c>
      <c r="AM135" s="42">
        <v>23093</v>
      </c>
      <c r="AN135" s="18" t="s">
        <v>2660</v>
      </c>
      <c r="AO135" s="18"/>
      <c r="AP135" s="18"/>
      <c r="AQ135" s="18"/>
      <c r="AR135" s="18"/>
      <c r="AS135" s="18"/>
      <c r="AT135" s="18"/>
    </row>
    <row r="136" spans="1:46" s="23" customFormat="1" ht="90" hidden="1" x14ac:dyDescent="0.2">
      <c r="A136" s="19" t="s">
        <v>23</v>
      </c>
      <c r="B136" s="19" t="s">
        <v>277</v>
      </c>
      <c r="C136" s="19" t="s">
        <v>276</v>
      </c>
      <c r="D136" s="19" t="s">
        <v>16</v>
      </c>
      <c r="E136" s="19" t="s">
        <v>310</v>
      </c>
      <c r="F136" s="28" t="s">
        <v>1708</v>
      </c>
      <c r="G136" s="19" t="s">
        <v>430</v>
      </c>
      <c r="H136" s="18" t="s">
        <v>270</v>
      </c>
      <c r="I136" s="18" t="s">
        <v>274</v>
      </c>
      <c r="J136" s="17">
        <v>38000</v>
      </c>
      <c r="K136" s="18"/>
      <c r="L136" s="18"/>
      <c r="M136" s="35" t="s">
        <v>137</v>
      </c>
      <c r="N136" s="28"/>
      <c r="O136" s="36" t="s">
        <v>2631</v>
      </c>
      <c r="P136" s="36" t="s">
        <v>2632</v>
      </c>
      <c r="Q136" s="19" t="s">
        <v>1244</v>
      </c>
      <c r="R136" s="18" t="s">
        <v>12</v>
      </c>
      <c r="S136" s="18" t="s">
        <v>60</v>
      </c>
      <c r="T136" s="18" t="s">
        <v>1250</v>
      </c>
      <c r="U136" s="18" t="s">
        <v>1251</v>
      </c>
      <c r="V136" s="36"/>
      <c r="W136" s="17">
        <v>38000</v>
      </c>
      <c r="X136" s="18" t="s">
        <v>1182</v>
      </c>
      <c r="Y136" s="36"/>
      <c r="Z136" s="17">
        <v>38000</v>
      </c>
      <c r="AA136" s="36"/>
      <c r="AB136" s="36"/>
      <c r="AC136" s="36"/>
      <c r="AD136" s="17"/>
      <c r="AE136" s="19" t="s">
        <v>2635</v>
      </c>
      <c r="AF136" s="19" t="s">
        <v>3476</v>
      </c>
      <c r="AG136" s="19" t="s">
        <v>3467</v>
      </c>
      <c r="AH136" s="19" t="s">
        <v>1223</v>
      </c>
      <c r="AI136" s="19" t="s">
        <v>1570</v>
      </c>
      <c r="AJ136" s="15"/>
      <c r="AK136" s="15"/>
      <c r="AL136" s="16">
        <f t="shared" si="7"/>
        <v>38000</v>
      </c>
      <c r="AM136" s="42">
        <v>23100</v>
      </c>
      <c r="AN136" s="18" t="s">
        <v>2660</v>
      </c>
      <c r="AO136" s="18"/>
      <c r="AP136" s="18"/>
      <c r="AQ136" s="18"/>
      <c r="AR136" s="18"/>
      <c r="AS136" s="18"/>
      <c r="AT136" s="18"/>
    </row>
    <row r="137" spans="1:46" s="23" customFormat="1" ht="72" hidden="1" x14ac:dyDescent="0.2">
      <c r="A137" s="19" t="s">
        <v>23</v>
      </c>
      <c r="B137" s="19" t="s">
        <v>277</v>
      </c>
      <c r="C137" s="19" t="s">
        <v>276</v>
      </c>
      <c r="D137" s="19" t="s">
        <v>16</v>
      </c>
      <c r="E137" s="19" t="s">
        <v>310</v>
      </c>
      <c r="F137" s="28" t="s">
        <v>1709</v>
      </c>
      <c r="G137" s="19" t="s">
        <v>431</v>
      </c>
      <c r="H137" s="18" t="s">
        <v>272</v>
      </c>
      <c r="I137" s="18" t="s">
        <v>432</v>
      </c>
      <c r="J137" s="17">
        <v>60000</v>
      </c>
      <c r="K137" s="18"/>
      <c r="L137" s="18"/>
      <c r="M137" s="35" t="s">
        <v>137</v>
      </c>
      <c r="N137" s="28"/>
      <c r="O137" s="36"/>
      <c r="P137" s="36"/>
      <c r="Q137" s="18" t="s">
        <v>1245</v>
      </c>
      <c r="R137" s="18" t="s">
        <v>12</v>
      </c>
      <c r="S137" s="18" t="s">
        <v>60</v>
      </c>
      <c r="T137" s="18"/>
      <c r="U137" s="18"/>
      <c r="V137" s="36"/>
      <c r="W137" s="17">
        <v>60000</v>
      </c>
      <c r="X137" s="18" t="s">
        <v>1182</v>
      </c>
      <c r="Y137" s="36"/>
      <c r="Z137" s="17">
        <v>60000</v>
      </c>
      <c r="AA137" s="36"/>
      <c r="AB137" s="36"/>
      <c r="AC137" s="36"/>
      <c r="AD137" s="17"/>
      <c r="AE137" s="19" t="s">
        <v>2630</v>
      </c>
      <c r="AF137" s="19" t="s">
        <v>3470</v>
      </c>
      <c r="AG137" s="19" t="s">
        <v>3467</v>
      </c>
      <c r="AH137" s="19" t="s">
        <v>1223</v>
      </c>
      <c r="AI137" s="19" t="s">
        <v>1570</v>
      </c>
      <c r="AJ137" s="15"/>
      <c r="AK137" s="15"/>
      <c r="AL137" s="16">
        <f t="shared" si="7"/>
        <v>60000</v>
      </c>
      <c r="AM137" s="18" t="s">
        <v>2660</v>
      </c>
      <c r="AN137" s="18" t="s">
        <v>2660</v>
      </c>
      <c r="AO137" s="18"/>
      <c r="AP137" s="18"/>
      <c r="AQ137" s="18"/>
      <c r="AR137" s="18"/>
      <c r="AS137" s="18"/>
      <c r="AT137" s="18"/>
    </row>
    <row r="138" spans="1:46" s="23" customFormat="1" ht="72" hidden="1" x14ac:dyDescent="0.2">
      <c r="A138" s="19" t="s">
        <v>23</v>
      </c>
      <c r="B138" s="19" t="s">
        <v>277</v>
      </c>
      <c r="C138" s="19" t="s">
        <v>276</v>
      </c>
      <c r="D138" s="19" t="s">
        <v>16</v>
      </c>
      <c r="E138" s="19" t="s">
        <v>310</v>
      </c>
      <c r="F138" s="28" t="s">
        <v>1710</v>
      </c>
      <c r="G138" s="19" t="s">
        <v>433</v>
      </c>
      <c r="H138" s="18" t="s">
        <v>352</v>
      </c>
      <c r="I138" s="18" t="s">
        <v>432</v>
      </c>
      <c r="J138" s="17">
        <v>300000</v>
      </c>
      <c r="K138" s="18"/>
      <c r="L138" s="18"/>
      <c r="M138" s="35" t="s">
        <v>137</v>
      </c>
      <c r="N138" s="28"/>
      <c r="O138" s="36"/>
      <c r="P138" s="36"/>
      <c r="Q138" s="18" t="s">
        <v>1245</v>
      </c>
      <c r="R138" s="18" t="s">
        <v>12</v>
      </c>
      <c r="S138" s="18" t="s">
        <v>60</v>
      </c>
      <c r="T138" s="18"/>
      <c r="U138" s="18"/>
      <c r="V138" s="36"/>
      <c r="W138" s="17">
        <v>300000</v>
      </c>
      <c r="X138" s="18" t="s">
        <v>1182</v>
      </c>
      <c r="Y138" s="36"/>
      <c r="Z138" s="17">
        <v>300000</v>
      </c>
      <c r="AA138" s="36"/>
      <c r="AB138" s="36"/>
      <c r="AC138" s="36"/>
      <c r="AD138" s="17"/>
      <c r="AE138" s="19" t="s">
        <v>2630</v>
      </c>
      <c r="AF138" s="19" t="s">
        <v>3470</v>
      </c>
      <c r="AG138" s="19" t="s">
        <v>3467</v>
      </c>
      <c r="AH138" s="19" t="s">
        <v>1223</v>
      </c>
      <c r="AI138" s="19" t="s">
        <v>1570</v>
      </c>
      <c r="AJ138" s="15"/>
      <c r="AK138" s="15"/>
      <c r="AL138" s="16">
        <f t="shared" si="7"/>
        <v>300000</v>
      </c>
      <c r="AM138" s="18" t="s">
        <v>2660</v>
      </c>
      <c r="AN138" s="18" t="s">
        <v>2660</v>
      </c>
      <c r="AO138" s="18"/>
      <c r="AP138" s="18"/>
      <c r="AQ138" s="18"/>
      <c r="AR138" s="18"/>
      <c r="AS138" s="18"/>
      <c r="AT138" s="18"/>
    </row>
    <row r="139" spans="1:46" s="23" customFormat="1" ht="72" hidden="1" x14ac:dyDescent="0.2">
      <c r="A139" s="19" t="s">
        <v>23</v>
      </c>
      <c r="B139" s="19" t="s">
        <v>277</v>
      </c>
      <c r="C139" s="19" t="s">
        <v>276</v>
      </c>
      <c r="D139" s="19" t="s">
        <v>16</v>
      </c>
      <c r="E139" s="19" t="s">
        <v>310</v>
      </c>
      <c r="F139" s="28" t="s">
        <v>1711</v>
      </c>
      <c r="G139" s="19" t="s">
        <v>434</v>
      </c>
      <c r="H139" s="18" t="s">
        <v>319</v>
      </c>
      <c r="I139" s="18" t="s">
        <v>435</v>
      </c>
      <c r="J139" s="17">
        <v>240000</v>
      </c>
      <c r="K139" s="18"/>
      <c r="L139" s="18"/>
      <c r="M139" s="35" t="s">
        <v>137</v>
      </c>
      <c r="N139" s="28"/>
      <c r="O139" s="36"/>
      <c r="P139" s="36"/>
      <c r="Q139" s="18" t="s">
        <v>1245</v>
      </c>
      <c r="R139" s="18" t="s">
        <v>12</v>
      </c>
      <c r="S139" s="18" t="s">
        <v>60</v>
      </c>
      <c r="T139" s="18"/>
      <c r="U139" s="18"/>
      <c r="V139" s="36"/>
      <c r="W139" s="17">
        <v>240000</v>
      </c>
      <c r="X139" s="18" t="s">
        <v>1182</v>
      </c>
      <c r="Y139" s="36"/>
      <c r="Z139" s="17">
        <v>240000</v>
      </c>
      <c r="AA139" s="36"/>
      <c r="AB139" s="36"/>
      <c r="AC139" s="36"/>
      <c r="AD139" s="17"/>
      <c r="AE139" s="19" t="s">
        <v>2630</v>
      </c>
      <c r="AF139" s="19" t="s">
        <v>3470</v>
      </c>
      <c r="AG139" s="19" t="s">
        <v>3467</v>
      </c>
      <c r="AH139" s="19" t="s">
        <v>1223</v>
      </c>
      <c r="AI139" s="19" t="s">
        <v>1570</v>
      </c>
      <c r="AJ139" s="15"/>
      <c r="AK139" s="15"/>
      <c r="AL139" s="16">
        <f t="shared" si="7"/>
        <v>240000</v>
      </c>
      <c r="AM139" s="18" t="s">
        <v>2660</v>
      </c>
      <c r="AN139" s="18" t="s">
        <v>2660</v>
      </c>
      <c r="AO139" s="18"/>
      <c r="AP139" s="18"/>
      <c r="AQ139" s="18"/>
      <c r="AR139" s="18"/>
      <c r="AS139" s="18"/>
      <c r="AT139" s="18"/>
    </row>
    <row r="140" spans="1:46" s="23" customFormat="1" ht="90" hidden="1" x14ac:dyDescent="0.2">
      <c r="A140" s="19" t="s">
        <v>23</v>
      </c>
      <c r="B140" s="19" t="s">
        <v>277</v>
      </c>
      <c r="C140" s="19" t="s">
        <v>276</v>
      </c>
      <c r="D140" s="19" t="s">
        <v>16</v>
      </c>
      <c r="E140" s="19" t="s">
        <v>310</v>
      </c>
      <c r="F140" s="28" t="s">
        <v>1712</v>
      </c>
      <c r="G140" s="19" t="s">
        <v>436</v>
      </c>
      <c r="H140" s="18" t="s">
        <v>317</v>
      </c>
      <c r="I140" s="18" t="s">
        <v>335</v>
      </c>
      <c r="J140" s="17">
        <v>65000</v>
      </c>
      <c r="K140" s="18"/>
      <c r="L140" s="18"/>
      <c r="M140" s="35" t="s">
        <v>137</v>
      </c>
      <c r="N140" s="28"/>
      <c r="O140" s="36" t="s">
        <v>2631</v>
      </c>
      <c r="P140" s="36" t="s">
        <v>2632</v>
      </c>
      <c r="Q140" s="19" t="s">
        <v>1244</v>
      </c>
      <c r="R140" s="18" t="s">
        <v>12</v>
      </c>
      <c r="S140" s="18" t="s">
        <v>60</v>
      </c>
      <c r="T140" s="18"/>
      <c r="U140" s="18" t="s">
        <v>1252</v>
      </c>
      <c r="V140" s="36"/>
      <c r="W140" s="17">
        <v>65000</v>
      </c>
      <c r="X140" s="18" t="s">
        <v>1182</v>
      </c>
      <c r="Y140" s="36"/>
      <c r="Z140" s="17">
        <v>65000</v>
      </c>
      <c r="AA140" s="36"/>
      <c r="AB140" s="36"/>
      <c r="AC140" s="36"/>
      <c r="AD140" s="17"/>
      <c r="AE140" s="19" t="s">
        <v>2635</v>
      </c>
      <c r="AF140" s="19" t="s">
        <v>3476</v>
      </c>
      <c r="AG140" s="19" t="s">
        <v>3467</v>
      </c>
      <c r="AH140" s="19" t="s">
        <v>1223</v>
      </c>
      <c r="AI140" s="19" t="s">
        <v>1570</v>
      </c>
      <c r="AJ140" s="15"/>
      <c r="AK140" s="15"/>
      <c r="AL140" s="16">
        <f t="shared" si="7"/>
        <v>65000</v>
      </c>
      <c r="AM140" s="42">
        <v>23100</v>
      </c>
      <c r="AN140" s="18" t="s">
        <v>2660</v>
      </c>
      <c r="AO140" s="18"/>
      <c r="AP140" s="18"/>
      <c r="AQ140" s="18"/>
      <c r="AR140" s="18"/>
      <c r="AS140" s="18"/>
      <c r="AT140" s="18"/>
    </row>
    <row r="141" spans="1:46" s="23" customFormat="1" ht="90" hidden="1" x14ac:dyDescent="0.2">
      <c r="A141" s="19" t="s">
        <v>23</v>
      </c>
      <c r="B141" s="19" t="s">
        <v>277</v>
      </c>
      <c r="C141" s="19" t="s">
        <v>276</v>
      </c>
      <c r="D141" s="19" t="s">
        <v>16</v>
      </c>
      <c r="E141" s="19" t="s">
        <v>310</v>
      </c>
      <c r="F141" s="28" t="s">
        <v>1713</v>
      </c>
      <c r="G141" s="19" t="s">
        <v>437</v>
      </c>
      <c r="H141" s="18" t="s">
        <v>270</v>
      </c>
      <c r="I141" s="18" t="s">
        <v>268</v>
      </c>
      <c r="J141" s="17">
        <v>15000</v>
      </c>
      <c r="K141" s="18"/>
      <c r="L141" s="18"/>
      <c r="M141" s="35" t="s">
        <v>137</v>
      </c>
      <c r="N141" s="28"/>
      <c r="O141" s="36" t="s">
        <v>2631</v>
      </c>
      <c r="P141" s="36" t="s">
        <v>2632</v>
      </c>
      <c r="Q141" s="19" t="s">
        <v>1244</v>
      </c>
      <c r="R141" s="18" t="s">
        <v>12</v>
      </c>
      <c r="S141" s="18" t="s">
        <v>60</v>
      </c>
      <c r="T141" s="18" t="s">
        <v>1253</v>
      </c>
      <c r="U141" s="18" t="s">
        <v>1254</v>
      </c>
      <c r="V141" s="36"/>
      <c r="W141" s="17">
        <v>15000</v>
      </c>
      <c r="X141" s="18" t="s">
        <v>1182</v>
      </c>
      <c r="Y141" s="36"/>
      <c r="Z141" s="17">
        <v>15000</v>
      </c>
      <c r="AA141" s="36"/>
      <c r="AB141" s="36"/>
      <c r="AC141" s="36"/>
      <c r="AD141" s="17"/>
      <c r="AE141" s="19" t="s">
        <v>2635</v>
      </c>
      <c r="AF141" s="19" t="s">
        <v>3476</v>
      </c>
      <c r="AG141" s="19" t="s">
        <v>3467</v>
      </c>
      <c r="AH141" s="19" t="s">
        <v>1223</v>
      </c>
      <c r="AI141" s="19" t="s">
        <v>1570</v>
      </c>
      <c r="AJ141" s="15"/>
      <c r="AK141" s="15"/>
      <c r="AL141" s="16">
        <f t="shared" si="7"/>
        <v>15000</v>
      </c>
      <c r="AM141" s="42">
        <v>23100</v>
      </c>
      <c r="AN141" s="18" t="s">
        <v>2660</v>
      </c>
      <c r="AO141" s="18"/>
      <c r="AP141" s="18"/>
      <c r="AQ141" s="18"/>
      <c r="AR141" s="18"/>
      <c r="AS141" s="18"/>
      <c r="AT141" s="18"/>
    </row>
    <row r="142" spans="1:46" s="23" customFormat="1" ht="72" hidden="1" x14ac:dyDescent="0.2">
      <c r="A142" s="19" t="s">
        <v>23</v>
      </c>
      <c r="B142" s="19" t="s">
        <v>277</v>
      </c>
      <c r="C142" s="19" t="s">
        <v>276</v>
      </c>
      <c r="D142" s="19" t="s">
        <v>16</v>
      </c>
      <c r="E142" s="19" t="s">
        <v>310</v>
      </c>
      <c r="F142" s="28" t="s">
        <v>1714</v>
      </c>
      <c r="G142" s="19" t="s">
        <v>438</v>
      </c>
      <c r="H142" s="18" t="s">
        <v>303</v>
      </c>
      <c r="I142" s="18" t="s">
        <v>439</v>
      </c>
      <c r="J142" s="17">
        <v>40000</v>
      </c>
      <c r="K142" s="18"/>
      <c r="L142" s="18"/>
      <c r="M142" s="35" t="s">
        <v>137</v>
      </c>
      <c r="N142" s="28"/>
      <c r="O142" s="18" t="s">
        <v>2646</v>
      </c>
      <c r="P142" s="36" t="s">
        <v>2639</v>
      </c>
      <c r="Q142" s="19" t="s">
        <v>1249</v>
      </c>
      <c r="R142" s="18" t="s">
        <v>1190</v>
      </c>
      <c r="S142" s="18" t="s">
        <v>81</v>
      </c>
      <c r="T142" s="18"/>
      <c r="U142" s="18"/>
      <c r="V142" s="36" t="s">
        <v>2647</v>
      </c>
      <c r="W142" s="17">
        <v>39590</v>
      </c>
      <c r="X142" s="18" t="s">
        <v>1182</v>
      </c>
      <c r="Y142" s="36" t="s">
        <v>2648</v>
      </c>
      <c r="Z142" s="17">
        <v>39590</v>
      </c>
      <c r="AA142" s="36"/>
      <c r="AB142" s="36"/>
      <c r="AC142" s="36"/>
      <c r="AD142" s="17"/>
      <c r="AE142" s="19" t="s">
        <v>2642</v>
      </c>
      <c r="AF142" s="19" t="s">
        <v>3476</v>
      </c>
      <c r="AG142" s="19" t="s">
        <v>3467</v>
      </c>
      <c r="AH142" s="19" t="s">
        <v>1223</v>
      </c>
      <c r="AI142" s="19" t="s">
        <v>1570</v>
      </c>
      <c r="AJ142" s="15"/>
      <c r="AK142" s="15"/>
      <c r="AL142" s="16">
        <f t="shared" si="7"/>
        <v>40000</v>
      </c>
      <c r="AM142" s="42">
        <v>23096</v>
      </c>
      <c r="AN142" s="18" t="s">
        <v>2660</v>
      </c>
      <c r="AO142" s="18" t="s">
        <v>2662</v>
      </c>
      <c r="AP142" s="18" t="s">
        <v>2662</v>
      </c>
      <c r="AQ142" s="18" t="s">
        <v>2662</v>
      </c>
      <c r="AR142" s="15">
        <v>39590</v>
      </c>
      <c r="AS142" s="46" t="s">
        <v>2675</v>
      </c>
      <c r="AT142" s="18"/>
    </row>
    <row r="143" spans="1:46" s="23" customFormat="1" ht="90" hidden="1" x14ac:dyDescent="0.2">
      <c r="A143" s="19" t="s">
        <v>23</v>
      </c>
      <c r="B143" s="19" t="s">
        <v>277</v>
      </c>
      <c r="C143" s="19" t="s">
        <v>276</v>
      </c>
      <c r="D143" s="19" t="s">
        <v>16</v>
      </c>
      <c r="E143" s="19" t="s">
        <v>310</v>
      </c>
      <c r="F143" s="28" t="s">
        <v>1715</v>
      </c>
      <c r="G143" s="19" t="s">
        <v>440</v>
      </c>
      <c r="H143" s="18" t="s">
        <v>387</v>
      </c>
      <c r="I143" s="18" t="s">
        <v>405</v>
      </c>
      <c r="J143" s="17">
        <v>56000</v>
      </c>
      <c r="K143" s="18"/>
      <c r="L143" s="18"/>
      <c r="M143" s="35" t="s">
        <v>137</v>
      </c>
      <c r="N143" s="28"/>
      <c r="O143" s="36" t="s">
        <v>2631</v>
      </c>
      <c r="P143" s="36" t="s">
        <v>2632</v>
      </c>
      <c r="Q143" s="19" t="s">
        <v>1244</v>
      </c>
      <c r="R143" s="18" t="s">
        <v>12</v>
      </c>
      <c r="S143" s="18" t="s">
        <v>60</v>
      </c>
      <c r="T143" s="18"/>
      <c r="U143" s="18"/>
      <c r="V143" s="36"/>
      <c r="W143" s="17">
        <v>56000</v>
      </c>
      <c r="X143" s="18" t="s">
        <v>1182</v>
      </c>
      <c r="Y143" s="36"/>
      <c r="Z143" s="17">
        <v>56000</v>
      </c>
      <c r="AA143" s="36"/>
      <c r="AB143" s="36"/>
      <c r="AC143" s="36"/>
      <c r="AD143" s="17"/>
      <c r="AE143" s="19" t="s">
        <v>2635</v>
      </c>
      <c r="AF143" s="19" t="s">
        <v>3476</v>
      </c>
      <c r="AG143" s="19" t="s">
        <v>3467</v>
      </c>
      <c r="AH143" s="19" t="s">
        <v>1223</v>
      </c>
      <c r="AI143" s="19" t="s">
        <v>1570</v>
      </c>
      <c r="AJ143" s="15"/>
      <c r="AK143" s="15"/>
      <c r="AL143" s="16">
        <f t="shared" si="7"/>
        <v>56000</v>
      </c>
      <c r="AM143" s="42">
        <v>23100</v>
      </c>
      <c r="AN143" s="18" t="s">
        <v>2660</v>
      </c>
      <c r="AO143" s="18"/>
      <c r="AP143" s="18"/>
      <c r="AQ143" s="18"/>
      <c r="AR143" s="18"/>
      <c r="AS143" s="18"/>
      <c r="AT143" s="18"/>
    </row>
    <row r="144" spans="1:46" s="23" customFormat="1" ht="72" hidden="1" x14ac:dyDescent="0.2">
      <c r="A144" s="19" t="s">
        <v>23</v>
      </c>
      <c r="B144" s="19" t="s">
        <v>277</v>
      </c>
      <c r="C144" s="19" t="s">
        <v>276</v>
      </c>
      <c r="D144" s="19" t="s">
        <v>16</v>
      </c>
      <c r="E144" s="19" t="s">
        <v>310</v>
      </c>
      <c r="F144" s="28" t="s">
        <v>1716</v>
      </c>
      <c r="G144" s="19" t="s">
        <v>441</v>
      </c>
      <c r="H144" s="18" t="s">
        <v>270</v>
      </c>
      <c r="I144" s="18" t="s">
        <v>405</v>
      </c>
      <c r="J144" s="17">
        <v>100000</v>
      </c>
      <c r="K144" s="18"/>
      <c r="L144" s="18"/>
      <c r="M144" s="35" t="s">
        <v>137</v>
      </c>
      <c r="N144" s="28"/>
      <c r="O144" s="18"/>
      <c r="P144" s="36"/>
      <c r="Q144" s="28" t="s">
        <v>1255</v>
      </c>
      <c r="R144" s="18" t="s">
        <v>1256</v>
      </c>
      <c r="S144" s="18" t="s">
        <v>14</v>
      </c>
      <c r="T144" s="18"/>
      <c r="U144" s="18"/>
      <c r="V144" s="36"/>
      <c r="W144" s="17">
        <v>49500</v>
      </c>
      <c r="X144" s="18" t="s">
        <v>1182</v>
      </c>
      <c r="Y144" s="36"/>
      <c r="Z144" s="17">
        <v>49500</v>
      </c>
      <c r="AA144" s="36"/>
      <c r="AB144" s="36"/>
      <c r="AC144" s="36"/>
      <c r="AD144" s="17"/>
      <c r="AE144" s="19" t="s">
        <v>1223</v>
      </c>
      <c r="AF144" s="19" t="s">
        <v>3470</v>
      </c>
      <c r="AG144" s="19" t="s">
        <v>3467</v>
      </c>
      <c r="AH144" s="19" t="s">
        <v>1223</v>
      </c>
      <c r="AI144" s="19" t="s">
        <v>1570</v>
      </c>
      <c r="AJ144" s="15"/>
      <c r="AK144" s="15"/>
      <c r="AL144" s="16">
        <f t="shared" si="7"/>
        <v>100000</v>
      </c>
      <c r="AM144" s="18" t="s">
        <v>1224</v>
      </c>
      <c r="AN144" s="18" t="s">
        <v>2660</v>
      </c>
      <c r="AO144" s="18"/>
      <c r="AP144" s="18"/>
      <c r="AQ144" s="18"/>
      <c r="AR144" s="18"/>
      <c r="AS144" s="18"/>
      <c r="AT144" s="18"/>
    </row>
    <row r="145" spans="1:46" s="23" customFormat="1" ht="72" hidden="1" x14ac:dyDescent="0.2">
      <c r="A145" s="19" t="s">
        <v>23</v>
      </c>
      <c r="B145" s="19" t="s">
        <v>277</v>
      </c>
      <c r="C145" s="19" t="s">
        <v>276</v>
      </c>
      <c r="D145" s="19" t="s">
        <v>28</v>
      </c>
      <c r="E145" s="19" t="s">
        <v>310</v>
      </c>
      <c r="F145" s="28" t="s">
        <v>1717</v>
      </c>
      <c r="G145" s="19" t="s">
        <v>442</v>
      </c>
      <c r="H145" s="18" t="s">
        <v>270</v>
      </c>
      <c r="I145" s="18" t="s">
        <v>274</v>
      </c>
      <c r="J145" s="17">
        <v>1200000</v>
      </c>
      <c r="K145" s="35" t="s">
        <v>137</v>
      </c>
      <c r="L145" s="18"/>
      <c r="M145" s="18"/>
      <c r="N145" s="28"/>
      <c r="O145" s="36"/>
      <c r="P145" s="36"/>
      <c r="Q145" s="28"/>
      <c r="R145" s="18"/>
      <c r="S145" s="18"/>
      <c r="T145" s="18"/>
      <c r="U145" s="18"/>
      <c r="V145" s="36"/>
      <c r="W145" s="17"/>
      <c r="X145" s="18" t="s">
        <v>1182</v>
      </c>
      <c r="Y145" s="36"/>
      <c r="Z145" s="17"/>
      <c r="AA145" s="36"/>
      <c r="AB145" s="36"/>
      <c r="AC145" s="36"/>
      <c r="AD145" s="17"/>
      <c r="AE145" s="19" t="s">
        <v>2649</v>
      </c>
      <c r="AF145" s="19" t="s">
        <v>3451</v>
      </c>
      <c r="AG145" s="19" t="s">
        <v>3467</v>
      </c>
      <c r="AH145" s="19" t="s">
        <v>1257</v>
      </c>
      <c r="AI145" s="19" t="s">
        <v>1569</v>
      </c>
      <c r="AJ145" s="15"/>
      <c r="AK145" s="15"/>
      <c r="AL145" s="16">
        <f t="shared" si="7"/>
        <v>1200000</v>
      </c>
      <c r="AM145" s="18" t="s">
        <v>1224</v>
      </c>
      <c r="AN145" s="18" t="s">
        <v>2660</v>
      </c>
      <c r="AO145" s="18"/>
      <c r="AP145" s="18"/>
      <c r="AQ145" s="18"/>
      <c r="AR145" s="18"/>
      <c r="AS145" s="18"/>
      <c r="AT145" s="18"/>
    </row>
    <row r="146" spans="1:46" s="23" customFormat="1" ht="90" hidden="1" x14ac:dyDescent="0.2">
      <c r="A146" s="19" t="s">
        <v>23</v>
      </c>
      <c r="B146" s="19" t="s">
        <v>277</v>
      </c>
      <c r="C146" s="19" t="s">
        <v>276</v>
      </c>
      <c r="D146" s="19" t="s">
        <v>28</v>
      </c>
      <c r="E146" s="19" t="s">
        <v>310</v>
      </c>
      <c r="F146" s="28" t="s">
        <v>1718</v>
      </c>
      <c r="G146" s="19" t="s">
        <v>443</v>
      </c>
      <c r="H146" s="18" t="s">
        <v>270</v>
      </c>
      <c r="I146" s="18" t="s">
        <v>271</v>
      </c>
      <c r="J146" s="17">
        <v>18000</v>
      </c>
      <c r="K146" s="18"/>
      <c r="L146" s="18"/>
      <c r="M146" s="35" t="s">
        <v>137</v>
      </c>
      <c r="N146" s="28"/>
      <c r="O146" s="36" t="s">
        <v>2650</v>
      </c>
      <c r="P146" s="36" t="s">
        <v>2603</v>
      </c>
      <c r="Q146" s="19" t="s">
        <v>1244</v>
      </c>
      <c r="R146" s="18" t="s">
        <v>12</v>
      </c>
      <c r="S146" s="18" t="s">
        <v>60</v>
      </c>
      <c r="T146" s="18" t="s">
        <v>1258</v>
      </c>
      <c r="U146" s="18" t="s">
        <v>1259</v>
      </c>
      <c r="V146" s="36" t="s">
        <v>2604</v>
      </c>
      <c r="W146" s="17">
        <v>18000</v>
      </c>
      <c r="X146" s="18" t="s">
        <v>1182</v>
      </c>
      <c r="Y146" s="36" t="s">
        <v>2605</v>
      </c>
      <c r="Z146" s="17">
        <v>18000</v>
      </c>
      <c r="AA146" s="36" t="s">
        <v>2651</v>
      </c>
      <c r="AB146" s="36" t="s">
        <v>2627</v>
      </c>
      <c r="AC146" s="36" t="s">
        <v>2627</v>
      </c>
      <c r="AD146" s="17">
        <v>18000</v>
      </c>
      <c r="AE146" s="19" t="s">
        <v>2613</v>
      </c>
      <c r="AF146" s="19" t="s">
        <v>3475</v>
      </c>
      <c r="AG146" s="19" t="s">
        <v>3467</v>
      </c>
      <c r="AH146" s="19" t="s">
        <v>1223</v>
      </c>
      <c r="AI146" s="19" t="s">
        <v>1570</v>
      </c>
      <c r="AJ146" s="15"/>
      <c r="AK146" s="15"/>
      <c r="AL146" s="16">
        <f t="shared" si="7"/>
        <v>18000</v>
      </c>
      <c r="AM146" s="42"/>
      <c r="AN146" s="18"/>
      <c r="AO146" s="18"/>
      <c r="AP146" s="18"/>
      <c r="AQ146" s="18"/>
      <c r="AR146" s="15"/>
      <c r="AS146" s="18" t="s">
        <v>2395</v>
      </c>
      <c r="AT146" s="18"/>
    </row>
    <row r="147" spans="1:46" s="23" customFormat="1" ht="72" hidden="1" x14ac:dyDescent="0.2">
      <c r="A147" s="19" t="s">
        <v>23</v>
      </c>
      <c r="B147" s="19" t="s">
        <v>277</v>
      </c>
      <c r="C147" s="19" t="s">
        <v>276</v>
      </c>
      <c r="D147" s="19" t="s">
        <v>22</v>
      </c>
      <c r="E147" s="19" t="s">
        <v>349</v>
      </c>
      <c r="F147" s="28" t="s">
        <v>1719</v>
      </c>
      <c r="G147" s="19" t="s">
        <v>444</v>
      </c>
      <c r="H147" s="18" t="s">
        <v>270</v>
      </c>
      <c r="I147" s="18" t="s">
        <v>275</v>
      </c>
      <c r="J147" s="17">
        <v>4200000</v>
      </c>
      <c r="K147" s="35" t="s">
        <v>137</v>
      </c>
      <c r="L147" s="18"/>
      <c r="M147" s="18"/>
      <c r="N147" s="28"/>
      <c r="O147" s="18"/>
      <c r="P147" s="36"/>
      <c r="Q147" s="19"/>
      <c r="R147" s="18"/>
      <c r="S147" s="18"/>
      <c r="T147" s="18"/>
      <c r="U147" s="18"/>
      <c r="V147" s="36"/>
      <c r="W147" s="17"/>
      <c r="X147" s="18" t="s">
        <v>1182</v>
      </c>
      <c r="Y147" s="36"/>
      <c r="Z147" s="17"/>
      <c r="AA147" s="36"/>
      <c r="AB147" s="36"/>
      <c r="AC147" s="36"/>
      <c r="AD147" s="17"/>
      <c r="AE147" s="19" t="s">
        <v>2630</v>
      </c>
      <c r="AF147" s="19" t="s">
        <v>3470</v>
      </c>
      <c r="AG147" s="19" t="s">
        <v>3467</v>
      </c>
      <c r="AH147" s="19" t="s">
        <v>1257</v>
      </c>
      <c r="AI147" s="19" t="s">
        <v>1569</v>
      </c>
      <c r="AJ147" s="15"/>
      <c r="AK147" s="15"/>
      <c r="AL147" s="16">
        <f t="shared" si="7"/>
        <v>4200000</v>
      </c>
      <c r="AM147" s="18" t="s">
        <v>2660</v>
      </c>
      <c r="AN147" s="18" t="s">
        <v>2660</v>
      </c>
      <c r="AO147" s="18"/>
      <c r="AP147" s="18"/>
      <c r="AQ147" s="18"/>
      <c r="AR147" s="18"/>
      <c r="AS147" s="18"/>
      <c r="AT147" s="18"/>
    </row>
    <row r="148" spans="1:46" s="23" customFormat="1" ht="90" hidden="1" x14ac:dyDescent="0.2">
      <c r="A148" s="19" t="s">
        <v>23</v>
      </c>
      <c r="B148" s="19" t="s">
        <v>277</v>
      </c>
      <c r="C148" s="19" t="s">
        <v>276</v>
      </c>
      <c r="D148" s="19" t="s">
        <v>10</v>
      </c>
      <c r="E148" s="19" t="s">
        <v>311</v>
      </c>
      <c r="F148" s="28" t="s">
        <v>1720</v>
      </c>
      <c r="G148" s="19" t="s">
        <v>445</v>
      </c>
      <c r="H148" s="18" t="s">
        <v>446</v>
      </c>
      <c r="I148" s="18" t="s">
        <v>271</v>
      </c>
      <c r="J148" s="17">
        <v>2700000</v>
      </c>
      <c r="K148" s="35" t="s">
        <v>137</v>
      </c>
      <c r="L148" s="18"/>
      <c r="M148" s="18"/>
      <c r="N148" s="28"/>
      <c r="O148" s="36"/>
      <c r="P148" s="36"/>
      <c r="Q148" s="19"/>
      <c r="R148" s="18"/>
      <c r="S148" s="18"/>
      <c r="T148" s="18"/>
      <c r="U148" s="18"/>
      <c r="V148" s="36"/>
      <c r="W148" s="17"/>
      <c r="X148" s="18" t="s">
        <v>1182</v>
      </c>
      <c r="Y148" s="36"/>
      <c r="Z148" s="17"/>
      <c r="AA148" s="36"/>
      <c r="AB148" s="36"/>
      <c r="AC148" s="36"/>
      <c r="AD148" s="17"/>
      <c r="AE148" s="19" t="s">
        <v>2630</v>
      </c>
      <c r="AF148" s="19" t="s">
        <v>3470</v>
      </c>
      <c r="AG148" s="19" t="s">
        <v>3467</v>
      </c>
      <c r="AH148" s="19" t="s">
        <v>1260</v>
      </c>
      <c r="AI148" s="19" t="s">
        <v>1571</v>
      </c>
      <c r="AJ148" s="15"/>
      <c r="AK148" s="15"/>
      <c r="AL148" s="16">
        <f t="shared" si="7"/>
        <v>2700000</v>
      </c>
      <c r="AM148" s="18" t="s">
        <v>2660</v>
      </c>
      <c r="AN148" s="18" t="s">
        <v>2660</v>
      </c>
      <c r="AO148" s="18"/>
      <c r="AP148" s="18"/>
      <c r="AQ148" s="18"/>
      <c r="AR148" s="18"/>
      <c r="AS148" s="18"/>
      <c r="AT148" s="18"/>
    </row>
    <row r="149" spans="1:46" s="23" customFormat="1" ht="72" hidden="1" x14ac:dyDescent="0.2">
      <c r="A149" s="19" t="s">
        <v>23</v>
      </c>
      <c r="B149" s="19" t="s">
        <v>277</v>
      </c>
      <c r="C149" s="19" t="s">
        <v>276</v>
      </c>
      <c r="D149" s="19" t="s">
        <v>10</v>
      </c>
      <c r="E149" s="19" t="s">
        <v>311</v>
      </c>
      <c r="F149" s="28" t="s">
        <v>1721</v>
      </c>
      <c r="G149" s="19" t="s">
        <v>447</v>
      </c>
      <c r="H149" s="18" t="s">
        <v>303</v>
      </c>
      <c r="I149" s="18" t="s">
        <v>271</v>
      </c>
      <c r="J149" s="17">
        <v>300000</v>
      </c>
      <c r="K149" s="35" t="s">
        <v>137</v>
      </c>
      <c r="L149" s="18"/>
      <c r="M149" s="18"/>
      <c r="N149" s="28"/>
      <c r="O149" s="36"/>
      <c r="P149" s="36"/>
      <c r="Q149" s="19"/>
      <c r="R149" s="18"/>
      <c r="S149" s="18"/>
      <c r="T149" s="18"/>
      <c r="U149" s="18"/>
      <c r="V149" s="36"/>
      <c r="W149" s="17"/>
      <c r="X149" s="18" t="s">
        <v>1182</v>
      </c>
      <c r="Y149" s="36"/>
      <c r="Z149" s="17"/>
      <c r="AA149" s="36"/>
      <c r="AB149" s="36"/>
      <c r="AC149" s="36"/>
      <c r="AD149" s="17"/>
      <c r="AE149" s="19" t="s">
        <v>2630</v>
      </c>
      <c r="AF149" s="19" t="s">
        <v>3470</v>
      </c>
      <c r="AG149" s="19" t="s">
        <v>3467</v>
      </c>
      <c r="AH149" s="19" t="s">
        <v>1260</v>
      </c>
      <c r="AI149" s="19" t="s">
        <v>1571</v>
      </c>
      <c r="AJ149" s="15"/>
      <c r="AK149" s="15"/>
      <c r="AL149" s="16">
        <f t="shared" si="7"/>
        <v>300000</v>
      </c>
      <c r="AM149" s="18" t="s">
        <v>2660</v>
      </c>
      <c r="AN149" s="18" t="s">
        <v>2660</v>
      </c>
      <c r="AO149" s="18"/>
      <c r="AP149" s="18"/>
      <c r="AQ149" s="18"/>
      <c r="AR149" s="18"/>
      <c r="AS149" s="18"/>
      <c r="AT149" s="18"/>
    </row>
    <row r="150" spans="1:46" s="23" customFormat="1" ht="72" hidden="1" x14ac:dyDescent="0.2">
      <c r="A150" s="19" t="s">
        <v>23</v>
      </c>
      <c r="B150" s="19" t="s">
        <v>277</v>
      </c>
      <c r="C150" s="19" t="s">
        <v>276</v>
      </c>
      <c r="D150" s="19" t="s">
        <v>10</v>
      </c>
      <c r="E150" s="19" t="s">
        <v>311</v>
      </c>
      <c r="F150" s="28" t="s">
        <v>1722</v>
      </c>
      <c r="G150" s="19" t="s">
        <v>448</v>
      </c>
      <c r="H150" s="18" t="s">
        <v>270</v>
      </c>
      <c r="I150" s="18" t="s">
        <v>271</v>
      </c>
      <c r="J150" s="17">
        <v>75000</v>
      </c>
      <c r="K150" s="35" t="s">
        <v>137</v>
      </c>
      <c r="L150" s="18"/>
      <c r="M150" s="18"/>
      <c r="N150" s="28"/>
      <c r="O150" s="36"/>
      <c r="P150" s="36"/>
      <c r="Q150" s="19"/>
      <c r="R150" s="18"/>
      <c r="S150" s="18"/>
      <c r="T150" s="18"/>
      <c r="U150" s="18"/>
      <c r="V150" s="36"/>
      <c r="W150" s="17"/>
      <c r="X150" s="18" t="s">
        <v>1182</v>
      </c>
      <c r="Y150" s="36"/>
      <c r="Z150" s="17"/>
      <c r="AA150" s="36"/>
      <c r="AB150" s="36"/>
      <c r="AC150" s="36"/>
      <c r="AD150" s="17"/>
      <c r="AE150" s="19" t="s">
        <v>2630</v>
      </c>
      <c r="AF150" s="19" t="s">
        <v>3470</v>
      </c>
      <c r="AG150" s="19" t="s">
        <v>3467</v>
      </c>
      <c r="AH150" s="19" t="s">
        <v>1260</v>
      </c>
      <c r="AI150" s="19" t="s">
        <v>1571</v>
      </c>
      <c r="AJ150" s="15"/>
      <c r="AK150" s="15"/>
      <c r="AL150" s="16">
        <f t="shared" si="7"/>
        <v>75000</v>
      </c>
      <c r="AM150" s="18" t="s">
        <v>2660</v>
      </c>
      <c r="AN150" s="18" t="s">
        <v>2660</v>
      </c>
      <c r="AO150" s="18"/>
      <c r="AP150" s="18"/>
      <c r="AQ150" s="18"/>
      <c r="AR150" s="18"/>
      <c r="AS150" s="18"/>
      <c r="AT150" s="18"/>
    </row>
    <row r="151" spans="1:46" s="23" customFormat="1" ht="72" hidden="1" x14ac:dyDescent="0.2">
      <c r="A151" s="19" t="s">
        <v>23</v>
      </c>
      <c r="B151" s="19" t="s">
        <v>277</v>
      </c>
      <c r="C151" s="19" t="s">
        <v>276</v>
      </c>
      <c r="D151" s="19" t="s">
        <v>10</v>
      </c>
      <c r="E151" s="19" t="s">
        <v>311</v>
      </c>
      <c r="F151" s="28" t="s">
        <v>1723</v>
      </c>
      <c r="G151" s="19" t="s">
        <v>449</v>
      </c>
      <c r="H151" s="18" t="s">
        <v>450</v>
      </c>
      <c r="I151" s="18" t="s">
        <v>271</v>
      </c>
      <c r="J151" s="17">
        <v>137500</v>
      </c>
      <c r="K151" s="35" t="s">
        <v>137</v>
      </c>
      <c r="L151" s="18"/>
      <c r="M151" s="18"/>
      <c r="N151" s="28"/>
      <c r="O151" s="36"/>
      <c r="P151" s="36"/>
      <c r="Q151" s="19"/>
      <c r="R151" s="18"/>
      <c r="S151" s="18"/>
      <c r="T151" s="18"/>
      <c r="U151" s="18"/>
      <c r="V151" s="36"/>
      <c r="W151" s="16"/>
      <c r="X151" s="18" t="s">
        <v>1182</v>
      </c>
      <c r="Y151" s="36"/>
      <c r="Z151" s="16"/>
      <c r="AA151" s="36"/>
      <c r="AB151" s="36"/>
      <c r="AC151" s="36"/>
      <c r="AD151" s="16"/>
      <c r="AE151" s="19" t="s">
        <v>2630</v>
      </c>
      <c r="AF151" s="19" t="s">
        <v>3470</v>
      </c>
      <c r="AG151" s="19" t="s">
        <v>3467</v>
      </c>
      <c r="AH151" s="19" t="s">
        <v>1260</v>
      </c>
      <c r="AI151" s="19" t="s">
        <v>1571</v>
      </c>
      <c r="AJ151" s="15"/>
      <c r="AK151" s="15"/>
      <c r="AL151" s="16">
        <f t="shared" si="7"/>
        <v>137500</v>
      </c>
      <c r="AM151" s="18" t="s">
        <v>2660</v>
      </c>
      <c r="AN151" s="18" t="s">
        <v>2660</v>
      </c>
      <c r="AO151" s="18"/>
      <c r="AP151" s="18"/>
      <c r="AQ151" s="18"/>
      <c r="AR151" s="18"/>
      <c r="AS151" s="18"/>
      <c r="AT151" s="18"/>
    </row>
    <row r="152" spans="1:46" s="23" customFormat="1" ht="108" hidden="1" x14ac:dyDescent="0.2">
      <c r="A152" s="19" t="s">
        <v>23</v>
      </c>
      <c r="B152" s="19" t="s">
        <v>277</v>
      </c>
      <c r="C152" s="19" t="s">
        <v>276</v>
      </c>
      <c r="D152" s="19" t="s">
        <v>10</v>
      </c>
      <c r="E152" s="19" t="s">
        <v>311</v>
      </c>
      <c r="F152" s="28" t="s">
        <v>1724</v>
      </c>
      <c r="G152" s="19" t="s">
        <v>451</v>
      </c>
      <c r="H152" s="18" t="s">
        <v>450</v>
      </c>
      <c r="I152" s="18" t="s">
        <v>271</v>
      </c>
      <c r="J152" s="17">
        <v>209000</v>
      </c>
      <c r="K152" s="35" t="s">
        <v>137</v>
      </c>
      <c r="L152" s="18"/>
      <c r="M152" s="18"/>
      <c r="N152" s="28"/>
      <c r="O152" s="36"/>
      <c r="P152" s="36"/>
      <c r="Q152" s="19"/>
      <c r="R152" s="18"/>
      <c r="S152" s="18"/>
      <c r="T152" s="18"/>
      <c r="U152" s="18"/>
      <c r="V152" s="36"/>
      <c r="W152" s="17"/>
      <c r="X152" s="18" t="s">
        <v>1182</v>
      </c>
      <c r="Y152" s="36"/>
      <c r="Z152" s="17"/>
      <c r="AA152" s="36"/>
      <c r="AB152" s="36"/>
      <c r="AC152" s="36"/>
      <c r="AD152" s="17"/>
      <c r="AE152" s="19" t="s">
        <v>2630</v>
      </c>
      <c r="AF152" s="19" t="s">
        <v>3470</v>
      </c>
      <c r="AG152" s="19" t="s">
        <v>3467</v>
      </c>
      <c r="AH152" s="19" t="s">
        <v>1260</v>
      </c>
      <c r="AI152" s="19" t="s">
        <v>1571</v>
      </c>
      <c r="AJ152" s="15"/>
      <c r="AK152" s="15"/>
      <c r="AL152" s="16">
        <f t="shared" si="7"/>
        <v>209000</v>
      </c>
      <c r="AM152" s="18" t="s">
        <v>2660</v>
      </c>
      <c r="AN152" s="18" t="s">
        <v>2660</v>
      </c>
      <c r="AO152" s="18"/>
      <c r="AP152" s="18"/>
      <c r="AQ152" s="18"/>
      <c r="AR152" s="18"/>
      <c r="AS152" s="18"/>
      <c r="AT152" s="18"/>
    </row>
    <row r="153" spans="1:46" s="23" customFormat="1" ht="72" hidden="1" x14ac:dyDescent="0.2">
      <c r="A153" s="19" t="s">
        <v>23</v>
      </c>
      <c r="B153" s="19" t="s">
        <v>277</v>
      </c>
      <c r="C153" s="19" t="s">
        <v>276</v>
      </c>
      <c r="D153" s="19" t="s">
        <v>10</v>
      </c>
      <c r="E153" s="19" t="s">
        <v>311</v>
      </c>
      <c r="F153" s="28" t="s">
        <v>1725</v>
      </c>
      <c r="G153" s="19" t="s">
        <v>452</v>
      </c>
      <c r="H153" s="18" t="s">
        <v>270</v>
      </c>
      <c r="I153" s="18" t="s">
        <v>300</v>
      </c>
      <c r="J153" s="17">
        <v>500000</v>
      </c>
      <c r="K153" s="18"/>
      <c r="L153" s="18"/>
      <c r="M153" s="35" t="s">
        <v>137</v>
      </c>
      <c r="N153" s="28"/>
      <c r="O153" s="36" t="s">
        <v>2652</v>
      </c>
      <c r="P153" s="36" t="s">
        <v>2621</v>
      </c>
      <c r="Q153" s="19" t="s">
        <v>1243</v>
      </c>
      <c r="R153" s="18" t="s">
        <v>1190</v>
      </c>
      <c r="S153" s="18" t="s">
        <v>89</v>
      </c>
      <c r="T153" s="18"/>
      <c r="U153" s="18"/>
      <c r="V153" s="36" t="s">
        <v>2622</v>
      </c>
      <c r="W153" s="17">
        <v>499476</v>
      </c>
      <c r="X153" s="18" t="s">
        <v>1182</v>
      </c>
      <c r="Y153" s="36" t="s">
        <v>2623</v>
      </c>
      <c r="Z153" s="17">
        <v>499476</v>
      </c>
      <c r="AA153" s="36"/>
      <c r="AB153" s="36"/>
      <c r="AC153" s="36"/>
      <c r="AD153" s="17"/>
      <c r="AE153" s="19" t="s">
        <v>2653</v>
      </c>
      <c r="AF153" s="19" t="s">
        <v>3476</v>
      </c>
      <c r="AG153" s="19" t="s">
        <v>3467</v>
      </c>
      <c r="AH153" s="19" t="s">
        <v>1223</v>
      </c>
      <c r="AI153" s="19" t="s">
        <v>1570</v>
      </c>
      <c r="AJ153" s="15"/>
      <c r="AK153" s="15"/>
      <c r="AL153" s="16">
        <f t="shared" si="7"/>
        <v>500000</v>
      </c>
      <c r="AM153" s="42">
        <v>23093</v>
      </c>
      <c r="AN153" s="18" t="s">
        <v>2660</v>
      </c>
      <c r="AO153" s="18" t="s">
        <v>2662</v>
      </c>
      <c r="AP153" s="18" t="s">
        <v>2662</v>
      </c>
      <c r="AQ153" s="18" t="s">
        <v>2662</v>
      </c>
      <c r="AR153" s="18"/>
      <c r="AS153" s="18"/>
      <c r="AT153" s="18"/>
    </row>
    <row r="154" spans="1:46" s="23" customFormat="1" ht="72" hidden="1" x14ac:dyDescent="0.2">
      <c r="A154" s="19" t="s">
        <v>23</v>
      </c>
      <c r="B154" s="19" t="s">
        <v>277</v>
      </c>
      <c r="C154" s="19" t="s">
        <v>276</v>
      </c>
      <c r="D154" s="19" t="s">
        <v>10</v>
      </c>
      <c r="E154" s="19" t="s">
        <v>311</v>
      </c>
      <c r="F154" s="28" t="s">
        <v>1726</v>
      </c>
      <c r="G154" s="19" t="s">
        <v>453</v>
      </c>
      <c r="H154" s="18" t="s">
        <v>270</v>
      </c>
      <c r="I154" s="18" t="s">
        <v>300</v>
      </c>
      <c r="J154" s="17">
        <v>500000</v>
      </c>
      <c r="K154" s="18"/>
      <c r="L154" s="18"/>
      <c r="M154" s="35" t="s">
        <v>137</v>
      </c>
      <c r="N154" s="28"/>
      <c r="O154" s="36" t="s">
        <v>2654</v>
      </c>
      <c r="P154" s="36" t="s">
        <v>2621</v>
      </c>
      <c r="Q154" s="19" t="s">
        <v>1243</v>
      </c>
      <c r="R154" s="18" t="s">
        <v>1190</v>
      </c>
      <c r="S154" s="18" t="s">
        <v>89</v>
      </c>
      <c r="T154" s="18"/>
      <c r="U154" s="18"/>
      <c r="V154" s="36" t="s">
        <v>2622</v>
      </c>
      <c r="W154" s="17">
        <v>497550</v>
      </c>
      <c r="X154" s="18" t="s">
        <v>1182</v>
      </c>
      <c r="Y154" s="36" t="s">
        <v>2623</v>
      </c>
      <c r="Z154" s="17">
        <v>497550</v>
      </c>
      <c r="AA154" s="36"/>
      <c r="AB154" s="36"/>
      <c r="AC154" s="36"/>
      <c r="AD154" s="17"/>
      <c r="AE154" s="19" t="s">
        <v>2653</v>
      </c>
      <c r="AF154" s="19" t="s">
        <v>3476</v>
      </c>
      <c r="AG154" s="19" t="s">
        <v>3467</v>
      </c>
      <c r="AH154" s="19" t="s">
        <v>1223</v>
      </c>
      <c r="AI154" s="19" t="s">
        <v>1570</v>
      </c>
      <c r="AJ154" s="15"/>
      <c r="AK154" s="15"/>
      <c r="AL154" s="16">
        <f t="shared" si="7"/>
        <v>500000</v>
      </c>
      <c r="AM154" s="42">
        <v>23093</v>
      </c>
      <c r="AN154" s="18" t="s">
        <v>2660</v>
      </c>
      <c r="AO154" s="18" t="s">
        <v>2662</v>
      </c>
      <c r="AP154" s="18" t="s">
        <v>2662</v>
      </c>
      <c r="AQ154" s="18" t="s">
        <v>2662</v>
      </c>
      <c r="AR154" s="18"/>
      <c r="AS154" s="18"/>
      <c r="AT154" s="18"/>
    </row>
    <row r="155" spans="1:46" s="199" customFormat="1" ht="72" hidden="1" x14ac:dyDescent="0.2">
      <c r="A155" s="187" t="s">
        <v>23</v>
      </c>
      <c r="B155" s="19" t="s">
        <v>277</v>
      </c>
      <c r="C155" s="187" t="s">
        <v>17</v>
      </c>
      <c r="D155" s="19" t="s">
        <v>34</v>
      </c>
      <c r="E155" s="19" t="s">
        <v>310</v>
      </c>
      <c r="F155" s="188" t="s">
        <v>1727</v>
      </c>
      <c r="G155" s="187" t="s">
        <v>1156</v>
      </c>
      <c r="H155" s="189" t="s">
        <v>270</v>
      </c>
      <c r="I155" s="189" t="s">
        <v>1119</v>
      </c>
      <c r="J155" s="190">
        <v>7403000</v>
      </c>
      <c r="K155" s="191" t="s">
        <v>137</v>
      </c>
      <c r="L155" s="189"/>
      <c r="M155" s="189"/>
      <c r="N155" s="188"/>
      <c r="O155" s="192" t="s">
        <v>2601</v>
      </c>
      <c r="P155" s="192" t="s">
        <v>2655</v>
      </c>
      <c r="Q155" s="187" t="s">
        <v>2656</v>
      </c>
      <c r="R155" s="189" t="s">
        <v>1190</v>
      </c>
      <c r="S155" s="189" t="s">
        <v>60</v>
      </c>
      <c r="T155" s="189"/>
      <c r="U155" s="189"/>
      <c r="V155" s="192" t="s">
        <v>2657</v>
      </c>
      <c r="W155" s="207">
        <v>6979863.6399999997</v>
      </c>
      <c r="X155" s="193" t="s">
        <v>1261</v>
      </c>
      <c r="Y155" s="194" t="s">
        <v>2658</v>
      </c>
      <c r="Z155" s="207">
        <v>6979863.6399999997</v>
      </c>
      <c r="AA155" s="192"/>
      <c r="AB155" s="192"/>
      <c r="AC155" s="192"/>
      <c r="AD155" s="190"/>
      <c r="AE155" s="195" t="s">
        <v>3522</v>
      </c>
      <c r="AF155" s="187" t="s">
        <v>3470</v>
      </c>
      <c r="AG155" s="187" t="s">
        <v>3467</v>
      </c>
      <c r="AH155" s="19" t="s">
        <v>1262</v>
      </c>
      <c r="AI155" s="19" t="s">
        <v>1571</v>
      </c>
      <c r="AJ155" s="196"/>
      <c r="AK155" s="196"/>
      <c r="AL155" s="197">
        <f t="shared" si="7"/>
        <v>7403000</v>
      </c>
      <c r="AM155" s="198">
        <v>23103</v>
      </c>
      <c r="AN155" s="189" t="s">
        <v>2660</v>
      </c>
      <c r="AO155" s="189"/>
      <c r="AP155" s="189"/>
      <c r="AQ155" s="189"/>
      <c r="AR155" s="189"/>
      <c r="AS155" s="189"/>
      <c r="AT155" s="189"/>
    </row>
    <row r="156" spans="1:46" s="23" customFormat="1" ht="72" hidden="1" x14ac:dyDescent="0.2">
      <c r="A156" s="19" t="s">
        <v>41</v>
      </c>
      <c r="B156" s="19" t="s">
        <v>277</v>
      </c>
      <c r="C156" s="19" t="s">
        <v>276</v>
      </c>
      <c r="D156" s="19" t="s">
        <v>11</v>
      </c>
      <c r="E156" s="19" t="s">
        <v>454</v>
      </c>
      <c r="F156" s="28" t="s">
        <v>1728</v>
      </c>
      <c r="G156" s="19" t="s">
        <v>455</v>
      </c>
      <c r="H156" s="18" t="s">
        <v>267</v>
      </c>
      <c r="I156" s="18" t="s">
        <v>435</v>
      </c>
      <c r="J156" s="17">
        <v>41700</v>
      </c>
      <c r="K156" s="18"/>
      <c r="L156" s="18"/>
      <c r="M156" s="35" t="s">
        <v>137</v>
      </c>
      <c r="N156" s="28"/>
      <c r="O156" s="18" t="s">
        <v>2676</v>
      </c>
      <c r="P156" s="36" t="s">
        <v>2677</v>
      </c>
      <c r="Q156" s="19" t="s">
        <v>2419</v>
      </c>
      <c r="R156" s="18" t="s">
        <v>39</v>
      </c>
      <c r="S156" s="18" t="s">
        <v>60</v>
      </c>
      <c r="T156" s="18"/>
      <c r="U156" s="18"/>
      <c r="V156" s="18" t="s">
        <v>2678</v>
      </c>
      <c r="W156" s="136">
        <v>41665.800000000003</v>
      </c>
      <c r="X156" s="32">
        <v>1</v>
      </c>
      <c r="Y156" s="36"/>
      <c r="Z156" s="136">
        <v>41665.800000000003</v>
      </c>
      <c r="AA156" s="36" t="s">
        <v>2679</v>
      </c>
      <c r="AB156" s="36"/>
      <c r="AC156" s="36"/>
      <c r="AD156" s="17"/>
      <c r="AE156" s="19" t="s">
        <v>2680</v>
      </c>
      <c r="AF156" s="19" t="s">
        <v>3472</v>
      </c>
      <c r="AG156" s="19" t="s">
        <v>2456</v>
      </c>
      <c r="AH156" s="19" t="s">
        <v>1263</v>
      </c>
      <c r="AI156" s="19" t="s">
        <v>1570</v>
      </c>
      <c r="AJ156" s="15">
        <v>41665.800000000003</v>
      </c>
      <c r="AK156" s="15"/>
      <c r="AL156" s="16">
        <f t="shared" si="7"/>
        <v>34.19999999999709</v>
      </c>
      <c r="AM156" s="137">
        <v>23080</v>
      </c>
      <c r="AN156" s="43">
        <v>23102</v>
      </c>
      <c r="AO156" s="18"/>
      <c r="AP156" s="18"/>
      <c r="AQ156" s="18"/>
      <c r="AR156" s="18"/>
      <c r="AS156" s="18"/>
      <c r="AT156" s="18"/>
    </row>
    <row r="157" spans="1:46" s="23" customFormat="1" ht="72" hidden="1" x14ac:dyDescent="0.2">
      <c r="A157" s="19" t="s">
        <v>41</v>
      </c>
      <c r="B157" s="19" t="s">
        <v>277</v>
      </c>
      <c r="C157" s="19" t="s">
        <v>276</v>
      </c>
      <c r="D157" s="19" t="s">
        <v>11</v>
      </c>
      <c r="E157" s="19" t="s">
        <v>454</v>
      </c>
      <c r="F157" s="28" t="s">
        <v>1729</v>
      </c>
      <c r="G157" s="19" t="s">
        <v>456</v>
      </c>
      <c r="H157" s="18" t="s">
        <v>269</v>
      </c>
      <c r="I157" s="18" t="s">
        <v>271</v>
      </c>
      <c r="J157" s="17">
        <v>28000</v>
      </c>
      <c r="K157" s="18"/>
      <c r="L157" s="18"/>
      <c r="M157" s="35" t="s">
        <v>137</v>
      </c>
      <c r="N157" s="28"/>
      <c r="O157" s="18" t="s">
        <v>2681</v>
      </c>
      <c r="P157" s="36" t="s">
        <v>2677</v>
      </c>
      <c r="Q157" s="19" t="s">
        <v>2420</v>
      </c>
      <c r="R157" s="18" t="s">
        <v>39</v>
      </c>
      <c r="S157" s="18" t="s">
        <v>60</v>
      </c>
      <c r="T157" s="18"/>
      <c r="U157" s="18"/>
      <c r="V157" s="18" t="s">
        <v>2678</v>
      </c>
      <c r="W157" s="138">
        <v>13910</v>
      </c>
      <c r="X157" s="32">
        <v>1</v>
      </c>
      <c r="Y157" s="36" t="s">
        <v>2682</v>
      </c>
      <c r="Z157" s="138">
        <v>13910</v>
      </c>
      <c r="AA157" s="36"/>
      <c r="AB157" s="36" t="s">
        <v>2682</v>
      </c>
      <c r="AC157" s="36"/>
      <c r="AD157" s="17"/>
      <c r="AE157" s="19" t="s">
        <v>2683</v>
      </c>
      <c r="AF157" s="19" t="s">
        <v>3472</v>
      </c>
      <c r="AG157" s="19" t="s">
        <v>3467</v>
      </c>
      <c r="AH157" s="19" t="s">
        <v>1263</v>
      </c>
      <c r="AI157" s="19" t="s">
        <v>1570</v>
      </c>
      <c r="AJ157" s="15"/>
      <c r="AK157" s="15"/>
      <c r="AL157" s="16">
        <f t="shared" si="7"/>
        <v>28000</v>
      </c>
      <c r="AM157" s="137">
        <v>23080</v>
      </c>
      <c r="AN157" s="43">
        <v>23102</v>
      </c>
      <c r="AO157" s="18"/>
      <c r="AP157" s="18"/>
      <c r="AQ157" s="18"/>
      <c r="AR157" s="18"/>
      <c r="AS157" s="18"/>
      <c r="AT157" s="18"/>
    </row>
    <row r="158" spans="1:46" s="23" customFormat="1" ht="72" hidden="1" x14ac:dyDescent="0.2">
      <c r="A158" s="19" t="s">
        <v>41</v>
      </c>
      <c r="B158" s="19" t="s">
        <v>277</v>
      </c>
      <c r="C158" s="19" t="s">
        <v>276</v>
      </c>
      <c r="D158" s="19" t="s">
        <v>11</v>
      </c>
      <c r="E158" s="19" t="s">
        <v>454</v>
      </c>
      <c r="F158" s="28" t="s">
        <v>1730</v>
      </c>
      <c r="G158" s="19" t="s">
        <v>457</v>
      </c>
      <c r="H158" s="18" t="s">
        <v>270</v>
      </c>
      <c r="I158" s="18" t="s">
        <v>271</v>
      </c>
      <c r="J158" s="17">
        <v>42000</v>
      </c>
      <c r="K158" s="18"/>
      <c r="L158" s="18"/>
      <c r="M158" s="35" t="s">
        <v>137</v>
      </c>
      <c r="N158" s="28"/>
      <c r="O158" s="18" t="s">
        <v>2681</v>
      </c>
      <c r="P158" s="36" t="s">
        <v>2677</v>
      </c>
      <c r="Q158" s="19" t="s">
        <v>2420</v>
      </c>
      <c r="R158" s="18" t="s">
        <v>39</v>
      </c>
      <c r="S158" s="18" t="s">
        <v>60</v>
      </c>
      <c r="T158" s="18"/>
      <c r="U158" s="18"/>
      <c r="V158" s="18" t="s">
        <v>2678</v>
      </c>
      <c r="W158" s="138">
        <v>34240</v>
      </c>
      <c r="X158" s="32">
        <v>1</v>
      </c>
      <c r="Y158" s="36" t="s">
        <v>2682</v>
      </c>
      <c r="Z158" s="138">
        <v>34240</v>
      </c>
      <c r="AA158" s="36"/>
      <c r="AB158" s="36" t="s">
        <v>2682</v>
      </c>
      <c r="AC158" s="36"/>
      <c r="AD158" s="17"/>
      <c r="AE158" s="19" t="s">
        <v>2683</v>
      </c>
      <c r="AF158" s="19" t="s">
        <v>3472</v>
      </c>
      <c r="AG158" s="19" t="s">
        <v>3467</v>
      </c>
      <c r="AH158" s="19" t="s">
        <v>1263</v>
      </c>
      <c r="AI158" s="19" t="s">
        <v>1570</v>
      </c>
      <c r="AJ158" s="15"/>
      <c r="AK158" s="15"/>
      <c r="AL158" s="16">
        <f t="shared" si="7"/>
        <v>42000</v>
      </c>
      <c r="AM158" s="137">
        <v>23080</v>
      </c>
      <c r="AN158" s="43">
        <v>23102</v>
      </c>
      <c r="AO158" s="18"/>
      <c r="AP158" s="18"/>
      <c r="AQ158" s="18"/>
      <c r="AR158" s="18"/>
      <c r="AS158" s="18"/>
      <c r="AT158" s="18"/>
    </row>
    <row r="159" spans="1:46" s="23" customFormat="1" ht="72" hidden="1" x14ac:dyDescent="0.2">
      <c r="A159" s="19" t="s">
        <v>41</v>
      </c>
      <c r="B159" s="19" t="s">
        <v>277</v>
      </c>
      <c r="C159" s="19" t="s">
        <v>276</v>
      </c>
      <c r="D159" s="19" t="s">
        <v>11</v>
      </c>
      <c r="E159" s="19" t="s">
        <v>454</v>
      </c>
      <c r="F159" s="28" t="s">
        <v>1731</v>
      </c>
      <c r="G159" s="19" t="s">
        <v>458</v>
      </c>
      <c r="H159" s="18" t="s">
        <v>459</v>
      </c>
      <c r="I159" s="18" t="s">
        <v>271</v>
      </c>
      <c r="J159" s="17">
        <f>(842400/26)*20</f>
        <v>648000</v>
      </c>
      <c r="K159" s="35" t="s">
        <v>137</v>
      </c>
      <c r="L159" s="18"/>
      <c r="M159" s="18"/>
      <c r="N159" s="28" t="s">
        <v>1264</v>
      </c>
      <c r="O159" s="18"/>
      <c r="P159" s="36"/>
      <c r="Q159" s="20" t="s">
        <v>2421</v>
      </c>
      <c r="R159" s="18" t="s">
        <v>12</v>
      </c>
      <c r="S159" s="18"/>
      <c r="T159" s="18"/>
      <c r="U159" s="18"/>
      <c r="V159" s="18"/>
      <c r="W159" s="139"/>
      <c r="X159" s="32"/>
      <c r="Y159" s="36"/>
      <c r="Z159" s="17"/>
      <c r="AA159" s="36"/>
      <c r="AB159" s="36"/>
      <c r="AC159" s="36"/>
      <c r="AD159" s="17"/>
      <c r="AE159" s="19" t="s">
        <v>2684</v>
      </c>
      <c r="AF159" s="19" t="s">
        <v>3470</v>
      </c>
      <c r="AG159" s="19" t="s">
        <v>3467</v>
      </c>
      <c r="AH159" s="19" t="s">
        <v>1263</v>
      </c>
      <c r="AI159" s="19" t="s">
        <v>1570</v>
      </c>
      <c r="AJ159" s="15"/>
      <c r="AK159" s="15"/>
      <c r="AL159" s="16">
        <f t="shared" si="7"/>
        <v>648000</v>
      </c>
      <c r="AM159" s="43">
        <v>23071</v>
      </c>
      <c r="AN159" s="43">
        <v>23102</v>
      </c>
      <c r="AO159" s="18"/>
      <c r="AP159" s="18"/>
      <c r="AQ159" s="18"/>
      <c r="AR159" s="18"/>
      <c r="AS159" s="18"/>
      <c r="AT159" s="18"/>
    </row>
    <row r="160" spans="1:46" s="23" customFormat="1" ht="72" hidden="1" x14ac:dyDescent="0.2">
      <c r="A160" s="19" t="s">
        <v>41</v>
      </c>
      <c r="B160" s="19" t="s">
        <v>277</v>
      </c>
      <c r="C160" s="19" t="s">
        <v>276</v>
      </c>
      <c r="D160" s="19" t="s">
        <v>11</v>
      </c>
      <c r="E160" s="19" t="s">
        <v>454</v>
      </c>
      <c r="F160" s="28" t="s">
        <v>1732</v>
      </c>
      <c r="G160" s="19" t="s">
        <v>460</v>
      </c>
      <c r="H160" s="18" t="s">
        <v>269</v>
      </c>
      <c r="I160" s="18" t="s">
        <v>273</v>
      </c>
      <c r="J160" s="17">
        <v>14000</v>
      </c>
      <c r="K160" s="18"/>
      <c r="L160" s="18"/>
      <c r="M160" s="35" t="s">
        <v>137</v>
      </c>
      <c r="N160" s="28"/>
      <c r="O160" s="18"/>
      <c r="P160" s="36"/>
      <c r="Q160" s="19" t="s">
        <v>2422</v>
      </c>
      <c r="R160" s="18" t="s">
        <v>39</v>
      </c>
      <c r="S160" s="18"/>
      <c r="T160" s="18"/>
      <c r="U160" s="18"/>
      <c r="V160" s="18"/>
      <c r="W160" s="139"/>
      <c r="X160" s="32"/>
      <c r="Y160" s="36"/>
      <c r="Z160" s="17"/>
      <c r="AA160" s="36"/>
      <c r="AB160" s="36"/>
      <c r="AC160" s="36"/>
      <c r="AD160" s="17"/>
      <c r="AE160" s="19" t="s">
        <v>2684</v>
      </c>
      <c r="AF160" s="19" t="s">
        <v>3470</v>
      </c>
      <c r="AG160" s="19" t="s">
        <v>3467</v>
      </c>
      <c r="AH160" s="19" t="s">
        <v>1263</v>
      </c>
      <c r="AI160" s="19" t="s">
        <v>1570</v>
      </c>
      <c r="AJ160" s="15"/>
      <c r="AK160" s="15"/>
      <c r="AL160" s="16">
        <f t="shared" si="7"/>
        <v>14000</v>
      </c>
      <c r="AM160" s="43">
        <v>23071</v>
      </c>
      <c r="AN160" s="43">
        <v>23102</v>
      </c>
      <c r="AO160" s="18"/>
      <c r="AP160" s="18"/>
      <c r="AQ160" s="18"/>
      <c r="AR160" s="18"/>
      <c r="AS160" s="18"/>
      <c r="AT160" s="18"/>
    </row>
    <row r="161" spans="1:46" s="23" customFormat="1" ht="72" hidden="1" x14ac:dyDescent="0.2">
      <c r="A161" s="19" t="s">
        <v>41</v>
      </c>
      <c r="B161" s="19" t="s">
        <v>277</v>
      </c>
      <c r="C161" s="19" t="s">
        <v>276</v>
      </c>
      <c r="D161" s="19" t="s">
        <v>11</v>
      </c>
      <c r="E161" s="19" t="s">
        <v>454</v>
      </c>
      <c r="F161" s="28" t="s">
        <v>1733</v>
      </c>
      <c r="G161" s="19" t="s">
        <v>461</v>
      </c>
      <c r="H161" s="18" t="s">
        <v>319</v>
      </c>
      <c r="I161" s="18" t="s">
        <v>273</v>
      </c>
      <c r="J161" s="17">
        <v>31200</v>
      </c>
      <c r="K161" s="18"/>
      <c r="L161" s="18"/>
      <c r="M161" s="35" t="s">
        <v>137</v>
      </c>
      <c r="N161" s="28"/>
      <c r="O161" s="18"/>
      <c r="P161" s="36"/>
      <c r="Q161" s="19" t="s">
        <v>2423</v>
      </c>
      <c r="R161" s="18" t="s">
        <v>39</v>
      </c>
      <c r="S161" s="18"/>
      <c r="T161" s="18"/>
      <c r="U161" s="18"/>
      <c r="V161" s="18"/>
      <c r="W161" s="139"/>
      <c r="X161" s="32"/>
      <c r="Y161" s="36"/>
      <c r="Z161" s="17"/>
      <c r="AA161" s="36"/>
      <c r="AB161" s="36"/>
      <c r="AC161" s="36"/>
      <c r="AD161" s="17"/>
      <c r="AE161" s="19" t="s">
        <v>2684</v>
      </c>
      <c r="AF161" s="19" t="s">
        <v>3470</v>
      </c>
      <c r="AG161" s="19" t="s">
        <v>3467</v>
      </c>
      <c r="AH161" s="19" t="s">
        <v>1263</v>
      </c>
      <c r="AI161" s="19" t="s">
        <v>1570</v>
      </c>
      <c r="AJ161" s="15"/>
      <c r="AK161" s="15"/>
      <c r="AL161" s="16">
        <f t="shared" si="7"/>
        <v>31200</v>
      </c>
      <c r="AM161" s="43">
        <v>23071</v>
      </c>
      <c r="AN161" s="43">
        <v>23102</v>
      </c>
      <c r="AO161" s="18"/>
      <c r="AP161" s="18"/>
      <c r="AQ161" s="18"/>
      <c r="AR161" s="18"/>
      <c r="AS161" s="18"/>
      <c r="AT161" s="18"/>
    </row>
    <row r="162" spans="1:46" s="23" customFormat="1" ht="72" hidden="1" x14ac:dyDescent="0.2">
      <c r="A162" s="19" t="s">
        <v>41</v>
      </c>
      <c r="B162" s="19" t="s">
        <v>277</v>
      </c>
      <c r="C162" s="19" t="s">
        <v>276</v>
      </c>
      <c r="D162" s="19" t="s">
        <v>11</v>
      </c>
      <c r="E162" s="19" t="s">
        <v>454</v>
      </c>
      <c r="F162" s="28" t="s">
        <v>1734</v>
      </c>
      <c r="G162" s="19" t="s">
        <v>462</v>
      </c>
      <c r="H162" s="18" t="s">
        <v>319</v>
      </c>
      <c r="I162" s="18" t="s">
        <v>273</v>
      </c>
      <c r="J162" s="17">
        <v>22000</v>
      </c>
      <c r="K162" s="18"/>
      <c r="L162" s="18"/>
      <c r="M162" s="35" t="s">
        <v>137</v>
      </c>
      <c r="N162" s="32"/>
      <c r="O162" s="18"/>
      <c r="P162" s="36"/>
      <c r="Q162" s="19" t="s">
        <v>2423</v>
      </c>
      <c r="R162" s="18" t="s">
        <v>39</v>
      </c>
      <c r="S162" s="18"/>
      <c r="T162" s="18"/>
      <c r="U162" s="18"/>
      <c r="V162" s="19"/>
      <c r="W162" s="139"/>
      <c r="X162" s="32"/>
      <c r="Y162" s="36"/>
      <c r="Z162" s="17"/>
      <c r="AA162" s="36"/>
      <c r="AB162" s="18"/>
      <c r="AC162" s="18"/>
      <c r="AD162" s="17"/>
      <c r="AE162" s="19" t="s">
        <v>2684</v>
      </c>
      <c r="AF162" s="19" t="s">
        <v>3470</v>
      </c>
      <c r="AG162" s="19" t="s">
        <v>3467</v>
      </c>
      <c r="AH162" s="19" t="s">
        <v>1263</v>
      </c>
      <c r="AI162" s="19" t="s">
        <v>1570</v>
      </c>
      <c r="AJ162" s="15"/>
      <c r="AK162" s="15"/>
      <c r="AL162" s="16">
        <f t="shared" si="7"/>
        <v>22000</v>
      </c>
      <c r="AM162" s="43">
        <v>23071</v>
      </c>
      <c r="AN162" s="43">
        <v>23102</v>
      </c>
      <c r="AO162" s="18"/>
      <c r="AP162" s="18"/>
      <c r="AQ162" s="18"/>
      <c r="AR162" s="18"/>
      <c r="AS162" s="18"/>
      <c r="AT162" s="18"/>
    </row>
    <row r="163" spans="1:46" s="23" customFormat="1" ht="72" hidden="1" x14ac:dyDescent="0.2">
      <c r="A163" s="19" t="s">
        <v>41</v>
      </c>
      <c r="B163" s="19" t="s">
        <v>277</v>
      </c>
      <c r="C163" s="19" t="s">
        <v>276</v>
      </c>
      <c r="D163" s="19" t="s">
        <v>11</v>
      </c>
      <c r="E163" s="19" t="s">
        <v>454</v>
      </c>
      <c r="F163" s="28" t="s">
        <v>1735</v>
      </c>
      <c r="G163" s="19" t="s">
        <v>463</v>
      </c>
      <c r="H163" s="18" t="s">
        <v>464</v>
      </c>
      <c r="I163" s="18" t="s">
        <v>274</v>
      </c>
      <c r="J163" s="17">
        <v>168000</v>
      </c>
      <c r="K163" s="18"/>
      <c r="L163" s="18"/>
      <c r="M163" s="35" t="s">
        <v>137</v>
      </c>
      <c r="N163" s="32"/>
      <c r="O163" s="18"/>
      <c r="P163" s="36"/>
      <c r="Q163" s="19" t="s">
        <v>2423</v>
      </c>
      <c r="R163" s="18" t="s">
        <v>39</v>
      </c>
      <c r="S163" s="18"/>
      <c r="T163" s="18"/>
      <c r="U163" s="18"/>
      <c r="V163" s="19"/>
      <c r="W163" s="139"/>
      <c r="X163" s="32"/>
      <c r="Y163" s="36"/>
      <c r="Z163" s="17"/>
      <c r="AA163" s="36"/>
      <c r="AB163" s="18"/>
      <c r="AC163" s="18"/>
      <c r="AD163" s="17"/>
      <c r="AE163" s="19" t="s">
        <v>2684</v>
      </c>
      <c r="AF163" s="19" t="s">
        <v>3470</v>
      </c>
      <c r="AG163" s="19" t="s">
        <v>3467</v>
      </c>
      <c r="AH163" s="19" t="s">
        <v>1263</v>
      </c>
      <c r="AI163" s="19" t="s">
        <v>1570</v>
      </c>
      <c r="AJ163" s="15"/>
      <c r="AK163" s="15"/>
      <c r="AL163" s="16">
        <f t="shared" si="7"/>
        <v>168000</v>
      </c>
      <c r="AM163" s="43">
        <v>23071</v>
      </c>
      <c r="AN163" s="43">
        <v>23102</v>
      </c>
      <c r="AO163" s="18"/>
      <c r="AP163" s="18"/>
      <c r="AQ163" s="18"/>
      <c r="AR163" s="18"/>
      <c r="AS163" s="18"/>
      <c r="AT163" s="18"/>
    </row>
    <row r="164" spans="1:46" s="23" customFormat="1" ht="72" hidden="1" x14ac:dyDescent="0.2">
      <c r="A164" s="19" t="s">
        <v>41</v>
      </c>
      <c r="B164" s="19" t="s">
        <v>277</v>
      </c>
      <c r="C164" s="19" t="s">
        <v>276</v>
      </c>
      <c r="D164" s="19" t="s">
        <v>11</v>
      </c>
      <c r="E164" s="19" t="s">
        <v>454</v>
      </c>
      <c r="F164" s="28" t="s">
        <v>1736</v>
      </c>
      <c r="G164" s="19" t="s">
        <v>465</v>
      </c>
      <c r="H164" s="18" t="s">
        <v>270</v>
      </c>
      <c r="I164" s="18" t="s">
        <v>274</v>
      </c>
      <c r="J164" s="17">
        <v>20600</v>
      </c>
      <c r="K164" s="18"/>
      <c r="L164" s="18"/>
      <c r="M164" s="35" t="s">
        <v>137</v>
      </c>
      <c r="N164" s="19"/>
      <c r="O164" s="18"/>
      <c r="P164" s="28"/>
      <c r="Q164" s="19" t="s">
        <v>2422</v>
      </c>
      <c r="R164" s="18" t="s">
        <v>39</v>
      </c>
      <c r="S164" s="18"/>
      <c r="T164" s="18"/>
      <c r="U164" s="18"/>
      <c r="V164" s="19"/>
      <c r="W164" s="139"/>
      <c r="X164" s="18"/>
      <c r="Y164" s="41"/>
      <c r="Z164" s="17"/>
      <c r="AA164" s="36"/>
      <c r="AB164" s="19"/>
      <c r="AC164" s="19"/>
      <c r="AD164" s="19"/>
      <c r="AE164" s="19" t="s">
        <v>2684</v>
      </c>
      <c r="AF164" s="19" t="s">
        <v>3470</v>
      </c>
      <c r="AG164" s="19" t="s">
        <v>3467</v>
      </c>
      <c r="AH164" s="19" t="s">
        <v>1263</v>
      </c>
      <c r="AI164" s="19" t="s">
        <v>1570</v>
      </c>
      <c r="AJ164" s="15"/>
      <c r="AK164" s="15"/>
      <c r="AL164" s="16">
        <f t="shared" si="7"/>
        <v>20600</v>
      </c>
      <c r="AM164" s="43">
        <v>23071</v>
      </c>
      <c r="AN164" s="43">
        <v>23102</v>
      </c>
      <c r="AO164" s="18"/>
      <c r="AP164" s="18"/>
      <c r="AQ164" s="18"/>
      <c r="AR164" s="18"/>
      <c r="AS164" s="18"/>
      <c r="AT164" s="18"/>
    </row>
    <row r="165" spans="1:46" s="23" customFormat="1" ht="72" hidden="1" x14ac:dyDescent="0.2">
      <c r="A165" s="19" t="s">
        <v>41</v>
      </c>
      <c r="B165" s="19" t="s">
        <v>277</v>
      </c>
      <c r="C165" s="19" t="s">
        <v>276</v>
      </c>
      <c r="D165" s="19" t="s">
        <v>11</v>
      </c>
      <c r="E165" s="19" t="s">
        <v>454</v>
      </c>
      <c r="F165" s="28" t="s">
        <v>1737</v>
      </c>
      <c r="G165" s="19" t="s">
        <v>466</v>
      </c>
      <c r="H165" s="18" t="s">
        <v>459</v>
      </c>
      <c r="I165" s="18" t="s">
        <v>274</v>
      </c>
      <c r="J165" s="17">
        <v>118000</v>
      </c>
      <c r="K165" s="18"/>
      <c r="L165" s="18"/>
      <c r="M165" s="35" t="s">
        <v>137</v>
      </c>
      <c r="N165" s="28"/>
      <c r="O165" s="18"/>
      <c r="P165" s="28"/>
      <c r="Q165" s="19" t="s">
        <v>2423</v>
      </c>
      <c r="R165" s="18" t="s">
        <v>39</v>
      </c>
      <c r="S165" s="18"/>
      <c r="T165" s="18"/>
      <c r="U165" s="18"/>
      <c r="V165" s="19"/>
      <c r="W165" s="139"/>
      <c r="X165" s="18"/>
      <c r="Y165" s="41"/>
      <c r="Z165" s="17"/>
      <c r="AA165" s="36"/>
      <c r="AB165" s="19"/>
      <c r="AC165" s="19"/>
      <c r="AD165" s="19"/>
      <c r="AE165" s="19" t="s">
        <v>2684</v>
      </c>
      <c r="AF165" s="19" t="s">
        <v>3470</v>
      </c>
      <c r="AG165" s="19" t="s">
        <v>3467</v>
      </c>
      <c r="AH165" s="19" t="s">
        <v>1263</v>
      </c>
      <c r="AI165" s="19" t="s">
        <v>1570</v>
      </c>
      <c r="AJ165" s="15"/>
      <c r="AK165" s="15"/>
      <c r="AL165" s="16">
        <f t="shared" si="7"/>
        <v>118000</v>
      </c>
      <c r="AM165" s="43">
        <v>23071</v>
      </c>
      <c r="AN165" s="43">
        <v>23102</v>
      </c>
      <c r="AO165" s="18"/>
      <c r="AP165" s="18"/>
      <c r="AQ165" s="18"/>
      <c r="AR165" s="18"/>
      <c r="AS165" s="18"/>
      <c r="AT165" s="18"/>
    </row>
    <row r="166" spans="1:46" s="23" customFormat="1" ht="72" hidden="1" x14ac:dyDescent="0.2">
      <c r="A166" s="19" t="s">
        <v>41</v>
      </c>
      <c r="B166" s="19" t="s">
        <v>277</v>
      </c>
      <c r="C166" s="19" t="s">
        <v>276</v>
      </c>
      <c r="D166" s="19" t="s">
        <v>11</v>
      </c>
      <c r="E166" s="19" t="s">
        <v>454</v>
      </c>
      <c r="F166" s="28" t="s">
        <v>1738</v>
      </c>
      <c r="G166" s="19" t="s">
        <v>467</v>
      </c>
      <c r="H166" s="18" t="s">
        <v>270</v>
      </c>
      <c r="I166" s="18" t="s">
        <v>274</v>
      </c>
      <c r="J166" s="17">
        <v>8500</v>
      </c>
      <c r="K166" s="18"/>
      <c r="L166" s="18"/>
      <c r="M166" s="35" t="s">
        <v>137</v>
      </c>
      <c r="N166" s="32"/>
      <c r="O166" s="18"/>
      <c r="P166" s="36"/>
      <c r="Q166" s="19" t="s">
        <v>2423</v>
      </c>
      <c r="R166" s="18" t="s">
        <v>39</v>
      </c>
      <c r="S166" s="18"/>
      <c r="T166" s="18"/>
      <c r="U166" s="18"/>
      <c r="V166" s="18"/>
      <c r="W166" s="139"/>
      <c r="X166" s="32"/>
      <c r="Y166" s="36"/>
      <c r="Z166" s="17"/>
      <c r="AA166" s="36"/>
      <c r="AB166" s="18"/>
      <c r="AC166" s="18"/>
      <c r="AD166" s="17"/>
      <c r="AE166" s="19" t="s">
        <v>2684</v>
      </c>
      <c r="AF166" s="19" t="s">
        <v>3470</v>
      </c>
      <c r="AG166" s="19" t="s">
        <v>3467</v>
      </c>
      <c r="AH166" s="19" t="s">
        <v>1263</v>
      </c>
      <c r="AI166" s="19" t="s">
        <v>1570</v>
      </c>
      <c r="AJ166" s="15"/>
      <c r="AK166" s="15"/>
      <c r="AL166" s="16">
        <f t="shared" si="7"/>
        <v>8500</v>
      </c>
      <c r="AM166" s="43">
        <v>23071</v>
      </c>
      <c r="AN166" s="43">
        <v>23102</v>
      </c>
      <c r="AO166" s="18"/>
      <c r="AP166" s="18"/>
      <c r="AQ166" s="18"/>
      <c r="AR166" s="18"/>
      <c r="AS166" s="18"/>
      <c r="AT166" s="18"/>
    </row>
    <row r="167" spans="1:46" s="23" customFormat="1" ht="72" hidden="1" x14ac:dyDescent="0.2">
      <c r="A167" s="19" t="s">
        <v>41</v>
      </c>
      <c r="B167" s="19" t="s">
        <v>277</v>
      </c>
      <c r="C167" s="19" t="s">
        <v>276</v>
      </c>
      <c r="D167" s="19" t="s">
        <v>11</v>
      </c>
      <c r="E167" s="19" t="s">
        <v>454</v>
      </c>
      <c r="F167" s="28" t="s">
        <v>1739</v>
      </c>
      <c r="G167" s="19" t="s">
        <v>468</v>
      </c>
      <c r="H167" s="18" t="s">
        <v>459</v>
      </c>
      <c r="I167" s="18" t="s">
        <v>435</v>
      </c>
      <c r="J167" s="17">
        <v>114000</v>
      </c>
      <c r="K167" s="18"/>
      <c r="L167" s="18"/>
      <c r="M167" s="35" t="s">
        <v>137</v>
      </c>
      <c r="N167" s="32"/>
      <c r="O167" s="18"/>
      <c r="P167" s="36"/>
      <c r="Q167" s="19" t="s">
        <v>2423</v>
      </c>
      <c r="R167" s="18" t="s">
        <v>39</v>
      </c>
      <c r="S167" s="18"/>
      <c r="T167" s="18"/>
      <c r="U167" s="18"/>
      <c r="V167" s="19"/>
      <c r="W167" s="139"/>
      <c r="X167" s="32"/>
      <c r="Y167" s="36"/>
      <c r="Z167" s="17"/>
      <c r="AA167" s="36"/>
      <c r="AB167" s="36"/>
      <c r="AC167" s="36"/>
      <c r="AD167" s="17"/>
      <c r="AE167" s="19" t="s">
        <v>2684</v>
      </c>
      <c r="AF167" s="19" t="s">
        <v>3470</v>
      </c>
      <c r="AG167" s="19" t="s">
        <v>3467</v>
      </c>
      <c r="AH167" s="19" t="s">
        <v>1263</v>
      </c>
      <c r="AI167" s="19" t="s">
        <v>1570</v>
      </c>
      <c r="AJ167" s="15"/>
      <c r="AK167" s="15"/>
      <c r="AL167" s="16">
        <f t="shared" si="7"/>
        <v>114000</v>
      </c>
      <c r="AM167" s="43">
        <v>23071</v>
      </c>
      <c r="AN167" s="43">
        <v>23102</v>
      </c>
      <c r="AO167" s="18"/>
      <c r="AP167" s="18"/>
      <c r="AQ167" s="18"/>
      <c r="AR167" s="18"/>
      <c r="AS167" s="18"/>
      <c r="AT167" s="18"/>
    </row>
    <row r="168" spans="1:46" s="23" customFormat="1" ht="72" hidden="1" x14ac:dyDescent="0.2">
      <c r="A168" s="19" t="s">
        <v>41</v>
      </c>
      <c r="B168" s="19" t="s">
        <v>277</v>
      </c>
      <c r="C168" s="19" t="s">
        <v>276</v>
      </c>
      <c r="D168" s="19" t="s">
        <v>11</v>
      </c>
      <c r="E168" s="19" t="s">
        <v>454</v>
      </c>
      <c r="F168" s="28" t="s">
        <v>1740</v>
      </c>
      <c r="G168" s="19" t="s">
        <v>469</v>
      </c>
      <c r="H168" s="18" t="s">
        <v>267</v>
      </c>
      <c r="I168" s="18" t="s">
        <v>268</v>
      </c>
      <c r="J168" s="17">
        <v>60000</v>
      </c>
      <c r="K168" s="18"/>
      <c r="L168" s="18"/>
      <c r="M168" s="35" t="s">
        <v>137</v>
      </c>
      <c r="N168" s="32"/>
      <c r="O168" s="18" t="s">
        <v>2685</v>
      </c>
      <c r="P168" s="36" t="s">
        <v>2677</v>
      </c>
      <c r="Q168" s="20" t="s">
        <v>2424</v>
      </c>
      <c r="R168" s="18" t="s">
        <v>39</v>
      </c>
      <c r="S168" s="18" t="s">
        <v>60</v>
      </c>
      <c r="T168" s="18" t="s">
        <v>2686</v>
      </c>
      <c r="U168" s="18"/>
      <c r="V168" s="19" t="s">
        <v>2678</v>
      </c>
      <c r="W168" s="138">
        <v>59706</v>
      </c>
      <c r="X168" s="32">
        <v>1</v>
      </c>
      <c r="Y168" s="36"/>
      <c r="Z168" s="17"/>
      <c r="AA168" s="36" t="s">
        <v>2687</v>
      </c>
      <c r="AB168" s="18"/>
      <c r="AC168" s="18"/>
      <c r="AD168" s="17"/>
      <c r="AE168" s="19" t="s">
        <v>2680</v>
      </c>
      <c r="AF168" s="19" t="s">
        <v>3472</v>
      </c>
      <c r="AG168" s="19" t="s">
        <v>2456</v>
      </c>
      <c r="AH168" s="19" t="s">
        <v>1263</v>
      </c>
      <c r="AI168" s="19" t="s">
        <v>1570</v>
      </c>
      <c r="AJ168" s="15">
        <v>59706</v>
      </c>
      <c r="AK168" s="15"/>
      <c r="AL168" s="16">
        <f t="shared" si="7"/>
        <v>294</v>
      </c>
      <c r="AM168" s="137">
        <v>23080</v>
      </c>
      <c r="AN168" s="43">
        <v>23102</v>
      </c>
      <c r="AO168" s="18"/>
      <c r="AP168" s="18"/>
      <c r="AQ168" s="18"/>
      <c r="AR168" s="18"/>
      <c r="AS168" s="18"/>
      <c r="AT168" s="18"/>
    </row>
    <row r="169" spans="1:46" s="23" customFormat="1" ht="72" hidden="1" x14ac:dyDescent="0.2">
      <c r="A169" s="19" t="s">
        <v>41</v>
      </c>
      <c r="B169" s="19" t="s">
        <v>277</v>
      </c>
      <c r="C169" s="19" t="s">
        <v>276</v>
      </c>
      <c r="D169" s="19" t="s">
        <v>11</v>
      </c>
      <c r="E169" s="19" t="s">
        <v>454</v>
      </c>
      <c r="F169" s="28" t="s">
        <v>1741</v>
      </c>
      <c r="G169" s="19" t="s">
        <v>470</v>
      </c>
      <c r="H169" s="18" t="s">
        <v>464</v>
      </c>
      <c r="I169" s="18" t="s">
        <v>268</v>
      </c>
      <c r="J169" s="17">
        <v>360100</v>
      </c>
      <c r="K169" s="18"/>
      <c r="L169" s="18"/>
      <c r="M169" s="35" t="s">
        <v>137</v>
      </c>
      <c r="N169" s="32"/>
      <c r="O169" s="18" t="s">
        <v>2685</v>
      </c>
      <c r="P169" s="36" t="s">
        <v>2677</v>
      </c>
      <c r="Q169" s="20" t="s">
        <v>2425</v>
      </c>
      <c r="R169" s="18" t="s">
        <v>39</v>
      </c>
      <c r="S169" s="18" t="s">
        <v>60</v>
      </c>
      <c r="T169" s="18" t="s">
        <v>2686</v>
      </c>
      <c r="U169" s="18"/>
      <c r="V169" s="19" t="s">
        <v>2678</v>
      </c>
      <c r="W169" s="138">
        <v>96300</v>
      </c>
      <c r="X169" s="32">
        <v>1</v>
      </c>
      <c r="Y169" s="36"/>
      <c r="Z169" s="17"/>
      <c r="AA169" s="36" t="s">
        <v>2687</v>
      </c>
      <c r="AB169" s="18"/>
      <c r="AC169" s="18"/>
      <c r="AD169" s="17"/>
      <c r="AE169" s="19" t="s">
        <v>2680</v>
      </c>
      <c r="AF169" s="19" t="s">
        <v>3472</v>
      </c>
      <c r="AG169" s="19" t="s">
        <v>2456</v>
      </c>
      <c r="AH169" s="19" t="s">
        <v>1263</v>
      </c>
      <c r="AI169" s="19" t="s">
        <v>1570</v>
      </c>
      <c r="AJ169" s="15">
        <v>96300</v>
      </c>
      <c r="AK169" s="15"/>
      <c r="AL169" s="16">
        <f t="shared" si="7"/>
        <v>263800</v>
      </c>
      <c r="AM169" s="137">
        <v>23080</v>
      </c>
      <c r="AN169" s="43">
        <v>23102</v>
      </c>
      <c r="AO169" s="18"/>
      <c r="AP169" s="18"/>
      <c r="AQ169" s="18"/>
      <c r="AR169" s="18"/>
      <c r="AS169" s="18"/>
      <c r="AT169" s="18"/>
    </row>
    <row r="170" spans="1:46" s="23" customFormat="1" ht="72" hidden="1" x14ac:dyDescent="0.2">
      <c r="A170" s="19" t="s">
        <v>41</v>
      </c>
      <c r="B170" s="19" t="s">
        <v>277</v>
      </c>
      <c r="C170" s="19" t="s">
        <v>276</v>
      </c>
      <c r="D170" s="19" t="s">
        <v>11</v>
      </c>
      <c r="E170" s="19" t="s">
        <v>454</v>
      </c>
      <c r="F170" s="28" t="s">
        <v>1742</v>
      </c>
      <c r="G170" s="19" t="s">
        <v>471</v>
      </c>
      <c r="H170" s="18" t="s">
        <v>270</v>
      </c>
      <c r="I170" s="18" t="s">
        <v>268</v>
      </c>
      <c r="J170" s="17">
        <v>22000</v>
      </c>
      <c r="K170" s="18"/>
      <c r="L170" s="18"/>
      <c r="M170" s="35" t="s">
        <v>137</v>
      </c>
      <c r="N170" s="32"/>
      <c r="O170" s="18"/>
      <c r="P170" s="36"/>
      <c r="Q170" s="20" t="s">
        <v>2426</v>
      </c>
      <c r="R170" s="18" t="s">
        <v>39</v>
      </c>
      <c r="S170" s="18"/>
      <c r="T170" s="18"/>
      <c r="U170" s="18"/>
      <c r="V170" s="19"/>
      <c r="W170" s="139"/>
      <c r="X170" s="32"/>
      <c r="Y170" s="36"/>
      <c r="Z170" s="17"/>
      <c r="AA170" s="36"/>
      <c r="AB170" s="18"/>
      <c r="AC170" s="18"/>
      <c r="AD170" s="17"/>
      <c r="AE170" s="19" t="s">
        <v>2684</v>
      </c>
      <c r="AF170" s="19" t="s">
        <v>3470</v>
      </c>
      <c r="AG170" s="19" t="s">
        <v>3467</v>
      </c>
      <c r="AH170" s="19" t="s">
        <v>1263</v>
      </c>
      <c r="AI170" s="19" t="s">
        <v>1570</v>
      </c>
      <c r="AJ170" s="15"/>
      <c r="AK170" s="15"/>
      <c r="AL170" s="16">
        <f t="shared" si="7"/>
        <v>22000</v>
      </c>
      <c r="AM170" s="43">
        <v>23071</v>
      </c>
      <c r="AN170" s="43">
        <v>23102</v>
      </c>
      <c r="AO170" s="18"/>
      <c r="AP170" s="18"/>
      <c r="AQ170" s="18"/>
      <c r="AR170" s="18"/>
      <c r="AS170" s="18"/>
      <c r="AT170" s="18"/>
    </row>
    <row r="171" spans="1:46" s="23" customFormat="1" ht="72" hidden="1" x14ac:dyDescent="0.2">
      <c r="A171" s="19" t="s">
        <v>41</v>
      </c>
      <c r="B171" s="19" t="s">
        <v>277</v>
      </c>
      <c r="C171" s="19" t="s">
        <v>276</v>
      </c>
      <c r="D171" s="19" t="s">
        <v>21</v>
      </c>
      <c r="E171" s="19" t="s">
        <v>454</v>
      </c>
      <c r="F171" s="28" t="s">
        <v>1743</v>
      </c>
      <c r="G171" s="19" t="s">
        <v>472</v>
      </c>
      <c r="H171" s="18" t="s">
        <v>269</v>
      </c>
      <c r="I171" s="18" t="s">
        <v>271</v>
      </c>
      <c r="J171" s="17">
        <v>26000</v>
      </c>
      <c r="K171" s="18"/>
      <c r="L171" s="18"/>
      <c r="M171" s="35" t="s">
        <v>137</v>
      </c>
      <c r="N171" s="32"/>
      <c r="O171" s="18" t="s">
        <v>2688</v>
      </c>
      <c r="P171" s="36" t="s">
        <v>2677</v>
      </c>
      <c r="Q171" s="20" t="s">
        <v>2427</v>
      </c>
      <c r="R171" s="18" t="s">
        <v>39</v>
      </c>
      <c r="S171" s="18" t="s">
        <v>60</v>
      </c>
      <c r="T171" s="18"/>
      <c r="U171" s="18"/>
      <c r="V171" s="19" t="s">
        <v>2678</v>
      </c>
      <c r="W171" s="136">
        <v>21357.200000000001</v>
      </c>
      <c r="X171" s="32">
        <v>1</v>
      </c>
      <c r="Y171" s="36"/>
      <c r="Z171" s="17"/>
      <c r="AA171" s="36" t="s">
        <v>2689</v>
      </c>
      <c r="AB171" s="18"/>
      <c r="AC171" s="18"/>
      <c r="AD171" s="17"/>
      <c r="AE171" s="19" t="s">
        <v>2680</v>
      </c>
      <c r="AF171" s="19" t="s">
        <v>3472</v>
      </c>
      <c r="AG171" s="19" t="s">
        <v>2456</v>
      </c>
      <c r="AH171" s="19" t="s">
        <v>1263</v>
      </c>
      <c r="AI171" s="19" t="s">
        <v>1570</v>
      </c>
      <c r="AJ171" s="15">
        <v>21357.200000000001</v>
      </c>
      <c r="AK171" s="15"/>
      <c r="AL171" s="16">
        <f t="shared" si="7"/>
        <v>4642.7999999999993</v>
      </c>
      <c r="AM171" s="137">
        <v>23080</v>
      </c>
      <c r="AN171" s="43">
        <v>23102</v>
      </c>
      <c r="AO171" s="18"/>
      <c r="AP171" s="18"/>
      <c r="AQ171" s="18"/>
      <c r="AR171" s="18"/>
      <c r="AS171" s="18"/>
      <c r="AT171" s="18"/>
    </row>
    <row r="172" spans="1:46" s="23" customFormat="1" ht="72" hidden="1" x14ac:dyDescent="0.2">
      <c r="A172" s="19" t="s">
        <v>41</v>
      </c>
      <c r="B172" s="19" t="s">
        <v>277</v>
      </c>
      <c r="C172" s="19" t="s">
        <v>276</v>
      </c>
      <c r="D172" s="19" t="s">
        <v>21</v>
      </c>
      <c r="E172" s="19" t="s">
        <v>454</v>
      </c>
      <c r="F172" s="28" t="s">
        <v>1744</v>
      </c>
      <c r="G172" s="19" t="s">
        <v>473</v>
      </c>
      <c r="H172" s="18" t="s">
        <v>270</v>
      </c>
      <c r="I172" s="18" t="s">
        <v>271</v>
      </c>
      <c r="J172" s="17">
        <v>15000</v>
      </c>
      <c r="K172" s="18"/>
      <c r="L172" s="18"/>
      <c r="M172" s="35" t="s">
        <v>137</v>
      </c>
      <c r="N172" s="19"/>
      <c r="O172" s="18" t="s">
        <v>2688</v>
      </c>
      <c r="P172" s="36" t="s">
        <v>2677</v>
      </c>
      <c r="Q172" s="20" t="s">
        <v>2427</v>
      </c>
      <c r="R172" s="18" t="s">
        <v>39</v>
      </c>
      <c r="S172" s="18" t="s">
        <v>60</v>
      </c>
      <c r="T172" s="18"/>
      <c r="U172" s="18"/>
      <c r="V172" s="19" t="s">
        <v>2678</v>
      </c>
      <c r="W172" s="136">
        <v>9983.1</v>
      </c>
      <c r="X172" s="32">
        <v>1</v>
      </c>
      <c r="Y172" s="41"/>
      <c r="Z172" s="17"/>
      <c r="AA172" s="36" t="s">
        <v>2689</v>
      </c>
      <c r="AB172" s="19"/>
      <c r="AC172" s="19"/>
      <c r="AD172" s="17"/>
      <c r="AE172" s="19" t="s">
        <v>2680</v>
      </c>
      <c r="AF172" s="19" t="s">
        <v>3472</v>
      </c>
      <c r="AG172" s="19" t="s">
        <v>2456</v>
      </c>
      <c r="AH172" s="19" t="s">
        <v>1263</v>
      </c>
      <c r="AI172" s="19" t="s">
        <v>1570</v>
      </c>
      <c r="AJ172" s="15">
        <v>14498.5</v>
      </c>
      <c r="AK172" s="15"/>
      <c r="AL172" s="16">
        <f t="shared" si="7"/>
        <v>501.5</v>
      </c>
      <c r="AM172" s="137">
        <v>23080</v>
      </c>
      <c r="AN172" s="43">
        <v>23102</v>
      </c>
      <c r="AO172" s="18"/>
      <c r="AP172" s="18"/>
      <c r="AQ172" s="18"/>
      <c r="AR172" s="18"/>
      <c r="AS172" s="18"/>
      <c r="AT172" s="18"/>
    </row>
    <row r="173" spans="1:46" s="23" customFormat="1" ht="72" hidden="1" x14ac:dyDescent="0.2">
      <c r="A173" s="19" t="s">
        <v>41</v>
      </c>
      <c r="B173" s="19" t="s">
        <v>277</v>
      </c>
      <c r="C173" s="19" t="s">
        <v>276</v>
      </c>
      <c r="D173" s="19" t="s">
        <v>21</v>
      </c>
      <c r="E173" s="19" t="s">
        <v>454</v>
      </c>
      <c r="F173" s="28" t="s">
        <v>1745</v>
      </c>
      <c r="G173" s="19" t="s">
        <v>474</v>
      </c>
      <c r="H173" s="18" t="s">
        <v>270</v>
      </c>
      <c r="I173" s="18" t="s">
        <v>271</v>
      </c>
      <c r="J173" s="17">
        <v>15000</v>
      </c>
      <c r="K173" s="18"/>
      <c r="L173" s="18"/>
      <c r="M173" s="35" t="s">
        <v>137</v>
      </c>
      <c r="N173" s="19"/>
      <c r="O173" s="18" t="s">
        <v>2688</v>
      </c>
      <c r="P173" s="36" t="s">
        <v>2677</v>
      </c>
      <c r="Q173" s="20" t="s">
        <v>2427</v>
      </c>
      <c r="R173" s="18" t="s">
        <v>39</v>
      </c>
      <c r="S173" s="18" t="s">
        <v>60</v>
      </c>
      <c r="T173" s="18"/>
      <c r="U173" s="18"/>
      <c r="V173" s="19" t="s">
        <v>2678</v>
      </c>
      <c r="W173" s="136">
        <v>14498.5</v>
      </c>
      <c r="X173" s="32">
        <v>1</v>
      </c>
      <c r="Y173" s="41"/>
      <c r="Z173" s="17"/>
      <c r="AA173" s="36" t="s">
        <v>2689</v>
      </c>
      <c r="AB173" s="19"/>
      <c r="AC173" s="19"/>
      <c r="AD173" s="17"/>
      <c r="AE173" s="19" t="s">
        <v>2680</v>
      </c>
      <c r="AF173" s="19" t="s">
        <v>3472</v>
      </c>
      <c r="AG173" s="19" t="s">
        <v>2456</v>
      </c>
      <c r="AH173" s="19" t="s">
        <v>1263</v>
      </c>
      <c r="AI173" s="19" t="s">
        <v>1570</v>
      </c>
      <c r="AJ173" s="15">
        <v>9983.1</v>
      </c>
      <c r="AK173" s="15"/>
      <c r="AL173" s="16">
        <f t="shared" si="7"/>
        <v>5016.8999999999996</v>
      </c>
      <c r="AM173" s="137">
        <v>23080</v>
      </c>
      <c r="AN173" s="43">
        <v>23102</v>
      </c>
      <c r="AO173" s="18"/>
      <c r="AP173" s="18"/>
      <c r="AQ173" s="18"/>
      <c r="AR173" s="18"/>
      <c r="AS173" s="18"/>
      <c r="AT173" s="18"/>
    </row>
    <row r="174" spans="1:46" s="23" customFormat="1" ht="72" hidden="1" x14ac:dyDescent="0.2">
      <c r="A174" s="19" t="s">
        <v>41</v>
      </c>
      <c r="B174" s="19" t="s">
        <v>277</v>
      </c>
      <c r="C174" s="19" t="s">
        <v>276</v>
      </c>
      <c r="D174" s="19" t="s">
        <v>21</v>
      </c>
      <c r="E174" s="19" t="s">
        <v>454</v>
      </c>
      <c r="F174" s="28" t="s">
        <v>1746</v>
      </c>
      <c r="G174" s="19" t="s">
        <v>475</v>
      </c>
      <c r="H174" s="18" t="s">
        <v>269</v>
      </c>
      <c r="I174" s="18" t="s">
        <v>271</v>
      </c>
      <c r="J174" s="17">
        <v>36000</v>
      </c>
      <c r="K174" s="18"/>
      <c r="L174" s="18"/>
      <c r="M174" s="35" t="s">
        <v>137</v>
      </c>
      <c r="N174" s="32"/>
      <c r="O174" s="18" t="s">
        <v>2690</v>
      </c>
      <c r="P174" s="36" t="s">
        <v>2677</v>
      </c>
      <c r="Q174" s="20" t="s">
        <v>2425</v>
      </c>
      <c r="R174" s="18" t="s">
        <v>39</v>
      </c>
      <c r="S174" s="18" t="s">
        <v>60</v>
      </c>
      <c r="T174" s="18" t="s">
        <v>2691</v>
      </c>
      <c r="U174" s="18"/>
      <c r="V174" s="19" t="s">
        <v>2692</v>
      </c>
      <c r="W174" s="138">
        <v>34240</v>
      </c>
      <c r="X174" s="32">
        <v>1</v>
      </c>
      <c r="Y174" s="36" t="s">
        <v>1379</v>
      </c>
      <c r="Z174" s="17">
        <v>34240</v>
      </c>
      <c r="AA174" s="36" t="s">
        <v>2693</v>
      </c>
      <c r="AB174" s="42">
        <v>23087</v>
      </c>
      <c r="AC174" s="42">
        <v>23088</v>
      </c>
      <c r="AD174" s="17">
        <v>34240</v>
      </c>
      <c r="AE174" s="19" t="s">
        <v>2694</v>
      </c>
      <c r="AF174" s="19" t="s">
        <v>3475</v>
      </c>
      <c r="AG174" s="19" t="s">
        <v>2456</v>
      </c>
      <c r="AH174" s="19" t="s">
        <v>1263</v>
      </c>
      <c r="AI174" s="19" t="s">
        <v>1570</v>
      </c>
      <c r="AJ174" s="15">
        <v>34240</v>
      </c>
      <c r="AK174" s="15"/>
      <c r="AL174" s="16">
        <f t="shared" si="7"/>
        <v>1760</v>
      </c>
      <c r="AM174" s="137">
        <v>23080</v>
      </c>
      <c r="AN174" s="43">
        <v>23102</v>
      </c>
      <c r="AO174" s="42">
        <v>23087</v>
      </c>
      <c r="AP174" s="42">
        <v>23088</v>
      </c>
      <c r="AQ174" s="43">
        <v>23102</v>
      </c>
      <c r="AR174" s="140">
        <v>34240</v>
      </c>
      <c r="AS174" s="140">
        <v>1760</v>
      </c>
      <c r="AT174" s="18"/>
    </row>
    <row r="175" spans="1:46" s="23" customFormat="1" ht="72" hidden="1" x14ac:dyDescent="0.2">
      <c r="A175" s="19" t="s">
        <v>41</v>
      </c>
      <c r="B175" s="19" t="s">
        <v>277</v>
      </c>
      <c r="C175" s="19" t="s">
        <v>276</v>
      </c>
      <c r="D175" s="19" t="s">
        <v>21</v>
      </c>
      <c r="E175" s="19" t="s">
        <v>454</v>
      </c>
      <c r="F175" s="28" t="s">
        <v>1747</v>
      </c>
      <c r="G175" s="19" t="s">
        <v>476</v>
      </c>
      <c r="H175" s="18" t="s">
        <v>269</v>
      </c>
      <c r="I175" s="18" t="s">
        <v>275</v>
      </c>
      <c r="J175" s="17">
        <v>60000</v>
      </c>
      <c r="K175" s="18"/>
      <c r="L175" s="18"/>
      <c r="M175" s="35" t="s">
        <v>137</v>
      </c>
      <c r="N175" s="32"/>
      <c r="O175" s="18" t="s">
        <v>2695</v>
      </c>
      <c r="P175" s="36" t="s">
        <v>2677</v>
      </c>
      <c r="Q175" s="20" t="s">
        <v>2428</v>
      </c>
      <c r="R175" s="18" t="s">
        <v>24</v>
      </c>
      <c r="S175" s="18" t="s">
        <v>123</v>
      </c>
      <c r="T175" s="18"/>
      <c r="U175" s="18"/>
      <c r="V175" s="19" t="s">
        <v>2678</v>
      </c>
      <c r="W175" s="138">
        <v>60000</v>
      </c>
      <c r="X175" s="32">
        <v>1</v>
      </c>
      <c r="Y175" s="36"/>
      <c r="Z175" s="17">
        <v>60000</v>
      </c>
      <c r="AA175" s="36" t="s">
        <v>2696</v>
      </c>
      <c r="AB175" s="18"/>
      <c r="AC175" s="18"/>
      <c r="AD175" s="17"/>
      <c r="AE175" s="19" t="s">
        <v>2680</v>
      </c>
      <c r="AF175" s="19" t="s">
        <v>3472</v>
      </c>
      <c r="AG175" s="19" t="s">
        <v>2456</v>
      </c>
      <c r="AH175" s="19" t="s">
        <v>1263</v>
      </c>
      <c r="AI175" s="19" t="s">
        <v>1570</v>
      </c>
      <c r="AJ175" s="17">
        <v>60000</v>
      </c>
      <c r="AK175" s="15"/>
      <c r="AL175" s="16">
        <f t="shared" si="7"/>
        <v>0</v>
      </c>
      <c r="AM175" s="137">
        <v>23080</v>
      </c>
      <c r="AN175" s="43">
        <v>23102</v>
      </c>
      <c r="AO175" s="18"/>
      <c r="AP175" s="18"/>
      <c r="AQ175" s="18"/>
      <c r="AR175" s="18"/>
      <c r="AS175" s="18"/>
      <c r="AT175" s="18"/>
    </row>
    <row r="176" spans="1:46" s="23" customFormat="1" ht="72" hidden="1" x14ac:dyDescent="0.2">
      <c r="A176" s="19" t="s">
        <v>41</v>
      </c>
      <c r="B176" s="19" t="s">
        <v>277</v>
      </c>
      <c r="C176" s="19" t="s">
        <v>276</v>
      </c>
      <c r="D176" s="19" t="s">
        <v>286</v>
      </c>
      <c r="E176" s="19" t="s">
        <v>454</v>
      </c>
      <c r="F176" s="28" t="s">
        <v>1748</v>
      </c>
      <c r="G176" s="19" t="s">
        <v>477</v>
      </c>
      <c r="H176" s="18" t="s">
        <v>270</v>
      </c>
      <c r="I176" s="18" t="s">
        <v>274</v>
      </c>
      <c r="J176" s="17">
        <v>138000</v>
      </c>
      <c r="K176" s="18"/>
      <c r="L176" s="18"/>
      <c r="M176" s="35" t="s">
        <v>137</v>
      </c>
      <c r="N176" s="32"/>
      <c r="O176" s="18" t="s">
        <v>2697</v>
      </c>
      <c r="P176" s="36" t="s">
        <v>2677</v>
      </c>
      <c r="Q176" s="20" t="s">
        <v>2429</v>
      </c>
      <c r="R176" s="18" t="s">
        <v>39</v>
      </c>
      <c r="S176" s="18" t="s">
        <v>116</v>
      </c>
      <c r="T176" s="18" t="s">
        <v>2559</v>
      </c>
      <c r="U176" s="18"/>
      <c r="V176" s="18" t="s">
        <v>2698</v>
      </c>
      <c r="W176" s="138">
        <v>138000</v>
      </c>
      <c r="X176" s="32">
        <v>1</v>
      </c>
      <c r="Y176" s="36"/>
      <c r="Z176" s="17">
        <v>138000</v>
      </c>
      <c r="AA176" s="36" t="s">
        <v>2699</v>
      </c>
      <c r="AB176" s="36"/>
      <c r="AC176" s="36"/>
      <c r="AD176" s="17"/>
      <c r="AE176" s="19" t="s">
        <v>2680</v>
      </c>
      <c r="AF176" s="19" t="s">
        <v>3472</v>
      </c>
      <c r="AG176" s="19" t="s">
        <v>2456</v>
      </c>
      <c r="AH176" s="19" t="s">
        <v>1263</v>
      </c>
      <c r="AI176" s="19" t="s">
        <v>1570</v>
      </c>
      <c r="AJ176" s="17">
        <v>138000</v>
      </c>
      <c r="AK176" s="15"/>
      <c r="AL176" s="16">
        <f t="shared" si="7"/>
        <v>0</v>
      </c>
      <c r="AM176" s="137">
        <v>23080</v>
      </c>
      <c r="AN176" s="43">
        <v>23102</v>
      </c>
      <c r="AO176" s="18"/>
      <c r="AP176" s="18"/>
      <c r="AQ176" s="18"/>
      <c r="AR176" s="18"/>
      <c r="AS176" s="18"/>
      <c r="AT176" s="18"/>
    </row>
    <row r="177" spans="1:46" s="23" customFormat="1" ht="72" hidden="1" x14ac:dyDescent="0.2">
      <c r="A177" s="19" t="s">
        <v>41</v>
      </c>
      <c r="B177" s="19" t="s">
        <v>277</v>
      </c>
      <c r="C177" s="19" t="s">
        <v>276</v>
      </c>
      <c r="D177" s="19" t="s">
        <v>286</v>
      </c>
      <c r="E177" s="19" t="s">
        <v>454</v>
      </c>
      <c r="F177" s="28" t="s">
        <v>1749</v>
      </c>
      <c r="G177" s="19" t="s">
        <v>478</v>
      </c>
      <c r="H177" s="18" t="s">
        <v>270</v>
      </c>
      <c r="I177" s="18" t="s">
        <v>271</v>
      </c>
      <c r="J177" s="17">
        <v>16000</v>
      </c>
      <c r="K177" s="18"/>
      <c r="L177" s="18"/>
      <c r="M177" s="35" t="s">
        <v>137</v>
      </c>
      <c r="N177" s="19"/>
      <c r="O177" s="18" t="s">
        <v>2676</v>
      </c>
      <c r="P177" s="36" t="s">
        <v>2677</v>
      </c>
      <c r="Q177" s="19" t="s">
        <v>2430</v>
      </c>
      <c r="R177" s="18" t="s">
        <v>39</v>
      </c>
      <c r="S177" s="18" t="s">
        <v>14</v>
      </c>
      <c r="T177" s="18" t="s">
        <v>2700</v>
      </c>
      <c r="U177" s="18" t="s">
        <v>2701</v>
      </c>
      <c r="V177" s="44" t="s">
        <v>2702</v>
      </c>
      <c r="W177" s="138">
        <v>16000</v>
      </c>
      <c r="X177" s="32">
        <v>1</v>
      </c>
      <c r="Y177" s="36" t="s">
        <v>1379</v>
      </c>
      <c r="Z177" s="17">
        <v>16000</v>
      </c>
      <c r="AA177" s="36" t="s">
        <v>2703</v>
      </c>
      <c r="AB177" s="36" t="s">
        <v>1378</v>
      </c>
      <c r="AC177" s="36" t="s">
        <v>1379</v>
      </c>
      <c r="AD177" s="17">
        <v>16000</v>
      </c>
      <c r="AE177" s="19" t="s">
        <v>2694</v>
      </c>
      <c r="AF177" s="19" t="s">
        <v>3475</v>
      </c>
      <c r="AG177" s="19" t="s">
        <v>2456</v>
      </c>
      <c r="AH177" s="19" t="s">
        <v>1263</v>
      </c>
      <c r="AI177" s="19" t="s">
        <v>1570</v>
      </c>
      <c r="AJ177" s="17">
        <v>16000</v>
      </c>
      <c r="AK177" s="15"/>
      <c r="AL177" s="16">
        <f t="shared" si="7"/>
        <v>0</v>
      </c>
      <c r="AM177" s="36" t="s">
        <v>2677</v>
      </c>
      <c r="AN177" s="43">
        <v>23102</v>
      </c>
      <c r="AO177" s="42">
        <v>23086</v>
      </c>
      <c r="AP177" s="42">
        <v>23087</v>
      </c>
      <c r="AQ177" s="43">
        <v>23102</v>
      </c>
      <c r="AR177" s="140">
        <v>16000</v>
      </c>
      <c r="AS177" s="18" t="s">
        <v>2395</v>
      </c>
      <c r="AT177" s="18"/>
    </row>
    <row r="178" spans="1:46" s="23" customFormat="1" ht="72" hidden="1" x14ac:dyDescent="0.2">
      <c r="A178" s="19" t="s">
        <v>41</v>
      </c>
      <c r="B178" s="19" t="s">
        <v>277</v>
      </c>
      <c r="C178" s="19" t="s">
        <v>276</v>
      </c>
      <c r="D178" s="19" t="s">
        <v>286</v>
      </c>
      <c r="E178" s="19" t="s">
        <v>454</v>
      </c>
      <c r="F178" s="28" t="s">
        <v>1750</v>
      </c>
      <c r="G178" s="19" t="s">
        <v>479</v>
      </c>
      <c r="H178" s="18" t="s">
        <v>270</v>
      </c>
      <c r="I178" s="18" t="s">
        <v>271</v>
      </c>
      <c r="J178" s="17">
        <v>300000</v>
      </c>
      <c r="K178" s="18"/>
      <c r="L178" s="18"/>
      <c r="M178" s="35" t="s">
        <v>137</v>
      </c>
      <c r="N178" s="19"/>
      <c r="O178" s="18" t="s">
        <v>2704</v>
      </c>
      <c r="P178" s="36" t="s">
        <v>2677</v>
      </c>
      <c r="Q178" s="20" t="s">
        <v>2429</v>
      </c>
      <c r="R178" s="18" t="s">
        <v>39</v>
      </c>
      <c r="S178" s="18" t="s">
        <v>116</v>
      </c>
      <c r="T178" s="18"/>
      <c r="U178" s="18"/>
      <c r="V178" s="18" t="s">
        <v>2705</v>
      </c>
      <c r="W178" s="138">
        <v>299000</v>
      </c>
      <c r="X178" s="32">
        <v>1</v>
      </c>
      <c r="Y178" s="36"/>
      <c r="Z178" s="17"/>
      <c r="AA178" s="36" t="s">
        <v>2706</v>
      </c>
      <c r="AB178" s="36"/>
      <c r="AC178" s="36"/>
      <c r="AD178" s="17"/>
      <c r="AE178" s="19" t="s">
        <v>2680</v>
      </c>
      <c r="AF178" s="19" t="s">
        <v>3472</v>
      </c>
      <c r="AG178" s="19" t="s">
        <v>2456</v>
      </c>
      <c r="AH178" s="19" t="s">
        <v>1263</v>
      </c>
      <c r="AI178" s="19" t="s">
        <v>1570</v>
      </c>
      <c r="AJ178" s="15">
        <v>299000</v>
      </c>
      <c r="AK178" s="15"/>
      <c r="AL178" s="16">
        <f t="shared" si="7"/>
        <v>1000</v>
      </c>
      <c r="AM178" s="137">
        <v>23080</v>
      </c>
      <c r="AN178" s="43">
        <v>23102</v>
      </c>
      <c r="AO178" s="18"/>
      <c r="AP178" s="18"/>
      <c r="AQ178" s="18"/>
      <c r="AR178" s="18"/>
      <c r="AS178" s="18"/>
      <c r="AT178" s="18"/>
    </row>
    <row r="179" spans="1:46" s="23" customFormat="1" ht="72" hidden="1" x14ac:dyDescent="0.2">
      <c r="A179" s="19" t="s">
        <v>41</v>
      </c>
      <c r="B179" s="19" t="s">
        <v>277</v>
      </c>
      <c r="C179" s="19" t="s">
        <v>276</v>
      </c>
      <c r="D179" s="19" t="s">
        <v>286</v>
      </c>
      <c r="E179" s="19" t="s">
        <v>454</v>
      </c>
      <c r="F179" s="28" t="s">
        <v>1751</v>
      </c>
      <c r="G179" s="19" t="s">
        <v>480</v>
      </c>
      <c r="H179" s="18" t="s">
        <v>272</v>
      </c>
      <c r="I179" s="18" t="s">
        <v>271</v>
      </c>
      <c r="J179" s="17">
        <v>93000</v>
      </c>
      <c r="K179" s="18"/>
      <c r="L179" s="18"/>
      <c r="M179" s="35" t="s">
        <v>137</v>
      </c>
      <c r="N179" s="19"/>
      <c r="O179" s="18" t="s">
        <v>2707</v>
      </c>
      <c r="P179" s="36" t="s">
        <v>2677</v>
      </c>
      <c r="Q179" s="20" t="s">
        <v>2431</v>
      </c>
      <c r="R179" s="18" t="s">
        <v>39</v>
      </c>
      <c r="S179" s="18" t="s">
        <v>60</v>
      </c>
      <c r="T179" s="18" t="s">
        <v>2708</v>
      </c>
      <c r="U179" s="18"/>
      <c r="V179" s="18" t="s">
        <v>2705</v>
      </c>
      <c r="W179" s="138">
        <v>93000</v>
      </c>
      <c r="X179" s="32">
        <v>1</v>
      </c>
      <c r="Y179" s="36"/>
      <c r="Z179" s="17">
        <v>93000</v>
      </c>
      <c r="AA179" s="36" t="s">
        <v>2709</v>
      </c>
      <c r="AB179" s="19"/>
      <c r="AC179" s="45"/>
      <c r="AD179" s="17"/>
      <c r="AE179" s="19" t="s">
        <v>2680</v>
      </c>
      <c r="AF179" s="19" t="s">
        <v>3472</v>
      </c>
      <c r="AG179" s="19" t="s">
        <v>2456</v>
      </c>
      <c r="AH179" s="19" t="s">
        <v>1263</v>
      </c>
      <c r="AI179" s="19" t="s">
        <v>1570</v>
      </c>
      <c r="AJ179" s="17">
        <v>93000</v>
      </c>
      <c r="AK179" s="15"/>
      <c r="AL179" s="16">
        <f t="shared" si="7"/>
        <v>0</v>
      </c>
      <c r="AM179" s="137">
        <v>23080</v>
      </c>
      <c r="AN179" s="43">
        <v>23102</v>
      </c>
      <c r="AO179" s="18"/>
      <c r="AP179" s="18"/>
      <c r="AQ179" s="18"/>
      <c r="AR179" s="18"/>
      <c r="AS179" s="18"/>
      <c r="AT179" s="18"/>
    </row>
    <row r="180" spans="1:46" s="23" customFormat="1" ht="72" hidden="1" x14ac:dyDescent="0.2">
      <c r="A180" s="19" t="s">
        <v>41</v>
      </c>
      <c r="B180" s="19" t="s">
        <v>277</v>
      </c>
      <c r="C180" s="19" t="s">
        <v>276</v>
      </c>
      <c r="D180" s="19" t="s">
        <v>286</v>
      </c>
      <c r="E180" s="19" t="s">
        <v>454</v>
      </c>
      <c r="F180" s="28" t="s">
        <v>1752</v>
      </c>
      <c r="G180" s="19" t="s">
        <v>481</v>
      </c>
      <c r="H180" s="18" t="s">
        <v>270</v>
      </c>
      <c r="I180" s="18" t="s">
        <v>274</v>
      </c>
      <c r="J180" s="17">
        <v>3500000</v>
      </c>
      <c r="K180" s="35" t="s">
        <v>137</v>
      </c>
      <c r="L180" s="18"/>
      <c r="M180" s="18"/>
      <c r="N180" s="19"/>
      <c r="O180" s="18"/>
      <c r="P180" s="36"/>
      <c r="Q180" s="19"/>
      <c r="R180" s="18"/>
      <c r="S180" s="18"/>
      <c r="T180" s="18"/>
      <c r="U180" s="18"/>
      <c r="V180" s="18"/>
      <c r="W180" s="139"/>
      <c r="X180" s="32"/>
      <c r="Y180" s="36"/>
      <c r="Z180" s="17"/>
      <c r="AA180" s="36"/>
      <c r="AB180" s="36"/>
      <c r="AC180" s="36"/>
      <c r="AD180" s="17"/>
      <c r="AE180" s="19" t="s">
        <v>2710</v>
      </c>
      <c r="AF180" s="19" t="s">
        <v>3477</v>
      </c>
      <c r="AG180" s="19" t="s">
        <v>3467</v>
      </c>
      <c r="AH180" s="19" t="s">
        <v>1265</v>
      </c>
      <c r="AI180" s="19" t="s">
        <v>1568</v>
      </c>
      <c r="AJ180" s="15"/>
      <c r="AK180" s="15"/>
      <c r="AL180" s="16">
        <f t="shared" si="7"/>
        <v>3500000</v>
      </c>
      <c r="AM180" s="43">
        <v>23071</v>
      </c>
      <c r="AN180" s="43">
        <v>23102</v>
      </c>
      <c r="AO180" s="18"/>
      <c r="AP180" s="18"/>
      <c r="AQ180" s="18"/>
      <c r="AR180" s="18"/>
      <c r="AS180" s="18"/>
      <c r="AT180" s="18"/>
    </row>
    <row r="181" spans="1:46" s="23" customFormat="1" ht="72" hidden="1" x14ac:dyDescent="0.2">
      <c r="A181" s="19" t="s">
        <v>41</v>
      </c>
      <c r="B181" s="19" t="s">
        <v>277</v>
      </c>
      <c r="C181" s="19" t="s">
        <v>276</v>
      </c>
      <c r="D181" s="19" t="s">
        <v>286</v>
      </c>
      <c r="E181" s="19" t="s">
        <v>454</v>
      </c>
      <c r="F181" s="28" t="s">
        <v>1753</v>
      </c>
      <c r="G181" s="19" t="s">
        <v>482</v>
      </c>
      <c r="H181" s="18" t="s">
        <v>272</v>
      </c>
      <c r="I181" s="18" t="s">
        <v>274</v>
      </c>
      <c r="J181" s="17">
        <v>71400</v>
      </c>
      <c r="K181" s="18"/>
      <c r="L181" s="18"/>
      <c r="M181" s="35" t="s">
        <v>137</v>
      </c>
      <c r="N181" s="19"/>
      <c r="O181" s="19"/>
      <c r="P181" s="28"/>
      <c r="Q181" s="20" t="s">
        <v>2429</v>
      </c>
      <c r="R181" s="18" t="s">
        <v>39</v>
      </c>
      <c r="S181" s="18"/>
      <c r="T181" s="18"/>
      <c r="U181" s="18"/>
      <c r="V181" s="19"/>
      <c r="W181" s="139"/>
      <c r="X181" s="18"/>
      <c r="Y181" s="28"/>
      <c r="Z181" s="28"/>
      <c r="AA181" s="36"/>
      <c r="AB181" s="19"/>
      <c r="AC181" s="19"/>
      <c r="AD181" s="19"/>
      <c r="AE181" s="19" t="s">
        <v>2684</v>
      </c>
      <c r="AF181" s="19" t="s">
        <v>3470</v>
      </c>
      <c r="AG181" s="19" t="s">
        <v>3467</v>
      </c>
      <c r="AH181" s="19" t="s">
        <v>1266</v>
      </c>
      <c r="AI181" s="19" t="s">
        <v>1568</v>
      </c>
      <c r="AJ181" s="15"/>
      <c r="AK181" s="15"/>
      <c r="AL181" s="16">
        <f t="shared" si="7"/>
        <v>71400</v>
      </c>
      <c r="AM181" s="43">
        <v>23071</v>
      </c>
      <c r="AN181" s="43">
        <v>23102</v>
      </c>
      <c r="AO181" s="18"/>
      <c r="AP181" s="18"/>
      <c r="AQ181" s="18"/>
      <c r="AR181" s="18"/>
      <c r="AS181" s="18"/>
      <c r="AT181" s="18"/>
    </row>
    <row r="182" spans="1:46" s="23" customFormat="1" ht="72" hidden="1" x14ac:dyDescent="0.2">
      <c r="A182" s="19" t="s">
        <v>41</v>
      </c>
      <c r="B182" s="19" t="s">
        <v>277</v>
      </c>
      <c r="C182" s="19" t="s">
        <v>276</v>
      </c>
      <c r="D182" s="19" t="s">
        <v>286</v>
      </c>
      <c r="E182" s="19" t="s">
        <v>454</v>
      </c>
      <c r="F182" s="28" t="s">
        <v>1754</v>
      </c>
      <c r="G182" s="19" t="s">
        <v>483</v>
      </c>
      <c r="H182" s="18" t="s">
        <v>270</v>
      </c>
      <c r="I182" s="18" t="s">
        <v>274</v>
      </c>
      <c r="J182" s="17">
        <v>2000000</v>
      </c>
      <c r="K182" s="35" t="s">
        <v>137</v>
      </c>
      <c r="L182" s="18"/>
      <c r="M182" s="18"/>
      <c r="N182" s="19"/>
      <c r="O182" s="18"/>
      <c r="P182" s="36"/>
      <c r="Q182" s="19"/>
      <c r="R182" s="18"/>
      <c r="S182" s="18"/>
      <c r="T182" s="18"/>
      <c r="U182" s="18"/>
      <c r="V182" s="18"/>
      <c r="W182" s="139"/>
      <c r="X182" s="32"/>
      <c r="Y182" s="36"/>
      <c r="Z182" s="17"/>
      <c r="AA182" s="36"/>
      <c r="AB182" s="36"/>
      <c r="AC182" s="36"/>
      <c r="AD182" s="17"/>
      <c r="AE182" s="19" t="s">
        <v>2710</v>
      </c>
      <c r="AF182" s="19" t="s">
        <v>3477</v>
      </c>
      <c r="AG182" s="19" t="s">
        <v>3467</v>
      </c>
      <c r="AH182" s="19" t="s">
        <v>1265</v>
      </c>
      <c r="AI182" s="19" t="s">
        <v>1568</v>
      </c>
      <c r="AJ182" s="15"/>
      <c r="AK182" s="15"/>
      <c r="AL182" s="16">
        <f t="shared" si="7"/>
        <v>2000000</v>
      </c>
      <c r="AM182" s="43">
        <v>23071</v>
      </c>
      <c r="AN182" s="43">
        <v>23102</v>
      </c>
      <c r="AO182" s="18"/>
      <c r="AP182" s="18"/>
      <c r="AQ182" s="18"/>
      <c r="AR182" s="18"/>
      <c r="AS182" s="18"/>
      <c r="AT182" s="18"/>
    </row>
    <row r="183" spans="1:46" s="23" customFormat="1" ht="72" hidden="1" x14ac:dyDescent="0.2">
      <c r="A183" s="19" t="s">
        <v>41</v>
      </c>
      <c r="B183" s="19" t="s">
        <v>277</v>
      </c>
      <c r="C183" s="19" t="s">
        <v>276</v>
      </c>
      <c r="D183" s="19" t="s">
        <v>286</v>
      </c>
      <c r="E183" s="19" t="s">
        <v>454</v>
      </c>
      <c r="F183" s="28" t="s">
        <v>1755</v>
      </c>
      <c r="G183" s="19" t="s">
        <v>484</v>
      </c>
      <c r="H183" s="18" t="s">
        <v>269</v>
      </c>
      <c r="I183" s="18" t="s">
        <v>268</v>
      </c>
      <c r="J183" s="17">
        <v>50000</v>
      </c>
      <c r="K183" s="18"/>
      <c r="L183" s="18"/>
      <c r="M183" s="35" t="s">
        <v>137</v>
      </c>
      <c r="N183" s="19"/>
      <c r="O183" s="18" t="s">
        <v>2704</v>
      </c>
      <c r="P183" s="36" t="s">
        <v>2677</v>
      </c>
      <c r="Q183" s="20" t="s">
        <v>2429</v>
      </c>
      <c r="R183" s="18" t="s">
        <v>39</v>
      </c>
      <c r="S183" s="18" t="s">
        <v>116</v>
      </c>
      <c r="T183" s="18" t="s">
        <v>2711</v>
      </c>
      <c r="U183" s="18"/>
      <c r="V183" s="18" t="s">
        <v>2705</v>
      </c>
      <c r="W183" s="138">
        <v>47200</v>
      </c>
      <c r="X183" s="32">
        <v>1</v>
      </c>
      <c r="Y183" s="36"/>
      <c r="Z183" s="17">
        <v>47200</v>
      </c>
      <c r="AA183" s="36" t="s">
        <v>2706</v>
      </c>
      <c r="AB183" s="36"/>
      <c r="AC183" s="36"/>
      <c r="AD183" s="17"/>
      <c r="AE183" s="19" t="s">
        <v>2680</v>
      </c>
      <c r="AF183" s="19" t="s">
        <v>3472</v>
      </c>
      <c r="AG183" s="19" t="s">
        <v>2456</v>
      </c>
      <c r="AH183" s="19" t="s">
        <v>1266</v>
      </c>
      <c r="AI183" s="19" t="s">
        <v>1568</v>
      </c>
      <c r="AJ183" s="15">
        <v>47200</v>
      </c>
      <c r="AK183" s="15"/>
      <c r="AL183" s="16">
        <f t="shared" si="7"/>
        <v>2800</v>
      </c>
      <c r="AM183" s="137">
        <v>23080</v>
      </c>
      <c r="AN183" s="43">
        <v>23102</v>
      </c>
      <c r="AO183" s="18"/>
      <c r="AP183" s="18"/>
      <c r="AQ183" s="18"/>
      <c r="AR183" s="18"/>
      <c r="AS183" s="18"/>
      <c r="AT183" s="18"/>
    </row>
    <row r="184" spans="1:46" s="23" customFormat="1" ht="72" hidden="1" x14ac:dyDescent="0.2">
      <c r="A184" s="19" t="s">
        <v>41</v>
      </c>
      <c r="B184" s="19" t="s">
        <v>277</v>
      </c>
      <c r="C184" s="19" t="s">
        <v>276</v>
      </c>
      <c r="D184" s="19" t="s">
        <v>286</v>
      </c>
      <c r="E184" s="19" t="s">
        <v>454</v>
      </c>
      <c r="F184" s="28" t="s">
        <v>1756</v>
      </c>
      <c r="G184" s="19" t="s">
        <v>485</v>
      </c>
      <c r="H184" s="18" t="s">
        <v>270</v>
      </c>
      <c r="I184" s="18" t="s">
        <v>344</v>
      </c>
      <c r="J184" s="17">
        <v>25000</v>
      </c>
      <c r="K184" s="18"/>
      <c r="L184" s="18"/>
      <c r="M184" s="35" t="s">
        <v>137</v>
      </c>
      <c r="N184" s="19"/>
      <c r="O184" s="18" t="s">
        <v>2704</v>
      </c>
      <c r="P184" s="36" t="s">
        <v>2677</v>
      </c>
      <c r="Q184" s="20" t="s">
        <v>2429</v>
      </c>
      <c r="R184" s="18" t="s">
        <v>39</v>
      </c>
      <c r="S184" s="18" t="s">
        <v>116</v>
      </c>
      <c r="T184" s="18" t="s">
        <v>1193</v>
      </c>
      <c r="U184" s="18"/>
      <c r="V184" s="18" t="s">
        <v>2705</v>
      </c>
      <c r="W184" s="138">
        <v>24700</v>
      </c>
      <c r="X184" s="32">
        <v>1</v>
      </c>
      <c r="Y184" s="36"/>
      <c r="Z184" s="17">
        <v>24700</v>
      </c>
      <c r="AA184" s="36" t="s">
        <v>2706</v>
      </c>
      <c r="AB184" s="36"/>
      <c r="AC184" s="36"/>
      <c r="AD184" s="17"/>
      <c r="AE184" s="19" t="s">
        <v>2680</v>
      </c>
      <c r="AF184" s="19" t="s">
        <v>3472</v>
      </c>
      <c r="AG184" s="19" t="s">
        <v>2456</v>
      </c>
      <c r="AH184" s="19" t="s">
        <v>1266</v>
      </c>
      <c r="AI184" s="19" t="s">
        <v>1568</v>
      </c>
      <c r="AJ184" s="15">
        <v>24700</v>
      </c>
      <c r="AK184" s="15"/>
      <c r="AL184" s="16">
        <f t="shared" si="7"/>
        <v>300</v>
      </c>
      <c r="AM184" s="137">
        <v>23080</v>
      </c>
      <c r="AN184" s="43">
        <v>23102</v>
      </c>
      <c r="AO184" s="18"/>
      <c r="AP184" s="18"/>
      <c r="AQ184" s="18"/>
      <c r="AR184" s="18"/>
      <c r="AS184" s="18"/>
      <c r="AT184" s="18"/>
    </row>
    <row r="185" spans="1:46" ht="72" hidden="1" x14ac:dyDescent="0.2">
      <c r="A185" s="19" t="s">
        <v>41</v>
      </c>
      <c r="B185" s="19" t="s">
        <v>277</v>
      </c>
      <c r="C185" s="19" t="s">
        <v>276</v>
      </c>
      <c r="D185" s="19" t="s">
        <v>13</v>
      </c>
      <c r="E185" s="19" t="s">
        <v>454</v>
      </c>
      <c r="F185" s="28" t="s">
        <v>1757</v>
      </c>
      <c r="G185" s="19" t="s">
        <v>486</v>
      </c>
      <c r="H185" s="18" t="s">
        <v>270</v>
      </c>
      <c r="I185" s="18" t="s">
        <v>271</v>
      </c>
      <c r="J185" s="17">
        <v>800000</v>
      </c>
      <c r="K185" s="35" t="s">
        <v>137</v>
      </c>
      <c r="L185" s="18"/>
      <c r="M185" s="18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8"/>
      <c r="Y185" s="46"/>
      <c r="Z185" s="19"/>
      <c r="AA185" s="19"/>
      <c r="AB185" s="19"/>
      <c r="AC185" s="19"/>
      <c r="AD185" s="19"/>
      <c r="AE185" s="19" t="s">
        <v>2684</v>
      </c>
      <c r="AF185" s="19" t="s">
        <v>3470</v>
      </c>
      <c r="AG185" s="19" t="s">
        <v>3467</v>
      </c>
      <c r="AH185" s="19" t="s">
        <v>1265</v>
      </c>
      <c r="AI185" s="19" t="s">
        <v>1568</v>
      </c>
      <c r="AJ185" s="16"/>
      <c r="AK185" s="16"/>
      <c r="AL185" s="16">
        <f t="shared" si="7"/>
        <v>800000</v>
      </c>
      <c r="AM185" s="43">
        <v>23071</v>
      </c>
      <c r="AN185" s="43">
        <v>23102</v>
      </c>
      <c r="AO185" s="19"/>
      <c r="AP185" s="19"/>
      <c r="AQ185" s="19"/>
      <c r="AR185" s="19"/>
      <c r="AS185" s="19"/>
      <c r="AT185" s="19"/>
    </row>
    <row r="186" spans="1:46" ht="90" hidden="1" x14ac:dyDescent="0.2">
      <c r="A186" s="19" t="s">
        <v>41</v>
      </c>
      <c r="B186" s="19" t="s">
        <v>277</v>
      </c>
      <c r="C186" s="19" t="s">
        <v>276</v>
      </c>
      <c r="D186" s="19" t="s">
        <v>13</v>
      </c>
      <c r="E186" s="19" t="s">
        <v>454</v>
      </c>
      <c r="F186" s="28" t="s">
        <v>1758</v>
      </c>
      <c r="G186" s="19" t="s">
        <v>487</v>
      </c>
      <c r="H186" s="18" t="s">
        <v>270</v>
      </c>
      <c r="I186" s="18" t="s">
        <v>274</v>
      </c>
      <c r="J186" s="17">
        <v>100000</v>
      </c>
      <c r="K186" s="18"/>
      <c r="L186" s="18"/>
      <c r="M186" s="35" t="s">
        <v>137</v>
      </c>
      <c r="N186" s="19"/>
      <c r="O186" s="19"/>
      <c r="P186" s="19"/>
      <c r="Q186" s="19" t="s">
        <v>2432</v>
      </c>
      <c r="R186" s="18" t="s">
        <v>39</v>
      </c>
      <c r="S186" s="19"/>
      <c r="T186" s="19"/>
      <c r="U186" s="19"/>
      <c r="V186" s="19"/>
      <c r="W186" s="19"/>
      <c r="X186" s="18"/>
      <c r="Y186" s="46"/>
      <c r="Z186" s="19"/>
      <c r="AA186" s="19"/>
      <c r="AB186" s="19"/>
      <c r="AC186" s="19"/>
      <c r="AD186" s="19"/>
      <c r="AE186" s="19" t="s">
        <v>2684</v>
      </c>
      <c r="AF186" s="19" t="s">
        <v>3470</v>
      </c>
      <c r="AG186" s="19" t="s">
        <v>3467</v>
      </c>
      <c r="AH186" s="19" t="s">
        <v>1263</v>
      </c>
      <c r="AI186" s="19" t="s">
        <v>1570</v>
      </c>
      <c r="AJ186" s="16"/>
      <c r="AK186" s="16"/>
      <c r="AL186" s="16">
        <f t="shared" si="7"/>
        <v>100000</v>
      </c>
      <c r="AM186" s="43">
        <v>23071</v>
      </c>
      <c r="AN186" s="43">
        <v>23102</v>
      </c>
      <c r="AO186" s="19"/>
      <c r="AP186" s="19"/>
      <c r="AQ186" s="19"/>
      <c r="AR186" s="19"/>
      <c r="AS186" s="19"/>
      <c r="AT186" s="19"/>
    </row>
    <row r="187" spans="1:46" ht="72" hidden="1" x14ac:dyDescent="0.2">
      <c r="A187" s="19" t="s">
        <v>41</v>
      </c>
      <c r="B187" s="19" t="s">
        <v>277</v>
      </c>
      <c r="C187" s="19" t="s">
        <v>276</v>
      </c>
      <c r="D187" s="19" t="s">
        <v>25</v>
      </c>
      <c r="E187" s="19" t="s">
        <v>454</v>
      </c>
      <c r="F187" s="28" t="s">
        <v>1759</v>
      </c>
      <c r="G187" s="19" t="s">
        <v>488</v>
      </c>
      <c r="H187" s="18" t="s">
        <v>270</v>
      </c>
      <c r="I187" s="18" t="s">
        <v>271</v>
      </c>
      <c r="J187" s="17">
        <v>20000</v>
      </c>
      <c r="K187" s="18"/>
      <c r="L187" s="18"/>
      <c r="M187" s="35" t="s">
        <v>137</v>
      </c>
      <c r="N187" s="19"/>
      <c r="O187" s="19" t="s">
        <v>2712</v>
      </c>
      <c r="P187" s="36" t="s">
        <v>2677</v>
      </c>
      <c r="Q187" s="19" t="s">
        <v>2433</v>
      </c>
      <c r="R187" s="18" t="s">
        <v>39</v>
      </c>
      <c r="S187" s="18" t="s">
        <v>60</v>
      </c>
      <c r="T187" s="19"/>
      <c r="U187" s="19"/>
      <c r="V187" s="18" t="s">
        <v>2705</v>
      </c>
      <c r="W187" s="74">
        <v>19902</v>
      </c>
      <c r="X187" s="32">
        <v>1</v>
      </c>
      <c r="Y187" s="128">
        <v>23101</v>
      </c>
      <c r="Z187" s="74">
        <v>19902</v>
      </c>
      <c r="AA187" s="19"/>
      <c r="AB187" s="19"/>
      <c r="AC187" s="19"/>
      <c r="AD187" s="74">
        <v>19902</v>
      </c>
      <c r="AE187" s="19" t="s">
        <v>2683</v>
      </c>
      <c r="AF187" s="19" t="s">
        <v>3472</v>
      </c>
      <c r="AG187" s="19" t="s">
        <v>3467</v>
      </c>
      <c r="AH187" s="19" t="s">
        <v>1263</v>
      </c>
      <c r="AI187" s="19" t="s">
        <v>1570</v>
      </c>
      <c r="AJ187" s="16"/>
      <c r="AK187" s="16"/>
      <c r="AL187" s="16">
        <f t="shared" si="7"/>
        <v>20000</v>
      </c>
      <c r="AM187" s="137">
        <v>23080</v>
      </c>
      <c r="AN187" s="43">
        <v>23102</v>
      </c>
      <c r="AO187" s="48">
        <v>23101</v>
      </c>
      <c r="AP187" s="19"/>
      <c r="AQ187" s="43">
        <v>23102</v>
      </c>
      <c r="AR187" s="74">
        <v>19902</v>
      </c>
      <c r="AS187" s="19">
        <v>98</v>
      </c>
      <c r="AT187" s="19"/>
    </row>
    <row r="188" spans="1:46" ht="72" hidden="1" x14ac:dyDescent="0.2">
      <c r="A188" s="19" t="s">
        <v>41</v>
      </c>
      <c r="B188" s="19" t="s">
        <v>277</v>
      </c>
      <c r="C188" s="19" t="s">
        <v>276</v>
      </c>
      <c r="D188" s="19" t="s">
        <v>16</v>
      </c>
      <c r="E188" s="19" t="s">
        <v>454</v>
      </c>
      <c r="F188" s="28" t="s">
        <v>1760</v>
      </c>
      <c r="G188" s="19" t="s">
        <v>489</v>
      </c>
      <c r="H188" s="18" t="s">
        <v>270</v>
      </c>
      <c r="I188" s="18" t="s">
        <v>271</v>
      </c>
      <c r="J188" s="17">
        <v>28000</v>
      </c>
      <c r="K188" s="18"/>
      <c r="L188" s="18"/>
      <c r="M188" s="35" t="s">
        <v>137</v>
      </c>
      <c r="N188" s="19"/>
      <c r="O188" s="19" t="s">
        <v>2713</v>
      </c>
      <c r="P188" s="36" t="s">
        <v>2677</v>
      </c>
      <c r="Q188" s="19" t="s">
        <v>2420</v>
      </c>
      <c r="R188" s="18" t="s">
        <v>39</v>
      </c>
      <c r="S188" s="18" t="s">
        <v>60</v>
      </c>
      <c r="T188" s="19"/>
      <c r="U188" s="19"/>
      <c r="V188" s="18" t="s">
        <v>2705</v>
      </c>
      <c r="W188" s="74">
        <v>26215</v>
      </c>
      <c r="X188" s="32">
        <v>1</v>
      </c>
      <c r="Y188" s="128">
        <v>23101</v>
      </c>
      <c r="Z188" s="74">
        <v>26215</v>
      </c>
      <c r="AA188" s="19"/>
      <c r="AB188" s="19"/>
      <c r="AC188" s="19"/>
      <c r="AD188" s="74">
        <v>26215</v>
      </c>
      <c r="AE188" s="19" t="s">
        <v>2683</v>
      </c>
      <c r="AF188" s="19" t="s">
        <v>3472</v>
      </c>
      <c r="AG188" s="19" t="s">
        <v>3467</v>
      </c>
      <c r="AH188" s="19" t="s">
        <v>1263</v>
      </c>
      <c r="AI188" s="19" t="s">
        <v>1570</v>
      </c>
      <c r="AJ188" s="16"/>
      <c r="AK188" s="16"/>
      <c r="AL188" s="16">
        <f t="shared" si="7"/>
        <v>28000</v>
      </c>
      <c r="AM188" s="137">
        <v>23080</v>
      </c>
      <c r="AN188" s="43">
        <v>23102</v>
      </c>
      <c r="AO188" s="48">
        <v>23101</v>
      </c>
      <c r="AP188" s="19"/>
      <c r="AQ188" s="43">
        <v>23102</v>
      </c>
      <c r="AR188" s="74">
        <v>26215</v>
      </c>
      <c r="AS188" s="74">
        <v>1785</v>
      </c>
      <c r="AT188" s="19"/>
    </row>
    <row r="189" spans="1:46" ht="72" hidden="1" x14ac:dyDescent="0.2">
      <c r="A189" s="19" t="s">
        <v>41</v>
      </c>
      <c r="B189" s="19" t="s">
        <v>277</v>
      </c>
      <c r="C189" s="19" t="s">
        <v>276</v>
      </c>
      <c r="D189" s="19" t="s">
        <v>16</v>
      </c>
      <c r="E189" s="19" t="s">
        <v>454</v>
      </c>
      <c r="F189" s="28" t="s">
        <v>1761</v>
      </c>
      <c r="G189" s="19" t="s">
        <v>490</v>
      </c>
      <c r="H189" s="18" t="s">
        <v>269</v>
      </c>
      <c r="I189" s="18" t="s">
        <v>268</v>
      </c>
      <c r="J189" s="17">
        <v>32000</v>
      </c>
      <c r="K189" s="18"/>
      <c r="L189" s="18"/>
      <c r="M189" s="35" t="s">
        <v>137</v>
      </c>
      <c r="N189" s="19"/>
      <c r="O189" s="19" t="s">
        <v>2712</v>
      </c>
      <c r="P189" s="36" t="s">
        <v>2677</v>
      </c>
      <c r="Q189" s="19" t="s">
        <v>2433</v>
      </c>
      <c r="R189" s="18" t="s">
        <v>39</v>
      </c>
      <c r="S189" s="18" t="s">
        <v>60</v>
      </c>
      <c r="T189" s="19"/>
      <c r="U189" s="19"/>
      <c r="V189" s="18" t="s">
        <v>2705</v>
      </c>
      <c r="W189" s="74">
        <v>29960</v>
      </c>
      <c r="X189" s="32">
        <v>1</v>
      </c>
      <c r="Y189" s="128">
        <v>23101</v>
      </c>
      <c r="Z189" s="74">
        <v>29960</v>
      </c>
      <c r="AA189" s="19"/>
      <c r="AB189" s="19"/>
      <c r="AC189" s="19"/>
      <c r="AD189" s="74">
        <v>29960</v>
      </c>
      <c r="AE189" s="19" t="s">
        <v>2683</v>
      </c>
      <c r="AF189" s="19" t="s">
        <v>3472</v>
      </c>
      <c r="AG189" s="19" t="s">
        <v>3467</v>
      </c>
      <c r="AH189" s="19" t="s">
        <v>1263</v>
      </c>
      <c r="AI189" s="19" t="s">
        <v>1570</v>
      </c>
      <c r="AJ189" s="16"/>
      <c r="AK189" s="16"/>
      <c r="AL189" s="16">
        <f t="shared" si="7"/>
        <v>32000</v>
      </c>
      <c r="AM189" s="137">
        <v>23080</v>
      </c>
      <c r="AN189" s="43">
        <v>23102</v>
      </c>
      <c r="AO189" s="48">
        <v>23101</v>
      </c>
      <c r="AP189" s="19"/>
      <c r="AQ189" s="43">
        <v>23102</v>
      </c>
      <c r="AR189" s="74">
        <v>29960</v>
      </c>
      <c r="AS189" s="74">
        <v>2040</v>
      </c>
      <c r="AT189" s="19"/>
    </row>
    <row r="190" spans="1:46" ht="72" hidden="1" x14ac:dyDescent="0.2">
      <c r="A190" s="19" t="s">
        <v>41</v>
      </c>
      <c r="B190" s="19" t="s">
        <v>277</v>
      </c>
      <c r="C190" s="19" t="s">
        <v>276</v>
      </c>
      <c r="D190" s="19" t="s">
        <v>30</v>
      </c>
      <c r="E190" s="19" t="s">
        <v>454</v>
      </c>
      <c r="F190" s="28" t="s">
        <v>1762</v>
      </c>
      <c r="G190" s="19" t="s">
        <v>491</v>
      </c>
      <c r="H190" s="18" t="s">
        <v>269</v>
      </c>
      <c r="I190" s="18" t="s">
        <v>274</v>
      </c>
      <c r="J190" s="17">
        <v>38000</v>
      </c>
      <c r="K190" s="18"/>
      <c r="L190" s="18"/>
      <c r="M190" s="35" t="s">
        <v>137</v>
      </c>
      <c r="N190" s="19"/>
      <c r="O190" s="19" t="s">
        <v>2714</v>
      </c>
      <c r="P190" s="36" t="s">
        <v>2677</v>
      </c>
      <c r="Q190" s="19" t="s">
        <v>2434</v>
      </c>
      <c r="R190" s="18" t="s">
        <v>39</v>
      </c>
      <c r="S190" s="18" t="s">
        <v>123</v>
      </c>
      <c r="T190" s="19"/>
      <c r="U190" s="19"/>
      <c r="V190" s="18" t="s">
        <v>2705</v>
      </c>
      <c r="W190" s="74">
        <v>38000</v>
      </c>
      <c r="X190" s="32">
        <v>1</v>
      </c>
      <c r="Y190" s="46"/>
      <c r="Z190" s="19"/>
      <c r="AA190" s="19">
        <v>7014238169</v>
      </c>
      <c r="AB190" s="19"/>
      <c r="AC190" s="19"/>
      <c r="AD190" s="19"/>
      <c r="AE190" s="19" t="s">
        <v>2680</v>
      </c>
      <c r="AF190" s="19" t="s">
        <v>3472</v>
      </c>
      <c r="AG190" s="19" t="s">
        <v>2456</v>
      </c>
      <c r="AH190" s="19" t="s">
        <v>1263</v>
      </c>
      <c r="AI190" s="19" t="s">
        <v>1570</v>
      </c>
      <c r="AJ190" s="16">
        <v>38000</v>
      </c>
      <c r="AK190" s="16"/>
      <c r="AL190" s="16">
        <f t="shared" si="7"/>
        <v>0</v>
      </c>
      <c r="AM190" s="137">
        <v>23080</v>
      </c>
      <c r="AN190" s="43">
        <v>23102</v>
      </c>
      <c r="AO190" s="19"/>
      <c r="AP190" s="19"/>
      <c r="AQ190" s="19"/>
      <c r="AR190" s="19"/>
      <c r="AS190" s="19"/>
      <c r="AT190" s="19"/>
    </row>
    <row r="191" spans="1:46" ht="72" hidden="1" x14ac:dyDescent="0.2">
      <c r="A191" s="19" t="s">
        <v>41</v>
      </c>
      <c r="B191" s="19" t="s">
        <v>277</v>
      </c>
      <c r="C191" s="19" t="s">
        <v>276</v>
      </c>
      <c r="D191" s="19" t="s">
        <v>30</v>
      </c>
      <c r="E191" s="19" t="s">
        <v>454</v>
      </c>
      <c r="F191" s="28" t="s">
        <v>1763</v>
      </c>
      <c r="G191" s="19" t="s">
        <v>492</v>
      </c>
      <c r="H191" s="18" t="s">
        <v>269</v>
      </c>
      <c r="I191" s="18" t="s">
        <v>274</v>
      </c>
      <c r="J191" s="17">
        <v>276000</v>
      </c>
      <c r="K191" s="18"/>
      <c r="L191" s="18"/>
      <c r="M191" s="35" t="s">
        <v>137</v>
      </c>
      <c r="N191" s="19"/>
      <c r="O191" s="19" t="s">
        <v>2714</v>
      </c>
      <c r="P191" s="36" t="s">
        <v>2677</v>
      </c>
      <c r="Q191" s="19" t="s">
        <v>2434</v>
      </c>
      <c r="R191" s="18" t="s">
        <v>39</v>
      </c>
      <c r="S191" s="18" t="s">
        <v>123</v>
      </c>
      <c r="T191" s="19"/>
      <c r="U191" s="19"/>
      <c r="V191" s="18" t="s">
        <v>2705</v>
      </c>
      <c r="W191" s="74">
        <v>276000</v>
      </c>
      <c r="X191" s="32">
        <v>1</v>
      </c>
      <c r="Y191" s="46"/>
      <c r="Z191" s="19"/>
      <c r="AA191" s="19">
        <v>7014238169</v>
      </c>
      <c r="AB191" s="19"/>
      <c r="AC191" s="19"/>
      <c r="AD191" s="19"/>
      <c r="AE191" s="19" t="s">
        <v>2680</v>
      </c>
      <c r="AF191" s="19" t="s">
        <v>3472</v>
      </c>
      <c r="AG191" s="19" t="s">
        <v>2456</v>
      </c>
      <c r="AH191" s="19" t="s">
        <v>1263</v>
      </c>
      <c r="AI191" s="19" t="s">
        <v>1570</v>
      </c>
      <c r="AJ191" s="17">
        <v>276000</v>
      </c>
      <c r="AK191" s="16"/>
      <c r="AL191" s="16">
        <f t="shared" si="7"/>
        <v>0</v>
      </c>
      <c r="AM191" s="137">
        <v>23080</v>
      </c>
      <c r="AN191" s="43">
        <v>23102</v>
      </c>
      <c r="AO191" s="19"/>
      <c r="AP191" s="19"/>
      <c r="AQ191" s="19"/>
      <c r="AR191" s="19"/>
      <c r="AS191" s="19"/>
      <c r="AT191" s="19"/>
    </row>
    <row r="192" spans="1:46" ht="72" hidden="1" x14ac:dyDescent="0.2">
      <c r="A192" s="19" t="s">
        <v>41</v>
      </c>
      <c r="B192" s="19" t="s">
        <v>277</v>
      </c>
      <c r="C192" s="19" t="s">
        <v>276</v>
      </c>
      <c r="D192" s="19" t="s">
        <v>30</v>
      </c>
      <c r="E192" s="19" t="s">
        <v>454</v>
      </c>
      <c r="F192" s="28" t="s">
        <v>1764</v>
      </c>
      <c r="G192" s="19" t="s">
        <v>493</v>
      </c>
      <c r="H192" s="18" t="s">
        <v>269</v>
      </c>
      <c r="I192" s="18" t="s">
        <v>274</v>
      </c>
      <c r="J192" s="17">
        <v>144000</v>
      </c>
      <c r="K192" s="18"/>
      <c r="L192" s="18"/>
      <c r="M192" s="35" t="s">
        <v>137</v>
      </c>
      <c r="N192" s="19"/>
      <c r="O192" s="19" t="s">
        <v>2714</v>
      </c>
      <c r="P192" s="36" t="s">
        <v>2677</v>
      </c>
      <c r="Q192" s="19" t="s">
        <v>2434</v>
      </c>
      <c r="R192" s="18" t="s">
        <v>39</v>
      </c>
      <c r="S192" s="18" t="s">
        <v>123</v>
      </c>
      <c r="T192" s="19"/>
      <c r="U192" s="19"/>
      <c r="V192" s="18" t="s">
        <v>2705</v>
      </c>
      <c r="W192" s="74">
        <v>144000</v>
      </c>
      <c r="X192" s="32">
        <v>1</v>
      </c>
      <c r="Y192" s="46"/>
      <c r="Z192" s="19"/>
      <c r="AA192" s="19">
        <v>7014238169</v>
      </c>
      <c r="AB192" s="19"/>
      <c r="AC192" s="19"/>
      <c r="AD192" s="19"/>
      <c r="AE192" s="19" t="s">
        <v>2680</v>
      </c>
      <c r="AF192" s="19" t="s">
        <v>3472</v>
      </c>
      <c r="AG192" s="19" t="s">
        <v>2456</v>
      </c>
      <c r="AH192" s="19" t="s">
        <v>1263</v>
      </c>
      <c r="AI192" s="19" t="s">
        <v>1570</v>
      </c>
      <c r="AJ192" s="17">
        <v>144000</v>
      </c>
      <c r="AK192" s="16"/>
      <c r="AL192" s="16">
        <f t="shared" si="7"/>
        <v>0</v>
      </c>
      <c r="AM192" s="137">
        <v>23080</v>
      </c>
      <c r="AN192" s="43">
        <v>23102</v>
      </c>
      <c r="AO192" s="19"/>
      <c r="AP192" s="19"/>
      <c r="AQ192" s="19"/>
      <c r="AR192" s="19"/>
      <c r="AS192" s="19"/>
      <c r="AT192" s="19"/>
    </row>
    <row r="193" spans="1:46" s="23" customFormat="1" ht="72" hidden="1" x14ac:dyDescent="0.2">
      <c r="A193" s="19" t="s">
        <v>41</v>
      </c>
      <c r="B193" s="19" t="s">
        <v>277</v>
      </c>
      <c r="C193" s="19" t="s">
        <v>276</v>
      </c>
      <c r="D193" s="19" t="s">
        <v>18</v>
      </c>
      <c r="E193" s="19" t="s">
        <v>454</v>
      </c>
      <c r="F193" s="28" t="s">
        <v>1765</v>
      </c>
      <c r="G193" s="19" t="s">
        <v>494</v>
      </c>
      <c r="H193" s="18" t="s">
        <v>270</v>
      </c>
      <c r="I193" s="18" t="s">
        <v>275</v>
      </c>
      <c r="J193" s="17">
        <v>254000</v>
      </c>
      <c r="K193" s="35" t="s">
        <v>137</v>
      </c>
      <c r="L193" s="18"/>
      <c r="M193" s="18"/>
      <c r="N193" s="19"/>
      <c r="O193" s="19"/>
      <c r="P193" s="19"/>
      <c r="Q193" s="19" t="s">
        <v>2435</v>
      </c>
      <c r="R193" s="18" t="s">
        <v>12</v>
      </c>
      <c r="S193" s="19"/>
      <c r="T193" s="19"/>
      <c r="U193" s="19"/>
      <c r="V193" s="19"/>
      <c r="W193" s="19"/>
      <c r="X193" s="18"/>
      <c r="Y193" s="46"/>
      <c r="Z193" s="19"/>
      <c r="AA193" s="19"/>
      <c r="AB193" s="19"/>
      <c r="AC193" s="19"/>
      <c r="AD193" s="19"/>
      <c r="AE193" s="19" t="s">
        <v>2684</v>
      </c>
      <c r="AF193" s="19" t="s">
        <v>3470</v>
      </c>
      <c r="AG193" s="19" t="s">
        <v>3467</v>
      </c>
      <c r="AH193" s="19" t="s">
        <v>1263</v>
      </c>
      <c r="AI193" s="19" t="s">
        <v>1570</v>
      </c>
      <c r="AJ193" s="16"/>
      <c r="AK193" s="16"/>
      <c r="AL193" s="16">
        <f t="shared" si="7"/>
        <v>254000</v>
      </c>
      <c r="AM193" s="43">
        <v>23071</v>
      </c>
      <c r="AN193" s="43">
        <v>23102</v>
      </c>
      <c r="AO193" s="19"/>
      <c r="AP193" s="19"/>
      <c r="AQ193" s="19"/>
      <c r="AR193" s="19"/>
      <c r="AS193" s="19"/>
      <c r="AT193" s="19"/>
    </row>
    <row r="194" spans="1:46" s="23" customFormat="1" ht="72" hidden="1" x14ac:dyDescent="0.2">
      <c r="A194" s="19" t="s">
        <v>41</v>
      </c>
      <c r="B194" s="19" t="s">
        <v>277</v>
      </c>
      <c r="C194" s="19" t="s">
        <v>276</v>
      </c>
      <c r="D194" s="19" t="s">
        <v>18</v>
      </c>
      <c r="E194" s="19" t="s">
        <v>454</v>
      </c>
      <c r="F194" s="28" t="s">
        <v>1766</v>
      </c>
      <c r="G194" s="19" t="s">
        <v>495</v>
      </c>
      <c r="H194" s="18" t="s">
        <v>269</v>
      </c>
      <c r="I194" s="18" t="s">
        <v>275</v>
      </c>
      <c r="J194" s="17">
        <v>600000</v>
      </c>
      <c r="K194" s="35" t="s">
        <v>137</v>
      </c>
      <c r="L194" s="18"/>
      <c r="M194" s="18"/>
      <c r="N194" s="19"/>
      <c r="O194" s="19"/>
      <c r="P194" s="19"/>
      <c r="Q194" s="19" t="s">
        <v>2435</v>
      </c>
      <c r="R194" s="18" t="s">
        <v>12</v>
      </c>
      <c r="S194" s="19"/>
      <c r="T194" s="19"/>
      <c r="U194" s="19"/>
      <c r="V194" s="19"/>
      <c r="W194" s="19"/>
      <c r="X194" s="18"/>
      <c r="Y194" s="46"/>
      <c r="Z194" s="19"/>
      <c r="AA194" s="19"/>
      <c r="AB194" s="19"/>
      <c r="AC194" s="19"/>
      <c r="AD194" s="19"/>
      <c r="AE194" s="19" t="s">
        <v>2684</v>
      </c>
      <c r="AF194" s="19" t="s">
        <v>3470</v>
      </c>
      <c r="AG194" s="19" t="s">
        <v>3467</v>
      </c>
      <c r="AH194" s="19" t="s">
        <v>1263</v>
      </c>
      <c r="AI194" s="19" t="s">
        <v>1570</v>
      </c>
      <c r="AJ194" s="16"/>
      <c r="AK194" s="16"/>
      <c r="AL194" s="16">
        <f t="shared" si="7"/>
        <v>600000</v>
      </c>
      <c r="AM194" s="43">
        <v>23071</v>
      </c>
      <c r="AN194" s="43">
        <v>23102</v>
      </c>
      <c r="AO194" s="19"/>
      <c r="AP194" s="19"/>
      <c r="AQ194" s="19"/>
      <c r="AR194" s="19"/>
      <c r="AS194" s="19"/>
      <c r="AT194" s="19"/>
    </row>
    <row r="195" spans="1:46" s="23" customFormat="1" ht="72" hidden="1" x14ac:dyDescent="0.2">
      <c r="A195" s="19" t="s">
        <v>41</v>
      </c>
      <c r="B195" s="19" t="s">
        <v>277</v>
      </c>
      <c r="C195" s="19" t="s">
        <v>276</v>
      </c>
      <c r="D195" s="19" t="s">
        <v>18</v>
      </c>
      <c r="E195" s="19" t="s">
        <v>454</v>
      </c>
      <c r="F195" s="28" t="s">
        <v>1767</v>
      </c>
      <c r="G195" s="19" t="s">
        <v>496</v>
      </c>
      <c r="H195" s="18" t="s">
        <v>269</v>
      </c>
      <c r="I195" s="18" t="s">
        <v>275</v>
      </c>
      <c r="J195" s="17">
        <v>560000</v>
      </c>
      <c r="K195" s="35" t="s">
        <v>137</v>
      </c>
      <c r="L195" s="18"/>
      <c r="M195" s="18"/>
      <c r="N195" s="19"/>
      <c r="O195" s="19"/>
      <c r="P195" s="19"/>
      <c r="Q195" s="19" t="s">
        <v>2435</v>
      </c>
      <c r="R195" s="18" t="s">
        <v>12</v>
      </c>
      <c r="S195" s="19"/>
      <c r="T195" s="19"/>
      <c r="U195" s="19"/>
      <c r="V195" s="19"/>
      <c r="W195" s="19"/>
      <c r="X195" s="18"/>
      <c r="Y195" s="46"/>
      <c r="Z195" s="19"/>
      <c r="AA195" s="19"/>
      <c r="AB195" s="19"/>
      <c r="AC195" s="19"/>
      <c r="AD195" s="19"/>
      <c r="AE195" s="19" t="s">
        <v>2684</v>
      </c>
      <c r="AF195" s="19" t="s">
        <v>3470</v>
      </c>
      <c r="AG195" s="19" t="s">
        <v>3467</v>
      </c>
      <c r="AH195" s="19" t="s">
        <v>1263</v>
      </c>
      <c r="AI195" s="19" t="s">
        <v>1570</v>
      </c>
      <c r="AJ195" s="16"/>
      <c r="AK195" s="16"/>
      <c r="AL195" s="16">
        <f t="shared" ref="AL195:AL258" si="8">J195-AJ195-AK195</f>
        <v>560000</v>
      </c>
      <c r="AM195" s="43">
        <v>23071</v>
      </c>
      <c r="AN195" s="43">
        <v>23102</v>
      </c>
      <c r="AO195" s="19"/>
      <c r="AP195" s="19"/>
      <c r="AQ195" s="19"/>
      <c r="AR195" s="19"/>
      <c r="AS195" s="19"/>
      <c r="AT195" s="19"/>
    </row>
    <row r="196" spans="1:46" s="23" customFormat="1" ht="72" hidden="1" x14ac:dyDescent="0.2">
      <c r="A196" s="19" t="s">
        <v>41</v>
      </c>
      <c r="B196" s="19" t="s">
        <v>277</v>
      </c>
      <c r="C196" s="19" t="s">
        <v>276</v>
      </c>
      <c r="D196" s="19" t="s">
        <v>18</v>
      </c>
      <c r="E196" s="19" t="s">
        <v>454</v>
      </c>
      <c r="F196" s="28" t="s">
        <v>1768</v>
      </c>
      <c r="G196" s="19" t="s">
        <v>497</v>
      </c>
      <c r="H196" s="18" t="s">
        <v>270</v>
      </c>
      <c r="I196" s="18" t="s">
        <v>275</v>
      </c>
      <c r="J196" s="17">
        <v>140000</v>
      </c>
      <c r="K196" s="35" t="s">
        <v>137</v>
      </c>
      <c r="L196" s="18"/>
      <c r="M196" s="18"/>
      <c r="N196" s="19"/>
      <c r="O196" s="19"/>
      <c r="P196" s="19"/>
      <c r="Q196" s="19" t="s">
        <v>2435</v>
      </c>
      <c r="R196" s="18" t="s">
        <v>12</v>
      </c>
      <c r="S196" s="19"/>
      <c r="T196" s="19"/>
      <c r="U196" s="19"/>
      <c r="V196" s="19"/>
      <c r="W196" s="19"/>
      <c r="X196" s="18"/>
      <c r="Y196" s="46"/>
      <c r="Z196" s="19"/>
      <c r="AA196" s="19"/>
      <c r="AB196" s="19"/>
      <c r="AC196" s="19"/>
      <c r="AD196" s="19"/>
      <c r="AE196" s="19" t="s">
        <v>2684</v>
      </c>
      <c r="AF196" s="19" t="s">
        <v>3470</v>
      </c>
      <c r="AG196" s="19" t="s">
        <v>3467</v>
      </c>
      <c r="AH196" s="19" t="s">
        <v>1263</v>
      </c>
      <c r="AI196" s="19" t="s">
        <v>1570</v>
      </c>
      <c r="AJ196" s="16"/>
      <c r="AK196" s="16"/>
      <c r="AL196" s="16">
        <f t="shared" si="8"/>
        <v>140000</v>
      </c>
      <c r="AM196" s="43">
        <v>23071</v>
      </c>
      <c r="AN196" s="43">
        <v>23102</v>
      </c>
      <c r="AO196" s="19"/>
      <c r="AP196" s="19"/>
      <c r="AQ196" s="19"/>
      <c r="AR196" s="19"/>
      <c r="AS196" s="19"/>
      <c r="AT196" s="19"/>
    </row>
    <row r="197" spans="1:46" s="23" customFormat="1" ht="72" hidden="1" x14ac:dyDescent="0.2">
      <c r="A197" s="19" t="s">
        <v>41</v>
      </c>
      <c r="B197" s="19" t="s">
        <v>277</v>
      </c>
      <c r="C197" s="19" t="s">
        <v>276</v>
      </c>
      <c r="D197" s="19" t="s">
        <v>18</v>
      </c>
      <c r="E197" s="19" t="s">
        <v>454</v>
      </c>
      <c r="F197" s="28" t="s">
        <v>1769</v>
      </c>
      <c r="G197" s="19" t="s">
        <v>498</v>
      </c>
      <c r="H197" s="18" t="s">
        <v>270</v>
      </c>
      <c r="I197" s="18" t="s">
        <v>275</v>
      </c>
      <c r="J197" s="17">
        <v>200000</v>
      </c>
      <c r="K197" s="35" t="s">
        <v>137</v>
      </c>
      <c r="L197" s="18"/>
      <c r="M197" s="18"/>
      <c r="N197" s="19"/>
      <c r="O197" s="19"/>
      <c r="P197" s="19"/>
      <c r="Q197" s="19" t="s">
        <v>2435</v>
      </c>
      <c r="R197" s="18" t="s">
        <v>12</v>
      </c>
      <c r="S197" s="19"/>
      <c r="T197" s="19"/>
      <c r="U197" s="19"/>
      <c r="V197" s="19"/>
      <c r="W197" s="19"/>
      <c r="X197" s="18"/>
      <c r="Y197" s="46"/>
      <c r="Z197" s="19"/>
      <c r="AA197" s="19"/>
      <c r="AB197" s="19"/>
      <c r="AC197" s="19"/>
      <c r="AD197" s="19"/>
      <c r="AE197" s="19" t="s">
        <v>2684</v>
      </c>
      <c r="AF197" s="19" t="s">
        <v>3470</v>
      </c>
      <c r="AG197" s="19" t="s">
        <v>3467</v>
      </c>
      <c r="AH197" s="19" t="s">
        <v>1263</v>
      </c>
      <c r="AI197" s="19" t="s">
        <v>1570</v>
      </c>
      <c r="AJ197" s="16"/>
      <c r="AK197" s="16"/>
      <c r="AL197" s="16">
        <f t="shared" si="8"/>
        <v>200000</v>
      </c>
      <c r="AM197" s="43">
        <v>23071</v>
      </c>
      <c r="AN197" s="43">
        <v>23102</v>
      </c>
      <c r="AO197" s="19"/>
      <c r="AP197" s="19"/>
      <c r="AQ197" s="19"/>
      <c r="AR197" s="19"/>
      <c r="AS197" s="19"/>
      <c r="AT197" s="19"/>
    </row>
    <row r="198" spans="1:46" s="23" customFormat="1" ht="72" hidden="1" x14ac:dyDescent="0.2">
      <c r="A198" s="19" t="s">
        <v>41</v>
      </c>
      <c r="B198" s="19" t="s">
        <v>277</v>
      </c>
      <c r="C198" s="19" t="s">
        <v>276</v>
      </c>
      <c r="D198" s="19" t="s">
        <v>33</v>
      </c>
      <c r="E198" s="19" t="s">
        <v>454</v>
      </c>
      <c r="F198" s="28" t="s">
        <v>1770</v>
      </c>
      <c r="G198" s="19" t="s">
        <v>499</v>
      </c>
      <c r="H198" s="18" t="s">
        <v>267</v>
      </c>
      <c r="I198" s="18" t="s">
        <v>335</v>
      </c>
      <c r="J198" s="17">
        <v>42000</v>
      </c>
      <c r="K198" s="35" t="s">
        <v>137</v>
      </c>
      <c r="L198" s="18"/>
      <c r="M198" s="18"/>
      <c r="N198" s="19"/>
      <c r="O198" s="19"/>
      <c r="P198" s="19"/>
      <c r="Q198" s="19" t="s">
        <v>2436</v>
      </c>
      <c r="R198" s="18" t="s">
        <v>24</v>
      </c>
      <c r="S198" s="19"/>
      <c r="T198" s="19"/>
      <c r="U198" s="19"/>
      <c r="V198" s="19"/>
      <c r="W198" s="19"/>
      <c r="X198" s="18"/>
      <c r="Y198" s="46"/>
      <c r="Z198" s="19"/>
      <c r="AA198" s="19"/>
      <c r="AB198" s="19"/>
      <c r="AC198" s="19"/>
      <c r="AD198" s="19"/>
      <c r="AE198" s="19" t="s">
        <v>2684</v>
      </c>
      <c r="AF198" s="19" t="s">
        <v>3470</v>
      </c>
      <c r="AG198" s="19" t="s">
        <v>3467</v>
      </c>
      <c r="AH198" s="19" t="s">
        <v>1263</v>
      </c>
      <c r="AI198" s="19" t="s">
        <v>1570</v>
      </c>
      <c r="AJ198" s="16"/>
      <c r="AK198" s="16"/>
      <c r="AL198" s="16">
        <f t="shared" si="8"/>
        <v>42000</v>
      </c>
      <c r="AM198" s="43">
        <v>23071</v>
      </c>
      <c r="AN198" s="43">
        <v>23102</v>
      </c>
      <c r="AO198" s="19"/>
      <c r="AP198" s="19"/>
      <c r="AQ198" s="19"/>
      <c r="AR198" s="19"/>
      <c r="AS198" s="19"/>
      <c r="AT198" s="19"/>
    </row>
    <row r="199" spans="1:46" s="23" customFormat="1" ht="72" hidden="1" x14ac:dyDescent="0.2">
      <c r="A199" s="19" t="s">
        <v>41</v>
      </c>
      <c r="B199" s="19" t="s">
        <v>277</v>
      </c>
      <c r="C199" s="19" t="s">
        <v>276</v>
      </c>
      <c r="D199" s="19" t="s">
        <v>33</v>
      </c>
      <c r="E199" s="19" t="s">
        <v>454</v>
      </c>
      <c r="F199" s="28" t="s">
        <v>1771</v>
      </c>
      <c r="G199" s="19" t="s">
        <v>500</v>
      </c>
      <c r="H199" s="18" t="s">
        <v>501</v>
      </c>
      <c r="I199" s="18" t="s">
        <v>335</v>
      </c>
      <c r="J199" s="17">
        <v>56000</v>
      </c>
      <c r="K199" s="35" t="s">
        <v>137</v>
      </c>
      <c r="L199" s="18"/>
      <c r="M199" s="18"/>
      <c r="N199" s="19"/>
      <c r="O199" s="19"/>
      <c r="P199" s="19"/>
      <c r="Q199" s="19" t="s">
        <v>2436</v>
      </c>
      <c r="R199" s="18" t="s">
        <v>24</v>
      </c>
      <c r="S199" s="19"/>
      <c r="T199" s="19"/>
      <c r="U199" s="19"/>
      <c r="V199" s="19"/>
      <c r="W199" s="19"/>
      <c r="X199" s="18"/>
      <c r="Y199" s="46"/>
      <c r="Z199" s="19"/>
      <c r="AA199" s="19"/>
      <c r="AB199" s="19"/>
      <c r="AC199" s="19"/>
      <c r="AD199" s="19"/>
      <c r="AE199" s="19" t="s">
        <v>2684</v>
      </c>
      <c r="AF199" s="19" t="s">
        <v>3470</v>
      </c>
      <c r="AG199" s="19" t="s">
        <v>3467</v>
      </c>
      <c r="AH199" s="19" t="s">
        <v>1263</v>
      </c>
      <c r="AI199" s="19" t="s">
        <v>1570</v>
      </c>
      <c r="AJ199" s="16"/>
      <c r="AK199" s="16"/>
      <c r="AL199" s="16">
        <f t="shared" si="8"/>
        <v>56000</v>
      </c>
      <c r="AM199" s="43">
        <v>23071</v>
      </c>
      <c r="AN199" s="43">
        <v>23102</v>
      </c>
      <c r="AO199" s="19"/>
      <c r="AP199" s="19"/>
      <c r="AQ199" s="19"/>
      <c r="AR199" s="19"/>
      <c r="AS199" s="19"/>
      <c r="AT199" s="19"/>
    </row>
    <row r="200" spans="1:46" s="23" customFormat="1" ht="72" hidden="1" x14ac:dyDescent="0.2">
      <c r="A200" s="19" t="s">
        <v>41</v>
      </c>
      <c r="B200" s="19" t="s">
        <v>277</v>
      </c>
      <c r="C200" s="19" t="s">
        <v>276</v>
      </c>
      <c r="D200" s="19" t="s">
        <v>33</v>
      </c>
      <c r="E200" s="19" t="s">
        <v>454</v>
      </c>
      <c r="F200" s="28" t="s">
        <v>1772</v>
      </c>
      <c r="G200" s="19" t="s">
        <v>502</v>
      </c>
      <c r="H200" s="18" t="s">
        <v>464</v>
      </c>
      <c r="I200" s="18" t="s">
        <v>274</v>
      </c>
      <c r="J200" s="17">
        <v>270000</v>
      </c>
      <c r="K200" s="35" t="s">
        <v>137</v>
      </c>
      <c r="L200" s="18"/>
      <c r="M200" s="18"/>
      <c r="N200" s="19"/>
      <c r="O200" s="19"/>
      <c r="P200" s="19"/>
      <c r="Q200" s="19" t="s">
        <v>2436</v>
      </c>
      <c r="R200" s="18" t="s">
        <v>24</v>
      </c>
      <c r="S200" s="19"/>
      <c r="T200" s="19"/>
      <c r="U200" s="19"/>
      <c r="V200" s="19"/>
      <c r="W200" s="19"/>
      <c r="X200" s="18"/>
      <c r="Y200" s="46"/>
      <c r="Z200" s="19"/>
      <c r="AA200" s="19"/>
      <c r="AB200" s="19"/>
      <c r="AC200" s="19"/>
      <c r="AD200" s="19"/>
      <c r="AE200" s="19" t="s">
        <v>2684</v>
      </c>
      <c r="AF200" s="19" t="s">
        <v>3470</v>
      </c>
      <c r="AG200" s="19" t="s">
        <v>3467</v>
      </c>
      <c r="AH200" s="19" t="s">
        <v>1263</v>
      </c>
      <c r="AI200" s="19" t="s">
        <v>1570</v>
      </c>
      <c r="AJ200" s="16"/>
      <c r="AK200" s="16"/>
      <c r="AL200" s="16">
        <f t="shared" si="8"/>
        <v>270000</v>
      </c>
      <c r="AM200" s="43">
        <v>23071</v>
      </c>
      <c r="AN200" s="43">
        <v>23102</v>
      </c>
      <c r="AO200" s="19"/>
      <c r="AP200" s="19"/>
      <c r="AQ200" s="19"/>
      <c r="AR200" s="19"/>
      <c r="AS200" s="19"/>
      <c r="AT200" s="19"/>
    </row>
    <row r="201" spans="1:46" s="23" customFormat="1" ht="72" hidden="1" x14ac:dyDescent="0.2">
      <c r="A201" s="19" t="s">
        <v>41</v>
      </c>
      <c r="B201" s="19" t="s">
        <v>277</v>
      </c>
      <c r="C201" s="19" t="s">
        <v>276</v>
      </c>
      <c r="D201" s="19" t="s">
        <v>33</v>
      </c>
      <c r="E201" s="19" t="s">
        <v>454</v>
      </c>
      <c r="F201" s="28" t="s">
        <v>1773</v>
      </c>
      <c r="G201" s="19" t="s">
        <v>503</v>
      </c>
      <c r="H201" s="18" t="s">
        <v>270</v>
      </c>
      <c r="I201" s="18" t="s">
        <v>274</v>
      </c>
      <c r="J201" s="17">
        <v>50000</v>
      </c>
      <c r="K201" s="35" t="s">
        <v>137</v>
      </c>
      <c r="L201" s="18"/>
      <c r="M201" s="18"/>
      <c r="N201" s="19"/>
      <c r="O201" s="19"/>
      <c r="P201" s="19"/>
      <c r="Q201" s="19" t="s">
        <v>2436</v>
      </c>
      <c r="R201" s="18" t="s">
        <v>24</v>
      </c>
      <c r="S201" s="19"/>
      <c r="T201" s="19"/>
      <c r="U201" s="19"/>
      <c r="V201" s="19"/>
      <c r="W201" s="19"/>
      <c r="X201" s="18"/>
      <c r="Y201" s="46"/>
      <c r="Z201" s="19"/>
      <c r="AA201" s="19"/>
      <c r="AB201" s="19"/>
      <c r="AC201" s="19"/>
      <c r="AD201" s="19"/>
      <c r="AE201" s="19" t="s">
        <v>2684</v>
      </c>
      <c r="AF201" s="19" t="s">
        <v>3470</v>
      </c>
      <c r="AG201" s="19" t="s">
        <v>3467</v>
      </c>
      <c r="AH201" s="19" t="s">
        <v>1263</v>
      </c>
      <c r="AI201" s="19" t="s">
        <v>1570</v>
      </c>
      <c r="AJ201" s="16"/>
      <c r="AK201" s="16"/>
      <c r="AL201" s="16">
        <f t="shared" si="8"/>
        <v>50000</v>
      </c>
      <c r="AM201" s="43">
        <v>23071</v>
      </c>
      <c r="AN201" s="43">
        <v>23102</v>
      </c>
      <c r="AO201" s="19"/>
      <c r="AP201" s="19"/>
      <c r="AQ201" s="19"/>
      <c r="AR201" s="19"/>
      <c r="AS201" s="19"/>
      <c r="AT201" s="19"/>
    </row>
    <row r="202" spans="1:46" s="23" customFormat="1" ht="72" hidden="1" x14ac:dyDescent="0.2">
      <c r="A202" s="19" t="s">
        <v>41</v>
      </c>
      <c r="B202" s="19" t="s">
        <v>277</v>
      </c>
      <c r="C202" s="19" t="s">
        <v>276</v>
      </c>
      <c r="D202" s="19" t="s">
        <v>33</v>
      </c>
      <c r="E202" s="19" t="s">
        <v>454</v>
      </c>
      <c r="F202" s="28" t="s">
        <v>1774</v>
      </c>
      <c r="G202" s="19" t="s">
        <v>504</v>
      </c>
      <c r="H202" s="18" t="s">
        <v>387</v>
      </c>
      <c r="I202" s="18" t="s">
        <v>274</v>
      </c>
      <c r="J202" s="17">
        <v>240000</v>
      </c>
      <c r="K202" s="35" t="s">
        <v>137</v>
      </c>
      <c r="L202" s="18"/>
      <c r="M202" s="18"/>
      <c r="N202" s="19"/>
      <c r="O202" s="19"/>
      <c r="P202" s="19"/>
      <c r="Q202" s="19" t="s">
        <v>2436</v>
      </c>
      <c r="R202" s="18" t="s">
        <v>24</v>
      </c>
      <c r="S202" s="19"/>
      <c r="T202" s="19"/>
      <c r="U202" s="19"/>
      <c r="V202" s="19"/>
      <c r="W202" s="19"/>
      <c r="X202" s="18"/>
      <c r="Y202" s="46"/>
      <c r="Z202" s="19"/>
      <c r="AA202" s="19"/>
      <c r="AB202" s="19"/>
      <c r="AC202" s="19"/>
      <c r="AD202" s="19"/>
      <c r="AE202" s="19" t="s">
        <v>2684</v>
      </c>
      <c r="AF202" s="19" t="s">
        <v>3470</v>
      </c>
      <c r="AG202" s="19" t="s">
        <v>3467</v>
      </c>
      <c r="AH202" s="19" t="s">
        <v>1263</v>
      </c>
      <c r="AI202" s="19" t="s">
        <v>1570</v>
      </c>
      <c r="AJ202" s="16"/>
      <c r="AK202" s="16"/>
      <c r="AL202" s="16">
        <f t="shared" si="8"/>
        <v>240000</v>
      </c>
      <c r="AM202" s="43">
        <v>23071</v>
      </c>
      <c r="AN202" s="43">
        <v>23102</v>
      </c>
      <c r="AO202" s="19"/>
      <c r="AP202" s="19"/>
      <c r="AQ202" s="19"/>
      <c r="AR202" s="19"/>
      <c r="AS202" s="19"/>
      <c r="AT202" s="19"/>
    </row>
    <row r="203" spans="1:46" s="23" customFormat="1" ht="72" hidden="1" x14ac:dyDescent="0.2">
      <c r="A203" s="19" t="s">
        <v>41</v>
      </c>
      <c r="B203" s="19" t="s">
        <v>277</v>
      </c>
      <c r="C203" s="19" t="s">
        <v>276</v>
      </c>
      <c r="D203" s="19" t="s">
        <v>33</v>
      </c>
      <c r="E203" s="19" t="s">
        <v>454</v>
      </c>
      <c r="F203" s="28" t="s">
        <v>1775</v>
      </c>
      <c r="G203" s="19" t="s">
        <v>505</v>
      </c>
      <c r="H203" s="18" t="s">
        <v>501</v>
      </c>
      <c r="I203" s="18" t="s">
        <v>274</v>
      </c>
      <c r="J203" s="17">
        <v>320000</v>
      </c>
      <c r="K203" s="35" t="s">
        <v>137</v>
      </c>
      <c r="L203" s="18"/>
      <c r="M203" s="18"/>
      <c r="N203" s="19"/>
      <c r="O203" s="19"/>
      <c r="P203" s="19"/>
      <c r="Q203" s="19" t="s">
        <v>2436</v>
      </c>
      <c r="R203" s="18" t="s">
        <v>24</v>
      </c>
      <c r="S203" s="19"/>
      <c r="T203" s="19"/>
      <c r="U203" s="19"/>
      <c r="V203" s="19"/>
      <c r="W203" s="19"/>
      <c r="X203" s="18"/>
      <c r="Y203" s="46"/>
      <c r="Z203" s="19"/>
      <c r="AA203" s="19"/>
      <c r="AB203" s="19"/>
      <c r="AC203" s="19"/>
      <c r="AD203" s="19"/>
      <c r="AE203" s="19" t="s">
        <v>2684</v>
      </c>
      <c r="AF203" s="19" t="s">
        <v>3470</v>
      </c>
      <c r="AG203" s="19" t="s">
        <v>3467</v>
      </c>
      <c r="AH203" s="19" t="s">
        <v>1263</v>
      </c>
      <c r="AI203" s="19" t="s">
        <v>1570</v>
      </c>
      <c r="AJ203" s="16"/>
      <c r="AK203" s="16"/>
      <c r="AL203" s="16">
        <f t="shared" si="8"/>
        <v>320000</v>
      </c>
      <c r="AM203" s="43">
        <v>23071</v>
      </c>
      <c r="AN203" s="43">
        <v>23102</v>
      </c>
      <c r="AO203" s="19"/>
      <c r="AP203" s="19"/>
      <c r="AQ203" s="19"/>
      <c r="AR203" s="19"/>
      <c r="AS203" s="19"/>
      <c r="AT203" s="19"/>
    </row>
    <row r="204" spans="1:46" s="23" customFormat="1" ht="72" hidden="1" x14ac:dyDescent="0.2">
      <c r="A204" s="19" t="s">
        <v>41</v>
      </c>
      <c r="B204" s="19" t="s">
        <v>277</v>
      </c>
      <c r="C204" s="19" t="s">
        <v>276</v>
      </c>
      <c r="D204" s="19" t="s">
        <v>33</v>
      </c>
      <c r="E204" s="19" t="s">
        <v>454</v>
      </c>
      <c r="F204" s="28" t="s">
        <v>1776</v>
      </c>
      <c r="G204" s="19" t="s">
        <v>506</v>
      </c>
      <c r="H204" s="18" t="s">
        <v>270</v>
      </c>
      <c r="I204" s="18" t="s">
        <v>274</v>
      </c>
      <c r="J204" s="17">
        <v>75000</v>
      </c>
      <c r="K204" s="35" t="s">
        <v>137</v>
      </c>
      <c r="L204" s="18"/>
      <c r="M204" s="18"/>
      <c r="N204" s="19"/>
      <c r="O204" s="19"/>
      <c r="P204" s="19"/>
      <c r="Q204" s="19" t="s">
        <v>2436</v>
      </c>
      <c r="R204" s="18" t="s">
        <v>24</v>
      </c>
      <c r="S204" s="19"/>
      <c r="T204" s="19"/>
      <c r="U204" s="19"/>
      <c r="V204" s="19"/>
      <c r="W204" s="19"/>
      <c r="X204" s="18"/>
      <c r="Y204" s="46"/>
      <c r="Z204" s="19"/>
      <c r="AA204" s="19"/>
      <c r="AB204" s="19"/>
      <c r="AC204" s="19"/>
      <c r="AD204" s="19"/>
      <c r="AE204" s="19" t="s">
        <v>2684</v>
      </c>
      <c r="AF204" s="19" t="s">
        <v>3470</v>
      </c>
      <c r="AG204" s="19" t="s">
        <v>3467</v>
      </c>
      <c r="AH204" s="19" t="s">
        <v>1263</v>
      </c>
      <c r="AI204" s="19" t="s">
        <v>1570</v>
      </c>
      <c r="AJ204" s="16"/>
      <c r="AK204" s="16"/>
      <c r="AL204" s="16">
        <f t="shared" si="8"/>
        <v>75000</v>
      </c>
      <c r="AM204" s="43">
        <v>23071</v>
      </c>
      <c r="AN204" s="43">
        <v>23102</v>
      </c>
      <c r="AO204" s="19"/>
      <c r="AP204" s="19"/>
      <c r="AQ204" s="19"/>
      <c r="AR204" s="19"/>
      <c r="AS204" s="19"/>
      <c r="AT204" s="19"/>
    </row>
    <row r="205" spans="1:46" s="23" customFormat="1" ht="72" hidden="1" x14ac:dyDescent="0.2">
      <c r="A205" s="19" t="s">
        <v>41</v>
      </c>
      <c r="B205" s="19" t="s">
        <v>277</v>
      </c>
      <c r="C205" s="19" t="s">
        <v>276</v>
      </c>
      <c r="D205" s="19" t="s">
        <v>33</v>
      </c>
      <c r="E205" s="19" t="s">
        <v>454</v>
      </c>
      <c r="F205" s="28" t="s">
        <v>1777</v>
      </c>
      <c r="G205" s="19" t="s">
        <v>507</v>
      </c>
      <c r="H205" s="18" t="s">
        <v>270</v>
      </c>
      <c r="I205" s="18" t="s">
        <v>274</v>
      </c>
      <c r="J205" s="17">
        <v>75000</v>
      </c>
      <c r="K205" s="35" t="s">
        <v>137</v>
      </c>
      <c r="L205" s="18"/>
      <c r="M205" s="18"/>
      <c r="N205" s="19"/>
      <c r="O205" s="19"/>
      <c r="P205" s="19"/>
      <c r="Q205" s="19" t="s">
        <v>2436</v>
      </c>
      <c r="R205" s="18" t="s">
        <v>24</v>
      </c>
      <c r="S205" s="19"/>
      <c r="T205" s="19"/>
      <c r="U205" s="19"/>
      <c r="V205" s="19"/>
      <c r="W205" s="19"/>
      <c r="X205" s="18"/>
      <c r="Y205" s="46"/>
      <c r="Z205" s="19"/>
      <c r="AA205" s="19"/>
      <c r="AB205" s="19"/>
      <c r="AC205" s="19"/>
      <c r="AD205" s="19"/>
      <c r="AE205" s="19" t="s">
        <v>2684</v>
      </c>
      <c r="AF205" s="19" t="s">
        <v>3470</v>
      </c>
      <c r="AG205" s="19" t="s">
        <v>3467</v>
      </c>
      <c r="AH205" s="19" t="s">
        <v>1263</v>
      </c>
      <c r="AI205" s="19" t="s">
        <v>1570</v>
      </c>
      <c r="AJ205" s="16"/>
      <c r="AK205" s="16"/>
      <c r="AL205" s="16">
        <f t="shared" si="8"/>
        <v>75000</v>
      </c>
      <c r="AM205" s="43">
        <v>23071</v>
      </c>
      <c r="AN205" s="43">
        <v>23102</v>
      </c>
      <c r="AO205" s="19"/>
      <c r="AP205" s="19"/>
      <c r="AQ205" s="19"/>
      <c r="AR205" s="19"/>
      <c r="AS205" s="19"/>
      <c r="AT205" s="19"/>
    </row>
    <row r="206" spans="1:46" s="23" customFormat="1" ht="72" hidden="1" x14ac:dyDescent="0.2">
      <c r="A206" s="19" t="s">
        <v>41</v>
      </c>
      <c r="B206" s="19" t="s">
        <v>277</v>
      </c>
      <c r="C206" s="19" t="s">
        <v>276</v>
      </c>
      <c r="D206" s="19" t="s">
        <v>33</v>
      </c>
      <c r="E206" s="19" t="s">
        <v>454</v>
      </c>
      <c r="F206" s="28" t="s">
        <v>1778</v>
      </c>
      <c r="G206" s="19" t="s">
        <v>508</v>
      </c>
      <c r="H206" s="18" t="s">
        <v>270</v>
      </c>
      <c r="I206" s="18" t="s">
        <v>274</v>
      </c>
      <c r="J206" s="17">
        <v>75000</v>
      </c>
      <c r="K206" s="35" t="s">
        <v>137</v>
      </c>
      <c r="L206" s="18"/>
      <c r="M206" s="18"/>
      <c r="N206" s="19"/>
      <c r="O206" s="19"/>
      <c r="P206" s="19"/>
      <c r="Q206" s="19" t="s">
        <v>2436</v>
      </c>
      <c r="R206" s="18" t="s">
        <v>24</v>
      </c>
      <c r="S206" s="19"/>
      <c r="T206" s="19"/>
      <c r="U206" s="19"/>
      <c r="V206" s="19"/>
      <c r="W206" s="19"/>
      <c r="X206" s="18"/>
      <c r="Y206" s="46"/>
      <c r="Z206" s="19"/>
      <c r="AA206" s="19"/>
      <c r="AB206" s="19"/>
      <c r="AC206" s="19"/>
      <c r="AD206" s="19"/>
      <c r="AE206" s="19" t="s">
        <v>2684</v>
      </c>
      <c r="AF206" s="19" t="s">
        <v>3470</v>
      </c>
      <c r="AG206" s="19" t="s">
        <v>3467</v>
      </c>
      <c r="AH206" s="19" t="s">
        <v>1263</v>
      </c>
      <c r="AI206" s="19" t="s">
        <v>1570</v>
      </c>
      <c r="AJ206" s="16"/>
      <c r="AK206" s="16"/>
      <c r="AL206" s="16">
        <f t="shared" si="8"/>
        <v>75000</v>
      </c>
      <c r="AM206" s="43">
        <v>23071</v>
      </c>
      <c r="AN206" s="43">
        <v>23102</v>
      </c>
      <c r="AO206" s="19"/>
      <c r="AP206" s="19"/>
      <c r="AQ206" s="19"/>
      <c r="AR206" s="19"/>
      <c r="AS206" s="19"/>
      <c r="AT206" s="19"/>
    </row>
    <row r="207" spans="1:46" s="23" customFormat="1" ht="72" hidden="1" x14ac:dyDescent="0.2">
      <c r="A207" s="19" t="s">
        <v>41</v>
      </c>
      <c r="B207" s="19" t="s">
        <v>277</v>
      </c>
      <c r="C207" s="19" t="s">
        <v>276</v>
      </c>
      <c r="D207" s="19" t="s">
        <v>33</v>
      </c>
      <c r="E207" s="19" t="s">
        <v>454</v>
      </c>
      <c r="F207" s="28" t="s">
        <v>1779</v>
      </c>
      <c r="G207" s="19" t="s">
        <v>509</v>
      </c>
      <c r="H207" s="18" t="s">
        <v>270</v>
      </c>
      <c r="I207" s="18" t="s">
        <v>274</v>
      </c>
      <c r="J207" s="17">
        <v>75000</v>
      </c>
      <c r="K207" s="35" t="s">
        <v>137</v>
      </c>
      <c r="L207" s="18"/>
      <c r="M207" s="18"/>
      <c r="N207" s="19"/>
      <c r="O207" s="19"/>
      <c r="P207" s="19"/>
      <c r="Q207" s="19" t="s">
        <v>2436</v>
      </c>
      <c r="R207" s="18" t="s">
        <v>24</v>
      </c>
      <c r="S207" s="19"/>
      <c r="T207" s="19"/>
      <c r="U207" s="19"/>
      <c r="V207" s="19"/>
      <c r="W207" s="19"/>
      <c r="X207" s="18"/>
      <c r="Y207" s="46"/>
      <c r="Z207" s="19"/>
      <c r="AA207" s="19"/>
      <c r="AB207" s="19"/>
      <c r="AC207" s="19"/>
      <c r="AD207" s="19"/>
      <c r="AE207" s="19" t="s">
        <v>2684</v>
      </c>
      <c r="AF207" s="19" t="s">
        <v>3470</v>
      </c>
      <c r="AG207" s="19" t="s">
        <v>3467</v>
      </c>
      <c r="AH207" s="19" t="s">
        <v>1263</v>
      </c>
      <c r="AI207" s="19" t="s">
        <v>1570</v>
      </c>
      <c r="AJ207" s="16"/>
      <c r="AK207" s="16"/>
      <c r="AL207" s="16">
        <f t="shared" si="8"/>
        <v>75000</v>
      </c>
      <c r="AM207" s="43">
        <v>23071</v>
      </c>
      <c r="AN207" s="43">
        <v>23102</v>
      </c>
      <c r="AO207" s="19"/>
      <c r="AP207" s="19"/>
      <c r="AQ207" s="19"/>
      <c r="AR207" s="19"/>
      <c r="AS207" s="19"/>
      <c r="AT207" s="19"/>
    </row>
    <row r="208" spans="1:46" s="23" customFormat="1" ht="72" hidden="1" x14ac:dyDescent="0.2">
      <c r="A208" s="19" t="s">
        <v>41</v>
      </c>
      <c r="B208" s="19" t="s">
        <v>277</v>
      </c>
      <c r="C208" s="19" t="s">
        <v>276</v>
      </c>
      <c r="D208" s="19" t="s">
        <v>33</v>
      </c>
      <c r="E208" s="19" t="s">
        <v>454</v>
      </c>
      <c r="F208" s="28" t="s">
        <v>1780</v>
      </c>
      <c r="G208" s="19" t="s">
        <v>510</v>
      </c>
      <c r="H208" s="18" t="s">
        <v>269</v>
      </c>
      <c r="I208" s="18" t="s">
        <v>511</v>
      </c>
      <c r="J208" s="17">
        <v>10000</v>
      </c>
      <c r="K208" s="35" t="s">
        <v>137</v>
      </c>
      <c r="L208" s="18"/>
      <c r="M208" s="18"/>
      <c r="N208" s="19"/>
      <c r="O208" s="19"/>
      <c r="P208" s="19"/>
      <c r="Q208" s="19" t="s">
        <v>2436</v>
      </c>
      <c r="R208" s="18" t="s">
        <v>24</v>
      </c>
      <c r="S208" s="19"/>
      <c r="T208" s="19"/>
      <c r="U208" s="19"/>
      <c r="V208" s="19"/>
      <c r="W208" s="19"/>
      <c r="X208" s="18"/>
      <c r="Y208" s="46"/>
      <c r="Z208" s="19"/>
      <c r="AA208" s="19"/>
      <c r="AB208" s="19"/>
      <c r="AC208" s="19"/>
      <c r="AD208" s="19"/>
      <c r="AE208" s="19" t="s">
        <v>2684</v>
      </c>
      <c r="AF208" s="19" t="s">
        <v>3470</v>
      </c>
      <c r="AG208" s="19" t="s">
        <v>3467</v>
      </c>
      <c r="AH208" s="19" t="s">
        <v>1263</v>
      </c>
      <c r="AI208" s="19" t="s">
        <v>1570</v>
      </c>
      <c r="AJ208" s="16"/>
      <c r="AK208" s="16"/>
      <c r="AL208" s="16">
        <f t="shared" si="8"/>
        <v>10000</v>
      </c>
      <c r="AM208" s="43">
        <v>23071</v>
      </c>
      <c r="AN208" s="43">
        <v>23102</v>
      </c>
      <c r="AO208" s="19"/>
      <c r="AP208" s="19"/>
      <c r="AQ208" s="19"/>
      <c r="AR208" s="19"/>
      <c r="AS208" s="19"/>
      <c r="AT208" s="19"/>
    </row>
    <row r="209" spans="1:46" s="23" customFormat="1" ht="72" hidden="1" x14ac:dyDescent="0.2">
      <c r="A209" s="19" t="s">
        <v>41</v>
      </c>
      <c r="B209" s="19" t="s">
        <v>277</v>
      </c>
      <c r="C209" s="19" t="s">
        <v>276</v>
      </c>
      <c r="D209" s="19" t="s">
        <v>33</v>
      </c>
      <c r="E209" s="19" t="s">
        <v>454</v>
      </c>
      <c r="F209" s="28" t="s">
        <v>1781</v>
      </c>
      <c r="G209" s="19" t="s">
        <v>512</v>
      </c>
      <c r="H209" s="18" t="s">
        <v>269</v>
      </c>
      <c r="I209" s="18" t="s">
        <v>511</v>
      </c>
      <c r="J209" s="17">
        <v>7000</v>
      </c>
      <c r="K209" s="35" t="s">
        <v>137</v>
      </c>
      <c r="L209" s="18"/>
      <c r="M209" s="18"/>
      <c r="N209" s="19"/>
      <c r="O209" s="19"/>
      <c r="P209" s="19"/>
      <c r="Q209" s="19" t="s">
        <v>2436</v>
      </c>
      <c r="R209" s="18" t="s">
        <v>24</v>
      </c>
      <c r="S209" s="19"/>
      <c r="T209" s="19"/>
      <c r="U209" s="19"/>
      <c r="V209" s="19"/>
      <c r="W209" s="19"/>
      <c r="X209" s="18"/>
      <c r="Y209" s="46"/>
      <c r="Z209" s="19"/>
      <c r="AA209" s="19"/>
      <c r="AB209" s="19"/>
      <c r="AC209" s="19"/>
      <c r="AD209" s="19"/>
      <c r="AE209" s="19" t="s">
        <v>2684</v>
      </c>
      <c r="AF209" s="19" t="s">
        <v>3470</v>
      </c>
      <c r="AG209" s="19" t="s">
        <v>3467</v>
      </c>
      <c r="AH209" s="19" t="s">
        <v>1263</v>
      </c>
      <c r="AI209" s="19" t="s">
        <v>1570</v>
      </c>
      <c r="AJ209" s="16"/>
      <c r="AK209" s="16"/>
      <c r="AL209" s="16">
        <f t="shared" si="8"/>
        <v>7000</v>
      </c>
      <c r="AM209" s="43">
        <v>23071</v>
      </c>
      <c r="AN209" s="43">
        <v>23102</v>
      </c>
      <c r="AO209" s="19"/>
      <c r="AP209" s="19"/>
      <c r="AQ209" s="19"/>
      <c r="AR209" s="19"/>
      <c r="AS209" s="19"/>
      <c r="AT209" s="19"/>
    </row>
    <row r="210" spans="1:46" s="23" customFormat="1" ht="72" hidden="1" x14ac:dyDescent="0.2">
      <c r="A210" s="19" t="s">
        <v>41</v>
      </c>
      <c r="B210" s="19" t="s">
        <v>277</v>
      </c>
      <c r="C210" s="19" t="s">
        <v>276</v>
      </c>
      <c r="D210" s="19" t="s">
        <v>33</v>
      </c>
      <c r="E210" s="19" t="s">
        <v>454</v>
      </c>
      <c r="F210" s="28" t="s">
        <v>1782</v>
      </c>
      <c r="G210" s="19" t="s">
        <v>513</v>
      </c>
      <c r="H210" s="18" t="s">
        <v>387</v>
      </c>
      <c r="I210" s="18" t="s">
        <v>514</v>
      </c>
      <c r="J210" s="17">
        <v>216000</v>
      </c>
      <c r="K210" s="35" t="s">
        <v>137</v>
      </c>
      <c r="L210" s="18"/>
      <c r="M210" s="18"/>
      <c r="N210" s="19"/>
      <c r="O210" s="19"/>
      <c r="P210" s="19"/>
      <c r="Q210" s="19" t="s">
        <v>2436</v>
      </c>
      <c r="R210" s="18" t="s">
        <v>24</v>
      </c>
      <c r="S210" s="19"/>
      <c r="T210" s="19"/>
      <c r="U210" s="19"/>
      <c r="V210" s="19"/>
      <c r="W210" s="19"/>
      <c r="X210" s="18"/>
      <c r="Y210" s="46"/>
      <c r="Z210" s="19"/>
      <c r="AA210" s="19"/>
      <c r="AB210" s="19"/>
      <c r="AC210" s="19"/>
      <c r="AD210" s="19"/>
      <c r="AE210" s="19" t="s">
        <v>2684</v>
      </c>
      <c r="AF210" s="19" t="s">
        <v>3470</v>
      </c>
      <c r="AG210" s="19" t="s">
        <v>3467</v>
      </c>
      <c r="AH210" s="19" t="s">
        <v>1263</v>
      </c>
      <c r="AI210" s="19" t="s">
        <v>1570</v>
      </c>
      <c r="AJ210" s="16"/>
      <c r="AK210" s="16"/>
      <c r="AL210" s="16">
        <f t="shared" si="8"/>
        <v>216000</v>
      </c>
      <c r="AM210" s="43">
        <v>23071</v>
      </c>
      <c r="AN210" s="43">
        <v>23102</v>
      </c>
      <c r="AO210" s="19"/>
      <c r="AP210" s="19"/>
      <c r="AQ210" s="19"/>
      <c r="AR210" s="19"/>
      <c r="AS210" s="19"/>
      <c r="AT210" s="19"/>
    </row>
    <row r="211" spans="1:46" s="23" customFormat="1" ht="72" hidden="1" x14ac:dyDescent="0.2">
      <c r="A211" s="19" t="s">
        <v>41</v>
      </c>
      <c r="B211" s="19" t="s">
        <v>277</v>
      </c>
      <c r="C211" s="19" t="s">
        <v>276</v>
      </c>
      <c r="D211" s="19" t="s">
        <v>33</v>
      </c>
      <c r="E211" s="19" t="s">
        <v>454</v>
      </c>
      <c r="F211" s="28" t="s">
        <v>1783</v>
      </c>
      <c r="G211" s="19" t="s">
        <v>515</v>
      </c>
      <c r="H211" s="18" t="s">
        <v>319</v>
      </c>
      <c r="I211" s="18" t="s">
        <v>511</v>
      </c>
      <c r="J211" s="17">
        <v>6000</v>
      </c>
      <c r="K211" s="35" t="s">
        <v>137</v>
      </c>
      <c r="L211" s="18"/>
      <c r="M211" s="18"/>
      <c r="N211" s="19"/>
      <c r="O211" s="19"/>
      <c r="P211" s="19"/>
      <c r="Q211" s="19" t="s">
        <v>2436</v>
      </c>
      <c r="R211" s="18" t="s">
        <v>24</v>
      </c>
      <c r="S211" s="19"/>
      <c r="T211" s="19"/>
      <c r="U211" s="19"/>
      <c r="V211" s="19"/>
      <c r="W211" s="19"/>
      <c r="X211" s="18"/>
      <c r="Y211" s="46"/>
      <c r="Z211" s="19"/>
      <c r="AA211" s="19"/>
      <c r="AB211" s="19"/>
      <c r="AC211" s="19"/>
      <c r="AD211" s="19"/>
      <c r="AE211" s="19" t="s">
        <v>2684</v>
      </c>
      <c r="AF211" s="19" t="s">
        <v>3470</v>
      </c>
      <c r="AG211" s="19" t="s">
        <v>3467</v>
      </c>
      <c r="AH211" s="19" t="s">
        <v>1263</v>
      </c>
      <c r="AI211" s="19" t="s">
        <v>1570</v>
      </c>
      <c r="AJ211" s="16"/>
      <c r="AK211" s="16"/>
      <c r="AL211" s="16">
        <f t="shared" si="8"/>
        <v>6000</v>
      </c>
      <c r="AM211" s="43">
        <v>23071</v>
      </c>
      <c r="AN211" s="43">
        <v>23102</v>
      </c>
      <c r="AO211" s="19"/>
      <c r="AP211" s="19"/>
      <c r="AQ211" s="19"/>
      <c r="AR211" s="19"/>
      <c r="AS211" s="19"/>
      <c r="AT211" s="19"/>
    </row>
    <row r="212" spans="1:46" s="23" customFormat="1" ht="90" hidden="1" x14ac:dyDescent="0.2">
      <c r="A212" s="19" t="s">
        <v>41</v>
      </c>
      <c r="B212" s="19" t="s">
        <v>277</v>
      </c>
      <c r="C212" s="19" t="s">
        <v>276</v>
      </c>
      <c r="D212" s="19" t="s">
        <v>22</v>
      </c>
      <c r="E212" s="19" t="s">
        <v>349</v>
      </c>
      <c r="F212" s="28" t="s">
        <v>1784</v>
      </c>
      <c r="G212" s="19" t="s">
        <v>516</v>
      </c>
      <c r="H212" s="18" t="s">
        <v>270</v>
      </c>
      <c r="I212" s="18" t="s">
        <v>275</v>
      </c>
      <c r="J212" s="17">
        <v>1288000</v>
      </c>
      <c r="K212" s="35" t="s">
        <v>137</v>
      </c>
      <c r="L212" s="18"/>
      <c r="M212" s="18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8"/>
      <c r="Y212" s="46"/>
      <c r="Z212" s="19"/>
      <c r="AA212" s="19"/>
      <c r="AB212" s="19"/>
      <c r="AC212" s="19"/>
      <c r="AD212" s="19"/>
      <c r="AE212" s="20" t="s">
        <v>2715</v>
      </c>
      <c r="AF212" s="20" t="s">
        <v>3451</v>
      </c>
      <c r="AG212" s="19" t="s">
        <v>3467</v>
      </c>
      <c r="AH212" s="20" t="s">
        <v>1267</v>
      </c>
      <c r="AI212" s="19" t="s">
        <v>1571</v>
      </c>
      <c r="AJ212" s="16"/>
      <c r="AK212" s="16"/>
      <c r="AL212" s="16">
        <f t="shared" si="8"/>
        <v>1288000</v>
      </c>
      <c r="AM212" s="43">
        <v>23071</v>
      </c>
      <c r="AN212" s="43">
        <v>23102</v>
      </c>
      <c r="AO212" s="19"/>
      <c r="AP212" s="19"/>
      <c r="AQ212" s="19"/>
      <c r="AR212" s="19"/>
      <c r="AS212" s="19"/>
      <c r="AT212" s="19"/>
    </row>
    <row r="213" spans="1:46" s="23" customFormat="1" ht="72" hidden="1" x14ac:dyDescent="0.2">
      <c r="A213" s="19" t="s">
        <v>41</v>
      </c>
      <c r="B213" s="19" t="s">
        <v>277</v>
      </c>
      <c r="C213" s="19" t="s">
        <v>276</v>
      </c>
      <c r="D213" s="19" t="s">
        <v>11</v>
      </c>
      <c r="E213" s="19" t="s">
        <v>310</v>
      </c>
      <c r="F213" s="28" t="s">
        <v>1785</v>
      </c>
      <c r="G213" s="19" t="s">
        <v>517</v>
      </c>
      <c r="H213" s="18" t="s">
        <v>303</v>
      </c>
      <c r="I213" s="18" t="s">
        <v>268</v>
      </c>
      <c r="J213" s="17">
        <v>32000</v>
      </c>
      <c r="K213" s="18"/>
      <c r="L213" s="18"/>
      <c r="M213" s="35" t="s">
        <v>137</v>
      </c>
      <c r="N213" s="19"/>
      <c r="O213" s="18" t="s">
        <v>2676</v>
      </c>
      <c r="P213" s="42">
        <v>23080</v>
      </c>
      <c r="Q213" s="19" t="s">
        <v>2419</v>
      </c>
      <c r="R213" s="18" t="s">
        <v>39</v>
      </c>
      <c r="S213" s="19" t="s">
        <v>60</v>
      </c>
      <c r="T213" s="19"/>
      <c r="U213" s="19"/>
      <c r="V213" s="48" t="s">
        <v>2705</v>
      </c>
      <c r="W213" s="74">
        <v>31030</v>
      </c>
      <c r="X213" s="18">
        <v>1</v>
      </c>
      <c r="Y213" s="46"/>
      <c r="Z213" s="19"/>
      <c r="AA213" s="19">
        <v>7014238191</v>
      </c>
      <c r="AB213" s="19"/>
      <c r="AC213" s="19"/>
      <c r="AD213" s="19"/>
      <c r="AE213" s="19" t="s">
        <v>2680</v>
      </c>
      <c r="AF213" s="19" t="s">
        <v>3472</v>
      </c>
      <c r="AG213" s="19" t="s">
        <v>2456</v>
      </c>
      <c r="AH213" s="19" t="s">
        <v>1263</v>
      </c>
      <c r="AI213" s="19" t="s">
        <v>1570</v>
      </c>
      <c r="AJ213" s="16">
        <v>31030</v>
      </c>
      <c r="AK213" s="16"/>
      <c r="AL213" s="16">
        <f t="shared" si="8"/>
        <v>970</v>
      </c>
      <c r="AM213" s="137">
        <v>23080</v>
      </c>
      <c r="AN213" s="43">
        <v>23102</v>
      </c>
      <c r="AO213" s="19"/>
      <c r="AP213" s="19"/>
      <c r="AQ213" s="19"/>
      <c r="AR213" s="19"/>
      <c r="AS213" s="19"/>
      <c r="AT213" s="19"/>
    </row>
    <row r="214" spans="1:46" s="23" customFormat="1" ht="72" hidden="1" x14ac:dyDescent="0.2">
      <c r="A214" s="19" t="s">
        <v>41</v>
      </c>
      <c r="B214" s="19" t="s">
        <v>277</v>
      </c>
      <c r="C214" s="19" t="s">
        <v>276</v>
      </c>
      <c r="D214" s="19" t="s">
        <v>11</v>
      </c>
      <c r="E214" s="19" t="s">
        <v>310</v>
      </c>
      <c r="F214" s="28" t="s">
        <v>1786</v>
      </c>
      <c r="G214" s="19" t="s">
        <v>458</v>
      </c>
      <c r="H214" s="18" t="s">
        <v>267</v>
      </c>
      <c r="I214" s="18" t="s">
        <v>271</v>
      </c>
      <c r="J214" s="17">
        <v>194400</v>
      </c>
      <c r="K214" s="35" t="s">
        <v>137</v>
      </c>
      <c r="L214" s="18"/>
      <c r="M214" s="18"/>
      <c r="N214" s="19"/>
      <c r="O214" s="19"/>
      <c r="P214" s="19"/>
      <c r="Q214" s="19" t="s">
        <v>2437</v>
      </c>
      <c r="R214" s="18" t="s">
        <v>12</v>
      </c>
      <c r="S214" s="19"/>
      <c r="T214" s="19"/>
      <c r="U214" s="19"/>
      <c r="V214" s="19"/>
      <c r="W214" s="19"/>
      <c r="X214" s="18"/>
      <c r="Y214" s="46"/>
      <c r="Z214" s="19"/>
      <c r="AA214" s="19"/>
      <c r="AB214" s="19"/>
      <c r="AC214" s="19"/>
      <c r="AD214" s="19"/>
      <c r="AE214" s="19" t="s">
        <v>2684</v>
      </c>
      <c r="AF214" s="19" t="s">
        <v>3470</v>
      </c>
      <c r="AG214" s="19" t="s">
        <v>3467</v>
      </c>
      <c r="AH214" s="19" t="s">
        <v>1263</v>
      </c>
      <c r="AI214" s="19" t="s">
        <v>1570</v>
      </c>
      <c r="AJ214" s="16"/>
      <c r="AK214" s="16"/>
      <c r="AL214" s="16">
        <f t="shared" si="8"/>
        <v>194400</v>
      </c>
      <c r="AM214" s="43">
        <v>23071</v>
      </c>
      <c r="AN214" s="43">
        <v>23102</v>
      </c>
      <c r="AO214" s="19"/>
      <c r="AP214" s="19"/>
      <c r="AQ214" s="19"/>
      <c r="AR214" s="19"/>
      <c r="AS214" s="19"/>
      <c r="AT214" s="19"/>
    </row>
    <row r="215" spans="1:46" s="23" customFormat="1" ht="72" hidden="1" x14ac:dyDescent="0.2">
      <c r="A215" s="19" t="s">
        <v>41</v>
      </c>
      <c r="B215" s="19" t="s">
        <v>277</v>
      </c>
      <c r="C215" s="19" t="s">
        <v>276</v>
      </c>
      <c r="D215" s="19" t="s">
        <v>11</v>
      </c>
      <c r="E215" s="19" t="s">
        <v>310</v>
      </c>
      <c r="F215" s="28" t="s">
        <v>1787</v>
      </c>
      <c r="G215" s="19" t="s">
        <v>518</v>
      </c>
      <c r="H215" s="18" t="s">
        <v>317</v>
      </c>
      <c r="I215" s="18" t="s">
        <v>519</v>
      </c>
      <c r="J215" s="17">
        <v>45000</v>
      </c>
      <c r="K215" s="18"/>
      <c r="L215" s="18"/>
      <c r="M215" s="35" t="s">
        <v>137</v>
      </c>
      <c r="N215" s="19"/>
      <c r="O215" s="18" t="s">
        <v>2676</v>
      </c>
      <c r="P215" s="42">
        <v>23080</v>
      </c>
      <c r="Q215" s="19" t="s">
        <v>2419</v>
      </c>
      <c r="R215" s="18" t="s">
        <v>39</v>
      </c>
      <c r="S215" s="19" t="s">
        <v>60</v>
      </c>
      <c r="T215" s="19"/>
      <c r="U215" s="19"/>
      <c r="V215" s="48" t="s">
        <v>2705</v>
      </c>
      <c r="W215" s="50">
        <v>44998.85</v>
      </c>
      <c r="X215" s="18">
        <v>1</v>
      </c>
      <c r="Y215" s="46"/>
      <c r="Z215" s="19"/>
      <c r="AA215" s="19">
        <v>7014238191</v>
      </c>
      <c r="AB215" s="19"/>
      <c r="AC215" s="19"/>
      <c r="AD215" s="19"/>
      <c r="AE215" s="19" t="s">
        <v>2680</v>
      </c>
      <c r="AF215" s="19" t="s">
        <v>3472</v>
      </c>
      <c r="AG215" s="19" t="s">
        <v>2456</v>
      </c>
      <c r="AH215" s="19" t="s">
        <v>1263</v>
      </c>
      <c r="AI215" s="19" t="s">
        <v>1570</v>
      </c>
      <c r="AJ215" s="16">
        <v>44998.85</v>
      </c>
      <c r="AK215" s="16"/>
      <c r="AL215" s="16">
        <f t="shared" si="8"/>
        <v>1.1500000000014552</v>
      </c>
      <c r="AM215" s="137">
        <v>23080</v>
      </c>
      <c r="AN215" s="43">
        <v>23102</v>
      </c>
      <c r="AO215" s="19"/>
      <c r="AP215" s="19"/>
      <c r="AQ215" s="19"/>
      <c r="AR215" s="19"/>
      <c r="AS215" s="19"/>
      <c r="AT215" s="19"/>
    </row>
    <row r="216" spans="1:46" s="23" customFormat="1" ht="72" hidden="1" x14ac:dyDescent="0.2">
      <c r="A216" s="19" t="s">
        <v>41</v>
      </c>
      <c r="B216" s="19" t="s">
        <v>277</v>
      </c>
      <c r="C216" s="19" t="s">
        <v>276</v>
      </c>
      <c r="D216" s="19" t="s">
        <v>11</v>
      </c>
      <c r="E216" s="19" t="s">
        <v>310</v>
      </c>
      <c r="F216" s="28" t="s">
        <v>1788</v>
      </c>
      <c r="G216" s="19" t="s">
        <v>520</v>
      </c>
      <c r="H216" s="18" t="s">
        <v>269</v>
      </c>
      <c r="I216" s="18" t="s">
        <v>273</v>
      </c>
      <c r="J216" s="17">
        <v>13000</v>
      </c>
      <c r="K216" s="18"/>
      <c r="L216" s="18"/>
      <c r="M216" s="35" t="s">
        <v>137</v>
      </c>
      <c r="N216" s="19"/>
      <c r="O216" s="18" t="s">
        <v>2676</v>
      </c>
      <c r="P216" s="42">
        <v>23080</v>
      </c>
      <c r="Q216" s="19" t="s">
        <v>2419</v>
      </c>
      <c r="R216" s="18" t="s">
        <v>39</v>
      </c>
      <c r="S216" s="19" t="s">
        <v>60</v>
      </c>
      <c r="T216" s="19"/>
      <c r="U216" s="19"/>
      <c r="V216" s="48" t="s">
        <v>2705</v>
      </c>
      <c r="W216" s="74">
        <v>12840</v>
      </c>
      <c r="X216" s="18">
        <v>1</v>
      </c>
      <c r="Y216" s="46"/>
      <c r="Z216" s="19"/>
      <c r="AA216" s="19">
        <v>7014238191</v>
      </c>
      <c r="AB216" s="19"/>
      <c r="AC216" s="19"/>
      <c r="AD216" s="19"/>
      <c r="AE216" s="19" t="s">
        <v>2680</v>
      </c>
      <c r="AF216" s="19" t="s">
        <v>3472</v>
      </c>
      <c r="AG216" s="19" t="s">
        <v>2456</v>
      </c>
      <c r="AH216" s="19" t="s">
        <v>1263</v>
      </c>
      <c r="AI216" s="19" t="s">
        <v>1570</v>
      </c>
      <c r="AJ216" s="16">
        <v>12840</v>
      </c>
      <c r="AK216" s="16"/>
      <c r="AL216" s="16">
        <f t="shared" si="8"/>
        <v>160</v>
      </c>
      <c r="AM216" s="137">
        <v>23080</v>
      </c>
      <c r="AN216" s="43">
        <v>23102</v>
      </c>
      <c r="AO216" s="19"/>
      <c r="AP216" s="19"/>
      <c r="AQ216" s="19"/>
      <c r="AR216" s="19"/>
      <c r="AS216" s="19"/>
      <c r="AT216" s="19"/>
    </row>
    <row r="217" spans="1:46" s="23" customFormat="1" ht="72" hidden="1" x14ac:dyDescent="0.2">
      <c r="A217" s="19" t="s">
        <v>41</v>
      </c>
      <c r="B217" s="19" t="s">
        <v>277</v>
      </c>
      <c r="C217" s="19" t="s">
        <v>276</v>
      </c>
      <c r="D217" s="19" t="s">
        <v>11</v>
      </c>
      <c r="E217" s="19" t="s">
        <v>310</v>
      </c>
      <c r="F217" s="28" t="s">
        <v>1789</v>
      </c>
      <c r="G217" s="19" t="s">
        <v>521</v>
      </c>
      <c r="H217" s="18" t="s">
        <v>267</v>
      </c>
      <c r="I217" s="18" t="s">
        <v>273</v>
      </c>
      <c r="J217" s="17">
        <v>79800</v>
      </c>
      <c r="K217" s="18"/>
      <c r="L217" s="18"/>
      <c r="M217" s="35" t="s">
        <v>137</v>
      </c>
      <c r="N217" s="19"/>
      <c r="O217" s="18" t="s">
        <v>2676</v>
      </c>
      <c r="P217" s="42">
        <v>23080</v>
      </c>
      <c r="Q217" s="19" t="s">
        <v>2419</v>
      </c>
      <c r="R217" s="18" t="s">
        <v>39</v>
      </c>
      <c r="S217" s="19" t="s">
        <v>60</v>
      </c>
      <c r="T217" s="19"/>
      <c r="U217" s="19"/>
      <c r="V217" s="48" t="s">
        <v>2705</v>
      </c>
      <c r="W217" s="74">
        <v>35952</v>
      </c>
      <c r="X217" s="18">
        <v>1</v>
      </c>
      <c r="Y217" s="46"/>
      <c r="Z217" s="19"/>
      <c r="AA217" s="19">
        <v>7014238191</v>
      </c>
      <c r="AB217" s="19"/>
      <c r="AC217" s="19"/>
      <c r="AD217" s="19"/>
      <c r="AE217" s="19" t="s">
        <v>2680</v>
      </c>
      <c r="AF217" s="19" t="s">
        <v>3472</v>
      </c>
      <c r="AG217" s="19" t="s">
        <v>2456</v>
      </c>
      <c r="AH217" s="19" t="s">
        <v>1263</v>
      </c>
      <c r="AI217" s="19" t="s">
        <v>1570</v>
      </c>
      <c r="AJ217" s="16">
        <v>35952</v>
      </c>
      <c r="AK217" s="16"/>
      <c r="AL217" s="16">
        <f t="shared" si="8"/>
        <v>43848</v>
      </c>
      <c r="AM217" s="137">
        <v>23080</v>
      </c>
      <c r="AN217" s="43">
        <v>23102</v>
      </c>
      <c r="AO217" s="19"/>
      <c r="AP217" s="19"/>
      <c r="AQ217" s="19"/>
      <c r="AR217" s="19"/>
      <c r="AS217" s="19"/>
      <c r="AT217" s="19"/>
    </row>
    <row r="218" spans="1:46" s="23" customFormat="1" ht="72" hidden="1" x14ac:dyDescent="0.2">
      <c r="A218" s="19" t="s">
        <v>41</v>
      </c>
      <c r="B218" s="19" t="s">
        <v>277</v>
      </c>
      <c r="C218" s="19" t="s">
        <v>276</v>
      </c>
      <c r="D218" s="19" t="s">
        <v>11</v>
      </c>
      <c r="E218" s="19" t="s">
        <v>310</v>
      </c>
      <c r="F218" s="28" t="s">
        <v>1790</v>
      </c>
      <c r="G218" s="19" t="s">
        <v>522</v>
      </c>
      <c r="H218" s="18" t="s">
        <v>270</v>
      </c>
      <c r="I218" s="18" t="s">
        <v>274</v>
      </c>
      <c r="J218" s="17">
        <v>18500</v>
      </c>
      <c r="K218" s="18"/>
      <c r="L218" s="18"/>
      <c r="M218" s="35" t="s">
        <v>137</v>
      </c>
      <c r="N218" s="19"/>
      <c r="O218" s="18" t="s">
        <v>2676</v>
      </c>
      <c r="P218" s="42">
        <v>23080</v>
      </c>
      <c r="Q218" s="19" t="s">
        <v>2419</v>
      </c>
      <c r="R218" s="18" t="s">
        <v>39</v>
      </c>
      <c r="S218" s="19" t="s">
        <v>60</v>
      </c>
      <c r="T218" s="19"/>
      <c r="U218" s="19"/>
      <c r="V218" s="48" t="s">
        <v>2705</v>
      </c>
      <c r="W218" s="74">
        <v>18500</v>
      </c>
      <c r="X218" s="18">
        <v>1</v>
      </c>
      <c r="Y218" s="46"/>
      <c r="Z218" s="19"/>
      <c r="AA218" s="19">
        <v>7014238191</v>
      </c>
      <c r="AB218" s="19"/>
      <c r="AC218" s="19"/>
      <c r="AD218" s="19"/>
      <c r="AE218" s="19" t="s">
        <v>2680</v>
      </c>
      <c r="AF218" s="19" t="s">
        <v>3472</v>
      </c>
      <c r="AG218" s="19" t="s">
        <v>2456</v>
      </c>
      <c r="AH218" s="19" t="s">
        <v>1263</v>
      </c>
      <c r="AI218" s="19" t="s">
        <v>1570</v>
      </c>
      <c r="AJ218" s="16">
        <v>14445</v>
      </c>
      <c r="AK218" s="16"/>
      <c r="AL218" s="16">
        <f t="shared" si="8"/>
        <v>4055</v>
      </c>
      <c r="AM218" s="137">
        <v>23080</v>
      </c>
      <c r="AN218" s="43">
        <v>23102</v>
      </c>
      <c r="AO218" s="19"/>
      <c r="AP218" s="19"/>
      <c r="AQ218" s="19"/>
      <c r="AR218" s="19"/>
      <c r="AS218" s="19"/>
      <c r="AT218" s="19"/>
    </row>
    <row r="219" spans="1:46" s="23" customFormat="1" ht="72" hidden="1" x14ac:dyDescent="0.2">
      <c r="A219" s="19" t="s">
        <v>41</v>
      </c>
      <c r="B219" s="19" t="s">
        <v>277</v>
      </c>
      <c r="C219" s="19" t="s">
        <v>276</v>
      </c>
      <c r="D219" s="19" t="s">
        <v>286</v>
      </c>
      <c r="E219" s="19" t="s">
        <v>310</v>
      </c>
      <c r="F219" s="28" t="s">
        <v>1791</v>
      </c>
      <c r="G219" s="19" t="s">
        <v>523</v>
      </c>
      <c r="H219" s="18" t="s">
        <v>270</v>
      </c>
      <c r="I219" s="18" t="s">
        <v>274</v>
      </c>
      <c r="J219" s="17">
        <v>138000</v>
      </c>
      <c r="K219" s="18"/>
      <c r="L219" s="18"/>
      <c r="M219" s="35" t="s">
        <v>137</v>
      </c>
      <c r="N219" s="19"/>
      <c r="O219" s="18" t="s">
        <v>2716</v>
      </c>
      <c r="P219" s="42">
        <v>23080</v>
      </c>
      <c r="Q219" s="20" t="s">
        <v>2429</v>
      </c>
      <c r="R219" s="18" t="s">
        <v>39</v>
      </c>
      <c r="S219" s="18" t="s">
        <v>116</v>
      </c>
      <c r="T219" s="18" t="s">
        <v>2717</v>
      </c>
      <c r="U219" s="19"/>
      <c r="V219" s="48" t="s">
        <v>2705</v>
      </c>
      <c r="W219" s="74">
        <v>138000</v>
      </c>
      <c r="X219" s="18">
        <v>1</v>
      </c>
      <c r="Y219" s="46"/>
      <c r="Z219" s="19"/>
      <c r="AA219" s="19">
        <v>7014192295</v>
      </c>
      <c r="AB219" s="19"/>
      <c r="AC219" s="19"/>
      <c r="AD219" s="19"/>
      <c r="AE219" s="19" t="s">
        <v>2680</v>
      </c>
      <c r="AF219" s="19" t="s">
        <v>3472</v>
      </c>
      <c r="AG219" s="19" t="s">
        <v>2456</v>
      </c>
      <c r="AH219" s="19" t="s">
        <v>1263</v>
      </c>
      <c r="AI219" s="19" t="s">
        <v>1570</v>
      </c>
      <c r="AJ219" s="17">
        <v>138000</v>
      </c>
      <c r="AK219" s="16"/>
      <c r="AL219" s="16">
        <f t="shared" si="8"/>
        <v>0</v>
      </c>
      <c r="AM219" s="137">
        <v>23080</v>
      </c>
      <c r="AN219" s="43">
        <v>23102</v>
      </c>
      <c r="AO219" s="19"/>
      <c r="AP219" s="19"/>
      <c r="AQ219" s="19"/>
      <c r="AR219" s="19"/>
      <c r="AS219" s="19"/>
      <c r="AT219" s="19"/>
    </row>
    <row r="220" spans="1:46" s="23" customFormat="1" ht="72" hidden="1" x14ac:dyDescent="0.2">
      <c r="A220" s="19" t="s">
        <v>41</v>
      </c>
      <c r="B220" s="19" t="s">
        <v>277</v>
      </c>
      <c r="C220" s="19" t="s">
        <v>276</v>
      </c>
      <c r="D220" s="19" t="s">
        <v>286</v>
      </c>
      <c r="E220" s="19" t="s">
        <v>310</v>
      </c>
      <c r="F220" s="28" t="s">
        <v>1792</v>
      </c>
      <c r="G220" s="19" t="s">
        <v>524</v>
      </c>
      <c r="H220" s="18" t="s">
        <v>319</v>
      </c>
      <c r="I220" s="18" t="s">
        <v>271</v>
      </c>
      <c r="J220" s="17">
        <v>7000</v>
      </c>
      <c r="K220" s="18"/>
      <c r="L220" s="18"/>
      <c r="M220" s="35" t="s">
        <v>137</v>
      </c>
      <c r="N220" s="19"/>
      <c r="O220" s="18" t="s">
        <v>2704</v>
      </c>
      <c r="P220" s="42">
        <v>23080</v>
      </c>
      <c r="Q220" s="20" t="s">
        <v>2429</v>
      </c>
      <c r="R220" s="18" t="s">
        <v>39</v>
      </c>
      <c r="S220" s="18" t="s">
        <v>116</v>
      </c>
      <c r="T220" s="18" t="s">
        <v>2718</v>
      </c>
      <c r="U220" s="19"/>
      <c r="V220" s="48" t="s">
        <v>2705</v>
      </c>
      <c r="W220" s="74">
        <v>6400</v>
      </c>
      <c r="X220" s="18">
        <v>1</v>
      </c>
      <c r="Y220" s="46"/>
      <c r="Z220" s="19"/>
      <c r="AA220" s="19">
        <v>7014208368</v>
      </c>
      <c r="AB220" s="19"/>
      <c r="AC220" s="19"/>
      <c r="AD220" s="19"/>
      <c r="AE220" s="19" t="s">
        <v>2680</v>
      </c>
      <c r="AF220" s="19" t="s">
        <v>3472</v>
      </c>
      <c r="AG220" s="19" t="s">
        <v>2456</v>
      </c>
      <c r="AH220" s="19" t="s">
        <v>1263</v>
      </c>
      <c r="AI220" s="19" t="s">
        <v>1570</v>
      </c>
      <c r="AJ220" s="16">
        <v>6400</v>
      </c>
      <c r="AK220" s="16"/>
      <c r="AL220" s="16">
        <f t="shared" si="8"/>
        <v>600</v>
      </c>
      <c r="AM220" s="137">
        <v>23080</v>
      </c>
      <c r="AN220" s="43">
        <v>23102</v>
      </c>
      <c r="AO220" s="19"/>
      <c r="AP220" s="19"/>
      <c r="AQ220" s="19"/>
      <c r="AR220" s="19"/>
      <c r="AS220" s="19"/>
      <c r="AT220" s="19"/>
    </row>
    <row r="221" spans="1:46" s="23" customFormat="1" ht="72" hidden="1" x14ac:dyDescent="0.2">
      <c r="A221" s="19" t="s">
        <v>41</v>
      </c>
      <c r="B221" s="19" t="s">
        <v>277</v>
      </c>
      <c r="C221" s="19" t="s">
        <v>276</v>
      </c>
      <c r="D221" s="19" t="s">
        <v>286</v>
      </c>
      <c r="E221" s="19" t="s">
        <v>310</v>
      </c>
      <c r="F221" s="28" t="s">
        <v>1793</v>
      </c>
      <c r="G221" s="19" t="s">
        <v>525</v>
      </c>
      <c r="H221" s="18" t="s">
        <v>303</v>
      </c>
      <c r="I221" s="18" t="s">
        <v>274</v>
      </c>
      <c r="J221" s="17">
        <v>438000</v>
      </c>
      <c r="K221" s="18"/>
      <c r="L221" s="18"/>
      <c r="M221" s="35" t="s">
        <v>137</v>
      </c>
      <c r="N221" s="19"/>
      <c r="O221" s="18" t="s">
        <v>2719</v>
      </c>
      <c r="P221" s="42">
        <v>23080</v>
      </c>
      <c r="Q221" s="20" t="s">
        <v>2429</v>
      </c>
      <c r="R221" s="18" t="s">
        <v>39</v>
      </c>
      <c r="S221" s="18" t="s">
        <v>116</v>
      </c>
      <c r="T221" s="18"/>
      <c r="U221" s="19"/>
      <c r="V221" s="48" t="s">
        <v>2705</v>
      </c>
      <c r="W221" s="74">
        <v>438000</v>
      </c>
      <c r="X221" s="18">
        <v>1</v>
      </c>
      <c r="Y221" s="46"/>
      <c r="Z221" s="19"/>
      <c r="AA221" s="19">
        <v>7014207130</v>
      </c>
      <c r="AB221" s="19"/>
      <c r="AC221" s="19"/>
      <c r="AD221" s="19"/>
      <c r="AE221" s="19" t="s">
        <v>2680</v>
      </c>
      <c r="AF221" s="19" t="s">
        <v>3472</v>
      </c>
      <c r="AG221" s="19" t="s">
        <v>2456</v>
      </c>
      <c r="AH221" s="19" t="s">
        <v>1263</v>
      </c>
      <c r="AI221" s="19" t="s">
        <v>1570</v>
      </c>
      <c r="AJ221" s="17">
        <v>438000</v>
      </c>
      <c r="AK221" s="16"/>
      <c r="AL221" s="16">
        <f t="shared" si="8"/>
        <v>0</v>
      </c>
      <c r="AM221" s="137">
        <v>23080</v>
      </c>
      <c r="AN221" s="43">
        <v>23102</v>
      </c>
      <c r="AO221" s="19"/>
      <c r="AP221" s="19"/>
      <c r="AQ221" s="19"/>
      <c r="AR221" s="19"/>
      <c r="AS221" s="19"/>
      <c r="AT221" s="19"/>
    </row>
    <row r="222" spans="1:46" s="23" customFormat="1" ht="72" hidden="1" x14ac:dyDescent="0.2">
      <c r="A222" s="19" t="s">
        <v>41</v>
      </c>
      <c r="B222" s="19" t="s">
        <v>277</v>
      </c>
      <c r="C222" s="19" t="s">
        <v>276</v>
      </c>
      <c r="D222" s="19" t="s">
        <v>286</v>
      </c>
      <c r="E222" s="19" t="s">
        <v>310</v>
      </c>
      <c r="F222" s="28" t="s">
        <v>1794</v>
      </c>
      <c r="G222" s="19" t="s">
        <v>526</v>
      </c>
      <c r="H222" s="18" t="s">
        <v>270</v>
      </c>
      <c r="I222" s="18" t="s">
        <v>274</v>
      </c>
      <c r="J222" s="17">
        <v>200000</v>
      </c>
      <c r="K222" s="18"/>
      <c r="L222" s="18"/>
      <c r="M222" s="35" t="s">
        <v>137</v>
      </c>
      <c r="N222" s="19"/>
      <c r="O222" s="18" t="s">
        <v>2720</v>
      </c>
      <c r="P222" s="42">
        <v>23080</v>
      </c>
      <c r="Q222" s="19" t="s">
        <v>2430</v>
      </c>
      <c r="R222" s="18" t="s">
        <v>39</v>
      </c>
      <c r="S222" s="18" t="s">
        <v>14</v>
      </c>
      <c r="T222" s="18"/>
      <c r="U222" s="19"/>
      <c r="V222" s="48" t="s">
        <v>2705</v>
      </c>
      <c r="W222" s="50">
        <v>199116.3</v>
      </c>
      <c r="X222" s="18">
        <v>1</v>
      </c>
      <c r="Y222" s="46"/>
      <c r="Z222" s="19"/>
      <c r="AA222" s="19">
        <v>7014208336</v>
      </c>
      <c r="AB222" s="48">
        <v>23090</v>
      </c>
      <c r="AC222" s="19"/>
      <c r="AD222" s="19"/>
      <c r="AE222" s="19" t="s">
        <v>2694</v>
      </c>
      <c r="AF222" s="19" t="s">
        <v>3475</v>
      </c>
      <c r="AG222" s="19" t="s">
        <v>2456</v>
      </c>
      <c r="AH222" s="19" t="s">
        <v>1263</v>
      </c>
      <c r="AI222" s="19" t="s">
        <v>1570</v>
      </c>
      <c r="AJ222" s="16">
        <v>199116.3</v>
      </c>
      <c r="AK222" s="16"/>
      <c r="AL222" s="16">
        <f t="shared" si="8"/>
        <v>883.70000000001164</v>
      </c>
      <c r="AM222" s="137">
        <v>23080</v>
      </c>
      <c r="AN222" s="43">
        <v>23102</v>
      </c>
      <c r="AO222" s="19"/>
      <c r="AP222" s="19"/>
      <c r="AQ222" s="19"/>
      <c r="AR222" s="19"/>
      <c r="AS222" s="19"/>
      <c r="AT222" s="19"/>
    </row>
    <row r="223" spans="1:46" s="23" customFormat="1" ht="72" hidden="1" x14ac:dyDescent="0.2">
      <c r="A223" s="19" t="s">
        <v>41</v>
      </c>
      <c r="B223" s="19" t="s">
        <v>277</v>
      </c>
      <c r="C223" s="19" t="s">
        <v>276</v>
      </c>
      <c r="D223" s="19" t="s">
        <v>286</v>
      </c>
      <c r="E223" s="19" t="s">
        <v>310</v>
      </c>
      <c r="F223" s="28" t="s">
        <v>1795</v>
      </c>
      <c r="G223" s="19" t="s">
        <v>527</v>
      </c>
      <c r="H223" s="18" t="s">
        <v>317</v>
      </c>
      <c r="I223" s="18" t="s">
        <v>271</v>
      </c>
      <c r="J223" s="17">
        <v>132500</v>
      </c>
      <c r="K223" s="18"/>
      <c r="L223" s="18"/>
      <c r="M223" s="35" t="s">
        <v>137</v>
      </c>
      <c r="N223" s="19"/>
      <c r="O223" s="18" t="s">
        <v>2707</v>
      </c>
      <c r="P223" s="42">
        <v>23080</v>
      </c>
      <c r="Q223" s="19" t="s">
        <v>2438</v>
      </c>
      <c r="R223" s="18" t="s">
        <v>39</v>
      </c>
      <c r="S223" s="18" t="s">
        <v>60</v>
      </c>
      <c r="T223" s="18" t="s">
        <v>2721</v>
      </c>
      <c r="U223" s="19"/>
      <c r="V223" s="48" t="s">
        <v>2705</v>
      </c>
      <c r="W223" s="74">
        <v>132500</v>
      </c>
      <c r="X223" s="18">
        <v>1</v>
      </c>
      <c r="Y223" s="46"/>
      <c r="Z223" s="19"/>
      <c r="AA223" s="19">
        <v>7014238177</v>
      </c>
      <c r="AB223" s="19"/>
      <c r="AC223" s="19"/>
      <c r="AD223" s="19"/>
      <c r="AE223" s="19" t="s">
        <v>2680</v>
      </c>
      <c r="AF223" s="19" t="s">
        <v>3472</v>
      </c>
      <c r="AG223" s="19" t="s">
        <v>2456</v>
      </c>
      <c r="AH223" s="19" t="s">
        <v>1263</v>
      </c>
      <c r="AI223" s="19" t="s">
        <v>1570</v>
      </c>
      <c r="AJ223" s="16">
        <v>132500</v>
      </c>
      <c r="AK223" s="16"/>
      <c r="AL223" s="16">
        <f t="shared" si="8"/>
        <v>0</v>
      </c>
      <c r="AM223" s="137">
        <v>23080</v>
      </c>
      <c r="AN223" s="43">
        <v>23102</v>
      </c>
      <c r="AO223" s="19"/>
      <c r="AP223" s="19"/>
      <c r="AQ223" s="19"/>
      <c r="AR223" s="19"/>
      <c r="AS223" s="19"/>
      <c r="AT223" s="19"/>
    </row>
    <row r="224" spans="1:46" s="23" customFormat="1" ht="72" hidden="1" x14ac:dyDescent="0.2">
      <c r="A224" s="19" t="s">
        <v>41</v>
      </c>
      <c r="B224" s="19" t="s">
        <v>277</v>
      </c>
      <c r="C224" s="19" t="s">
        <v>276</v>
      </c>
      <c r="D224" s="19" t="s">
        <v>286</v>
      </c>
      <c r="E224" s="19" t="s">
        <v>310</v>
      </c>
      <c r="F224" s="28" t="s">
        <v>1796</v>
      </c>
      <c r="G224" s="19" t="s">
        <v>528</v>
      </c>
      <c r="H224" s="18" t="s">
        <v>272</v>
      </c>
      <c r="I224" s="18" t="s">
        <v>271</v>
      </c>
      <c r="J224" s="17">
        <v>15000</v>
      </c>
      <c r="K224" s="18"/>
      <c r="L224" s="18"/>
      <c r="M224" s="35" t="s">
        <v>137</v>
      </c>
      <c r="N224" s="19"/>
      <c r="O224" s="42" t="s">
        <v>2704</v>
      </c>
      <c r="P224" s="42">
        <v>23080</v>
      </c>
      <c r="Q224" s="20" t="s">
        <v>2429</v>
      </c>
      <c r="R224" s="18" t="s">
        <v>39</v>
      </c>
      <c r="S224" s="18" t="s">
        <v>116</v>
      </c>
      <c r="T224" s="18" t="s">
        <v>2722</v>
      </c>
      <c r="U224" s="19"/>
      <c r="V224" s="48" t="s">
        <v>2705</v>
      </c>
      <c r="W224" s="74">
        <v>14700</v>
      </c>
      <c r="X224" s="18">
        <v>1</v>
      </c>
      <c r="Y224" s="46"/>
      <c r="Z224" s="19"/>
      <c r="AA224" s="19">
        <v>7014208368</v>
      </c>
      <c r="AB224" s="19"/>
      <c r="AC224" s="19"/>
      <c r="AD224" s="19"/>
      <c r="AE224" s="19" t="s">
        <v>2680</v>
      </c>
      <c r="AF224" s="19" t="s">
        <v>3472</v>
      </c>
      <c r="AG224" s="19" t="s">
        <v>2456</v>
      </c>
      <c r="AH224" s="19" t="s">
        <v>1263</v>
      </c>
      <c r="AI224" s="19" t="s">
        <v>1570</v>
      </c>
      <c r="AJ224" s="16">
        <v>14700</v>
      </c>
      <c r="AK224" s="16"/>
      <c r="AL224" s="16">
        <f t="shared" si="8"/>
        <v>300</v>
      </c>
      <c r="AM224" s="137">
        <v>23080</v>
      </c>
      <c r="AN224" s="43">
        <v>23102</v>
      </c>
      <c r="AO224" s="19"/>
      <c r="AP224" s="19"/>
      <c r="AQ224" s="19"/>
      <c r="AR224" s="19"/>
      <c r="AS224" s="19"/>
      <c r="AT224" s="19"/>
    </row>
    <row r="225" spans="1:46" s="23" customFormat="1" ht="72" hidden="1" x14ac:dyDescent="0.2">
      <c r="A225" s="19" t="s">
        <v>41</v>
      </c>
      <c r="B225" s="19" t="s">
        <v>277</v>
      </c>
      <c r="C225" s="19" t="s">
        <v>276</v>
      </c>
      <c r="D225" s="19" t="s">
        <v>10</v>
      </c>
      <c r="E225" s="19" t="s">
        <v>311</v>
      </c>
      <c r="F225" s="28" t="s">
        <v>1797</v>
      </c>
      <c r="G225" s="19" t="s">
        <v>529</v>
      </c>
      <c r="H225" s="18" t="s">
        <v>270</v>
      </c>
      <c r="I225" s="18" t="s">
        <v>273</v>
      </c>
      <c r="J225" s="17">
        <v>130000</v>
      </c>
      <c r="K225" s="35" t="s">
        <v>137</v>
      </c>
      <c r="L225" s="18"/>
      <c r="M225" s="18"/>
      <c r="N225" s="19"/>
      <c r="O225" s="19"/>
      <c r="P225" s="19"/>
      <c r="Q225" s="19" t="s">
        <v>2439</v>
      </c>
      <c r="R225" s="18" t="s">
        <v>39</v>
      </c>
      <c r="S225" s="19"/>
      <c r="T225" s="19"/>
      <c r="U225" s="19"/>
      <c r="V225" s="19"/>
      <c r="W225" s="19"/>
      <c r="X225" s="18"/>
      <c r="Y225" s="46"/>
      <c r="Z225" s="19"/>
      <c r="AA225" s="19"/>
      <c r="AB225" s="19"/>
      <c r="AC225" s="19"/>
      <c r="AD225" s="19"/>
      <c r="AE225" s="19" t="s">
        <v>2684</v>
      </c>
      <c r="AF225" s="19" t="s">
        <v>3470</v>
      </c>
      <c r="AG225" s="19" t="s">
        <v>3467</v>
      </c>
      <c r="AH225" s="20" t="s">
        <v>1268</v>
      </c>
      <c r="AI225" s="19" t="s">
        <v>1571</v>
      </c>
      <c r="AJ225" s="16"/>
      <c r="AK225" s="16"/>
      <c r="AL225" s="16">
        <f t="shared" si="8"/>
        <v>130000</v>
      </c>
      <c r="AM225" s="43">
        <v>23071</v>
      </c>
      <c r="AN225" s="43">
        <v>23102</v>
      </c>
      <c r="AO225" s="19"/>
      <c r="AP225" s="19"/>
      <c r="AQ225" s="19"/>
      <c r="AR225" s="19"/>
      <c r="AS225" s="19"/>
      <c r="AT225" s="19"/>
    </row>
    <row r="226" spans="1:46" s="23" customFormat="1" ht="90" hidden="1" x14ac:dyDescent="0.2">
      <c r="A226" s="19" t="s">
        <v>41</v>
      </c>
      <c r="B226" s="19" t="s">
        <v>277</v>
      </c>
      <c r="C226" s="19" t="s">
        <v>276</v>
      </c>
      <c r="D226" s="19" t="s">
        <v>10</v>
      </c>
      <c r="E226" s="19" t="s">
        <v>311</v>
      </c>
      <c r="F226" s="28" t="s">
        <v>1798</v>
      </c>
      <c r="G226" s="19" t="s">
        <v>530</v>
      </c>
      <c r="H226" s="18" t="s">
        <v>531</v>
      </c>
      <c r="I226" s="18" t="s">
        <v>271</v>
      </c>
      <c r="J226" s="17">
        <v>2200000</v>
      </c>
      <c r="K226" s="35" t="s">
        <v>137</v>
      </c>
      <c r="L226" s="18"/>
      <c r="M226" s="18"/>
      <c r="N226" s="19"/>
      <c r="O226" s="19"/>
      <c r="P226" s="19"/>
      <c r="Q226" s="19" t="s">
        <v>2439</v>
      </c>
      <c r="R226" s="18" t="s">
        <v>39</v>
      </c>
      <c r="S226" s="19"/>
      <c r="T226" s="19"/>
      <c r="U226" s="19"/>
      <c r="V226" s="19"/>
      <c r="W226" s="19"/>
      <c r="X226" s="18"/>
      <c r="Y226" s="46"/>
      <c r="Z226" s="19"/>
      <c r="AA226" s="19"/>
      <c r="AB226" s="19"/>
      <c r="AC226" s="19"/>
      <c r="AD226" s="19"/>
      <c r="AE226" s="19" t="s">
        <v>2684</v>
      </c>
      <c r="AF226" s="19" t="s">
        <v>3470</v>
      </c>
      <c r="AG226" s="19" t="s">
        <v>3467</v>
      </c>
      <c r="AH226" s="20" t="s">
        <v>1268</v>
      </c>
      <c r="AI226" s="19" t="s">
        <v>1571</v>
      </c>
      <c r="AJ226" s="16"/>
      <c r="AK226" s="16"/>
      <c r="AL226" s="16">
        <f t="shared" si="8"/>
        <v>2200000</v>
      </c>
      <c r="AM226" s="43">
        <v>23071</v>
      </c>
      <c r="AN226" s="43">
        <v>23102</v>
      </c>
      <c r="AO226" s="19"/>
      <c r="AP226" s="19"/>
      <c r="AQ226" s="19"/>
      <c r="AR226" s="19"/>
      <c r="AS226" s="19"/>
      <c r="AT226" s="19"/>
    </row>
    <row r="227" spans="1:46" s="23" customFormat="1" ht="72" hidden="1" x14ac:dyDescent="0.2">
      <c r="A227" s="19" t="s">
        <v>41</v>
      </c>
      <c r="B227" s="19" t="s">
        <v>277</v>
      </c>
      <c r="C227" s="19" t="s">
        <v>276</v>
      </c>
      <c r="D227" s="19" t="s">
        <v>10</v>
      </c>
      <c r="E227" s="19" t="s">
        <v>311</v>
      </c>
      <c r="F227" s="28" t="s">
        <v>1799</v>
      </c>
      <c r="G227" s="19" t="s">
        <v>532</v>
      </c>
      <c r="H227" s="18" t="s">
        <v>459</v>
      </c>
      <c r="I227" s="18" t="s">
        <v>274</v>
      </c>
      <c r="J227" s="17">
        <v>600000</v>
      </c>
      <c r="K227" s="35" t="s">
        <v>137</v>
      </c>
      <c r="L227" s="18"/>
      <c r="M227" s="18"/>
      <c r="N227" s="19"/>
      <c r="O227" s="19"/>
      <c r="P227" s="19"/>
      <c r="Q227" s="19" t="s">
        <v>2439</v>
      </c>
      <c r="R227" s="18" t="s">
        <v>39</v>
      </c>
      <c r="S227" s="19"/>
      <c r="T227" s="19"/>
      <c r="U227" s="19"/>
      <c r="V227" s="19"/>
      <c r="W227" s="19"/>
      <c r="X227" s="18"/>
      <c r="Y227" s="46"/>
      <c r="Z227" s="19"/>
      <c r="AA227" s="19"/>
      <c r="AB227" s="19"/>
      <c r="AC227" s="19"/>
      <c r="AD227" s="19"/>
      <c r="AE227" s="19" t="s">
        <v>2684</v>
      </c>
      <c r="AF227" s="19" t="s">
        <v>3470</v>
      </c>
      <c r="AG227" s="19" t="s">
        <v>3467</v>
      </c>
      <c r="AH227" s="20" t="s">
        <v>1268</v>
      </c>
      <c r="AI227" s="19" t="s">
        <v>1571</v>
      </c>
      <c r="AJ227" s="16"/>
      <c r="AK227" s="16"/>
      <c r="AL227" s="16">
        <f t="shared" si="8"/>
        <v>600000</v>
      </c>
      <c r="AM227" s="43">
        <v>23071</v>
      </c>
      <c r="AN227" s="43">
        <v>23102</v>
      </c>
      <c r="AO227" s="19"/>
      <c r="AP227" s="19"/>
      <c r="AQ227" s="19"/>
      <c r="AR227" s="19"/>
      <c r="AS227" s="19"/>
      <c r="AT227" s="19"/>
    </row>
    <row r="228" spans="1:46" s="23" customFormat="1" ht="72" hidden="1" x14ac:dyDescent="0.2">
      <c r="A228" s="19" t="s">
        <v>41</v>
      </c>
      <c r="B228" s="19" t="s">
        <v>277</v>
      </c>
      <c r="C228" s="19" t="s">
        <v>276</v>
      </c>
      <c r="D228" s="19" t="s">
        <v>10</v>
      </c>
      <c r="E228" s="19" t="s">
        <v>311</v>
      </c>
      <c r="F228" s="28" t="s">
        <v>1800</v>
      </c>
      <c r="G228" s="19" t="s">
        <v>533</v>
      </c>
      <c r="H228" s="18" t="s">
        <v>303</v>
      </c>
      <c r="I228" s="18" t="s">
        <v>271</v>
      </c>
      <c r="J228" s="17">
        <v>170000</v>
      </c>
      <c r="K228" s="35" t="s">
        <v>137</v>
      </c>
      <c r="L228" s="18"/>
      <c r="M228" s="18"/>
      <c r="N228" s="19"/>
      <c r="O228" s="19"/>
      <c r="P228" s="19"/>
      <c r="Q228" s="19" t="s">
        <v>2439</v>
      </c>
      <c r="R228" s="18" t="s">
        <v>39</v>
      </c>
      <c r="S228" s="19"/>
      <c r="T228" s="19"/>
      <c r="U228" s="19"/>
      <c r="V228" s="19"/>
      <c r="W228" s="19"/>
      <c r="X228" s="18"/>
      <c r="Y228" s="46"/>
      <c r="Z228" s="19"/>
      <c r="AA228" s="19"/>
      <c r="AB228" s="19"/>
      <c r="AC228" s="19"/>
      <c r="AD228" s="19"/>
      <c r="AE228" s="19" t="s">
        <v>2684</v>
      </c>
      <c r="AF228" s="19" t="s">
        <v>3470</v>
      </c>
      <c r="AG228" s="19" t="s">
        <v>3467</v>
      </c>
      <c r="AH228" s="20" t="s">
        <v>1268</v>
      </c>
      <c r="AI228" s="19" t="s">
        <v>1571</v>
      </c>
      <c r="AJ228" s="16"/>
      <c r="AK228" s="16"/>
      <c r="AL228" s="16">
        <f t="shared" si="8"/>
        <v>170000</v>
      </c>
      <c r="AM228" s="43">
        <v>23071</v>
      </c>
      <c r="AN228" s="43">
        <v>23102</v>
      </c>
      <c r="AO228" s="19"/>
      <c r="AP228" s="19"/>
      <c r="AQ228" s="19"/>
      <c r="AR228" s="19"/>
      <c r="AS228" s="19"/>
      <c r="AT228" s="19"/>
    </row>
    <row r="229" spans="1:46" s="23" customFormat="1" ht="72" hidden="1" x14ac:dyDescent="0.2">
      <c r="A229" s="19" t="s">
        <v>41</v>
      </c>
      <c r="B229" s="19" t="s">
        <v>277</v>
      </c>
      <c r="C229" s="19" t="s">
        <v>276</v>
      </c>
      <c r="D229" s="19" t="s">
        <v>10</v>
      </c>
      <c r="E229" s="19" t="s">
        <v>311</v>
      </c>
      <c r="F229" s="28" t="s">
        <v>1801</v>
      </c>
      <c r="G229" s="19" t="s">
        <v>534</v>
      </c>
      <c r="H229" s="18" t="s">
        <v>317</v>
      </c>
      <c r="I229" s="18" t="s">
        <v>271</v>
      </c>
      <c r="J229" s="17">
        <v>110000</v>
      </c>
      <c r="K229" s="35" t="s">
        <v>137</v>
      </c>
      <c r="L229" s="18"/>
      <c r="M229" s="18"/>
      <c r="N229" s="19"/>
      <c r="O229" s="19"/>
      <c r="P229" s="19"/>
      <c r="Q229" s="19" t="s">
        <v>2439</v>
      </c>
      <c r="R229" s="18" t="s">
        <v>39</v>
      </c>
      <c r="S229" s="19"/>
      <c r="T229" s="19"/>
      <c r="U229" s="19"/>
      <c r="V229" s="19"/>
      <c r="W229" s="19"/>
      <c r="X229" s="18"/>
      <c r="Y229" s="46"/>
      <c r="Z229" s="19"/>
      <c r="AA229" s="19"/>
      <c r="AB229" s="19"/>
      <c r="AC229" s="19"/>
      <c r="AD229" s="19"/>
      <c r="AE229" s="19" t="s">
        <v>2684</v>
      </c>
      <c r="AF229" s="19" t="s">
        <v>3470</v>
      </c>
      <c r="AG229" s="19" t="s">
        <v>3467</v>
      </c>
      <c r="AH229" s="20" t="s">
        <v>1268</v>
      </c>
      <c r="AI229" s="19" t="s">
        <v>1571</v>
      </c>
      <c r="AJ229" s="16"/>
      <c r="AK229" s="16"/>
      <c r="AL229" s="16">
        <f t="shared" si="8"/>
        <v>110000</v>
      </c>
      <c r="AM229" s="43">
        <v>23071</v>
      </c>
      <c r="AN229" s="43">
        <v>23102</v>
      </c>
      <c r="AO229" s="19"/>
      <c r="AP229" s="19"/>
      <c r="AQ229" s="19"/>
      <c r="AR229" s="19"/>
      <c r="AS229" s="19"/>
      <c r="AT229" s="19"/>
    </row>
    <row r="230" spans="1:46" s="23" customFormat="1" ht="72" hidden="1" x14ac:dyDescent="0.2">
      <c r="A230" s="19" t="s">
        <v>41</v>
      </c>
      <c r="B230" s="19" t="s">
        <v>277</v>
      </c>
      <c r="C230" s="19" t="s">
        <v>276</v>
      </c>
      <c r="D230" s="19" t="s">
        <v>10</v>
      </c>
      <c r="E230" s="19" t="s">
        <v>311</v>
      </c>
      <c r="F230" s="28" t="s">
        <v>1802</v>
      </c>
      <c r="G230" s="19" t="s">
        <v>535</v>
      </c>
      <c r="H230" s="18" t="s">
        <v>317</v>
      </c>
      <c r="I230" s="18" t="s">
        <v>271</v>
      </c>
      <c r="J230" s="17">
        <v>110000</v>
      </c>
      <c r="K230" s="35" t="s">
        <v>137</v>
      </c>
      <c r="L230" s="18"/>
      <c r="M230" s="18"/>
      <c r="N230" s="19"/>
      <c r="O230" s="19"/>
      <c r="P230" s="19"/>
      <c r="Q230" s="19" t="s">
        <v>2439</v>
      </c>
      <c r="R230" s="18" t="s">
        <v>39</v>
      </c>
      <c r="S230" s="19"/>
      <c r="T230" s="19"/>
      <c r="U230" s="19"/>
      <c r="V230" s="19"/>
      <c r="W230" s="19"/>
      <c r="X230" s="18"/>
      <c r="Y230" s="46"/>
      <c r="Z230" s="19"/>
      <c r="AA230" s="19"/>
      <c r="AB230" s="19"/>
      <c r="AC230" s="19"/>
      <c r="AD230" s="19"/>
      <c r="AE230" s="19" t="s">
        <v>2684</v>
      </c>
      <c r="AF230" s="19" t="s">
        <v>3470</v>
      </c>
      <c r="AG230" s="19" t="s">
        <v>3467</v>
      </c>
      <c r="AH230" s="20" t="s">
        <v>1268</v>
      </c>
      <c r="AI230" s="19" t="s">
        <v>1571</v>
      </c>
      <c r="AJ230" s="16"/>
      <c r="AK230" s="16"/>
      <c r="AL230" s="16">
        <f t="shared" si="8"/>
        <v>110000</v>
      </c>
      <c r="AM230" s="43">
        <v>23071</v>
      </c>
      <c r="AN230" s="43">
        <v>23102</v>
      </c>
      <c r="AO230" s="19"/>
      <c r="AP230" s="19"/>
      <c r="AQ230" s="19"/>
      <c r="AR230" s="19"/>
      <c r="AS230" s="19"/>
      <c r="AT230" s="19"/>
    </row>
    <row r="231" spans="1:46" s="23" customFormat="1" ht="72" hidden="1" x14ac:dyDescent="0.2">
      <c r="A231" s="19" t="s">
        <v>41</v>
      </c>
      <c r="B231" s="19" t="s">
        <v>277</v>
      </c>
      <c r="C231" s="19" t="s">
        <v>276</v>
      </c>
      <c r="D231" s="19" t="s">
        <v>10</v>
      </c>
      <c r="E231" s="19" t="s">
        <v>311</v>
      </c>
      <c r="F231" s="28" t="s">
        <v>1803</v>
      </c>
      <c r="G231" s="19" t="s">
        <v>536</v>
      </c>
      <c r="H231" s="18" t="s">
        <v>317</v>
      </c>
      <c r="I231" s="18" t="s">
        <v>271</v>
      </c>
      <c r="J231" s="17">
        <v>80000</v>
      </c>
      <c r="K231" s="35" t="s">
        <v>137</v>
      </c>
      <c r="L231" s="18"/>
      <c r="M231" s="18"/>
      <c r="N231" s="19"/>
      <c r="O231" s="19"/>
      <c r="P231" s="19"/>
      <c r="Q231" s="19" t="s">
        <v>2439</v>
      </c>
      <c r="R231" s="18" t="s">
        <v>39</v>
      </c>
      <c r="S231" s="19"/>
      <c r="T231" s="19"/>
      <c r="U231" s="19"/>
      <c r="V231" s="19"/>
      <c r="W231" s="19"/>
      <c r="X231" s="18"/>
      <c r="Y231" s="46"/>
      <c r="Z231" s="19"/>
      <c r="AA231" s="19"/>
      <c r="AB231" s="19"/>
      <c r="AC231" s="19"/>
      <c r="AD231" s="19"/>
      <c r="AE231" s="19" t="s">
        <v>2684</v>
      </c>
      <c r="AF231" s="19" t="s">
        <v>3470</v>
      </c>
      <c r="AG231" s="19" t="s">
        <v>3467</v>
      </c>
      <c r="AH231" s="20" t="s">
        <v>1268</v>
      </c>
      <c r="AI231" s="19" t="s">
        <v>1571</v>
      </c>
      <c r="AJ231" s="16"/>
      <c r="AK231" s="16"/>
      <c r="AL231" s="16">
        <f t="shared" si="8"/>
        <v>80000</v>
      </c>
      <c r="AM231" s="43">
        <v>23071</v>
      </c>
      <c r="AN231" s="43">
        <v>23102</v>
      </c>
      <c r="AO231" s="19"/>
      <c r="AP231" s="19"/>
      <c r="AQ231" s="19"/>
      <c r="AR231" s="19"/>
      <c r="AS231" s="19"/>
      <c r="AT231" s="19"/>
    </row>
    <row r="232" spans="1:46" s="23" customFormat="1" ht="72" hidden="1" x14ac:dyDescent="0.2">
      <c r="A232" s="19" t="s">
        <v>41</v>
      </c>
      <c r="B232" s="19" t="s">
        <v>277</v>
      </c>
      <c r="C232" s="19" t="s">
        <v>276</v>
      </c>
      <c r="D232" s="19" t="s">
        <v>10</v>
      </c>
      <c r="E232" s="19" t="s">
        <v>311</v>
      </c>
      <c r="F232" s="28" t="s">
        <v>1804</v>
      </c>
      <c r="G232" s="19" t="s">
        <v>537</v>
      </c>
      <c r="H232" s="18" t="s">
        <v>272</v>
      </c>
      <c r="I232" s="18" t="s">
        <v>271</v>
      </c>
      <c r="J232" s="17">
        <v>24000</v>
      </c>
      <c r="K232" s="35" t="s">
        <v>137</v>
      </c>
      <c r="L232" s="18"/>
      <c r="M232" s="18"/>
      <c r="N232" s="19"/>
      <c r="O232" s="19"/>
      <c r="P232" s="19"/>
      <c r="Q232" s="19" t="s">
        <v>2439</v>
      </c>
      <c r="R232" s="18" t="s">
        <v>39</v>
      </c>
      <c r="S232" s="19"/>
      <c r="T232" s="19"/>
      <c r="U232" s="19"/>
      <c r="V232" s="19"/>
      <c r="W232" s="19"/>
      <c r="X232" s="18"/>
      <c r="Y232" s="46"/>
      <c r="Z232" s="19"/>
      <c r="AA232" s="19"/>
      <c r="AB232" s="19"/>
      <c r="AC232" s="19"/>
      <c r="AD232" s="19"/>
      <c r="AE232" s="19" t="s">
        <v>2684</v>
      </c>
      <c r="AF232" s="19" t="s">
        <v>3470</v>
      </c>
      <c r="AG232" s="19" t="s">
        <v>3467</v>
      </c>
      <c r="AH232" s="20" t="s">
        <v>1268</v>
      </c>
      <c r="AI232" s="19" t="s">
        <v>1571</v>
      </c>
      <c r="AJ232" s="16"/>
      <c r="AK232" s="16"/>
      <c r="AL232" s="16">
        <f t="shared" si="8"/>
        <v>24000</v>
      </c>
      <c r="AM232" s="43">
        <v>23071</v>
      </c>
      <c r="AN232" s="43">
        <v>23102</v>
      </c>
      <c r="AO232" s="19"/>
      <c r="AP232" s="19"/>
      <c r="AQ232" s="19"/>
      <c r="AR232" s="19"/>
      <c r="AS232" s="19"/>
      <c r="AT232" s="19"/>
    </row>
    <row r="233" spans="1:46" s="23" customFormat="1" ht="72" hidden="1" x14ac:dyDescent="0.2">
      <c r="A233" s="19" t="s">
        <v>41</v>
      </c>
      <c r="B233" s="19" t="s">
        <v>277</v>
      </c>
      <c r="C233" s="19" t="s">
        <v>276</v>
      </c>
      <c r="D233" s="19" t="s">
        <v>10</v>
      </c>
      <c r="E233" s="19" t="s">
        <v>311</v>
      </c>
      <c r="F233" s="28" t="s">
        <v>1805</v>
      </c>
      <c r="G233" s="19" t="s">
        <v>538</v>
      </c>
      <c r="H233" s="18" t="s">
        <v>459</v>
      </c>
      <c r="I233" s="18" t="s">
        <v>271</v>
      </c>
      <c r="J233" s="17">
        <v>86000</v>
      </c>
      <c r="K233" s="35" t="s">
        <v>137</v>
      </c>
      <c r="L233" s="18"/>
      <c r="M233" s="18"/>
      <c r="N233" s="19"/>
      <c r="O233" s="19"/>
      <c r="P233" s="19"/>
      <c r="Q233" s="19" t="s">
        <v>2439</v>
      </c>
      <c r="R233" s="18" t="s">
        <v>39</v>
      </c>
      <c r="S233" s="19"/>
      <c r="T233" s="19"/>
      <c r="U233" s="19"/>
      <c r="V233" s="19"/>
      <c r="W233" s="19"/>
      <c r="X233" s="18"/>
      <c r="Y233" s="46"/>
      <c r="Z233" s="19"/>
      <c r="AA233" s="19"/>
      <c r="AB233" s="19"/>
      <c r="AC233" s="19"/>
      <c r="AD233" s="19"/>
      <c r="AE233" s="19" t="s">
        <v>2684</v>
      </c>
      <c r="AF233" s="19" t="s">
        <v>3470</v>
      </c>
      <c r="AG233" s="19" t="s">
        <v>3467</v>
      </c>
      <c r="AH233" s="20" t="s">
        <v>1268</v>
      </c>
      <c r="AI233" s="19" t="s">
        <v>1571</v>
      </c>
      <c r="AJ233" s="16"/>
      <c r="AK233" s="16"/>
      <c r="AL233" s="16">
        <f t="shared" si="8"/>
        <v>86000</v>
      </c>
      <c r="AM233" s="43">
        <v>23071</v>
      </c>
      <c r="AN233" s="43">
        <v>23102</v>
      </c>
      <c r="AO233" s="19"/>
      <c r="AP233" s="19"/>
      <c r="AQ233" s="19"/>
      <c r="AR233" s="19"/>
      <c r="AS233" s="19"/>
      <c r="AT233" s="19"/>
    </row>
    <row r="234" spans="1:46" s="23" customFormat="1" ht="72" hidden="1" x14ac:dyDescent="0.2">
      <c r="A234" s="19" t="s">
        <v>41</v>
      </c>
      <c r="B234" s="19" t="s">
        <v>277</v>
      </c>
      <c r="C234" s="19" t="s">
        <v>276</v>
      </c>
      <c r="D234" s="19" t="s">
        <v>10</v>
      </c>
      <c r="E234" s="19" t="s">
        <v>311</v>
      </c>
      <c r="F234" s="28" t="s">
        <v>1806</v>
      </c>
      <c r="G234" s="19" t="s">
        <v>539</v>
      </c>
      <c r="H234" s="18" t="s">
        <v>272</v>
      </c>
      <c r="I234" s="18" t="s">
        <v>271</v>
      </c>
      <c r="J234" s="17">
        <v>45000</v>
      </c>
      <c r="K234" s="35" t="s">
        <v>137</v>
      </c>
      <c r="L234" s="18"/>
      <c r="M234" s="18"/>
      <c r="N234" s="19"/>
      <c r="O234" s="19"/>
      <c r="P234" s="19"/>
      <c r="Q234" s="19" t="s">
        <v>2439</v>
      </c>
      <c r="R234" s="18" t="s">
        <v>39</v>
      </c>
      <c r="S234" s="19"/>
      <c r="T234" s="19"/>
      <c r="U234" s="19"/>
      <c r="V234" s="19"/>
      <c r="W234" s="19"/>
      <c r="X234" s="18"/>
      <c r="Y234" s="46"/>
      <c r="Z234" s="19"/>
      <c r="AA234" s="19"/>
      <c r="AB234" s="19"/>
      <c r="AC234" s="19"/>
      <c r="AD234" s="19"/>
      <c r="AE234" s="19" t="s">
        <v>2684</v>
      </c>
      <c r="AF234" s="19" t="s">
        <v>3470</v>
      </c>
      <c r="AG234" s="19" t="s">
        <v>3467</v>
      </c>
      <c r="AH234" s="20" t="s">
        <v>1268</v>
      </c>
      <c r="AI234" s="19" t="s">
        <v>1571</v>
      </c>
      <c r="AJ234" s="16"/>
      <c r="AK234" s="16"/>
      <c r="AL234" s="16">
        <f t="shared" si="8"/>
        <v>45000</v>
      </c>
      <c r="AM234" s="43">
        <v>23071</v>
      </c>
      <c r="AN234" s="43">
        <v>23102</v>
      </c>
      <c r="AO234" s="19"/>
      <c r="AP234" s="19"/>
      <c r="AQ234" s="19"/>
      <c r="AR234" s="19"/>
      <c r="AS234" s="19"/>
      <c r="AT234" s="19"/>
    </row>
    <row r="235" spans="1:46" s="23" customFormat="1" ht="72" hidden="1" x14ac:dyDescent="0.2">
      <c r="A235" s="19" t="s">
        <v>41</v>
      </c>
      <c r="B235" s="19" t="s">
        <v>277</v>
      </c>
      <c r="C235" s="19" t="s">
        <v>276</v>
      </c>
      <c r="D235" s="19" t="s">
        <v>10</v>
      </c>
      <c r="E235" s="19" t="s">
        <v>311</v>
      </c>
      <c r="F235" s="28" t="s">
        <v>1807</v>
      </c>
      <c r="G235" s="19" t="s">
        <v>540</v>
      </c>
      <c r="H235" s="18" t="s">
        <v>303</v>
      </c>
      <c r="I235" s="18" t="s">
        <v>271</v>
      </c>
      <c r="J235" s="17">
        <v>25000</v>
      </c>
      <c r="K235" s="35" t="s">
        <v>137</v>
      </c>
      <c r="L235" s="18"/>
      <c r="M235" s="18"/>
      <c r="N235" s="19"/>
      <c r="O235" s="19"/>
      <c r="P235" s="19"/>
      <c r="Q235" s="19" t="s">
        <v>2439</v>
      </c>
      <c r="R235" s="18" t="s">
        <v>39</v>
      </c>
      <c r="S235" s="19"/>
      <c r="T235" s="19"/>
      <c r="U235" s="19"/>
      <c r="V235" s="19"/>
      <c r="W235" s="19"/>
      <c r="X235" s="18"/>
      <c r="Y235" s="46"/>
      <c r="Z235" s="19"/>
      <c r="AA235" s="19"/>
      <c r="AB235" s="19"/>
      <c r="AC235" s="19"/>
      <c r="AD235" s="19"/>
      <c r="AE235" s="19" t="s">
        <v>2684</v>
      </c>
      <c r="AF235" s="19" t="s">
        <v>3470</v>
      </c>
      <c r="AG235" s="19" t="s">
        <v>3467</v>
      </c>
      <c r="AH235" s="20" t="s">
        <v>1268</v>
      </c>
      <c r="AI235" s="19" t="s">
        <v>1571</v>
      </c>
      <c r="AJ235" s="16"/>
      <c r="AK235" s="16"/>
      <c r="AL235" s="16">
        <f t="shared" si="8"/>
        <v>25000</v>
      </c>
      <c r="AM235" s="43">
        <v>23071</v>
      </c>
      <c r="AN235" s="43">
        <v>23102</v>
      </c>
      <c r="AO235" s="19"/>
      <c r="AP235" s="19"/>
      <c r="AQ235" s="19"/>
      <c r="AR235" s="19"/>
      <c r="AS235" s="19"/>
      <c r="AT235" s="19"/>
    </row>
    <row r="236" spans="1:46" s="23" customFormat="1" ht="72" hidden="1" x14ac:dyDescent="0.2">
      <c r="A236" s="19" t="s">
        <v>41</v>
      </c>
      <c r="B236" s="19" t="s">
        <v>277</v>
      </c>
      <c r="C236" s="19" t="s">
        <v>276</v>
      </c>
      <c r="D236" s="19" t="s">
        <v>10</v>
      </c>
      <c r="E236" s="19" t="s">
        <v>311</v>
      </c>
      <c r="F236" s="28" t="s">
        <v>1808</v>
      </c>
      <c r="G236" s="19" t="s">
        <v>541</v>
      </c>
      <c r="H236" s="18" t="s">
        <v>319</v>
      </c>
      <c r="I236" s="18" t="s">
        <v>271</v>
      </c>
      <c r="J236" s="17">
        <v>128000</v>
      </c>
      <c r="K236" s="35" t="s">
        <v>137</v>
      </c>
      <c r="L236" s="18"/>
      <c r="M236" s="18"/>
      <c r="N236" s="19"/>
      <c r="O236" s="19"/>
      <c r="P236" s="19"/>
      <c r="Q236" s="19" t="s">
        <v>2439</v>
      </c>
      <c r="R236" s="18" t="s">
        <v>39</v>
      </c>
      <c r="S236" s="19"/>
      <c r="T236" s="19"/>
      <c r="U236" s="19"/>
      <c r="V236" s="19"/>
      <c r="W236" s="19"/>
      <c r="X236" s="18"/>
      <c r="Y236" s="46"/>
      <c r="Z236" s="19"/>
      <c r="AA236" s="19"/>
      <c r="AB236" s="19"/>
      <c r="AC236" s="19"/>
      <c r="AD236" s="19"/>
      <c r="AE236" s="19" t="s">
        <v>2684</v>
      </c>
      <c r="AF236" s="19" t="s">
        <v>3470</v>
      </c>
      <c r="AG236" s="19" t="s">
        <v>3467</v>
      </c>
      <c r="AH236" s="20" t="s">
        <v>1268</v>
      </c>
      <c r="AI236" s="19" t="s">
        <v>1571</v>
      </c>
      <c r="AJ236" s="16"/>
      <c r="AK236" s="16"/>
      <c r="AL236" s="16">
        <f t="shared" si="8"/>
        <v>128000</v>
      </c>
      <c r="AM236" s="43">
        <v>23071</v>
      </c>
      <c r="AN236" s="43">
        <v>23102</v>
      </c>
      <c r="AO236" s="19"/>
      <c r="AP236" s="19"/>
      <c r="AQ236" s="19"/>
      <c r="AR236" s="19"/>
      <c r="AS236" s="19"/>
      <c r="AT236" s="19"/>
    </row>
    <row r="237" spans="1:46" s="23" customFormat="1" ht="108" hidden="1" x14ac:dyDescent="0.2">
      <c r="A237" s="19" t="s">
        <v>41</v>
      </c>
      <c r="B237" s="19" t="s">
        <v>277</v>
      </c>
      <c r="C237" s="19" t="s">
        <v>276</v>
      </c>
      <c r="D237" s="19" t="s">
        <v>10</v>
      </c>
      <c r="E237" s="19" t="s">
        <v>311</v>
      </c>
      <c r="F237" s="28" t="s">
        <v>1809</v>
      </c>
      <c r="G237" s="19" t="s">
        <v>542</v>
      </c>
      <c r="H237" s="18" t="s">
        <v>459</v>
      </c>
      <c r="I237" s="18" t="s">
        <v>274</v>
      </c>
      <c r="J237" s="17">
        <v>76000</v>
      </c>
      <c r="K237" s="35" t="s">
        <v>137</v>
      </c>
      <c r="L237" s="18"/>
      <c r="M237" s="18"/>
      <c r="N237" s="19"/>
      <c r="O237" s="19"/>
      <c r="P237" s="19"/>
      <c r="Q237" s="19" t="s">
        <v>2439</v>
      </c>
      <c r="R237" s="18" t="s">
        <v>39</v>
      </c>
      <c r="S237" s="19"/>
      <c r="T237" s="19"/>
      <c r="U237" s="19"/>
      <c r="V237" s="19"/>
      <c r="W237" s="19"/>
      <c r="X237" s="18"/>
      <c r="Y237" s="46"/>
      <c r="Z237" s="19"/>
      <c r="AA237" s="19"/>
      <c r="AB237" s="19"/>
      <c r="AC237" s="19"/>
      <c r="AD237" s="19"/>
      <c r="AE237" s="19" t="s">
        <v>2684</v>
      </c>
      <c r="AF237" s="19" t="s">
        <v>3470</v>
      </c>
      <c r="AG237" s="19" t="s">
        <v>3467</v>
      </c>
      <c r="AH237" s="20" t="s">
        <v>1268</v>
      </c>
      <c r="AI237" s="19" t="s">
        <v>1571</v>
      </c>
      <c r="AJ237" s="16"/>
      <c r="AK237" s="16"/>
      <c r="AL237" s="16">
        <f t="shared" si="8"/>
        <v>76000</v>
      </c>
      <c r="AM237" s="43">
        <v>23071</v>
      </c>
      <c r="AN237" s="43">
        <v>23102</v>
      </c>
      <c r="AO237" s="19"/>
      <c r="AP237" s="19"/>
      <c r="AQ237" s="19"/>
      <c r="AR237" s="19"/>
      <c r="AS237" s="19"/>
      <c r="AT237" s="19"/>
    </row>
    <row r="238" spans="1:46" s="23" customFormat="1" ht="72" hidden="1" x14ac:dyDescent="0.2">
      <c r="A238" s="19" t="s">
        <v>41</v>
      </c>
      <c r="B238" s="19" t="s">
        <v>277</v>
      </c>
      <c r="C238" s="19" t="s">
        <v>276</v>
      </c>
      <c r="D238" s="19" t="s">
        <v>10</v>
      </c>
      <c r="E238" s="19" t="s">
        <v>311</v>
      </c>
      <c r="F238" s="28" t="s">
        <v>1810</v>
      </c>
      <c r="G238" s="19" t="s">
        <v>543</v>
      </c>
      <c r="H238" s="18" t="s">
        <v>269</v>
      </c>
      <c r="I238" s="18" t="s">
        <v>271</v>
      </c>
      <c r="J238" s="17">
        <v>36000</v>
      </c>
      <c r="K238" s="35" t="s">
        <v>137</v>
      </c>
      <c r="L238" s="18"/>
      <c r="M238" s="18"/>
      <c r="N238" s="19"/>
      <c r="O238" s="19"/>
      <c r="P238" s="19"/>
      <c r="Q238" s="19" t="s">
        <v>2439</v>
      </c>
      <c r="R238" s="18" t="s">
        <v>39</v>
      </c>
      <c r="S238" s="19"/>
      <c r="T238" s="19"/>
      <c r="U238" s="19"/>
      <c r="V238" s="19"/>
      <c r="W238" s="19"/>
      <c r="X238" s="18"/>
      <c r="Y238" s="46"/>
      <c r="Z238" s="19"/>
      <c r="AA238" s="19"/>
      <c r="AB238" s="19"/>
      <c r="AC238" s="19"/>
      <c r="AD238" s="19"/>
      <c r="AE238" s="19" t="s">
        <v>2684</v>
      </c>
      <c r="AF238" s="19" t="s">
        <v>3470</v>
      </c>
      <c r="AG238" s="19" t="s">
        <v>3467</v>
      </c>
      <c r="AH238" s="20" t="s">
        <v>1268</v>
      </c>
      <c r="AI238" s="19" t="s">
        <v>1571</v>
      </c>
      <c r="AJ238" s="16"/>
      <c r="AK238" s="16"/>
      <c r="AL238" s="16">
        <f t="shared" si="8"/>
        <v>36000</v>
      </c>
      <c r="AM238" s="43">
        <v>23071</v>
      </c>
      <c r="AN238" s="43">
        <v>23102</v>
      </c>
      <c r="AO238" s="19"/>
      <c r="AP238" s="19"/>
      <c r="AQ238" s="19"/>
      <c r="AR238" s="19"/>
      <c r="AS238" s="19"/>
      <c r="AT238" s="19"/>
    </row>
    <row r="239" spans="1:46" s="23" customFormat="1" ht="72" hidden="1" x14ac:dyDescent="0.2">
      <c r="A239" s="19" t="s">
        <v>41</v>
      </c>
      <c r="B239" s="19" t="s">
        <v>277</v>
      </c>
      <c r="C239" s="19" t="s">
        <v>276</v>
      </c>
      <c r="D239" s="19" t="s">
        <v>10</v>
      </c>
      <c r="E239" s="19" t="s">
        <v>311</v>
      </c>
      <c r="F239" s="28" t="s">
        <v>1811</v>
      </c>
      <c r="G239" s="19" t="s">
        <v>544</v>
      </c>
      <c r="H239" s="18" t="s">
        <v>303</v>
      </c>
      <c r="I239" s="18" t="s">
        <v>271</v>
      </c>
      <c r="J239" s="17">
        <v>28000</v>
      </c>
      <c r="K239" s="35" t="s">
        <v>137</v>
      </c>
      <c r="L239" s="18"/>
      <c r="M239" s="18"/>
      <c r="N239" s="19"/>
      <c r="O239" s="19"/>
      <c r="P239" s="19"/>
      <c r="Q239" s="19" t="s">
        <v>2439</v>
      </c>
      <c r="R239" s="18" t="s">
        <v>39</v>
      </c>
      <c r="S239" s="19"/>
      <c r="T239" s="19"/>
      <c r="U239" s="19"/>
      <c r="V239" s="19"/>
      <c r="W239" s="19"/>
      <c r="X239" s="18"/>
      <c r="Y239" s="46"/>
      <c r="Z239" s="19"/>
      <c r="AA239" s="19"/>
      <c r="AB239" s="19"/>
      <c r="AC239" s="19"/>
      <c r="AD239" s="19"/>
      <c r="AE239" s="19" t="s">
        <v>2684</v>
      </c>
      <c r="AF239" s="19" t="s">
        <v>3470</v>
      </c>
      <c r="AG239" s="19" t="s">
        <v>3467</v>
      </c>
      <c r="AH239" s="20" t="s">
        <v>1268</v>
      </c>
      <c r="AI239" s="19" t="s">
        <v>1571</v>
      </c>
      <c r="AJ239" s="16"/>
      <c r="AK239" s="16"/>
      <c r="AL239" s="16">
        <f t="shared" si="8"/>
        <v>28000</v>
      </c>
      <c r="AM239" s="43">
        <v>23071</v>
      </c>
      <c r="AN239" s="43">
        <v>23102</v>
      </c>
      <c r="AO239" s="19"/>
      <c r="AP239" s="19"/>
      <c r="AQ239" s="19"/>
      <c r="AR239" s="19"/>
      <c r="AS239" s="19"/>
      <c r="AT239" s="19"/>
    </row>
    <row r="240" spans="1:46" s="23" customFormat="1" ht="72" hidden="1" x14ac:dyDescent="0.2">
      <c r="A240" s="19" t="s">
        <v>41</v>
      </c>
      <c r="B240" s="19" t="s">
        <v>277</v>
      </c>
      <c r="C240" s="19" t="s">
        <v>276</v>
      </c>
      <c r="D240" s="19" t="s">
        <v>10</v>
      </c>
      <c r="E240" s="19" t="s">
        <v>311</v>
      </c>
      <c r="F240" s="28" t="s">
        <v>1812</v>
      </c>
      <c r="G240" s="19" t="s">
        <v>545</v>
      </c>
      <c r="H240" s="18" t="s">
        <v>546</v>
      </c>
      <c r="I240" s="18" t="s">
        <v>271</v>
      </c>
      <c r="J240" s="17">
        <v>66000</v>
      </c>
      <c r="K240" s="35" t="s">
        <v>137</v>
      </c>
      <c r="L240" s="18"/>
      <c r="M240" s="18"/>
      <c r="N240" s="19"/>
      <c r="O240" s="19"/>
      <c r="P240" s="19"/>
      <c r="Q240" s="19" t="s">
        <v>2439</v>
      </c>
      <c r="R240" s="18" t="s">
        <v>39</v>
      </c>
      <c r="S240" s="19"/>
      <c r="T240" s="19"/>
      <c r="U240" s="19"/>
      <c r="V240" s="19"/>
      <c r="W240" s="19"/>
      <c r="X240" s="18"/>
      <c r="Y240" s="46"/>
      <c r="Z240" s="19"/>
      <c r="AA240" s="19"/>
      <c r="AB240" s="19"/>
      <c r="AC240" s="19"/>
      <c r="AD240" s="19"/>
      <c r="AE240" s="19" t="s">
        <v>2684</v>
      </c>
      <c r="AF240" s="19" t="s">
        <v>3470</v>
      </c>
      <c r="AG240" s="19" t="s">
        <v>3467</v>
      </c>
      <c r="AH240" s="20" t="s">
        <v>1268</v>
      </c>
      <c r="AI240" s="19" t="s">
        <v>1571</v>
      </c>
      <c r="AJ240" s="16"/>
      <c r="AK240" s="16"/>
      <c r="AL240" s="16">
        <f t="shared" si="8"/>
        <v>66000</v>
      </c>
      <c r="AM240" s="43">
        <v>23071</v>
      </c>
      <c r="AN240" s="43">
        <v>23102</v>
      </c>
      <c r="AO240" s="19"/>
      <c r="AP240" s="19"/>
      <c r="AQ240" s="19"/>
      <c r="AR240" s="19"/>
      <c r="AS240" s="19"/>
      <c r="AT240" s="19"/>
    </row>
    <row r="241" spans="1:46" s="23" customFormat="1" ht="72" hidden="1" x14ac:dyDescent="0.2">
      <c r="A241" s="19" t="s">
        <v>41</v>
      </c>
      <c r="B241" s="19" t="s">
        <v>277</v>
      </c>
      <c r="C241" s="19" t="s">
        <v>276</v>
      </c>
      <c r="D241" s="19" t="s">
        <v>10</v>
      </c>
      <c r="E241" s="19" t="s">
        <v>311</v>
      </c>
      <c r="F241" s="28" t="s">
        <v>1813</v>
      </c>
      <c r="G241" s="19" t="s">
        <v>547</v>
      </c>
      <c r="H241" s="18" t="s">
        <v>270</v>
      </c>
      <c r="I241" s="18" t="s">
        <v>271</v>
      </c>
      <c r="J241" s="17">
        <v>21000</v>
      </c>
      <c r="K241" s="35" t="s">
        <v>137</v>
      </c>
      <c r="L241" s="18"/>
      <c r="M241" s="18"/>
      <c r="N241" s="19"/>
      <c r="O241" s="19"/>
      <c r="P241" s="19"/>
      <c r="Q241" s="19" t="s">
        <v>2439</v>
      </c>
      <c r="R241" s="18" t="s">
        <v>39</v>
      </c>
      <c r="S241" s="19"/>
      <c r="T241" s="19"/>
      <c r="U241" s="19"/>
      <c r="V241" s="19"/>
      <c r="W241" s="19"/>
      <c r="X241" s="18"/>
      <c r="Y241" s="46"/>
      <c r="Z241" s="19"/>
      <c r="AA241" s="19"/>
      <c r="AB241" s="19"/>
      <c r="AC241" s="19"/>
      <c r="AD241" s="19"/>
      <c r="AE241" s="19" t="s">
        <v>2684</v>
      </c>
      <c r="AF241" s="19" t="s">
        <v>3470</v>
      </c>
      <c r="AG241" s="19" t="s">
        <v>3467</v>
      </c>
      <c r="AH241" s="20" t="s">
        <v>1268</v>
      </c>
      <c r="AI241" s="19" t="s">
        <v>1571</v>
      </c>
      <c r="AJ241" s="16"/>
      <c r="AK241" s="16"/>
      <c r="AL241" s="16">
        <f t="shared" si="8"/>
        <v>21000</v>
      </c>
      <c r="AM241" s="43">
        <v>23071</v>
      </c>
      <c r="AN241" s="43">
        <v>23102</v>
      </c>
      <c r="AO241" s="19"/>
      <c r="AP241" s="19"/>
      <c r="AQ241" s="19"/>
      <c r="AR241" s="19"/>
      <c r="AS241" s="19"/>
      <c r="AT241" s="19"/>
    </row>
    <row r="242" spans="1:46" s="23" customFormat="1" ht="72" hidden="1" x14ac:dyDescent="0.2">
      <c r="A242" s="19" t="s">
        <v>41</v>
      </c>
      <c r="B242" s="19" t="s">
        <v>277</v>
      </c>
      <c r="C242" s="19" t="s">
        <v>276</v>
      </c>
      <c r="D242" s="19" t="s">
        <v>10</v>
      </c>
      <c r="E242" s="19" t="s">
        <v>311</v>
      </c>
      <c r="F242" s="28" t="s">
        <v>1814</v>
      </c>
      <c r="G242" s="19" t="s">
        <v>548</v>
      </c>
      <c r="H242" s="18" t="s">
        <v>459</v>
      </c>
      <c r="I242" s="18" t="s">
        <v>271</v>
      </c>
      <c r="J242" s="17">
        <v>108000</v>
      </c>
      <c r="K242" s="35" t="s">
        <v>137</v>
      </c>
      <c r="L242" s="18"/>
      <c r="M242" s="18"/>
      <c r="N242" s="19"/>
      <c r="O242" s="19"/>
      <c r="P242" s="19"/>
      <c r="Q242" s="19" t="s">
        <v>2439</v>
      </c>
      <c r="R242" s="18" t="s">
        <v>39</v>
      </c>
      <c r="S242" s="19"/>
      <c r="T242" s="19"/>
      <c r="U242" s="19"/>
      <c r="V242" s="19"/>
      <c r="W242" s="19"/>
      <c r="X242" s="18"/>
      <c r="Y242" s="46"/>
      <c r="Z242" s="19"/>
      <c r="AA242" s="19"/>
      <c r="AB242" s="19"/>
      <c r="AC242" s="19"/>
      <c r="AD242" s="19"/>
      <c r="AE242" s="19" t="s">
        <v>2684</v>
      </c>
      <c r="AF242" s="19" t="s">
        <v>3470</v>
      </c>
      <c r="AG242" s="19" t="s">
        <v>3467</v>
      </c>
      <c r="AH242" s="20" t="s">
        <v>1268</v>
      </c>
      <c r="AI242" s="19" t="s">
        <v>1571</v>
      </c>
      <c r="AJ242" s="16"/>
      <c r="AK242" s="16"/>
      <c r="AL242" s="16">
        <f t="shared" si="8"/>
        <v>108000</v>
      </c>
      <c r="AM242" s="43">
        <v>23071</v>
      </c>
      <c r="AN242" s="43">
        <v>23102</v>
      </c>
      <c r="AO242" s="19"/>
      <c r="AP242" s="19"/>
      <c r="AQ242" s="19"/>
      <c r="AR242" s="19"/>
      <c r="AS242" s="19"/>
      <c r="AT242" s="19"/>
    </row>
    <row r="243" spans="1:46" s="23" customFormat="1" ht="90" hidden="1" x14ac:dyDescent="0.2">
      <c r="A243" s="19" t="s">
        <v>42</v>
      </c>
      <c r="B243" s="19" t="s">
        <v>277</v>
      </c>
      <c r="C243" s="19" t="s">
        <v>276</v>
      </c>
      <c r="D243" s="19" t="s">
        <v>11</v>
      </c>
      <c r="E243" s="19" t="s">
        <v>454</v>
      </c>
      <c r="F243" s="28" t="s">
        <v>1815</v>
      </c>
      <c r="G243" s="19" t="s">
        <v>549</v>
      </c>
      <c r="H243" s="18" t="s">
        <v>531</v>
      </c>
      <c r="I243" s="18" t="s">
        <v>268</v>
      </c>
      <c r="J243" s="17">
        <v>120000</v>
      </c>
      <c r="K243" s="64"/>
      <c r="L243" s="64"/>
      <c r="M243" s="35" t="s">
        <v>137</v>
      </c>
      <c r="N243" s="19"/>
      <c r="O243" s="19" t="s">
        <v>2723</v>
      </c>
      <c r="P243" s="47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9"/>
      <c r="AE243" s="20" t="s">
        <v>2726</v>
      </c>
      <c r="AF243" s="19" t="s">
        <v>3475</v>
      </c>
      <c r="AG243" s="19" t="s">
        <v>2456</v>
      </c>
      <c r="AH243" s="20" t="s">
        <v>1270</v>
      </c>
      <c r="AI243" s="19" t="s">
        <v>1570</v>
      </c>
      <c r="AJ243" s="17">
        <v>120000</v>
      </c>
      <c r="AK243" s="16"/>
      <c r="AL243" s="16">
        <f t="shared" si="8"/>
        <v>0</v>
      </c>
      <c r="AM243" s="47"/>
      <c r="AN243" s="47"/>
      <c r="AO243" s="47">
        <v>242257</v>
      </c>
      <c r="AP243" s="47">
        <v>242257</v>
      </c>
      <c r="AQ243" s="47">
        <v>242257</v>
      </c>
      <c r="AR243" s="17">
        <v>120000</v>
      </c>
      <c r="AS243" s="141" t="e">
        <f>M243-AC243</f>
        <v>#VALUE!</v>
      </c>
      <c r="AT243" s="19"/>
    </row>
    <row r="244" spans="1:46" s="23" customFormat="1" ht="90" hidden="1" x14ac:dyDescent="0.2">
      <c r="A244" s="19" t="s">
        <v>42</v>
      </c>
      <c r="B244" s="19" t="s">
        <v>277</v>
      </c>
      <c r="C244" s="19" t="s">
        <v>276</v>
      </c>
      <c r="D244" s="19" t="s">
        <v>11</v>
      </c>
      <c r="E244" s="19" t="s">
        <v>454</v>
      </c>
      <c r="F244" s="28" t="s">
        <v>1816</v>
      </c>
      <c r="G244" s="19" t="s">
        <v>550</v>
      </c>
      <c r="H244" s="18" t="s">
        <v>269</v>
      </c>
      <c r="I244" s="18" t="s">
        <v>271</v>
      </c>
      <c r="J244" s="17">
        <v>24600</v>
      </c>
      <c r="K244" s="64"/>
      <c r="L244" s="64"/>
      <c r="M244" s="35" t="s">
        <v>137</v>
      </c>
      <c r="N244" s="19"/>
      <c r="O244" s="19" t="s">
        <v>2723</v>
      </c>
      <c r="P244" s="47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9"/>
      <c r="AE244" s="20" t="s">
        <v>2726</v>
      </c>
      <c r="AF244" s="19" t="s">
        <v>3475</v>
      </c>
      <c r="AG244" s="19" t="s">
        <v>2456</v>
      </c>
      <c r="AH244" s="20" t="s">
        <v>1271</v>
      </c>
      <c r="AI244" s="19" t="s">
        <v>1570</v>
      </c>
      <c r="AJ244" s="17">
        <v>24600</v>
      </c>
      <c r="AK244" s="16"/>
      <c r="AL244" s="16">
        <f t="shared" si="8"/>
        <v>0</v>
      </c>
      <c r="AM244" s="47"/>
      <c r="AN244" s="47"/>
      <c r="AO244" s="47">
        <v>242257</v>
      </c>
      <c r="AP244" s="47">
        <v>242257</v>
      </c>
      <c r="AQ244" s="47">
        <v>242257</v>
      </c>
      <c r="AR244" s="17">
        <v>24600</v>
      </c>
      <c r="AS244" s="141" t="e">
        <f t="shared" ref="AS244:AS278" si="9">M244-AC244</f>
        <v>#VALUE!</v>
      </c>
      <c r="AT244" s="19"/>
    </row>
    <row r="245" spans="1:46" s="23" customFormat="1" ht="90" hidden="1" x14ac:dyDescent="0.2">
      <c r="A245" s="19" t="s">
        <v>42</v>
      </c>
      <c r="B245" s="19" t="s">
        <v>277</v>
      </c>
      <c r="C245" s="19" t="s">
        <v>276</v>
      </c>
      <c r="D245" s="19" t="s">
        <v>11</v>
      </c>
      <c r="E245" s="19" t="s">
        <v>454</v>
      </c>
      <c r="F245" s="28" t="s">
        <v>1817</v>
      </c>
      <c r="G245" s="19" t="s">
        <v>551</v>
      </c>
      <c r="H245" s="18" t="s">
        <v>269</v>
      </c>
      <c r="I245" s="18" t="s">
        <v>271</v>
      </c>
      <c r="J245" s="17">
        <v>56000</v>
      </c>
      <c r="K245" s="64"/>
      <c r="L245" s="64"/>
      <c r="M245" s="35" t="s">
        <v>137</v>
      </c>
      <c r="N245" s="19"/>
      <c r="O245" s="19" t="s">
        <v>2727</v>
      </c>
      <c r="P245" s="47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v>56000</v>
      </c>
      <c r="AE245" s="20" t="s">
        <v>2729</v>
      </c>
      <c r="AF245" s="19" t="s">
        <v>2457</v>
      </c>
      <c r="AG245" s="19" t="s">
        <v>2457</v>
      </c>
      <c r="AH245" s="20" t="s">
        <v>1273</v>
      </c>
      <c r="AI245" s="19" t="s">
        <v>1570</v>
      </c>
      <c r="AJ245" s="16"/>
      <c r="AK245" s="16">
        <v>56000</v>
      </c>
      <c r="AL245" s="16">
        <f t="shared" si="8"/>
        <v>0</v>
      </c>
      <c r="AM245" s="47"/>
      <c r="AN245" s="47"/>
      <c r="AO245" s="47"/>
      <c r="AP245" s="47"/>
      <c r="AQ245" s="19"/>
      <c r="AR245" s="17">
        <v>56000</v>
      </c>
      <c r="AS245" s="141" t="e">
        <f t="shared" si="9"/>
        <v>#VALUE!</v>
      </c>
      <c r="AT245" s="19"/>
    </row>
    <row r="246" spans="1:46" s="23" customFormat="1" ht="90" hidden="1" x14ac:dyDescent="0.2">
      <c r="A246" s="19" t="s">
        <v>42</v>
      </c>
      <c r="B246" s="19" t="s">
        <v>277</v>
      </c>
      <c r="C246" s="19" t="s">
        <v>276</v>
      </c>
      <c r="D246" s="19" t="s">
        <v>11</v>
      </c>
      <c r="E246" s="19" t="s">
        <v>454</v>
      </c>
      <c r="F246" s="28" t="s">
        <v>1818</v>
      </c>
      <c r="G246" s="19" t="s">
        <v>552</v>
      </c>
      <c r="H246" s="18" t="s">
        <v>317</v>
      </c>
      <c r="I246" s="18" t="s">
        <v>553</v>
      </c>
      <c r="J246" s="17">
        <v>40000</v>
      </c>
      <c r="K246" s="64"/>
      <c r="L246" s="64"/>
      <c r="M246" s="35" t="s">
        <v>137</v>
      </c>
      <c r="N246" s="19"/>
      <c r="O246" s="19" t="s">
        <v>2723</v>
      </c>
      <c r="P246" s="47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9"/>
      <c r="AE246" s="20" t="s">
        <v>2726</v>
      </c>
      <c r="AF246" s="19" t="s">
        <v>3475</v>
      </c>
      <c r="AG246" s="19" t="s">
        <v>2456</v>
      </c>
      <c r="AH246" s="20" t="s">
        <v>1270</v>
      </c>
      <c r="AI246" s="19" t="s">
        <v>1570</v>
      </c>
      <c r="AJ246" s="17">
        <v>40000</v>
      </c>
      <c r="AK246" s="16"/>
      <c r="AL246" s="16">
        <f t="shared" si="8"/>
        <v>0</v>
      </c>
      <c r="AM246" s="47"/>
      <c r="AN246" s="47"/>
      <c r="AO246" s="47">
        <v>242257</v>
      </c>
      <c r="AP246" s="47">
        <v>242257</v>
      </c>
      <c r="AQ246" s="47">
        <v>242257</v>
      </c>
      <c r="AR246" s="17">
        <v>40000</v>
      </c>
      <c r="AS246" s="141" t="e">
        <f t="shared" si="9"/>
        <v>#VALUE!</v>
      </c>
      <c r="AT246" s="19"/>
    </row>
    <row r="247" spans="1:46" s="23" customFormat="1" ht="90" hidden="1" x14ac:dyDescent="0.2">
      <c r="A247" s="19" t="s">
        <v>42</v>
      </c>
      <c r="B247" s="19" t="s">
        <v>277</v>
      </c>
      <c r="C247" s="19" t="s">
        <v>276</v>
      </c>
      <c r="D247" s="19" t="s">
        <v>11</v>
      </c>
      <c r="E247" s="19" t="s">
        <v>454</v>
      </c>
      <c r="F247" s="28" t="s">
        <v>1819</v>
      </c>
      <c r="G247" s="19" t="s">
        <v>554</v>
      </c>
      <c r="H247" s="18" t="s">
        <v>317</v>
      </c>
      <c r="I247" s="18" t="s">
        <v>553</v>
      </c>
      <c r="J247" s="17">
        <v>40000</v>
      </c>
      <c r="K247" s="64"/>
      <c r="L247" s="64"/>
      <c r="M247" s="35" t="s">
        <v>137</v>
      </c>
      <c r="N247" s="19"/>
      <c r="O247" s="19" t="s">
        <v>2723</v>
      </c>
      <c r="P247" s="47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9"/>
      <c r="AE247" s="20" t="s">
        <v>2726</v>
      </c>
      <c r="AF247" s="19" t="s">
        <v>3475</v>
      </c>
      <c r="AG247" s="19" t="s">
        <v>2456</v>
      </c>
      <c r="AH247" s="20" t="s">
        <v>1270</v>
      </c>
      <c r="AI247" s="19" t="s">
        <v>1570</v>
      </c>
      <c r="AJ247" s="17">
        <v>40000</v>
      </c>
      <c r="AK247" s="16"/>
      <c r="AL247" s="16">
        <f t="shared" si="8"/>
        <v>0</v>
      </c>
      <c r="AM247" s="47"/>
      <c r="AN247" s="47"/>
      <c r="AO247" s="47">
        <v>242257</v>
      </c>
      <c r="AP247" s="47">
        <v>242257</v>
      </c>
      <c r="AQ247" s="47">
        <v>242257</v>
      </c>
      <c r="AR247" s="17">
        <v>40000</v>
      </c>
      <c r="AS247" s="141" t="e">
        <f t="shared" si="9"/>
        <v>#VALUE!</v>
      </c>
      <c r="AT247" s="19"/>
    </row>
    <row r="248" spans="1:46" s="23" customFormat="1" ht="90" hidden="1" x14ac:dyDescent="0.2">
      <c r="A248" s="19" t="s">
        <v>42</v>
      </c>
      <c r="B248" s="19" t="s">
        <v>277</v>
      </c>
      <c r="C248" s="19" t="s">
        <v>276</v>
      </c>
      <c r="D248" s="19" t="s">
        <v>11</v>
      </c>
      <c r="E248" s="19" t="s">
        <v>454</v>
      </c>
      <c r="F248" s="28" t="s">
        <v>1820</v>
      </c>
      <c r="G248" s="19" t="s">
        <v>555</v>
      </c>
      <c r="H248" s="18" t="s">
        <v>459</v>
      </c>
      <c r="I248" s="18" t="s">
        <v>268</v>
      </c>
      <c r="J248" s="17">
        <v>40000</v>
      </c>
      <c r="K248" s="64"/>
      <c r="L248" s="64"/>
      <c r="M248" s="35" t="s">
        <v>137</v>
      </c>
      <c r="N248" s="19"/>
      <c r="O248" s="19" t="s">
        <v>2723</v>
      </c>
      <c r="P248" s="47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9"/>
      <c r="AE248" s="20" t="s">
        <v>2726</v>
      </c>
      <c r="AF248" s="19" t="s">
        <v>3475</v>
      </c>
      <c r="AG248" s="19" t="s">
        <v>2456</v>
      </c>
      <c r="AH248" s="20" t="s">
        <v>1270</v>
      </c>
      <c r="AI248" s="19" t="s">
        <v>1570</v>
      </c>
      <c r="AJ248" s="17">
        <v>40000</v>
      </c>
      <c r="AK248" s="16"/>
      <c r="AL248" s="16">
        <f t="shared" si="8"/>
        <v>0</v>
      </c>
      <c r="AM248" s="47"/>
      <c r="AN248" s="47"/>
      <c r="AO248" s="47">
        <v>242257</v>
      </c>
      <c r="AP248" s="47">
        <v>242257</v>
      </c>
      <c r="AQ248" s="47">
        <v>242257</v>
      </c>
      <c r="AR248" s="17">
        <v>40000</v>
      </c>
      <c r="AS248" s="141" t="e">
        <f t="shared" si="9"/>
        <v>#VALUE!</v>
      </c>
      <c r="AT248" s="19"/>
    </row>
    <row r="249" spans="1:46" s="23" customFormat="1" ht="72" hidden="1" x14ac:dyDescent="0.2">
      <c r="A249" s="19" t="s">
        <v>42</v>
      </c>
      <c r="B249" s="19" t="s">
        <v>277</v>
      </c>
      <c r="C249" s="19" t="s">
        <v>276</v>
      </c>
      <c r="D249" s="19" t="s">
        <v>11</v>
      </c>
      <c r="E249" s="19" t="s">
        <v>454</v>
      </c>
      <c r="F249" s="28" t="s">
        <v>1821</v>
      </c>
      <c r="G249" s="19" t="s">
        <v>556</v>
      </c>
      <c r="H249" s="18" t="s">
        <v>270</v>
      </c>
      <c r="I249" s="18" t="s">
        <v>274</v>
      </c>
      <c r="J249" s="17">
        <v>50000</v>
      </c>
      <c r="K249" s="64"/>
      <c r="L249" s="64"/>
      <c r="M249" s="35" t="s">
        <v>137</v>
      </c>
      <c r="N249" s="19"/>
      <c r="O249" s="19"/>
      <c r="P249" s="19"/>
      <c r="Q249" s="19"/>
      <c r="R249" s="19"/>
      <c r="S249" s="19"/>
      <c r="T249" s="19"/>
      <c r="U249" s="19"/>
      <c r="V249" s="19"/>
      <c r="W249" s="17">
        <v>50000</v>
      </c>
      <c r="X249" s="18">
        <v>1</v>
      </c>
      <c r="Y249" s="46"/>
      <c r="Z249" s="19"/>
      <c r="AA249" s="19"/>
      <c r="AB249" s="19"/>
      <c r="AC249" s="19"/>
      <c r="AD249" s="19"/>
      <c r="AE249" s="20" t="s">
        <v>1274</v>
      </c>
      <c r="AF249" s="20" t="s">
        <v>1571</v>
      </c>
      <c r="AG249" s="19" t="s">
        <v>3467</v>
      </c>
      <c r="AH249" s="20" t="s">
        <v>1274</v>
      </c>
      <c r="AI249" s="19" t="s">
        <v>1569</v>
      </c>
      <c r="AJ249" s="16"/>
      <c r="AK249" s="16"/>
      <c r="AL249" s="16">
        <f t="shared" si="8"/>
        <v>50000</v>
      </c>
      <c r="AM249" s="47">
        <v>242247</v>
      </c>
      <c r="AN249" s="47">
        <v>242247</v>
      </c>
      <c r="AO249" s="47">
        <v>242277</v>
      </c>
      <c r="AP249" s="47">
        <v>242277</v>
      </c>
      <c r="AQ249" s="47">
        <v>242282</v>
      </c>
      <c r="AR249" s="17">
        <v>50000</v>
      </c>
      <c r="AS249" s="141"/>
      <c r="AT249" s="19"/>
    </row>
    <row r="250" spans="1:46" s="23" customFormat="1" ht="90" hidden="1" x14ac:dyDescent="0.2">
      <c r="A250" s="19" t="s">
        <v>42</v>
      </c>
      <c r="B250" s="19" t="s">
        <v>277</v>
      </c>
      <c r="C250" s="19" t="s">
        <v>276</v>
      </c>
      <c r="D250" s="19" t="s">
        <v>21</v>
      </c>
      <c r="E250" s="19" t="s">
        <v>454</v>
      </c>
      <c r="F250" s="28" t="s">
        <v>1822</v>
      </c>
      <c r="G250" s="19" t="s">
        <v>557</v>
      </c>
      <c r="H250" s="18" t="s">
        <v>270</v>
      </c>
      <c r="I250" s="18" t="s">
        <v>271</v>
      </c>
      <c r="J250" s="17">
        <v>10200</v>
      </c>
      <c r="K250" s="64"/>
      <c r="L250" s="64"/>
      <c r="M250" s="35" t="s">
        <v>137</v>
      </c>
      <c r="N250" s="19"/>
      <c r="O250" s="19" t="s">
        <v>2730</v>
      </c>
      <c r="P250" s="47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v>10200</v>
      </c>
      <c r="AE250" s="20" t="s">
        <v>2729</v>
      </c>
      <c r="AF250" s="19" t="s">
        <v>2457</v>
      </c>
      <c r="AG250" s="19" t="s">
        <v>2457</v>
      </c>
      <c r="AH250" s="20" t="s">
        <v>1276</v>
      </c>
      <c r="AI250" s="19" t="s">
        <v>1570</v>
      </c>
      <c r="AJ250" s="16"/>
      <c r="AK250" s="17">
        <v>10200</v>
      </c>
      <c r="AL250" s="16">
        <f t="shared" si="8"/>
        <v>0</v>
      </c>
      <c r="AM250" s="47"/>
      <c r="AN250" s="47"/>
      <c r="AO250" s="47"/>
      <c r="AP250" s="47"/>
      <c r="AQ250" s="47"/>
      <c r="AR250" s="17"/>
      <c r="AS250" s="141" t="e">
        <f t="shared" si="9"/>
        <v>#VALUE!</v>
      </c>
      <c r="AT250" s="19"/>
    </row>
    <row r="251" spans="1:46" s="23" customFormat="1" ht="90" hidden="1" x14ac:dyDescent="0.2">
      <c r="A251" s="19" t="s">
        <v>42</v>
      </c>
      <c r="B251" s="19" t="s">
        <v>277</v>
      </c>
      <c r="C251" s="19" t="s">
        <v>276</v>
      </c>
      <c r="D251" s="19" t="s">
        <v>21</v>
      </c>
      <c r="E251" s="19" t="s">
        <v>454</v>
      </c>
      <c r="F251" s="28" t="s">
        <v>1823</v>
      </c>
      <c r="G251" s="19" t="s">
        <v>558</v>
      </c>
      <c r="H251" s="18" t="s">
        <v>270</v>
      </c>
      <c r="I251" s="18" t="s">
        <v>274</v>
      </c>
      <c r="J251" s="17">
        <v>7000</v>
      </c>
      <c r="K251" s="64"/>
      <c r="L251" s="64"/>
      <c r="M251" s="35" t="s">
        <v>137</v>
      </c>
      <c r="N251" s="19"/>
      <c r="O251" s="19" t="s">
        <v>2734</v>
      </c>
      <c r="P251" s="47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v>7000</v>
      </c>
      <c r="AE251" s="20" t="s">
        <v>2729</v>
      </c>
      <c r="AF251" s="19" t="s">
        <v>2457</v>
      </c>
      <c r="AG251" s="19" t="s">
        <v>2457</v>
      </c>
      <c r="AH251" s="20" t="s">
        <v>1270</v>
      </c>
      <c r="AI251" s="19" t="s">
        <v>1570</v>
      </c>
      <c r="AJ251" s="16"/>
      <c r="AK251" s="17">
        <v>7000</v>
      </c>
      <c r="AL251" s="16">
        <f t="shared" si="8"/>
        <v>0</v>
      </c>
      <c r="AM251" s="47"/>
      <c r="AN251" s="47"/>
      <c r="AO251" s="47"/>
      <c r="AP251" s="47"/>
      <c r="AQ251" s="47"/>
      <c r="AR251" s="17"/>
      <c r="AS251" s="141" t="e">
        <f t="shared" si="9"/>
        <v>#VALUE!</v>
      </c>
      <c r="AT251" s="19"/>
    </row>
    <row r="252" spans="1:46" s="23" customFormat="1" ht="72" hidden="1" x14ac:dyDescent="0.2">
      <c r="A252" s="19" t="s">
        <v>42</v>
      </c>
      <c r="B252" s="19" t="s">
        <v>277</v>
      </c>
      <c r="C252" s="19" t="s">
        <v>276</v>
      </c>
      <c r="D252" s="19" t="s">
        <v>13</v>
      </c>
      <c r="E252" s="19" t="s">
        <v>454</v>
      </c>
      <c r="F252" s="28" t="s">
        <v>1824</v>
      </c>
      <c r="G252" s="19" t="s">
        <v>559</v>
      </c>
      <c r="H252" s="18" t="s">
        <v>270</v>
      </c>
      <c r="I252" s="18" t="s">
        <v>271</v>
      </c>
      <c r="J252" s="17">
        <v>1600000</v>
      </c>
      <c r="K252" s="35" t="s">
        <v>137</v>
      </c>
      <c r="L252" s="64"/>
      <c r="M252" s="64"/>
      <c r="N252" s="19"/>
      <c r="O252" s="19"/>
      <c r="P252" s="19"/>
      <c r="Q252" s="52" t="s">
        <v>2737</v>
      </c>
      <c r="R252" s="19" t="s">
        <v>1279</v>
      </c>
      <c r="S252" s="19" t="s">
        <v>72</v>
      </c>
      <c r="T252" s="19"/>
      <c r="U252" s="19"/>
      <c r="V252" s="19"/>
      <c r="W252" s="19"/>
      <c r="X252" s="18">
        <v>1</v>
      </c>
      <c r="Y252" s="46"/>
      <c r="Z252" s="19"/>
      <c r="AA252" s="19"/>
      <c r="AB252" s="19"/>
      <c r="AC252" s="19"/>
      <c r="AD252" s="19"/>
      <c r="AE252" s="20" t="s">
        <v>2738</v>
      </c>
      <c r="AF252" s="20" t="s">
        <v>3479</v>
      </c>
      <c r="AG252" s="19" t="s">
        <v>3467</v>
      </c>
      <c r="AH252" s="20" t="s">
        <v>1277</v>
      </c>
      <c r="AI252" s="19" t="s">
        <v>1571</v>
      </c>
      <c r="AJ252" s="16"/>
      <c r="AK252" s="16"/>
      <c r="AL252" s="16">
        <f t="shared" si="8"/>
        <v>1600000</v>
      </c>
      <c r="AM252" s="47">
        <v>242250</v>
      </c>
      <c r="AN252" s="47">
        <v>242250</v>
      </c>
      <c r="AO252" s="47">
        <v>242281</v>
      </c>
      <c r="AP252" s="47">
        <v>242281</v>
      </c>
      <c r="AQ252" s="47">
        <v>242284</v>
      </c>
      <c r="AR252" s="17"/>
      <c r="AS252" s="141"/>
      <c r="AT252" s="19"/>
    </row>
    <row r="253" spans="1:46" s="23" customFormat="1" ht="90" hidden="1" x14ac:dyDescent="0.2">
      <c r="A253" s="19" t="s">
        <v>42</v>
      </c>
      <c r="B253" s="19" t="s">
        <v>277</v>
      </c>
      <c r="C253" s="19" t="s">
        <v>276</v>
      </c>
      <c r="D253" s="19" t="s">
        <v>13</v>
      </c>
      <c r="E253" s="19" t="s">
        <v>454</v>
      </c>
      <c r="F253" s="28" t="s">
        <v>1825</v>
      </c>
      <c r="G253" s="19" t="s">
        <v>560</v>
      </c>
      <c r="H253" s="18" t="s">
        <v>269</v>
      </c>
      <c r="I253" s="18" t="s">
        <v>281</v>
      </c>
      <c r="J253" s="17">
        <v>43600</v>
      </c>
      <c r="K253" s="65"/>
      <c r="L253" s="64"/>
      <c r="M253" s="35" t="s">
        <v>137</v>
      </c>
      <c r="N253" s="19"/>
      <c r="O253" s="19" t="s">
        <v>2739</v>
      </c>
      <c r="P253" s="47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v>43600</v>
      </c>
      <c r="AE253" s="20" t="s">
        <v>2729</v>
      </c>
      <c r="AF253" s="19" t="s">
        <v>2457</v>
      </c>
      <c r="AG253" s="19" t="s">
        <v>2457</v>
      </c>
      <c r="AH253" s="20" t="s">
        <v>1280</v>
      </c>
      <c r="AI253" s="19" t="s">
        <v>1570</v>
      </c>
      <c r="AJ253" s="16"/>
      <c r="AK253" s="17">
        <v>43600</v>
      </c>
      <c r="AL253" s="16">
        <f t="shared" si="8"/>
        <v>0</v>
      </c>
      <c r="AM253" s="47"/>
      <c r="AN253" s="47"/>
      <c r="AO253" s="47"/>
      <c r="AP253" s="47"/>
      <c r="AQ253" s="47"/>
      <c r="AR253" s="17"/>
      <c r="AS253" s="141" t="e">
        <f t="shared" si="9"/>
        <v>#VALUE!</v>
      </c>
      <c r="AT253" s="19"/>
    </row>
    <row r="254" spans="1:46" s="23" customFormat="1" ht="72" hidden="1" x14ac:dyDescent="0.2">
      <c r="A254" s="19" t="s">
        <v>42</v>
      </c>
      <c r="B254" s="19" t="s">
        <v>277</v>
      </c>
      <c r="C254" s="19" t="s">
        <v>276</v>
      </c>
      <c r="D254" s="19" t="s">
        <v>13</v>
      </c>
      <c r="E254" s="19" t="s">
        <v>454</v>
      </c>
      <c r="F254" s="28" t="s">
        <v>1826</v>
      </c>
      <c r="G254" s="19" t="s">
        <v>561</v>
      </c>
      <c r="H254" s="18" t="s">
        <v>269</v>
      </c>
      <c r="I254" s="18" t="s">
        <v>421</v>
      </c>
      <c r="J254" s="17">
        <v>100000</v>
      </c>
      <c r="K254" s="35" t="s">
        <v>137</v>
      </c>
      <c r="L254" s="64"/>
      <c r="M254" s="64"/>
      <c r="N254" s="19"/>
      <c r="O254" s="19"/>
      <c r="P254" s="19"/>
      <c r="Q254" s="52" t="s">
        <v>2737</v>
      </c>
      <c r="R254" s="19" t="s">
        <v>1279</v>
      </c>
      <c r="S254" s="19" t="s">
        <v>72</v>
      </c>
      <c r="T254" s="19"/>
      <c r="U254" s="19"/>
      <c r="V254" s="19"/>
      <c r="W254" s="19"/>
      <c r="X254" s="18">
        <v>1</v>
      </c>
      <c r="Y254" s="46"/>
      <c r="Z254" s="19"/>
      <c r="AA254" s="19"/>
      <c r="AB254" s="19"/>
      <c r="AC254" s="19"/>
      <c r="AD254" s="19"/>
      <c r="AE254" s="20" t="s">
        <v>2738</v>
      </c>
      <c r="AF254" s="20" t="s">
        <v>3479</v>
      </c>
      <c r="AG254" s="19" t="s">
        <v>3467</v>
      </c>
      <c r="AH254" s="20" t="s">
        <v>1277</v>
      </c>
      <c r="AI254" s="19" t="s">
        <v>1571</v>
      </c>
      <c r="AJ254" s="16"/>
      <c r="AK254" s="16"/>
      <c r="AL254" s="16">
        <f t="shared" si="8"/>
        <v>100000</v>
      </c>
      <c r="AM254" s="47">
        <v>242250</v>
      </c>
      <c r="AN254" s="47">
        <v>242250</v>
      </c>
      <c r="AO254" s="47">
        <v>242281</v>
      </c>
      <c r="AP254" s="47">
        <v>242281</v>
      </c>
      <c r="AQ254" s="47">
        <v>242284</v>
      </c>
      <c r="AR254" s="17"/>
      <c r="AS254" s="141"/>
      <c r="AT254" s="19"/>
    </row>
    <row r="255" spans="1:46" s="23" customFormat="1" ht="72" hidden="1" x14ac:dyDescent="0.2">
      <c r="A255" s="19" t="s">
        <v>42</v>
      </c>
      <c r="B255" s="19" t="s">
        <v>277</v>
      </c>
      <c r="C255" s="19" t="s">
        <v>276</v>
      </c>
      <c r="D255" s="19" t="s">
        <v>13</v>
      </c>
      <c r="E255" s="19" t="s">
        <v>454</v>
      </c>
      <c r="F255" s="28" t="s">
        <v>1827</v>
      </c>
      <c r="G255" s="19" t="s">
        <v>562</v>
      </c>
      <c r="H255" s="18" t="s">
        <v>319</v>
      </c>
      <c r="I255" s="18" t="s">
        <v>274</v>
      </c>
      <c r="J255" s="17">
        <v>180000</v>
      </c>
      <c r="K255" s="35" t="s">
        <v>137</v>
      </c>
      <c r="L255" s="64"/>
      <c r="M255" s="64"/>
      <c r="N255" s="19"/>
      <c r="O255" s="19"/>
      <c r="P255" s="19"/>
      <c r="Q255" s="52" t="s">
        <v>2737</v>
      </c>
      <c r="R255" s="19" t="s">
        <v>1279</v>
      </c>
      <c r="S255" s="19" t="s">
        <v>72</v>
      </c>
      <c r="T255" s="19"/>
      <c r="U255" s="19"/>
      <c r="V255" s="19"/>
      <c r="W255" s="19"/>
      <c r="X255" s="18">
        <v>1</v>
      </c>
      <c r="Y255" s="46"/>
      <c r="Z255" s="19"/>
      <c r="AA255" s="19"/>
      <c r="AB255" s="19"/>
      <c r="AC255" s="19"/>
      <c r="AD255" s="19"/>
      <c r="AE255" s="20" t="s">
        <v>2738</v>
      </c>
      <c r="AF255" s="20" t="s">
        <v>3479</v>
      </c>
      <c r="AG255" s="19" t="s">
        <v>3467</v>
      </c>
      <c r="AH255" s="20" t="s">
        <v>1277</v>
      </c>
      <c r="AI255" s="19" t="s">
        <v>1571</v>
      </c>
      <c r="AJ255" s="16"/>
      <c r="AK255" s="16"/>
      <c r="AL255" s="16">
        <f t="shared" si="8"/>
        <v>180000</v>
      </c>
      <c r="AM255" s="47">
        <v>242250</v>
      </c>
      <c r="AN255" s="47">
        <v>242250</v>
      </c>
      <c r="AO255" s="47">
        <v>242281</v>
      </c>
      <c r="AP255" s="47">
        <v>242281</v>
      </c>
      <c r="AQ255" s="47">
        <v>242284</v>
      </c>
      <c r="AR255" s="17"/>
      <c r="AS255" s="141"/>
      <c r="AT255" s="19"/>
    </row>
    <row r="256" spans="1:46" s="23" customFormat="1" ht="72" hidden="1" x14ac:dyDescent="0.2">
      <c r="A256" s="19" t="s">
        <v>42</v>
      </c>
      <c r="B256" s="19" t="s">
        <v>277</v>
      </c>
      <c r="C256" s="19" t="s">
        <v>276</v>
      </c>
      <c r="D256" s="19" t="s">
        <v>18</v>
      </c>
      <c r="E256" s="19" t="s">
        <v>454</v>
      </c>
      <c r="F256" s="28" t="s">
        <v>1828</v>
      </c>
      <c r="G256" s="19" t="s">
        <v>563</v>
      </c>
      <c r="H256" s="18" t="s">
        <v>272</v>
      </c>
      <c r="I256" s="18" t="s">
        <v>274</v>
      </c>
      <c r="J256" s="17">
        <v>225000</v>
      </c>
      <c r="K256" s="35" t="s">
        <v>137</v>
      </c>
      <c r="L256" s="64"/>
      <c r="M256" s="64"/>
      <c r="N256" s="19"/>
      <c r="O256" s="19"/>
      <c r="P256" s="19"/>
      <c r="Q256" s="19" t="s">
        <v>2737</v>
      </c>
      <c r="R256" s="19" t="s">
        <v>1279</v>
      </c>
      <c r="S256" s="19" t="s">
        <v>72</v>
      </c>
      <c r="T256" s="144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9"/>
      <c r="AC256" s="19"/>
      <c r="AD256" s="19"/>
      <c r="AE256" s="20" t="s">
        <v>2744</v>
      </c>
      <c r="AF256" s="20" t="s">
        <v>3472</v>
      </c>
      <c r="AG256" s="20" t="s">
        <v>2456</v>
      </c>
      <c r="AH256" s="20" t="s">
        <v>1277</v>
      </c>
      <c r="AI256" s="19" t="s">
        <v>1571</v>
      </c>
      <c r="AJ256" s="16">
        <v>223500</v>
      </c>
      <c r="AK256" s="16"/>
      <c r="AL256" s="16">
        <f t="shared" si="8"/>
        <v>1500</v>
      </c>
      <c r="AM256" s="47">
        <v>242240</v>
      </c>
      <c r="AN256" s="47">
        <v>242240</v>
      </c>
      <c r="AO256" s="47">
        <v>242299</v>
      </c>
      <c r="AP256" s="47">
        <v>242299</v>
      </c>
      <c r="AQ256" s="47">
        <v>242302</v>
      </c>
      <c r="AR256" s="17">
        <v>223500</v>
      </c>
      <c r="AS256" s="141">
        <f t="shared" ref="AS256:AS266" si="10">M256-AC256</f>
        <v>0</v>
      </c>
      <c r="AT256" s="19"/>
    </row>
    <row r="257" spans="1:46" s="23" customFormat="1" ht="72" hidden="1" x14ac:dyDescent="0.2">
      <c r="A257" s="19" t="s">
        <v>42</v>
      </c>
      <c r="B257" s="19" t="s">
        <v>277</v>
      </c>
      <c r="C257" s="19" t="s">
        <v>276</v>
      </c>
      <c r="D257" s="19" t="s">
        <v>18</v>
      </c>
      <c r="E257" s="19" t="s">
        <v>454</v>
      </c>
      <c r="F257" s="28" t="s">
        <v>1829</v>
      </c>
      <c r="G257" s="19" t="s">
        <v>564</v>
      </c>
      <c r="H257" s="18" t="s">
        <v>270</v>
      </c>
      <c r="I257" s="18" t="s">
        <v>268</v>
      </c>
      <c r="J257" s="17">
        <v>40000</v>
      </c>
      <c r="K257" s="35" t="s">
        <v>137</v>
      </c>
      <c r="L257" s="64"/>
      <c r="M257" s="64"/>
      <c r="N257" s="19"/>
      <c r="O257" s="19"/>
      <c r="P257" s="19"/>
      <c r="Q257" s="19" t="s">
        <v>2737</v>
      </c>
      <c r="R257" s="19" t="s">
        <v>1279</v>
      </c>
      <c r="S257" s="19" t="s">
        <v>72</v>
      </c>
      <c r="T257" s="145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9"/>
      <c r="AC257" s="19"/>
      <c r="AD257" s="19"/>
      <c r="AE257" s="20" t="s">
        <v>2744</v>
      </c>
      <c r="AF257" s="20" t="s">
        <v>3472</v>
      </c>
      <c r="AG257" s="20" t="s">
        <v>2456</v>
      </c>
      <c r="AH257" s="20" t="s">
        <v>1277</v>
      </c>
      <c r="AI257" s="19" t="s">
        <v>1571</v>
      </c>
      <c r="AJ257" s="16">
        <v>39500</v>
      </c>
      <c r="AK257" s="16"/>
      <c r="AL257" s="16">
        <f t="shared" si="8"/>
        <v>500</v>
      </c>
      <c r="AM257" s="47">
        <v>242240</v>
      </c>
      <c r="AN257" s="47">
        <v>242240</v>
      </c>
      <c r="AO257" s="47">
        <v>242299</v>
      </c>
      <c r="AP257" s="47">
        <v>242299</v>
      </c>
      <c r="AQ257" s="47">
        <v>242302</v>
      </c>
      <c r="AR257" s="17">
        <v>39500</v>
      </c>
      <c r="AS257" s="141">
        <f t="shared" si="10"/>
        <v>0</v>
      </c>
      <c r="AT257" s="19"/>
    </row>
    <row r="258" spans="1:46" s="23" customFormat="1" ht="72" hidden="1" x14ac:dyDescent="0.2">
      <c r="A258" s="19" t="s">
        <v>42</v>
      </c>
      <c r="B258" s="19" t="s">
        <v>277</v>
      </c>
      <c r="C258" s="19" t="s">
        <v>276</v>
      </c>
      <c r="D258" s="19" t="s">
        <v>18</v>
      </c>
      <c r="E258" s="19" t="s">
        <v>454</v>
      </c>
      <c r="F258" s="28" t="s">
        <v>1830</v>
      </c>
      <c r="G258" s="19" t="s">
        <v>565</v>
      </c>
      <c r="H258" s="18" t="s">
        <v>270</v>
      </c>
      <c r="I258" s="18" t="s">
        <v>268</v>
      </c>
      <c r="J258" s="17">
        <v>35000</v>
      </c>
      <c r="K258" s="35" t="s">
        <v>137</v>
      </c>
      <c r="L258" s="64"/>
      <c r="M258" s="64"/>
      <c r="N258" s="19"/>
      <c r="O258" s="19"/>
      <c r="P258" s="19"/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9"/>
      <c r="AC258" s="19"/>
      <c r="AD258" s="19"/>
      <c r="AE258" s="20" t="s">
        <v>2744</v>
      </c>
      <c r="AF258" s="20" t="s">
        <v>3472</v>
      </c>
      <c r="AG258" s="20" t="s">
        <v>2456</v>
      </c>
      <c r="AH258" s="20" t="s">
        <v>1277</v>
      </c>
      <c r="AI258" s="19" t="s">
        <v>1571</v>
      </c>
      <c r="AJ258" s="17">
        <v>35000</v>
      </c>
      <c r="AK258" s="16"/>
      <c r="AL258" s="16">
        <f t="shared" si="8"/>
        <v>0</v>
      </c>
      <c r="AM258" s="47">
        <v>242240</v>
      </c>
      <c r="AN258" s="47">
        <v>242240</v>
      </c>
      <c r="AO258" s="47">
        <v>242299</v>
      </c>
      <c r="AP258" s="47">
        <v>242299</v>
      </c>
      <c r="AQ258" s="47">
        <v>242302</v>
      </c>
      <c r="AR258" s="17">
        <v>35000</v>
      </c>
      <c r="AS258" s="141">
        <f t="shared" si="10"/>
        <v>0</v>
      </c>
      <c r="AT258" s="19"/>
    </row>
    <row r="259" spans="1:46" s="23" customFormat="1" ht="72" hidden="1" x14ac:dyDescent="0.2">
      <c r="A259" s="19" t="s">
        <v>42</v>
      </c>
      <c r="B259" s="19" t="s">
        <v>277</v>
      </c>
      <c r="C259" s="19" t="s">
        <v>276</v>
      </c>
      <c r="D259" s="19" t="s">
        <v>18</v>
      </c>
      <c r="E259" s="19" t="s">
        <v>454</v>
      </c>
      <c r="F259" s="28" t="s">
        <v>1831</v>
      </c>
      <c r="G259" s="19" t="s">
        <v>566</v>
      </c>
      <c r="H259" s="18" t="s">
        <v>269</v>
      </c>
      <c r="I259" s="18" t="s">
        <v>271</v>
      </c>
      <c r="J259" s="17">
        <v>100000</v>
      </c>
      <c r="K259" s="35" t="s">
        <v>137</v>
      </c>
      <c r="L259" s="64"/>
      <c r="M259" s="64"/>
      <c r="N259" s="19"/>
      <c r="O259" s="19"/>
      <c r="P259" s="19"/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9"/>
      <c r="AC259" s="19"/>
      <c r="AD259" s="19"/>
      <c r="AE259" s="20" t="s">
        <v>2744</v>
      </c>
      <c r="AF259" s="20" t="s">
        <v>3472</v>
      </c>
      <c r="AG259" s="20" t="s">
        <v>2456</v>
      </c>
      <c r="AH259" s="20" t="s">
        <v>1277</v>
      </c>
      <c r="AI259" s="19" t="s">
        <v>1571</v>
      </c>
      <c r="AJ259" s="17">
        <v>100000</v>
      </c>
      <c r="AK259" s="16"/>
      <c r="AL259" s="16">
        <f t="shared" ref="AL259:AL322" si="11">J259-AJ259-AK259</f>
        <v>0</v>
      </c>
      <c r="AM259" s="47">
        <v>242240</v>
      </c>
      <c r="AN259" s="47">
        <v>242240</v>
      </c>
      <c r="AO259" s="47">
        <v>242299</v>
      </c>
      <c r="AP259" s="47">
        <v>242299</v>
      </c>
      <c r="AQ259" s="47">
        <v>242302</v>
      </c>
      <c r="AR259" s="17">
        <v>100000</v>
      </c>
      <c r="AS259" s="141">
        <f t="shared" si="10"/>
        <v>0</v>
      </c>
      <c r="AT259" s="19"/>
    </row>
    <row r="260" spans="1:46" s="23" customFormat="1" ht="72" hidden="1" x14ac:dyDescent="0.2">
      <c r="A260" s="19" t="s">
        <v>42</v>
      </c>
      <c r="B260" s="19" t="s">
        <v>277</v>
      </c>
      <c r="C260" s="19" t="s">
        <v>276</v>
      </c>
      <c r="D260" s="19" t="s">
        <v>18</v>
      </c>
      <c r="E260" s="19" t="s">
        <v>454</v>
      </c>
      <c r="F260" s="28" t="s">
        <v>1832</v>
      </c>
      <c r="G260" s="19" t="s">
        <v>567</v>
      </c>
      <c r="H260" s="18" t="s">
        <v>269</v>
      </c>
      <c r="I260" s="18" t="s">
        <v>275</v>
      </c>
      <c r="J260" s="17">
        <v>250000</v>
      </c>
      <c r="K260" s="35" t="s">
        <v>137</v>
      </c>
      <c r="L260" s="64"/>
      <c r="M260" s="64"/>
      <c r="N260" s="19"/>
      <c r="O260" s="19"/>
      <c r="P260" s="19"/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9"/>
      <c r="AC260" s="19"/>
      <c r="AD260" s="19"/>
      <c r="AE260" s="20" t="s">
        <v>2744</v>
      </c>
      <c r="AF260" s="20" t="s">
        <v>3472</v>
      </c>
      <c r="AG260" s="20" t="s">
        <v>2456</v>
      </c>
      <c r="AH260" s="20" t="s">
        <v>1277</v>
      </c>
      <c r="AI260" s="19" t="s">
        <v>1571</v>
      </c>
      <c r="AJ260" s="17">
        <v>250000</v>
      </c>
      <c r="AK260" s="16"/>
      <c r="AL260" s="16">
        <f t="shared" si="11"/>
        <v>0</v>
      </c>
      <c r="AM260" s="47">
        <v>242240</v>
      </c>
      <c r="AN260" s="47">
        <v>242240</v>
      </c>
      <c r="AO260" s="47">
        <v>242299</v>
      </c>
      <c r="AP260" s="47">
        <v>242299</v>
      </c>
      <c r="AQ260" s="47">
        <v>242302</v>
      </c>
      <c r="AR260" s="17">
        <v>250000</v>
      </c>
      <c r="AS260" s="141">
        <f t="shared" si="10"/>
        <v>0</v>
      </c>
      <c r="AT260" s="19"/>
    </row>
    <row r="261" spans="1:46" s="23" customFormat="1" ht="72" hidden="1" x14ac:dyDescent="0.2">
      <c r="A261" s="19" t="s">
        <v>42</v>
      </c>
      <c r="B261" s="19" t="s">
        <v>277</v>
      </c>
      <c r="C261" s="19" t="s">
        <v>276</v>
      </c>
      <c r="D261" s="19" t="s">
        <v>18</v>
      </c>
      <c r="E261" s="19" t="s">
        <v>454</v>
      </c>
      <c r="F261" s="28" t="s">
        <v>1833</v>
      </c>
      <c r="G261" s="19" t="s">
        <v>568</v>
      </c>
      <c r="H261" s="18" t="s">
        <v>270</v>
      </c>
      <c r="I261" s="18" t="s">
        <v>268</v>
      </c>
      <c r="J261" s="17">
        <v>60000</v>
      </c>
      <c r="K261" s="35" t="s">
        <v>137</v>
      </c>
      <c r="L261" s="64"/>
      <c r="M261" s="64"/>
      <c r="N261" s="19"/>
      <c r="O261" s="19"/>
      <c r="P261" s="19"/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9"/>
      <c r="AC261" s="19"/>
      <c r="AD261" s="19"/>
      <c r="AE261" s="20" t="s">
        <v>2744</v>
      </c>
      <c r="AF261" s="20" t="s">
        <v>3472</v>
      </c>
      <c r="AG261" s="20" t="s">
        <v>2456</v>
      </c>
      <c r="AH261" s="20" t="s">
        <v>1277</v>
      </c>
      <c r="AI261" s="19" t="s">
        <v>1571</v>
      </c>
      <c r="AJ261" s="17">
        <v>60000</v>
      </c>
      <c r="AK261" s="16"/>
      <c r="AL261" s="16">
        <f t="shared" si="11"/>
        <v>0</v>
      </c>
      <c r="AM261" s="47">
        <v>242240</v>
      </c>
      <c r="AN261" s="47">
        <v>242240</v>
      </c>
      <c r="AO261" s="47">
        <v>242299</v>
      </c>
      <c r="AP261" s="47">
        <v>242299</v>
      </c>
      <c r="AQ261" s="47">
        <v>242302</v>
      </c>
      <c r="AR261" s="17">
        <v>60000</v>
      </c>
      <c r="AS261" s="141">
        <f t="shared" si="10"/>
        <v>0</v>
      </c>
      <c r="AT261" s="19"/>
    </row>
    <row r="262" spans="1:46" s="23" customFormat="1" ht="72" hidden="1" x14ac:dyDescent="0.2">
      <c r="A262" s="19" t="s">
        <v>42</v>
      </c>
      <c r="B262" s="19" t="s">
        <v>277</v>
      </c>
      <c r="C262" s="19" t="s">
        <v>276</v>
      </c>
      <c r="D262" s="19" t="s">
        <v>18</v>
      </c>
      <c r="E262" s="19" t="s">
        <v>454</v>
      </c>
      <c r="F262" s="28" t="s">
        <v>1834</v>
      </c>
      <c r="G262" s="19" t="s">
        <v>569</v>
      </c>
      <c r="H262" s="18" t="s">
        <v>269</v>
      </c>
      <c r="I262" s="18" t="s">
        <v>268</v>
      </c>
      <c r="J262" s="17">
        <v>240000</v>
      </c>
      <c r="K262" s="35" t="s">
        <v>137</v>
      </c>
      <c r="L262" s="64"/>
      <c r="M262" s="64"/>
      <c r="N262" s="19"/>
      <c r="O262" s="19"/>
      <c r="P262" s="19"/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9"/>
      <c r="AC262" s="19"/>
      <c r="AD262" s="19"/>
      <c r="AE262" s="20" t="s">
        <v>2744</v>
      </c>
      <c r="AF262" s="20" t="s">
        <v>3472</v>
      </c>
      <c r="AG262" s="20" t="s">
        <v>2456</v>
      </c>
      <c r="AH262" s="20" t="s">
        <v>1277</v>
      </c>
      <c r="AI262" s="19" t="s">
        <v>1571</v>
      </c>
      <c r="AJ262" s="16">
        <v>239000</v>
      </c>
      <c r="AK262" s="16"/>
      <c r="AL262" s="16">
        <f t="shared" si="11"/>
        <v>1000</v>
      </c>
      <c r="AM262" s="47">
        <v>242240</v>
      </c>
      <c r="AN262" s="47">
        <v>242240</v>
      </c>
      <c r="AO262" s="47">
        <v>242299</v>
      </c>
      <c r="AP262" s="47">
        <v>242299</v>
      </c>
      <c r="AQ262" s="47">
        <v>242302</v>
      </c>
      <c r="AR262" s="17">
        <v>239000</v>
      </c>
      <c r="AS262" s="141">
        <f t="shared" si="10"/>
        <v>0</v>
      </c>
      <c r="AT262" s="19"/>
    </row>
    <row r="263" spans="1:46" s="23" customFormat="1" ht="72" hidden="1" x14ac:dyDescent="0.2">
      <c r="A263" s="19" t="s">
        <v>42</v>
      </c>
      <c r="B263" s="19" t="s">
        <v>277</v>
      </c>
      <c r="C263" s="19" t="s">
        <v>276</v>
      </c>
      <c r="D263" s="19" t="s">
        <v>18</v>
      </c>
      <c r="E263" s="19" t="s">
        <v>454</v>
      </c>
      <c r="F263" s="28" t="s">
        <v>1835</v>
      </c>
      <c r="G263" s="19" t="s">
        <v>570</v>
      </c>
      <c r="H263" s="18" t="s">
        <v>272</v>
      </c>
      <c r="I263" s="18" t="s">
        <v>271</v>
      </c>
      <c r="J263" s="17">
        <v>450000</v>
      </c>
      <c r="K263" s="35" t="s">
        <v>137</v>
      </c>
      <c r="L263" s="64"/>
      <c r="M263" s="64"/>
      <c r="N263" s="19"/>
      <c r="O263" s="19"/>
      <c r="P263" s="19"/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9"/>
      <c r="AC263" s="19"/>
      <c r="AD263" s="19"/>
      <c r="AE263" s="20" t="s">
        <v>2744</v>
      </c>
      <c r="AF263" s="20" t="s">
        <v>3472</v>
      </c>
      <c r="AG263" s="20" t="s">
        <v>2456</v>
      </c>
      <c r="AH263" s="20" t="s">
        <v>1277</v>
      </c>
      <c r="AI263" s="19" t="s">
        <v>1571</v>
      </c>
      <c r="AJ263" s="17">
        <v>450000</v>
      </c>
      <c r="AK263" s="16"/>
      <c r="AL263" s="16">
        <f t="shared" si="11"/>
        <v>0</v>
      </c>
      <c r="AM263" s="47">
        <v>242240</v>
      </c>
      <c r="AN263" s="47">
        <v>242240</v>
      </c>
      <c r="AO263" s="47">
        <v>242299</v>
      </c>
      <c r="AP263" s="47">
        <v>242299</v>
      </c>
      <c r="AQ263" s="47">
        <v>242302</v>
      </c>
      <c r="AR263" s="17">
        <v>450000</v>
      </c>
      <c r="AS263" s="141">
        <f t="shared" si="10"/>
        <v>0</v>
      </c>
      <c r="AT263" s="19"/>
    </row>
    <row r="264" spans="1:46" s="23" customFormat="1" ht="72" hidden="1" x14ac:dyDescent="0.2">
      <c r="A264" s="19" t="s">
        <v>42</v>
      </c>
      <c r="B264" s="19" t="s">
        <v>277</v>
      </c>
      <c r="C264" s="19" t="s">
        <v>276</v>
      </c>
      <c r="D264" s="19" t="s">
        <v>18</v>
      </c>
      <c r="E264" s="19" t="s">
        <v>454</v>
      </c>
      <c r="F264" s="28" t="s">
        <v>1836</v>
      </c>
      <c r="G264" s="19" t="s">
        <v>571</v>
      </c>
      <c r="H264" s="18" t="s">
        <v>269</v>
      </c>
      <c r="I264" s="18" t="s">
        <v>268</v>
      </c>
      <c r="J264" s="17">
        <v>600000</v>
      </c>
      <c r="K264" s="35" t="s">
        <v>137</v>
      </c>
      <c r="L264" s="64"/>
      <c r="M264" s="64"/>
      <c r="N264" s="19"/>
      <c r="O264" s="19"/>
      <c r="P264" s="19"/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9"/>
      <c r="AC264" s="19"/>
      <c r="AD264" s="19"/>
      <c r="AE264" s="20" t="s">
        <v>2744</v>
      </c>
      <c r="AF264" s="20" t="s">
        <v>3472</v>
      </c>
      <c r="AG264" s="20" t="s">
        <v>2456</v>
      </c>
      <c r="AH264" s="20" t="s">
        <v>1277</v>
      </c>
      <c r="AI264" s="19" t="s">
        <v>1571</v>
      </c>
      <c r="AJ264" s="16">
        <v>599000</v>
      </c>
      <c r="AK264" s="16"/>
      <c r="AL264" s="16">
        <f t="shared" si="11"/>
        <v>1000</v>
      </c>
      <c r="AM264" s="47">
        <v>242240</v>
      </c>
      <c r="AN264" s="47">
        <v>242240</v>
      </c>
      <c r="AO264" s="47">
        <v>242299</v>
      </c>
      <c r="AP264" s="47">
        <v>242299</v>
      </c>
      <c r="AQ264" s="47">
        <v>242302</v>
      </c>
      <c r="AR264" s="17">
        <v>599000</v>
      </c>
      <c r="AS264" s="141">
        <f t="shared" si="10"/>
        <v>0</v>
      </c>
      <c r="AT264" s="19"/>
    </row>
    <row r="265" spans="1:46" s="23" customFormat="1" ht="72" hidden="1" x14ac:dyDescent="0.2">
      <c r="A265" s="19" t="s">
        <v>42</v>
      </c>
      <c r="B265" s="19" t="s">
        <v>277</v>
      </c>
      <c r="C265" s="19" t="s">
        <v>276</v>
      </c>
      <c r="D265" s="19" t="s">
        <v>18</v>
      </c>
      <c r="E265" s="19" t="s">
        <v>454</v>
      </c>
      <c r="F265" s="28" t="s">
        <v>1837</v>
      </c>
      <c r="G265" s="19" t="s">
        <v>572</v>
      </c>
      <c r="H265" s="18" t="s">
        <v>269</v>
      </c>
      <c r="I265" s="18" t="s">
        <v>268</v>
      </c>
      <c r="J265" s="17">
        <v>120000</v>
      </c>
      <c r="K265" s="35" t="s">
        <v>137</v>
      </c>
      <c r="L265" s="64"/>
      <c r="M265" s="64"/>
      <c r="N265" s="19"/>
      <c r="O265" s="19"/>
      <c r="P265" s="19"/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9"/>
      <c r="AC265" s="19"/>
      <c r="AD265" s="19"/>
      <c r="AE265" s="20" t="s">
        <v>2744</v>
      </c>
      <c r="AF265" s="20" t="s">
        <v>3472</v>
      </c>
      <c r="AG265" s="20" t="s">
        <v>2456</v>
      </c>
      <c r="AH265" s="20" t="s">
        <v>1277</v>
      </c>
      <c r="AI265" s="19" t="s">
        <v>1571</v>
      </c>
      <c r="AJ265" s="17">
        <v>120000</v>
      </c>
      <c r="AK265" s="16"/>
      <c r="AL265" s="16">
        <f t="shared" si="11"/>
        <v>0</v>
      </c>
      <c r="AM265" s="47">
        <v>242240</v>
      </c>
      <c r="AN265" s="47">
        <v>242240</v>
      </c>
      <c r="AO265" s="47">
        <v>242299</v>
      </c>
      <c r="AP265" s="47">
        <v>242299</v>
      </c>
      <c r="AQ265" s="47">
        <v>242302</v>
      </c>
      <c r="AR265" s="17">
        <v>120000</v>
      </c>
      <c r="AS265" s="141">
        <f t="shared" si="10"/>
        <v>0</v>
      </c>
      <c r="AT265" s="19"/>
    </row>
    <row r="266" spans="1:46" s="23" customFormat="1" ht="72" hidden="1" x14ac:dyDescent="0.2">
      <c r="A266" s="19" t="s">
        <v>42</v>
      </c>
      <c r="B266" s="19" t="s">
        <v>277</v>
      </c>
      <c r="C266" s="19" t="s">
        <v>276</v>
      </c>
      <c r="D266" s="19" t="s">
        <v>18</v>
      </c>
      <c r="E266" s="19" t="s">
        <v>454</v>
      </c>
      <c r="F266" s="28" t="s">
        <v>1838</v>
      </c>
      <c r="G266" s="19" t="s">
        <v>573</v>
      </c>
      <c r="H266" s="18" t="s">
        <v>269</v>
      </c>
      <c r="I266" s="18" t="s">
        <v>268</v>
      </c>
      <c r="J266" s="17">
        <v>180000</v>
      </c>
      <c r="K266" s="35" t="s">
        <v>137</v>
      </c>
      <c r="L266" s="64"/>
      <c r="M266" s="64"/>
      <c r="N266" s="19"/>
      <c r="O266" s="19"/>
      <c r="P266" s="19"/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9"/>
      <c r="AC266" s="19"/>
      <c r="AD266" s="19"/>
      <c r="AE266" s="20" t="s">
        <v>2744</v>
      </c>
      <c r="AF266" s="20" t="s">
        <v>3472</v>
      </c>
      <c r="AG266" s="20" t="s">
        <v>2456</v>
      </c>
      <c r="AH266" s="20" t="s">
        <v>1277</v>
      </c>
      <c r="AI266" s="19" t="s">
        <v>1571</v>
      </c>
      <c r="AJ266" s="16">
        <v>179000</v>
      </c>
      <c r="AK266" s="16"/>
      <c r="AL266" s="16">
        <f t="shared" si="11"/>
        <v>1000</v>
      </c>
      <c r="AM266" s="47">
        <v>242240</v>
      </c>
      <c r="AN266" s="47">
        <v>242240</v>
      </c>
      <c r="AO266" s="47">
        <v>242299</v>
      </c>
      <c r="AP266" s="47">
        <v>242299</v>
      </c>
      <c r="AQ266" s="47">
        <v>242302</v>
      </c>
      <c r="AR266" s="17">
        <v>179000</v>
      </c>
      <c r="AS266" s="141">
        <f t="shared" si="10"/>
        <v>0</v>
      </c>
      <c r="AT266" s="19"/>
    </row>
    <row r="267" spans="1:46" s="23" customFormat="1" ht="90" hidden="1" x14ac:dyDescent="0.2">
      <c r="A267" s="19" t="s">
        <v>42</v>
      </c>
      <c r="B267" s="19" t="s">
        <v>277</v>
      </c>
      <c r="C267" s="19" t="s">
        <v>276</v>
      </c>
      <c r="D267" s="19" t="s">
        <v>28</v>
      </c>
      <c r="E267" s="19" t="s">
        <v>454</v>
      </c>
      <c r="F267" s="28" t="s">
        <v>1839</v>
      </c>
      <c r="G267" s="19" t="s">
        <v>574</v>
      </c>
      <c r="H267" s="18" t="s">
        <v>270</v>
      </c>
      <c r="I267" s="18" t="s">
        <v>271</v>
      </c>
      <c r="J267" s="17">
        <v>22000</v>
      </c>
      <c r="K267" s="64"/>
      <c r="L267" s="64"/>
      <c r="M267" s="35" t="s">
        <v>137</v>
      </c>
      <c r="N267" s="19"/>
      <c r="O267" s="19" t="s">
        <v>2761</v>
      </c>
      <c r="P267" s="47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v>22000</v>
      </c>
      <c r="AE267" s="20" t="s">
        <v>2729</v>
      </c>
      <c r="AF267" s="19" t="s">
        <v>2457</v>
      </c>
      <c r="AG267" s="19" t="s">
        <v>2457</v>
      </c>
      <c r="AH267" s="20" t="s">
        <v>1282</v>
      </c>
      <c r="AI267" s="19" t="s">
        <v>1570</v>
      </c>
      <c r="AJ267" s="16"/>
      <c r="AK267" s="17">
        <v>22000</v>
      </c>
      <c r="AL267" s="16">
        <f t="shared" si="11"/>
        <v>0</v>
      </c>
      <c r="AM267" s="47"/>
      <c r="AN267" s="47"/>
      <c r="AO267" s="47"/>
      <c r="AP267" s="47"/>
      <c r="AQ267" s="47">
        <v>242229</v>
      </c>
      <c r="AR267" s="17">
        <v>22000</v>
      </c>
      <c r="AS267" s="141" t="e">
        <f t="shared" si="9"/>
        <v>#VALUE!</v>
      </c>
      <c r="AT267" s="19"/>
    </row>
    <row r="268" spans="1:46" s="23" customFormat="1" ht="90" hidden="1" x14ac:dyDescent="0.2">
      <c r="A268" s="19" t="s">
        <v>42</v>
      </c>
      <c r="B268" s="19" t="s">
        <v>277</v>
      </c>
      <c r="C268" s="19" t="s">
        <v>276</v>
      </c>
      <c r="D268" s="19" t="s">
        <v>28</v>
      </c>
      <c r="E268" s="19" t="s">
        <v>454</v>
      </c>
      <c r="F268" s="28" t="s">
        <v>1840</v>
      </c>
      <c r="G268" s="19" t="s">
        <v>575</v>
      </c>
      <c r="H268" s="18" t="s">
        <v>270</v>
      </c>
      <c r="I268" s="18" t="s">
        <v>273</v>
      </c>
      <c r="J268" s="17">
        <v>6500</v>
      </c>
      <c r="K268" s="64"/>
      <c r="L268" s="64"/>
      <c r="M268" s="35" t="s">
        <v>137</v>
      </c>
      <c r="N268" s="19"/>
      <c r="O268" s="19" t="s">
        <v>2761</v>
      </c>
      <c r="P268" s="47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v>6500</v>
      </c>
      <c r="AE268" s="20" t="s">
        <v>2729</v>
      </c>
      <c r="AF268" s="19" t="s">
        <v>2457</v>
      </c>
      <c r="AG268" s="19" t="s">
        <v>2457</v>
      </c>
      <c r="AH268" s="20" t="s">
        <v>1282</v>
      </c>
      <c r="AI268" s="19" t="s">
        <v>1570</v>
      </c>
      <c r="AJ268" s="16"/>
      <c r="AK268" s="17">
        <v>6500</v>
      </c>
      <c r="AL268" s="16">
        <f t="shared" si="11"/>
        <v>0</v>
      </c>
      <c r="AM268" s="47"/>
      <c r="AN268" s="47"/>
      <c r="AO268" s="47"/>
      <c r="AP268" s="47"/>
      <c r="AQ268" s="47">
        <v>242229</v>
      </c>
      <c r="AR268" s="17">
        <v>6500</v>
      </c>
      <c r="AS268" s="141" t="e">
        <f t="shared" si="9"/>
        <v>#VALUE!</v>
      </c>
      <c r="AT268" s="19"/>
    </row>
    <row r="269" spans="1:46" s="23" customFormat="1" ht="72" hidden="1" x14ac:dyDescent="0.2">
      <c r="A269" s="19" t="s">
        <v>42</v>
      </c>
      <c r="B269" s="19" t="s">
        <v>277</v>
      </c>
      <c r="C269" s="19" t="s">
        <v>276</v>
      </c>
      <c r="D269" s="19" t="s">
        <v>33</v>
      </c>
      <c r="E269" s="19" t="s">
        <v>454</v>
      </c>
      <c r="F269" s="28" t="s">
        <v>1841</v>
      </c>
      <c r="G269" s="19" t="s">
        <v>576</v>
      </c>
      <c r="H269" s="18" t="s">
        <v>270</v>
      </c>
      <c r="I269" s="18" t="s">
        <v>274</v>
      </c>
      <c r="J269" s="17">
        <v>490000</v>
      </c>
      <c r="K269" s="35" t="s">
        <v>137</v>
      </c>
      <c r="L269" s="64"/>
      <c r="M269" s="65"/>
      <c r="N269" s="19"/>
      <c r="O269" s="19" t="s">
        <v>2764</v>
      </c>
      <c r="P269" s="47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v>490000</v>
      </c>
      <c r="AE269" s="20" t="s">
        <v>2767</v>
      </c>
      <c r="AF269" s="20" t="s">
        <v>3472</v>
      </c>
      <c r="AG269" s="19" t="s">
        <v>2456</v>
      </c>
      <c r="AH269" s="20" t="s">
        <v>1284</v>
      </c>
      <c r="AI269" s="19" t="s">
        <v>1570</v>
      </c>
      <c r="AJ269" s="17">
        <v>490000</v>
      </c>
      <c r="AK269" s="16"/>
      <c r="AL269" s="16">
        <f t="shared" si="11"/>
        <v>0</v>
      </c>
      <c r="AM269" s="47">
        <v>242229</v>
      </c>
      <c r="AN269" s="47">
        <v>242229</v>
      </c>
      <c r="AO269" s="47">
        <v>242341</v>
      </c>
      <c r="AP269" s="47">
        <v>242341</v>
      </c>
      <c r="AQ269" s="47">
        <v>242344</v>
      </c>
      <c r="AR269" s="17"/>
      <c r="AS269" s="141">
        <f t="shared" si="9"/>
        <v>0</v>
      </c>
      <c r="AT269" s="19"/>
    </row>
    <row r="270" spans="1:46" s="23" customFormat="1" ht="72" hidden="1" x14ac:dyDescent="0.2">
      <c r="A270" s="19" t="s">
        <v>42</v>
      </c>
      <c r="B270" s="19" t="s">
        <v>277</v>
      </c>
      <c r="C270" s="19" t="s">
        <v>276</v>
      </c>
      <c r="D270" s="19" t="s">
        <v>33</v>
      </c>
      <c r="E270" s="19" t="s">
        <v>454</v>
      </c>
      <c r="F270" s="28" t="s">
        <v>1842</v>
      </c>
      <c r="G270" s="19" t="s">
        <v>577</v>
      </c>
      <c r="H270" s="18" t="s">
        <v>340</v>
      </c>
      <c r="I270" s="18" t="s">
        <v>274</v>
      </c>
      <c r="J270" s="17">
        <v>84000</v>
      </c>
      <c r="K270" s="35" t="s">
        <v>137</v>
      </c>
      <c r="L270" s="64"/>
      <c r="M270" s="64"/>
      <c r="N270" s="19"/>
      <c r="O270" s="19" t="s">
        <v>2764</v>
      </c>
      <c r="P270" s="47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v>75000</v>
      </c>
      <c r="AE270" s="20" t="s">
        <v>2767</v>
      </c>
      <c r="AF270" s="20" t="s">
        <v>3472</v>
      </c>
      <c r="AG270" s="19" t="s">
        <v>2456</v>
      </c>
      <c r="AH270" s="20" t="s">
        <v>1284</v>
      </c>
      <c r="AI270" s="19" t="s">
        <v>1570</v>
      </c>
      <c r="AJ270" s="16">
        <v>75000</v>
      </c>
      <c r="AK270" s="16"/>
      <c r="AL270" s="16">
        <f t="shared" si="11"/>
        <v>9000</v>
      </c>
      <c r="AM270" s="47">
        <v>242229</v>
      </c>
      <c r="AN270" s="47">
        <v>242229</v>
      </c>
      <c r="AO270" s="47">
        <v>242341</v>
      </c>
      <c r="AP270" s="47">
        <v>242341</v>
      </c>
      <c r="AQ270" s="47">
        <v>242344</v>
      </c>
      <c r="AR270" s="17"/>
      <c r="AS270" s="141">
        <f t="shared" si="9"/>
        <v>0</v>
      </c>
      <c r="AT270" s="19"/>
    </row>
    <row r="271" spans="1:46" s="23" customFormat="1" ht="72" hidden="1" x14ac:dyDescent="0.2">
      <c r="A271" s="19" t="s">
        <v>42</v>
      </c>
      <c r="B271" s="19" t="s">
        <v>277</v>
      </c>
      <c r="C271" s="19" t="s">
        <v>276</v>
      </c>
      <c r="D271" s="19" t="s">
        <v>33</v>
      </c>
      <c r="E271" s="19" t="s">
        <v>454</v>
      </c>
      <c r="F271" s="28" t="s">
        <v>1843</v>
      </c>
      <c r="G271" s="19" t="s">
        <v>578</v>
      </c>
      <c r="H271" s="18" t="s">
        <v>340</v>
      </c>
      <c r="I271" s="18" t="s">
        <v>274</v>
      </c>
      <c r="J271" s="17">
        <v>60000</v>
      </c>
      <c r="K271" s="35" t="s">
        <v>137</v>
      </c>
      <c r="L271" s="64"/>
      <c r="M271" s="64"/>
      <c r="N271" s="19"/>
      <c r="O271" s="19" t="s">
        <v>2764</v>
      </c>
      <c r="P271" s="47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v>60000</v>
      </c>
      <c r="AE271" s="20" t="s">
        <v>2767</v>
      </c>
      <c r="AF271" s="20" t="s">
        <v>3472</v>
      </c>
      <c r="AG271" s="19" t="s">
        <v>2456</v>
      </c>
      <c r="AH271" s="20" t="s">
        <v>1284</v>
      </c>
      <c r="AI271" s="19" t="s">
        <v>1570</v>
      </c>
      <c r="AJ271" s="17">
        <v>60000</v>
      </c>
      <c r="AK271" s="16"/>
      <c r="AL271" s="16">
        <f t="shared" si="11"/>
        <v>0</v>
      </c>
      <c r="AM271" s="47">
        <v>242229</v>
      </c>
      <c r="AN271" s="47">
        <v>242229</v>
      </c>
      <c r="AO271" s="47">
        <v>242341</v>
      </c>
      <c r="AP271" s="47">
        <v>242341</v>
      </c>
      <c r="AQ271" s="47">
        <v>242344</v>
      </c>
      <c r="AR271" s="17"/>
      <c r="AS271" s="141">
        <f t="shared" si="9"/>
        <v>0</v>
      </c>
      <c r="AT271" s="19"/>
    </row>
    <row r="272" spans="1:46" s="23" customFormat="1" ht="72" hidden="1" x14ac:dyDescent="0.2">
      <c r="A272" s="19" t="s">
        <v>42</v>
      </c>
      <c r="B272" s="19" t="s">
        <v>277</v>
      </c>
      <c r="C272" s="19" t="s">
        <v>276</v>
      </c>
      <c r="D272" s="19" t="s">
        <v>33</v>
      </c>
      <c r="E272" s="19" t="s">
        <v>454</v>
      </c>
      <c r="F272" s="28" t="s">
        <v>1844</v>
      </c>
      <c r="G272" s="19" t="s">
        <v>579</v>
      </c>
      <c r="H272" s="18" t="s">
        <v>340</v>
      </c>
      <c r="I272" s="18" t="s">
        <v>274</v>
      </c>
      <c r="J272" s="17">
        <v>84000</v>
      </c>
      <c r="K272" s="35" t="s">
        <v>137</v>
      </c>
      <c r="L272" s="64"/>
      <c r="M272" s="64"/>
      <c r="N272" s="19"/>
      <c r="O272" s="19" t="s">
        <v>2764</v>
      </c>
      <c r="P272" s="47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v>74000</v>
      </c>
      <c r="AE272" s="20" t="s">
        <v>2767</v>
      </c>
      <c r="AF272" s="20" t="s">
        <v>3472</v>
      </c>
      <c r="AG272" s="19" t="s">
        <v>2456</v>
      </c>
      <c r="AH272" s="20" t="s">
        <v>1284</v>
      </c>
      <c r="AI272" s="19" t="s">
        <v>1570</v>
      </c>
      <c r="AJ272" s="16">
        <v>74000</v>
      </c>
      <c r="AK272" s="16"/>
      <c r="AL272" s="16">
        <f t="shared" si="11"/>
        <v>10000</v>
      </c>
      <c r="AM272" s="47">
        <v>242229</v>
      </c>
      <c r="AN272" s="47">
        <v>242229</v>
      </c>
      <c r="AO272" s="47">
        <v>242341</v>
      </c>
      <c r="AP272" s="47">
        <v>242341</v>
      </c>
      <c r="AQ272" s="47">
        <v>242344</v>
      </c>
      <c r="AR272" s="17"/>
      <c r="AS272" s="141">
        <f t="shared" si="9"/>
        <v>0</v>
      </c>
      <c r="AT272" s="19"/>
    </row>
    <row r="273" spans="1:46" s="23" customFormat="1" ht="72" hidden="1" x14ac:dyDescent="0.2">
      <c r="A273" s="19" t="s">
        <v>42</v>
      </c>
      <c r="B273" s="19" t="s">
        <v>277</v>
      </c>
      <c r="C273" s="19" t="s">
        <v>276</v>
      </c>
      <c r="D273" s="19" t="s">
        <v>33</v>
      </c>
      <c r="E273" s="19" t="s">
        <v>454</v>
      </c>
      <c r="F273" s="28" t="s">
        <v>1845</v>
      </c>
      <c r="G273" s="19" t="s">
        <v>580</v>
      </c>
      <c r="H273" s="18" t="s">
        <v>319</v>
      </c>
      <c r="I273" s="18" t="s">
        <v>274</v>
      </c>
      <c r="J273" s="17">
        <v>200000</v>
      </c>
      <c r="K273" s="35" t="s">
        <v>137</v>
      </c>
      <c r="L273" s="64"/>
      <c r="M273" s="64"/>
      <c r="N273" s="19"/>
      <c r="O273" s="19" t="s">
        <v>2768</v>
      </c>
      <c r="P273" s="47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v>200000</v>
      </c>
      <c r="AE273" s="20" t="s">
        <v>2767</v>
      </c>
      <c r="AF273" s="20" t="s">
        <v>3472</v>
      </c>
      <c r="AG273" s="19" t="s">
        <v>2456</v>
      </c>
      <c r="AH273" s="20" t="s">
        <v>1284</v>
      </c>
      <c r="AI273" s="19" t="s">
        <v>1570</v>
      </c>
      <c r="AJ273" s="17">
        <v>200000</v>
      </c>
      <c r="AK273" s="16"/>
      <c r="AL273" s="16">
        <f t="shared" si="11"/>
        <v>0</v>
      </c>
      <c r="AM273" s="47">
        <v>242229</v>
      </c>
      <c r="AN273" s="47">
        <v>242229</v>
      </c>
      <c r="AO273" s="47">
        <v>242341</v>
      </c>
      <c r="AP273" s="47">
        <v>242341</v>
      </c>
      <c r="AQ273" s="47">
        <v>242344</v>
      </c>
      <c r="AR273" s="17"/>
      <c r="AS273" s="141">
        <f t="shared" si="9"/>
        <v>0</v>
      </c>
      <c r="AT273" s="19"/>
    </row>
    <row r="274" spans="1:46" s="23" customFormat="1" ht="72" hidden="1" x14ac:dyDescent="0.2">
      <c r="A274" s="19" t="s">
        <v>42</v>
      </c>
      <c r="B274" s="19" t="s">
        <v>277</v>
      </c>
      <c r="C274" s="19" t="s">
        <v>276</v>
      </c>
      <c r="D274" s="19" t="s">
        <v>10</v>
      </c>
      <c r="E274" s="19" t="s">
        <v>311</v>
      </c>
      <c r="F274" s="28" t="s">
        <v>1846</v>
      </c>
      <c r="G274" s="19" t="s">
        <v>581</v>
      </c>
      <c r="H274" s="18" t="s">
        <v>582</v>
      </c>
      <c r="I274" s="18" t="s">
        <v>274</v>
      </c>
      <c r="J274" s="17">
        <v>660000</v>
      </c>
      <c r="K274" s="35" t="s">
        <v>137</v>
      </c>
      <c r="L274" s="64"/>
      <c r="M274" s="64"/>
      <c r="N274" s="19"/>
      <c r="O274" s="19"/>
      <c r="P274" s="19"/>
      <c r="Q274" s="19" t="s">
        <v>1278</v>
      </c>
      <c r="R274" s="19" t="s">
        <v>1279</v>
      </c>
      <c r="S274" s="19" t="s">
        <v>72</v>
      </c>
      <c r="T274" s="19"/>
      <c r="U274" s="19"/>
      <c r="V274" s="19"/>
      <c r="W274" s="19"/>
      <c r="X274" s="18">
        <v>1</v>
      </c>
      <c r="Y274" s="46"/>
      <c r="Z274" s="19"/>
      <c r="AA274" s="19"/>
      <c r="AB274" s="19"/>
      <c r="AC274" s="19"/>
      <c r="AD274" s="19"/>
      <c r="AE274" s="20" t="s">
        <v>2769</v>
      </c>
      <c r="AF274" s="20" t="s">
        <v>3479</v>
      </c>
      <c r="AG274" s="19" t="s">
        <v>3467</v>
      </c>
      <c r="AH274" s="20" t="s">
        <v>1285</v>
      </c>
      <c r="AI274" s="19" t="s">
        <v>1569</v>
      </c>
      <c r="AJ274" s="16"/>
      <c r="AK274" s="16"/>
      <c r="AL274" s="16">
        <f t="shared" si="11"/>
        <v>660000</v>
      </c>
      <c r="AM274" s="47">
        <v>242260</v>
      </c>
      <c r="AN274" s="47">
        <v>242260</v>
      </c>
      <c r="AO274" s="47">
        <v>242277</v>
      </c>
      <c r="AP274" s="47">
        <v>242277</v>
      </c>
      <c r="AQ274" s="47">
        <v>242281</v>
      </c>
      <c r="AR274" s="17"/>
      <c r="AS274" s="141"/>
      <c r="AT274" s="19"/>
    </row>
    <row r="275" spans="1:46" s="23" customFormat="1" ht="72" hidden="1" x14ac:dyDescent="0.2">
      <c r="A275" s="19" t="s">
        <v>42</v>
      </c>
      <c r="B275" s="19" t="s">
        <v>277</v>
      </c>
      <c r="C275" s="19" t="s">
        <v>276</v>
      </c>
      <c r="D275" s="19" t="s">
        <v>10</v>
      </c>
      <c r="E275" s="19" t="s">
        <v>311</v>
      </c>
      <c r="F275" s="28" t="s">
        <v>1847</v>
      </c>
      <c r="G275" s="19" t="s">
        <v>583</v>
      </c>
      <c r="H275" s="18" t="s">
        <v>269</v>
      </c>
      <c r="I275" s="18" t="s">
        <v>274</v>
      </c>
      <c r="J275" s="17">
        <v>44000</v>
      </c>
      <c r="K275" s="35" t="s">
        <v>137</v>
      </c>
      <c r="L275" s="64"/>
      <c r="M275" s="64"/>
      <c r="N275" s="19"/>
      <c r="O275" s="19"/>
      <c r="P275" s="19"/>
      <c r="Q275" s="19" t="s">
        <v>1278</v>
      </c>
      <c r="R275" s="19" t="s">
        <v>1279</v>
      </c>
      <c r="S275" s="19" t="s">
        <v>72</v>
      </c>
      <c r="T275" s="19"/>
      <c r="U275" s="19"/>
      <c r="V275" s="19"/>
      <c r="W275" s="19"/>
      <c r="X275" s="18">
        <v>1</v>
      </c>
      <c r="Y275" s="46"/>
      <c r="Z275" s="19"/>
      <c r="AA275" s="19"/>
      <c r="AB275" s="19"/>
      <c r="AC275" s="19"/>
      <c r="AD275" s="19"/>
      <c r="AE275" s="20" t="s">
        <v>2769</v>
      </c>
      <c r="AF275" s="20" t="s">
        <v>3479</v>
      </c>
      <c r="AG275" s="19" t="s">
        <v>3467</v>
      </c>
      <c r="AH275" s="20" t="s">
        <v>1285</v>
      </c>
      <c r="AI275" s="19" t="s">
        <v>1569</v>
      </c>
      <c r="AJ275" s="16"/>
      <c r="AK275" s="16"/>
      <c r="AL275" s="16">
        <f t="shared" si="11"/>
        <v>44000</v>
      </c>
      <c r="AM275" s="47">
        <v>242260</v>
      </c>
      <c r="AN275" s="47">
        <v>242260</v>
      </c>
      <c r="AO275" s="47">
        <v>242277</v>
      </c>
      <c r="AP275" s="47">
        <v>242277</v>
      </c>
      <c r="AQ275" s="47">
        <v>242281</v>
      </c>
      <c r="AR275" s="17"/>
      <c r="AS275" s="141"/>
      <c r="AT275" s="19"/>
    </row>
    <row r="276" spans="1:46" s="23" customFormat="1" ht="72" hidden="1" x14ac:dyDescent="0.2">
      <c r="A276" s="19" t="s">
        <v>42</v>
      </c>
      <c r="B276" s="19" t="s">
        <v>277</v>
      </c>
      <c r="C276" s="19" t="s">
        <v>276</v>
      </c>
      <c r="D276" s="19" t="s">
        <v>10</v>
      </c>
      <c r="E276" s="19" t="s">
        <v>311</v>
      </c>
      <c r="F276" s="28" t="s">
        <v>1848</v>
      </c>
      <c r="G276" s="19" t="s">
        <v>584</v>
      </c>
      <c r="H276" s="18" t="s">
        <v>303</v>
      </c>
      <c r="I276" s="18" t="s">
        <v>271</v>
      </c>
      <c r="J276" s="17">
        <v>150000</v>
      </c>
      <c r="K276" s="35" t="s">
        <v>137</v>
      </c>
      <c r="L276" s="64"/>
      <c r="M276" s="64"/>
      <c r="N276" s="19"/>
      <c r="O276" s="19"/>
      <c r="P276" s="19"/>
      <c r="Q276" s="19" t="s">
        <v>1278</v>
      </c>
      <c r="R276" s="19" t="s">
        <v>1279</v>
      </c>
      <c r="S276" s="19" t="s">
        <v>72</v>
      </c>
      <c r="T276" s="19"/>
      <c r="U276" s="19"/>
      <c r="V276" s="19"/>
      <c r="W276" s="19"/>
      <c r="X276" s="18">
        <v>1</v>
      </c>
      <c r="Y276" s="46"/>
      <c r="Z276" s="19"/>
      <c r="AA276" s="19"/>
      <c r="AB276" s="19"/>
      <c r="AC276" s="19"/>
      <c r="AD276" s="19"/>
      <c r="AE276" s="20" t="s">
        <v>2769</v>
      </c>
      <c r="AF276" s="20" t="s">
        <v>3479</v>
      </c>
      <c r="AG276" s="19" t="s">
        <v>3467</v>
      </c>
      <c r="AH276" s="20" t="s">
        <v>1285</v>
      </c>
      <c r="AI276" s="19" t="s">
        <v>1569</v>
      </c>
      <c r="AJ276" s="16"/>
      <c r="AK276" s="16"/>
      <c r="AL276" s="16">
        <f t="shared" si="11"/>
        <v>150000</v>
      </c>
      <c r="AM276" s="47">
        <v>242260</v>
      </c>
      <c r="AN276" s="47">
        <v>242260</v>
      </c>
      <c r="AO276" s="47">
        <v>242277</v>
      </c>
      <c r="AP276" s="47">
        <v>242277</v>
      </c>
      <c r="AQ276" s="47">
        <v>242281</v>
      </c>
      <c r="AR276" s="17"/>
      <c r="AS276" s="141"/>
      <c r="AT276" s="19"/>
    </row>
    <row r="277" spans="1:46" s="23" customFormat="1" ht="72" hidden="1" x14ac:dyDescent="0.2">
      <c r="A277" s="19" t="s">
        <v>42</v>
      </c>
      <c r="B277" s="19" t="s">
        <v>277</v>
      </c>
      <c r="C277" s="19" t="s">
        <v>276</v>
      </c>
      <c r="D277" s="19" t="s">
        <v>10</v>
      </c>
      <c r="E277" s="19" t="s">
        <v>311</v>
      </c>
      <c r="F277" s="28" t="s">
        <v>1849</v>
      </c>
      <c r="G277" s="19" t="s">
        <v>585</v>
      </c>
      <c r="H277" s="18" t="s">
        <v>272</v>
      </c>
      <c r="I277" s="18" t="s">
        <v>271</v>
      </c>
      <c r="J277" s="17">
        <v>12900</v>
      </c>
      <c r="K277" s="35" t="s">
        <v>137</v>
      </c>
      <c r="L277" s="64"/>
      <c r="M277" s="64"/>
      <c r="N277" s="19"/>
      <c r="O277" s="19"/>
      <c r="P277" s="19"/>
      <c r="Q277" s="19" t="s">
        <v>1278</v>
      </c>
      <c r="R277" s="19" t="s">
        <v>1279</v>
      </c>
      <c r="S277" s="19" t="s">
        <v>72</v>
      </c>
      <c r="T277" s="19"/>
      <c r="U277" s="19"/>
      <c r="V277" s="19"/>
      <c r="W277" s="19"/>
      <c r="X277" s="18">
        <v>1</v>
      </c>
      <c r="Y277" s="46"/>
      <c r="Z277" s="19"/>
      <c r="AA277" s="19"/>
      <c r="AB277" s="19"/>
      <c r="AC277" s="19"/>
      <c r="AD277" s="19"/>
      <c r="AE277" s="20" t="s">
        <v>2769</v>
      </c>
      <c r="AF277" s="20" t="s">
        <v>3479</v>
      </c>
      <c r="AG277" s="19" t="s">
        <v>3467</v>
      </c>
      <c r="AH277" s="20" t="s">
        <v>1285</v>
      </c>
      <c r="AI277" s="19" t="s">
        <v>1569</v>
      </c>
      <c r="AJ277" s="16"/>
      <c r="AK277" s="16"/>
      <c r="AL277" s="16">
        <f t="shared" si="11"/>
        <v>12900</v>
      </c>
      <c r="AM277" s="47">
        <v>242260</v>
      </c>
      <c r="AN277" s="47">
        <v>242260</v>
      </c>
      <c r="AO277" s="47">
        <v>242277</v>
      </c>
      <c r="AP277" s="47">
        <v>242277</v>
      </c>
      <c r="AQ277" s="47">
        <v>242281</v>
      </c>
      <c r="AR277" s="17"/>
      <c r="AS277" s="141"/>
      <c r="AT277" s="19"/>
    </row>
    <row r="278" spans="1:46" s="23" customFormat="1" ht="72" hidden="1" x14ac:dyDescent="0.2">
      <c r="A278" s="19" t="s">
        <v>42</v>
      </c>
      <c r="B278" s="19" t="s">
        <v>277</v>
      </c>
      <c r="C278" s="19" t="s">
        <v>276</v>
      </c>
      <c r="D278" s="19" t="s">
        <v>10</v>
      </c>
      <c r="E278" s="19" t="s">
        <v>311</v>
      </c>
      <c r="F278" s="28" t="s">
        <v>1850</v>
      </c>
      <c r="G278" s="19" t="s">
        <v>586</v>
      </c>
      <c r="H278" s="18" t="s">
        <v>270</v>
      </c>
      <c r="I278" s="18" t="s">
        <v>300</v>
      </c>
      <c r="J278" s="17">
        <v>400000</v>
      </c>
      <c r="K278" s="64"/>
      <c r="L278" s="64"/>
      <c r="M278" s="35" t="s">
        <v>137</v>
      </c>
      <c r="N278" s="19"/>
      <c r="O278" s="19" t="s">
        <v>2770</v>
      </c>
      <c r="P278" s="48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46"/>
      <c r="Z278" s="17">
        <v>400000</v>
      </c>
      <c r="AA278" s="19">
        <v>7014166248</v>
      </c>
      <c r="AB278" s="19"/>
      <c r="AC278" s="19"/>
      <c r="AD278" s="19"/>
      <c r="AE278" s="20" t="s">
        <v>2773</v>
      </c>
      <c r="AF278" s="20" t="s">
        <v>3472</v>
      </c>
      <c r="AG278" s="20" t="s">
        <v>2456</v>
      </c>
      <c r="AH278" s="20" t="s">
        <v>1286</v>
      </c>
      <c r="AI278" s="19" t="s">
        <v>1569</v>
      </c>
      <c r="AJ278" s="17">
        <v>400000</v>
      </c>
      <c r="AK278" s="16"/>
      <c r="AL278" s="16">
        <f t="shared" si="11"/>
        <v>0</v>
      </c>
      <c r="AM278" s="47"/>
      <c r="AN278" s="47"/>
      <c r="AO278" s="47">
        <v>242280</v>
      </c>
      <c r="AP278" s="47">
        <v>242280</v>
      </c>
      <c r="AQ278" s="47">
        <v>242283</v>
      </c>
      <c r="AR278" s="17">
        <v>400000</v>
      </c>
      <c r="AS278" s="141" t="e">
        <f t="shared" si="9"/>
        <v>#VALUE!</v>
      </c>
      <c r="AT278" s="19"/>
    </row>
    <row r="279" spans="1:46" s="23" customFormat="1" ht="72" hidden="1" x14ac:dyDescent="0.2">
      <c r="A279" s="19" t="s">
        <v>42</v>
      </c>
      <c r="B279" s="19" t="s">
        <v>277</v>
      </c>
      <c r="C279" s="19" t="s">
        <v>276</v>
      </c>
      <c r="D279" s="19" t="s">
        <v>10</v>
      </c>
      <c r="E279" s="19" t="s">
        <v>311</v>
      </c>
      <c r="F279" s="28" t="s">
        <v>1851</v>
      </c>
      <c r="G279" s="19" t="s">
        <v>587</v>
      </c>
      <c r="H279" s="18" t="s">
        <v>270</v>
      </c>
      <c r="I279" s="18" t="s">
        <v>271</v>
      </c>
      <c r="J279" s="17">
        <v>18000</v>
      </c>
      <c r="K279" s="35" t="s">
        <v>137</v>
      </c>
      <c r="L279" s="64"/>
      <c r="M279" s="64"/>
      <c r="N279" s="19"/>
      <c r="O279" s="19"/>
      <c r="P279" s="19"/>
      <c r="Q279" s="19" t="s">
        <v>1278</v>
      </c>
      <c r="R279" s="19" t="s">
        <v>1279</v>
      </c>
      <c r="S279" s="19" t="s">
        <v>72</v>
      </c>
      <c r="T279" s="19"/>
      <c r="U279" s="19"/>
      <c r="V279" s="19"/>
      <c r="W279" s="19"/>
      <c r="X279" s="18">
        <v>1</v>
      </c>
      <c r="Y279" s="46"/>
      <c r="Z279" s="19"/>
      <c r="AA279" s="19"/>
      <c r="AB279" s="19"/>
      <c r="AC279" s="19"/>
      <c r="AD279" s="19"/>
      <c r="AE279" s="20" t="s">
        <v>2769</v>
      </c>
      <c r="AF279" s="20" t="s">
        <v>3479</v>
      </c>
      <c r="AG279" s="19" t="s">
        <v>3467</v>
      </c>
      <c r="AH279" s="20" t="s">
        <v>1285</v>
      </c>
      <c r="AI279" s="19" t="s">
        <v>1569</v>
      </c>
      <c r="AJ279" s="16"/>
      <c r="AK279" s="16"/>
      <c r="AL279" s="16">
        <f t="shared" si="11"/>
        <v>18000</v>
      </c>
      <c r="AM279" s="47">
        <v>242260</v>
      </c>
      <c r="AN279" s="47">
        <v>242260</v>
      </c>
      <c r="AO279" s="47">
        <v>242277</v>
      </c>
      <c r="AP279" s="47">
        <v>242277</v>
      </c>
      <c r="AQ279" s="47">
        <v>242281</v>
      </c>
      <c r="AR279" s="17"/>
      <c r="AS279" s="141"/>
      <c r="AT279" s="19"/>
    </row>
    <row r="280" spans="1:46" s="199" customFormat="1" ht="409.5" hidden="1" x14ac:dyDescent="0.2">
      <c r="A280" s="187" t="s">
        <v>42</v>
      </c>
      <c r="B280" s="19" t="s">
        <v>277</v>
      </c>
      <c r="C280" s="187" t="s">
        <v>17</v>
      </c>
      <c r="D280" s="19" t="s">
        <v>1565</v>
      </c>
      <c r="E280" s="19" t="s">
        <v>454</v>
      </c>
      <c r="F280" s="188" t="s">
        <v>1852</v>
      </c>
      <c r="G280" s="187" t="s">
        <v>1117</v>
      </c>
      <c r="H280" s="189" t="s">
        <v>270</v>
      </c>
      <c r="I280" s="189" t="s">
        <v>631</v>
      </c>
      <c r="J280" s="190">
        <v>11540000</v>
      </c>
      <c r="K280" s="191" t="s">
        <v>137</v>
      </c>
      <c r="L280" s="200"/>
      <c r="M280" s="200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9"/>
      <c r="Y280" s="201"/>
      <c r="Z280" s="187"/>
      <c r="AA280" s="187"/>
      <c r="AB280" s="187"/>
      <c r="AC280" s="187"/>
      <c r="AD280" s="187"/>
      <c r="AE280" s="195" t="s">
        <v>2774</v>
      </c>
      <c r="AF280" s="195" t="s">
        <v>3474</v>
      </c>
      <c r="AG280" s="187" t="s">
        <v>3467</v>
      </c>
      <c r="AH280" s="20" t="s">
        <v>1287</v>
      </c>
      <c r="AI280" s="20" t="s">
        <v>1574</v>
      </c>
      <c r="AJ280" s="197"/>
      <c r="AK280" s="197"/>
      <c r="AL280" s="197">
        <f t="shared" si="11"/>
        <v>11540000</v>
      </c>
      <c r="AM280" s="202" t="s">
        <v>2776</v>
      </c>
      <c r="AN280" s="203">
        <v>242338</v>
      </c>
      <c r="AO280" s="202" t="s">
        <v>2777</v>
      </c>
      <c r="AP280" s="202" t="s">
        <v>2777</v>
      </c>
      <c r="AQ280" s="202">
        <v>242791</v>
      </c>
      <c r="AR280" s="187"/>
      <c r="AS280" s="204"/>
      <c r="AT280" s="187"/>
    </row>
    <row r="281" spans="1:46" s="199" customFormat="1" ht="409.5" hidden="1" x14ac:dyDescent="0.2">
      <c r="A281" s="187" t="s">
        <v>42</v>
      </c>
      <c r="B281" s="19" t="s">
        <v>277</v>
      </c>
      <c r="C281" s="187" t="s">
        <v>17</v>
      </c>
      <c r="D281" s="19" t="s">
        <v>34</v>
      </c>
      <c r="E281" s="19" t="s">
        <v>454</v>
      </c>
      <c r="F281" s="188" t="s">
        <v>1853</v>
      </c>
      <c r="G281" s="187" t="s">
        <v>1143</v>
      </c>
      <c r="H281" s="189" t="s">
        <v>270</v>
      </c>
      <c r="I281" s="189" t="s">
        <v>1122</v>
      </c>
      <c r="J281" s="190">
        <v>1800000</v>
      </c>
      <c r="K281" s="191" t="s">
        <v>137</v>
      </c>
      <c r="L281" s="200"/>
      <c r="M281" s="200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9"/>
      <c r="Y281" s="201"/>
      <c r="Z281" s="187"/>
      <c r="AA281" s="187"/>
      <c r="AB281" s="187"/>
      <c r="AC281" s="187"/>
      <c r="AD281" s="187"/>
      <c r="AE281" s="195" t="s">
        <v>2775</v>
      </c>
      <c r="AF281" s="195" t="s">
        <v>3452</v>
      </c>
      <c r="AG281" s="187" t="s">
        <v>3467</v>
      </c>
      <c r="AH281" s="20" t="s">
        <v>1287</v>
      </c>
      <c r="AI281" s="20" t="s">
        <v>1574</v>
      </c>
      <c r="AJ281" s="197"/>
      <c r="AK281" s="197"/>
      <c r="AL281" s="197">
        <f t="shared" si="11"/>
        <v>1800000</v>
      </c>
      <c r="AM281" s="203">
        <v>242290</v>
      </c>
      <c r="AN281" s="203">
        <v>242290</v>
      </c>
      <c r="AO281" s="203">
        <v>242410</v>
      </c>
      <c r="AP281" s="203">
        <v>242410</v>
      </c>
      <c r="AQ281" s="203">
        <v>242414</v>
      </c>
      <c r="AR281" s="190"/>
      <c r="AS281" s="204"/>
      <c r="AT281" s="187"/>
    </row>
    <row r="282" spans="1:46" s="23" customFormat="1" ht="72" hidden="1" x14ac:dyDescent="0.2">
      <c r="A282" s="19" t="s">
        <v>43</v>
      </c>
      <c r="B282" s="19" t="s">
        <v>277</v>
      </c>
      <c r="C282" s="19" t="s">
        <v>276</v>
      </c>
      <c r="D282" s="19" t="s">
        <v>11</v>
      </c>
      <c r="E282" s="19" t="s">
        <v>454</v>
      </c>
      <c r="F282" s="28" t="s">
        <v>1854</v>
      </c>
      <c r="G282" s="19" t="s">
        <v>588</v>
      </c>
      <c r="H282" s="18" t="s">
        <v>340</v>
      </c>
      <c r="I282" s="18" t="s">
        <v>322</v>
      </c>
      <c r="J282" s="17">
        <v>59800</v>
      </c>
      <c r="K282" s="64"/>
      <c r="L282" s="64"/>
      <c r="M282" s="35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19" t="s">
        <v>3475</v>
      </c>
      <c r="AG282" s="20" t="s">
        <v>2456</v>
      </c>
      <c r="AH282" s="20" t="s">
        <v>1290</v>
      </c>
      <c r="AI282" s="20" t="s">
        <v>1570</v>
      </c>
      <c r="AJ282" s="16">
        <v>59760</v>
      </c>
      <c r="AK282" s="16"/>
      <c r="AL282" s="16">
        <f t="shared" si="11"/>
        <v>40</v>
      </c>
      <c r="AM282" s="49">
        <v>23071</v>
      </c>
      <c r="AN282" s="49">
        <v>23071</v>
      </c>
      <c r="AO282" s="49">
        <v>23071</v>
      </c>
      <c r="AP282" s="49">
        <v>23071</v>
      </c>
      <c r="AQ282" s="49">
        <v>23071</v>
      </c>
      <c r="AR282" s="50">
        <v>59760</v>
      </c>
      <c r="AS282" s="51">
        <v>40</v>
      </c>
      <c r="AT282" s="19"/>
    </row>
    <row r="283" spans="1:46" s="23" customFormat="1" ht="72" hidden="1" x14ac:dyDescent="0.2">
      <c r="A283" s="19" t="s">
        <v>43</v>
      </c>
      <c r="B283" s="19" t="s">
        <v>277</v>
      </c>
      <c r="C283" s="19" t="s">
        <v>276</v>
      </c>
      <c r="D283" s="19" t="s">
        <v>11</v>
      </c>
      <c r="E283" s="19" t="s">
        <v>454</v>
      </c>
      <c r="F283" s="28" t="s">
        <v>1855</v>
      </c>
      <c r="G283" s="19" t="s">
        <v>589</v>
      </c>
      <c r="H283" s="18" t="s">
        <v>464</v>
      </c>
      <c r="I283" s="18" t="s">
        <v>268</v>
      </c>
      <c r="J283" s="17">
        <v>78000</v>
      </c>
      <c r="K283" s="64"/>
      <c r="L283" s="64"/>
      <c r="M283" s="35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19" t="s">
        <v>3475</v>
      </c>
      <c r="AG283" s="20" t="s">
        <v>2456</v>
      </c>
      <c r="AH283" s="20" t="s">
        <v>1290</v>
      </c>
      <c r="AI283" s="20" t="s">
        <v>1570</v>
      </c>
      <c r="AJ283" s="17">
        <v>78000</v>
      </c>
      <c r="AK283" s="16"/>
      <c r="AL283" s="16">
        <f t="shared" si="11"/>
        <v>0</v>
      </c>
      <c r="AM283" s="49">
        <v>23071</v>
      </c>
      <c r="AN283" s="49">
        <v>23071</v>
      </c>
      <c r="AO283" s="49">
        <v>23071</v>
      </c>
      <c r="AP283" s="49">
        <v>23071</v>
      </c>
      <c r="AQ283" s="49">
        <v>23071</v>
      </c>
      <c r="AR283" s="16">
        <v>78000</v>
      </c>
      <c r="AS283" s="18" t="s">
        <v>1289</v>
      </c>
      <c r="AT283" s="19"/>
    </row>
    <row r="284" spans="1:46" s="23" customFormat="1" ht="72" hidden="1" x14ac:dyDescent="0.2">
      <c r="A284" s="19" t="s">
        <v>43</v>
      </c>
      <c r="B284" s="19" t="s">
        <v>277</v>
      </c>
      <c r="C284" s="19" t="s">
        <v>276</v>
      </c>
      <c r="D284" s="19" t="s">
        <v>11</v>
      </c>
      <c r="E284" s="19" t="s">
        <v>454</v>
      </c>
      <c r="F284" s="28" t="s">
        <v>1856</v>
      </c>
      <c r="G284" s="19" t="s">
        <v>590</v>
      </c>
      <c r="H284" s="18" t="s">
        <v>303</v>
      </c>
      <c r="I284" s="18" t="s">
        <v>268</v>
      </c>
      <c r="J284" s="17">
        <v>40000</v>
      </c>
      <c r="K284" s="64"/>
      <c r="L284" s="64"/>
      <c r="M284" s="35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19"/>
      <c r="AC284" s="19"/>
      <c r="AD284" s="19"/>
      <c r="AE284" s="20" t="s">
        <v>2785</v>
      </c>
      <c r="AF284" s="20" t="s">
        <v>3472</v>
      </c>
      <c r="AG284" s="20" t="s">
        <v>2456</v>
      </c>
      <c r="AH284" s="20" t="s">
        <v>1292</v>
      </c>
      <c r="AI284" s="20" t="s">
        <v>1571</v>
      </c>
      <c r="AJ284" s="16">
        <v>36500</v>
      </c>
      <c r="AK284" s="16"/>
      <c r="AL284" s="16">
        <f t="shared" si="11"/>
        <v>3500</v>
      </c>
      <c r="AM284" s="49">
        <v>23071</v>
      </c>
      <c r="AN284" s="49">
        <v>23071</v>
      </c>
      <c r="AO284" s="49">
        <v>23071</v>
      </c>
      <c r="AP284" s="49">
        <v>23071</v>
      </c>
      <c r="AQ284" s="49">
        <v>23071</v>
      </c>
      <c r="AR284" s="16">
        <v>40000</v>
      </c>
      <c r="AS284" s="19"/>
      <c r="AT284" s="19"/>
    </row>
    <row r="285" spans="1:46" s="23" customFormat="1" ht="72" hidden="1" x14ac:dyDescent="0.2">
      <c r="A285" s="19" t="s">
        <v>43</v>
      </c>
      <c r="B285" s="19" t="s">
        <v>277</v>
      </c>
      <c r="C285" s="19" t="s">
        <v>276</v>
      </c>
      <c r="D285" s="19" t="s">
        <v>11</v>
      </c>
      <c r="E285" s="19" t="s">
        <v>454</v>
      </c>
      <c r="F285" s="28" t="s">
        <v>1857</v>
      </c>
      <c r="G285" s="19" t="s">
        <v>591</v>
      </c>
      <c r="H285" s="18" t="s">
        <v>317</v>
      </c>
      <c r="I285" s="18" t="s">
        <v>268</v>
      </c>
      <c r="J285" s="17">
        <v>100000</v>
      </c>
      <c r="K285" s="64"/>
      <c r="L285" s="64"/>
      <c r="M285" s="35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9"/>
      <c r="AC285" s="19"/>
      <c r="AD285" s="19"/>
      <c r="AE285" s="20" t="s">
        <v>2788</v>
      </c>
      <c r="AF285" s="20" t="s">
        <v>3472</v>
      </c>
      <c r="AG285" s="20" t="s">
        <v>2456</v>
      </c>
      <c r="AH285" s="20" t="s">
        <v>1292</v>
      </c>
      <c r="AI285" s="20" t="s">
        <v>1571</v>
      </c>
      <c r="AJ285" s="16">
        <v>42250</v>
      </c>
      <c r="AK285" s="16"/>
      <c r="AL285" s="16">
        <f t="shared" si="11"/>
        <v>57750</v>
      </c>
      <c r="AM285" s="49">
        <v>23071</v>
      </c>
      <c r="AN285" s="49">
        <v>23071</v>
      </c>
      <c r="AO285" s="49">
        <v>23071</v>
      </c>
      <c r="AP285" s="49">
        <v>23071</v>
      </c>
      <c r="AQ285" s="49">
        <v>23071</v>
      </c>
      <c r="AR285" s="16">
        <v>100000</v>
      </c>
      <c r="AS285" s="19"/>
      <c r="AT285" s="19"/>
    </row>
    <row r="286" spans="1:46" s="23" customFormat="1" ht="72" hidden="1" x14ac:dyDescent="0.2">
      <c r="A286" s="19" t="s">
        <v>43</v>
      </c>
      <c r="B286" s="19" t="s">
        <v>277</v>
      </c>
      <c r="C286" s="19" t="s">
        <v>276</v>
      </c>
      <c r="D286" s="19" t="s">
        <v>11</v>
      </c>
      <c r="E286" s="19" t="s">
        <v>454</v>
      </c>
      <c r="F286" s="28" t="s">
        <v>1858</v>
      </c>
      <c r="G286" s="19" t="s">
        <v>592</v>
      </c>
      <c r="H286" s="18" t="s">
        <v>303</v>
      </c>
      <c r="I286" s="18" t="s">
        <v>268</v>
      </c>
      <c r="J286" s="17">
        <v>39500</v>
      </c>
      <c r="K286" s="64"/>
      <c r="L286" s="64"/>
      <c r="M286" s="35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28">
        <v>23097</v>
      </c>
      <c r="AC286" s="48">
        <v>23100</v>
      </c>
      <c r="AD286" s="50">
        <v>39000</v>
      </c>
      <c r="AE286" s="20" t="s">
        <v>2457</v>
      </c>
      <c r="AF286" s="19" t="s">
        <v>3475</v>
      </c>
      <c r="AG286" s="20" t="s">
        <v>2456</v>
      </c>
      <c r="AH286" s="20" t="s">
        <v>1290</v>
      </c>
      <c r="AI286" s="20" t="s">
        <v>1570</v>
      </c>
      <c r="AJ286" s="16">
        <v>39000</v>
      </c>
      <c r="AK286" s="16"/>
      <c r="AL286" s="16">
        <f t="shared" si="11"/>
        <v>500</v>
      </c>
      <c r="AM286" s="49">
        <v>23071</v>
      </c>
      <c r="AN286" s="49">
        <v>23071</v>
      </c>
      <c r="AO286" s="49">
        <v>23071</v>
      </c>
      <c r="AP286" s="49">
        <v>23071</v>
      </c>
      <c r="AQ286" s="49">
        <v>23071</v>
      </c>
      <c r="AR286" s="16">
        <v>39000</v>
      </c>
      <c r="AS286" s="16">
        <v>500</v>
      </c>
      <c r="AT286" s="19"/>
    </row>
    <row r="287" spans="1:46" s="23" customFormat="1" ht="72" hidden="1" x14ac:dyDescent="0.2">
      <c r="A287" s="19" t="s">
        <v>43</v>
      </c>
      <c r="B287" s="19" t="s">
        <v>277</v>
      </c>
      <c r="C287" s="19" t="s">
        <v>276</v>
      </c>
      <c r="D287" s="19" t="s">
        <v>11</v>
      </c>
      <c r="E287" s="19" t="s">
        <v>454</v>
      </c>
      <c r="F287" s="28" t="s">
        <v>1859</v>
      </c>
      <c r="G287" s="19" t="s">
        <v>593</v>
      </c>
      <c r="H287" s="18" t="s">
        <v>594</v>
      </c>
      <c r="I287" s="18" t="s">
        <v>268</v>
      </c>
      <c r="J287" s="17">
        <v>26000</v>
      </c>
      <c r="K287" s="64"/>
      <c r="L287" s="64"/>
      <c r="M287" s="35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28">
        <v>23097</v>
      </c>
      <c r="AC287" s="48">
        <v>23100</v>
      </c>
      <c r="AD287" s="50">
        <v>26000</v>
      </c>
      <c r="AE287" s="20" t="s">
        <v>2457</v>
      </c>
      <c r="AF287" s="19" t="s">
        <v>3475</v>
      </c>
      <c r="AG287" s="20" t="s">
        <v>2456</v>
      </c>
      <c r="AH287" s="20" t="s">
        <v>1290</v>
      </c>
      <c r="AI287" s="20" t="s">
        <v>1570</v>
      </c>
      <c r="AJ287" s="17">
        <v>26000</v>
      </c>
      <c r="AK287" s="16"/>
      <c r="AL287" s="16">
        <f t="shared" si="11"/>
        <v>0</v>
      </c>
      <c r="AM287" s="49">
        <v>23071</v>
      </c>
      <c r="AN287" s="49">
        <v>23071</v>
      </c>
      <c r="AO287" s="49">
        <v>23071</v>
      </c>
      <c r="AP287" s="49">
        <v>23071</v>
      </c>
      <c r="AQ287" s="49">
        <v>23071</v>
      </c>
      <c r="AR287" s="16">
        <v>26000</v>
      </c>
      <c r="AS287" s="18" t="s">
        <v>1293</v>
      </c>
      <c r="AT287" s="19"/>
    </row>
    <row r="288" spans="1:46" s="23" customFormat="1" ht="72" hidden="1" x14ac:dyDescent="0.2">
      <c r="A288" s="19" t="s">
        <v>43</v>
      </c>
      <c r="B288" s="19" t="s">
        <v>277</v>
      </c>
      <c r="C288" s="19" t="s">
        <v>276</v>
      </c>
      <c r="D288" s="19" t="s">
        <v>11</v>
      </c>
      <c r="E288" s="19" t="s">
        <v>454</v>
      </c>
      <c r="F288" s="28" t="s">
        <v>1860</v>
      </c>
      <c r="G288" s="19" t="s">
        <v>595</v>
      </c>
      <c r="H288" s="18" t="s">
        <v>319</v>
      </c>
      <c r="I288" s="18" t="s">
        <v>596</v>
      </c>
      <c r="J288" s="17">
        <v>23200</v>
      </c>
      <c r="K288" s="64"/>
      <c r="L288" s="64"/>
      <c r="M288" s="35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9"/>
      <c r="AC288" s="19"/>
      <c r="AD288" s="19"/>
      <c r="AE288" s="20" t="s">
        <v>2791</v>
      </c>
      <c r="AF288" s="20" t="s">
        <v>3472</v>
      </c>
      <c r="AG288" s="20" t="s">
        <v>2456</v>
      </c>
      <c r="AH288" s="20" t="s">
        <v>1290</v>
      </c>
      <c r="AI288" s="20" t="s">
        <v>1570</v>
      </c>
      <c r="AJ288" s="16">
        <v>23112</v>
      </c>
      <c r="AK288" s="16"/>
      <c r="AL288" s="16">
        <f t="shared" si="11"/>
        <v>88</v>
      </c>
      <c r="AM288" s="49">
        <v>23071</v>
      </c>
      <c r="AN288" s="49">
        <v>23071</v>
      </c>
      <c r="AO288" s="49">
        <v>23071</v>
      </c>
      <c r="AP288" s="49">
        <v>23071</v>
      </c>
      <c r="AQ288" s="49">
        <v>23071</v>
      </c>
      <c r="AR288" s="19">
        <v>23112</v>
      </c>
      <c r="AS288" s="19"/>
      <c r="AT288" s="19"/>
    </row>
    <row r="289" spans="1:46" s="23" customFormat="1" ht="72" hidden="1" x14ac:dyDescent="0.2">
      <c r="A289" s="19" t="s">
        <v>43</v>
      </c>
      <c r="B289" s="19" t="s">
        <v>277</v>
      </c>
      <c r="C289" s="19" t="s">
        <v>276</v>
      </c>
      <c r="D289" s="19" t="s">
        <v>11</v>
      </c>
      <c r="E289" s="19" t="s">
        <v>454</v>
      </c>
      <c r="F289" s="28" t="s">
        <v>1861</v>
      </c>
      <c r="G289" s="19" t="s">
        <v>597</v>
      </c>
      <c r="H289" s="18" t="s">
        <v>319</v>
      </c>
      <c r="I289" s="18" t="s">
        <v>596</v>
      </c>
      <c r="J289" s="17">
        <v>24000</v>
      </c>
      <c r="K289" s="64"/>
      <c r="L289" s="64"/>
      <c r="M289" s="35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9"/>
      <c r="AC289" s="19"/>
      <c r="AD289" s="19"/>
      <c r="AE289" s="20" t="s">
        <v>2791</v>
      </c>
      <c r="AF289" s="20" t="s">
        <v>3472</v>
      </c>
      <c r="AG289" s="20" t="s">
        <v>2456</v>
      </c>
      <c r="AH289" s="20" t="s">
        <v>1290</v>
      </c>
      <c r="AI289" s="20" t="s">
        <v>1570</v>
      </c>
      <c r="AJ289" s="16">
        <v>23968</v>
      </c>
      <c r="AK289" s="16"/>
      <c r="AL289" s="16">
        <f t="shared" si="11"/>
        <v>32</v>
      </c>
      <c r="AM289" s="49">
        <v>23071</v>
      </c>
      <c r="AN289" s="49">
        <v>23071</v>
      </c>
      <c r="AO289" s="49">
        <v>23071</v>
      </c>
      <c r="AP289" s="49">
        <v>23071</v>
      </c>
      <c r="AQ289" s="49">
        <v>23071</v>
      </c>
      <c r="AR289" s="19">
        <v>23968</v>
      </c>
      <c r="AS289" s="19"/>
      <c r="AT289" s="19"/>
    </row>
    <row r="290" spans="1:46" s="23" customFormat="1" ht="72" hidden="1" x14ac:dyDescent="0.2">
      <c r="A290" s="19" t="s">
        <v>43</v>
      </c>
      <c r="B290" s="19" t="s">
        <v>277</v>
      </c>
      <c r="C290" s="19" t="s">
        <v>276</v>
      </c>
      <c r="D290" s="19" t="s">
        <v>11</v>
      </c>
      <c r="E290" s="19" t="s">
        <v>454</v>
      </c>
      <c r="F290" s="28" t="s">
        <v>1862</v>
      </c>
      <c r="G290" s="19" t="s">
        <v>598</v>
      </c>
      <c r="H290" s="18" t="s">
        <v>599</v>
      </c>
      <c r="I290" s="18" t="s">
        <v>274</v>
      </c>
      <c r="J290" s="17">
        <v>192000</v>
      </c>
      <c r="K290" s="64"/>
      <c r="L290" s="64"/>
      <c r="M290" s="35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67">
        <v>242241</v>
      </c>
      <c r="AC290" s="67">
        <v>242241</v>
      </c>
      <c r="AD290" s="50">
        <v>192000</v>
      </c>
      <c r="AE290" s="20" t="s">
        <v>2457</v>
      </c>
      <c r="AF290" s="19" t="s">
        <v>2457</v>
      </c>
      <c r="AG290" s="19" t="s">
        <v>2457</v>
      </c>
      <c r="AH290" s="20" t="s">
        <v>1290</v>
      </c>
      <c r="AI290" s="20" t="s">
        <v>1570</v>
      </c>
      <c r="AJ290" s="16"/>
      <c r="AK290" s="17">
        <v>192000</v>
      </c>
      <c r="AL290" s="16">
        <f t="shared" si="11"/>
        <v>0</v>
      </c>
      <c r="AM290" s="49">
        <v>23071</v>
      </c>
      <c r="AN290" s="49">
        <v>23071</v>
      </c>
      <c r="AO290" s="49">
        <v>23071</v>
      </c>
      <c r="AP290" s="49">
        <v>23071</v>
      </c>
      <c r="AQ290" s="49">
        <v>23071</v>
      </c>
      <c r="AR290" s="16">
        <v>192000</v>
      </c>
      <c r="AS290" s="19"/>
      <c r="AT290" s="19"/>
    </row>
    <row r="291" spans="1:46" s="23" customFormat="1" ht="90" hidden="1" x14ac:dyDescent="0.2">
      <c r="A291" s="19" t="s">
        <v>43</v>
      </c>
      <c r="B291" s="19" t="s">
        <v>277</v>
      </c>
      <c r="C291" s="19" t="s">
        <v>276</v>
      </c>
      <c r="D291" s="19" t="s">
        <v>286</v>
      </c>
      <c r="E291" s="19" t="s">
        <v>454</v>
      </c>
      <c r="F291" s="28" t="s">
        <v>1863</v>
      </c>
      <c r="G291" s="19" t="s">
        <v>600</v>
      </c>
      <c r="H291" s="18" t="s">
        <v>317</v>
      </c>
      <c r="I291" s="18" t="s">
        <v>274</v>
      </c>
      <c r="J291" s="17">
        <v>142500</v>
      </c>
      <c r="K291" s="64"/>
      <c r="L291" s="64"/>
      <c r="M291" s="35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19"/>
      <c r="AC291" s="19"/>
      <c r="AD291" s="19"/>
      <c r="AE291" s="20" t="s">
        <v>2797</v>
      </c>
      <c r="AF291" s="20" t="s">
        <v>3472</v>
      </c>
      <c r="AG291" s="20" t="s">
        <v>2456</v>
      </c>
      <c r="AH291" s="20" t="s">
        <v>1298</v>
      </c>
      <c r="AI291" s="20" t="s">
        <v>1571</v>
      </c>
      <c r="AJ291" s="16">
        <v>132500</v>
      </c>
      <c r="AK291" s="16"/>
      <c r="AL291" s="16">
        <f t="shared" si="11"/>
        <v>10000</v>
      </c>
      <c r="AM291" s="49">
        <v>23071</v>
      </c>
      <c r="AN291" s="49">
        <v>23071</v>
      </c>
      <c r="AO291" s="46" t="s">
        <v>1299</v>
      </c>
      <c r="AP291" s="46" t="s">
        <v>1299</v>
      </c>
      <c r="AQ291" s="46" t="s">
        <v>1299</v>
      </c>
      <c r="AR291" s="16">
        <v>132500</v>
      </c>
      <c r="AS291" s="19"/>
      <c r="AT291" s="19"/>
    </row>
    <row r="292" spans="1:46" s="23" customFormat="1" ht="90" hidden="1" x14ac:dyDescent="0.2">
      <c r="A292" s="19" t="s">
        <v>43</v>
      </c>
      <c r="B292" s="19" t="s">
        <v>277</v>
      </c>
      <c r="C292" s="19" t="s">
        <v>276</v>
      </c>
      <c r="D292" s="19" t="s">
        <v>286</v>
      </c>
      <c r="E292" s="19" t="s">
        <v>454</v>
      </c>
      <c r="F292" s="28" t="s">
        <v>1864</v>
      </c>
      <c r="G292" s="19" t="s">
        <v>601</v>
      </c>
      <c r="H292" s="18" t="s">
        <v>317</v>
      </c>
      <c r="I292" s="18" t="s">
        <v>274</v>
      </c>
      <c r="J292" s="17">
        <v>157300</v>
      </c>
      <c r="K292" s="64"/>
      <c r="L292" s="64"/>
      <c r="M292" s="35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19"/>
      <c r="AC292" s="19"/>
      <c r="AD292" s="19"/>
      <c r="AE292" s="20" t="s">
        <v>2797</v>
      </c>
      <c r="AF292" s="20" t="s">
        <v>3472</v>
      </c>
      <c r="AG292" s="20" t="s">
        <v>2456</v>
      </c>
      <c r="AH292" s="20" t="s">
        <v>1298</v>
      </c>
      <c r="AI292" s="20" t="s">
        <v>1571</v>
      </c>
      <c r="AJ292" s="16">
        <v>152500</v>
      </c>
      <c r="AK292" s="16"/>
      <c r="AL292" s="16">
        <f t="shared" si="11"/>
        <v>4800</v>
      </c>
      <c r="AM292" s="49">
        <v>23071</v>
      </c>
      <c r="AN292" s="49">
        <v>23071</v>
      </c>
      <c r="AO292" s="46" t="s">
        <v>1299</v>
      </c>
      <c r="AP292" s="46" t="s">
        <v>1299</v>
      </c>
      <c r="AQ292" s="46" t="s">
        <v>1299</v>
      </c>
      <c r="AR292" s="16">
        <v>152500</v>
      </c>
      <c r="AS292" s="19"/>
      <c r="AT292" s="19"/>
    </row>
    <row r="293" spans="1:46" s="23" customFormat="1" ht="72" hidden="1" x14ac:dyDescent="0.2">
      <c r="A293" s="19" t="s">
        <v>43</v>
      </c>
      <c r="B293" s="19" t="s">
        <v>277</v>
      </c>
      <c r="C293" s="19" t="s">
        <v>276</v>
      </c>
      <c r="D293" s="19" t="s">
        <v>13</v>
      </c>
      <c r="E293" s="19" t="s">
        <v>454</v>
      </c>
      <c r="F293" s="28" t="s">
        <v>1865</v>
      </c>
      <c r="G293" s="19" t="s">
        <v>602</v>
      </c>
      <c r="H293" s="18" t="s">
        <v>317</v>
      </c>
      <c r="I293" s="18" t="s">
        <v>271</v>
      </c>
      <c r="J293" s="17">
        <v>30000</v>
      </c>
      <c r="K293" s="64"/>
      <c r="L293" s="64"/>
      <c r="M293" s="35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19"/>
      <c r="AC293" s="19"/>
      <c r="AD293" s="19"/>
      <c r="AE293" s="20" t="s">
        <v>2797</v>
      </c>
      <c r="AF293" s="20" t="s">
        <v>3472</v>
      </c>
      <c r="AG293" s="20" t="s">
        <v>2456</v>
      </c>
      <c r="AH293" s="20" t="s">
        <v>1290</v>
      </c>
      <c r="AI293" s="20" t="s">
        <v>1570</v>
      </c>
      <c r="AJ293" s="16">
        <v>24500</v>
      </c>
      <c r="AK293" s="16"/>
      <c r="AL293" s="16">
        <f t="shared" si="11"/>
        <v>5500</v>
      </c>
      <c r="AM293" s="49">
        <v>23071</v>
      </c>
      <c r="AN293" s="49">
        <v>23071</v>
      </c>
      <c r="AO293" s="46" t="s">
        <v>1299</v>
      </c>
      <c r="AP293" s="46" t="s">
        <v>1299</v>
      </c>
      <c r="AQ293" s="46" t="s">
        <v>1299</v>
      </c>
      <c r="AR293" s="16">
        <v>24500</v>
      </c>
      <c r="AS293" s="19"/>
      <c r="AT293" s="19"/>
    </row>
    <row r="294" spans="1:46" s="23" customFormat="1" ht="72" hidden="1" x14ac:dyDescent="0.2">
      <c r="A294" s="19" t="s">
        <v>43</v>
      </c>
      <c r="B294" s="19" t="s">
        <v>277</v>
      </c>
      <c r="C294" s="19" t="s">
        <v>276</v>
      </c>
      <c r="D294" s="19" t="s">
        <v>13</v>
      </c>
      <c r="E294" s="19" t="s">
        <v>454</v>
      </c>
      <c r="F294" s="28" t="s">
        <v>1866</v>
      </c>
      <c r="G294" s="19" t="s">
        <v>603</v>
      </c>
      <c r="H294" s="18" t="s">
        <v>303</v>
      </c>
      <c r="I294" s="18" t="s">
        <v>271</v>
      </c>
      <c r="J294" s="17">
        <v>50000</v>
      </c>
      <c r="K294" s="64"/>
      <c r="L294" s="64"/>
      <c r="M294" s="35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19"/>
      <c r="AC294" s="19"/>
      <c r="AD294" s="19"/>
      <c r="AE294" s="20" t="s">
        <v>2797</v>
      </c>
      <c r="AF294" s="20" t="s">
        <v>3472</v>
      </c>
      <c r="AG294" s="20" t="s">
        <v>2456</v>
      </c>
      <c r="AH294" s="20" t="s">
        <v>1290</v>
      </c>
      <c r="AI294" s="20" t="s">
        <v>1570</v>
      </c>
      <c r="AJ294" s="16">
        <v>24500</v>
      </c>
      <c r="AK294" s="16"/>
      <c r="AL294" s="16">
        <f t="shared" si="11"/>
        <v>25500</v>
      </c>
      <c r="AM294" s="49">
        <v>23071</v>
      </c>
      <c r="AN294" s="49">
        <v>23071</v>
      </c>
      <c r="AO294" s="46" t="s">
        <v>1299</v>
      </c>
      <c r="AP294" s="46" t="s">
        <v>1299</v>
      </c>
      <c r="AQ294" s="46" t="s">
        <v>1299</v>
      </c>
      <c r="AR294" s="16">
        <v>24500</v>
      </c>
      <c r="AS294" s="19"/>
      <c r="AT294" s="19"/>
    </row>
    <row r="295" spans="1:46" s="23" customFormat="1" ht="72" hidden="1" x14ac:dyDescent="0.2">
      <c r="A295" s="19" t="s">
        <v>43</v>
      </c>
      <c r="B295" s="19" t="s">
        <v>277</v>
      </c>
      <c r="C295" s="19" t="s">
        <v>276</v>
      </c>
      <c r="D295" s="19" t="s">
        <v>13</v>
      </c>
      <c r="E295" s="19" t="s">
        <v>454</v>
      </c>
      <c r="F295" s="28" t="s">
        <v>1867</v>
      </c>
      <c r="G295" s="19" t="s">
        <v>604</v>
      </c>
      <c r="H295" s="18" t="s">
        <v>317</v>
      </c>
      <c r="I295" s="18" t="s">
        <v>271</v>
      </c>
      <c r="J295" s="17">
        <v>15000</v>
      </c>
      <c r="K295" s="64"/>
      <c r="L295" s="64"/>
      <c r="M295" s="35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19"/>
      <c r="AC295" s="19"/>
      <c r="AD295" s="19"/>
      <c r="AE295" s="20" t="s">
        <v>2797</v>
      </c>
      <c r="AF295" s="20" t="s">
        <v>3472</v>
      </c>
      <c r="AG295" s="20" t="s">
        <v>2456</v>
      </c>
      <c r="AH295" s="20" t="s">
        <v>1290</v>
      </c>
      <c r="AI295" s="20" t="s">
        <v>1570</v>
      </c>
      <c r="AJ295" s="16">
        <v>14250</v>
      </c>
      <c r="AK295" s="16"/>
      <c r="AL295" s="16">
        <f t="shared" si="11"/>
        <v>750</v>
      </c>
      <c r="AM295" s="49">
        <v>23071</v>
      </c>
      <c r="AN295" s="49">
        <v>23071</v>
      </c>
      <c r="AO295" s="46" t="s">
        <v>1299</v>
      </c>
      <c r="AP295" s="46" t="s">
        <v>1299</v>
      </c>
      <c r="AQ295" s="46" t="s">
        <v>1299</v>
      </c>
      <c r="AR295" s="16">
        <v>14250</v>
      </c>
      <c r="AS295" s="19"/>
      <c r="AT295" s="19"/>
    </row>
    <row r="296" spans="1:46" s="23" customFormat="1" ht="72" hidden="1" x14ac:dyDescent="0.2">
      <c r="A296" s="19" t="s">
        <v>43</v>
      </c>
      <c r="B296" s="19" t="s">
        <v>277</v>
      </c>
      <c r="C296" s="19" t="s">
        <v>276</v>
      </c>
      <c r="D296" s="19" t="s">
        <v>33</v>
      </c>
      <c r="E296" s="19" t="s">
        <v>454</v>
      </c>
      <c r="F296" s="28" t="s">
        <v>1868</v>
      </c>
      <c r="G296" s="19" t="s">
        <v>605</v>
      </c>
      <c r="H296" s="18" t="s">
        <v>270</v>
      </c>
      <c r="I296" s="18" t="s">
        <v>274</v>
      </c>
      <c r="J296" s="17">
        <v>80000</v>
      </c>
      <c r="K296" s="35" t="s">
        <v>137</v>
      </c>
      <c r="L296" s="64"/>
      <c r="M296" s="64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19"/>
      <c r="AC296" s="19"/>
      <c r="AD296" s="19"/>
      <c r="AE296" s="20" t="s">
        <v>2807</v>
      </c>
      <c r="AF296" s="20" t="s">
        <v>3472</v>
      </c>
      <c r="AG296" s="20" t="s">
        <v>2456</v>
      </c>
      <c r="AH296" s="20" t="s">
        <v>1290</v>
      </c>
      <c r="AI296" s="20" t="s">
        <v>1570</v>
      </c>
      <c r="AJ296" s="16">
        <v>75000</v>
      </c>
      <c r="AK296" s="16"/>
      <c r="AL296" s="16">
        <f t="shared" si="11"/>
        <v>5000</v>
      </c>
      <c r="AM296" s="49">
        <v>23071</v>
      </c>
      <c r="AN296" s="49">
        <v>23071</v>
      </c>
      <c r="AO296" s="46" t="s">
        <v>1303</v>
      </c>
      <c r="AP296" s="49">
        <v>23193</v>
      </c>
      <c r="AQ296" s="49">
        <v>23193</v>
      </c>
      <c r="AR296" s="16">
        <v>75000</v>
      </c>
      <c r="AS296" s="19"/>
      <c r="AT296" s="19"/>
    </row>
    <row r="297" spans="1:46" s="23" customFormat="1" ht="72" hidden="1" x14ac:dyDescent="0.2">
      <c r="A297" s="19" t="s">
        <v>43</v>
      </c>
      <c r="B297" s="19" t="s">
        <v>277</v>
      </c>
      <c r="C297" s="19" t="s">
        <v>276</v>
      </c>
      <c r="D297" s="19" t="s">
        <v>33</v>
      </c>
      <c r="E297" s="19" t="s">
        <v>454</v>
      </c>
      <c r="F297" s="28" t="s">
        <v>1869</v>
      </c>
      <c r="G297" s="19" t="s">
        <v>606</v>
      </c>
      <c r="H297" s="18" t="s">
        <v>270</v>
      </c>
      <c r="I297" s="18" t="s">
        <v>274</v>
      </c>
      <c r="J297" s="17">
        <v>65000</v>
      </c>
      <c r="K297" s="35" t="s">
        <v>137</v>
      </c>
      <c r="L297" s="64"/>
      <c r="M297" s="64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19"/>
      <c r="AC297" s="19"/>
      <c r="AD297" s="19"/>
      <c r="AE297" s="20" t="s">
        <v>2807</v>
      </c>
      <c r="AF297" s="20" t="s">
        <v>3472</v>
      </c>
      <c r="AG297" s="20" t="s">
        <v>2456</v>
      </c>
      <c r="AH297" s="20" t="s">
        <v>1290</v>
      </c>
      <c r="AI297" s="20" t="s">
        <v>1570</v>
      </c>
      <c r="AJ297" s="16">
        <v>62000</v>
      </c>
      <c r="AK297" s="16"/>
      <c r="AL297" s="16">
        <f t="shared" si="11"/>
        <v>3000</v>
      </c>
      <c r="AM297" s="49">
        <v>23071</v>
      </c>
      <c r="AN297" s="49">
        <v>23071</v>
      </c>
      <c r="AO297" s="46" t="s">
        <v>1303</v>
      </c>
      <c r="AP297" s="49">
        <v>23193</v>
      </c>
      <c r="AQ297" s="49">
        <v>23193</v>
      </c>
      <c r="AR297" s="16">
        <v>62000</v>
      </c>
      <c r="AS297" s="19"/>
      <c r="AT297" s="19"/>
    </row>
    <row r="298" spans="1:46" s="23" customFormat="1" ht="72" hidden="1" x14ac:dyDescent="0.2">
      <c r="A298" s="19" t="s">
        <v>43</v>
      </c>
      <c r="B298" s="19" t="s">
        <v>277</v>
      </c>
      <c r="C298" s="19" t="s">
        <v>276</v>
      </c>
      <c r="D298" s="19" t="s">
        <v>33</v>
      </c>
      <c r="E298" s="19" t="s">
        <v>454</v>
      </c>
      <c r="F298" s="28" t="s">
        <v>1870</v>
      </c>
      <c r="G298" s="19" t="s">
        <v>607</v>
      </c>
      <c r="H298" s="18" t="s">
        <v>267</v>
      </c>
      <c r="I298" s="18" t="s">
        <v>274</v>
      </c>
      <c r="J298" s="17">
        <v>350000</v>
      </c>
      <c r="K298" s="35" t="s">
        <v>137</v>
      </c>
      <c r="L298" s="64"/>
      <c r="M298" s="64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19"/>
      <c r="AC298" s="19"/>
      <c r="AD298" s="19"/>
      <c r="AE298" s="20" t="s">
        <v>2807</v>
      </c>
      <c r="AF298" s="20" t="s">
        <v>3472</v>
      </c>
      <c r="AG298" s="20" t="s">
        <v>2456</v>
      </c>
      <c r="AH298" s="20" t="s">
        <v>1290</v>
      </c>
      <c r="AI298" s="20" t="s">
        <v>1570</v>
      </c>
      <c r="AJ298" s="16">
        <v>336000</v>
      </c>
      <c r="AK298" s="16"/>
      <c r="AL298" s="16">
        <f t="shared" si="11"/>
        <v>14000</v>
      </c>
      <c r="AM298" s="49">
        <v>23071</v>
      </c>
      <c r="AN298" s="49">
        <v>23071</v>
      </c>
      <c r="AO298" s="46" t="s">
        <v>1303</v>
      </c>
      <c r="AP298" s="49">
        <v>23193</v>
      </c>
      <c r="AQ298" s="49">
        <v>23193</v>
      </c>
      <c r="AR298" s="16">
        <v>336000</v>
      </c>
      <c r="AS298" s="19"/>
      <c r="AT298" s="19"/>
    </row>
    <row r="299" spans="1:46" s="23" customFormat="1" ht="72" hidden="1" x14ac:dyDescent="0.2">
      <c r="A299" s="19" t="s">
        <v>43</v>
      </c>
      <c r="B299" s="19" t="s">
        <v>277</v>
      </c>
      <c r="C299" s="19" t="s">
        <v>276</v>
      </c>
      <c r="D299" s="19" t="s">
        <v>33</v>
      </c>
      <c r="E299" s="19" t="s">
        <v>454</v>
      </c>
      <c r="F299" s="28" t="s">
        <v>1871</v>
      </c>
      <c r="G299" s="19" t="s">
        <v>608</v>
      </c>
      <c r="H299" s="18" t="s">
        <v>340</v>
      </c>
      <c r="I299" s="18" t="s">
        <v>274</v>
      </c>
      <c r="J299" s="17">
        <v>300000</v>
      </c>
      <c r="K299" s="35" t="s">
        <v>137</v>
      </c>
      <c r="L299" s="64"/>
      <c r="M299" s="64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19"/>
      <c r="AC299" s="19"/>
      <c r="AD299" s="19"/>
      <c r="AE299" s="20" t="s">
        <v>2807</v>
      </c>
      <c r="AF299" s="20" t="s">
        <v>3472</v>
      </c>
      <c r="AG299" s="20" t="s">
        <v>2456</v>
      </c>
      <c r="AH299" s="20" t="s">
        <v>1290</v>
      </c>
      <c r="AI299" s="20" t="s">
        <v>1570</v>
      </c>
      <c r="AJ299" s="16">
        <v>264000</v>
      </c>
      <c r="AK299" s="16"/>
      <c r="AL299" s="16">
        <f t="shared" si="11"/>
        <v>36000</v>
      </c>
      <c r="AM299" s="49">
        <v>23071</v>
      </c>
      <c r="AN299" s="49">
        <v>23071</v>
      </c>
      <c r="AO299" s="46" t="s">
        <v>1303</v>
      </c>
      <c r="AP299" s="49">
        <v>23193</v>
      </c>
      <c r="AQ299" s="49">
        <v>23193</v>
      </c>
      <c r="AR299" s="16">
        <v>264000</v>
      </c>
      <c r="AS299" s="19"/>
      <c r="AT299" s="19"/>
    </row>
    <row r="300" spans="1:46" s="23" customFormat="1" ht="72" hidden="1" x14ac:dyDescent="0.2">
      <c r="A300" s="19" t="s">
        <v>43</v>
      </c>
      <c r="B300" s="19" t="s">
        <v>277</v>
      </c>
      <c r="C300" s="19" t="s">
        <v>276</v>
      </c>
      <c r="D300" s="19" t="s">
        <v>33</v>
      </c>
      <c r="E300" s="19" t="s">
        <v>454</v>
      </c>
      <c r="F300" s="28" t="s">
        <v>1872</v>
      </c>
      <c r="G300" s="19" t="s">
        <v>609</v>
      </c>
      <c r="H300" s="18" t="s">
        <v>270</v>
      </c>
      <c r="I300" s="18" t="s">
        <v>274</v>
      </c>
      <c r="J300" s="17">
        <v>80000</v>
      </c>
      <c r="K300" s="35" t="s">
        <v>137</v>
      </c>
      <c r="L300" s="64"/>
      <c r="M300" s="64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19"/>
      <c r="AC300" s="19"/>
      <c r="AD300" s="19"/>
      <c r="AE300" s="20" t="s">
        <v>2807</v>
      </c>
      <c r="AF300" s="20" t="s">
        <v>3472</v>
      </c>
      <c r="AG300" s="20" t="s">
        <v>2456</v>
      </c>
      <c r="AH300" s="20" t="s">
        <v>1290</v>
      </c>
      <c r="AI300" s="20" t="s">
        <v>1570</v>
      </c>
      <c r="AJ300" s="16">
        <v>75000</v>
      </c>
      <c r="AK300" s="16"/>
      <c r="AL300" s="16">
        <f t="shared" si="11"/>
        <v>5000</v>
      </c>
      <c r="AM300" s="49">
        <v>23071</v>
      </c>
      <c r="AN300" s="49">
        <v>23071</v>
      </c>
      <c r="AO300" s="46" t="s">
        <v>1303</v>
      </c>
      <c r="AP300" s="49">
        <v>23193</v>
      </c>
      <c r="AQ300" s="49">
        <v>23193</v>
      </c>
      <c r="AR300" s="16">
        <v>75000</v>
      </c>
      <c r="AS300" s="19"/>
      <c r="AT300" s="19"/>
    </row>
    <row r="301" spans="1:46" s="23" customFormat="1" ht="72" hidden="1" x14ac:dyDescent="0.2">
      <c r="A301" s="19" t="s">
        <v>43</v>
      </c>
      <c r="B301" s="19" t="s">
        <v>277</v>
      </c>
      <c r="C301" s="19" t="s">
        <v>276</v>
      </c>
      <c r="D301" s="19" t="s">
        <v>33</v>
      </c>
      <c r="E301" s="19" t="s">
        <v>454</v>
      </c>
      <c r="F301" s="28" t="s">
        <v>1873</v>
      </c>
      <c r="G301" s="19" t="s">
        <v>610</v>
      </c>
      <c r="H301" s="18" t="s">
        <v>267</v>
      </c>
      <c r="I301" s="18" t="s">
        <v>274</v>
      </c>
      <c r="J301" s="17">
        <v>360000</v>
      </c>
      <c r="K301" s="35" t="s">
        <v>137</v>
      </c>
      <c r="L301" s="64"/>
      <c r="M301" s="64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19"/>
      <c r="AC301" s="19"/>
      <c r="AD301" s="19"/>
      <c r="AE301" s="20" t="s">
        <v>2807</v>
      </c>
      <c r="AF301" s="20" t="s">
        <v>3472</v>
      </c>
      <c r="AG301" s="20" t="s">
        <v>2456</v>
      </c>
      <c r="AH301" s="20" t="s">
        <v>1290</v>
      </c>
      <c r="AI301" s="20" t="s">
        <v>1570</v>
      </c>
      <c r="AJ301" s="16">
        <v>347800</v>
      </c>
      <c r="AK301" s="16"/>
      <c r="AL301" s="16">
        <f t="shared" si="11"/>
        <v>12200</v>
      </c>
      <c r="AM301" s="49">
        <v>23071</v>
      </c>
      <c r="AN301" s="49">
        <v>23071</v>
      </c>
      <c r="AO301" s="46" t="s">
        <v>1303</v>
      </c>
      <c r="AP301" s="49">
        <v>23193</v>
      </c>
      <c r="AQ301" s="49">
        <v>23193</v>
      </c>
      <c r="AR301" s="16">
        <v>347800</v>
      </c>
      <c r="AS301" s="19"/>
      <c r="AT301" s="19"/>
    </row>
    <row r="302" spans="1:46" s="23" customFormat="1" ht="72" hidden="1" x14ac:dyDescent="0.2">
      <c r="A302" s="19" t="s">
        <v>43</v>
      </c>
      <c r="B302" s="19" t="s">
        <v>277</v>
      </c>
      <c r="C302" s="19" t="s">
        <v>276</v>
      </c>
      <c r="D302" s="19" t="s">
        <v>33</v>
      </c>
      <c r="E302" s="19" t="s">
        <v>454</v>
      </c>
      <c r="F302" s="28" t="s">
        <v>1874</v>
      </c>
      <c r="G302" s="19" t="s">
        <v>611</v>
      </c>
      <c r="H302" s="18" t="s">
        <v>270</v>
      </c>
      <c r="I302" s="18" t="s">
        <v>274</v>
      </c>
      <c r="J302" s="17">
        <v>70000</v>
      </c>
      <c r="K302" s="35" t="s">
        <v>137</v>
      </c>
      <c r="L302" s="64"/>
      <c r="M302" s="64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19"/>
      <c r="AC302" s="19"/>
      <c r="AD302" s="19"/>
      <c r="AE302" s="20" t="s">
        <v>2807</v>
      </c>
      <c r="AF302" s="20" t="s">
        <v>3472</v>
      </c>
      <c r="AG302" s="20" t="s">
        <v>2456</v>
      </c>
      <c r="AH302" s="20" t="s">
        <v>1290</v>
      </c>
      <c r="AI302" s="20" t="s">
        <v>1570</v>
      </c>
      <c r="AJ302" s="16">
        <v>67000</v>
      </c>
      <c r="AK302" s="16"/>
      <c r="AL302" s="16">
        <f t="shared" si="11"/>
        <v>3000</v>
      </c>
      <c r="AM302" s="49">
        <v>23071</v>
      </c>
      <c r="AN302" s="49">
        <v>23071</v>
      </c>
      <c r="AO302" s="46" t="s">
        <v>1303</v>
      </c>
      <c r="AP302" s="49">
        <v>23193</v>
      </c>
      <c r="AQ302" s="49">
        <v>23193</v>
      </c>
      <c r="AR302" s="16">
        <v>67000</v>
      </c>
      <c r="AS302" s="19"/>
      <c r="AT302" s="19"/>
    </row>
    <row r="303" spans="1:46" s="23" customFormat="1" ht="72" hidden="1" x14ac:dyDescent="0.2">
      <c r="A303" s="19" t="s">
        <v>43</v>
      </c>
      <c r="B303" s="19" t="s">
        <v>277</v>
      </c>
      <c r="C303" s="19" t="s">
        <v>276</v>
      </c>
      <c r="D303" s="19" t="s">
        <v>33</v>
      </c>
      <c r="E303" s="19" t="s">
        <v>454</v>
      </c>
      <c r="F303" s="28" t="s">
        <v>1875</v>
      </c>
      <c r="G303" s="19" t="s">
        <v>612</v>
      </c>
      <c r="H303" s="18" t="s">
        <v>270</v>
      </c>
      <c r="I303" s="18" t="s">
        <v>274</v>
      </c>
      <c r="J303" s="17">
        <v>70000</v>
      </c>
      <c r="K303" s="35" t="s">
        <v>137</v>
      </c>
      <c r="L303" s="64"/>
      <c r="M303" s="64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19"/>
      <c r="AC303" s="19"/>
      <c r="AD303" s="19"/>
      <c r="AE303" s="20" t="s">
        <v>2807</v>
      </c>
      <c r="AF303" s="20" t="s">
        <v>3472</v>
      </c>
      <c r="AG303" s="20" t="s">
        <v>2456</v>
      </c>
      <c r="AH303" s="20" t="s">
        <v>1290</v>
      </c>
      <c r="AI303" s="20" t="s">
        <v>1570</v>
      </c>
      <c r="AJ303" s="16">
        <v>67000</v>
      </c>
      <c r="AK303" s="16"/>
      <c r="AL303" s="16">
        <f t="shared" si="11"/>
        <v>3000</v>
      </c>
      <c r="AM303" s="49">
        <v>23071</v>
      </c>
      <c r="AN303" s="49">
        <v>23071</v>
      </c>
      <c r="AO303" s="46" t="s">
        <v>1303</v>
      </c>
      <c r="AP303" s="49">
        <v>23193</v>
      </c>
      <c r="AQ303" s="49">
        <v>23193</v>
      </c>
      <c r="AR303" s="16">
        <v>67000</v>
      </c>
      <c r="AS303" s="19"/>
      <c r="AT303" s="19"/>
    </row>
    <row r="304" spans="1:46" s="23" customFormat="1" ht="72" hidden="1" x14ac:dyDescent="0.2">
      <c r="A304" s="19" t="s">
        <v>43</v>
      </c>
      <c r="B304" s="19" t="s">
        <v>277</v>
      </c>
      <c r="C304" s="19" t="s">
        <v>276</v>
      </c>
      <c r="D304" s="19" t="s">
        <v>33</v>
      </c>
      <c r="E304" s="19" t="s">
        <v>454</v>
      </c>
      <c r="F304" s="28" t="s">
        <v>1876</v>
      </c>
      <c r="G304" s="19" t="s">
        <v>613</v>
      </c>
      <c r="H304" s="18" t="s">
        <v>270</v>
      </c>
      <c r="I304" s="18" t="s">
        <v>274</v>
      </c>
      <c r="J304" s="17">
        <v>80000</v>
      </c>
      <c r="K304" s="35" t="s">
        <v>137</v>
      </c>
      <c r="L304" s="64"/>
      <c r="M304" s="64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19"/>
      <c r="AC304" s="19"/>
      <c r="AD304" s="19"/>
      <c r="AE304" s="20" t="s">
        <v>2807</v>
      </c>
      <c r="AF304" s="20" t="s">
        <v>3472</v>
      </c>
      <c r="AG304" s="20" t="s">
        <v>2456</v>
      </c>
      <c r="AH304" s="20" t="s">
        <v>1290</v>
      </c>
      <c r="AI304" s="20" t="s">
        <v>1570</v>
      </c>
      <c r="AJ304" s="16">
        <v>75000</v>
      </c>
      <c r="AK304" s="16"/>
      <c r="AL304" s="16">
        <f t="shared" si="11"/>
        <v>5000</v>
      </c>
      <c r="AM304" s="49">
        <v>23071</v>
      </c>
      <c r="AN304" s="49">
        <v>23071</v>
      </c>
      <c r="AO304" s="46" t="s">
        <v>1303</v>
      </c>
      <c r="AP304" s="49">
        <v>23193</v>
      </c>
      <c r="AQ304" s="49">
        <v>23193</v>
      </c>
      <c r="AR304" s="16">
        <v>75000</v>
      </c>
      <c r="AS304" s="19"/>
      <c r="AT304" s="19"/>
    </row>
    <row r="305" spans="1:46" s="23" customFormat="1" ht="72" hidden="1" x14ac:dyDescent="0.2">
      <c r="A305" s="19" t="s">
        <v>43</v>
      </c>
      <c r="B305" s="19" t="s">
        <v>277</v>
      </c>
      <c r="C305" s="19" t="s">
        <v>276</v>
      </c>
      <c r="D305" s="19" t="s">
        <v>33</v>
      </c>
      <c r="E305" s="19" t="s">
        <v>454</v>
      </c>
      <c r="F305" s="28" t="s">
        <v>1877</v>
      </c>
      <c r="G305" s="19" t="s">
        <v>614</v>
      </c>
      <c r="H305" s="18" t="s">
        <v>340</v>
      </c>
      <c r="I305" s="18" t="s">
        <v>274</v>
      </c>
      <c r="J305" s="17">
        <v>264000</v>
      </c>
      <c r="K305" s="35" t="s">
        <v>137</v>
      </c>
      <c r="L305" s="64"/>
      <c r="M305" s="64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19"/>
      <c r="AC305" s="19"/>
      <c r="AD305" s="19"/>
      <c r="AE305" s="20" t="s">
        <v>2807</v>
      </c>
      <c r="AF305" s="20" t="s">
        <v>3472</v>
      </c>
      <c r="AG305" s="20" t="s">
        <v>2456</v>
      </c>
      <c r="AH305" s="20" t="s">
        <v>1290</v>
      </c>
      <c r="AI305" s="20" t="s">
        <v>1570</v>
      </c>
      <c r="AJ305" s="16">
        <v>252000</v>
      </c>
      <c r="AK305" s="16"/>
      <c r="AL305" s="16">
        <f t="shared" si="11"/>
        <v>12000</v>
      </c>
      <c r="AM305" s="49">
        <v>23071</v>
      </c>
      <c r="AN305" s="49">
        <v>23071</v>
      </c>
      <c r="AO305" s="46" t="s">
        <v>1303</v>
      </c>
      <c r="AP305" s="49">
        <v>23193</v>
      </c>
      <c r="AQ305" s="49">
        <v>23193</v>
      </c>
      <c r="AR305" s="16">
        <v>252000</v>
      </c>
      <c r="AS305" s="19"/>
      <c r="AT305" s="19"/>
    </row>
    <row r="306" spans="1:46" s="23" customFormat="1" ht="72" hidden="1" x14ac:dyDescent="0.2">
      <c r="A306" s="19" t="s">
        <v>43</v>
      </c>
      <c r="B306" s="19" t="s">
        <v>277</v>
      </c>
      <c r="C306" s="19" t="s">
        <v>276</v>
      </c>
      <c r="D306" s="19" t="s">
        <v>33</v>
      </c>
      <c r="E306" s="19" t="s">
        <v>454</v>
      </c>
      <c r="F306" s="28" t="s">
        <v>1878</v>
      </c>
      <c r="G306" s="19" t="s">
        <v>615</v>
      </c>
      <c r="H306" s="18" t="s">
        <v>340</v>
      </c>
      <c r="I306" s="18" t="s">
        <v>274</v>
      </c>
      <c r="J306" s="17">
        <v>156000</v>
      </c>
      <c r="K306" s="35" t="s">
        <v>137</v>
      </c>
      <c r="L306" s="64"/>
      <c r="M306" s="64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19"/>
      <c r="AC306" s="19"/>
      <c r="AD306" s="19"/>
      <c r="AE306" s="20" t="s">
        <v>2807</v>
      </c>
      <c r="AF306" s="20" t="s">
        <v>3472</v>
      </c>
      <c r="AG306" s="20" t="s">
        <v>2456</v>
      </c>
      <c r="AH306" s="20" t="s">
        <v>1290</v>
      </c>
      <c r="AI306" s="20" t="s">
        <v>1570</v>
      </c>
      <c r="AJ306" s="16">
        <v>146400</v>
      </c>
      <c r="AK306" s="16"/>
      <c r="AL306" s="16">
        <f t="shared" si="11"/>
        <v>9600</v>
      </c>
      <c r="AM306" s="49">
        <v>23071</v>
      </c>
      <c r="AN306" s="49">
        <v>23071</v>
      </c>
      <c r="AO306" s="46" t="s">
        <v>1303</v>
      </c>
      <c r="AP306" s="49">
        <v>23193</v>
      </c>
      <c r="AQ306" s="49">
        <v>23193</v>
      </c>
      <c r="AR306" s="16">
        <v>146400</v>
      </c>
      <c r="AS306" s="19"/>
      <c r="AT306" s="19"/>
    </row>
    <row r="307" spans="1:46" s="23" customFormat="1" ht="72" hidden="1" x14ac:dyDescent="0.2">
      <c r="A307" s="19" t="s">
        <v>43</v>
      </c>
      <c r="B307" s="19" t="s">
        <v>277</v>
      </c>
      <c r="C307" s="19" t="s">
        <v>276</v>
      </c>
      <c r="D307" s="19" t="s">
        <v>33</v>
      </c>
      <c r="E307" s="19" t="s">
        <v>454</v>
      </c>
      <c r="F307" s="28" t="s">
        <v>1879</v>
      </c>
      <c r="G307" s="19" t="s">
        <v>616</v>
      </c>
      <c r="H307" s="18" t="s">
        <v>501</v>
      </c>
      <c r="I307" s="18" t="s">
        <v>274</v>
      </c>
      <c r="J307" s="17">
        <v>250000</v>
      </c>
      <c r="K307" s="35" t="s">
        <v>137</v>
      </c>
      <c r="L307" s="64"/>
      <c r="M307" s="64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19"/>
      <c r="AC307" s="19"/>
      <c r="AD307" s="19"/>
      <c r="AE307" s="20" t="s">
        <v>2807</v>
      </c>
      <c r="AF307" s="20" t="s">
        <v>3472</v>
      </c>
      <c r="AG307" s="20" t="s">
        <v>2456</v>
      </c>
      <c r="AH307" s="20" t="s">
        <v>1290</v>
      </c>
      <c r="AI307" s="20" t="s">
        <v>1570</v>
      </c>
      <c r="AJ307" s="16">
        <v>235600</v>
      </c>
      <c r="AK307" s="16"/>
      <c r="AL307" s="16">
        <f t="shared" si="11"/>
        <v>14400</v>
      </c>
      <c r="AM307" s="49">
        <v>23071</v>
      </c>
      <c r="AN307" s="49">
        <v>23071</v>
      </c>
      <c r="AO307" s="46" t="s">
        <v>1303</v>
      </c>
      <c r="AP307" s="49">
        <v>23193</v>
      </c>
      <c r="AQ307" s="49">
        <v>23193</v>
      </c>
      <c r="AR307" s="16">
        <v>235600</v>
      </c>
      <c r="AS307" s="19"/>
      <c r="AT307" s="19"/>
    </row>
    <row r="308" spans="1:46" s="23" customFormat="1" ht="72" hidden="1" x14ac:dyDescent="0.2">
      <c r="A308" s="19" t="s">
        <v>43</v>
      </c>
      <c r="B308" s="19" t="s">
        <v>277</v>
      </c>
      <c r="C308" s="19" t="s">
        <v>276</v>
      </c>
      <c r="D308" s="19" t="s">
        <v>33</v>
      </c>
      <c r="E308" s="19" t="s">
        <v>454</v>
      </c>
      <c r="F308" s="28" t="s">
        <v>1880</v>
      </c>
      <c r="G308" s="19" t="s">
        <v>617</v>
      </c>
      <c r="H308" s="18" t="s">
        <v>270</v>
      </c>
      <c r="I308" s="18" t="s">
        <v>274</v>
      </c>
      <c r="J308" s="17">
        <v>60000</v>
      </c>
      <c r="K308" s="35" t="s">
        <v>137</v>
      </c>
      <c r="L308" s="64"/>
      <c r="M308" s="64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19"/>
      <c r="AC308" s="19"/>
      <c r="AD308" s="19"/>
      <c r="AE308" s="20" t="s">
        <v>2807</v>
      </c>
      <c r="AF308" s="20" t="s">
        <v>3472</v>
      </c>
      <c r="AG308" s="20" t="s">
        <v>2456</v>
      </c>
      <c r="AH308" s="20" t="s">
        <v>1290</v>
      </c>
      <c r="AI308" s="20" t="s">
        <v>1570</v>
      </c>
      <c r="AJ308" s="16">
        <v>52000</v>
      </c>
      <c r="AK308" s="16"/>
      <c r="AL308" s="16">
        <f t="shared" si="11"/>
        <v>8000</v>
      </c>
      <c r="AM308" s="49">
        <v>23071</v>
      </c>
      <c r="AN308" s="49">
        <v>23071</v>
      </c>
      <c r="AO308" s="46" t="s">
        <v>1303</v>
      </c>
      <c r="AP308" s="49">
        <v>23193</v>
      </c>
      <c r="AQ308" s="49">
        <v>23193</v>
      </c>
      <c r="AR308" s="16">
        <v>52000</v>
      </c>
      <c r="AS308" s="19"/>
      <c r="AT308" s="19"/>
    </row>
    <row r="309" spans="1:46" s="23" customFormat="1" ht="72" hidden="1" x14ac:dyDescent="0.2">
      <c r="A309" s="19" t="s">
        <v>43</v>
      </c>
      <c r="B309" s="19" t="s">
        <v>277</v>
      </c>
      <c r="C309" s="19" t="s">
        <v>276</v>
      </c>
      <c r="D309" s="19" t="s">
        <v>33</v>
      </c>
      <c r="E309" s="19" t="s">
        <v>454</v>
      </c>
      <c r="F309" s="28" t="s">
        <v>1881</v>
      </c>
      <c r="G309" s="19" t="s">
        <v>618</v>
      </c>
      <c r="H309" s="18" t="s">
        <v>270</v>
      </c>
      <c r="I309" s="18" t="s">
        <v>274</v>
      </c>
      <c r="J309" s="17">
        <v>65000</v>
      </c>
      <c r="K309" s="35" t="s">
        <v>137</v>
      </c>
      <c r="L309" s="64"/>
      <c r="M309" s="64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19"/>
      <c r="AC309" s="19"/>
      <c r="AD309" s="19"/>
      <c r="AE309" s="20" t="s">
        <v>2807</v>
      </c>
      <c r="AF309" s="20" t="s">
        <v>3472</v>
      </c>
      <c r="AG309" s="20" t="s">
        <v>2456</v>
      </c>
      <c r="AH309" s="20" t="s">
        <v>1290</v>
      </c>
      <c r="AI309" s="20" t="s">
        <v>1570</v>
      </c>
      <c r="AJ309" s="16">
        <v>58000</v>
      </c>
      <c r="AK309" s="16"/>
      <c r="AL309" s="16">
        <f t="shared" si="11"/>
        <v>7000</v>
      </c>
      <c r="AM309" s="49">
        <v>23071</v>
      </c>
      <c r="AN309" s="49">
        <v>23071</v>
      </c>
      <c r="AO309" s="46" t="s">
        <v>1303</v>
      </c>
      <c r="AP309" s="49">
        <v>23193</v>
      </c>
      <c r="AQ309" s="49">
        <v>23193</v>
      </c>
      <c r="AR309" s="16">
        <v>58000</v>
      </c>
      <c r="AS309" s="19"/>
      <c r="AT309" s="19"/>
    </row>
    <row r="310" spans="1:46" s="23" customFormat="1" ht="72" hidden="1" x14ac:dyDescent="0.2">
      <c r="A310" s="19" t="s">
        <v>43</v>
      </c>
      <c r="B310" s="19" t="s">
        <v>277</v>
      </c>
      <c r="C310" s="19" t="s">
        <v>276</v>
      </c>
      <c r="D310" s="19" t="s">
        <v>33</v>
      </c>
      <c r="E310" s="19" t="s">
        <v>454</v>
      </c>
      <c r="F310" s="28" t="s">
        <v>1882</v>
      </c>
      <c r="G310" s="19" t="s">
        <v>619</v>
      </c>
      <c r="H310" s="18" t="s">
        <v>270</v>
      </c>
      <c r="I310" s="18" t="s">
        <v>274</v>
      </c>
      <c r="J310" s="17">
        <v>60000</v>
      </c>
      <c r="K310" s="35" t="s">
        <v>137</v>
      </c>
      <c r="L310" s="64"/>
      <c r="M310" s="64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19"/>
      <c r="AC310" s="19"/>
      <c r="AD310" s="19"/>
      <c r="AE310" s="20" t="s">
        <v>2807</v>
      </c>
      <c r="AF310" s="20" t="s">
        <v>3472</v>
      </c>
      <c r="AG310" s="20" t="s">
        <v>2456</v>
      </c>
      <c r="AH310" s="20" t="s">
        <v>1290</v>
      </c>
      <c r="AI310" s="20" t="s">
        <v>1570</v>
      </c>
      <c r="AJ310" s="16">
        <v>58000</v>
      </c>
      <c r="AK310" s="16"/>
      <c r="AL310" s="16">
        <f t="shared" si="11"/>
        <v>2000</v>
      </c>
      <c r="AM310" s="49">
        <v>23071</v>
      </c>
      <c r="AN310" s="49">
        <v>23071</v>
      </c>
      <c r="AO310" s="46" t="s">
        <v>1303</v>
      </c>
      <c r="AP310" s="49">
        <v>23193</v>
      </c>
      <c r="AQ310" s="49">
        <v>23193</v>
      </c>
      <c r="AR310" s="16">
        <v>58000</v>
      </c>
      <c r="AS310" s="19"/>
      <c r="AT310" s="19"/>
    </row>
    <row r="311" spans="1:46" s="23" customFormat="1" ht="72" hidden="1" x14ac:dyDescent="0.2">
      <c r="A311" s="19" t="s">
        <v>43</v>
      </c>
      <c r="B311" s="19" t="s">
        <v>277</v>
      </c>
      <c r="C311" s="19" t="s">
        <v>276</v>
      </c>
      <c r="D311" s="19" t="s">
        <v>33</v>
      </c>
      <c r="E311" s="19" t="s">
        <v>454</v>
      </c>
      <c r="F311" s="28" t="s">
        <v>1883</v>
      </c>
      <c r="G311" s="19" t="s">
        <v>620</v>
      </c>
      <c r="H311" s="18" t="s">
        <v>270</v>
      </c>
      <c r="I311" s="18" t="s">
        <v>274</v>
      </c>
      <c r="J311" s="17">
        <v>65000</v>
      </c>
      <c r="K311" s="35" t="s">
        <v>137</v>
      </c>
      <c r="L311" s="64"/>
      <c r="M311" s="64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19"/>
      <c r="AC311" s="19"/>
      <c r="AD311" s="19"/>
      <c r="AE311" s="20" t="s">
        <v>2807</v>
      </c>
      <c r="AF311" s="20" t="s">
        <v>3472</v>
      </c>
      <c r="AG311" s="20" t="s">
        <v>2456</v>
      </c>
      <c r="AH311" s="20" t="s">
        <v>1290</v>
      </c>
      <c r="AI311" s="20" t="s">
        <v>1570</v>
      </c>
      <c r="AJ311" s="16">
        <v>58000</v>
      </c>
      <c r="AK311" s="16"/>
      <c r="AL311" s="16">
        <f t="shared" si="11"/>
        <v>7000</v>
      </c>
      <c r="AM311" s="49">
        <v>23071</v>
      </c>
      <c r="AN311" s="49">
        <v>23071</v>
      </c>
      <c r="AO311" s="46" t="s">
        <v>1303</v>
      </c>
      <c r="AP311" s="49">
        <v>23193</v>
      </c>
      <c r="AQ311" s="49">
        <v>23193</v>
      </c>
      <c r="AR311" s="16">
        <v>58000</v>
      </c>
      <c r="AS311" s="19"/>
      <c r="AT311" s="19"/>
    </row>
    <row r="312" spans="1:46" s="23" customFormat="1" ht="90" hidden="1" x14ac:dyDescent="0.2">
      <c r="A312" s="19" t="s">
        <v>43</v>
      </c>
      <c r="B312" s="19" t="s">
        <v>277</v>
      </c>
      <c r="C312" s="19" t="s">
        <v>276</v>
      </c>
      <c r="D312" s="19" t="s">
        <v>10</v>
      </c>
      <c r="E312" s="19" t="s">
        <v>311</v>
      </c>
      <c r="F312" s="28" t="s">
        <v>1884</v>
      </c>
      <c r="G312" s="19" t="s">
        <v>625</v>
      </c>
      <c r="H312" s="18" t="s">
        <v>303</v>
      </c>
      <c r="I312" s="18" t="s">
        <v>271</v>
      </c>
      <c r="J312" s="17">
        <v>300000</v>
      </c>
      <c r="K312" s="66"/>
      <c r="L312" s="64"/>
      <c r="M312" s="35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48"/>
      <c r="AC312" s="19"/>
      <c r="AD312" s="19"/>
      <c r="AE312" s="20" t="s">
        <v>2797</v>
      </c>
      <c r="AF312" s="20" t="s">
        <v>3472</v>
      </c>
      <c r="AG312" s="20" t="s">
        <v>2456</v>
      </c>
      <c r="AH312" s="20" t="s">
        <v>1290</v>
      </c>
      <c r="AI312" s="20" t="s">
        <v>1570</v>
      </c>
      <c r="AJ312" s="16">
        <v>275000</v>
      </c>
      <c r="AK312" s="16"/>
      <c r="AL312" s="16">
        <f t="shared" si="11"/>
        <v>25000</v>
      </c>
      <c r="AM312" s="49">
        <v>23071</v>
      </c>
      <c r="AN312" s="49">
        <v>23071</v>
      </c>
      <c r="AO312" s="46" t="s">
        <v>1299</v>
      </c>
      <c r="AP312" s="46" t="s">
        <v>1299</v>
      </c>
      <c r="AQ312" s="46" t="s">
        <v>1299</v>
      </c>
      <c r="AR312" s="16">
        <v>275000</v>
      </c>
      <c r="AS312" s="19"/>
      <c r="AT312" s="19"/>
    </row>
    <row r="313" spans="1:46" s="23" customFormat="1" ht="72" hidden="1" x14ac:dyDescent="0.2">
      <c r="A313" s="19" t="s">
        <v>43</v>
      </c>
      <c r="B313" s="19" t="s">
        <v>277</v>
      </c>
      <c r="C313" s="19" t="s">
        <v>276</v>
      </c>
      <c r="D313" s="19" t="s">
        <v>10</v>
      </c>
      <c r="E313" s="19" t="s">
        <v>311</v>
      </c>
      <c r="F313" s="28" t="s">
        <v>1885</v>
      </c>
      <c r="G313" s="19" t="s">
        <v>624</v>
      </c>
      <c r="H313" s="18" t="s">
        <v>317</v>
      </c>
      <c r="I313" s="18" t="s">
        <v>271</v>
      </c>
      <c r="J313" s="17">
        <v>80000</v>
      </c>
      <c r="K313" s="64"/>
      <c r="L313" s="64"/>
      <c r="M313" s="35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48"/>
      <c r="AC313" s="19"/>
      <c r="AD313" s="19"/>
      <c r="AE313" s="20" t="s">
        <v>2797</v>
      </c>
      <c r="AF313" s="20" t="s">
        <v>3472</v>
      </c>
      <c r="AG313" s="20" t="s">
        <v>2456</v>
      </c>
      <c r="AH313" s="20" t="s">
        <v>1290</v>
      </c>
      <c r="AI313" s="20" t="s">
        <v>1570</v>
      </c>
      <c r="AJ313" s="16">
        <v>72500</v>
      </c>
      <c r="AK313" s="16"/>
      <c r="AL313" s="16">
        <f t="shared" si="11"/>
        <v>7500</v>
      </c>
      <c r="AM313" s="49">
        <v>23071</v>
      </c>
      <c r="AN313" s="49">
        <v>23071</v>
      </c>
      <c r="AO313" s="46" t="s">
        <v>1299</v>
      </c>
      <c r="AP313" s="46" t="s">
        <v>1299</v>
      </c>
      <c r="AQ313" s="46" t="s">
        <v>1299</v>
      </c>
      <c r="AR313" s="16">
        <v>72500</v>
      </c>
      <c r="AS313" s="19"/>
      <c r="AT313" s="19"/>
    </row>
    <row r="314" spans="1:46" s="23" customFormat="1" ht="72" hidden="1" x14ac:dyDescent="0.2">
      <c r="A314" s="19" t="s">
        <v>43</v>
      </c>
      <c r="B314" s="19" t="s">
        <v>277</v>
      </c>
      <c r="C314" s="19" t="s">
        <v>276</v>
      </c>
      <c r="D314" s="19" t="s">
        <v>10</v>
      </c>
      <c r="E314" s="19" t="s">
        <v>311</v>
      </c>
      <c r="F314" s="28" t="s">
        <v>1886</v>
      </c>
      <c r="G314" s="19" t="s">
        <v>623</v>
      </c>
      <c r="H314" s="18" t="s">
        <v>270</v>
      </c>
      <c r="I314" s="18" t="s">
        <v>271</v>
      </c>
      <c r="J314" s="17">
        <v>15000</v>
      </c>
      <c r="K314" s="64"/>
      <c r="L314" s="64"/>
      <c r="M314" s="35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48"/>
      <c r="AC314" s="19"/>
      <c r="AD314" s="19"/>
      <c r="AE314" s="20" t="s">
        <v>2797</v>
      </c>
      <c r="AF314" s="20" t="s">
        <v>3472</v>
      </c>
      <c r="AG314" s="20" t="s">
        <v>2456</v>
      </c>
      <c r="AH314" s="20" t="s">
        <v>1290</v>
      </c>
      <c r="AI314" s="20" t="s">
        <v>1570</v>
      </c>
      <c r="AJ314" s="16">
        <v>12500</v>
      </c>
      <c r="AK314" s="16"/>
      <c r="AL314" s="16">
        <f t="shared" si="11"/>
        <v>2500</v>
      </c>
      <c r="AM314" s="49">
        <v>23071</v>
      </c>
      <c r="AN314" s="49">
        <v>23071</v>
      </c>
      <c r="AO314" s="46" t="s">
        <v>1299</v>
      </c>
      <c r="AP314" s="46" t="s">
        <v>1299</v>
      </c>
      <c r="AQ314" s="46" t="s">
        <v>1299</v>
      </c>
      <c r="AR314" s="16">
        <v>22000</v>
      </c>
      <c r="AS314" s="19"/>
      <c r="AT314" s="19"/>
    </row>
    <row r="315" spans="1:46" s="23" customFormat="1" ht="90" hidden="1" x14ac:dyDescent="0.2">
      <c r="A315" s="19" t="s">
        <v>43</v>
      </c>
      <c r="B315" s="19" t="s">
        <v>277</v>
      </c>
      <c r="C315" s="19" t="s">
        <v>276</v>
      </c>
      <c r="D315" s="19" t="s">
        <v>10</v>
      </c>
      <c r="E315" s="19" t="s">
        <v>311</v>
      </c>
      <c r="F315" s="28" t="s">
        <v>1887</v>
      </c>
      <c r="G315" s="19" t="s">
        <v>622</v>
      </c>
      <c r="H315" s="18" t="s">
        <v>303</v>
      </c>
      <c r="I315" s="18" t="s">
        <v>271</v>
      </c>
      <c r="J315" s="17">
        <v>25000</v>
      </c>
      <c r="K315" s="64"/>
      <c r="L315" s="64"/>
      <c r="M315" s="35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48"/>
      <c r="AC315" s="19"/>
      <c r="AD315" s="19"/>
      <c r="AE315" s="20" t="s">
        <v>2797</v>
      </c>
      <c r="AF315" s="20" t="s">
        <v>3472</v>
      </c>
      <c r="AG315" s="20" t="s">
        <v>2456</v>
      </c>
      <c r="AH315" s="20" t="s">
        <v>1290</v>
      </c>
      <c r="AI315" s="20" t="s">
        <v>1570</v>
      </c>
      <c r="AJ315" s="16">
        <v>22000</v>
      </c>
      <c r="AK315" s="16"/>
      <c r="AL315" s="16">
        <f t="shared" si="11"/>
        <v>3000</v>
      </c>
      <c r="AM315" s="49">
        <v>23071</v>
      </c>
      <c r="AN315" s="49">
        <v>23071</v>
      </c>
      <c r="AO315" s="46" t="s">
        <v>1299</v>
      </c>
      <c r="AP315" s="46" t="s">
        <v>1299</v>
      </c>
      <c r="AQ315" s="46" t="s">
        <v>1299</v>
      </c>
      <c r="AR315" s="16">
        <v>12500</v>
      </c>
      <c r="AS315" s="19"/>
      <c r="AT315" s="19"/>
    </row>
    <row r="316" spans="1:46" s="23" customFormat="1" ht="72" hidden="1" x14ac:dyDescent="0.2">
      <c r="A316" s="19" t="s">
        <v>43</v>
      </c>
      <c r="B316" s="19" t="s">
        <v>277</v>
      </c>
      <c r="C316" s="19" t="s">
        <v>276</v>
      </c>
      <c r="D316" s="19" t="s">
        <v>10</v>
      </c>
      <c r="E316" s="19" t="s">
        <v>311</v>
      </c>
      <c r="F316" s="28" t="s">
        <v>1888</v>
      </c>
      <c r="G316" s="19" t="s">
        <v>621</v>
      </c>
      <c r="H316" s="18" t="s">
        <v>270</v>
      </c>
      <c r="I316" s="18" t="s">
        <v>268</v>
      </c>
      <c r="J316" s="17">
        <v>5700</v>
      </c>
      <c r="K316" s="64"/>
      <c r="L316" s="64"/>
      <c r="M316" s="35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20" t="s">
        <v>3472</v>
      </c>
      <c r="AG316" s="20" t="s">
        <v>2456</v>
      </c>
      <c r="AH316" s="20" t="s">
        <v>1290</v>
      </c>
      <c r="AI316" s="20" t="s">
        <v>1570</v>
      </c>
      <c r="AJ316" s="16">
        <v>5400</v>
      </c>
      <c r="AK316" s="16"/>
      <c r="AL316" s="16">
        <f t="shared" si="11"/>
        <v>300</v>
      </c>
      <c r="AM316" s="49">
        <v>23071</v>
      </c>
      <c r="AN316" s="49">
        <v>23071</v>
      </c>
      <c r="AO316" s="46" t="s">
        <v>1299</v>
      </c>
      <c r="AP316" s="46" t="s">
        <v>1299</v>
      </c>
      <c r="AQ316" s="46" t="s">
        <v>1299</v>
      </c>
      <c r="AR316" s="16">
        <v>5400</v>
      </c>
      <c r="AS316" s="19"/>
      <c r="AT316" s="19"/>
    </row>
    <row r="317" spans="1:46" s="199" customFormat="1" ht="324" hidden="1" x14ac:dyDescent="0.2">
      <c r="A317" s="187" t="s">
        <v>43</v>
      </c>
      <c r="B317" s="19" t="s">
        <v>277</v>
      </c>
      <c r="C317" s="187" t="s">
        <v>17</v>
      </c>
      <c r="D317" s="19" t="s">
        <v>1566</v>
      </c>
      <c r="E317" s="19" t="s">
        <v>454</v>
      </c>
      <c r="F317" s="188" t="s">
        <v>2459</v>
      </c>
      <c r="G317" s="187" t="s">
        <v>1114</v>
      </c>
      <c r="H317" s="189" t="s">
        <v>270</v>
      </c>
      <c r="I317" s="189" t="s">
        <v>631</v>
      </c>
      <c r="J317" s="190">
        <f>11196900+8700000</f>
        <v>19896900</v>
      </c>
      <c r="K317" s="191" t="s">
        <v>137</v>
      </c>
      <c r="L317" s="189"/>
      <c r="M317" s="189"/>
      <c r="N317" s="187" t="s">
        <v>1306</v>
      </c>
      <c r="O317" s="188" t="s">
        <v>1307</v>
      </c>
      <c r="P317" s="205">
        <v>22703</v>
      </c>
      <c r="Q317" s="187" t="s">
        <v>1308</v>
      </c>
      <c r="R317" s="187" t="s">
        <v>1309</v>
      </c>
      <c r="S317" s="187" t="s">
        <v>1191</v>
      </c>
      <c r="T317" s="187" t="s">
        <v>1289</v>
      </c>
      <c r="U317" s="197" t="s">
        <v>1289</v>
      </c>
      <c r="V317" s="187" t="s">
        <v>1310</v>
      </c>
      <c r="W317" s="197">
        <v>92627718.859999999</v>
      </c>
      <c r="X317" s="189"/>
      <c r="Y317" s="206" t="s">
        <v>2824</v>
      </c>
      <c r="Z317" s="206" t="s">
        <v>1311</v>
      </c>
      <c r="AA317" s="187">
        <v>7013046268</v>
      </c>
      <c r="AB317" s="206" t="s">
        <v>1313</v>
      </c>
      <c r="AC317" s="206" t="s">
        <v>1314</v>
      </c>
      <c r="AD317" s="206" t="s">
        <v>2440</v>
      </c>
      <c r="AE317" s="206" t="s">
        <v>1312</v>
      </c>
      <c r="AF317" s="206" t="s">
        <v>1312</v>
      </c>
      <c r="AG317" s="187" t="s">
        <v>3467</v>
      </c>
      <c r="AH317" s="20" t="s">
        <v>1312</v>
      </c>
      <c r="AI317" s="20" t="s">
        <v>1572</v>
      </c>
      <c r="AJ317" s="207"/>
      <c r="AK317" s="197"/>
      <c r="AL317" s="197">
        <f t="shared" si="11"/>
        <v>19896900</v>
      </c>
      <c r="AM317" s="187"/>
      <c r="AN317" s="187"/>
      <c r="AO317" s="187"/>
      <c r="AP317" s="187"/>
      <c r="AQ317" s="187"/>
      <c r="AR317" s="187"/>
      <c r="AS317" s="187"/>
      <c r="AT317" s="187"/>
    </row>
    <row r="318" spans="1:46" s="199" customFormat="1" ht="72" hidden="1" x14ac:dyDescent="0.2">
      <c r="A318" s="187" t="s">
        <v>43</v>
      </c>
      <c r="B318" s="19" t="s">
        <v>277</v>
      </c>
      <c r="C318" s="187" t="s">
        <v>17</v>
      </c>
      <c r="D318" s="19" t="s">
        <v>34</v>
      </c>
      <c r="E318" s="19" t="s">
        <v>454</v>
      </c>
      <c r="F318" s="188" t="s">
        <v>1889</v>
      </c>
      <c r="G318" s="187" t="s">
        <v>1126</v>
      </c>
      <c r="H318" s="189" t="s">
        <v>270</v>
      </c>
      <c r="I318" s="189" t="s">
        <v>1119</v>
      </c>
      <c r="J318" s="190">
        <v>4580500</v>
      </c>
      <c r="K318" s="191" t="s">
        <v>137</v>
      </c>
      <c r="L318" s="200"/>
      <c r="M318" s="200"/>
      <c r="N318" s="187" t="s">
        <v>1315</v>
      </c>
      <c r="O318" s="187"/>
      <c r="P318" s="187"/>
      <c r="Q318" s="187"/>
      <c r="R318" s="187"/>
      <c r="S318" s="187"/>
      <c r="T318" s="187"/>
      <c r="U318" s="187"/>
      <c r="V318" s="187"/>
      <c r="W318" s="187"/>
      <c r="X318" s="189"/>
      <c r="Y318" s="201"/>
      <c r="Z318" s="187"/>
      <c r="AA318" s="187"/>
      <c r="AB318" s="187"/>
      <c r="AC318" s="187"/>
      <c r="AD318" s="187"/>
      <c r="AE318" s="195" t="s">
        <v>3523</v>
      </c>
      <c r="AF318" s="187" t="s">
        <v>3477</v>
      </c>
      <c r="AG318" s="187" t="s">
        <v>3467</v>
      </c>
      <c r="AH318" s="20" t="s">
        <v>1316</v>
      </c>
      <c r="AI318" s="19" t="s">
        <v>1571</v>
      </c>
      <c r="AJ318" s="197"/>
      <c r="AK318" s="197"/>
      <c r="AL318" s="197">
        <f t="shared" si="11"/>
        <v>4580500</v>
      </c>
      <c r="AM318" s="208">
        <v>23071</v>
      </c>
      <c r="AN318" s="208">
        <v>23102</v>
      </c>
      <c r="AO318" s="208" t="s">
        <v>1317</v>
      </c>
      <c r="AP318" s="187" t="s">
        <v>1318</v>
      </c>
      <c r="AQ318" s="187" t="s">
        <v>1318</v>
      </c>
      <c r="AR318" s="197">
        <v>4304000</v>
      </c>
      <c r="AS318" s="187"/>
      <c r="AT318" s="187"/>
    </row>
    <row r="319" spans="1:46" s="199" customFormat="1" ht="72" hidden="1" x14ac:dyDescent="0.2">
      <c r="A319" s="187" t="s">
        <v>43</v>
      </c>
      <c r="B319" s="19" t="s">
        <v>277</v>
      </c>
      <c r="C319" s="187" t="s">
        <v>17</v>
      </c>
      <c r="D319" s="19" t="s">
        <v>34</v>
      </c>
      <c r="E319" s="19" t="s">
        <v>454</v>
      </c>
      <c r="F319" s="188" t="s">
        <v>1890</v>
      </c>
      <c r="G319" s="187" t="s">
        <v>1127</v>
      </c>
      <c r="H319" s="189" t="s">
        <v>270</v>
      </c>
      <c r="I319" s="189" t="s">
        <v>1119</v>
      </c>
      <c r="J319" s="190">
        <v>3000000</v>
      </c>
      <c r="K319" s="191" t="s">
        <v>137</v>
      </c>
      <c r="L319" s="200"/>
      <c r="M319" s="200"/>
      <c r="N319" s="187" t="s">
        <v>2821</v>
      </c>
      <c r="O319" s="187"/>
      <c r="P319" s="187"/>
      <c r="Q319" s="187"/>
      <c r="R319" s="187"/>
      <c r="S319" s="187"/>
      <c r="T319" s="187"/>
      <c r="U319" s="187"/>
      <c r="V319" s="187"/>
      <c r="W319" s="187"/>
      <c r="X319" s="189"/>
      <c r="Y319" s="201"/>
      <c r="Z319" s="187"/>
      <c r="AA319" s="187"/>
      <c r="AB319" s="187"/>
      <c r="AC319" s="187"/>
      <c r="AD319" s="187"/>
      <c r="AE319" s="195" t="s">
        <v>3524</v>
      </c>
      <c r="AF319" s="195" t="s">
        <v>1571</v>
      </c>
      <c r="AG319" s="187" t="s">
        <v>3467</v>
      </c>
      <c r="AH319" s="20" t="s">
        <v>1319</v>
      </c>
      <c r="AI319" s="20" t="s">
        <v>1568</v>
      </c>
      <c r="AJ319" s="197"/>
      <c r="AK319" s="197"/>
      <c r="AL319" s="197">
        <f t="shared" si="11"/>
        <v>3000000</v>
      </c>
      <c r="AM319" s="208">
        <v>23071</v>
      </c>
      <c r="AN319" s="208">
        <v>23102</v>
      </c>
      <c r="AO319" s="208" t="s">
        <v>1320</v>
      </c>
      <c r="AP319" s="187" t="s">
        <v>1321</v>
      </c>
      <c r="AQ319" s="187" t="s">
        <v>1321</v>
      </c>
      <c r="AR319" s="197">
        <v>3000000</v>
      </c>
      <c r="AS319" s="187"/>
      <c r="AT319" s="187"/>
    </row>
    <row r="320" spans="1:46" s="199" customFormat="1" ht="72" hidden="1" x14ac:dyDescent="0.2">
      <c r="A320" s="187" t="s">
        <v>43</v>
      </c>
      <c r="B320" s="19" t="s">
        <v>277</v>
      </c>
      <c r="C320" s="187" t="s">
        <v>17</v>
      </c>
      <c r="D320" s="19" t="s">
        <v>34</v>
      </c>
      <c r="E320" s="19" t="s">
        <v>454</v>
      </c>
      <c r="F320" s="188" t="s">
        <v>1891</v>
      </c>
      <c r="G320" s="187" t="s">
        <v>1128</v>
      </c>
      <c r="H320" s="189" t="s">
        <v>270</v>
      </c>
      <c r="I320" s="189" t="s">
        <v>1119</v>
      </c>
      <c r="J320" s="190">
        <v>4017900</v>
      </c>
      <c r="K320" s="191" t="s">
        <v>137</v>
      </c>
      <c r="L320" s="200"/>
      <c r="M320" s="200"/>
      <c r="N320" s="187" t="s">
        <v>1315</v>
      </c>
      <c r="O320" s="187"/>
      <c r="P320" s="187"/>
      <c r="Q320" s="187"/>
      <c r="R320" s="187"/>
      <c r="S320" s="187"/>
      <c r="T320" s="187"/>
      <c r="U320" s="187"/>
      <c r="V320" s="187"/>
      <c r="W320" s="187"/>
      <c r="X320" s="189"/>
      <c r="Y320" s="201"/>
      <c r="Z320" s="187"/>
      <c r="AA320" s="187"/>
      <c r="AB320" s="187"/>
      <c r="AC320" s="187"/>
      <c r="AD320" s="187"/>
      <c r="AE320" s="195" t="s">
        <v>3525</v>
      </c>
      <c r="AF320" s="187" t="s">
        <v>1571</v>
      </c>
      <c r="AG320" s="187" t="s">
        <v>3467</v>
      </c>
      <c r="AH320" s="20" t="s">
        <v>1316</v>
      </c>
      <c r="AI320" s="19" t="s">
        <v>1571</v>
      </c>
      <c r="AJ320" s="197"/>
      <c r="AK320" s="197"/>
      <c r="AL320" s="197">
        <f t="shared" si="11"/>
        <v>4017900</v>
      </c>
      <c r="AM320" s="208">
        <v>23071</v>
      </c>
      <c r="AN320" s="208">
        <v>23102</v>
      </c>
      <c r="AO320" s="208" t="s">
        <v>1317</v>
      </c>
      <c r="AP320" s="187" t="s">
        <v>1318</v>
      </c>
      <c r="AQ320" s="187" t="s">
        <v>1318</v>
      </c>
      <c r="AR320" s="197">
        <v>3810000</v>
      </c>
      <c r="AS320" s="187"/>
      <c r="AT320" s="187"/>
    </row>
    <row r="321" spans="1:46" s="199" customFormat="1" ht="72" hidden="1" x14ac:dyDescent="0.2">
      <c r="A321" s="187" t="s">
        <v>43</v>
      </c>
      <c r="B321" s="19" t="s">
        <v>277</v>
      </c>
      <c r="C321" s="187" t="s">
        <v>17</v>
      </c>
      <c r="D321" s="19" t="s">
        <v>34</v>
      </c>
      <c r="E321" s="19" t="s">
        <v>454</v>
      </c>
      <c r="F321" s="188" t="s">
        <v>1892</v>
      </c>
      <c r="G321" s="187" t="s">
        <v>1129</v>
      </c>
      <c r="H321" s="189" t="s">
        <v>270</v>
      </c>
      <c r="I321" s="189" t="s">
        <v>1122</v>
      </c>
      <c r="J321" s="190">
        <v>1800000</v>
      </c>
      <c r="K321" s="191" t="s">
        <v>137</v>
      </c>
      <c r="L321" s="200"/>
      <c r="M321" s="200"/>
      <c r="N321" s="187" t="s">
        <v>2821</v>
      </c>
      <c r="O321" s="187"/>
      <c r="P321" s="187"/>
      <c r="Q321" s="187"/>
      <c r="R321" s="187"/>
      <c r="S321" s="187"/>
      <c r="T321" s="187"/>
      <c r="U321" s="187"/>
      <c r="V321" s="187"/>
      <c r="W321" s="187"/>
      <c r="X321" s="189"/>
      <c r="Y321" s="201"/>
      <c r="Z321" s="187"/>
      <c r="AA321" s="187"/>
      <c r="AB321" s="187"/>
      <c r="AC321" s="187"/>
      <c r="AD321" s="187"/>
      <c r="AE321" s="195" t="s">
        <v>3524</v>
      </c>
      <c r="AF321" s="195" t="s">
        <v>1571</v>
      </c>
      <c r="AG321" s="187" t="s">
        <v>3467</v>
      </c>
      <c r="AH321" s="20" t="s">
        <v>1319</v>
      </c>
      <c r="AI321" s="20" t="s">
        <v>1568</v>
      </c>
      <c r="AJ321" s="197"/>
      <c r="AK321" s="197"/>
      <c r="AL321" s="197">
        <f t="shared" si="11"/>
        <v>1800000</v>
      </c>
      <c r="AM321" s="208">
        <v>23071</v>
      </c>
      <c r="AN321" s="208">
        <v>23102</v>
      </c>
      <c r="AO321" s="208" t="s">
        <v>1317</v>
      </c>
      <c r="AP321" s="187" t="s">
        <v>1318</v>
      </c>
      <c r="AQ321" s="187" t="s">
        <v>1318</v>
      </c>
      <c r="AR321" s="197">
        <v>1800000</v>
      </c>
      <c r="AS321" s="187"/>
      <c r="AT321" s="187"/>
    </row>
    <row r="322" spans="1:46" s="199" customFormat="1" ht="72" hidden="1" x14ac:dyDescent="0.2">
      <c r="A322" s="187" t="s">
        <v>43</v>
      </c>
      <c r="B322" s="19" t="s">
        <v>277</v>
      </c>
      <c r="C322" s="187" t="s">
        <v>17</v>
      </c>
      <c r="D322" s="19" t="s">
        <v>34</v>
      </c>
      <c r="E322" s="19" t="s">
        <v>454</v>
      </c>
      <c r="F322" s="188" t="s">
        <v>1893</v>
      </c>
      <c r="G322" s="187" t="s">
        <v>1130</v>
      </c>
      <c r="H322" s="189" t="s">
        <v>270</v>
      </c>
      <c r="I322" s="189" t="s">
        <v>1119</v>
      </c>
      <c r="J322" s="190">
        <v>3011600</v>
      </c>
      <c r="K322" s="191" t="s">
        <v>137</v>
      </c>
      <c r="L322" s="200"/>
      <c r="M322" s="200"/>
      <c r="N322" s="187" t="s">
        <v>2821</v>
      </c>
      <c r="O322" s="187"/>
      <c r="P322" s="187"/>
      <c r="Q322" s="187"/>
      <c r="R322" s="187"/>
      <c r="S322" s="187"/>
      <c r="T322" s="187"/>
      <c r="U322" s="187"/>
      <c r="V322" s="187"/>
      <c r="W322" s="187"/>
      <c r="X322" s="189"/>
      <c r="Y322" s="201"/>
      <c r="Z322" s="187"/>
      <c r="AA322" s="187"/>
      <c r="AB322" s="187"/>
      <c r="AC322" s="187"/>
      <c r="AD322" s="187"/>
      <c r="AE322" s="195" t="s">
        <v>3524</v>
      </c>
      <c r="AF322" s="195" t="s">
        <v>1571</v>
      </c>
      <c r="AG322" s="187" t="s">
        <v>3467</v>
      </c>
      <c r="AH322" s="20" t="s">
        <v>1319</v>
      </c>
      <c r="AI322" s="20" t="s">
        <v>1568</v>
      </c>
      <c r="AJ322" s="197"/>
      <c r="AK322" s="197"/>
      <c r="AL322" s="197">
        <f t="shared" si="11"/>
        <v>3011600</v>
      </c>
      <c r="AM322" s="208">
        <v>23071</v>
      </c>
      <c r="AN322" s="208">
        <v>23102</v>
      </c>
      <c r="AO322" s="208">
        <v>23132</v>
      </c>
      <c r="AP322" s="208">
        <v>23163</v>
      </c>
      <c r="AQ322" s="208">
        <v>23163</v>
      </c>
      <c r="AR322" s="197">
        <v>3011600</v>
      </c>
      <c r="AS322" s="187"/>
      <c r="AT322" s="187"/>
    </row>
    <row r="323" spans="1:46" s="23" customFormat="1" ht="72" hidden="1" x14ac:dyDescent="0.2">
      <c r="A323" s="19" t="s">
        <v>44</v>
      </c>
      <c r="B323" s="19" t="s">
        <v>277</v>
      </c>
      <c r="C323" s="19" t="s">
        <v>276</v>
      </c>
      <c r="D323" s="19" t="s">
        <v>11</v>
      </c>
      <c r="E323" s="19" t="s">
        <v>454</v>
      </c>
      <c r="F323" s="28" t="s">
        <v>1894</v>
      </c>
      <c r="G323" s="19" t="s">
        <v>626</v>
      </c>
      <c r="H323" s="18" t="s">
        <v>270</v>
      </c>
      <c r="I323" s="18" t="s">
        <v>271</v>
      </c>
      <c r="J323" s="17">
        <v>20000</v>
      </c>
      <c r="K323" s="18"/>
      <c r="L323" s="18"/>
      <c r="M323" s="35" t="s">
        <v>137</v>
      </c>
      <c r="N323" s="19" t="s">
        <v>1322</v>
      </c>
      <c r="O323" s="19"/>
      <c r="P323" s="19"/>
      <c r="Q323" s="19"/>
      <c r="R323" s="19"/>
      <c r="S323" s="19"/>
      <c r="T323" s="19"/>
      <c r="U323" s="19"/>
      <c r="V323" s="19"/>
      <c r="W323" s="74"/>
      <c r="X323" s="18"/>
      <c r="Y323" s="46"/>
      <c r="Z323" s="74"/>
      <c r="AA323" s="19"/>
      <c r="AB323" s="19"/>
      <c r="AC323" s="19"/>
      <c r="AD323" s="19"/>
      <c r="AE323" s="20" t="s">
        <v>1323</v>
      </c>
      <c r="AF323" s="20" t="s">
        <v>1571</v>
      </c>
      <c r="AG323" s="19" t="s">
        <v>3467</v>
      </c>
      <c r="AH323" s="20" t="s">
        <v>1323</v>
      </c>
      <c r="AI323" s="20" t="s">
        <v>1571</v>
      </c>
      <c r="AJ323" s="16"/>
      <c r="AK323" s="16"/>
      <c r="AL323" s="16">
        <f t="shared" ref="AL323:AL386" si="12">J323-AJ323-AK323</f>
        <v>20000</v>
      </c>
      <c r="AM323" s="49">
        <v>242217</v>
      </c>
      <c r="AN323" s="49">
        <v>242217</v>
      </c>
      <c r="AO323" s="19"/>
      <c r="AP323" s="19"/>
      <c r="AQ323" s="19"/>
      <c r="AR323" s="50"/>
      <c r="AS323" s="50"/>
      <c r="AT323" s="19"/>
    </row>
    <row r="324" spans="1:46" s="23" customFormat="1" ht="72" hidden="1" x14ac:dyDescent="0.2">
      <c r="A324" s="19" t="s">
        <v>44</v>
      </c>
      <c r="B324" s="19" t="s">
        <v>277</v>
      </c>
      <c r="C324" s="19" t="s">
        <v>276</v>
      </c>
      <c r="D324" s="19" t="s">
        <v>11</v>
      </c>
      <c r="E324" s="19" t="s">
        <v>454</v>
      </c>
      <c r="F324" s="28" t="s">
        <v>1895</v>
      </c>
      <c r="G324" s="19" t="s">
        <v>627</v>
      </c>
      <c r="H324" s="18" t="s">
        <v>272</v>
      </c>
      <c r="I324" s="18" t="s">
        <v>271</v>
      </c>
      <c r="J324" s="17">
        <v>36000</v>
      </c>
      <c r="K324" s="18"/>
      <c r="L324" s="18"/>
      <c r="M324" s="35" t="s">
        <v>137</v>
      </c>
      <c r="N324" s="19" t="s">
        <v>1322</v>
      </c>
      <c r="O324" s="19"/>
      <c r="P324" s="19"/>
      <c r="Q324" s="19"/>
      <c r="R324" s="19"/>
      <c r="S324" s="19"/>
      <c r="T324" s="19"/>
      <c r="U324" s="19"/>
      <c r="V324" s="19"/>
      <c r="W324" s="74"/>
      <c r="X324" s="18"/>
      <c r="Y324" s="46"/>
      <c r="Z324" s="74"/>
      <c r="AA324" s="19"/>
      <c r="AB324" s="19"/>
      <c r="AC324" s="19"/>
      <c r="AD324" s="19"/>
      <c r="AE324" s="20" t="s">
        <v>1323</v>
      </c>
      <c r="AF324" s="20" t="s">
        <v>1571</v>
      </c>
      <c r="AG324" s="19" t="s">
        <v>3467</v>
      </c>
      <c r="AH324" s="20" t="s">
        <v>1323</v>
      </c>
      <c r="AI324" s="20" t="s">
        <v>1571</v>
      </c>
      <c r="AJ324" s="16"/>
      <c r="AK324" s="16"/>
      <c r="AL324" s="16">
        <f t="shared" si="12"/>
        <v>36000</v>
      </c>
      <c r="AM324" s="49">
        <v>242217</v>
      </c>
      <c r="AN324" s="49">
        <v>242217</v>
      </c>
      <c r="AO324" s="19"/>
      <c r="AP324" s="19"/>
      <c r="AQ324" s="19"/>
      <c r="AR324" s="50"/>
      <c r="AS324" s="50"/>
      <c r="AT324" s="19"/>
    </row>
    <row r="325" spans="1:46" s="23" customFormat="1" ht="72" hidden="1" x14ac:dyDescent="0.2">
      <c r="A325" s="19" t="s">
        <v>44</v>
      </c>
      <c r="B325" s="19" t="s">
        <v>277</v>
      </c>
      <c r="C325" s="19" t="s">
        <v>276</v>
      </c>
      <c r="D325" s="19" t="s">
        <v>11</v>
      </c>
      <c r="E325" s="19" t="s">
        <v>454</v>
      </c>
      <c r="F325" s="28" t="s">
        <v>1896</v>
      </c>
      <c r="G325" s="19" t="s">
        <v>628</v>
      </c>
      <c r="H325" s="18" t="s">
        <v>270</v>
      </c>
      <c r="I325" s="18" t="s">
        <v>274</v>
      </c>
      <c r="J325" s="17">
        <v>55000</v>
      </c>
      <c r="K325" s="18"/>
      <c r="L325" s="18"/>
      <c r="M325" s="35" t="s">
        <v>137</v>
      </c>
      <c r="N325" s="19" t="s">
        <v>1322</v>
      </c>
      <c r="O325" s="19"/>
      <c r="P325" s="19"/>
      <c r="Q325" s="19"/>
      <c r="R325" s="19"/>
      <c r="S325" s="19"/>
      <c r="T325" s="19"/>
      <c r="U325" s="19"/>
      <c r="V325" s="19"/>
      <c r="W325" s="74"/>
      <c r="X325" s="18"/>
      <c r="Y325" s="46"/>
      <c r="Z325" s="74"/>
      <c r="AA325" s="19"/>
      <c r="AB325" s="19"/>
      <c r="AC325" s="19"/>
      <c r="AD325" s="19"/>
      <c r="AE325" s="20" t="s">
        <v>1323</v>
      </c>
      <c r="AF325" s="20" t="s">
        <v>1571</v>
      </c>
      <c r="AG325" s="19" t="s">
        <v>3467</v>
      </c>
      <c r="AH325" s="20" t="s">
        <v>1323</v>
      </c>
      <c r="AI325" s="20" t="s">
        <v>1571</v>
      </c>
      <c r="AJ325" s="16"/>
      <c r="AK325" s="16"/>
      <c r="AL325" s="16">
        <f t="shared" si="12"/>
        <v>55000</v>
      </c>
      <c r="AM325" s="49">
        <v>242217</v>
      </c>
      <c r="AN325" s="49">
        <v>242217</v>
      </c>
      <c r="AO325" s="19"/>
      <c r="AP325" s="19"/>
      <c r="AQ325" s="19"/>
      <c r="AR325" s="50"/>
      <c r="AS325" s="50"/>
      <c r="AT325" s="19"/>
    </row>
    <row r="326" spans="1:46" s="23" customFormat="1" ht="72" hidden="1" x14ac:dyDescent="0.2">
      <c r="A326" s="19" t="s">
        <v>44</v>
      </c>
      <c r="B326" s="19" t="s">
        <v>277</v>
      </c>
      <c r="C326" s="19" t="s">
        <v>276</v>
      </c>
      <c r="D326" s="19" t="s">
        <v>11</v>
      </c>
      <c r="E326" s="19" t="s">
        <v>454</v>
      </c>
      <c r="F326" s="28" t="s">
        <v>1897</v>
      </c>
      <c r="G326" s="19" t="s">
        <v>629</v>
      </c>
      <c r="H326" s="18" t="s">
        <v>270</v>
      </c>
      <c r="I326" s="18" t="s">
        <v>274</v>
      </c>
      <c r="J326" s="17">
        <v>15000</v>
      </c>
      <c r="K326" s="18"/>
      <c r="L326" s="18"/>
      <c r="M326" s="35" t="s">
        <v>137</v>
      </c>
      <c r="N326" s="19" t="s">
        <v>1322</v>
      </c>
      <c r="O326" s="19"/>
      <c r="P326" s="19"/>
      <c r="Q326" s="19"/>
      <c r="R326" s="19"/>
      <c r="S326" s="19"/>
      <c r="T326" s="19"/>
      <c r="U326" s="19"/>
      <c r="V326" s="19"/>
      <c r="W326" s="74"/>
      <c r="X326" s="18"/>
      <c r="Y326" s="46"/>
      <c r="Z326" s="74"/>
      <c r="AA326" s="19"/>
      <c r="AB326" s="19"/>
      <c r="AC326" s="19"/>
      <c r="AD326" s="19"/>
      <c r="AE326" s="20" t="s">
        <v>1323</v>
      </c>
      <c r="AF326" s="20" t="s">
        <v>1571</v>
      </c>
      <c r="AG326" s="19" t="s">
        <v>3467</v>
      </c>
      <c r="AH326" s="20" t="s">
        <v>1323</v>
      </c>
      <c r="AI326" s="20" t="s">
        <v>1571</v>
      </c>
      <c r="AJ326" s="16"/>
      <c r="AK326" s="16"/>
      <c r="AL326" s="16">
        <f t="shared" si="12"/>
        <v>15000</v>
      </c>
      <c r="AM326" s="49">
        <v>242217</v>
      </c>
      <c r="AN326" s="49">
        <v>242217</v>
      </c>
      <c r="AO326" s="19"/>
      <c r="AP326" s="19"/>
      <c r="AQ326" s="19"/>
      <c r="AR326" s="50"/>
      <c r="AS326" s="50"/>
      <c r="AT326" s="19"/>
    </row>
    <row r="327" spans="1:46" s="23" customFormat="1" ht="72" hidden="1" x14ac:dyDescent="0.2">
      <c r="A327" s="19" t="s">
        <v>44</v>
      </c>
      <c r="B327" s="19" t="s">
        <v>277</v>
      </c>
      <c r="C327" s="19" t="s">
        <v>276</v>
      </c>
      <c r="D327" s="19" t="s">
        <v>11</v>
      </c>
      <c r="E327" s="19" t="s">
        <v>454</v>
      </c>
      <c r="F327" s="28" t="s">
        <v>1898</v>
      </c>
      <c r="G327" s="19" t="s">
        <v>630</v>
      </c>
      <c r="H327" s="18" t="s">
        <v>340</v>
      </c>
      <c r="I327" s="18" t="s">
        <v>631</v>
      </c>
      <c r="J327" s="17">
        <v>300000</v>
      </c>
      <c r="K327" s="18"/>
      <c r="L327" s="18"/>
      <c r="M327" s="35" t="s">
        <v>137</v>
      </c>
      <c r="N327" s="19" t="s">
        <v>1322</v>
      </c>
      <c r="O327" s="19" t="s">
        <v>2825</v>
      </c>
      <c r="P327" s="48">
        <v>23086</v>
      </c>
      <c r="Q327" s="19" t="s">
        <v>2826</v>
      </c>
      <c r="R327" s="19" t="s">
        <v>15</v>
      </c>
      <c r="S327" s="19" t="s">
        <v>128</v>
      </c>
      <c r="T327" s="19" t="s">
        <v>1557</v>
      </c>
      <c r="U327" s="19" t="s">
        <v>1557</v>
      </c>
      <c r="V327" s="19" t="s">
        <v>2827</v>
      </c>
      <c r="W327" s="74">
        <v>297600</v>
      </c>
      <c r="X327" s="18" t="s">
        <v>2828</v>
      </c>
      <c r="Y327" s="128">
        <v>23116</v>
      </c>
      <c r="Z327" s="74">
        <v>297600</v>
      </c>
      <c r="AA327" s="19">
        <v>7014217418</v>
      </c>
      <c r="AB327" s="19"/>
      <c r="AC327" s="19"/>
      <c r="AD327" s="19"/>
      <c r="AE327" s="20" t="s">
        <v>2548</v>
      </c>
      <c r="AF327" s="20" t="s">
        <v>3472</v>
      </c>
      <c r="AG327" s="20" t="s">
        <v>2456</v>
      </c>
      <c r="AH327" s="20" t="s">
        <v>1323</v>
      </c>
      <c r="AI327" s="20" t="s">
        <v>1571</v>
      </c>
      <c r="AJ327" s="16">
        <v>297600</v>
      </c>
      <c r="AK327" s="16"/>
      <c r="AL327" s="16">
        <f t="shared" si="12"/>
        <v>2400</v>
      </c>
      <c r="AM327" s="49">
        <v>242217</v>
      </c>
      <c r="AN327" s="49">
        <v>242217</v>
      </c>
      <c r="AO327" s="48">
        <v>23116</v>
      </c>
      <c r="AP327" s="48">
        <v>23116</v>
      </c>
      <c r="AQ327" s="49">
        <v>23102</v>
      </c>
      <c r="AR327" s="50">
        <v>297600</v>
      </c>
      <c r="AS327" s="50">
        <v>2400</v>
      </c>
      <c r="AT327" s="19"/>
    </row>
    <row r="328" spans="1:46" s="23" customFormat="1" ht="72" hidden="1" x14ac:dyDescent="0.2">
      <c r="A328" s="19" t="s">
        <v>44</v>
      </c>
      <c r="B328" s="19" t="s">
        <v>277</v>
      </c>
      <c r="C328" s="19" t="s">
        <v>276</v>
      </c>
      <c r="D328" s="19" t="s">
        <v>286</v>
      </c>
      <c r="E328" s="19" t="s">
        <v>454</v>
      </c>
      <c r="F328" s="28" t="s">
        <v>1899</v>
      </c>
      <c r="G328" s="19" t="s">
        <v>632</v>
      </c>
      <c r="H328" s="18" t="s">
        <v>270</v>
      </c>
      <c r="I328" s="18" t="s">
        <v>268</v>
      </c>
      <c r="J328" s="17">
        <v>120000</v>
      </c>
      <c r="K328" s="18"/>
      <c r="L328" s="18"/>
      <c r="M328" s="35" t="s">
        <v>137</v>
      </c>
      <c r="N328" s="19" t="s">
        <v>1322</v>
      </c>
      <c r="O328" s="19"/>
      <c r="P328" s="19"/>
      <c r="Q328" s="19"/>
      <c r="R328" s="19"/>
      <c r="S328" s="19"/>
      <c r="T328" s="19"/>
      <c r="U328" s="19"/>
      <c r="V328" s="19"/>
      <c r="W328" s="74"/>
      <c r="X328" s="18"/>
      <c r="Y328" s="46"/>
      <c r="Z328" s="74"/>
      <c r="AA328" s="19"/>
      <c r="AB328" s="19"/>
      <c r="AC328" s="19"/>
      <c r="AD328" s="19"/>
      <c r="AE328" s="20" t="s">
        <v>1323</v>
      </c>
      <c r="AF328" s="20" t="s">
        <v>1571</v>
      </c>
      <c r="AG328" s="19" t="s">
        <v>3467</v>
      </c>
      <c r="AH328" s="20" t="s">
        <v>1323</v>
      </c>
      <c r="AI328" s="20" t="s">
        <v>1571</v>
      </c>
      <c r="AJ328" s="16"/>
      <c r="AK328" s="16"/>
      <c r="AL328" s="16">
        <f t="shared" si="12"/>
        <v>120000</v>
      </c>
      <c r="AM328" s="49">
        <v>242217</v>
      </c>
      <c r="AN328" s="49">
        <v>242217</v>
      </c>
      <c r="AO328" s="19"/>
      <c r="AP328" s="19"/>
      <c r="AQ328" s="19"/>
      <c r="AR328" s="50"/>
      <c r="AS328" s="50"/>
      <c r="AT328" s="19"/>
    </row>
    <row r="329" spans="1:46" s="23" customFormat="1" ht="72" hidden="1" x14ac:dyDescent="0.2">
      <c r="A329" s="19" t="s">
        <v>44</v>
      </c>
      <c r="B329" s="19" t="s">
        <v>277</v>
      </c>
      <c r="C329" s="19" t="s">
        <v>276</v>
      </c>
      <c r="D329" s="19" t="s">
        <v>13</v>
      </c>
      <c r="E329" s="19" t="s">
        <v>454</v>
      </c>
      <c r="F329" s="28" t="s">
        <v>1900</v>
      </c>
      <c r="G329" s="19" t="s">
        <v>633</v>
      </c>
      <c r="H329" s="18" t="s">
        <v>267</v>
      </c>
      <c r="I329" s="18" t="s">
        <v>274</v>
      </c>
      <c r="J329" s="17">
        <v>80000</v>
      </c>
      <c r="K329" s="18"/>
      <c r="L329" s="18"/>
      <c r="M329" s="35" t="s">
        <v>137</v>
      </c>
      <c r="N329" s="19" t="s">
        <v>1322</v>
      </c>
      <c r="O329" s="19"/>
      <c r="P329" s="19"/>
      <c r="Q329" s="19"/>
      <c r="R329" s="19"/>
      <c r="S329" s="19"/>
      <c r="T329" s="19"/>
      <c r="U329" s="19"/>
      <c r="V329" s="19"/>
      <c r="W329" s="74"/>
      <c r="X329" s="18"/>
      <c r="Y329" s="46"/>
      <c r="Z329" s="74"/>
      <c r="AA329" s="19"/>
      <c r="AB329" s="19"/>
      <c r="AC329" s="19"/>
      <c r="AD329" s="19"/>
      <c r="AE329" s="20" t="s">
        <v>1323</v>
      </c>
      <c r="AF329" s="20" t="s">
        <v>1571</v>
      </c>
      <c r="AG329" s="19" t="s">
        <v>3467</v>
      </c>
      <c r="AH329" s="20" t="s">
        <v>1323</v>
      </c>
      <c r="AI329" s="20" t="s">
        <v>1571</v>
      </c>
      <c r="AJ329" s="16"/>
      <c r="AK329" s="16"/>
      <c r="AL329" s="16">
        <f t="shared" si="12"/>
        <v>80000</v>
      </c>
      <c r="AM329" s="49">
        <v>242217</v>
      </c>
      <c r="AN329" s="49">
        <v>242217</v>
      </c>
      <c r="AO329" s="19"/>
      <c r="AP329" s="19"/>
      <c r="AQ329" s="19"/>
      <c r="AR329" s="50"/>
      <c r="AS329" s="50"/>
      <c r="AT329" s="19"/>
    </row>
    <row r="330" spans="1:46" s="23" customFormat="1" ht="72" hidden="1" x14ac:dyDescent="0.2">
      <c r="A330" s="19" t="s">
        <v>44</v>
      </c>
      <c r="B330" s="19" t="s">
        <v>277</v>
      </c>
      <c r="C330" s="19" t="s">
        <v>276</v>
      </c>
      <c r="D330" s="19" t="s">
        <v>13</v>
      </c>
      <c r="E330" s="19" t="s">
        <v>454</v>
      </c>
      <c r="F330" s="28" t="s">
        <v>1901</v>
      </c>
      <c r="G330" s="19" t="s">
        <v>634</v>
      </c>
      <c r="H330" s="18" t="s">
        <v>267</v>
      </c>
      <c r="I330" s="18" t="s">
        <v>268</v>
      </c>
      <c r="J330" s="17">
        <v>24000</v>
      </c>
      <c r="K330" s="18"/>
      <c r="L330" s="18"/>
      <c r="M330" s="35" t="s">
        <v>137</v>
      </c>
      <c r="N330" s="19" t="s">
        <v>1322</v>
      </c>
      <c r="O330" s="19"/>
      <c r="P330" s="19"/>
      <c r="Q330" s="19"/>
      <c r="R330" s="19"/>
      <c r="S330" s="19"/>
      <c r="T330" s="19"/>
      <c r="U330" s="19"/>
      <c r="V330" s="19"/>
      <c r="W330" s="74"/>
      <c r="X330" s="18"/>
      <c r="Y330" s="46"/>
      <c r="Z330" s="74"/>
      <c r="AA330" s="19"/>
      <c r="AB330" s="19"/>
      <c r="AC330" s="19"/>
      <c r="AD330" s="19"/>
      <c r="AE330" s="20" t="s">
        <v>1323</v>
      </c>
      <c r="AF330" s="20" t="s">
        <v>1571</v>
      </c>
      <c r="AG330" s="19" t="s">
        <v>3467</v>
      </c>
      <c r="AH330" s="20" t="s">
        <v>1323</v>
      </c>
      <c r="AI330" s="20" t="s">
        <v>1571</v>
      </c>
      <c r="AJ330" s="16"/>
      <c r="AK330" s="16"/>
      <c r="AL330" s="16">
        <f t="shared" si="12"/>
        <v>24000</v>
      </c>
      <c r="AM330" s="49">
        <v>242217</v>
      </c>
      <c r="AN330" s="49">
        <v>242217</v>
      </c>
      <c r="AO330" s="19"/>
      <c r="AP330" s="19"/>
      <c r="AQ330" s="19"/>
      <c r="AR330" s="50"/>
      <c r="AS330" s="50"/>
      <c r="AT330" s="19"/>
    </row>
    <row r="331" spans="1:46" s="23" customFormat="1" ht="72" hidden="1" x14ac:dyDescent="0.2">
      <c r="A331" s="19" t="s">
        <v>44</v>
      </c>
      <c r="B331" s="19" t="s">
        <v>277</v>
      </c>
      <c r="C331" s="19" t="s">
        <v>276</v>
      </c>
      <c r="D331" s="19" t="s">
        <v>13</v>
      </c>
      <c r="E331" s="19" t="s">
        <v>454</v>
      </c>
      <c r="F331" s="28" t="s">
        <v>1902</v>
      </c>
      <c r="G331" s="19" t="s">
        <v>635</v>
      </c>
      <c r="H331" s="18" t="s">
        <v>270</v>
      </c>
      <c r="I331" s="18" t="s">
        <v>274</v>
      </c>
      <c r="J331" s="17">
        <v>95000</v>
      </c>
      <c r="K331" s="18"/>
      <c r="L331" s="18"/>
      <c r="M331" s="35" t="s">
        <v>137</v>
      </c>
      <c r="N331" s="19" t="s">
        <v>1322</v>
      </c>
      <c r="O331" s="19"/>
      <c r="P331" s="19"/>
      <c r="Q331" s="19"/>
      <c r="R331" s="19"/>
      <c r="S331" s="19"/>
      <c r="T331" s="19"/>
      <c r="U331" s="19"/>
      <c r="V331" s="19"/>
      <c r="W331" s="74"/>
      <c r="X331" s="18"/>
      <c r="Y331" s="46"/>
      <c r="Z331" s="74"/>
      <c r="AA331" s="19"/>
      <c r="AB331" s="19"/>
      <c r="AC331" s="19"/>
      <c r="AD331" s="19"/>
      <c r="AE331" s="20" t="s">
        <v>1323</v>
      </c>
      <c r="AF331" s="20" t="s">
        <v>1571</v>
      </c>
      <c r="AG331" s="19" t="s">
        <v>3467</v>
      </c>
      <c r="AH331" s="20" t="s">
        <v>1323</v>
      </c>
      <c r="AI331" s="20" t="s">
        <v>1571</v>
      </c>
      <c r="AJ331" s="16"/>
      <c r="AK331" s="16"/>
      <c r="AL331" s="16">
        <f t="shared" si="12"/>
        <v>95000</v>
      </c>
      <c r="AM331" s="49">
        <v>242217</v>
      </c>
      <c r="AN331" s="49">
        <v>242217</v>
      </c>
      <c r="AO331" s="19"/>
      <c r="AP331" s="19"/>
      <c r="AQ331" s="19"/>
      <c r="AR331" s="50"/>
      <c r="AS331" s="50"/>
      <c r="AT331" s="19"/>
    </row>
    <row r="332" spans="1:46" s="23" customFormat="1" ht="72" hidden="1" x14ac:dyDescent="0.2">
      <c r="A332" s="19" t="s">
        <v>44</v>
      </c>
      <c r="B332" s="19" t="s">
        <v>277</v>
      </c>
      <c r="C332" s="19" t="s">
        <v>276</v>
      </c>
      <c r="D332" s="19" t="s">
        <v>30</v>
      </c>
      <c r="E332" s="19" t="s">
        <v>454</v>
      </c>
      <c r="F332" s="28" t="s">
        <v>1903</v>
      </c>
      <c r="G332" s="19" t="s">
        <v>636</v>
      </c>
      <c r="H332" s="18" t="s">
        <v>270</v>
      </c>
      <c r="I332" s="18" t="s">
        <v>274</v>
      </c>
      <c r="J332" s="17">
        <v>9900</v>
      </c>
      <c r="K332" s="18"/>
      <c r="L332" s="18"/>
      <c r="M332" s="35" t="s">
        <v>137</v>
      </c>
      <c r="N332" s="19" t="s">
        <v>1322</v>
      </c>
      <c r="O332" s="48" t="s">
        <v>2829</v>
      </c>
      <c r="P332" s="48">
        <v>23086</v>
      </c>
      <c r="Q332" s="19" t="s">
        <v>2830</v>
      </c>
      <c r="R332" s="19" t="s">
        <v>1295</v>
      </c>
      <c r="S332" s="19" t="s">
        <v>128</v>
      </c>
      <c r="T332" s="19" t="s">
        <v>2831</v>
      </c>
      <c r="U332" s="18" t="s">
        <v>1557</v>
      </c>
      <c r="V332" s="19" t="s">
        <v>2832</v>
      </c>
      <c r="W332" s="17">
        <v>9900</v>
      </c>
      <c r="X332" s="18" t="s">
        <v>2828</v>
      </c>
      <c r="Y332" s="128">
        <v>23101</v>
      </c>
      <c r="Z332" s="17">
        <v>9900</v>
      </c>
      <c r="AA332" s="19">
        <v>7014167945</v>
      </c>
      <c r="AB332" s="48">
        <v>23089</v>
      </c>
      <c r="AC332" s="48">
        <v>23089</v>
      </c>
      <c r="AD332" s="17">
        <v>9900</v>
      </c>
      <c r="AE332" s="20" t="s">
        <v>2833</v>
      </c>
      <c r="AF332" s="19" t="s">
        <v>3475</v>
      </c>
      <c r="AG332" s="20" t="s">
        <v>2456</v>
      </c>
      <c r="AH332" s="20" t="s">
        <v>1323</v>
      </c>
      <c r="AI332" s="20" t="s">
        <v>1571</v>
      </c>
      <c r="AJ332" s="17">
        <v>9900</v>
      </c>
      <c r="AK332" s="16"/>
      <c r="AL332" s="16">
        <f t="shared" si="12"/>
        <v>0</v>
      </c>
      <c r="AM332" s="49">
        <v>242217</v>
      </c>
      <c r="AN332" s="49">
        <v>242217</v>
      </c>
      <c r="AO332" s="19"/>
      <c r="AP332" s="19"/>
      <c r="AQ332" s="19"/>
      <c r="AR332" s="50"/>
      <c r="AS332" s="50"/>
      <c r="AT332" s="19"/>
    </row>
    <row r="333" spans="1:46" s="23" customFormat="1" ht="72" hidden="1" x14ac:dyDescent="0.2">
      <c r="A333" s="19" t="s">
        <v>44</v>
      </c>
      <c r="B333" s="19" t="s">
        <v>277</v>
      </c>
      <c r="C333" s="19" t="s">
        <v>276</v>
      </c>
      <c r="D333" s="19" t="s">
        <v>30</v>
      </c>
      <c r="E333" s="19" t="s">
        <v>454</v>
      </c>
      <c r="F333" s="28" t="s">
        <v>1904</v>
      </c>
      <c r="G333" s="19" t="s">
        <v>637</v>
      </c>
      <c r="H333" s="18" t="s">
        <v>270</v>
      </c>
      <c r="I333" s="18" t="s">
        <v>274</v>
      </c>
      <c r="J333" s="17">
        <v>19000</v>
      </c>
      <c r="K333" s="18"/>
      <c r="L333" s="18"/>
      <c r="M333" s="35" t="s">
        <v>137</v>
      </c>
      <c r="N333" s="19" t="s">
        <v>1322</v>
      </c>
      <c r="O333" s="48" t="s">
        <v>2829</v>
      </c>
      <c r="P333" s="48">
        <v>23086</v>
      </c>
      <c r="Q333" s="19" t="s">
        <v>2830</v>
      </c>
      <c r="R333" s="19" t="s">
        <v>1295</v>
      </c>
      <c r="S333" s="19" t="s">
        <v>128</v>
      </c>
      <c r="T333" s="19" t="s">
        <v>2831</v>
      </c>
      <c r="U333" s="18" t="s">
        <v>1557</v>
      </c>
      <c r="V333" s="19" t="s">
        <v>2832</v>
      </c>
      <c r="W333" s="17">
        <v>19000</v>
      </c>
      <c r="X333" s="18" t="s">
        <v>2828</v>
      </c>
      <c r="Y333" s="128">
        <v>23101</v>
      </c>
      <c r="Z333" s="17">
        <v>19000</v>
      </c>
      <c r="AA333" s="19">
        <v>7014167945</v>
      </c>
      <c r="AB333" s="48">
        <v>23089</v>
      </c>
      <c r="AC333" s="48">
        <v>23089</v>
      </c>
      <c r="AD333" s="17">
        <v>19000</v>
      </c>
      <c r="AE333" s="20" t="s">
        <v>2833</v>
      </c>
      <c r="AF333" s="19" t="s">
        <v>3475</v>
      </c>
      <c r="AG333" s="20" t="s">
        <v>2456</v>
      </c>
      <c r="AH333" s="20" t="s">
        <v>1323</v>
      </c>
      <c r="AI333" s="20" t="s">
        <v>1571</v>
      </c>
      <c r="AJ333" s="17">
        <v>19000</v>
      </c>
      <c r="AK333" s="16"/>
      <c r="AL333" s="16">
        <f t="shared" si="12"/>
        <v>0</v>
      </c>
      <c r="AM333" s="49">
        <v>242217</v>
      </c>
      <c r="AN333" s="49">
        <v>242217</v>
      </c>
      <c r="AO333" s="19"/>
      <c r="AP333" s="19"/>
      <c r="AQ333" s="19"/>
      <c r="AR333" s="50"/>
      <c r="AS333" s="50"/>
      <c r="AT333" s="19"/>
    </row>
    <row r="334" spans="1:46" s="23" customFormat="1" ht="72" hidden="1" x14ac:dyDescent="0.2">
      <c r="A334" s="19" t="s">
        <v>44</v>
      </c>
      <c r="B334" s="19" t="s">
        <v>277</v>
      </c>
      <c r="C334" s="19" t="s">
        <v>276</v>
      </c>
      <c r="D334" s="19" t="s">
        <v>30</v>
      </c>
      <c r="E334" s="19" t="s">
        <v>454</v>
      </c>
      <c r="F334" s="28" t="s">
        <v>1905</v>
      </c>
      <c r="G334" s="19" t="s">
        <v>638</v>
      </c>
      <c r="H334" s="18" t="s">
        <v>270</v>
      </c>
      <c r="I334" s="18" t="s">
        <v>344</v>
      </c>
      <c r="J334" s="17">
        <v>38000</v>
      </c>
      <c r="K334" s="18"/>
      <c r="L334" s="18"/>
      <c r="M334" s="35" t="s">
        <v>137</v>
      </c>
      <c r="N334" s="19" t="s">
        <v>1322</v>
      </c>
      <c r="O334" s="48" t="s">
        <v>2829</v>
      </c>
      <c r="P334" s="48">
        <v>23086</v>
      </c>
      <c r="Q334" s="19" t="s">
        <v>2830</v>
      </c>
      <c r="R334" s="19" t="s">
        <v>1295</v>
      </c>
      <c r="S334" s="19" t="s">
        <v>128</v>
      </c>
      <c r="T334" s="19" t="s">
        <v>2831</v>
      </c>
      <c r="U334" s="18" t="s">
        <v>1557</v>
      </c>
      <c r="V334" s="19" t="s">
        <v>2832</v>
      </c>
      <c r="W334" s="17">
        <v>38000</v>
      </c>
      <c r="X334" s="18" t="s">
        <v>2828</v>
      </c>
      <c r="Y334" s="128">
        <v>23101</v>
      </c>
      <c r="Z334" s="17">
        <v>38000</v>
      </c>
      <c r="AA334" s="19">
        <v>7014167945</v>
      </c>
      <c r="AB334" s="48">
        <v>23089</v>
      </c>
      <c r="AC334" s="48">
        <v>23089</v>
      </c>
      <c r="AD334" s="17">
        <v>38000</v>
      </c>
      <c r="AE334" s="20" t="s">
        <v>2833</v>
      </c>
      <c r="AF334" s="19" t="s">
        <v>3475</v>
      </c>
      <c r="AG334" s="20" t="s">
        <v>2456</v>
      </c>
      <c r="AH334" s="20" t="s">
        <v>1323</v>
      </c>
      <c r="AI334" s="20" t="s">
        <v>1571</v>
      </c>
      <c r="AJ334" s="17">
        <v>38000</v>
      </c>
      <c r="AK334" s="16"/>
      <c r="AL334" s="16">
        <f t="shared" si="12"/>
        <v>0</v>
      </c>
      <c r="AM334" s="49">
        <v>242217</v>
      </c>
      <c r="AN334" s="49">
        <v>242217</v>
      </c>
      <c r="AO334" s="19"/>
      <c r="AP334" s="19"/>
      <c r="AQ334" s="19"/>
      <c r="AR334" s="50"/>
      <c r="AS334" s="50"/>
      <c r="AT334" s="19"/>
    </row>
    <row r="335" spans="1:46" s="23" customFormat="1" ht="72" hidden="1" x14ac:dyDescent="0.2">
      <c r="A335" s="19" t="s">
        <v>44</v>
      </c>
      <c r="B335" s="19" t="s">
        <v>277</v>
      </c>
      <c r="C335" s="19" t="s">
        <v>276</v>
      </c>
      <c r="D335" s="19" t="s">
        <v>18</v>
      </c>
      <c r="E335" s="19" t="s">
        <v>454</v>
      </c>
      <c r="F335" s="28" t="s">
        <v>1906</v>
      </c>
      <c r="G335" s="19" t="s">
        <v>639</v>
      </c>
      <c r="H335" s="18" t="s">
        <v>270</v>
      </c>
      <c r="I335" s="18" t="s">
        <v>274</v>
      </c>
      <c r="J335" s="17">
        <v>150000</v>
      </c>
      <c r="K335" s="35" t="s">
        <v>137</v>
      </c>
      <c r="L335" s="18"/>
      <c r="M335" s="18"/>
      <c r="N335" s="48">
        <v>242214</v>
      </c>
      <c r="O335" s="19" t="s">
        <v>2834</v>
      </c>
      <c r="P335" s="48">
        <v>23090</v>
      </c>
      <c r="Q335" s="19" t="s">
        <v>2835</v>
      </c>
      <c r="R335" s="19" t="s">
        <v>12</v>
      </c>
      <c r="S335" s="19" t="s">
        <v>128</v>
      </c>
      <c r="T335" s="19" t="s">
        <v>2836</v>
      </c>
      <c r="U335" s="19" t="s">
        <v>2837</v>
      </c>
      <c r="V335" s="19" t="s">
        <v>2838</v>
      </c>
      <c r="W335" s="130">
        <v>150000</v>
      </c>
      <c r="X335" s="18" t="s">
        <v>2828</v>
      </c>
      <c r="Y335" s="128">
        <v>23150</v>
      </c>
      <c r="Z335" s="130">
        <v>150000</v>
      </c>
      <c r="AA335" s="19">
        <v>7014189271</v>
      </c>
      <c r="AB335" s="19"/>
      <c r="AC335" s="19"/>
      <c r="AD335" s="130">
        <v>150000</v>
      </c>
      <c r="AE335" s="20" t="s">
        <v>2548</v>
      </c>
      <c r="AF335" s="20" t="s">
        <v>3472</v>
      </c>
      <c r="AG335" s="20" t="s">
        <v>2456</v>
      </c>
      <c r="AH335" s="20" t="s">
        <v>1324</v>
      </c>
      <c r="AI335" s="19" t="s">
        <v>1571</v>
      </c>
      <c r="AJ335" s="17">
        <v>150000</v>
      </c>
      <c r="AK335" s="16"/>
      <c r="AL335" s="16">
        <f t="shared" si="12"/>
        <v>0</v>
      </c>
      <c r="AM335" s="49">
        <v>242217</v>
      </c>
      <c r="AN335" s="49">
        <v>242248</v>
      </c>
      <c r="AO335" s="48">
        <v>23131</v>
      </c>
      <c r="AP335" s="48">
        <v>23131</v>
      </c>
      <c r="AQ335" s="49">
        <v>23132</v>
      </c>
      <c r="AR335" s="130">
        <v>150000</v>
      </c>
      <c r="AS335" s="16" t="s">
        <v>1557</v>
      </c>
      <c r="AT335" s="19"/>
    </row>
    <row r="336" spans="1:46" s="23" customFormat="1" ht="72" hidden="1" x14ac:dyDescent="0.2">
      <c r="A336" s="19" t="s">
        <v>44</v>
      </c>
      <c r="B336" s="19" t="s">
        <v>277</v>
      </c>
      <c r="C336" s="19" t="s">
        <v>276</v>
      </c>
      <c r="D336" s="19" t="s">
        <v>18</v>
      </c>
      <c r="E336" s="19" t="s">
        <v>454</v>
      </c>
      <c r="F336" s="28" t="s">
        <v>1907</v>
      </c>
      <c r="G336" s="19" t="s">
        <v>640</v>
      </c>
      <c r="H336" s="18" t="s">
        <v>303</v>
      </c>
      <c r="I336" s="18" t="s">
        <v>268</v>
      </c>
      <c r="J336" s="17">
        <v>200000</v>
      </c>
      <c r="K336" s="35" t="s">
        <v>137</v>
      </c>
      <c r="L336" s="18"/>
      <c r="M336" s="18"/>
      <c r="N336" s="48">
        <v>242214</v>
      </c>
      <c r="O336" s="19" t="s">
        <v>2834</v>
      </c>
      <c r="P336" s="48">
        <v>23090</v>
      </c>
      <c r="Q336" s="19" t="s">
        <v>2835</v>
      </c>
      <c r="R336" s="19" t="s">
        <v>12</v>
      </c>
      <c r="S336" s="19" t="s">
        <v>128</v>
      </c>
      <c r="T336" s="19" t="s">
        <v>2839</v>
      </c>
      <c r="U336" s="19" t="s">
        <v>2840</v>
      </c>
      <c r="V336" s="19" t="s">
        <v>2838</v>
      </c>
      <c r="W336" s="130">
        <v>200000</v>
      </c>
      <c r="X336" s="18" t="s">
        <v>2828</v>
      </c>
      <c r="Y336" s="128">
        <v>23150</v>
      </c>
      <c r="Z336" s="130">
        <v>200000</v>
      </c>
      <c r="AA336" s="19">
        <v>7014189271</v>
      </c>
      <c r="AB336" s="19"/>
      <c r="AC336" s="19"/>
      <c r="AD336" s="130">
        <v>200000</v>
      </c>
      <c r="AE336" s="20" t="s">
        <v>2548</v>
      </c>
      <c r="AF336" s="20" t="s">
        <v>3472</v>
      </c>
      <c r="AG336" s="20" t="s">
        <v>2456</v>
      </c>
      <c r="AH336" s="20" t="s">
        <v>1324</v>
      </c>
      <c r="AI336" s="19" t="s">
        <v>1571</v>
      </c>
      <c r="AJ336" s="17">
        <v>200000</v>
      </c>
      <c r="AK336" s="16"/>
      <c r="AL336" s="16">
        <f t="shared" si="12"/>
        <v>0</v>
      </c>
      <c r="AM336" s="49">
        <v>242217</v>
      </c>
      <c r="AN336" s="49">
        <v>242248</v>
      </c>
      <c r="AO336" s="48">
        <v>23131</v>
      </c>
      <c r="AP336" s="48">
        <v>23131</v>
      </c>
      <c r="AQ336" s="49">
        <v>23132</v>
      </c>
      <c r="AR336" s="130">
        <v>200000</v>
      </c>
      <c r="AS336" s="16" t="s">
        <v>1557</v>
      </c>
      <c r="AT336" s="19"/>
    </row>
    <row r="337" spans="1:46" s="23" customFormat="1" ht="144" hidden="1" x14ac:dyDescent="0.2">
      <c r="A337" s="19" t="s">
        <v>44</v>
      </c>
      <c r="B337" s="19" t="s">
        <v>277</v>
      </c>
      <c r="C337" s="19" t="s">
        <v>276</v>
      </c>
      <c r="D337" s="19" t="s">
        <v>18</v>
      </c>
      <c r="E337" s="19" t="s">
        <v>454</v>
      </c>
      <c r="F337" s="28" t="s">
        <v>1908</v>
      </c>
      <c r="G337" s="19" t="s">
        <v>641</v>
      </c>
      <c r="H337" s="18" t="s">
        <v>269</v>
      </c>
      <c r="I337" s="18" t="s">
        <v>268</v>
      </c>
      <c r="J337" s="17">
        <v>160000</v>
      </c>
      <c r="K337" s="35" t="s">
        <v>137</v>
      </c>
      <c r="L337" s="18"/>
      <c r="M337" s="18"/>
      <c r="N337" s="48">
        <v>242214</v>
      </c>
      <c r="O337" s="19" t="s">
        <v>2834</v>
      </c>
      <c r="P337" s="48">
        <v>23090</v>
      </c>
      <c r="Q337" s="19" t="s">
        <v>2835</v>
      </c>
      <c r="R337" s="19" t="s">
        <v>12</v>
      </c>
      <c r="S337" s="19" t="s">
        <v>128</v>
      </c>
      <c r="T337" s="19" t="s">
        <v>2841</v>
      </c>
      <c r="U337" s="19" t="s">
        <v>2842</v>
      </c>
      <c r="V337" s="19" t="s">
        <v>2838</v>
      </c>
      <c r="W337" s="130">
        <v>160000</v>
      </c>
      <c r="X337" s="18" t="s">
        <v>2828</v>
      </c>
      <c r="Y337" s="128">
        <v>23150</v>
      </c>
      <c r="Z337" s="130">
        <v>160000</v>
      </c>
      <c r="AA337" s="19">
        <v>7014189271</v>
      </c>
      <c r="AB337" s="19"/>
      <c r="AC337" s="19"/>
      <c r="AD337" s="130">
        <v>160000</v>
      </c>
      <c r="AE337" s="20" t="s">
        <v>2548</v>
      </c>
      <c r="AF337" s="20" t="s">
        <v>3472</v>
      </c>
      <c r="AG337" s="20" t="s">
        <v>2456</v>
      </c>
      <c r="AH337" s="20" t="s">
        <v>1324</v>
      </c>
      <c r="AI337" s="19" t="s">
        <v>1571</v>
      </c>
      <c r="AJ337" s="17">
        <v>160000</v>
      </c>
      <c r="AK337" s="16"/>
      <c r="AL337" s="16">
        <f t="shared" si="12"/>
        <v>0</v>
      </c>
      <c r="AM337" s="49">
        <v>242217</v>
      </c>
      <c r="AN337" s="49">
        <v>242248</v>
      </c>
      <c r="AO337" s="48">
        <v>23131</v>
      </c>
      <c r="AP337" s="48">
        <v>23131</v>
      </c>
      <c r="AQ337" s="49">
        <v>23132</v>
      </c>
      <c r="AR337" s="130">
        <v>160000</v>
      </c>
      <c r="AS337" s="16" t="s">
        <v>1557</v>
      </c>
      <c r="AT337" s="19"/>
    </row>
    <row r="338" spans="1:46" s="23" customFormat="1" ht="90" hidden="1" x14ac:dyDescent="0.2">
      <c r="A338" s="19" t="s">
        <v>44</v>
      </c>
      <c r="B338" s="19" t="s">
        <v>277</v>
      </c>
      <c r="C338" s="19" t="s">
        <v>276</v>
      </c>
      <c r="D338" s="19" t="s">
        <v>18</v>
      </c>
      <c r="E338" s="19" t="s">
        <v>454</v>
      </c>
      <c r="F338" s="28" t="s">
        <v>1909</v>
      </c>
      <c r="G338" s="19" t="s">
        <v>642</v>
      </c>
      <c r="H338" s="18" t="s">
        <v>269</v>
      </c>
      <c r="I338" s="18" t="s">
        <v>268</v>
      </c>
      <c r="J338" s="17">
        <v>200000</v>
      </c>
      <c r="K338" s="35" t="s">
        <v>137</v>
      </c>
      <c r="L338" s="18"/>
      <c r="M338" s="18"/>
      <c r="N338" s="48">
        <v>242214</v>
      </c>
      <c r="O338" s="19" t="s">
        <v>2834</v>
      </c>
      <c r="P338" s="48">
        <v>23090</v>
      </c>
      <c r="Q338" s="19" t="s">
        <v>2835</v>
      </c>
      <c r="R338" s="19" t="s">
        <v>12</v>
      </c>
      <c r="S338" s="19" t="s">
        <v>128</v>
      </c>
      <c r="T338" s="19" t="s">
        <v>2843</v>
      </c>
      <c r="U338" s="19" t="s">
        <v>2844</v>
      </c>
      <c r="V338" s="19" t="s">
        <v>2838</v>
      </c>
      <c r="W338" s="130">
        <v>200000</v>
      </c>
      <c r="X338" s="18" t="s">
        <v>2828</v>
      </c>
      <c r="Y338" s="128">
        <v>23150</v>
      </c>
      <c r="Z338" s="130">
        <v>200000</v>
      </c>
      <c r="AA338" s="19">
        <v>7014189271</v>
      </c>
      <c r="AB338" s="19"/>
      <c r="AC338" s="19"/>
      <c r="AD338" s="130">
        <v>200000</v>
      </c>
      <c r="AE338" s="20" t="s">
        <v>2548</v>
      </c>
      <c r="AF338" s="20" t="s">
        <v>3472</v>
      </c>
      <c r="AG338" s="20" t="s">
        <v>2456</v>
      </c>
      <c r="AH338" s="20" t="s">
        <v>1324</v>
      </c>
      <c r="AI338" s="19" t="s">
        <v>1571</v>
      </c>
      <c r="AJ338" s="17">
        <v>200000</v>
      </c>
      <c r="AK338" s="16"/>
      <c r="AL338" s="16">
        <f t="shared" si="12"/>
        <v>0</v>
      </c>
      <c r="AM338" s="49">
        <v>242217</v>
      </c>
      <c r="AN338" s="49">
        <v>242248</v>
      </c>
      <c r="AO338" s="48">
        <v>23131</v>
      </c>
      <c r="AP338" s="48">
        <v>23131</v>
      </c>
      <c r="AQ338" s="49">
        <v>23132</v>
      </c>
      <c r="AR338" s="130">
        <v>200000</v>
      </c>
      <c r="AS338" s="16" t="s">
        <v>1557</v>
      </c>
      <c r="AT338" s="19"/>
    </row>
    <row r="339" spans="1:46" s="23" customFormat="1" ht="72" hidden="1" x14ac:dyDescent="0.2">
      <c r="A339" s="19" t="s">
        <v>44</v>
      </c>
      <c r="B339" s="19" t="s">
        <v>277</v>
      </c>
      <c r="C339" s="19" t="s">
        <v>276</v>
      </c>
      <c r="D339" s="19" t="s">
        <v>18</v>
      </c>
      <c r="E339" s="19" t="s">
        <v>454</v>
      </c>
      <c r="F339" s="28" t="s">
        <v>1910</v>
      </c>
      <c r="G339" s="19" t="s">
        <v>643</v>
      </c>
      <c r="H339" s="18" t="s">
        <v>269</v>
      </c>
      <c r="I339" s="18" t="s">
        <v>268</v>
      </c>
      <c r="J339" s="17">
        <v>400000</v>
      </c>
      <c r="K339" s="35" t="s">
        <v>137</v>
      </c>
      <c r="L339" s="18"/>
      <c r="M339" s="18"/>
      <c r="N339" s="48">
        <v>242214</v>
      </c>
      <c r="O339" s="19" t="s">
        <v>2834</v>
      </c>
      <c r="P339" s="48">
        <v>23090</v>
      </c>
      <c r="Q339" s="19" t="s">
        <v>2835</v>
      </c>
      <c r="R339" s="19" t="s">
        <v>12</v>
      </c>
      <c r="S339" s="19" t="s">
        <v>128</v>
      </c>
      <c r="T339" s="19" t="s">
        <v>2845</v>
      </c>
      <c r="U339" s="19" t="s">
        <v>2846</v>
      </c>
      <c r="V339" s="19" t="s">
        <v>2838</v>
      </c>
      <c r="W339" s="130">
        <v>400000</v>
      </c>
      <c r="X339" s="18" t="s">
        <v>2828</v>
      </c>
      <c r="Y339" s="128">
        <v>23150</v>
      </c>
      <c r="Z339" s="130">
        <v>400000</v>
      </c>
      <c r="AA339" s="19">
        <v>7014189271</v>
      </c>
      <c r="AB339" s="19"/>
      <c r="AC339" s="19"/>
      <c r="AD339" s="130">
        <v>400000</v>
      </c>
      <c r="AE339" s="20" t="s">
        <v>2548</v>
      </c>
      <c r="AF339" s="20" t="s">
        <v>3472</v>
      </c>
      <c r="AG339" s="20" t="s">
        <v>2456</v>
      </c>
      <c r="AH339" s="20" t="s">
        <v>1324</v>
      </c>
      <c r="AI339" s="19" t="s">
        <v>1571</v>
      </c>
      <c r="AJ339" s="17">
        <v>400000</v>
      </c>
      <c r="AK339" s="16"/>
      <c r="AL339" s="16">
        <f t="shared" si="12"/>
        <v>0</v>
      </c>
      <c r="AM339" s="49">
        <v>242217</v>
      </c>
      <c r="AN339" s="49">
        <v>242248</v>
      </c>
      <c r="AO339" s="48">
        <v>23131</v>
      </c>
      <c r="AP339" s="48">
        <v>23131</v>
      </c>
      <c r="AQ339" s="49">
        <v>23132</v>
      </c>
      <c r="AR339" s="130">
        <v>400000</v>
      </c>
      <c r="AS339" s="16" t="s">
        <v>1557</v>
      </c>
      <c r="AT339" s="19"/>
    </row>
    <row r="340" spans="1:46" s="23" customFormat="1" ht="72" hidden="1" x14ac:dyDescent="0.2">
      <c r="A340" s="19" t="s">
        <v>44</v>
      </c>
      <c r="B340" s="19" t="s">
        <v>277</v>
      </c>
      <c r="C340" s="19" t="s">
        <v>276</v>
      </c>
      <c r="D340" s="19" t="s">
        <v>18</v>
      </c>
      <c r="E340" s="19" t="s">
        <v>454</v>
      </c>
      <c r="F340" s="28" t="s">
        <v>1911</v>
      </c>
      <c r="G340" s="19" t="s">
        <v>644</v>
      </c>
      <c r="H340" s="18" t="s">
        <v>269</v>
      </c>
      <c r="I340" s="18" t="s">
        <v>268</v>
      </c>
      <c r="J340" s="17">
        <v>360000</v>
      </c>
      <c r="K340" s="35" t="s">
        <v>137</v>
      </c>
      <c r="L340" s="18"/>
      <c r="M340" s="18"/>
      <c r="N340" s="48">
        <v>242214</v>
      </c>
      <c r="O340" s="19" t="s">
        <v>2834</v>
      </c>
      <c r="P340" s="48">
        <v>23090</v>
      </c>
      <c r="Q340" s="19" t="s">
        <v>2835</v>
      </c>
      <c r="R340" s="19" t="s">
        <v>12</v>
      </c>
      <c r="S340" s="19" t="s">
        <v>128</v>
      </c>
      <c r="T340" s="19" t="s">
        <v>2845</v>
      </c>
      <c r="U340" s="19" t="s">
        <v>2846</v>
      </c>
      <c r="V340" s="19" t="s">
        <v>2838</v>
      </c>
      <c r="W340" s="130">
        <v>360000</v>
      </c>
      <c r="X340" s="18" t="s">
        <v>2828</v>
      </c>
      <c r="Y340" s="128">
        <v>23150</v>
      </c>
      <c r="Z340" s="130">
        <v>360000</v>
      </c>
      <c r="AA340" s="19">
        <v>7014189271</v>
      </c>
      <c r="AB340" s="19"/>
      <c r="AC340" s="19"/>
      <c r="AD340" s="130">
        <v>360000</v>
      </c>
      <c r="AE340" s="20" t="s">
        <v>2548</v>
      </c>
      <c r="AF340" s="20" t="s">
        <v>3472</v>
      </c>
      <c r="AG340" s="20" t="s">
        <v>2456</v>
      </c>
      <c r="AH340" s="20" t="s">
        <v>1324</v>
      </c>
      <c r="AI340" s="19" t="s">
        <v>1571</v>
      </c>
      <c r="AJ340" s="17">
        <v>360000</v>
      </c>
      <c r="AK340" s="16"/>
      <c r="AL340" s="16">
        <f t="shared" si="12"/>
        <v>0</v>
      </c>
      <c r="AM340" s="49">
        <v>242217</v>
      </c>
      <c r="AN340" s="49">
        <v>242248</v>
      </c>
      <c r="AO340" s="48">
        <v>23131</v>
      </c>
      <c r="AP340" s="48">
        <v>23131</v>
      </c>
      <c r="AQ340" s="49">
        <v>23132</v>
      </c>
      <c r="AR340" s="130">
        <v>360000</v>
      </c>
      <c r="AS340" s="16" t="s">
        <v>1557</v>
      </c>
      <c r="AT340" s="19"/>
    </row>
    <row r="341" spans="1:46" s="23" customFormat="1" ht="72" hidden="1" x14ac:dyDescent="0.2">
      <c r="A341" s="19" t="s">
        <v>44</v>
      </c>
      <c r="B341" s="19" t="s">
        <v>277</v>
      </c>
      <c r="C341" s="19" t="s">
        <v>276</v>
      </c>
      <c r="D341" s="19" t="s">
        <v>18</v>
      </c>
      <c r="E341" s="19" t="s">
        <v>454</v>
      </c>
      <c r="F341" s="28" t="s">
        <v>1912</v>
      </c>
      <c r="G341" s="19" t="s">
        <v>645</v>
      </c>
      <c r="H341" s="18" t="s">
        <v>269</v>
      </c>
      <c r="I341" s="18" t="s">
        <v>273</v>
      </c>
      <c r="J341" s="17">
        <v>300000</v>
      </c>
      <c r="K341" s="35" t="s">
        <v>137</v>
      </c>
      <c r="L341" s="18"/>
      <c r="M341" s="18"/>
      <c r="N341" s="48">
        <v>242214</v>
      </c>
      <c r="O341" s="19" t="s">
        <v>2834</v>
      </c>
      <c r="P341" s="48">
        <v>23090</v>
      </c>
      <c r="Q341" s="19" t="s">
        <v>2835</v>
      </c>
      <c r="R341" s="19" t="s">
        <v>12</v>
      </c>
      <c r="S341" s="19" t="s">
        <v>128</v>
      </c>
      <c r="T341" s="19" t="s">
        <v>2847</v>
      </c>
      <c r="U341" s="19" t="s">
        <v>2848</v>
      </c>
      <c r="V341" s="19" t="s">
        <v>2838</v>
      </c>
      <c r="W341" s="130">
        <v>280000</v>
      </c>
      <c r="X341" s="18" t="s">
        <v>2828</v>
      </c>
      <c r="Y341" s="128">
        <v>23150</v>
      </c>
      <c r="Z341" s="130">
        <v>280000</v>
      </c>
      <c r="AA341" s="19">
        <v>7014189271</v>
      </c>
      <c r="AB341" s="19"/>
      <c r="AC341" s="19"/>
      <c r="AD341" s="130">
        <v>280000</v>
      </c>
      <c r="AE341" s="20" t="s">
        <v>2548</v>
      </c>
      <c r="AF341" s="20" t="s">
        <v>3472</v>
      </c>
      <c r="AG341" s="20" t="s">
        <v>2456</v>
      </c>
      <c r="AH341" s="20" t="s">
        <v>1324</v>
      </c>
      <c r="AI341" s="19" t="s">
        <v>1571</v>
      </c>
      <c r="AJ341" s="16">
        <v>280000</v>
      </c>
      <c r="AK341" s="16"/>
      <c r="AL341" s="16">
        <f t="shared" si="12"/>
        <v>20000</v>
      </c>
      <c r="AM341" s="49">
        <v>242217</v>
      </c>
      <c r="AN341" s="49">
        <v>242248</v>
      </c>
      <c r="AO341" s="48">
        <v>23131</v>
      </c>
      <c r="AP341" s="48">
        <v>23131</v>
      </c>
      <c r="AQ341" s="49">
        <v>23132</v>
      </c>
      <c r="AR341" s="130">
        <v>280000</v>
      </c>
      <c r="AS341" s="16">
        <v>20000</v>
      </c>
      <c r="AT341" s="19"/>
    </row>
    <row r="342" spans="1:46" s="23" customFormat="1" ht="72" hidden="1" x14ac:dyDescent="0.2">
      <c r="A342" s="19" t="s">
        <v>44</v>
      </c>
      <c r="B342" s="19" t="s">
        <v>277</v>
      </c>
      <c r="C342" s="19" t="s">
        <v>276</v>
      </c>
      <c r="D342" s="19" t="s">
        <v>18</v>
      </c>
      <c r="E342" s="19" t="s">
        <v>454</v>
      </c>
      <c r="F342" s="28" t="s">
        <v>1913</v>
      </c>
      <c r="G342" s="19" t="s">
        <v>646</v>
      </c>
      <c r="H342" s="18" t="s">
        <v>270</v>
      </c>
      <c r="I342" s="18" t="s">
        <v>273</v>
      </c>
      <c r="J342" s="17">
        <v>70000</v>
      </c>
      <c r="K342" s="35" t="s">
        <v>137</v>
      </c>
      <c r="L342" s="18"/>
      <c r="M342" s="18"/>
      <c r="N342" s="48">
        <v>242214</v>
      </c>
      <c r="O342" s="19" t="s">
        <v>2834</v>
      </c>
      <c r="P342" s="48">
        <v>23090</v>
      </c>
      <c r="Q342" s="19" t="s">
        <v>2835</v>
      </c>
      <c r="R342" s="19" t="s">
        <v>12</v>
      </c>
      <c r="S342" s="19" t="s">
        <v>128</v>
      </c>
      <c r="T342" s="19" t="s">
        <v>2849</v>
      </c>
      <c r="U342" s="19" t="s">
        <v>2850</v>
      </c>
      <c r="V342" s="19" t="s">
        <v>2838</v>
      </c>
      <c r="W342" s="130">
        <v>55000</v>
      </c>
      <c r="X342" s="18" t="s">
        <v>2828</v>
      </c>
      <c r="Y342" s="128">
        <v>23150</v>
      </c>
      <c r="Z342" s="130">
        <v>55000</v>
      </c>
      <c r="AA342" s="19">
        <v>7014189271</v>
      </c>
      <c r="AB342" s="19"/>
      <c r="AC342" s="19"/>
      <c r="AD342" s="130">
        <v>55000</v>
      </c>
      <c r="AE342" s="20" t="s">
        <v>2548</v>
      </c>
      <c r="AF342" s="20" t="s">
        <v>3472</v>
      </c>
      <c r="AG342" s="20" t="s">
        <v>2456</v>
      </c>
      <c r="AH342" s="20" t="s">
        <v>1324</v>
      </c>
      <c r="AI342" s="19" t="s">
        <v>1571</v>
      </c>
      <c r="AJ342" s="16">
        <v>55000</v>
      </c>
      <c r="AK342" s="16"/>
      <c r="AL342" s="16">
        <f t="shared" si="12"/>
        <v>15000</v>
      </c>
      <c r="AM342" s="49">
        <v>242217</v>
      </c>
      <c r="AN342" s="49">
        <v>242248</v>
      </c>
      <c r="AO342" s="48">
        <v>23131</v>
      </c>
      <c r="AP342" s="48">
        <v>23131</v>
      </c>
      <c r="AQ342" s="49">
        <v>23132</v>
      </c>
      <c r="AR342" s="130">
        <v>55000</v>
      </c>
      <c r="AS342" s="16">
        <v>15000</v>
      </c>
      <c r="AT342" s="19"/>
    </row>
    <row r="343" spans="1:46" s="23" customFormat="1" ht="72" hidden="1" x14ac:dyDescent="0.2">
      <c r="A343" s="19" t="s">
        <v>44</v>
      </c>
      <c r="B343" s="19" t="s">
        <v>277</v>
      </c>
      <c r="C343" s="19" t="s">
        <v>276</v>
      </c>
      <c r="D343" s="19" t="s">
        <v>18</v>
      </c>
      <c r="E343" s="19" t="s">
        <v>454</v>
      </c>
      <c r="F343" s="28" t="s">
        <v>1914</v>
      </c>
      <c r="G343" s="19" t="s">
        <v>647</v>
      </c>
      <c r="H343" s="18" t="s">
        <v>270</v>
      </c>
      <c r="I343" s="18" t="s">
        <v>273</v>
      </c>
      <c r="J343" s="17">
        <v>150000</v>
      </c>
      <c r="K343" s="35" t="s">
        <v>137</v>
      </c>
      <c r="L343" s="18"/>
      <c r="M343" s="18"/>
      <c r="N343" s="48">
        <v>242214</v>
      </c>
      <c r="O343" s="19" t="s">
        <v>2834</v>
      </c>
      <c r="P343" s="48">
        <v>23090</v>
      </c>
      <c r="Q343" s="19" t="s">
        <v>2835</v>
      </c>
      <c r="R343" s="19" t="s">
        <v>12</v>
      </c>
      <c r="S343" s="19" t="s">
        <v>128</v>
      </c>
      <c r="T343" s="19" t="s">
        <v>2851</v>
      </c>
      <c r="U343" s="19" t="s">
        <v>2852</v>
      </c>
      <c r="V343" s="19" t="s">
        <v>2838</v>
      </c>
      <c r="W343" s="130">
        <v>135000</v>
      </c>
      <c r="X343" s="18" t="s">
        <v>2828</v>
      </c>
      <c r="Y343" s="128">
        <v>23150</v>
      </c>
      <c r="Z343" s="130">
        <v>135000</v>
      </c>
      <c r="AA343" s="19">
        <v>7014189271</v>
      </c>
      <c r="AB343" s="19"/>
      <c r="AC343" s="19"/>
      <c r="AD343" s="130">
        <v>135000</v>
      </c>
      <c r="AE343" s="20" t="s">
        <v>2548</v>
      </c>
      <c r="AF343" s="20" t="s">
        <v>3472</v>
      </c>
      <c r="AG343" s="20" t="s">
        <v>2456</v>
      </c>
      <c r="AH343" s="20" t="s">
        <v>1324</v>
      </c>
      <c r="AI343" s="19" t="s">
        <v>1571</v>
      </c>
      <c r="AJ343" s="16">
        <v>135000</v>
      </c>
      <c r="AK343" s="16"/>
      <c r="AL343" s="16">
        <f t="shared" si="12"/>
        <v>15000</v>
      </c>
      <c r="AM343" s="49">
        <v>242217</v>
      </c>
      <c r="AN343" s="49">
        <v>242248</v>
      </c>
      <c r="AO343" s="48">
        <v>23131</v>
      </c>
      <c r="AP343" s="48">
        <v>23131</v>
      </c>
      <c r="AQ343" s="49">
        <v>23132</v>
      </c>
      <c r="AR343" s="130">
        <v>135000</v>
      </c>
      <c r="AS343" s="16">
        <v>15000</v>
      </c>
      <c r="AT343" s="19"/>
    </row>
    <row r="344" spans="1:46" s="23" customFormat="1" ht="72" hidden="1" x14ac:dyDescent="0.2">
      <c r="A344" s="19" t="s">
        <v>44</v>
      </c>
      <c r="B344" s="19" t="s">
        <v>277</v>
      </c>
      <c r="C344" s="19" t="s">
        <v>276</v>
      </c>
      <c r="D344" s="19" t="s">
        <v>18</v>
      </c>
      <c r="E344" s="19" t="s">
        <v>454</v>
      </c>
      <c r="F344" s="28" t="s">
        <v>1915</v>
      </c>
      <c r="G344" s="19" t="s">
        <v>648</v>
      </c>
      <c r="H344" s="18" t="s">
        <v>269</v>
      </c>
      <c r="I344" s="18" t="s">
        <v>268</v>
      </c>
      <c r="J344" s="17">
        <v>200000</v>
      </c>
      <c r="K344" s="35" t="s">
        <v>137</v>
      </c>
      <c r="L344" s="18"/>
      <c r="M344" s="18"/>
      <c r="N344" s="48">
        <v>242214</v>
      </c>
      <c r="O344" s="19" t="s">
        <v>2834</v>
      </c>
      <c r="P344" s="48">
        <v>23090</v>
      </c>
      <c r="Q344" s="19" t="s">
        <v>2835</v>
      </c>
      <c r="R344" s="19" t="s">
        <v>12</v>
      </c>
      <c r="S344" s="19" t="s">
        <v>128</v>
      </c>
      <c r="T344" s="19" t="s">
        <v>2853</v>
      </c>
      <c r="U344" s="19" t="s">
        <v>2854</v>
      </c>
      <c r="V344" s="19" t="s">
        <v>2838</v>
      </c>
      <c r="W344" s="130">
        <v>200000</v>
      </c>
      <c r="X344" s="18" t="s">
        <v>2828</v>
      </c>
      <c r="Y344" s="128">
        <v>23150</v>
      </c>
      <c r="Z344" s="130">
        <v>200000</v>
      </c>
      <c r="AA344" s="19">
        <v>7014189271</v>
      </c>
      <c r="AB344" s="19"/>
      <c r="AC344" s="19"/>
      <c r="AD344" s="130">
        <v>200000</v>
      </c>
      <c r="AE344" s="20" t="s">
        <v>2548</v>
      </c>
      <c r="AF344" s="20" t="s">
        <v>3472</v>
      </c>
      <c r="AG344" s="20" t="s">
        <v>2456</v>
      </c>
      <c r="AH344" s="20" t="s">
        <v>1324</v>
      </c>
      <c r="AI344" s="19" t="s">
        <v>1571</v>
      </c>
      <c r="AJ344" s="17">
        <v>200000</v>
      </c>
      <c r="AK344" s="16"/>
      <c r="AL344" s="16">
        <f t="shared" si="12"/>
        <v>0</v>
      </c>
      <c r="AM344" s="49">
        <v>242217</v>
      </c>
      <c r="AN344" s="49">
        <v>242248</v>
      </c>
      <c r="AO344" s="48">
        <v>23131</v>
      </c>
      <c r="AP344" s="48">
        <v>23131</v>
      </c>
      <c r="AQ344" s="49">
        <v>23132</v>
      </c>
      <c r="AR344" s="130">
        <v>200000</v>
      </c>
      <c r="AS344" s="16" t="s">
        <v>1557</v>
      </c>
      <c r="AT344" s="19"/>
    </row>
    <row r="345" spans="1:46" s="23" customFormat="1" ht="72" hidden="1" x14ac:dyDescent="0.2">
      <c r="A345" s="19" t="s">
        <v>44</v>
      </c>
      <c r="B345" s="19" t="s">
        <v>277</v>
      </c>
      <c r="C345" s="19" t="s">
        <v>276</v>
      </c>
      <c r="D345" s="19" t="s">
        <v>18</v>
      </c>
      <c r="E345" s="19" t="s">
        <v>454</v>
      </c>
      <c r="F345" s="28" t="s">
        <v>1916</v>
      </c>
      <c r="G345" s="19" t="s">
        <v>649</v>
      </c>
      <c r="H345" s="18" t="s">
        <v>269</v>
      </c>
      <c r="I345" s="18" t="s">
        <v>275</v>
      </c>
      <c r="J345" s="17">
        <v>400000</v>
      </c>
      <c r="K345" s="35" t="s">
        <v>137</v>
      </c>
      <c r="L345" s="18"/>
      <c r="M345" s="18"/>
      <c r="N345" s="48">
        <v>242214</v>
      </c>
      <c r="O345" s="19" t="s">
        <v>2834</v>
      </c>
      <c r="P345" s="48">
        <v>23090</v>
      </c>
      <c r="Q345" s="19" t="s">
        <v>2835</v>
      </c>
      <c r="R345" s="19" t="s">
        <v>12</v>
      </c>
      <c r="S345" s="19" t="s">
        <v>128</v>
      </c>
      <c r="T345" s="19" t="s">
        <v>2855</v>
      </c>
      <c r="U345" s="19" t="s">
        <v>2856</v>
      </c>
      <c r="V345" s="19" t="s">
        <v>2838</v>
      </c>
      <c r="W345" s="130">
        <v>400000</v>
      </c>
      <c r="X345" s="18" t="s">
        <v>2828</v>
      </c>
      <c r="Y345" s="128">
        <v>23150</v>
      </c>
      <c r="Z345" s="130">
        <v>400000</v>
      </c>
      <c r="AA345" s="19">
        <v>7014189271</v>
      </c>
      <c r="AB345" s="19"/>
      <c r="AC345" s="19"/>
      <c r="AD345" s="130">
        <v>400000</v>
      </c>
      <c r="AE345" s="20" t="s">
        <v>2548</v>
      </c>
      <c r="AF345" s="20" t="s">
        <v>3472</v>
      </c>
      <c r="AG345" s="20" t="s">
        <v>2456</v>
      </c>
      <c r="AH345" s="20" t="s">
        <v>1324</v>
      </c>
      <c r="AI345" s="19" t="s">
        <v>1571</v>
      </c>
      <c r="AJ345" s="17">
        <v>400000</v>
      </c>
      <c r="AK345" s="16"/>
      <c r="AL345" s="16">
        <f t="shared" si="12"/>
        <v>0</v>
      </c>
      <c r="AM345" s="49">
        <v>242217</v>
      </c>
      <c r="AN345" s="49">
        <v>242248</v>
      </c>
      <c r="AO345" s="48">
        <v>23131</v>
      </c>
      <c r="AP345" s="48">
        <v>23131</v>
      </c>
      <c r="AQ345" s="49">
        <v>23132</v>
      </c>
      <c r="AR345" s="130">
        <v>400000</v>
      </c>
      <c r="AS345" s="16" t="s">
        <v>1557</v>
      </c>
      <c r="AT345" s="19"/>
    </row>
    <row r="346" spans="1:46" s="23" customFormat="1" ht="72" hidden="1" x14ac:dyDescent="0.2">
      <c r="A346" s="19" t="s">
        <v>44</v>
      </c>
      <c r="B346" s="19" t="s">
        <v>277</v>
      </c>
      <c r="C346" s="19" t="s">
        <v>276</v>
      </c>
      <c r="D346" s="19" t="s">
        <v>33</v>
      </c>
      <c r="E346" s="19" t="s">
        <v>454</v>
      </c>
      <c r="F346" s="28" t="s">
        <v>1917</v>
      </c>
      <c r="G346" s="19" t="s">
        <v>650</v>
      </c>
      <c r="H346" s="18" t="s">
        <v>270</v>
      </c>
      <c r="I346" s="18" t="s">
        <v>274</v>
      </c>
      <c r="J346" s="17">
        <v>75000</v>
      </c>
      <c r="K346" s="35" t="s">
        <v>137</v>
      </c>
      <c r="L346" s="18"/>
      <c r="M346" s="18"/>
      <c r="N346" s="48">
        <v>23073</v>
      </c>
      <c r="O346" s="19" t="s">
        <v>2857</v>
      </c>
      <c r="P346" s="48">
        <v>23093</v>
      </c>
      <c r="Q346" s="19" t="s">
        <v>2858</v>
      </c>
      <c r="R346" s="19" t="s">
        <v>1297</v>
      </c>
      <c r="S346" s="19" t="s">
        <v>128</v>
      </c>
      <c r="T346" s="18" t="s">
        <v>1557</v>
      </c>
      <c r="U346" s="18" t="s">
        <v>1557</v>
      </c>
      <c r="V346" s="19" t="s">
        <v>2859</v>
      </c>
      <c r="W346" s="74">
        <v>71000</v>
      </c>
      <c r="X346" s="18" t="s">
        <v>2828</v>
      </c>
      <c r="Y346" s="128">
        <v>23183</v>
      </c>
      <c r="Z346" s="74">
        <v>71000</v>
      </c>
      <c r="AA346" s="19">
        <v>7014189312</v>
      </c>
      <c r="AB346" s="19"/>
      <c r="AC346" s="19"/>
      <c r="AD346" s="74">
        <v>71000</v>
      </c>
      <c r="AE346" s="20" t="s">
        <v>2548</v>
      </c>
      <c r="AF346" s="20" t="s">
        <v>3472</v>
      </c>
      <c r="AG346" s="20" t="s">
        <v>2456</v>
      </c>
      <c r="AH346" s="20" t="s">
        <v>1325</v>
      </c>
      <c r="AI346" s="20" t="s">
        <v>1571</v>
      </c>
      <c r="AJ346" s="16">
        <v>71000</v>
      </c>
      <c r="AK346" s="16"/>
      <c r="AL346" s="16">
        <f t="shared" si="12"/>
        <v>4000</v>
      </c>
      <c r="AM346" s="49">
        <v>242217</v>
      </c>
      <c r="AN346" s="49">
        <v>242248</v>
      </c>
      <c r="AO346" s="48">
        <v>23183</v>
      </c>
      <c r="AP346" s="48">
        <v>23183</v>
      </c>
      <c r="AQ346" s="49">
        <v>23193</v>
      </c>
      <c r="AR346" s="74">
        <v>71000</v>
      </c>
      <c r="AS346" s="16">
        <v>4000</v>
      </c>
      <c r="AT346" s="19"/>
    </row>
    <row r="347" spans="1:46" s="23" customFormat="1" ht="72" hidden="1" x14ac:dyDescent="0.2">
      <c r="A347" s="19" t="s">
        <v>44</v>
      </c>
      <c r="B347" s="19" t="s">
        <v>277</v>
      </c>
      <c r="C347" s="19" t="s">
        <v>276</v>
      </c>
      <c r="D347" s="19" t="s">
        <v>33</v>
      </c>
      <c r="E347" s="19" t="s">
        <v>454</v>
      </c>
      <c r="F347" s="28" t="s">
        <v>1918</v>
      </c>
      <c r="G347" s="19" t="s">
        <v>651</v>
      </c>
      <c r="H347" s="18" t="s">
        <v>269</v>
      </c>
      <c r="I347" s="18" t="s">
        <v>274</v>
      </c>
      <c r="J347" s="17">
        <v>150000</v>
      </c>
      <c r="K347" s="35" t="s">
        <v>137</v>
      </c>
      <c r="L347" s="18"/>
      <c r="M347" s="18"/>
      <c r="N347" s="48">
        <v>23073</v>
      </c>
      <c r="O347" s="19" t="s">
        <v>2857</v>
      </c>
      <c r="P347" s="48">
        <v>23093</v>
      </c>
      <c r="Q347" s="19" t="s">
        <v>2858</v>
      </c>
      <c r="R347" s="19" t="s">
        <v>1297</v>
      </c>
      <c r="S347" s="19" t="s">
        <v>128</v>
      </c>
      <c r="T347" s="18" t="s">
        <v>1557</v>
      </c>
      <c r="U347" s="18" t="s">
        <v>1557</v>
      </c>
      <c r="V347" s="19" t="s">
        <v>2859</v>
      </c>
      <c r="W347" s="74">
        <v>147000</v>
      </c>
      <c r="X347" s="18" t="s">
        <v>2828</v>
      </c>
      <c r="Y347" s="128">
        <v>23183</v>
      </c>
      <c r="Z347" s="74">
        <v>147000</v>
      </c>
      <c r="AA347" s="19">
        <v>7014189312</v>
      </c>
      <c r="AB347" s="19"/>
      <c r="AC347" s="19"/>
      <c r="AD347" s="74">
        <v>147000</v>
      </c>
      <c r="AE347" s="20" t="s">
        <v>2548</v>
      </c>
      <c r="AF347" s="20" t="s">
        <v>3472</v>
      </c>
      <c r="AG347" s="20" t="s">
        <v>2456</v>
      </c>
      <c r="AH347" s="20" t="s">
        <v>1325</v>
      </c>
      <c r="AI347" s="20" t="s">
        <v>1571</v>
      </c>
      <c r="AJ347" s="16">
        <v>147000</v>
      </c>
      <c r="AK347" s="16"/>
      <c r="AL347" s="16">
        <f t="shared" si="12"/>
        <v>3000</v>
      </c>
      <c r="AM347" s="49">
        <v>242217</v>
      </c>
      <c r="AN347" s="49">
        <v>242248</v>
      </c>
      <c r="AO347" s="48">
        <v>23183</v>
      </c>
      <c r="AP347" s="48">
        <v>23183</v>
      </c>
      <c r="AQ347" s="49">
        <v>23193</v>
      </c>
      <c r="AR347" s="74">
        <v>147000</v>
      </c>
      <c r="AS347" s="16">
        <v>3000</v>
      </c>
      <c r="AT347" s="19"/>
    </row>
    <row r="348" spans="1:46" s="23" customFormat="1" ht="72" hidden="1" x14ac:dyDescent="0.2">
      <c r="A348" s="19" t="s">
        <v>44</v>
      </c>
      <c r="B348" s="19" t="s">
        <v>277</v>
      </c>
      <c r="C348" s="19" t="s">
        <v>276</v>
      </c>
      <c r="D348" s="19" t="s">
        <v>33</v>
      </c>
      <c r="E348" s="19" t="s">
        <v>454</v>
      </c>
      <c r="F348" s="28" t="s">
        <v>1919</v>
      </c>
      <c r="G348" s="19" t="s">
        <v>652</v>
      </c>
      <c r="H348" s="18" t="s">
        <v>270</v>
      </c>
      <c r="I348" s="18" t="s">
        <v>274</v>
      </c>
      <c r="J348" s="17">
        <v>75000</v>
      </c>
      <c r="K348" s="35" t="s">
        <v>137</v>
      </c>
      <c r="L348" s="18"/>
      <c r="M348" s="18"/>
      <c r="N348" s="48">
        <v>23073</v>
      </c>
      <c r="O348" s="19" t="s">
        <v>2857</v>
      </c>
      <c r="P348" s="48">
        <v>23093</v>
      </c>
      <c r="Q348" s="19" t="s">
        <v>2858</v>
      </c>
      <c r="R348" s="19" t="s">
        <v>1297</v>
      </c>
      <c r="S348" s="19" t="s">
        <v>128</v>
      </c>
      <c r="T348" s="18" t="s">
        <v>1557</v>
      </c>
      <c r="U348" s="18" t="s">
        <v>1557</v>
      </c>
      <c r="V348" s="19" t="s">
        <v>2859</v>
      </c>
      <c r="W348" s="74">
        <v>73000</v>
      </c>
      <c r="X348" s="18" t="s">
        <v>2828</v>
      </c>
      <c r="Y348" s="128">
        <v>23183</v>
      </c>
      <c r="Z348" s="74">
        <v>73000</v>
      </c>
      <c r="AA348" s="19">
        <v>7014189312</v>
      </c>
      <c r="AB348" s="19"/>
      <c r="AC348" s="19"/>
      <c r="AD348" s="74">
        <v>73000</v>
      </c>
      <c r="AE348" s="20" t="s">
        <v>2548</v>
      </c>
      <c r="AF348" s="20" t="s">
        <v>3472</v>
      </c>
      <c r="AG348" s="20" t="s">
        <v>2456</v>
      </c>
      <c r="AH348" s="20" t="s">
        <v>1325</v>
      </c>
      <c r="AI348" s="20" t="s">
        <v>1571</v>
      </c>
      <c r="AJ348" s="16">
        <v>73000</v>
      </c>
      <c r="AK348" s="16"/>
      <c r="AL348" s="16">
        <f t="shared" si="12"/>
        <v>2000</v>
      </c>
      <c r="AM348" s="49">
        <v>242217</v>
      </c>
      <c r="AN348" s="49">
        <v>242248</v>
      </c>
      <c r="AO348" s="48">
        <v>23183</v>
      </c>
      <c r="AP348" s="48">
        <v>23183</v>
      </c>
      <c r="AQ348" s="49">
        <v>23193</v>
      </c>
      <c r="AR348" s="74">
        <v>73000</v>
      </c>
      <c r="AS348" s="16">
        <v>2000</v>
      </c>
      <c r="AT348" s="19"/>
    </row>
    <row r="349" spans="1:46" s="23" customFormat="1" ht="72" hidden="1" x14ac:dyDescent="0.2">
      <c r="A349" s="19" t="s">
        <v>44</v>
      </c>
      <c r="B349" s="19" t="s">
        <v>277</v>
      </c>
      <c r="C349" s="19" t="s">
        <v>276</v>
      </c>
      <c r="D349" s="19" t="s">
        <v>33</v>
      </c>
      <c r="E349" s="19" t="s">
        <v>454</v>
      </c>
      <c r="F349" s="28" t="s">
        <v>1920</v>
      </c>
      <c r="G349" s="19" t="s">
        <v>653</v>
      </c>
      <c r="H349" s="18" t="s">
        <v>303</v>
      </c>
      <c r="I349" s="18" t="s">
        <v>274</v>
      </c>
      <c r="J349" s="17">
        <v>70000</v>
      </c>
      <c r="K349" s="35" t="s">
        <v>137</v>
      </c>
      <c r="L349" s="18"/>
      <c r="M349" s="18"/>
      <c r="N349" s="48">
        <v>23073</v>
      </c>
      <c r="O349" s="19" t="s">
        <v>2857</v>
      </c>
      <c r="P349" s="48">
        <v>23093</v>
      </c>
      <c r="Q349" s="19" t="s">
        <v>2858</v>
      </c>
      <c r="R349" s="19" t="s">
        <v>1297</v>
      </c>
      <c r="S349" s="19" t="s">
        <v>128</v>
      </c>
      <c r="T349" s="18" t="s">
        <v>1557</v>
      </c>
      <c r="U349" s="18" t="s">
        <v>1557</v>
      </c>
      <c r="V349" s="19" t="s">
        <v>2859</v>
      </c>
      <c r="W349" s="74">
        <v>60000</v>
      </c>
      <c r="X349" s="18" t="s">
        <v>2828</v>
      </c>
      <c r="Y349" s="128">
        <v>23183</v>
      </c>
      <c r="Z349" s="74">
        <v>60000</v>
      </c>
      <c r="AA349" s="19">
        <v>7014189312</v>
      </c>
      <c r="AB349" s="19"/>
      <c r="AC349" s="19"/>
      <c r="AD349" s="74">
        <v>60000</v>
      </c>
      <c r="AE349" s="20" t="s">
        <v>2548</v>
      </c>
      <c r="AF349" s="20" t="s">
        <v>3472</v>
      </c>
      <c r="AG349" s="20" t="s">
        <v>2456</v>
      </c>
      <c r="AH349" s="20" t="s">
        <v>1325</v>
      </c>
      <c r="AI349" s="20" t="s">
        <v>1571</v>
      </c>
      <c r="AJ349" s="16">
        <v>60000</v>
      </c>
      <c r="AK349" s="16"/>
      <c r="AL349" s="16">
        <f t="shared" si="12"/>
        <v>10000</v>
      </c>
      <c r="AM349" s="49">
        <v>242217</v>
      </c>
      <c r="AN349" s="49">
        <v>242248</v>
      </c>
      <c r="AO349" s="48">
        <v>23183</v>
      </c>
      <c r="AP349" s="48">
        <v>23183</v>
      </c>
      <c r="AQ349" s="49">
        <v>23193</v>
      </c>
      <c r="AR349" s="74">
        <v>60000</v>
      </c>
      <c r="AS349" s="16">
        <v>10000</v>
      </c>
      <c r="AT349" s="19"/>
    </row>
    <row r="350" spans="1:46" s="23" customFormat="1" ht="72" hidden="1" x14ac:dyDescent="0.2">
      <c r="A350" s="19" t="s">
        <v>44</v>
      </c>
      <c r="B350" s="19" t="s">
        <v>277</v>
      </c>
      <c r="C350" s="19" t="s">
        <v>276</v>
      </c>
      <c r="D350" s="19" t="s">
        <v>33</v>
      </c>
      <c r="E350" s="19" t="s">
        <v>454</v>
      </c>
      <c r="F350" s="28" t="s">
        <v>1921</v>
      </c>
      <c r="G350" s="19" t="s">
        <v>654</v>
      </c>
      <c r="H350" s="18" t="s">
        <v>270</v>
      </c>
      <c r="I350" s="18" t="s">
        <v>274</v>
      </c>
      <c r="J350" s="17">
        <v>80000</v>
      </c>
      <c r="K350" s="35" t="s">
        <v>137</v>
      </c>
      <c r="L350" s="18"/>
      <c r="M350" s="18"/>
      <c r="N350" s="48">
        <v>23073</v>
      </c>
      <c r="O350" s="19" t="s">
        <v>2857</v>
      </c>
      <c r="P350" s="48">
        <v>23093</v>
      </c>
      <c r="Q350" s="19" t="s">
        <v>2858</v>
      </c>
      <c r="R350" s="19" t="s">
        <v>1297</v>
      </c>
      <c r="S350" s="19" t="s">
        <v>128</v>
      </c>
      <c r="T350" s="18" t="s">
        <v>1557</v>
      </c>
      <c r="U350" s="18" t="s">
        <v>1557</v>
      </c>
      <c r="V350" s="19" t="s">
        <v>2859</v>
      </c>
      <c r="W350" s="74">
        <v>77000</v>
      </c>
      <c r="X350" s="18" t="s">
        <v>2828</v>
      </c>
      <c r="Y350" s="128">
        <v>23183</v>
      </c>
      <c r="Z350" s="74">
        <v>77000</v>
      </c>
      <c r="AA350" s="19">
        <v>7014189312</v>
      </c>
      <c r="AB350" s="19"/>
      <c r="AC350" s="19"/>
      <c r="AD350" s="74">
        <v>77000</v>
      </c>
      <c r="AE350" s="20" t="s">
        <v>2548</v>
      </c>
      <c r="AF350" s="20" t="s">
        <v>3472</v>
      </c>
      <c r="AG350" s="20" t="s">
        <v>2456</v>
      </c>
      <c r="AH350" s="20" t="s">
        <v>1325</v>
      </c>
      <c r="AI350" s="20" t="s">
        <v>1571</v>
      </c>
      <c r="AJ350" s="16">
        <v>77000</v>
      </c>
      <c r="AK350" s="16"/>
      <c r="AL350" s="16">
        <f t="shared" si="12"/>
        <v>3000</v>
      </c>
      <c r="AM350" s="49">
        <v>242217</v>
      </c>
      <c r="AN350" s="49">
        <v>242248</v>
      </c>
      <c r="AO350" s="48">
        <v>23183</v>
      </c>
      <c r="AP350" s="48">
        <v>23183</v>
      </c>
      <c r="AQ350" s="49">
        <v>23193</v>
      </c>
      <c r="AR350" s="74">
        <v>77000</v>
      </c>
      <c r="AS350" s="16">
        <v>3000</v>
      </c>
      <c r="AT350" s="19"/>
    </row>
    <row r="351" spans="1:46" s="23" customFormat="1" ht="72" hidden="1" x14ac:dyDescent="0.2">
      <c r="A351" s="19" t="s">
        <v>44</v>
      </c>
      <c r="B351" s="19" t="s">
        <v>277</v>
      </c>
      <c r="C351" s="19" t="s">
        <v>276</v>
      </c>
      <c r="D351" s="19" t="s">
        <v>33</v>
      </c>
      <c r="E351" s="19" t="s">
        <v>454</v>
      </c>
      <c r="F351" s="28" t="s">
        <v>1922</v>
      </c>
      <c r="G351" s="19" t="s">
        <v>655</v>
      </c>
      <c r="H351" s="18" t="s">
        <v>270</v>
      </c>
      <c r="I351" s="18" t="s">
        <v>274</v>
      </c>
      <c r="J351" s="17">
        <v>80000</v>
      </c>
      <c r="K351" s="35" t="s">
        <v>137</v>
      </c>
      <c r="L351" s="18"/>
      <c r="M351" s="18"/>
      <c r="N351" s="48">
        <v>23073</v>
      </c>
      <c r="O351" s="19" t="s">
        <v>2857</v>
      </c>
      <c r="P351" s="48">
        <v>23093</v>
      </c>
      <c r="Q351" s="19" t="s">
        <v>2858</v>
      </c>
      <c r="R351" s="19" t="s">
        <v>1297</v>
      </c>
      <c r="S351" s="19" t="s">
        <v>128</v>
      </c>
      <c r="T351" s="18" t="s">
        <v>1557</v>
      </c>
      <c r="U351" s="18" t="s">
        <v>1557</v>
      </c>
      <c r="V351" s="19" t="s">
        <v>2859</v>
      </c>
      <c r="W351" s="74">
        <v>77000</v>
      </c>
      <c r="X351" s="18" t="s">
        <v>2828</v>
      </c>
      <c r="Y351" s="128">
        <v>23183</v>
      </c>
      <c r="Z351" s="74">
        <v>77000</v>
      </c>
      <c r="AA351" s="19">
        <v>7014189312</v>
      </c>
      <c r="AB351" s="19"/>
      <c r="AC351" s="19"/>
      <c r="AD351" s="74">
        <v>77000</v>
      </c>
      <c r="AE351" s="20" t="s">
        <v>2548</v>
      </c>
      <c r="AF351" s="20" t="s">
        <v>3472</v>
      </c>
      <c r="AG351" s="20" t="s">
        <v>2456</v>
      </c>
      <c r="AH351" s="20" t="s">
        <v>1325</v>
      </c>
      <c r="AI351" s="20" t="s">
        <v>1571</v>
      </c>
      <c r="AJ351" s="16">
        <v>77000</v>
      </c>
      <c r="AK351" s="16"/>
      <c r="AL351" s="16">
        <f t="shared" si="12"/>
        <v>3000</v>
      </c>
      <c r="AM351" s="49">
        <v>242217</v>
      </c>
      <c r="AN351" s="49">
        <v>242248</v>
      </c>
      <c r="AO351" s="48">
        <v>23183</v>
      </c>
      <c r="AP351" s="48">
        <v>23183</v>
      </c>
      <c r="AQ351" s="49">
        <v>23193</v>
      </c>
      <c r="AR351" s="74">
        <v>77000</v>
      </c>
      <c r="AS351" s="16">
        <v>3000</v>
      </c>
      <c r="AT351" s="19"/>
    </row>
    <row r="352" spans="1:46" s="23" customFormat="1" ht="72" hidden="1" x14ac:dyDescent="0.2">
      <c r="A352" s="19" t="s">
        <v>44</v>
      </c>
      <c r="B352" s="19" t="s">
        <v>277</v>
      </c>
      <c r="C352" s="19" t="s">
        <v>276</v>
      </c>
      <c r="D352" s="19" t="s">
        <v>10</v>
      </c>
      <c r="E352" s="19" t="s">
        <v>311</v>
      </c>
      <c r="F352" s="28" t="s">
        <v>1923</v>
      </c>
      <c r="G352" s="19" t="s">
        <v>656</v>
      </c>
      <c r="H352" s="18" t="s">
        <v>272</v>
      </c>
      <c r="I352" s="18" t="s">
        <v>271</v>
      </c>
      <c r="J352" s="17">
        <v>24000</v>
      </c>
      <c r="K352" s="18"/>
      <c r="L352" s="18"/>
      <c r="M352" s="35" t="s">
        <v>137</v>
      </c>
      <c r="N352" s="19" t="s">
        <v>1322</v>
      </c>
      <c r="O352" s="19" t="s">
        <v>2860</v>
      </c>
      <c r="P352" s="48">
        <v>23100</v>
      </c>
      <c r="Q352" s="19" t="s">
        <v>2861</v>
      </c>
      <c r="R352" s="19" t="s">
        <v>12</v>
      </c>
      <c r="S352" s="19" t="s">
        <v>128</v>
      </c>
      <c r="T352" s="19" t="s">
        <v>2862</v>
      </c>
      <c r="U352" s="19" t="s">
        <v>2863</v>
      </c>
      <c r="V352" s="19" t="s">
        <v>2864</v>
      </c>
      <c r="W352" s="74">
        <v>24000</v>
      </c>
      <c r="X352" s="18" t="s">
        <v>2828</v>
      </c>
      <c r="Y352" s="128">
        <v>23115</v>
      </c>
      <c r="Z352" s="74">
        <v>24000</v>
      </c>
      <c r="AA352" s="19">
        <v>7014241998</v>
      </c>
      <c r="AB352" s="19"/>
      <c r="AC352" s="19"/>
      <c r="AD352" s="74">
        <v>24000</v>
      </c>
      <c r="AE352" s="20" t="s">
        <v>2548</v>
      </c>
      <c r="AF352" s="20" t="s">
        <v>3472</v>
      </c>
      <c r="AG352" s="20" t="s">
        <v>2456</v>
      </c>
      <c r="AH352" s="20" t="s">
        <v>1323</v>
      </c>
      <c r="AI352" s="20" t="s">
        <v>1571</v>
      </c>
      <c r="AJ352" s="17">
        <v>24000</v>
      </c>
      <c r="AK352" s="16"/>
      <c r="AL352" s="16">
        <f t="shared" si="12"/>
        <v>0</v>
      </c>
      <c r="AM352" s="49">
        <v>242217</v>
      </c>
      <c r="AN352" s="49">
        <v>242217</v>
      </c>
      <c r="AO352" s="48">
        <v>23115</v>
      </c>
      <c r="AP352" s="48">
        <v>23115</v>
      </c>
      <c r="AQ352" s="49">
        <v>23102</v>
      </c>
      <c r="AR352" s="74">
        <v>24000</v>
      </c>
      <c r="AS352" s="19">
        <v>0</v>
      </c>
      <c r="AT352" s="19"/>
    </row>
    <row r="353" spans="1:46" s="23" customFormat="1" ht="72" hidden="1" x14ac:dyDescent="0.2">
      <c r="A353" s="19" t="s">
        <v>44</v>
      </c>
      <c r="B353" s="19" t="s">
        <v>277</v>
      </c>
      <c r="C353" s="19" t="s">
        <v>276</v>
      </c>
      <c r="D353" s="19" t="s">
        <v>10</v>
      </c>
      <c r="E353" s="19" t="s">
        <v>311</v>
      </c>
      <c r="F353" s="28" t="s">
        <v>1924</v>
      </c>
      <c r="G353" s="19" t="s">
        <v>657</v>
      </c>
      <c r="H353" s="18" t="s">
        <v>269</v>
      </c>
      <c r="I353" s="18" t="s">
        <v>271</v>
      </c>
      <c r="J353" s="17">
        <v>8600</v>
      </c>
      <c r="K353" s="18"/>
      <c r="L353" s="18"/>
      <c r="M353" s="35" t="s">
        <v>137</v>
      </c>
      <c r="N353" s="19" t="s">
        <v>1322</v>
      </c>
      <c r="O353" s="19" t="s">
        <v>2860</v>
      </c>
      <c r="P353" s="48">
        <v>23100</v>
      </c>
      <c r="Q353" s="19" t="s">
        <v>2861</v>
      </c>
      <c r="R353" s="19" t="s">
        <v>12</v>
      </c>
      <c r="S353" s="19" t="s">
        <v>128</v>
      </c>
      <c r="T353" s="19" t="s">
        <v>2411</v>
      </c>
      <c r="U353" s="19" t="s">
        <v>2865</v>
      </c>
      <c r="V353" s="19" t="s">
        <v>2864</v>
      </c>
      <c r="W353" s="74">
        <v>8600</v>
      </c>
      <c r="X353" s="18" t="s">
        <v>2828</v>
      </c>
      <c r="Y353" s="128">
        <v>23115</v>
      </c>
      <c r="Z353" s="74">
        <v>8600</v>
      </c>
      <c r="AA353" s="19">
        <v>7014241998</v>
      </c>
      <c r="AB353" s="19"/>
      <c r="AC353" s="19"/>
      <c r="AD353" s="74">
        <v>8600</v>
      </c>
      <c r="AE353" s="20" t="s">
        <v>2548</v>
      </c>
      <c r="AF353" s="20" t="s">
        <v>3472</v>
      </c>
      <c r="AG353" s="20" t="s">
        <v>2456</v>
      </c>
      <c r="AH353" s="20" t="s">
        <v>1323</v>
      </c>
      <c r="AI353" s="20" t="s">
        <v>1571</v>
      </c>
      <c r="AJ353" s="17">
        <v>8600</v>
      </c>
      <c r="AK353" s="16"/>
      <c r="AL353" s="16">
        <f t="shared" si="12"/>
        <v>0</v>
      </c>
      <c r="AM353" s="49">
        <v>242217</v>
      </c>
      <c r="AN353" s="49">
        <v>242217</v>
      </c>
      <c r="AO353" s="48">
        <v>23115</v>
      </c>
      <c r="AP353" s="48">
        <v>23115</v>
      </c>
      <c r="AQ353" s="49">
        <v>23102</v>
      </c>
      <c r="AR353" s="74">
        <v>8600</v>
      </c>
      <c r="AS353" s="19">
        <v>0</v>
      </c>
      <c r="AT353" s="19"/>
    </row>
    <row r="354" spans="1:46" s="23" customFormat="1" ht="72" hidden="1" x14ac:dyDescent="0.2">
      <c r="A354" s="19" t="s">
        <v>44</v>
      </c>
      <c r="B354" s="19" t="s">
        <v>277</v>
      </c>
      <c r="C354" s="19" t="s">
        <v>276</v>
      </c>
      <c r="D354" s="19" t="s">
        <v>10</v>
      </c>
      <c r="E354" s="19" t="s">
        <v>311</v>
      </c>
      <c r="F354" s="28" t="s">
        <v>1925</v>
      </c>
      <c r="G354" s="19" t="s">
        <v>658</v>
      </c>
      <c r="H354" s="18" t="s">
        <v>269</v>
      </c>
      <c r="I354" s="18" t="s">
        <v>271</v>
      </c>
      <c r="J354" s="17">
        <v>72000</v>
      </c>
      <c r="K354" s="18"/>
      <c r="L354" s="18"/>
      <c r="M354" s="35" t="s">
        <v>137</v>
      </c>
      <c r="N354" s="19" t="s">
        <v>1322</v>
      </c>
      <c r="O354" s="19" t="s">
        <v>2860</v>
      </c>
      <c r="P354" s="48">
        <v>23100</v>
      </c>
      <c r="Q354" s="19" t="s">
        <v>2861</v>
      </c>
      <c r="R354" s="19" t="s">
        <v>12</v>
      </c>
      <c r="S354" s="19" t="s">
        <v>128</v>
      </c>
      <c r="T354" s="19" t="s">
        <v>2866</v>
      </c>
      <c r="U354" s="19" t="s">
        <v>2867</v>
      </c>
      <c r="V354" s="19" t="s">
        <v>2864</v>
      </c>
      <c r="W354" s="74">
        <v>72000</v>
      </c>
      <c r="X354" s="18" t="s">
        <v>2828</v>
      </c>
      <c r="Y354" s="128">
        <v>23115</v>
      </c>
      <c r="Z354" s="74">
        <v>72000</v>
      </c>
      <c r="AA354" s="19">
        <v>7014241998</v>
      </c>
      <c r="AB354" s="19"/>
      <c r="AC354" s="19"/>
      <c r="AD354" s="74">
        <v>72000</v>
      </c>
      <c r="AE354" s="20" t="s">
        <v>2548</v>
      </c>
      <c r="AF354" s="20" t="s">
        <v>3472</v>
      </c>
      <c r="AG354" s="20" t="s">
        <v>2456</v>
      </c>
      <c r="AH354" s="20" t="s">
        <v>1323</v>
      </c>
      <c r="AI354" s="20" t="s">
        <v>1571</v>
      </c>
      <c r="AJ354" s="17">
        <v>72000</v>
      </c>
      <c r="AK354" s="16"/>
      <c r="AL354" s="16">
        <f t="shared" si="12"/>
        <v>0</v>
      </c>
      <c r="AM354" s="49">
        <v>242217</v>
      </c>
      <c r="AN354" s="49">
        <v>242217</v>
      </c>
      <c r="AO354" s="48">
        <v>23115</v>
      </c>
      <c r="AP354" s="48">
        <v>23115</v>
      </c>
      <c r="AQ354" s="49">
        <v>23102</v>
      </c>
      <c r="AR354" s="74">
        <v>72000</v>
      </c>
      <c r="AS354" s="19">
        <v>0</v>
      </c>
      <c r="AT354" s="19"/>
    </row>
    <row r="355" spans="1:46" s="199" customFormat="1" ht="378" hidden="1" x14ac:dyDescent="0.2">
      <c r="A355" s="187" t="s">
        <v>44</v>
      </c>
      <c r="B355" s="19" t="s">
        <v>277</v>
      </c>
      <c r="C355" s="187" t="s">
        <v>17</v>
      </c>
      <c r="D355" s="19" t="s">
        <v>1566</v>
      </c>
      <c r="E355" s="19" t="s">
        <v>454</v>
      </c>
      <c r="F355" s="188" t="s">
        <v>2460</v>
      </c>
      <c r="G355" s="187" t="s">
        <v>1112</v>
      </c>
      <c r="H355" s="189" t="s">
        <v>270</v>
      </c>
      <c r="I355" s="189" t="s">
        <v>631</v>
      </c>
      <c r="J355" s="190">
        <v>58432000</v>
      </c>
      <c r="K355" s="191" t="s">
        <v>137</v>
      </c>
      <c r="L355" s="189"/>
      <c r="M355" s="189"/>
      <c r="N355" s="198">
        <v>21968</v>
      </c>
      <c r="O355" s="187" t="s">
        <v>1555</v>
      </c>
      <c r="P355" s="205">
        <v>22178</v>
      </c>
      <c r="Q355" s="187" t="s">
        <v>1556</v>
      </c>
      <c r="R355" s="187" t="s">
        <v>12</v>
      </c>
      <c r="S355" s="187" t="s">
        <v>128</v>
      </c>
      <c r="T355" s="189" t="s">
        <v>1557</v>
      </c>
      <c r="U355" s="189" t="s">
        <v>1557</v>
      </c>
      <c r="V355" s="189" t="s">
        <v>1558</v>
      </c>
      <c r="W355" s="187" t="s">
        <v>1560</v>
      </c>
      <c r="X355" s="189" t="s">
        <v>1559</v>
      </c>
      <c r="Y355" s="195" t="s">
        <v>1561</v>
      </c>
      <c r="Z355" s="195" t="s">
        <v>1562</v>
      </c>
      <c r="AA355" s="187" t="s">
        <v>2868</v>
      </c>
      <c r="AB355" s="195" t="s">
        <v>1563</v>
      </c>
      <c r="AC355" s="195" t="s">
        <v>1564</v>
      </c>
      <c r="AD355" s="195" t="s">
        <v>2869</v>
      </c>
      <c r="AE355" s="195" t="s">
        <v>2870</v>
      </c>
      <c r="AF355" s="187" t="s">
        <v>3483</v>
      </c>
      <c r="AG355" s="187" t="s">
        <v>3483</v>
      </c>
      <c r="AH355" s="20" t="s">
        <v>1326</v>
      </c>
      <c r="AI355" s="20" t="s">
        <v>1572</v>
      </c>
      <c r="AJ355" s="197"/>
      <c r="AK355" s="197">
        <v>47808000</v>
      </c>
      <c r="AL355" s="197">
        <f t="shared" si="12"/>
        <v>10624000</v>
      </c>
      <c r="AM355" s="187"/>
      <c r="AN355" s="187"/>
      <c r="AO355" s="187"/>
      <c r="AP355" s="187"/>
      <c r="AQ355" s="187"/>
      <c r="AR355" s="187"/>
      <c r="AS355" s="187"/>
      <c r="AT355" s="187"/>
    </row>
    <row r="356" spans="1:46" s="199" customFormat="1" ht="72" hidden="1" x14ac:dyDescent="0.2">
      <c r="A356" s="187" t="s">
        <v>44</v>
      </c>
      <c r="B356" s="19" t="s">
        <v>277</v>
      </c>
      <c r="C356" s="187" t="s">
        <v>17</v>
      </c>
      <c r="D356" s="187" t="s">
        <v>34</v>
      </c>
      <c r="E356" s="19" t="s">
        <v>454</v>
      </c>
      <c r="F356" s="188" t="s">
        <v>1926</v>
      </c>
      <c r="G356" s="187" t="s">
        <v>1124</v>
      </c>
      <c r="H356" s="189" t="s">
        <v>270</v>
      </c>
      <c r="I356" s="189" t="s">
        <v>1119</v>
      </c>
      <c r="J356" s="190">
        <v>3000000</v>
      </c>
      <c r="K356" s="191" t="s">
        <v>137</v>
      </c>
      <c r="L356" s="189"/>
      <c r="M356" s="189"/>
      <c r="N356" s="187" t="s">
        <v>2871</v>
      </c>
      <c r="O356" s="187"/>
      <c r="P356" s="187"/>
      <c r="Q356" s="187"/>
      <c r="R356" s="187"/>
      <c r="S356" s="187"/>
      <c r="T356" s="187"/>
      <c r="U356" s="187"/>
      <c r="V356" s="187"/>
      <c r="W356" s="187"/>
      <c r="X356" s="189"/>
      <c r="Y356" s="201"/>
      <c r="Z356" s="187"/>
      <c r="AA356" s="187"/>
      <c r="AB356" s="187"/>
      <c r="AC356" s="187"/>
      <c r="AD356" s="187"/>
      <c r="AE356" s="187" t="s">
        <v>3526</v>
      </c>
      <c r="AF356" s="187" t="s">
        <v>3452</v>
      </c>
      <c r="AG356" s="187" t="s">
        <v>3467</v>
      </c>
      <c r="AH356" s="20" t="s">
        <v>1325</v>
      </c>
      <c r="AI356" s="20" t="s">
        <v>1571</v>
      </c>
      <c r="AJ356" s="197"/>
      <c r="AK356" s="197"/>
      <c r="AL356" s="197">
        <f t="shared" si="12"/>
        <v>3000000</v>
      </c>
      <c r="AM356" s="208">
        <v>242217</v>
      </c>
      <c r="AN356" s="208">
        <v>242248</v>
      </c>
      <c r="AO356" s="187"/>
      <c r="AP356" s="187"/>
      <c r="AQ356" s="187"/>
      <c r="AR356" s="187"/>
      <c r="AS356" s="187"/>
      <c r="AT356" s="187"/>
    </row>
    <row r="357" spans="1:46" s="199" customFormat="1" ht="72" hidden="1" x14ac:dyDescent="0.2">
      <c r="A357" s="187" t="s">
        <v>44</v>
      </c>
      <c r="B357" s="19" t="s">
        <v>277</v>
      </c>
      <c r="C357" s="187" t="s">
        <v>17</v>
      </c>
      <c r="D357" s="187" t="s">
        <v>34</v>
      </c>
      <c r="E357" s="19" t="s">
        <v>454</v>
      </c>
      <c r="F357" s="188" t="s">
        <v>1927</v>
      </c>
      <c r="G357" s="187" t="s">
        <v>1125</v>
      </c>
      <c r="H357" s="189" t="s">
        <v>270</v>
      </c>
      <c r="I357" s="189" t="s">
        <v>1122</v>
      </c>
      <c r="J357" s="190">
        <v>1800000</v>
      </c>
      <c r="K357" s="191" t="s">
        <v>137</v>
      </c>
      <c r="L357" s="189"/>
      <c r="M357" s="189"/>
      <c r="N357" s="187" t="s">
        <v>2871</v>
      </c>
      <c r="O357" s="187"/>
      <c r="P357" s="187"/>
      <c r="Q357" s="187"/>
      <c r="R357" s="187"/>
      <c r="S357" s="187"/>
      <c r="T357" s="187"/>
      <c r="U357" s="187"/>
      <c r="V357" s="187"/>
      <c r="W357" s="187"/>
      <c r="X357" s="189"/>
      <c r="Y357" s="201"/>
      <c r="Z357" s="187"/>
      <c r="AA357" s="187"/>
      <c r="AB357" s="187"/>
      <c r="AC357" s="187"/>
      <c r="AD357" s="187"/>
      <c r="AE357" s="187" t="s">
        <v>3527</v>
      </c>
      <c r="AF357" s="187" t="s">
        <v>3474</v>
      </c>
      <c r="AG357" s="187" t="s">
        <v>3467</v>
      </c>
      <c r="AH357" s="20" t="s">
        <v>1325</v>
      </c>
      <c r="AI357" s="20" t="s">
        <v>1571</v>
      </c>
      <c r="AJ357" s="197"/>
      <c r="AK357" s="197"/>
      <c r="AL357" s="197">
        <f t="shared" si="12"/>
        <v>1800000</v>
      </c>
      <c r="AM357" s="208">
        <v>242217</v>
      </c>
      <c r="AN357" s="208">
        <v>242248</v>
      </c>
      <c r="AO357" s="187"/>
      <c r="AP357" s="187"/>
      <c r="AQ357" s="187"/>
      <c r="AR357" s="187"/>
      <c r="AS357" s="187"/>
      <c r="AT357" s="187"/>
    </row>
    <row r="358" spans="1:46" s="23" customFormat="1" ht="72" hidden="1" x14ac:dyDescent="0.2">
      <c r="A358" s="19" t="s">
        <v>45</v>
      </c>
      <c r="B358" s="19" t="s">
        <v>277</v>
      </c>
      <c r="C358" s="19" t="s">
        <v>276</v>
      </c>
      <c r="D358" s="19" t="s">
        <v>11</v>
      </c>
      <c r="E358" s="19" t="s">
        <v>454</v>
      </c>
      <c r="F358" s="28" t="s">
        <v>1928</v>
      </c>
      <c r="G358" s="19" t="s">
        <v>659</v>
      </c>
      <c r="H358" s="18" t="s">
        <v>660</v>
      </c>
      <c r="I358" s="18" t="s">
        <v>268</v>
      </c>
      <c r="J358" s="17">
        <v>280000</v>
      </c>
      <c r="K358" s="35" t="s">
        <v>137</v>
      </c>
      <c r="L358" s="18"/>
      <c r="M358" s="32"/>
      <c r="N358" s="18"/>
      <c r="O358" s="18"/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/>
      <c r="AB358" s="36"/>
      <c r="AC358" s="36"/>
      <c r="AD358" s="17"/>
      <c r="AE358" s="18" t="s">
        <v>2876</v>
      </c>
      <c r="AF358" s="19" t="s">
        <v>3475</v>
      </c>
      <c r="AG358" s="19" t="s">
        <v>2456</v>
      </c>
      <c r="AH358" s="18" t="s">
        <v>1257</v>
      </c>
      <c r="AI358" s="19" t="s">
        <v>1569</v>
      </c>
      <c r="AJ358" s="17">
        <v>280000</v>
      </c>
      <c r="AK358" s="15"/>
      <c r="AL358" s="16">
        <f t="shared" si="12"/>
        <v>0</v>
      </c>
      <c r="AM358" s="15" t="s">
        <v>2921</v>
      </c>
      <c r="AN358" s="15" t="s">
        <v>1327</v>
      </c>
      <c r="AO358" s="15" t="s">
        <v>2945</v>
      </c>
      <c r="AP358" s="18"/>
      <c r="AQ358" s="18"/>
      <c r="AR358" s="18"/>
      <c r="AS358" s="18"/>
      <c r="AT358" s="18"/>
    </row>
    <row r="359" spans="1:46" s="23" customFormat="1" ht="72" hidden="1" x14ac:dyDescent="0.2">
      <c r="A359" s="19" t="s">
        <v>45</v>
      </c>
      <c r="B359" s="19" t="s">
        <v>277</v>
      </c>
      <c r="C359" s="19" t="s">
        <v>276</v>
      </c>
      <c r="D359" s="19" t="s">
        <v>11</v>
      </c>
      <c r="E359" s="19" t="s">
        <v>454</v>
      </c>
      <c r="F359" s="28" t="s">
        <v>1929</v>
      </c>
      <c r="G359" s="19" t="s">
        <v>661</v>
      </c>
      <c r="H359" s="18" t="s">
        <v>269</v>
      </c>
      <c r="I359" s="18" t="s">
        <v>662</v>
      </c>
      <c r="J359" s="17">
        <v>10000</v>
      </c>
      <c r="K359" s="35" t="s">
        <v>137</v>
      </c>
      <c r="L359" s="18"/>
      <c r="M359" s="32"/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6"/>
      <c r="AC359" s="36"/>
      <c r="AD359" s="17"/>
      <c r="AE359" s="18" t="s">
        <v>2876</v>
      </c>
      <c r="AF359" s="19" t="s">
        <v>3475</v>
      </c>
      <c r="AG359" s="19" t="s">
        <v>2456</v>
      </c>
      <c r="AH359" s="18" t="s">
        <v>1257</v>
      </c>
      <c r="AI359" s="19" t="s">
        <v>1569</v>
      </c>
      <c r="AJ359" s="17">
        <v>10000</v>
      </c>
      <c r="AK359" s="15"/>
      <c r="AL359" s="16">
        <f t="shared" si="12"/>
        <v>0</v>
      </c>
      <c r="AM359" s="15" t="s">
        <v>2921</v>
      </c>
      <c r="AN359" s="15" t="s">
        <v>1331</v>
      </c>
      <c r="AO359" s="15" t="s">
        <v>2946</v>
      </c>
      <c r="AP359" s="18"/>
      <c r="AQ359" s="18"/>
      <c r="AR359" s="18"/>
      <c r="AS359" s="18"/>
      <c r="AT359" s="18"/>
    </row>
    <row r="360" spans="1:46" s="23" customFormat="1" ht="72" hidden="1" x14ac:dyDescent="0.2">
      <c r="A360" s="19" t="s">
        <v>45</v>
      </c>
      <c r="B360" s="19" t="s">
        <v>277</v>
      </c>
      <c r="C360" s="19" t="s">
        <v>276</v>
      </c>
      <c r="D360" s="19" t="s">
        <v>11</v>
      </c>
      <c r="E360" s="19" t="s">
        <v>454</v>
      </c>
      <c r="F360" s="28" t="s">
        <v>1930</v>
      </c>
      <c r="G360" s="19" t="s">
        <v>663</v>
      </c>
      <c r="H360" s="18" t="s">
        <v>272</v>
      </c>
      <c r="I360" s="18" t="s">
        <v>662</v>
      </c>
      <c r="J360" s="17">
        <v>54000</v>
      </c>
      <c r="K360" s="35" t="s">
        <v>137</v>
      </c>
      <c r="L360" s="18"/>
      <c r="M360" s="32"/>
      <c r="N360" s="18"/>
      <c r="O360" s="18"/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6"/>
      <c r="AC360" s="36"/>
      <c r="AD360" s="17"/>
      <c r="AE360" s="18" t="s">
        <v>2876</v>
      </c>
      <c r="AF360" s="19" t="s">
        <v>3475</v>
      </c>
      <c r="AG360" s="19" t="s">
        <v>2456</v>
      </c>
      <c r="AH360" s="18" t="s">
        <v>1257</v>
      </c>
      <c r="AI360" s="19" t="s">
        <v>1569</v>
      </c>
      <c r="AJ360" s="17">
        <v>54000</v>
      </c>
      <c r="AK360" s="15"/>
      <c r="AL360" s="16">
        <f t="shared" si="12"/>
        <v>0</v>
      </c>
      <c r="AM360" s="15" t="s">
        <v>2947</v>
      </c>
      <c r="AN360" s="15" t="s">
        <v>1331</v>
      </c>
      <c r="AO360" s="15" t="s">
        <v>2948</v>
      </c>
      <c r="AP360" s="18"/>
      <c r="AQ360" s="18"/>
      <c r="AR360" s="18"/>
      <c r="AS360" s="18"/>
      <c r="AT360" s="18"/>
    </row>
    <row r="361" spans="1:46" s="23" customFormat="1" ht="72" hidden="1" x14ac:dyDescent="0.2">
      <c r="A361" s="19" t="s">
        <v>45</v>
      </c>
      <c r="B361" s="19" t="s">
        <v>277</v>
      </c>
      <c r="C361" s="19" t="s">
        <v>276</v>
      </c>
      <c r="D361" s="19" t="s">
        <v>11</v>
      </c>
      <c r="E361" s="19" t="s">
        <v>454</v>
      </c>
      <c r="F361" s="28" t="s">
        <v>1931</v>
      </c>
      <c r="G361" s="19" t="s">
        <v>664</v>
      </c>
      <c r="H361" s="18" t="s">
        <v>319</v>
      </c>
      <c r="I361" s="18" t="s">
        <v>662</v>
      </c>
      <c r="J361" s="17">
        <v>48000</v>
      </c>
      <c r="K361" s="35" t="s">
        <v>137</v>
      </c>
      <c r="L361" s="18"/>
      <c r="M361" s="32"/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6"/>
      <c r="AC361" s="36"/>
      <c r="AD361" s="17"/>
      <c r="AE361" s="18" t="s">
        <v>2876</v>
      </c>
      <c r="AF361" s="19" t="s">
        <v>2457</v>
      </c>
      <c r="AG361" s="19" t="s">
        <v>2457</v>
      </c>
      <c r="AH361" s="18" t="s">
        <v>1257</v>
      </c>
      <c r="AI361" s="19" t="s">
        <v>1569</v>
      </c>
      <c r="AJ361" s="15"/>
      <c r="AK361" s="17">
        <v>48000</v>
      </c>
      <c r="AL361" s="16">
        <f t="shared" si="12"/>
        <v>0</v>
      </c>
      <c r="AM361" s="15" t="s">
        <v>2949</v>
      </c>
      <c r="AN361" s="15" t="s">
        <v>1331</v>
      </c>
      <c r="AO361" s="15" t="s">
        <v>2946</v>
      </c>
      <c r="AP361" s="18"/>
      <c r="AQ361" s="18"/>
      <c r="AR361" s="18"/>
      <c r="AS361" s="18"/>
      <c r="AT361" s="18"/>
    </row>
    <row r="362" spans="1:46" s="23" customFormat="1" ht="72" hidden="1" x14ac:dyDescent="0.2">
      <c r="A362" s="19" t="s">
        <v>45</v>
      </c>
      <c r="B362" s="19" t="s">
        <v>277</v>
      </c>
      <c r="C362" s="19" t="s">
        <v>276</v>
      </c>
      <c r="D362" s="19" t="s">
        <v>11</v>
      </c>
      <c r="E362" s="19" t="s">
        <v>454</v>
      </c>
      <c r="F362" s="28" t="s">
        <v>1932</v>
      </c>
      <c r="G362" s="19" t="s">
        <v>665</v>
      </c>
      <c r="H362" s="18" t="s">
        <v>459</v>
      </c>
      <c r="I362" s="18" t="s">
        <v>274</v>
      </c>
      <c r="J362" s="17">
        <v>240000</v>
      </c>
      <c r="K362" s="35" t="s">
        <v>137</v>
      </c>
      <c r="L362" s="18"/>
      <c r="M362" s="32"/>
      <c r="N362" s="18"/>
      <c r="O362" s="18"/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/>
      <c r="AB362" s="36"/>
      <c r="AC362" s="36"/>
      <c r="AD362" s="17"/>
      <c r="AE362" s="18" t="s">
        <v>2876</v>
      </c>
      <c r="AF362" s="19" t="s">
        <v>3475</v>
      </c>
      <c r="AG362" s="19" t="s">
        <v>2456</v>
      </c>
      <c r="AH362" s="18" t="s">
        <v>1257</v>
      </c>
      <c r="AI362" s="19" t="s">
        <v>1569</v>
      </c>
      <c r="AJ362" s="17">
        <v>240000</v>
      </c>
      <c r="AK362" s="15"/>
      <c r="AL362" s="16">
        <f t="shared" si="12"/>
        <v>0</v>
      </c>
      <c r="AM362" s="15" t="s">
        <v>2949</v>
      </c>
      <c r="AN362" s="15" t="s">
        <v>1331</v>
      </c>
      <c r="AO362" s="15" t="s">
        <v>2950</v>
      </c>
      <c r="AP362" s="18"/>
      <c r="AQ362" s="18"/>
      <c r="AR362" s="18"/>
      <c r="AS362" s="18"/>
      <c r="AT362" s="18"/>
    </row>
    <row r="363" spans="1:46" s="23" customFormat="1" ht="72" hidden="1" x14ac:dyDescent="0.2">
      <c r="A363" s="19" t="s">
        <v>45</v>
      </c>
      <c r="B363" s="19" t="s">
        <v>277</v>
      </c>
      <c r="C363" s="19" t="s">
        <v>276</v>
      </c>
      <c r="D363" s="19" t="s">
        <v>11</v>
      </c>
      <c r="E363" s="19" t="s">
        <v>454</v>
      </c>
      <c r="F363" s="28" t="s">
        <v>1933</v>
      </c>
      <c r="G363" s="19" t="s">
        <v>666</v>
      </c>
      <c r="H363" s="18" t="s">
        <v>319</v>
      </c>
      <c r="I363" s="18" t="s">
        <v>631</v>
      </c>
      <c r="J363" s="17">
        <v>26000</v>
      </c>
      <c r="K363" s="35" t="s">
        <v>137</v>
      </c>
      <c r="L363" s="18"/>
      <c r="M363" s="32"/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6"/>
      <c r="AC363" s="36"/>
      <c r="AD363" s="17"/>
      <c r="AE363" s="18" t="s">
        <v>2890</v>
      </c>
      <c r="AF363" s="19" t="s">
        <v>3472</v>
      </c>
      <c r="AG363" s="19" t="s">
        <v>2456</v>
      </c>
      <c r="AH363" s="18" t="s">
        <v>1257</v>
      </c>
      <c r="AI363" s="19" t="s">
        <v>1569</v>
      </c>
      <c r="AJ363" s="17">
        <v>26000</v>
      </c>
      <c r="AK363" s="15"/>
      <c r="AL363" s="16">
        <f t="shared" si="12"/>
        <v>0</v>
      </c>
      <c r="AM363" s="15" t="s">
        <v>1331</v>
      </c>
      <c r="AN363" s="15" t="s">
        <v>1331</v>
      </c>
      <c r="AO363" s="15" t="s">
        <v>1331</v>
      </c>
      <c r="AP363" s="18"/>
      <c r="AQ363" s="18"/>
      <c r="AR363" s="18"/>
      <c r="AS363" s="18"/>
      <c r="AT363" s="18"/>
    </row>
    <row r="364" spans="1:46" s="23" customFormat="1" ht="72" hidden="1" x14ac:dyDescent="0.2">
      <c r="A364" s="19" t="s">
        <v>45</v>
      </c>
      <c r="B364" s="19" t="s">
        <v>277</v>
      </c>
      <c r="C364" s="19" t="s">
        <v>276</v>
      </c>
      <c r="D364" s="19" t="s">
        <v>11</v>
      </c>
      <c r="E364" s="19" t="s">
        <v>454</v>
      </c>
      <c r="F364" s="28" t="s">
        <v>1934</v>
      </c>
      <c r="G364" s="19" t="s">
        <v>667</v>
      </c>
      <c r="H364" s="18" t="s">
        <v>272</v>
      </c>
      <c r="I364" s="18" t="s">
        <v>631</v>
      </c>
      <c r="J364" s="17">
        <v>45000</v>
      </c>
      <c r="K364" s="35" t="s">
        <v>137</v>
      </c>
      <c r="L364" s="18"/>
      <c r="M364" s="32"/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6"/>
      <c r="AC364" s="36"/>
      <c r="AD364" s="17"/>
      <c r="AE364" s="18" t="s">
        <v>2890</v>
      </c>
      <c r="AF364" s="19" t="s">
        <v>3472</v>
      </c>
      <c r="AG364" s="19" t="s">
        <v>2456</v>
      </c>
      <c r="AH364" s="18" t="s">
        <v>1257</v>
      </c>
      <c r="AI364" s="19" t="s">
        <v>1569</v>
      </c>
      <c r="AJ364" s="17">
        <v>45000</v>
      </c>
      <c r="AK364" s="15"/>
      <c r="AL364" s="16">
        <f t="shared" si="12"/>
        <v>0</v>
      </c>
      <c r="AM364" s="15" t="s">
        <v>1331</v>
      </c>
      <c r="AN364" s="15" t="s">
        <v>1331</v>
      </c>
      <c r="AO364" s="15" t="s">
        <v>1331</v>
      </c>
      <c r="AP364" s="18"/>
      <c r="AQ364" s="18"/>
      <c r="AR364" s="18"/>
      <c r="AS364" s="18"/>
      <c r="AT364" s="18"/>
    </row>
    <row r="365" spans="1:46" s="23" customFormat="1" ht="72" hidden="1" x14ac:dyDescent="0.2">
      <c r="A365" s="19" t="s">
        <v>45</v>
      </c>
      <c r="B365" s="19" t="s">
        <v>277</v>
      </c>
      <c r="C365" s="19" t="s">
        <v>276</v>
      </c>
      <c r="D365" s="19" t="s">
        <v>11</v>
      </c>
      <c r="E365" s="19" t="s">
        <v>454</v>
      </c>
      <c r="F365" s="28" t="s">
        <v>1935</v>
      </c>
      <c r="G365" s="19" t="s">
        <v>668</v>
      </c>
      <c r="H365" s="18" t="s">
        <v>269</v>
      </c>
      <c r="I365" s="18" t="s">
        <v>631</v>
      </c>
      <c r="J365" s="17">
        <v>40000</v>
      </c>
      <c r="K365" s="35" t="s">
        <v>137</v>
      </c>
      <c r="L365" s="18"/>
      <c r="M365" s="32"/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6"/>
      <c r="AC365" s="36"/>
      <c r="AD365" s="17"/>
      <c r="AE365" s="18" t="s">
        <v>2890</v>
      </c>
      <c r="AF365" s="19" t="s">
        <v>3472</v>
      </c>
      <c r="AG365" s="19" t="s">
        <v>2456</v>
      </c>
      <c r="AH365" s="18" t="s">
        <v>1257</v>
      </c>
      <c r="AI365" s="19" t="s">
        <v>1569</v>
      </c>
      <c r="AJ365" s="17">
        <v>40000</v>
      </c>
      <c r="AK365" s="15"/>
      <c r="AL365" s="16">
        <f t="shared" si="12"/>
        <v>0</v>
      </c>
      <c r="AM365" s="15" t="s">
        <v>1331</v>
      </c>
      <c r="AN365" s="15" t="s">
        <v>1331</v>
      </c>
      <c r="AO365" s="15" t="s">
        <v>1331</v>
      </c>
      <c r="AP365" s="18"/>
      <c r="AQ365" s="18"/>
      <c r="AR365" s="18"/>
      <c r="AS365" s="18"/>
      <c r="AT365" s="18"/>
    </row>
    <row r="366" spans="1:46" s="23" customFormat="1" ht="72" hidden="1" x14ac:dyDescent="0.2">
      <c r="A366" s="19" t="s">
        <v>45</v>
      </c>
      <c r="B366" s="19" t="s">
        <v>277</v>
      </c>
      <c r="C366" s="19" t="s">
        <v>276</v>
      </c>
      <c r="D366" s="19" t="s">
        <v>11</v>
      </c>
      <c r="E366" s="19" t="s">
        <v>454</v>
      </c>
      <c r="F366" s="28" t="s">
        <v>1936</v>
      </c>
      <c r="G366" s="19" t="s">
        <v>669</v>
      </c>
      <c r="H366" s="18" t="s">
        <v>303</v>
      </c>
      <c r="I366" s="18" t="s">
        <v>631</v>
      </c>
      <c r="J366" s="17">
        <v>120000</v>
      </c>
      <c r="K366" s="35" t="s">
        <v>137</v>
      </c>
      <c r="L366" s="18"/>
      <c r="M366" s="32"/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6"/>
      <c r="AC366" s="36"/>
      <c r="AD366" s="17"/>
      <c r="AE366" s="18" t="s">
        <v>1330</v>
      </c>
      <c r="AF366" s="19" t="s">
        <v>3470</v>
      </c>
      <c r="AG366" s="19" t="s">
        <v>2456</v>
      </c>
      <c r="AH366" s="18" t="s">
        <v>1257</v>
      </c>
      <c r="AI366" s="19" t="s">
        <v>1569</v>
      </c>
      <c r="AJ366" s="17">
        <v>120000</v>
      </c>
      <c r="AK366" s="15"/>
      <c r="AL366" s="16">
        <f t="shared" si="12"/>
        <v>0</v>
      </c>
      <c r="AM366" s="15" t="s">
        <v>1331</v>
      </c>
      <c r="AN366" s="15" t="s">
        <v>1331</v>
      </c>
      <c r="AO366" s="15" t="s">
        <v>1331</v>
      </c>
      <c r="AP366" s="18"/>
      <c r="AQ366" s="18"/>
      <c r="AR366" s="18"/>
      <c r="AS366" s="18"/>
      <c r="AT366" s="18"/>
    </row>
    <row r="367" spans="1:46" s="23" customFormat="1" ht="72" hidden="1" x14ac:dyDescent="0.2">
      <c r="A367" s="19" t="s">
        <v>45</v>
      </c>
      <c r="B367" s="19" t="s">
        <v>277</v>
      </c>
      <c r="C367" s="19" t="s">
        <v>276</v>
      </c>
      <c r="D367" s="19" t="s">
        <v>11</v>
      </c>
      <c r="E367" s="19" t="s">
        <v>454</v>
      </c>
      <c r="F367" s="28" t="s">
        <v>1937</v>
      </c>
      <c r="G367" s="19" t="s">
        <v>670</v>
      </c>
      <c r="H367" s="18" t="s">
        <v>270</v>
      </c>
      <c r="I367" s="18" t="s">
        <v>274</v>
      </c>
      <c r="J367" s="17">
        <v>3500</v>
      </c>
      <c r="K367" s="35" t="s">
        <v>137</v>
      </c>
      <c r="L367" s="18"/>
      <c r="M367" s="32"/>
      <c r="N367" s="18"/>
      <c r="O367" s="18"/>
      <c r="P367" s="36" t="s">
        <v>2873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/>
      <c r="AA367" s="36"/>
      <c r="AB367" s="36"/>
      <c r="AC367" s="36"/>
      <c r="AD367" s="17"/>
      <c r="AE367" s="18" t="s">
        <v>2876</v>
      </c>
      <c r="AF367" s="19" t="s">
        <v>2457</v>
      </c>
      <c r="AG367" s="19" t="s">
        <v>2457</v>
      </c>
      <c r="AH367" s="18" t="s">
        <v>1257</v>
      </c>
      <c r="AI367" s="19" t="s">
        <v>1569</v>
      </c>
      <c r="AJ367" s="15"/>
      <c r="AK367" s="17">
        <v>3500</v>
      </c>
      <c r="AL367" s="16">
        <f t="shared" si="12"/>
        <v>0</v>
      </c>
      <c r="AM367" s="15" t="s">
        <v>1331</v>
      </c>
      <c r="AN367" s="15" t="s">
        <v>1331</v>
      </c>
      <c r="AO367" s="15" t="s">
        <v>1331</v>
      </c>
      <c r="AP367" s="18"/>
      <c r="AQ367" s="18"/>
      <c r="AR367" s="18"/>
      <c r="AS367" s="18"/>
      <c r="AT367" s="18"/>
    </row>
    <row r="368" spans="1:46" s="23" customFormat="1" ht="72" hidden="1" x14ac:dyDescent="0.2">
      <c r="A368" s="19" t="s">
        <v>45</v>
      </c>
      <c r="B368" s="19" t="s">
        <v>277</v>
      </c>
      <c r="C368" s="19" t="s">
        <v>276</v>
      </c>
      <c r="D368" s="19" t="s">
        <v>21</v>
      </c>
      <c r="E368" s="19" t="s">
        <v>454</v>
      </c>
      <c r="F368" s="28" t="s">
        <v>1938</v>
      </c>
      <c r="G368" s="19" t="s">
        <v>671</v>
      </c>
      <c r="H368" s="18" t="s">
        <v>270</v>
      </c>
      <c r="I368" s="18" t="s">
        <v>271</v>
      </c>
      <c r="J368" s="17">
        <v>18000</v>
      </c>
      <c r="K368" s="18"/>
      <c r="L368" s="18"/>
      <c r="M368" s="35" t="s">
        <v>137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/>
      <c r="AA368" s="36" t="s">
        <v>2903</v>
      </c>
      <c r="AB368" s="36"/>
      <c r="AC368" s="36"/>
      <c r="AD368" s="17"/>
      <c r="AE368" s="18" t="s">
        <v>2904</v>
      </c>
      <c r="AF368" s="18" t="s">
        <v>3472</v>
      </c>
      <c r="AG368" s="18" t="s">
        <v>2456</v>
      </c>
      <c r="AH368" s="18" t="s">
        <v>1330</v>
      </c>
      <c r="AI368" s="18" t="s">
        <v>1570</v>
      </c>
      <c r="AJ368" s="17">
        <v>18000</v>
      </c>
      <c r="AK368" s="15"/>
      <c r="AL368" s="16">
        <f t="shared" si="12"/>
        <v>0</v>
      </c>
      <c r="AM368" s="15" t="s">
        <v>1331</v>
      </c>
      <c r="AN368" s="15" t="s">
        <v>1331</v>
      </c>
      <c r="AO368" s="15" t="s">
        <v>1331</v>
      </c>
      <c r="AP368" s="18"/>
      <c r="AQ368" s="18"/>
      <c r="AR368" s="18"/>
      <c r="AS368" s="18"/>
      <c r="AT368" s="18"/>
    </row>
    <row r="369" spans="1:46" s="23" customFormat="1" ht="72" hidden="1" x14ac:dyDescent="0.2">
      <c r="A369" s="19" t="s">
        <v>45</v>
      </c>
      <c r="B369" s="19" t="s">
        <v>277</v>
      </c>
      <c r="C369" s="19" t="s">
        <v>276</v>
      </c>
      <c r="D369" s="19" t="s">
        <v>21</v>
      </c>
      <c r="E369" s="19" t="s">
        <v>454</v>
      </c>
      <c r="F369" s="28" t="s">
        <v>1939</v>
      </c>
      <c r="G369" s="19" t="s">
        <v>672</v>
      </c>
      <c r="H369" s="18" t="s">
        <v>272</v>
      </c>
      <c r="I369" s="18" t="s">
        <v>271</v>
      </c>
      <c r="J369" s="17">
        <v>25500</v>
      </c>
      <c r="K369" s="18"/>
      <c r="L369" s="18"/>
      <c r="M369" s="35" t="s">
        <v>137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/>
      <c r="AA369" s="36" t="s">
        <v>2906</v>
      </c>
      <c r="AB369" s="36"/>
      <c r="AC369" s="36"/>
      <c r="AD369" s="17"/>
      <c r="AE369" s="18" t="s">
        <v>2904</v>
      </c>
      <c r="AF369" s="18" t="s">
        <v>3472</v>
      </c>
      <c r="AG369" s="18" t="s">
        <v>2456</v>
      </c>
      <c r="AH369" s="18" t="s">
        <v>1330</v>
      </c>
      <c r="AI369" s="18" t="s">
        <v>1570</v>
      </c>
      <c r="AJ369" s="17">
        <v>25500</v>
      </c>
      <c r="AK369" s="15"/>
      <c r="AL369" s="16">
        <f t="shared" si="12"/>
        <v>0</v>
      </c>
      <c r="AM369" s="15" t="s">
        <v>1331</v>
      </c>
      <c r="AN369" s="15" t="s">
        <v>1331</v>
      </c>
      <c r="AO369" s="15" t="s">
        <v>1331</v>
      </c>
      <c r="AP369" s="18"/>
      <c r="AQ369" s="18"/>
      <c r="AR369" s="18"/>
      <c r="AS369" s="18"/>
      <c r="AT369" s="18"/>
    </row>
    <row r="370" spans="1:46" s="23" customFormat="1" ht="72" hidden="1" x14ac:dyDescent="0.2">
      <c r="A370" s="19" t="s">
        <v>45</v>
      </c>
      <c r="B370" s="19" t="s">
        <v>277</v>
      </c>
      <c r="C370" s="19" t="s">
        <v>276</v>
      </c>
      <c r="D370" s="19" t="s">
        <v>21</v>
      </c>
      <c r="E370" s="19" t="s">
        <v>454</v>
      </c>
      <c r="F370" s="28" t="s">
        <v>1940</v>
      </c>
      <c r="G370" s="19" t="s">
        <v>673</v>
      </c>
      <c r="H370" s="18" t="s">
        <v>269</v>
      </c>
      <c r="I370" s="18" t="s">
        <v>271</v>
      </c>
      <c r="J370" s="17">
        <v>50400</v>
      </c>
      <c r="K370" s="18"/>
      <c r="L370" s="18"/>
      <c r="M370" s="35" t="s">
        <v>137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/>
      <c r="AA370" s="36" t="s">
        <v>2909</v>
      </c>
      <c r="AB370" s="36"/>
      <c r="AC370" s="36"/>
      <c r="AD370" s="17"/>
      <c r="AE370" s="18" t="s">
        <v>2904</v>
      </c>
      <c r="AF370" s="18" t="s">
        <v>3472</v>
      </c>
      <c r="AG370" s="18" t="s">
        <v>2456</v>
      </c>
      <c r="AH370" s="18" t="s">
        <v>1330</v>
      </c>
      <c r="AI370" s="18" t="s">
        <v>1570</v>
      </c>
      <c r="AJ370" s="17">
        <v>50400</v>
      </c>
      <c r="AK370" s="15"/>
      <c r="AL370" s="16">
        <f t="shared" si="12"/>
        <v>0</v>
      </c>
      <c r="AM370" s="15" t="s">
        <v>1331</v>
      </c>
      <c r="AN370" s="15" t="s">
        <v>1331</v>
      </c>
      <c r="AO370" s="15" t="s">
        <v>1331</v>
      </c>
      <c r="AP370" s="18"/>
      <c r="AQ370" s="18"/>
      <c r="AR370" s="18"/>
      <c r="AS370" s="18"/>
      <c r="AT370" s="18"/>
    </row>
    <row r="371" spans="1:46" s="23" customFormat="1" ht="72" hidden="1" x14ac:dyDescent="0.2">
      <c r="A371" s="19" t="s">
        <v>45</v>
      </c>
      <c r="B371" s="19" t="s">
        <v>277</v>
      </c>
      <c r="C371" s="19" t="s">
        <v>276</v>
      </c>
      <c r="D371" s="19" t="s">
        <v>286</v>
      </c>
      <c r="E371" s="19" t="s">
        <v>454</v>
      </c>
      <c r="F371" s="28" t="s">
        <v>1941</v>
      </c>
      <c r="G371" s="19" t="s">
        <v>674</v>
      </c>
      <c r="H371" s="18" t="s">
        <v>270</v>
      </c>
      <c r="I371" s="18" t="s">
        <v>268</v>
      </c>
      <c r="J371" s="17">
        <v>95000</v>
      </c>
      <c r="K371" s="35" t="s">
        <v>137</v>
      </c>
      <c r="L371" s="18"/>
      <c r="M371" s="32"/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6"/>
      <c r="AC371" s="36"/>
      <c r="AD371" s="17"/>
      <c r="AE371" s="18" t="s">
        <v>2890</v>
      </c>
      <c r="AF371" s="19" t="s">
        <v>3472</v>
      </c>
      <c r="AG371" s="19" t="s">
        <v>2456</v>
      </c>
      <c r="AH371" s="18" t="s">
        <v>1257</v>
      </c>
      <c r="AI371" s="19" t="s">
        <v>1569</v>
      </c>
      <c r="AJ371" s="17">
        <v>95000</v>
      </c>
      <c r="AK371" s="15"/>
      <c r="AL371" s="16">
        <f t="shared" si="12"/>
        <v>0</v>
      </c>
      <c r="AM371" s="15" t="s">
        <v>1331</v>
      </c>
      <c r="AN371" s="15" t="s">
        <v>1331</v>
      </c>
      <c r="AO371" s="15" t="s">
        <v>1331</v>
      </c>
      <c r="AP371" s="18"/>
      <c r="AQ371" s="18"/>
      <c r="AR371" s="18"/>
      <c r="AS371" s="18"/>
      <c r="AT371" s="18"/>
    </row>
    <row r="372" spans="1:46" s="23" customFormat="1" ht="72" hidden="1" x14ac:dyDescent="0.2">
      <c r="A372" s="19" t="s">
        <v>45</v>
      </c>
      <c r="B372" s="19" t="s">
        <v>277</v>
      </c>
      <c r="C372" s="19" t="s">
        <v>276</v>
      </c>
      <c r="D372" s="19" t="s">
        <v>286</v>
      </c>
      <c r="E372" s="19" t="s">
        <v>454</v>
      </c>
      <c r="F372" s="28" t="s">
        <v>1942</v>
      </c>
      <c r="G372" s="19" t="s">
        <v>675</v>
      </c>
      <c r="H372" s="18" t="s">
        <v>270</v>
      </c>
      <c r="I372" s="18" t="s">
        <v>271</v>
      </c>
      <c r="J372" s="17">
        <v>42500</v>
      </c>
      <c r="K372" s="35" t="s">
        <v>137</v>
      </c>
      <c r="L372" s="18"/>
      <c r="M372" s="32"/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6"/>
      <c r="AC372" s="36"/>
      <c r="AD372" s="17"/>
      <c r="AE372" s="18" t="s">
        <v>2890</v>
      </c>
      <c r="AF372" s="19" t="s">
        <v>3472</v>
      </c>
      <c r="AG372" s="19" t="s">
        <v>2456</v>
      </c>
      <c r="AH372" s="18" t="s">
        <v>1257</v>
      </c>
      <c r="AI372" s="19" t="s">
        <v>1569</v>
      </c>
      <c r="AJ372" s="17">
        <v>42500</v>
      </c>
      <c r="AK372" s="15"/>
      <c r="AL372" s="16">
        <f t="shared" si="12"/>
        <v>0</v>
      </c>
      <c r="AM372" s="15" t="s">
        <v>1331</v>
      </c>
      <c r="AN372" s="15" t="s">
        <v>1327</v>
      </c>
      <c r="AO372" s="15" t="s">
        <v>1327</v>
      </c>
      <c r="AP372" s="18"/>
      <c r="AQ372" s="18"/>
      <c r="AR372" s="18"/>
      <c r="AS372" s="18"/>
      <c r="AT372" s="18"/>
    </row>
    <row r="373" spans="1:46" s="23" customFormat="1" ht="72" hidden="1" x14ac:dyDescent="0.2">
      <c r="A373" s="19" t="s">
        <v>45</v>
      </c>
      <c r="B373" s="19" t="s">
        <v>277</v>
      </c>
      <c r="C373" s="19" t="s">
        <v>276</v>
      </c>
      <c r="D373" s="19" t="s">
        <v>286</v>
      </c>
      <c r="E373" s="19" t="s">
        <v>454</v>
      </c>
      <c r="F373" s="28" t="s">
        <v>1943</v>
      </c>
      <c r="G373" s="19" t="s">
        <v>676</v>
      </c>
      <c r="H373" s="18" t="s">
        <v>270</v>
      </c>
      <c r="I373" s="18" t="s">
        <v>274</v>
      </c>
      <c r="J373" s="17">
        <v>15000</v>
      </c>
      <c r="K373" s="35" t="s">
        <v>137</v>
      </c>
      <c r="L373" s="18"/>
      <c r="M373" s="32"/>
      <c r="N373" s="18"/>
      <c r="O373" s="18"/>
      <c r="P373" s="36"/>
      <c r="Q373" s="18" t="s">
        <v>2901</v>
      </c>
      <c r="R373" s="18"/>
      <c r="S373" s="18" t="s">
        <v>104</v>
      </c>
      <c r="T373" s="18"/>
      <c r="U373" s="18"/>
      <c r="V373" s="53"/>
      <c r="W373" s="17"/>
      <c r="X373" s="32"/>
      <c r="Y373" s="36"/>
      <c r="Z373" s="17"/>
      <c r="AA373" s="36"/>
      <c r="AB373" s="36"/>
      <c r="AC373" s="36"/>
      <c r="AD373" s="17"/>
      <c r="AE373" s="18" t="s">
        <v>1330</v>
      </c>
      <c r="AF373" s="19" t="s">
        <v>3470</v>
      </c>
      <c r="AG373" s="19" t="s">
        <v>2456</v>
      </c>
      <c r="AH373" s="18" t="s">
        <v>1257</v>
      </c>
      <c r="AI373" s="19" t="s">
        <v>1569</v>
      </c>
      <c r="AJ373" s="17">
        <v>15000</v>
      </c>
      <c r="AK373" s="15"/>
      <c r="AL373" s="16">
        <f t="shared" si="12"/>
        <v>0</v>
      </c>
      <c r="AM373" s="15" t="s">
        <v>1327</v>
      </c>
      <c r="AN373" s="15" t="s">
        <v>1328</v>
      </c>
      <c r="AO373" s="15" t="s">
        <v>1328</v>
      </c>
      <c r="AP373" s="18"/>
      <c r="AQ373" s="18"/>
      <c r="AR373" s="18"/>
      <c r="AS373" s="18"/>
      <c r="AT373" s="18"/>
    </row>
    <row r="374" spans="1:46" s="23" customFormat="1" ht="72" hidden="1" x14ac:dyDescent="0.2">
      <c r="A374" s="19" t="s">
        <v>45</v>
      </c>
      <c r="B374" s="19" t="s">
        <v>277</v>
      </c>
      <c r="C374" s="19" t="s">
        <v>276</v>
      </c>
      <c r="D374" s="19" t="s">
        <v>286</v>
      </c>
      <c r="E374" s="19" t="s">
        <v>454</v>
      </c>
      <c r="F374" s="28" t="s">
        <v>1944</v>
      </c>
      <c r="G374" s="19" t="s">
        <v>677</v>
      </c>
      <c r="H374" s="18" t="s">
        <v>303</v>
      </c>
      <c r="I374" s="18" t="s">
        <v>271</v>
      </c>
      <c r="J374" s="17">
        <v>370000</v>
      </c>
      <c r="K374" s="35" t="s">
        <v>137</v>
      </c>
      <c r="L374" s="18"/>
      <c r="M374" s="32"/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6"/>
      <c r="AC374" s="36"/>
      <c r="AD374" s="17"/>
      <c r="AE374" s="18" t="s">
        <v>1330</v>
      </c>
      <c r="AF374" s="19" t="s">
        <v>3470</v>
      </c>
      <c r="AG374" s="19" t="s">
        <v>2456</v>
      </c>
      <c r="AH374" s="18" t="s">
        <v>1257</v>
      </c>
      <c r="AI374" s="19" t="s">
        <v>1569</v>
      </c>
      <c r="AJ374" s="17">
        <v>370000</v>
      </c>
      <c r="AK374" s="15"/>
      <c r="AL374" s="16">
        <f t="shared" si="12"/>
        <v>0</v>
      </c>
      <c r="AM374" s="15" t="s">
        <v>1327</v>
      </c>
      <c r="AN374" s="15" t="s">
        <v>1328</v>
      </c>
      <c r="AO374" s="15" t="s">
        <v>1328</v>
      </c>
      <c r="AP374" s="18"/>
      <c r="AQ374" s="18"/>
      <c r="AR374" s="18"/>
      <c r="AS374" s="18"/>
      <c r="AT374" s="18"/>
    </row>
    <row r="375" spans="1:46" s="23" customFormat="1" ht="72" hidden="1" x14ac:dyDescent="0.2">
      <c r="A375" s="19" t="s">
        <v>45</v>
      </c>
      <c r="B375" s="19" t="s">
        <v>277</v>
      </c>
      <c r="C375" s="19" t="s">
        <v>276</v>
      </c>
      <c r="D375" s="19" t="s">
        <v>286</v>
      </c>
      <c r="E375" s="19" t="s">
        <v>454</v>
      </c>
      <c r="F375" s="28" t="s">
        <v>1945</v>
      </c>
      <c r="G375" s="19" t="s">
        <v>678</v>
      </c>
      <c r="H375" s="18" t="s">
        <v>270</v>
      </c>
      <c r="I375" s="18" t="s">
        <v>274</v>
      </c>
      <c r="J375" s="17">
        <v>200000</v>
      </c>
      <c r="K375" s="35" t="s">
        <v>137</v>
      </c>
      <c r="L375" s="18"/>
      <c r="M375" s="32"/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6"/>
      <c r="AC375" s="36"/>
      <c r="AD375" s="17"/>
      <c r="AE375" s="18" t="s">
        <v>2919</v>
      </c>
      <c r="AF375" s="19" t="s">
        <v>3472</v>
      </c>
      <c r="AG375" s="19" t="s">
        <v>2456</v>
      </c>
      <c r="AH375" s="18" t="s">
        <v>1257</v>
      </c>
      <c r="AI375" s="19" t="s">
        <v>1569</v>
      </c>
      <c r="AJ375" s="17">
        <v>200000</v>
      </c>
      <c r="AK375" s="15"/>
      <c r="AL375" s="16">
        <f t="shared" si="12"/>
        <v>0</v>
      </c>
      <c r="AM375" s="15" t="s">
        <v>1331</v>
      </c>
      <c r="AN375" s="15" t="s">
        <v>1331</v>
      </c>
      <c r="AO375" s="15" t="s">
        <v>1327</v>
      </c>
      <c r="AP375" s="18"/>
      <c r="AQ375" s="18"/>
      <c r="AR375" s="18"/>
      <c r="AS375" s="18"/>
      <c r="AT375" s="18"/>
    </row>
    <row r="376" spans="1:46" s="23" customFormat="1" ht="72" hidden="1" x14ac:dyDescent="0.2">
      <c r="A376" s="19" t="s">
        <v>45</v>
      </c>
      <c r="B376" s="19" t="s">
        <v>277</v>
      </c>
      <c r="C376" s="19" t="s">
        <v>276</v>
      </c>
      <c r="D376" s="19" t="s">
        <v>30</v>
      </c>
      <c r="E376" s="19" t="s">
        <v>454</v>
      </c>
      <c r="F376" s="28" t="s">
        <v>1946</v>
      </c>
      <c r="G376" s="19" t="s">
        <v>679</v>
      </c>
      <c r="H376" s="18" t="s">
        <v>270</v>
      </c>
      <c r="I376" s="18" t="s">
        <v>344</v>
      </c>
      <c r="J376" s="17">
        <v>58000</v>
      </c>
      <c r="K376" s="18"/>
      <c r="L376" s="18"/>
      <c r="M376" s="35" t="s">
        <v>137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6" t="s">
        <v>2921</v>
      </c>
      <c r="AC376" s="36" t="s">
        <v>2921</v>
      </c>
      <c r="AD376" s="17">
        <v>58000</v>
      </c>
      <c r="AE376" s="18" t="s">
        <v>2923</v>
      </c>
      <c r="AF376" s="19" t="s">
        <v>2457</v>
      </c>
      <c r="AG376" s="19" t="s">
        <v>2457</v>
      </c>
      <c r="AH376" s="18" t="s">
        <v>1330</v>
      </c>
      <c r="AI376" s="18" t="s">
        <v>1570</v>
      </c>
      <c r="AJ376" s="15"/>
      <c r="AK376" s="17">
        <v>58000</v>
      </c>
      <c r="AL376" s="16">
        <f t="shared" si="12"/>
        <v>0</v>
      </c>
      <c r="AM376" s="15" t="s">
        <v>1331</v>
      </c>
      <c r="AN376" s="15" t="s">
        <v>1331</v>
      </c>
      <c r="AO376" s="15" t="s">
        <v>1331</v>
      </c>
      <c r="AP376" s="15" t="s">
        <v>1331</v>
      </c>
      <c r="AQ376" s="15" t="s">
        <v>1331</v>
      </c>
      <c r="AR376" s="15">
        <v>58000</v>
      </c>
      <c r="AS376" s="18"/>
      <c r="AT376" s="18"/>
    </row>
    <row r="377" spans="1:46" s="23" customFormat="1" ht="72" hidden="1" x14ac:dyDescent="0.2">
      <c r="A377" s="19" t="s">
        <v>45</v>
      </c>
      <c r="B377" s="19" t="s">
        <v>277</v>
      </c>
      <c r="C377" s="19" t="s">
        <v>276</v>
      </c>
      <c r="D377" s="19" t="s">
        <v>18</v>
      </c>
      <c r="E377" s="19" t="s">
        <v>454</v>
      </c>
      <c r="F377" s="28" t="s">
        <v>1947</v>
      </c>
      <c r="G377" s="19" t="s">
        <v>680</v>
      </c>
      <c r="H377" s="18" t="s">
        <v>319</v>
      </c>
      <c r="I377" s="18" t="s">
        <v>274</v>
      </c>
      <c r="J377" s="17">
        <v>300000</v>
      </c>
      <c r="K377" s="35" t="s">
        <v>137</v>
      </c>
      <c r="L377" s="18"/>
      <c r="M377" s="32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6"/>
      <c r="AC377" s="36"/>
      <c r="AD377" s="17"/>
      <c r="AE377" s="18" t="s">
        <v>1334</v>
      </c>
      <c r="AF377" s="19" t="s">
        <v>1571</v>
      </c>
      <c r="AG377" s="19" t="s">
        <v>3467</v>
      </c>
      <c r="AH377" s="18" t="s">
        <v>1333</v>
      </c>
      <c r="AI377" s="19" t="s">
        <v>1568</v>
      </c>
      <c r="AJ377" s="15"/>
      <c r="AK377" s="15"/>
      <c r="AL377" s="16">
        <f t="shared" si="12"/>
        <v>300000</v>
      </c>
      <c r="AM377" s="15" t="s">
        <v>1327</v>
      </c>
      <c r="AN377" s="15" t="s">
        <v>1328</v>
      </c>
      <c r="AO377" s="18"/>
      <c r="AP377" s="18"/>
      <c r="AQ377" s="18"/>
      <c r="AR377" s="18"/>
      <c r="AS377" s="18"/>
      <c r="AT377" s="18"/>
    </row>
    <row r="378" spans="1:46" s="23" customFormat="1" ht="72" hidden="1" x14ac:dyDescent="0.2">
      <c r="A378" s="19" t="s">
        <v>45</v>
      </c>
      <c r="B378" s="19" t="s">
        <v>277</v>
      </c>
      <c r="C378" s="19" t="s">
        <v>276</v>
      </c>
      <c r="D378" s="19" t="s">
        <v>18</v>
      </c>
      <c r="E378" s="19" t="s">
        <v>454</v>
      </c>
      <c r="F378" s="28" t="s">
        <v>1948</v>
      </c>
      <c r="G378" s="19" t="s">
        <v>681</v>
      </c>
      <c r="H378" s="18" t="s">
        <v>270</v>
      </c>
      <c r="I378" s="18" t="s">
        <v>268</v>
      </c>
      <c r="J378" s="17">
        <v>40000</v>
      </c>
      <c r="K378" s="35" t="s">
        <v>137</v>
      </c>
      <c r="L378" s="18"/>
      <c r="M378" s="32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6"/>
      <c r="AC378" s="36"/>
      <c r="AD378" s="17"/>
      <c r="AE378" s="18" t="s">
        <v>1334</v>
      </c>
      <c r="AF378" s="19" t="s">
        <v>1571</v>
      </c>
      <c r="AG378" s="19" t="s">
        <v>3467</v>
      </c>
      <c r="AH378" s="18" t="s">
        <v>1333</v>
      </c>
      <c r="AI378" s="19" t="s">
        <v>1568</v>
      </c>
      <c r="AJ378" s="15"/>
      <c r="AK378" s="15"/>
      <c r="AL378" s="16">
        <f t="shared" si="12"/>
        <v>40000</v>
      </c>
      <c r="AM378" s="15" t="s">
        <v>1327</v>
      </c>
      <c r="AN378" s="15" t="s">
        <v>1328</v>
      </c>
      <c r="AO378" s="18"/>
      <c r="AP378" s="18"/>
      <c r="AQ378" s="18"/>
      <c r="AR378" s="18"/>
      <c r="AS378" s="18"/>
      <c r="AT378" s="18"/>
    </row>
    <row r="379" spans="1:46" s="23" customFormat="1" ht="72" hidden="1" x14ac:dyDescent="0.2">
      <c r="A379" s="19" t="s">
        <v>45</v>
      </c>
      <c r="B379" s="19" t="s">
        <v>277</v>
      </c>
      <c r="C379" s="19" t="s">
        <v>276</v>
      </c>
      <c r="D379" s="19" t="s">
        <v>18</v>
      </c>
      <c r="E379" s="19" t="s">
        <v>454</v>
      </c>
      <c r="F379" s="28" t="s">
        <v>1949</v>
      </c>
      <c r="G379" s="19" t="s">
        <v>682</v>
      </c>
      <c r="H379" s="18" t="s">
        <v>376</v>
      </c>
      <c r="I379" s="18" t="s">
        <v>268</v>
      </c>
      <c r="J379" s="17">
        <v>135000</v>
      </c>
      <c r="K379" s="35" t="s">
        <v>137</v>
      </c>
      <c r="L379" s="18"/>
      <c r="M379" s="32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6"/>
      <c r="AC379" s="36"/>
      <c r="AD379" s="17"/>
      <c r="AE379" s="18" t="s">
        <v>1334</v>
      </c>
      <c r="AF379" s="19" t="s">
        <v>1571</v>
      </c>
      <c r="AG379" s="19" t="s">
        <v>3467</v>
      </c>
      <c r="AH379" s="18" t="s">
        <v>1333</v>
      </c>
      <c r="AI379" s="19" t="s">
        <v>1568</v>
      </c>
      <c r="AJ379" s="15"/>
      <c r="AK379" s="15"/>
      <c r="AL379" s="16">
        <f t="shared" si="12"/>
        <v>135000</v>
      </c>
      <c r="AM379" s="15" t="s">
        <v>1327</v>
      </c>
      <c r="AN379" s="15" t="s">
        <v>1328</v>
      </c>
      <c r="AO379" s="18"/>
      <c r="AP379" s="18"/>
      <c r="AQ379" s="18"/>
      <c r="AR379" s="18"/>
      <c r="AS379" s="18"/>
      <c r="AT379" s="18"/>
    </row>
    <row r="380" spans="1:46" s="23" customFormat="1" ht="72" hidden="1" x14ac:dyDescent="0.2">
      <c r="A380" s="19" t="s">
        <v>45</v>
      </c>
      <c r="B380" s="19" t="s">
        <v>277</v>
      </c>
      <c r="C380" s="19" t="s">
        <v>276</v>
      </c>
      <c r="D380" s="19" t="s">
        <v>18</v>
      </c>
      <c r="E380" s="19" t="s">
        <v>454</v>
      </c>
      <c r="F380" s="28" t="s">
        <v>1950</v>
      </c>
      <c r="G380" s="19" t="s">
        <v>683</v>
      </c>
      <c r="H380" s="18" t="s">
        <v>269</v>
      </c>
      <c r="I380" s="18" t="s">
        <v>268</v>
      </c>
      <c r="J380" s="17">
        <v>70000</v>
      </c>
      <c r="K380" s="35" t="s">
        <v>137</v>
      </c>
      <c r="L380" s="18"/>
      <c r="M380" s="32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6"/>
      <c r="AC380" s="36"/>
      <c r="AD380" s="17"/>
      <c r="AE380" s="18" t="s">
        <v>1334</v>
      </c>
      <c r="AF380" s="19" t="s">
        <v>1571</v>
      </c>
      <c r="AG380" s="19" t="s">
        <v>3467</v>
      </c>
      <c r="AH380" s="18" t="s">
        <v>1333</v>
      </c>
      <c r="AI380" s="19" t="s">
        <v>1568</v>
      </c>
      <c r="AJ380" s="15"/>
      <c r="AK380" s="15"/>
      <c r="AL380" s="16">
        <f t="shared" si="12"/>
        <v>70000</v>
      </c>
      <c r="AM380" s="15" t="s">
        <v>1327</v>
      </c>
      <c r="AN380" s="15" t="s">
        <v>1328</v>
      </c>
      <c r="AO380" s="18"/>
      <c r="AP380" s="18"/>
      <c r="AQ380" s="18"/>
      <c r="AR380" s="18"/>
      <c r="AS380" s="18"/>
      <c r="AT380" s="18"/>
    </row>
    <row r="381" spans="1:46" s="23" customFormat="1" ht="72" hidden="1" x14ac:dyDescent="0.2">
      <c r="A381" s="19" t="s">
        <v>45</v>
      </c>
      <c r="B381" s="19" t="s">
        <v>277</v>
      </c>
      <c r="C381" s="19" t="s">
        <v>276</v>
      </c>
      <c r="D381" s="19" t="s">
        <v>18</v>
      </c>
      <c r="E381" s="19" t="s">
        <v>454</v>
      </c>
      <c r="F381" s="28" t="s">
        <v>1951</v>
      </c>
      <c r="G381" s="19" t="s">
        <v>684</v>
      </c>
      <c r="H381" s="18" t="s">
        <v>319</v>
      </c>
      <c r="I381" s="18" t="s">
        <v>268</v>
      </c>
      <c r="J381" s="17">
        <v>240000</v>
      </c>
      <c r="K381" s="35" t="s">
        <v>137</v>
      </c>
      <c r="L381" s="18"/>
      <c r="M381" s="32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6"/>
      <c r="AC381" s="36"/>
      <c r="AD381" s="17"/>
      <c r="AE381" s="18" t="s">
        <v>1334</v>
      </c>
      <c r="AF381" s="19" t="s">
        <v>1571</v>
      </c>
      <c r="AG381" s="19" t="s">
        <v>3467</v>
      </c>
      <c r="AH381" s="18" t="s">
        <v>1333</v>
      </c>
      <c r="AI381" s="19" t="s">
        <v>1568</v>
      </c>
      <c r="AJ381" s="15"/>
      <c r="AK381" s="15"/>
      <c r="AL381" s="16">
        <f t="shared" si="12"/>
        <v>240000</v>
      </c>
      <c r="AM381" s="15" t="s">
        <v>1327</v>
      </c>
      <c r="AN381" s="15" t="s">
        <v>1328</v>
      </c>
      <c r="AO381" s="18"/>
      <c r="AP381" s="18"/>
      <c r="AQ381" s="18"/>
      <c r="AR381" s="18"/>
      <c r="AS381" s="18"/>
      <c r="AT381" s="18"/>
    </row>
    <row r="382" spans="1:46" s="23" customFormat="1" ht="72" hidden="1" x14ac:dyDescent="0.2">
      <c r="A382" s="19" t="s">
        <v>45</v>
      </c>
      <c r="B382" s="19" t="s">
        <v>277</v>
      </c>
      <c r="C382" s="19" t="s">
        <v>276</v>
      </c>
      <c r="D382" s="19" t="s">
        <v>18</v>
      </c>
      <c r="E382" s="19" t="s">
        <v>454</v>
      </c>
      <c r="F382" s="28" t="s">
        <v>1952</v>
      </c>
      <c r="G382" s="19" t="s">
        <v>685</v>
      </c>
      <c r="H382" s="18" t="s">
        <v>319</v>
      </c>
      <c r="I382" s="18" t="s">
        <v>268</v>
      </c>
      <c r="J382" s="17">
        <v>480000</v>
      </c>
      <c r="K382" s="35" t="s">
        <v>137</v>
      </c>
      <c r="L382" s="18"/>
      <c r="M382" s="32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6"/>
      <c r="AC382" s="36"/>
      <c r="AD382" s="17"/>
      <c r="AE382" s="18" t="s">
        <v>1334</v>
      </c>
      <c r="AF382" s="19" t="s">
        <v>1571</v>
      </c>
      <c r="AG382" s="19" t="s">
        <v>3467</v>
      </c>
      <c r="AH382" s="18" t="s">
        <v>1333</v>
      </c>
      <c r="AI382" s="19" t="s">
        <v>1568</v>
      </c>
      <c r="AJ382" s="15"/>
      <c r="AK382" s="15"/>
      <c r="AL382" s="16">
        <f t="shared" si="12"/>
        <v>480000</v>
      </c>
      <c r="AM382" s="15" t="s">
        <v>1327</v>
      </c>
      <c r="AN382" s="15" t="s">
        <v>1328</v>
      </c>
      <c r="AO382" s="18"/>
      <c r="AP382" s="18"/>
      <c r="AQ382" s="18"/>
      <c r="AR382" s="18"/>
      <c r="AS382" s="18"/>
      <c r="AT382" s="18"/>
    </row>
    <row r="383" spans="1:46" s="23" customFormat="1" ht="72" hidden="1" x14ac:dyDescent="0.2">
      <c r="A383" s="19" t="s">
        <v>45</v>
      </c>
      <c r="B383" s="19" t="s">
        <v>277</v>
      </c>
      <c r="C383" s="19" t="s">
        <v>276</v>
      </c>
      <c r="D383" s="19" t="s">
        <v>18</v>
      </c>
      <c r="E383" s="19" t="s">
        <v>454</v>
      </c>
      <c r="F383" s="28" t="s">
        <v>1953</v>
      </c>
      <c r="G383" s="19" t="s">
        <v>686</v>
      </c>
      <c r="H383" s="18" t="s">
        <v>270</v>
      </c>
      <c r="I383" s="18" t="s">
        <v>268</v>
      </c>
      <c r="J383" s="17">
        <v>18500</v>
      </c>
      <c r="K383" s="35" t="s">
        <v>137</v>
      </c>
      <c r="L383" s="18"/>
      <c r="M383" s="32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6"/>
      <c r="AC383" s="36"/>
      <c r="AD383" s="17"/>
      <c r="AE383" s="18" t="s">
        <v>1334</v>
      </c>
      <c r="AF383" s="19" t="s">
        <v>1571</v>
      </c>
      <c r="AG383" s="19" t="s">
        <v>3467</v>
      </c>
      <c r="AH383" s="18" t="s">
        <v>1333</v>
      </c>
      <c r="AI383" s="19" t="s">
        <v>1568</v>
      </c>
      <c r="AJ383" s="15"/>
      <c r="AK383" s="15"/>
      <c r="AL383" s="16">
        <f t="shared" si="12"/>
        <v>18500</v>
      </c>
      <c r="AM383" s="15" t="s">
        <v>1327</v>
      </c>
      <c r="AN383" s="15" t="s">
        <v>1328</v>
      </c>
      <c r="AO383" s="18"/>
      <c r="AP383" s="18"/>
      <c r="AQ383" s="18"/>
      <c r="AR383" s="18"/>
      <c r="AS383" s="18"/>
      <c r="AT383" s="18"/>
    </row>
    <row r="384" spans="1:46" s="23" customFormat="1" ht="72" hidden="1" x14ac:dyDescent="0.2">
      <c r="A384" s="19" t="s">
        <v>45</v>
      </c>
      <c r="B384" s="19" t="s">
        <v>277</v>
      </c>
      <c r="C384" s="19" t="s">
        <v>276</v>
      </c>
      <c r="D384" s="19" t="s">
        <v>18</v>
      </c>
      <c r="E384" s="19" t="s">
        <v>454</v>
      </c>
      <c r="F384" s="28" t="s">
        <v>1954</v>
      </c>
      <c r="G384" s="19" t="s">
        <v>687</v>
      </c>
      <c r="H384" s="18" t="s">
        <v>270</v>
      </c>
      <c r="I384" s="18" t="s">
        <v>268</v>
      </c>
      <c r="J384" s="17">
        <v>35000</v>
      </c>
      <c r="K384" s="35" t="s">
        <v>137</v>
      </c>
      <c r="L384" s="18"/>
      <c r="M384" s="32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6"/>
      <c r="AC384" s="36"/>
      <c r="AD384" s="17"/>
      <c r="AE384" s="18" t="s">
        <v>1334</v>
      </c>
      <c r="AF384" s="19" t="s">
        <v>1571</v>
      </c>
      <c r="AG384" s="19" t="s">
        <v>3467</v>
      </c>
      <c r="AH384" s="18" t="s">
        <v>1333</v>
      </c>
      <c r="AI384" s="19" t="s">
        <v>1568</v>
      </c>
      <c r="AJ384" s="15"/>
      <c r="AK384" s="15"/>
      <c r="AL384" s="16">
        <f t="shared" si="12"/>
        <v>35000</v>
      </c>
      <c r="AM384" s="15" t="s">
        <v>1327</v>
      </c>
      <c r="AN384" s="15" t="s">
        <v>1328</v>
      </c>
      <c r="AO384" s="18"/>
      <c r="AP384" s="18"/>
      <c r="AQ384" s="18"/>
      <c r="AR384" s="18"/>
      <c r="AS384" s="18"/>
      <c r="AT384" s="18"/>
    </row>
    <row r="385" spans="1:46" s="23" customFormat="1" ht="72" hidden="1" x14ac:dyDescent="0.2">
      <c r="A385" s="19" t="s">
        <v>45</v>
      </c>
      <c r="B385" s="19" t="s">
        <v>277</v>
      </c>
      <c r="C385" s="19" t="s">
        <v>276</v>
      </c>
      <c r="D385" s="19" t="s">
        <v>18</v>
      </c>
      <c r="E385" s="19" t="s">
        <v>454</v>
      </c>
      <c r="F385" s="28" t="s">
        <v>1955</v>
      </c>
      <c r="G385" s="19" t="s">
        <v>688</v>
      </c>
      <c r="H385" s="18" t="s">
        <v>269</v>
      </c>
      <c r="I385" s="18" t="s">
        <v>268</v>
      </c>
      <c r="J385" s="17">
        <v>180000</v>
      </c>
      <c r="K385" s="35" t="s">
        <v>137</v>
      </c>
      <c r="L385" s="18"/>
      <c r="M385" s="32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6"/>
      <c r="AC385" s="36"/>
      <c r="AD385" s="17"/>
      <c r="AE385" s="18" t="s">
        <v>1334</v>
      </c>
      <c r="AF385" s="19" t="s">
        <v>1571</v>
      </c>
      <c r="AG385" s="19" t="s">
        <v>3467</v>
      </c>
      <c r="AH385" s="18" t="s">
        <v>1333</v>
      </c>
      <c r="AI385" s="19" t="s">
        <v>1568</v>
      </c>
      <c r="AJ385" s="15"/>
      <c r="AK385" s="15"/>
      <c r="AL385" s="16">
        <f t="shared" si="12"/>
        <v>180000</v>
      </c>
      <c r="AM385" s="15" t="s">
        <v>1327</v>
      </c>
      <c r="AN385" s="15" t="s">
        <v>1328</v>
      </c>
      <c r="AO385" s="18"/>
      <c r="AP385" s="18"/>
      <c r="AQ385" s="18"/>
      <c r="AR385" s="18"/>
      <c r="AS385" s="18"/>
      <c r="AT385" s="18"/>
    </row>
    <row r="386" spans="1:46" s="23" customFormat="1" ht="72" hidden="1" x14ac:dyDescent="0.2">
      <c r="A386" s="19" t="s">
        <v>45</v>
      </c>
      <c r="B386" s="19" t="s">
        <v>277</v>
      </c>
      <c r="C386" s="19" t="s">
        <v>276</v>
      </c>
      <c r="D386" s="19" t="s">
        <v>18</v>
      </c>
      <c r="E386" s="19" t="s">
        <v>454</v>
      </c>
      <c r="F386" s="28" t="s">
        <v>1956</v>
      </c>
      <c r="G386" s="19" t="s">
        <v>689</v>
      </c>
      <c r="H386" s="18" t="s">
        <v>270</v>
      </c>
      <c r="I386" s="18" t="s">
        <v>268</v>
      </c>
      <c r="J386" s="17">
        <v>9500</v>
      </c>
      <c r="K386" s="35" t="s">
        <v>137</v>
      </c>
      <c r="L386" s="18"/>
      <c r="M386" s="32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6"/>
      <c r="AC386" s="36"/>
      <c r="AD386" s="17"/>
      <c r="AE386" s="18" t="s">
        <v>1334</v>
      </c>
      <c r="AF386" s="19" t="s">
        <v>1571</v>
      </c>
      <c r="AG386" s="19" t="s">
        <v>3467</v>
      </c>
      <c r="AH386" s="18" t="s">
        <v>1333</v>
      </c>
      <c r="AI386" s="19" t="s">
        <v>1568</v>
      </c>
      <c r="AJ386" s="15"/>
      <c r="AK386" s="15"/>
      <c r="AL386" s="16">
        <f t="shared" si="12"/>
        <v>9500</v>
      </c>
      <c r="AM386" s="15" t="s">
        <v>1327</v>
      </c>
      <c r="AN386" s="15" t="s">
        <v>1328</v>
      </c>
      <c r="AO386" s="18"/>
      <c r="AP386" s="18"/>
      <c r="AQ386" s="18"/>
      <c r="AR386" s="18"/>
      <c r="AS386" s="18"/>
      <c r="AT386" s="18"/>
    </row>
    <row r="387" spans="1:46" s="23" customFormat="1" ht="72" hidden="1" x14ac:dyDescent="0.2">
      <c r="A387" s="19" t="s">
        <v>45</v>
      </c>
      <c r="B387" s="19" t="s">
        <v>277</v>
      </c>
      <c r="C387" s="19" t="s">
        <v>276</v>
      </c>
      <c r="D387" s="19" t="s">
        <v>31</v>
      </c>
      <c r="E387" s="19" t="s">
        <v>454</v>
      </c>
      <c r="F387" s="28" t="s">
        <v>1957</v>
      </c>
      <c r="G387" s="19" t="s">
        <v>690</v>
      </c>
      <c r="H387" s="18" t="s">
        <v>270</v>
      </c>
      <c r="I387" s="18" t="s">
        <v>271</v>
      </c>
      <c r="J387" s="17">
        <v>20000</v>
      </c>
      <c r="K387" s="18"/>
      <c r="L387" s="18"/>
      <c r="M387" s="35" t="s">
        <v>137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6"/>
      <c r="AC387" s="36"/>
      <c r="AD387" s="17"/>
      <c r="AE387" s="18" t="s">
        <v>2890</v>
      </c>
      <c r="AF387" s="19" t="s">
        <v>3472</v>
      </c>
      <c r="AG387" s="18" t="s">
        <v>2456</v>
      </c>
      <c r="AH387" s="18" t="s">
        <v>1330</v>
      </c>
      <c r="AI387" s="18" t="s">
        <v>1570</v>
      </c>
      <c r="AJ387" s="15">
        <v>20000</v>
      </c>
      <c r="AK387" s="15"/>
      <c r="AL387" s="16">
        <f t="shared" ref="AL387:AL450" si="13">J387-AJ387-AK387</f>
        <v>0</v>
      </c>
      <c r="AM387" s="15" t="s">
        <v>1331</v>
      </c>
      <c r="AN387" s="15" t="s">
        <v>1331</v>
      </c>
      <c r="AO387" s="18"/>
      <c r="AP387" s="18"/>
      <c r="AQ387" s="18"/>
      <c r="AR387" s="18"/>
      <c r="AS387" s="18"/>
      <c r="AT387" s="18"/>
    </row>
    <row r="388" spans="1:46" s="23" customFormat="1" ht="72" hidden="1" x14ac:dyDescent="0.2">
      <c r="A388" s="19" t="s">
        <v>45</v>
      </c>
      <c r="B388" s="19" t="s">
        <v>277</v>
      </c>
      <c r="C388" s="19" t="s">
        <v>276</v>
      </c>
      <c r="D388" s="19" t="s">
        <v>31</v>
      </c>
      <c r="E388" s="19" t="s">
        <v>454</v>
      </c>
      <c r="F388" s="28" t="s">
        <v>1958</v>
      </c>
      <c r="G388" s="19" t="s">
        <v>691</v>
      </c>
      <c r="H388" s="18" t="s">
        <v>270</v>
      </c>
      <c r="I388" s="18" t="s">
        <v>271</v>
      </c>
      <c r="J388" s="17">
        <v>13000</v>
      </c>
      <c r="K388" s="18"/>
      <c r="L388" s="18"/>
      <c r="M388" s="35" t="s">
        <v>137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6"/>
      <c r="AC388" s="36"/>
      <c r="AD388" s="17"/>
      <c r="AE388" s="18" t="s">
        <v>2890</v>
      </c>
      <c r="AF388" s="19" t="s">
        <v>3472</v>
      </c>
      <c r="AG388" s="18" t="s">
        <v>2456</v>
      </c>
      <c r="AH388" s="18" t="s">
        <v>1330</v>
      </c>
      <c r="AI388" s="18" t="s">
        <v>1570</v>
      </c>
      <c r="AJ388" s="15">
        <v>13000</v>
      </c>
      <c r="AK388" s="15"/>
      <c r="AL388" s="16">
        <f t="shared" si="13"/>
        <v>0</v>
      </c>
      <c r="AM388" s="15" t="s">
        <v>1331</v>
      </c>
      <c r="AN388" s="15" t="s">
        <v>1327</v>
      </c>
      <c r="AO388" s="18"/>
      <c r="AP388" s="18"/>
      <c r="AQ388" s="18"/>
      <c r="AR388" s="18"/>
      <c r="AS388" s="18"/>
      <c r="AT388" s="18"/>
    </row>
    <row r="389" spans="1:46" s="23" customFormat="1" ht="72" hidden="1" x14ac:dyDescent="0.2">
      <c r="A389" s="19" t="s">
        <v>45</v>
      </c>
      <c r="B389" s="19" t="s">
        <v>277</v>
      </c>
      <c r="C389" s="19" t="s">
        <v>276</v>
      </c>
      <c r="D389" s="19" t="s">
        <v>31</v>
      </c>
      <c r="E389" s="19" t="s">
        <v>454</v>
      </c>
      <c r="F389" s="28" t="s">
        <v>1959</v>
      </c>
      <c r="G389" s="19" t="s">
        <v>692</v>
      </c>
      <c r="H389" s="18" t="s">
        <v>270</v>
      </c>
      <c r="I389" s="18" t="s">
        <v>271</v>
      </c>
      <c r="J389" s="17">
        <v>32100</v>
      </c>
      <c r="K389" s="18"/>
      <c r="L389" s="18"/>
      <c r="M389" s="35" t="s">
        <v>137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6"/>
      <c r="AC389" s="36"/>
      <c r="AD389" s="17"/>
      <c r="AE389" s="18" t="s">
        <v>2890</v>
      </c>
      <c r="AF389" s="19" t="s">
        <v>3472</v>
      </c>
      <c r="AG389" s="18" t="s">
        <v>2456</v>
      </c>
      <c r="AH389" s="18" t="s">
        <v>1330</v>
      </c>
      <c r="AI389" s="18" t="s">
        <v>1570</v>
      </c>
      <c r="AJ389" s="17">
        <v>32100</v>
      </c>
      <c r="AK389" s="15"/>
      <c r="AL389" s="16">
        <f t="shared" si="13"/>
        <v>0</v>
      </c>
      <c r="AM389" s="15" t="s">
        <v>1331</v>
      </c>
      <c r="AN389" s="15" t="s">
        <v>1327</v>
      </c>
      <c r="AO389" s="18"/>
      <c r="AP389" s="18"/>
      <c r="AQ389" s="18"/>
      <c r="AR389" s="18"/>
      <c r="AS389" s="18"/>
      <c r="AT389" s="18"/>
    </row>
    <row r="390" spans="1:46" s="23" customFormat="1" ht="72" hidden="1" x14ac:dyDescent="0.2">
      <c r="A390" s="19" t="s">
        <v>45</v>
      </c>
      <c r="B390" s="19" t="s">
        <v>277</v>
      </c>
      <c r="C390" s="19" t="s">
        <v>276</v>
      </c>
      <c r="D390" s="19" t="s">
        <v>33</v>
      </c>
      <c r="E390" s="19" t="s">
        <v>454</v>
      </c>
      <c r="F390" s="28" t="s">
        <v>1960</v>
      </c>
      <c r="G390" s="19" t="s">
        <v>693</v>
      </c>
      <c r="H390" s="18" t="s">
        <v>267</v>
      </c>
      <c r="I390" s="18" t="s">
        <v>274</v>
      </c>
      <c r="J390" s="17">
        <v>120000</v>
      </c>
      <c r="K390" s="35" t="s">
        <v>137</v>
      </c>
      <c r="L390" s="18"/>
      <c r="M390" s="32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6"/>
      <c r="AC390" s="36"/>
      <c r="AD390" s="17"/>
      <c r="AE390" s="18" t="s">
        <v>1330</v>
      </c>
      <c r="AF390" s="19" t="s">
        <v>3470</v>
      </c>
      <c r="AG390" s="19" t="s">
        <v>3467</v>
      </c>
      <c r="AH390" s="18" t="s">
        <v>1334</v>
      </c>
      <c r="AI390" s="19" t="s">
        <v>1571</v>
      </c>
      <c r="AJ390" s="15"/>
      <c r="AK390" s="15"/>
      <c r="AL390" s="16">
        <f t="shared" si="13"/>
        <v>120000</v>
      </c>
      <c r="AM390" s="15" t="s">
        <v>1327</v>
      </c>
      <c r="AN390" s="15" t="s">
        <v>1328</v>
      </c>
      <c r="AO390" s="18"/>
      <c r="AP390" s="18"/>
      <c r="AQ390" s="18"/>
      <c r="AR390" s="18"/>
      <c r="AS390" s="18"/>
      <c r="AT390" s="18"/>
    </row>
    <row r="391" spans="1:46" s="23" customFormat="1" ht="72" hidden="1" x14ac:dyDescent="0.2">
      <c r="A391" s="19" t="s">
        <v>45</v>
      </c>
      <c r="B391" s="19" t="s">
        <v>277</v>
      </c>
      <c r="C391" s="19" t="s">
        <v>276</v>
      </c>
      <c r="D391" s="19" t="s">
        <v>33</v>
      </c>
      <c r="E391" s="19" t="s">
        <v>454</v>
      </c>
      <c r="F391" s="28" t="s">
        <v>1961</v>
      </c>
      <c r="G391" s="19" t="s">
        <v>694</v>
      </c>
      <c r="H391" s="18" t="s">
        <v>267</v>
      </c>
      <c r="I391" s="18" t="s">
        <v>274</v>
      </c>
      <c r="J391" s="17">
        <v>90000</v>
      </c>
      <c r="K391" s="35" t="s">
        <v>137</v>
      </c>
      <c r="L391" s="18"/>
      <c r="M391" s="32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6"/>
      <c r="AC391" s="36"/>
      <c r="AD391" s="17"/>
      <c r="AE391" s="18" t="s">
        <v>1330</v>
      </c>
      <c r="AF391" s="19" t="s">
        <v>3470</v>
      </c>
      <c r="AG391" s="19" t="s">
        <v>3467</v>
      </c>
      <c r="AH391" s="18" t="s">
        <v>1334</v>
      </c>
      <c r="AI391" s="19" t="s">
        <v>1571</v>
      </c>
      <c r="AJ391" s="15"/>
      <c r="AK391" s="15"/>
      <c r="AL391" s="16">
        <f t="shared" si="13"/>
        <v>90000</v>
      </c>
      <c r="AM391" s="15" t="s">
        <v>1327</v>
      </c>
      <c r="AN391" s="15" t="s">
        <v>1328</v>
      </c>
      <c r="AO391" s="18"/>
      <c r="AP391" s="18"/>
      <c r="AQ391" s="18"/>
      <c r="AR391" s="18"/>
      <c r="AS391" s="18"/>
      <c r="AT391" s="18"/>
    </row>
    <row r="392" spans="1:46" s="23" customFormat="1" ht="72" hidden="1" x14ac:dyDescent="0.2">
      <c r="A392" s="19" t="s">
        <v>45</v>
      </c>
      <c r="B392" s="19" t="s">
        <v>277</v>
      </c>
      <c r="C392" s="19" t="s">
        <v>276</v>
      </c>
      <c r="D392" s="19" t="s">
        <v>33</v>
      </c>
      <c r="E392" s="19" t="s">
        <v>454</v>
      </c>
      <c r="F392" s="28" t="s">
        <v>1962</v>
      </c>
      <c r="G392" s="19" t="s">
        <v>695</v>
      </c>
      <c r="H392" s="18" t="s">
        <v>269</v>
      </c>
      <c r="I392" s="18" t="s">
        <v>274</v>
      </c>
      <c r="J392" s="17">
        <v>16000</v>
      </c>
      <c r="K392" s="35" t="s">
        <v>137</v>
      </c>
      <c r="L392" s="18"/>
      <c r="M392" s="32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6"/>
      <c r="AC392" s="36"/>
      <c r="AD392" s="17"/>
      <c r="AE392" s="18" t="s">
        <v>1330</v>
      </c>
      <c r="AF392" s="19" t="s">
        <v>3470</v>
      </c>
      <c r="AG392" s="19" t="s">
        <v>3467</v>
      </c>
      <c r="AH392" s="18" t="s">
        <v>1334</v>
      </c>
      <c r="AI392" s="19" t="s">
        <v>1571</v>
      </c>
      <c r="AJ392" s="15"/>
      <c r="AK392" s="15"/>
      <c r="AL392" s="16">
        <f t="shared" si="13"/>
        <v>16000</v>
      </c>
      <c r="AM392" s="15" t="s">
        <v>1327</v>
      </c>
      <c r="AN392" s="15" t="s">
        <v>1328</v>
      </c>
      <c r="AO392" s="18"/>
      <c r="AP392" s="18"/>
      <c r="AQ392" s="18"/>
      <c r="AR392" s="18"/>
      <c r="AS392" s="18"/>
      <c r="AT392" s="18"/>
    </row>
    <row r="393" spans="1:46" s="23" customFormat="1" ht="72" hidden="1" x14ac:dyDescent="0.2">
      <c r="A393" s="19" t="s">
        <v>45</v>
      </c>
      <c r="B393" s="19" t="s">
        <v>277</v>
      </c>
      <c r="C393" s="19" t="s">
        <v>276</v>
      </c>
      <c r="D393" s="19" t="s">
        <v>33</v>
      </c>
      <c r="E393" s="19" t="s">
        <v>454</v>
      </c>
      <c r="F393" s="28" t="s">
        <v>1963</v>
      </c>
      <c r="G393" s="19" t="s">
        <v>696</v>
      </c>
      <c r="H393" s="18" t="s">
        <v>269</v>
      </c>
      <c r="I393" s="18" t="s">
        <v>274</v>
      </c>
      <c r="J393" s="17">
        <v>16000</v>
      </c>
      <c r="K393" s="35" t="s">
        <v>137</v>
      </c>
      <c r="L393" s="18"/>
      <c r="M393" s="32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6"/>
      <c r="AC393" s="36"/>
      <c r="AD393" s="17"/>
      <c r="AE393" s="18" t="s">
        <v>1330</v>
      </c>
      <c r="AF393" s="19" t="s">
        <v>3470</v>
      </c>
      <c r="AG393" s="19" t="s">
        <v>3467</v>
      </c>
      <c r="AH393" s="18" t="s">
        <v>1334</v>
      </c>
      <c r="AI393" s="19" t="s">
        <v>1571</v>
      </c>
      <c r="AJ393" s="15"/>
      <c r="AK393" s="15"/>
      <c r="AL393" s="16">
        <f t="shared" si="13"/>
        <v>16000</v>
      </c>
      <c r="AM393" s="15" t="s">
        <v>1327</v>
      </c>
      <c r="AN393" s="15" t="s">
        <v>1328</v>
      </c>
      <c r="AO393" s="18"/>
      <c r="AP393" s="18"/>
      <c r="AQ393" s="18"/>
      <c r="AR393" s="18"/>
      <c r="AS393" s="18"/>
      <c r="AT393" s="18"/>
    </row>
    <row r="394" spans="1:46" s="23" customFormat="1" ht="72" hidden="1" x14ac:dyDescent="0.2">
      <c r="A394" s="19" t="s">
        <v>45</v>
      </c>
      <c r="B394" s="19" t="s">
        <v>277</v>
      </c>
      <c r="C394" s="19" t="s">
        <v>276</v>
      </c>
      <c r="D394" s="19" t="s">
        <v>33</v>
      </c>
      <c r="E394" s="19" t="s">
        <v>454</v>
      </c>
      <c r="F394" s="28" t="s">
        <v>1964</v>
      </c>
      <c r="G394" s="19" t="s">
        <v>697</v>
      </c>
      <c r="H394" s="18" t="s">
        <v>270</v>
      </c>
      <c r="I394" s="18" t="s">
        <v>274</v>
      </c>
      <c r="J394" s="17">
        <v>15000</v>
      </c>
      <c r="K394" s="35" t="s">
        <v>137</v>
      </c>
      <c r="L394" s="18"/>
      <c r="M394" s="32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6"/>
      <c r="AC394" s="36"/>
      <c r="AD394" s="17"/>
      <c r="AE394" s="18" t="s">
        <v>1330</v>
      </c>
      <c r="AF394" s="19" t="s">
        <v>3470</v>
      </c>
      <c r="AG394" s="19" t="s">
        <v>3467</v>
      </c>
      <c r="AH394" s="18" t="s">
        <v>1334</v>
      </c>
      <c r="AI394" s="19" t="s">
        <v>1571</v>
      </c>
      <c r="AJ394" s="15"/>
      <c r="AK394" s="15"/>
      <c r="AL394" s="16">
        <f t="shared" si="13"/>
        <v>15000</v>
      </c>
      <c r="AM394" s="15" t="s">
        <v>1327</v>
      </c>
      <c r="AN394" s="15" t="s">
        <v>1328</v>
      </c>
      <c r="AO394" s="18"/>
      <c r="AP394" s="18"/>
      <c r="AQ394" s="18"/>
      <c r="AR394" s="18"/>
      <c r="AS394" s="18"/>
      <c r="AT394" s="18"/>
    </row>
    <row r="395" spans="1:46" s="23" customFormat="1" ht="72" hidden="1" x14ac:dyDescent="0.2">
      <c r="A395" s="19" t="s">
        <v>45</v>
      </c>
      <c r="B395" s="19" t="s">
        <v>277</v>
      </c>
      <c r="C395" s="19" t="s">
        <v>276</v>
      </c>
      <c r="D395" s="19" t="s">
        <v>33</v>
      </c>
      <c r="E395" s="19" t="s">
        <v>454</v>
      </c>
      <c r="F395" s="28" t="s">
        <v>1965</v>
      </c>
      <c r="G395" s="19" t="s">
        <v>698</v>
      </c>
      <c r="H395" s="18" t="s">
        <v>387</v>
      </c>
      <c r="I395" s="18" t="s">
        <v>274</v>
      </c>
      <c r="J395" s="17">
        <v>112000</v>
      </c>
      <c r="K395" s="35" t="s">
        <v>137</v>
      </c>
      <c r="L395" s="18"/>
      <c r="M395" s="32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6"/>
      <c r="AC395" s="36"/>
      <c r="AD395" s="17"/>
      <c r="AE395" s="18" t="s">
        <v>1330</v>
      </c>
      <c r="AF395" s="19" t="s">
        <v>3470</v>
      </c>
      <c r="AG395" s="19" t="s">
        <v>3467</v>
      </c>
      <c r="AH395" s="18" t="s">
        <v>1334</v>
      </c>
      <c r="AI395" s="19" t="s">
        <v>1571</v>
      </c>
      <c r="AJ395" s="15"/>
      <c r="AK395" s="15"/>
      <c r="AL395" s="16">
        <f t="shared" si="13"/>
        <v>112000</v>
      </c>
      <c r="AM395" s="15" t="s">
        <v>1327</v>
      </c>
      <c r="AN395" s="15" t="s">
        <v>1328</v>
      </c>
      <c r="AO395" s="18"/>
      <c r="AP395" s="18"/>
      <c r="AQ395" s="18"/>
      <c r="AR395" s="18"/>
      <c r="AS395" s="18"/>
      <c r="AT395" s="18"/>
    </row>
    <row r="396" spans="1:46" s="23" customFormat="1" ht="72" hidden="1" x14ac:dyDescent="0.2">
      <c r="A396" s="19" t="s">
        <v>45</v>
      </c>
      <c r="B396" s="19" t="s">
        <v>277</v>
      </c>
      <c r="C396" s="19" t="s">
        <v>276</v>
      </c>
      <c r="D396" s="19" t="s">
        <v>33</v>
      </c>
      <c r="E396" s="19" t="s">
        <v>454</v>
      </c>
      <c r="F396" s="28" t="s">
        <v>1966</v>
      </c>
      <c r="G396" s="19" t="s">
        <v>699</v>
      </c>
      <c r="H396" s="18" t="s">
        <v>270</v>
      </c>
      <c r="I396" s="18" t="s">
        <v>274</v>
      </c>
      <c r="J396" s="17">
        <v>55000</v>
      </c>
      <c r="K396" s="35" t="s">
        <v>137</v>
      </c>
      <c r="L396" s="18"/>
      <c r="M396" s="32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6"/>
      <c r="AC396" s="36"/>
      <c r="AD396" s="17"/>
      <c r="AE396" s="18" t="s">
        <v>1330</v>
      </c>
      <c r="AF396" s="19" t="s">
        <v>3470</v>
      </c>
      <c r="AG396" s="19" t="s">
        <v>3467</v>
      </c>
      <c r="AH396" s="18" t="s">
        <v>1334</v>
      </c>
      <c r="AI396" s="19" t="s">
        <v>1571</v>
      </c>
      <c r="AJ396" s="15"/>
      <c r="AK396" s="15"/>
      <c r="AL396" s="16">
        <f t="shared" si="13"/>
        <v>55000</v>
      </c>
      <c r="AM396" s="15" t="s">
        <v>1327</v>
      </c>
      <c r="AN396" s="15" t="s">
        <v>1328</v>
      </c>
      <c r="AO396" s="18"/>
      <c r="AP396" s="18"/>
      <c r="AQ396" s="18"/>
      <c r="AR396" s="18"/>
      <c r="AS396" s="18"/>
      <c r="AT396" s="18"/>
    </row>
    <row r="397" spans="1:46" s="23" customFormat="1" ht="72" hidden="1" x14ac:dyDescent="0.2">
      <c r="A397" s="19" t="s">
        <v>45</v>
      </c>
      <c r="B397" s="19" t="s">
        <v>277</v>
      </c>
      <c r="C397" s="19" t="s">
        <v>276</v>
      </c>
      <c r="D397" s="19" t="s">
        <v>33</v>
      </c>
      <c r="E397" s="19" t="s">
        <v>454</v>
      </c>
      <c r="F397" s="28" t="s">
        <v>1967</v>
      </c>
      <c r="G397" s="19" t="s">
        <v>700</v>
      </c>
      <c r="H397" s="18" t="s">
        <v>270</v>
      </c>
      <c r="I397" s="18" t="s">
        <v>274</v>
      </c>
      <c r="J397" s="17">
        <v>50000</v>
      </c>
      <c r="K397" s="35" t="s">
        <v>137</v>
      </c>
      <c r="L397" s="18"/>
      <c r="M397" s="32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6"/>
      <c r="AC397" s="36"/>
      <c r="AD397" s="17"/>
      <c r="AE397" s="18" t="s">
        <v>1330</v>
      </c>
      <c r="AF397" s="19" t="s">
        <v>3470</v>
      </c>
      <c r="AG397" s="19" t="s">
        <v>3467</v>
      </c>
      <c r="AH397" s="18" t="s">
        <v>1334</v>
      </c>
      <c r="AI397" s="19" t="s">
        <v>1571</v>
      </c>
      <c r="AJ397" s="15"/>
      <c r="AK397" s="15"/>
      <c r="AL397" s="16">
        <f t="shared" si="13"/>
        <v>50000</v>
      </c>
      <c r="AM397" s="15" t="s">
        <v>1327</v>
      </c>
      <c r="AN397" s="15" t="s">
        <v>1328</v>
      </c>
      <c r="AO397" s="18"/>
      <c r="AP397" s="18"/>
      <c r="AQ397" s="18"/>
      <c r="AR397" s="18"/>
      <c r="AS397" s="18"/>
      <c r="AT397" s="18"/>
    </row>
    <row r="398" spans="1:46" s="23" customFormat="1" ht="72" hidden="1" x14ac:dyDescent="0.2">
      <c r="A398" s="19" t="s">
        <v>45</v>
      </c>
      <c r="B398" s="19" t="s">
        <v>277</v>
      </c>
      <c r="C398" s="19" t="s">
        <v>276</v>
      </c>
      <c r="D398" s="19" t="s">
        <v>33</v>
      </c>
      <c r="E398" s="19" t="s">
        <v>454</v>
      </c>
      <c r="F398" s="28" t="s">
        <v>1968</v>
      </c>
      <c r="G398" s="19" t="s">
        <v>701</v>
      </c>
      <c r="H398" s="18" t="s">
        <v>599</v>
      </c>
      <c r="I398" s="18" t="s">
        <v>274</v>
      </c>
      <c r="J398" s="17">
        <v>360000</v>
      </c>
      <c r="K398" s="35" t="s">
        <v>137</v>
      </c>
      <c r="L398" s="18"/>
      <c r="M398" s="32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6"/>
      <c r="AC398" s="36"/>
      <c r="AD398" s="17"/>
      <c r="AE398" s="18" t="s">
        <v>1330</v>
      </c>
      <c r="AF398" s="19" t="s">
        <v>3470</v>
      </c>
      <c r="AG398" s="19" t="s">
        <v>3467</v>
      </c>
      <c r="AH398" s="18" t="s">
        <v>1334</v>
      </c>
      <c r="AI398" s="19" t="s">
        <v>1571</v>
      </c>
      <c r="AJ398" s="15"/>
      <c r="AK398" s="15"/>
      <c r="AL398" s="16">
        <f t="shared" si="13"/>
        <v>360000</v>
      </c>
      <c r="AM398" s="15" t="s">
        <v>1327</v>
      </c>
      <c r="AN398" s="15" t="s">
        <v>1328</v>
      </c>
      <c r="AO398" s="18"/>
      <c r="AP398" s="18"/>
      <c r="AQ398" s="18"/>
      <c r="AR398" s="18"/>
      <c r="AS398" s="18"/>
      <c r="AT398" s="18"/>
    </row>
    <row r="399" spans="1:46" s="23" customFormat="1" ht="72" hidden="1" x14ac:dyDescent="0.2">
      <c r="A399" s="19" t="s">
        <v>45</v>
      </c>
      <c r="B399" s="19" t="s">
        <v>277</v>
      </c>
      <c r="C399" s="19" t="s">
        <v>276</v>
      </c>
      <c r="D399" s="19" t="s">
        <v>33</v>
      </c>
      <c r="E399" s="19" t="s">
        <v>454</v>
      </c>
      <c r="F399" s="28" t="s">
        <v>1969</v>
      </c>
      <c r="G399" s="19" t="s">
        <v>702</v>
      </c>
      <c r="H399" s="18" t="s">
        <v>270</v>
      </c>
      <c r="I399" s="18" t="s">
        <v>274</v>
      </c>
      <c r="J399" s="17">
        <v>75000</v>
      </c>
      <c r="K399" s="35" t="s">
        <v>137</v>
      </c>
      <c r="L399" s="18"/>
      <c r="M399" s="32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6"/>
      <c r="AC399" s="36"/>
      <c r="AD399" s="17"/>
      <c r="AE399" s="18" t="s">
        <v>1330</v>
      </c>
      <c r="AF399" s="19" t="s">
        <v>3470</v>
      </c>
      <c r="AG399" s="19" t="s">
        <v>3467</v>
      </c>
      <c r="AH399" s="18" t="s">
        <v>1334</v>
      </c>
      <c r="AI399" s="19" t="s">
        <v>1571</v>
      </c>
      <c r="AJ399" s="15"/>
      <c r="AK399" s="15"/>
      <c r="AL399" s="16">
        <f t="shared" si="13"/>
        <v>75000</v>
      </c>
      <c r="AM399" s="15" t="s">
        <v>1327</v>
      </c>
      <c r="AN399" s="15" t="s">
        <v>1328</v>
      </c>
      <c r="AO399" s="18"/>
      <c r="AP399" s="18"/>
      <c r="AQ399" s="18"/>
      <c r="AR399" s="18"/>
      <c r="AS399" s="18"/>
      <c r="AT399" s="18"/>
    </row>
    <row r="400" spans="1:46" s="23" customFormat="1" ht="72" hidden="1" x14ac:dyDescent="0.2">
      <c r="A400" s="19" t="s">
        <v>45</v>
      </c>
      <c r="B400" s="19" t="s">
        <v>277</v>
      </c>
      <c r="C400" s="19" t="s">
        <v>276</v>
      </c>
      <c r="D400" s="19" t="s">
        <v>33</v>
      </c>
      <c r="E400" s="19" t="s">
        <v>454</v>
      </c>
      <c r="F400" s="28" t="s">
        <v>1970</v>
      </c>
      <c r="G400" s="19" t="s">
        <v>703</v>
      </c>
      <c r="H400" s="18" t="s">
        <v>270</v>
      </c>
      <c r="I400" s="18" t="s">
        <v>274</v>
      </c>
      <c r="J400" s="17">
        <v>75000</v>
      </c>
      <c r="K400" s="35" t="s">
        <v>137</v>
      </c>
      <c r="L400" s="18"/>
      <c r="M400" s="32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6"/>
      <c r="AC400" s="36"/>
      <c r="AD400" s="17"/>
      <c r="AE400" s="18" t="s">
        <v>1330</v>
      </c>
      <c r="AF400" s="19" t="s">
        <v>3470</v>
      </c>
      <c r="AG400" s="19" t="s">
        <v>3467</v>
      </c>
      <c r="AH400" s="18" t="s">
        <v>1334</v>
      </c>
      <c r="AI400" s="19" t="s">
        <v>1571</v>
      </c>
      <c r="AJ400" s="15"/>
      <c r="AK400" s="15"/>
      <c r="AL400" s="16">
        <f t="shared" si="13"/>
        <v>75000</v>
      </c>
      <c r="AM400" s="15" t="s">
        <v>1327</v>
      </c>
      <c r="AN400" s="15" t="s">
        <v>1328</v>
      </c>
      <c r="AO400" s="18"/>
      <c r="AP400" s="18"/>
      <c r="AQ400" s="18"/>
      <c r="AR400" s="18"/>
      <c r="AS400" s="18"/>
      <c r="AT400" s="18"/>
    </row>
    <row r="401" spans="1:46" s="23" customFormat="1" ht="72" hidden="1" x14ac:dyDescent="0.2">
      <c r="A401" s="19" t="s">
        <v>45</v>
      </c>
      <c r="B401" s="19" t="s">
        <v>277</v>
      </c>
      <c r="C401" s="19" t="s">
        <v>276</v>
      </c>
      <c r="D401" s="19" t="s">
        <v>33</v>
      </c>
      <c r="E401" s="19" t="s">
        <v>454</v>
      </c>
      <c r="F401" s="28" t="s">
        <v>1971</v>
      </c>
      <c r="G401" s="19" t="s">
        <v>704</v>
      </c>
      <c r="H401" s="18" t="s">
        <v>270</v>
      </c>
      <c r="I401" s="18" t="s">
        <v>274</v>
      </c>
      <c r="J401" s="17">
        <v>75000</v>
      </c>
      <c r="K401" s="35" t="s">
        <v>137</v>
      </c>
      <c r="L401" s="18"/>
      <c r="M401" s="32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6"/>
      <c r="AC401" s="36"/>
      <c r="AD401" s="17"/>
      <c r="AE401" s="18" t="s">
        <v>1330</v>
      </c>
      <c r="AF401" s="19" t="s">
        <v>3470</v>
      </c>
      <c r="AG401" s="19" t="s">
        <v>3467</v>
      </c>
      <c r="AH401" s="18" t="s">
        <v>1334</v>
      </c>
      <c r="AI401" s="19" t="s">
        <v>1571</v>
      </c>
      <c r="AJ401" s="15"/>
      <c r="AK401" s="15"/>
      <c r="AL401" s="16">
        <f t="shared" si="13"/>
        <v>75000</v>
      </c>
      <c r="AM401" s="15" t="s">
        <v>1327</v>
      </c>
      <c r="AN401" s="15" t="s">
        <v>1328</v>
      </c>
      <c r="AO401" s="18"/>
      <c r="AP401" s="18"/>
      <c r="AQ401" s="18"/>
      <c r="AR401" s="18"/>
      <c r="AS401" s="18"/>
      <c r="AT401" s="18"/>
    </row>
    <row r="402" spans="1:46" s="23" customFormat="1" ht="72" hidden="1" x14ac:dyDescent="0.2">
      <c r="A402" s="19" t="s">
        <v>45</v>
      </c>
      <c r="B402" s="19" t="s">
        <v>277</v>
      </c>
      <c r="C402" s="19" t="s">
        <v>276</v>
      </c>
      <c r="D402" s="19" t="s">
        <v>33</v>
      </c>
      <c r="E402" s="19" t="s">
        <v>454</v>
      </c>
      <c r="F402" s="28" t="s">
        <v>1972</v>
      </c>
      <c r="G402" s="19" t="s">
        <v>705</v>
      </c>
      <c r="H402" s="18" t="s">
        <v>270</v>
      </c>
      <c r="I402" s="18" t="s">
        <v>274</v>
      </c>
      <c r="J402" s="17">
        <v>75000</v>
      </c>
      <c r="K402" s="35" t="s">
        <v>137</v>
      </c>
      <c r="L402" s="18"/>
      <c r="M402" s="32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6"/>
      <c r="AC402" s="36"/>
      <c r="AD402" s="17"/>
      <c r="AE402" s="18" t="s">
        <v>1330</v>
      </c>
      <c r="AF402" s="19" t="s">
        <v>3470</v>
      </c>
      <c r="AG402" s="19" t="s">
        <v>3467</v>
      </c>
      <c r="AH402" s="18" t="s">
        <v>1334</v>
      </c>
      <c r="AI402" s="19" t="s">
        <v>1571</v>
      </c>
      <c r="AJ402" s="15"/>
      <c r="AK402" s="15"/>
      <c r="AL402" s="16">
        <f t="shared" si="13"/>
        <v>75000</v>
      </c>
      <c r="AM402" s="15" t="s">
        <v>1327</v>
      </c>
      <c r="AN402" s="15" t="s">
        <v>1328</v>
      </c>
      <c r="AO402" s="18"/>
      <c r="AP402" s="18"/>
      <c r="AQ402" s="18"/>
      <c r="AR402" s="18"/>
      <c r="AS402" s="18"/>
      <c r="AT402" s="18"/>
    </row>
    <row r="403" spans="1:46" s="23" customFormat="1" ht="72" hidden="1" x14ac:dyDescent="0.2">
      <c r="A403" s="19" t="s">
        <v>45</v>
      </c>
      <c r="B403" s="19" t="s">
        <v>277</v>
      </c>
      <c r="C403" s="19" t="s">
        <v>276</v>
      </c>
      <c r="D403" s="19" t="s">
        <v>33</v>
      </c>
      <c r="E403" s="19" t="s">
        <v>454</v>
      </c>
      <c r="F403" s="28" t="s">
        <v>1973</v>
      </c>
      <c r="G403" s="19" t="s">
        <v>706</v>
      </c>
      <c r="H403" s="18" t="s">
        <v>270</v>
      </c>
      <c r="I403" s="18" t="s">
        <v>274</v>
      </c>
      <c r="J403" s="17">
        <v>75000</v>
      </c>
      <c r="K403" s="35" t="s">
        <v>137</v>
      </c>
      <c r="L403" s="18"/>
      <c r="M403" s="32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6"/>
      <c r="AC403" s="36"/>
      <c r="AD403" s="17"/>
      <c r="AE403" s="18" t="s">
        <v>1330</v>
      </c>
      <c r="AF403" s="19" t="s">
        <v>3470</v>
      </c>
      <c r="AG403" s="19" t="s">
        <v>3467</v>
      </c>
      <c r="AH403" s="18" t="s">
        <v>1334</v>
      </c>
      <c r="AI403" s="19" t="s">
        <v>1571</v>
      </c>
      <c r="AJ403" s="15"/>
      <c r="AK403" s="15"/>
      <c r="AL403" s="16">
        <f t="shared" si="13"/>
        <v>75000</v>
      </c>
      <c r="AM403" s="15" t="s">
        <v>1327</v>
      </c>
      <c r="AN403" s="15" t="s">
        <v>1328</v>
      </c>
      <c r="AO403" s="18"/>
      <c r="AP403" s="18"/>
      <c r="AQ403" s="18"/>
      <c r="AR403" s="18"/>
      <c r="AS403" s="18"/>
      <c r="AT403" s="18"/>
    </row>
    <row r="404" spans="1:46" s="23" customFormat="1" ht="72" hidden="1" x14ac:dyDescent="0.2">
      <c r="A404" s="19" t="s">
        <v>45</v>
      </c>
      <c r="B404" s="19" t="s">
        <v>277</v>
      </c>
      <c r="C404" s="19" t="s">
        <v>276</v>
      </c>
      <c r="D404" s="19" t="s">
        <v>33</v>
      </c>
      <c r="E404" s="19" t="s">
        <v>454</v>
      </c>
      <c r="F404" s="28" t="s">
        <v>1974</v>
      </c>
      <c r="G404" s="19" t="s">
        <v>707</v>
      </c>
      <c r="H404" s="18" t="s">
        <v>270</v>
      </c>
      <c r="I404" s="18" t="s">
        <v>274</v>
      </c>
      <c r="J404" s="17">
        <v>65000</v>
      </c>
      <c r="K404" s="35" t="s">
        <v>137</v>
      </c>
      <c r="L404" s="18"/>
      <c r="M404" s="32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6"/>
      <c r="AC404" s="36"/>
      <c r="AD404" s="17"/>
      <c r="AE404" s="18" t="s">
        <v>1330</v>
      </c>
      <c r="AF404" s="19" t="s">
        <v>3470</v>
      </c>
      <c r="AG404" s="19" t="s">
        <v>3467</v>
      </c>
      <c r="AH404" s="18" t="s">
        <v>1334</v>
      </c>
      <c r="AI404" s="19" t="s">
        <v>1571</v>
      </c>
      <c r="AJ404" s="15"/>
      <c r="AK404" s="15"/>
      <c r="AL404" s="16">
        <f t="shared" si="13"/>
        <v>65000</v>
      </c>
      <c r="AM404" s="15" t="s">
        <v>1327</v>
      </c>
      <c r="AN404" s="15" t="s">
        <v>1328</v>
      </c>
      <c r="AO404" s="18"/>
      <c r="AP404" s="18"/>
      <c r="AQ404" s="18"/>
      <c r="AR404" s="18"/>
      <c r="AS404" s="18"/>
      <c r="AT404" s="18"/>
    </row>
    <row r="405" spans="1:46" s="23" customFormat="1" ht="72" hidden="1" x14ac:dyDescent="0.2">
      <c r="A405" s="19" t="s">
        <v>45</v>
      </c>
      <c r="B405" s="19" t="s">
        <v>277</v>
      </c>
      <c r="C405" s="19" t="s">
        <v>276</v>
      </c>
      <c r="D405" s="19" t="s">
        <v>33</v>
      </c>
      <c r="E405" s="19" t="s">
        <v>454</v>
      </c>
      <c r="F405" s="28" t="s">
        <v>1975</v>
      </c>
      <c r="G405" s="19" t="s">
        <v>708</v>
      </c>
      <c r="H405" s="18" t="s">
        <v>387</v>
      </c>
      <c r="I405" s="18" t="s">
        <v>274</v>
      </c>
      <c r="J405" s="17">
        <v>48000</v>
      </c>
      <c r="K405" s="35" t="s">
        <v>137</v>
      </c>
      <c r="L405" s="18"/>
      <c r="M405" s="32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6"/>
      <c r="AC405" s="36"/>
      <c r="AD405" s="17"/>
      <c r="AE405" s="18" t="s">
        <v>1330</v>
      </c>
      <c r="AF405" s="19" t="s">
        <v>3470</v>
      </c>
      <c r="AG405" s="19" t="s">
        <v>3467</v>
      </c>
      <c r="AH405" s="18" t="s">
        <v>1334</v>
      </c>
      <c r="AI405" s="19" t="s">
        <v>1571</v>
      </c>
      <c r="AJ405" s="15"/>
      <c r="AK405" s="15"/>
      <c r="AL405" s="16">
        <f t="shared" si="13"/>
        <v>48000</v>
      </c>
      <c r="AM405" s="15" t="s">
        <v>1327</v>
      </c>
      <c r="AN405" s="15" t="s">
        <v>1328</v>
      </c>
      <c r="AO405" s="18"/>
      <c r="AP405" s="18"/>
      <c r="AQ405" s="18"/>
      <c r="AR405" s="18"/>
      <c r="AS405" s="18"/>
      <c r="AT405" s="18"/>
    </row>
    <row r="406" spans="1:46" s="23" customFormat="1" ht="72" hidden="1" x14ac:dyDescent="0.2">
      <c r="A406" s="19" t="s">
        <v>45</v>
      </c>
      <c r="B406" s="19" t="s">
        <v>277</v>
      </c>
      <c r="C406" s="19" t="s">
        <v>276</v>
      </c>
      <c r="D406" s="19" t="s">
        <v>33</v>
      </c>
      <c r="E406" s="19" t="s">
        <v>454</v>
      </c>
      <c r="F406" s="28" t="s">
        <v>1976</v>
      </c>
      <c r="G406" s="19" t="s">
        <v>709</v>
      </c>
      <c r="H406" s="18" t="s">
        <v>272</v>
      </c>
      <c r="I406" s="18" t="s">
        <v>274</v>
      </c>
      <c r="J406" s="17">
        <v>54000</v>
      </c>
      <c r="K406" s="35" t="s">
        <v>137</v>
      </c>
      <c r="L406" s="18"/>
      <c r="M406" s="32"/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6" t="s">
        <v>2887</v>
      </c>
      <c r="AC406" s="36" t="s">
        <v>2887</v>
      </c>
      <c r="AD406" s="17"/>
      <c r="AE406" s="18" t="s">
        <v>2876</v>
      </c>
      <c r="AF406" s="19" t="s">
        <v>2457</v>
      </c>
      <c r="AG406" s="19" t="s">
        <v>2457</v>
      </c>
      <c r="AH406" s="18" t="s">
        <v>1334</v>
      </c>
      <c r="AI406" s="19" t="s">
        <v>1571</v>
      </c>
      <c r="AJ406" s="15"/>
      <c r="AK406" s="17">
        <v>54000</v>
      </c>
      <c r="AL406" s="16">
        <f t="shared" si="13"/>
        <v>0</v>
      </c>
      <c r="AM406" s="15" t="s">
        <v>1327</v>
      </c>
      <c r="AN406" s="15" t="s">
        <v>1328</v>
      </c>
      <c r="AO406" s="18"/>
      <c r="AP406" s="18"/>
      <c r="AQ406" s="18"/>
      <c r="AR406" s="18"/>
      <c r="AS406" s="18"/>
      <c r="AT406" s="18"/>
    </row>
    <row r="407" spans="1:46" s="23" customFormat="1" ht="72" hidden="1" x14ac:dyDescent="0.2">
      <c r="A407" s="19" t="s">
        <v>45</v>
      </c>
      <c r="B407" s="19" t="s">
        <v>277</v>
      </c>
      <c r="C407" s="19" t="s">
        <v>276</v>
      </c>
      <c r="D407" s="19" t="s">
        <v>33</v>
      </c>
      <c r="E407" s="19" t="s">
        <v>454</v>
      </c>
      <c r="F407" s="28" t="s">
        <v>1977</v>
      </c>
      <c r="G407" s="19" t="s">
        <v>710</v>
      </c>
      <c r="H407" s="18" t="s">
        <v>319</v>
      </c>
      <c r="I407" s="18" t="s">
        <v>274</v>
      </c>
      <c r="J407" s="17">
        <v>120000</v>
      </c>
      <c r="K407" s="35" t="s">
        <v>137</v>
      </c>
      <c r="L407" s="18"/>
      <c r="M407" s="32"/>
      <c r="N407" s="53">
        <v>43887</v>
      </c>
      <c r="O407" s="18"/>
      <c r="P407" s="36"/>
      <c r="Q407" s="18"/>
      <c r="R407" s="18"/>
      <c r="S407" s="18"/>
      <c r="T407" s="18"/>
      <c r="U407" s="18"/>
      <c r="V407" s="53"/>
      <c r="W407" s="17"/>
      <c r="X407" s="32"/>
      <c r="Y407" s="36"/>
      <c r="Z407" s="17"/>
      <c r="AA407" s="36"/>
      <c r="AB407" s="36"/>
      <c r="AC407" s="36"/>
      <c r="AD407" s="17"/>
      <c r="AE407" s="18" t="s">
        <v>1330</v>
      </c>
      <c r="AF407" s="19" t="s">
        <v>3470</v>
      </c>
      <c r="AG407" s="19" t="s">
        <v>3467</v>
      </c>
      <c r="AH407" s="18" t="s">
        <v>1334</v>
      </c>
      <c r="AI407" s="19" t="s">
        <v>1571</v>
      </c>
      <c r="AJ407" s="15"/>
      <c r="AK407" s="15"/>
      <c r="AL407" s="16">
        <f t="shared" si="13"/>
        <v>120000</v>
      </c>
      <c r="AM407" s="15" t="s">
        <v>1327</v>
      </c>
      <c r="AN407" s="15" t="s">
        <v>1328</v>
      </c>
      <c r="AO407" s="18"/>
      <c r="AP407" s="18"/>
      <c r="AQ407" s="18"/>
      <c r="AR407" s="18"/>
      <c r="AS407" s="18"/>
      <c r="AT407" s="18"/>
    </row>
    <row r="408" spans="1:46" s="23" customFormat="1" ht="72" hidden="1" x14ac:dyDescent="0.2">
      <c r="A408" s="19" t="s">
        <v>45</v>
      </c>
      <c r="B408" s="19" t="s">
        <v>277</v>
      </c>
      <c r="C408" s="19" t="s">
        <v>276</v>
      </c>
      <c r="D408" s="19" t="s">
        <v>33</v>
      </c>
      <c r="E408" s="19" t="s">
        <v>454</v>
      </c>
      <c r="F408" s="28" t="s">
        <v>1978</v>
      </c>
      <c r="G408" s="19" t="s">
        <v>711</v>
      </c>
      <c r="H408" s="18" t="s">
        <v>319</v>
      </c>
      <c r="I408" s="18" t="s">
        <v>274</v>
      </c>
      <c r="J408" s="17">
        <v>100000</v>
      </c>
      <c r="K408" s="35" t="s">
        <v>137</v>
      </c>
      <c r="L408" s="18"/>
      <c r="M408" s="32"/>
      <c r="N408" s="53">
        <v>43887</v>
      </c>
      <c r="O408" s="18"/>
      <c r="P408" s="36"/>
      <c r="Q408" s="18"/>
      <c r="R408" s="18"/>
      <c r="S408" s="18"/>
      <c r="T408" s="18"/>
      <c r="U408" s="18"/>
      <c r="V408" s="53"/>
      <c r="W408" s="17"/>
      <c r="X408" s="32"/>
      <c r="Y408" s="36"/>
      <c r="Z408" s="17"/>
      <c r="AA408" s="36"/>
      <c r="AB408" s="36"/>
      <c r="AC408" s="36"/>
      <c r="AD408" s="17"/>
      <c r="AE408" s="18" t="s">
        <v>1330</v>
      </c>
      <c r="AF408" s="19" t="s">
        <v>3470</v>
      </c>
      <c r="AG408" s="19" t="s">
        <v>3467</v>
      </c>
      <c r="AH408" s="18" t="s">
        <v>1334</v>
      </c>
      <c r="AI408" s="19" t="s">
        <v>1571</v>
      </c>
      <c r="AJ408" s="15"/>
      <c r="AK408" s="15"/>
      <c r="AL408" s="16">
        <f t="shared" si="13"/>
        <v>100000</v>
      </c>
      <c r="AM408" s="15" t="s">
        <v>1327</v>
      </c>
      <c r="AN408" s="15" t="s">
        <v>1328</v>
      </c>
      <c r="AO408" s="18"/>
      <c r="AP408" s="18"/>
      <c r="AQ408" s="18"/>
      <c r="AR408" s="18"/>
      <c r="AS408" s="18"/>
      <c r="AT408" s="18"/>
    </row>
    <row r="409" spans="1:46" s="23" customFormat="1" ht="72" hidden="1" x14ac:dyDescent="0.2">
      <c r="A409" s="19" t="s">
        <v>45</v>
      </c>
      <c r="B409" s="19" t="s">
        <v>277</v>
      </c>
      <c r="C409" s="19" t="s">
        <v>276</v>
      </c>
      <c r="D409" s="19" t="s">
        <v>33</v>
      </c>
      <c r="E409" s="19" t="s">
        <v>454</v>
      </c>
      <c r="F409" s="28" t="s">
        <v>1979</v>
      </c>
      <c r="G409" s="19" t="s">
        <v>712</v>
      </c>
      <c r="H409" s="18" t="s">
        <v>317</v>
      </c>
      <c r="I409" s="18" t="s">
        <v>274</v>
      </c>
      <c r="J409" s="17">
        <v>250000</v>
      </c>
      <c r="K409" s="35" t="s">
        <v>137</v>
      </c>
      <c r="L409" s="18"/>
      <c r="M409" s="32"/>
      <c r="N409" s="53">
        <v>43887</v>
      </c>
      <c r="O409" s="18"/>
      <c r="P409" s="36"/>
      <c r="Q409" s="18"/>
      <c r="R409" s="18"/>
      <c r="S409" s="18"/>
      <c r="T409" s="18"/>
      <c r="U409" s="18"/>
      <c r="V409" s="53"/>
      <c r="W409" s="17"/>
      <c r="X409" s="32"/>
      <c r="Y409" s="36"/>
      <c r="Z409" s="17"/>
      <c r="AA409" s="36"/>
      <c r="AB409" s="36"/>
      <c r="AC409" s="36"/>
      <c r="AD409" s="17"/>
      <c r="AE409" s="18" t="s">
        <v>1330</v>
      </c>
      <c r="AF409" s="19" t="s">
        <v>3470</v>
      </c>
      <c r="AG409" s="19" t="s">
        <v>3467</v>
      </c>
      <c r="AH409" s="18" t="s">
        <v>1334</v>
      </c>
      <c r="AI409" s="19" t="s">
        <v>1571</v>
      </c>
      <c r="AJ409" s="15"/>
      <c r="AK409" s="15"/>
      <c r="AL409" s="16">
        <f t="shared" si="13"/>
        <v>250000</v>
      </c>
      <c r="AM409" s="15" t="s">
        <v>1327</v>
      </c>
      <c r="AN409" s="15" t="s">
        <v>1328</v>
      </c>
      <c r="AO409" s="18"/>
      <c r="AP409" s="18"/>
      <c r="AQ409" s="18"/>
      <c r="AR409" s="18"/>
      <c r="AS409" s="18"/>
      <c r="AT409" s="18"/>
    </row>
    <row r="410" spans="1:46" s="23" customFormat="1" ht="72" hidden="1" x14ac:dyDescent="0.2">
      <c r="A410" s="19" t="s">
        <v>45</v>
      </c>
      <c r="B410" s="19" t="s">
        <v>277</v>
      </c>
      <c r="C410" s="19" t="s">
        <v>276</v>
      </c>
      <c r="D410" s="19" t="s">
        <v>33</v>
      </c>
      <c r="E410" s="19" t="s">
        <v>454</v>
      </c>
      <c r="F410" s="28" t="s">
        <v>1980</v>
      </c>
      <c r="G410" s="19" t="s">
        <v>713</v>
      </c>
      <c r="H410" s="18" t="s">
        <v>317</v>
      </c>
      <c r="I410" s="18" t="s">
        <v>274</v>
      </c>
      <c r="J410" s="17">
        <v>150000</v>
      </c>
      <c r="K410" s="35" t="s">
        <v>137</v>
      </c>
      <c r="L410" s="18"/>
      <c r="M410" s="32"/>
      <c r="N410" s="53">
        <v>43887</v>
      </c>
      <c r="O410" s="18"/>
      <c r="P410" s="36"/>
      <c r="Q410" s="18"/>
      <c r="R410" s="18"/>
      <c r="S410" s="18"/>
      <c r="T410" s="18"/>
      <c r="U410" s="18"/>
      <c r="V410" s="53"/>
      <c r="W410" s="17"/>
      <c r="X410" s="32"/>
      <c r="Y410" s="36"/>
      <c r="Z410" s="17"/>
      <c r="AA410" s="36"/>
      <c r="AB410" s="36"/>
      <c r="AC410" s="36"/>
      <c r="AD410" s="17"/>
      <c r="AE410" s="18" t="s">
        <v>1330</v>
      </c>
      <c r="AF410" s="19" t="s">
        <v>3470</v>
      </c>
      <c r="AG410" s="19" t="s">
        <v>3467</v>
      </c>
      <c r="AH410" s="18" t="s">
        <v>1334</v>
      </c>
      <c r="AI410" s="19" t="s">
        <v>1571</v>
      </c>
      <c r="AJ410" s="15"/>
      <c r="AK410" s="15"/>
      <c r="AL410" s="16">
        <f t="shared" si="13"/>
        <v>150000</v>
      </c>
      <c r="AM410" s="15" t="s">
        <v>1327</v>
      </c>
      <c r="AN410" s="15" t="s">
        <v>1328</v>
      </c>
      <c r="AO410" s="18"/>
      <c r="AP410" s="18"/>
      <c r="AQ410" s="18"/>
      <c r="AR410" s="18"/>
      <c r="AS410" s="18"/>
      <c r="AT410" s="18"/>
    </row>
    <row r="411" spans="1:46" s="23" customFormat="1" ht="72" hidden="1" x14ac:dyDescent="0.2">
      <c r="A411" s="19" t="s">
        <v>45</v>
      </c>
      <c r="B411" s="19" t="s">
        <v>277</v>
      </c>
      <c r="C411" s="19" t="s">
        <v>276</v>
      </c>
      <c r="D411" s="19" t="s">
        <v>33</v>
      </c>
      <c r="E411" s="19" t="s">
        <v>454</v>
      </c>
      <c r="F411" s="28" t="s">
        <v>1981</v>
      </c>
      <c r="G411" s="19" t="s">
        <v>714</v>
      </c>
      <c r="H411" s="18" t="s">
        <v>270</v>
      </c>
      <c r="I411" s="18" t="s">
        <v>274</v>
      </c>
      <c r="J411" s="17">
        <v>48000</v>
      </c>
      <c r="K411" s="35" t="s">
        <v>137</v>
      </c>
      <c r="L411" s="18"/>
      <c r="M411" s="32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6"/>
      <c r="AC411" s="36"/>
      <c r="AD411" s="17"/>
      <c r="AE411" s="18" t="s">
        <v>1330</v>
      </c>
      <c r="AF411" s="19" t="s">
        <v>3470</v>
      </c>
      <c r="AG411" s="19" t="s">
        <v>3467</v>
      </c>
      <c r="AH411" s="18" t="s">
        <v>1334</v>
      </c>
      <c r="AI411" s="19" t="s">
        <v>1571</v>
      </c>
      <c r="AJ411" s="15"/>
      <c r="AK411" s="15"/>
      <c r="AL411" s="16">
        <f t="shared" si="13"/>
        <v>48000</v>
      </c>
      <c r="AM411" s="15" t="s">
        <v>1327</v>
      </c>
      <c r="AN411" s="15" t="s">
        <v>1328</v>
      </c>
      <c r="AO411" s="18"/>
      <c r="AP411" s="18"/>
      <c r="AQ411" s="18"/>
      <c r="AR411" s="18"/>
      <c r="AS411" s="18"/>
      <c r="AT411" s="18"/>
    </row>
    <row r="412" spans="1:46" s="23" customFormat="1" ht="72" hidden="1" x14ac:dyDescent="0.2">
      <c r="A412" s="19" t="s">
        <v>45</v>
      </c>
      <c r="B412" s="19" t="s">
        <v>277</v>
      </c>
      <c r="C412" s="19" t="s">
        <v>276</v>
      </c>
      <c r="D412" s="19" t="s">
        <v>33</v>
      </c>
      <c r="E412" s="19" t="s">
        <v>454</v>
      </c>
      <c r="F412" s="28" t="s">
        <v>1982</v>
      </c>
      <c r="G412" s="19" t="s">
        <v>715</v>
      </c>
      <c r="H412" s="18" t="s">
        <v>270</v>
      </c>
      <c r="I412" s="18" t="s">
        <v>335</v>
      </c>
      <c r="J412" s="17">
        <v>27000</v>
      </c>
      <c r="K412" s="35" t="s">
        <v>137</v>
      </c>
      <c r="L412" s="18"/>
      <c r="M412" s="32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6"/>
      <c r="AC412" s="36"/>
      <c r="AD412" s="17"/>
      <c r="AE412" s="18" t="s">
        <v>1330</v>
      </c>
      <c r="AF412" s="19" t="s">
        <v>3470</v>
      </c>
      <c r="AG412" s="19" t="s">
        <v>3467</v>
      </c>
      <c r="AH412" s="18" t="s">
        <v>1334</v>
      </c>
      <c r="AI412" s="19" t="s">
        <v>1571</v>
      </c>
      <c r="AJ412" s="15"/>
      <c r="AK412" s="15"/>
      <c r="AL412" s="16">
        <f t="shared" si="13"/>
        <v>27000</v>
      </c>
      <c r="AM412" s="15" t="s">
        <v>1327</v>
      </c>
      <c r="AN412" s="15" t="s">
        <v>1328</v>
      </c>
      <c r="AO412" s="18"/>
      <c r="AP412" s="18"/>
      <c r="AQ412" s="18"/>
      <c r="AR412" s="18"/>
      <c r="AS412" s="18"/>
      <c r="AT412" s="18"/>
    </row>
    <row r="413" spans="1:46" s="23" customFormat="1" ht="72" hidden="1" x14ac:dyDescent="0.2">
      <c r="A413" s="19" t="s">
        <v>45</v>
      </c>
      <c r="B413" s="19" t="s">
        <v>277</v>
      </c>
      <c r="C413" s="19" t="s">
        <v>276</v>
      </c>
      <c r="D413" s="19" t="s">
        <v>33</v>
      </c>
      <c r="E413" s="19" t="s">
        <v>454</v>
      </c>
      <c r="F413" s="28" t="s">
        <v>1983</v>
      </c>
      <c r="G413" s="19" t="s">
        <v>716</v>
      </c>
      <c r="H413" s="18" t="s">
        <v>270</v>
      </c>
      <c r="I413" s="18" t="s">
        <v>335</v>
      </c>
      <c r="J413" s="17">
        <v>27000</v>
      </c>
      <c r="K413" s="35" t="s">
        <v>137</v>
      </c>
      <c r="L413" s="18"/>
      <c r="M413" s="32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6"/>
      <c r="AC413" s="36"/>
      <c r="AD413" s="17"/>
      <c r="AE413" s="18" t="s">
        <v>1330</v>
      </c>
      <c r="AF413" s="19" t="s">
        <v>3470</v>
      </c>
      <c r="AG413" s="19" t="s">
        <v>3467</v>
      </c>
      <c r="AH413" s="18" t="s">
        <v>1334</v>
      </c>
      <c r="AI413" s="19" t="s">
        <v>1571</v>
      </c>
      <c r="AJ413" s="15"/>
      <c r="AK413" s="15"/>
      <c r="AL413" s="16">
        <f t="shared" si="13"/>
        <v>27000</v>
      </c>
      <c r="AM413" s="15" t="s">
        <v>1327</v>
      </c>
      <c r="AN413" s="15" t="s">
        <v>1328</v>
      </c>
      <c r="AO413" s="18"/>
      <c r="AP413" s="18"/>
      <c r="AQ413" s="18"/>
      <c r="AR413" s="18"/>
      <c r="AS413" s="18"/>
      <c r="AT413" s="18"/>
    </row>
    <row r="414" spans="1:46" s="23" customFormat="1" ht="72" hidden="1" x14ac:dyDescent="0.2">
      <c r="A414" s="19" t="s">
        <v>45</v>
      </c>
      <c r="B414" s="19" t="s">
        <v>277</v>
      </c>
      <c r="C414" s="19" t="s">
        <v>276</v>
      </c>
      <c r="D414" s="19" t="s">
        <v>33</v>
      </c>
      <c r="E414" s="19" t="s">
        <v>454</v>
      </c>
      <c r="F414" s="28" t="s">
        <v>1984</v>
      </c>
      <c r="G414" s="19" t="s">
        <v>717</v>
      </c>
      <c r="H414" s="18" t="s">
        <v>270</v>
      </c>
      <c r="I414" s="18" t="s">
        <v>718</v>
      </c>
      <c r="J414" s="17">
        <v>22000</v>
      </c>
      <c r="K414" s="35" t="s">
        <v>137</v>
      </c>
      <c r="L414" s="18"/>
      <c r="M414" s="32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6"/>
      <c r="AC414" s="36"/>
      <c r="AD414" s="17"/>
      <c r="AE414" s="18" t="s">
        <v>1330</v>
      </c>
      <c r="AF414" s="19" t="s">
        <v>3470</v>
      </c>
      <c r="AG414" s="19" t="s">
        <v>3467</v>
      </c>
      <c r="AH414" s="18" t="s">
        <v>1334</v>
      </c>
      <c r="AI414" s="19" t="s">
        <v>1571</v>
      </c>
      <c r="AJ414" s="15"/>
      <c r="AK414" s="15"/>
      <c r="AL414" s="16">
        <f t="shared" si="13"/>
        <v>22000</v>
      </c>
      <c r="AM414" s="15" t="s">
        <v>1327</v>
      </c>
      <c r="AN414" s="15" t="s">
        <v>1328</v>
      </c>
      <c r="AO414" s="18"/>
      <c r="AP414" s="18"/>
      <c r="AQ414" s="18"/>
      <c r="AR414" s="18"/>
      <c r="AS414" s="18"/>
      <c r="AT414" s="18"/>
    </row>
    <row r="415" spans="1:46" s="23" customFormat="1" ht="72" hidden="1" x14ac:dyDescent="0.2">
      <c r="A415" s="19" t="s">
        <v>45</v>
      </c>
      <c r="B415" s="19" t="s">
        <v>277</v>
      </c>
      <c r="C415" s="19" t="s">
        <v>276</v>
      </c>
      <c r="D415" s="19" t="s">
        <v>33</v>
      </c>
      <c r="E415" s="19" t="s">
        <v>454</v>
      </c>
      <c r="F415" s="28" t="s">
        <v>1985</v>
      </c>
      <c r="G415" s="19" t="s">
        <v>719</v>
      </c>
      <c r="H415" s="18" t="s">
        <v>270</v>
      </c>
      <c r="I415" s="18" t="s">
        <v>718</v>
      </c>
      <c r="J415" s="17">
        <v>20000</v>
      </c>
      <c r="K415" s="35" t="s">
        <v>137</v>
      </c>
      <c r="L415" s="18"/>
      <c r="M415" s="32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6"/>
      <c r="AC415" s="36"/>
      <c r="AD415" s="17"/>
      <c r="AE415" s="18" t="s">
        <v>1330</v>
      </c>
      <c r="AF415" s="19" t="s">
        <v>3470</v>
      </c>
      <c r="AG415" s="19" t="s">
        <v>3467</v>
      </c>
      <c r="AH415" s="18" t="s">
        <v>1334</v>
      </c>
      <c r="AI415" s="19" t="s">
        <v>1571</v>
      </c>
      <c r="AJ415" s="15"/>
      <c r="AK415" s="15"/>
      <c r="AL415" s="16">
        <f t="shared" si="13"/>
        <v>20000</v>
      </c>
      <c r="AM415" s="15" t="s">
        <v>1327</v>
      </c>
      <c r="AN415" s="15" t="s">
        <v>1328</v>
      </c>
      <c r="AO415" s="18"/>
      <c r="AP415" s="18"/>
      <c r="AQ415" s="18"/>
      <c r="AR415" s="18"/>
      <c r="AS415" s="18"/>
      <c r="AT415" s="18"/>
    </row>
    <row r="416" spans="1:46" s="23" customFormat="1" ht="72" hidden="1" x14ac:dyDescent="0.2">
      <c r="A416" s="19" t="s">
        <v>45</v>
      </c>
      <c r="B416" s="19" t="s">
        <v>277</v>
      </c>
      <c r="C416" s="19" t="s">
        <v>276</v>
      </c>
      <c r="D416" s="19" t="s">
        <v>33</v>
      </c>
      <c r="E416" s="19" t="s">
        <v>454</v>
      </c>
      <c r="F416" s="28" t="s">
        <v>1986</v>
      </c>
      <c r="G416" s="19" t="s">
        <v>720</v>
      </c>
      <c r="H416" s="18" t="s">
        <v>303</v>
      </c>
      <c r="I416" s="18" t="s">
        <v>274</v>
      </c>
      <c r="J416" s="17">
        <v>70000</v>
      </c>
      <c r="K416" s="35" t="s">
        <v>137</v>
      </c>
      <c r="L416" s="18"/>
      <c r="M416" s="32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6"/>
      <c r="AC416" s="36"/>
      <c r="AD416" s="17"/>
      <c r="AE416" s="18" t="s">
        <v>1330</v>
      </c>
      <c r="AF416" s="19" t="s">
        <v>3470</v>
      </c>
      <c r="AG416" s="19" t="s">
        <v>3467</v>
      </c>
      <c r="AH416" s="18" t="s">
        <v>1334</v>
      </c>
      <c r="AI416" s="19" t="s">
        <v>1571</v>
      </c>
      <c r="AJ416" s="15"/>
      <c r="AK416" s="15"/>
      <c r="AL416" s="16">
        <f t="shared" si="13"/>
        <v>70000</v>
      </c>
      <c r="AM416" s="15" t="s">
        <v>1327</v>
      </c>
      <c r="AN416" s="15" t="s">
        <v>1328</v>
      </c>
      <c r="AO416" s="18"/>
      <c r="AP416" s="18"/>
      <c r="AQ416" s="18"/>
      <c r="AR416" s="18"/>
      <c r="AS416" s="18"/>
      <c r="AT416" s="18"/>
    </row>
    <row r="417" spans="1:46" s="23" customFormat="1" ht="72" hidden="1" x14ac:dyDescent="0.2">
      <c r="A417" s="19" t="s">
        <v>45</v>
      </c>
      <c r="B417" s="19" t="s">
        <v>277</v>
      </c>
      <c r="C417" s="19" t="s">
        <v>276</v>
      </c>
      <c r="D417" s="19" t="s">
        <v>33</v>
      </c>
      <c r="E417" s="19" t="s">
        <v>454</v>
      </c>
      <c r="F417" s="28" t="s">
        <v>1987</v>
      </c>
      <c r="G417" s="19" t="s">
        <v>721</v>
      </c>
      <c r="H417" s="18" t="s">
        <v>317</v>
      </c>
      <c r="I417" s="18" t="s">
        <v>274</v>
      </c>
      <c r="J417" s="17">
        <v>30000</v>
      </c>
      <c r="K417" s="35" t="s">
        <v>137</v>
      </c>
      <c r="L417" s="18"/>
      <c r="M417" s="32"/>
      <c r="N417" s="53">
        <v>43887</v>
      </c>
      <c r="O417" s="18"/>
      <c r="P417" s="36"/>
      <c r="Q417" s="18"/>
      <c r="R417" s="18"/>
      <c r="S417" s="18"/>
      <c r="T417" s="18"/>
      <c r="U417" s="18"/>
      <c r="V417" s="53"/>
      <c r="W417" s="17"/>
      <c r="X417" s="32"/>
      <c r="Y417" s="36"/>
      <c r="Z417" s="17"/>
      <c r="AA417" s="36"/>
      <c r="AB417" s="36"/>
      <c r="AC417" s="36"/>
      <c r="AD417" s="17"/>
      <c r="AE417" s="18" t="s">
        <v>1330</v>
      </c>
      <c r="AF417" s="19" t="s">
        <v>3470</v>
      </c>
      <c r="AG417" s="19" t="s">
        <v>3467</v>
      </c>
      <c r="AH417" s="18" t="s">
        <v>1334</v>
      </c>
      <c r="AI417" s="19" t="s">
        <v>1571</v>
      </c>
      <c r="AJ417" s="15"/>
      <c r="AK417" s="15"/>
      <c r="AL417" s="16">
        <f t="shared" si="13"/>
        <v>30000</v>
      </c>
      <c r="AM417" s="15" t="s">
        <v>1327</v>
      </c>
      <c r="AN417" s="15" t="s">
        <v>1328</v>
      </c>
      <c r="AO417" s="18"/>
      <c r="AP417" s="18"/>
      <c r="AQ417" s="18"/>
      <c r="AR417" s="18"/>
      <c r="AS417" s="18"/>
      <c r="AT417" s="18"/>
    </row>
    <row r="418" spans="1:46" s="23" customFormat="1" ht="72" hidden="1" x14ac:dyDescent="0.2">
      <c r="A418" s="19" t="s">
        <v>45</v>
      </c>
      <c r="B418" s="19" t="s">
        <v>277</v>
      </c>
      <c r="C418" s="19" t="s">
        <v>276</v>
      </c>
      <c r="D418" s="19" t="s">
        <v>11</v>
      </c>
      <c r="E418" s="19" t="s">
        <v>310</v>
      </c>
      <c r="F418" s="28" t="s">
        <v>1988</v>
      </c>
      <c r="G418" s="19" t="s">
        <v>722</v>
      </c>
      <c r="H418" s="18" t="s">
        <v>303</v>
      </c>
      <c r="I418" s="18" t="s">
        <v>268</v>
      </c>
      <c r="J418" s="17">
        <v>55000</v>
      </c>
      <c r="K418" s="35" t="s">
        <v>137</v>
      </c>
      <c r="L418" s="18"/>
      <c r="M418" s="32"/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6"/>
      <c r="AC418" s="36"/>
      <c r="AD418" s="17"/>
      <c r="AE418" s="18" t="s">
        <v>2890</v>
      </c>
      <c r="AF418" s="19" t="s">
        <v>3472</v>
      </c>
      <c r="AG418" s="19" t="s">
        <v>2456</v>
      </c>
      <c r="AH418" s="18" t="s">
        <v>1334</v>
      </c>
      <c r="AI418" s="19" t="s">
        <v>1571</v>
      </c>
      <c r="AJ418" s="17">
        <v>55000</v>
      </c>
      <c r="AK418" s="15"/>
      <c r="AL418" s="16">
        <f t="shared" si="13"/>
        <v>0</v>
      </c>
      <c r="AM418" s="15" t="s">
        <v>1331</v>
      </c>
      <c r="AN418" s="15" t="s">
        <v>1331</v>
      </c>
      <c r="AO418" s="18"/>
      <c r="AP418" s="18"/>
      <c r="AQ418" s="18"/>
      <c r="AR418" s="18"/>
      <c r="AS418" s="18"/>
      <c r="AT418" s="18"/>
    </row>
    <row r="419" spans="1:46" s="23" customFormat="1" ht="72" hidden="1" x14ac:dyDescent="0.2">
      <c r="A419" s="19" t="s">
        <v>45</v>
      </c>
      <c r="B419" s="19" t="s">
        <v>277</v>
      </c>
      <c r="C419" s="19" t="s">
        <v>276</v>
      </c>
      <c r="D419" s="19" t="s">
        <v>11</v>
      </c>
      <c r="E419" s="19" t="s">
        <v>310</v>
      </c>
      <c r="F419" s="28" t="s">
        <v>1989</v>
      </c>
      <c r="G419" s="19" t="s">
        <v>665</v>
      </c>
      <c r="H419" s="18" t="s">
        <v>319</v>
      </c>
      <c r="I419" s="18" t="s">
        <v>274</v>
      </c>
      <c r="J419" s="17">
        <v>48000</v>
      </c>
      <c r="K419" s="35" t="s">
        <v>137</v>
      </c>
      <c r="L419" s="18"/>
      <c r="M419" s="32"/>
      <c r="N419" s="18"/>
      <c r="O419" s="18"/>
      <c r="P419" s="36"/>
      <c r="Q419" s="18" t="s">
        <v>2877</v>
      </c>
      <c r="R419" s="18"/>
      <c r="S419" s="18"/>
      <c r="T419" s="18"/>
      <c r="U419" s="18"/>
      <c r="V419" s="53"/>
      <c r="W419" s="17"/>
      <c r="X419" s="32"/>
      <c r="Y419" s="36"/>
      <c r="Z419" s="17"/>
      <c r="AA419" s="36"/>
      <c r="AB419" s="36"/>
      <c r="AC419" s="36"/>
      <c r="AD419" s="17"/>
      <c r="AE419" s="18" t="s">
        <v>1330</v>
      </c>
      <c r="AF419" s="19" t="s">
        <v>3470</v>
      </c>
      <c r="AG419" s="19" t="s">
        <v>2456</v>
      </c>
      <c r="AH419" s="18" t="s">
        <v>1334</v>
      </c>
      <c r="AI419" s="19" t="s">
        <v>1571</v>
      </c>
      <c r="AJ419" s="17">
        <v>48000</v>
      </c>
      <c r="AK419" s="15"/>
      <c r="AL419" s="16">
        <f t="shared" si="13"/>
        <v>0</v>
      </c>
      <c r="AM419" s="15" t="s">
        <v>1327</v>
      </c>
      <c r="AN419" s="15" t="s">
        <v>1328</v>
      </c>
      <c r="AO419" s="18"/>
      <c r="AP419" s="18"/>
      <c r="AQ419" s="18"/>
      <c r="AR419" s="18"/>
      <c r="AS419" s="18"/>
      <c r="AT419" s="18"/>
    </row>
    <row r="420" spans="1:46" s="23" customFormat="1" ht="72" hidden="1" x14ac:dyDescent="0.2">
      <c r="A420" s="19" t="s">
        <v>45</v>
      </c>
      <c r="B420" s="19" t="s">
        <v>277</v>
      </c>
      <c r="C420" s="19" t="s">
        <v>276</v>
      </c>
      <c r="D420" s="19" t="s">
        <v>11</v>
      </c>
      <c r="E420" s="19" t="s">
        <v>310</v>
      </c>
      <c r="F420" s="28" t="s">
        <v>1990</v>
      </c>
      <c r="G420" s="19" t="s">
        <v>723</v>
      </c>
      <c r="H420" s="18" t="s">
        <v>269</v>
      </c>
      <c r="I420" s="18" t="s">
        <v>631</v>
      </c>
      <c r="J420" s="17">
        <v>12000</v>
      </c>
      <c r="K420" s="35" t="s">
        <v>137</v>
      </c>
      <c r="L420" s="18"/>
      <c r="M420" s="32"/>
      <c r="N420" s="18"/>
      <c r="O420" s="18"/>
      <c r="P420" s="36"/>
      <c r="Q420" s="18" t="s">
        <v>2877</v>
      </c>
      <c r="R420" s="18"/>
      <c r="S420" s="18"/>
      <c r="T420" s="18"/>
      <c r="U420" s="18"/>
      <c r="V420" s="53"/>
      <c r="W420" s="17"/>
      <c r="X420" s="32"/>
      <c r="Y420" s="36"/>
      <c r="Z420" s="17"/>
      <c r="AA420" s="36"/>
      <c r="AB420" s="36"/>
      <c r="AC420" s="36"/>
      <c r="AD420" s="17"/>
      <c r="AE420" s="18" t="s">
        <v>1330</v>
      </c>
      <c r="AF420" s="19" t="s">
        <v>3470</v>
      </c>
      <c r="AG420" s="19" t="s">
        <v>2456</v>
      </c>
      <c r="AH420" s="18" t="s">
        <v>1334</v>
      </c>
      <c r="AI420" s="19" t="s">
        <v>1571</v>
      </c>
      <c r="AJ420" s="17">
        <v>12000</v>
      </c>
      <c r="AK420" s="15"/>
      <c r="AL420" s="16">
        <f t="shared" si="13"/>
        <v>0</v>
      </c>
      <c r="AM420" s="15" t="s">
        <v>1327</v>
      </c>
      <c r="AN420" s="15" t="s">
        <v>1328</v>
      </c>
      <c r="AO420" s="18"/>
      <c r="AP420" s="18"/>
      <c r="AQ420" s="18"/>
      <c r="AR420" s="18"/>
      <c r="AS420" s="18"/>
      <c r="AT420" s="18"/>
    </row>
    <row r="421" spans="1:46" s="23" customFormat="1" ht="72" hidden="1" x14ac:dyDescent="0.2">
      <c r="A421" s="19" t="s">
        <v>45</v>
      </c>
      <c r="B421" s="19" t="s">
        <v>277</v>
      </c>
      <c r="C421" s="19" t="s">
        <v>276</v>
      </c>
      <c r="D421" s="19" t="s">
        <v>11</v>
      </c>
      <c r="E421" s="19" t="s">
        <v>310</v>
      </c>
      <c r="F421" s="28" t="s">
        <v>1991</v>
      </c>
      <c r="G421" s="19" t="s">
        <v>724</v>
      </c>
      <c r="H421" s="18" t="s">
        <v>269</v>
      </c>
      <c r="I421" s="18" t="s">
        <v>631</v>
      </c>
      <c r="J421" s="17">
        <v>40000</v>
      </c>
      <c r="K421" s="35" t="s">
        <v>137</v>
      </c>
      <c r="L421" s="18"/>
      <c r="M421" s="32"/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6"/>
      <c r="AC421" s="36"/>
      <c r="AD421" s="17"/>
      <c r="AE421" s="18" t="s">
        <v>2890</v>
      </c>
      <c r="AF421" s="19" t="s">
        <v>3472</v>
      </c>
      <c r="AG421" s="19" t="s">
        <v>2456</v>
      </c>
      <c r="AH421" s="18" t="s">
        <v>1334</v>
      </c>
      <c r="AI421" s="19" t="s">
        <v>1571</v>
      </c>
      <c r="AJ421" s="17">
        <v>40000</v>
      </c>
      <c r="AK421" s="15"/>
      <c r="AL421" s="16">
        <f t="shared" si="13"/>
        <v>0</v>
      </c>
      <c r="AM421" s="15" t="s">
        <v>1327</v>
      </c>
      <c r="AN421" s="15" t="s">
        <v>1328</v>
      </c>
      <c r="AO421" s="18"/>
      <c r="AP421" s="18"/>
      <c r="AQ421" s="18"/>
      <c r="AR421" s="18"/>
      <c r="AS421" s="18"/>
      <c r="AT421" s="18"/>
    </row>
    <row r="422" spans="1:46" s="23" customFormat="1" ht="72" hidden="1" x14ac:dyDescent="0.2">
      <c r="A422" s="19" t="s">
        <v>45</v>
      </c>
      <c r="B422" s="19" t="s">
        <v>277</v>
      </c>
      <c r="C422" s="19" t="s">
        <v>276</v>
      </c>
      <c r="D422" s="19" t="s">
        <v>11</v>
      </c>
      <c r="E422" s="19" t="s">
        <v>310</v>
      </c>
      <c r="F422" s="28" t="s">
        <v>1992</v>
      </c>
      <c r="G422" s="19" t="s">
        <v>669</v>
      </c>
      <c r="H422" s="18" t="s">
        <v>269</v>
      </c>
      <c r="I422" s="18" t="s">
        <v>631</v>
      </c>
      <c r="J422" s="17">
        <v>24000</v>
      </c>
      <c r="K422" s="35" t="s">
        <v>137</v>
      </c>
      <c r="L422" s="18"/>
      <c r="M422" s="32"/>
      <c r="N422" s="18"/>
      <c r="O422" s="18"/>
      <c r="P422" s="36"/>
      <c r="Q422" s="18" t="s">
        <v>2877</v>
      </c>
      <c r="R422" s="18"/>
      <c r="S422" s="18"/>
      <c r="T422" s="18"/>
      <c r="U422" s="18"/>
      <c r="V422" s="53"/>
      <c r="W422" s="17"/>
      <c r="X422" s="32"/>
      <c r="Y422" s="36"/>
      <c r="Z422" s="17"/>
      <c r="AA422" s="36"/>
      <c r="AB422" s="36"/>
      <c r="AC422" s="36"/>
      <c r="AD422" s="17"/>
      <c r="AE422" s="18" t="s">
        <v>1330</v>
      </c>
      <c r="AF422" s="19" t="s">
        <v>3470</v>
      </c>
      <c r="AG422" s="19" t="s">
        <v>2456</v>
      </c>
      <c r="AH422" s="18" t="s">
        <v>1334</v>
      </c>
      <c r="AI422" s="19" t="s">
        <v>1571</v>
      </c>
      <c r="AJ422" s="17">
        <v>24000</v>
      </c>
      <c r="AK422" s="15"/>
      <c r="AL422" s="16">
        <f t="shared" si="13"/>
        <v>0</v>
      </c>
      <c r="AM422" s="15" t="s">
        <v>1331</v>
      </c>
      <c r="AN422" s="15" t="s">
        <v>1331</v>
      </c>
      <c r="AO422" s="18"/>
      <c r="AP422" s="18"/>
      <c r="AQ422" s="18"/>
      <c r="AR422" s="18"/>
      <c r="AS422" s="18"/>
      <c r="AT422" s="18"/>
    </row>
    <row r="423" spans="1:46" s="23" customFormat="1" ht="72" hidden="1" x14ac:dyDescent="0.2">
      <c r="A423" s="19" t="s">
        <v>45</v>
      </c>
      <c r="B423" s="19" t="s">
        <v>277</v>
      </c>
      <c r="C423" s="19" t="s">
        <v>276</v>
      </c>
      <c r="D423" s="19" t="s">
        <v>286</v>
      </c>
      <c r="E423" s="19" t="s">
        <v>310</v>
      </c>
      <c r="F423" s="28" t="s">
        <v>1993</v>
      </c>
      <c r="G423" s="19" t="s">
        <v>725</v>
      </c>
      <c r="H423" s="18" t="s">
        <v>319</v>
      </c>
      <c r="I423" s="18" t="s">
        <v>271</v>
      </c>
      <c r="J423" s="17">
        <v>80000</v>
      </c>
      <c r="K423" s="35" t="s">
        <v>137</v>
      </c>
      <c r="L423" s="18"/>
      <c r="M423" s="32"/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6"/>
      <c r="AC423" s="36"/>
      <c r="AD423" s="17"/>
      <c r="AE423" s="18" t="s">
        <v>2941</v>
      </c>
      <c r="AF423" s="19" t="s">
        <v>3472</v>
      </c>
      <c r="AG423" s="19" t="s">
        <v>2456</v>
      </c>
      <c r="AH423" s="18" t="s">
        <v>1334</v>
      </c>
      <c r="AI423" s="19" t="s">
        <v>1571</v>
      </c>
      <c r="AJ423" s="17">
        <v>80000</v>
      </c>
      <c r="AK423" s="15"/>
      <c r="AL423" s="16">
        <f t="shared" si="13"/>
        <v>0</v>
      </c>
      <c r="AM423" s="15" t="s">
        <v>1331</v>
      </c>
      <c r="AN423" s="15" t="s">
        <v>1331</v>
      </c>
      <c r="AO423" s="18"/>
      <c r="AP423" s="18"/>
      <c r="AQ423" s="18"/>
      <c r="AR423" s="18"/>
      <c r="AS423" s="18"/>
      <c r="AT423" s="18"/>
    </row>
    <row r="424" spans="1:46" s="23" customFormat="1" ht="72" hidden="1" x14ac:dyDescent="0.2">
      <c r="A424" s="19" t="s">
        <v>45</v>
      </c>
      <c r="B424" s="19" t="s">
        <v>277</v>
      </c>
      <c r="C424" s="19" t="s">
        <v>276</v>
      </c>
      <c r="D424" s="19" t="s">
        <v>286</v>
      </c>
      <c r="E424" s="19" t="s">
        <v>310</v>
      </c>
      <c r="F424" s="28" t="s">
        <v>1994</v>
      </c>
      <c r="G424" s="19" t="s">
        <v>726</v>
      </c>
      <c r="H424" s="18" t="s">
        <v>269</v>
      </c>
      <c r="I424" s="18" t="s">
        <v>271</v>
      </c>
      <c r="J424" s="17">
        <v>67400</v>
      </c>
      <c r="K424" s="35" t="s">
        <v>137</v>
      </c>
      <c r="L424" s="18"/>
      <c r="M424" s="32"/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6"/>
      <c r="AC424" s="36"/>
      <c r="AD424" s="17"/>
      <c r="AE424" s="18" t="s">
        <v>2890</v>
      </c>
      <c r="AF424" s="19" t="s">
        <v>3472</v>
      </c>
      <c r="AG424" s="19" t="s">
        <v>2456</v>
      </c>
      <c r="AH424" s="18" t="s">
        <v>1334</v>
      </c>
      <c r="AI424" s="19" t="s">
        <v>1571</v>
      </c>
      <c r="AJ424" s="17">
        <v>67400</v>
      </c>
      <c r="AK424" s="15"/>
      <c r="AL424" s="16">
        <f t="shared" si="13"/>
        <v>0</v>
      </c>
      <c r="AM424" s="15" t="s">
        <v>1327</v>
      </c>
      <c r="AN424" s="15" t="s">
        <v>1327</v>
      </c>
      <c r="AO424" s="18"/>
      <c r="AP424" s="18"/>
      <c r="AQ424" s="18"/>
      <c r="AR424" s="18"/>
      <c r="AS424" s="18"/>
      <c r="AT424" s="18"/>
    </row>
    <row r="425" spans="1:46" s="23" customFormat="1" ht="72" hidden="1" x14ac:dyDescent="0.2">
      <c r="A425" s="19" t="s">
        <v>45</v>
      </c>
      <c r="B425" s="19" t="s">
        <v>277</v>
      </c>
      <c r="C425" s="19" t="s">
        <v>276</v>
      </c>
      <c r="D425" s="19" t="s">
        <v>18</v>
      </c>
      <c r="E425" s="19" t="s">
        <v>310</v>
      </c>
      <c r="F425" s="28" t="s">
        <v>1995</v>
      </c>
      <c r="G425" s="19" t="s">
        <v>727</v>
      </c>
      <c r="H425" s="18" t="s">
        <v>270</v>
      </c>
      <c r="I425" s="18" t="s">
        <v>728</v>
      </c>
      <c r="J425" s="17">
        <v>5292500</v>
      </c>
      <c r="K425" s="35" t="s">
        <v>137</v>
      </c>
      <c r="L425" s="18"/>
      <c r="M425" s="32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6"/>
      <c r="AC425" s="36"/>
      <c r="AD425" s="17"/>
      <c r="AE425" s="18" t="s">
        <v>1334</v>
      </c>
      <c r="AF425" s="19" t="s">
        <v>1571</v>
      </c>
      <c r="AG425" s="19" t="s">
        <v>3467</v>
      </c>
      <c r="AH425" s="18" t="s">
        <v>1333</v>
      </c>
      <c r="AI425" s="19" t="s">
        <v>1568</v>
      </c>
      <c r="AJ425" s="15"/>
      <c r="AK425" s="15"/>
      <c r="AL425" s="16">
        <f t="shared" si="13"/>
        <v>5292500</v>
      </c>
      <c r="AM425" s="15" t="s">
        <v>1327</v>
      </c>
      <c r="AN425" s="15" t="s">
        <v>1328</v>
      </c>
      <c r="AO425" s="18"/>
      <c r="AP425" s="18"/>
      <c r="AQ425" s="18"/>
      <c r="AR425" s="18"/>
      <c r="AS425" s="18"/>
      <c r="AT425" s="18"/>
    </row>
    <row r="426" spans="1:46" s="23" customFormat="1" ht="72" hidden="1" x14ac:dyDescent="0.2">
      <c r="A426" s="19" t="s">
        <v>45</v>
      </c>
      <c r="B426" s="19" t="s">
        <v>277</v>
      </c>
      <c r="C426" s="19" t="s">
        <v>276</v>
      </c>
      <c r="D426" s="19" t="s">
        <v>33</v>
      </c>
      <c r="E426" s="19" t="s">
        <v>310</v>
      </c>
      <c r="F426" s="28" t="s">
        <v>1996</v>
      </c>
      <c r="G426" s="19" t="s">
        <v>729</v>
      </c>
      <c r="H426" s="18" t="s">
        <v>270</v>
      </c>
      <c r="I426" s="18" t="s">
        <v>274</v>
      </c>
      <c r="J426" s="17">
        <v>35000</v>
      </c>
      <c r="K426" s="35" t="s">
        <v>137</v>
      </c>
      <c r="L426" s="18"/>
      <c r="M426" s="32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6"/>
      <c r="AC426" s="36"/>
      <c r="AD426" s="17"/>
      <c r="AE426" s="18" t="s">
        <v>1334</v>
      </c>
      <c r="AF426" s="19" t="s">
        <v>1571</v>
      </c>
      <c r="AG426" s="19" t="s">
        <v>3467</v>
      </c>
      <c r="AH426" s="18" t="s">
        <v>1334</v>
      </c>
      <c r="AI426" s="19" t="s">
        <v>1571</v>
      </c>
      <c r="AJ426" s="15"/>
      <c r="AK426" s="15"/>
      <c r="AL426" s="16">
        <f t="shared" si="13"/>
        <v>35000</v>
      </c>
      <c r="AM426" s="15" t="s">
        <v>1327</v>
      </c>
      <c r="AN426" s="15" t="s">
        <v>1328</v>
      </c>
      <c r="AO426" s="18"/>
      <c r="AP426" s="18"/>
      <c r="AQ426" s="18"/>
      <c r="AR426" s="18"/>
      <c r="AS426" s="18"/>
      <c r="AT426" s="18"/>
    </row>
    <row r="427" spans="1:46" s="23" customFormat="1" ht="72" hidden="1" x14ac:dyDescent="0.2">
      <c r="A427" s="19" t="s">
        <v>45</v>
      </c>
      <c r="B427" s="19" t="s">
        <v>277</v>
      </c>
      <c r="C427" s="19" t="s">
        <v>276</v>
      </c>
      <c r="D427" s="19" t="s">
        <v>33</v>
      </c>
      <c r="E427" s="19" t="s">
        <v>310</v>
      </c>
      <c r="F427" s="28" t="s">
        <v>1997</v>
      </c>
      <c r="G427" s="19" t="s">
        <v>730</v>
      </c>
      <c r="H427" s="18" t="s">
        <v>270</v>
      </c>
      <c r="I427" s="18" t="s">
        <v>274</v>
      </c>
      <c r="J427" s="17">
        <v>15000</v>
      </c>
      <c r="K427" s="35" t="s">
        <v>137</v>
      </c>
      <c r="L427" s="18"/>
      <c r="M427" s="32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6"/>
      <c r="AC427" s="36"/>
      <c r="AD427" s="17"/>
      <c r="AE427" s="18" t="s">
        <v>1334</v>
      </c>
      <c r="AF427" s="19" t="s">
        <v>1571</v>
      </c>
      <c r="AG427" s="19" t="s">
        <v>3467</v>
      </c>
      <c r="AH427" s="18" t="s">
        <v>1334</v>
      </c>
      <c r="AI427" s="19" t="s">
        <v>1571</v>
      </c>
      <c r="AJ427" s="15"/>
      <c r="AK427" s="15"/>
      <c r="AL427" s="16">
        <f t="shared" si="13"/>
        <v>15000</v>
      </c>
      <c r="AM427" s="15" t="s">
        <v>1327</v>
      </c>
      <c r="AN427" s="15" t="s">
        <v>1328</v>
      </c>
      <c r="AO427" s="18"/>
      <c r="AP427" s="18"/>
      <c r="AQ427" s="18"/>
      <c r="AR427" s="18"/>
      <c r="AS427" s="18"/>
      <c r="AT427" s="18"/>
    </row>
    <row r="428" spans="1:46" s="23" customFormat="1" ht="72" hidden="1" x14ac:dyDescent="0.2">
      <c r="A428" s="19" t="s">
        <v>45</v>
      </c>
      <c r="B428" s="19" t="s">
        <v>277</v>
      </c>
      <c r="C428" s="19" t="s">
        <v>276</v>
      </c>
      <c r="D428" s="19" t="s">
        <v>33</v>
      </c>
      <c r="E428" s="19" t="s">
        <v>310</v>
      </c>
      <c r="F428" s="28" t="s">
        <v>1998</v>
      </c>
      <c r="G428" s="19" t="s">
        <v>731</v>
      </c>
      <c r="H428" s="18" t="s">
        <v>270</v>
      </c>
      <c r="I428" s="18" t="s">
        <v>274</v>
      </c>
      <c r="J428" s="17">
        <v>35000</v>
      </c>
      <c r="K428" s="35" t="s">
        <v>137</v>
      </c>
      <c r="L428" s="18"/>
      <c r="M428" s="32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6"/>
      <c r="AC428" s="36"/>
      <c r="AD428" s="17"/>
      <c r="AE428" s="18" t="s">
        <v>1334</v>
      </c>
      <c r="AF428" s="19" t="s">
        <v>1571</v>
      </c>
      <c r="AG428" s="19" t="s">
        <v>3467</v>
      </c>
      <c r="AH428" s="18" t="s">
        <v>1334</v>
      </c>
      <c r="AI428" s="19" t="s">
        <v>1571</v>
      </c>
      <c r="AJ428" s="15"/>
      <c r="AK428" s="15"/>
      <c r="AL428" s="16">
        <f t="shared" si="13"/>
        <v>35000</v>
      </c>
      <c r="AM428" s="15" t="s">
        <v>1327</v>
      </c>
      <c r="AN428" s="15" t="s">
        <v>1328</v>
      </c>
      <c r="AO428" s="18"/>
      <c r="AP428" s="18"/>
      <c r="AQ428" s="18"/>
      <c r="AR428" s="18"/>
      <c r="AS428" s="18"/>
      <c r="AT428" s="18"/>
    </row>
    <row r="429" spans="1:46" s="23" customFormat="1" ht="72" hidden="1" x14ac:dyDescent="0.2">
      <c r="A429" s="19" t="s">
        <v>45</v>
      </c>
      <c r="B429" s="19" t="s">
        <v>277</v>
      </c>
      <c r="C429" s="19" t="s">
        <v>276</v>
      </c>
      <c r="D429" s="19" t="s">
        <v>33</v>
      </c>
      <c r="E429" s="19" t="s">
        <v>310</v>
      </c>
      <c r="F429" s="28" t="s">
        <v>1999</v>
      </c>
      <c r="G429" s="19" t="s">
        <v>732</v>
      </c>
      <c r="H429" s="18" t="s">
        <v>270</v>
      </c>
      <c r="I429" s="18" t="s">
        <v>733</v>
      </c>
      <c r="J429" s="17">
        <v>180000</v>
      </c>
      <c r="K429" s="35" t="s">
        <v>137</v>
      </c>
      <c r="L429" s="18"/>
      <c r="M429" s="32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6"/>
      <c r="AC429" s="36"/>
      <c r="AD429" s="17"/>
      <c r="AE429" s="18" t="s">
        <v>1334</v>
      </c>
      <c r="AF429" s="19" t="s">
        <v>1571</v>
      </c>
      <c r="AG429" s="19" t="s">
        <v>3467</v>
      </c>
      <c r="AH429" s="18" t="s">
        <v>1334</v>
      </c>
      <c r="AI429" s="19" t="s">
        <v>1571</v>
      </c>
      <c r="AJ429" s="15"/>
      <c r="AK429" s="15"/>
      <c r="AL429" s="16">
        <f t="shared" si="13"/>
        <v>180000</v>
      </c>
      <c r="AM429" s="15" t="s">
        <v>1327</v>
      </c>
      <c r="AN429" s="15" t="s">
        <v>1328</v>
      </c>
      <c r="AO429" s="18"/>
      <c r="AP429" s="18"/>
      <c r="AQ429" s="18"/>
      <c r="AR429" s="18"/>
      <c r="AS429" s="18"/>
      <c r="AT429" s="18"/>
    </row>
    <row r="430" spans="1:46" s="23" customFormat="1" ht="72" hidden="1" x14ac:dyDescent="0.2">
      <c r="A430" s="19" t="s">
        <v>45</v>
      </c>
      <c r="B430" s="19" t="s">
        <v>277</v>
      </c>
      <c r="C430" s="19" t="s">
        <v>276</v>
      </c>
      <c r="D430" s="19" t="s">
        <v>33</v>
      </c>
      <c r="E430" s="19" t="s">
        <v>310</v>
      </c>
      <c r="F430" s="28" t="s">
        <v>2000</v>
      </c>
      <c r="G430" s="19" t="s">
        <v>734</v>
      </c>
      <c r="H430" s="18" t="s">
        <v>270</v>
      </c>
      <c r="I430" s="18" t="s">
        <v>274</v>
      </c>
      <c r="J430" s="17">
        <v>130000</v>
      </c>
      <c r="K430" s="35" t="s">
        <v>137</v>
      </c>
      <c r="L430" s="18"/>
      <c r="M430" s="32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6"/>
      <c r="AC430" s="36"/>
      <c r="AD430" s="17"/>
      <c r="AE430" s="18" t="s">
        <v>1334</v>
      </c>
      <c r="AF430" s="19" t="s">
        <v>1571</v>
      </c>
      <c r="AG430" s="19" t="s">
        <v>3467</v>
      </c>
      <c r="AH430" s="18" t="s">
        <v>1334</v>
      </c>
      <c r="AI430" s="19" t="s">
        <v>1571</v>
      </c>
      <c r="AJ430" s="15"/>
      <c r="AK430" s="15"/>
      <c r="AL430" s="16">
        <f t="shared" si="13"/>
        <v>130000</v>
      </c>
      <c r="AM430" s="15" t="s">
        <v>1327</v>
      </c>
      <c r="AN430" s="15" t="s">
        <v>1328</v>
      </c>
      <c r="AO430" s="18"/>
      <c r="AP430" s="18"/>
      <c r="AQ430" s="18"/>
      <c r="AR430" s="18"/>
      <c r="AS430" s="18"/>
      <c r="AT430" s="18"/>
    </row>
    <row r="431" spans="1:46" s="23" customFormat="1" ht="72" hidden="1" x14ac:dyDescent="0.2">
      <c r="A431" s="19" t="s">
        <v>45</v>
      </c>
      <c r="B431" s="19" t="s">
        <v>277</v>
      </c>
      <c r="C431" s="19" t="s">
        <v>276</v>
      </c>
      <c r="D431" s="19" t="s">
        <v>33</v>
      </c>
      <c r="E431" s="19" t="s">
        <v>310</v>
      </c>
      <c r="F431" s="28" t="s">
        <v>2001</v>
      </c>
      <c r="G431" s="19" t="s">
        <v>735</v>
      </c>
      <c r="H431" s="18" t="s">
        <v>270</v>
      </c>
      <c r="I431" s="18" t="s">
        <v>274</v>
      </c>
      <c r="J431" s="17">
        <v>36000</v>
      </c>
      <c r="K431" s="35" t="s">
        <v>137</v>
      </c>
      <c r="L431" s="18"/>
      <c r="M431" s="32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6"/>
      <c r="AC431" s="36"/>
      <c r="AD431" s="17"/>
      <c r="AE431" s="18" t="s">
        <v>1334</v>
      </c>
      <c r="AF431" s="19" t="s">
        <v>1571</v>
      </c>
      <c r="AG431" s="19" t="s">
        <v>3467</v>
      </c>
      <c r="AH431" s="18" t="s">
        <v>1334</v>
      </c>
      <c r="AI431" s="19" t="s">
        <v>1571</v>
      </c>
      <c r="AJ431" s="15"/>
      <c r="AK431" s="15"/>
      <c r="AL431" s="16">
        <f t="shared" si="13"/>
        <v>36000</v>
      </c>
      <c r="AM431" s="15" t="s">
        <v>1327</v>
      </c>
      <c r="AN431" s="15" t="s">
        <v>1328</v>
      </c>
      <c r="AO431" s="18"/>
      <c r="AP431" s="18"/>
      <c r="AQ431" s="18"/>
      <c r="AR431" s="18"/>
      <c r="AS431" s="18"/>
      <c r="AT431" s="18"/>
    </row>
    <row r="432" spans="1:46" s="23" customFormat="1" ht="72" hidden="1" x14ac:dyDescent="0.2">
      <c r="A432" s="19" t="s">
        <v>45</v>
      </c>
      <c r="B432" s="19" t="s">
        <v>277</v>
      </c>
      <c r="C432" s="19" t="s">
        <v>276</v>
      </c>
      <c r="D432" s="19" t="s">
        <v>33</v>
      </c>
      <c r="E432" s="19" t="s">
        <v>310</v>
      </c>
      <c r="F432" s="28" t="s">
        <v>2002</v>
      </c>
      <c r="G432" s="19" t="s">
        <v>736</v>
      </c>
      <c r="H432" s="18" t="s">
        <v>270</v>
      </c>
      <c r="I432" s="18" t="s">
        <v>275</v>
      </c>
      <c r="J432" s="17">
        <v>350000</v>
      </c>
      <c r="K432" s="35" t="s">
        <v>137</v>
      </c>
      <c r="L432" s="18"/>
      <c r="M432" s="32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6"/>
      <c r="AC432" s="36"/>
      <c r="AD432" s="17"/>
      <c r="AE432" s="18" t="s">
        <v>1334</v>
      </c>
      <c r="AF432" s="19" t="s">
        <v>1571</v>
      </c>
      <c r="AG432" s="19" t="s">
        <v>3467</v>
      </c>
      <c r="AH432" s="18" t="s">
        <v>1334</v>
      </c>
      <c r="AI432" s="19" t="s">
        <v>1571</v>
      </c>
      <c r="AJ432" s="15"/>
      <c r="AK432" s="15"/>
      <c r="AL432" s="16">
        <f t="shared" si="13"/>
        <v>350000</v>
      </c>
      <c r="AM432" s="15" t="s">
        <v>1327</v>
      </c>
      <c r="AN432" s="15" t="s">
        <v>1328</v>
      </c>
      <c r="AO432" s="18"/>
      <c r="AP432" s="18"/>
      <c r="AQ432" s="18"/>
      <c r="AR432" s="18"/>
      <c r="AS432" s="18"/>
      <c r="AT432" s="18"/>
    </row>
    <row r="433" spans="1:46" s="23" customFormat="1" ht="72" hidden="1" x14ac:dyDescent="0.2">
      <c r="A433" s="19" t="s">
        <v>45</v>
      </c>
      <c r="B433" s="19" t="s">
        <v>277</v>
      </c>
      <c r="C433" s="19" t="s">
        <v>276</v>
      </c>
      <c r="D433" s="19" t="s">
        <v>33</v>
      </c>
      <c r="E433" s="19" t="s">
        <v>310</v>
      </c>
      <c r="F433" s="28" t="s">
        <v>2003</v>
      </c>
      <c r="G433" s="19" t="s">
        <v>737</v>
      </c>
      <c r="H433" s="18" t="s">
        <v>270</v>
      </c>
      <c r="I433" s="18" t="s">
        <v>274</v>
      </c>
      <c r="J433" s="17">
        <v>35000</v>
      </c>
      <c r="K433" s="35" t="s">
        <v>137</v>
      </c>
      <c r="L433" s="18"/>
      <c r="M433" s="32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6"/>
      <c r="AC433" s="36"/>
      <c r="AD433" s="17"/>
      <c r="AE433" s="18" t="s">
        <v>1334</v>
      </c>
      <c r="AF433" s="19" t="s">
        <v>1571</v>
      </c>
      <c r="AG433" s="19" t="s">
        <v>3467</v>
      </c>
      <c r="AH433" s="18" t="s">
        <v>1334</v>
      </c>
      <c r="AI433" s="19" t="s">
        <v>1571</v>
      </c>
      <c r="AJ433" s="15"/>
      <c r="AK433" s="15"/>
      <c r="AL433" s="16">
        <f t="shared" si="13"/>
        <v>35000</v>
      </c>
      <c r="AM433" s="15" t="s">
        <v>1327</v>
      </c>
      <c r="AN433" s="15" t="s">
        <v>1328</v>
      </c>
      <c r="AO433" s="18"/>
      <c r="AP433" s="18"/>
      <c r="AQ433" s="18"/>
      <c r="AR433" s="18"/>
      <c r="AS433" s="18"/>
      <c r="AT433" s="18"/>
    </row>
    <row r="434" spans="1:46" s="23" customFormat="1" ht="72" hidden="1" x14ac:dyDescent="0.2">
      <c r="A434" s="19" t="s">
        <v>45</v>
      </c>
      <c r="B434" s="19" t="s">
        <v>277</v>
      </c>
      <c r="C434" s="19" t="s">
        <v>276</v>
      </c>
      <c r="D434" s="19" t="s">
        <v>33</v>
      </c>
      <c r="E434" s="19" t="s">
        <v>310</v>
      </c>
      <c r="F434" s="28" t="s">
        <v>2004</v>
      </c>
      <c r="G434" s="19" t="s">
        <v>738</v>
      </c>
      <c r="H434" s="18" t="s">
        <v>270</v>
      </c>
      <c r="I434" s="18" t="s">
        <v>274</v>
      </c>
      <c r="J434" s="17">
        <v>35000</v>
      </c>
      <c r="K434" s="35" t="s">
        <v>137</v>
      </c>
      <c r="L434" s="18"/>
      <c r="M434" s="32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6"/>
      <c r="AC434" s="36"/>
      <c r="AD434" s="17"/>
      <c r="AE434" s="18" t="s">
        <v>1334</v>
      </c>
      <c r="AF434" s="19" t="s">
        <v>1571</v>
      </c>
      <c r="AG434" s="19" t="s">
        <v>3467</v>
      </c>
      <c r="AH434" s="18" t="s">
        <v>1334</v>
      </c>
      <c r="AI434" s="19" t="s">
        <v>1571</v>
      </c>
      <c r="AJ434" s="15"/>
      <c r="AK434" s="15"/>
      <c r="AL434" s="16">
        <f t="shared" si="13"/>
        <v>35000</v>
      </c>
      <c r="AM434" s="15" t="s">
        <v>1327</v>
      </c>
      <c r="AN434" s="15" t="s">
        <v>1328</v>
      </c>
      <c r="AO434" s="18"/>
      <c r="AP434" s="18"/>
      <c r="AQ434" s="18"/>
      <c r="AR434" s="18"/>
      <c r="AS434" s="18"/>
      <c r="AT434" s="18"/>
    </row>
    <row r="435" spans="1:46" s="23" customFormat="1" ht="72" hidden="1" x14ac:dyDescent="0.2">
      <c r="A435" s="19" t="s">
        <v>45</v>
      </c>
      <c r="B435" s="19" t="s">
        <v>277</v>
      </c>
      <c r="C435" s="19" t="s">
        <v>276</v>
      </c>
      <c r="D435" s="19" t="s">
        <v>33</v>
      </c>
      <c r="E435" s="19" t="s">
        <v>310</v>
      </c>
      <c r="F435" s="28" t="s">
        <v>2005</v>
      </c>
      <c r="G435" s="19" t="s">
        <v>739</v>
      </c>
      <c r="H435" s="18" t="s">
        <v>270</v>
      </c>
      <c r="I435" s="18" t="s">
        <v>274</v>
      </c>
      <c r="J435" s="17">
        <v>35000</v>
      </c>
      <c r="K435" s="35" t="s">
        <v>137</v>
      </c>
      <c r="L435" s="18"/>
      <c r="M435" s="32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6"/>
      <c r="AC435" s="36"/>
      <c r="AD435" s="17"/>
      <c r="AE435" s="18" t="s">
        <v>1334</v>
      </c>
      <c r="AF435" s="19" t="s">
        <v>1571</v>
      </c>
      <c r="AG435" s="19" t="s">
        <v>3467</v>
      </c>
      <c r="AH435" s="18" t="s">
        <v>1334</v>
      </c>
      <c r="AI435" s="19" t="s">
        <v>1571</v>
      </c>
      <c r="AJ435" s="15"/>
      <c r="AK435" s="15"/>
      <c r="AL435" s="16">
        <f t="shared" si="13"/>
        <v>35000</v>
      </c>
      <c r="AM435" s="15" t="s">
        <v>1327</v>
      </c>
      <c r="AN435" s="15" t="s">
        <v>1328</v>
      </c>
      <c r="AO435" s="18"/>
      <c r="AP435" s="18"/>
      <c r="AQ435" s="18"/>
      <c r="AR435" s="18"/>
      <c r="AS435" s="18"/>
      <c r="AT435" s="18"/>
    </row>
    <row r="436" spans="1:46" s="23" customFormat="1" ht="72" hidden="1" x14ac:dyDescent="0.2">
      <c r="A436" s="19" t="s">
        <v>45</v>
      </c>
      <c r="B436" s="19" t="s">
        <v>277</v>
      </c>
      <c r="C436" s="19" t="s">
        <v>276</v>
      </c>
      <c r="D436" s="19" t="s">
        <v>33</v>
      </c>
      <c r="E436" s="19" t="s">
        <v>310</v>
      </c>
      <c r="F436" s="28" t="s">
        <v>2006</v>
      </c>
      <c r="G436" s="19" t="s">
        <v>740</v>
      </c>
      <c r="H436" s="18" t="s">
        <v>270</v>
      </c>
      <c r="I436" s="18" t="s">
        <v>274</v>
      </c>
      <c r="J436" s="17">
        <v>35000</v>
      </c>
      <c r="K436" s="35" t="s">
        <v>137</v>
      </c>
      <c r="L436" s="18"/>
      <c r="M436" s="32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6"/>
      <c r="AC436" s="36"/>
      <c r="AD436" s="17"/>
      <c r="AE436" s="18" t="s">
        <v>1334</v>
      </c>
      <c r="AF436" s="19" t="s">
        <v>1571</v>
      </c>
      <c r="AG436" s="19" t="s">
        <v>3467</v>
      </c>
      <c r="AH436" s="18" t="s">
        <v>1334</v>
      </c>
      <c r="AI436" s="19" t="s">
        <v>1571</v>
      </c>
      <c r="AJ436" s="15"/>
      <c r="AK436" s="15"/>
      <c r="AL436" s="16">
        <f t="shared" si="13"/>
        <v>35000</v>
      </c>
      <c r="AM436" s="15" t="s">
        <v>1327</v>
      </c>
      <c r="AN436" s="15" t="s">
        <v>1328</v>
      </c>
      <c r="AO436" s="18"/>
      <c r="AP436" s="18"/>
      <c r="AQ436" s="18"/>
      <c r="AR436" s="18"/>
      <c r="AS436" s="18"/>
      <c r="AT436" s="18"/>
    </row>
    <row r="437" spans="1:46" s="23" customFormat="1" ht="72" hidden="1" x14ac:dyDescent="0.2">
      <c r="A437" s="19" t="s">
        <v>45</v>
      </c>
      <c r="B437" s="19" t="s">
        <v>277</v>
      </c>
      <c r="C437" s="19" t="s">
        <v>276</v>
      </c>
      <c r="D437" s="19" t="s">
        <v>33</v>
      </c>
      <c r="E437" s="19" t="s">
        <v>310</v>
      </c>
      <c r="F437" s="28" t="s">
        <v>2007</v>
      </c>
      <c r="G437" s="19" t="s">
        <v>741</v>
      </c>
      <c r="H437" s="18" t="s">
        <v>270</v>
      </c>
      <c r="I437" s="18" t="s">
        <v>274</v>
      </c>
      <c r="J437" s="17">
        <v>30000</v>
      </c>
      <c r="K437" s="35" t="s">
        <v>137</v>
      </c>
      <c r="L437" s="18"/>
      <c r="M437" s="32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6"/>
      <c r="AC437" s="36"/>
      <c r="AD437" s="17"/>
      <c r="AE437" s="18" t="s">
        <v>1334</v>
      </c>
      <c r="AF437" s="19" t="s">
        <v>1571</v>
      </c>
      <c r="AG437" s="19" t="s">
        <v>3467</v>
      </c>
      <c r="AH437" s="18" t="s">
        <v>1334</v>
      </c>
      <c r="AI437" s="19" t="s">
        <v>1571</v>
      </c>
      <c r="AJ437" s="15"/>
      <c r="AK437" s="15"/>
      <c r="AL437" s="16">
        <f t="shared" si="13"/>
        <v>30000</v>
      </c>
      <c r="AM437" s="15" t="s">
        <v>1327</v>
      </c>
      <c r="AN437" s="15" t="s">
        <v>1328</v>
      </c>
      <c r="AO437" s="18"/>
      <c r="AP437" s="18"/>
      <c r="AQ437" s="18"/>
      <c r="AR437" s="18"/>
      <c r="AS437" s="18"/>
      <c r="AT437" s="18"/>
    </row>
    <row r="438" spans="1:46" s="23" customFormat="1" ht="72" hidden="1" x14ac:dyDescent="0.2">
      <c r="A438" s="19" t="s">
        <v>45</v>
      </c>
      <c r="B438" s="19" t="s">
        <v>277</v>
      </c>
      <c r="C438" s="19" t="s">
        <v>276</v>
      </c>
      <c r="D438" s="19" t="s">
        <v>33</v>
      </c>
      <c r="E438" s="19" t="s">
        <v>310</v>
      </c>
      <c r="F438" s="28" t="s">
        <v>2008</v>
      </c>
      <c r="G438" s="19" t="s">
        <v>742</v>
      </c>
      <c r="H438" s="18" t="s">
        <v>270</v>
      </c>
      <c r="I438" s="18" t="s">
        <v>274</v>
      </c>
      <c r="J438" s="17">
        <v>70000</v>
      </c>
      <c r="K438" s="35" t="s">
        <v>137</v>
      </c>
      <c r="L438" s="18"/>
      <c r="M438" s="32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6"/>
      <c r="AC438" s="36"/>
      <c r="AD438" s="17"/>
      <c r="AE438" s="18" t="s">
        <v>1334</v>
      </c>
      <c r="AF438" s="19" t="s">
        <v>1571</v>
      </c>
      <c r="AG438" s="19" t="s">
        <v>3467</v>
      </c>
      <c r="AH438" s="18" t="s">
        <v>1334</v>
      </c>
      <c r="AI438" s="19" t="s">
        <v>1571</v>
      </c>
      <c r="AJ438" s="15"/>
      <c r="AK438" s="15"/>
      <c r="AL438" s="16">
        <f t="shared" si="13"/>
        <v>70000</v>
      </c>
      <c r="AM438" s="15" t="s">
        <v>1327</v>
      </c>
      <c r="AN438" s="15" t="s">
        <v>1328</v>
      </c>
      <c r="AO438" s="18"/>
      <c r="AP438" s="18"/>
      <c r="AQ438" s="18"/>
      <c r="AR438" s="18"/>
      <c r="AS438" s="18"/>
      <c r="AT438" s="18"/>
    </row>
    <row r="439" spans="1:46" s="23" customFormat="1" ht="72" hidden="1" x14ac:dyDescent="0.2">
      <c r="A439" s="19" t="s">
        <v>45</v>
      </c>
      <c r="B439" s="19" t="s">
        <v>277</v>
      </c>
      <c r="C439" s="19" t="s">
        <v>276</v>
      </c>
      <c r="D439" s="19" t="s">
        <v>33</v>
      </c>
      <c r="E439" s="19" t="s">
        <v>310</v>
      </c>
      <c r="F439" s="28" t="s">
        <v>2009</v>
      </c>
      <c r="G439" s="19" t="s">
        <v>743</v>
      </c>
      <c r="H439" s="18" t="s">
        <v>270</v>
      </c>
      <c r="I439" s="18" t="s">
        <v>553</v>
      </c>
      <c r="J439" s="17">
        <v>5000</v>
      </c>
      <c r="K439" s="35" t="s">
        <v>137</v>
      </c>
      <c r="L439" s="18"/>
      <c r="M439" s="32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6"/>
      <c r="AC439" s="36"/>
      <c r="AD439" s="17"/>
      <c r="AE439" s="18" t="s">
        <v>1334</v>
      </c>
      <c r="AF439" s="19" t="s">
        <v>1571</v>
      </c>
      <c r="AG439" s="19" t="s">
        <v>3467</v>
      </c>
      <c r="AH439" s="18" t="s">
        <v>1334</v>
      </c>
      <c r="AI439" s="19" t="s">
        <v>1571</v>
      </c>
      <c r="AJ439" s="15"/>
      <c r="AK439" s="15"/>
      <c r="AL439" s="16">
        <f t="shared" si="13"/>
        <v>5000</v>
      </c>
      <c r="AM439" s="15" t="s">
        <v>1327</v>
      </c>
      <c r="AN439" s="15" t="s">
        <v>1328</v>
      </c>
      <c r="AO439" s="18"/>
      <c r="AP439" s="18"/>
      <c r="AQ439" s="18"/>
      <c r="AR439" s="18"/>
      <c r="AS439" s="18"/>
      <c r="AT439" s="18"/>
    </row>
    <row r="440" spans="1:46" s="23" customFormat="1" ht="72" hidden="1" x14ac:dyDescent="0.2">
      <c r="A440" s="19" t="s">
        <v>45</v>
      </c>
      <c r="B440" s="19" t="s">
        <v>277</v>
      </c>
      <c r="C440" s="19" t="s">
        <v>276</v>
      </c>
      <c r="D440" s="19" t="s">
        <v>33</v>
      </c>
      <c r="E440" s="19" t="s">
        <v>310</v>
      </c>
      <c r="F440" s="28" t="s">
        <v>2010</v>
      </c>
      <c r="G440" s="19" t="s">
        <v>744</v>
      </c>
      <c r="H440" s="18" t="s">
        <v>270</v>
      </c>
      <c r="I440" s="18" t="s">
        <v>268</v>
      </c>
      <c r="J440" s="17">
        <v>80000</v>
      </c>
      <c r="K440" s="35" t="s">
        <v>137</v>
      </c>
      <c r="L440" s="18"/>
      <c r="M440" s="32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6"/>
      <c r="AC440" s="36"/>
      <c r="AD440" s="17"/>
      <c r="AE440" s="18" t="s">
        <v>1334</v>
      </c>
      <c r="AF440" s="19" t="s">
        <v>1571</v>
      </c>
      <c r="AG440" s="19" t="s">
        <v>3467</v>
      </c>
      <c r="AH440" s="18" t="s">
        <v>1334</v>
      </c>
      <c r="AI440" s="19" t="s">
        <v>1571</v>
      </c>
      <c r="AJ440" s="15"/>
      <c r="AK440" s="15"/>
      <c r="AL440" s="16">
        <f t="shared" si="13"/>
        <v>80000</v>
      </c>
      <c r="AM440" s="15" t="s">
        <v>1327</v>
      </c>
      <c r="AN440" s="15" t="s">
        <v>1328</v>
      </c>
      <c r="AO440" s="18"/>
      <c r="AP440" s="18"/>
      <c r="AQ440" s="18"/>
      <c r="AR440" s="18"/>
      <c r="AS440" s="18"/>
      <c r="AT440" s="18"/>
    </row>
    <row r="441" spans="1:46" s="23" customFormat="1" ht="72" hidden="1" x14ac:dyDescent="0.2">
      <c r="A441" s="19" t="s">
        <v>45</v>
      </c>
      <c r="B441" s="19" t="s">
        <v>277</v>
      </c>
      <c r="C441" s="19" t="s">
        <v>276</v>
      </c>
      <c r="D441" s="19" t="s">
        <v>33</v>
      </c>
      <c r="E441" s="19" t="s">
        <v>310</v>
      </c>
      <c r="F441" s="28" t="s">
        <v>2011</v>
      </c>
      <c r="G441" s="19" t="s">
        <v>745</v>
      </c>
      <c r="H441" s="18" t="s">
        <v>270</v>
      </c>
      <c r="I441" s="18" t="s">
        <v>268</v>
      </c>
      <c r="J441" s="17">
        <v>80000</v>
      </c>
      <c r="K441" s="35" t="s">
        <v>137</v>
      </c>
      <c r="L441" s="18"/>
      <c r="M441" s="32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6"/>
      <c r="AC441" s="36"/>
      <c r="AD441" s="17"/>
      <c r="AE441" s="18" t="s">
        <v>1334</v>
      </c>
      <c r="AF441" s="19" t="s">
        <v>1571</v>
      </c>
      <c r="AG441" s="19" t="s">
        <v>3467</v>
      </c>
      <c r="AH441" s="18" t="s">
        <v>1334</v>
      </c>
      <c r="AI441" s="19" t="s">
        <v>1571</v>
      </c>
      <c r="AJ441" s="15"/>
      <c r="AK441" s="15"/>
      <c r="AL441" s="16">
        <f t="shared" si="13"/>
        <v>80000</v>
      </c>
      <c r="AM441" s="15" t="s">
        <v>1327</v>
      </c>
      <c r="AN441" s="15" t="s">
        <v>1328</v>
      </c>
      <c r="AO441" s="18"/>
      <c r="AP441" s="18"/>
      <c r="AQ441" s="18"/>
      <c r="AR441" s="18"/>
      <c r="AS441" s="18"/>
      <c r="AT441" s="18"/>
    </row>
    <row r="442" spans="1:46" s="23" customFormat="1" ht="72" hidden="1" x14ac:dyDescent="0.2">
      <c r="A442" s="19" t="s">
        <v>45</v>
      </c>
      <c r="B442" s="19" t="s">
        <v>277</v>
      </c>
      <c r="C442" s="19" t="s">
        <v>276</v>
      </c>
      <c r="D442" s="19" t="s">
        <v>33</v>
      </c>
      <c r="E442" s="19" t="s">
        <v>310</v>
      </c>
      <c r="F442" s="28" t="s">
        <v>2012</v>
      </c>
      <c r="G442" s="19" t="s">
        <v>746</v>
      </c>
      <c r="H442" s="18" t="s">
        <v>270</v>
      </c>
      <c r="I442" s="18" t="s">
        <v>268</v>
      </c>
      <c r="J442" s="17">
        <v>80000</v>
      </c>
      <c r="K442" s="35" t="s">
        <v>137</v>
      </c>
      <c r="L442" s="18"/>
      <c r="M442" s="32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6"/>
      <c r="AC442" s="36"/>
      <c r="AD442" s="17"/>
      <c r="AE442" s="18" t="s">
        <v>1334</v>
      </c>
      <c r="AF442" s="19" t="s">
        <v>1571</v>
      </c>
      <c r="AG442" s="19" t="s">
        <v>3467</v>
      </c>
      <c r="AH442" s="18" t="s">
        <v>1334</v>
      </c>
      <c r="AI442" s="19" t="s">
        <v>1571</v>
      </c>
      <c r="AJ442" s="15"/>
      <c r="AK442" s="15"/>
      <c r="AL442" s="16">
        <f t="shared" si="13"/>
        <v>80000</v>
      </c>
      <c r="AM442" s="15" t="s">
        <v>1327</v>
      </c>
      <c r="AN442" s="15" t="s">
        <v>1328</v>
      </c>
      <c r="AO442" s="18"/>
      <c r="AP442" s="18"/>
      <c r="AQ442" s="18"/>
      <c r="AR442" s="18"/>
      <c r="AS442" s="18"/>
      <c r="AT442" s="18"/>
    </row>
    <row r="443" spans="1:46" s="23" customFormat="1" ht="72" hidden="1" x14ac:dyDescent="0.2">
      <c r="A443" s="19" t="s">
        <v>45</v>
      </c>
      <c r="B443" s="19" t="s">
        <v>277</v>
      </c>
      <c r="C443" s="19" t="s">
        <v>276</v>
      </c>
      <c r="D443" s="19" t="s">
        <v>33</v>
      </c>
      <c r="E443" s="19" t="s">
        <v>310</v>
      </c>
      <c r="F443" s="28" t="s">
        <v>2013</v>
      </c>
      <c r="G443" s="19" t="s">
        <v>747</v>
      </c>
      <c r="H443" s="18" t="s">
        <v>270</v>
      </c>
      <c r="I443" s="18" t="s">
        <v>268</v>
      </c>
      <c r="J443" s="17">
        <v>80000</v>
      </c>
      <c r="K443" s="35" t="s">
        <v>137</v>
      </c>
      <c r="L443" s="18"/>
      <c r="M443" s="32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6"/>
      <c r="AC443" s="36"/>
      <c r="AD443" s="17"/>
      <c r="AE443" s="18" t="s">
        <v>1334</v>
      </c>
      <c r="AF443" s="19" t="s">
        <v>1571</v>
      </c>
      <c r="AG443" s="19" t="s">
        <v>3467</v>
      </c>
      <c r="AH443" s="18" t="s">
        <v>1334</v>
      </c>
      <c r="AI443" s="19" t="s">
        <v>1571</v>
      </c>
      <c r="AJ443" s="15"/>
      <c r="AK443" s="15"/>
      <c r="AL443" s="16">
        <f t="shared" si="13"/>
        <v>80000</v>
      </c>
      <c r="AM443" s="15" t="s">
        <v>1327</v>
      </c>
      <c r="AN443" s="15" t="s">
        <v>1328</v>
      </c>
      <c r="AO443" s="18"/>
      <c r="AP443" s="18"/>
      <c r="AQ443" s="18"/>
      <c r="AR443" s="18"/>
      <c r="AS443" s="18"/>
      <c r="AT443" s="18"/>
    </row>
    <row r="444" spans="1:46" s="23" customFormat="1" ht="72" hidden="1" x14ac:dyDescent="0.2">
      <c r="A444" s="19" t="s">
        <v>45</v>
      </c>
      <c r="B444" s="19" t="s">
        <v>277</v>
      </c>
      <c r="C444" s="19" t="s">
        <v>276</v>
      </c>
      <c r="D444" s="19" t="s">
        <v>33</v>
      </c>
      <c r="E444" s="19" t="s">
        <v>310</v>
      </c>
      <c r="F444" s="28" t="s">
        <v>2014</v>
      </c>
      <c r="G444" s="19" t="s">
        <v>748</v>
      </c>
      <c r="H444" s="18" t="s">
        <v>270</v>
      </c>
      <c r="I444" s="18" t="s">
        <v>268</v>
      </c>
      <c r="J444" s="17">
        <v>80000</v>
      </c>
      <c r="K444" s="35" t="s">
        <v>137</v>
      </c>
      <c r="L444" s="18"/>
      <c r="M444" s="32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6"/>
      <c r="AC444" s="36"/>
      <c r="AD444" s="17"/>
      <c r="AE444" s="18" t="s">
        <v>1334</v>
      </c>
      <c r="AF444" s="19" t="s">
        <v>1571</v>
      </c>
      <c r="AG444" s="19" t="s">
        <v>3467</v>
      </c>
      <c r="AH444" s="18" t="s">
        <v>1334</v>
      </c>
      <c r="AI444" s="19" t="s">
        <v>1571</v>
      </c>
      <c r="AJ444" s="15"/>
      <c r="AK444" s="15"/>
      <c r="AL444" s="16">
        <f t="shared" si="13"/>
        <v>80000</v>
      </c>
      <c r="AM444" s="15" t="s">
        <v>1327</v>
      </c>
      <c r="AN444" s="15" t="s">
        <v>1328</v>
      </c>
      <c r="AO444" s="18"/>
      <c r="AP444" s="18"/>
      <c r="AQ444" s="18"/>
      <c r="AR444" s="18"/>
      <c r="AS444" s="18"/>
      <c r="AT444" s="18"/>
    </row>
    <row r="445" spans="1:46" s="23" customFormat="1" ht="72" hidden="1" x14ac:dyDescent="0.2">
      <c r="A445" s="19" t="s">
        <v>45</v>
      </c>
      <c r="B445" s="19" t="s">
        <v>277</v>
      </c>
      <c r="C445" s="19" t="s">
        <v>276</v>
      </c>
      <c r="D445" s="19" t="s">
        <v>33</v>
      </c>
      <c r="E445" s="19" t="s">
        <v>310</v>
      </c>
      <c r="F445" s="28" t="s">
        <v>2015</v>
      </c>
      <c r="G445" s="19" t="s">
        <v>749</v>
      </c>
      <c r="H445" s="18" t="s">
        <v>270</v>
      </c>
      <c r="I445" s="18" t="s">
        <v>268</v>
      </c>
      <c r="J445" s="17">
        <v>80000</v>
      </c>
      <c r="K445" s="35" t="s">
        <v>137</v>
      </c>
      <c r="L445" s="18"/>
      <c r="M445" s="32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6"/>
      <c r="AC445" s="36"/>
      <c r="AD445" s="17"/>
      <c r="AE445" s="18" t="s">
        <v>1334</v>
      </c>
      <c r="AF445" s="19" t="s">
        <v>1571</v>
      </c>
      <c r="AG445" s="19" t="s">
        <v>3467</v>
      </c>
      <c r="AH445" s="18" t="s">
        <v>1334</v>
      </c>
      <c r="AI445" s="19" t="s">
        <v>1571</v>
      </c>
      <c r="AJ445" s="15"/>
      <c r="AK445" s="15"/>
      <c r="AL445" s="16">
        <f t="shared" si="13"/>
        <v>80000</v>
      </c>
      <c r="AM445" s="15" t="s">
        <v>1327</v>
      </c>
      <c r="AN445" s="15" t="s">
        <v>1328</v>
      </c>
      <c r="AO445" s="18"/>
      <c r="AP445" s="18"/>
      <c r="AQ445" s="18"/>
      <c r="AR445" s="18"/>
      <c r="AS445" s="18"/>
      <c r="AT445" s="18"/>
    </row>
    <row r="446" spans="1:46" s="199" customFormat="1" ht="72" hidden="1" x14ac:dyDescent="0.2">
      <c r="A446" s="187" t="s">
        <v>45</v>
      </c>
      <c r="B446" s="19" t="s">
        <v>277</v>
      </c>
      <c r="C446" s="187" t="s">
        <v>17</v>
      </c>
      <c r="D446" s="187" t="s">
        <v>34</v>
      </c>
      <c r="E446" s="19" t="s">
        <v>454</v>
      </c>
      <c r="F446" s="188" t="s">
        <v>2016</v>
      </c>
      <c r="G446" s="187" t="s">
        <v>1141</v>
      </c>
      <c r="H446" s="189" t="s">
        <v>270</v>
      </c>
      <c r="I446" s="189" t="s">
        <v>1119</v>
      </c>
      <c r="J446" s="190">
        <v>3527000</v>
      </c>
      <c r="K446" s="191" t="s">
        <v>137</v>
      </c>
      <c r="L446" s="189"/>
      <c r="M446" s="193"/>
      <c r="N446" s="209">
        <v>43886</v>
      </c>
      <c r="O446" s="189"/>
      <c r="P446" s="192"/>
      <c r="Q446" s="187"/>
      <c r="R446" s="189"/>
      <c r="S446" s="189"/>
      <c r="T446" s="189"/>
      <c r="U446" s="189"/>
      <c r="V446" s="209"/>
      <c r="W446" s="190"/>
      <c r="X446" s="193">
        <v>4</v>
      </c>
      <c r="Y446" s="192"/>
      <c r="Z446" s="190"/>
      <c r="AA446" s="192"/>
      <c r="AB446" s="192"/>
      <c r="AC446" s="192"/>
      <c r="AD446" s="190"/>
      <c r="AE446" s="195" t="s">
        <v>3528</v>
      </c>
      <c r="AF446" s="187" t="s">
        <v>3470</v>
      </c>
      <c r="AG446" s="187" t="s">
        <v>3467</v>
      </c>
      <c r="AH446" s="18" t="s">
        <v>1334</v>
      </c>
      <c r="AI446" s="19" t="s">
        <v>1571</v>
      </c>
      <c r="AJ446" s="196"/>
      <c r="AK446" s="196"/>
      <c r="AL446" s="197">
        <f t="shared" si="13"/>
        <v>3527000</v>
      </c>
      <c r="AM446" s="196" t="s">
        <v>1327</v>
      </c>
      <c r="AN446" s="196" t="s">
        <v>1328</v>
      </c>
      <c r="AO446" s="189"/>
      <c r="AP446" s="189"/>
      <c r="AQ446" s="189"/>
      <c r="AR446" s="189"/>
      <c r="AS446" s="189"/>
      <c r="AT446" s="189"/>
    </row>
    <row r="447" spans="1:46" s="199" customFormat="1" ht="72" hidden="1" x14ac:dyDescent="0.2">
      <c r="A447" s="187" t="s">
        <v>45</v>
      </c>
      <c r="B447" s="19" t="s">
        <v>277</v>
      </c>
      <c r="C447" s="187" t="s">
        <v>17</v>
      </c>
      <c r="D447" s="187" t="s">
        <v>34</v>
      </c>
      <c r="E447" s="19" t="s">
        <v>454</v>
      </c>
      <c r="F447" s="188" t="s">
        <v>2017</v>
      </c>
      <c r="G447" s="187" t="s">
        <v>1142</v>
      </c>
      <c r="H447" s="189" t="s">
        <v>270</v>
      </c>
      <c r="I447" s="189" t="s">
        <v>1122</v>
      </c>
      <c r="J447" s="190">
        <v>1800000</v>
      </c>
      <c r="K447" s="191" t="s">
        <v>137</v>
      </c>
      <c r="L447" s="189"/>
      <c r="M447" s="193"/>
      <c r="N447" s="209">
        <v>43918</v>
      </c>
      <c r="O447" s="189"/>
      <c r="P447" s="192"/>
      <c r="Q447" s="187"/>
      <c r="R447" s="189"/>
      <c r="S447" s="189"/>
      <c r="T447" s="189"/>
      <c r="U447" s="189"/>
      <c r="V447" s="209"/>
      <c r="W447" s="190"/>
      <c r="X447" s="193">
        <v>4</v>
      </c>
      <c r="Y447" s="192"/>
      <c r="Z447" s="190"/>
      <c r="AA447" s="192"/>
      <c r="AB447" s="192"/>
      <c r="AC447" s="192"/>
      <c r="AD447" s="190"/>
      <c r="AE447" s="187" t="s">
        <v>3529</v>
      </c>
      <c r="AF447" s="187" t="s">
        <v>1571</v>
      </c>
      <c r="AG447" s="187" t="s">
        <v>3467</v>
      </c>
      <c r="AH447" s="19" t="s">
        <v>1335</v>
      </c>
      <c r="AI447" s="19" t="s">
        <v>1569</v>
      </c>
      <c r="AJ447" s="196"/>
      <c r="AK447" s="196"/>
      <c r="AL447" s="197">
        <f t="shared" si="13"/>
        <v>1800000</v>
      </c>
      <c r="AM447" s="196" t="s">
        <v>1327</v>
      </c>
      <c r="AN447" s="196" t="s">
        <v>1328</v>
      </c>
      <c r="AO447" s="189"/>
      <c r="AP447" s="189"/>
      <c r="AQ447" s="189"/>
      <c r="AR447" s="189"/>
      <c r="AS447" s="189"/>
      <c r="AT447" s="189"/>
    </row>
    <row r="448" spans="1:46" s="23" customFormat="1" ht="72" hidden="1" x14ac:dyDescent="0.2">
      <c r="A448" s="19" t="s">
        <v>46</v>
      </c>
      <c r="B448" s="19" t="s">
        <v>277</v>
      </c>
      <c r="C448" s="19" t="s">
        <v>276</v>
      </c>
      <c r="D448" s="19" t="s">
        <v>11</v>
      </c>
      <c r="E448" s="19" t="s">
        <v>454</v>
      </c>
      <c r="F448" s="28" t="s">
        <v>2018</v>
      </c>
      <c r="G448" s="19" t="s">
        <v>750</v>
      </c>
      <c r="H448" s="18" t="s">
        <v>303</v>
      </c>
      <c r="I448" s="18" t="s">
        <v>274</v>
      </c>
      <c r="J448" s="17">
        <v>80000</v>
      </c>
      <c r="K448" s="64" t="s">
        <v>2442</v>
      </c>
      <c r="L448" s="64"/>
      <c r="M448" s="35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/>
      <c r="AF448" s="19" t="s">
        <v>2457</v>
      </c>
      <c r="AG448" s="19" t="s">
        <v>2457</v>
      </c>
      <c r="AH448" s="20" t="s">
        <v>1336</v>
      </c>
      <c r="AI448" s="19" t="s">
        <v>1569</v>
      </c>
      <c r="AJ448" s="16"/>
      <c r="AK448" s="16">
        <v>69000</v>
      </c>
      <c r="AL448" s="16">
        <f t="shared" si="13"/>
        <v>11000</v>
      </c>
      <c r="AM448" s="71" t="s">
        <v>1289</v>
      </c>
      <c r="AN448" s="71" t="s">
        <v>1289</v>
      </c>
      <c r="AO448" s="71" t="s">
        <v>1289</v>
      </c>
      <c r="AP448" s="71" t="s">
        <v>1289</v>
      </c>
      <c r="AQ448" s="71" t="s">
        <v>1289</v>
      </c>
      <c r="AR448" s="71" t="s">
        <v>1289</v>
      </c>
      <c r="AS448" s="71" t="s">
        <v>1289</v>
      </c>
      <c r="AT448" s="19"/>
    </row>
    <row r="449" spans="1:46" s="23" customFormat="1" ht="72" hidden="1" x14ac:dyDescent="0.2">
      <c r="A449" s="19" t="s">
        <v>46</v>
      </c>
      <c r="B449" s="19" t="s">
        <v>277</v>
      </c>
      <c r="C449" s="19" t="s">
        <v>276</v>
      </c>
      <c r="D449" s="19" t="s">
        <v>11</v>
      </c>
      <c r="E449" s="19" t="s">
        <v>454</v>
      </c>
      <c r="F449" s="28" t="s">
        <v>2019</v>
      </c>
      <c r="G449" s="19" t="s">
        <v>751</v>
      </c>
      <c r="H449" s="18" t="s">
        <v>270</v>
      </c>
      <c r="I449" s="18" t="s">
        <v>300</v>
      </c>
      <c r="J449" s="17">
        <v>30200</v>
      </c>
      <c r="K449" s="64"/>
      <c r="L449" s="64"/>
      <c r="M449" s="35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/>
      <c r="AF449" s="19" t="s">
        <v>2457</v>
      </c>
      <c r="AG449" s="19" t="s">
        <v>2457</v>
      </c>
      <c r="AH449" s="20" t="s">
        <v>1336</v>
      </c>
      <c r="AI449" s="19" t="s">
        <v>1569</v>
      </c>
      <c r="AJ449" s="16"/>
      <c r="AK449" s="16">
        <v>30000</v>
      </c>
      <c r="AL449" s="16">
        <f t="shared" si="13"/>
        <v>200</v>
      </c>
      <c r="AM449" s="71" t="s">
        <v>1289</v>
      </c>
      <c r="AN449" s="71" t="s">
        <v>1289</v>
      </c>
      <c r="AO449" s="71" t="s">
        <v>1289</v>
      </c>
      <c r="AP449" s="71" t="s">
        <v>1289</v>
      </c>
      <c r="AQ449" s="71" t="s">
        <v>1289</v>
      </c>
      <c r="AR449" s="71" t="s">
        <v>1289</v>
      </c>
      <c r="AS449" s="71" t="s">
        <v>1289</v>
      </c>
      <c r="AT449" s="19"/>
    </row>
    <row r="450" spans="1:46" s="23" customFormat="1" ht="72" hidden="1" x14ac:dyDescent="0.2">
      <c r="A450" s="19" t="s">
        <v>46</v>
      </c>
      <c r="B450" s="19" t="s">
        <v>277</v>
      </c>
      <c r="C450" s="19" t="s">
        <v>276</v>
      </c>
      <c r="D450" s="19" t="s">
        <v>21</v>
      </c>
      <c r="E450" s="19" t="s">
        <v>454</v>
      </c>
      <c r="F450" s="28" t="s">
        <v>2020</v>
      </c>
      <c r="G450" s="19" t="s">
        <v>752</v>
      </c>
      <c r="H450" s="18" t="s">
        <v>269</v>
      </c>
      <c r="I450" s="18" t="s">
        <v>271</v>
      </c>
      <c r="J450" s="17">
        <v>50000</v>
      </c>
      <c r="K450" s="64"/>
      <c r="L450" s="64"/>
      <c r="M450" s="35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/>
      <c r="AF450" s="19" t="s">
        <v>2457</v>
      </c>
      <c r="AG450" s="19" t="s">
        <v>2457</v>
      </c>
      <c r="AH450" s="20" t="s">
        <v>1336</v>
      </c>
      <c r="AI450" s="19" t="s">
        <v>1569</v>
      </c>
      <c r="AJ450" s="16"/>
      <c r="AK450" s="16">
        <v>48860</v>
      </c>
      <c r="AL450" s="16">
        <f t="shared" si="13"/>
        <v>1140</v>
      </c>
      <c r="AM450" s="71" t="s">
        <v>1289</v>
      </c>
      <c r="AN450" s="71" t="s">
        <v>1289</v>
      </c>
      <c r="AO450" s="71" t="s">
        <v>1289</v>
      </c>
      <c r="AP450" s="71" t="s">
        <v>1289</v>
      </c>
      <c r="AQ450" s="71" t="s">
        <v>1289</v>
      </c>
      <c r="AR450" s="71" t="s">
        <v>1289</v>
      </c>
      <c r="AS450" s="71" t="s">
        <v>1289</v>
      </c>
      <c r="AT450" s="19"/>
    </row>
    <row r="451" spans="1:46" s="23" customFormat="1" ht="90" hidden="1" x14ac:dyDescent="0.2">
      <c r="A451" s="19" t="s">
        <v>46</v>
      </c>
      <c r="B451" s="19" t="s">
        <v>277</v>
      </c>
      <c r="C451" s="19" t="s">
        <v>276</v>
      </c>
      <c r="D451" s="19" t="s">
        <v>286</v>
      </c>
      <c r="E451" s="19" t="s">
        <v>454</v>
      </c>
      <c r="F451" s="28" t="s">
        <v>2021</v>
      </c>
      <c r="G451" s="19" t="s">
        <v>753</v>
      </c>
      <c r="H451" s="18" t="s">
        <v>317</v>
      </c>
      <c r="I451" s="18" t="s">
        <v>271</v>
      </c>
      <c r="J451" s="17">
        <v>132500</v>
      </c>
      <c r="K451" s="64"/>
      <c r="L451" s="64"/>
      <c r="M451" s="35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/>
      <c r="AF451" s="19" t="s">
        <v>2457</v>
      </c>
      <c r="AG451" s="19" t="s">
        <v>2457</v>
      </c>
      <c r="AH451" s="20" t="s">
        <v>1336</v>
      </c>
      <c r="AI451" s="19" t="s">
        <v>1569</v>
      </c>
      <c r="AJ451" s="16"/>
      <c r="AK451" s="16">
        <v>127950</v>
      </c>
      <c r="AL451" s="16">
        <f t="shared" ref="AL451:AL514" si="14">J451-AJ451-AK451</f>
        <v>4550</v>
      </c>
      <c r="AM451" s="71" t="s">
        <v>1289</v>
      </c>
      <c r="AN451" s="71" t="s">
        <v>1289</v>
      </c>
      <c r="AO451" s="71" t="s">
        <v>1289</v>
      </c>
      <c r="AP451" s="71" t="s">
        <v>1289</v>
      </c>
      <c r="AQ451" s="71" t="s">
        <v>1289</v>
      </c>
      <c r="AR451" s="71" t="s">
        <v>1289</v>
      </c>
      <c r="AS451" s="71" t="s">
        <v>1289</v>
      </c>
      <c r="AT451" s="19"/>
    </row>
    <row r="452" spans="1:46" s="23" customFormat="1" ht="72" hidden="1" x14ac:dyDescent="0.2">
      <c r="A452" s="19" t="s">
        <v>46</v>
      </c>
      <c r="B452" s="19" t="s">
        <v>277</v>
      </c>
      <c r="C452" s="19" t="s">
        <v>276</v>
      </c>
      <c r="D452" s="19" t="s">
        <v>18</v>
      </c>
      <c r="E452" s="19" t="s">
        <v>454</v>
      </c>
      <c r="F452" s="28" t="s">
        <v>2022</v>
      </c>
      <c r="G452" s="19" t="s">
        <v>754</v>
      </c>
      <c r="H452" s="18" t="s">
        <v>269</v>
      </c>
      <c r="I452" s="18" t="s">
        <v>275</v>
      </c>
      <c r="J452" s="17">
        <v>100000</v>
      </c>
      <c r="K452" s="35" t="s">
        <v>137</v>
      </c>
      <c r="L452" s="64"/>
      <c r="M452" s="64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1289</v>
      </c>
      <c r="AD452" s="18" t="s">
        <v>1289</v>
      </c>
      <c r="AE452" s="54" t="s">
        <v>2975</v>
      </c>
      <c r="AF452" s="20" t="s">
        <v>3472</v>
      </c>
      <c r="AG452" s="20" t="s">
        <v>2456</v>
      </c>
      <c r="AH452" s="20" t="s">
        <v>1337</v>
      </c>
      <c r="AI452" s="20" t="s">
        <v>1570</v>
      </c>
      <c r="AJ452" s="16">
        <v>60000</v>
      </c>
      <c r="AK452" s="16"/>
      <c r="AL452" s="16">
        <f t="shared" si="14"/>
        <v>40000</v>
      </c>
      <c r="AM452" s="71" t="s">
        <v>1289</v>
      </c>
      <c r="AN452" s="71" t="s">
        <v>1289</v>
      </c>
      <c r="AO452" s="71" t="s">
        <v>1289</v>
      </c>
      <c r="AP452" s="52" t="s">
        <v>3009</v>
      </c>
      <c r="AQ452" s="52" t="s">
        <v>3010</v>
      </c>
      <c r="AR452" s="119">
        <v>60000</v>
      </c>
      <c r="AS452" s="146">
        <f>+M452-AR452</f>
        <v>-60000</v>
      </c>
      <c r="AT452" s="52"/>
    </row>
    <row r="453" spans="1:46" s="23" customFormat="1" ht="72" hidden="1" x14ac:dyDescent="0.2">
      <c r="A453" s="19" t="s">
        <v>46</v>
      </c>
      <c r="B453" s="19" t="s">
        <v>277</v>
      </c>
      <c r="C453" s="19" t="s">
        <v>276</v>
      </c>
      <c r="D453" s="19" t="s">
        <v>18</v>
      </c>
      <c r="E453" s="19" t="s">
        <v>454</v>
      </c>
      <c r="F453" s="28" t="s">
        <v>2023</v>
      </c>
      <c r="G453" s="19" t="s">
        <v>755</v>
      </c>
      <c r="H453" s="18" t="s">
        <v>269</v>
      </c>
      <c r="I453" s="18" t="s">
        <v>268</v>
      </c>
      <c r="J453" s="17">
        <v>240000</v>
      </c>
      <c r="K453" s="35" t="s">
        <v>137</v>
      </c>
      <c r="L453" s="64"/>
      <c r="M453" s="64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1289</v>
      </c>
      <c r="AD453" s="18" t="s">
        <v>1289</v>
      </c>
      <c r="AE453" s="54" t="s">
        <v>2975</v>
      </c>
      <c r="AF453" s="20" t="s">
        <v>3472</v>
      </c>
      <c r="AG453" s="20" t="s">
        <v>2456</v>
      </c>
      <c r="AH453" s="20" t="s">
        <v>1337</v>
      </c>
      <c r="AI453" s="20" t="s">
        <v>1570</v>
      </c>
      <c r="AJ453" s="16">
        <v>140000</v>
      </c>
      <c r="AK453" s="16"/>
      <c r="AL453" s="16">
        <f t="shared" si="14"/>
        <v>100000</v>
      </c>
      <c r="AM453" s="71" t="s">
        <v>1289</v>
      </c>
      <c r="AN453" s="71" t="s">
        <v>1289</v>
      </c>
      <c r="AO453" s="71" t="s">
        <v>1289</v>
      </c>
      <c r="AP453" s="52" t="s">
        <v>3009</v>
      </c>
      <c r="AQ453" s="52" t="s">
        <v>3010</v>
      </c>
      <c r="AR453" s="119">
        <v>140000</v>
      </c>
      <c r="AS453" s="146">
        <f t="shared" ref="AS453:AS460" si="15">+M453-AR453</f>
        <v>-140000</v>
      </c>
      <c r="AT453" s="52"/>
    </row>
    <row r="454" spans="1:46" s="23" customFormat="1" ht="72" hidden="1" x14ac:dyDescent="0.2">
      <c r="A454" s="19" t="s">
        <v>46</v>
      </c>
      <c r="B454" s="19" t="s">
        <v>277</v>
      </c>
      <c r="C454" s="19" t="s">
        <v>276</v>
      </c>
      <c r="D454" s="19" t="s">
        <v>18</v>
      </c>
      <c r="E454" s="19" t="s">
        <v>454</v>
      </c>
      <c r="F454" s="28" t="s">
        <v>2024</v>
      </c>
      <c r="G454" s="19" t="s">
        <v>756</v>
      </c>
      <c r="H454" s="18" t="s">
        <v>269</v>
      </c>
      <c r="I454" s="18" t="s">
        <v>268</v>
      </c>
      <c r="J454" s="17">
        <v>180000</v>
      </c>
      <c r="K454" s="35" t="s">
        <v>137</v>
      </c>
      <c r="L454" s="64"/>
      <c r="M454" s="64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1289</v>
      </c>
      <c r="AD454" s="18" t="s">
        <v>1289</v>
      </c>
      <c r="AE454" s="54" t="s">
        <v>2975</v>
      </c>
      <c r="AF454" s="20" t="s">
        <v>3472</v>
      </c>
      <c r="AG454" s="20" t="s">
        <v>2456</v>
      </c>
      <c r="AH454" s="20" t="s">
        <v>1337</v>
      </c>
      <c r="AI454" s="20" t="s">
        <v>1570</v>
      </c>
      <c r="AJ454" s="16">
        <v>110000</v>
      </c>
      <c r="AK454" s="16"/>
      <c r="AL454" s="16">
        <f t="shared" si="14"/>
        <v>70000</v>
      </c>
      <c r="AM454" s="71" t="s">
        <v>1289</v>
      </c>
      <c r="AN454" s="71" t="s">
        <v>1289</v>
      </c>
      <c r="AO454" s="71" t="s">
        <v>1289</v>
      </c>
      <c r="AP454" s="52" t="s">
        <v>3009</v>
      </c>
      <c r="AQ454" s="52" t="s">
        <v>3010</v>
      </c>
      <c r="AR454" s="119">
        <v>110000</v>
      </c>
      <c r="AS454" s="146">
        <f t="shared" si="15"/>
        <v>-110000</v>
      </c>
      <c r="AT454" s="52"/>
    </row>
    <row r="455" spans="1:46" s="23" customFormat="1" ht="72" hidden="1" x14ac:dyDescent="0.2">
      <c r="A455" s="19" t="s">
        <v>46</v>
      </c>
      <c r="B455" s="19" t="s">
        <v>277</v>
      </c>
      <c r="C455" s="19" t="s">
        <v>276</v>
      </c>
      <c r="D455" s="19" t="s">
        <v>18</v>
      </c>
      <c r="E455" s="19" t="s">
        <v>454</v>
      </c>
      <c r="F455" s="28" t="s">
        <v>2025</v>
      </c>
      <c r="G455" s="19" t="s">
        <v>757</v>
      </c>
      <c r="H455" s="18" t="s">
        <v>269</v>
      </c>
      <c r="I455" s="18" t="s">
        <v>275</v>
      </c>
      <c r="J455" s="17">
        <v>120000</v>
      </c>
      <c r="K455" s="35" t="s">
        <v>137</v>
      </c>
      <c r="L455" s="64"/>
      <c r="M455" s="64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1289</v>
      </c>
      <c r="AD455" s="18" t="s">
        <v>1289</v>
      </c>
      <c r="AE455" s="54" t="s">
        <v>2975</v>
      </c>
      <c r="AF455" s="20" t="s">
        <v>3472</v>
      </c>
      <c r="AG455" s="20" t="s">
        <v>2456</v>
      </c>
      <c r="AH455" s="20" t="s">
        <v>1337</v>
      </c>
      <c r="AI455" s="20" t="s">
        <v>1570</v>
      </c>
      <c r="AJ455" s="16">
        <v>70000</v>
      </c>
      <c r="AK455" s="16"/>
      <c r="AL455" s="16">
        <f t="shared" si="14"/>
        <v>50000</v>
      </c>
      <c r="AM455" s="71" t="s">
        <v>1289</v>
      </c>
      <c r="AN455" s="71" t="s">
        <v>1289</v>
      </c>
      <c r="AO455" s="71" t="s">
        <v>1289</v>
      </c>
      <c r="AP455" s="52" t="s">
        <v>3009</v>
      </c>
      <c r="AQ455" s="52" t="s">
        <v>3010</v>
      </c>
      <c r="AR455" s="119">
        <v>70000</v>
      </c>
      <c r="AS455" s="146">
        <f t="shared" si="15"/>
        <v>-70000</v>
      </c>
      <c r="AT455" s="52"/>
    </row>
    <row r="456" spans="1:46" s="23" customFormat="1" ht="72" hidden="1" x14ac:dyDescent="0.2">
      <c r="A456" s="19" t="s">
        <v>46</v>
      </c>
      <c r="B456" s="19" t="s">
        <v>277</v>
      </c>
      <c r="C456" s="19" t="s">
        <v>276</v>
      </c>
      <c r="D456" s="19" t="s">
        <v>18</v>
      </c>
      <c r="E456" s="19" t="s">
        <v>454</v>
      </c>
      <c r="F456" s="28" t="s">
        <v>2026</v>
      </c>
      <c r="G456" s="19" t="s">
        <v>758</v>
      </c>
      <c r="H456" s="18" t="s">
        <v>269</v>
      </c>
      <c r="I456" s="18" t="s">
        <v>275</v>
      </c>
      <c r="J456" s="17">
        <v>100000</v>
      </c>
      <c r="K456" s="35" t="s">
        <v>137</v>
      </c>
      <c r="L456" s="64"/>
      <c r="M456" s="64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1289</v>
      </c>
      <c r="AD456" s="18" t="s">
        <v>1289</v>
      </c>
      <c r="AE456" s="54" t="s">
        <v>2975</v>
      </c>
      <c r="AF456" s="20" t="s">
        <v>3472</v>
      </c>
      <c r="AG456" s="20" t="s">
        <v>2456</v>
      </c>
      <c r="AH456" s="20" t="s">
        <v>1337</v>
      </c>
      <c r="AI456" s="20" t="s">
        <v>1570</v>
      </c>
      <c r="AJ456" s="16">
        <v>60000</v>
      </c>
      <c r="AK456" s="16"/>
      <c r="AL456" s="16">
        <f t="shared" si="14"/>
        <v>40000</v>
      </c>
      <c r="AM456" s="71" t="s">
        <v>1289</v>
      </c>
      <c r="AN456" s="71" t="s">
        <v>1289</v>
      </c>
      <c r="AO456" s="71" t="s">
        <v>1289</v>
      </c>
      <c r="AP456" s="52" t="s">
        <v>3009</v>
      </c>
      <c r="AQ456" s="52" t="s">
        <v>3010</v>
      </c>
      <c r="AR456" s="119">
        <v>60000</v>
      </c>
      <c r="AS456" s="146">
        <f t="shared" si="15"/>
        <v>-60000</v>
      </c>
      <c r="AT456" s="52"/>
    </row>
    <row r="457" spans="1:46" s="23" customFormat="1" ht="72" hidden="1" x14ac:dyDescent="0.2">
      <c r="A457" s="19" t="s">
        <v>46</v>
      </c>
      <c r="B457" s="19" t="s">
        <v>277</v>
      </c>
      <c r="C457" s="19" t="s">
        <v>276</v>
      </c>
      <c r="D457" s="19" t="s">
        <v>18</v>
      </c>
      <c r="E457" s="19" t="s">
        <v>454</v>
      </c>
      <c r="F457" s="28" t="s">
        <v>2027</v>
      </c>
      <c r="G457" s="19" t="s">
        <v>759</v>
      </c>
      <c r="H457" s="18" t="s">
        <v>269</v>
      </c>
      <c r="I457" s="18" t="s">
        <v>275</v>
      </c>
      <c r="J457" s="17">
        <v>300000</v>
      </c>
      <c r="K457" s="35" t="s">
        <v>137</v>
      </c>
      <c r="L457" s="64"/>
      <c r="M457" s="64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1289</v>
      </c>
      <c r="AD457" s="18" t="s">
        <v>1289</v>
      </c>
      <c r="AE457" s="54" t="s">
        <v>2975</v>
      </c>
      <c r="AF457" s="20" t="s">
        <v>3472</v>
      </c>
      <c r="AG457" s="20" t="s">
        <v>2456</v>
      </c>
      <c r="AH457" s="20" t="s">
        <v>1337</v>
      </c>
      <c r="AI457" s="20" t="s">
        <v>1570</v>
      </c>
      <c r="AJ457" s="16">
        <v>180000</v>
      </c>
      <c r="AK457" s="16"/>
      <c r="AL457" s="16">
        <f t="shared" si="14"/>
        <v>120000</v>
      </c>
      <c r="AM457" s="71" t="s">
        <v>1289</v>
      </c>
      <c r="AN457" s="71" t="s">
        <v>1289</v>
      </c>
      <c r="AO457" s="71" t="s">
        <v>1289</v>
      </c>
      <c r="AP457" s="52" t="s">
        <v>3009</v>
      </c>
      <c r="AQ457" s="52" t="s">
        <v>3010</v>
      </c>
      <c r="AR457" s="119">
        <v>180000</v>
      </c>
      <c r="AS457" s="146">
        <f t="shared" si="15"/>
        <v>-180000</v>
      </c>
      <c r="AT457" s="52"/>
    </row>
    <row r="458" spans="1:46" s="23" customFormat="1" ht="72" hidden="1" x14ac:dyDescent="0.2">
      <c r="A458" s="19" t="s">
        <v>46</v>
      </c>
      <c r="B458" s="19" t="s">
        <v>277</v>
      </c>
      <c r="C458" s="19" t="s">
        <v>276</v>
      </c>
      <c r="D458" s="19" t="s">
        <v>18</v>
      </c>
      <c r="E458" s="19" t="s">
        <v>454</v>
      </c>
      <c r="F458" s="28" t="s">
        <v>2028</v>
      </c>
      <c r="G458" s="19" t="s">
        <v>760</v>
      </c>
      <c r="H458" s="18" t="s">
        <v>269</v>
      </c>
      <c r="I458" s="18" t="s">
        <v>275</v>
      </c>
      <c r="J458" s="17">
        <v>300000</v>
      </c>
      <c r="K458" s="35" t="s">
        <v>137</v>
      </c>
      <c r="L458" s="64"/>
      <c r="M458" s="64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1289</v>
      </c>
      <c r="AD458" s="18" t="s">
        <v>1289</v>
      </c>
      <c r="AE458" s="54" t="s">
        <v>2975</v>
      </c>
      <c r="AF458" s="20" t="s">
        <v>3472</v>
      </c>
      <c r="AG458" s="20" t="s">
        <v>2456</v>
      </c>
      <c r="AH458" s="20" t="s">
        <v>1337</v>
      </c>
      <c r="AI458" s="20" t="s">
        <v>1570</v>
      </c>
      <c r="AJ458" s="16">
        <v>165000</v>
      </c>
      <c r="AK458" s="16"/>
      <c r="AL458" s="16">
        <f t="shared" si="14"/>
        <v>135000</v>
      </c>
      <c r="AM458" s="71" t="s">
        <v>1289</v>
      </c>
      <c r="AN458" s="71" t="s">
        <v>1289</v>
      </c>
      <c r="AO458" s="71" t="s">
        <v>1289</v>
      </c>
      <c r="AP458" s="52" t="s">
        <v>3009</v>
      </c>
      <c r="AQ458" s="52" t="s">
        <v>3010</v>
      </c>
      <c r="AR458" s="119">
        <v>165000</v>
      </c>
      <c r="AS458" s="146">
        <f t="shared" si="15"/>
        <v>-165000</v>
      </c>
      <c r="AT458" s="52"/>
    </row>
    <row r="459" spans="1:46" s="23" customFormat="1" ht="72" hidden="1" x14ac:dyDescent="0.2">
      <c r="A459" s="19" t="s">
        <v>46</v>
      </c>
      <c r="B459" s="19" t="s">
        <v>277</v>
      </c>
      <c r="C459" s="19" t="s">
        <v>276</v>
      </c>
      <c r="D459" s="19" t="s">
        <v>18</v>
      </c>
      <c r="E459" s="19" t="s">
        <v>454</v>
      </c>
      <c r="F459" s="28" t="s">
        <v>2029</v>
      </c>
      <c r="G459" s="19" t="s">
        <v>761</v>
      </c>
      <c r="H459" s="18" t="s">
        <v>270</v>
      </c>
      <c r="I459" s="18" t="s">
        <v>275</v>
      </c>
      <c r="J459" s="17">
        <v>150000</v>
      </c>
      <c r="K459" s="35" t="s">
        <v>137</v>
      </c>
      <c r="L459" s="64"/>
      <c r="M459" s="64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1289</v>
      </c>
      <c r="AD459" s="18" t="s">
        <v>1289</v>
      </c>
      <c r="AE459" s="54" t="s">
        <v>2975</v>
      </c>
      <c r="AF459" s="20" t="s">
        <v>3472</v>
      </c>
      <c r="AG459" s="20" t="s">
        <v>2456</v>
      </c>
      <c r="AH459" s="20" t="s">
        <v>1337</v>
      </c>
      <c r="AI459" s="20" t="s">
        <v>1570</v>
      </c>
      <c r="AJ459" s="16">
        <v>85000</v>
      </c>
      <c r="AK459" s="16"/>
      <c r="AL459" s="16">
        <f t="shared" si="14"/>
        <v>65000</v>
      </c>
      <c r="AM459" s="71" t="s">
        <v>1289</v>
      </c>
      <c r="AN459" s="71" t="s">
        <v>1289</v>
      </c>
      <c r="AO459" s="71" t="s">
        <v>1289</v>
      </c>
      <c r="AP459" s="52" t="s">
        <v>3009</v>
      </c>
      <c r="AQ459" s="52" t="s">
        <v>3010</v>
      </c>
      <c r="AR459" s="119">
        <v>85000</v>
      </c>
      <c r="AS459" s="146">
        <f t="shared" si="15"/>
        <v>-85000</v>
      </c>
      <c r="AT459" s="52"/>
    </row>
    <row r="460" spans="1:46" s="23" customFormat="1" ht="72" hidden="1" x14ac:dyDescent="0.2">
      <c r="A460" s="19" t="s">
        <v>46</v>
      </c>
      <c r="B460" s="19" t="s">
        <v>277</v>
      </c>
      <c r="C460" s="19" t="s">
        <v>276</v>
      </c>
      <c r="D460" s="19" t="s">
        <v>18</v>
      </c>
      <c r="E460" s="19" t="s">
        <v>454</v>
      </c>
      <c r="F460" s="28" t="s">
        <v>2030</v>
      </c>
      <c r="G460" s="19" t="s">
        <v>762</v>
      </c>
      <c r="H460" s="18" t="s">
        <v>270</v>
      </c>
      <c r="I460" s="18" t="s">
        <v>275</v>
      </c>
      <c r="J460" s="17">
        <v>300000</v>
      </c>
      <c r="K460" s="35" t="s">
        <v>137</v>
      </c>
      <c r="L460" s="64"/>
      <c r="M460" s="64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1289</v>
      </c>
      <c r="AD460" s="18" t="s">
        <v>1289</v>
      </c>
      <c r="AE460" s="54" t="s">
        <v>2975</v>
      </c>
      <c r="AF460" s="20" t="s">
        <v>3472</v>
      </c>
      <c r="AG460" s="20" t="s">
        <v>2456</v>
      </c>
      <c r="AH460" s="20" t="s">
        <v>1337</v>
      </c>
      <c r="AI460" s="20" t="s">
        <v>1570</v>
      </c>
      <c r="AJ460" s="16">
        <v>200000</v>
      </c>
      <c r="AK460" s="16"/>
      <c r="AL460" s="16">
        <f t="shared" si="14"/>
        <v>100000</v>
      </c>
      <c r="AM460" s="71" t="s">
        <v>1289</v>
      </c>
      <c r="AN460" s="71" t="s">
        <v>1289</v>
      </c>
      <c r="AO460" s="71" t="s">
        <v>1289</v>
      </c>
      <c r="AP460" s="52" t="s">
        <v>3009</v>
      </c>
      <c r="AQ460" s="52" t="s">
        <v>3010</v>
      </c>
      <c r="AR460" s="119">
        <v>200000</v>
      </c>
      <c r="AS460" s="146">
        <f t="shared" si="15"/>
        <v>-200000</v>
      </c>
      <c r="AT460" s="52"/>
    </row>
    <row r="461" spans="1:46" s="23" customFormat="1" ht="126" hidden="1" x14ac:dyDescent="0.2">
      <c r="A461" s="19" t="s">
        <v>46</v>
      </c>
      <c r="B461" s="19" t="s">
        <v>277</v>
      </c>
      <c r="C461" s="19" t="s">
        <v>276</v>
      </c>
      <c r="D461" s="19" t="s">
        <v>30</v>
      </c>
      <c r="E461" s="19" t="s">
        <v>454</v>
      </c>
      <c r="F461" s="28" t="s">
        <v>2031</v>
      </c>
      <c r="G461" s="19" t="s">
        <v>763</v>
      </c>
      <c r="H461" s="18" t="s">
        <v>270</v>
      </c>
      <c r="I461" s="18" t="s">
        <v>344</v>
      </c>
      <c r="J461" s="17">
        <v>24500</v>
      </c>
      <c r="K461" s="64"/>
      <c r="L461" s="64"/>
      <c r="M461" s="35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/>
      <c r="AF461" s="19" t="s">
        <v>2457</v>
      </c>
      <c r="AG461" s="19" t="s">
        <v>2457</v>
      </c>
      <c r="AH461" s="20" t="s">
        <v>1336</v>
      </c>
      <c r="AI461" s="19" t="s">
        <v>1569</v>
      </c>
      <c r="AJ461" s="16"/>
      <c r="AK461" s="16">
        <v>24500</v>
      </c>
      <c r="AL461" s="16">
        <f t="shared" si="14"/>
        <v>0</v>
      </c>
      <c r="AM461" s="71" t="s">
        <v>1289</v>
      </c>
      <c r="AN461" s="71" t="s">
        <v>1289</v>
      </c>
      <c r="AO461" s="71" t="s">
        <v>1289</v>
      </c>
      <c r="AP461" s="71" t="s">
        <v>1289</v>
      </c>
      <c r="AQ461" s="71" t="s">
        <v>1289</v>
      </c>
      <c r="AR461" s="71" t="s">
        <v>1289</v>
      </c>
      <c r="AS461" s="71" t="s">
        <v>1289</v>
      </c>
      <c r="AT461" s="52"/>
    </row>
    <row r="462" spans="1:46" s="23" customFormat="1" ht="72" hidden="1" x14ac:dyDescent="0.2">
      <c r="A462" s="19" t="s">
        <v>46</v>
      </c>
      <c r="B462" s="19" t="s">
        <v>277</v>
      </c>
      <c r="C462" s="19" t="s">
        <v>276</v>
      </c>
      <c r="D462" s="19" t="s">
        <v>30</v>
      </c>
      <c r="E462" s="19" t="s">
        <v>454</v>
      </c>
      <c r="F462" s="28" t="s">
        <v>2032</v>
      </c>
      <c r="G462" s="19" t="s">
        <v>764</v>
      </c>
      <c r="H462" s="18" t="s">
        <v>270</v>
      </c>
      <c r="I462" s="18" t="s">
        <v>344</v>
      </c>
      <c r="J462" s="17">
        <v>12800</v>
      </c>
      <c r="K462" s="64"/>
      <c r="L462" s="64"/>
      <c r="M462" s="35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/>
      <c r="AF462" s="19" t="s">
        <v>2457</v>
      </c>
      <c r="AG462" s="19" t="s">
        <v>2457</v>
      </c>
      <c r="AH462" s="20" t="s">
        <v>1336</v>
      </c>
      <c r="AI462" s="19" t="s">
        <v>1569</v>
      </c>
      <c r="AJ462" s="16"/>
      <c r="AK462" s="16">
        <v>12500</v>
      </c>
      <c r="AL462" s="16">
        <f t="shared" si="14"/>
        <v>300</v>
      </c>
      <c r="AM462" s="71" t="s">
        <v>1289</v>
      </c>
      <c r="AN462" s="71" t="s">
        <v>1289</v>
      </c>
      <c r="AO462" s="71" t="s">
        <v>1289</v>
      </c>
      <c r="AP462" s="71" t="s">
        <v>1289</v>
      </c>
      <c r="AQ462" s="71" t="s">
        <v>1289</v>
      </c>
      <c r="AR462" s="71" t="s">
        <v>1289</v>
      </c>
      <c r="AS462" s="71" t="s">
        <v>1289</v>
      </c>
      <c r="AT462" s="52"/>
    </row>
    <row r="463" spans="1:46" s="23" customFormat="1" ht="126" hidden="1" x14ac:dyDescent="0.2">
      <c r="A463" s="19" t="s">
        <v>46</v>
      </c>
      <c r="B463" s="19" t="s">
        <v>277</v>
      </c>
      <c r="C463" s="19" t="s">
        <v>276</v>
      </c>
      <c r="D463" s="19" t="s">
        <v>30</v>
      </c>
      <c r="E463" s="19" t="s">
        <v>454</v>
      </c>
      <c r="F463" s="28" t="s">
        <v>2033</v>
      </c>
      <c r="G463" s="19" t="s">
        <v>765</v>
      </c>
      <c r="H463" s="18" t="s">
        <v>270</v>
      </c>
      <c r="I463" s="18" t="s">
        <v>344</v>
      </c>
      <c r="J463" s="17">
        <v>24500</v>
      </c>
      <c r="K463" s="64"/>
      <c r="L463" s="64"/>
      <c r="M463" s="35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/>
      <c r="AF463" s="19" t="s">
        <v>2457</v>
      </c>
      <c r="AG463" s="19" t="s">
        <v>2457</v>
      </c>
      <c r="AH463" s="20" t="s">
        <v>1336</v>
      </c>
      <c r="AI463" s="19" t="s">
        <v>1569</v>
      </c>
      <c r="AJ463" s="16"/>
      <c r="AK463" s="17">
        <v>24500</v>
      </c>
      <c r="AL463" s="16">
        <f t="shared" si="14"/>
        <v>0</v>
      </c>
      <c r="AM463" s="71" t="s">
        <v>1289</v>
      </c>
      <c r="AN463" s="71" t="s">
        <v>1289</v>
      </c>
      <c r="AO463" s="71" t="s">
        <v>1289</v>
      </c>
      <c r="AP463" s="71" t="s">
        <v>1289</v>
      </c>
      <c r="AQ463" s="71" t="s">
        <v>1289</v>
      </c>
      <c r="AR463" s="71" t="s">
        <v>1289</v>
      </c>
      <c r="AS463" s="71" t="s">
        <v>1289</v>
      </c>
      <c r="AT463" s="52"/>
    </row>
    <row r="464" spans="1:46" s="23" customFormat="1" ht="72" hidden="1" x14ac:dyDescent="0.2">
      <c r="A464" s="19" t="s">
        <v>46</v>
      </c>
      <c r="B464" s="19" t="s">
        <v>277</v>
      </c>
      <c r="C464" s="19" t="s">
        <v>276</v>
      </c>
      <c r="D464" s="19" t="s">
        <v>30</v>
      </c>
      <c r="E464" s="19" t="s">
        <v>454</v>
      </c>
      <c r="F464" s="28" t="s">
        <v>2034</v>
      </c>
      <c r="G464" s="19" t="s">
        <v>766</v>
      </c>
      <c r="H464" s="18" t="s">
        <v>270</v>
      </c>
      <c r="I464" s="18" t="s">
        <v>344</v>
      </c>
      <c r="J464" s="17">
        <v>18500</v>
      </c>
      <c r="K464" s="64"/>
      <c r="L464" s="64"/>
      <c r="M464" s="35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/>
      <c r="AF464" s="19" t="s">
        <v>2457</v>
      </c>
      <c r="AG464" s="19" t="s">
        <v>2457</v>
      </c>
      <c r="AH464" s="20" t="s">
        <v>1336</v>
      </c>
      <c r="AI464" s="19" t="s">
        <v>1569</v>
      </c>
      <c r="AJ464" s="16"/>
      <c r="AK464" s="17">
        <v>18500</v>
      </c>
      <c r="AL464" s="16">
        <f t="shared" si="14"/>
        <v>0</v>
      </c>
      <c r="AM464" s="71" t="s">
        <v>1289</v>
      </c>
      <c r="AN464" s="71" t="s">
        <v>1289</v>
      </c>
      <c r="AO464" s="71" t="s">
        <v>1289</v>
      </c>
      <c r="AP464" s="71" t="s">
        <v>1289</v>
      </c>
      <c r="AQ464" s="71" t="s">
        <v>1289</v>
      </c>
      <c r="AR464" s="71" t="s">
        <v>1289</v>
      </c>
      <c r="AS464" s="71" t="s">
        <v>1289</v>
      </c>
      <c r="AT464" s="52"/>
    </row>
    <row r="465" spans="1:46" s="23" customFormat="1" ht="72" hidden="1" x14ac:dyDescent="0.2">
      <c r="A465" s="19" t="s">
        <v>46</v>
      </c>
      <c r="B465" s="19" t="s">
        <v>277</v>
      </c>
      <c r="C465" s="19" t="s">
        <v>276</v>
      </c>
      <c r="D465" s="19" t="s">
        <v>33</v>
      </c>
      <c r="E465" s="19" t="s">
        <v>454</v>
      </c>
      <c r="F465" s="28" t="s">
        <v>2035</v>
      </c>
      <c r="G465" s="19" t="s">
        <v>767</v>
      </c>
      <c r="H465" s="18" t="s">
        <v>270</v>
      </c>
      <c r="I465" s="18" t="s">
        <v>274</v>
      </c>
      <c r="J465" s="17">
        <v>35000</v>
      </c>
      <c r="K465" s="35" t="s">
        <v>137</v>
      </c>
      <c r="L465" s="64"/>
      <c r="M465" s="64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8" t="s">
        <v>1289</v>
      </c>
      <c r="AE465" s="54" t="s">
        <v>2986</v>
      </c>
      <c r="AF465" s="19" t="s">
        <v>3475</v>
      </c>
      <c r="AG465" s="20" t="s">
        <v>2456</v>
      </c>
      <c r="AH465" s="20" t="s">
        <v>1338</v>
      </c>
      <c r="AI465" s="20" t="s">
        <v>1570</v>
      </c>
      <c r="AJ465" s="16">
        <v>25705</v>
      </c>
      <c r="AK465" s="16"/>
      <c r="AL465" s="16">
        <f t="shared" si="14"/>
        <v>9295</v>
      </c>
      <c r="AM465" s="71" t="s">
        <v>1289</v>
      </c>
      <c r="AN465" s="71" t="s">
        <v>1289</v>
      </c>
      <c r="AO465" s="71" t="s">
        <v>1289</v>
      </c>
      <c r="AP465" s="71" t="s">
        <v>1289</v>
      </c>
      <c r="AQ465" s="52" t="s">
        <v>3011</v>
      </c>
      <c r="AR465" s="119">
        <v>25705</v>
      </c>
      <c r="AS465" s="119">
        <f t="shared" ref="AS465:AS476" si="16">+M465-AR465</f>
        <v>-25705</v>
      </c>
      <c r="AT465" s="52"/>
    </row>
    <row r="466" spans="1:46" s="23" customFormat="1" ht="72" hidden="1" x14ac:dyDescent="0.2">
      <c r="A466" s="19" t="s">
        <v>46</v>
      </c>
      <c r="B466" s="19" t="s">
        <v>277</v>
      </c>
      <c r="C466" s="19" t="s">
        <v>276</v>
      </c>
      <c r="D466" s="19" t="s">
        <v>33</v>
      </c>
      <c r="E466" s="19" t="s">
        <v>454</v>
      </c>
      <c r="F466" s="28" t="s">
        <v>2036</v>
      </c>
      <c r="G466" s="19" t="s">
        <v>768</v>
      </c>
      <c r="H466" s="18" t="s">
        <v>340</v>
      </c>
      <c r="I466" s="18" t="s">
        <v>274</v>
      </c>
      <c r="J466" s="17">
        <v>96000</v>
      </c>
      <c r="K466" s="35" t="s">
        <v>137</v>
      </c>
      <c r="L466" s="64"/>
      <c r="M466" s="64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8" t="s">
        <v>1289</v>
      </c>
      <c r="AE466" s="54" t="s">
        <v>2986</v>
      </c>
      <c r="AF466" s="19" t="s">
        <v>3475</v>
      </c>
      <c r="AG466" s="20" t="s">
        <v>2456</v>
      </c>
      <c r="AH466" s="20" t="s">
        <v>1338</v>
      </c>
      <c r="AI466" s="20" t="s">
        <v>1570</v>
      </c>
      <c r="AJ466" s="17">
        <v>96000</v>
      </c>
      <c r="AK466" s="16"/>
      <c r="AL466" s="16">
        <f t="shared" si="14"/>
        <v>0</v>
      </c>
      <c r="AM466" s="71" t="s">
        <v>1289</v>
      </c>
      <c r="AN466" s="71" t="s">
        <v>1289</v>
      </c>
      <c r="AO466" s="71" t="s">
        <v>1289</v>
      </c>
      <c r="AP466" s="71" t="s">
        <v>1289</v>
      </c>
      <c r="AQ466" s="52" t="s">
        <v>3011</v>
      </c>
      <c r="AR466" s="119">
        <v>96000</v>
      </c>
      <c r="AS466" s="147">
        <f t="shared" si="16"/>
        <v>-96000</v>
      </c>
      <c r="AT466" s="52"/>
    </row>
    <row r="467" spans="1:46" s="23" customFormat="1" ht="72" hidden="1" x14ac:dyDescent="0.2">
      <c r="A467" s="19" t="s">
        <v>46</v>
      </c>
      <c r="B467" s="19" t="s">
        <v>277</v>
      </c>
      <c r="C467" s="19" t="s">
        <v>276</v>
      </c>
      <c r="D467" s="19" t="s">
        <v>33</v>
      </c>
      <c r="E467" s="19" t="s">
        <v>454</v>
      </c>
      <c r="F467" s="28" t="s">
        <v>2037</v>
      </c>
      <c r="G467" s="19" t="s">
        <v>769</v>
      </c>
      <c r="H467" s="18" t="s">
        <v>340</v>
      </c>
      <c r="I467" s="18" t="s">
        <v>274</v>
      </c>
      <c r="J467" s="17">
        <v>151200</v>
      </c>
      <c r="K467" s="35" t="s">
        <v>137</v>
      </c>
      <c r="L467" s="64"/>
      <c r="M467" s="64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8" t="s">
        <v>1289</v>
      </c>
      <c r="AE467" s="54" t="s">
        <v>2986</v>
      </c>
      <c r="AF467" s="19" t="s">
        <v>3475</v>
      </c>
      <c r="AG467" s="20" t="s">
        <v>2456</v>
      </c>
      <c r="AH467" s="20" t="s">
        <v>1338</v>
      </c>
      <c r="AI467" s="20" t="s">
        <v>1570</v>
      </c>
      <c r="AJ467" s="17">
        <v>151200</v>
      </c>
      <c r="AK467" s="16"/>
      <c r="AL467" s="16">
        <f t="shared" si="14"/>
        <v>0</v>
      </c>
      <c r="AM467" s="71" t="s">
        <v>1289</v>
      </c>
      <c r="AN467" s="71" t="s">
        <v>1289</v>
      </c>
      <c r="AO467" s="71" t="s">
        <v>1289</v>
      </c>
      <c r="AP467" s="71" t="s">
        <v>1289</v>
      </c>
      <c r="AQ467" s="52" t="s">
        <v>3011</v>
      </c>
      <c r="AR467" s="119">
        <v>151200</v>
      </c>
      <c r="AS467" s="147">
        <f t="shared" si="16"/>
        <v>-151200</v>
      </c>
      <c r="AT467" s="52"/>
    </row>
    <row r="468" spans="1:46" s="23" customFormat="1" ht="72" hidden="1" x14ac:dyDescent="0.2">
      <c r="A468" s="19" t="s">
        <v>46</v>
      </c>
      <c r="B468" s="19" t="s">
        <v>277</v>
      </c>
      <c r="C468" s="19" t="s">
        <v>276</v>
      </c>
      <c r="D468" s="19" t="s">
        <v>33</v>
      </c>
      <c r="E468" s="19" t="s">
        <v>454</v>
      </c>
      <c r="F468" s="28" t="s">
        <v>2038</v>
      </c>
      <c r="G468" s="19" t="s">
        <v>770</v>
      </c>
      <c r="H468" s="18" t="s">
        <v>340</v>
      </c>
      <c r="I468" s="18" t="s">
        <v>274</v>
      </c>
      <c r="J468" s="17">
        <v>93000</v>
      </c>
      <c r="K468" s="35" t="s">
        <v>137</v>
      </c>
      <c r="L468" s="64"/>
      <c r="M468" s="64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8" t="s">
        <v>1289</v>
      </c>
      <c r="AE468" s="54" t="s">
        <v>2986</v>
      </c>
      <c r="AF468" s="19" t="s">
        <v>3475</v>
      </c>
      <c r="AG468" s="20" t="s">
        <v>2456</v>
      </c>
      <c r="AH468" s="20" t="s">
        <v>1338</v>
      </c>
      <c r="AI468" s="20" t="s">
        <v>1570</v>
      </c>
      <c r="AJ468" s="17">
        <v>93000</v>
      </c>
      <c r="AK468" s="16"/>
      <c r="AL468" s="16">
        <f t="shared" si="14"/>
        <v>0</v>
      </c>
      <c r="AM468" s="71" t="s">
        <v>1289</v>
      </c>
      <c r="AN468" s="71" t="s">
        <v>1289</v>
      </c>
      <c r="AO468" s="71" t="s">
        <v>1289</v>
      </c>
      <c r="AP468" s="71" t="s">
        <v>1289</v>
      </c>
      <c r="AQ468" s="52" t="s">
        <v>3011</v>
      </c>
      <c r="AR468" s="119">
        <v>93000</v>
      </c>
      <c r="AS468" s="147">
        <f t="shared" si="16"/>
        <v>-93000</v>
      </c>
      <c r="AT468" s="52"/>
    </row>
    <row r="469" spans="1:46" s="23" customFormat="1" ht="72" hidden="1" x14ac:dyDescent="0.2">
      <c r="A469" s="19" t="s">
        <v>46</v>
      </c>
      <c r="B469" s="19" t="s">
        <v>277</v>
      </c>
      <c r="C469" s="19" t="s">
        <v>276</v>
      </c>
      <c r="D469" s="19" t="s">
        <v>33</v>
      </c>
      <c r="E469" s="19" t="s">
        <v>454</v>
      </c>
      <c r="F469" s="28" t="s">
        <v>2039</v>
      </c>
      <c r="G469" s="19" t="s">
        <v>771</v>
      </c>
      <c r="H469" s="18" t="s">
        <v>387</v>
      </c>
      <c r="I469" s="18" t="s">
        <v>274</v>
      </c>
      <c r="J469" s="17">
        <v>120000</v>
      </c>
      <c r="K469" s="35" t="s">
        <v>137</v>
      </c>
      <c r="L469" s="64"/>
      <c r="M469" s="64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8" t="s">
        <v>1289</v>
      </c>
      <c r="AE469" s="54" t="s">
        <v>2986</v>
      </c>
      <c r="AF469" s="19" t="s">
        <v>3475</v>
      </c>
      <c r="AG469" s="20" t="s">
        <v>2456</v>
      </c>
      <c r="AH469" s="20" t="s">
        <v>1338</v>
      </c>
      <c r="AI469" s="20" t="s">
        <v>1570</v>
      </c>
      <c r="AJ469" s="17">
        <v>120000</v>
      </c>
      <c r="AK469" s="16"/>
      <c r="AL469" s="16">
        <f t="shared" si="14"/>
        <v>0</v>
      </c>
      <c r="AM469" s="71" t="s">
        <v>1289</v>
      </c>
      <c r="AN469" s="71" t="s">
        <v>1289</v>
      </c>
      <c r="AO469" s="71" t="s">
        <v>1289</v>
      </c>
      <c r="AP469" s="71" t="s">
        <v>1289</v>
      </c>
      <c r="AQ469" s="52" t="s">
        <v>3011</v>
      </c>
      <c r="AR469" s="119">
        <v>120000</v>
      </c>
      <c r="AS469" s="147">
        <f t="shared" si="16"/>
        <v>-120000</v>
      </c>
      <c r="AT469" s="52"/>
    </row>
    <row r="470" spans="1:46" s="23" customFormat="1" ht="72" hidden="1" x14ac:dyDescent="0.2">
      <c r="A470" s="19" t="s">
        <v>46</v>
      </c>
      <c r="B470" s="19" t="s">
        <v>277</v>
      </c>
      <c r="C470" s="19" t="s">
        <v>276</v>
      </c>
      <c r="D470" s="19" t="s">
        <v>33</v>
      </c>
      <c r="E470" s="19" t="s">
        <v>454</v>
      </c>
      <c r="F470" s="28" t="s">
        <v>2040</v>
      </c>
      <c r="G470" s="19" t="s">
        <v>772</v>
      </c>
      <c r="H470" s="18" t="s">
        <v>340</v>
      </c>
      <c r="I470" s="18" t="s">
        <v>274</v>
      </c>
      <c r="J470" s="17">
        <v>156000</v>
      </c>
      <c r="K470" s="35" t="s">
        <v>137</v>
      </c>
      <c r="L470" s="64"/>
      <c r="M470" s="64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8" t="s">
        <v>1289</v>
      </c>
      <c r="AE470" s="54" t="s">
        <v>2986</v>
      </c>
      <c r="AF470" s="19" t="s">
        <v>3475</v>
      </c>
      <c r="AG470" s="20" t="s">
        <v>2456</v>
      </c>
      <c r="AH470" s="20" t="s">
        <v>1338</v>
      </c>
      <c r="AI470" s="20" t="s">
        <v>1570</v>
      </c>
      <c r="AJ470" s="17">
        <v>156000</v>
      </c>
      <c r="AK470" s="16"/>
      <c r="AL470" s="16">
        <f t="shared" si="14"/>
        <v>0</v>
      </c>
      <c r="AM470" s="71" t="s">
        <v>1289</v>
      </c>
      <c r="AN470" s="71" t="s">
        <v>1289</v>
      </c>
      <c r="AO470" s="71" t="s">
        <v>1289</v>
      </c>
      <c r="AP470" s="71" t="s">
        <v>1289</v>
      </c>
      <c r="AQ470" s="52" t="s">
        <v>3011</v>
      </c>
      <c r="AR470" s="119">
        <v>156000</v>
      </c>
      <c r="AS470" s="147">
        <f t="shared" si="16"/>
        <v>-156000</v>
      </c>
      <c r="AT470" s="52"/>
    </row>
    <row r="471" spans="1:46" s="23" customFormat="1" ht="72" hidden="1" x14ac:dyDescent="0.2">
      <c r="A471" s="19" t="s">
        <v>46</v>
      </c>
      <c r="B471" s="19" t="s">
        <v>277</v>
      </c>
      <c r="C471" s="19" t="s">
        <v>276</v>
      </c>
      <c r="D471" s="19" t="s">
        <v>33</v>
      </c>
      <c r="E471" s="19" t="s">
        <v>454</v>
      </c>
      <c r="F471" s="28" t="s">
        <v>2041</v>
      </c>
      <c r="G471" s="19" t="s">
        <v>773</v>
      </c>
      <c r="H471" s="18" t="s">
        <v>340</v>
      </c>
      <c r="I471" s="18" t="s">
        <v>274</v>
      </c>
      <c r="J471" s="17">
        <v>72000</v>
      </c>
      <c r="K471" s="35" t="s">
        <v>137</v>
      </c>
      <c r="L471" s="64"/>
      <c r="M471" s="64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8" t="s">
        <v>1289</v>
      </c>
      <c r="AE471" s="54" t="s">
        <v>2986</v>
      </c>
      <c r="AF471" s="19" t="s">
        <v>3475</v>
      </c>
      <c r="AG471" s="20" t="s">
        <v>2456</v>
      </c>
      <c r="AH471" s="20" t="s">
        <v>1338</v>
      </c>
      <c r="AI471" s="20" t="s">
        <v>1570</v>
      </c>
      <c r="AJ471" s="17">
        <v>72000</v>
      </c>
      <c r="AK471" s="16"/>
      <c r="AL471" s="16">
        <f t="shared" si="14"/>
        <v>0</v>
      </c>
      <c r="AM471" s="71" t="s">
        <v>1289</v>
      </c>
      <c r="AN471" s="71" t="s">
        <v>1289</v>
      </c>
      <c r="AO471" s="71" t="s">
        <v>1289</v>
      </c>
      <c r="AP471" s="71" t="s">
        <v>1289</v>
      </c>
      <c r="AQ471" s="52" t="s">
        <v>3011</v>
      </c>
      <c r="AR471" s="119">
        <v>72000</v>
      </c>
      <c r="AS471" s="147">
        <f t="shared" si="16"/>
        <v>-72000</v>
      </c>
      <c r="AT471" s="52"/>
    </row>
    <row r="472" spans="1:46" s="23" customFormat="1" ht="72" hidden="1" x14ac:dyDescent="0.2">
      <c r="A472" s="19" t="s">
        <v>46</v>
      </c>
      <c r="B472" s="19" t="s">
        <v>277</v>
      </c>
      <c r="C472" s="19" t="s">
        <v>276</v>
      </c>
      <c r="D472" s="19" t="s">
        <v>33</v>
      </c>
      <c r="E472" s="19" t="s">
        <v>454</v>
      </c>
      <c r="F472" s="28" t="s">
        <v>2042</v>
      </c>
      <c r="G472" s="19" t="s">
        <v>774</v>
      </c>
      <c r="H472" s="18" t="s">
        <v>267</v>
      </c>
      <c r="I472" s="18" t="s">
        <v>274</v>
      </c>
      <c r="J472" s="17">
        <v>123000</v>
      </c>
      <c r="K472" s="35" t="s">
        <v>137</v>
      </c>
      <c r="L472" s="64"/>
      <c r="M472" s="64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8" t="s">
        <v>1289</v>
      </c>
      <c r="AE472" s="54" t="s">
        <v>2986</v>
      </c>
      <c r="AF472" s="19" t="s">
        <v>3475</v>
      </c>
      <c r="AG472" s="20" t="s">
        <v>2456</v>
      </c>
      <c r="AH472" s="20" t="s">
        <v>1338</v>
      </c>
      <c r="AI472" s="20" t="s">
        <v>1570</v>
      </c>
      <c r="AJ472" s="17">
        <v>123000</v>
      </c>
      <c r="AK472" s="16"/>
      <c r="AL472" s="16">
        <f t="shared" si="14"/>
        <v>0</v>
      </c>
      <c r="AM472" s="71" t="s">
        <v>1289</v>
      </c>
      <c r="AN472" s="71" t="s">
        <v>1289</v>
      </c>
      <c r="AO472" s="71" t="s">
        <v>1289</v>
      </c>
      <c r="AP472" s="71" t="s">
        <v>1289</v>
      </c>
      <c r="AQ472" s="52" t="s">
        <v>3011</v>
      </c>
      <c r="AR472" s="119">
        <v>123000</v>
      </c>
      <c r="AS472" s="147">
        <f t="shared" si="16"/>
        <v>-123000</v>
      </c>
      <c r="AT472" s="52"/>
    </row>
    <row r="473" spans="1:46" s="23" customFormat="1" ht="72" hidden="1" x14ac:dyDescent="0.2">
      <c r="A473" s="19" t="s">
        <v>46</v>
      </c>
      <c r="B473" s="19" t="s">
        <v>277</v>
      </c>
      <c r="C473" s="19" t="s">
        <v>276</v>
      </c>
      <c r="D473" s="19" t="s">
        <v>33</v>
      </c>
      <c r="E473" s="19" t="s">
        <v>454</v>
      </c>
      <c r="F473" s="28" t="s">
        <v>2043</v>
      </c>
      <c r="G473" s="19" t="s">
        <v>775</v>
      </c>
      <c r="H473" s="18" t="s">
        <v>340</v>
      </c>
      <c r="I473" s="18" t="s">
        <v>274</v>
      </c>
      <c r="J473" s="17">
        <v>108000</v>
      </c>
      <c r="K473" s="35" t="s">
        <v>137</v>
      </c>
      <c r="L473" s="64"/>
      <c r="M473" s="64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8" t="s">
        <v>1289</v>
      </c>
      <c r="AE473" s="54" t="s">
        <v>2986</v>
      </c>
      <c r="AF473" s="19" t="s">
        <v>3475</v>
      </c>
      <c r="AG473" s="20" t="s">
        <v>2456</v>
      </c>
      <c r="AH473" s="20" t="s">
        <v>1338</v>
      </c>
      <c r="AI473" s="20" t="s">
        <v>1570</v>
      </c>
      <c r="AJ473" s="17">
        <v>108000</v>
      </c>
      <c r="AK473" s="16"/>
      <c r="AL473" s="16">
        <f t="shared" si="14"/>
        <v>0</v>
      </c>
      <c r="AM473" s="71" t="s">
        <v>1289</v>
      </c>
      <c r="AN473" s="71" t="s">
        <v>1289</v>
      </c>
      <c r="AO473" s="71" t="s">
        <v>1289</v>
      </c>
      <c r="AP473" s="71" t="s">
        <v>1289</v>
      </c>
      <c r="AQ473" s="52" t="s">
        <v>3011</v>
      </c>
      <c r="AR473" s="119">
        <v>108000</v>
      </c>
      <c r="AS473" s="147">
        <f t="shared" si="16"/>
        <v>-108000</v>
      </c>
      <c r="AT473" s="52"/>
    </row>
    <row r="474" spans="1:46" s="23" customFormat="1" ht="72" hidden="1" x14ac:dyDescent="0.2">
      <c r="A474" s="19" t="s">
        <v>46</v>
      </c>
      <c r="B474" s="19" t="s">
        <v>277</v>
      </c>
      <c r="C474" s="19" t="s">
        <v>276</v>
      </c>
      <c r="D474" s="19" t="s">
        <v>33</v>
      </c>
      <c r="E474" s="19" t="s">
        <v>454</v>
      </c>
      <c r="F474" s="28" t="s">
        <v>2044</v>
      </c>
      <c r="G474" s="19" t="s">
        <v>776</v>
      </c>
      <c r="H474" s="18" t="s">
        <v>501</v>
      </c>
      <c r="I474" s="18" t="s">
        <v>274</v>
      </c>
      <c r="J474" s="17">
        <v>188000</v>
      </c>
      <c r="K474" s="35" t="s">
        <v>137</v>
      </c>
      <c r="L474" s="64"/>
      <c r="M474" s="64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8" t="s">
        <v>1289</v>
      </c>
      <c r="AE474" s="54" t="s">
        <v>2986</v>
      </c>
      <c r="AF474" s="19" t="s">
        <v>3475</v>
      </c>
      <c r="AG474" s="20" t="s">
        <v>2456</v>
      </c>
      <c r="AH474" s="20" t="s">
        <v>1338</v>
      </c>
      <c r="AI474" s="20" t="s">
        <v>1570</v>
      </c>
      <c r="AJ474" s="17">
        <v>188000</v>
      </c>
      <c r="AK474" s="16"/>
      <c r="AL474" s="16">
        <f t="shared" si="14"/>
        <v>0</v>
      </c>
      <c r="AM474" s="71" t="s">
        <v>1289</v>
      </c>
      <c r="AN474" s="71" t="s">
        <v>1289</v>
      </c>
      <c r="AO474" s="71" t="s">
        <v>1289</v>
      </c>
      <c r="AP474" s="71" t="s">
        <v>1289</v>
      </c>
      <c r="AQ474" s="52" t="s">
        <v>3011</v>
      </c>
      <c r="AR474" s="119">
        <v>188000</v>
      </c>
      <c r="AS474" s="147">
        <f t="shared" si="16"/>
        <v>-188000</v>
      </c>
      <c r="AT474" s="52"/>
    </row>
    <row r="475" spans="1:46" s="23" customFormat="1" ht="72" hidden="1" x14ac:dyDescent="0.2">
      <c r="A475" s="19" t="s">
        <v>46</v>
      </c>
      <c r="B475" s="19" t="s">
        <v>277</v>
      </c>
      <c r="C475" s="19" t="s">
        <v>276</v>
      </c>
      <c r="D475" s="19" t="s">
        <v>33</v>
      </c>
      <c r="E475" s="19" t="s">
        <v>454</v>
      </c>
      <c r="F475" s="28" t="s">
        <v>2045</v>
      </c>
      <c r="G475" s="19" t="s">
        <v>777</v>
      </c>
      <c r="H475" s="18" t="s">
        <v>340</v>
      </c>
      <c r="I475" s="18" t="s">
        <v>274</v>
      </c>
      <c r="J475" s="17">
        <v>96000</v>
      </c>
      <c r="K475" s="35" t="s">
        <v>137</v>
      </c>
      <c r="L475" s="64"/>
      <c r="M475" s="64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8" t="s">
        <v>1289</v>
      </c>
      <c r="AE475" s="54" t="s">
        <v>2986</v>
      </c>
      <c r="AF475" s="19" t="s">
        <v>3475</v>
      </c>
      <c r="AG475" s="20" t="s">
        <v>2456</v>
      </c>
      <c r="AH475" s="20" t="s">
        <v>1338</v>
      </c>
      <c r="AI475" s="20" t="s">
        <v>1570</v>
      </c>
      <c r="AJ475" s="17">
        <v>96000</v>
      </c>
      <c r="AK475" s="16"/>
      <c r="AL475" s="16">
        <f t="shared" si="14"/>
        <v>0</v>
      </c>
      <c r="AM475" s="71" t="s">
        <v>1289</v>
      </c>
      <c r="AN475" s="71" t="s">
        <v>1289</v>
      </c>
      <c r="AO475" s="71" t="s">
        <v>1289</v>
      </c>
      <c r="AP475" s="71" t="s">
        <v>1289</v>
      </c>
      <c r="AQ475" s="52" t="s">
        <v>3011</v>
      </c>
      <c r="AR475" s="119">
        <v>96000</v>
      </c>
      <c r="AS475" s="147">
        <f t="shared" si="16"/>
        <v>-96000</v>
      </c>
      <c r="AT475" s="52"/>
    </row>
    <row r="476" spans="1:46" s="23" customFormat="1" ht="90" hidden="1" x14ac:dyDescent="0.2">
      <c r="A476" s="19" t="s">
        <v>46</v>
      </c>
      <c r="B476" s="19" t="s">
        <v>277</v>
      </c>
      <c r="C476" s="19" t="s">
        <v>276</v>
      </c>
      <c r="D476" s="19" t="s">
        <v>22</v>
      </c>
      <c r="E476" s="19" t="s">
        <v>349</v>
      </c>
      <c r="F476" s="28" t="s">
        <v>2046</v>
      </c>
      <c r="G476" s="19" t="s">
        <v>778</v>
      </c>
      <c r="H476" s="18" t="s">
        <v>270</v>
      </c>
      <c r="I476" s="18" t="s">
        <v>275</v>
      </c>
      <c r="J476" s="17">
        <v>1920000</v>
      </c>
      <c r="K476" s="35" t="s">
        <v>137</v>
      </c>
      <c r="L476" s="64"/>
      <c r="M476" s="64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20" t="s">
        <v>3472</v>
      </c>
      <c r="AG476" s="20" t="s">
        <v>2456</v>
      </c>
      <c r="AH476" s="20" t="s">
        <v>1339</v>
      </c>
      <c r="AI476" s="20" t="s">
        <v>1570</v>
      </c>
      <c r="AJ476" s="16">
        <v>1915300</v>
      </c>
      <c r="AK476" s="16"/>
      <c r="AL476" s="16">
        <f t="shared" si="14"/>
        <v>4700</v>
      </c>
      <c r="AM476" s="71" t="s">
        <v>1289</v>
      </c>
      <c r="AN476" s="71" t="s">
        <v>1289</v>
      </c>
      <c r="AO476" s="52" t="s">
        <v>3012</v>
      </c>
      <c r="AP476" s="52" t="s">
        <v>3013</v>
      </c>
      <c r="AQ476" s="52" t="s">
        <v>3014</v>
      </c>
      <c r="AR476" s="119">
        <v>1915300</v>
      </c>
      <c r="AS476" s="119">
        <f t="shared" si="16"/>
        <v>-1915300</v>
      </c>
      <c r="AT476" s="52"/>
    </row>
    <row r="477" spans="1:46" s="23" customFormat="1" ht="72" hidden="1" x14ac:dyDescent="0.2">
      <c r="A477" s="19" t="s">
        <v>46</v>
      </c>
      <c r="B477" s="19" t="s">
        <v>277</v>
      </c>
      <c r="C477" s="19" t="s">
        <v>276</v>
      </c>
      <c r="D477" s="19" t="s">
        <v>10</v>
      </c>
      <c r="E477" s="19" t="s">
        <v>311</v>
      </c>
      <c r="F477" s="28" t="s">
        <v>2047</v>
      </c>
      <c r="G477" s="19" t="s">
        <v>779</v>
      </c>
      <c r="H477" s="18" t="s">
        <v>303</v>
      </c>
      <c r="I477" s="18" t="s">
        <v>271</v>
      </c>
      <c r="J477" s="17">
        <v>43000</v>
      </c>
      <c r="K477" s="64"/>
      <c r="L477" s="64"/>
      <c r="M477" s="35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9" t="s">
        <v>1289</v>
      </c>
      <c r="AE477" s="54"/>
      <c r="AF477" s="19" t="s">
        <v>2457</v>
      </c>
      <c r="AG477" s="19" t="s">
        <v>2457</v>
      </c>
      <c r="AH477" s="20" t="s">
        <v>1336</v>
      </c>
      <c r="AI477" s="19" t="s">
        <v>1569</v>
      </c>
      <c r="AJ477" s="16"/>
      <c r="AK477" s="16">
        <v>42900</v>
      </c>
      <c r="AL477" s="16">
        <f t="shared" si="14"/>
        <v>100</v>
      </c>
      <c r="AM477" s="71" t="s">
        <v>1289</v>
      </c>
      <c r="AN477" s="71" t="s">
        <v>1289</v>
      </c>
      <c r="AO477" s="71" t="s">
        <v>1289</v>
      </c>
      <c r="AP477" s="71" t="s">
        <v>1289</v>
      </c>
      <c r="AQ477" s="71" t="s">
        <v>1289</v>
      </c>
      <c r="AR477" s="71" t="s">
        <v>1289</v>
      </c>
      <c r="AS477" s="71" t="s">
        <v>1289</v>
      </c>
      <c r="AT477" s="52"/>
    </row>
    <row r="478" spans="1:46" s="23" customFormat="1" ht="72" hidden="1" x14ac:dyDescent="0.2">
      <c r="A478" s="19" t="s">
        <v>46</v>
      </c>
      <c r="B478" s="19" t="s">
        <v>277</v>
      </c>
      <c r="C478" s="19" t="s">
        <v>276</v>
      </c>
      <c r="D478" s="19" t="s">
        <v>10</v>
      </c>
      <c r="E478" s="19" t="s">
        <v>311</v>
      </c>
      <c r="F478" s="28" t="s">
        <v>2048</v>
      </c>
      <c r="G478" s="19" t="s">
        <v>780</v>
      </c>
      <c r="H478" s="18" t="s">
        <v>269</v>
      </c>
      <c r="I478" s="18" t="s">
        <v>271</v>
      </c>
      <c r="J478" s="17">
        <v>15000</v>
      </c>
      <c r="K478" s="64"/>
      <c r="L478" s="64"/>
      <c r="M478" s="35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8" t="s">
        <v>1289</v>
      </c>
      <c r="AE478" s="54"/>
      <c r="AF478" s="19" t="s">
        <v>2457</v>
      </c>
      <c r="AG478" s="19" t="s">
        <v>2457</v>
      </c>
      <c r="AH478" s="20" t="s">
        <v>1336</v>
      </c>
      <c r="AI478" s="19" t="s">
        <v>1569</v>
      </c>
      <c r="AJ478" s="16"/>
      <c r="AK478" s="17">
        <v>15000</v>
      </c>
      <c r="AL478" s="16">
        <f t="shared" si="14"/>
        <v>0</v>
      </c>
      <c r="AM478" s="149" t="s">
        <v>1289</v>
      </c>
      <c r="AN478" s="71" t="s">
        <v>1289</v>
      </c>
      <c r="AO478" s="71" t="s">
        <v>1289</v>
      </c>
      <c r="AP478" s="71" t="s">
        <v>1289</v>
      </c>
      <c r="AQ478" s="71" t="s">
        <v>1289</v>
      </c>
      <c r="AR478" s="71" t="s">
        <v>1289</v>
      </c>
      <c r="AS478" s="71" t="s">
        <v>1289</v>
      </c>
      <c r="AT478" s="52"/>
    </row>
    <row r="479" spans="1:46" s="199" customFormat="1" ht="126" hidden="1" x14ac:dyDescent="0.2">
      <c r="A479" s="187" t="s">
        <v>46</v>
      </c>
      <c r="B479" s="19" t="s">
        <v>277</v>
      </c>
      <c r="C479" s="187" t="s">
        <v>17</v>
      </c>
      <c r="D479" s="187" t="s">
        <v>34</v>
      </c>
      <c r="E479" s="19" t="s">
        <v>454</v>
      </c>
      <c r="F479" s="188" t="s">
        <v>2049</v>
      </c>
      <c r="G479" s="187" t="s">
        <v>1144</v>
      </c>
      <c r="H479" s="189" t="s">
        <v>270</v>
      </c>
      <c r="I479" s="189" t="s">
        <v>1122</v>
      </c>
      <c r="J479" s="190">
        <v>1800000</v>
      </c>
      <c r="K479" s="191" t="s">
        <v>137</v>
      </c>
      <c r="L479" s="200"/>
      <c r="M479" s="200"/>
      <c r="N479" s="187" t="s">
        <v>3002</v>
      </c>
      <c r="O479" s="187" t="s">
        <v>1289</v>
      </c>
      <c r="P479" s="187" t="s">
        <v>1289</v>
      </c>
      <c r="Q479" s="187" t="s">
        <v>1289</v>
      </c>
      <c r="R479" s="187" t="s">
        <v>1289</v>
      </c>
      <c r="S479" s="187" t="s">
        <v>1289</v>
      </c>
      <c r="T479" s="187" t="s">
        <v>1289</v>
      </c>
      <c r="U479" s="187" t="s">
        <v>1289</v>
      </c>
      <c r="V479" s="187" t="s">
        <v>1289</v>
      </c>
      <c r="W479" s="187" t="s">
        <v>1289</v>
      </c>
      <c r="X479" s="189" t="s">
        <v>1289</v>
      </c>
      <c r="Y479" s="201" t="s">
        <v>3003</v>
      </c>
      <c r="Z479" s="187" t="s">
        <v>1289</v>
      </c>
      <c r="AA479" s="189" t="s">
        <v>1289</v>
      </c>
      <c r="AB479" s="187" t="s">
        <v>1289</v>
      </c>
      <c r="AC479" s="187" t="s">
        <v>1289</v>
      </c>
      <c r="AD479" s="189" t="s">
        <v>1289</v>
      </c>
      <c r="AE479" s="210" t="s">
        <v>3530</v>
      </c>
      <c r="AF479" s="210" t="s">
        <v>1571</v>
      </c>
      <c r="AG479" s="187" t="s">
        <v>3467</v>
      </c>
      <c r="AH479" s="54" t="s">
        <v>1340</v>
      </c>
      <c r="AI479" s="20" t="s">
        <v>1568</v>
      </c>
      <c r="AJ479" s="197"/>
      <c r="AK479" s="197"/>
      <c r="AL479" s="197">
        <f t="shared" si="14"/>
        <v>1800000</v>
      </c>
      <c r="AM479" s="211" t="s">
        <v>2725</v>
      </c>
      <c r="AN479" s="211" t="s">
        <v>3015</v>
      </c>
      <c r="AO479" s="206" t="s">
        <v>3016</v>
      </c>
      <c r="AP479" s="206" t="s">
        <v>3017</v>
      </c>
      <c r="AQ479" s="206" t="s">
        <v>3018</v>
      </c>
      <c r="AR479" s="187"/>
      <c r="AS479" s="187"/>
      <c r="AT479" s="206" t="s">
        <v>3019</v>
      </c>
    </row>
    <row r="480" spans="1:46" s="199" customFormat="1" ht="180" hidden="1" x14ac:dyDescent="0.2">
      <c r="A480" s="187" t="s">
        <v>46</v>
      </c>
      <c r="B480" s="19" t="s">
        <v>277</v>
      </c>
      <c r="C480" s="187" t="s">
        <v>17</v>
      </c>
      <c r="D480" s="187" t="s">
        <v>34</v>
      </c>
      <c r="E480" s="19" t="s">
        <v>454</v>
      </c>
      <c r="F480" s="188" t="s">
        <v>2050</v>
      </c>
      <c r="G480" s="187" t="s">
        <v>1145</v>
      </c>
      <c r="H480" s="189" t="s">
        <v>270</v>
      </c>
      <c r="I480" s="189" t="s">
        <v>631</v>
      </c>
      <c r="J480" s="190">
        <v>15000000</v>
      </c>
      <c r="K480" s="191" t="s">
        <v>137</v>
      </c>
      <c r="L480" s="200"/>
      <c r="M480" s="200"/>
      <c r="N480" s="187" t="s">
        <v>1289</v>
      </c>
      <c r="O480" s="187" t="s">
        <v>3005</v>
      </c>
      <c r="P480" s="187" t="s">
        <v>2957</v>
      </c>
      <c r="Q480" s="187" t="s">
        <v>3006</v>
      </c>
      <c r="R480" s="187" t="s">
        <v>29</v>
      </c>
      <c r="S480" s="187" t="s">
        <v>122</v>
      </c>
      <c r="T480" s="187" t="s">
        <v>1289</v>
      </c>
      <c r="U480" s="187" t="s">
        <v>1289</v>
      </c>
      <c r="V480" s="187" t="s">
        <v>3007</v>
      </c>
      <c r="W480" s="197">
        <v>12498000</v>
      </c>
      <c r="X480" s="189" t="s">
        <v>1289</v>
      </c>
      <c r="Y480" s="201" t="s">
        <v>3003</v>
      </c>
      <c r="Z480" s="187" t="s">
        <v>1289</v>
      </c>
      <c r="AA480" s="189" t="s">
        <v>1289</v>
      </c>
      <c r="AB480" s="187" t="s">
        <v>1289</v>
      </c>
      <c r="AC480" s="187" t="s">
        <v>1289</v>
      </c>
      <c r="AD480" s="189" t="s">
        <v>1289</v>
      </c>
      <c r="AE480" s="210" t="s">
        <v>3531</v>
      </c>
      <c r="AF480" s="210" t="s">
        <v>3470</v>
      </c>
      <c r="AG480" s="187" t="s">
        <v>3467</v>
      </c>
      <c r="AH480" s="54" t="s">
        <v>1341</v>
      </c>
      <c r="AI480" s="20" t="s">
        <v>1570</v>
      </c>
      <c r="AJ480" s="197"/>
      <c r="AK480" s="197"/>
      <c r="AL480" s="197">
        <f t="shared" si="14"/>
        <v>15000000</v>
      </c>
      <c r="AM480" s="211"/>
      <c r="AN480" s="211"/>
      <c r="AO480" s="206" t="s">
        <v>3020</v>
      </c>
      <c r="AP480" s="206" t="s">
        <v>3021</v>
      </c>
      <c r="AQ480" s="206" t="s">
        <v>3022</v>
      </c>
      <c r="AR480" s="197">
        <v>12498000</v>
      </c>
      <c r="AS480" s="212">
        <f>+M480-AR480</f>
        <v>-12498000</v>
      </c>
      <c r="AT480" s="206"/>
    </row>
    <row r="481" spans="1:46" s="23" customFormat="1" ht="72" hidden="1" x14ac:dyDescent="0.2">
      <c r="A481" s="19" t="s">
        <v>47</v>
      </c>
      <c r="B481" s="19" t="s">
        <v>277</v>
      </c>
      <c r="C481" s="19" t="s">
        <v>276</v>
      </c>
      <c r="D481" s="19" t="s">
        <v>11</v>
      </c>
      <c r="E481" s="19" t="s">
        <v>454</v>
      </c>
      <c r="F481" s="28" t="s">
        <v>2051</v>
      </c>
      <c r="G481" s="19" t="s">
        <v>781</v>
      </c>
      <c r="H481" s="18" t="s">
        <v>269</v>
      </c>
      <c r="I481" s="18" t="s">
        <v>268</v>
      </c>
      <c r="J481" s="17">
        <v>8000</v>
      </c>
      <c r="K481" s="35" t="s">
        <v>137</v>
      </c>
      <c r="L481" s="64"/>
      <c r="M481" s="64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8"/>
      <c r="Y481" s="46"/>
      <c r="Z481" s="19"/>
      <c r="AA481" s="19"/>
      <c r="AB481" s="19"/>
      <c r="AC481" s="19"/>
      <c r="AD481" s="19"/>
      <c r="AE481" s="20" t="s">
        <v>3023</v>
      </c>
      <c r="AF481" s="20" t="s">
        <v>3472</v>
      </c>
      <c r="AG481" s="20" t="s">
        <v>2456</v>
      </c>
      <c r="AH481" s="55" t="s">
        <v>1342</v>
      </c>
      <c r="AI481" s="19" t="s">
        <v>1571</v>
      </c>
      <c r="AJ481" s="119">
        <v>7600</v>
      </c>
      <c r="AK481" s="120"/>
      <c r="AL481" s="16">
        <f t="shared" si="14"/>
        <v>400</v>
      </c>
      <c r="AM481" s="19" t="s">
        <v>1343</v>
      </c>
      <c r="AN481" s="19" t="s">
        <v>1344</v>
      </c>
      <c r="AO481" s="19" t="s">
        <v>3036</v>
      </c>
      <c r="AP481" s="19" t="s">
        <v>3036</v>
      </c>
      <c r="AQ481" s="19" t="s">
        <v>1368</v>
      </c>
      <c r="AR481" s="17">
        <v>8000</v>
      </c>
      <c r="AS481" s="19"/>
      <c r="AT481" s="19"/>
    </row>
    <row r="482" spans="1:46" s="23" customFormat="1" ht="72" hidden="1" x14ac:dyDescent="0.2">
      <c r="A482" s="19" t="s">
        <v>47</v>
      </c>
      <c r="B482" s="19" t="s">
        <v>277</v>
      </c>
      <c r="C482" s="19" t="s">
        <v>276</v>
      </c>
      <c r="D482" s="19" t="s">
        <v>11</v>
      </c>
      <c r="E482" s="19" t="s">
        <v>454</v>
      </c>
      <c r="F482" s="28" t="s">
        <v>2052</v>
      </c>
      <c r="G482" s="19" t="s">
        <v>782</v>
      </c>
      <c r="H482" s="18" t="s">
        <v>270</v>
      </c>
      <c r="I482" s="18" t="s">
        <v>268</v>
      </c>
      <c r="J482" s="17">
        <v>9500</v>
      </c>
      <c r="K482" s="35" t="s">
        <v>137</v>
      </c>
      <c r="L482" s="64"/>
      <c r="M482" s="64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8"/>
      <c r="Y482" s="46"/>
      <c r="Z482" s="19"/>
      <c r="AA482" s="19"/>
      <c r="AB482" s="19"/>
      <c r="AC482" s="19"/>
      <c r="AD482" s="19"/>
      <c r="AE482" s="20" t="s">
        <v>3023</v>
      </c>
      <c r="AF482" s="20" t="s">
        <v>3472</v>
      </c>
      <c r="AG482" s="20" t="s">
        <v>2456</v>
      </c>
      <c r="AH482" s="55" t="s">
        <v>1342</v>
      </c>
      <c r="AI482" s="19" t="s">
        <v>1571</v>
      </c>
      <c r="AJ482" s="119">
        <v>9100</v>
      </c>
      <c r="AK482" s="120"/>
      <c r="AL482" s="16">
        <f t="shared" si="14"/>
        <v>400</v>
      </c>
      <c r="AM482" s="19" t="s">
        <v>1343</v>
      </c>
      <c r="AN482" s="19" t="s">
        <v>1344</v>
      </c>
      <c r="AO482" s="19" t="s">
        <v>3036</v>
      </c>
      <c r="AP482" s="19" t="s">
        <v>3036</v>
      </c>
      <c r="AQ482" s="19" t="s">
        <v>1368</v>
      </c>
      <c r="AR482" s="17">
        <v>9500</v>
      </c>
      <c r="AS482" s="19"/>
      <c r="AT482" s="19"/>
    </row>
    <row r="483" spans="1:46" s="23" customFormat="1" ht="72" hidden="1" x14ac:dyDescent="0.2">
      <c r="A483" s="19" t="s">
        <v>47</v>
      </c>
      <c r="B483" s="19" t="s">
        <v>277</v>
      </c>
      <c r="C483" s="19" t="s">
        <v>276</v>
      </c>
      <c r="D483" s="19" t="s">
        <v>11</v>
      </c>
      <c r="E483" s="19" t="s">
        <v>454</v>
      </c>
      <c r="F483" s="28" t="s">
        <v>2053</v>
      </c>
      <c r="G483" s="19" t="s">
        <v>783</v>
      </c>
      <c r="H483" s="18" t="s">
        <v>402</v>
      </c>
      <c r="I483" s="18" t="s">
        <v>268</v>
      </c>
      <c r="J483" s="17">
        <v>12000</v>
      </c>
      <c r="K483" s="35" t="s">
        <v>137</v>
      </c>
      <c r="L483" s="64"/>
      <c r="M483" s="64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8"/>
      <c r="Y483" s="46"/>
      <c r="Z483" s="19"/>
      <c r="AA483" s="19"/>
      <c r="AB483" s="19"/>
      <c r="AC483" s="19"/>
      <c r="AD483" s="19"/>
      <c r="AE483" s="20" t="s">
        <v>3023</v>
      </c>
      <c r="AF483" s="20" t="s">
        <v>3472</v>
      </c>
      <c r="AG483" s="20" t="s">
        <v>2456</v>
      </c>
      <c r="AH483" s="55" t="s">
        <v>1342</v>
      </c>
      <c r="AI483" s="19" t="s">
        <v>1571</v>
      </c>
      <c r="AJ483" s="119">
        <v>12000</v>
      </c>
      <c r="AK483" s="120"/>
      <c r="AL483" s="16">
        <f t="shared" si="14"/>
        <v>0</v>
      </c>
      <c r="AM483" s="19" t="s">
        <v>1343</v>
      </c>
      <c r="AN483" s="19" t="s">
        <v>1344</v>
      </c>
      <c r="AO483" s="19" t="s">
        <v>3036</v>
      </c>
      <c r="AP483" s="19" t="s">
        <v>3036</v>
      </c>
      <c r="AQ483" s="19" t="s">
        <v>1368</v>
      </c>
      <c r="AR483" s="17">
        <v>12000</v>
      </c>
      <c r="AS483" s="19"/>
      <c r="AT483" s="19"/>
    </row>
    <row r="484" spans="1:46" s="23" customFormat="1" ht="72" hidden="1" x14ac:dyDescent="0.2">
      <c r="A484" s="19" t="s">
        <v>47</v>
      </c>
      <c r="B484" s="19" t="s">
        <v>277</v>
      </c>
      <c r="C484" s="19" t="s">
        <v>276</v>
      </c>
      <c r="D484" s="19" t="s">
        <v>11</v>
      </c>
      <c r="E484" s="19" t="s">
        <v>454</v>
      </c>
      <c r="F484" s="28" t="s">
        <v>2054</v>
      </c>
      <c r="G484" s="19" t="s">
        <v>784</v>
      </c>
      <c r="H484" s="18" t="s">
        <v>360</v>
      </c>
      <c r="I484" s="18" t="s">
        <v>268</v>
      </c>
      <c r="J484" s="17">
        <v>105000</v>
      </c>
      <c r="K484" s="35" t="s">
        <v>137</v>
      </c>
      <c r="L484" s="64"/>
      <c r="M484" s="64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8"/>
      <c r="Y484" s="46"/>
      <c r="Z484" s="19"/>
      <c r="AA484" s="19"/>
      <c r="AB484" s="19"/>
      <c r="AC484" s="19"/>
      <c r="AD484" s="19"/>
      <c r="AE484" s="20" t="s">
        <v>3023</v>
      </c>
      <c r="AF484" s="20" t="s">
        <v>3472</v>
      </c>
      <c r="AG484" s="20" t="s">
        <v>2456</v>
      </c>
      <c r="AH484" s="55" t="s">
        <v>1342</v>
      </c>
      <c r="AI484" s="19" t="s">
        <v>1571</v>
      </c>
      <c r="AJ484" s="119">
        <v>103500</v>
      </c>
      <c r="AK484" s="120"/>
      <c r="AL484" s="16">
        <f t="shared" si="14"/>
        <v>1500</v>
      </c>
      <c r="AM484" s="19" t="s">
        <v>1343</v>
      </c>
      <c r="AN484" s="19" t="s">
        <v>1344</v>
      </c>
      <c r="AO484" s="19" t="s">
        <v>3036</v>
      </c>
      <c r="AP484" s="19" t="s">
        <v>3036</v>
      </c>
      <c r="AQ484" s="19" t="s">
        <v>1368</v>
      </c>
      <c r="AR484" s="17">
        <v>105000</v>
      </c>
      <c r="AS484" s="19"/>
      <c r="AT484" s="19"/>
    </row>
    <row r="485" spans="1:46" s="23" customFormat="1" ht="72" hidden="1" x14ac:dyDescent="0.2">
      <c r="A485" s="19" t="s">
        <v>47</v>
      </c>
      <c r="B485" s="19" t="s">
        <v>277</v>
      </c>
      <c r="C485" s="19" t="s">
        <v>276</v>
      </c>
      <c r="D485" s="19" t="s">
        <v>11</v>
      </c>
      <c r="E485" s="19" t="s">
        <v>454</v>
      </c>
      <c r="F485" s="28" t="s">
        <v>2055</v>
      </c>
      <c r="G485" s="19" t="s">
        <v>785</v>
      </c>
      <c r="H485" s="18" t="s">
        <v>272</v>
      </c>
      <c r="I485" s="18" t="s">
        <v>268</v>
      </c>
      <c r="J485" s="17">
        <v>10500</v>
      </c>
      <c r="K485" s="35" t="s">
        <v>137</v>
      </c>
      <c r="L485" s="64"/>
      <c r="M485" s="64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8"/>
      <c r="Y485" s="46"/>
      <c r="Z485" s="19"/>
      <c r="AA485" s="19"/>
      <c r="AB485" s="19"/>
      <c r="AC485" s="19"/>
      <c r="AD485" s="19"/>
      <c r="AE485" s="20" t="s">
        <v>3023</v>
      </c>
      <c r="AF485" s="20" t="s">
        <v>3472</v>
      </c>
      <c r="AG485" s="20" t="s">
        <v>2456</v>
      </c>
      <c r="AH485" s="55" t="s">
        <v>1342</v>
      </c>
      <c r="AI485" s="19" t="s">
        <v>1571</v>
      </c>
      <c r="AJ485" s="119">
        <v>9600</v>
      </c>
      <c r="AK485" s="120"/>
      <c r="AL485" s="16">
        <f t="shared" si="14"/>
        <v>900</v>
      </c>
      <c r="AM485" s="19" t="s">
        <v>1343</v>
      </c>
      <c r="AN485" s="19" t="s">
        <v>1344</v>
      </c>
      <c r="AO485" s="19" t="s">
        <v>3036</v>
      </c>
      <c r="AP485" s="19" t="s">
        <v>3036</v>
      </c>
      <c r="AQ485" s="19" t="s">
        <v>1368</v>
      </c>
      <c r="AR485" s="17">
        <v>10500</v>
      </c>
      <c r="AS485" s="19"/>
      <c r="AT485" s="19"/>
    </row>
    <row r="486" spans="1:46" s="23" customFormat="1" ht="72" hidden="1" x14ac:dyDescent="0.2">
      <c r="A486" s="19" t="s">
        <v>47</v>
      </c>
      <c r="B486" s="19" t="s">
        <v>277</v>
      </c>
      <c r="C486" s="19" t="s">
        <v>276</v>
      </c>
      <c r="D486" s="19" t="s">
        <v>11</v>
      </c>
      <c r="E486" s="19" t="s">
        <v>454</v>
      </c>
      <c r="F486" s="28" t="s">
        <v>2056</v>
      </c>
      <c r="G486" s="19" t="s">
        <v>786</v>
      </c>
      <c r="H486" s="18" t="s">
        <v>270</v>
      </c>
      <c r="I486" s="18" t="s">
        <v>271</v>
      </c>
      <c r="J486" s="17">
        <v>28000</v>
      </c>
      <c r="K486" s="35" t="s">
        <v>137</v>
      </c>
      <c r="L486" s="64"/>
      <c r="M486" s="64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8"/>
      <c r="Y486" s="46"/>
      <c r="Z486" s="19"/>
      <c r="AA486" s="19"/>
      <c r="AB486" s="19"/>
      <c r="AC486" s="19"/>
      <c r="AD486" s="19"/>
      <c r="AE486" s="20" t="s">
        <v>3023</v>
      </c>
      <c r="AF486" s="20" t="s">
        <v>3472</v>
      </c>
      <c r="AG486" s="19" t="s">
        <v>3467</v>
      </c>
      <c r="AH486" s="55" t="s">
        <v>1342</v>
      </c>
      <c r="AI486" s="19" t="s">
        <v>1571</v>
      </c>
      <c r="AJ486" s="119"/>
      <c r="AK486" s="120"/>
      <c r="AL486" s="16">
        <f t="shared" si="14"/>
        <v>28000</v>
      </c>
      <c r="AM486" s="19" t="s">
        <v>1343</v>
      </c>
      <c r="AN486" s="19" t="s">
        <v>1344</v>
      </c>
      <c r="AO486" s="19" t="s">
        <v>3036</v>
      </c>
      <c r="AP486" s="19" t="s">
        <v>3036</v>
      </c>
      <c r="AQ486" s="19" t="s">
        <v>1368</v>
      </c>
      <c r="AR486" s="17">
        <v>28000</v>
      </c>
      <c r="AS486" s="19"/>
      <c r="AT486" s="19"/>
    </row>
    <row r="487" spans="1:46" s="123" customFormat="1" ht="72" hidden="1" x14ac:dyDescent="0.2">
      <c r="A487" s="52" t="s">
        <v>47</v>
      </c>
      <c r="B487" s="19" t="s">
        <v>277</v>
      </c>
      <c r="C487" s="19" t="s">
        <v>276</v>
      </c>
      <c r="D487" s="19" t="s">
        <v>11</v>
      </c>
      <c r="E487" s="19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35" t="s">
        <v>137</v>
      </c>
      <c r="L487" s="64"/>
      <c r="M487" s="64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8"/>
      <c r="Y487" s="46"/>
      <c r="Z487" s="19"/>
      <c r="AA487" s="19"/>
      <c r="AB487" s="19"/>
      <c r="AC487" s="19"/>
      <c r="AD487" s="19"/>
      <c r="AE487" s="20" t="s">
        <v>3023</v>
      </c>
      <c r="AF487" s="20" t="s">
        <v>3472</v>
      </c>
      <c r="AG487" s="54" t="s">
        <v>2456</v>
      </c>
      <c r="AH487" s="55" t="s">
        <v>1342</v>
      </c>
      <c r="AI487" s="19" t="s">
        <v>1571</v>
      </c>
      <c r="AJ487" s="119">
        <v>52000</v>
      </c>
      <c r="AK487" s="119"/>
      <c r="AL487" s="119">
        <f t="shared" si="14"/>
        <v>8000</v>
      </c>
      <c r="AM487" s="19" t="s">
        <v>1343</v>
      </c>
      <c r="AN487" s="19" t="s">
        <v>1344</v>
      </c>
      <c r="AO487" s="19" t="s">
        <v>3036</v>
      </c>
      <c r="AP487" s="19" t="s">
        <v>3036</v>
      </c>
      <c r="AQ487" s="19" t="s">
        <v>1368</v>
      </c>
      <c r="AR487" s="17">
        <v>60000</v>
      </c>
      <c r="AS487" s="19"/>
      <c r="AT487" s="19"/>
    </row>
    <row r="488" spans="1:46" s="23" customFormat="1" ht="72" hidden="1" x14ac:dyDescent="0.2">
      <c r="A488" s="19" t="s">
        <v>47</v>
      </c>
      <c r="B488" s="19" t="s">
        <v>277</v>
      </c>
      <c r="C488" s="19" t="s">
        <v>276</v>
      </c>
      <c r="D488" s="19" t="s">
        <v>11</v>
      </c>
      <c r="E488" s="19" t="s">
        <v>454</v>
      </c>
      <c r="F488" s="28" t="s">
        <v>2058</v>
      </c>
      <c r="G488" s="19" t="s">
        <v>788</v>
      </c>
      <c r="H488" s="18" t="s">
        <v>340</v>
      </c>
      <c r="I488" s="18" t="s">
        <v>273</v>
      </c>
      <c r="J488" s="17">
        <v>108000</v>
      </c>
      <c r="K488" s="35" t="s">
        <v>137</v>
      </c>
      <c r="L488" s="64"/>
      <c r="M488" s="64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8"/>
      <c r="Y488" s="46"/>
      <c r="Z488" s="19"/>
      <c r="AA488" s="19"/>
      <c r="AB488" s="19"/>
      <c r="AC488" s="19"/>
      <c r="AD488" s="19"/>
      <c r="AE488" s="20" t="s">
        <v>3023</v>
      </c>
      <c r="AF488" s="20" t="s">
        <v>3472</v>
      </c>
      <c r="AG488" s="20" t="s">
        <v>2456</v>
      </c>
      <c r="AH488" s="55" t="s">
        <v>1342</v>
      </c>
      <c r="AI488" s="19" t="s">
        <v>1571</v>
      </c>
      <c r="AJ488" s="119">
        <v>96000</v>
      </c>
      <c r="AK488" s="120"/>
      <c r="AL488" s="16">
        <f t="shared" si="14"/>
        <v>12000</v>
      </c>
      <c r="AM488" s="19" t="s">
        <v>1343</v>
      </c>
      <c r="AN488" s="19" t="s">
        <v>1344</v>
      </c>
      <c r="AO488" s="19" t="s">
        <v>3036</v>
      </c>
      <c r="AP488" s="19" t="s">
        <v>3036</v>
      </c>
      <c r="AQ488" s="19" t="s">
        <v>1368</v>
      </c>
      <c r="AR488" s="17">
        <v>108000</v>
      </c>
      <c r="AS488" s="19"/>
      <c r="AT488" s="19"/>
    </row>
    <row r="489" spans="1:46" s="23" customFormat="1" ht="72" hidden="1" x14ac:dyDescent="0.2">
      <c r="A489" s="19" t="s">
        <v>47</v>
      </c>
      <c r="B489" s="19" t="s">
        <v>277</v>
      </c>
      <c r="C489" s="19" t="s">
        <v>276</v>
      </c>
      <c r="D489" s="19" t="s">
        <v>11</v>
      </c>
      <c r="E489" s="19" t="s">
        <v>454</v>
      </c>
      <c r="F489" s="28" t="s">
        <v>2059</v>
      </c>
      <c r="G489" s="19" t="s">
        <v>789</v>
      </c>
      <c r="H489" s="18" t="s">
        <v>303</v>
      </c>
      <c r="I489" s="18" t="s">
        <v>274</v>
      </c>
      <c r="J489" s="17">
        <v>70000</v>
      </c>
      <c r="K489" s="35" t="s">
        <v>137</v>
      </c>
      <c r="L489" s="64"/>
      <c r="M489" s="64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8"/>
      <c r="Y489" s="46"/>
      <c r="Z489" s="19"/>
      <c r="AA489" s="19"/>
      <c r="AB489" s="19"/>
      <c r="AC489" s="19"/>
      <c r="AD489" s="19"/>
      <c r="AE489" s="20" t="s">
        <v>3023</v>
      </c>
      <c r="AF489" s="20" t="s">
        <v>3472</v>
      </c>
      <c r="AG489" s="20" t="s">
        <v>2456</v>
      </c>
      <c r="AH489" s="55" t="s">
        <v>1342</v>
      </c>
      <c r="AI489" s="19" t="s">
        <v>1571</v>
      </c>
      <c r="AJ489" s="119">
        <v>55000</v>
      </c>
      <c r="AK489" s="120"/>
      <c r="AL489" s="16">
        <f t="shared" si="14"/>
        <v>15000</v>
      </c>
      <c r="AM489" s="19" t="s">
        <v>1343</v>
      </c>
      <c r="AN489" s="19" t="s">
        <v>1344</v>
      </c>
      <c r="AO489" s="19" t="s">
        <v>3036</v>
      </c>
      <c r="AP489" s="19" t="s">
        <v>3036</v>
      </c>
      <c r="AQ489" s="19" t="s">
        <v>1368</v>
      </c>
      <c r="AR489" s="17">
        <v>70000</v>
      </c>
      <c r="AS489" s="19"/>
      <c r="AT489" s="19"/>
    </row>
    <row r="490" spans="1:46" s="23" customFormat="1" ht="72" hidden="1" x14ac:dyDescent="0.2">
      <c r="A490" s="19" t="s">
        <v>47</v>
      </c>
      <c r="B490" s="19" t="s">
        <v>277</v>
      </c>
      <c r="C490" s="19" t="s">
        <v>276</v>
      </c>
      <c r="D490" s="19" t="s">
        <v>11</v>
      </c>
      <c r="E490" s="19" t="s">
        <v>454</v>
      </c>
      <c r="F490" s="28" t="s">
        <v>2060</v>
      </c>
      <c r="G490" s="19" t="s">
        <v>790</v>
      </c>
      <c r="H490" s="18" t="s">
        <v>297</v>
      </c>
      <c r="I490" s="18" t="s">
        <v>268</v>
      </c>
      <c r="J490" s="17">
        <v>64000</v>
      </c>
      <c r="K490" s="35" t="s">
        <v>137</v>
      </c>
      <c r="L490" s="64"/>
      <c r="M490" s="64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8"/>
      <c r="Y490" s="46"/>
      <c r="Z490" s="19"/>
      <c r="AA490" s="19"/>
      <c r="AB490" s="19"/>
      <c r="AC490" s="19"/>
      <c r="AD490" s="19"/>
      <c r="AE490" s="20" t="s">
        <v>3023</v>
      </c>
      <c r="AF490" s="20" t="s">
        <v>3472</v>
      </c>
      <c r="AG490" s="20" t="s">
        <v>2456</v>
      </c>
      <c r="AH490" s="55" t="s">
        <v>1342</v>
      </c>
      <c r="AI490" s="19" t="s">
        <v>1571</v>
      </c>
      <c r="AJ490" s="119">
        <v>60800</v>
      </c>
      <c r="AK490" s="120"/>
      <c r="AL490" s="16">
        <f t="shared" si="14"/>
        <v>3200</v>
      </c>
      <c r="AM490" s="19" t="s">
        <v>1343</v>
      </c>
      <c r="AN490" s="19" t="s">
        <v>1344</v>
      </c>
      <c r="AO490" s="19" t="s">
        <v>3036</v>
      </c>
      <c r="AP490" s="19" t="s">
        <v>3036</v>
      </c>
      <c r="AQ490" s="19" t="s">
        <v>1368</v>
      </c>
      <c r="AR490" s="17">
        <v>64000</v>
      </c>
      <c r="AS490" s="19"/>
      <c r="AT490" s="19"/>
    </row>
    <row r="491" spans="1:46" s="23" customFormat="1" ht="72" hidden="1" x14ac:dyDescent="0.2">
      <c r="A491" s="19" t="s">
        <v>47</v>
      </c>
      <c r="B491" s="19" t="s">
        <v>277</v>
      </c>
      <c r="C491" s="19" t="s">
        <v>276</v>
      </c>
      <c r="D491" s="19" t="s">
        <v>11</v>
      </c>
      <c r="E491" s="19" t="s">
        <v>454</v>
      </c>
      <c r="F491" s="28" t="s">
        <v>2061</v>
      </c>
      <c r="G491" s="19" t="s">
        <v>791</v>
      </c>
      <c r="H491" s="18" t="s">
        <v>459</v>
      </c>
      <c r="I491" s="18" t="s">
        <v>268</v>
      </c>
      <c r="J491" s="17">
        <v>60000</v>
      </c>
      <c r="K491" s="35" t="s">
        <v>137</v>
      </c>
      <c r="L491" s="64"/>
      <c r="M491" s="64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8"/>
      <c r="Y491" s="46"/>
      <c r="Z491" s="19"/>
      <c r="AA491" s="19"/>
      <c r="AB491" s="19"/>
      <c r="AC491" s="19"/>
      <c r="AD491" s="19"/>
      <c r="AE491" s="20" t="s">
        <v>3023</v>
      </c>
      <c r="AF491" s="20" t="s">
        <v>3472</v>
      </c>
      <c r="AG491" s="20" t="s">
        <v>2456</v>
      </c>
      <c r="AH491" s="55" t="s">
        <v>1342</v>
      </c>
      <c r="AI491" s="19" t="s">
        <v>1571</v>
      </c>
      <c r="AJ491" s="119">
        <v>51400</v>
      </c>
      <c r="AK491" s="120"/>
      <c r="AL491" s="16">
        <f t="shared" si="14"/>
        <v>8600</v>
      </c>
      <c r="AM491" s="19" t="s">
        <v>1343</v>
      </c>
      <c r="AN491" s="19" t="s">
        <v>1344</v>
      </c>
      <c r="AO491" s="19" t="s">
        <v>3036</v>
      </c>
      <c r="AP491" s="19" t="s">
        <v>3036</v>
      </c>
      <c r="AQ491" s="19" t="s">
        <v>1368</v>
      </c>
      <c r="AR491" s="17">
        <v>60000</v>
      </c>
      <c r="AS491" s="19"/>
      <c r="AT491" s="19"/>
    </row>
    <row r="492" spans="1:46" s="23" customFormat="1" ht="72" hidden="1" x14ac:dyDescent="0.2">
      <c r="A492" s="19" t="s">
        <v>47</v>
      </c>
      <c r="B492" s="19" t="s">
        <v>277</v>
      </c>
      <c r="C492" s="19" t="s">
        <v>276</v>
      </c>
      <c r="D492" s="19" t="s">
        <v>21</v>
      </c>
      <c r="E492" s="19" t="s">
        <v>454</v>
      </c>
      <c r="F492" s="28" t="s">
        <v>2062</v>
      </c>
      <c r="G492" s="19" t="s">
        <v>792</v>
      </c>
      <c r="H492" s="18" t="s">
        <v>269</v>
      </c>
      <c r="I492" s="18" t="s">
        <v>271</v>
      </c>
      <c r="J492" s="17">
        <v>25200</v>
      </c>
      <c r="K492" s="64"/>
      <c r="L492" s="64"/>
      <c r="M492" s="35" t="s">
        <v>137</v>
      </c>
      <c r="N492" s="19"/>
      <c r="O492" s="19" t="s">
        <v>1345</v>
      </c>
      <c r="P492" s="68">
        <v>242212</v>
      </c>
      <c r="Q492" s="19" t="s">
        <v>1346</v>
      </c>
      <c r="R492" s="19" t="s">
        <v>1347</v>
      </c>
      <c r="S492" s="19" t="s">
        <v>1348</v>
      </c>
      <c r="T492" s="19" t="s">
        <v>1349</v>
      </c>
      <c r="U492" s="19"/>
      <c r="V492" s="19" t="s">
        <v>3024</v>
      </c>
      <c r="W492" s="17">
        <v>25200</v>
      </c>
      <c r="X492" s="18" t="s">
        <v>1182</v>
      </c>
      <c r="Y492" s="128">
        <v>23117</v>
      </c>
      <c r="Z492" s="17">
        <v>25200</v>
      </c>
      <c r="AA492" s="19">
        <v>7014149325</v>
      </c>
      <c r="AB492" s="48">
        <v>23097</v>
      </c>
      <c r="AC492" s="48">
        <v>23097</v>
      </c>
      <c r="AD492" s="17">
        <v>25200</v>
      </c>
      <c r="AE492" s="20" t="s">
        <v>3025</v>
      </c>
      <c r="AF492" s="19" t="s">
        <v>3475</v>
      </c>
      <c r="AG492" s="20" t="s">
        <v>2456</v>
      </c>
      <c r="AH492" s="55" t="s">
        <v>1350</v>
      </c>
      <c r="AI492" s="20" t="s">
        <v>1570</v>
      </c>
      <c r="AJ492" s="119">
        <v>25200</v>
      </c>
      <c r="AK492" s="120"/>
      <c r="AL492" s="16">
        <f t="shared" si="14"/>
        <v>0</v>
      </c>
      <c r="AM492" s="19" t="s">
        <v>1343</v>
      </c>
      <c r="AN492" s="19" t="s">
        <v>1344</v>
      </c>
      <c r="AO492" s="19" t="s">
        <v>3037</v>
      </c>
      <c r="AP492" s="19" t="s">
        <v>3037</v>
      </c>
      <c r="AQ492" s="19" t="s">
        <v>3036</v>
      </c>
      <c r="AR492" s="17">
        <v>25200</v>
      </c>
      <c r="AS492" s="19"/>
      <c r="AT492" s="19"/>
    </row>
    <row r="493" spans="1:46" s="23" customFormat="1" ht="72" hidden="1" x14ac:dyDescent="0.2">
      <c r="A493" s="19" t="s">
        <v>47</v>
      </c>
      <c r="B493" s="19" t="s">
        <v>277</v>
      </c>
      <c r="C493" s="19" t="s">
        <v>276</v>
      </c>
      <c r="D493" s="19" t="s">
        <v>21</v>
      </c>
      <c r="E493" s="19" t="s">
        <v>454</v>
      </c>
      <c r="F493" s="28" t="s">
        <v>2063</v>
      </c>
      <c r="G493" s="19" t="s">
        <v>793</v>
      </c>
      <c r="H493" s="18" t="s">
        <v>272</v>
      </c>
      <c r="I493" s="18" t="s">
        <v>275</v>
      </c>
      <c r="J493" s="17">
        <v>39000</v>
      </c>
      <c r="K493" s="64"/>
      <c r="L493" s="64"/>
      <c r="M493" s="35" t="s">
        <v>137</v>
      </c>
      <c r="N493" s="19"/>
      <c r="O493" s="19" t="s">
        <v>1345</v>
      </c>
      <c r="P493" s="68">
        <v>242212</v>
      </c>
      <c r="Q493" s="19" t="s">
        <v>1346</v>
      </c>
      <c r="R493" s="19" t="s">
        <v>1347</v>
      </c>
      <c r="S493" s="19" t="s">
        <v>1348</v>
      </c>
      <c r="T493" s="19" t="s">
        <v>1349</v>
      </c>
      <c r="U493" s="19"/>
      <c r="V493" s="19" t="s">
        <v>3024</v>
      </c>
      <c r="W493" s="17">
        <v>39000</v>
      </c>
      <c r="X493" s="18" t="s">
        <v>1182</v>
      </c>
      <c r="Y493" s="128">
        <v>23117</v>
      </c>
      <c r="Z493" s="17">
        <v>39000</v>
      </c>
      <c r="AA493" s="19">
        <v>7014149325</v>
      </c>
      <c r="AB493" s="48">
        <v>23097</v>
      </c>
      <c r="AC493" s="48">
        <v>23097</v>
      </c>
      <c r="AD493" s="17">
        <v>39000</v>
      </c>
      <c r="AE493" s="20" t="s">
        <v>3025</v>
      </c>
      <c r="AF493" s="19" t="s">
        <v>3475</v>
      </c>
      <c r="AG493" s="20" t="s">
        <v>2456</v>
      </c>
      <c r="AH493" s="55" t="s">
        <v>1350</v>
      </c>
      <c r="AI493" s="20" t="s">
        <v>1570</v>
      </c>
      <c r="AJ493" s="17">
        <v>39000</v>
      </c>
      <c r="AK493" s="120"/>
      <c r="AL493" s="16">
        <f t="shared" si="14"/>
        <v>0</v>
      </c>
      <c r="AM493" s="19" t="s">
        <v>1343</v>
      </c>
      <c r="AN493" s="19" t="s">
        <v>1344</v>
      </c>
      <c r="AO493" s="19" t="s">
        <v>3038</v>
      </c>
      <c r="AP493" s="19" t="s">
        <v>3038</v>
      </c>
      <c r="AQ493" s="19" t="s">
        <v>3036</v>
      </c>
      <c r="AR493" s="17">
        <v>39000</v>
      </c>
      <c r="AS493" s="19"/>
      <c r="AT493" s="19"/>
    </row>
    <row r="494" spans="1:46" s="23" customFormat="1" ht="72" hidden="1" x14ac:dyDescent="0.2">
      <c r="A494" s="19" t="s">
        <v>47</v>
      </c>
      <c r="B494" s="19" t="s">
        <v>277</v>
      </c>
      <c r="C494" s="19" t="s">
        <v>276</v>
      </c>
      <c r="D494" s="19" t="s">
        <v>286</v>
      </c>
      <c r="E494" s="19" t="s">
        <v>454</v>
      </c>
      <c r="F494" s="28" t="s">
        <v>2064</v>
      </c>
      <c r="G494" s="19" t="s">
        <v>794</v>
      </c>
      <c r="H494" s="18" t="s">
        <v>795</v>
      </c>
      <c r="I494" s="18" t="s">
        <v>274</v>
      </c>
      <c r="J494" s="17">
        <v>250000</v>
      </c>
      <c r="K494" s="64"/>
      <c r="L494" s="64"/>
      <c r="M494" s="35" t="s">
        <v>137</v>
      </c>
      <c r="N494" s="19"/>
      <c r="O494" s="19" t="s">
        <v>1351</v>
      </c>
      <c r="P494" s="68">
        <v>242212</v>
      </c>
      <c r="Q494" s="19" t="s">
        <v>1346</v>
      </c>
      <c r="R494" s="19" t="s">
        <v>1347</v>
      </c>
      <c r="S494" s="19" t="s">
        <v>1348</v>
      </c>
      <c r="T494" s="19"/>
      <c r="U494" s="19"/>
      <c r="V494" s="19" t="s">
        <v>3024</v>
      </c>
      <c r="W494" s="17">
        <v>250000</v>
      </c>
      <c r="X494" s="18" t="s">
        <v>1182</v>
      </c>
      <c r="Y494" s="128">
        <v>242263</v>
      </c>
      <c r="Z494" s="17">
        <v>250000</v>
      </c>
      <c r="AA494" s="19">
        <v>7014182086</v>
      </c>
      <c r="AB494" s="48">
        <v>23097</v>
      </c>
      <c r="AC494" s="48">
        <v>23097</v>
      </c>
      <c r="AD494" s="17">
        <v>250000</v>
      </c>
      <c r="AE494" s="20" t="s">
        <v>3025</v>
      </c>
      <c r="AF494" s="19" t="s">
        <v>3475</v>
      </c>
      <c r="AG494" s="20" t="s">
        <v>2456</v>
      </c>
      <c r="AH494" s="55" t="s">
        <v>1350</v>
      </c>
      <c r="AI494" s="20" t="s">
        <v>1570</v>
      </c>
      <c r="AJ494" s="17">
        <v>250000</v>
      </c>
      <c r="AK494" s="120"/>
      <c r="AL494" s="16">
        <f t="shared" si="14"/>
        <v>0</v>
      </c>
      <c r="AM494" s="19" t="s">
        <v>1343</v>
      </c>
      <c r="AN494" s="19" t="s">
        <v>1344</v>
      </c>
      <c r="AO494" s="19" t="s">
        <v>3039</v>
      </c>
      <c r="AP494" s="19" t="s">
        <v>3039</v>
      </c>
      <c r="AQ494" s="19" t="s">
        <v>3036</v>
      </c>
      <c r="AR494" s="17">
        <v>250000</v>
      </c>
      <c r="AS494" s="19"/>
      <c r="AT494" s="19"/>
    </row>
    <row r="495" spans="1:46" s="23" customFormat="1" ht="72" hidden="1" x14ac:dyDescent="0.2">
      <c r="A495" s="19" t="s">
        <v>47</v>
      </c>
      <c r="B495" s="19" t="s">
        <v>277</v>
      </c>
      <c r="C495" s="19" t="s">
        <v>276</v>
      </c>
      <c r="D495" s="19" t="s">
        <v>286</v>
      </c>
      <c r="E495" s="19" t="s">
        <v>454</v>
      </c>
      <c r="F495" s="28" t="s">
        <v>2065</v>
      </c>
      <c r="G495" s="19" t="s">
        <v>796</v>
      </c>
      <c r="H495" s="18" t="s">
        <v>270</v>
      </c>
      <c r="I495" s="18" t="s">
        <v>271</v>
      </c>
      <c r="J495" s="17">
        <v>20000</v>
      </c>
      <c r="K495" s="64"/>
      <c r="L495" s="64"/>
      <c r="M495" s="35" t="s">
        <v>137</v>
      </c>
      <c r="N495" s="19"/>
      <c r="O495" s="19" t="s">
        <v>1351</v>
      </c>
      <c r="P495" s="68">
        <v>242212</v>
      </c>
      <c r="Q495" s="19" t="s">
        <v>1346</v>
      </c>
      <c r="R495" s="19" t="s">
        <v>1347</v>
      </c>
      <c r="S495" s="19" t="s">
        <v>1348</v>
      </c>
      <c r="T495" s="19"/>
      <c r="U495" s="19"/>
      <c r="V495" s="19" t="s">
        <v>3024</v>
      </c>
      <c r="W495" s="17">
        <v>20000</v>
      </c>
      <c r="X495" s="18" t="s">
        <v>1182</v>
      </c>
      <c r="Y495" s="128">
        <v>242263</v>
      </c>
      <c r="Z495" s="17">
        <v>20000</v>
      </c>
      <c r="AA495" s="19">
        <v>7014182086</v>
      </c>
      <c r="AB495" s="48">
        <v>23097</v>
      </c>
      <c r="AC495" s="48">
        <v>23097</v>
      </c>
      <c r="AD495" s="17">
        <v>20000</v>
      </c>
      <c r="AE495" s="20" t="s">
        <v>3025</v>
      </c>
      <c r="AF495" s="19" t="s">
        <v>3475</v>
      </c>
      <c r="AG495" s="20" t="s">
        <v>2456</v>
      </c>
      <c r="AH495" s="55" t="s">
        <v>1350</v>
      </c>
      <c r="AI495" s="20" t="s">
        <v>1570</v>
      </c>
      <c r="AJ495" s="17">
        <v>20000</v>
      </c>
      <c r="AK495" s="120"/>
      <c r="AL495" s="16">
        <f t="shared" si="14"/>
        <v>0</v>
      </c>
      <c r="AM495" s="19" t="s">
        <v>1343</v>
      </c>
      <c r="AN495" s="19" t="s">
        <v>1344</v>
      </c>
      <c r="AO495" s="19" t="s">
        <v>3040</v>
      </c>
      <c r="AP495" s="19" t="s">
        <v>3040</v>
      </c>
      <c r="AQ495" s="19" t="s">
        <v>3036</v>
      </c>
      <c r="AR495" s="17">
        <v>20000</v>
      </c>
      <c r="AS495" s="19"/>
      <c r="AT495" s="19"/>
    </row>
    <row r="496" spans="1:46" s="23" customFormat="1" ht="72" hidden="1" x14ac:dyDescent="0.2">
      <c r="A496" s="19" t="s">
        <v>47</v>
      </c>
      <c r="B496" s="19" t="s">
        <v>277</v>
      </c>
      <c r="C496" s="19" t="s">
        <v>276</v>
      </c>
      <c r="D496" s="19" t="s">
        <v>13</v>
      </c>
      <c r="E496" s="19" t="s">
        <v>454</v>
      </c>
      <c r="F496" s="28" t="s">
        <v>2066</v>
      </c>
      <c r="G496" s="19" t="s">
        <v>797</v>
      </c>
      <c r="H496" s="18" t="s">
        <v>319</v>
      </c>
      <c r="I496" s="18" t="s">
        <v>268</v>
      </c>
      <c r="J496" s="17">
        <v>60000</v>
      </c>
      <c r="K496" s="64"/>
      <c r="L496" s="64"/>
      <c r="M496" s="35" t="s">
        <v>137</v>
      </c>
      <c r="N496" s="19"/>
      <c r="O496" s="19" t="s">
        <v>1352</v>
      </c>
      <c r="P496" s="68">
        <v>242212</v>
      </c>
      <c r="Q496" s="19" t="s">
        <v>1346</v>
      </c>
      <c r="R496" s="19" t="s">
        <v>1347</v>
      </c>
      <c r="S496" s="19" t="s">
        <v>1348</v>
      </c>
      <c r="T496" s="19"/>
      <c r="U496" s="19"/>
      <c r="V496" s="19" t="s">
        <v>3024</v>
      </c>
      <c r="W496" s="17">
        <v>60000</v>
      </c>
      <c r="X496" s="18" t="s">
        <v>1182</v>
      </c>
      <c r="Y496" s="128">
        <v>242263</v>
      </c>
      <c r="Z496" s="17">
        <v>60000</v>
      </c>
      <c r="AA496" s="19">
        <v>7014182069</v>
      </c>
      <c r="AB496" s="48">
        <v>23097</v>
      </c>
      <c r="AC496" s="48">
        <v>23097</v>
      </c>
      <c r="AD496" s="17">
        <v>60000</v>
      </c>
      <c r="AE496" s="20" t="s">
        <v>3025</v>
      </c>
      <c r="AF496" s="19" t="s">
        <v>3475</v>
      </c>
      <c r="AG496" s="20" t="s">
        <v>2456</v>
      </c>
      <c r="AH496" s="55" t="s">
        <v>1350</v>
      </c>
      <c r="AI496" s="20" t="s">
        <v>1570</v>
      </c>
      <c r="AJ496" s="17">
        <v>60000</v>
      </c>
      <c r="AK496" s="120"/>
      <c r="AL496" s="16">
        <f t="shared" si="14"/>
        <v>0</v>
      </c>
      <c r="AM496" s="19" t="s">
        <v>1343</v>
      </c>
      <c r="AN496" s="19" t="s">
        <v>1344</v>
      </c>
      <c r="AO496" s="19" t="s">
        <v>3041</v>
      </c>
      <c r="AP496" s="19" t="s">
        <v>3041</v>
      </c>
      <c r="AQ496" s="19" t="s">
        <v>3036</v>
      </c>
      <c r="AR496" s="17">
        <v>60000</v>
      </c>
      <c r="AS496" s="19"/>
      <c r="AT496" s="19"/>
    </row>
    <row r="497" spans="1:46" s="23" customFormat="1" ht="72" hidden="1" x14ac:dyDescent="0.2">
      <c r="A497" s="19" t="s">
        <v>47</v>
      </c>
      <c r="B497" s="19" t="s">
        <v>277</v>
      </c>
      <c r="C497" s="19" t="s">
        <v>276</v>
      </c>
      <c r="D497" s="19" t="s">
        <v>13</v>
      </c>
      <c r="E497" s="19" t="s">
        <v>454</v>
      </c>
      <c r="F497" s="28" t="s">
        <v>2067</v>
      </c>
      <c r="G497" s="19" t="s">
        <v>798</v>
      </c>
      <c r="H497" s="18" t="s">
        <v>501</v>
      </c>
      <c r="I497" s="18" t="s">
        <v>274</v>
      </c>
      <c r="J497" s="17">
        <v>70000</v>
      </c>
      <c r="K497" s="64"/>
      <c r="L497" s="64"/>
      <c r="M497" s="35" t="s">
        <v>137</v>
      </c>
      <c r="N497" s="19"/>
      <c r="O497" s="19" t="s">
        <v>1352</v>
      </c>
      <c r="P497" s="68">
        <v>242212</v>
      </c>
      <c r="Q497" s="19" t="s">
        <v>1346</v>
      </c>
      <c r="R497" s="19" t="s">
        <v>1347</v>
      </c>
      <c r="S497" s="19" t="s">
        <v>1348</v>
      </c>
      <c r="T497" s="19"/>
      <c r="U497" s="19"/>
      <c r="V497" s="19" t="s">
        <v>3024</v>
      </c>
      <c r="W497" s="17">
        <v>70000</v>
      </c>
      <c r="X497" s="18" t="s">
        <v>1182</v>
      </c>
      <c r="Y497" s="128">
        <v>242263</v>
      </c>
      <c r="Z497" s="17">
        <v>70000</v>
      </c>
      <c r="AA497" s="19">
        <v>7014182069</v>
      </c>
      <c r="AB497" s="48">
        <v>23097</v>
      </c>
      <c r="AC497" s="48">
        <v>23097</v>
      </c>
      <c r="AD497" s="17">
        <v>70000</v>
      </c>
      <c r="AE497" s="20" t="s">
        <v>3025</v>
      </c>
      <c r="AF497" s="19" t="s">
        <v>3475</v>
      </c>
      <c r="AG497" s="20" t="s">
        <v>2456</v>
      </c>
      <c r="AH497" s="55" t="s">
        <v>1350</v>
      </c>
      <c r="AI497" s="20" t="s">
        <v>1570</v>
      </c>
      <c r="AJ497" s="17">
        <v>70000</v>
      </c>
      <c r="AK497" s="120"/>
      <c r="AL497" s="16">
        <f t="shared" si="14"/>
        <v>0</v>
      </c>
      <c r="AM497" s="19" t="s">
        <v>1343</v>
      </c>
      <c r="AN497" s="19" t="s">
        <v>1344</v>
      </c>
      <c r="AO497" s="19" t="s">
        <v>3042</v>
      </c>
      <c r="AP497" s="19" t="s">
        <v>3042</v>
      </c>
      <c r="AQ497" s="19" t="s">
        <v>3036</v>
      </c>
      <c r="AR497" s="17">
        <v>70000</v>
      </c>
      <c r="AS497" s="19"/>
      <c r="AT497" s="19"/>
    </row>
    <row r="498" spans="1:46" s="23" customFormat="1" ht="72" hidden="1" x14ac:dyDescent="0.2">
      <c r="A498" s="19" t="s">
        <v>47</v>
      </c>
      <c r="B498" s="19" t="s">
        <v>277</v>
      </c>
      <c r="C498" s="19" t="s">
        <v>276</v>
      </c>
      <c r="D498" s="19" t="s">
        <v>30</v>
      </c>
      <c r="E498" s="19" t="s">
        <v>454</v>
      </c>
      <c r="F498" s="28" t="s">
        <v>2068</v>
      </c>
      <c r="G498" s="19" t="s">
        <v>799</v>
      </c>
      <c r="H498" s="18" t="s">
        <v>319</v>
      </c>
      <c r="I498" s="18" t="s">
        <v>268</v>
      </c>
      <c r="J498" s="17">
        <v>22400</v>
      </c>
      <c r="K498" s="64"/>
      <c r="L498" s="64"/>
      <c r="M498" s="35" t="s">
        <v>137</v>
      </c>
      <c r="N498" s="19"/>
      <c r="O498" s="19" t="s">
        <v>1353</v>
      </c>
      <c r="P498" s="68">
        <v>242208</v>
      </c>
      <c r="Q498" s="19" t="s">
        <v>1354</v>
      </c>
      <c r="R498" s="19" t="s">
        <v>1347</v>
      </c>
      <c r="S498" s="19" t="s">
        <v>1348</v>
      </c>
      <c r="T498" s="19" t="s">
        <v>1355</v>
      </c>
      <c r="U498" s="19"/>
      <c r="V498" s="19" t="s">
        <v>3026</v>
      </c>
      <c r="W498" s="17">
        <v>22400</v>
      </c>
      <c r="X498" s="18" t="s">
        <v>1182</v>
      </c>
      <c r="Y498" s="128">
        <v>242248</v>
      </c>
      <c r="Z498" s="17">
        <v>22400</v>
      </c>
      <c r="AA498" s="19">
        <v>7014183444</v>
      </c>
      <c r="AB498" s="48">
        <v>23097</v>
      </c>
      <c r="AC498" s="48">
        <v>23097</v>
      </c>
      <c r="AD498" s="17">
        <v>22400</v>
      </c>
      <c r="AE498" s="20" t="s">
        <v>3025</v>
      </c>
      <c r="AF498" s="19" t="s">
        <v>3475</v>
      </c>
      <c r="AG498" s="20" t="s">
        <v>2456</v>
      </c>
      <c r="AH498" s="55" t="s">
        <v>1350</v>
      </c>
      <c r="AI498" s="20" t="s">
        <v>1570</v>
      </c>
      <c r="AJ498" s="17">
        <v>22400</v>
      </c>
      <c r="AK498" s="120"/>
      <c r="AL498" s="16">
        <f t="shared" si="14"/>
        <v>0</v>
      </c>
      <c r="AM498" s="19" t="s">
        <v>1343</v>
      </c>
      <c r="AN498" s="19" t="s">
        <v>1344</v>
      </c>
      <c r="AO498" s="19" t="s">
        <v>3043</v>
      </c>
      <c r="AP498" s="19" t="s">
        <v>3043</v>
      </c>
      <c r="AQ498" s="19" t="s">
        <v>3036</v>
      </c>
      <c r="AR498" s="17">
        <v>22400</v>
      </c>
      <c r="AS498" s="19"/>
      <c r="AT498" s="19"/>
    </row>
    <row r="499" spans="1:46" s="23" customFormat="1" ht="72" hidden="1" x14ac:dyDescent="0.2">
      <c r="A499" s="19" t="s">
        <v>47</v>
      </c>
      <c r="B499" s="19" t="s">
        <v>277</v>
      </c>
      <c r="C499" s="19" t="s">
        <v>276</v>
      </c>
      <c r="D499" s="19" t="s">
        <v>30</v>
      </c>
      <c r="E499" s="19" t="s">
        <v>454</v>
      </c>
      <c r="F499" s="28" t="s">
        <v>2069</v>
      </c>
      <c r="G499" s="19" t="s">
        <v>800</v>
      </c>
      <c r="H499" s="18" t="s">
        <v>270</v>
      </c>
      <c r="I499" s="18" t="s">
        <v>801</v>
      </c>
      <c r="J499" s="17">
        <v>5400</v>
      </c>
      <c r="K499" s="64"/>
      <c r="L499" s="64"/>
      <c r="M499" s="35" t="s">
        <v>137</v>
      </c>
      <c r="N499" s="19"/>
      <c r="O499" s="19" t="s">
        <v>1353</v>
      </c>
      <c r="P499" s="68">
        <v>242208</v>
      </c>
      <c r="Q499" s="19" t="s">
        <v>1354</v>
      </c>
      <c r="R499" s="19" t="s">
        <v>1347</v>
      </c>
      <c r="S499" s="19" t="s">
        <v>1348</v>
      </c>
      <c r="T499" s="19" t="s">
        <v>1356</v>
      </c>
      <c r="U499" s="19"/>
      <c r="V499" s="19" t="s">
        <v>3026</v>
      </c>
      <c r="W499" s="17">
        <v>5200</v>
      </c>
      <c r="X499" s="18" t="s">
        <v>1182</v>
      </c>
      <c r="Y499" s="128">
        <v>242248</v>
      </c>
      <c r="Z499" s="17">
        <v>5200</v>
      </c>
      <c r="AA499" s="19">
        <v>7014183444</v>
      </c>
      <c r="AB499" s="48">
        <v>23097</v>
      </c>
      <c r="AC499" s="48">
        <v>23097</v>
      </c>
      <c r="AD499" s="17">
        <v>5200</v>
      </c>
      <c r="AE499" s="20" t="s">
        <v>3025</v>
      </c>
      <c r="AF499" s="19" t="s">
        <v>3475</v>
      </c>
      <c r="AG499" s="20" t="s">
        <v>2456</v>
      </c>
      <c r="AH499" s="55" t="s">
        <v>1350</v>
      </c>
      <c r="AI499" s="20" t="s">
        <v>1570</v>
      </c>
      <c r="AJ499" s="119">
        <v>5200</v>
      </c>
      <c r="AK499" s="120"/>
      <c r="AL499" s="16">
        <f t="shared" si="14"/>
        <v>200</v>
      </c>
      <c r="AM499" s="19" t="s">
        <v>1343</v>
      </c>
      <c r="AN499" s="19" t="s">
        <v>1344</v>
      </c>
      <c r="AO499" s="19" t="s">
        <v>3044</v>
      </c>
      <c r="AP499" s="19" t="s">
        <v>3044</v>
      </c>
      <c r="AQ499" s="19" t="s">
        <v>3036</v>
      </c>
      <c r="AR499" s="17">
        <v>5200</v>
      </c>
      <c r="AS499" s="17">
        <v>200</v>
      </c>
      <c r="AT499" s="19"/>
    </row>
    <row r="500" spans="1:46" s="23" customFormat="1" ht="72" hidden="1" x14ac:dyDescent="0.2">
      <c r="A500" s="19" t="s">
        <v>47</v>
      </c>
      <c r="B500" s="19" t="s">
        <v>277</v>
      </c>
      <c r="C500" s="19" t="s">
        <v>276</v>
      </c>
      <c r="D500" s="19" t="s">
        <v>30</v>
      </c>
      <c r="E500" s="19" t="s">
        <v>454</v>
      </c>
      <c r="F500" s="28" t="s">
        <v>2070</v>
      </c>
      <c r="G500" s="19" t="s">
        <v>802</v>
      </c>
      <c r="H500" s="18" t="s">
        <v>269</v>
      </c>
      <c r="I500" s="18" t="s">
        <v>803</v>
      </c>
      <c r="J500" s="17">
        <v>25400</v>
      </c>
      <c r="K500" s="64"/>
      <c r="L500" s="64"/>
      <c r="M500" s="35" t="s">
        <v>137</v>
      </c>
      <c r="N500" s="19"/>
      <c r="O500" s="19" t="s">
        <v>1353</v>
      </c>
      <c r="P500" s="68">
        <v>242208</v>
      </c>
      <c r="Q500" s="19" t="s">
        <v>1354</v>
      </c>
      <c r="R500" s="19" t="s">
        <v>1347</v>
      </c>
      <c r="S500" s="19" t="s">
        <v>1348</v>
      </c>
      <c r="T500" s="19" t="s">
        <v>1357</v>
      </c>
      <c r="U500" s="19"/>
      <c r="V500" s="19" t="s">
        <v>3026</v>
      </c>
      <c r="W500" s="17">
        <v>17600</v>
      </c>
      <c r="X500" s="18" t="s">
        <v>1182</v>
      </c>
      <c r="Y500" s="128">
        <v>242248</v>
      </c>
      <c r="Z500" s="17">
        <v>17600</v>
      </c>
      <c r="AA500" s="19">
        <v>7014183444</v>
      </c>
      <c r="AB500" s="48">
        <v>23097</v>
      </c>
      <c r="AC500" s="48">
        <v>23097</v>
      </c>
      <c r="AD500" s="17">
        <v>17600</v>
      </c>
      <c r="AE500" s="20" t="s">
        <v>3025</v>
      </c>
      <c r="AF500" s="19" t="s">
        <v>3475</v>
      </c>
      <c r="AG500" s="20" t="s">
        <v>2456</v>
      </c>
      <c r="AH500" s="55" t="s">
        <v>1350</v>
      </c>
      <c r="AI500" s="20" t="s">
        <v>1570</v>
      </c>
      <c r="AJ500" s="119">
        <v>17600</v>
      </c>
      <c r="AK500" s="120"/>
      <c r="AL500" s="16">
        <f t="shared" si="14"/>
        <v>7800</v>
      </c>
      <c r="AM500" s="19" t="s">
        <v>1343</v>
      </c>
      <c r="AN500" s="19" t="s">
        <v>1344</v>
      </c>
      <c r="AO500" s="19" t="s">
        <v>3045</v>
      </c>
      <c r="AP500" s="19" t="s">
        <v>3045</v>
      </c>
      <c r="AQ500" s="19" t="s">
        <v>3036</v>
      </c>
      <c r="AR500" s="17">
        <v>17600</v>
      </c>
      <c r="AS500" s="17">
        <v>7800</v>
      </c>
      <c r="AT500" s="19"/>
    </row>
    <row r="501" spans="1:46" s="23" customFormat="1" ht="72" hidden="1" x14ac:dyDescent="0.2">
      <c r="A501" s="19" t="s">
        <v>47</v>
      </c>
      <c r="B501" s="19" t="s">
        <v>277</v>
      </c>
      <c r="C501" s="19" t="s">
        <v>276</v>
      </c>
      <c r="D501" s="19" t="s">
        <v>30</v>
      </c>
      <c r="E501" s="19" t="s">
        <v>454</v>
      </c>
      <c r="F501" s="28" t="s">
        <v>2071</v>
      </c>
      <c r="G501" s="19" t="s">
        <v>804</v>
      </c>
      <c r="H501" s="18" t="s">
        <v>269</v>
      </c>
      <c r="I501" s="18" t="s">
        <v>803</v>
      </c>
      <c r="J501" s="17">
        <v>21800</v>
      </c>
      <c r="K501" s="64"/>
      <c r="L501" s="64"/>
      <c r="M501" s="35" t="s">
        <v>137</v>
      </c>
      <c r="N501" s="19"/>
      <c r="O501" s="19" t="s">
        <v>1353</v>
      </c>
      <c r="P501" s="68">
        <v>242208</v>
      </c>
      <c r="Q501" s="19" t="s">
        <v>1354</v>
      </c>
      <c r="R501" s="19" t="s">
        <v>1347</v>
      </c>
      <c r="S501" s="19" t="s">
        <v>1348</v>
      </c>
      <c r="T501" s="19" t="s">
        <v>1357</v>
      </c>
      <c r="U501" s="19"/>
      <c r="V501" s="19" t="s">
        <v>3026</v>
      </c>
      <c r="W501" s="17">
        <v>17600</v>
      </c>
      <c r="X501" s="18" t="s">
        <v>1182</v>
      </c>
      <c r="Y501" s="128">
        <v>242248</v>
      </c>
      <c r="Z501" s="17">
        <v>17600</v>
      </c>
      <c r="AA501" s="19">
        <v>7014183444</v>
      </c>
      <c r="AB501" s="48">
        <v>23097</v>
      </c>
      <c r="AC501" s="48">
        <v>23097</v>
      </c>
      <c r="AD501" s="17">
        <v>17600</v>
      </c>
      <c r="AE501" s="20" t="s">
        <v>3025</v>
      </c>
      <c r="AF501" s="19" t="s">
        <v>3475</v>
      </c>
      <c r="AG501" s="20" t="s">
        <v>2456</v>
      </c>
      <c r="AH501" s="55" t="s">
        <v>1350</v>
      </c>
      <c r="AI501" s="20" t="s">
        <v>1570</v>
      </c>
      <c r="AJ501" s="119">
        <v>17600</v>
      </c>
      <c r="AK501" s="120"/>
      <c r="AL501" s="16">
        <f t="shared" si="14"/>
        <v>4200</v>
      </c>
      <c r="AM501" s="19" t="s">
        <v>1343</v>
      </c>
      <c r="AN501" s="19" t="s">
        <v>1344</v>
      </c>
      <c r="AO501" s="19" t="s">
        <v>3046</v>
      </c>
      <c r="AP501" s="19" t="s">
        <v>3046</v>
      </c>
      <c r="AQ501" s="19" t="s">
        <v>3036</v>
      </c>
      <c r="AR501" s="17">
        <v>17600</v>
      </c>
      <c r="AS501" s="17">
        <v>4200</v>
      </c>
      <c r="AT501" s="19"/>
    </row>
    <row r="502" spans="1:46" s="23" customFormat="1" ht="72" hidden="1" x14ac:dyDescent="0.2">
      <c r="A502" s="19" t="s">
        <v>47</v>
      </c>
      <c r="B502" s="19" t="s">
        <v>277</v>
      </c>
      <c r="C502" s="19" t="s">
        <v>276</v>
      </c>
      <c r="D502" s="19" t="s">
        <v>18</v>
      </c>
      <c r="E502" s="19" t="s">
        <v>454</v>
      </c>
      <c r="F502" s="28" t="s">
        <v>2072</v>
      </c>
      <c r="G502" s="19" t="s">
        <v>805</v>
      </c>
      <c r="H502" s="18" t="s">
        <v>270</v>
      </c>
      <c r="I502" s="18" t="s">
        <v>274</v>
      </c>
      <c r="J502" s="17">
        <v>100000</v>
      </c>
      <c r="K502" s="35" t="s">
        <v>137</v>
      </c>
      <c r="L502" s="64"/>
      <c r="M502" s="64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8"/>
      <c r="Y502" s="46"/>
      <c r="Z502" s="19"/>
      <c r="AA502" s="19"/>
      <c r="AB502" s="19"/>
      <c r="AC502" s="19"/>
      <c r="AD502" s="19"/>
      <c r="AE502" s="20" t="s">
        <v>3027</v>
      </c>
      <c r="AF502" s="20" t="s">
        <v>3470</v>
      </c>
      <c r="AG502" s="19" t="s">
        <v>3467</v>
      </c>
      <c r="AH502" s="55" t="s">
        <v>1358</v>
      </c>
      <c r="AI502" s="19" t="s">
        <v>1568</v>
      </c>
      <c r="AJ502" s="119"/>
      <c r="AK502" s="120"/>
      <c r="AL502" s="16">
        <f t="shared" si="14"/>
        <v>100000</v>
      </c>
      <c r="AM502" s="19" t="s">
        <v>1343</v>
      </c>
      <c r="AN502" s="19" t="s">
        <v>1344</v>
      </c>
      <c r="AO502" s="19" t="s">
        <v>3047</v>
      </c>
      <c r="AP502" s="19" t="s">
        <v>3047</v>
      </c>
      <c r="AQ502" s="19" t="s">
        <v>3048</v>
      </c>
      <c r="AR502" s="17">
        <v>100000</v>
      </c>
      <c r="AS502" s="19"/>
      <c r="AT502" s="19"/>
    </row>
    <row r="503" spans="1:46" s="23" customFormat="1" ht="72" hidden="1" x14ac:dyDescent="0.2">
      <c r="A503" s="19" t="s">
        <v>47</v>
      </c>
      <c r="B503" s="19" t="s">
        <v>277</v>
      </c>
      <c r="C503" s="19" t="s">
        <v>276</v>
      </c>
      <c r="D503" s="19" t="s">
        <v>18</v>
      </c>
      <c r="E503" s="19" t="s">
        <v>454</v>
      </c>
      <c r="F503" s="28" t="s">
        <v>2073</v>
      </c>
      <c r="G503" s="19" t="s">
        <v>806</v>
      </c>
      <c r="H503" s="18" t="s">
        <v>270</v>
      </c>
      <c r="I503" s="18" t="s">
        <v>268</v>
      </c>
      <c r="J503" s="17">
        <v>100000</v>
      </c>
      <c r="K503" s="35" t="s">
        <v>137</v>
      </c>
      <c r="L503" s="64"/>
      <c r="M503" s="64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8"/>
      <c r="Y503" s="46"/>
      <c r="Z503" s="19"/>
      <c r="AA503" s="19"/>
      <c r="AB503" s="19"/>
      <c r="AC503" s="19"/>
      <c r="AD503" s="19"/>
      <c r="AE503" s="20" t="s">
        <v>3027</v>
      </c>
      <c r="AF503" s="20" t="s">
        <v>3470</v>
      </c>
      <c r="AG503" s="19" t="s">
        <v>3467</v>
      </c>
      <c r="AH503" s="55" t="s">
        <v>1358</v>
      </c>
      <c r="AI503" s="19" t="s">
        <v>1568</v>
      </c>
      <c r="AJ503" s="119"/>
      <c r="AK503" s="120"/>
      <c r="AL503" s="16">
        <f t="shared" si="14"/>
        <v>100000</v>
      </c>
      <c r="AM503" s="19" t="s">
        <v>1343</v>
      </c>
      <c r="AN503" s="19" t="s">
        <v>1344</v>
      </c>
      <c r="AO503" s="19" t="s">
        <v>3047</v>
      </c>
      <c r="AP503" s="19" t="s">
        <v>3047</v>
      </c>
      <c r="AQ503" s="19" t="s">
        <v>3048</v>
      </c>
      <c r="AR503" s="17">
        <v>100000</v>
      </c>
      <c r="AS503" s="19"/>
      <c r="AT503" s="19"/>
    </row>
    <row r="504" spans="1:46" s="23" customFormat="1" ht="72" hidden="1" x14ac:dyDescent="0.2">
      <c r="A504" s="19" t="s">
        <v>47</v>
      </c>
      <c r="B504" s="19" t="s">
        <v>277</v>
      </c>
      <c r="C504" s="19" t="s">
        <v>276</v>
      </c>
      <c r="D504" s="19" t="s">
        <v>18</v>
      </c>
      <c r="E504" s="19" t="s">
        <v>454</v>
      </c>
      <c r="F504" s="28" t="s">
        <v>2074</v>
      </c>
      <c r="G504" s="19" t="s">
        <v>807</v>
      </c>
      <c r="H504" s="18" t="s">
        <v>270</v>
      </c>
      <c r="I504" s="18" t="s">
        <v>268</v>
      </c>
      <c r="J504" s="17">
        <v>200000</v>
      </c>
      <c r="K504" s="35" t="s">
        <v>137</v>
      </c>
      <c r="L504" s="64"/>
      <c r="M504" s="64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8"/>
      <c r="Y504" s="46"/>
      <c r="Z504" s="19"/>
      <c r="AA504" s="19"/>
      <c r="AB504" s="19"/>
      <c r="AC504" s="19"/>
      <c r="AD504" s="19"/>
      <c r="AE504" s="20" t="s">
        <v>3027</v>
      </c>
      <c r="AF504" s="20" t="s">
        <v>3470</v>
      </c>
      <c r="AG504" s="19" t="s">
        <v>3467</v>
      </c>
      <c r="AH504" s="55" t="s">
        <v>1358</v>
      </c>
      <c r="AI504" s="19" t="s">
        <v>1568</v>
      </c>
      <c r="AJ504" s="119"/>
      <c r="AK504" s="120"/>
      <c r="AL504" s="16">
        <f t="shared" si="14"/>
        <v>200000</v>
      </c>
      <c r="AM504" s="19" t="s">
        <v>1343</v>
      </c>
      <c r="AN504" s="19" t="s">
        <v>1344</v>
      </c>
      <c r="AO504" s="19" t="s">
        <v>3047</v>
      </c>
      <c r="AP504" s="19" t="s">
        <v>3047</v>
      </c>
      <c r="AQ504" s="19" t="s">
        <v>3048</v>
      </c>
      <c r="AR504" s="17">
        <v>200000</v>
      </c>
      <c r="AS504" s="19"/>
      <c r="AT504" s="19"/>
    </row>
    <row r="505" spans="1:46" s="23" customFormat="1" ht="72" hidden="1" x14ac:dyDescent="0.2">
      <c r="A505" s="19" t="s">
        <v>47</v>
      </c>
      <c r="B505" s="19" t="s">
        <v>277</v>
      </c>
      <c r="C505" s="19" t="s">
        <v>276</v>
      </c>
      <c r="D505" s="19" t="s">
        <v>18</v>
      </c>
      <c r="E505" s="19" t="s">
        <v>454</v>
      </c>
      <c r="F505" s="28" t="s">
        <v>2075</v>
      </c>
      <c r="G505" s="19" t="s">
        <v>808</v>
      </c>
      <c r="H505" s="18" t="s">
        <v>269</v>
      </c>
      <c r="I505" s="18" t="s">
        <v>271</v>
      </c>
      <c r="J505" s="17">
        <v>78000</v>
      </c>
      <c r="K505" s="64"/>
      <c r="L505" s="64"/>
      <c r="M505" s="35" t="s">
        <v>137</v>
      </c>
      <c r="N505" s="19"/>
      <c r="O505" s="19" t="s">
        <v>1359</v>
      </c>
      <c r="P505" s="68">
        <v>242212</v>
      </c>
      <c r="Q505" s="19" t="s">
        <v>1360</v>
      </c>
      <c r="R505" s="19" t="s">
        <v>1347</v>
      </c>
      <c r="S505" s="19" t="s">
        <v>1361</v>
      </c>
      <c r="T505" s="19"/>
      <c r="U505" s="19"/>
      <c r="V505" s="19" t="s">
        <v>3028</v>
      </c>
      <c r="W505" s="17">
        <v>78000</v>
      </c>
      <c r="X505" s="18" t="s">
        <v>1182</v>
      </c>
      <c r="Y505" s="128">
        <v>242262</v>
      </c>
      <c r="Z505" s="17">
        <v>78000</v>
      </c>
      <c r="AA505" s="19">
        <v>7014141430</v>
      </c>
      <c r="AB505" s="128">
        <v>242233</v>
      </c>
      <c r="AC505" s="128">
        <v>242233</v>
      </c>
      <c r="AD505" s="17">
        <v>78000</v>
      </c>
      <c r="AE505" s="20" t="s">
        <v>2457</v>
      </c>
      <c r="AF505" s="19" t="s">
        <v>2457</v>
      </c>
      <c r="AG505" s="19" t="s">
        <v>2457</v>
      </c>
      <c r="AH505" s="55" t="s">
        <v>1350</v>
      </c>
      <c r="AI505" s="20" t="s">
        <v>1570</v>
      </c>
      <c r="AJ505" s="119"/>
      <c r="AK505" s="17">
        <v>78000</v>
      </c>
      <c r="AL505" s="16">
        <f t="shared" si="14"/>
        <v>0</v>
      </c>
      <c r="AM505" s="19" t="s">
        <v>1343</v>
      </c>
      <c r="AN505" s="19" t="s">
        <v>1344</v>
      </c>
      <c r="AO505" s="19" t="s">
        <v>3044</v>
      </c>
      <c r="AP505" s="19" t="s">
        <v>3046</v>
      </c>
      <c r="AQ505" s="19" t="s">
        <v>3036</v>
      </c>
      <c r="AR505" s="17">
        <v>78000</v>
      </c>
      <c r="AS505" s="19"/>
      <c r="AT505" s="19"/>
    </row>
    <row r="506" spans="1:46" s="23" customFormat="1" ht="72" hidden="1" x14ac:dyDescent="0.2">
      <c r="A506" s="19" t="s">
        <v>47</v>
      </c>
      <c r="B506" s="19" t="s">
        <v>277</v>
      </c>
      <c r="C506" s="19" t="s">
        <v>276</v>
      </c>
      <c r="D506" s="19" t="s">
        <v>18</v>
      </c>
      <c r="E506" s="19" t="s">
        <v>454</v>
      </c>
      <c r="F506" s="28" t="s">
        <v>2076</v>
      </c>
      <c r="G506" s="19" t="s">
        <v>809</v>
      </c>
      <c r="H506" s="18" t="s">
        <v>270</v>
      </c>
      <c r="I506" s="18" t="s">
        <v>271</v>
      </c>
      <c r="J506" s="17">
        <v>70000</v>
      </c>
      <c r="K506" s="64"/>
      <c r="L506" s="64"/>
      <c r="M506" s="35" t="s">
        <v>137</v>
      </c>
      <c r="N506" s="19"/>
      <c r="O506" s="19" t="s">
        <v>1359</v>
      </c>
      <c r="P506" s="68">
        <v>242212</v>
      </c>
      <c r="Q506" s="19" t="s">
        <v>1360</v>
      </c>
      <c r="R506" s="19" t="s">
        <v>1347</v>
      </c>
      <c r="S506" s="19" t="s">
        <v>1361</v>
      </c>
      <c r="T506" s="19"/>
      <c r="U506" s="19"/>
      <c r="V506" s="19" t="s">
        <v>3028</v>
      </c>
      <c r="W506" s="17">
        <v>70000</v>
      </c>
      <c r="X506" s="18" t="s">
        <v>1182</v>
      </c>
      <c r="Y506" s="128">
        <v>242262</v>
      </c>
      <c r="Z506" s="17">
        <v>70000</v>
      </c>
      <c r="AA506" s="19">
        <v>7014141430</v>
      </c>
      <c r="AB506" s="128">
        <v>242233</v>
      </c>
      <c r="AC506" s="128">
        <v>242233</v>
      </c>
      <c r="AD506" s="17">
        <v>70000</v>
      </c>
      <c r="AE506" s="20" t="s">
        <v>2457</v>
      </c>
      <c r="AF506" s="19" t="s">
        <v>2457</v>
      </c>
      <c r="AG506" s="19" t="s">
        <v>2457</v>
      </c>
      <c r="AH506" s="55" t="s">
        <v>1350</v>
      </c>
      <c r="AI506" s="20" t="s">
        <v>1570</v>
      </c>
      <c r="AJ506" s="119"/>
      <c r="AK506" s="17">
        <v>70000</v>
      </c>
      <c r="AL506" s="16">
        <f t="shared" si="14"/>
        <v>0</v>
      </c>
      <c r="AM506" s="19" t="s">
        <v>1343</v>
      </c>
      <c r="AN506" s="19" t="s">
        <v>1344</v>
      </c>
      <c r="AO506" s="19" t="s">
        <v>3045</v>
      </c>
      <c r="AP506" s="19" t="s">
        <v>3046</v>
      </c>
      <c r="AQ506" s="19" t="s">
        <v>3036</v>
      </c>
      <c r="AR506" s="17">
        <v>70000</v>
      </c>
      <c r="AS506" s="19"/>
      <c r="AT506" s="19"/>
    </row>
    <row r="507" spans="1:46" s="23" customFormat="1" ht="72" hidden="1" x14ac:dyDescent="0.2">
      <c r="A507" s="19" t="s">
        <v>47</v>
      </c>
      <c r="B507" s="19" t="s">
        <v>277</v>
      </c>
      <c r="C507" s="19" t="s">
        <v>276</v>
      </c>
      <c r="D507" s="19" t="s">
        <v>18</v>
      </c>
      <c r="E507" s="19" t="s">
        <v>454</v>
      </c>
      <c r="F507" s="28" t="s">
        <v>2077</v>
      </c>
      <c r="G507" s="19" t="s">
        <v>810</v>
      </c>
      <c r="H507" s="18" t="s">
        <v>269</v>
      </c>
      <c r="I507" s="18" t="s">
        <v>271</v>
      </c>
      <c r="J507" s="17">
        <v>98000</v>
      </c>
      <c r="K507" s="64"/>
      <c r="L507" s="64"/>
      <c r="M507" s="35" t="s">
        <v>137</v>
      </c>
      <c r="N507" s="19"/>
      <c r="O507" s="19" t="s">
        <v>1359</v>
      </c>
      <c r="P507" s="68">
        <v>242212</v>
      </c>
      <c r="Q507" s="19" t="s">
        <v>1360</v>
      </c>
      <c r="R507" s="19" t="s">
        <v>1347</v>
      </c>
      <c r="S507" s="19" t="s">
        <v>1361</v>
      </c>
      <c r="T507" s="19"/>
      <c r="U507" s="19"/>
      <c r="V507" s="19" t="s">
        <v>3028</v>
      </c>
      <c r="W507" s="17">
        <v>98000</v>
      </c>
      <c r="X507" s="18" t="s">
        <v>1182</v>
      </c>
      <c r="Y507" s="128">
        <v>242262</v>
      </c>
      <c r="Z507" s="17">
        <v>98000</v>
      </c>
      <c r="AA507" s="19">
        <v>7014141430</v>
      </c>
      <c r="AB507" s="128">
        <v>242233</v>
      </c>
      <c r="AC507" s="128">
        <v>242233</v>
      </c>
      <c r="AD507" s="17">
        <v>98000</v>
      </c>
      <c r="AE507" s="20" t="s">
        <v>2457</v>
      </c>
      <c r="AF507" s="19" t="s">
        <v>2457</v>
      </c>
      <c r="AG507" s="19" t="s">
        <v>2457</v>
      </c>
      <c r="AH507" s="55" t="s">
        <v>1350</v>
      </c>
      <c r="AI507" s="20" t="s">
        <v>1570</v>
      </c>
      <c r="AJ507" s="119"/>
      <c r="AK507" s="17">
        <v>98000</v>
      </c>
      <c r="AL507" s="16">
        <f t="shared" si="14"/>
        <v>0</v>
      </c>
      <c r="AM507" s="19" t="s">
        <v>1343</v>
      </c>
      <c r="AN507" s="19" t="s">
        <v>1344</v>
      </c>
      <c r="AO507" s="19" t="s">
        <v>3046</v>
      </c>
      <c r="AP507" s="19" t="s">
        <v>3046</v>
      </c>
      <c r="AQ507" s="19" t="s">
        <v>3036</v>
      </c>
      <c r="AR507" s="17">
        <v>98000</v>
      </c>
      <c r="AS507" s="19"/>
      <c r="AT507" s="19"/>
    </row>
    <row r="508" spans="1:46" s="23" customFormat="1" ht="72" hidden="1" x14ac:dyDescent="0.2">
      <c r="A508" s="19" t="s">
        <v>47</v>
      </c>
      <c r="B508" s="19" t="s">
        <v>277</v>
      </c>
      <c r="C508" s="19" t="s">
        <v>276</v>
      </c>
      <c r="D508" s="19" t="s">
        <v>18</v>
      </c>
      <c r="E508" s="19" t="s">
        <v>454</v>
      </c>
      <c r="F508" s="28" t="s">
        <v>2078</v>
      </c>
      <c r="G508" s="19" t="s">
        <v>811</v>
      </c>
      <c r="H508" s="18" t="s">
        <v>270</v>
      </c>
      <c r="I508" s="18" t="s">
        <v>275</v>
      </c>
      <c r="J508" s="17">
        <v>100000</v>
      </c>
      <c r="K508" s="35" t="s">
        <v>137</v>
      </c>
      <c r="L508" s="64"/>
      <c r="M508" s="64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8"/>
      <c r="Y508" s="46"/>
      <c r="Z508" s="19"/>
      <c r="AA508" s="19"/>
      <c r="AB508" s="19"/>
      <c r="AC508" s="19"/>
      <c r="AD508" s="19"/>
      <c r="AE508" s="20" t="s">
        <v>3027</v>
      </c>
      <c r="AF508" s="20" t="s">
        <v>3470</v>
      </c>
      <c r="AG508" s="19" t="s">
        <v>3467</v>
      </c>
      <c r="AH508" s="55" t="s">
        <v>1358</v>
      </c>
      <c r="AI508" s="19" t="s">
        <v>1568</v>
      </c>
      <c r="AJ508" s="119"/>
      <c r="AK508" s="120"/>
      <c r="AL508" s="16">
        <f t="shared" si="14"/>
        <v>100000</v>
      </c>
      <c r="AM508" s="19" t="s">
        <v>1343</v>
      </c>
      <c r="AN508" s="19" t="s">
        <v>1344</v>
      </c>
      <c r="AO508" s="19" t="s">
        <v>3047</v>
      </c>
      <c r="AP508" s="19" t="s">
        <v>3047</v>
      </c>
      <c r="AQ508" s="19" t="s">
        <v>3048</v>
      </c>
      <c r="AR508" s="17">
        <v>100000</v>
      </c>
      <c r="AS508" s="19"/>
      <c r="AT508" s="19"/>
    </row>
    <row r="509" spans="1:46" s="23" customFormat="1" ht="72" hidden="1" x14ac:dyDescent="0.2">
      <c r="A509" s="19" t="s">
        <v>47</v>
      </c>
      <c r="B509" s="19" t="s">
        <v>277</v>
      </c>
      <c r="C509" s="19" t="s">
        <v>276</v>
      </c>
      <c r="D509" s="19" t="s">
        <v>18</v>
      </c>
      <c r="E509" s="19" t="s">
        <v>454</v>
      </c>
      <c r="F509" s="28" t="s">
        <v>2079</v>
      </c>
      <c r="G509" s="19" t="s">
        <v>812</v>
      </c>
      <c r="H509" s="18" t="s">
        <v>319</v>
      </c>
      <c r="I509" s="18" t="s">
        <v>631</v>
      </c>
      <c r="J509" s="17">
        <v>120000</v>
      </c>
      <c r="K509" s="35" t="s">
        <v>137</v>
      </c>
      <c r="L509" s="64"/>
      <c r="M509" s="64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8"/>
      <c r="Y509" s="46"/>
      <c r="Z509" s="19"/>
      <c r="AA509" s="19"/>
      <c r="AB509" s="19"/>
      <c r="AC509" s="19"/>
      <c r="AD509" s="19"/>
      <c r="AE509" s="20" t="s">
        <v>3027</v>
      </c>
      <c r="AF509" s="20" t="s">
        <v>3470</v>
      </c>
      <c r="AG509" s="19" t="s">
        <v>3467</v>
      </c>
      <c r="AH509" s="55" t="s">
        <v>1358</v>
      </c>
      <c r="AI509" s="19" t="s">
        <v>1568</v>
      </c>
      <c r="AJ509" s="119"/>
      <c r="AK509" s="120"/>
      <c r="AL509" s="16">
        <f t="shared" si="14"/>
        <v>120000</v>
      </c>
      <c r="AM509" s="19" t="s">
        <v>1343</v>
      </c>
      <c r="AN509" s="19" t="s">
        <v>1344</v>
      </c>
      <c r="AO509" s="19" t="s">
        <v>3047</v>
      </c>
      <c r="AP509" s="19" t="s">
        <v>3047</v>
      </c>
      <c r="AQ509" s="19" t="s">
        <v>3048</v>
      </c>
      <c r="AR509" s="17">
        <v>120000</v>
      </c>
      <c r="AS509" s="19"/>
      <c r="AT509" s="19"/>
    </row>
    <row r="510" spans="1:46" s="23" customFormat="1" ht="72" hidden="1" x14ac:dyDescent="0.2">
      <c r="A510" s="19" t="s">
        <v>47</v>
      </c>
      <c r="B510" s="19" t="s">
        <v>277</v>
      </c>
      <c r="C510" s="19" t="s">
        <v>276</v>
      </c>
      <c r="D510" s="19" t="s">
        <v>18</v>
      </c>
      <c r="E510" s="19" t="s">
        <v>454</v>
      </c>
      <c r="F510" s="28" t="s">
        <v>2080</v>
      </c>
      <c r="G510" s="19" t="s">
        <v>813</v>
      </c>
      <c r="H510" s="18" t="s">
        <v>270</v>
      </c>
      <c r="I510" s="18" t="s">
        <v>275</v>
      </c>
      <c r="J510" s="17">
        <v>100000</v>
      </c>
      <c r="K510" s="35" t="s">
        <v>137</v>
      </c>
      <c r="L510" s="64"/>
      <c r="M510" s="64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8"/>
      <c r="Y510" s="46"/>
      <c r="Z510" s="19"/>
      <c r="AA510" s="19"/>
      <c r="AB510" s="19"/>
      <c r="AC510" s="19"/>
      <c r="AD510" s="19"/>
      <c r="AE510" s="20" t="s">
        <v>3027</v>
      </c>
      <c r="AF510" s="20" t="s">
        <v>3470</v>
      </c>
      <c r="AG510" s="19" t="s">
        <v>3467</v>
      </c>
      <c r="AH510" s="55" t="s">
        <v>1358</v>
      </c>
      <c r="AI510" s="19" t="s">
        <v>1568</v>
      </c>
      <c r="AJ510" s="119"/>
      <c r="AK510" s="120"/>
      <c r="AL510" s="16">
        <f t="shared" si="14"/>
        <v>100000</v>
      </c>
      <c r="AM510" s="19" t="s">
        <v>1343</v>
      </c>
      <c r="AN510" s="19" t="s">
        <v>1344</v>
      </c>
      <c r="AO510" s="19" t="s">
        <v>3047</v>
      </c>
      <c r="AP510" s="19" t="s">
        <v>3047</v>
      </c>
      <c r="AQ510" s="19" t="s">
        <v>3048</v>
      </c>
      <c r="AR510" s="17">
        <v>100000</v>
      </c>
      <c r="AS510" s="19"/>
      <c r="AT510" s="19"/>
    </row>
    <row r="511" spans="1:46" s="23" customFormat="1" ht="72" hidden="1" x14ac:dyDescent="0.2">
      <c r="A511" s="19" t="s">
        <v>47</v>
      </c>
      <c r="B511" s="19" t="s">
        <v>277</v>
      </c>
      <c r="C511" s="19" t="s">
        <v>276</v>
      </c>
      <c r="D511" s="19" t="s">
        <v>18</v>
      </c>
      <c r="E511" s="19" t="s">
        <v>454</v>
      </c>
      <c r="F511" s="28" t="s">
        <v>2081</v>
      </c>
      <c r="G511" s="19" t="s">
        <v>814</v>
      </c>
      <c r="H511" s="18" t="s">
        <v>270</v>
      </c>
      <c r="I511" s="18" t="s">
        <v>553</v>
      </c>
      <c r="J511" s="17">
        <v>80000</v>
      </c>
      <c r="K511" s="35" t="s">
        <v>137</v>
      </c>
      <c r="L511" s="64"/>
      <c r="M511" s="64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8"/>
      <c r="Y511" s="46"/>
      <c r="Z511" s="19"/>
      <c r="AA511" s="19"/>
      <c r="AB511" s="19"/>
      <c r="AC511" s="19"/>
      <c r="AD511" s="19"/>
      <c r="AE511" s="20" t="s">
        <v>3027</v>
      </c>
      <c r="AF511" s="20" t="s">
        <v>3470</v>
      </c>
      <c r="AG511" s="19" t="s">
        <v>3467</v>
      </c>
      <c r="AH511" s="55" t="s">
        <v>1358</v>
      </c>
      <c r="AI511" s="19" t="s">
        <v>1568</v>
      </c>
      <c r="AJ511" s="119"/>
      <c r="AK511" s="120"/>
      <c r="AL511" s="16">
        <f t="shared" si="14"/>
        <v>80000</v>
      </c>
      <c r="AM511" s="19" t="s">
        <v>1343</v>
      </c>
      <c r="AN511" s="19" t="s">
        <v>1344</v>
      </c>
      <c r="AO511" s="19" t="s">
        <v>3047</v>
      </c>
      <c r="AP511" s="19" t="s">
        <v>3047</v>
      </c>
      <c r="AQ511" s="19" t="s">
        <v>3048</v>
      </c>
      <c r="AR511" s="17">
        <v>80000</v>
      </c>
      <c r="AS511" s="19"/>
      <c r="AT511" s="19"/>
    </row>
    <row r="512" spans="1:46" s="23" customFormat="1" ht="72" hidden="1" x14ac:dyDescent="0.2">
      <c r="A512" s="19" t="s">
        <v>47</v>
      </c>
      <c r="B512" s="19" t="s">
        <v>277</v>
      </c>
      <c r="C512" s="19" t="s">
        <v>276</v>
      </c>
      <c r="D512" s="19" t="s">
        <v>18</v>
      </c>
      <c r="E512" s="19" t="s">
        <v>454</v>
      </c>
      <c r="F512" s="28" t="s">
        <v>2082</v>
      </c>
      <c r="G512" s="19" t="s">
        <v>815</v>
      </c>
      <c r="H512" s="18" t="s">
        <v>269</v>
      </c>
      <c r="I512" s="18" t="s">
        <v>268</v>
      </c>
      <c r="J512" s="17">
        <v>100000</v>
      </c>
      <c r="K512" s="35" t="s">
        <v>137</v>
      </c>
      <c r="L512" s="64"/>
      <c r="M512" s="64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8"/>
      <c r="Y512" s="46"/>
      <c r="Z512" s="19"/>
      <c r="AA512" s="19"/>
      <c r="AB512" s="19"/>
      <c r="AC512" s="19"/>
      <c r="AD512" s="19"/>
      <c r="AE512" s="20" t="s">
        <v>3027</v>
      </c>
      <c r="AF512" s="20" t="s">
        <v>3470</v>
      </c>
      <c r="AG512" s="19" t="s">
        <v>3467</v>
      </c>
      <c r="AH512" s="55" t="s">
        <v>1358</v>
      </c>
      <c r="AI512" s="19" t="s">
        <v>1568</v>
      </c>
      <c r="AJ512" s="119"/>
      <c r="AK512" s="120"/>
      <c r="AL512" s="16">
        <f t="shared" si="14"/>
        <v>100000</v>
      </c>
      <c r="AM512" s="19" t="s">
        <v>1343</v>
      </c>
      <c r="AN512" s="19" t="s">
        <v>1344</v>
      </c>
      <c r="AO512" s="19" t="s">
        <v>3047</v>
      </c>
      <c r="AP512" s="19" t="s">
        <v>3047</v>
      </c>
      <c r="AQ512" s="19" t="s">
        <v>3048</v>
      </c>
      <c r="AR512" s="17">
        <v>100000</v>
      </c>
      <c r="AS512" s="19"/>
      <c r="AT512" s="19"/>
    </row>
    <row r="513" spans="1:46" s="23" customFormat="1" ht="72" hidden="1" x14ac:dyDescent="0.2">
      <c r="A513" s="19" t="s">
        <v>47</v>
      </c>
      <c r="B513" s="19" t="s">
        <v>277</v>
      </c>
      <c r="C513" s="19" t="s">
        <v>276</v>
      </c>
      <c r="D513" s="19" t="s">
        <v>28</v>
      </c>
      <c r="E513" s="19" t="s">
        <v>454</v>
      </c>
      <c r="F513" s="28" t="s">
        <v>2083</v>
      </c>
      <c r="G513" s="19" t="s">
        <v>816</v>
      </c>
      <c r="H513" s="18" t="s">
        <v>270</v>
      </c>
      <c r="I513" s="18" t="s">
        <v>271</v>
      </c>
      <c r="J513" s="17">
        <v>30000</v>
      </c>
      <c r="K513" s="64"/>
      <c r="L513" s="64"/>
      <c r="M513" s="35" t="s">
        <v>137</v>
      </c>
      <c r="N513" s="19"/>
      <c r="O513" s="19" t="s">
        <v>3029</v>
      </c>
      <c r="P513" s="68">
        <v>242212</v>
      </c>
      <c r="Q513" s="19" t="s">
        <v>1362</v>
      </c>
      <c r="R513" s="19" t="s">
        <v>1347</v>
      </c>
      <c r="S513" s="19" t="s">
        <v>1363</v>
      </c>
      <c r="T513" s="19"/>
      <c r="U513" s="19"/>
      <c r="V513" s="19" t="s">
        <v>3024</v>
      </c>
      <c r="W513" s="17">
        <v>30000</v>
      </c>
      <c r="X513" s="18" t="s">
        <v>1182</v>
      </c>
      <c r="Y513" s="128">
        <v>23117</v>
      </c>
      <c r="Z513" s="17">
        <v>30000</v>
      </c>
      <c r="AA513" s="19">
        <v>7014182514</v>
      </c>
      <c r="AB513" s="48">
        <v>23097</v>
      </c>
      <c r="AC513" s="48">
        <v>23097</v>
      </c>
      <c r="AD513" s="17">
        <v>30000</v>
      </c>
      <c r="AE513" s="20" t="s">
        <v>3025</v>
      </c>
      <c r="AF513" s="19" t="s">
        <v>3475</v>
      </c>
      <c r="AG513" s="20" t="s">
        <v>2456</v>
      </c>
      <c r="AH513" s="55" t="s">
        <v>1350</v>
      </c>
      <c r="AI513" s="20" t="s">
        <v>1570</v>
      </c>
      <c r="AJ513" s="17">
        <v>30000</v>
      </c>
      <c r="AK513" s="120"/>
      <c r="AL513" s="16">
        <f t="shared" si="14"/>
        <v>0</v>
      </c>
      <c r="AM513" s="19" t="s">
        <v>1343</v>
      </c>
      <c r="AN513" s="19" t="s">
        <v>1344</v>
      </c>
      <c r="AO513" s="19" t="s">
        <v>3037</v>
      </c>
      <c r="AP513" s="19" t="s">
        <v>3037</v>
      </c>
      <c r="AQ513" s="19" t="s">
        <v>3036</v>
      </c>
      <c r="AR513" s="17">
        <v>30000</v>
      </c>
      <c r="AS513" s="19"/>
      <c r="AT513" s="19"/>
    </row>
    <row r="514" spans="1:46" s="23" customFormat="1" ht="72" hidden="1" x14ac:dyDescent="0.2">
      <c r="A514" s="19" t="s">
        <v>47</v>
      </c>
      <c r="B514" s="19" t="s">
        <v>277</v>
      </c>
      <c r="C514" s="19" t="s">
        <v>276</v>
      </c>
      <c r="D514" s="19" t="s">
        <v>28</v>
      </c>
      <c r="E514" s="19" t="s">
        <v>454</v>
      </c>
      <c r="F514" s="28" t="s">
        <v>2084</v>
      </c>
      <c r="G514" s="19" t="s">
        <v>817</v>
      </c>
      <c r="H514" s="18" t="s">
        <v>270</v>
      </c>
      <c r="I514" s="18" t="s">
        <v>271</v>
      </c>
      <c r="J514" s="17">
        <v>5000</v>
      </c>
      <c r="K514" s="64"/>
      <c r="L514" s="64"/>
      <c r="M514" s="35" t="s">
        <v>137</v>
      </c>
      <c r="N514" s="19"/>
      <c r="O514" s="19" t="s">
        <v>3029</v>
      </c>
      <c r="P514" s="68">
        <v>242212</v>
      </c>
      <c r="Q514" s="19" t="s">
        <v>1362</v>
      </c>
      <c r="R514" s="19" t="s">
        <v>1347</v>
      </c>
      <c r="S514" s="19" t="s">
        <v>1363</v>
      </c>
      <c r="T514" s="19"/>
      <c r="U514" s="19"/>
      <c r="V514" s="19" t="s">
        <v>3024</v>
      </c>
      <c r="W514" s="17">
        <v>5000</v>
      </c>
      <c r="X514" s="18" t="s">
        <v>1182</v>
      </c>
      <c r="Y514" s="128">
        <v>23117</v>
      </c>
      <c r="Z514" s="17">
        <v>5000</v>
      </c>
      <c r="AA514" s="19">
        <v>7014182514</v>
      </c>
      <c r="AB514" s="48">
        <v>23097</v>
      </c>
      <c r="AC514" s="48">
        <v>23097</v>
      </c>
      <c r="AD514" s="17">
        <v>5000</v>
      </c>
      <c r="AE514" s="20" t="s">
        <v>3025</v>
      </c>
      <c r="AF514" s="19" t="s">
        <v>3475</v>
      </c>
      <c r="AG514" s="20" t="s">
        <v>2456</v>
      </c>
      <c r="AH514" s="55" t="s">
        <v>1350</v>
      </c>
      <c r="AI514" s="20" t="s">
        <v>1570</v>
      </c>
      <c r="AJ514" s="119">
        <v>5000</v>
      </c>
      <c r="AK514" s="120"/>
      <c r="AL514" s="16">
        <f t="shared" si="14"/>
        <v>0</v>
      </c>
      <c r="AM514" s="19" t="s">
        <v>1343</v>
      </c>
      <c r="AN514" s="19" t="s">
        <v>1344</v>
      </c>
      <c r="AO514" s="19" t="s">
        <v>3045</v>
      </c>
      <c r="AP514" s="19" t="s">
        <v>3037</v>
      </c>
      <c r="AQ514" s="19" t="s">
        <v>3036</v>
      </c>
      <c r="AR514" s="17">
        <v>5000</v>
      </c>
      <c r="AS514" s="19"/>
      <c r="AT514" s="19"/>
    </row>
    <row r="515" spans="1:46" s="23" customFormat="1" ht="72" hidden="1" x14ac:dyDescent="0.2">
      <c r="A515" s="19" t="s">
        <v>47</v>
      </c>
      <c r="B515" s="19" t="s">
        <v>277</v>
      </c>
      <c r="C515" s="19" t="s">
        <v>276</v>
      </c>
      <c r="D515" s="19" t="s">
        <v>28</v>
      </c>
      <c r="E515" s="19" t="s">
        <v>454</v>
      </c>
      <c r="F515" s="28" t="s">
        <v>2085</v>
      </c>
      <c r="G515" s="19" t="s">
        <v>818</v>
      </c>
      <c r="H515" s="18" t="s">
        <v>270</v>
      </c>
      <c r="I515" s="18" t="s">
        <v>271</v>
      </c>
      <c r="J515" s="17">
        <v>2800</v>
      </c>
      <c r="K515" s="69"/>
      <c r="L515" s="64"/>
      <c r="M515" s="35" t="s">
        <v>137</v>
      </c>
      <c r="N515" s="19"/>
      <c r="O515" s="19" t="s">
        <v>3029</v>
      </c>
      <c r="P515" s="68">
        <v>242212</v>
      </c>
      <c r="Q515" s="19" t="s">
        <v>1362</v>
      </c>
      <c r="R515" s="19" t="s">
        <v>1347</v>
      </c>
      <c r="S515" s="19" t="s">
        <v>1363</v>
      </c>
      <c r="T515" s="19"/>
      <c r="U515" s="19"/>
      <c r="V515" s="19" t="s">
        <v>3024</v>
      </c>
      <c r="W515" s="17">
        <v>2800</v>
      </c>
      <c r="X515" s="18" t="s">
        <v>1182</v>
      </c>
      <c r="Y515" s="128">
        <v>23117</v>
      </c>
      <c r="Z515" s="17">
        <v>2800</v>
      </c>
      <c r="AA515" s="19">
        <v>7014182514</v>
      </c>
      <c r="AB515" s="48">
        <v>23097</v>
      </c>
      <c r="AC515" s="48">
        <v>23097</v>
      </c>
      <c r="AD515" s="17">
        <v>2800</v>
      </c>
      <c r="AE515" s="20" t="s">
        <v>3025</v>
      </c>
      <c r="AF515" s="19" t="s">
        <v>3475</v>
      </c>
      <c r="AG515" s="20" t="s">
        <v>2456</v>
      </c>
      <c r="AH515" s="55" t="s">
        <v>1350</v>
      </c>
      <c r="AI515" s="20" t="s">
        <v>1570</v>
      </c>
      <c r="AJ515" s="119">
        <v>2800</v>
      </c>
      <c r="AK515" s="120"/>
      <c r="AL515" s="16">
        <f t="shared" ref="AL515:AL578" si="17">J515-AJ515-AK515</f>
        <v>0</v>
      </c>
      <c r="AM515" s="19" t="s">
        <v>1343</v>
      </c>
      <c r="AN515" s="19" t="s">
        <v>1344</v>
      </c>
      <c r="AO515" s="19" t="s">
        <v>3037</v>
      </c>
      <c r="AP515" s="19" t="s">
        <v>3037</v>
      </c>
      <c r="AQ515" s="19" t="s">
        <v>3036</v>
      </c>
      <c r="AR515" s="17">
        <v>2800</v>
      </c>
      <c r="AS515" s="19"/>
      <c r="AT515" s="19"/>
    </row>
    <row r="516" spans="1:46" s="23" customFormat="1" ht="72" hidden="1" x14ac:dyDescent="0.2">
      <c r="A516" s="19" t="s">
        <v>47</v>
      </c>
      <c r="B516" s="19" t="s">
        <v>277</v>
      </c>
      <c r="C516" s="19" t="s">
        <v>276</v>
      </c>
      <c r="D516" s="19" t="s">
        <v>33</v>
      </c>
      <c r="E516" s="19" t="s">
        <v>454</v>
      </c>
      <c r="F516" s="28" t="s">
        <v>2086</v>
      </c>
      <c r="G516" s="19" t="s">
        <v>819</v>
      </c>
      <c r="H516" s="18" t="s">
        <v>270</v>
      </c>
      <c r="I516" s="18" t="s">
        <v>274</v>
      </c>
      <c r="J516" s="17">
        <v>80000</v>
      </c>
      <c r="K516" s="35" t="s">
        <v>137</v>
      </c>
      <c r="L516" s="64"/>
      <c r="M516" s="64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8"/>
      <c r="Y516" s="46"/>
      <c r="Z516" s="19"/>
      <c r="AA516" s="19"/>
      <c r="AB516" s="19"/>
      <c r="AC516" s="19"/>
      <c r="AD516" s="19"/>
      <c r="AE516" s="20" t="s">
        <v>3030</v>
      </c>
      <c r="AF516" s="20" t="s">
        <v>3451</v>
      </c>
      <c r="AG516" s="19" t="s">
        <v>3467</v>
      </c>
      <c r="AH516" s="55" t="s">
        <v>1358</v>
      </c>
      <c r="AI516" s="19" t="s">
        <v>1568</v>
      </c>
      <c r="AJ516" s="17"/>
      <c r="AK516" s="120"/>
      <c r="AL516" s="16">
        <f t="shared" si="17"/>
        <v>80000</v>
      </c>
      <c r="AM516" s="19" t="s">
        <v>1343</v>
      </c>
      <c r="AN516" s="19" t="s">
        <v>1344</v>
      </c>
      <c r="AO516" s="19" t="s">
        <v>3049</v>
      </c>
      <c r="AP516" s="19" t="s">
        <v>3049</v>
      </c>
      <c r="AQ516" s="19" t="s">
        <v>3050</v>
      </c>
      <c r="AR516" s="17">
        <v>80000</v>
      </c>
      <c r="AS516" s="19"/>
      <c r="AT516" s="19"/>
    </row>
    <row r="517" spans="1:46" s="23" customFormat="1" ht="72" hidden="1" x14ac:dyDescent="0.2">
      <c r="A517" s="19" t="s">
        <v>47</v>
      </c>
      <c r="B517" s="19" t="s">
        <v>277</v>
      </c>
      <c r="C517" s="19" t="s">
        <v>276</v>
      </c>
      <c r="D517" s="19" t="s">
        <v>33</v>
      </c>
      <c r="E517" s="19" t="s">
        <v>454</v>
      </c>
      <c r="F517" s="28" t="s">
        <v>2087</v>
      </c>
      <c r="G517" s="19" t="s">
        <v>820</v>
      </c>
      <c r="H517" s="18" t="s">
        <v>414</v>
      </c>
      <c r="I517" s="18" t="s">
        <v>274</v>
      </c>
      <c r="J517" s="17">
        <v>350000</v>
      </c>
      <c r="K517" s="35" t="s">
        <v>137</v>
      </c>
      <c r="L517" s="64"/>
      <c r="M517" s="64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8"/>
      <c r="Y517" s="46"/>
      <c r="Z517" s="19"/>
      <c r="AA517" s="19"/>
      <c r="AB517" s="19"/>
      <c r="AC517" s="19"/>
      <c r="AD517" s="19"/>
      <c r="AE517" s="20" t="s">
        <v>3030</v>
      </c>
      <c r="AF517" s="20" t="s">
        <v>3451</v>
      </c>
      <c r="AG517" s="19" t="s">
        <v>3467</v>
      </c>
      <c r="AH517" s="55" t="s">
        <v>1358</v>
      </c>
      <c r="AI517" s="19" t="s">
        <v>1568</v>
      </c>
      <c r="AJ517" s="119"/>
      <c r="AK517" s="120"/>
      <c r="AL517" s="16">
        <f t="shared" si="17"/>
        <v>350000</v>
      </c>
      <c r="AM517" s="19" t="s">
        <v>1343</v>
      </c>
      <c r="AN517" s="19" t="s">
        <v>1344</v>
      </c>
      <c r="AO517" s="19" t="s">
        <v>3049</v>
      </c>
      <c r="AP517" s="19" t="s">
        <v>3049</v>
      </c>
      <c r="AQ517" s="19" t="s">
        <v>3050</v>
      </c>
      <c r="AR517" s="17">
        <v>350000</v>
      </c>
      <c r="AS517" s="19"/>
      <c r="AT517" s="19"/>
    </row>
    <row r="518" spans="1:46" s="23" customFormat="1" ht="72" hidden="1" x14ac:dyDescent="0.2">
      <c r="A518" s="19" t="s">
        <v>47</v>
      </c>
      <c r="B518" s="19" t="s">
        <v>277</v>
      </c>
      <c r="C518" s="19" t="s">
        <v>276</v>
      </c>
      <c r="D518" s="19" t="s">
        <v>33</v>
      </c>
      <c r="E518" s="19" t="s">
        <v>454</v>
      </c>
      <c r="F518" s="28" t="s">
        <v>2088</v>
      </c>
      <c r="G518" s="19" t="s">
        <v>821</v>
      </c>
      <c r="H518" s="18" t="s">
        <v>387</v>
      </c>
      <c r="I518" s="18" t="s">
        <v>274</v>
      </c>
      <c r="J518" s="17">
        <v>56000</v>
      </c>
      <c r="K518" s="35" t="s">
        <v>137</v>
      </c>
      <c r="L518" s="64"/>
      <c r="M518" s="64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8"/>
      <c r="Y518" s="46"/>
      <c r="Z518" s="19"/>
      <c r="AA518" s="19"/>
      <c r="AB518" s="19"/>
      <c r="AC518" s="19"/>
      <c r="AD518" s="19"/>
      <c r="AE518" s="20" t="s">
        <v>3030</v>
      </c>
      <c r="AF518" s="20" t="s">
        <v>3451</v>
      </c>
      <c r="AG518" s="19" t="s">
        <v>3467</v>
      </c>
      <c r="AH518" s="55" t="s">
        <v>1358</v>
      </c>
      <c r="AI518" s="19" t="s">
        <v>1568</v>
      </c>
      <c r="AJ518" s="119"/>
      <c r="AK518" s="120"/>
      <c r="AL518" s="16">
        <f t="shared" si="17"/>
        <v>56000</v>
      </c>
      <c r="AM518" s="19" t="s">
        <v>1343</v>
      </c>
      <c r="AN518" s="19" t="s">
        <v>1344</v>
      </c>
      <c r="AO518" s="19" t="s">
        <v>3049</v>
      </c>
      <c r="AP518" s="19" t="s">
        <v>3049</v>
      </c>
      <c r="AQ518" s="19" t="s">
        <v>3050</v>
      </c>
      <c r="AR518" s="17">
        <v>56000</v>
      </c>
      <c r="AS518" s="19"/>
      <c r="AT518" s="19"/>
    </row>
    <row r="519" spans="1:46" s="23" customFormat="1" ht="72" hidden="1" x14ac:dyDescent="0.2">
      <c r="A519" s="19" t="s">
        <v>47</v>
      </c>
      <c r="B519" s="19" t="s">
        <v>277</v>
      </c>
      <c r="C519" s="19" t="s">
        <v>276</v>
      </c>
      <c r="D519" s="19" t="s">
        <v>33</v>
      </c>
      <c r="E519" s="19" t="s">
        <v>454</v>
      </c>
      <c r="F519" s="28" t="s">
        <v>2089</v>
      </c>
      <c r="G519" s="19" t="s">
        <v>822</v>
      </c>
      <c r="H519" s="18" t="s">
        <v>319</v>
      </c>
      <c r="I519" s="18" t="s">
        <v>274</v>
      </c>
      <c r="J519" s="17">
        <v>200000</v>
      </c>
      <c r="K519" s="35" t="s">
        <v>137</v>
      </c>
      <c r="L519" s="64"/>
      <c r="M519" s="64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8"/>
      <c r="Y519" s="46"/>
      <c r="Z519" s="19"/>
      <c r="AA519" s="19"/>
      <c r="AB519" s="19"/>
      <c r="AC519" s="19"/>
      <c r="AD519" s="19"/>
      <c r="AE519" s="20" t="s">
        <v>3030</v>
      </c>
      <c r="AF519" s="20" t="s">
        <v>3451</v>
      </c>
      <c r="AG519" s="19" t="s">
        <v>3467</v>
      </c>
      <c r="AH519" s="55" t="s">
        <v>1358</v>
      </c>
      <c r="AI519" s="19" t="s">
        <v>1568</v>
      </c>
      <c r="AJ519" s="119"/>
      <c r="AK519" s="120"/>
      <c r="AL519" s="16">
        <f t="shared" si="17"/>
        <v>200000</v>
      </c>
      <c r="AM519" s="19" t="s">
        <v>1343</v>
      </c>
      <c r="AN519" s="19" t="s">
        <v>1344</v>
      </c>
      <c r="AO519" s="19" t="s">
        <v>3049</v>
      </c>
      <c r="AP519" s="19" t="s">
        <v>3049</v>
      </c>
      <c r="AQ519" s="19" t="s">
        <v>3050</v>
      </c>
      <c r="AR519" s="17">
        <v>200000</v>
      </c>
      <c r="AS519" s="19"/>
      <c r="AT519" s="19"/>
    </row>
    <row r="520" spans="1:46" s="23" customFormat="1" ht="72" hidden="1" x14ac:dyDescent="0.2">
      <c r="A520" s="19" t="s">
        <v>47</v>
      </c>
      <c r="B520" s="19" t="s">
        <v>277</v>
      </c>
      <c r="C520" s="19" t="s">
        <v>276</v>
      </c>
      <c r="D520" s="19" t="s">
        <v>33</v>
      </c>
      <c r="E520" s="19" t="s">
        <v>454</v>
      </c>
      <c r="F520" s="28" t="s">
        <v>2090</v>
      </c>
      <c r="G520" s="19" t="s">
        <v>823</v>
      </c>
      <c r="H520" s="18" t="s">
        <v>319</v>
      </c>
      <c r="I520" s="18" t="s">
        <v>274</v>
      </c>
      <c r="J520" s="17">
        <v>220000</v>
      </c>
      <c r="K520" s="35" t="s">
        <v>137</v>
      </c>
      <c r="L520" s="64"/>
      <c r="M520" s="64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8"/>
      <c r="Y520" s="46"/>
      <c r="Z520" s="19"/>
      <c r="AA520" s="19"/>
      <c r="AB520" s="19"/>
      <c r="AC520" s="19"/>
      <c r="AD520" s="19"/>
      <c r="AE520" s="20" t="s">
        <v>3030</v>
      </c>
      <c r="AF520" s="20" t="s">
        <v>3451</v>
      </c>
      <c r="AG520" s="19" t="s">
        <v>3467</v>
      </c>
      <c r="AH520" s="55" t="s">
        <v>1358</v>
      </c>
      <c r="AI520" s="19" t="s">
        <v>1568</v>
      </c>
      <c r="AJ520" s="119"/>
      <c r="AK520" s="120"/>
      <c r="AL520" s="16">
        <f t="shared" si="17"/>
        <v>220000</v>
      </c>
      <c r="AM520" s="19" t="s">
        <v>1343</v>
      </c>
      <c r="AN520" s="19" t="s">
        <v>1344</v>
      </c>
      <c r="AO520" s="19" t="s">
        <v>3049</v>
      </c>
      <c r="AP520" s="19" t="s">
        <v>3049</v>
      </c>
      <c r="AQ520" s="19" t="s">
        <v>3050</v>
      </c>
      <c r="AR520" s="17">
        <v>220000</v>
      </c>
      <c r="AS520" s="19"/>
      <c r="AT520" s="19"/>
    </row>
    <row r="521" spans="1:46" s="23" customFormat="1" ht="72" hidden="1" x14ac:dyDescent="0.2">
      <c r="A521" s="19" t="s">
        <v>47</v>
      </c>
      <c r="B521" s="19" t="s">
        <v>277</v>
      </c>
      <c r="C521" s="19" t="s">
        <v>276</v>
      </c>
      <c r="D521" s="19" t="s">
        <v>33</v>
      </c>
      <c r="E521" s="19" t="s">
        <v>454</v>
      </c>
      <c r="F521" s="28" t="s">
        <v>2091</v>
      </c>
      <c r="G521" s="19" t="s">
        <v>824</v>
      </c>
      <c r="H521" s="18" t="s">
        <v>340</v>
      </c>
      <c r="I521" s="18" t="s">
        <v>274</v>
      </c>
      <c r="J521" s="17">
        <v>360000</v>
      </c>
      <c r="K521" s="35" t="s">
        <v>137</v>
      </c>
      <c r="L521" s="64"/>
      <c r="M521" s="64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8"/>
      <c r="Y521" s="46"/>
      <c r="Z521" s="19"/>
      <c r="AA521" s="19"/>
      <c r="AB521" s="19"/>
      <c r="AC521" s="19"/>
      <c r="AD521" s="19"/>
      <c r="AE521" s="20" t="s">
        <v>3030</v>
      </c>
      <c r="AF521" s="20" t="s">
        <v>3451</v>
      </c>
      <c r="AG521" s="19" t="s">
        <v>3467</v>
      </c>
      <c r="AH521" s="55" t="s">
        <v>1358</v>
      </c>
      <c r="AI521" s="19" t="s">
        <v>1568</v>
      </c>
      <c r="AJ521" s="119"/>
      <c r="AK521" s="120"/>
      <c r="AL521" s="16">
        <f t="shared" si="17"/>
        <v>360000</v>
      </c>
      <c r="AM521" s="19" t="s">
        <v>1343</v>
      </c>
      <c r="AN521" s="19" t="s">
        <v>1344</v>
      </c>
      <c r="AO521" s="19" t="s">
        <v>3049</v>
      </c>
      <c r="AP521" s="19" t="s">
        <v>3049</v>
      </c>
      <c r="AQ521" s="19" t="s">
        <v>3050</v>
      </c>
      <c r="AR521" s="17">
        <v>360000</v>
      </c>
      <c r="AS521" s="19"/>
      <c r="AT521" s="19"/>
    </row>
    <row r="522" spans="1:46" s="23" customFormat="1" ht="72" hidden="1" x14ac:dyDescent="0.2">
      <c r="A522" s="19" t="s">
        <v>47</v>
      </c>
      <c r="B522" s="19" t="s">
        <v>277</v>
      </c>
      <c r="C522" s="19" t="s">
        <v>276</v>
      </c>
      <c r="D522" s="19" t="s">
        <v>33</v>
      </c>
      <c r="E522" s="19" t="s">
        <v>454</v>
      </c>
      <c r="F522" s="28" t="s">
        <v>2092</v>
      </c>
      <c r="G522" s="19" t="s">
        <v>825</v>
      </c>
      <c r="H522" s="18" t="s">
        <v>340</v>
      </c>
      <c r="I522" s="18" t="s">
        <v>274</v>
      </c>
      <c r="J522" s="17">
        <v>300000</v>
      </c>
      <c r="K522" s="35" t="s">
        <v>137</v>
      </c>
      <c r="L522" s="64"/>
      <c r="M522" s="64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8"/>
      <c r="Y522" s="46"/>
      <c r="Z522" s="19"/>
      <c r="AA522" s="19"/>
      <c r="AB522" s="19"/>
      <c r="AC522" s="19"/>
      <c r="AD522" s="19"/>
      <c r="AE522" s="20" t="s">
        <v>3030</v>
      </c>
      <c r="AF522" s="20" t="s">
        <v>3451</v>
      </c>
      <c r="AG522" s="19" t="s">
        <v>3467</v>
      </c>
      <c r="AH522" s="55" t="s">
        <v>1358</v>
      </c>
      <c r="AI522" s="19" t="s">
        <v>1568</v>
      </c>
      <c r="AJ522" s="119"/>
      <c r="AK522" s="120"/>
      <c r="AL522" s="16">
        <f t="shared" si="17"/>
        <v>300000</v>
      </c>
      <c r="AM522" s="19" t="s">
        <v>1343</v>
      </c>
      <c r="AN522" s="19" t="s">
        <v>1344</v>
      </c>
      <c r="AO522" s="19" t="s">
        <v>3049</v>
      </c>
      <c r="AP522" s="19" t="s">
        <v>3049</v>
      </c>
      <c r="AQ522" s="19" t="s">
        <v>3050</v>
      </c>
      <c r="AR522" s="17">
        <v>300000</v>
      </c>
      <c r="AS522" s="19"/>
      <c r="AT522" s="19"/>
    </row>
    <row r="523" spans="1:46" s="23" customFormat="1" ht="90" hidden="1" x14ac:dyDescent="0.2">
      <c r="A523" s="19" t="s">
        <v>47</v>
      </c>
      <c r="B523" s="19" t="s">
        <v>277</v>
      </c>
      <c r="C523" s="19" t="s">
        <v>276</v>
      </c>
      <c r="D523" s="19" t="s">
        <v>22</v>
      </c>
      <c r="E523" s="19" t="s">
        <v>349</v>
      </c>
      <c r="F523" s="28" t="s">
        <v>2093</v>
      </c>
      <c r="G523" s="19" t="s">
        <v>826</v>
      </c>
      <c r="H523" s="18" t="s">
        <v>270</v>
      </c>
      <c r="I523" s="18" t="s">
        <v>275</v>
      </c>
      <c r="J523" s="17">
        <v>1288000</v>
      </c>
      <c r="K523" s="35" t="s">
        <v>137</v>
      </c>
      <c r="L523" s="64"/>
      <c r="M523" s="64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8"/>
      <c r="Y523" s="46"/>
      <c r="Z523" s="19"/>
      <c r="AA523" s="19"/>
      <c r="AB523" s="19"/>
      <c r="AC523" s="19"/>
      <c r="AD523" s="19"/>
      <c r="AE523" s="20" t="s">
        <v>3031</v>
      </c>
      <c r="AF523" s="20" t="s">
        <v>1571</v>
      </c>
      <c r="AG523" s="19" t="s">
        <v>3467</v>
      </c>
      <c r="AH523" s="55" t="s">
        <v>1342</v>
      </c>
      <c r="AI523" s="19" t="s">
        <v>1571</v>
      </c>
      <c r="AJ523" s="119"/>
      <c r="AK523" s="120"/>
      <c r="AL523" s="16">
        <f t="shared" si="17"/>
        <v>1288000</v>
      </c>
      <c r="AM523" s="19" t="s">
        <v>1343</v>
      </c>
      <c r="AN523" s="19" t="s">
        <v>1344</v>
      </c>
      <c r="AO523" s="19" t="s">
        <v>3051</v>
      </c>
      <c r="AP523" s="19" t="s">
        <v>3052</v>
      </c>
      <c r="AQ523" s="19" t="s">
        <v>3053</v>
      </c>
      <c r="AR523" s="17">
        <v>1288000</v>
      </c>
      <c r="AS523" s="19"/>
      <c r="AT523" s="19"/>
    </row>
    <row r="524" spans="1:46" s="23" customFormat="1" ht="90" hidden="1" x14ac:dyDescent="0.2">
      <c r="A524" s="19" t="s">
        <v>47</v>
      </c>
      <c r="B524" s="19" t="s">
        <v>277</v>
      </c>
      <c r="C524" s="19" t="s">
        <v>276</v>
      </c>
      <c r="D524" s="19" t="s">
        <v>22</v>
      </c>
      <c r="E524" s="19" t="s">
        <v>349</v>
      </c>
      <c r="F524" s="28" t="s">
        <v>2094</v>
      </c>
      <c r="G524" s="19" t="s">
        <v>827</v>
      </c>
      <c r="H524" s="18" t="s">
        <v>270</v>
      </c>
      <c r="I524" s="18" t="s">
        <v>275</v>
      </c>
      <c r="J524" s="17">
        <v>1980000</v>
      </c>
      <c r="K524" s="35" t="s">
        <v>137</v>
      </c>
      <c r="L524" s="64"/>
      <c r="M524" s="64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8"/>
      <c r="Y524" s="46"/>
      <c r="Z524" s="19"/>
      <c r="AA524" s="19"/>
      <c r="AB524" s="19"/>
      <c r="AC524" s="19"/>
      <c r="AD524" s="19"/>
      <c r="AE524" s="20" t="s">
        <v>3032</v>
      </c>
      <c r="AF524" s="19" t="s">
        <v>3476</v>
      </c>
      <c r="AG524" s="20" t="s">
        <v>2456</v>
      </c>
      <c r="AH524" s="55" t="s">
        <v>1342</v>
      </c>
      <c r="AI524" s="19" t="s">
        <v>1571</v>
      </c>
      <c r="AJ524" s="119">
        <v>1787000</v>
      </c>
      <c r="AK524" s="120"/>
      <c r="AL524" s="16">
        <f t="shared" si="17"/>
        <v>193000</v>
      </c>
      <c r="AM524" s="19" t="s">
        <v>1343</v>
      </c>
      <c r="AN524" s="19" t="s">
        <v>1344</v>
      </c>
      <c r="AO524" s="19" t="s">
        <v>3051</v>
      </c>
      <c r="AP524" s="19" t="s">
        <v>3052</v>
      </c>
      <c r="AQ524" s="19" t="s">
        <v>3053</v>
      </c>
      <c r="AR524" s="17">
        <v>1980000</v>
      </c>
      <c r="AS524" s="19"/>
      <c r="AT524" s="19"/>
    </row>
    <row r="525" spans="1:46" s="23" customFormat="1" ht="72" hidden="1" x14ac:dyDescent="0.2">
      <c r="A525" s="19" t="s">
        <v>47</v>
      </c>
      <c r="B525" s="19" t="s">
        <v>277</v>
      </c>
      <c r="C525" s="19" t="s">
        <v>276</v>
      </c>
      <c r="D525" s="19" t="s">
        <v>11</v>
      </c>
      <c r="E525" s="19" t="s">
        <v>310</v>
      </c>
      <c r="F525" s="28" t="s">
        <v>2095</v>
      </c>
      <c r="G525" s="19" t="s">
        <v>828</v>
      </c>
      <c r="H525" s="18" t="s">
        <v>269</v>
      </c>
      <c r="I525" s="18" t="s">
        <v>268</v>
      </c>
      <c r="J525" s="17">
        <v>4000</v>
      </c>
      <c r="K525" s="35" t="s">
        <v>137</v>
      </c>
      <c r="L525" s="64"/>
      <c r="M525" s="64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8"/>
      <c r="Y525" s="46"/>
      <c r="Z525" s="19"/>
      <c r="AA525" s="19"/>
      <c r="AB525" s="19"/>
      <c r="AC525" s="19"/>
      <c r="AD525" s="19"/>
      <c r="AE525" s="20" t="s">
        <v>3023</v>
      </c>
      <c r="AF525" s="20" t="s">
        <v>3472</v>
      </c>
      <c r="AG525" s="20" t="s">
        <v>2456</v>
      </c>
      <c r="AH525" s="55" t="s">
        <v>1342</v>
      </c>
      <c r="AI525" s="19" t="s">
        <v>1571</v>
      </c>
      <c r="AJ525" s="17">
        <v>4000</v>
      </c>
      <c r="AK525" s="120"/>
      <c r="AL525" s="16">
        <f t="shared" si="17"/>
        <v>0</v>
      </c>
      <c r="AM525" s="19" t="s">
        <v>1343</v>
      </c>
      <c r="AN525" s="19" t="s">
        <v>1344</v>
      </c>
      <c r="AO525" s="19" t="s">
        <v>3036</v>
      </c>
      <c r="AP525" s="19" t="s">
        <v>3036</v>
      </c>
      <c r="AQ525" s="19" t="s">
        <v>1368</v>
      </c>
      <c r="AR525" s="17">
        <v>4000</v>
      </c>
      <c r="AS525" s="19"/>
      <c r="AT525" s="19"/>
    </row>
    <row r="526" spans="1:46" s="23" customFormat="1" ht="72" hidden="1" x14ac:dyDescent="0.2">
      <c r="A526" s="19" t="s">
        <v>47</v>
      </c>
      <c r="B526" s="19" t="s">
        <v>277</v>
      </c>
      <c r="C526" s="19" t="s">
        <v>276</v>
      </c>
      <c r="D526" s="19" t="s">
        <v>11</v>
      </c>
      <c r="E526" s="19" t="s">
        <v>310</v>
      </c>
      <c r="F526" s="28" t="s">
        <v>2096</v>
      </c>
      <c r="G526" s="19" t="s">
        <v>785</v>
      </c>
      <c r="H526" s="18" t="s">
        <v>303</v>
      </c>
      <c r="I526" s="18" t="s">
        <v>268</v>
      </c>
      <c r="J526" s="17">
        <v>20000</v>
      </c>
      <c r="K526" s="35" t="s">
        <v>137</v>
      </c>
      <c r="L526" s="64"/>
      <c r="M526" s="64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8"/>
      <c r="Y526" s="46"/>
      <c r="Z526" s="19"/>
      <c r="AA526" s="19"/>
      <c r="AB526" s="19"/>
      <c r="AC526" s="19"/>
      <c r="AD526" s="19"/>
      <c r="AE526" s="20" t="s">
        <v>3023</v>
      </c>
      <c r="AF526" s="20" t="s">
        <v>3472</v>
      </c>
      <c r="AG526" s="20" t="s">
        <v>2456</v>
      </c>
      <c r="AH526" s="55" t="s">
        <v>1342</v>
      </c>
      <c r="AI526" s="19" t="s">
        <v>1571</v>
      </c>
      <c r="AJ526" s="119">
        <v>19000</v>
      </c>
      <c r="AK526" s="120"/>
      <c r="AL526" s="16">
        <f t="shared" si="17"/>
        <v>1000</v>
      </c>
      <c r="AM526" s="19" t="s">
        <v>1343</v>
      </c>
      <c r="AN526" s="19" t="s">
        <v>1344</v>
      </c>
      <c r="AO526" s="19" t="s">
        <v>3036</v>
      </c>
      <c r="AP526" s="19" t="s">
        <v>3036</v>
      </c>
      <c r="AQ526" s="19" t="s">
        <v>1368</v>
      </c>
      <c r="AR526" s="17">
        <v>20000</v>
      </c>
      <c r="AS526" s="19"/>
      <c r="AT526" s="19"/>
    </row>
    <row r="527" spans="1:46" s="23" customFormat="1" ht="72" hidden="1" x14ac:dyDescent="0.2">
      <c r="A527" s="19" t="s">
        <v>47</v>
      </c>
      <c r="B527" s="19" t="s">
        <v>277</v>
      </c>
      <c r="C527" s="19" t="s">
        <v>276</v>
      </c>
      <c r="D527" s="19" t="s">
        <v>11</v>
      </c>
      <c r="E527" s="19" t="s">
        <v>310</v>
      </c>
      <c r="F527" s="28" t="s">
        <v>2097</v>
      </c>
      <c r="G527" s="19" t="s">
        <v>829</v>
      </c>
      <c r="H527" s="18" t="s">
        <v>317</v>
      </c>
      <c r="I527" s="18" t="s">
        <v>631</v>
      </c>
      <c r="J527" s="17">
        <v>35000</v>
      </c>
      <c r="K527" s="35" t="s">
        <v>137</v>
      </c>
      <c r="L527" s="64"/>
      <c r="M527" s="64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8"/>
      <c r="Y527" s="46"/>
      <c r="Z527" s="19"/>
      <c r="AA527" s="19"/>
      <c r="AB527" s="19"/>
      <c r="AC527" s="19"/>
      <c r="AD527" s="19"/>
      <c r="AE527" s="20" t="s">
        <v>3023</v>
      </c>
      <c r="AF527" s="20" t="s">
        <v>3472</v>
      </c>
      <c r="AG527" s="20" t="s">
        <v>2456</v>
      </c>
      <c r="AH527" s="55" t="s">
        <v>1342</v>
      </c>
      <c r="AI527" s="19" t="s">
        <v>1571</v>
      </c>
      <c r="AJ527" s="119">
        <v>27500</v>
      </c>
      <c r="AK527" s="120"/>
      <c r="AL527" s="16">
        <f t="shared" si="17"/>
        <v>7500</v>
      </c>
      <c r="AM527" s="19" t="s">
        <v>1343</v>
      </c>
      <c r="AN527" s="19" t="s">
        <v>1344</v>
      </c>
      <c r="AO527" s="19" t="s">
        <v>3036</v>
      </c>
      <c r="AP527" s="19" t="s">
        <v>3036</v>
      </c>
      <c r="AQ527" s="19" t="s">
        <v>1368</v>
      </c>
      <c r="AR527" s="17">
        <v>35000</v>
      </c>
      <c r="AS527" s="19"/>
      <c r="AT527" s="19"/>
    </row>
    <row r="528" spans="1:46" s="23" customFormat="1" ht="72" hidden="1" x14ac:dyDescent="0.2">
      <c r="A528" s="19" t="s">
        <v>47</v>
      </c>
      <c r="B528" s="19" t="s">
        <v>277</v>
      </c>
      <c r="C528" s="19" t="s">
        <v>276</v>
      </c>
      <c r="D528" s="19" t="s">
        <v>11</v>
      </c>
      <c r="E528" s="19" t="s">
        <v>310</v>
      </c>
      <c r="F528" s="28" t="s">
        <v>2098</v>
      </c>
      <c r="G528" s="19" t="s">
        <v>830</v>
      </c>
      <c r="H528" s="18" t="s">
        <v>319</v>
      </c>
      <c r="I528" s="18" t="s">
        <v>273</v>
      </c>
      <c r="J528" s="17">
        <v>28000</v>
      </c>
      <c r="K528" s="35" t="s">
        <v>137</v>
      </c>
      <c r="L528" s="64"/>
      <c r="M528" s="64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8"/>
      <c r="Y528" s="46"/>
      <c r="Z528" s="19"/>
      <c r="AA528" s="19"/>
      <c r="AB528" s="19"/>
      <c r="AC528" s="19"/>
      <c r="AD528" s="19"/>
      <c r="AE528" s="20" t="s">
        <v>3023</v>
      </c>
      <c r="AF528" s="20" t="s">
        <v>3472</v>
      </c>
      <c r="AG528" s="20" t="s">
        <v>2456</v>
      </c>
      <c r="AH528" s="55" t="s">
        <v>1342</v>
      </c>
      <c r="AI528" s="19" t="s">
        <v>1571</v>
      </c>
      <c r="AJ528" s="119">
        <v>24000</v>
      </c>
      <c r="AK528" s="120"/>
      <c r="AL528" s="16">
        <f t="shared" si="17"/>
        <v>4000</v>
      </c>
      <c r="AM528" s="19" t="s">
        <v>1343</v>
      </c>
      <c r="AN528" s="19" t="s">
        <v>1344</v>
      </c>
      <c r="AO528" s="19" t="s">
        <v>3036</v>
      </c>
      <c r="AP528" s="19" t="s">
        <v>3036</v>
      </c>
      <c r="AQ528" s="19" t="s">
        <v>1368</v>
      </c>
      <c r="AR528" s="17">
        <v>28000</v>
      </c>
      <c r="AS528" s="19"/>
      <c r="AT528" s="19"/>
    </row>
    <row r="529" spans="1:46" s="23" customFormat="1" ht="72" hidden="1" x14ac:dyDescent="0.2">
      <c r="A529" s="19" t="s">
        <v>47</v>
      </c>
      <c r="B529" s="19" t="s">
        <v>277</v>
      </c>
      <c r="C529" s="19" t="s">
        <v>276</v>
      </c>
      <c r="D529" s="19" t="s">
        <v>11</v>
      </c>
      <c r="E529" s="19" t="s">
        <v>310</v>
      </c>
      <c r="F529" s="28" t="s">
        <v>2099</v>
      </c>
      <c r="G529" s="19" t="s">
        <v>831</v>
      </c>
      <c r="H529" s="18" t="s">
        <v>319</v>
      </c>
      <c r="I529" s="18" t="s">
        <v>268</v>
      </c>
      <c r="J529" s="17">
        <v>32000</v>
      </c>
      <c r="K529" s="35" t="s">
        <v>137</v>
      </c>
      <c r="L529" s="64"/>
      <c r="M529" s="64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8"/>
      <c r="Y529" s="46"/>
      <c r="Z529" s="19"/>
      <c r="AA529" s="19"/>
      <c r="AB529" s="19"/>
      <c r="AC529" s="19"/>
      <c r="AD529" s="19"/>
      <c r="AE529" s="20" t="s">
        <v>3023</v>
      </c>
      <c r="AF529" s="20" t="s">
        <v>3472</v>
      </c>
      <c r="AG529" s="20" t="s">
        <v>2456</v>
      </c>
      <c r="AH529" s="55" t="s">
        <v>1342</v>
      </c>
      <c r="AI529" s="19" t="s">
        <v>1571</v>
      </c>
      <c r="AJ529" s="119">
        <v>26000</v>
      </c>
      <c r="AK529" s="120"/>
      <c r="AL529" s="16">
        <f t="shared" si="17"/>
        <v>6000</v>
      </c>
      <c r="AM529" s="19" t="s">
        <v>1343</v>
      </c>
      <c r="AN529" s="19" t="s">
        <v>1344</v>
      </c>
      <c r="AO529" s="19" t="s">
        <v>3036</v>
      </c>
      <c r="AP529" s="19" t="s">
        <v>3036</v>
      </c>
      <c r="AQ529" s="19" t="s">
        <v>1368</v>
      </c>
      <c r="AR529" s="17">
        <v>32000</v>
      </c>
      <c r="AS529" s="19"/>
      <c r="AT529" s="19"/>
    </row>
    <row r="530" spans="1:46" s="23" customFormat="1" ht="72" hidden="1" x14ac:dyDescent="0.2">
      <c r="A530" s="19" t="s">
        <v>47</v>
      </c>
      <c r="B530" s="19" t="s">
        <v>277</v>
      </c>
      <c r="C530" s="19" t="s">
        <v>276</v>
      </c>
      <c r="D530" s="19" t="s">
        <v>11</v>
      </c>
      <c r="E530" s="19" t="s">
        <v>310</v>
      </c>
      <c r="F530" s="28" t="s">
        <v>2100</v>
      </c>
      <c r="G530" s="19" t="s">
        <v>832</v>
      </c>
      <c r="H530" s="18" t="s">
        <v>464</v>
      </c>
      <c r="I530" s="18" t="s">
        <v>268</v>
      </c>
      <c r="J530" s="17">
        <v>45000</v>
      </c>
      <c r="K530" s="35" t="s">
        <v>137</v>
      </c>
      <c r="L530" s="64"/>
      <c r="M530" s="64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8"/>
      <c r="Y530" s="46"/>
      <c r="Z530" s="19"/>
      <c r="AA530" s="19"/>
      <c r="AB530" s="19"/>
      <c r="AC530" s="19"/>
      <c r="AD530" s="19"/>
      <c r="AE530" s="20" t="s">
        <v>3023</v>
      </c>
      <c r="AF530" s="20" t="s">
        <v>3472</v>
      </c>
      <c r="AG530" s="20" t="s">
        <v>2456</v>
      </c>
      <c r="AH530" s="55" t="s">
        <v>1342</v>
      </c>
      <c r="AI530" s="19" t="s">
        <v>1571</v>
      </c>
      <c r="AJ530" s="119">
        <v>42000</v>
      </c>
      <c r="AK530" s="120"/>
      <c r="AL530" s="16">
        <f t="shared" si="17"/>
        <v>3000</v>
      </c>
      <c r="AM530" s="19" t="s">
        <v>1343</v>
      </c>
      <c r="AN530" s="19" t="s">
        <v>1344</v>
      </c>
      <c r="AO530" s="19" t="s">
        <v>3036</v>
      </c>
      <c r="AP530" s="19" t="s">
        <v>3036</v>
      </c>
      <c r="AQ530" s="19" t="s">
        <v>1368</v>
      </c>
      <c r="AR530" s="17">
        <v>45000</v>
      </c>
      <c r="AS530" s="19"/>
      <c r="AT530" s="19"/>
    </row>
    <row r="531" spans="1:46" s="23" customFormat="1" ht="72" hidden="1" x14ac:dyDescent="0.2">
      <c r="A531" s="19" t="s">
        <v>47</v>
      </c>
      <c r="B531" s="19" t="s">
        <v>277</v>
      </c>
      <c r="C531" s="19" t="s">
        <v>276</v>
      </c>
      <c r="D531" s="19" t="s">
        <v>286</v>
      </c>
      <c r="E531" s="19" t="s">
        <v>310</v>
      </c>
      <c r="F531" s="28" t="s">
        <v>2101</v>
      </c>
      <c r="G531" s="19" t="s">
        <v>833</v>
      </c>
      <c r="H531" s="18" t="s">
        <v>267</v>
      </c>
      <c r="I531" s="18" t="s">
        <v>271</v>
      </c>
      <c r="J531" s="17">
        <v>162000</v>
      </c>
      <c r="K531" s="70"/>
      <c r="L531" s="64"/>
      <c r="M531" s="35" t="s">
        <v>137</v>
      </c>
      <c r="N531" s="19"/>
      <c r="O531" s="19" t="s">
        <v>1364</v>
      </c>
      <c r="P531" s="68">
        <v>242212</v>
      </c>
      <c r="Q531" s="19" t="s">
        <v>1346</v>
      </c>
      <c r="R531" s="19" t="s">
        <v>1347</v>
      </c>
      <c r="S531" s="19" t="s">
        <v>1348</v>
      </c>
      <c r="T531" s="19"/>
      <c r="U531" s="19"/>
      <c r="V531" s="19" t="s">
        <v>3033</v>
      </c>
      <c r="W531" s="17">
        <v>162000</v>
      </c>
      <c r="X531" s="18" t="s">
        <v>1182</v>
      </c>
      <c r="Y531" s="128">
        <v>242263</v>
      </c>
      <c r="Z531" s="17">
        <v>162000</v>
      </c>
      <c r="AA531" s="19">
        <v>7014182086</v>
      </c>
      <c r="AB531" s="48">
        <v>23097</v>
      </c>
      <c r="AC531" s="48">
        <v>23097</v>
      </c>
      <c r="AD531" s="17">
        <v>162000</v>
      </c>
      <c r="AE531" s="20" t="s">
        <v>3025</v>
      </c>
      <c r="AF531" s="19" t="s">
        <v>3475</v>
      </c>
      <c r="AG531" s="20" t="s">
        <v>2456</v>
      </c>
      <c r="AH531" s="55" t="s">
        <v>1350</v>
      </c>
      <c r="AI531" s="20" t="s">
        <v>1570</v>
      </c>
      <c r="AJ531" s="17">
        <v>162000</v>
      </c>
      <c r="AK531" s="120"/>
      <c r="AL531" s="16">
        <f t="shared" si="17"/>
        <v>0</v>
      </c>
      <c r="AM531" s="19" t="s">
        <v>1343</v>
      </c>
      <c r="AN531" s="19" t="s">
        <v>1344</v>
      </c>
      <c r="AO531" s="19" t="s">
        <v>3044</v>
      </c>
      <c r="AP531" s="19" t="s">
        <v>3044</v>
      </c>
      <c r="AQ531" s="19" t="s">
        <v>3036</v>
      </c>
      <c r="AR531" s="17">
        <v>162000</v>
      </c>
      <c r="AS531" s="19"/>
      <c r="AT531" s="19"/>
    </row>
    <row r="532" spans="1:46" s="23" customFormat="1" ht="72" hidden="1" x14ac:dyDescent="0.2">
      <c r="A532" s="19" t="s">
        <v>47</v>
      </c>
      <c r="B532" s="19" t="s">
        <v>277</v>
      </c>
      <c r="C532" s="19" t="s">
        <v>276</v>
      </c>
      <c r="D532" s="19" t="s">
        <v>13</v>
      </c>
      <c r="E532" s="19" t="s">
        <v>310</v>
      </c>
      <c r="F532" s="28" t="s">
        <v>2102</v>
      </c>
      <c r="G532" s="19" t="s">
        <v>834</v>
      </c>
      <c r="H532" s="18" t="s">
        <v>317</v>
      </c>
      <c r="I532" s="18" t="s">
        <v>271</v>
      </c>
      <c r="J532" s="17">
        <v>60000</v>
      </c>
      <c r="K532" s="69"/>
      <c r="L532" s="64"/>
      <c r="M532" s="35" t="s">
        <v>137</v>
      </c>
      <c r="N532" s="19"/>
      <c r="O532" s="19" t="s">
        <v>1352</v>
      </c>
      <c r="P532" s="68">
        <v>242212</v>
      </c>
      <c r="Q532" s="19" t="s">
        <v>1346</v>
      </c>
      <c r="R532" s="19" t="s">
        <v>1347</v>
      </c>
      <c r="S532" s="19" t="s">
        <v>1348</v>
      </c>
      <c r="T532" s="19"/>
      <c r="U532" s="19"/>
      <c r="V532" s="19" t="s">
        <v>3033</v>
      </c>
      <c r="W532" s="17">
        <v>60000</v>
      </c>
      <c r="X532" s="18" t="s">
        <v>1182</v>
      </c>
      <c r="Y532" s="128">
        <v>242263</v>
      </c>
      <c r="Z532" s="17">
        <v>60000</v>
      </c>
      <c r="AA532" s="19">
        <v>7014182069</v>
      </c>
      <c r="AB532" s="48">
        <v>23097</v>
      </c>
      <c r="AC532" s="48">
        <v>23097</v>
      </c>
      <c r="AD532" s="17">
        <v>60000</v>
      </c>
      <c r="AE532" s="20" t="s">
        <v>3025</v>
      </c>
      <c r="AF532" s="19" t="s">
        <v>3475</v>
      </c>
      <c r="AG532" s="20" t="s">
        <v>2456</v>
      </c>
      <c r="AH532" s="55" t="s">
        <v>1350</v>
      </c>
      <c r="AI532" s="20" t="s">
        <v>1570</v>
      </c>
      <c r="AJ532" s="17">
        <v>60000</v>
      </c>
      <c r="AK532" s="120"/>
      <c r="AL532" s="16">
        <f t="shared" si="17"/>
        <v>0</v>
      </c>
      <c r="AM532" s="19" t="s">
        <v>1343</v>
      </c>
      <c r="AN532" s="19" t="s">
        <v>1344</v>
      </c>
      <c r="AO532" s="19" t="s">
        <v>3045</v>
      </c>
      <c r="AP532" s="19" t="s">
        <v>3045</v>
      </c>
      <c r="AQ532" s="19" t="s">
        <v>3036</v>
      </c>
      <c r="AR532" s="17">
        <v>60000</v>
      </c>
      <c r="AS532" s="19"/>
      <c r="AT532" s="19"/>
    </row>
    <row r="533" spans="1:46" s="23" customFormat="1" ht="72" hidden="1" x14ac:dyDescent="0.2">
      <c r="A533" s="19" t="s">
        <v>47</v>
      </c>
      <c r="B533" s="19" t="s">
        <v>277</v>
      </c>
      <c r="C533" s="19" t="s">
        <v>276</v>
      </c>
      <c r="D533" s="19" t="s">
        <v>33</v>
      </c>
      <c r="E533" s="19" t="s">
        <v>310</v>
      </c>
      <c r="F533" s="28" t="s">
        <v>2103</v>
      </c>
      <c r="G533" s="19" t="s">
        <v>835</v>
      </c>
      <c r="H533" s="18" t="s">
        <v>270</v>
      </c>
      <c r="I533" s="18" t="s">
        <v>274</v>
      </c>
      <c r="J533" s="17">
        <v>35000</v>
      </c>
      <c r="K533" s="35" t="s">
        <v>137</v>
      </c>
      <c r="L533" s="64"/>
      <c r="M533" s="64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8"/>
      <c r="Y533" s="46"/>
      <c r="Z533" s="19"/>
      <c r="AA533" s="19"/>
      <c r="AB533" s="19"/>
      <c r="AC533" s="19"/>
      <c r="AD533" s="19"/>
      <c r="AE533" s="20" t="s">
        <v>3030</v>
      </c>
      <c r="AF533" s="20" t="s">
        <v>3451</v>
      </c>
      <c r="AG533" s="19" t="s">
        <v>3467</v>
      </c>
      <c r="AH533" s="55" t="s">
        <v>1358</v>
      </c>
      <c r="AI533" s="19" t="s">
        <v>1568</v>
      </c>
      <c r="AJ533" s="119"/>
      <c r="AK533" s="120"/>
      <c r="AL533" s="16">
        <f t="shared" si="17"/>
        <v>35000</v>
      </c>
      <c r="AM533" s="19" t="s">
        <v>1343</v>
      </c>
      <c r="AN533" s="19" t="s">
        <v>1344</v>
      </c>
      <c r="AO533" s="19" t="s">
        <v>3049</v>
      </c>
      <c r="AP533" s="19" t="s">
        <v>3049</v>
      </c>
      <c r="AQ533" s="19" t="s">
        <v>3050</v>
      </c>
      <c r="AR533" s="17">
        <v>35000</v>
      </c>
      <c r="AS533" s="19"/>
      <c r="AT533" s="19"/>
    </row>
    <row r="534" spans="1:46" s="23" customFormat="1" ht="72" hidden="1" x14ac:dyDescent="0.2">
      <c r="A534" s="19" t="s">
        <v>47</v>
      </c>
      <c r="B534" s="19" t="s">
        <v>277</v>
      </c>
      <c r="C534" s="19" t="s">
        <v>276</v>
      </c>
      <c r="D534" s="19" t="s">
        <v>33</v>
      </c>
      <c r="E534" s="19" t="s">
        <v>310</v>
      </c>
      <c r="F534" s="28" t="s">
        <v>2104</v>
      </c>
      <c r="G534" s="19" t="s">
        <v>836</v>
      </c>
      <c r="H534" s="18" t="s">
        <v>267</v>
      </c>
      <c r="I534" s="18" t="s">
        <v>274</v>
      </c>
      <c r="J534" s="17">
        <v>300000</v>
      </c>
      <c r="K534" s="35" t="s">
        <v>137</v>
      </c>
      <c r="L534" s="64"/>
      <c r="M534" s="64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8"/>
      <c r="Y534" s="46"/>
      <c r="Z534" s="19"/>
      <c r="AA534" s="19"/>
      <c r="AB534" s="19"/>
      <c r="AC534" s="19"/>
      <c r="AD534" s="19"/>
      <c r="AE534" s="20" t="s">
        <v>3030</v>
      </c>
      <c r="AF534" s="20" t="s">
        <v>3451</v>
      </c>
      <c r="AG534" s="19" t="s">
        <v>3467</v>
      </c>
      <c r="AH534" s="55" t="s">
        <v>1358</v>
      </c>
      <c r="AI534" s="19" t="s">
        <v>1568</v>
      </c>
      <c r="AJ534" s="119"/>
      <c r="AK534" s="120"/>
      <c r="AL534" s="16">
        <f t="shared" si="17"/>
        <v>300000</v>
      </c>
      <c r="AM534" s="19" t="s">
        <v>1343</v>
      </c>
      <c r="AN534" s="19" t="s">
        <v>1344</v>
      </c>
      <c r="AO534" s="19" t="s">
        <v>3049</v>
      </c>
      <c r="AP534" s="19" t="s">
        <v>3049</v>
      </c>
      <c r="AQ534" s="19" t="s">
        <v>3050</v>
      </c>
      <c r="AR534" s="17">
        <v>300000</v>
      </c>
      <c r="AS534" s="19"/>
      <c r="AT534" s="19"/>
    </row>
    <row r="535" spans="1:46" s="23" customFormat="1" ht="72" hidden="1" x14ac:dyDescent="0.2">
      <c r="A535" s="19" t="s">
        <v>47</v>
      </c>
      <c r="B535" s="19" t="s">
        <v>277</v>
      </c>
      <c r="C535" s="19" t="s">
        <v>276</v>
      </c>
      <c r="D535" s="19" t="s">
        <v>33</v>
      </c>
      <c r="E535" s="19" t="s">
        <v>310</v>
      </c>
      <c r="F535" s="28" t="s">
        <v>2105</v>
      </c>
      <c r="G535" s="19" t="s">
        <v>837</v>
      </c>
      <c r="H535" s="18" t="s">
        <v>387</v>
      </c>
      <c r="I535" s="18" t="s">
        <v>274</v>
      </c>
      <c r="J535" s="17">
        <v>600000</v>
      </c>
      <c r="K535" s="35" t="s">
        <v>137</v>
      </c>
      <c r="L535" s="64"/>
      <c r="M535" s="64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8"/>
      <c r="Y535" s="46"/>
      <c r="Z535" s="19"/>
      <c r="AA535" s="19"/>
      <c r="AB535" s="19"/>
      <c r="AC535" s="19"/>
      <c r="AD535" s="19"/>
      <c r="AE535" s="20" t="s">
        <v>3030</v>
      </c>
      <c r="AF535" s="20" t="s">
        <v>3451</v>
      </c>
      <c r="AG535" s="19" t="s">
        <v>3467</v>
      </c>
      <c r="AH535" s="55" t="s">
        <v>1358</v>
      </c>
      <c r="AI535" s="19" t="s">
        <v>1568</v>
      </c>
      <c r="AJ535" s="119"/>
      <c r="AK535" s="120"/>
      <c r="AL535" s="16">
        <f t="shared" si="17"/>
        <v>600000</v>
      </c>
      <c r="AM535" s="19" t="s">
        <v>1343</v>
      </c>
      <c r="AN535" s="19" t="s">
        <v>1344</v>
      </c>
      <c r="AO535" s="19" t="s">
        <v>3049</v>
      </c>
      <c r="AP535" s="19" t="s">
        <v>3049</v>
      </c>
      <c r="AQ535" s="19" t="s">
        <v>3050</v>
      </c>
      <c r="AR535" s="17">
        <v>600000</v>
      </c>
      <c r="AS535" s="19"/>
      <c r="AT535" s="19"/>
    </row>
    <row r="536" spans="1:46" s="23" customFormat="1" ht="72" hidden="1" x14ac:dyDescent="0.2">
      <c r="A536" s="19" t="s">
        <v>47</v>
      </c>
      <c r="B536" s="19" t="s">
        <v>277</v>
      </c>
      <c r="C536" s="19" t="s">
        <v>276</v>
      </c>
      <c r="D536" s="19" t="s">
        <v>33</v>
      </c>
      <c r="E536" s="19" t="s">
        <v>310</v>
      </c>
      <c r="F536" s="28" t="s">
        <v>2106</v>
      </c>
      <c r="G536" s="19" t="s">
        <v>838</v>
      </c>
      <c r="H536" s="18" t="s">
        <v>270</v>
      </c>
      <c r="I536" s="18" t="s">
        <v>274</v>
      </c>
      <c r="J536" s="17">
        <v>65000</v>
      </c>
      <c r="K536" s="35" t="s">
        <v>137</v>
      </c>
      <c r="L536" s="64"/>
      <c r="M536" s="64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8"/>
      <c r="Y536" s="46"/>
      <c r="Z536" s="19"/>
      <c r="AA536" s="19"/>
      <c r="AB536" s="19"/>
      <c r="AC536" s="19"/>
      <c r="AD536" s="19"/>
      <c r="AE536" s="20" t="s">
        <v>3030</v>
      </c>
      <c r="AF536" s="20" t="s">
        <v>3451</v>
      </c>
      <c r="AG536" s="19" t="s">
        <v>3467</v>
      </c>
      <c r="AH536" s="55" t="s">
        <v>1358</v>
      </c>
      <c r="AI536" s="19" t="s">
        <v>1568</v>
      </c>
      <c r="AJ536" s="119"/>
      <c r="AK536" s="120"/>
      <c r="AL536" s="16">
        <f t="shared" si="17"/>
        <v>65000</v>
      </c>
      <c r="AM536" s="19" t="s">
        <v>1343</v>
      </c>
      <c r="AN536" s="19" t="s">
        <v>1344</v>
      </c>
      <c r="AO536" s="19" t="s">
        <v>3049</v>
      </c>
      <c r="AP536" s="19" t="s">
        <v>3049</v>
      </c>
      <c r="AQ536" s="19" t="s">
        <v>3050</v>
      </c>
      <c r="AR536" s="17">
        <v>65000</v>
      </c>
      <c r="AS536" s="19"/>
      <c r="AT536" s="19"/>
    </row>
    <row r="537" spans="1:46" s="23" customFormat="1" ht="72" hidden="1" x14ac:dyDescent="0.2">
      <c r="A537" s="19" t="s">
        <v>47</v>
      </c>
      <c r="B537" s="19" t="s">
        <v>277</v>
      </c>
      <c r="C537" s="19" t="s">
        <v>276</v>
      </c>
      <c r="D537" s="19" t="s">
        <v>33</v>
      </c>
      <c r="E537" s="19" t="s">
        <v>310</v>
      </c>
      <c r="F537" s="28" t="s">
        <v>2107</v>
      </c>
      <c r="G537" s="19" t="s">
        <v>839</v>
      </c>
      <c r="H537" s="18" t="s">
        <v>269</v>
      </c>
      <c r="I537" s="18" t="s">
        <v>840</v>
      </c>
      <c r="J537" s="17">
        <v>40000</v>
      </c>
      <c r="K537" s="35" t="s">
        <v>137</v>
      </c>
      <c r="L537" s="64"/>
      <c r="M537" s="64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8"/>
      <c r="Y537" s="46"/>
      <c r="Z537" s="19"/>
      <c r="AA537" s="19"/>
      <c r="AB537" s="19"/>
      <c r="AC537" s="19"/>
      <c r="AD537" s="19"/>
      <c r="AE537" s="20" t="s">
        <v>3030</v>
      </c>
      <c r="AF537" s="20" t="s">
        <v>3451</v>
      </c>
      <c r="AG537" s="19" t="s">
        <v>3467</v>
      </c>
      <c r="AH537" s="55" t="s">
        <v>1358</v>
      </c>
      <c r="AI537" s="19" t="s">
        <v>1568</v>
      </c>
      <c r="AJ537" s="119"/>
      <c r="AK537" s="120"/>
      <c r="AL537" s="16">
        <f t="shared" si="17"/>
        <v>40000</v>
      </c>
      <c r="AM537" s="19" t="s">
        <v>1343</v>
      </c>
      <c r="AN537" s="19" t="s">
        <v>1344</v>
      </c>
      <c r="AO537" s="19" t="s">
        <v>3049</v>
      </c>
      <c r="AP537" s="19" t="s">
        <v>3049</v>
      </c>
      <c r="AQ537" s="19" t="s">
        <v>3050</v>
      </c>
      <c r="AR537" s="17">
        <v>40000</v>
      </c>
      <c r="AS537" s="19"/>
      <c r="AT537" s="19"/>
    </row>
    <row r="538" spans="1:46" s="23" customFormat="1" ht="72" hidden="1" x14ac:dyDescent="0.2">
      <c r="A538" s="19" t="s">
        <v>47</v>
      </c>
      <c r="B538" s="19" t="s">
        <v>277</v>
      </c>
      <c r="C538" s="19" t="s">
        <v>276</v>
      </c>
      <c r="D538" s="19" t="s">
        <v>33</v>
      </c>
      <c r="E538" s="19" t="s">
        <v>310</v>
      </c>
      <c r="F538" s="28" t="s">
        <v>2108</v>
      </c>
      <c r="G538" s="19" t="s">
        <v>841</v>
      </c>
      <c r="H538" s="18" t="s">
        <v>267</v>
      </c>
      <c r="I538" s="18" t="s">
        <v>511</v>
      </c>
      <c r="J538" s="17">
        <v>18000</v>
      </c>
      <c r="K538" s="35" t="s">
        <v>137</v>
      </c>
      <c r="L538" s="64"/>
      <c r="M538" s="64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8"/>
      <c r="Y538" s="46"/>
      <c r="Z538" s="19"/>
      <c r="AA538" s="19"/>
      <c r="AB538" s="19"/>
      <c r="AC538" s="19"/>
      <c r="AD538" s="19"/>
      <c r="AE538" s="20" t="s">
        <v>3030</v>
      </c>
      <c r="AF538" s="20" t="s">
        <v>3451</v>
      </c>
      <c r="AG538" s="19" t="s">
        <v>3467</v>
      </c>
      <c r="AH538" s="55" t="s">
        <v>1358</v>
      </c>
      <c r="AI538" s="19" t="s">
        <v>1568</v>
      </c>
      <c r="AJ538" s="119"/>
      <c r="AK538" s="120"/>
      <c r="AL538" s="16">
        <f t="shared" si="17"/>
        <v>18000</v>
      </c>
      <c r="AM538" s="19" t="s">
        <v>1343</v>
      </c>
      <c r="AN538" s="19" t="s">
        <v>1344</v>
      </c>
      <c r="AO538" s="19" t="s">
        <v>3049</v>
      </c>
      <c r="AP538" s="19" t="s">
        <v>3049</v>
      </c>
      <c r="AQ538" s="19" t="s">
        <v>3050</v>
      </c>
      <c r="AR538" s="17">
        <v>18000</v>
      </c>
      <c r="AS538" s="19"/>
      <c r="AT538" s="19"/>
    </row>
    <row r="539" spans="1:46" s="23" customFormat="1" ht="72" hidden="1" x14ac:dyDescent="0.2">
      <c r="A539" s="19" t="s">
        <v>47</v>
      </c>
      <c r="B539" s="19" t="s">
        <v>277</v>
      </c>
      <c r="C539" s="19" t="s">
        <v>276</v>
      </c>
      <c r="D539" s="19" t="s">
        <v>33</v>
      </c>
      <c r="E539" s="19" t="s">
        <v>310</v>
      </c>
      <c r="F539" s="28" t="s">
        <v>2109</v>
      </c>
      <c r="G539" s="19" t="s">
        <v>842</v>
      </c>
      <c r="H539" s="18" t="s">
        <v>340</v>
      </c>
      <c r="I539" s="18" t="s">
        <v>840</v>
      </c>
      <c r="J539" s="17">
        <v>36000</v>
      </c>
      <c r="K539" s="35" t="s">
        <v>137</v>
      </c>
      <c r="L539" s="64"/>
      <c r="M539" s="64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8"/>
      <c r="Y539" s="46"/>
      <c r="Z539" s="19"/>
      <c r="AA539" s="19"/>
      <c r="AB539" s="19"/>
      <c r="AC539" s="19"/>
      <c r="AD539" s="19"/>
      <c r="AE539" s="20" t="s">
        <v>3030</v>
      </c>
      <c r="AF539" s="20" t="s">
        <v>3451</v>
      </c>
      <c r="AG539" s="19" t="s">
        <v>3467</v>
      </c>
      <c r="AH539" s="55" t="s">
        <v>1358</v>
      </c>
      <c r="AI539" s="19" t="s">
        <v>1568</v>
      </c>
      <c r="AJ539" s="119"/>
      <c r="AK539" s="120"/>
      <c r="AL539" s="16">
        <f t="shared" si="17"/>
        <v>36000</v>
      </c>
      <c r="AM539" s="19" t="s">
        <v>1343</v>
      </c>
      <c r="AN539" s="19" t="s">
        <v>1344</v>
      </c>
      <c r="AO539" s="19" t="s">
        <v>3049</v>
      </c>
      <c r="AP539" s="19" t="s">
        <v>3049</v>
      </c>
      <c r="AQ539" s="19" t="s">
        <v>3050</v>
      </c>
      <c r="AR539" s="17">
        <v>36000</v>
      </c>
      <c r="AS539" s="19"/>
      <c r="AT539" s="19"/>
    </row>
    <row r="540" spans="1:46" s="23" customFormat="1" ht="72" hidden="1" x14ac:dyDescent="0.2">
      <c r="A540" s="19" t="s">
        <v>47</v>
      </c>
      <c r="B540" s="19" t="s">
        <v>277</v>
      </c>
      <c r="C540" s="19" t="s">
        <v>276</v>
      </c>
      <c r="D540" s="19" t="s">
        <v>33</v>
      </c>
      <c r="E540" s="19" t="s">
        <v>310</v>
      </c>
      <c r="F540" s="28" t="s">
        <v>2110</v>
      </c>
      <c r="G540" s="19" t="s">
        <v>843</v>
      </c>
      <c r="H540" s="18" t="s">
        <v>387</v>
      </c>
      <c r="I540" s="18" t="s">
        <v>274</v>
      </c>
      <c r="J540" s="17">
        <v>176000</v>
      </c>
      <c r="K540" s="35" t="s">
        <v>137</v>
      </c>
      <c r="L540" s="64"/>
      <c r="M540" s="64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8"/>
      <c r="Y540" s="46"/>
      <c r="Z540" s="19"/>
      <c r="AA540" s="19"/>
      <c r="AB540" s="19"/>
      <c r="AC540" s="19"/>
      <c r="AD540" s="19"/>
      <c r="AE540" s="20" t="s">
        <v>3030</v>
      </c>
      <c r="AF540" s="20" t="s">
        <v>3451</v>
      </c>
      <c r="AG540" s="19" t="s">
        <v>3467</v>
      </c>
      <c r="AH540" s="55" t="s">
        <v>1358</v>
      </c>
      <c r="AI540" s="19" t="s">
        <v>1568</v>
      </c>
      <c r="AJ540" s="119"/>
      <c r="AK540" s="120"/>
      <c r="AL540" s="16">
        <f t="shared" si="17"/>
        <v>176000</v>
      </c>
      <c r="AM540" s="19" t="s">
        <v>1343</v>
      </c>
      <c r="AN540" s="19" t="s">
        <v>1344</v>
      </c>
      <c r="AO540" s="19" t="s">
        <v>3049</v>
      </c>
      <c r="AP540" s="19" t="s">
        <v>3049</v>
      </c>
      <c r="AQ540" s="19" t="s">
        <v>3050</v>
      </c>
      <c r="AR540" s="17">
        <v>176000</v>
      </c>
      <c r="AS540" s="19"/>
      <c r="AT540" s="19"/>
    </row>
    <row r="541" spans="1:46" s="23" customFormat="1" ht="72" hidden="1" x14ac:dyDescent="0.2">
      <c r="A541" s="19" t="s">
        <v>47</v>
      </c>
      <c r="B541" s="19" t="s">
        <v>277</v>
      </c>
      <c r="C541" s="19" t="s">
        <v>276</v>
      </c>
      <c r="D541" s="19" t="s">
        <v>33</v>
      </c>
      <c r="E541" s="19" t="s">
        <v>310</v>
      </c>
      <c r="F541" s="28" t="s">
        <v>2111</v>
      </c>
      <c r="G541" s="19" t="s">
        <v>844</v>
      </c>
      <c r="H541" s="18" t="s">
        <v>464</v>
      </c>
      <c r="I541" s="18" t="s">
        <v>511</v>
      </c>
      <c r="J541" s="17">
        <v>45000</v>
      </c>
      <c r="K541" s="35" t="s">
        <v>137</v>
      </c>
      <c r="L541" s="64"/>
      <c r="M541" s="64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8"/>
      <c r="Y541" s="46"/>
      <c r="Z541" s="19"/>
      <c r="AA541" s="19"/>
      <c r="AB541" s="19"/>
      <c r="AC541" s="19"/>
      <c r="AD541" s="19"/>
      <c r="AE541" s="20" t="s">
        <v>3030</v>
      </c>
      <c r="AF541" s="20" t="s">
        <v>3451</v>
      </c>
      <c r="AG541" s="19" t="s">
        <v>3467</v>
      </c>
      <c r="AH541" s="55" t="s">
        <v>1358</v>
      </c>
      <c r="AI541" s="19" t="s">
        <v>1568</v>
      </c>
      <c r="AJ541" s="119"/>
      <c r="AK541" s="120"/>
      <c r="AL541" s="16">
        <f t="shared" si="17"/>
        <v>45000</v>
      </c>
      <c r="AM541" s="19" t="s">
        <v>1343</v>
      </c>
      <c r="AN541" s="19" t="s">
        <v>1344</v>
      </c>
      <c r="AO541" s="19" t="s">
        <v>3049</v>
      </c>
      <c r="AP541" s="19" t="s">
        <v>3049</v>
      </c>
      <c r="AQ541" s="19" t="s">
        <v>3050</v>
      </c>
      <c r="AR541" s="17">
        <v>45000</v>
      </c>
      <c r="AS541" s="19"/>
      <c r="AT541" s="19"/>
    </row>
    <row r="542" spans="1:46" s="23" customFormat="1" ht="72" hidden="1" x14ac:dyDescent="0.2">
      <c r="A542" s="19" t="s">
        <v>47</v>
      </c>
      <c r="B542" s="19" t="s">
        <v>277</v>
      </c>
      <c r="C542" s="19" t="s">
        <v>276</v>
      </c>
      <c r="D542" s="19" t="s">
        <v>10</v>
      </c>
      <c r="E542" s="19" t="s">
        <v>311</v>
      </c>
      <c r="F542" s="28" t="s">
        <v>2112</v>
      </c>
      <c r="G542" s="19" t="s">
        <v>845</v>
      </c>
      <c r="H542" s="18" t="s">
        <v>303</v>
      </c>
      <c r="I542" s="18" t="s">
        <v>271</v>
      </c>
      <c r="J542" s="17">
        <v>170000</v>
      </c>
      <c r="K542" s="35" t="s">
        <v>137</v>
      </c>
      <c r="L542" s="64"/>
      <c r="M542" s="64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8"/>
      <c r="Y542" s="46"/>
      <c r="Z542" s="19"/>
      <c r="AA542" s="19"/>
      <c r="AB542" s="19"/>
      <c r="AC542" s="19"/>
      <c r="AD542" s="19"/>
      <c r="AE542" s="20" t="s">
        <v>3034</v>
      </c>
      <c r="AF542" s="54" t="s">
        <v>3481</v>
      </c>
      <c r="AG542" s="19" t="s">
        <v>3467</v>
      </c>
      <c r="AH542" s="54" t="s">
        <v>1365</v>
      </c>
      <c r="AI542" s="54" t="s">
        <v>1573</v>
      </c>
      <c r="AJ542" s="119"/>
      <c r="AK542" s="120"/>
      <c r="AL542" s="16">
        <f t="shared" si="17"/>
        <v>170000</v>
      </c>
      <c r="AM542" s="19" t="s">
        <v>1343</v>
      </c>
      <c r="AN542" s="19" t="s">
        <v>1344</v>
      </c>
      <c r="AO542" s="19" t="s">
        <v>3054</v>
      </c>
      <c r="AP542" s="19" t="s">
        <v>3054</v>
      </c>
      <c r="AQ542" s="19" t="s">
        <v>3055</v>
      </c>
      <c r="AR542" s="17">
        <v>170000</v>
      </c>
      <c r="AS542" s="19"/>
      <c r="AT542" s="19"/>
    </row>
    <row r="543" spans="1:46" s="23" customFormat="1" ht="90" hidden="1" x14ac:dyDescent="0.2">
      <c r="A543" s="19" t="s">
        <v>47</v>
      </c>
      <c r="B543" s="19" t="s">
        <v>277</v>
      </c>
      <c r="C543" s="19" t="s">
        <v>276</v>
      </c>
      <c r="D543" s="19" t="s">
        <v>10</v>
      </c>
      <c r="E543" s="19" t="s">
        <v>311</v>
      </c>
      <c r="F543" s="28" t="s">
        <v>2113</v>
      </c>
      <c r="G543" s="19" t="s">
        <v>846</v>
      </c>
      <c r="H543" s="18" t="s">
        <v>270</v>
      </c>
      <c r="I543" s="18" t="s">
        <v>271</v>
      </c>
      <c r="J543" s="17">
        <v>120000</v>
      </c>
      <c r="K543" s="35" t="s">
        <v>137</v>
      </c>
      <c r="L543" s="64"/>
      <c r="M543" s="64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8"/>
      <c r="Y543" s="46"/>
      <c r="Z543" s="19"/>
      <c r="AA543" s="19"/>
      <c r="AB543" s="19"/>
      <c r="AC543" s="19"/>
      <c r="AD543" s="19"/>
      <c r="AE543" s="20" t="s">
        <v>3034</v>
      </c>
      <c r="AF543" s="54" t="s">
        <v>3481</v>
      </c>
      <c r="AG543" s="19" t="s">
        <v>3467</v>
      </c>
      <c r="AH543" s="54" t="s">
        <v>1365</v>
      </c>
      <c r="AI543" s="54" t="s">
        <v>1573</v>
      </c>
      <c r="AJ543" s="119"/>
      <c r="AK543" s="120"/>
      <c r="AL543" s="16">
        <f t="shared" si="17"/>
        <v>120000</v>
      </c>
      <c r="AM543" s="19" t="s">
        <v>1343</v>
      </c>
      <c r="AN543" s="19" t="s">
        <v>1344</v>
      </c>
      <c r="AO543" s="19" t="s">
        <v>3054</v>
      </c>
      <c r="AP543" s="19" t="s">
        <v>3054</v>
      </c>
      <c r="AQ543" s="19" t="s">
        <v>3055</v>
      </c>
      <c r="AR543" s="17">
        <v>120000</v>
      </c>
      <c r="AS543" s="19"/>
      <c r="AT543" s="19"/>
    </row>
    <row r="544" spans="1:46" s="23" customFormat="1" ht="72" hidden="1" x14ac:dyDescent="0.2">
      <c r="A544" s="19" t="s">
        <v>47</v>
      </c>
      <c r="B544" s="19" t="s">
        <v>277</v>
      </c>
      <c r="C544" s="19" t="s">
        <v>276</v>
      </c>
      <c r="D544" s="19" t="s">
        <v>10</v>
      </c>
      <c r="E544" s="19" t="s">
        <v>311</v>
      </c>
      <c r="F544" s="28" t="s">
        <v>2114</v>
      </c>
      <c r="G544" s="19" t="s">
        <v>847</v>
      </c>
      <c r="H544" s="18" t="s">
        <v>501</v>
      </c>
      <c r="I544" s="18" t="s">
        <v>271</v>
      </c>
      <c r="J544" s="17">
        <v>368000</v>
      </c>
      <c r="K544" s="35" t="s">
        <v>137</v>
      </c>
      <c r="L544" s="64"/>
      <c r="M544" s="64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8"/>
      <c r="Y544" s="46"/>
      <c r="Z544" s="19"/>
      <c r="AA544" s="19"/>
      <c r="AB544" s="19"/>
      <c r="AC544" s="19"/>
      <c r="AD544" s="19"/>
      <c r="AE544" s="20" t="s">
        <v>3034</v>
      </c>
      <c r="AF544" s="54" t="s">
        <v>3481</v>
      </c>
      <c r="AG544" s="19" t="s">
        <v>3467</v>
      </c>
      <c r="AH544" s="54" t="s">
        <v>1365</v>
      </c>
      <c r="AI544" s="54" t="s">
        <v>1573</v>
      </c>
      <c r="AJ544" s="119"/>
      <c r="AK544" s="120"/>
      <c r="AL544" s="16">
        <f t="shared" si="17"/>
        <v>368000</v>
      </c>
      <c r="AM544" s="19" t="s">
        <v>1343</v>
      </c>
      <c r="AN544" s="19" t="s">
        <v>1344</v>
      </c>
      <c r="AO544" s="19" t="s">
        <v>3054</v>
      </c>
      <c r="AP544" s="19" t="s">
        <v>3054</v>
      </c>
      <c r="AQ544" s="19" t="s">
        <v>3055</v>
      </c>
      <c r="AR544" s="17">
        <v>368000</v>
      </c>
      <c r="AS544" s="19"/>
      <c r="AT544" s="19"/>
    </row>
    <row r="545" spans="1:49" s="23" customFormat="1" ht="72" hidden="1" x14ac:dyDescent="0.2">
      <c r="A545" s="19" t="s">
        <v>47</v>
      </c>
      <c r="B545" s="19" t="s">
        <v>277</v>
      </c>
      <c r="C545" s="19" t="s">
        <v>276</v>
      </c>
      <c r="D545" s="19" t="s">
        <v>10</v>
      </c>
      <c r="E545" s="19" t="s">
        <v>311</v>
      </c>
      <c r="F545" s="28" t="s">
        <v>2115</v>
      </c>
      <c r="G545" s="19" t="s">
        <v>848</v>
      </c>
      <c r="H545" s="18" t="s">
        <v>317</v>
      </c>
      <c r="I545" s="18" t="s">
        <v>271</v>
      </c>
      <c r="J545" s="17">
        <v>110000</v>
      </c>
      <c r="K545" s="35" t="s">
        <v>137</v>
      </c>
      <c r="L545" s="64"/>
      <c r="M545" s="64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8"/>
      <c r="Y545" s="46"/>
      <c r="Z545" s="19"/>
      <c r="AA545" s="19"/>
      <c r="AB545" s="19"/>
      <c r="AC545" s="19"/>
      <c r="AD545" s="19"/>
      <c r="AE545" s="20" t="s">
        <v>3034</v>
      </c>
      <c r="AF545" s="54" t="s">
        <v>3481</v>
      </c>
      <c r="AG545" s="19" t="s">
        <v>3467</v>
      </c>
      <c r="AH545" s="54" t="s">
        <v>1365</v>
      </c>
      <c r="AI545" s="54" t="s">
        <v>1573</v>
      </c>
      <c r="AJ545" s="119"/>
      <c r="AK545" s="120"/>
      <c r="AL545" s="16">
        <f t="shared" si="17"/>
        <v>110000</v>
      </c>
      <c r="AM545" s="19" t="s">
        <v>1343</v>
      </c>
      <c r="AN545" s="19" t="s">
        <v>1344</v>
      </c>
      <c r="AO545" s="19" t="s">
        <v>3054</v>
      </c>
      <c r="AP545" s="19" t="s">
        <v>3054</v>
      </c>
      <c r="AQ545" s="19" t="s">
        <v>3055</v>
      </c>
      <c r="AR545" s="17">
        <v>110000</v>
      </c>
      <c r="AS545" s="19"/>
      <c r="AT545" s="19"/>
    </row>
    <row r="546" spans="1:49" s="23" customFormat="1" ht="72" hidden="1" x14ac:dyDescent="0.2">
      <c r="A546" s="19" t="s">
        <v>47</v>
      </c>
      <c r="B546" s="19" t="s">
        <v>277</v>
      </c>
      <c r="C546" s="19" t="s">
        <v>276</v>
      </c>
      <c r="D546" s="19" t="s">
        <v>10</v>
      </c>
      <c r="E546" s="19" t="s">
        <v>311</v>
      </c>
      <c r="F546" s="28" t="s">
        <v>2116</v>
      </c>
      <c r="G546" s="19" t="s">
        <v>849</v>
      </c>
      <c r="H546" s="18" t="s">
        <v>270</v>
      </c>
      <c r="I546" s="18" t="s">
        <v>271</v>
      </c>
      <c r="J546" s="17">
        <v>100000</v>
      </c>
      <c r="K546" s="35" t="s">
        <v>137</v>
      </c>
      <c r="L546" s="64"/>
      <c r="M546" s="64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8"/>
      <c r="Y546" s="46"/>
      <c r="Z546" s="19"/>
      <c r="AA546" s="19"/>
      <c r="AB546" s="19"/>
      <c r="AC546" s="19"/>
      <c r="AD546" s="19"/>
      <c r="AE546" s="20" t="s">
        <v>3034</v>
      </c>
      <c r="AF546" s="54" t="s">
        <v>3481</v>
      </c>
      <c r="AG546" s="19" t="s">
        <v>3467</v>
      </c>
      <c r="AH546" s="54" t="s">
        <v>1365</v>
      </c>
      <c r="AI546" s="54" t="s">
        <v>1573</v>
      </c>
      <c r="AJ546" s="119"/>
      <c r="AK546" s="120"/>
      <c r="AL546" s="16">
        <f t="shared" si="17"/>
        <v>100000</v>
      </c>
      <c r="AM546" s="19" t="s">
        <v>1343</v>
      </c>
      <c r="AN546" s="19" t="s">
        <v>1344</v>
      </c>
      <c r="AO546" s="19" t="s">
        <v>3054</v>
      </c>
      <c r="AP546" s="19" t="s">
        <v>3054</v>
      </c>
      <c r="AQ546" s="19" t="s">
        <v>3055</v>
      </c>
      <c r="AR546" s="17">
        <v>100000</v>
      </c>
      <c r="AS546" s="19"/>
      <c r="AT546" s="19"/>
    </row>
    <row r="547" spans="1:49" s="23" customFormat="1" ht="72" hidden="1" x14ac:dyDescent="0.2">
      <c r="A547" s="19" t="s">
        <v>47</v>
      </c>
      <c r="B547" s="19" t="s">
        <v>277</v>
      </c>
      <c r="C547" s="19" t="s">
        <v>276</v>
      </c>
      <c r="D547" s="19" t="s">
        <v>10</v>
      </c>
      <c r="E547" s="19" t="s">
        <v>311</v>
      </c>
      <c r="F547" s="28" t="s">
        <v>2117</v>
      </c>
      <c r="G547" s="19" t="s">
        <v>850</v>
      </c>
      <c r="H547" s="18" t="s">
        <v>270</v>
      </c>
      <c r="I547" s="18" t="s">
        <v>631</v>
      </c>
      <c r="J547" s="17">
        <v>95000</v>
      </c>
      <c r="K547" s="35" t="s">
        <v>137</v>
      </c>
      <c r="L547" s="64"/>
      <c r="M547" s="64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8"/>
      <c r="Y547" s="46"/>
      <c r="Z547" s="19"/>
      <c r="AA547" s="19"/>
      <c r="AB547" s="19"/>
      <c r="AC547" s="19"/>
      <c r="AD547" s="19"/>
      <c r="AE547" s="20" t="s">
        <v>3034</v>
      </c>
      <c r="AF547" s="54" t="s">
        <v>3481</v>
      </c>
      <c r="AG547" s="19" t="s">
        <v>3467</v>
      </c>
      <c r="AH547" s="54" t="s">
        <v>1365</v>
      </c>
      <c r="AI547" s="54" t="s">
        <v>1573</v>
      </c>
      <c r="AJ547" s="119"/>
      <c r="AK547" s="120"/>
      <c r="AL547" s="16">
        <f t="shared" si="17"/>
        <v>95000</v>
      </c>
      <c r="AM547" s="19" t="s">
        <v>1343</v>
      </c>
      <c r="AN547" s="19" t="s">
        <v>1344</v>
      </c>
      <c r="AO547" s="19" t="s">
        <v>3054</v>
      </c>
      <c r="AP547" s="19" t="s">
        <v>3054</v>
      </c>
      <c r="AQ547" s="19" t="s">
        <v>3055</v>
      </c>
      <c r="AR547" s="17">
        <v>95000</v>
      </c>
      <c r="AS547" s="19"/>
      <c r="AT547" s="19"/>
    </row>
    <row r="548" spans="1:49" s="23" customFormat="1" ht="72" hidden="1" x14ac:dyDescent="0.2">
      <c r="A548" s="19" t="s">
        <v>47</v>
      </c>
      <c r="B548" s="19" t="s">
        <v>277</v>
      </c>
      <c r="C548" s="19" t="s">
        <v>276</v>
      </c>
      <c r="D548" s="19" t="s">
        <v>10</v>
      </c>
      <c r="E548" s="19" t="s">
        <v>311</v>
      </c>
      <c r="F548" s="28" t="s">
        <v>2118</v>
      </c>
      <c r="G548" s="19" t="s">
        <v>851</v>
      </c>
      <c r="H548" s="18" t="s">
        <v>303</v>
      </c>
      <c r="I548" s="18" t="s">
        <v>271</v>
      </c>
      <c r="J548" s="17">
        <v>80000</v>
      </c>
      <c r="K548" s="35" t="s">
        <v>137</v>
      </c>
      <c r="L548" s="64"/>
      <c r="M548" s="64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8"/>
      <c r="Y548" s="46"/>
      <c r="Z548" s="19"/>
      <c r="AA548" s="19"/>
      <c r="AB548" s="19"/>
      <c r="AC548" s="19"/>
      <c r="AD548" s="19"/>
      <c r="AE548" s="20" t="s">
        <v>3034</v>
      </c>
      <c r="AF548" s="54" t="s">
        <v>3481</v>
      </c>
      <c r="AG548" s="19" t="s">
        <v>3467</v>
      </c>
      <c r="AH548" s="54" t="s">
        <v>1365</v>
      </c>
      <c r="AI548" s="54" t="s">
        <v>1573</v>
      </c>
      <c r="AJ548" s="119"/>
      <c r="AK548" s="120"/>
      <c r="AL548" s="16">
        <f t="shared" si="17"/>
        <v>80000</v>
      </c>
      <c r="AM548" s="19" t="s">
        <v>1343</v>
      </c>
      <c r="AN548" s="19" t="s">
        <v>1344</v>
      </c>
      <c r="AO548" s="19" t="s">
        <v>3054</v>
      </c>
      <c r="AP548" s="19" t="s">
        <v>3054</v>
      </c>
      <c r="AQ548" s="19" t="s">
        <v>3055</v>
      </c>
      <c r="AR548" s="17">
        <v>80000</v>
      </c>
      <c r="AS548" s="19"/>
      <c r="AT548" s="19"/>
    </row>
    <row r="549" spans="1:49" s="23" customFormat="1" ht="72" hidden="1" x14ac:dyDescent="0.2">
      <c r="A549" s="19" t="s">
        <v>47</v>
      </c>
      <c r="B549" s="19" t="s">
        <v>277</v>
      </c>
      <c r="C549" s="19" t="s">
        <v>276</v>
      </c>
      <c r="D549" s="19" t="s">
        <v>10</v>
      </c>
      <c r="E549" s="19" t="s">
        <v>311</v>
      </c>
      <c r="F549" s="28" t="s">
        <v>2119</v>
      </c>
      <c r="G549" s="19" t="s">
        <v>852</v>
      </c>
      <c r="H549" s="18" t="s">
        <v>317</v>
      </c>
      <c r="I549" s="18" t="s">
        <v>271</v>
      </c>
      <c r="J549" s="17">
        <v>75000</v>
      </c>
      <c r="K549" s="35" t="s">
        <v>137</v>
      </c>
      <c r="L549" s="64"/>
      <c r="M549" s="64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8"/>
      <c r="Y549" s="46"/>
      <c r="Z549" s="19"/>
      <c r="AA549" s="19"/>
      <c r="AB549" s="19"/>
      <c r="AC549" s="19"/>
      <c r="AD549" s="19"/>
      <c r="AE549" s="20" t="s">
        <v>3034</v>
      </c>
      <c r="AF549" s="54" t="s">
        <v>3481</v>
      </c>
      <c r="AG549" s="19" t="s">
        <v>3467</v>
      </c>
      <c r="AH549" s="54" t="s">
        <v>1365</v>
      </c>
      <c r="AI549" s="54" t="s">
        <v>1573</v>
      </c>
      <c r="AJ549" s="119"/>
      <c r="AK549" s="120"/>
      <c r="AL549" s="16">
        <f t="shared" si="17"/>
        <v>75000</v>
      </c>
      <c r="AM549" s="19" t="s">
        <v>1343</v>
      </c>
      <c r="AN549" s="19" t="s">
        <v>1344</v>
      </c>
      <c r="AO549" s="19" t="s">
        <v>3054</v>
      </c>
      <c r="AP549" s="19" t="s">
        <v>3054</v>
      </c>
      <c r="AQ549" s="19" t="s">
        <v>3055</v>
      </c>
      <c r="AR549" s="17">
        <v>75000</v>
      </c>
      <c r="AS549" s="19"/>
      <c r="AT549" s="19"/>
    </row>
    <row r="550" spans="1:49" s="23" customFormat="1" ht="72" hidden="1" x14ac:dyDescent="0.2">
      <c r="A550" s="19" t="s">
        <v>47</v>
      </c>
      <c r="B550" s="19" t="s">
        <v>277</v>
      </c>
      <c r="C550" s="19" t="s">
        <v>276</v>
      </c>
      <c r="D550" s="19" t="s">
        <v>10</v>
      </c>
      <c r="E550" s="19" t="s">
        <v>311</v>
      </c>
      <c r="F550" s="28" t="s">
        <v>2120</v>
      </c>
      <c r="G550" s="19" t="s">
        <v>853</v>
      </c>
      <c r="H550" s="18" t="s">
        <v>269</v>
      </c>
      <c r="I550" s="18" t="s">
        <v>271</v>
      </c>
      <c r="J550" s="17">
        <v>30000</v>
      </c>
      <c r="K550" s="35" t="s">
        <v>137</v>
      </c>
      <c r="L550" s="64"/>
      <c r="M550" s="64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8"/>
      <c r="Y550" s="46"/>
      <c r="Z550" s="19"/>
      <c r="AA550" s="19"/>
      <c r="AB550" s="19"/>
      <c r="AC550" s="19"/>
      <c r="AD550" s="19"/>
      <c r="AE550" s="20" t="s">
        <v>3034</v>
      </c>
      <c r="AF550" s="54" t="s">
        <v>3481</v>
      </c>
      <c r="AG550" s="19" t="s">
        <v>3467</v>
      </c>
      <c r="AH550" s="54" t="s">
        <v>1365</v>
      </c>
      <c r="AI550" s="54" t="s">
        <v>1573</v>
      </c>
      <c r="AJ550" s="119"/>
      <c r="AK550" s="120"/>
      <c r="AL550" s="16">
        <f t="shared" si="17"/>
        <v>30000</v>
      </c>
      <c r="AM550" s="19" t="s">
        <v>1343</v>
      </c>
      <c r="AN550" s="19" t="s">
        <v>1344</v>
      </c>
      <c r="AO550" s="19" t="s">
        <v>3054</v>
      </c>
      <c r="AP550" s="19" t="s">
        <v>3054</v>
      </c>
      <c r="AQ550" s="19" t="s">
        <v>3055</v>
      </c>
      <c r="AR550" s="17">
        <v>30000</v>
      </c>
      <c r="AS550" s="19"/>
      <c r="AT550" s="19"/>
    </row>
    <row r="551" spans="1:49" s="23" customFormat="1" ht="72" hidden="1" x14ac:dyDescent="0.2">
      <c r="A551" s="19" t="s">
        <v>47</v>
      </c>
      <c r="B551" s="19" t="s">
        <v>277</v>
      </c>
      <c r="C551" s="19" t="s">
        <v>276</v>
      </c>
      <c r="D551" s="19" t="s">
        <v>10</v>
      </c>
      <c r="E551" s="19" t="s">
        <v>311</v>
      </c>
      <c r="F551" s="28" t="s">
        <v>2121</v>
      </c>
      <c r="G551" s="19" t="s">
        <v>854</v>
      </c>
      <c r="H551" s="18" t="s">
        <v>269</v>
      </c>
      <c r="I551" s="18" t="s">
        <v>271</v>
      </c>
      <c r="J551" s="17">
        <v>17800</v>
      </c>
      <c r="K551" s="35" t="s">
        <v>137</v>
      </c>
      <c r="L551" s="64"/>
      <c r="M551" s="64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8"/>
      <c r="Y551" s="46"/>
      <c r="Z551" s="19"/>
      <c r="AA551" s="19"/>
      <c r="AB551" s="19"/>
      <c r="AC551" s="19"/>
      <c r="AD551" s="19"/>
      <c r="AE551" s="20" t="s">
        <v>3034</v>
      </c>
      <c r="AF551" s="54" t="s">
        <v>3481</v>
      </c>
      <c r="AG551" s="19" t="s">
        <v>3467</v>
      </c>
      <c r="AH551" s="54" t="s">
        <v>1365</v>
      </c>
      <c r="AI551" s="54" t="s">
        <v>1573</v>
      </c>
      <c r="AJ551" s="119"/>
      <c r="AK551" s="120"/>
      <c r="AL551" s="16">
        <f t="shared" si="17"/>
        <v>17800</v>
      </c>
      <c r="AM551" s="19" t="s">
        <v>1343</v>
      </c>
      <c r="AN551" s="19" t="s">
        <v>1344</v>
      </c>
      <c r="AO551" s="19" t="s">
        <v>3054</v>
      </c>
      <c r="AP551" s="19" t="s">
        <v>3054</v>
      </c>
      <c r="AQ551" s="19" t="s">
        <v>3055</v>
      </c>
      <c r="AR551" s="17">
        <v>17800</v>
      </c>
      <c r="AS551" s="19"/>
      <c r="AT551" s="19"/>
    </row>
    <row r="552" spans="1:49" s="23" customFormat="1" ht="72" hidden="1" x14ac:dyDescent="0.2">
      <c r="A552" s="19" t="s">
        <v>47</v>
      </c>
      <c r="B552" s="19" t="s">
        <v>277</v>
      </c>
      <c r="C552" s="19" t="s">
        <v>276</v>
      </c>
      <c r="D552" s="19" t="s">
        <v>10</v>
      </c>
      <c r="E552" s="19" t="s">
        <v>311</v>
      </c>
      <c r="F552" s="28" t="s">
        <v>2122</v>
      </c>
      <c r="G552" s="19" t="s">
        <v>855</v>
      </c>
      <c r="H552" s="18" t="s">
        <v>269</v>
      </c>
      <c r="I552" s="18" t="s">
        <v>271</v>
      </c>
      <c r="J552" s="17">
        <v>48000</v>
      </c>
      <c r="K552" s="35" t="s">
        <v>137</v>
      </c>
      <c r="L552" s="64"/>
      <c r="M552" s="64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8"/>
      <c r="Y552" s="46"/>
      <c r="Z552" s="19"/>
      <c r="AA552" s="19"/>
      <c r="AB552" s="19"/>
      <c r="AC552" s="19"/>
      <c r="AD552" s="19"/>
      <c r="AE552" s="20" t="s">
        <v>3034</v>
      </c>
      <c r="AF552" s="54" t="s">
        <v>3481</v>
      </c>
      <c r="AG552" s="19" t="s">
        <v>3467</v>
      </c>
      <c r="AH552" s="54" t="s">
        <v>1365</v>
      </c>
      <c r="AI552" s="54" t="s">
        <v>1573</v>
      </c>
      <c r="AJ552" s="119"/>
      <c r="AK552" s="120"/>
      <c r="AL552" s="16">
        <f t="shared" si="17"/>
        <v>48000</v>
      </c>
      <c r="AM552" s="19" t="s">
        <v>1343</v>
      </c>
      <c r="AN552" s="19" t="s">
        <v>1344</v>
      </c>
      <c r="AO552" s="19" t="s">
        <v>3054</v>
      </c>
      <c r="AP552" s="19" t="s">
        <v>3054</v>
      </c>
      <c r="AQ552" s="19" t="s">
        <v>3055</v>
      </c>
      <c r="AR552" s="17">
        <v>48000</v>
      </c>
      <c r="AS552" s="19"/>
      <c r="AT552" s="19"/>
    </row>
    <row r="553" spans="1:49" s="23" customFormat="1" ht="72" hidden="1" x14ac:dyDescent="0.2">
      <c r="A553" s="19" t="s">
        <v>47</v>
      </c>
      <c r="B553" s="19" t="s">
        <v>277</v>
      </c>
      <c r="C553" s="19" t="s">
        <v>276</v>
      </c>
      <c r="D553" s="19" t="s">
        <v>10</v>
      </c>
      <c r="E553" s="19" t="s">
        <v>311</v>
      </c>
      <c r="F553" s="28" t="s">
        <v>2123</v>
      </c>
      <c r="G553" s="19" t="s">
        <v>856</v>
      </c>
      <c r="H553" s="18" t="s">
        <v>269</v>
      </c>
      <c r="I553" s="18" t="s">
        <v>271</v>
      </c>
      <c r="J553" s="17">
        <v>20000</v>
      </c>
      <c r="K553" s="35" t="s">
        <v>137</v>
      </c>
      <c r="L553" s="64"/>
      <c r="M553" s="64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8"/>
      <c r="Y553" s="46"/>
      <c r="Z553" s="19"/>
      <c r="AA553" s="19"/>
      <c r="AB553" s="19"/>
      <c r="AC553" s="19"/>
      <c r="AD553" s="19"/>
      <c r="AE553" s="20" t="s">
        <v>3034</v>
      </c>
      <c r="AF553" s="54" t="s">
        <v>3481</v>
      </c>
      <c r="AG553" s="19" t="s">
        <v>3467</v>
      </c>
      <c r="AH553" s="54" t="s">
        <v>1365</v>
      </c>
      <c r="AI553" s="54" t="s">
        <v>1573</v>
      </c>
      <c r="AJ553" s="119"/>
      <c r="AK553" s="120"/>
      <c r="AL553" s="16">
        <f t="shared" si="17"/>
        <v>20000</v>
      </c>
      <c r="AM553" s="19" t="s">
        <v>1343</v>
      </c>
      <c r="AN553" s="19" t="s">
        <v>1344</v>
      </c>
      <c r="AO553" s="19" t="s">
        <v>3054</v>
      </c>
      <c r="AP553" s="19" t="s">
        <v>3054</v>
      </c>
      <c r="AQ553" s="19" t="s">
        <v>3055</v>
      </c>
      <c r="AR553" s="17">
        <v>20000</v>
      </c>
      <c r="AS553" s="19"/>
      <c r="AT553" s="19"/>
    </row>
    <row r="554" spans="1:49" s="23" customFormat="1" ht="72" hidden="1" x14ac:dyDescent="0.2">
      <c r="A554" s="19" t="s">
        <v>47</v>
      </c>
      <c r="B554" s="19" t="s">
        <v>277</v>
      </c>
      <c r="C554" s="19" t="s">
        <v>276</v>
      </c>
      <c r="D554" s="19" t="s">
        <v>10</v>
      </c>
      <c r="E554" s="19" t="s">
        <v>311</v>
      </c>
      <c r="F554" s="28" t="s">
        <v>2124</v>
      </c>
      <c r="G554" s="19" t="s">
        <v>857</v>
      </c>
      <c r="H554" s="18" t="s">
        <v>270</v>
      </c>
      <c r="I554" s="18" t="s">
        <v>273</v>
      </c>
      <c r="J554" s="17">
        <v>13000</v>
      </c>
      <c r="K554" s="35" t="s">
        <v>137</v>
      </c>
      <c r="L554" s="64"/>
      <c r="M554" s="64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8"/>
      <c r="Y554" s="46"/>
      <c r="Z554" s="19"/>
      <c r="AA554" s="19"/>
      <c r="AB554" s="19"/>
      <c r="AC554" s="19"/>
      <c r="AD554" s="19"/>
      <c r="AE554" s="20" t="s">
        <v>3034</v>
      </c>
      <c r="AF554" s="54" t="s">
        <v>3481</v>
      </c>
      <c r="AG554" s="19" t="s">
        <v>3467</v>
      </c>
      <c r="AH554" s="54" t="s">
        <v>1365</v>
      </c>
      <c r="AI554" s="54" t="s">
        <v>1573</v>
      </c>
      <c r="AJ554" s="119"/>
      <c r="AK554" s="120"/>
      <c r="AL554" s="16">
        <f t="shared" si="17"/>
        <v>13000</v>
      </c>
      <c r="AM554" s="19" t="s">
        <v>1343</v>
      </c>
      <c r="AN554" s="19" t="s">
        <v>1344</v>
      </c>
      <c r="AO554" s="19" t="s">
        <v>3054</v>
      </c>
      <c r="AP554" s="19" t="s">
        <v>3054</v>
      </c>
      <c r="AQ554" s="19" t="s">
        <v>3055</v>
      </c>
      <c r="AR554" s="17">
        <v>13000</v>
      </c>
      <c r="AS554" s="19"/>
      <c r="AT554" s="19"/>
    </row>
    <row r="555" spans="1:49" s="199" customFormat="1" ht="72" x14ac:dyDescent="0.2">
      <c r="A555" s="187" t="s">
        <v>47</v>
      </c>
      <c r="B555" s="19" t="s">
        <v>277</v>
      </c>
      <c r="C555" s="187" t="s">
        <v>17</v>
      </c>
      <c r="D555" s="187" t="s">
        <v>34</v>
      </c>
      <c r="E555" s="19" t="s">
        <v>454</v>
      </c>
      <c r="F555" s="188" t="s">
        <v>2125</v>
      </c>
      <c r="G555" s="187" t="s">
        <v>1134</v>
      </c>
      <c r="H555" s="189" t="s">
        <v>270</v>
      </c>
      <c r="I555" s="189" t="s">
        <v>1119</v>
      </c>
      <c r="J555" s="190">
        <v>18257600</v>
      </c>
      <c r="K555" s="191" t="s">
        <v>137</v>
      </c>
      <c r="L555" s="200"/>
      <c r="M555" s="200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9"/>
      <c r="Y555" s="201"/>
      <c r="Z555" s="187"/>
      <c r="AA555" s="187"/>
      <c r="AB555" s="187"/>
      <c r="AC555" s="187"/>
      <c r="AD555" s="187"/>
      <c r="AE555" s="195" t="s">
        <v>3532</v>
      </c>
      <c r="AF555" s="195" t="s">
        <v>3452</v>
      </c>
      <c r="AG555" s="187" t="s">
        <v>3467</v>
      </c>
      <c r="AH555" s="55" t="s">
        <v>1366</v>
      </c>
      <c r="AI555" s="19" t="s">
        <v>1568</v>
      </c>
      <c r="AJ555" s="213"/>
      <c r="AK555" s="214"/>
      <c r="AL555" s="197">
        <f t="shared" si="17"/>
        <v>18257600</v>
      </c>
      <c r="AM555" s="187" t="s">
        <v>1367</v>
      </c>
      <c r="AN555" s="187" t="s">
        <v>1368</v>
      </c>
      <c r="AO555" s="187" t="s">
        <v>3056</v>
      </c>
      <c r="AP555" s="187" t="s">
        <v>3057</v>
      </c>
      <c r="AQ555" s="187" t="s">
        <v>3058</v>
      </c>
      <c r="AR555" s="190">
        <v>18257600</v>
      </c>
      <c r="AS555" s="187"/>
      <c r="AT555" s="187"/>
    </row>
    <row r="556" spans="1:49" s="199" customFormat="1" ht="72" x14ac:dyDescent="0.2">
      <c r="A556" s="187" t="s">
        <v>47</v>
      </c>
      <c r="B556" s="19" t="s">
        <v>277</v>
      </c>
      <c r="C556" s="187" t="s">
        <v>17</v>
      </c>
      <c r="D556" s="187" t="s">
        <v>34</v>
      </c>
      <c r="E556" s="19" t="s">
        <v>454</v>
      </c>
      <c r="F556" s="188" t="s">
        <v>2126</v>
      </c>
      <c r="G556" s="187" t="s">
        <v>1135</v>
      </c>
      <c r="H556" s="189" t="s">
        <v>269</v>
      </c>
      <c r="I556" s="189" t="s">
        <v>1119</v>
      </c>
      <c r="J556" s="190">
        <v>2998000</v>
      </c>
      <c r="K556" s="191" t="s">
        <v>137</v>
      </c>
      <c r="L556" s="200"/>
      <c r="M556" s="200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9"/>
      <c r="Y556" s="201"/>
      <c r="Z556" s="187"/>
      <c r="AA556" s="187"/>
      <c r="AB556" s="187"/>
      <c r="AC556" s="187"/>
      <c r="AD556" s="187"/>
      <c r="AE556" s="195" t="s">
        <v>3035</v>
      </c>
      <c r="AF556" s="195" t="s">
        <v>3452</v>
      </c>
      <c r="AG556" s="187" t="s">
        <v>3467</v>
      </c>
      <c r="AH556" s="55" t="s">
        <v>1366</v>
      </c>
      <c r="AI556" s="19" t="s">
        <v>1568</v>
      </c>
      <c r="AJ556" s="213"/>
      <c r="AK556" s="214"/>
      <c r="AL556" s="197">
        <f t="shared" si="17"/>
        <v>2998000</v>
      </c>
      <c r="AM556" s="187" t="s">
        <v>1369</v>
      </c>
      <c r="AN556" s="187" t="s">
        <v>1370</v>
      </c>
      <c r="AO556" s="187" t="s">
        <v>3056</v>
      </c>
      <c r="AP556" s="187" t="s">
        <v>3057</v>
      </c>
      <c r="AQ556" s="187" t="s">
        <v>3058</v>
      </c>
      <c r="AR556" s="190">
        <v>2998000</v>
      </c>
      <c r="AS556" s="187"/>
      <c r="AT556" s="187"/>
      <c r="AW556" s="199" t="s">
        <v>3535</v>
      </c>
    </row>
    <row r="557" spans="1:49" s="199" customFormat="1" ht="72" x14ac:dyDescent="0.2">
      <c r="A557" s="187" t="s">
        <v>47</v>
      </c>
      <c r="B557" s="19" t="s">
        <v>277</v>
      </c>
      <c r="C557" s="187" t="s">
        <v>17</v>
      </c>
      <c r="D557" s="187" t="s">
        <v>34</v>
      </c>
      <c r="E557" s="19" t="s">
        <v>454</v>
      </c>
      <c r="F557" s="188" t="s">
        <v>2127</v>
      </c>
      <c r="G557" s="187" t="s">
        <v>1136</v>
      </c>
      <c r="H557" s="189" t="s">
        <v>270</v>
      </c>
      <c r="I557" s="189" t="s">
        <v>1119</v>
      </c>
      <c r="J557" s="190">
        <v>6500000</v>
      </c>
      <c r="K557" s="191" t="s">
        <v>137</v>
      </c>
      <c r="L557" s="200"/>
      <c r="M557" s="200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9"/>
      <c r="Y557" s="201"/>
      <c r="Z557" s="187"/>
      <c r="AA557" s="187"/>
      <c r="AB557" s="187"/>
      <c r="AC557" s="187"/>
      <c r="AD557" s="187"/>
      <c r="AE557" s="195" t="s">
        <v>3035</v>
      </c>
      <c r="AF557" s="195" t="s">
        <v>3452</v>
      </c>
      <c r="AG557" s="187" t="s">
        <v>3467</v>
      </c>
      <c r="AH557" s="55" t="s">
        <v>1366</v>
      </c>
      <c r="AI557" s="19" t="s">
        <v>1568</v>
      </c>
      <c r="AJ557" s="213"/>
      <c r="AK557" s="214"/>
      <c r="AL557" s="197">
        <f t="shared" si="17"/>
        <v>6500000</v>
      </c>
      <c r="AM557" s="187" t="s">
        <v>1371</v>
      </c>
      <c r="AN557" s="187" t="s">
        <v>1372</v>
      </c>
      <c r="AO557" s="187" t="s">
        <v>3056</v>
      </c>
      <c r="AP557" s="187" t="s">
        <v>3057</v>
      </c>
      <c r="AQ557" s="187" t="s">
        <v>3058</v>
      </c>
      <c r="AR557" s="190">
        <v>6500000</v>
      </c>
      <c r="AS557" s="187"/>
      <c r="AT557" s="187"/>
      <c r="AW557" s="199" t="s">
        <v>3535</v>
      </c>
    </row>
    <row r="558" spans="1:49" s="199" customFormat="1" ht="72" x14ac:dyDescent="0.2">
      <c r="A558" s="187" t="s">
        <v>47</v>
      </c>
      <c r="B558" s="19" t="s">
        <v>277</v>
      </c>
      <c r="C558" s="187" t="s">
        <v>17</v>
      </c>
      <c r="D558" s="187" t="s">
        <v>34</v>
      </c>
      <c r="E558" s="19" t="s">
        <v>454</v>
      </c>
      <c r="F558" s="188" t="s">
        <v>2128</v>
      </c>
      <c r="G558" s="187" t="s">
        <v>1137</v>
      </c>
      <c r="H558" s="189" t="s">
        <v>270</v>
      </c>
      <c r="I558" s="189" t="s">
        <v>1122</v>
      </c>
      <c r="J558" s="190">
        <v>1800000</v>
      </c>
      <c r="K558" s="191" t="s">
        <v>137</v>
      </c>
      <c r="L558" s="200"/>
      <c r="M558" s="200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9"/>
      <c r="Y558" s="201"/>
      <c r="Z558" s="187"/>
      <c r="AA558" s="187"/>
      <c r="AB558" s="187"/>
      <c r="AC558" s="187"/>
      <c r="AD558" s="187"/>
      <c r="AE558" s="195" t="s">
        <v>3035</v>
      </c>
      <c r="AF558" s="195" t="s">
        <v>3452</v>
      </c>
      <c r="AG558" s="187" t="s">
        <v>3467</v>
      </c>
      <c r="AH558" s="55" t="s">
        <v>1366</v>
      </c>
      <c r="AI558" s="19" t="s">
        <v>1568</v>
      </c>
      <c r="AJ558" s="213"/>
      <c r="AK558" s="214"/>
      <c r="AL558" s="197">
        <f t="shared" si="17"/>
        <v>1800000</v>
      </c>
      <c r="AM558" s="187" t="s">
        <v>1373</v>
      </c>
      <c r="AN558" s="187" t="s">
        <v>1374</v>
      </c>
      <c r="AO558" s="187" t="s">
        <v>3056</v>
      </c>
      <c r="AP558" s="187" t="s">
        <v>3057</v>
      </c>
      <c r="AQ558" s="187" t="s">
        <v>3058</v>
      </c>
      <c r="AR558" s="190">
        <v>1800000</v>
      </c>
      <c r="AS558" s="187"/>
      <c r="AT558" s="187"/>
    </row>
    <row r="559" spans="1:49" s="23" customFormat="1" ht="72" hidden="1" x14ac:dyDescent="0.2">
      <c r="A559" s="19" t="s">
        <v>48</v>
      </c>
      <c r="B559" s="19" t="s">
        <v>277</v>
      </c>
      <c r="C559" s="19" t="s">
        <v>276</v>
      </c>
      <c r="D559" s="19" t="s">
        <v>11</v>
      </c>
      <c r="E559" s="19" t="s">
        <v>454</v>
      </c>
      <c r="F559" s="28" t="s">
        <v>2129</v>
      </c>
      <c r="G559" s="19" t="s">
        <v>858</v>
      </c>
      <c r="H559" s="18" t="s">
        <v>319</v>
      </c>
      <c r="I559" s="18" t="s">
        <v>273</v>
      </c>
      <c r="J559" s="17">
        <v>28000</v>
      </c>
      <c r="K559" s="64"/>
      <c r="L559" s="70"/>
      <c r="M559" s="35" t="s">
        <v>137</v>
      </c>
      <c r="N559" s="19"/>
      <c r="O559" s="19"/>
      <c r="P559" s="19"/>
      <c r="Q559" s="19" t="s">
        <v>1375</v>
      </c>
      <c r="R559" s="19" t="s">
        <v>24</v>
      </c>
      <c r="S559" s="18" t="s">
        <v>108</v>
      </c>
      <c r="T559" s="19"/>
      <c r="U559" s="19"/>
      <c r="V559" s="19"/>
      <c r="W559" s="16"/>
      <c r="X559" s="18" t="s">
        <v>1376</v>
      </c>
      <c r="Y559" s="46"/>
      <c r="Z559" s="16"/>
      <c r="AA559" s="19"/>
      <c r="AB559" s="19"/>
      <c r="AC559" s="19"/>
      <c r="AD559" s="19"/>
      <c r="AE559" s="20" t="s">
        <v>1377</v>
      </c>
      <c r="AF559" s="20" t="s">
        <v>3470</v>
      </c>
      <c r="AG559" s="19" t="s">
        <v>3467</v>
      </c>
      <c r="AH559" s="20" t="s">
        <v>1377</v>
      </c>
      <c r="AI559" s="20" t="s">
        <v>1570</v>
      </c>
      <c r="AJ559" s="16"/>
      <c r="AK559" s="16"/>
      <c r="AL559" s="16">
        <f t="shared" si="17"/>
        <v>28000</v>
      </c>
      <c r="AM559" s="19" t="s">
        <v>1378</v>
      </c>
      <c r="AN559" s="19" t="s">
        <v>1379</v>
      </c>
      <c r="AO559" s="19"/>
      <c r="AP559" s="19"/>
      <c r="AQ559" s="19"/>
      <c r="AR559" s="19"/>
      <c r="AS559" s="19"/>
      <c r="AT559" s="19"/>
    </row>
    <row r="560" spans="1:49" s="23" customFormat="1" ht="72" hidden="1" x14ac:dyDescent="0.2">
      <c r="A560" s="19" t="s">
        <v>48</v>
      </c>
      <c r="B560" s="19" t="s">
        <v>277</v>
      </c>
      <c r="C560" s="19" t="s">
        <v>276</v>
      </c>
      <c r="D560" s="19" t="s">
        <v>11</v>
      </c>
      <c r="E560" s="19" t="s">
        <v>454</v>
      </c>
      <c r="F560" s="28" t="s">
        <v>2130</v>
      </c>
      <c r="G560" s="19" t="s">
        <v>859</v>
      </c>
      <c r="H560" s="18" t="s">
        <v>270</v>
      </c>
      <c r="I560" s="18" t="s">
        <v>274</v>
      </c>
      <c r="J560" s="17">
        <v>8500</v>
      </c>
      <c r="K560" s="64"/>
      <c r="L560" s="64"/>
      <c r="M560" s="35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/>
      <c r="AF560" s="19" t="s">
        <v>2457</v>
      </c>
      <c r="AG560" s="19" t="s">
        <v>2457</v>
      </c>
      <c r="AH560" s="20" t="s">
        <v>1377</v>
      </c>
      <c r="AI560" s="20" t="s">
        <v>1570</v>
      </c>
      <c r="AJ560" s="16"/>
      <c r="AK560" s="17">
        <v>8500</v>
      </c>
      <c r="AL560" s="16">
        <f>J560-AJ560-AK560</f>
        <v>0</v>
      </c>
      <c r="AM560" s="19"/>
      <c r="AN560" s="19"/>
      <c r="AO560" s="19"/>
      <c r="AP560" s="19"/>
      <c r="AQ560" s="19"/>
      <c r="AR560" s="19"/>
      <c r="AS560" s="19"/>
      <c r="AT560" s="19"/>
    </row>
    <row r="561" spans="1:46" s="23" customFormat="1" ht="72" hidden="1" x14ac:dyDescent="0.2">
      <c r="A561" s="19" t="s">
        <v>48</v>
      </c>
      <c r="B561" s="19" t="s">
        <v>277</v>
      </c>
      <c r="C561" s="19" t="s">
        <v>276</v>
      </c>
      <c r="D561" s="19" t="s">
        <v>21</v>
      </c>
      <c r="E561" s="19" t="s">
        <v>454</v>
      </c>
      <c r="F561" s="28" t="s">
        <v>2131</v>
      </c>
      <c r="G561" s="19" t="s">
        <v>860</v>
      </c>
      <c r="H561" s="18" t="s">
        <v>272</v>
      </c>
      <c r="I561" s="18" t="s">
        <v>274</v>
      </c>
      <c r="J561" s="17">
        <v>83500</v>
      </c>
      <c r="K561" s="64"/>
      <c r="L561" s="64"/>
      <c r="M561" s="35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/>
      <c r="AF561" s="19" t="s">
        <v>2457</v>
      </c>
      <c r="AG561" s="19" t="s">
        <v>2457</v>
      </c>
      <c r="AH561" s="20" t="s">
        <v>1377</v>
      </c>
      <c r="AI561" s="20" t="s">
        <v>1570</v>
      </c>
      <c r="AJ561" s="16"/>
      <c r="AK561" s="16">
        <v>80700</v>
      </c>
      <c r="AL561" s="16">
        <f t="shared" ref="AL561:AL577" si="18">J561-AJ561-AK561</f>
        <v>2800</v>
      </c>
      <c r="AM561" s="19"/>
      <c r="AN561" s="19"/>
      <c r="AO561" s="19"/>
      <c r="AP561" s="19"/>
      <c r="AQ561" s="19"/>
      <c r="AR561" s="19"/>
      <c r="AS561" s="19"/>
      <c r="AT561" s="19"/>
    </row>
    <row r="562" spans="1:46" s="23" customFormat="1" ht="90" hidden="1" x14ac:dyDescent="0.2">
      <c r="A562" s="19" t="s">
        <v>48</v>
      </c>
      <c r="B562" s="19" t="s">
        <v>277</v>
      </c>
      <c r="C562" s="19" t="s">
        <v>276</v>
      </c>
      <c r="D562" s="19" t="s">
        <v>286</v>
      </c>
      <c r="E562" s="19" t="s">
        <v>454</v>
      </c>
      <c r="F562" s="28" t="s">
        <v>2132</v>
      </c>
      <c r="G562" s="19" t="s">
        <v>861</v>
      </c>
      <c r="H562" s="18" t="s">
        <v>303</v>
      </c>
      <c r="I562" s="18" t="s">
        <v>271</v>
      </c>
      <c r="J562" s="17">
        <v>265000</v>
      </c>
      <c r="K562" s="64"/>
      <c r="L562" s="64"/>
      <c r="M562" s="35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/>
      <c r="AF562" s="19" t="s">
        <v>2457</v>
      </c>
      <c r="AG562" s="19" t="s">
        <v>2457</v>
      </c>
      <c r="AH562" s="20" t="s">
        <v>1377</v>
      </c>
      <c r="AI562" s="20" t="s">
        <v>1570</v>
      </c>
      <c r="AJ562" s="16"/>
      <c r="AK562" s="16">
        <v>255000</v>
      </c>
      <c r="AL562" s="16">
        <f t="shared" si="18"/>
        <v>10000</v>
      </c>
      <c r="AM562" s="19"/>
      <c r="AN562" s="19"/>
      <c r="AO562" s="19"/>
      <c r="AP562" s="19"/>
      <c r="AQ562" s="19"/>
      <c r="AR562" s="19"/>
      <c r="AS562" s="19"/>
      <c r="AT562" s="19"/>
    </row>
    <row r="563" spans="1:46" s="23" customFormat="1" ht="72" hidden="1" x14ac:dyDescent="0.2">
      <c r="A563" s="19" t="s">
        <v>48</v>
      </c>
      <c r="B563" s="19" t="s">
        <v>277</v>
      </c>
      <c r="C563" s="19" t="s">
        <v>276</v>
      </c>
      <c r="D563" s="19" t="s">
        <v>18</v>
      </c>
      <c r="E563" s="19" t="s">
        <v>454</v>
      </c>
      <c r="F563" s="28" t="s">
        <v>2133</v>
      </c>
      <c r="G563" s="19" t="s">
        <v>862</v>
      </c>
      <c r="H563" s="18" t="s">
        <v>270</v>
      </c>
      <c r="I563" s="18" t="s">
        <v>274</v>
      </c>
      <c r="J563" s="17">
        <v>630000</v>
      </c>
      <c r="K563" s="64"/>
      <c r="L563" s="35" t="s">
        <v>137</v>
      </c>
      <c r="M563" s="64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/>
      <c r="AF563" s="19" t="s">
        <v>2457</v>
      </c>
      <c r="AG563" s="19" t="s">
        <v>2457</v>
      </c>
      <c r="AH563" s="20" t="s">
        <v>1385</v>
      </c>
      <c r="AI563" s="20" t="s">
        <v>1570</v>
      </c>
      <c r="AJ563" s="16"/>
      <c r="AK563" s="16">
        <v>625000</v>
      </c>
      <c r="AL563" s="16">
        <f t="shared" si="18"/>
        <v>5000</v>
      </c>
      <c r="AM563" s="19"/>
      <c r="AN563" s="19"/>
      <c r="AO563" s="19"/>
      <c r="AP563" s="19"/>
      <c r="AQ563" s="19"/>
      <c r="AR563" s="19"/>
      <c r="AS563" s="19"/>
      <c r="AT563" s="19"/>
    </row>
    <row r="564" spans="1:46" s="23" customFormat="1" ht="72" hidden="1" x14ac:dyDescent="0.2">
      <c r="A564" s="19" t="s">
        <v>48</v>
      </c>
      <c r="B564" s="19" t="s">
        <v>277</v>
      </c>
      <c r="C564" s="19" t="s">
        <v>276</v>
      </c>
      <c r="D564" s="19" t="s">
        <v>18</v>
      </c>
      <c r="E564" s="19" t="s">
        <v>454</v>
      </c>
      <c r="F564" s="28" t="s">
        <v>2134</v>
      </c>
      <c r="G564" s="19" t="s">
        <v>863</v>
      </c>
      <c r="H564" s="18" t="s">
        <v>269</v>
      </c>
      <c r="I564" s="18" t="s">
        <v>553</v>
      </c>
      <c r="J564" s="17">
        <v>160000</v>
      </c>
      <c r="K564" s="64"/>
      <c r="L564" s="35" t="s">
        <v>137</v>
      </c>
      <c r="M564" s="64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4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/>
      <c r="AF564" s="19" t="s">
        <v>2457</v>
      </c>
      <c r="AG564" s="19" t="s">
        <v>2457</v>
      </c>
      <c r="AH564" s="20" t="s">
        <v>1385</v>
      </c>
      <c r="AI564" s="20" t="s">
        <v>1570</v>
      </c>
      <c r="AJ564" s="16"/>
      <c r="AK564" s="17">
        <v>160000</v>
      </c>
      <c r="AL564" s="16">
        <f t="shared" si="18"/>
        <v>0</v>
      </c>
      <c r="AM564" s="19"/>
      <c r="AN564" s="19"/>
      <c r="AO564" s="19"/>
      <c r="AP564" s="19"/>
      <c r="AQ564" s="19"/>
      <c r="AR564" s="19"/>
      <c r="AS564" s="19"/>
      <c r="AT564" s="19"/>
    </row>
    <row r="565" spans="1:46" s="23" customFormat="1" ht="72" hidden="1" x14ac:dyDescent="0.2">
      <c r="A565" s="19" t="s">
        <v>48</v>
      </c>
      <c r="B565" s="19" t="s">
        <v>277</v>
      </c>
      <c r="C565" s="19" t="s">
        <v>276</v>
      </c>
      <c r="D565" s="19" t="s">
        <v>18</v>
      </c>
      <c r="E565" s="19" t="s">
        <v>454</v>
      </c>
      <c r="F565" s="28" t="s">
        <v>2135</v>
      </c>
      <c r="G565" s="19" t="s">
        <v>864</v>
      </c>
      <c r="H565" s="18" t="s">
        <v>270</v>
      </c>
      <c r="I565" s="18" t="s">
        <v>553</v>
      </c>
      <c r="J565" s="17">
        <v>75000</v>
      </c>
      <c r="K565" s="64"/>
      <c r="L565" s="35" t="s">
        <v>137</v>
      </c>
      <c r="M565" s="64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/>
      <c r="AF565" s="19" t="s">
        <v>2457</v>
      </c>
      <c r="AG565" s="19" t="s">
        <v>2457</v>
      </c>
      <c r="AH565" s="20" t="s">
        <v>1385</v>
      </c>
      <c r="AI565" s="20" t="s">
        <v>1570</v>
      </c>
      <c r="AJ565" s="16"/>
      <c r="AK565" s="17">
        <v>75000</v>
      </c>
      <c r="AL565" s="16">
        <f t="shared" si="18"/>
        <v>0</v>
      </c>
      <c r="AM565" s="19"/>
      <c r="AN565" s="19"/>
      <c r="AO565" s="19"/>
      <c r="AP565" s="19"/>
      <c r="AQ565" s="19"/>
      <c r="AR565" s="19"/>
      <c r="AS565" s="19"/>
      <c r="AT565" s="19"/>
    </row>
    <row r="566" spans="1:46" s="23" customFormat="1" ht="72" hidden="1" x14ac:dyDescent="0.2">
      <c r="A566" s="19" t="s">
        <v>48</v>
      </c>
      <c r="B566" s="19" t="s">
        <v>277</v>
      </c>
      <c r="C566" s="19" t="s">
        <v>276</v>
      </c>
      <c r="D566" s="19" t="s">
        <v>18</v>
      </c>
      <c r="E566" s="19" t="s">
        <v>454</v>
      </c>
      <c r="F566" s="28" t="s">
        <v>2136</v>
      </c>
      <c r="G566" s="19" t="s">
        <v>865</v>
      </c>
      <c r="H566" s="18" t="s">
        <v>270</v>
      </c>
      <c r="I566" s="18" t="s">
        <v>553</v>
      </c>
      <c r="J566" s="17">
        <v>70000</v>
      </c>
      <c r="K566" s="64"/>
      <c r="L566" s="35" t="s">
        <v>137</v>
      </c>
      <c r="M566" s="64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/>
      <c r="AF566" s="19" t="s">
        <v>2457</v>
      </c>
      <c r="AG566" s="19" t="s">
        <v>2457</v>
      </c>
      <c r="AH566" s="20" t="s">
        <v>1385</v>
      </c>
      <c r="AI566" s="20" t="s">
        <v>1570</v>
      </c>
      <c r="AJ566" s="16"/>
      <c r="AK566" s="17">
        <v>70000</v>
      </c>
      <c r="AL566" s="16">
        <f t="shared" si="18"/>
        <v>0</v>
      </c>
      <c r="AM566" s="19"/>
      <c r="AN566" s="19"/>
      <c r="AO566" s="19"/>
      <c r="AP566" s="19"/>
      <c r="AQ566" s="19"/>
      <c r="AR566" s="19"/>
      <c r="AS566" s="19"/>
      <c r="AT566" s="19"/>
    </row>
    <row r="567" spans="1:46" s="23" customFormat="1" ht="72" hidden="1" x14ac:dyDescent="0.2">
      <c r="A567" s="19" t="s">
        <v>48</v>
      </c>
      <c r="B567" s="19" t="s">
        <v>277</v>
      </c>
      <c r="C567" s="19" t="s">
        <v>276</v>
      </c>
      <c r="D567" s="19" t="s">
        <v>18</v>
      </c>
      <c r="E567" s="19" t="s">
        <v>454</v>
      </c>
      <c r="F567" s="28" t="s">
        <v>2137</v>
      </c>
      <c r="G567" s="19" t="s">
        <v>866</v>
      </c>
      <c r="H567" s="18" t="s">
        <v>272</v>
      </c>
      <c r="I567" s="18" t="s">
        <v>268</v>
      </c>
      <c r="J567" s="17">
        <v>15000</v>
      </c>
      <c r="K567" s="64"/>
      <c r="L567" s="35" t="s">
        <v>137</v>
      </c>
      <c r="M567" s="64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/>
      <c r="AF567" s="19" t="s">
        <v>2457</v>
      </c>
      <c r="AG567" s="19" t="s">
        <v>2457</v>
      </c>
      <c r="AH567" s="20" t="s">
        <v>1385</v>
      </c>
      <c r="AI567" s="20" t="s">
        <v>1570</v>
      </c>
      <c r="AJ567" s="16"/>
      <c r="AK567" s="17">
        <v>15000</v>
      </c>
      <c r="AL567" s="16">
        <f t="shared" si="18"/>
        <v>0</v>
      </c>
      <c r="AM567" s="19"/>
      <c r="AN567" s="19"/>
      <c r="AO567" s="19"/>
      <c r="AP567" s="19"/>
      <c r="AQ567" s="19"/>
      <c r="AR567" s="19"/>
      <c r="AS567" s="19"/>
      <c r="AT567" s="19"/>
    </row>
    <row r="568" spans="1:46" s="23" customFormat="1" ht="72" hidden="1" x14ac:dyDescent="0.2">
      <c r="A568" s="19" t="s">
        <v>48</v>
      </c>
      <c r="B568" s="19" t="s">
        <v>277</v>
      </c>
      <c r="C568" s="19" t="s">
        <v>276</v>
      </c>
      <c r="D568" s="19" t="s">
        <v>18</v>
      </c>
      <c r="E568" s="19" t="s">
        <v>454</v>
      </c>
      <c r="F568" s="28" t="s">
        <v>2138</v>
      </c>
      <c r="G568" s="19" t="s">
        <v>867</v>
      </c>
      <c r="H568" s="18" t="s">
        <v>270</v>
      </c>
      <c r="I568" s="18" t="s">
        <v>274</v>
      </c>
      <c r="J568" s="17">
        <v>100000</v>
      </c>
      <c r="K568" s="64"/>
      <c r="L568" s="35" t="s">
        <v>137</v>
      </c>
      <c r="M568" s="64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/>
      <c r="AF568" s="19" t="s">
        <v>2457</v>
      </c>
      <c r="AG568" s="19" t="s">
        <v>2457</v>
      </c>
      <c r="AH568" s="20" t="s">
        <v>1385</v>
      </c>
      <c r="AI568" s="20" t="s">
        <v>1570</v>
      </c>
      <c r="AJ568" s="16"/>
      <c r="AK568" s="17">
        <v>100000</v>
      </c>
      <c r="AL568" s="16">
        <f t="shared" si="18"/>
        <v>0</v>
      </c>
      <c r="AM568" s="19"/>
      <c r="AN568" s="19"/>
      <c r="AO568" s="19"/>
      <c r="AP568" s="19"/>
      <c r="AQ568" s="19"/>
      <c r="AR568" s="19"/>
      <c r="AS568" s="19"/>
      <c r="AT568" s="19"/>
    </row>
    <row r="569" spans="1:46" s="23" customFormat="1" ht="144" hidden="1" x14ac:dyDescent="0.2">
      <c r="A569" s="19" t="s">
        <v>48</v>
      </c>
      <c r="B569" s="19" t="s">
        <v>277</v>
      </c>
      <c r="C569" s="19" t="s">
        <v>276</v>
      </c>
      <c r="D569" s="19" t="s">
        <v>18</v>
      </c>
      <c r="E569" s="19" t="s">
        <v>454</v>
      </c>
      <c r="F569" s="28" t="s">
        <v>2139</v>
      </c>
      <c r="G569" s="19" t="s">
        <v>868</v>
      </c>
      <c r="H569" s="18" t="s">
        <v>269</v>
      </c>
      <c r="I569" s="18" t="s">
        <v>274</v>
      </c>
      <c r="J569" s="17">
        <v>50000</v>
      </c>
      <c r="K569" s="64"/>
      <c r="L569" s="35" t="s">
        <v>137</v>
      </c>
      <c r="M569" s="64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/>
      <c r="AF569" s="19" t="s">
        <v>2457</v>
      </c>
      <c r="AG569" s="19" t="s">
        <v>2457</v>
      </c>
      <c r="AH569" s="20" t="s">
        <v>1385</v>
      </c>
      <c r="AI569" s="20" t="s">
        <v>1570</v>
      </c>
      <c r="AJ569" s="16"/>
      <c r="AK569" s="17">
        <v>50000</v>
      </c>
      <c r="AL569" s="16">
        <f t="shared" si="18"/>
        <v>0</v>
      </c>
      <c r="AM569" s="19"/>
      <c r="AN569" s="19"/>
      <c r="AO569" s="19"/>
      <c r="AP569" s="19"/>
      <c r="AQ569" s="19"/>
      <c r="AR569" s="19"/>
      <c r="AS569" s="19"/>
      <c r="AT569" s="19"/>
    </row>
    <row r="570" spans="1:46" s="23" customFormat="1" ht="72" hidden="1" x14ac:dyDescent="0.2">
      <c r="A570" s="19" t="s">
        <v>48</v>
      </c>
      <c r="B570" s="19" t="s">
        <v>277</v>
      </c>
      <c r="C570" s="19" t="s">
        <v>276</v>
      </c>
      <c r="D570" s="19" t="s">
        <v>18</v>
      </c>
      <c r="E570" s="19" t="s">
        <v>454</v>
      </c>
      <c r="F570" s="28" t="s">
        <v>2140</v>
      </c>
      <c r="G570" s="19" t="s">
        <v>869</v>
      </c>
      <c r="H570" s="18" t="s">
        <v>272</v>
      </c>
      <c r="I570" s="18" t="s">
        <v>275</v>
      </c>
      <c r="J570" s="17">
        <v>375000</v>
      </c>
      <c r="K570" s="64"/>
      <c r="L570" s="35" t="s">
        <v>137</v>
      </c>
      <c r="M570" s="64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/>
      <c r="AF570" s="19" t="s">
        <v>2457</v>
      </c>
      <c r="AG570" s="19" t="s">
        <v>2457</v>
      </c>
      <c r="AH570" s="20" t="s">
        <v>1385</v>
      </c>
      <c r="AI570" s="20" t="s">
        <v>1570</v>
      </c>
      <c r="AJ570" s="16"/>
      <c r="AK570" s="17">
        <v>375000</v>
      </c>
      <c r="AL570" s="16">
        <f t="shared" si="18"/>
        <v>0</v>
      </c>
      <c r="AM570" s="19"/>
      <c r="AN570" s="19"/>
      <c r="AO570" s="19"/>
      <c r="AP570" s="19"/>
      <c r="AQ570" s="19"/>
      <c r="AR570" s="19"/>
      <c r="AS570" s="19"/>
      <c r="AT570" s="19"/>
    </row>
    <row r="571" spans="1:46" s="23" customFormat="1" ht="72" hidden="1" x14ac:dyDescent="0.2">
      <c r="A571" s="19" t="s">
        <v>48</v>
      </c>
      <c r="B571" s="19" t="s">
        <v>277</v>
      </c>
      <c r="C571" s="19" t="s">
        <v>276</v>
      </c>
      <c r="D571" s="19" t="s">
        <v>18</v>
      </c>
      <c r="E571" s="19" t="s">
        <v>454</v>
      </c>
      <c r="F571" s="28" t="s">
        <v>2141</v>
      </c>
      <c r="G571" s="19" t="s">
        <v>870</v>
      </c>
      <c r="H571" s="18" t="s">
        <v>270</v>
      </c>
      <c r="I571" s="18" t="s">
        <v>268</v>
      </c>
      <c r="J571" s="17">
        <v>200000</v>
      </c>
      <c r="K571" s="64"/>
      <c r="L571" s="35" t="s">
        <v>137</v>
      </c>
      <c r="M571" s="64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/>
      <c r="AF571" s="19" t="s">
        <v>2457</v>
      </c>
      <c r="AG571" s="19" t="s">
        <v>2457</v>
      </c>
      <c r="AH571" s="20" t="s">
        <v>1385</v>
      </c>
      <c r="AI571" s="20" t="s">
        <v>1570</v>
      </c>
      <c r="AJ571" s="16"/>
      <c r="AK571" s="17">
        <v>200000</v>
      </c>
      <c r="AL571" s="16">
        <f t="shared" si="18"/>
        <v>0</v>
      </c>
      <c r="AM571" s="19"/>
      <c r="AN571" s="19"/>
      <c r="AO571" s="19"/>
      <c r="AP571" s="19"/>
      <c r="AQ571" s="19"/>
      <c r="AR571" s="19"/>
      <c r="AS571" s="19"/>
      <c r="AT571" s="19"/>
    </row>
    <row r="572" spans="1:46" s="23" customFormat="1" ht="72" hidden="1" x14ac:dyDescent="0.2">
      <c r="A572" s="19" t="s">
        <v>48</v>
      </c>
      <c r="B572" s="19" t="s">
        <v>277</v>
      </c>
      <c r="C572" s="19" t="s">
        <v>276</v>
      </c>
      <c r="D572" s="19" t="s">
        <v>18</v>
      </c>
      <c r="E572" s="19" t="s">
        <v>454</v>
      </c>
      <c r="F572" s="28" t="s">
        <v>2142</v>
      </c>
      <c r="G572" s="19" t="s">
        <v>871</v>
      </c>
      <c r="H572" s="18" t="s">
        <v>270</v>
      </c>
      <c r="I572" s="18" t="s">
        <v>268</v>
      </c>
      <c r="J572" s="17">
        <v>350000</v>
      </c>
      <c r="K572" s="64"/>
      <c r="L572" s="35" t="s">
        <v>137</v>
      </c>
      <c r="M572" s="64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/>
      <c r="AF572" s="19" t="s">
        <v>2457</v>
      </c>
      <c r="AG572" s="19" t="s">
        <v>2457</v>
      </c>
      <c r="AH572" s="20" t="s">
        <v>1385</v>
      </c>
      <c r="AI572" s="20" t="s">
        <v>1570</v>
      </c>
      <c r="AJ572" s="16"/>
      <c r="AK572" s="17">
        <v>350000</v>
      </c>
      <c r="AL572" s="16">
        <f t="shared" si="18"/>
        <v>0</v>
      </c>
      <c r="AM572" s="19"/>
      <c r="AN572" s="19"/>
      <c r="AO572" s="19"/>
      <c r="AP572" s="19"/>
      <c r="AQ572" s="19"/>
      <c r="AR572" s="19"/>
      <c r="AS572" s="19"/>
      <c r="AT572" s="19"/>
    </row>
    <row r="573" spans="1:46" s="23" customFormat="1" ht="72" hidden="1" x14ac:dyDescent="0.2">
      <c r="A573" s="19" t="s">
        <v>48</v>
      </c>
      <c r="B573" s="19" t="s">
        <v>277</v>
      </c>
      <c r="C573" s="19" t="s">
        <v>276</v>
      </c>
      <c r="D573" s="19" t="s">
        <v>18</v>
      </c>
      <c r="E573" s="19" t="s">
        <v>454</v>
      </c>
      <c r="F573" s="28" t="s">
        <v>2143</v>
      </c>
      <c r="G573" s="19" t="s">
        <v>872</v>
      </c>
      <c r="H573" s="18" t="s">
        <v>269</v>
      </c>
      <c r="I573" s="18" t="s">
        <v>275</v>
      </c>
      <c r="J573" s="17">
        <v>400000</v>
      </c>
      <c r="K573" s="64"/>
      <c r="L573" s="35" t="s">
        <v>137</v>
      </c>
      <c r="M573" s="64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/>
      <c r="AF573" s="19" t="s">
        <v>2457</v>
      </c>
      <c r="AG573" s="19" t="s">
        <v>2457</v>
      </c>
      <c r="AH573" s="20" t="s">
        <v>1385</v>
      </c>
      <c r="AI573" s="20" t="s">
        <v>1570</v>
      </c>
      <c r="AJ573" s="16"/>
      <c r="AK573" s="17">
        <v>400000</v>
      </c>
      <c r="AL573" s="16">
        <f t="shared" si="18"/>
        <v>0</v>
      </c>
      <c r="AM573" s="19"/>
      <c r="AN573" s="19"/>
      <c r="AO573" s="19"/>
      <c r="AP573" s="19"/>
      <c r="AQ573" s="19"/>
      <c r="AR573" s="19"/>
      <c r="AS573" s="19"/>
      <c r="AT573" s="19"/>
    </row>
    <row r="574" spans="1:46" s="23" customFormat="1" ht="72" hidden="1" x14ac:dyDescent="0.2">
      <c r="A574" s="19" t="s">
        <v>48</v>
      </c>
      <c r="B574" s="19" t="s">
        <v>277</v>
      </c>
      <c r="C574" s="19" t="s">
        <v>276</v>
      </c>
      <c r="D574" s="19" t="s">
        <v>18</v>
      </c>
      <c r="E574" s="19" t="s">
        <v>454</v>
      </c>
      <c r="F574" s="28" t="s">
        <v>2144</v>
      </c>
      <c r="G574" s="19" t="s">
        <v>873</v>
      </c>
      <c r="H574" s="18" t="s">
        <v>269</v>
      </c>
      <c r="I574" s="18" t="s">
        <v>275</v>
      </c>
      <c r="J574" s="17">
        <v>120000</v>
      </c>
      <c r="K574" s="64"/>
      <c r="L574" s="35" t="s">
        <v>137</v>
      </c>
      <c r="M574" s="64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/>
      <c r="AF574" s="19" t="s">
        <v>2457</v>
      </c>
      <c r="AG574" s="19" t="s">
        <v>2457</v>
      </c>
      <c r="AH574" s="20" t="s">
        <v>1385</v>
      </c>
      <c r="AI574" s="20" t="s">
        <v>1570</v>
      </c>
      <c r="AJ574" s="16"/>
      <c r="AK574" s="17">
        <v>120000</v>
      </c>
      <c r="AL574" s="16">
        <f t="shared" si="18"/>
        <v>0</v>
      </c>
      <c r="AM574" s="19"/>
      <c r="AN574" s="19"/>
      <c r="AO574" s="19"/>
      <c r="AP574" s="19"/>
      <c r="AQ574" s="19"/>
      <c r="AR574" s="19"/>
      <c r="AS574" s="19"/>
      <c r="AT574" s="19"/>
    </row>
    <row r="575" spans="1:46" s="23" customFormat="1" ht="72" hidden="1" x14ac:dyDescent="0.2">
      <c r="A575" s="19" t="s">
        <v>48</v>
      </c>
      <c r="B575" s="19" t="s">
        <v>277</v>
      </c>
      <c r="C575" s="19" t="s">
        <v>276</v>
      </c>
      <c r="D575" s="19" t="s">
        <v>18</v>
      </c>
      <c r="E575" s="19" t="s">
        <v>454</v>
      </c>
      <c r="F575" s="28" t="s">
        <v>2145</v>
      </c>
      <c r="G575" s="19" t="s">
        <v>874</v>
      </c>
      <c r="H575" s="18" t="s">
        <v>317</v>
      </c>
      <c r="I575" s="18" t="s">
        <v>275</v>
      </c>
      <c r="J575" s="17">
        <v>375000</v>
      </c>
      <c r="K575" s="64"/>
      <c r="L575" s="35" t="s">
        <v>137</v>
      </c>
      <c r="M575" s="64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/>
      <c r="AF575" s="19" t="s">
        <v>2457</v>
      </c>
      <c r="AG575" s="19" t="s">
        <v>2457</v>
      </c>
      <c r="AH575" s="20" t="s">
        <v>1385</v>
      </c>
      <c r="AI575" s="20" t="s">
        <v>1570</v>
      </c>
      <c r="AJ575" s="16"/>
      <c r="AK575" s="17">
        <v>375000</v>
      </c>
      <c r="AL575" s="16">
        <f t="shared" si="18"/>
        <v>0</v>
      </c>
      <c r="AM575" s="19"/>
      <c r="AN575" s="19"/>
      <c r="AO575" s="19"/>
      <c r="AP575" s="19"/>
      <c r="AQ575" s="19"/>
      <c r="AR575" s="19"/>
      <c r="AS575" s="19"/>
      <c r="AT575" s="19"/>
    </row>
    <row r="576" spans="1:46" s="23" customFormat="1" ht="72" hidden="1" x14ac:dyDescent="0.2">
      <c r="A576" s="19" t="s">
        <v>48</v>
      </c>
      <c r="B576" s="19" t="s">
        <v>277</v>
      </c>
      <c r="C576" s="19" t="s">
        <v>276</v>
      </c>
      <c r="D576" s="19" t="s">
        <v>18</v>
      </c>
      <c r="E576" s="19" t="s">
        <v>454</v>
      </c>
      <c r="F576" s="28" t="s">
        <v>2146</v>
      </c>
      <c r="G576" s="19" t="s">
        <v>875</v>
      </c>
      <c r="H576" s="18" t="s">
        <v>317</v>
      </c>
      <c r="I576" s="18" t="s">
        <v>275</v>
      </c>
      <c r="J576" s="17">
        <v>300000</v>
      </c>
      <c r="K576" s="64"/>
      <c r="L576" s="35" t="s">
        <v>137</v>
      </c>
      <c r="M576" s="64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/>
      <c r="AF576" s="19" t="s">
        <v>2457</v>
      </c>
      <c r="AG576" s="19" t="s">
        <v>2457</v>
      </c>
      <c r="AH576" s="20" t="s">
        <v>1385</v>
      </c>
      <c r="AI576" s="20" t="s">
        <v>1570</v>
      </c>
      <c r="AJ576" s="16"/>
      <c r="AK576" s="17">
        <v>300000</v>
      </c>
      <c r="AL576" s="16">
        <f t="shared" si="18"/>
        <v>0</v>
      </c>
      <c r="AM576" s="19"/>
      <c r="AN576" s="19"/>
      <c r="AO576" s="19"/>
      <c r="AP576" s="19"/>
      <c r="AQ576" s="19"/>
      <c r="AR576" s="19"/>
      <c r="AS576" s="19"/>
      <c r="AT576" s="19"/>
    </row>
    <row r="577" spans="1:46" s="23" customFormat="1" ht="72" hidden="1" x14ac:dyDescent="0.2">
      <c r="A577" s="19" t="s">
        <v>48</v>
      </c>
      <c r="B577" s="19" t="s">
        <v>277</v>
      </c>
      <c r="C577" s="19" t="s">
        <v>276</v>
      </c>
      <c r="D577" s="19" t="s">
        <v>18</v>
      </c>
      <c r="E577" s="19" t="s">
        <v>454</v>
      </c>
      <c r="F577" s="28" t="s">
        <v>2147</v>
      </c>
      <c r="G577" s="19" t="s">
        <v>876</v>
      </c>
      <c r="H577" s="18" t="s">
        <v>269</v>
      </c>
      <c r="I577" s="18" t="s">
        <v>268</v>
      </c>
      <c r="J577" s="17">
        <v>120000</v>
      </c>
      <c r="K577" s="64"/>
      <c r="L577" s="35" t="s">
        <v>137</v>
      </c>
      <c r="M577" s="64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/>
      <c r="AF577" s="19" t="s">
        <v>2457</v>
      </c>
      <c r="AG577" s="19" t="s">
        <v>2457</v>
      </c>
      <c r="AH577" s="20" t="s">
        <v>1385</v>
      </c>
      <c r="AI577" s="20" t="s">
        <v>1570</v>
      </c>
      <c r="AJ577" s="16"/>
      <c r="AK577" s="17">
        <v>120000</v>
      </c>
      <c r="AL577" s="16">
        <f t="shared" si="18"/>
        <v>0</v>
      </c>
      <c r="AM577" s="19"/>
      <c r="AN577" s="19"/>
      <c r="AO577" s="19"/>
      <c r="AP577" s="19"/>
      <c r="AQ577" s="19"/>
      <c r="AR577" s="19"/>
      <c r="AS577" s="19"/>
      <c r="AT577" s="19"/>
    </row>
    <row r="578" spans="1:46" s="23" customFormat="1" ht="72" hidden="1" x14ac:dyDescent="0.2">
      <c r="A578" s="19" t="s">
        <v>48</v>
      </c>
      <c r="B578" s="19" t="s">
        <v>277</v>
      </c>
      <c r="C578" s="19" t="s">
        <v>276</v>
      </c>
      <c r="D578" s="19" t="s">
        <v>33</v>
      </c>
      <c r="E578" s="19" t="s">
        <v>454</v>
      </c>
      <c r="F578" s="28" t="s">
        <v>2148</v>
      </c>
      <c r="G578" s="19" t="s">
        <v>877</v>
      </c>
      <c r="H578" s="18" t="s">
        <v>459</v>
      </c>
      <c r="I578" s="18" t="s">
        <v>274</v>
      </c>
      <c r="J578" s="17">
        <v>100000</v>
      </c>
      <c r="K578" s="64"/>
      <c r="L578" s="35" t="s">
        <v>137</v>
      </c>
      <c r="M578" s="64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/>
      <c r="Z578" s="16">
        <f t="shared" si="19"/>
        <v>98000</v>
      </c>
      <c r="AA578" s="19"/>
      <c r="AB578" s="19"/>
      <c r="AC578" s="19"/>
      <c r="AD578" s="19"/>
      <c r="AE578" s="20" t="s">
        <v>3472</v>
      </c>
      <c r="AF578" s="20" t="s">
        <v>3472</v>
      </c>
      <c r="AG578" s="19" t="s">
        <v>3467</v>
      </c>
      <c r="AH578" s="20" t="s">
        <v>1385</v>
      </c>
      <c r="AI578" s="20" t="s">
        <v>1570</v>
      </c>
      <c r="AJ578" s="16"/>
      <c r="AK578" s="16"/>
      <c r="AL578" s="16">
        <f t="shared" si="17"/>
        <v>100000</v>
      </c>
      <c r="AM578" s="19" t="s">
        <v>1389</v>
      </c>
      <c r="AN578" s="19" t="s">
        <v>1389</v>
      </c>
      <c r="AO578" s="19"/>
      <c r="AP578" s="19"/>
      <c r="AQ578" s="19"/>
      <c r="AR578" s="19"/>
      <c r="AS578" s="19"/>
      <c r="AT578" s="19"/>
    </row>
    <row r="579" spans="1:46" s="23" customFormat="1" ht="72" hidden="1" x14ac:dyDescent="0.2">
      <c r="A579" s="19" t="s">
        <v>48</v>
      </c>
      <c r="B579" s="19" t="s">
        <v>277</v>
      </c>
      <c r="C579" s="19" t="s">
        <v>276</v>
      </c>
      <c r="D579" s="19" t="s">
        <v>33</v>
      </c>
      <c r="E579" s="19" t="s">
        <v>454</v>
      </c>
      <c r="F579" s="28" t="s">
        <v>2149</v>
      </c>
      <c r="G579" s="19" t="s">
        <v>878</v>
      </c>
      <c r="H579" s="18" t="s">
        <v>270</v>
      </c>
      <c r="I579" s="18" t="s">
        <v>274</v>
      </c>
      <c r="J579" s="17">
        <v>65000</v>
      </c>
      <c r="K579" s="64"/>
      <c r="L579" s="35" t="s">
        <v>137</v>
      </c>
      <c r="M579" s="64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/>
      <c r="Z579" s="16">
        <f t="shared" si="19"/>
        <v>58000</v>
      </c>
      <c r="AA579" s="19"/>
      <c r="AB579" s="19"/>
      <c r="AC579" s="19"/>
      <c r="AD579" s="19"/>
      <c r="AE579" s="20" t="s">
        <v>3472</v>
      </c>
      <c r="AF579" s="20" t="s">
        <v>3472</v>
      </c>
      <c r="AG579" s="19" t="s">
        <v>3467</v>
      </c>
      <c r="AH579" s="20" t="s">
        <v>1385</v>
      </c>
      <c r="AI579" s="20" t="s">
        <v>1570</v>
      </c>
      <c r="AJ579" s="16"/>
      <c r="AK579" s="16"/>
      <c r="AL579" s="16">
        <f t="shared" ref="AL579:AL642" si="21">J579-AJ579-AK579</f>
        <v>65000</v>
      </c>
      <c r="AM579" s="19" t="s">
        <v>1389</v>
      </c>
      <c r="AN579" s="19" t="s">
        <v>1389</v>
      </c>
      <c r="AO579" s="19"/>
      <c r="AP579" s="19"/>
      <c r="AQ579" s="19"/>
      <c r="AR579" s="19"/>
      <c r="AS579" s="19"/>
      <c r="AT579" s="19"/>
    </row>
    <row r="580" spans="1:46" s="23" customFormat="1" ht="72" hidden="1" x14ac:dyDescent="0.2">
      <c r="A580" s="19" t="s">
        <v>48</v>
      </c>
      <c r="B580" s="19" t="s">
        <v>277</v>
      </c>
      <c r="C580" s="19" t="s">
        <v>276</v>
      </c>
      <c r="D580" s="19" t="s">
        <v>33</v>
      </c>
      <c r="E580" s="19" t="s">
        <v>454</v>
      </c>
      <c r="F580" s="28" t="s">
        <v>2150</v>
      </c>
      <c r="G580" s="19" t="s">
        <v>879</v>
      </c>
      <c r="H580" s="18" t="s">
        <v>267</v>
      </c>
      <c r="I580" s="18" t="s">
        <v>274</v>
      </c>
      <c r="J580" s="17">
        <v>48000</v>
      </c>
      <c r="K580" s="64"/>
      <c r="L580" s="35" t="s">
        <v>137</v>
      </c>
      <c r="M580" s="64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/>
      <c r="Z580" s="16">
        <f t="shared" si="19"/>
        <v>45000</v>
      </c>
      <c r="AA580" s="19"/>
      <c r="AB580" s="19"/>
      <c r="AC580" s="19"/>
      <c r="AD580" s="19"/>
      <c r="AE580" s="20" t="s">
        <v>3472</v>
      </c>
      <c r="AF580" s="20" t="s">
        <v>3472</v>
      </c>
      <c r="AG580" s="19" t="s">
        <v>3467</v>
      </c>
      <c r="AH580" s="20" t="s">
        <v>1385</v>
      </c>
      <c r="AI580" s="20" t="s">
        <v>1570</v>
      </c>
      <c r="AJ580" s="16"/>
      <c r="AK580" s="16"/>
      <c r="AL580" s="16">
        <f t="shared" si="21"/>
        <v>48000</v>
      </c>
      <c r="AM580" s="19" t="s">
        <v>1389</v>
      </c>
      <c r="AN580" s="19" t="s">
        <v>1389</v>
      </c>
      <c r="AO580" s="19"/>
      <c r="AP580" s="19"/>
      <c r="AQ580" s="19"/>
      <c r="AR580" s="19"/>
      <c r="AS580" s="19"/>
      <c r="AT580" s="19"/>
    </row>
    <row r="581" spans="1:46" s="23" customFormat="1" ht="72" hidden="1" x14ac:dyDescent="0.2">
      <c r="A581" s="19" t="s">
        <v>48</v>
      </c>
      <c r="B581" s="19" t="s">
        <v>277</v>
      </c>
      <c r="C581" s="19" t="s">
        <v>276</v>
      </c>
      <c r="D581" s="19" t="s">
        <v>33</v>
      </c>
      <c r="E581" s="19" t="s">
        <v>454</v>
      </c>
      <c r="F581" s="28" t="s">
        <v>2151</v>
      </c>
      <c r="G581" s="19" t="s">
        <v>880</v>
      </c>
      <c r="H581" s="18" t="s">
        <v>270</v>
      </c>
      <c r="I581" s="18" t="s">
        <v>274</v>
      </c>
      <c r="J581" s="17">
        <v>75000</v>
      </c>
      <c r="K581" s="64"/>
      <c r="L581" s="35" t="s">
        <v>137</v>
      </c>
      <c r="M581" s="64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/>
      <c r="Z581" s="16">
        <f t="shared" si="19"/>
        <v>70000</v>
      </c>
      <c r="AA581" s="19"/>
      <c r="AB581" s="19"/>
      <c r="AC581" s="19"/>
      <c r="AD581" s="19"/>
      <c r="AE581" s="20" t="s">
        <v>3472</v>
      </c>
      <c r="AF581" s="20" t="s">
        <v>3472</v>
      </c>
      <c r="AG581" s="19" t="s">
        <v>3467</v>
      </c>
      <c r="AH581" s="20" t="s">
        <v>1385</v>
      </c>
      <c r="AI581" s="20" t="s">
        <v>1570</v>
      </c>
      <c r="AJ581" s="16"/>
      <c r="AK581" s="16"/>
      <c r="AL581" s="16">
        <f t="shared" si="21"/>
        <v>75000</v>
      </c>
      <c r="AM581" s="19" t="s">
        <v>1389</v>
      </c>
      <c r="AN581" s="19" t="s">
        <v>1389</v>
      </c>
      <c r="AO581" s="19"/>
      <c r="AP581" s="19"/>
      <c r="AQ581" s="19"/>
      <c r="AR581" s="19"/>
      <c r="AS581" s="19"/>
      <c r="AT581" s="19"/>
    </row>
    <row r="582" spans="1:46" s="23" customFormat="1" ht="72" hidden="1" x14ac:dyDescent="0.2">
      <c r="A582" s="19" t="s">
        <v>48</v>
      </c>
      <c r="B582" s="19" t="s">
        <v>277</v>
      </c>
      <c r="C582" s="19" t="s">
        <v>276</v>
      </c>
      <c r="D582" s="19" t="s">
        <v>33</v>
      </c>
      <c r="E582" s="19" t="s">
        <v>454</v>
      </c>
      <c r="F582" s="28" t="s">
        <v>2152</v>
      </c>
      <c r="G582" s="19" t="s">
        <v>881</v>
      </c>
      <c r="H582" s="18" t="s">
        <v>270</v>
      </c>
      <c r="I582" s="18" t="s">
        <v>274</v>
      </c>
      <c r="J582" s="17">
        <v>75000</v>
      </c>
      <c r="K582" s="64"/>
      <c r="L582" s="35" t="s">
        <v>137</v>
      </c>
      <c r="M582" s="64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/>
      <c r="Z582" s="16">
        <f t="shared" si="19"/>
        <v>70000</v>
      </c>
      <c r="AA582" s="19"/>
      <c r="AB582" s="19"/>
      <c r="AC582" s="19"/>
      <c r="AD582" s="19"/>
      <c r="AE582" s="20" t="s">
        <v>3472</v>
      </c>
      <c r="AF582" s="20" t="s">
        <v>3472</v>
      </c>
      <c r="AG582" s="19" t="s">
        <v>3467</v>
      </c>
      <c r="AH582" s="20" t="s">
        <v>1385</v>
      </c>
      <c r="AI582" s="20" t="s">
        <v>1570</v>
      </c>
      <c r="AJ582" s="16"/>
      <c r="AK582" s="16"/>
      <c r="AL582" s="16">
        <f t="shared" si="21"/>
        <v>75000</v>
      </c>
      <c r="AM582" s="19" t="s">
        <v>1389</v>
      </c>
      <c r="AN582" s="19" t="s">
        <v>1389</v>
      </c>
      <c r="AO582" s="19"/>
      <c r="AP582" s="19"/>
      <c r="AQ582" s="19"/>
      <c r="AR582" s="19"/>
      <c r="AS582" s="19"/>
      <c r="AT582" s="19"/>
    </row>
    <row r="583" spans="1:46" s="23" customFormat="1" ht="72" hidden="1" x14ac:dyDescent="0.2">
      <c r="A583" s="19" t="s">
        <v>48</v>
      </c>
      <c r="B583" s="19" t="s">
        <v>277</v>
      </c>
      <c r="C583" s="19" t="s">
        <v>276</v>
      </c>
      <c r="D583" s="19" t="s">
        <v>33</v>
      </c>
      <c r="E583" s="19" t="s">
        <v>454</v>
      </c>
      <c r="F583" s="28" t="s">
        <v>2153</v>
      </c>
      <c r="G583" s="19" t="s">
        <v>882</v>
      </c>
      <c r="H583" s="18" t="s">
        <v>340</v>
      </c>
      <c r="I583" s="18" t="s">
        <v>274</v>
      </c>
      <c r="J583" s="17">
        <v>144000</v>
      </c>
      <c r="K583" s="64"/>
      <c r="L583" s="35" t="s">
        <v>137</v>
      </c>
      <c r="M583" s="64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/>
      <c r="Z583" s="16">
        <f t="shared" si="19"/>
        <v>132000</v>
      </c>
      <c r="AA583" s="19"/>
      <c r="AB583" s="19"/>
      <c r="AC583" s="19"/>
      <c r="AD583" s="19"/>
      <c r="AE583" s="20" t="s">
        <v>3472</v>
      </c>
      <c r="AF583" s="20" t="s">
        <v>3472</v>
      </c>
      <c r="AG583" s="19" t="s">
        <v>3467</v>
      </c>
      <c r="AH583" s="20" t="s">
        <v>1385</v>
      </c>
      <c r="AI583" s="20" t="s">
        <v>1570</v>
      </c>
      <c r="AJ583" s="16"/>
      <c r="AK583" s="16"/>
      <c r="AL583" s="16">
        <f t="shared" si="21"/>
        <v>144000</v>
      </c>
      <c r="AM583" s="19" t="s">
        <v>1389</v>
      </c>
      <c r="AN583" s="19" t="s">
        <v>1389</v>
      </c>
      <c r="AO583" s="19"/>
      <c r="AP583" s="19"/>
      <c r="AQ583" s="19"/>
      <c r="AR583" s="19"/>
      <c r="AS583" s="19"/>
      <c r="AT583" s="19"/>
    </row>
    <row r="584" spans="1:46" s="23" customFormat="1" ht="72" hidden="1" x14ac:dyDescent="0.2">
      <c r="A584" s="19" t="s">
        <v>48</v>
      </c>
      <c r="B584" s="19" t="s">
        <v>277</v>
      </c>
      <c r="C584" s="19" t="s">
        <v>276</v>
      </c>
      <c r="D584" s="19" t="s">
        <v>33</v>
      </c>
      <c r="E584" s="19" t="s">
        <v>454</v>
      </c>
      <c r="F584" s="28" t="s">
        <v>2154</v>
      </c>
      <c r="G584" s="19" t="s">
        <v>883</v>
      </c>
      <c r="H584" s="18" t="s">
        <v>387</v>
      </c>
      <c r="I584" s="18" t="s">
        <v>274</v>
      </c>
      <c r="J584" s="17">
        <v>80000</v>
      </c>
      <c r="K584" s="64"/>
      <c r="L584" s="35" t="s">
        <v>137</v>
      </c>
      <c r="M584" s="64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/>
      <c r="Z584" s="16">
        <f t="shared" si="19"/>
        <v>75000</v>
      </c>
      <c r="AA584" s="19"/>
      <c r="AB584" s="19"/>
      <c r="AC584" s="19"/>
      <c r="AD584" s="19"/>
      <c r="AE584" s="20" t="s">
        <v>3472</v>
      </c>
      <c r="AF584" s="20" t="s">
        <v>3472</v>
      </c>
      <c r="AG584" s="19" t="s">
        <v>3467</v>
      </c>
      <c r="AH584" s="20" t="s">
        <v>1385</v>
      </c>
      <c r="AI584" s="20" t="s">
        <v>1570</v>
      </c>
      <c r="AJ584" s="16"/>
      <c r="AK584" s="16"/>
      <c r="AL584" s="16">
        <f t="shared" si="21"/>
        <v>80000</v>
      </c>
      <c r="AM584" s="19" t="s">
        <v>1389</v>
      </c>
      <c r="AN584" s="19" t="s">
        <v>1389</v>
      </c>
      <c r="AO584" s="19"/>
      <c r="AP584" s="19"/>
      <c r="AQ584" s="19"/>
      <c r="AR584" s="19"/>
      <c r="AS584" s="19"/>
      <c r="AT584" s="19"/>
    </row>
    <row r="585" spans="1:46" s="23" customFormat="1" ht="72" hidden="1" x14ac:dyDescent="0.2">
      <c r="A585" s="19" t="s">
        <v>48</v>
      </c>
      <c r="B585" s="19" t="s">
        <v>277</v>
      </c>
      <c r="C585" s="19" t="s">
        <v>276</v>
      </c>
      <c r="D585" s="19" t="s">
        <v>10</v>
      </c>
      <c r="E585" s="19" t="s">
        <v>311</v>
      </c>
      <c r="F585" s="28" t="s">
        <v>2155</v>
      </c>
      <c r="G585" s="19" t="s">
        <v>884</v>
      </c>
      <c r="H585" s="18" t="s">
        <v>414</v>
      </c>
      <c r="I585" s="18" t="s">
        <v>271</v>
      </c>
      <c r="J585" s="17">
        <v>154000</v>
      </c>
      <c r="K585" s="64"/>
      <c r="L585" s="35" t="s">
        <v>137</v>
      </c>
      <c r="M585" s="64"/>
      <c r="N585" s="19" t="s">
        <v>1390</v>
      </c>
      <c r="O585" s="19"/>
      <c r="P585" s="19"/>
      <c r="Q585" s="19" t="s">
        <v>2443</v>
      </c>
      <c r="R585" s="19" t="s">
        <v>1295</v>
      </c>
      <c r="S585" s="18" t="s">
        <v>108</v>
      </c>
      <c r="T585" s="19"/>
      <c r="U585" s="19"/>
      <c r="V585" s="19"/>
      <c r="W585" s="16"/>
      <c r="X585" s="18" t="s">
        <v>1376</v>
      </c>
      <c r="Y585" s="46"/>
      <c r="Z585" s="16">
        <f t="shared" si="19"/>
        <v>0</v>
      </c>
      <c r="AA585" s="19"/>
      <c r="AB585" s="19"/>
      <c r="AC585" s="19"/>
      <c r="AD585" s="19"/>
      <c r="AE585" s="20" t="s">
        <v>1385</v>
      </c>
      <c r="AF585" s="20" t="s">
        <v>3470</v>
      </c>
      <c r="AG585" s="19" t="s">
        <v>3467</v>
      </c>
      <c r="AH585" s="20" t="s">
        <v>1391</v>
      </c>
      <c r="AI585" s="20" t="s">
        <v>1571</v>
      </c>
      <c r="AJ585" s="16"/>
      <c r="AK585" s="16"/>
      <c r="AL585" s="16">
        <f t="shared" si="21"/>
        <v>154000</v>
      </c>
      <c r="AM585" s="19" t="s">
        <v>1379</v>
      </c>
      <c r="AN585" s="19" t="s">
        <v>1379</v>
      </c>
      <c r="AO585" s="19"/>
      <c r="AP585" s="19"/>
      <c r="AQ585" s="19"/>
      <c r="AR585" s="19"/>
      <c r="AS585" s="19"/>
      <c r="AT585" s="19"/>
    </row>
    <row r="586" spans="1:46" s="23" customFormat="1" ht="72" hidden="1" x14ac:dyDescent="0.2">
      <c r="A586" s="19" t="s">
        <v>48</v>
      </c>
      <c r="B586" s="19" t="s">
        <v>277</v>
      </c>
      <c r="C586" s="19" t="s">
        <v>276</v>
      </c>
      <c r="D586" s="19" t="s">
        <v>10</v>
      </c>
      <c r="E586" s="19" t="s">
        <v>311</v>
      </c>
      <c r="F586" s="28" t="s">
        <v>2156</v>
      </c>
      <c r="G586" s="19" t="s">
        <v>885</v>
      </c>
      <c r="H586" s="18" t="s">
        <v>305</v>
      </c>
      <c r="I586" s="18" t="s">
        <v>271</v>
      </c>
      <c r="J586" s="17">
        <v>1230000</v>
      </c>
      <c r="K586" s="64"/>
      <c r="L586" s="35" t="s">
        <v>137</v>
      </c>
      <c r="M586" s="64"/>
      <c r="N586" s="19" t="s">
        <v>1390</v>
      </c>
      <c r="O586" s="19"/>
      <c r="P586" s="19"/>
      <c r="Q586" s="19" t="s">
        <v>2443</v>
      </c>
      <c r="R586" s="19" t="s">
        <v>1295</v>
      </c>
      <c r="S586" s="18" t="s">
        <v>108</v>
      </c>
      <c r="T586" s="19"/>
      <c r="U586" s="19"/>
      <c r="V586" s="19"/>
      <c r="W586" s="19"/>
      <c r="X586" s="18" t="s">
        <v>1376</v>
      </c>
      <c r="Y586" s="46"/>
      <c r="Z586" s="16">
        <f t="shared" si="19"/>
        <v>0</v>
      </c>
      <c r="AA586" s="19"/>
      <c r="AB586" s="19"/>
      <c r="AC586" s="19"/>
      <c r="AD586" s="19"/>
      <c r="AE586" s="20" t="s">
        <v>1385</v>
      </c>
      <c r="AF586" s="20" t="s">
        <v>3470</v>
      </c>
      <c r="AG586" s="19" t="s">
        <v>3467</v>
      </c>
      <c r="AH586" s="20" t="s">
        <v>1391</v>
      </c>
      <c r="AI586" s="20" t="s">
        <v>1571</v>
      </c>
      <c r="AJ586" s="16"/>
      <c r="AK586" s="16"/>
      <c r="AL586" s="16">
        <f t="shared" si="21"/>
        <v>1230000</v>
      </c>
      <c r="AM586" s="19" t="s">
        <v>1379</v>
      </c>
      <c r="AN586" s="19" t="s">
        <v>1379</v>
      </c>
      <c r="AO586" s="19"/>
      <c r="AP586" s="19"/>
      <c r="AQ586" s="19"/>
      <c r="AR586" s="19"/>
      <c r="AS586" s="19"/>
      <c r="AT586" s="19"/>
    </row>
    <row r="587" spans="1:46" s="23" customFormat="1" ht="72" hidden="1" x14ac:dyDescent="0.2">
      <c r="A587" s="19" t="s">
        <v>48</v>
      </c>
      <c r="B587" s="19" t="s">
        <v>277</v>
      </c>
      <c r="C587" s="19" t="s">
        <v>276</v>
      </c>
      <c r="D587" s="19" t="s">
        <v>10</v>
      </c>
      <c r="E587" s="19" t="s">
        <v>311</v>
      </c>
      <c r="F587" s="28" t="s">
        <v>2157</v>
      </c>
      <c r="G587" s="19" t="s">
        <v>886</v>
      </c>
      <c r="H587" s="18" t="s">
        <v>319</v>
      </c>
      <c r="I587" s="18" t="s">
        <v>271</v>
      </c>
      <c r="J587" s="17">
        <v>88000</v>
      </c>
      <c r="K587" s="64"/>
      <c r="L587" s="35" t="s">
        <v>137</v>
      </c>
      <c r="M587" s="64"/>
      <c r="N587" s="19" t="s">
        <v>1390</v>
      </c>
      <c r="O587" s="19"/>
      <c r="P587" s="19"/>
      <c r="Q587" s="19" t="s">
        <v>2443</v>
      </c>
      <c r="R587" s="19" t="s">
        <v>1295</v>
      </c>
      <c r="S587" s="18" t="s">
        <v>108</v>
      </c>
      <c r="T587" s="19"/>
      <c r="U587" s="19"/>
      <c r="V587" s="19"/>
      <c r="W587" s="19"/>
      <c r="X587" s="18" t="s">
        <v>1376</v>
      </c>
      <c r="Y587" s="46"/>
      <c r="Z587" s="16">
        <f t="shared" si="19"/>
        <v>0</v>
      </c>
      <c r="AA587" s="19"/>
      <c r="AB587" s="19"/>
      <c r="AC587" s="19"/>
      <c r="AD587" s="19"/>
      <c r="AE587" s="20" t="s">
        <v>1385</v>
      </c>
      <c r="AF587" s="20" t="s">
        <v>3470</v>
      </c>
      <c r="AG587" s="19" t="s">
        <v>3467</v>
      </c>
      <c r="AH587" s="20" t="s">
        <v>1391</v>
      </c>
      <c r="AI587" s="20" t="s">
        <v>1571</v>
      </c>
      <c r="AJ587" s="16"/>
      <c r="AK587" s="16"/>
      <c r="AL587" s="16">
        <f t="shared" si="21"/>
        <v>88000</v>
      </c>
      <c r="AM587" s="19" t="s">
        <v>1379</v>
      </c>
      <c r="AN587" s="19" t="s">
        <v>1379</v>
      </c>
      <c r="AO587" s="19"/>
      <c r="AP587" s="19"/>
      <c r="AQ587" s="19"/>
      <c r="AR587" s="19"/>
      <c r="AS587" s="19"/>
      <c r="AT587" s="19"/>
    </row>
    <row r="588" spans="1:46" s="23" customFormat="1" ht="108" hidden="1" x14ac:dyDescent="0.2">
      <c r="A588" s="19" t="s">
        <v>48</v>
      </c>
      <c r="B588" s="19" t="s">
        <v>277</v>
      </c>
      <c r="C588" s="19" t="s">
        <v>276</v>
      </c>
      <c r="D588" s="19" t="s">
        <v>10</v>
      </c>
      <c r="E588" s="19" t="s">
        <v>311</v>
      </c>
      <c r="F588" s="28" t="s">
        <v>2158</v>
      </c>
      <c r="G588" s="19" t="s">
        <v>887</v>
      </c>
      <c r="H588" s="18" t="s">
        <v>888</v>
      </c>
      <c r="I588" s="18" t="s">
        <v>889</v>
      </c>
      <c r="J588" s="17">
        <v>197600</v>
      </c>
      <c r="K588" s="64"/>
      <c r="L588" s="35" t="s">
        <v>137</v>
      </c>
      <c r="M588" s="64"/>
      <c r="N588" s="19" t="s">
        <v>1390</v>
      </c>
      <c r="O588" s="19"/>
      <c r="P588" s="19"/>
      <c r="Q588" s="19" t="s">
        <v>2443</v>
      </c>
      <c r="R588" s="19" t="s">
        <v>1295</v>
      </c>
      <c r="S588" s="18" t="s">
        <v>108</v>
      </c>
      <c r="T588" s="19"/>
      <c r="U588" s="19"/>
      <c r="V588" s="19"/>
      <c r="W588" s="19"/>
      <c r="X588" s="18" t="s">
        <v>1376</v>
      </c>
      <c r="Y588" s="46"/>
      <c r="Z588" s="16">
        <f t="shared" si="19"/>
        <v>0</v>
      </c>
      <c r="AA588" s="19"/>
      <c r="AB588" s="19"/>
      <c r="AC588" s="19"/>
      <c r="AD588" s="19"/>
      <c r="AE588" s="20" t="s">
        <v>1385</v>
      </c>
      <c r="AF588" s="20" t="s">
        <v>3470</v>
      </c>
      <c r="AG588" s="19" t="s">
        <v>3467</v>
      </c>
      <c r="AH588" s="20" t="s">
        <v>1391</v>
      </c>
      <c r="AI588" s="20" t="s">
        <v>1571</v>
      </c>
      <c r="AJ588" s="16"/>
      <c r="AK588" s="16"/>
      <c r="AL588" s="16">
        <f t="shared" si="21"/>
        <v>197600</v>
      </c>
      <c r="AM588" s="19" t="s">
        <v>1379</v>
      </c>
      <c r="AN588" s="19" t="s">
        <v>1379</v>
      </c>
      <c r="AO588" s="19"/>
      <c r="AP588" s="19"/>
      <c r="AQ588" s="19"/>
      <c r="AR588" s="19"/>
      <c r="AS588" s="19"/>
      <c r="AT588" s="19"/>
    </row>
    <row r="589" spans="1:46" s="23" customFormat="1" ht="72" hidden="1" x14ac:dyDescent="0.2">
      <c r="A589" s="19" t="s">
        <v>48</v>
      </c>
      <c r="B589" s="19" t="s">
        <v>277</v>
      </c>
      <c r="C589" s="19" t="s">
        <v>276</v>
      </c>
      <c r="D589" s="19" t="s">
        <v>10</v>
      </c>
      <c r="E589" s="19" t="s">
        <v>311</v>
      </c>
      <c r="F589" s="28" t="s">
        <v>2159</v>
      </c>
      <c r="G589" s="19" t="s">
        <v>890</v>
      </c>
      <c r="H589" s="18" t="s">
        <v>270</v>
      </c>
      <c r="I589" s="18" t="s">
        <v>274</v>
      </c>
      <c r="J589" s="17">
        <v>466000</v>
      </c>
      <c r="K589" s="64"/>
      <c r="L589" s="35" t="s">
        <v>137</v>
      </c>
      <c r="M589" s="64"/>
      <c r="N589" s="19" t="s">
        <v>1390</v>
      </c>
      <c r="O589" s="19"/>
      <c r="P589" s="19"/>
      <c r="Q589" s="19" t="s">
        <v>2443</v>
      </c>
      <c r="R589" s="19" t="s">
        <v>1295</v>
      </c>
      <c r="S589" s="18" t="s">
        <v>108</v>
      </c>
      <c r="T589" s="19"/>
      <c r="U589" s="19"/>
      <c r="V589" s="19"/>
      <c r="W589" s="19"/>
      <c r="X589" s="18" t="s">
        <v>1376</v>
      </c>
      <c r="Y589" s="46"/>
      <c r="Z589" s="16">
        <f t="shared" si="19"/>
        <v>0</v>
      </c>
      <c r="AA589" s="19"/>
      <c r="AB589" s="19"/>
      <c r="AC589" s="19"/>
      <c r="AD589" s="19"/>
      <c r="AE589" s="20" t="s">
        <v>1385</v>
      </c>
      <c r="AF589" s="20" t="s">
        <v>3470</v>
      </c>
      <c r="AG589" s="19" t="s">
        <v>3467</v>
      </c>
      <c r="AH589" s="20" t="s">
        <v>1391</v>
      </c>
      <c r="AI589" s="20" t="s">
        <v>1571</v>
      </c>
      <c r="AJ589" s="16"/>
      <c r="AK589" s="16"/>
      <c r="AL589" s="16">
        <f t="shared" si="21"/>
        <v>466000</v>
      </c>
      <c r="AM589" s="19" t="s">
        <v>1379</v>
      </c>
      <c r="AN589" s="19" t="s">
        <v>1379</v>
      </c>
      <c r="AO589" s="19"/>
      <c r="AP589" s="19"/>
      <c r="AQ589" s="19"/>
      <c r="AR589" s="19"/>
      <c r="AS589" s="19"/>
      <c r="AT589" s="19"/>
    </row>
    <row r="590" spans="1:46" s="23" customFormat="1" ht="72" hidden="1" x14ac:dyDescent="0.2">
      <c r="A590" s="19" t="s">
        <v>48</v>
      </c>
      <c r="B590" s="19" t="s">
        <v>277</v>
      </c>
      <c r="C590" s="19" t="s">
        <v>276</v>
      </c>
      <c r="D590" s="19" t="s">
        <v>10</v>
      </c>
      <c r="E590" s="19" t="s">
        <v>311</v>
      </c>
      <c r="F590" s="28" t="s">
        <v>2160</v>
      </c>
      <c r="G590" s="19" t="s">
        <v>891</v>
      </c>
      <c r="H590" s="18" t="s">
        <v>270</v>
      </c>
      <c r="I590" s="18" t="s">
        <v>271</v>
      </c>
      <c r="J590" s="17">
        <v>18000</v>
      </c>
      <c r="K590" s="64"/>
      <c r="L590" s="35" t="s">
        <v>137</v>
      </c>
      <c r="M590" s="64"/>
      <c r="N590" s="19" t="s">
        <v>1390</v>
      </c>
      <c r="O590" s="19"/>
      <c r="P590" s="19"/>
      <c r="Q590" s="19" t="s">
        <v>2443</v>
      </c>
      <c r="R590" s="19" t="s">
        <v>1295</v>
      </c>
      <c r="S590" s="18" t="s">
        <v>108</v>
      </c>
      <c r="T590" s="19"/>
      <c r="U590" s="19"/>
      <c r="V590" s="19"/>
      <c r="W590" s="19"/>
      <c r="X590" s="18" t="s">
        <v>1376</v>
      </c>
      <c r="Y590" s="46"/>
      <c r="Z590" s="16">
        <f t="shared" si="19"/>
        <v>0</v>
      </c>
      <c r="AA590" s="19"/>
      <c r="AB590" s="19"/>
      <c r="AC590" s="19"/>
      <c r="AD590" s="19"/>
      <c r="AE590" s="20" t="s">
        <v>1385</v>
      </c>
      <c r="AF590" s="20" t="s">
        <v>3470</v>
      </c>
      <c r="AG590" s="19" t="s">
        <v>3467</v>
      </c>
      <c r="AH590" s="20" t="s">
        <v>1391</v>
      </c>
      <c r="AI590" s="20" t="s">
        <v>1571</v>
      </c>
      <c r="AJ590" s="16"/>
      <c r="AK590" s="16"/>
      <c r="AL590" s="16">
        <f t="shared" si="21"/>
        <v>18000</v>
      </c>
      <c r="AM590" s="19" t="s">
        <v>1379</v>
      </c>
      <c r="AN590" s="19" t="s">
        <v>1379</v>
      </c>
      <c r="AO590" s="19"/>
      <c r="AP590" s="19"/>
      <c r="AQ590" s="19"/>
      <c r="AR590" s="19"/>
      <c r="AS590" s="19"/>
      <c r="AT590" s="19"/>
    </row>
    <row r="591" spans="1:46" s="199" customFormat="1" ht="144" hidden="1" x14ac:dyDescent="0.2">
      <c r="A591" s="187" t="s">
        <v>48</v>
      </c>
      <c r="B591" s="19" t="s">
        <v>277</v>
      </c>
      <c r="C591" s="187" t="s">
        <v>17</v>
      </c>
      <c r="D591" s="187" t="s">
        <v>1565</v>
      </c>
      <c r="E591" s="19" t="s">
        <v>454</v>
      </c>
      <c r="F591" s="188" t="s">
        <v>2161</v>
      </c>
      <c r="G591" s="187" t="s">
        <v>1116</v>
      </c>
      <c r="H591" s="189" t="s">
        <v>270</v>
      </c>
      <c r="I591" s="189" t="s">
        <v>631</v>
      </c>
      <c r="J591" s="190">
        <v>11600000</v>
      </c>
      <c r="K591" s="200"/>
      <c r="L591" s="191" t="s">
        <v>137</v>
      </c>
      <c r="M591" s="200"/>
      <c r="N591" s="187"/>
      <c r="O591" s="187"/>
      <c r="P591" s="187"/>
      <c r="Q591" s="187"/>
      <c r="R591" s="187"/>
      <c r="S591" s="189" t="s">
        <v>108</v>
      </c>
      <c r="T591" s="187"/>
      <c r="U591" s="187"/>
      <c r="V591" s="187"/>
      <c r="W591" s="187"/>
      <c r="X591" s="189" t="s">
        <v>1376</v>
      </c>
      <c r="Y591" s="201"/>
      <c r="Z591" s="197">
        <f t="shared" si="19"/>
        <v>0</v>
      </c>
      <c r="AA591" s="187"/>
      <c r="AB591" s="187"/>
      <c r="AC591" s="187"/>
      <c r="AD591" s="187"/>
      <c r="AE591" s="195" t="s">
        <v>1392</v>
      </c>
      <c r="AF591" s="195" t="s">
        <v>3474</v>
      </c>
      <c r="AG591" s="187" t="s">
        <v>3467</v>
      </c>
      <c r="AH591" s="20" t="s">
        <v>1392</v>
      </c>
      <c r="AI591" s="20" t="s">
        <v>1568</v>
      </c>
      <c r="AJ591" s="197"/>
      <c r="AK591" s="197"/>
      <c r="AL591" s="197">
        <f t="shared" si="21"/>
        <v>11600000</v>
      </c>
      <c r="AM591" s="187" t="s">
        <v>3089</v>
      </c>
      <c r="AN591" s="187" t="s">
        <v>3090</v>
      </c>
      <c r="AO591" s="187"/>
      <c r="AP591" s="187"/>
      <c r="AQ591" s="187"/>
      <c r="AR591" s="187"/>
      <c r="AS591" s="187"/>
      <c r="AT591" s="187" t="s">
        <v>3091</v>
      </c>
    </row>
    <row r="592" spans="1:46" s="199" customFormat="1" ht="74.25" hidden="1" customHeight="1" x14ac:dyDescent="0.2">
      <c r="A592" s="187" t="s">
        <v>48</v>
      </c>
      <c r="B592" s="19" t="s">
        <v>277</v>
      </c>
      <c r="C592" s="187" t="s">
        <v>17</v>
      </c>
      <c r="D592" s="187" t="s">
        <v>34</v>
      </c>
      <c r="E592" s="19" t="s">
        <v>454</v>
      </c>
      <c r="F592" s="188" t="s">
        <v>2162</v>
      </c>
      <c r="G592" s="187" t="s">
        <v>1118</v>
      </c>
      <c r="H592" s="189" t="s">
        <v>270</v>
      </c>
      <c r="I592" s="189" t="s">
        <v>1119</v>
      </c>
      <c r="J592" s="190">
        <v>3900000</v>
      </c>
      <c r="K592" s="200"/>
      <c r="L592" s="191" t="s">
        <v>137</v>
      </c>
      <c r="M592" s="200"/>
      <c r="N592" s="187" t="s">
        <v>1393</v>
      </c>
      <c r="O592" s="187"/>
      <c r="P592" s="187"/>
      <c r="Q592" s="187" t="s">
        <v>1394</v>
      </c>
      <c r="R592" s="187" t="s">
        <v>12</v>
      </c>
      <c r="S592" s="189" t="s">
        <v>108</v>
      </c>
      <c r="T592" s="187"/>
      <c r="U592" s="187"/>
      <c r="V592" s="187"/>
      <c r="W592" s="187"/>
      <c r="X592" s="189" t="s">
        <v>1261</v>
      </c>
      <c r="Y592" s="201"/>
      <c r="Z592" s="197">
        <f t="shared" si="19"/>
        <v>0</v>
      </c>
      <c r="AA592" s="187"/>
      <c r="AB592" s="187"/>
      <c r="AC592" s="187"/>
      <c r="AD592" s="187"/>
      <c r="AE592" s="195" t="s">
        <v>3533</v>
      </c>
      <c r="AF592" s="195" t="s">
        <v>3470</v>
      </c>
      <c r="AG592" s="187" t="s">
        <v>3467</v>
      </c>
      <c r="AH592" s="20" t="s">
        <v>1385</v>
      </c>
      <c r="AI592" s="20" t="s">
        <v>1570</v>
      </c>
      <c r="AJ592" s="197"/>
      <c r="AK592" s="197"/>
      <c r="AL592" s="197">
        <f t="shared" si="21"/>
        <v>3900000</v>
      </c>
      <c r="AM592" s="187" t="s">
        <v>1395</v>
      </c>
      <c r="AN592" s="187" t="s">
        <v>1395</v>
      </c>
      <c r="AO592" s="187"/>
      <c r="AP592" s="187"/>
      <c r="AQ592" s="187"/>
      <c r="AR592" s="187"/>
      <c r="AS592" s="187"/>
      <c r="AT592" s="187"/>
    </row>
    <row r="593" spans="1:46" s="199" customFormat="1" ht="74.25" hidden="1" customHeight="1" x14ac:dyDescent="0.2">
      <c r="A593" s="187" t="s">
        <v>48</v>
      </c>
      <c r="B593" s="19" t="s">
        <v>277</v>
      </c>
      <c r="C593" s="187" t="s">
        <v>17</v>
      </c>
      <c r="D593" s="187" t="s">
        <v>34</v>
      </c>
      <c r="E593" s="19" t="s">
        <v>454</v>
      </c>
      <c r="F593" s="188" t="s">
        <v>2163</v>
      </c>
      <c r="G593" s="187" t="s">
        <v>1120</v>
      </c>
      <c r="H593" s="189" t="s">
        <v>270</v>
      </c>
      <c r="I593" s="189" t="s">
        <v>1119</v>
      </c>
      <c r="J593" s="190">
        <v>1600000</v>
      </c>
      <c r="K593" s="200"/>
      <c r="L593" s="191" t="s">
        <v>137</v>
      </c>
      <c r="M593" s="200"/>
      <c r="N593" s="187" t="s">
        <v>1396</v>
      </c>
      <c r="O593" s="187"/>
      <c r="P593" s="187"/>
      <c r="Q593" s="187" t="s">
        <v>1394</v>
      </c>
      <c r="R593" s="187" t="s">
        <v>12</v>
      </c>
      <c r="S593" s="189" t="s">
        <v>108</v>
      </c>
      <c r="T593" s="187"/>
      <c r="U593" s="187"/>
      <c r="V593" s="187"/>
      <c r="W593" s="187"/>
      <c r="X593" s="189" t="s">
        <v>1261</v>
      </c>
      <c r="Y593" s="201"/>
      <c r="Z593" s="197">
        <f t="shared" si="19"/>
        <v>0</v>
      </c>
      <c r="AA593" s="187"/>
      <c r="AB593" s="187"/>
      <c r="AC593" s="187"/>
      <c r="AD593" s="187"/>
      <c r="AE593" s="195" t="s">
        <v>3533</v>
      </c>
      <c r="AF593" s="195" t="s">
        <v>3470</v>
      </c>
      <c r="AG593" s="187" t="s">
        <v>3467</v>
      </c>
      <c r="AH593" s="20" t="s">
        <v>1391</v>
      </c>
      <c r="AI593" s="20" t="s">
        <v>1571</v>
      </c>
      <c r="AJ593" s="197"/>
      <c r="AK593" s="197"/>
      <c r="AL593" s="197">
        <f t="shared" si="21"/>
        <v>1600000</v>
      </c>
      <c r="AM593" s="187" t="s">
        <v>1397</v>
      </c>
      <c r="AN593" s="187" t="s">
        <v>1397</v>
      </c>
      <c r="AO593" s="187"/>
      <c r="AP593" s="187"/>
      <c r="AQ593" s="187"/>
      <c r="AR593" s="187"/>
      <c r="AS593" s="187"/>
      <c r="AT593" s="187"/>
    </row>
    <row r="594" spans="1:46" s="199" customFormat="1" ht="74.25" hidden="1" customHeight="1" x14ac:dyDescent="0.2">
      <c r="A594" s="187" t="s">
        <v>48</v>
      </c>
      <c r="B594" s="19" t="s">
        <v>277</v>
      </c>
      <c r="C594" s="187" t="s">
        <v>17</v>
      </c>
      <c r="D594" s="187" t="s">
        <v>34</v>
      </c>
      <c r="E594" s="19" t="s">
        <v>454</v>
      </c>
      <c r="F594" s="188" t="s">
        <v>2164</v>
      </c>
      <c r="G594" s="187" t="s">
        <v>1121</v>
      </c>
      <c r="H594" s="189" t="s">
        <v>270</v>
      </c>
      <c r="I594" s="189" t="s">
        <v>1122</v>
      </c>
      <c r="J594" s="190">
        <v>1800000</v>
      </c>
      <c r="K594" s="200"/>
      <c r="L594" s="191" t="s">
        <v>137</v>
      </c>
      <c r="M594" s="200"/>
      <c r="N594" s="187"/>
      <c r="O594" s="187"/>
      <c r="P594" s="187"/>
      <c r="Q594" s="187"/>
      <c r="R594" s="187"/>
      <c r="S594" s="189" t="s">
        <v>108</v>
      </c>
      <c r="T594" s="187"/>
      <c r="U594" s="187"/>
      <c r="V594" s="187"/>
      <c r="W594" s="187"/>
      <c r="X594" s="189"/>
      <c r="Y594" s="201"/>
      <c r="Z594" s="197">
        <f t="shared" si="19"/>
        <v>0</v>
      </c>
      <c r="AA594" s="187"/>
      <c r="AB594" s="187"/>
      <c r="AC594" s="187"/>
      <c r="AD594" s="187"/>
      <c r="AE594" s="195" t="s">
        <v>3534</v>
      </c>
      <c r="AF594" s="195" t="s">
        <v>3477</v>
      </c>
      <c r="AG594" s="187" t="s">
        <v>3467</v>
      </c>
      <c r="AH594" s="20" t="s">
        <v>1392</v>
      </c>
      <c r="AI594" s="20" t="s">
        <v>1568</v>
      </c>
      <c r="AJ594" s="197"/>
      <c r="AK594" s="197"/>
      <c r="AL594" s="197">
        <f t="shared" si="21"/>
        <v>1800000</v>
      </c>
      <c r="AM594" s="187" t="s">
        <v>3092</v>
      </c>
      <c r="AN594" s="187" t="s">
        <v>3093</v>
      </c>
      <c r="AO594" s="187"/>
      <c r="AP594" s="187"/>
      <c r="AQ594" s="187"/>
      <c r="AR594" s="187"/>
      <c r="AS594" s="187"/>
      <c r="AT594" s="187" t="s">
        <v>3094</v>
      </c>
    </row>
    <row r="595" spans="1:46" s="23" customFormat="1" ht="72" hidden="1" x14ac:dyDescent="0.25">
      <c r="A595" s="19" t="s">
        <v>49</v>
      </c>
      <c r="B595" s="19" t="s">
        <v>277</v>
      </c>
      <c r="C595" s="19" t="s">
        <v>276</v>
      </c>
      <c r="D595" s="19" t="s">
        <v>11</v>
      </c>
      <c r="E595" s="19" t="s">
        <v>454</v>
      </c>
      <c r="F595" s="28" t="s">
        <v>2165</v>
      </c>
      <c r="G595" s="19" t="s">
        <v>892</v>
      </c>
      <c r="H595" s="18" t="s">
        <v>267</v>
      </c>
      <c r="I595" s="18" t="s">
        <v>274</v>
      </c>
      <c r="J595" s="17">
        <v>51000</v>
      </c>
      <c r="K595" s="64"/>
      <c r="L595" s="64"/>
      <c r="M595" s="35" t="s">
        <v>137</v>
      </c>
      <c r="N595" s="19"/>
      <c r="O595" s="19" t="s">
        <v>3095</v>
      </c>
      <c r="P595" s="48">
        <v>242236</v>
      </c>
      <c r="Q595" s="152" t="s">
        <v>3096</v>
      </c>
      <c r="R595" s="48" t="s">
        <v>1295</v>
      </c>
      <c r="S595" s="48" t="s">
        <v>65</v>
      </c>
      <c r="T595" s="48"/>
      <c r="U595" s="19"/>
      <c r="V595" s="71" t="s">
        <v>3097</v>
      </c>
      <c r="W595" s="74">
        <v>50040</v>
      </c>
      <c r="X595" s="140">
        <v>1</v>
      </c>
      <c r="Y595" s="128">
        <v>23105</v>
      </c>
      <c r="Z595" s="74">
        <v>50040</v>
      </c>
      <c r="AA595" s="19"/>
      <c r="AB595" s="19"/>
      <c r="AC595" s="19"/>
      <c r="AD595" s="19"/>
      <c r="AE595" s="52" t="s">
        <v>3098</v>
      </c>
      <c r="AF595" s="20" t="s">
        <v>3472</v>
      </c>
      <c r="AG595" s="19" t="s">
        <v>3467</v>
      </c>
      <c r="AH595" s="52" t="s">
        <v>1399</v>
      </c>
      <c r="AI595" s="19" t="s">
        <v>1570</v>
      </c>
      <c r="AJ595" s="16"/>
      <c r="AK595" s="16"/>
      <c r="AL595" s="16">
        <f t="shared" si="21"/>
        <v>51000</v>
      </c>
      <c r="AM595" s="48">
        <v>23079</v>
      </c>
      <c r="AN595" s="48">
        <v>23082</v>
      </c>
      <c r="AO595" s="48">
        <v>23086</v>
      </c>
      <c r="AP595" s="48">
        <v>23087</v>
      </c>
      <c r="AQ595" s="48">
        <v>23090</v>
      </c>
      <c r="AR595" s="17">
        <v>51000</v>
      </c>
      <c r="AS595" s="19"/>
      <c r="AT595" s="52"/>
    </row>
    <row r="596" spans="1:46" s="23" customFormat="1" ht="72" hidden="1" x14ac:dyDescent="0.25">
      <c r="A596" s="19" t="s">
        <v>49</v>
      </c>
      <c r="B596" s="19" t="s">
        <v>277</v>
      </c>
      <c r="C596" s="19" t="s">
        <v>276</v>
      </c>
      <c r="D596" s="19" t="s">
        <v>11</v>
      </c>
      <c r="E596" s="19" t="s">
        <v>454</v>
      </c>
      <c r="F596" s="28" t="s">
        <v>2166</v>
      </c>
      <c r="G596" s="19" t="s">
        <v>893</v>
      </c>
      <c r="H596" s="18" t="s">
        <v>894</v>
      </c>
      <c r="I596" s="18" t="s">
        <v>268</v>
      </c>
      <c r="J596" s="17">
        <v>160000</v>
      </c>
      <c r="K596" s="64"/>
      <c r="L596" s="64"/>
      <c r="M596" s="35" t="s">
        <v>137</v>
      </c>
      <c r="N596" s="19"/>
      <c r="O596" s="19" t="s">
        <v>3095</v>
      </c>
      <c r="P596" s="48">
        <v>242236</v>
      </c>
      <c r="Q596" s="153" t="s">
        <v>3096</v>
      </c>
      <c r="R596" s="48" t="s">
        <v>1295</v>
      </c>
      <c r="S596" s="48" t="s">
        <v>65</v>
      </c>
      <c r="T596" s="48"/>
      <c r="U596" s="19"/>
      <c r="V596" s="71" t="s">
        <v>3097</v>
      </c>
      <c r="W596" s="74">
        <v>160000</v>
      </c>
      <c r="X596" s="140">
        <v>1</v>
      </c>
      <c r="Y596" s="128">
        <v>23105</v>
      </c>
      <c r="Z596" s="74">
        <v>160000</v>
      </c>
      <c r="AA596" s="19"/>
      <c r="AB596" s="19"/>
      <c r="AC596" s="19"/>
      <c r="AD596" s="19"/>
      <c r="AE596" s="52" t="s">
        <v>3098</v>
      </c>
      <c r="AF596" s="19" t="s">
        <v>2457</v>
      </c>
      <c r="AG596" s="19" t="s">
        <v>2457</v>
      </c>
      <c r="AH596" s="52" t="s">
        <v>1399</v>
      </c>
      <c r="AI596" s="19" t="s">
        <v>1570</v>
      </c>
      <c r="AJ596" s="16"/>
      <c r="AK596" s="17">
        <v>160000</v>
      </c>
      <c r="AL596" s="16">
        <f t="shared" si="21"/>
        <v>0</v>
      </c>
      <c r="AM596" s="48">
        <v>23079</v>
      </c>
      <c r="AN596" s="48">
        <v>23082</v>
      </c>
      <c r="AO596" s="48">
        <v>23086</v>
      </c>
      <c r="AP596" s="48">
        <v>23087</v>
      </c>
      <c r="AQ596" s="48">
        <v>23090</v>
      </c>
      <c r="AR596" s="17">
        <v>160000</v>
      </c>
      <c r="AS596" s="19"/>
      <c r="AT596" s="52"/>
    </row>
    <row r="597" spans="1:46" s="23" customFormat="1" ht="72" hidden="1" x14ac:dyDescent="0.25">
      <c r="A597" s="19" t="s">
        <v>49</v>
      </c>
      <c r="B597" s="19" t="s">
        <v>277</v>
      </c>
      <c r="C597" s="19" t="s">
        <v>276</v>
      </c>
      <c r="D597" s="19" t="s">
        <v>11</v>
      </c>
      <c r="E597" s="19" t="s">
        <v>454</v>
      </c>
      <c r="F597" s="28" t="s">
        <v>2167</v>
      </c>
      <c r="G597" s="19" t="s">
        <v>895</v>
      </c>
      <c r="H597" s="18" t="s">
        <v>896</v>
      </c>
      <c r="I597" s="18" t="s">
        <v>268</v>
      </c>
      <c r="J597" s="17">
        <v>300000</v>
      </c>
      <c r="K597" s="64"/>
      <c r="L597" s="64"/>
      <c r="M597" s="35" t="s">
        <v>137</v>
      </c>
      <c r="N597" s="19"/>
      <c r="O597" s="19" t="s">
        <v>1398</v>
      </c>
      <c r="P597" s="48">
        <v>242236</v>
      </c>
      <c r="Q597" s="152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/>
      <c r="AB597" s="19"/>
      <c r="AC597" s="19"/>
      <c r="AD597" s="19"/>
      <c r="AE597" s="52" t="s">
        <v>1399</v>
      </c>
      <c r="AF597" s="20" t="s">
        <v>3470</v>
      </c>
      <c r="AG597" s="19" t="s">
        <v>3467</v>
      </c>
      <c r="AH597" s="52" t="s">
        <v>1399</v>
      </c>
      <c r="AI597" s="19" t="s">
        <v>1570</v>
      </c>
      <c r="AJ597" s="16"/>
      <c r="AK597" s="16"/>
      <c r="AL597" s="16">
        <f t="shared" si="21"/>
        <v>300000</v>
      </c>
      <c r="AM597" s="48">
        <v>23079</v>
      </c>
      <c r="AN597" s="48">
        <v>23082</v>
      </c>
      <c r="AO597" s="48">
        <v>23086</v>
      </c>
      <c r="AP597" s="48">
        <v>23087</v>
      </c>
      <c r="AQ597" s="48">
        <v>23090</v>
      </c>
      <c r="AR597" s="17">
        <v>300000</v>
      </c>
      <c r="AS597" s="19"/>
      <c r="AT597" s="52"/>
    </row>
    <row r="598" spans="1:46" s="23" customFormat="1" ht="72" hidden="1" x14ac:dyDescent="0.25">
      <c r="A598" s="19" t="s">
        <v>49</v>
      </c>
      <c r="B598" s="19" t="s">
        <v>277</v>
      </c>
      <c r="C598" s="19" t="s">
        <v>276</v>
      </c>
      <c r="D598" s="19" t="s">
        <v>11</v>
      </c>
      <c r="E598" s="19" t="s">
        <v>454</v>
      </c>
      <c r="F598" s="28" t="s">
        <v>2168</v>
      </c>
      <c r="G598" s="19" t="s">
        <v>897</v>
      </c>
      <c r="H598" s="18" t="s">
        <v>270</v>
      </c>
      <c r="I598" s="18" t="s">
        <v>271</v>
      </c>
      <c r="J598" s="17">
        <v>180000</v>
      </c>
      <c r="K598" s="64"/>
      <c r="L598" s="64"/>
      <c r="M598" s="35" t="s">
        <v>137</v>
      </c>
      <c r="N598" s="19"/>
      <c r="O598" s="19" t="s">
        <v>1400</v>
      </c>
      <c r="P598" s="48">
        <v>242233</v>
      </c>
      <c r="Q598" s="153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52" t="s">
        <v>3102</v>
      </c>
      <c r="AF598" s="19" t="s">
        <v>2457</v>
      </c>
      <c r="AG598" s="19" t="s">
        <v>2457</v>
      </c>
      <c r="AH598" s="52" t="s">
        <v>1401</v>
      </c>
      <c r="AI598" s="19" t="s">
        <v>1570</v>
      </c>
      <c r="AJ598" s="16"/>
      <c r="AK598" s="17">
        <v>180000</v>
      </c>
      <c r="AL598" s="16">
        <f t="shared" si="21"/>
        <v>0</v>
      </c>
      <c r="AM598" s="48">
        <v>23079</v>
      </c>
      <c r="AN598" s="48">
        <v>23082</v>
      </c>
      <c r="AO598" s="48">
        <v>23086</v>
      </c>
      <c r="AP598" s="48">
        <v>23087</v>
      </c>
      <c r="AQ598" s="48">
        <v>23090</v>
      </c>
      <c r="AR598" s="17">
        <v>180000</v>
      </c>
      <c r="AS598" s="19"/>
      <c r="AT598" s="52"/>
    </row>
    <row r="599" spans="1:46" s="23" customFormat="1" ht="72" hidden="1" x14ac:dyDescent="0.2">
      <c r="A599" s="19" t="s">
        <v>49</v>
      </c>
      <c r="B599" s="19" t="s">
        <v>277</v>
      </c>
      <c r="C599" s="19" t="s">
        <v>276</v>
      </c>
      <c r="D599" s="19" t="s">
        <v>11</v>
      </c>
      <c r="E599" s="19" t="s">
        <v>454</v>
      </c>
      <c r="F599" s="28" t="s">
        <v>2169</v>
      </c>
      <c r="G599" s="19" t="s">
        <v>898</v>
      </c>
      <c r="H599" s="18" t="s">
        <v>319</v>
      </c>
      <c r="I599" s="18" t="s">
        <v>271</v>
      </c>
      <c r="J599" s="17">
        <v>88000</v>
      </c>
      <c r="K599" s="64"/>
      <c r="L599" s="64"/>
      <c r="M599" s="35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/>
      <c r="AB599" s="19"/>
      <c r="AC599" s="19"/>
      <c r="AD599" s="19"/>
      <c r="AE599" s="52" t="s">
        <v>3105</v>
      </c>
      <c r="AF599" s="20" t="s">
        <v>3472</v>
      </c>
      <c r="AG599" s="19" t="s">
        <v>3467</v>
      </c>
      <c r="AH599" s="52" t="s">
        <v>1402</v>
      </c>
      <c r="AI599" s="19" t="s">
        <v>1570</v>
      </c>
      <c r="AJ599" s="16"/>
      <c r="AK599" s="16"/>
      <c r="AL599" s="16">
        <f t="shared" si="21"/>
        <v>88000</v>
      </c>
      <c r="AM599" s="48">
        <v>23079</v>
      </c>
      <c r="AN599" s="48">
        <v>23082</v>
      </c>
      <c r="AO599" s="48">
        <v>23090</v>
      </c>
      <c r="AP599" s="48">
        <v>23093</v>
      </c>
      <c r="AQ599" s="48">
        <v>23096</v>
      </c>
      <c r="AR599" s="17">
        <v>88000</v>
      </c>
      <c r="AS599" s="19"/>
      <c r="AT599" s="52"/>
    </row>
    <row r="600" spans="1:46" s="23" customFormat="1" ht="90" hidden="1" x14ac:dyDescent="0.2">
      <c r="A600" s="19" t="s">
        <v>49</v>
      </c>
      <c r="B600" s="19" t="s">
        <v>277</v>
      </c>
      <c r="C600" s="19" t="s">
        <v>276</v>
      </c>
      <c r="D600" s="19" t="s">
        <v>11</v>
      </c>
      <c r="E600" s="19" t="s">
        <v>454</v>
      </c>
      <c r="F600" s="28" t="s">
        <v>2170</v>
      </c>
      <c r="G600" s="19" t="s">
        <v>899</v>
      </c>
      <c r="H600" s="18" t="s">
        <v>900</v>
      </c>
      <c r="I600" s="18" t="s">
        <v>271</v>
      </c>
      <c r="J600" s="17">
        <v>775600</v>
      </c>
      <c r="K600" s="35" t="s">
        <v>137</v>
      </c>
      <c r="L600" s="64"/>
      <c r="M600" s="64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/>
      <c r="AB600" s="19"/>
      <c r="AC600" s="19"/>
      <c r="AD600" s="19"/>
      <c r="AE600" s="52" t="s">
        <v>3110</v>
      </c>
      <c r="AF600" s="52" t="s">
        <v>3472</v>
      </c>
      <c r="AG600" s="19" t="s">
        <v>3467</v>
      </c>
      <c r="AH600" s="52" t="s">
        <v>1404</v>
      </c>
      <c r="AI600" s="19" t="s">
        <v>1571</v>
      </c>
      <c r="AJ600" s="16"/>
      <c r="AK600" s="16"/>
      <c r="AL600" s="16">
        <f t="shared" si="21"/>
        <v>775600</v>
      </c>
      <c r="AM600" s="48">
        <v>23079</v>
      </c>
      <c r="AN600" s="48">
        <v>23082</v>
      </c>
      <c r="AO600" s="48">
        <v>23110</v>
      </c>
      <c r="AP600" s="48">
        <v>23111</v>
      </c>
      <c r="AQ600" s="48">
        <v>23118</v>
      </c>
      <c r="AR600" s="17">
        <v>775600</v>
      </c>
      <c r="AS600" s="19"/>
      <c r="AT600" s="52"/>
    </row>
    <row r="601" spans="1:46" s="23" customFormat="1" ht="72" hidden="1" x14ac:dyDescent="0.2">
      <c r="A601" s="19" t="s">
        <v>49</v>
      </c>
      <c r="B601" s="19" t="s">
        <v>277</v>
      </c>
      <c r="C601" s="19" t="s">
        <v>276</v>
      </c>
      <c r="D601" s="19" t="s">
        <v>11</v>
      </c>
      <c r="E601" s="19" t="s">
        <v>454</v>
      </c>
      <c r="F601" s="28" t="s">
        <v>2171</v>
      </c>
      <c r="G601" s="19" t="s">
        <v>901</v>
      </c>
      <c r="H601" s="18" t="s">
        <v>269</v>
      </c>
      <c r="I601" s="18" t="s">
        <v>271</v>
      </c>
      <c r="J601" s="17">
        <v>15000</v>
      </c>
      <c r="K601" s="64"/>
      <c r="L601" s="64"/>
      <c r="M601" s="35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/>
      <c r="AB601" s="19"/>
      <c r="AC601" s="19"/>
      <c r="AD601" s="19"/>
      <c r="AE601" s="52" t="s">
        <v>3114</v>
      </c>
      <c r="AF601" s="20" t="s">
        <v>3472</v>
      </c>
      <c r="AG601" s="19" t="s">
        <v>3467</v>
      </c>
      <c r="AH601" s="52" t="s">
        <v>1406</v>
      </c>
      <c r="AI601" s="19" t="s">
        <v>1570</v>
      </c>
      <c r="AJ601" s="16"/>
      <c r="AK601" s="16"/>
      <c r="AL601" s="16">
        <f t="shared" si="21"/>
        <v>15000</v>
      </c>
      <c r="AM601" s="48">
        <v>23079</v>
      </c>
      <c r="AN601" s="48">
        <v>23082</v>
      </c>
      <c r="AO601" s="48">
        <v>23090</v>
      </c>
      <c r="AP601" s="48">
        <v>23093</v>
      </c>
      <c r="AQ601" s="48">
        <v>23096</v>
      </c>
      <c r="AR601" s="17">
        <v>15000</v>
      </c>
      <c r="AS601" s="19"/>
      <c r="AT601" s="52"/>
    </row>
    <row r="602" spans="1:46" s="23" customFormat="1" ht="72" hidden="1" x14ac:dyDescent="0.2">
      <c r="A602" s="19" t="s">
        <v>49</v>
      </c>
      <c r="B602" s="19" t="s">
        <v>277</v>
      </c>
      <c r="C602" s="19" t="s">
        <v>276</v>
      </c>
      <c r="D602" s="19" t="s">
        <v>11</v>
      </c>
      <c r="E602" s="19" t="s">
        <v>454</v>
      </c>
      <c r="F602" s="28" t="s">
        <v>2172</v>
      </c>
      <c r="G602" s="19" t="s">
        <v>902</v>
      </c>
      <c r="H602" s="18" t="s">
        <v>267</v>
      </c>
      <c r="I602" s="18" t="s">
        <v>273</v>
      </c>
      <c r="J602" s="17">
        <v>60000</v>
      </c>
      <c r="K602" s="64"/>
      <c r="L602" s="64"/>
      <c r="M602" s="35" t="s">
        <v>137</v>
      </c>
      <c r="N602" s="19"/>
      <c r="O602" s="19" t="s">
        <v>1398</v>
      </c>
      <c r="P602" s="48">
        <v>242247</v>
      </c>
      <c r="Q602" s="48" t="s">
        <v>3115</v>
      </c>
      <c r="R602" s="48" t="s">
        <v>3116</v>
      </c>
      <c r="S602" s="48" t="s">
        <v>65</v>
      </c>
      <c r="T602" s="48"/>
      <c r="U602" s="19"/>
      <c r="V602" s="71" t="s">
        <v>3117</v>
      </c>
      <c r="W602" s="74">
        <v>60000</v>
      </c>
      <c r="X602" s="18">
        <v>5</v>
      </c>
      <c r="Y602" s="128">
        <v>23116</v>
      </c>
      <c r="Z602" s="74">
        <v>60000</v>
      </c>
      <c r="AA602" s="19"/>
      <c r="AB602" s="19"/>
      <c r="AC602" s="19"/>
      <c r="AD602" s="19"/>
      <c r="AE602" s="52" t="s">
        <v>3118</v>
      </c>
      <c r="AF602" s="20" t="s">
        <v>3472</v>
      </c>
      <c r="AG602" s="19" t="s">
        <v>3467</v>
      </c>
      <c r="AH602" s="52" t="s">
        <v>1399</v>
      </c>
      <c r="AI602" s="19" t="s">
        <v>1570</v>
      </c>
      <c r="AJ602" s="16"/>
      <c r="AK602" s="16"/>
      <c r="AL602" s="16">
        <f t="shared" si="21"/>
        <v>60000</v>
      </c>
      <c r="AM602" s="48">
        <v>23079</v>
      </c>
      <c r="AN602" s="48">
        <v>23082</v>
      </c>
      <c r="AO602" s="48">
        <v>23086</v>
      </c>
      <c r="AP602" s="48">
        <v>23087</v>
      </c>
      <c r="AQ602" s="48">
        <v>23090</v>
      </c>
      <c r="AR602" s="17">
        <v>60000</v>
      </c>
      <c r="AS602" s="19"/>
      <c r="AT602" s="52"/>
    </row>
    <row r="603" spans="1:46" s="23" customFormat="1" ht="72" hidden="1" x14ac:dyDescent="0.25">
      <c r="A603" s="19" t="s">
        <v>49</v>
      </c>
      <c r="B603" s="19" t="s">
        <v>277</v>
      </c>
      <c r="C603" s="19" t="s">
        <v>276</v>
      </c>
      <c r="D603" s="19" t="s">
        <v>11</v>
      </c>
      <c r="E603" s="19" t="s">
        <v>454</v>
      </c>
      <c r="F603" s="28" t="s">
        <v>2173</v>
      </c>
      <c r="G603" s="19" t="s">
        <v>903</v>
      </c>
      <c r="H603" s="18" t="s">
        <v>319</v>
      </c>
      <c r="I603" s="18" t="s">
        <v>273</v>
      </c>
      <c r="J603" s="17">
        <v>60000</v>
      </c>
      <c r="K603" s="64"/>
      <c r="L603" s="64"/>
      <c r="M603" s="35" t="s">
        <v>137</v>
      </c>
      <c r="N603" s="19"/>
      <c r="O603" s="19" t="s">
        <v>1398</v>
      </c>
      <c r="P603" s="48">
        <v>242236</v>
      </c>
      <c r="Q603" s="152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/>
      <c r="AB603" s="19"/>
      <c r="AC603" s="19"/>
      <c r="AD603" s="19"/>
      <c r="AE603" s="52" t="s">
        <v>3098</v>
      </c>
      <c r="AF603" s="20" t="s">
        <v>3472</v>
      </c>
      <c r="AG603" s="19" t="s">
        <v>3467</v>
      </c>
      <c r="AH603" s="52" t="s">
        <v>1399</v>
      </c>
      <c r="AI603" s="19" t="s">
        <v>1570</v>
      </c>
      <c r="AJ603" s="16"/>
      <c r="AK603" s="16"/>
      <c r="AL603" s="16">
        <f t="shared" si="21"/>
        <v>60000</v>
      </c>
      <c r="AM603" s="48">
        <v>23079</v>
      </c>
      <c r="AN603" s="48">
        <v>23082</v>
      </c>
      <c r="AO603" s="48">
        <v>23086</v>
      </c>
      <c r="AP603" s="48">
        <v>23087</v>
      </c>
      <c r="AQ603" s="48">
        <v>23090</v>
      </c>
      <c r="AR603" s="17">
        <v>60000</v>
      </c>
      <c r="AS603" s="19"/>
      <c r="AT603" s="52"/>
    </row>
    <row r="604" spans="1:46" s="23" customFormat="1" ht="72" hidden="1" x14ac:dyDescent="0.25">
      <c r="A604" s="19" t="s">
        <v>49</v>
      </c>
      <c r="B604" s="19" t="s">
        <v>277</v>
      </c>
      <c r="C604" s="19" t="s">
        <v>276</v>
      </c>
      <c r="D604" s="19" t="s">
        <v>11</v>
      </c>
      <c r="E604" s="19" t="s">
        <v>454</v>
      </c>
      <c r="F604" s="28" t="s">
        <v>2174</v>
      </c>
      <c r="G604" s="19" t="s">
        <v>904</v>
      </c>
      <c r="H604" s="18" t="s">
        <v>267</v>
      </c>
      <c r="I604" s="18" t="s">
        <v>274</v>
      </c>
      <c r="J604" s="17">
        <v>48000</v>
      </c>
      <c r="K604" s="64"/>
      <c r="L604" s="64"/>
      <c r="M604" s="35" t="s">
        <v>137</v>
      </c>
      <c r="N604" s="19"/>
      <c r="O604" s="19" t="s">
        <v>1398</v>
      </c>
      <c r="P604" s="48">
        <v>242236</v>
      </c>
      <c r="Q604" s="153" t="s">
        <v>3096</v>
      </c>
      <c r="R604" s="48" t="s">
        <v>1295</v>
      </c>
      <c r="S604" s="48" t="s">
        <v>65</v>
      </c>
      <c r="T604" s="48"/>
      <c r="U604" s="19"/>
      <c r="V604" s="71" t="s">
        <v>3097</v>
      </c>
      <c r="W604" s="74">
        <v>48000</v>
      </c>
      <c r="X604" s="140">
        <v>1</v>
      </c>
      <c r="Y604" s="128">
        <v>23105</v>
      </c>
      <c r="Z604" s="74">
        <v>48000</v>
      </c>
      <c r="AA604" s="19"/>
      <c r="AB604" s="19"/>
      <c r="AC604" s="19"/>
      <c r="AD604" s="19"/>
      <c r="AE604" s="52" t="s">
        <v>3098</v>
      </c>
      <c r="AF604" s="20" t="s">
        <v>3472</v>
      </c>
      <c r="AG604" s="19" t="s">
        <v>3467</v>
      </c>
      <c r="AH604" s="52" t="s">
        <v>1399</v>
      </c>
      <c r="AI604" s="19" t="s">
        <v>1570</v>
      </c>
      <c r="AJ604" s="16"/>
      <c r="AK604" s="16"/>
      <c r="AL604" s="16">
        <f t="shared" si="21"/>
        <v>48000</v>
      </c>
      <c r="AM604" s="48">
        <v>23079</v>
      </c>
      <c r="AN604" s="48">
        <v>23082</v>
      </c>
      <c r="AO604" s="48">
        <v>23086</v>
      </c>
      <c r="AP604" s="48">
        <v>23087</v>
      </c>
      <c r="AQ604" s="48">
        <v>23090</v>
      </c>
      <c r="AR604" s="17">
        <v>48000</v>
      </c>
      <c r="AS604" s="19"/>
      <c r="AT604" s="52"/>
    </row>
    <row r="605" spans="1:46" s="23" customFormat="1" ht="72" hidden="1" x14ac:dyDescent="0.25">
      <c r="A605" s="19" t="s">
        <v>49</v>
      </c>
      <c r="B605" s="19" t="s">
        <v>277</v>
      </c>
      <c r="C605" s="19" t="s">
        <v>276</v>
      </c>
      <c r="D605" s="19" t="s">
        <v>11</v>
      </c>
      <c r="E605" s="19" t="s">
        <v>454</v>
      </c>
      <c r="F605" s="28" t="s">
        <v>2175</v>
      </c>
      <c r="G605" s="19" t="s">
        <v>905</v>
      </c>
      <c r="H605" s="18" t="s">
        <v>464</v>
      </c>
      <c r="I605" s="18" t="s">
        <v>268</v>
      </c>
      <c r="J605" s="17">
        <v>97500</v>
      </c>
      <c r="K605" s="64"/>
      <c r="L605" s="64"/>
      <c r="M605" s="35" t="s">
        <v>137</v>
      </c>
      <c r="N605" s="19"/>
      <c r="O605" s="19" t="s">
        <v>1398</v>
      </c>
      <c r="P605" s="48">
        <v>242236</v>
      </c>
      <c r="Q605" s="152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/>
      <c r="AB605" s="19"/>
      <c r="AC605" s="19"/>
      <c r="AD605" s="19"/>
      <c r="AE605" s="52" t="s">
        <v>3098</v>
      </c>
      <c r="AF605" s="20" t="s">
        <v>3472</v>
      </c>
      <c r="AG605" s="19" t="s">
        <v>3467</v>
      </c>
      <c r="AH605" s="52" t="s">
        <v>1399</v>
      </c>
      <c r="AI605" s="19" t="s">
        <v>1570</v>
      </c>
      <c r="AJ605" s="16"/>
      <c r="AK605" s="16"/>
      <c r="AL605" s="16">
        <f t="shared" si="21"/>
        <v>97500</v>
      </c>
      <c r="AM605" s="48">
        <v>23079</v>
      </c>
      <c r="AN605" s="48">
        <v>23082</v>
      </c>
      <c r="AO605" s="48">
        <v>23086</v>
      </c>
      <c r="AP605" s="48">
        <v>23087</v>
      </c>
      <c r="AQ605" s="48">
        <v>23090</v>
      </c>
      <c r="AR605" s="17">
        <v>97500</v>
      </c>
      <c r="AS605" s="19"/>
      <c r="AT605" s="52"/>
    </row>
    <row r="606" spans="1:46" s="23" customFormat="1" ht="72" hidden="1" x14ac:dyDescent="0.2">
      <c r="A606" s="19" t="s">
        <v>49</v>
      </c>
      <c r="B606" s="19" t="s">
        <v>277</v>
      </c>
      <c r="C606" s="19" t="s">
        <v>276</v>
      </c>
      <c r="D606" s="19" t="s">
        <v>11</v>
      </c>
      <c r="E606" s="19" t="s">
        <v>454</v>
      </c>
      <c r="F606" s="28" t="s">
        <v>2176</v>
      </c>
      <c r="G606" s="19" t="s">
        <v>906</v>
      </c>
      <c r="H606" s="18" t="s">
        <v>459</v>
      </c>
      <c r="I606" s="18" t="s">
        <v>268</v>
      </c>
      <c r="J606" s="17">
        <v>34000</v>
      </c>
      <c r="K606" s="64"/>
      <c r="L606" s="64"/>
      <c r="M606" s="35" t="s">
        <v>137</v>
      </c>
      <c r="N606" s="19"/>
      <c r="O606" s="19" t="s">
        <v>1407</v>
      </c>
      <c r="P606" s="48">
        <v>242244</v>
      </c>
      <c r="Q606" s="48" t="s">
        <v>3119</v>
      </c>
      <c r="R606" s="48" t="s">
        <v>1297</v>
      </c>
      <c r="S606" s="48" t="s">
        <v>65</v>
      </c>
      <c r="T606" s="48"/>
      <c r="U606" s="19"/>
      <c r="V606" s="71" t="s">
        <v>3120</v>
      </c>
      <c r="W606" s="74">
        <v>33000</v>
      </c>
      <c r="X606" s="18">
        <v>4</v>
      </c>
      <c r="Y606" s="128">
        <v>23113</v>
      </c>
      <c r="Z606" s="74">
        <v>33000</v>
      </c>
      <c r="AA606" s="19"/>
      <c r="AB606" s="19"/>
      <c r="AC606" s="19"/>
      <c r="AD606" s="19"/>
      <c r="AE606" s="52" t="s">
        <v>3121</v>
      </c>
      <c r="AF606" s="20" t="s">
        <v>3472</v>
      </c>
      <c r="AG606" s="19" t="s">
        <v>3467</v>
      </c>
      <c r="AH606" s="52" t="s">
        <v>1408</v>
      </c>
      <c r="AI606" s="19" t="s">
        <v>1570</v>
      </c>
      <c r="AJ606" s="16"/>
      <c r="AK606" s="16"/>
      <c r="AL606" s="16">
        <f t="shared" si="21"/>
        <v>34000</v>
      </c>
      <c r="AM606" s="48">
        <v>23079</v>
      </c>
      <c r="AN606" s="48">
        <v>23082</v>
      </c>
      <c r="AO606" s="48">
        <v>23086</v>
      </c>
      <c r="AP606" s="48">
        <v>23087</v>
      </c>
      <c r="AQ606" s="48">
        <v>23090</v>
      </c>
      <c r="AR606" s="17">
        <v>34000</v>
      </c>
      <c r="AS606" s="19"/>
      <c r="AT606" s="52"/>
    </row>
    <row r="607" spans="1:46" s="23" customFormat="1" ht="72" hidden="1" x14ac:dyDescent="0.2">
      <c r="A607" s="19" t="s">
        <v>49</v>
      </c>
      <c r="B607" s="19" t="s">
        <v>277</v>
      </c>
      <c r="C607" s="19" t="s">
        <v>276</v>
      </c>
      <c r="D607" s="19" t="s">
        <v>11</v>
      </c>
      <c r="E607" s="19" t="s">
        <v>454</v>
      </c>
      <c r="F607" s="28" t="s">
        <v>2177</v>
      </c>
      <c r="G607" s="19" t="s">
        <v>907</v>
      </c>
      <c r="H607" s="18" t="s">
        <v>908</v>
      </c>
      <c r="I607" s="18" t="s">
        <v>268</v>
      </c>
      <c r="J607" s="17">
        <v>50000</v>
      </c>
      <c r="K607" s="64"/>
      <c r="L607" s="64"/>
      <c r="M607" s="35" t="s">
        <v>137</v>
      </c>
      <c r="N607" s="19"/>
      <c r="O607" s="19" t="s">
        <v>1407</v>
      </c>
      <c r="P607" s="48">
        <v>242244</v>
      </c>
      <c r="Q607" s="48" t="s">
        <v>3119</v>
      </c>
      <c r="R607" s="48" t="s">
        <v>1297</v>
      </c>
      <c r="S607" s="48" t="s">
        <v>65</v>
      </c>
      <c r="T607" s="48"/>
      <c r="U607" s="19"/>
      <c r="V607" s="71" t="s">
        <v>3120</v>
      </c>
      <c r="W607" s="74">
        <v>47250</v>
      </c>
      <c r="X607" s="18">
        <v>4</v>
      </c>
      <c r="Y607" s="128">
        <v>23113</v>
      </c>
      <c r="Z607" s="74">
        <v>47250</v>
      </c>
      <c r="AA607" s="19"/>
      <c r="AB607" s="19"/>
      <c r="AC607" s="19"/>
      <c r="AD607" s="19"/>
      <c r="AE607" s="52" t="s">
        <v>3121</v>
      </c>
      <c r="AF607" s="20" t="s">
        <v>3472</v>
      </c>
      <c r="AG607" s="19" t="s">
        <v>3467</v>
      </c>
      <c r="AH607" s="52" t="s">
        <v>1408</v>
      </c>
      <c r="AI607" s="19" t="s">
        <v>1570</v>
      </c>
      <c r="AJ607" s="16"/>
      <c r="AK607" s="16"/>
      <c r="AL607" s="16">
        <f t="shared" si="21"/>
        <v>50000</v>
      </c>
      <c r="AM607" s="48">
        <v>23079</v>
      </c>
      <c r="AN607" s="48">
        <v>23082</v>
      </c>
      <c r="AO607" s="48">
        <v>23086</v>
      </c>
      <c r="AP607" s="48">
        <v>23087</v>
      </c>
      <c r="AQ607" s="48">
        <v>23090</v>
      </c>
      <c r="AR607" s="17">
        <v>50000</v>
      </c>
      <c r="AS607" s="19"/>
      <c r="AT607" s="52"/>
    </row>
    <row r="608" spans="1:46" s="23" customFormat="1" ht="72" hidden="1" x14ac:dyDescent="0.2">
      <c r="A608" s="19" t="s">
        <v>49</v>
      </c>
      <c r="B608" s="19" t="s">
        <v>277</v>
      </c>
      <c r="C608" s="19" t="s">
        <v>276</v>
      </c>
      <c r="D608" s="19" t="s">
        <v>11</v>
      </c>
      <c r="E608" s="19" t="s">
        <v>454</v>
      </c>
      <c r="F608" s="28" t="s">
        <v>2178</v>
      </c>
      <c r="G608" s="19" t="s">
        <v>909</v>
      </c>
      <c r="H608" s="18" t="s">
        <v>459</v>
      </c>
      <c r="I608" s="18" t="s">
        <v>274</v>
      </c>
      <c r="J608" s="17">
        <v>160000</v>
      </c>
      <c r="K608" s="64"/>
      <c r="L608" s="64"/>
      <c r="M608" s="35" t="s">
        <v>137</v>
      </c>
      <c r="N608" s="19"/>
      <c r="O608" s="19" t="s">
        <v>1409</v>
      </c>
      <c r="P608" s="48">
        <v>242233</v>
      </c>
      <c r="Q608" s="154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52" t="s">
        <v>3102</v>
      </c>
      <c r="AF608" s="19" t="s">
        <v>3475</v>
      </c>
      <c r="AG608" s="19" t="s">
        <v>3467</v>
      </c>
      <c r="AH608" s="52" t="s">
        <v>1410</v>
      </c>
      <c r="AI608" s="19" t="s">
        <v>1570</v>
      </c>
      <c r="AJ608" s="16"/>
      <c r="AK608" s="16"/>
      <c r="AL608" s="16">
        <f t="shared" si="21"/>
        <v>160000</v>
      </c>
      <c r="AM608" s="48">
        <v>23079</v>
      </c>
      <c r="AN608" s="48">
        <v>23082</v>
      </c>
      <c r="AO608" s="48">
        <v>23090</v>
      </c>
      <c r="AP608" s="48">
        <v>23093</v>
      </c>
      <c r="AQ608" s="48">
        <v>23096</v>
      </c>
      <c r="AR608" s="17">
        <v>160000</v>
      </c>
      <c r="AS608" s="19"/>
      <c r="AT608" s="52"/>
    </row>
    <row r="609" spans="1:46" s="23" customFormat="1" ht="72" hidden="1" x14ac:dyDescent="0.25">
      <c r="A609" s="19" t="s">
        <v>49</v>
      </c>
      <c r="B609" s="19" t="s">
        <v>277</v>
      </c>
      <c r="C609" s="19" t="s">
        <v>276</v>
      </c>
      <c r="D609" s="19" t="s">
        <v>21</v>
      </c>
      <c r="E609" s="19" t="s">
        <v>454</v>
      </c>
      <c r="F609" s="28" t="s">
        <v>2179</v>
      </c>
      <c r="G609" s="19" t="s">
        <v>910</v>
      </c>
      <c r="H609" s="18" t="s">
        <v>269</v>
      </c>
      <c r="I609" s="18" t="s">
        <v>271</v>
      </c>
      <c r="J609" s="17">
        <v>27000</v>
      </c>
      <c r="K609" s="64"/>
      <c r="L609" s="64"/>
      <c r="M609" s="35" t="s">
        <v>137</v>
      </c>
      <c r="N609" s="19"/>
      <c r="O609" s="19" t="s">
        <v>3123</v>
      </c>
      <c r="P609" s="48">
        <v>242239</v>
      </c>
      <c r="Q609" s="153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52" t="s">
        <v>3102</v>
      </c>
      <c r="AF609" s="19" t="s">
        <v>2457</v>
      </c>
      <c r="AG609" s="19" t="s">
        <v>2457</v>
      </c>
      <c r="AH609" s="52" t="s">
        <v>1412</v>
      </c>
      <c r="AI609" s="19" t="s">
        <v>1570</v>
      </c>
      <c r="AJ609" s="16"/>
      <c r="AK609" s="16">
        <v>23980</v>
      </c>
      <c r="AL609" s="16">
        <f t="shared" si="21"/>
        <v>3020</v>
      </c>
      <c r="AM609" s="48">
        <v>23079</v>
      </c>
      <c r="AN609" s="48">
        <v>23082</v>
      </c>
      <c r="AO609" s="48">
        <v>23086</v>
      </c>
      <c r="AP609" s="48">
        <v>23087</v>
      </c>
      <c r="AQ609" s="48">
        <v>23090</v>
      </c>
      <c r="AR609" s="17">
        <v>27000</v>
      </c>
      <c r="AS609" s="19"/>
      <c r="AT609" s="52"/>
    </row>
    <row r="610" spans="1:46" s="23" customFormat="1" ht="72" hidden="1" x14ac:dyDescent="0.2">
      <c r="A610" s="19" t="s">
        <v>49</v>
      </c>
      <c r="B610" s="19" t="s">
        <v>277</v>
      </c>
      <c r="C610" s="19" t="s">
        <v>276</v>
      </c>
      <c r="D610" s="19" t="s">
        <v>21</v>
      </c>
      <c r="E610" s="19" t="s">
        <v>454</v>
      </c>
      <c r="F610" s="28" t="s">
        <v>2180</v>
      </c>
      <c r="G610" s="19" t="s">
        <v>911</v>
      </c>
      <c r="H610" s="18" t="s">
        <v>319</v>
      </c>
      <c r="I610" s="18" t="s">
        <v>274</v>
      </c>
      <c r="J610" s="17">
        <v>28800</v>
      </c>
      <c r="K610" s="64"/>
      <c r="L610" s="64"/>
      <c r="M610" s="35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3128</v>
      </c>
      <c r="W610" s="74">
        <v>28800</v>
      </c>
      <c r="X610" s="18">
        <v>4</v>
      </c>
      <c r="Y610" s="128">
        <v>23113</v>
      </c>
      <c r="Z610" s="74">
        <v>28800</v>
      </c>
      <c r="AA610" s="19"/>
      <c r="AB610" s="128"/>
      <c r="AC610" s="128"/>
      <c r="AD610" s="19"/>
      <c r="AE610" s="52" t="s">
        <v>3129</v>
      </c>
      <c r="AF610" s="20" t="s">
        <v>3472</v>
      </c>
      <c r="AG610" s="19" t="s">
        <v>3467</v>
      </c>
      <c r="AH610" s="52" t="s">
        <v>1414</v>
      </c>
      <c r="AI610" s="19" t="s">
        <v>1570</v>
      </c>
      <c r="AJ610" s="16"/>
      <c r="AK610" s="16"/>
      <c r="AL610" s="16">
        <f t="shared" si="21"/>
        <v>28800</v>
      </c>
      <c r="AM610" s="48">
        <v>23079</v>
      </c>
      <c r="AN610" s="48">
        <v>23082</v>
      </c>
      <c r="AO610" s="48">
        <v>23086</v>
      </c>
      <c r="AP610" s="48">
        <v>23087</v>
      </c>
      <c r="AQ610" s="48">
        <v>23090</v>
      </c>
      <c r="AR610" s="17">
        <v>28800</v>
      </c>
      <c r="AS610" s="19"/>
      <c r="AT610" s="52"/>
    </row>
    <row r="611" spans="1:46" s="23" customFormat="1" ht="90" hidden="1" x14ac:dyDescent="0.2">
      <c r="A611" s="19" t="s">
        <v>49</v>
      </c>
      <c r="B611" s="19" t="s">
        <v>277</v>
      </c>
      <c r="C611" s="19" t="s">
        <v>276</v>
      </c>
      <c r="D611" s="19" t="s">
        <v>286</v>
      </c>
      <c r="E611" s="19" t="s">
        <v>454</v>
      </c>
      <c r="F611" s="28" t="s">
        <v>2181</v>
      </c>
      <c r="G611" s="19" t="s">
        <v>912</v>
      </c>
      <c r="H611" s="18" t="s">
        <v>269</v>
      </c>
      <c r="I611" s="18" t="s">
        <v>271</v>
      </c>
      <c r="J611" s="17">
        <v>80000</v>
      </c>
      <c r="K611" s="64"/>
      <c r="L611" s="64"/>
      <c r="M611" s="35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/>
      <c r="AB611" s="19"/>
      <c r="AC611" s="19"/>
      <c r="AD611" s="19"/>
      <c r="AE611" s="52" t="s">
        <v>3132</v>
      </c>
      <c r="AF611" s="20" t="s">
        <v>3472</v>
      </c>
      <c r="AG611" s="19" t="s">
        <v>3467</v>
      </c>
      <c r="AH611" s="52" t="s">
        <v>1416</v>
      </c>
      <c r="AI611" s="19" t="s">
        <v>1570</v>
      </c>
      <c r="AJ611" s="16"/>
      <c r="AK611" s="16"/>
      <c r="AL611" s="16">
        <f t="shared" si="21"/>
        <v>80000</v>
      </c>
      <c r="AM611" s="48">
        <v>23079</v>
      </c>
      <c r="AN611" s="48">
        <v>23082</v>
      </c>
      <c r="AO611" s="48">
        <v>23097</v>
      </c>
      <c r="AP611" s="48">
        <v>23100</v>
      </c>
      <c r="AQ611" s="48">
        <v>23104</v>
      </c>
      <c r="AR611" s="17">
        <v>80000</v>
      </c>
      <c r="AS611" s="19"/>
      <c r="AT611" s="52"/>
    </row>
    <row r="612" spans="1:46" s="23" customFormat="1" ht="90" hidden="1" x14ac:dyDescent="0.2">
      <c r="A612" s="19" t="s">
        <v>49</v>
      </c>
      <c r="B612" s="19" t="s">
        <v>277</v>
      </c>
      <c r="C612" s="19" t="s">
        <v>276</v>
      </c>
      <c r="D612" s="19" t="s">
        <v>286</v>
      </c>
      <c r="E612" s="19" t="s">
        <v>454</v>
      </c>
      <c r="F612" s="28" t="s">
        <v>2182</v>
      </c>
      <c r="G612" s="19" t="s">
        <v>913</v>
      </c>
      <c r="H612" s="18" t="s">
        <v>303</v>
      </c>
      <c r="I612" s="18" t="s">
        <v>271</v>
      </c>
      <c r="J612" s="17">
        <v>277000</v>
      </c>
      <c r="K612" s="64"/>
      <c r="L612" s="64"/>
      <c r="M612" s="35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/>
      <c r="AB612" s="19"/>
      <c r="AC612" s="19"/>
      <c r="AD612" s="19"/>
      <c r="AE612" s="52" t="s">
        <v>3135</v>
      </c>
      <c r="AF612" s="20" t="s">
        <v>3472</v>
      </c>
      <c r="AG612" s="19" t="s">
        <v>3467</v>
      </c>
      <c r="AH612" s="52" t="s">
        <v>1417</v>
      </c>
      <c r="AI612" s="19" t="s">
        <v>1570</v>
      </c>
      <c r="AJ612" s="16"/>
      <c r="AK612" s="16"/>
      <c r="AL612" s="16">
        <f t="shared" si="21"/>
        <v>277000</v>
      </c>
      <c r="AM612" s="48">
        <v>23079</v>
      </c>
      <c r="AN612" s="48">
        <v>23082</v>
      </c>
      <c r="AO612" s="48">
        <v>23097</v>
      </c>
      <c r="AP612" s="48">
        <v>23100</v>
      </c>
      <c r="AQ612" s="48">
        <v>23104</v>
      </c>
      <c r="AR612" s="17">
        <v>277000</v>
      </c>
      <c r="AS612" s="19"/>
      <c r="AT612" s="52"/>
    </row>
    <row r="613" spans="1:46" s="23" customFormat="1" ht="72" hidden="1" x14ac:dyDescent="0.25">
      <c r="A613" s="19" t="s">
        <v>49</v>
      </c>
      <c r="B613" s="19" t="s">
        <v>277</v>
      </c>
      <c r="C613" s="19" t="s">
        <v>276</v>
      </c>
      <c r="D613" s="19" t="s">
        <v>286</v>
      </c>
      <c r="E613" s="19" t="s">
        <v>454</v>
      </c>
      <c r="F613" s="28" t="s">
        <v>2183</v>
      </c>
      <c r="G613" s="19" t="s">
        <v>914</v>
      </c>
      <c r="H613" s="18" t="s">
        <v>272</v>
      </c>
      <c r="I613" s="18" t="s">
        <v>271</v>
      </c>
      <c r="J613" s="17">
        <v>111000</v>
      </c>
      <c r="K613" s="64"/>
      <c r="L613" s="64"/>
      <c r="M613" s="35" t="s">
        <v>137</v>
      </c>
      <c r="N613" s="19"/>
      <c r="O613" s="19" t="s">
        <v>1411</v>
      </c>
      <c r="P613" s="48">
        <v>242239</v>
      </c>
      <c r="Q613" s="153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52" t="s">
        <v>3102</v>
      </c>
      <c r="AF613" s="19" t="s">
        <v>2457</v>
      </c>
      <c r="AG613" s="19" t="s">
        <v>2457</v>
      </c>
      <c r="AH613" s="52" t="s">
        <v>1418</v>
      </c>
      <c r="AI613" s="19" t="s">
        <v>1570</v>
      </c>
      <c r="AJ613" s="16"/>
      <c r="AK613" s="16">
        <v>110895</v>
      </c>
      <c r="AL613" s="16">
        <f t="shared" si="21"/>
        <v>105</v>
      </c>
      <c r="AM613" s="48">
        <v>23079</v>
      </c>
      <c r="AN613" s="48">
        <v>23082</v>
      </c>
      <c r="AO613" s="48">
        <v>23086</v>
      </c>
      <c r="AP613" s="48">
        <v>23087</v>
      </c>
      <c r="AQ613" s="48">
        <v>23090</v>
      </c>
      <c r="AR613" s="17">
        <v>111000</v>
      </c>
      <c r="AS613" s="19"/>
      <c r="AT613" s="52"/>
    </row>
    <row r="614" spans="1:46" s="23" customFormat="1" ht="72" hidden="1" x14ac:dyDescent="0.2">
      <c r="A614" s="19" t="s">
        <v>49</v>
      </c>
      <c r="B614" s="19" t="s">
        <v>277</v>
      </c>
      <c r="C614" s="19" t="s">
        <v>276</v>
      </c>
      <c r="D614" s="19" t="s">
        <v>13</v>
      </c>
      <c r="E614" s="19" t="s">
        <v>454</v>
      </c>
      <c r="F614" s="28" t="s">
        <v>2184</v>
      </c>
      <c r="G614" s="19" t="s">
        <v>915</v>
      </c>
      <c r="H614" s="18" t="s">
        <v>303</v>
      </c>
      <c r="I614" s="18" t="s">
        <v>271</v>
      </c>
      <c r="J614" s="17">
        <v>100000</v>
      </c>
      <c r="K614" s="64"/>
      <c r="L614" s="64"/>
      <c r="M614" s="35" t="s">
        <v>137</v>
      </c>
      <c r="N614" s="19"/>
      <c r="O614" s="19" t="s">
        <v>1419</v>
      </c>
      <c r="P614" s="48">
        <v>242233</v>
      </c>
      <c r="Q614" s="155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52" t="s">
        <v>3102</v>
      </c>
      <c r="AF614" s="19" t="s">
        <v>2457</v>
      </c>
      <c r="AG614" s="19" t="s">
        <v>2457</v>
      </c>
      <c r="AH614" s="52" t="s">
        <v>1410</v>
      </c>
      <c r="AI614" s="19" t="s">
        <v>1570</v>
      </c>
      <c r="AJ614" s="16"/>
      <c r="AK614" s="17">
        <v>100000</v>
      </c>
      <c r="AL614" s="16">
        <f t="shared" si="21"/>
        <v>0</v>
      </c>
      <c r="AM614" s="48">
        <v>23079</v>
      </c>
      <c r="AN614" s="48">
        <v>23082</v>
      </c>
      <c r="AO614" s="48">
        <v>23090</v>
      </c>
      <c r="AP614" s="48">
        <v>23093</v>
      </c>
      <c r="AQ614" s="48">
        <v>23096</v>
      </c>
      <c r="AR614" s="17">
        <v>100000</v>
      </c>
      <c r="AS614" s="19"/>
      <c r="AT614" s="52"/>
    </row>
    <row r="615" spans="1:46" s="23" customFormat="1" ht="90" hidden="1" x14ac:dyDescent="0.2">
      <c r="A615" s="19" t="s">
        <v>49</v>
      </c>
      <c r="B615" s="19" t="s">
        <v>277</v>
      </c>
      <c r="C615" s="19" t="s">
        <v>276</v>
      </c>
      <c r="D615" s="19" t="s">
        <v>13</v>
      </c>
      <c r="E615" s="19" t="s">
        <v>454</v>
      </c>
      <c r="F615" s="28" t="s">
        <v>2185</v>
      </c>
      <c r="G615" s="19" t="s">
        <v>916</v>
      </c>
      <c r="H615" s="18" t="s">
        <v>317</v>
      </c>
      <c r="I615" s="18" t="s">
        <v>271</v>
      </c>
      <c r="J615" s="17">
        <v>45000</v>
      </c>
      <c r="K615" s="64"/>
      <c r="L615" s="64"/>
      <c r="M615" s="35" t="s">
        <v>137</v>
      </c>
      <c r="N615" s="19"/>
      <c r="O615" s="19" t="s">
        <v>1419</v>
      </c>
      <c r="P615" s="48">
        <v>242233</v>
      </c>
      <c r="Q615" s="154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52" t="s">
        <v>3102</v>
      </c>
      <c r="AF615" s="19" t="s">
        <v>2457</v>
      </c>
      <c r="AG615" s="19" t="s">
        <v>2457</v>
      </c>
      <c r="AH615" s="52" t="s">
        <v>1410</v>
      </c>
      <c r="AI615" s="19" t="s">
        <v>1570</v>
      </c>
      <c r="AJ615" s="16"/>
      <c r="AK615" s="17">
        <v>45000</v>
      </c>
      <c r="AL615" s="16">
        <f t="shared" si="21"/>
        <v>0</v>
      </c>
      <c r="AM615" s="48">
        <v>23079</v>
      </c>
      <c r="AN615" s="48">
        <v>23082</v>
      </c>
      <c r="AO615" s="48">
        <v>23090</v>
      </c>
      <c r="AP615" s="48">
        <v>23093</v>
      </c>
      <c r="AQ615" s="48">
        <v>23096</v>
      </c>
      <c r="AR615" s="17">
        <v>45000</v>
      </c>
      <c r="AS615" s="19"/>
      <c r="AT615" s="52"/>
    </row>
    <row r="616" spans="1:46" s="23" customFormat="1" ht="90" hidden="1" x14ac:dyDescent="0.2">
      <c r="A616" s="19" t="s">
        <v>49</v>
      </c>
      <c r="B616" s="19" t="s">
        <v>277</v>
      </c>
      <c r="C616" s="19" t="s">
        <v>276</v>
      </c>
      <c r="D616" s="19" t="s">
        <v>13</v>
      </c>
      <c r="E616" s="19" t="s">
        <v>454</v>
      </c>
      <c r="F616" s="28" t="s">
        <v>2186</v>
      </c>
      <c r="G616" s="19" t="s">
        <v>917</v>
      </c>
      <c r="H616" s="18" t="s">
        <v>303</v>
      </c>
      <c r="I616" s="18" t="s">
        <v>281</v>
      </c>
      <c r="J616" s="17">
        <v>200000</v>
      </c>
      <c r="K616" s="64"/>
      <c r="L616" s="64"/>
      <c r="M616" s="35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/>
      <c r="AB616" s="19"/>
      <c r="AC616" s="19"/>
      <c r="AD616" s="19"/>
      <c r="AE616" s="52" t="s">
        <v>3139</v>
      </c>
      <c r="AF616" s="20" t="s">
        <v>3472</v>
      </c>
      <c r="AG616" s="19" t="s">
        <v>3467</v>
      </c>
      <c r="AH616" s="52" t="s">
        <v>1416</v>
      </c>
      <c r="AI616" s="19" t="s">
        <v>1570</v>
      </c>
      <c r="AJ616" s="16"/>
      <c r="AK616" s="16"/>
      <c r="AL616" s="16">
        <f t="shared" si="21"/>
        <v>200000</v>
      </c>
      <c r="AM616" s="48">
        <v>23079</v>
      </c>
      <c r="AN616" s="48">
        <v>23082</v>
      </c>
      <c r="AO616" s="48">
        <v>23097</v>
      </c>
      <c r="AP616" s="48">
        <v>23100</v>
      </c>
      <c r="AQ616" s="48">
        <v>23104</v>
      </c>
      <c r="AR616" s="17">
        <v>200000</v>
      </c>
      <c r="AS616" s="19"/>
      <c r="AT616" s="52"/>
    </row>
    <row r="617" spans="1:46" s="23" customFormat="1" ht="72" hidden="1" x14ac:dyDescent="0.2">
      <c r="A617" s="19" t="s">
        <v>49</v>
      </c>
      <c r="B617" s="19" t="s">
        <v>277</v>
      </c>
      <c r="C617" s="19" t="s">
        <v>276</v>
      </c>
      <c r="D617" s="19" t="s">
        <v>18</v>
      </c>
      <c r="E617" s="19" t="s">
        <v>454</v>
      </c>
      <c r="F617" s="28" t="s">
        <v>2187</v>
      </c>
      <c r="G617" s="19" t="s">
        <v>918</v>
      </c>
      <c r="H617" s="18" t="s">
        <v>272</v>
      </c>
      <c r="I617" s="18" t="s">
        <v>268</v>
      </c>
      <c r="J617" s="17">
        <v>180000</v>
      </c>
      <c r="K617" s="35" t="s">
        <v>137</v>
      </c>
      <c r="L617" s="64"/>
      <c r="M617" s="64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/>
      <c r="AB617" s="19"/>
      <c r="AC617" s="19"/>
      <c r="AD617" s="19"/>
      <c r="AE617" s="52" t="s">
        <v>3143</v>
      </c>
      <c r="AF617" s="20" t="s">
        <v>3472</v>
      </c>
      <c r="AG617" s="19" t="s">
        <v>3467</v>
      </c>
      <c r="AH617" s="52" t="s">
        <v>1421</v>
      </c>
      <c r="AI617" s="19" t="s">
        <v>1570</v>
      </c>
      <c r="AJ617" s="16"/>
      <c r="AK617" s="16"/>
      <c r="AL617" s="16">
        <f t="shared" si="21"/>
        <v>180000</v>
      </c>
      <c r="AM617" s="48">
        <v>23079</v>
      </c>
      <c r="AN617" s="48">
        <v>23082</v>
      </c>
      <c r="AO617" s="48">
        <v>23110</v>
      </c>
      <c r="AP617" s="48">
        <v>23111</v>
      </c>
      <c r="AQ617" s="48">
        <v>23118</v>
      </c>
      <c r="AR617" s="17">
        <v>180000</v>
      </c>
      <c r="AS617" s="19"/>
      <c r="AT617" s="52"/>
    </row>
    <row r="618" spans="1:46" s="23" customFormat="1" ht="72" hidden="1" x14ac:dyDescent="0.2">
      <c r="A618" s="19" t="s">
        <v>49</v>
      </c>
      <c r="B618" s="19" t="s">
        <v>277</v>
      </c>
      <c r="C618" s="19" t="s">
        <v>276</v>
      </c>
      <c r="D618" s="19" t="s">
        <v>18</v>
      </c>
      <c r="E618" s="19" t="s">
        <v>454</v>
      </c>
      <c r="F618" s="28" t="s">
        <v>2188</v>
      </c>
      <c r="G618" s="19" t="s">
        <v>919</v>
      </c>
      <c r="H618" s="18" t="s">
        <v>270</v>
      </c>
      <c r="I618" s="18" t="s">
        <v>268</v>
      </c>
      <c r="J618" s="17">
        <v>150000</v>
      </c>
      <c r="K618" s="35" t="s">
        <v>137</v>
      </c>
      <c r="L618" s="64"/>
      <c r="M618" s="64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/>
      <c r="AB618" s="19"/>
      <c r="AC618" s="19"/>
      <c r="AD618" s="19"/>
      <c r="AE618" s="52" t="s">
        <v>3143</v>
      </c>
      <c r="AF618" s="20" t="s">
        <v>3472</v>
      </c>
      <c r="AG618" s="19" t="s">
        <v>3467</v>
      </c>
      <c r="AH618" s="52" t="s">
        <v>1421</v>
      </c>
      <c r="AI618" s="19" t="s">
        <v>1570</v>
      </c>
      <c r="AJ618" s="16"/>
      <c r="AK618" s="16"/>
      <c r="AL618" s="16">
        <f t="shared" si="21"/>
        <v>150000</v>
      </c>
      <c r="AM618" s="48">
        <v>23079</v>
      </c>
      <c r="AN618" s="48">
        <v>23082</v>
      </c>
      <c r="AO618" s="48">
        <v>23110</v>
      </c>
      <c r="AP618" s="48">
        <v>23111</v>
      </c>
      <c r="AQ618" s="48">
        <v>23118</v>
      </c>
      <c r="AR618" s="17">
        <v>150000</v>
      </c>
      <c r="AS618" s="19"/>
      <c r="AT618" s="52"/>
    </row>
    <row r="619" spans="1:46" s="23" customFormat="1" ht="72" hidden="1" x14ac:dyDescent="0.2">
      <c r="A619" s="19" t="s">
        <v>49</v>
      </c>
      <c r="B619" s="19" t="s">
        <v>277</v>
      </c>
      <c r="C619" s="19" t="s">
        <v>276</v>
      </c>
      <c r="D619" s="19" t="s">
        <v>18</v>
      </c>
      <c r="E619" s="19" t="s">
        <v>454</v>
      </c>
      <c r="F619" s="28" t="s">
        <v>2189</v>
      </c>
      <c r="G619" s="19" t="s">
        <v>920</v>
      </c>
      <c r="H619" s="18" t="s">
        <v>270</v>
      </c>
      <c r="I619" s="18" t="s">
        <v>268</v>
      </c>
      <c r="J619" s="17">
        <v>50000</v>
      </c>
      <c r="K619" s="35" t="s">
        <v>137</v>
      </c>
      <c r="L619" s="64"/>
      <c r="M619" s="64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/>
      <c r="AB619" s="19"/>
      <c r="AC619" s="19"/>
      <c r="AD619" s="19"/>
      <c r="AE619" s="52" t="s">
        <v>3143</v>
      </c>
      <c r="AF619" s="20" t="s">
        <v>3472</v>
      </c>
      <c r="AG619" s="19" t="s">
        <v>3467</v>
      </c>
      <c r="AH619" s="52" t="s">
        <v>1421</v>
      </c>
      <c r="AI619" s="19" t="s">
        <v>1570</v>
      </c>
      <c r="AJ619" s="16"/>
      <c r="AK619" s="16"/>
      <c r="AL619" s="16">
        <f t="shared" si="21"/>
        <v>50000</v>
      </c>
      <c r="AM619" s="48">
        <v>23079</v>
      </c>
      <c r="AN619" s="48">
        <v>23082</v>
      </c>
      <c r="AO619" s="48">
        <v>23110</v>
      </c>
      <c r="AP619" s="48">
        <v>23111</v>
      </c>
      <c r="AQ619" s="48">
        <v>23118</v>
      </c>
      <c r="AR619" s="17">
        <v>50000</v>
      </c>
      <c r="AS619" s="19"/>
      <c r="AT619" s="52"/>
    </row>
    <row r="620" spans="1:46" s="23" customFormat="1" ht="72" hidden="1" x14ac:dyDescent="0.2">
      <c r="A620" s="19" t="s">
        <v>49</v>
      </c>
      <c r="B620" s="19" t="s">
        <v>277</v>
      </c>
      <c r="C620" s="19" t="s">
        <v>276</v>
      </c>
      <c r="D620" s="19" t="s">
        <v>18</v>
      </c>
      <c r="E620" s="19" t="s">
        <v>454</v>
      </c>
      <c r="F620" s="28" t="s">
        <v>2190</v>
      </c>
      <c r="G620" s="19" t="s">
        <v>921</v>
      </c>
      <c r="H620" s="18" t="s">
        <v>267</v>
      </c>
      <c r="I620" s="18" t="s">
        <v>268</v>
      </c>
      <c r="J620" s="17">
        <v>720000</v>
      </c>
      <c r="K620" s="35" t="s">
        <v>137</v>
      </c>
      <c r="L620" s="64"/>
      <c r="M620" s="64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/>
      <c r="AB620" s="19"/>
      <c r="AC620" s="19"/>
      <c r="AD620" s="19"/>
      <c r="AE620" s="52" t="s">
        <v>3143</v>
      </c>
      <c r="AF620" s="20" t="s">
        <v>3472</v>
      </c>
      <c r="AG620" s="19" t="s">
        <v>3467</v>
      </c>
      <c r="AH620" s="52" t="s">
        <v>1421</v>
      </c>
      <c r="AI620" s="19" t="s">
        <v>1570</v>
      </c>
      <c r="AJ620" s="16"/>
      <c r="AK620" s="16"/>
      <c r="AL620" s="16">
        <f t="shared" si="21"/>
        <v>720000</v>
      </c>
      <c r="AM620" s="48">
        <v>23079</v>
      </c>
      <c r="AN620" s="48">
        <v>23082</v>
      </c>
      <c r="AO620" s="48">
        <v>23110</v>
      </c>
      <c r="AP620" s="48">
        <v>23111</v>
      </c>
      <c r="AQ620" s="48">
        <v>23118</v>
      </c>
      <c r="AR620" s="17">
        <v>720000</v>
      </c>
      <c r="AS620" s="19"/>
      <c r="AT620" s="52"/>
    </row>
    <row r="621" spans="1:46" s="23" customFormat="1" ht="72" hidden="1" x14ac:dyDescent="0.2">
      <c r="A621" s="19" t="s">
        <v>49</v>
      </c>
      <c r="B621" s="19" t="s">
        <v>277</v>
      </c>
      <c r="C621" s="19" t="s">
        <v>276</v>
      </c>
      <c r="D621" s="19" t="s">
        <v>18</v>
      </c>
      <c r="E621" s="19" t="s">
        <v>454</v>
      </c>
      <c r="F621" s="28" t="s">
        <v>2191</v>
      </c>
      <c r="G621" s="19" t="s">
        <v>922</v>
      </c>
      <c r="H621" s="18" t="s">
        <v>267</v>
      </c>
      <c r="I621" s="18" t="s">
        <v>268</v>
      </c>
      <c r="J621" s="17">
        <v>540000</v>
      </c>
      <c r="K621" s="35" t="s">
        <v>137</v>
      </c>
      <c r="L621" s="64"/>
      <c r="M621" s="64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/>
      <c r="AB621" s="19"/>
      <c r="AC621" s="19"/>
      <c r="AD621" s="19"/>
      <c r="AE621" s="52" t="s">
        <v>3143</v>
      </c>
      <c r="AF621" s="20" t="s">
        <v>3472</v>
      </c>
      <c r="AG621" s="19" t="s">
        <v>3467</v>
      </c>
      <c r="AH621" s="52" t="s">
        <v>1421</v>
      </c>
      <c r="AI621" s="19" t="s">
        <v>1570</v>
      </c>
      <c r="AJ621" s="16"/>
      <c r="AK621" s="16"/>
      <c r="AL621" s="16">
        <f t="shared" si="21"/>
        <v>540000</v>
      </c>
      <c r="AM621" s="48">
        <v>23079</v>
      </c>
      <c r="AN621" s="48">
        <v>23082</v>
      </c>
      <c r="AO621" s="48">
        <v>23110</v>
      </c>
      <c r="AP621" s="48">
        <v>23111</v>
      </c>
      <c r="AQ621" s="48">
        <v>23118</v>
      </c>
      <c r="AR621" s="17">
        <v>540000</v>
      </c>
      <c r="AS621" s="19"/>
      <c r="AT621" s="52"/>
    </row>
    <row r="622" spans="1:46" s="23" customFormat="1" ht="72" hidden="1" x14ac:dyDescent="0.2">
      <c r="A622" s="19" t="s">
        <v>49</v>
      </c>
      <c r="B622" s="19" t="s">
        <v>277</v>
      </c>
      <c r="C622" s="19" t="s">
        <v>276</v>
      </c>
      <c r="D622" s="19" t="s">
        <v>18</v>
      </c>
      <c r="E622" s="19" t="s">
        <v>454</v>
      </c>
      <c r="F622" s="28" t="s">
        <v>2192</v>
      </c>
      <c r="G622" s="19" t="s">
        <v>923</v>
      </c>
      <c r="H622" s="18" t="s">
        <v>267</v>
      </c>
      <c r="I622" s="18" t="s">
        <v>268</v>
      </c>
      <c r="J622" s="17">
        <v>480000</v>
      </c>
      <c r="K622" s="35" t="s">
        <v>137</v>
      </c>
      <c r="L622" s="64"/>
      <c r="M622" s="64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/>
      <c r="AB622" s="19"/>
      <c r="AC622" s="19"/>
      <c r="AD622" s="19"/>
      <c r="AE622" s="52" t="s">
        <v>3143</v>
      </c>
      <c r="AF622" s="20" t="s">
        <v>3472</v>
      </c>
      <c r="AG622" s="19" t="s">
        <v>3467</v>
      </c>
      <c r="AH622" s="52" t="s">
        <v>1421</v>
      </c>
      <c r="AI622" s="19" t="s">
        <v>1570</v>
      </c>
      <c r="AJ622" s="16"/>
      <c r="AK622" s="16"/>
      <c r="AL622" s="16">
        <f t="shared" si="21"/>
        <v>480000</v>
      </c>
      <c r="AM622" s="48">
        <v>23079</v>
      </c>
      <c r="AN622" s="48">
        <v>23082</v>
      </c>
      <c r="AO622" s="48">
        <v>23110</v>
      </c>
      <c r="AP622" s="48">
        <v>23111</v>
      </c>
      <c r="AQ622" s="48">
        <v>23118</v>
      </c>
      <c r="AR622" s="17">
        <v>480000</v>
      </c>
      <c r="AS622" s="19"/>
      <c r="AT622" s="52"/>
    </row>
    <row r="623" spans="1:46" s="23" customFormat="1" ht="72" hidden="1" x14ac:dyDescent="0.2">
      <c r="A623" s="19" t="s">
        <v>49</v>
      </c>
      <c r="B623" s="19" t="s">
        <v>277</v>
      </c>
      <c r="C623" s="19" t="s">
        <v>276</v>
      </c>
      <c r="D623" s="19" t="s">
        <v>18</v>
      </c>
      <c r="E623" s="19" t="s">
        <v>454</v>
      </c>
      <c r="F623" s="28" t="s">
        <v>2193</v>
      </c>
      <c r="G623" s="19" t="s">
        <v>924</v>
      </c>
      <c r="H623" s="18" t="s">
        <v>269</v>
      </c>
      <c r="I623" s="18" t="s">
        <v>268</v>
      </c>
      <c r="J623" s="17">
        <v>140000</v>
      </c>
      <c r="K623" s="35" t="s">
        <v>137</v>
      </c>
      <c r="L623" s="64"/>
      <c r="M623" s="64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/>
      <c r="AB623" s="19"/>
      <c r="AC623" s="19"/>
      <c r="AD623" s="19"/>
      <c r="AE623" s="52" t="s">
        <v>3143</v>
      </c>
      <c r="AF623" s="20" t="s">
        <v>3472</v>
      </c>
      <c r="AG623" s="19" t="s">
        <v>3467</v>
      </c>
      <c r="AH623" s="52" t="s">
        <v>1421</v>
      </c>
      <c r="AI623" s="19" t="s">
        <v>1570</v>
      </c>
      <c r="AJ623" s="16"/>
      <c r="AK623" s="16"/>
      <c r="AL623" s="16">
        <f t="shared" si="21"/>
        <v>140000</v>
      </c>
      <c r="AM623" s="48">
        <v>23079</v>
      </c>
      <c r="AN623" s="48">
        <v>23082</v>
      </c>
      <c r="AO623" s="48">
        <v>23110</v>
      </c>
      <c r="AP623" s="48">
        <v>23111</v>
      </c>
      <c r="AQ623" s="48">
        <v>23118</v>
      </c>
      <c r="AR623" s="17">
        <v>140000</v>
      </c>
      <c r="AS623" s="19"/>
      <c r="AT623" s="52"/>
    </row>
    <row r="624" spans="1:46" s="23" customFormat="1" ht="72" hidden="1" x14ac:dyDescent="0.2">
      <c r="A624" s="19" t="s">
        <v>49</v>
      </c>
      <c r="B624" s="19" t="s">
        <v>277</v>
      </c>
      <c r="C624" s="19" t="s">
        <v>276</v>
      </c>
      <c r="D624" s="19" t="s">
        <v>18</v>
      </c>
      <c r="E624" s="19" t="s">
        <v>454</v>
      </c>
      <c r="F624" s="28" t="s">
        <v>2194</v>
      </c>
      <c r="G624" s="19" t="s">
        <v>925</v>
      </c>
      <c r="H624" s="18" t="s">
        <v>270</v>
      </c>
      <c r="I624" s="18" t="s">
        <v>274</v>
      </c>
      <c r="J624" s="17">
        <v>20000</v>
      </c>
      <c r="K624" s="35" t="s">
        <v>137</v>
      </c>
      <c r="L624" s="64"/>
      <c r="M624" s="64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/>
      <c r="AB624" s="19"/>
      <c r="AC624" s="19"/>
      <c r="AD624" s="19"/>
      <c r="AE624" s="52" t="s">
        <v>3143</v>
      </c>
      <c r="AF624" s="20" t="s">
        <v>3472</v>
      </c>
      <c r="AG624" s="19" t="s">
        <v>3467</v>
      </c>
      <c r="AH624" s="52" t="s">
        <v>1421</v>
      </c>
      <c r="AI624" s="19" t="s">
        <v>1570</v>
      </c>
      <c r="AJ624" s="16"/>
      <c r="AK624" s="16"/>
      <c r="AL624" s="16">
        <f t="shared" si="21"/>
        <v>20000</v>
      </c>
      <c r="AM624" s="48">
        <v>23079</v>
      </c>
      <c r="AN624" s="48">
        <v>23082</v>
      </c>
      <c r="AO624" s="48">
        <v>23110</v>
      </c>
      <c r="AP624" s="48">
        <v>23111</v>
      </c>
      <c r="AQ624" s="48">
        <v>23118</v>
      </c>
      <c r="AR624" s="17">
        <v>20000</v>
      </c>
      <c r="AS624" s="19"/>
      <c r="AT624" s="52"/>
    </row>
    <row r="625" spans="1:46" s="23" customFormat="1" ht="72" hidden="1" x14ac:dyDescent="0.2">
      <c r="A625" s="19" t="s">
        <v>49</v>
      </c>
      <c r="B625" s="19" t="s">
        <v>277</v>
      </c>
      <c r="C625" s="19" t="s">
        <v>276</v>
      </c>
      <c r="D625" s="19" t="s">
        <v>18</v>
      </c>
      <c r="E625" s="19" t="s">
        <v>454</v>
      </c>
      <c r="F625" s="28" t="s">
        <v>2195</v>
      </c>
      <c r="G625" s="19" t="s">
        <v>926</v>
      </c>
      <c r="H625" s="18" t="s">
        <v>270</v>
      </c>
      <c r="I625" s="18" t="s">
        <v>268</v>
      </c>
      <c r="J625" s="17">
        <v>100000</v>
      </c>
      <c r="K625" s="35" t="s">
        <v>137</v>
      </c>
      <c r="L625" s="64"/>
      <c r="M625" s="64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/>
      <c r="AB625" s="19"/>
      <c r="AC625" s="19"/>
      <c r="AD625" s="19"/>
      <c r="AE625" s="52" t="s">
        <v>3143</v>
      </c>
      <c r="AF625" s="20" t="s">
        <v>3472</v>
      </c>
      <c r="AG625" s="19" t="s">
        <v>3467</v>
      </c>
      <c r="AH625" s="52" t="s">
        <v>1421</v>
      </c>
      <c r="AI625" s="19" t="s">
        <v>1570</v>
      </c>
      <c r="AJ625" s="16"/>
      <c r="AK625" s="16"/>
      <c r="AL625" s="16">
        <f t="shared" si="21"/>
        <v>100000</v>
      </c>
      <c r="AM625" s="48">
        <v>23079</v>
      </c>
      <c r="AN625" s="48">
        <v>23082</v>
      </c>
      <c r="AO625" s="48">
        <v>23110</v>
      </c>
      <c r="AP625" s="48">
        <v>23111</v>
      </c>
      <c r="AQ625" s="48">
        <v>23118</v>
      </c>
      <c r="AR625" s="17">
        <v>100000</v>
      </c>
      <c r="AS625" s="19"/>
      <c r="AT625" s="52"/>
    </row>
    <row r="626" spans="1:46" s="23" customFormat="1" ht="72" hidden="1" x14ac:dyDescent="0.2">
      <c r="A626" s="19" t="s">
        <v>49</v>
      </c>
      <c r="B626" s="19" t="s">
        <v>277</v>
      </c>
      <c r="C626" s="19" t="s">
        <v>276</v>
      </c>
      <c r="D626" s="19" t="s">
        <v>18</v>
      </c>
      <c r="E626" s="19" t="s">
        <v>454</v>
      </c>
      <c r="F626" s="28" t="s">
        <v>2196</v>
      </c>
      <c r="G626" s="19" t="s">
        <v>927</v>
      </c>
      <c r="H626" s="18" t="s">
        <v>270</v>
      </c>
      <c r="I626" s="18" t="s">
        <v>553</v>
      </c>
      <c r="J626" s="17">
        <v>80000</v>
      </c>
      <c r="K626" s="35" t="s">
        <v>137</v>
      </c>
      <c r="L626" s="64"/>
      <c r="M626" s="64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/>
      <c r="AB626" s="19"/>
      <c r="AC626" s="19"/>
      <c r="AD626" s="19"/>
      <c r="AE626" s="52" t="s">
        <v>3143</v>
      </c>
      <c r="AF626" s="20" t="s">
        <v>3472</v>
      </c>
      <c r="AG626" s="19" t="s">
        <v>3467</v>
      </c>
      <c r="AH626" s="52" t="s">
        <v>1421</v>
      </c>
      <c r="AI626" s="19" t="s">
        <v>1570</v>
      </c>
      <c r="AJ626" s="16"/>
      <c r="AK626" s="16"/>
      <c r="AL626" s="16">
        <f t="shared" si="21"/>
        <v>80000</v>
      </c>
      <c r="AM626" s="48">
        <v>23079</v>
      </c>
      <c r="AN626" s="48">
        <v>23082</v>
      </c>
      <c r="AO626" s="48">
        <v>23110</v>
      </c>
      <c r="AP626" s="48">
        <v>23111</v>
      </c>
      <c r="AQ626" s="48">
        <v>23118</v>
      </c>
      <c r="AR626" s="17">
        <v>80000</v>
      </c>
      <c r="AS626" s="19"/>
      <c r="AT626" s="52"/>
    </row>
    <row r="627" spans="1:46" s="23" customFormat="1" ht="72" hidden="1" x14ac:dyDescent="0.2">
      <c r="A627" s="19" t="s">
        <v>49</v>
      </c>
      <c r="B627" s="19" t="s">
        <v>277</v>
      </c>
      <c r="C627" s="19" t="s">
        <v>276</v>
      </c>
      <c r="D627" s="19" t="s">
        <v>18</v>
      </c>
      <c r="E627" s="19" t="s">
        <v>454</v>
      </c>
      <c r="F627" s="28" t="s">
        <v>2197</v>
      </c>
      <c r="G627" s="19" t="s">
        <v>928</v>
      </c>
      <c r="H627" s="18" t="s">
        <v>269</v>
      </c>
      <c r="I627" s="18" t="s">
        <v>553</v>
      </c>
      <c r="J627" s="17">
        <v>300000</v>
      </c>
      <c r="K627" s="35" t="s">
        <v>137</v>
      </c>
      <c r="L627" s="64"/>
      <c r="M627" s="64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/>
      <c r="AB627" s="19"/>
      <c r="AC627" s="19"/>
      <c r="AD627" s="19"/>
      <c r="AE627" s="52" t="s">
        <v>3143</v>
      </c>
      <c r="AF627" s="20" t="s">
        <v>3472</v>
      </c>
      <c r="AG627" s="19" t="s">
        <v>3467</v>
      </c>
      <c r="AH627" s="52" t="s">
        <v>1421</v>
      </c>
      <c r="AI627" s="19" t="s">
        <v>1570</v>
      </c>
      <c r="AJ627" s="16"/>
      <c r="AK627" s="16"/>
      <c r="AL627" s="16">
        <f t="shared" si="21"/>
        <v>300000</v>
      </c>
      <c r="AM627" s="48">
        <v>23079</v>
      </c>
      <c r="AN627" s="48">
        <v>23082</v>
      </c>
      <c r="AO627" s="48">
        <v>23110</v>
      </c>
      <c r="AP627" s="48">
        <v>23111</v>
      </c>
      <c r="AQ627" s="48">
        <v>23118</v>
      </c>
      <c r="AR627" s="17">
        <v>300000</v>
      </c>
      <c r="AS627" s="19"/>
      <c r="AT627" s="52"/>
    </row>
    <row r="628" spans="1:46" s="23" customFormat="1" ht="72" hidden="1" x14ac:dyDescent="0.2">
      <c r="A628" s="19" t="s">
        <v>49</v>
      </c>
      <c r="B628" s="19" t="s">
        <v>277</v>
      </c>
      <c r="C628" s="19" t="s">
        <v>276</v>
      </c>
      <c r="D628" s="19" t="s">
        <v>18</v>
      </c>
      <c r="E628" s="19" t="s">
        <v>454</v>
      </c>
      <c r="F628" s="28" t="s">
        <v>2198</v>
      </c>
      <c r="G628" s="19" t="s">
        <v>929</v>
      </c>
      <c r="H628" s="18" t="s">
        <v>269</v>
      </c>
      <c r="I628" s="18" t="s">
        <v>553</v>
      </c>
      <c r="J628" s="17">
        <v>120000</v>
      </c>
      <c r="K628" s="35" t="s">
        <v>137</v>
      </c>
      <c r="L628" s="64"/>
      <c r="M628" s="64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/>
      <c r="AB628" s="19"/>
      <c r="AC628" s="19"/>
      <c r="AD628" s="19"/>
      <c r="AE628" s="52" t="s">
        <v>3143</v>
      </c>
      <c r="AF628" s="20" t="s">
        <v>3472</v>
      </c>
      <c r="AG628" s="19" t="s">
        <v>3467</v>
      </c>
      <c r="AH628" s="52" t="s">
        <v>1421</v>
      </c>
      <c r="AI628" s="19" t="s">
        <v>1570</v>
      </c>
      <c r="AJ628" s="16"/>
      <c r="AK628" s="16"/>
      <c r="AL628" s="16">
        <f t="shared" si="21"/>
        <v>120000</v>
      </c>
      <c r="AM628" s="48">
        <v>23079</v>
      </c>
      <c r="AN628" s="48">
        <v>23082</v>
      </c>
      <c r="AO628" s="48">
        <v>23110</v>
      </c>
      <c r="AP628" s="48">
        <v>23111</v>
      </c>
      <c r="AQ628" s="48">
        <v>23118</v>
      </c>
      <c r="AR628" s="17">
        <v>120000</v>
      </c>
      <c r="AS628" s="19"/>
      <c r="AT628" s="52"/>
    </row>
    <row r="629" spans="1:46" s="23" customFormat="1" ht="72" hidden="1" x14ac:dyDescent="0.2">
      <c r="A629" s="19" t="s">
        <v>49</v>
      </c>
      <c r="B629" s="19" t="s">
        <v>277</v>
      </c>
      <c r="C629" s="19" t="s">
        <v>276</v>
      </c>
      <c r="D629" s="19" t="s">
        <v>30</v>
      </c>
      <c r="E629" s="19" t="s">
        <v>454</v>
      </c>
      <c r="F629" s="28" t="s">
        <v>2199</v>
      </c>
      <c r="G629" s="19" t="s">
        <v>930</v>
      </c>
      <c r="H629" s="18" t="s">
        <v>269</v>
      </c>
      <c r="I629" s="18" t="s">
        <v>803</v>
      </c>
      <c r="J629" s="17">
        <v>24000</v>
      </c>
      <c r="K629" s="64"/>
      <c r="L629" s="64"/>
      <c r="M629" s="35" t="s">
        <v>137</v>
      </c>
      <c r="N629" s="19"/>
      <c r="O629" s="19" t="s">
        <v>1422</v>
      </c>
      <c r="P629" s="48">
        <v>242246</v>
      </c>
      <c r="Q629" s="155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/>
      <c r="AB629" s="128"/>
      <c r="AC629" s="128"/>
      <c r="AD629" s="74"/>
      <c r="AE629" s="52" t="s">
        <v>3158</v>
      </c>
      <c r="AF629" s="20" t="s">
        <v>3472</v>
      </c>
      <c r="AG629" s="19" t="s">
        <v>3467</v>
      </c>
      <c r="AH629" s="52" t="s">
        <v>1423</v>
      </c>
      <c r="AI629" s="19" t="s">
        <v>1570</v>
      </c>
      <c r="AJ629" s="16"/>
      <c r="AK629" s="16"/>
      <c r="AL629" s="16">
        <f t="shared" si="21"/>
        <v>24000</v>
      </c>
      <c r="AM629" s="48">
        <v>23079</v>
      </c>
      <c r="AN629" s="48">
        <v>23082</v>
      </c>
      <c r="AO629" s="48">
        <v>23090</v>
      </c>
      <c r="AP629" s="48">
        <v>23093</v>
      </c>
      <c r="AQ629" s="48">
        <v>23096</v>
      </c>
      <c r="AR629" s="17">
        <v>24000</v>
      </c>
      <c r="AS629" s="19"/>
      <c r="AT629" s="52"/>
    </row>
    <row r="630" spans="1:46" s="23" customFormat="1" ht="72" hidden="1" x14ac:dyDescent="0.2">
      <c r="A630" s="19" t="s">
        <v>49</v>
      </c>
      <c r="B630" s="19" t="s">
        <v>277</v>
      </c>
      <c r="C630" s="19" t="s">
        <v>276</v>
      </c>
      <c r="D630" s="19" t="s">
        <v>26</v>
      </c>
      <c r="E630" s="19" t="s">
        <v>454</v>
      </c>
      <c r="F630" s="28" t="s">
        <v>2200</v>
      </c>
      <c r="G630" s="19" t="s">
        <v>931</v>
      </c>
      <c r="H630" s="18" t="s">
        <v>272</v>
      </c>
      <c r="I630" s="18" t="s">
        <v>274</v>
      </c>
      <c r="J630" s="17">
        <v>10500</v>
      </c>
      <c r="K630" s="64"/>
      <c r="L630" s="64"/>
      <c r="M630" s="35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52" t="s">
        <v>3102</v>
      </c>
      <c r="AF630" s="19" t="s">
        <v>2457</v>
      </c>
      <c r="AG630" s="19" t="s">
        <v>2457</v>
      </c>
      <c r="AH630" s="52" t="s">
        <v>1414</v>
      </c>
      <c r="AI630" s="19" t="s">
        <v>1570</v>
      </c>
      <c r="AJ630" s="16"/>
      <c r="AK630" s="17">
        <v>10500</v>
      </c>
      <c r="AL630" s="16">
        <f t="shared" si="21"/>
        <v>0</v>
      </c>
      <c r="AM630" s="48">
        <v>23079</v>
      </c>
      <c r="AN630" s="48">
        <v>23082</v>
      </c>
      <c r="AO630" s="48">
        <v>23090</v>
      </c>
      <c r="AP630" s="48">
        <v>23093</v>
      </c>
      <c r="AQ630" s="48">
        <v>23096</v>
      </c>
      <c r="AR630" s="17">
        <v>10500</v>
      </c>
      <c r="AS630" s="19"/>
      <c r="AT630" s="52"/>
    </row>
    <row r="631" spans="1:46" s="23" customFormat="1" ht="72" hidden="1" x14ac:dyDescent="0.2">
      <c r="A631" s="19" t="s">
        <v>49</v>
      </c>
      <c r="B631" s="19" t="s">
        <v>277</v>
      </c>
      <c r="C631" s="19" t="s">
        <v>276</v>
      </c>
      <c r="D631" s="19" t="s">
        <v>26</v>
      </c>
      <c r="E631" s="19" t="s">
        <v>454</v>
      </c>
      <c r="F631" s="28" t="s">
        <v>2201</v>
      </c>
      <c r="G631" s="19" t="s">
        <v>932</v>
      </c>
      <c r="H631" s="18" t="s">
        <v>269</v>
      </c>
      <c r="I631" s="18" t="s">
        <v>271</v>
      </c>
      <c r="J631" s="17">
        <v>30000</v>
      </c>
      <c r="K631" s="64"/>
      <c r="L631" s="64"/>
      <c r="M631" s="35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52" t="s">
        <v>3102</v>
      </c>
      <c r="AF631" s="19" t="s">
        <v>2457</v>
      </c>
      <c r="AG631" s="19" t="s">
        <v>2457</v>
      </c>
      <c r="AH631" s="52" t="s">
        <v>1414</v>
      </c>
      <c r="AI631" s="19" t="s">
        <v>1570</v>
      </c>
      <c r="AJ631" s="16"/>
      <c r="AK631" s="17">
        <v>30000</v>
      </c>
      <c r="AL631" s="16">
        <f t="shared" si="21"/>
        <v>0</v>
      </c>
      <c r="AM631" s="48">
        <v>23079</v>
      </c>
      <c r="AN631" s="48">
        <v>23082</v>
      </c>
      <c r="AO631" s="48">
        <v>23090</v>
      </c>
      <c r="AP631" s="48">
        <v>23093</v>
      </c>
      <c r="AQ631" s="48">
        <v>23096</v>
      </c>
      <c r="AR631" s="17">
        <v>30000</v>
      </c>
      <c r="AS631" s="19"/>
      <c r="AT631" s="52"/>
    </row>
    <row r="632" spans="1:46" s="23" customFormat="1" ht="72" hidden="1" x14ac:dyDescent="0.2">
      <c r="A632" s="19" t="s">
        <v>49</v>
      </c>
      <c r="B632" s="19" t="s">
        <v>277</v>
      </c>
      <c r="C632" s="19" t="s">
        <v>276</v>
      </c>
      <c r="D632" s="19" t="s">
        <v>26</v>
      </c>
      <c r="E632" s="19" t="s">
        <v>454</v>
      </c>
      <c r="F632" s="28" t="s">
        <v>2202</v>
      </c>
      <c r="G632" s="19" t="s">
        <v>933</v>
      </c>
      <c r="H632" s="18" t="s">
        <v>269</v>
      </c>
      <c r="I632" s="18" t="s">
        <v>274</v>
      </c>
      <c r="J632" s="17">
        <v>10000</v>
      </c>
      <c r="K632" s="64"/>
      <c r="L632" s="64"/>
      <c r="M632" s="35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52" t="s">
        <v>3102</v>
      </c>
      <c r="AF632" s="19" t="s">
        <v>2457</v>
      </c>
      <c r="AG632" s="19" t="s">
        <v>2457</v>
      </c>
      <c r="AH632" s="52" t="s">
        <v>1414</v>
      </c>
      <c r="AI632" s="19" t="s">
        <v>1570</v>
      </c>
      <c r="AJ632" s="16"/>
      <c r="AK632" s="17">
        <v>10000</v>
      </c>
      <c r="AL632" s="16">
        <f t="shared" si="21"/>
        <v>0</v>
      </c>
      <c r="AM632" s="48">
        <v>23079</v>
      </c>
      <c r="AN632" s="48">
        <v>23082</v>
      </c>
      <c r="AO632" s="48">
        <v>23090</v>
      </c>
      <c r="AP632" s="48">
        <v>23093</v>
      </c>
      <c r="AQ632" s="48">
        <v>23096</v>
      </c>
      <c r="AR632" s="17">
        <v>10000</v>
      </c>
      <c r="AS632" s="19"/>
      <c r="AT632" s="52"/>
    </row>
    <row r="633" spans="1:46" s="23" customFormat="1" ht="72" hidden="1" x14ac:dyDescent="0.2">
      <c r="A633" s="19" t="s">
        <v>49</v>
      </c>
      <c r="B633" s="19" t="s">
        <v>277</v>
      </c>
      <c r="C633" s="19" t="s">
        <v>276</v>
      </c>
      <c r="D633" s="19" t="s">
        <v>16</v>
      </c>
      <c r="E633" s="19" t="s">
        <v>454</v>
      </c>
      <c r="F633" s="28" t="s">
        <v>2203</v>
      </c>
      <c r="G633" s="19" t="s">
        <v>934</v>
      </c>
      <c r="H633" s="18" t="s">
        <v>269</v>
      </c>
      <c r="I633" s="18" t="s">
        <v>268</v>
      </c>
      <c r="J633" s="17">
        <v>23600</v>
      </c>
      <c r="K633" s="64"/>
      <c r="L633" s="64"/>
      <c r="M633" s="35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52" t="s">
        <v>3102</v>
      </c>
      <c r="AF633" s="19" t="s">
        <v>2457</v>
      </c>
      <c r="AG633" s="19" t="s">
        <v>2457</v>
      </c>
      <c r="AH633" s="52" t="s">
        <v>1414</v>
      </c>
      <c r="AI633" s="19" t="s">
        <v>1570</v>
      </c>
      <c r="AJ633" s="16"/>
      <c r="AK633" s="17">
        <v>23600</v>
      </c>
      <c r="AL633" s="16">
        <f t="shared" si="21"/>
        <v>0</v>
      </c>
      <c r="AM633" s="48">
        <v>23079</v>
      </c>
      <c r="AN633" s="48">
        <v>23082</v>
      </c>
      <c r="AO633" s="48">
        <v>23090</v>
      </c>
      <c r="AP633" s="48">
        <v>23093</v>
      </c>
      <c r="AQ633" s="48">
        <v>23096</v>
      </c>
      <c r="AR633" s="17">
        <v>23600</v>
      </c>
      <c r="AS633" s="19"/>
      <c r="AT633" s="52"/>
    </row>
    <row r="634" spans="1:46" s="23" customFormat="1" ht="72" hidden="1" x14ac:dyDescent="0.2">
      <c r="A634" s="19" t="s">
        <v>49</v>
      </c>
      <c r="B634" s="19" t="s">
        <v>277</v>
      </c>
      <c r="C634" s="19" t="s">
        <v>276</v>
      </c>
      <c r="D634" s="19" t="s">
        <v>16</v>
      </c>
      <c r="E634" s="19" t="s">
        <v>454</v>
      </c>
      <c r="F634" s="28" t="s">
        <v>2204</v>
      </c>
      <c r="G634" s="19" t="s">
        <v>935</v>
      </c>
      <c r="H634" s="18" t="s">
        <v>267</v>
      </c>
      <c r="I634" s="18" t="s">
        <v>274</v>
      </c>
      <c r="J634" s="17">
        <v>11400</v>
      </c>
      <c r="K634" s="64"/>
      <c r="L634" s="64"/>
      <c r="M634" s="35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52" t="s">
        <v>3102</v>
      </c>
      <c r="AF634" s="19" t="s">
        <v>2457</v>
      </c>
      <c r="AG634" s="19" t="s">
        <v>2457</v>
      </c>
      <c r="AH634" s="52" t="s">
        <v>1414</v>
      </c>
      <c r="AI634" s="19" t="s">
        <v>1570</v>
      </c>
      <c r="AJ634" s="16"/>
      <c r="AK634" s="17">
        <v>11400</v>
      </c>
      <c r="AL634" s="16">
        <f t="shared" si="21"/>
        <v>0</v>
      </c>
      <c r="AM634" s="48">
        <v>23079</v>
      </c>
      <c r="AN634" s="48">
        <v>23082</v>
      </c>
      <c r="AO634" s="48">
        <v>23090</v>
      </c>
      <c r="AP634" s="48">
        <v>23093</v>
      </c>
      <c r="AQ634" s="48">
        <v>23096</v>
      </c>
      <c r="AR634" s="17">
        <v>11400</v>
      </c>
      <c r="AS634" s="19"/>
      <c r="AT634" s="52"/>
    </row>
    <row r="635" spans="1:46" s="23" customFormat="1" ht="72" hidden="1" x14ac:dyDescent="0.2">
      <c r="A635" s="19" t="s">
        <v>49</v>
      </c>
      <c r="B635" s="19" t="s">
        <v>277</v>
      </c>
      <c r="C635" s="19" t="s">
        <v>276</v>
      </c>
      <c r="D635" s="19" t="s">
        <v>16</v>
      </c>
      <c r="E635" s="19" t="s">
        <v>454</v>
      </c>
      <c r="F635" s="28" t="s">
        <v>2205</v>
      </c>
      <c r="G635" s="19" t="s">
        <v>936</v>
      </c>
      <c r="H635" s="18" t="s">
        <v>267</v>
      </c>
      <c r="I635" s="18" t="s">
        <v>274</v>
      </c>
      <c r="J635" s="17">
        <v>11400</v>
      </c>
      <c r="K635" s="64"/>
      <c r="L635" s="64"/>
      <c r="M635" s="35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52" t="s">
        <v>3102</v>
      </c>
      <c r="AF635" s="19" t="s">
        <v>2457</v>
      </c>
      <c r="AG635" s="19" t="s">
        <v>2457</v>
      </c>
      <c r="AH635" s="52" t="s">
        <v>1414</v>
      </c>
      <c r="AI635" s="19" t="s">
        <v>1570</v>
      </c>
      <c r="AJ635" s="16"/>
      <c r="AK635" s="17">
        <v>11400</v>
      </c>
      <c r="AL635" s="16">
        <f t="shared" si="21"/>
        <v>0</v>
      </c>
      <c r="AM635" s="48">
        <v>23079</v>
      </c>
      <c r="AN635" s="48">
        <v>23082</v>
      </c>
      <c r="AO635" s="48">
        <v>23090</v>
      </c>
      <c r="AP635" s="48">
        <v>23093</v>
      </c>
      <c r="AQ635" s="48">
        <v>23096</v>
      </c>
      <c r="AR635" s="17">
        <v>11400</v>
      </c>
      <c r="AS635" s="19"/>
      <c r="AT635" s="52"/>
    </row>
    <row r="636" spans="1:46" s="23" customFormat="1" ht="72" hidden="1" x14ac:dyDescent="0.2">
      <c r="A636" s="19" t="s">
        <v>49</v>
      </c>
      <c r="B636" s="19" t="s">
        <v>277</v>
      </c>
      <c r="C636" s="19" t="s">
        <v>276</v>
      </c>
      <c r="D636" s="19" t="s">
        <v>25</v>
      </c>
      <c r="E636" s="19" t="s">
        <v>454</v>
      </c>
      <c r="F636" s="28" t="s">
        <v>2206</v>
      </c>
      <c r="G636" s="19" t="s">
        <v>937</v>
      </c>
      <c r="H636" s="18" t="s">
        <v>269</v>
      </c>
      <c r="I636" s="18" t="s">
        <v>271</v>
      </c>
      <c r="J636" s="17">
        <v>40000</v>
      </c>
      <c r="K636" s="64"/>
      <c r="L636" s="64"/>
      <c r="M636" s="35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52" t="s">
        <v>3102</v>
      </c>
      <c r="AF636" s="19" t="s">
        <v>2457</v>
      </c>
      <c r="AG636" s="19" t="s">
        <v>2457</v>
      </c>
      <c r="AH636" s="52" t="s">
        <v>1414</v>
      </c>
      <c r="AI636" s="19" t="s">
        <v>1570</v>
      </c>
      <c r="AJ636" s="16"/>
      <c r="AK636" s="17">
        <v>40000</v>
      </c>
      <c r="AL636" s="16">
        <f t="shared" si="21"/>
        <v>0</v>
      </c>
      <c r="AM636" s="48">
        <v>23079</v>
      </c>
      <c r="AN636" s="48">
        <v>23082</v>
      </c>
      <c r="AO636" s="48">
        <v>23090</v>
      </c>
      <c r="AP636" s="48">
        <v>23093</v>
      </c>
      <c r="AQ636" s="48">
        <v>23096</v>
      </c>
      <c r="AR636" s="17">
        <v>40000</v>
      </c>
      <c r="AS636" s="19"/>
      <c r="AT636" s="52"/>
    </row>
    <row r="637" spans="1:46" s="23" customFormat="1" ht="72" hidden="1" x14ac:dyDescent="0.2">
      <c r="A637" s="19" t="s">
        <v>49</v>
      </c>
      <c r="B637" s="19" t="s">
        <v>277</v>
      </c>
      <c r="C637" s="19" t="s">
        <v>276</v>
      </c>
      <c r="D637" s="19" t="s">
        <v>28</v>
      </c>
      <c r="E637" s="19" t="s">
        <v>454</v>
      </c>
      <c r="F637" s="28" t="s">
        <v>2207</v>
      </c>
      <c r="G637" s="19" t="s">
        <v>938</v>
      </c>
      <c r="H637" s="18" t="s">
        <v>270</v>
      </c>
      <c r="I637" s="18" t="s">
        <v>271</v>
      </c>
      <c r="J637" s="17">
        <v>37000</v>
      </c>
      <c r="K637" s="64"/>
      <c r="L637" s="64"/>
      <c r="M637" s="35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52" t="s">
        <v>3102</v>
      </c>
      <c r="AF637" s="19" t="s">
        <v>2457</v>
      </c>
      <c r="AG637" s="19" t="s">
        <v>2457</v>
      </c>
      <c r="AH637" s="52" t="s">
        <v>1402</v>
      </c>
      <c r="AI637" s="19" t="s">
        <v>1570</v>
      </c>
      <c r="AJ637" s="16"/>
      <c r="AK637" s="17">
        <v>37000</v>
      </c>
      <c r="AL637" s="16">
        <f t="shared" si="21"/>
        <v>0</v>
      </c>
      <c r="AM637" s="48">
        <v>23079</v>
      </c>
      <c r="AN637" s="48">
        <v>23082</v>
      </c>
      <c r="AO637" s="48">
        <v>23083</v>
      </c>
      <c r="AP637" s="48">
        <v>23086</v>
      </c>
      <c r="AQ637" s="48">
        <v>23089</v>
      </c>
      <c r="AR637" s="17">
        <v>37000</v>
      </c>
      <c r="AS637" s="19"/>
      <c r="AT637" s="52"/>
    </row>
    <row r="638" spans="1:46" s="23" customFormat="1" ht="72" hidden="1" x14ac:dyDescent="0.2">
      <c r="A638" s="19" t="s">
        <v>49</v>
      </c>
      <c r="B638" s="19" t="s">
        <v>277</v>
      </c>
      <c r="C638" s="19" t="s">
        <v>276</v>
      </c>
      <c r="D638" s="19" t="s">
        <v>28</v>
      </c>
      <c r="E638" s="19" t="s">
        <v>454</v>
      </c>
      <c r="F638" s="28" t="s">
        <v>2208</v>
      </c>
      <c r="G638" s="19" t="s">
        <v>939</v>
      </c>
      <c r="H638" s="18" t="s">
        <v>272</v>
      </c>
      <c r="I638" s="18" t="s">
        <v>275</v>
      </c>
      <c r="J638" s="17">
        <v>15000</v>
      </c>
      <c r="K638" s="64"/>
      <c r="L638" s="64"/>
      <c r="M638" s="35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52" t="s">
        <v>3102</v>
      </c>
      <c r="AF638" s="19" t="s">
        <v>2457</v>
      </c>
      <c r="AG638" s="19" t="s">
        <v>2457</v>
      </c>
      <c r="AH638" s="52" t="s">
        <v>1428</v>
      </c>
      <c r="AI638" s="19" t="s">
        <v>1570</v>
      </c>
      <c r="AJ638" s="16"/>
      <c r="AK638" s="17">
        <v>15000</v>
      </c>
      <c r="AL638" s="16">
        <f t="shared" si="21"/>
        <v>0</v>
      </c>
      <c r="AM638" s="48">
        <v>23079</v>
      </c>
      <c r="AN638" s="48">
        <v>23082</v>
      </c>
      <c r="AO638" s="48">
        <v>23083</v>
      </c>
      <c r="AP638" s="48">
        <v>23086</v>
      </c>
      <c r="AQ638" s="48">
        <v>23089</v>
      </c>
      <c r="AR638" s="17">
        <v>15000</v>
      </c>
      <c r="AS638" s="19"/>
      <c r="AT638" s="52"/>
    </row>
    <row r="639" spans="1:46" s="23" customFormat="1" ht="72" hidden="1" x14ac:dyDescent="0.2">
      <c r="A639" s="19" t="s">
        <v>49</v>
      </c>
      <c r="B639" s="19" t="s">
        <v>277</v>
      </c>
      <c r="C639" s="19" t="s">
        <v>276</v>
      </c>
      <c r="D639" s="19" t="s">
        <v>33</v>
      </c>
      <c r="E639" s="19" t="s">
        <v>454</v>
      </c>
      <c r="F639" s="28" t="s">
        <v>2209</v>
      </c>
      <c r="G639" s="19" t="s">
        <v>940</v>
      </c>
      <c r="H639" s="18" t="s">
        <v>270</v>
      </c>
      <c r="I639" s="18" t="s">
        <v>941</v>
      </c>
      <c r="J639" s="17">
        <v>307000</v>
      </c>
      <c r="K639" s="64"/>
      <c r="L639" s="64"/>
      <c r="M639" s="35" t="s">
        <v>137</v>
      </c>
      <c r="N639" s="19"/>
      <c r="O639" s="19" t="s">
        <v>1429</v>
      </c>
      <c r="P639" s="48"/>
      <c r="Q639" s="48" t="s">
        <v>3163</v>
      </c>
      <c r="R639" s="48" t="s">
        <v>1297</v>
      </c>
      <c r="S639" s="48" t="s">
        <v>74</v>
      </c>
      <c r="T639" s="48"/>
      <c r="U639" s="19"/>
      <c r="V639" s="19"/>
      <c r="W639" s="19"/>
      <c r="X639" s="18"/>
      <c r="Y639" s="46"/>
      <c r="Z639" s="19"/>
      <c r="AA639" s="19"/>
      <c r="AB639" s="19"/>
      <c r="AC639" s="19"/>
      <c r="AD639" s="19"/>
      <c r="AE639" s="52" t="s">
        <v>3164</v>
      </c>
      <c r="AF639" s="20" t="s">
        <v>3470</v>
      </c>
      <c r="AG639" s="19" t="s">
        <v>3467</v>
      </c>
      <c r="AH639" s="52" t="s">
        <v>1430</v>
      </c>
      <c r="AI639" s="19" t="s">
        <v>1570</v>
      </c>
      <c r="AJ639" s="16"/>
      <c r="AK639" s="16"/>
      <c r="AL639" s="16">
        <f t="shared" si="21"/>
        <v>307000</v>
      </c>
      <c r="AM639" s="48">
        <v>23079</v>
      </c>
      <c r="AN639" s="48">
        <v>23082</v>
      </c>
      <c r="AO639" s="48">
        <v>23110</v>
      </c>
      <c r="AP639" s="48">
        <v>23111</v>
      </c>
      <c r="AQ639" s="48">
        <v>23118</v>
      </c>
      <c r="AR639" s="17">
        <v>307000</v>
      </c>
      <c r="AS639" s="19"/>
      <c r="AT639" s="52"/>
    </row>
    <row r="640" spans="1:46" s="23" customFormat="1" ht="72" hidden="1" x14ac:dyDescent="0.2">
      <c r="A640" s="19" t="s">
        <v>49</v>
      </c>
      <c r="B640" s="19" t="s">
        <v>277</v>
      </c>
      <c r="C640" s="19" t="s">
        <v>276</v>
      </c>
      <c r="D640" s="19" t="s">
        <v>33</v>
      </c>
      <c r="E640" s="19" t="s">
        <v>454</v>
      </c>
      <c r="F640" s="28" t="s">
        <v>2210</v>
      </c>
      <c r="G640" s="19" t="s">
        <v>942</v>
      </c>
      <c r="H640" s="18" t="s">
        <v>270</v>
      </c>
      <c r="I640" s="18" t="s">
        <v>274</v>
      </c>
      <c r="J640" s="17">
        <v>100000</v>
      </c>
      <c r="K640" s="64"/>
      <c r="L640" s="64"/>
      <c r="M640" s="35" t="s">
        <v>137</v>
      </c>
      <c r="N640" s="19"/>
      <c r="O640" s="19" t="s">
        <v>1431</v>
      </c>
      <c r="P640" s="48">
        <v>242241</v>
      </c>
      <c r="Q640" s="155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52" t="s">
        <v>3102</v>
      </c>
      <c r="AF640" s="19" t="s">
        <v>2457</v>
      </c>
      <c r="AG640" s="19" t="s">
        <v>2457</v>
      </c>
      <c r="AH640" s="52" t="s">
        <v>1432</v>
      </c>
      <c r="AI640" s="19" t="s">
        <v>1570</v>
      </c>
      <c r="AJ640" s="16"/>
      <c r="AK640" s="16">
        <v>98950</v>
      </c>
      <c r="AL640" s="16">
        <f t="shared" si="21"/>
        <v>1050</v>
      </c>
      <c r="AM640" s="48">
        <v>23079</v>
      </c>
      <c r="AN640" s="48">
        <v>23082</v>
      </c>
      <c r="AO640" s="48">
        <v>23090</v>
      </c>
      <c r="AP640" s="48">
        <v>23093</v>
      </c>
      <c r="AQ640" s="48">
        <v>23096</v>
      </c>
      <c r="AR640" s="17">
        <v>100000</v>
      </c>
      <c r="AS640" s="19"/>
      <c r="AT640" s="52"/>
    </row>
    <row r="641" spans="1:46" s="23" customFormat="1" ht="72" hidden="1" x14ac:dyDescent="0.2">
      <c r="A641" s="19" t="s">
        <v>49</v>
      </c>
      <c r="B641" s="19" t="s">
        <v>277</v>
      </c>
      <c r="C641" s="19" t="s">
        <v>276</v>
      </c>
      <c r="D641" s="19" t="s">
        <v>33</v>
      </c>
      <c r="E641" s="19" t="s">
        <v>454</v>
      </c>
      <c r="F641" s="28" t="s">
        <v>2211</v>
      </c>
      <c r="G641" s="19" t="s">
        <v>943</v>
      </c>
      <c r="H641" s="18" t="s">
        <v>270</v>
      </c>
      <c r="I641" s="18" t="s">
        <v>941</v>
      </c>
      <c r="J641" s="17">
        <v>164000</v>
      </c>
      <c r="K641" s="64"/>
      <c r="L641" s="64"/>
      <c r="M641" s="35" t="s">
        <v>137</v>
      </c>
      <c r="N641" s="19"/>
      <c r="O641" s="19" t="s">
        <v>1429</v>
      </c>
      <c r="P641" s="48"/>
      <c r="Q641" s="48" t="s">
        <v>3163</v>
      </c>
      <c r="R641" s="48" t="s">
        <v>1297</v>
      </c>
      <c r="S641" s="48" t="s">
        <v>74</v>
      </c>
      <c r="T641" s="48"/>
      <c r="U641" s="19"/>
      <c r="V641" s="19"/>
      <c r="W641" s="19"/>
      <c r="X641" s="18"/>
      <c r="Y641" s="46"/>
      <c r="Z641" s="19"/>
      <c r="AA641" s="19"/>
      <c r="AB641" s="19"/>
      <c r="AC641" s="19"/>
      <c r="AD641" s="19"/>
      <c r="AE641" s="52" t="s">
        <v>3164</v>
      </c>
      <c r="AF641" s="20" t="s">
        <v>3470</v>
      </c>
      <c r="AG641" s="19" t="s">
        <v>3467</v>
      </c>
      <c r="AH641" s="52" t="s">
        <v>1430</v>
      </c>
      <c r="AI641" s="19" t="s">
        <v>1570</v>
      </c>
      <c r="AJ641" s="16"/>
      <c r="AK641" s="16"/>
      <c r="AL641" s="16">
        <f t="shared" si="21"/>
        <v>164000</v>
      </c>
      <c r="AM641" s="48">
        <v>23079</v>
      </c>
      <c r="AN641" s="48">
        <v>23082</v>
      </c>
      <c r="AO641" s="48">
        <v>23110</v>
      </c>
      <c r="AP641" s="48">
        <v>23111</v>
      </c>
      <c r="AQ641" s="48">
        <v>23118</v>
      </c>
      <c r="AR641" s="17">
        <v>164000</v>
      </c>
      <c r="AS641" s="19"/>
      <c r="AT641" s="52"/>
    </row>
    <row r="642" spans="1:46" s="23" customFormat="1" ht="72" hidden="1" x14ac:dyDescent="0.2">
      <c r="A642" s="19" t="s">
        <v>49</v>
      </c>
      <c r="B642" s="19" t="s">
        <v>277</v>
      </c>
      <c r="C642" s="19" t="s">
        <v>276</v>
      </c>
      <c r="D642" s="19" t="s">
        <v>10</v>
      </c>
      <c r="E642" s="19" t="s">
        <v>311</v>
      </c>
      <c r="F642" s="28" t="s">
        <v>2212</v>
      </c>
      <c r="G642" s="19" t="s">
        <v>944</v>
      </c>
      <c r="H642" s="18" t="s">
        <v>272</v>
      </c>
      <c r="I642" s="18" t="s">
        <v>271</v>
      </c>
      <c r="J642" s="17">
        <v>9000</v>
      </c>
      <c r="K642" s="64"/>
      <c r="L642" s="64"/>
      <c r="M642" s="35" t="s">
        <v>137</v>
      </c>
      <c r="N642" s="19"/>
      <c r="O642" s="19" t="s">
        <v>1433</v>
      </c>
      <c r="P642" s="48">
        <v>242246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3131</v>
      </c>
      <c r="W642" s="74">
        <v>9000</v>
      </c>
      <c r="X642" s="18">
        <v>1</v>
      </c>
      <c r="Y642" s="128">
        <v>23115</v>
      </c>
      <c r="Z642" s="74">
        <v>9000</v>
      </c>
      <c r="AA642" s="19"/>
      <c r="AB642" s="19"/>
      <c r="AC642" s="19"/>
      <c r="AD642" s="19"/>
      <c r="AE642" s="52" t="s">
        <v>3168</v>
      </c>
      <c r="AF642" s="20" t="s">
        <v>3472</v>
      </c>
      <c r="AG642" s="19" t="s">
        <v>3467</v>
      </c>
      <c r="AH642" s="52" t="s">
        <v>1416</v>
      </c>
      <c r="AI642" s="19" t="s">
        <v>1570</v>
      </c>
      <c r="AJ642" s="16"/>
      <c r="AK642" s="16"/>
      <c r="AL642" s="16">
        <f t="shared" si="21"/>
        <v>9000</v>
      </c>
      <c r="AM642" s="48">
        <v>23079</v>
      </c>
      <c r="AN642" s="48">
        <v>23082</v>
      </c>
      <c r="AO642" s="48">
        <v>23086</v>
      </c>
      <c r="AP642" s="48">
        <v>23087</v>
      </c>
      <c r="AQ642" s="48">
        <v>23090</v>
      </c>
      <c r="AR642" s="17">
        <v>9000</v>
      </c>
      <c r="AS642" s="19"/>
      <c r="AT642" s="52"/>
    </row>
    <row r="643" spans="1:46" s="23" customFormat="1" ht="72" hidden="1" x14ac:dyDescent="0.2">
      <c r="A643" s="19" t="s">
        <v>49</v>
      </c>
      <c r="B643" s="19" t="s">
        <v>277</v>
      </c>
      <c r="C643" s="19" t="s">
        <v>276</v>
      </c>
      <c r="D643" s="19" t="s">
        <v>10</v>
      </c>
      <c r="E643" s="19" t="s">
        <v>311</v>
      </c>
      <c r="F643" s="28" t="s">
        <v>2213</v>
      </c>
      <c r="G643" s="19" t="s">
        <v>945</v>
      </c>
      <c r="H643" s="18" t="s">
        <v>269</v>
      </c>
      <c r="I643" s="18" t="s">
        <v>271</v>
      </c>
      <c r="J643" s="17">
        <v>2000</v>
      </c>
      <c r="K643" s="64"/>
      <c r="L643" s="64"/>
      <c r="M643" s="35" t="s">
        <v>137</v>
      </c>
      <c r="N643" s="19"/>
      <c r="O643" s="19" t="s">
        <v>1433</v>
      </c>
      <c r="P643" s="48">
        <v>242246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3131</v>
      </c>
      <c r="W643" s="74">
        <v>2000</v>
      </c>
      <c r="X643" s="18">
        <v>1</v>
      </c>
      <c r="Y643" s="128">
        <v>23115</v>
      </c>
      <c r="Z643" s="74">
        <v>2000</v>
      </c>
      <c r="AA643" s="19"/>
      <c r="AB643" s="19"/>
      <c r="AC643" s="19"/>
      <c r="AD643" s="19"/>
      <c r="AE643" s="52" t="s">
        <v>3168</v>
      </c>
      <c r="AF643" s="20" t="s">
        <v>3472</v>
      </c>
      <c r="AG643" s="19" t="s">
        <v>3467</v>
      </c>
      <c r="AH643" s="52" t="s">
        <v>1416</v>
      </c>
      <c r="AI643" s="19" t="s">
        <v>1570</v>
      </c>
      <c r="AJ643" s="16"/>
      <c r="AK643" s="16"/>
      <c r="AL643" s="16">
        <f t="shared" ref="AL643:AL706" si="22">J643-AJ643-AK643</f>
        <v>2000</v>
      </c>
      <c r="AM643" s="48">
        <v>23079</v>
      </c>
      <c r="AN643" s="48">
        <v>23082</v>
      </c>
      <c r="AO643" s="48">
        <v>23086</v>
      </c>
      <c r="AP643" s="48">
        <v>23087</v>
      </c>
      <c r="AQ643" s="48">
        <v>23090</v>
      </c>
      <c r="AR643" s="17">
        <v>2000</v>
      </c>
      <c r="AS643" s="19"/>
      <c r="AT643" s="52"/>
    </row>
    <row r="644" spans="1:46" s="23" customFormat="1" ht="72" hidden="1" x14ac:dyDescent="0.2">
      <c r="A644" s="19" t="s">
        <v>49</v>
      </c>
      <c r="B644" s="19" t="s">
        <v>277</v>
      </c>
      <c r="C644" s="19" t="s">
        <v>276</v>
      </c>
      <c r="D644" s="19" t="s">
        <v>10</v>
      </c>
      <c r="E644" s="19" t="s">
        <v>311</v>
      </c>
      <c r="F644" s="28" t="s">
        <v>2214</v>
      </c>
      <c r="G644" s="19" t="s">
        <v>946</v>
      </c>
      <c r="H644" s="18" t="s">
        <v>270</v>
      </c>
      <c r="I644" s="18" t="s">
        <v>271</v>
      </c>
      <c r="J644" s="17">
        <v>4500</v>
      </c>
      <c r="K644" s="64"/>
      <c r="L644" s="64"/>
      <c r="M644" s="35" t="s">
        <v>137</v>
      </c>
      <c r="N644" s="19"/>
      <c r="O644" s="19" t="s">
        <v>1433</v>
      </c>
      <c r="P644" s="48">
        <v>242246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3131</v>
      </c>
      <c r="W644" s="74">
        <v>4500</v>
      </c>
      <c r="X644" s="18">
        <v>1</v>
      </c>
      <c r="Y644" s="128">
        <v>23115</v>
      </c>
      <c r="Z644" s="74">
        <v>4500</v>
      </c>
      <c r="AA644" s="19"/>
      <c r="AB644" s="19"/>
      <c r="AC644" s="19"/>
      <c r="AD644" s="19"/>
      <c r="AE644" s="52" t="s">
        <v>3168</v>
      </c>
      <c r="AF644" s="20" t="s">
        <v>3472</v>
      </c>
      <c r="AG644" s="19" t="s">
        <v>3467</v>
      </c>
      <c r="AH644" s="52" t="s">
        <v>1416</v>
      </c>
      <c r="AI644" s="19" t="s">
        <v>1570</v>
      </c>
      <c r="AJ644" s="16"/>
      <c r="AK644" s="16"/>
      <c r="AL644" s="16">
        <f t="shared" si="22"/>
        <v>4500</v>
      </c>
      <c r="AM644" s="48">
        <v>23079</v>
      </c>
      <c r="AN644" s="48">
        <v>23082</v>
      </c>
      <c r="AO644" s="48">
        <v>23086</v>
      </c>
      <c r="AP644" s="48">
        <v>23087</v>
      </c>
      <c r="AQ644" s="48">
        <v>23090</v>
      </c>
      <c r="AR644" s="17">
        <v>4500</v>
      </c>
      <c r="AS644" s="19"/>
      <c r="AT644" s="52"/>
    </row>
    <row r="645" spans="1:46" s="23" customFormat="1" ht="72" hidden="1" x14ac:dyDescent="0.2">
      <c r="A645" s="19" t="s">
        <v>49</v>
      </c>
      <c r="B645" s="19" t="s">
        <v>277</v>
      </c>
      <c r="C645" s="19" t="s">
        <v>276</v>
      </c>
      <c r="D645" s="19" t="s">
        <v>10</v>
      </c>
      <c r="E645" s="19" t="s">
        <v>311</v>
      </c>
      <c r="F645" s="28" t="s">
        <v>2215</v>
      </c>
      <c r="G645" s="19" t="s">
        <v>947</v>
      </c>
      <c r="H645" s="18" t="s">
        <v>948</v>
      </c>
      <c r="I645" s="18" t="s">
        <v>271</v>
      </c>
      <c r="J645" s="17">
        <v>506000</v>
      </c>
      <c r="K645" s="35" t="s">
        <v>137</v>
      </c>
      <c r="L645" s="64"/>
      <c r="M645" s="64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/>
      <c r="AB645" s="19"/>
      <c r="AC645" s="19"/>
      <c r="AD645" s="19"/>
      <c r="AE645" s="52" t="s">
        <v>3173</v>
      </c>
      <c r="AF645" s="19" t="s">
        <v>3472</v>
      </c>
      <c r="AG645" s="19" t="s">
        <v>3467</v>
      </c>
      <c r="AH645" s="52" t="s">
        <v>1435</v>
      </c>
      <c r="AI645" s="19" t="s">
        <v>1571</v>
      </c>
      <c r="AJ645" s="16"/>
      <c r="AK645" s="16"/>
      <c r="AL645" s="16">
        <f t="shared" si="22"/>
        <v>506000</v>
      </c>
      <c r="AM645" s="48">
        <v>23079</v>
      </c>
      <c r="AN645" s="48">
        <v>23082</v>
      </c>
      <c r="AO645" s="48">
        <v>23110</v>
      </c>
      <c r="AP645" s="48">
        <v>23111</v>
      </c>
      <c r="AQ645" s="48">
        <v>23118</v>
      </c>
      <c r="AR645" s="17">
        <v>506000</v>
      </c>
      <c r="AS645" s="19"/>
      <c r="AT645" s="52"/>
    </row>
    <row r="646" spans="1:46" s="23" customFormat="1" ht="72" hidden="1" x14ac:dyDescent="0.2">
      <c r="A646" s="19" t="s">
        <v>49</v>
      </c>
      <c r="B646" s="19" t="s">
        <v>277</v>
      </c>
      <c r="C646" s="19" t="s">
        <v>276</v>
      </c>
      <c r="D646" s="19" t="s">
        <v>10</v>
      </c>
      <c r="E646" s="19" t="s">
        <v>311</v>
      </c>
      <c r="F646" s="28" t="s">
        <v>2216</v>
      </c>
      <c r="G646" s="19" t="s">
        <v>949</v>
      </c>
      <c r="H646" s="18" t="s">
        <v>414</v>
      </c>
      <c r="I646" s="18" t="s">
        <v>271</v>
      </c>
      <c r="J646" s="17">
        <v>154000</v>
      </c>
      <c r="K646" s="35" t="s">
        <v>137</v>
      </c>
      <c r="L646" s="64"/>
      <c r="M646" s="64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/>
      <c r="AB646" s="19"/>
      <c r="AC646" s="19"/>
      <c r="AD646" s="19"/>
      <c r="AE646" s="52" t="s">
        <v>3173</v>
      </c>
      <c r="AF646" s="19" t="s">
        <v>3472</v>
      </c>
      <c r="AG646" s="19" t="s">
        <v>3467</v>
      </c>
      <c r="AH646" s="52" t="s">
        <v>1435</v>
      </c>
      <c r="AI646" s="19" t="s">
        <v>1571</v>
      </c>
      <c r="AJ646" s="16"/>
      <c r="AK646" s="16"/>
      <c r="AL646" s="16">
        <f t="shared" si="22"/>
        <v>154000</v>
      </c>
      <c r="AM646" s="48">
        <v>23079</v>
      </c>
      <c r="AN646" s="48">
        <v>23082</v>
      </c>
      <c r="AO646" s="48">
        <v>23110</v>
      </c>
      <c r="AP646" s="48">
        <v>23111</v>
      </c>
      <c r="AQ646" s="48">
        <v>23118</v>
      </c>
      <c r="AR646" s="17">
        <v>154000</v>
      </c>
      <c r="AS646" s="19"/>
      <c r="AT646" s="52"/>
    </row>
    <row r="647" spans="1:46" s="23" customFormat="1" ht="72" hidden="1" x14ac:dyDescent="0.2">
      <c r="A647" s="19" t="s">
        <v>49</v>
      </c>
      <c r="B647" s="19" t="s">
        <v>277</v>
      </c>
      <c r="C647" s="19" t="s">
        <v>276</v>
      </c>
      <c r="D647" s="19" t="s">
        <v>10</v>
      </c>
      <c r="E647" s="19" t="s">
        <v>311</v>
      </c>
      <c r="F647" s="28" t="s">
        <v>2217</v>
      </c>
      <c r="G647" s="19" t="s">
        <v>950</v>
      </c>
      <c r="H647" s="18" t="s">
        <v>303</v>
      </c>
      <c r="I647" s="18" t="s">
        <v>271</v>
      </c>
      <c r="J647" s="17">
        <v>80000</v>
      </c>
      <c r="K647" s="35" t="s">
        <v>137</v>
      </c>
      <c r="L647" s="64"/>
      <c r="M647" s="64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/>
      <c r="AB647" s="19"/>
      <c r="AC647" s="19"/>
      <c r="AD647" s="19"/>
      <c r="AE647" s="52" t="s">
        <v>3173</v>
      </c>
      <c r="AF647" s="19" t="s">
        <v>3472</v>
      </c>
      <c r="AG647" s="19" t="s">
        <v>3467</v>
      </c>
      <c r="AH647" s="52" t="s">
        <v>1435</v>
      </c>
      <c r="AI647" s="19" t="s">
        <v>1571</v>
      </c>
      <c r="AJ647" s="16"/>
      <c r="AK647" s="16"/>
      <c r="AL647" s="16">
        <f t="shared" si="22"/>
        <v>80000</v>
      </c>
      <c r="AM647" s="48">
        <v>23079</v>
      </c>
      <c r="AN647" s="48">
        <v>23082</v>
      </c>
      <c r="AO647" s="48">
        <v>23110</v>
      </c>
      <c r="AP647" s="48">
        <v>23111</v>
      </c>
      <c r="AQ647" s="48">
        <v>23118</v>
      </c>
      <c r="AR647" s="17">
        <v>80000</v>
      </c>
      <c r="AS647" s="19"/>
      <c r="AT647" s="52"/>
    </row>
    <row r="648" spans="1:46" s="23" customFormat="1" ht="72" hidden="1" x14ac:dyDescent="0.2">
      <c r="A648" s="19" t="s">
        <v>49</v>
      </c>
      <c r="B648" s="19" t="s">
        <v>277</v>
      </c>
      <c r="C648" s="19" t="s">
        <v>276</v>
      </c>
      <c r="D648" s="19" t="s">
        <v>10</v>
      </c>
      <c r="E648" s="19" t="s">
        <v>311</v>
      </c>
      <c r="F648" s="28" t="s">
        <v>2218</v>
      </c>
      <c r="G648" s="19" t="s">
        <v>951</v>
      </c>
      <c r="H648" s="18" t="s">
        <v>303</v>
      </c>
      <c r="I648" s="18" t="s">
        <v>271</v>
      </c>
      <c r="J648" s="17">
        <v>89000</v>
      </c>
      <c r="K648" s="35" t="s">
        <v>137</v>
      </c>
      <c r="L648" s="64"/>
      <c r="M648" s="64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/>
      <c r="AB648" s="19"/>
      <c r="AC648" s="19"/>
      <c r="AD648" s="19"/>
      <c r="AE648" s="52" t="s">
        <v>3173</v>
      </c>
      <c r="AF648" s="19" t="s">
        <v>3472</v>
      </c>
      <c r="AG648" s="19" t="s">
        <v>3467</v>
      </c>
      <c r="AH648" s="52" t="s">
        <v>1435</v>
      </c>
      <c r="AI648" s="19" t="s">
        <v>1571</v>
      </c>
      <c r="AJ648" s="16"/>
      <c r="AK648" s="16"/>
      <c r="AL648" s="16">
        <f t="shared" si="22"/>
        <v>89000</v>
      </c>
      <c r="AM648" s="48">
        <v>23079</v>
      </c>
      <c r="AN648" s="48">
        <v>23082</v>
      </c>
      <c r="AO648" s="48">
        <v>23110</v>
      </c>
      <c r="AP648" s="48">
        <v>23111</v>
      </c>
      <c r="AQ648" s="48">
        <v>23118</v>
      </c>
      <c r="AR648" s="17">
        <v>89000</v>
      </c>
      <c r="AS648" s="19"/>
      <c r="AT648" s="52"/>
    </row>
    <row r="649" spans="1:46" s="23" customFormat="1" ht="72" hidden="1" x14ac:dyDescent="0.2">
      <c r="A649" s="19" t="s">
        <v>49</v>
      </c>
      <c r="B649" s="19" t="s">
        <v>277</v>
      </c>
      <c r="C649" s="19" t="s">
        <v>276</v>
      </c>
      <c r="D649" s="19" t="s">
        <v>10</v>
      </c>
      <c r="E649" s="19" t="s">
        <v>311</v>
      </c>
      <c r="F649" s="28" t="s">
        <v>2219</v>
      </c>
      <c r="G649" s="19" t="s">
        <v>952</v>
      </c>
      <c r="H649" s="18" t="s">
        <v>459</v>
      </c>
      <c r="I649" s="18" t="s">
        <v>271</v>
      </c>
      <c r="J649" s="17">
        <v>50000</v>
      </c>
      <c r="K649" s="35" t="s">
        <v>137</v>
      </c>
      <c r="L649" s="64"/>
      <c r="M649" s="64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/>
      <c r="AB649" s="19"/>
      <c r="AC649" s="19"/>
      <c r="AD649" s="19"/>
      <c r="AE649" s="52" t="s">
        <v>3173</v>
      </c>
      <c r="AF649" s="19" t="s">
        <v>3472</v>
      </c>
      <c r="AG649" s="19" t="s">
        <v>3467</v>
      </c>
      <c r="AH649" s="52" t="s">
        <v>1435</v>
      </c>
      <c r="AI649" s="19" t="s">
        <v>1571</v>
      </c>
      <c r="AJ649" s="16"/>
      <c r="AK649" s="16"/>
      <c r="AL649" s="16">
        <f t="shared" si="22"/>
        <v>50000</v>
      </c>
      <c r="AM649" s="48">
        <v>23079</v>
      </c>
      <c r="AN649" s="48">
        <v>23082</v>
      </c>
      <c r="AO649" s="48">
        <v>23110</v>
      </c>
      <c r="AP649" s="48">
        <v>23111</v>
      </c>
      <c r="AQ649" s="48">
        <v>23118</v>
      </c>
      <c r="AR649" s="17">
        <v>50000</v>
      </c>
      <c r="AS649" s="19"/>
      <c r="AT649" s="52"/>
    </row>
    <row r="650" spans="1:46" s="199" customFormat="1" ht="396" hidden="1" x14ac:dyDescent="0.2">
      <c r="A650" s="187" t="s">
        <v>49</v>
      </c>
      <c r="B650" s="19" t="s">
        <v>277</v>
      </c>
      <c r="C650" s="187" t="s">
        <v>17</v>
      </c>
      <c r="D650" s="187" t="s">
        <v>1566</v>
      </c>
      <c r="E650" s="19" t="s">
        <v>454</v>
      </c>
      <c r="F650" s="188" t="s">
        <v>2462</v>
      </c>
      <c r="G650" s="187" t="s">
        <v>1113</v>
      </c>
      <c r="H650" s="189" t="s">
        <v>270</v>
      </c>
      <c r="I650" s="189" t="s">
        <v>631</v>
      </c>
      <c r="J650" s="190">
        <v>45827400</v>
      </c>
      <c r="K650" s="191" t="s">
        <v>137</v>
      </c>
      <c r="L650" s="200"/>
      <c r="M650" s="200"/>
      <c r="N650" s="187"/>
      <c r="O650" s="189" t="s">
        <v>1436</v>
      </c>
      <c r="P650" s="198">
        <v>241569</v>
      </c>
      <c r="Q650" s="210" t="s">
        <v>1437</v>
      </c>
      <c r="R650" s="189">
        <v>3</v>
      </c>
      <c r="S650" s="187" t="s">
        <v>116</v>
      </c>
      <c r="T650" s="187"/>
      <c r="U650" s="187"/>
      <c r="V650" s="215" t="s">
        <v>1438</v>
      </c>
      <c r="W650" s="216">
        <v>101895000</v>
      </c>
      <c r="X650" s="189">
        <v>22</v>
      </c>
      <c r="Y650" s="206" t="s">
        <v>3180</v>
      </c>
      <c r="Z650" s="206" t="s">
        <v>3181</v>
      </c>
      <c r="AA650" s="217">
        <v>7011385495</v>
      </c>
      <c r="AB650" s="206" t="s">
        <v>3182</v>
      </c>
      <c r="AC650" s="206" t="s">
        <v>3183</v>
      </c>
      <c r="AD650" s="206" t="s">
        <v>3184</v>
      </c>
      <c r="AE650" s="210" t="s">
        <v>3185</v>
      </c>
      <c r="AF650" s="195" t="s">
        <v>3484</v>
      </c>
      <c r="AG650" s="195" t="s">
        <v>3484</v>
      </c>
      <c r="AH650" s="54" t="s">
        <v>1440</v>
      </c>
      <c r="AI650" s="54" t="s">
        <v>1572</v>
      </c>
      <c r="AJ650" s="197"/>
      <c r="AK650" s="197">
        <f>10189500+17322150</f>
        <v>27511650</v>
      </c>
      <c r="AL650" s="197">
        <f t="shared" si="22"/>
        <v>18315750</v>
      </c>
      <c r="AM650" s="198">
        <v>241569</v>
      </c>
      <c r="AN650" s="205">
        <v>23082</v>
      </c>
      <c r="AO650" s="187" t="s">
        <v>1441</v>
      </c>
      <c r="AP650" s="187" t="s">
        <v>1439</v>
      </c>
      <c r="AQ650" s="187" t="s">
        <v>1442</v>
      </c>
      <c r="AR650" s="218" t="s">
        <v>3191</v>
      </c>
      <c r="AS650" s="187"/>
      <c r="AT650" s="219"/>
    </row>
    <row r="651" spans="1:46" s="199" customFormat="1" ht="108" hidden="1" x14ac:dyDescent="0.2">
      <c r="A651" s="187" t="s">
        <v>49</v>
      </c>
      <c r="B651" s="19" t="s">
        <v>277</v>
      </c>
      <c r="C651" s="187" t="s">
        <v>17</v>
      </c>
      <c r="D651" s="187" t="s">
        <v>34</v>
      </c>
      <c r="E651" s="19" t="s">
        <v>454</v>
      </c>
      <c r="F651" s="188" t="s">
        <v>2220</v>
      </c>
      <c r="G651" s="187" t="s">
        <v>1133</v>
      </c>
      <c r="H651" s="189" t="s">
        <v>270</v>
      </c>
      <c r="I651" s="189" t="s">
        <v>1122</v>
      </c>
      <c r="J651" s="190">
        <v>1800000</v>
      </c>
      <c r="K651" s="191" t="s">
        <v>137</v>
      </c>
      <c r="L651" s="200"/>
      <c r="M651" s="200"/>
      <c r="N651" s="187"/>
      <c r="O651" s="187" t="s">
        <v>1443</v>
      </c>
      <c r="P651" s="205">
        <v>242250</v>
      </c>
      <c r="Q651" s="205" t="s">
        <v>3186</v>
      </c>
      <c r="R651" s="189">
        <v>2</v>
      </c>
      <c r="S651" s="187" t="s">
        <v>65</v>
      </c>
      <c r="T651" s="187"/>
      <c r="U651" s="187"/>
      <c r="V651" s="215" t="s">
        <v>3187</v>
      </c>
      <c r="W651" s="190">
        <v>1800000</v>
      </c>
      <c r="X651" s="189">
        <v>3</v>
      </c>
      <c r="Y651" s="215" t="s">
        <v>3188</v>
      </c>
      <c r="Z651" s="216" t="s">
        <v>3189</v>
      </c>
      <c r="AA651" s="217"/>
      <c r="AB651" s="187"/>
      <c r="AC651" s="187"/>
      <c r="AD651" s="220"/>
      <c r="AE651" s="210" t="s">
        <v>3482</v>
      </c>
      <c r="AF651" s="187" t="s">
        <v>3470</v>
      </c>
      <c r="AG651" s="187" t="s">
        <v>2456</v>
      </c>
      <c r="AH651" s="52" t="s">
        <v>1435</v>
      </c>
      <c r="AI651" s="19" t="s">
        <v>1571</v>
      </c>
      <c r="AJ651" s="197">
        <v>1800000</v>
      </c>
      <c r="AK651" s="197"/>
      <c r="AL651" s="197">
        <f t="shared" si="22"/>
        <v>0</v>
      </c>
      <c r="AM651" s="205">
        <v>23079</v>
      </c>
      <c r="AN651" s="205">
        <v>23082</v>
      </c>
      <c r="AO651" s="219" t="s">
        <v>1444</v>
      </c>
      <c r="AP651" s="219" t="s">
        <v>1445</v>
      </c>
      <c r="AQ651" s="219" t="s">
        <v>3192</v>
      </c>
      <c r="AR651" s="219" t="s">
        <v>3193</v>
      </c>
      <c r="AS651" s="187"/>
      <c r="AT651" s="206"/>
    </row>
    <row r="652" spans="1:46" s="23" customFormat="1" ht="72" hidden="1" x14ac:dyDescent="0.2">
      <c r="A652" s="19" t="s">
        <v>50</v>
      </c>
      <c r="B652" s="19" t="s">
        <v>277</v>
      </c>
      <c r="C652" s="19" t="s">
        <v>276</v>
      </c>
      <c r="D652" s="19" t="s">
        <v>11</v>
      </c>
      <c r="E652" s="19" t="s">
        <v>454</v>
      </c>
      <c r="F652" s="28" t="s">
        <v>2221</v>
      </c>
      <c r="G652" s="19" t="s">
        <v>953</v>
      </c>
      <c r="H652" s="18" t="s">
        <v>270</v>
      </c>
      <c r="I652" s="18" t="s">
        <v>273</v>
      </c>
      <c r="J652" s="17">
        <v>11000</v>
      </c>
      <c r="K652" s="64"/>
      <c r="L652" s="64"/>
      <c r="M652" s="35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20" t="s">
        <v>3470</v>
      </c>
      <c r="AG652" s="19" t="s">
        <v>3467</v>
      </c>
      <c r="AH652" s="20" t="s">
        <v>1446</v>
      </c>
      <c r="AI652" s="20" t="s">
        <v>1571</v>
      </c>
      <c r="AJ652" s="16"/>
      <c r="AK652" s="16"/>
      <c r="AL652" s="16">
        <f t="shared" si="22"/>
        <v>11000</v>
      </c>
      <c r="AM652" s="18" t="s">
        <v>3207</v>
      </c>
      <c r="AN652" s="18" t="s">
        <v>3207</v>
      </c>
      <c r="AO652" s="18" t="s">
        <v>3270</v>
      </c>
      <c r="AP652" s="18" t="s">
        <v>3270</v>
      </c>
      <c r="AQ652" s="18" t="s">
        <v>3271</v>
      </c>
      <c r="AR652" s="19"/>
      <c r="AS652" s="19"/>
      <c r="AT652" s="19"/>
    </row>
    <row r="653" spans="1:46" s="23" customFormat="1" ht="72" hidden="1" x14ac:dyDescent="0.2">
      <c r="A653" s="19" t="s">
        <v>50</v>
      </c>
      <c r="B653" s="19" t="s">
        <v>277</v>
      </c>
      <c r="C653" s="19" t="s">
        <v>276</v>
      </c>
      <c r="D653" s="19" t="s">
        <v>11</v>
      </c>
      <c r="E653" s="19" t="s">
        <v>454</v>
      </c>
      <c r="F653" s="28" t="s">
        <v>2222</v>
      </c>
      <c r="G653" s="19" t="s">
        <v>954</v>
      </c>
      <c r="H653" s="18" t="s">
        <v>269</v>
      </c>
      <c r="I653" s="18" t="s">
        <v>273</v>
      </c>
      <c r="J653" s="17">
        <v>26000</v>
      </c>
      <c r="K653" s="64"/>
      <c r="L653" s="64"/>
      <c r="M653" s="35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20" t="s">
        <v>3470</v>
      </c>
      <c r="AG653" s="19" t="s">
        <v>3467</v>
      </c>
      <c r="AH653" s="20" t="s">
        <v>1446</v>
      </c>
      <c r="AI653" s="20" t="s">
        <v>1571</v>
      </c>
      <c r="AJ653" s="16"/>
      <c r="AK653" s="16"/>
      <c r="AL653" s="16">
        <f t="shared" si="22"/>
        <v>26000</v>
      </c>
      <c r="AM653" s="18" t="s">
        <v>3207</v>
      </c>
      <c r="AN653" s="18" t="s">
        <v>3207</v>
      </c>
      <c r="AO653" s="18" t="s">
        <v>3270</v>
      </c>
      <c r="AP653" s="18" t="s">
        <v>3270</v>
      </c>
      <c r="AQ653" s="18" t="s">
        <v>3271</v>
      </c>
      <c r="AR653" s="19"/>
      <c r="AS653" s="19"/>
      <c r="AT653" s="19"/>
    </row>
    <row r="654" spans="1:46" s="23" customFormat="1" ht="72" hidden="1" x14ac:dyDescent="0.2">
      <c r="A654" s="19" t="s">
        <v>50</v>
      </c>
      <c r="B654" s="19" t="s">
        <v>277</v>
      </c>
      <c r="C654" s="19" t="s">
        <v>276</v>
      </c>
      <c r="D654" s="19" t="s">
        <v>11</v>
      </c>
      <c r="E654" s="19" t="s">
        <v>454</v>
      </c>
      <c r="F654" s="28" t="s">
        <v>2223</v>
      </c>
      <c r="G654" s="19" t="s">
        <v>955</v>
      </c>
      <c r="H654" s="18" t="s">
        <v>270</v>
      </c>
      <c r="I654" s="18" t="s">
        <v>273</v>
      </c>
      <c r="J654" s="17">
        <v>14300</v>
      </c>
      <c r="K654" s="64"/>
      <c r="L654" s="64"/>
      <c r="M654" s="35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20" t="s">
        <v>3470</v>
      </c>
      <c r="AG654" s="19" t="s">
        <v>3467</v>
      </c>
      <c r="AH654" s="20" t="s">
        <v>1446</v>
      </c>
      <c r="AI654" s="20" t="s">
        <v>1571</v>
      </c>
      <c r="AJ654" s="16"/>
      <c r="AK654" s="16"/>
      <c r="AL654" s="16">
        <f t="shared" si="22"/>
        <v>14300</v>
      </c>
      <c r="AM654" s="18" t="s">
        <v>3207</v>
      </c>
      <c r="AN654" s="18" t="s">
        <v>3207</v>
      </c>
      <c r="AO654" s="18" t="s">
        <v>3270</v>
      </c>
      <c r="AP654" s="18" t="s">
        <v>3270</v>
      </c>
      <c r="AQ654" s="18" t="s">
        <v>3271</v>
      </c>
      <c r="AR654" s="19"/>
      <c r="AS654" s="19"/>
      <c r="AT654" s="19"/>
    </row>
    <row r="655" spans="1:46" s="23" customFormat="1" ht="72" hidden="1" x14ac:dyDescent="0.2">
      <c r="A655" s="19" t="s">
        <v>50</v>
      </c>
      <c r="B655" s="19" t="s">
        <v>277</v>
      </c>
      <c r="C655" s="19" t="s">
        <v>276</v>
      </c>
      <c r="D655" s="19" t="s">
        <v>11</v>
      </c>
      <c r="E655" s="19" t="s">
        <v>454</v>
      </c>
      <c r="F655" s="28" t="s">
        <v>2224</v>
      </c>
      <c r="G655" s="19" t="s">
        <v>956</v>
      </c>
      <c r="H655" s="18" t="s">
        <v>270</v>
      </c>
      <c r="I655" s="18" t="s">
        <v>273</v>
      </c>
      <c r="J655" s="17">
        <v>24700</v>
      </c>
      <c r="K655" s="64"/>
      <c r="L655" s="64"/>
      <c r="M655" s="35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20" t="s">
        <v>3470</v>
      </c>
      <c r="AG655" s="19" t="s">
        <v>3467</v>
      </c>
      <c r="AH655" s="20" t="s">
        <v>1446</v>
      </c>
      <c r="AI655" s="20" t="s">
        <v>1571</v>
      </c>
      <c r="AJ655" s="16"/>
      <c r="AK655" s="16"/>
      <c r="AL655" s="16">
        <f t="shared" si="22"/>
        <v>24700</v>
      </c>
      <c r="AM655" s="18" t="s">
        <v>3207</v>
      </c>
      <c r="AN655" s="18" t="s">
        <v>3207</v>
      </c>
      <c r="AO655" s="18" t="s">
        <v>3270</v>
      </c>
      <c r="AP655" s="18" t="s">
        <v>3270</v>
      </c>
      <c r="AQ655" s="18" t="s">
        <v>3271</v>
      </c>
      <c r="AR655" s="19"/>
      <c r="AS655" s="19"/>
      <c r="AT655" s="19"/>
    </row>
    <row r="656" spans="1:46" s="23" customFormat="1" ht="72" hidden="1" x14ac:dyDescent="0.2">
      <c r="A656" s="19" t="s">
        <v>50</v>
      </c>
      <c r="B656" s="19" t="s">
        <v>277</v>
      </c>
      <c r="C656" s="19" t="s">
        <v>276</v>
      </c>
      <c r="D656" s="19" t="s">
        <v>11</v>
      </c>
      <c r="E656" s="19" t="s">
        <v>454</v>
      </c>
      <c r="F656" s="28" t="s">
        <v>2225</v>
      </c>
      <c r="G656" s="19" t="s">
        <v>957</v>
      </c>
      <c r="H656" s="18" t="s">
        <v>270</v>
      </c>
      <c r="I656" s="18" t="s">
        <v>273</v>
      </c>
      <c r="J656" s="17">
        <v>28600</v>
      </c>
      <c r="K656" s="64"/>
      <c r="L656" s="64"/>
      <c r="M656" s="35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20" t="s">
        <v>3470</v>
      </c>
      <c r="AG656" s="19" t="s">
        <v>3467</v>
      </c>
      <c r="AH656" s="20" t="s">
        <v>1446</v>
      </c>
      <c r="AI656" s="20" t="s">
        <v>1571</v>
      </c>
      <c r="AJ656" s="16"/>
      <c r="AK656" s="16"/>
      <c r="AL656" s="16">
        <f t="shared" si="22"/>
        <v>28600</v>
      </c>
      <c r="AM656" s="18" t="s">
        <v>3207</v>
      </c>
      <c r="AN656" s="18" t="s">
        <v>3207</v>
      </c>
      <c r="AO656" s="18" t="s">
        <v>3270</v>
      </c>
      <c r="AP656" s="18" t="s">
        <v>3270</v>
      </c>
      <c r="AQ656" s="18" t="s">
        <v>3271</v>
      </c>
      <c r="AR656" s="19"/>
      <c r="AS656" s="19"/>
      <c r="AT656" s="19"/>
    </row>
    <row r="657" spans="1:46" s="23" customFormat="1" ht="72" hidden="1" x14ac:dyDescent="0.2">
      <c r="A657" s="19" t="s">
        <v>50</v>
      </c>
      <c r="B657" s="19" t="s">
        <v>277</v>
      </c>
      <c r="C657" s="19" t="s">
        <v>276</v>
      </c>
      <c r="D657" s="19" t="s">
        <v>11</v>
      </c>
      <c r="E657" s="19" t="s">
        <v>454</v>
      </c>
      <c r="F657" s="28" t="s">
        <v>2226</v>
      </c>
      <c r="G657" s="19" t="s">
        <v>958</v>
      </c>
      <c r="H657" s="18" t="s">
        <v>269</v>
      </c>
      <c r="I657" s="18" t="s">
        <v>273</v>
      </c>
      <c r="J657" s="17">
        <v>62400</v>
      </c>
      <c r="K657" s="64"/>
      <c r="L657" s="64"/>
      <c r="M657" s="35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20" t="s">
        <v>3470</v>
      </c>
      <c r="AG657" s="19" t="s">
        <v>3467</v>
      </c>
      <c r="AH657" s="20" t="s">
        <v>1446</v>
      </c>
      <c r="AI657" s="20" t="s">
        <v>1571</v>
      </c>
      <c r="AJ657" s="16"/>
      <c r="AK657" s="16"/>
      <c r="AL657" s="16">
        <f t="shared" si="22"/>
        <v>62400</v>
      </c>
      <c r="AM657" s="18" t="s">
        <v>3207</v>
      </c>
      <c r="AN657" s="18" t="s">
        <v>3207</v>
      </c>
      <c r="AO657" s="18" t="s">
        <v>3270</v>
      </c>
      <c r="AP657" s="18" t="s">
        <v>3270</v>
      </c>
      <c r="AQ657" s="18" t="s">
        <v>3271</v>
      </c>
      <c r="AR657" s="19"/>
      <c r="AS657" s="19"/>
      <c r="AT657" s="19"/>
    </row>
    <row r="658" spans="1:46" s="23" customFormat="1" ht="72" hidden="1" x14ac:dyDescent="0.2">
      <c r="A658" s="19" t="s">
        <v>50</v>
      </c>
      <c r="B658" s="19" t="s">
        <v>277</v>
      </c>
      <c r="C658" s="19" t="s">
        <v>276</v>
      </c>
      <c r="D658" s="19" t="s">
        <v>11</v>
      </c>
      <c r="E658" s="19" t="s">
        <v>454</v>
      </c>
      <c r="F658" s="28" t="s">
        <v>2227</v>
      </c>
      <c r="G658" s="19" t="s">
        <v>959</v>
      </c>
      <c r="H658" s="18" t="s">
        <v>317</v>
      </c>
      <c r="I658" s="18" t="s">
        <v>322</v>
      </c>
      <c r="J658" s="17">
        <v>25000</v>
      </c>
      <c r="K658" s="64"/>
      <c r="L658" s="64"/>
      <c r="M658" s="35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19" t="s">
        <v>2457</v>
      </c>
      <c r="AG658" s="19" t="s">
        <v>2457</v>
      </c>
      <c r="AH658" s="20" t="s">
        <v>1450</v>
      </c>
      <c r="AI658" s="20" t="s">
        <v>1570</v>
      </c>
      <c r="AJ658" s="16"/>
      <c r="AK658" s="16">
        <v>23500</v>
      </c>
      <c r="AL658" s="16">
        <f t="shared" si="22"/>
        <v>1500</v>
      </c>
      <c r="AM658" s="18"/>
      <c r="AN658" s="18"/>
      <c r="AO658" s="18"/>
      <c r="AP658" s="18"/>
      <c r="AQ658" s="18"/>
      <c r="AR658" s="74">
        <v>23500</v>
      </c>
      <c r="AS658" s="17">
        <v>1500</v>
      </c>
      <c r="AT658" s="19"/>
    </row>
    <row r="659" spans="1:46" s="23" customFormat="1" ht="72" hidden="1" x14ac:dyDescent="0.2">
      <c r="A659" s="19" t="s">
        <v>50</v>
      </c>
      <c r="B659" s="19" t="s">
        <v>277</v>
      </c>
      <c r="C659" s="19" t="s">
        <v>276</v>
      </c>
      <c r="D659" s="19" t="s">
        <v>11</v>
      </c>
      <c r="E659" s="19" t="s">
        <v>454</v>
      </c>
      <c r="F659" s="28" t="s">
        <v>2228</v>
      </c>
      <c r="G659" s="19" t="s">
        <v>960</v>
      </c>
      <c r="H659" s="18" t="s">
        <v>896</v>
      </c>
      <c r="I659" s="18" t="s">
        <v>268</v>
      </c>
      <c r="J659" s="17">
        <v>120000</v>
      </c>
      <c r="K659" s="64"/>
      <c r="L659" s="64"/>
      <c r="M659" s="35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/>
      <c r="AC659" s="18"/>
      <c r="AD659" s="19"/>
      <c r="AE659" s="18" t="s">
        <v>3208</v>
      </c>
      <c r="AF659" s="20" t="s">
        <v>3472</v>
      </c>
      <c r="AG659" s="20" t="s">
        <v>2456</v>
      </c>
      <c r="AH659" s="20" t="s">
        <v>1446</v>
      </c>
      <c r="AI659" s="20" t="s">
        <v>1571</v>
      </c>
      <c r="AJ659" s="16">
        <v>114000</v>
      </c>
      <c r="AK659" s="16"/>
      <c r="AL659" s="16">
        <f t="shared" si="22"/>
        <v>6000</v>
      </c>
      <c r="AM659" s="18"/>
      <c r="AN659" s="18"/>
      <c r="AO659" s="18" t="s">
        <v>3207</v>
      </c>
      <c r="AP659" s="18" t="s">
        <v>3207</v>
      </c>
      <c r="AQ659" s="18" t="s">
        <v>3241</v>
      </c>
      <c r="AR659" s="19"/>
      <c r="AS659" s="19"/>
      <c r="AT659" s="19"/>
    </row>
    <row r="660" spans="1:46" s="23" customFormat="1" ht="72" hidden="1" x14ac:dyDescent="0.2">
      <c r="A660" s="19" t="s">
        <v>50</v>
      </c>
      <c r="B660" s="19" t="s">
        <v>277</v>
      </c>
      <c r="C660" s="19" t="s">
        <v>276</v>
      </c>
      <c r="D660" s="19" t="s">
        <v>11</v>
      </c>
      <c r="E660" s="19" t="s">
        <v>454</v>
      </c>
      <c r="F660" s="28" t="s">
        <v>2229</v>
      </c>
      <c r="G660" s="19" t="s">
        <v>961</v>
      </c>
      <c r="H660" s="18" t="s">
        <v>459</v>
      </c>
      <c r="I660" s="18" t="s">
        <v>268</v>
      </c>
      <c r="J660" s="17">
        <v>24000</v>
      </c>
      <c r="K660" s="64"/>
      <c r="L660" s="64"/>
      <c r="M660" s="35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/>
      <c r="AC660" s="18"/>
      <c r="AD660" s="19"/>
      <c r="AE660" s="18" t="s">
        <v>3208</v>
      </c>
      <c r="AF660" s="20" t="s">
        <v>3472</v>
      </c>
      <c r="AG660" s="20" t="s">
        <v>2456</v>
      </c>
      <c r="AH660" s="20" t="s">
        <v>1446</v>
      </c>
      <c r="AI660" s="20" t="s">
        <v>1571</v>
      </c>
      <c r="AJ660" s="17">
        <v>24000</v>
      </c>
      <c r="AK660" s="16"/>
      <c r="AL660" s="16">
        <f t="shared" si="22"/>
        <v>0</v>
      </c>
      <c r="AM660" s="18"/>
      <c r="AN660" s="18"/>
      <c r="AO660" s="18" t="s">
        <v>3207</v>
      </c>
      <c r="AP660" s="18" t="s">
        <v>3207</v>
      </c>
      <c r="AQ660" s="18" t="s">
        <v>3241</v>
      </c>
      <c r="AR660" s="19"/>
      <c r="AS660" s="19"/>
      <c r="AT660" s="19"/>
    </row>
    <row r="661" spans="1:46" s="23" customFormat="1" ht="72" hidden="1" x14ac:dyDescent="0.2">
      <c r="A661" s="19" t="s">
        <v>50</v>
      </c>
      <c r="B661" s="19" t="s">
        <v>277</v>
      </c>
      <c r="C661" s="19" t="s">
        <v>276</v>
      </c>
      <c r="D661" s="19" t="s">
        <v>11</v>
      </c>
      <c r="E661" s="19" t="s">
        <v>454</v>
      </c>
      <c r="F661" s="28" t="s">
        <v>2230</v>
      </c>
      <c r="G661" s="19" t="s">
        <v>962</v>
      </c>
      <c r="H661" s="18" t="s">
        <v>270</v>
      </c>
      <c r="I661" s="18" t="s">
        <v>271</v>
      </c>
      <c r="J661" s="17">
        <v>28000</v>
      </c>
      <c r="K661" s="64"/>
      <c r="L661" s="64"/>
      <c r="M661" s="35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19" t="s">
        <v>2457</v>
      </c>
      <c r="AG661" s="19" t="s">
        <v>2457</v>
      </c>
      <c r="AH661" s="20" t="s">
        <v>1450</v>
      </c>
      <c r="AI661" s="20" t="s">
        <v>1570</v>
      </c>
      <c r="AJ661" s="16"/>
      <c r="AK661" s="16">
        <v>25700</v>
      </c>
      <c r="AL661" s="16">
        <f t="shared" si="22"/>
        <v>2300</v>
      </c>
      <c r="AM661" s="18"/>
      <c r="AN661" s="18"/>
      <c r="AO661" s="18"/>
      <c r="AP661" s="18"/>
      <c r="AQ661" s="18"/>
      <c r="AR661" s="17">
        <v>25700</v>
      </c>
      <c r="AS661" s="17">
        <v>2300</v>
      </c>
      <c r="AT661" s="19"/>
    </row>
    <row r="662" spans="1:46" s="23" customFormat="1" ht="72" hidden="1" x14ac:dyDescent="0.2">
      <c r="A662" s="19" t="s">
        <v>50</v>
      </c>
      <c r="B662" s="19" t="s">
        <v>277</v>
      </c>
      <c r="C662" s="19" t="s">
        <v>276</v>
      </c>
      <c r="D662" s="19" t="s">
        <v>11</v>
      </c>
      <c r="E662" s="19" t="s">
        <v>454</v>
      </c>
      <c r="F662" s="28" t="s">
        <v>2231</v>
      </c>
      <c r="G662" s="19" t="s">
        <v>963</v>
      </c>
      <c r="H662" s="18" t="s">
        <v>270</v>
      </c>
      <c r="I662" s="18" t="s">
        <v>273</v>
      </c>
      <c r="J662" s="17">
        <v>12000</v>
      </c>
      <c r="K662" s="64"/>
      <c r="L662" s="64"/>
      <c r="M662" s="35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20" t="s">
        <v>3472</v>
      </c>
      <c r="AG662" s="20" t="s">
        <v>2456</v>
      </c>
      <c r="AH662" s="20" t="s">
        <v>1446</v>
      </c>
      <c r="AI662" s="20" t="s">
        <v>1571</v>
      </c>
      <c r="AJ662" s="16">
        <v>11900</v>
      </c>
      <c r="AK662" s="16"/>
      <c r="AL662" s="16">
        <f t="shared" si="22"/>
        <v>100</v>
      </c>
      <c r="AM662" s="18"/>
      <c r="AN662" s="18"/>
      <c r="AO662" s="18" t="s">
        <v>3216</v>
      </c>
      <c r="AP662" s="18" t="s">
        <v>3216</v>
      </c>
      <c r="AQ662" s="18" t="s">
        <v>3272</v>
      </c>
      <c r="AR662" s="19"/>
      <c r="AS662" s="19"/>
      <c r="AT662" s="19"/>
    </row>
    <row r="663" spans="1:46" s="23" customFormat="1" ht="72" hidden="1" x14ac:dyDescent="0.2">
      <c r="A663" s="19" t="s">
        <v>50</v>
      </c>
      <c r="B663" s="19" t="s">
        <v>277</v>
      </c>
      <c r="C663" s="19" t="s">
        <v>276</v>
      </c>
      <c r="D663" s="19" t="s">
        <v>11</v>
      </c>
      <c r="E663" s="19" t="s">
        <v>454</v>
      </c>
      <c r="F663" s="28" t="s">
        <v>2232</v>
      </c>
      <c r="G663" s="19" t="s">
        <v>964</v>
      </c>
      <c r="H663" s="18" t="s">
        <v>270</v>
      </c>
      <c r="I663" s="18" t="s">
        <v>273</v>
      </c>
      <c r="J663" s="17">
        <v>20000</v>
      </c>
      <c r="K663" s="64"/>
      <c r="L663" s="64"/>
      <c r="M663" s="35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20" t="s">
        <v>3472</v>
      </c>
      <c r="AG663" s="20" t="s">
        <v>2456</v>
      </c>
      <c r="AH663" s="20" t="s">
        <v>1446</v>
      </c>
      <c r="AI663" s="20" t="s">
        <v>1571</v>
      </c>
      <c r="AJ663" s="16">
        <v>19900</v>
      </c>
      <c r="AK663" s="16"/>
      <c r="AL663" s="16">
        <f t="shared" si="22"/>
        <v>100</v>
      </c>
      <c r="AM663" s="18"/>
      <c r="AN663" s="18"/>
      <c r="AO663" s="18" t="s">
        <v>3216</v>
      </c>
      <c r="AP663" s="18" t="s">
        <v>3216</v>
      </c>
      <c r="AQ663" s="18" t="s">
        <v>3272</v>
      </c>
      <c r="AR663" s="19"/>
      <c r="AS663" s="19"/>
      <c r="AT663" s="19"/>
    </row>
    <row r="664" spans="1:46" s="23" customFormat="1" ht="72" hidden="1" x14ac:dyDescent="0.2">
      <c r="A664" s="19" t="s">
        <v>50</v>
      </c>
      <c r="B664" s="19" t="s">
        <v>277</v>
      </c>
      <c r="C664" s="19" t="s">
        <v>276</v>
      </c>
      <c r="D664" s="19" t="s">
        <v>11</v>
      </c>
      <c r="E664" s="19" t="s">
        <v>454</v>
      </c>
      <c r="F664" s="28" t="s">
        <v>2233</v>
      </c>
      <c r="G664" s="19" t="s">
        <v>965</v>
      </c>
      <c r="H664" s="18" t="s">
        <v>269</v>
      </c>
      <c r="I664" s="18" t="s">
        <v>273</v>
      </c>
      <c r="J664" s="17">
        <v>12000</v>
      </c>
      <c r="K664" s="64"/>
      <c r="L664" s="64"/>
      <c r="M664" s="35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9"/>
      <c r="AC664" s="19"/>
      <c r="AD664" s="19"/>
      <c r="AE664" s="18" t="s">
        <v>3208</v>
      </c>
      <c r="AF664" s="20" t="s">
        <v>3472</v>
      </c>
      <c r="AG664" s="20" t="s">
        <v>2456</v>
      </c>
      <c r="AH664" s="20" t="s">
        <v>1446</v>
      </c>
      <c r="AI664" s="20" t="s">
        <v>1571</v>
      </c>
      <c r="AJ664" s="16">
        <v>11800</v>
      </c>
      <c r="AK664" s="16"/>
      <c r="AL664" s="16">
        <f t="shared" si="22"/>
        <v>200</v>
      </c>
      <c r="AM664" s="18"/>
      <c r="AN664" s="18"/>
      <c r="AO664" s="18" t="s">
        <v>3207</v>
      </c>
      <c r="AP664" s="18" t="s">
        <v>3207</v>
      </c>
      <c r="AQ664" s="18" t="s">
        <v>3241</v>
      </c>
      <c r="AR664" s="19"/>
      <c r="AS664" s="19"/>
      <c r="AT664" s="19"/>
    </row>
    <row r="665" spans="1:46" s="23" customFormat="1" ht="72" hidden="1" x14ac:dyDescent="0.2">
      <c r="A665" s="19" t="s">
        <v>50</v>
      </c>
      <c r="B665" s="19" t="s">
        <v>277</v>
      </c>
      <c r="C665" s="19" t="s">
        <v>276</v>
      </c>
      <c r="D665" s="19" t="s">
        <v>11</v>
      </c>
      <c r="E665" s="19" t="s">
        <v>454</v>
      </c>
      <c r="F665" s="28" t="s">
        <v>2234</v>
      </c>
      <c r="G665" s="19" t="s">
        <v>966</v>
      </c>
      <c r="H665" s="18" t="s">
        <v>270</v>
      </c>
      <c r="I665" s="18" t="s">
        <v>274</v>
      </c>
      <c r="J665" s="17">
        <v>25000</v>
      </c>
      <c r="K665" s="64"/>
      <c r="L665" s="64"/>
      <c r="M665" s="35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19" t="s">
        <v>2457</v>
      </c>
      <c r="AG665" s="19" t="s">
        <v>2457</v>
      </c>
      <c r="AH665" s="20" t="s">
        <v>1450</v>
      </c>
      <c r="AI665" s="20" t="s">
        <v>1570</v>
      </c>
      <c r="AJ665" s="16"/>
      <c r="AK665" s="17">
        <v>25000</v>
      </c>
      <c r="AL665" s="16">
        <f t="shared" si="22"/>
        <v>0</v>
      </c>
      <c r="AM665" s="18"/>
      <c r="AN665" s="18"/>
      <c r="AO665" s="18"/>
      <c r="AP665" s="18"/>
      <c r="AQ665" s="18"/>
      <c r="AR665" s="74">
        <v>25000</v>
      </c>
      <c r="AS665" s="18" t="s">
        <v>1289</v>
      </c>
      <c r="AT665" s="19"/>
    </row>
    <row r="666" spans="1:46" s="23" customFormat="1" ht="72" hidden="1" x14ac:dyDescent="0.2">
      <c r="A666" s="19" t="s">
        <v>50</v>
      </c>
      <c r="B666" s="19" t="s">
        <v>277</v>
      </c>
      <c r="C666" s="19" t="s">
        <v>276</v>
      </c>
      <c r="D666" s="19" t="s">
        <v>11</v>
      </c>
      <c r="E666" s="19" t="s">
        <v>454</v>
      </c>
      <c r="F666" s="28" t="s">
        <v>2235</v>
      </c>
      <c r="G666" s="19" t="s">
        <v>967</v>
      </c>
      <c r="H666" s="18" t="s">
        <v>459</v>
      </c>
      <c r="I666" s="18" t="s">
        <v>268</v>
      </c>
      <c r="J666" s="17">
        <v>20000</v>
      </c>
      <c r="K666" s="64"/>
      <c r="L666" s="64"/>
      <c r="M666" s="35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9"/>
      <c r="AC666" s="19"/>
      <c r="AD666" s="19"/>
      <c r="AE666" s="18" t="s">
        <v>3208</v>
      </c>
      <c r="AF666" s="20" t="s">
        <v>3472</v>
      </c>
      <c r="AG666" s="20" t="s">
        <v>2456</v>
      </c>
      <c r="AH666" s="20" t="s">
        <v>1446</v>
      </c>
      <c r="AI666" s="20" t="s">
        <v>1571</v>
      </c>
      <c r="AJ666" s="17">
        <v>20000</v>
      </c>
      <c r="AK666" s="16"/>
      <c r="AL666" s="16">
        <f t="shared" si="22"/>
        <v>0</v>
      </c>
      <c r="AM666" s="18"/>
      <c r="AN666" s="18"/>
      <c r="AO666" s="18" t="s">
        <v>3207</v>
      </c>
      <c r="AP666" s="18" t="s">
        <v>3207</v>
      </c>
      <c r="AQ666" s="18" t="s">
        <v>3241</v>
      </c>
      <c r="AR666" s="19"/>
      <c r="AS666" s="19"/>
      <c r="AT666" s="19"/>
    </row>
    <row r="667" spans="1:46" s="23" customFormat="1" ht="72" hidden="1" x14ac:dyDescent="0.2">
      <c r="A667" s="19" t="s">
        <v>50</v>
      </c>
      <c r="B667" s="19" t="s">
        <v>277</v>
      </c>
      <c r="C667" s="19" t="s">
        <v>276</v>
      </c>
      <c r="D667" s="19" t="s">
        <v>286</v>
      </c>
      <c r="E667" s="19" t="s">
        <v>454</v>
      </c>
      <c r="F667" s="28" t="s">
        <v>2236</v>
      </c>
      <c r="G667" s="19" t="s">
        <v>968</v>
      </c>
      <c r="H667" s="18" t="s">
        <v>317</v>
      </c>
      <c r="I667" s="18" t="s">
        <v>274</v>
      </c>
      <c r="J667" s="17">
        <v>237500</v>
      </c>
      <c r="K667" s="64"/>
      <c r="L667" s="64"/>
      <c r="M667" s="35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19" t="s">
        <v>2457</v>
      </c>
      <c r="AG667" s="19" t="s">
        <v>2457</v>
      </c>
      <c r="AH667" s="20" t="s">
        <v>1450</v>
      </c>
      <c r="AI667" s="20" t="s">
        <v>1570</v>
      </c>
      <c r="AJ667" s="16"/>
      <c r="AK667" s="17">
        <v>237500</v>
      </c>
      <c r="AL667" s="16">
        <f t="shared" si="22"/>
        <v>0</v>
      </c>
      <c r="AM667" s="18"/>
      <c r="AN667" s="18"/>
      <c r="AO667" s="18"/>
      <c r="AP667" s="18"/>
      <c r="AQ667" s="18"/>
      <c r="AR667" s="17">
        <v>237500</v>
      </c>
      <c r="AS667" s="18" t="s">
        <v>1289</v>
      </c>
      <c r="AT667" s="19"/>
    </row>
    <row r="668" spans="1:46" s="123" customFormat="1" ht="72" hidden="1" x14ac:dyDescent="0.2">
      <c r="A668" s="52" t="s">
        <v>50</v>
      </c>
      <c r="B668" s="19" t="s">
        <v>277</v>
      </c>
      <c r="C668" s="19" t="s">
        <v>276</v>
      </c>
      <c r="D668" s="19" t="s">
        <v>13</v>
      </c>
      <c r="E668" s="19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35" t="s">
        <v>137</v>
      </c>
      <c r="L668" s="64"/>
      <c r="M668" s="64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19" t="s">
        <v>2457</v>
      </c>
      <c r="AG668" s="19" t="s">
        <v>2457</v>
      </c>
      <c r="AH668" s="20" t="s">
        <v>1450</v>
      </c>
      <c r="AI668" s="20" t="s">
        <v>1570</v>
      </c>
      <c r="AJ668" s="119"/>
      <c r="AK668" s="119">
        <v>320000</v>
      </c>
      <c r="AL668" s="119">
        <f t="shared" si="22"/>
        <v>20000</v>
      </c>
      <c r="AM668" s="18"/>
      <c r="AN668" s="18"/>
      <c r="AO668" s="18"/>
      <c r="AP668" s="18"/>
      <c r="AQ668" s="18"/>
      <c r="AR668" s="74">
        <v>320000</v>
      </c>
      <c r="AS668" s="74">
        <v>20000</v>
      </c>
      <c r="AT668" s="19"/>
    </row>
    <row r="669" spans="1:46" s="23" customFormat="1" ht="72" hidden="1" x14ac:dyDescent="0.2">
      <c r="A669" s="19" t="s">
        <v>50</v>
      </c>
      <c r="B669" s="19" t="s">
        <v>277</v>
      </c>
      <c r="C669" s="19" t="s">
        <v>276</v>
      </c>
      <c r="D669" s="19" t="s">
        <v>13</v>
      </c>
      <c r="E669" s="19" t="s">
        <v>454</v>
      </c>
      <c r="F669" s="28" t="s">
        <v>2238</v>
      </c>
      <c r="G669" s="19" t="s">
        <v>970</v>
      </c>
      <c r="H669" s="18" t="s">
        <v>269</v>
      </c>
      <c r="I669" s="18" t="s">
        <v>271</v>
      </c>
      <c r="J669" s="17">
        <v>98000</v>
      </c>
      <c r="K669" s="35" t="s">
        <v>137</v>
      </c>
      <c r="L669" s="64"/>
      <c r="M669" s="64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19" t="s">
        <v>2457</v>
      </c>
      <c r="AG669" s="19" t="s">
        <v>2457</v>
      </c>
      <c r="AH669" s="20" t="s">
        <v>1450</v>
      </c>
      <c r="AI669" s="20" t="s">
        <v>1570</v>
      </c>
      <c r="AJ669" s="16"/>
      <c r="AK669" s="17">
        <v>98000</v>
      </c>
      <c r="AL669" s="16">
        <f t="shared" si="22"/>
        <v>0</v>
      </c>
      <c r="AM669" s="18"/>
      <c r="AN669" s="18"/>
      <c r="AO669" s="18"/>
      <c r="AP669" s="18"/>
      <c r="AQ669" s="18"/>
      <c r="AR669" s="74">
        <v>98000</v>
      </c>
      <c r="AS669" s="18" t="s">
        <v>1289</v>
      </c>
      <c r="AT669" s="19"/>
    </row>
    <row r="670" spans="1:46" s="23" customFormat="1" ht="72" hidden="1" x14ac:dyDescent="0.2">
      <c r="A670" s="19" t="s">
        <v>50</v>
      </c>
      <c r="B670" s="19" t="s">
        <v>277</v>
      </c>
      <c r="C670" s="19" t="s">
        <v>276</v>
      </c>
      <c r="D670" s="19" t="s">
        <v>13</v>
      </c>
      <c r="E670" s="19" t="s">
        <v>454</v>
      </c>
      <c r="F670" s="28" t="s">
        <v>2239</v>
      </c>
      <c r="G670" s="19" t="s">
        <v>971</v>
      </c>
      <c r="H670" s="18" t="s">
        <v>269</v>
      </c>
      <c r="I670" s="18" t="s">
        <v>274</v>
      </c>
      <c r="J670" s="17">
        <v>120000</v>
      </c>
      <c r="K670" s="35" t="s">
        <v>137</v>
      </c>
      <c r="L670" s="64"/>
      <c r="M670" s="64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19" t="s">
        <v>2457</v>
      </c>
      <c r="AG670" s="19" t="s">
        <v>2457</v>
      </c>
      <c r="AH670" s="20" t="s">
        <v>1450</v>
      </c>
      <c r="AI670" s="20" t="s">
        <v>1570</v>
      </c>
      <c r="AJ670" s="16"/>
      <c r="AK670" s="17">
        <v>120000</v>
      </c>
      <c r="AL670" s="16">
        <f t="shared" si="22"/>
        <v>0</v>
      </c>
      <c r="AM670" s="18"/>
      <c r="AN670" s="18"/>
      <c r="AO670" s="18"/>
      <c r="AP670" s="18"/>
      <c r="AQ670" s="18"/>
      <c r="AR670" s="74">
        <v>120000</v>
      </c>
      <c r="AS670" s="18" t="s">
        <v>1289</v>
      </c>
      <c r="AT670" s="19"/>
    </row>
    <row r="671" spans="1:46" s="23" customFormat="1" ht="72" hidden="1" x14ac:dyDescent="0.2">
      <c r="A671" s="19" t="s">
        <v>50</v>
      </c>
      <c r="B671" s="19" t="s">
        <v>277</v>
      </c>
      <c r="C671" s="19" t="s">
        <v>276</v>
      </c>
      <c r="D671" s="19" t="s">
        <v>13</v>
      </c>
      <c r="E671" s="19" t="s">
        <v>454</v>
      </c>
      <c r="F671" s="28" t="s">
        <v>2240</v>
      </c>
      <c r="G671" s="19" t="s">
        <v>972</v>
      </c>
      <c r="H671" s="18" t="s">
        <v>387</v>
      </c>
      <c r="I671" s="18" t="s">
        <v>273</v>
      </c>
      <c r="J671" s="17">
        <v>360000</v>
      </c>
      <c r="K671" s="35" t="s">
        <v>137</v>
      </c>
      <c r="L671" s="64"/>
      <c r="M671" s="64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19" t="s">
        <v>2457</v>
      </c>
      <c r="AG671" s="19" t="s">
        <v>2457</v>
      </c>
      <c r="AH671" s="20" t="s">
        <v>1450</v>
      </c>
      <c r="AI671" s="20" t="s">
        <v>1570</v>
      </c>
      <c r="AJ671" s="16"/>
      <c r="AK671" s="17">
        <v>360000</v>
      </c>
      <c r="AL671" s="16">
        <f t="shared" si="22"/>
        <v>0</v>
      </c>
      <c r="AM671" s="18"/>
      <c r="AN671" s="18"/>
      <c r="AO671" s="18"/>
      <c r="AP671" s="18"/>
      <c r="AQ671" s="18"/>
      <c r="AR671" s="74">
        <v>360000</v>
      </c>
      <c r="AS671" s="18" t="s">
        <v>1289</v>
      </c>
      <c r="AT671" s="19"/>
    </row>
    <row r="672" spans="1:46" s="23" customFormat="1" ht="72" hidden="1" x14ac:dyDescent="0.2">
      <c r="A672" s="19" t="s">
        <v>50</v>
      </c>
      <c r="B672" s="19" t="s">
        <v>277</v>
      </c>
      <c r="C672" s="19" t="s">
        <v>276</v>
      </c>
      <c r="D672" s="19" t="s">
        <v>13</v>
      </c>
      <c r="E672" s="19" t="s">
        <v>454</v>
      </c>
      <c r="F672" s="28" t="s">
        <v>2241</v>
      </c>
      <c r="G672" s="19" t="s">
        <v>973</v>
      </c>
      <c r="H672" s="18" t="s">
        <v>319</v>
      </c>
      <c r="I672" s="18" t="s">
        <v>273</v>
      </c>
      <c r="J672" s="17">
        <v>320000</v>
      </c>
      <c r="K672" s="35" t="s">
        <v>137</v>
      </c>
      <c r="L672" s="64"/>
      <c r="M672" s="64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19" t="s">
        <v>2457</v>
      </c>
      <c r="AG672" s="19" t="s">
        <v>2457</v>
      </c>
      <c r="AH672" s="20" t="s">
        <v>1450</v>
      </c>
      <c r="AI672" s="20" t="s">
        <v>1570</v>
      </c>
      <c r="AJ672" s="16"/>
      <c r="AK672" s="16">
        <v>282000</v>
      </c>
      <c r="AL672" s="16">
        <f t="shared" si="22"/>
        <v>38000</v>
      </c>
      <c r="AM672" s="18"/>
      <c r="AN672" s="18"/>
      <c r="AO672" s="18"/>
      <c r="AP672" s="18"/>
      <c r="AQ672" s="18"/>
      <c r="AR672" s="74">
        <v>282000</v>
      </c>
      <c r="AS672" s="74">
        <v>38000</v>
      </c>
      <c r="AT672" s="19"/>
    </row>
    <row r="673" spans="1:46" s="23" customFormat="1" ht="72" hidden="1" x14ac:dyDescent="0.2">
      <c r="A673" s="19" t="s">
        <v>50</v>
      </c>
      <c r="B673" s="19" t="s">
        <v>277</v>
      </c>
      <c r="C673" s="19" t="s">
        <v>276</v>
      </c>
      <c r="D673" s="19" t="s">
        <v>13</v>
      </c>
      <c r="E673" s="19" t="s">
        <v>454</v>
      </c>
      <c r="F673" s="28" t="s">
        <v>2242</v>
      </c>
      <c r="G673" s="19" t="s">
        <v>974</v>
      </c>
      <c r="H673" s="18" t="s">
        <v>319</v>
      </c>
      <c r="I673" s="18" t="s">
        <v>273</v>
      </c>
      <c r="J673" s="17">
        <v>120000</v>
      </c>
      <c r="K673" s="35" t="s">
        <v>137</v>
      </c>
      <c r="L673" s="64"/>
      <c r="M673" s="64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19" t="s">
        <v>2457</v>
      </c>
      <c r="AG673" s="19" t="s">
        <v>2457</v>
      </c>
      <c r="AH673" s="20" t="s">
        <v>1450</v>
      </c>
      <c r="AI673" s="20" t="s">
        <v>1570</v>
      </c>
      <c r="AJ673" s="16"/>
      <c r="AK673" s="17">
        <v>120000</v>
      </c>
      <c r="AL673" s="16">
        <f t="shared" si="22"/>
        <v>0</v>
      </c>
      <c r="AM673" s="18"/>
      <c r="AN673" s="18"/>
      <c r="AO673" s="18"/>
      <c r="AP673" s="18"/>
      <c r="AQ673" s="18"/>
      <c r="AR673" s="74">
        <v>120000</v>
      </c>
      <c r="AS673" s="18" t="s">
        <v>1289</v>
      </c>
      <c r="AT673" s="19"/>
    </row>
    <row r="674" spans="1:46" s="23" customFormat="1" ht="72" hidden="1" x14ac:dyDescent="0.2">
      <c r="A674" s="19" t="s">
        <v>50</v>
      </c>
      <c r="B674" s="19" t="s">
        <v>277</v>
      </c>
      <c r="C674" s="19" t="s">
        <v>276</v>
      </c>
      <c r="D674" s="19" t="s">
        <v>18</v>
      </c>
      <c r="E674" s="19" t="s">
        <v>454</v>
      </c>
      <c r="F674" s="28" t="s">
        <v>2243</v>
      </c>
      <c r="G674" s="19" t="s">
        <v>975</v>
      </c>
      <c r="H674" s="18" t="s">
        <v>317</v>
      </c>
      <c r="I674" s="18" t="s">
        <v>274</v>
      </c>
      <c r="J674" s="17">
        <v>375000</v>
      </c>
      <c r="K674" s="35" t="s">
        <v>137</v>
      </c>
      <c r="L674" s="64"/>
      <c r="M674" s="64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19" t="s">
        <v>2457</v>
      </c>
      <c r="AG674" s="19" t="s">
        <v>2457</v>
      </c>
      <c r="AH674" s="20" t="s">
        <v>1450</v>
      </c>
      <c r="AI674" s="20" t="s">
        <v>1570</v>
      </c>
      <c r="AJ674" s="16"/>
      <c r="AK674" s="16">
        <v>362250</v>
      </c>
      <c r="AL674" s="16">
        <f t="shared" si="22"/>
        <v>12750</v>
      </c>
      <c r="AM674" s="18"/>
      <c r="AN674" s="18"/>
      <c r="AO674" s="18"/>
      <c r="AP674" s="18"/>
      <c r="AQ674" s="18"/>
      <c r="AR674" s="74">
        <v>362250</v>
      </c>
      <c r="AS674" s="74">
        <v>12750</v>
      </c>
      <c r="AT674" s="19"/>
    </row>
    <row r="675" spans="1:46" s="23" customFormat="1" ht="72" hidden="1" x14ac:dyDescent="0.2">
      <c r="A675" s="19" t="s">
        <v>50</v>
      </c>
      <c r="B675" s="19" t="s">
        <v>277</v>
      </c>
      <c r="C675" s="19" t="s">
        <v>276</v>
      </c>
      <c r="D675" s="19" t="s">
        <v>18</v>
      </c>
      <c r="E675" s="19" t="s">
        <v>454</v>
      </c>
      <c r="F675" s="28" t="s">
        <v>2244</v>
      </c>
      <c r="G675" s="19" t="s">
        <v>976</v>
      </c>
      <c r="H675" s="18" t="s">
        <v>269</v>
      </c>
      <c r="I675" s="18" t="s">
        <v>271</v>
      </c>
      <c r="J675" s="17">
        <v>120000</v>
      </c>
      <c r="K675" s="35" t="s">
        <v>137</v>
      </c>
      <c r="L675" s="64"/>
      <c r="M675" s="64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19" t="s">
        <v>2457</v>
      </c>
      <c r="AG675" s="19" t="s">
        <v>2457</v>
      </c>
      <c r="AH675" s="20" t="s">
        <v>1450</v>
      </c>
      <c r="AI675" s="20" t="s">
        <v>1570</v>
      </c>
      <c r="AJ675" s="16"/>
      <c r="AK675" s="16">
        <v>107283</v>
      </c>
      <c r="AL675" s="16">
        <f t="shared" si="22"/>
        <v>12717</v>
      </c>
      <c r="AM675" s="18"/>
      <c r="AN675" s="18"/>
      <c r="AO675" s="18"/>
      <c r="AP675" s="18"/>
      <c r="AQ675" s="18"/>
      <c r="AR675" s="74">
        <v>107283</v>
      </c>
      <c r="AS675" s="74">
        <v>12717</v>
      </c>
      <c r="AT675" s="19"/>
    </row>
    <row r="676" spans="1:46" s="23" customFormat="1" ht="72" hidden="1" x14ac:dyDescent="0.2">
      <c r="A676" s="19" t="s">
        <v>50</v>
      </c>
      <c r="B676" s="19" t="s">
        <v>277</v>
      </c>
      <c r="C676" s="19" t="s">
        <v>276</v>
      </c>
      <c r="D676" s="19" t="s">
        <v>18</v>
      </c>
      <c r="E676" s="19" t="s">
        <v>454</v>
      </c>
      <c r="F676" s="28" t="s">
        <v>2245</v>
      </c>
      <c r="G676" s="19" t="s">
        <v>977</v>
      </c>
      <c r="H676" s="18" t="s">
        <v>269</v>
      </c>
      <c r="I676" s="18" t="s">
        <v>273</v>
      </c>
      <c r="J676" s="17">
        <v>300000</v>
      </c>
      <c r="K676" s="35" t="s">
        <v>137</v>
      </c>
      <c r="L676" s="64"/>
      <c r="M676" s="64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19" t="s">
        <v>2457</v>
      </c>
      <c r="AG676" s="19" t="s">
        <v>2457</v>
      </c>
      <c r="AH676" s="20" t="s">
        <v>1450</v>
      </c>
      <c r="AI676" s="20" t="s">
        <v>1570</v>
      </c>
      <c r="AJ676" s="16"/>
      <c r="AK676" s="16">
        <v>298801.5</v>
      </c>
      <c r="AL676" s="16">
        <f t="shared" si="22"/>
        <v>1198.5</v>
      </c>
      <c r="AM676" s="18"/>
      <c r="AN676" s="18"/>
      <c r="AO676" s="18"/>
      <c r="AP676" s="18"/>
      <c r="AQ676" s="18"/>
      <c r="AR676" s="50">
        <v>298801.5</v>
      </c>
      <c r="AS676" s="50">
        <v>1198.5</v>
      </c>
      <c r="AT676" s="19"/>
    </row>
    <row r="677" spans="1:46" s="23" customFormat="1" ht="90" hidden="1" x14ac:dyDescent="0.2">
      <c r="A677" s="19" t="s">
        <v>50</v>
      </c>
      <c r="B677" s="19" t="s">
        <v>277</v>
      </c>
      <c r="C677" s="19" t="s">
        <v>276</v>
      </c>
      <c r="D677" s="19" t="s">
        <v>18</v>
      </c>
      <c r="E677" s="19" t="s">
        <v>454</v>
      </c>
      <c r="F677" s="28" t="s">
        <v>2246</v>
      </c>
      <c r="G677" s="19" t="s">
        <v>978</v>
      </c>
      <c r="H677" s="18" t="s">
        <v>303</v>
      </c>
      <c r="I677" s="18" t="s">
        <v>273</v>
      </c>
      <c r="J677" s="17">
        <v>500000</v>
      </c>
      <c r="K677" s="35" t="s">
        <v>137</v>
      </c>
      <c r="L677" s="64"/>
      <c r="M677" s="64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19" t="s">
        <v>2457</v>
      </c>
      <c r="AG677" s="19" t="s">
        <v>2457</v>
      </c>
      <c r="AH677" s="20" t="s">
        <v>1450</v>
      </c>
      <c r="AI677" s="20" t="s">
        <v>1570</v>
      </c>
      <c r="AJ677" s="16"/>
      <c r="AK677" s="17">
        <v>500000</v>
      </c>
      <c r="AL677" s="16">
        <f t="shared" si="22"/>
        <v>0</v>
      </c>
      <c r="AM677" s="18"/>
      <c r="AN677" s="18"/>
      <c r="AO677" s="18"/>
      <c r="AP677" s="18"/>
      <c r="AQ677" s="18"/>
      <c r="AR677" s="74">
        <v>500000</v>
      </c>
      <c r="AS677" s="18" t="s">
        <v>1289</v>
      </c>
      <c r="AT677" s="19"/>
    </row>
    <row r="678" spans="1:46" s="23" customFormat="1" ht="72" hidden="1" x14ac:dyDescent="0.2">
      <c r="A678" s="19" t="s">
        <v>50</v>
      </c>
      <c r="B678" s="19" t="s">
        <v>277</v>
      </c>
      <c r="C678" s="19" t="s">
        <v>276</v>
      </c>
      <c r="D678" s="19" t="s">
        <v>18</v>
      </c>
      <c r="E678" s="19" t="s">
        <v>454</v>
      </c>
      <c r="F678" s="28" t="s">
        <v>2247</v>
      </c>
      <c r="G678" s="19" t="s">
        <v>979</v>
      </c>
      <c r="H678" s="18" t="s">
        <v>272</v>
      </c>
      <c r="I678" s="18" t="s">
        <v>273</v>
      </c>
      <c r="J678" s="17">
        <v>144000</v>
      </c>
      <c r="K678" s="35" t="s">
        <v>137</v>
      </c>
      <c r="L678" s="64"/>
      <c r="M678" s="64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19" t="s">
        <v>2457</v>
      </c>
      <c r="AG678" s="19" t="s">
        <v>2457</v>
      </c>
      <c r="AH678" s="20" t="s">
        <v>1450</v>
      </c>
      <c r="AI678" s="20" t="s">
        <v>1570</v>
      </c>
      <c r="AJ678" s="16"/>
      <c r="AK678" s="16">
        <v>131665.5</v>
      </c>
      <c r="AL678" s="16">
        <f t="shared" si="22"/>
        <v>12334.5</v>
      </c>
      <c r="AM678" s="18"/>
      <c r="AN678" s="18"/>
      <c r="AO678" s="18"/>
      <c r="AP678" s="18"/>
      <c r="AQ678" s="18"/>
      <c r="AR678" s="50">
        <v>131665.5</v>
      </c>
      <c r="AS678" s="50">
        <v>12334.5</v>
      </c>
      <c r="AT678" s="19"/>
    </row>
    <row r="679" spans="1:46" s="23" customFormat="1" ht="72" hidden="1" x14ac:dyDescent="0.2">
      <c r="A679" s="19" t="s">
        <v>50</v>
      </c>
      <c r="B679" s="19" t="s">
        <v>277</v>
      </c>
      <c r="C679" s="19" t="s">
        <v>276</v>
      </c>
      <c r="D679" s="19" t="s">
        <v>33</v>
      </c>
      <c r="E679" s="19" t="s">
        <v>454</v>
      </c>
      <c r="F679" s="28" t="s">
        <v>2248</v>
      </c>
      <c r="G679" s="19" t="s">
        <v>980</v>
      </c>
      <c r="H679" s="18" t="s">
        <v>501</v>
      </c>
      <c r="I679" s="18" t="s">
        <v>344</v>
      </c>
      <c r="J679" s="17">
        <v>128000</v>
      </c>
      <c r="K679" s="35" t="s">
        <v>137</v>
      </c>
      <c r="L679" s="64"/>
      <c r="M679" s="64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20" t="s">
        <v>3472</v>
      </c>
      <c r="AG679" s="20" t="s">
        <v>2456</v>
      </c>
      <c r="AH679" s="20" t="s">
        <v>1450</v>
      </c>
      <c r="AI679" s="20" t="s">
        <v>1570</v>
      </c>
      <c r="AJ679" s="16">
        <v>120000</v>
      </c>
      <c r="AK679" s="16"/>
      <c r="AL679" s="16">
        <f t="shared" si="22"/>
        <v>8000</v>
      </c>
      <c r="AM679" s="18"/>
      <c r="AN679" s="18"/>
      <c r="AO679" s="18" t="s">
        <v>3232</v>
      </c>
      <c r="AP679" s="18" t="s">
        <v>3232</v>
      </c>
      <c r="AQ679" s="18" t="s">
        <v>3273</v>
      </c>
      <c r="AR679" s="19"/>
      <c r="AS679" s="19"/>
      <c r="AT679" s="19"/>
    </row>
    <row r="680" spans="1:46" s="23" customFormat="1" ht="72" hidden="1" x14ac:dyDescent="0.2">
      <c r="A680" s="19" t="s">
        <v>50</v>
      </c>
      <c r="B680" s="19" t="s">
        <v>277</v>
      </c>
      <c r="C680" s="19" t="s">
        <v>276</v>
      </c>
      <c r="D680" s="19" t="s">
        <v>33</v>
      </c>
      <c r="E680" s="19" t="s">
        <v>454</v>
      </c>
      <c r="F680" s="28" t="s">
        <v>2249</v>
      </c>
      <c r="G680" s="19" t="s">
        <v>981</v>
      </c>
      <c r="H680" s="18" t="s">
        <v>376</v>
      </c>
      <c r="I680" s="18" t="s">
        <v>274</v>
      </c>
      <c r="J680" s="17">
        <v>250000</v>
      </c>
      <c r="K680" s="35" t="s">
        <v>137</v>
      </c>
      <c r="L680" s="64"/>
      <c r="M680" s="64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20" t="s">
        <v>3472</v>
      </c>
      <c r="AG680" s="20" t="s">
        <v>2456</v>
      </c>
      <c r="AH680" s="20" t="s">
        <v>1450</v>
      </c>
      <c r="AI680" s="20" t="s">
        <v>1570</v>
      </c>
      <c r="AJ680" s="16">
        <v>225000</v>
      </c>
      <c r="AK680" s="16"/>
      <c r="AL680" s="16">
        <f t="shared" si="22"/>
        <v>25000</v>
      </c>
      <c r="AM680" s="18"/>
      <c r="AN680" s="18"/>
      <c r="AO680" s="18" t="s">
        <v>3232</v>
      </c>
      <c r="AP680" s="18" t="s">
        <v>3232</v>
      </c>
      <c r="AQ680" s="18" t="s">
        <v>3273</v>
      </c>
      <c r="AR680" s="19"/>
      <c r="AS680" s="19"/>
      <c r="AT680" s="19"/>
    </row>
    <row r="681" spans="1:46" s="23" customFormat="1" ht="72" hidden="1" x14ac:dyDescent="0.2">
      <c r="A681" s="19" t="s">
        <v>50</v>
      </c>
      <c r="B681" s="19" t="s">
        <v>277</v>
      </c>
      <c r="C681" s="19" t="s">
        <v>276</v>
      </c>
      <c r="D681" s="19" t="s">
        <v>33</v>
      </c>
      <c r="E681" s="19" t="s">
        <v>454</v>
      </c>
      <c r="F681" s="28" t="s">
        <v>2250</v>
      </c>
      <c r="G681" s="19" t="s">
        <v>982</v>
      </c>
      <c r="H681" s="18" t="s">
        <v>387</v>
      </c>
      <c r="I681" s="18" t="s">
        <v>274</v>
      </c>
      <c r="J681" s="17">
        <v>156000</v>
      </c>
      <c r="K681" s="35" t="s">
        <v>137</v>
      </c>
      <c r="L681" s="64"/>
      <c r="M681" s="64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20" t="s">
        <v>3472</v>
      </c>
      <c r="AG681" s="20" t="s">
        <v>2456</v>
      </c>
      <c r="AH681" s="20" t="s">
        <v>1450</v>
      </c>
      <c r="AI681" s="20" t="s">
        <v>1570</v>
      </c>
      <c r="AJ681" s="17">
        <v>156000</v>
      </c>
      <c r="AK681" s="16"/>
      <c r="AL681" s="16">
        <f t="shared" si="22"/>
        <v>0</v>
      </c>
      <c r="AM681" s="18"/>
      <c r="AN681" s="18"/>
      <c r="AO681" s="18" t="s">
        <v>3232</v>
      </c>
      <c r="AP681" s="18" t="s">
        <v>3232</v>
      </c>
      <c r="AQ681" s="18" t="s">
        <v>3273</v>
      </c>
      <c r="AR681" s="19"/>
      <c r="AS681" s="19"/>
      <c r="AT681" s="19"/>
    </row>
    <row r="682" spans="1:46" s="23" customFormat="1" ht="72" hidden="1" x14ac:dyDescent="0.2">
      <c r="A682" s="19" t="s">
        <v>50</v>
      </c>
      <c r="B682" s="19" t="s">
        <v>277</v>
      </c>
      <c r="C682" s="19" t="s">
        <v>276</v>
      </c>
      <c r="D682" s="19" t="s">
        <v>33</v>
      </c>
      <c r="E682" s="19" t="s">
        <v>454</v>
      </c>
      <c r="F682" s="28" t="s">
        <v>2251</v>
      </c>
      <c r="G682" s="19" t="s">
        <v>983</v>
      </c>
      <c r="H682" s="18" t="s">
        <v>387</v>
      </c>
      <c r="I682" s="18" t="s">
        <v>344</v>
      </c>
      <c r="J682" s="17">
        <v>208000</v>
      </c>
      <c r="K682" s="35" t="s">
        <v>137</v>
      </c>
      <c r="L682" s="64"/>
      <c r="M682" s="64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20" t="s">
        <v>3472</v>
      </c>
      <c r="AG682" s="20" t="s">
        <v>2456</v>
      </c>
      <c r="AH682" s="20" t="s">
        <v>1450</v>
      </c>
      <c r="AI682" s="20" t="s">
        <v>1570</v>
      </c>
      <c r="AJ682" s="17">
        <v>208000</v>
      </c>
      <c r="AK682" s="16"/>
      <c r="AL682" s="16">
        <f t="shared" si="22"/>
        <v>0</v>
      </c>
      <c r="AM682" s="18"/>
      <c r="AN682" s="18"/>
      <c r="AO682" s="18" t="s">
        <v>3232</v>
      </c>
      <c r="AP682" s="18" t="s">
        <v>3232</v>
      </c>
      <c r="AQ682" s="18" t="s">
        <v>3273</v>
      </c>
      <c r="AR682" s="19"/>
      <c r="AS682" s="19"/>
      <c r="AT682" s="19"/>
    </row>
    <row r="683" spans="1:46" s="23" customFormat="1" ht="72" hidden="1" x14ac:dyDescent="0.2">
      <c r="A683" s="19" t="s">
        <v>50</v>
      </c>
      <c r="B683" s="19" t="s">
        <v>277</v>
      </c>
      <c r="C683" s="19" t="s">
        <v>276</v>
      </c>
      <c r="D683" s="19" t="s">
        <v>33</v>
      </c>
      <c r="E683" s="19" t="s">
        <v>454</v>
      </c>
      <c r="F683" s="28" t="s">
        <v>2252</v>
      </c>
      <c r="G683" s="19" t="s">
        <v>984</v>
      </c>
      <c r="H683" s="18" t="s">
        <v>269</v>
      </c>
      <c r="I683" s="18" t="s">
        <v>344</v>
      </c>
      <c r="J683" s="17">
        <v>80000</v>
      </c>
      <c r="K683" s="35" t="s">
        <v>137</v>
      </c>
      <c r="L683" s="64"/>
      <c r="M683" s="64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20" t="s">
        <v>3472</v>
      </c>
      <c r="AG683" s="20" t="s">
        <v>2456</v>
      </c>
      <c r="AH683" s="20" t="s">
        <v>1450</v>
      </c>
      <c r="AI683" s="20" t="s">
        <v>1570</v>
      </c>
      <c r="AJ683" s="17">
        <v>80000</v>
      </c>
      <c r="AK683" s="16"/>
      <c r="AL683" s="16">
        <f t="shared" si="22"/>
        <v>0</v>
      </c>
      <c r="AM683" s="18"/>
      <c r="AN683" s="18"/>
      <c r="AO683" s="18" t="s">
        <v>3232</v>
      </c>
      <c r="AP683" s="18" t="s">
        <v>3232</v>
      </c>
      <c r="AQ683" s="18" t="s">
        <v>3273</v>
      </c>
      <c r="AR683" s="19"/>
      <c r="AS683" s="19"/>
      <c r="AT683" s="19"/>
    </row>
    <row r="684" spans="1:46" s="23" customFormat="1" ht="72" hidden="1" x14ac:dyDescent="0.2">
      <c r="A684" s="19" t="s">
        <v>50</v>
      </c>
      <c r="B684" s="19" t="s">
        <v>277</v>
      </c>
      <c r="C684" s="19" t="s">
        <v>276</v>
      </c>
      <c r="D684" s="19" t="s">
        <v>33</v>
      </c>
      <c r="E684" s="19" t="s">
        <v>454</v>
      </c>
      <c r="F684" s="28" t="s">
        <v>2253</v>
      </c>
      <c r="G684" s="19" t="s">
        <v>985</v>
      </c>
      <c r="H684" s="18" t="s">
        <v>387</v>
      </c>
      <c r="I684" s="18" t="s">
        <v>274</v>
      </c>
      <c r="J684" s="17">
        <v>168000</v>
      </c>
      <c r="K684" s="35" t="s">
        <v>137</v>
      </c>
      <c r="L684" s="64"/>
      <c r="M684" s="64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20" t="s">
        <v>3472</v>
      </c>
      <c r="AG684" s="20" t="s">
        <v>2456</v>
      </c>
      <c r="AH684" s="20" t="s">
        <v>1450</v>
      </c>
      <c r="AI684" s="20" t="s">
        <v>1570</v>
      </c>
      <c r="AJ684" s="16">
        <v>158000</v>
      </c>
      <c r="AK684" s="16"/>
      <c r="AL684" s="16">
        <f t="shared" si="22"/>
        <v>10000</v>
      </c>
      <c r="AM684" s="18"/>
      <c r="AN684" s="18"/>
      <c r="AO684" s="18" t="s">
        <v>3232</v>
      </c>
      <c r="AP684" s="18" t="s">
        <v>3232</v>
      </c>
      <c r="AQ684" s="18" t="s">
        <v>3273</v>
      </c>
      <c r="AR684" s="19"/>
      <c r="AS684" s="19"/>
      <c r="AT684" s="19"/>
    </row>
    <row r="685" spans="1:46" s="23" customFormat="1" ht="72" hidden="1" x14ac:dyDescent="0.2">
      <c r="A685" s="19" t="s">
        <v>50</v>
      </c>
      <c r="B685" s="19" t="s">
        <v>277</v>
      </c>
      <c r="C685" s="19" t="s">
        <v>276</v>
      </c>
      <c r="D685" s="19" t="s">
        <v>33</v>
      </c>
      <c r="E685" s="19" t="s">
        <v>454</v>
      </c>
      <c r="F685" s="28" t="s">
        <v>2254</v>
      </c>
      <c r="G685" s="19" t="s">
        <v>986</v>
      </c>
      <c r="H685" s="18" t="s">
        <v>414</v>
      </c>
      <c r="I685" s="18" t="s">
        <v>274</v>
      </c>
      <c r="J685" s="17">
        <v>140000</v>
      </c>
      <c r="K685" s="35" t="s">
        <v>137</v>
      </c>
      <c r="L685" s="64"/>
      <c r="M685" s="64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20" t="s">
        <v>3472</v>
      </c>
      <c r="AG685" s="20" t="s">
        <v>2456</v>
      </c>
      <c r="AH685" s="20" t="s">
        <v>1450</v>
      </c>
      <c r="AI685" s="20" t="s">
        <v>1570</v>
      </c>
      <c r="AJ685" s="17">
        <v>140000</v>
      </c>
      <c r="AK685" s="16"/>
      <c r="AL685" s="16">
        <f t="shared" si="22"/>
        <v>0</v>
      </c>
      <c r="AM685" s="18"/>
      <c r="AN685" s="18"/>
      <c r="AO685" s="18" t="s">
        <v>3232</v>
      </c>
      <c r="AP685" s="18" t="s">
        <v>3232</v>
      </c>
      <c r="AQ685" s="18" t="s">
        <v>3273</v>
      </c>
      <c r="AR685" s="19"/>
      <c r="AS685" s="19"/>
      <c r="AT685" s="19"/>
    </row>
    <row r="686" spans="1:46" s="23" customFormat="1" ht="72" hidden="1" x14ac:dyDescent="0.2">
      <c r="A686" s="19" t="s">
        <v>50</v>
      </c>
      <c r="B686" s="19" t="s">
        <v>277</v>
      </c>
      <c r="C686" s="19" t="s">
        <v>276</v>
      </c>
      <c r="D686" s="19" t="s">
        <v>33</v>
      </c>
      <c r="E686" s="19" t="s">
        <v>454</v>
      </c>
      <c r="F686" s="28" t="s">
        <v>2255</v>
      </c>
      <c r="G686" s="19" t="s">
        <v>987</v>
      </c>
      <c r="H686" s="18" t="s">
        <v>376</v>
      </c>
      <c r="I686" s="18" t="s">
        <v>274</v>
      </c>
      <c r="J686" s="17">
        <v>460000</v>
      </c>
      <c r="K686" s="35" t="s">
        <v>137</v>
      </c>
      <c r="L686" s="64"/>
      <c r="M686" s="64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20" t="s">
        <v>3472</v>
      </c>
      <c r="AG686" s="20" t="s">
        <v>2456</v>
      </c>
      <c r="AH686" s="20" t="s">
        <v>1450</v>
      </c>
      <c r="AI686" s="20" t="s">
        <v>1570</v>
      </c>
      <c r="AJ686" s="16">
        <v>450000</v>
      </c>
      <c r="AK686" s="16"/>
      <c r="AL686" s="16">
        <f t="shared" si="22"/>
        <v>10000</v>
      </c>
      <c r="AM686" s="18"/>
      <c r="AN686" s="18"/>
      <c r="AO686" s="18" t="s">
        <v>3232</v>
      </c>
      <c r="AP686" s="18" t="s">
        <v>3232</v>
      </c>
      <c r="AQ686" s="18" t="s">
        <v>3273</v>
      </c>
      <c r="AR686" s="19"/>
      <c r="AS686" s="19"/>
      <c r="AT686" s="19"/>
    </row>
    <row r="687" spans="1:46" s="23" customFormat="1" ht="72" hidden="1" x14ac:dyDescent="0.2">
      <c r="A687" s="19" t="s">
        <v>50</v>
      </c>
      <c r="B687" s="19" t="s">
        <v>277</v>
      </c>
      <c r="C687" s="19" t="s">
        <v>276</v>
      </c>
      <c r="D687" s="19" t="s">
        <v>33</v>
      </c>
      <c r="E687" s="19" t="s">
        <v>454</v>
      </c>
      <c r="F687" s="28" t="s">
        <v>2256</v>
      </c>
      <c r="G687" s="19" t="s">
        <v>988</v>
      </c>
      <c r="H687" s="18" t="s">
        <v>599</v>
      </c>
      <c r="I687" s="18" t="s">
        <v>274</v>
      </c>
      <c r="J687" s="17">
        <v>120000</v>
      </c>
      <c r="K687" s="35" t="s">
        <v>137</v>
      </c>
      <c r="L687" s="64"/>
      <c r="M687" s="64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20" t="s">
        <v>3472</v>
      </c>
      <c r="AG687" s="20" t="s">
        <v>2456</v>
      </c>
      <c r="AH687" s="20" t="s">
        <v>1450</v>
      </c>
      <c r="AI687" s="20" t="s">
        <v>1570</v>
      </c>
      <c r="AJ687" s="17">
        <v>120000</v>
      </c>
      <c r="AK687" s="16"/>
      <c r="AL687" s="16">
        <f t="shared" si="22"/>
        <v>0</v>
      </c>
      <c r="AM687" s="18"/>
      <c r="AN687" s="18"/>
      <c r="AO687" s="18" t="s">
        <v>3232</v>
      </c>
      <c r="AP687" s="18" t="s">
        <v>3232</v>
      </c>
      <c r="AQ687" s="18" t="s">
        <v>3273</v>
      </c>
      <c r="AR687" s="19"/>
      <c r="AS687" s="19"/>
      <c r="AT687" s="19"/>
    </row>
    <row r="688" spans="1:46" s="23" customFormat="1" ht="72" hidden="1" x14ac:dyDescent="0.2">
      <c r="A688" s="19" t="s">
        <v>50</v>
      </c>
      <c r="B688" s="19" t="s">
        <v>277</v>
      </c>
      <c r="C688" s="19" t="s">
        <v>276</v>
      </c>
      <c r="D688" s="19" t="s">
        <v>33</v>
      </c>
      <c r="E688" s="19" t="s">
        <v>454</v>
      </c>
      <c r="F688" s="28" t="s">
        <v>2257</v>
      </c>
      <c r="G688" s="19" t="s">
        <v>989</v>
      </c>
      <c r="H688" s="18" t="s">
        <v>340</v>
      </c>
      <c r="I688" s="18" t="s">
        <v>274</v>
      </c>
      <c r="J688" s="17">
        <v>900000</v>
      </c>
      <c r="K688" s="35" t="s">
        <v>137</v>
      </c>
      <c r="L688" s="64"/>
      <c r="M688" s="64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20" t="s">
        <v>3472</v>
      </c>
      <c r="AG688" s="20" t="s">
        <v>2456</v>
      </c>
      <c r="AH688" s="20" t="s">
        <v>1450</v>
      </c>
      <c r="AI688" s="20" t="s">
        <v>1570</v>
      </c>
      <c r="AJ688" s="16">
        <v>876000</v>
      </c>
      <c r="AK688" s="16"/>
      <c r="AL688" s="16">
        <f t="shared" si="22"/>
        <v>24000</v>
      </c>
      <c r="AM688" s="18"/>
      <c r="AN688" s="18"/>
      <c r="AO688" s="18" t="s">
        <v>3232</v>
      </c>
      <c r="AP688" s="18" t="s">
        <v>3232</v>
      </c>
      <c r="AQ688" s="18" t="s">
        <v>3273</v>
      </c>
      <c r="AR688" s="19"/>
      <c r="AS688" s="19"/>
      <c r="AT688" s="19"/>
    </row>
    <row r="689" spans="1:46" s="23" customFormat="1" ht="72" hidden="1" x14ac:dyDescent="0.2">
      <c r="A689" s="19" t="s">
        <v>50</v>
      </c>
      <c r="B689" s="19" t="s">
        <v>277</v>
      </c>
      <c r="C689" s="19" t="s">
        <v>276</v>
      </c>
      <c r="D689" s="19" t="s">
        <v>33</v>
      </c>
      <c r="E689" s="19" t="s">
        <v>454</v>
      </c>
      <c r="F689" s="28" t="s">
        <v>2258</v>
      </c>
      <c r="G689" s="19" t="s">
        <v>990</v>
      </c>
      <c r="H689" s="18" t="s">
        <v>269</v>
      </c>
      <c r="I689" s="18" t="s">
        <v>275</v>
      </c>
      <c r="J689" s="17">
        <v>812000</v>
      </c>
      <c r="K689" s="35" t="s">
        <v>137</v>
      </c>
      <c r="L689" s="64"/>
      <c r="M689" s="64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20" t="s">
        <v>3472</v>
      </c>
      <c r="AG689" s="20" t="s">
        <v>2456</v>
      </c>
      <c r="AH689" s="20" t="s">
        <v>1450</v>
      </c>
      <c r="AI689" s="20" t="s">
        <v>1570</v>
      </c>
      <c r="AJ689" s="16">
        <v>800000</v>
      </c>
      <c r="AK689" s="16"/>
      <c r="AL689" s="16">
        <f t="shared" si="22"/>
        <v>12000</v>
      </c>
      <c r="AM689" s="18"/>
      <c r="AN689" s="18"/>
      <c r="AO689" s="18" t="s">
        <v>3232</v>
      </c>
      <c r="AP689" s="18" t="s">
        <v>3232</v>
      </c>
      <c r="AQ689" s="18" t="s">
        <v>3273</v>
      </c>
      <c r="AR689" s="19"/>
      <c r="AS689" s="19"/>
      <c r="AT689" s="19"/>
    </row>
    <row r="690" spans="1:46" s="23" customFormat="1" ht="72" hidden="1" x14ac:dyDescent="0.2">
      <c r="A690" s="19" t="s">
        <v>50</v>
      </c>
      <c r="B690" s="19" t="s">
        <v>277</v>
      </c>
      <c r="C690" s="19" t="s">
        <v>276</v>
      </c>
      <c r="D690" s="19" t="s">
        <v>11</v>
      </c>
      <c r="E690" s="19" t="s">
        <v>310</v>
      </c>
      <c r="F690" s="28" t="s">
        <v>2259</v>
      </c>
      <c r="G690" s="19" t="s">
        <v>991</v>
      </c>
      <c r="H690" s="18" t="s">
        <v>270</v>
      </c>
      <c r="I690" s="18" t="s">
        <v>273</v>
      </c>
      <c r="J690" s="17">
        <v>7000</v>
      </c>
      <c r="K690" s="64"/>
      <c r="L690" s="64"/>
      <c r="M690" s="35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20" t="s">
        <v>3472</v>
      </c>
      <c r="AG690" s="20" t="s">
        <v>2456</v>
      </c>
      <c r="AH690" s="20" t="s">
        <v>1446</v>
      </c>
      <c r="AI690" s="20" t="s">
        <v>1571</v>
      </c>
      <c r="AJ690" s="17">
        <v>7000</v>
      </c>
      <c r="AK690" s="16"/>
      <c r="AL690" s="16">
        <f t="shared" si="22"/>
        <v>0</v>
      </c>
      <c r="AM690" s="18"/>
      <c r="AN690" s="18"/>
      <c r="AO690" s="18" t="s">
        <v>3207</v>
      </c>
      <c r="AP690" s="18" t="s">
        <v>3207</v>
      </c>
      <c r="AQ690" s="18" t="s">
        <v>3241</v>
      </c>
      <c r="AR690" s="19"/>
      <c r="AS690" s="19"/>
      <c r="AT690" s="19"/>
    </row>
    <row r="691" spans="1:46" s="23" customFormat="1" ht="72" hidden="1" x14ac:dyDescent="0.2">
      <c r="A691" s="19" t="s">
        <v>50</v>
      </c>
      <c r="B691" s="19" t="s">
        <v>277</v>
      </c>
      <c r="C691" s="19" t="s">
        <v>276</v>
      </c>
      <c r="D691" s="19" t="s">
        <v>11</v>
      </c>
      <c r="E691" s="19" t="s">
        <v>310</v>
      </c>
      <c r="F691" s="28" t="s">
        <v>2260</v>
      </c>
      <c r="G691" s="19" t="s">
        <v>992</v>
      </c>
      <c r="H691" s="18" t="s">
        <v>272</v>
      </c>
      <c r="I691" s="18" t="s">
        <v>273</v>
      </c>
      <c r="J691" s="17">
        <v>24000</v>
      </c>
      <c r="K691" s="64"/>
      <c r="L691" s="64"/>
      <c r="M691" s="35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20" t="s">
        <v>3472</v>
      </c>
      <c r="AG691" s="20" t="s">
        <v>2456</v>
      </c>
      <c r="AH691" s="20" t="s">
        <v>1446</v>
      </c>
      <c r="AI691" s="20" t="s">
        <v>1571</v>
      </c>
      <c r="AJ691" s="16">
        <v>22200</v>
      </c>
      <c r="AK691" s="16"/>
      <c r="AL691" s="16">
        <f t="shared" si="22"/>
        <v>1800</v>
      </c>
      <c r="AM691" s="18"/>
      <c r="AN691" s="18"/>
      <c r="AO691" s="18" t="s">
        <v>3207</v>
      </c>
      <c r="AP691" s="18" t="s">
        <v>3207</v>
      </c>
      <c r="AQ691" s="18" t="s">
        <v>3241</v>
      </c>
      <c r="AR691" s="19"/>
      <c r="AS691" s="19"/>
      <c r="AT691" s="19"/>
    </row>
    <row r="692" spans="1:46" s="23" customFormat="1" ht="72" hidden="1" x14ac:dyDescent="0.2">
      <c r="A692" s="19" t="s">
        <v>50</v>
      </c>
      <c r="B692" s="19" t="s">
        <v>277</v>
      </c>
      <c r="C692" s="19" t="s">
        <v>276</v>
      </c>
      <c r="D692" s="19" t="s">
        <v>286</v>
      </c>
      <c r="E692" s="19" t="s">
        <v>310</v>
      </c>
      <c r="F692" s="28" t="s">
        <v>2261</v>
      </c>
      <c r="G692" s="19" t="s">
        <v>993</v>
      </c>
      <c r="H692" s="18" t="s">
        <v>269</v>
      </c>
      <c r="I692" s="18" t="s">
        <v>271</v>
      </c>
      <c r="J692" s="17">
        <v>40000</v>
      </c>
      <c r="K692" s="64"/>
      <c r="L692" s="64"/>
      <c r="M692" s="35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3242</v>
      </c>
      <c r="AF692" s="19" t="s">
        <v>3475</v>
      </c>
      <c r="AG692" s="20" t="s">
        <v>2456</v>
      </c>
      <c r="AH692" s="20" t="s">
        <v>1446</v>
      </c>
      <c r="AI692" s="20" t="s">
        <v>1571</v>
      </c>
      <c r="AJ692" s="16">
        <v>35800</v>
      </c>
      <c r="AK692" s="16"/>
      <c r="AL692" s="16">
        <f t="shared" si="22"/>
        <v>4200</v>
      </c>
      <c r="AM692" s="18"/>
      <c r="AN692" s="18"/>
      <c r="AO692" s="18"/>
      <c r="AP692" s="18"/>
      <c r="AQ692" s="18" t="s">
        <v>3241</v>
      </c>
      <c r="AR692" s="19"/>
      <c r="AS692" s="19"/>
      <c r="AT692" s="19"/>
    </row>
    <row r="693" spans="1:46" s="23" customFormat="1" ht="72" hidden="1" x14ac:dyDescent="0.2">
      <c r="A693" s="19" t="s">
        <v>50</v>
      </c>
      <c r="B693" s="19" t="s">
        <v>277</v>
      </c>
      <c r="C693" s="19" t="s">
        <v>276</v>
      </c>
      <c r="D693" s="19" t="s">
        <v>286</v>
      </c>
      <c r="E693" s="19" t="s">
        <v>310</v>
      </c>
      <c r="F693" s="28" t="s">
        <v>2262</v>
      </c>
      <c r="G693" s="19" t="s">
        <v>994</v>
      </c>
      <c r="H693" s="18" t="s">
        <v>387</v>
      </c>
      <c r="I693" s="18" t="s">
        <v>271</v>
      </c>
      <c r="J693" s="17">
        <v>56000</v>
      </c>
      <c r="K693" s="64"/>
      <c r="L693" s="64"/>
      <c r="M693" s="35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19" t="s">
        <v>2457</v>
      </c>
      <c r="AG693" s="19" t="s">
        <v>2457</v>
      </c>
      <c r="AH693" s="20" t="s">
        <v>1446</v>
      </c>
      <c r="AI693" s="20" t="s">
        <v>1571</v>
      </c>
      <c r="AJ693" s="16"/>
      <c r="AK693" s="17">
        <v>56000</v>
      </c>
      <c r="AL693" s="16">
        <f t="shared" si="22"/>
        <v>0</v>
      </c>
      <c r="AM693" s="18"/>
      <c r="AN693" s="18"/>
      <c r="AO693" s="18"/>
      <c r="AP693" s="18"/>
      <c r="AQ693" s="18"/>
      <c r="AR693" s="17">
        <v>56000</v>
      </c>
      <c r="AS693" s="18" t="s">
        <v>1289</v>
      </c>
      <c r="AT693" s="19"/>
    </row>
    <row r="694" spans="1:46" s="23" customFormat="1" ht="90" hidden="1" x14ac:dyDescent="0.2">
      <c r="A694" s="19" t="s">
        <v>50</v>
      </c>
      <c r="B694" s="19" t="s">
        <v>277</v>
      </c>
      <c r="C694" s="19" t="s">
        <v>276</v>
      </c>
      <c r="D694" s="19" t="s">
        <v>286</v>
      </c>
      <c r="E694" s="19" t="s">
        <v>310</v>
      </c>
      <c r="F694" s="28" t="s">
        <v>2263</v>
      </c>
      <c r="G694" s="19" t="s">
        <v>995</v>
      </c>
      <c r="H694" s="18" t="s">
        <v>270</v>
      </c>
      <c r="I694" s="18" t="s">
        <v>271</v>
      </c>
      <c r="J694" s="17">
        <v>19600</v>
      </c>
      <c r="K694" s="64"/>
      <c r="L694" s="64"/>
      <c r="M694" s="35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3242</v>
      </c>
      <c r="AF694" s="19" t="s">
        <v>3475</v>
      </c>
      <c r="AG694" s="20" t="s">
        <v>2456</v>
      </c>
      <c r="AH694" s="20" t="s">
        <v>1446</v>
      </c>
      <c r="AI694" s="20" t="s">
        <v>1571</v>
      </c>
      <c r="AJ694" s="16">
        <v>14990</v>
      </c>
      <c r="AK694" s="16"/>
      <c r="AL694" s="16">
        <f t="shared" si="22"/>
        <v>4610</v>
      </c>
      <c r="AM694" s="18"/>
      <c r="AN694" s="18"/>
      <c r="AO694" s="18"/>
      <c r="AP694" s="18"/>
      <c r="AQ694" s="18" t="s">
        <v>3247</v>
      </c>
      <c r="AR694" s="74">
        <v>14990</v>
      </c>
      <c r="AS694" s="17">
        <v>4610</v>
      </c>
      <c r="AT694" s="19"/>
    </row>
    <row r="695" spans="1:46" s="23" customFormat="1" ht="72" hidden="1" x14ac:dyDescent="0.2">
      <c r="A695" s="19" t="s">
        <v>50</v>
      </c>
      <c r="B695" s="19" t="s">
        <v>277</v>
      </c>
      <c r="C695" s="19" t="s">
        <v>276</v>
      </c>
      <c r="D695" s="19" t="s">
        <v>10</v>
      </c>
      <c r="E695" s="19" t="s">
        <v>311</v>
      </c>
      <c r="F695" s="28" t="s">
        <v>2264</v>
      </c>
      <c r="G695" s="19" t="s">
        <v>996</v>
      </c>
      <c r="H695" s="18" t="s">
        <v>317</v>
      </c>
      <c r="I695" s="18" t="s">
        <v>271</v>
      </c>
      <c r="J695" s="17">
        <v>150000</v>
      </c>
      <c r="K695" s="64"/>
      <c r="L695" s="64"/>
      <c r="M695" s="35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3242</v>
      </c>
      <c r="AF695" s="19" t="s">
        <v>3475</v>
      </c>
      <c r="AG695" s="20" t="s">
        <v>2456</v>
      </c>
      <c r="AH695" s="20" t="s">
        <v>1446</v>
      </c>
      <c r="AI695" s="20" t="s">
        <v>1571</v>
      </c>
      <c r="AJ695" s="16">
        <v>147500</v>
      </c>
      <c r="AK695" s="16"/>
      <c r="AL695" s="16">
        <f t="shared" si="22"/>
        <v>2500</v>
      </c>
      <c r="AM695" s="18"/>
      <c r="AN695" s="18"/>
      <c r="AO695" s="18"/>
      <c r="AP695" s="18"/>
      <c r="AQ695" s="18" t="s">
        <v>3247</v>
      </c>
      <c r="AR695" s="17">
        <v>147500</v>
      </c>
      <c r="AS695" s="17">
        <v>2500</v>
      </c>
      <c r="AT695" s="19"/>
    </row>
    <row r="696" spans="1:46" s="23" customFormat="1" ht="72" hidden="1" x14ac:dyDescent="0.2">
      <c r="A696" s="19" t="s">
        <v>50</v>
      </c>
      <c r="B696" s="19" t="s">
        <v>277</v>
      </c>
      <c r="C696" s="19" t="s">
        <v>276</v>
      </c>
      <c r="D696" s="19" t="s">
        <v>10</v>
      </c>
      <c r="E696" s="19" t="s">
        <v>311</v>
      </c>
      <c r="F696" s="28" t="s">
        <v>2265</v>
      </c>
      <c r="G696" s="19" t="s">
        <v>997</v>
      </c>
      <c r="H696" s="18" t="s">
        <v>269</v>
      </c>
      <c r="I696" s="18" t="s">
        <v>271</v>
      </c>
      <c r="J696" s="17">
        <v>30000</v>
      </c>
      <c r="K696" s="64"/>
      <c r="L696" s="64"/>
      <c r="M696" s="35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3242</v>
      </c>
      <c r="AF696" s="19" t="s">
        <v>3475</v>
      </c>
      <c r="AG696" s="20" t="s">
        <v>2456</v>
      </c>
      <c r="AH696" s="20" t="s">
        <v>1446</v>
      </c>
      <c r="AI696" s="20" t="s">
        <v>1571</v>
      </c>
      <c r="AJ696" s="16">
        <v>29000</v>
      </c>
      <c r="AK696" s="16"/>
      <c r="AL696" s="16">
        <f t="shared" si="22"/>
        <v>1000</v>
      </c>
      <c r="AM696" s="18"/>
      <c r="AN696" s="18"/>
      <c r="AO696" s="18"/>
      <c r="AP696" s="18"/>
      <c r="AQ696" s="18" t="s">
        <v>3247</v>
      </c>
      <c r="AR696" s="17">
        <v>29000</v>
      </c>
      <c r="AS696" s="17">
        <v>1000</v>
      </c>
      <c r="AT696" s="19"/>
    </row>
    <row r="697" spans="1:46" s="23" customFormat="1" ht="108" hidden="1" x14ac:dyDescent="0.2">
      <c r="A697" s="19" t="s">
        <v>50</v>
      </c>
      <c r="B697" s="19" t="s">
        <v>277</v>
      </c>
      <c r="C697" s="19" t="s">
        <v>276</v>
      </c>
      <c r="D697" s="19" t="s">
        <v>10</v>
      </c>
      <c r="E697" s="19" t="s">
        <v>311</v>
      </c>
      <c r="F697" s="28" t="s">
        <v>2266</v>
      </c>
      <c r="G697" s="19" t="s">
        <v>998</v>
      </c>
      <c r="H697" s="18" t="s">
        <v>317</v>
      </c>
      <c r="I697" s="18" t="s">
        <v>271</v>
      </c>
      <c r="J697" s="17">
        <v>12500</v>
      </c>
      <c r="K697" s="64"/>
      <c r="L697" s="64"/>
      <c r="M697" s="35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3242</v>
      </c>
      <c r="AF697" s="19" t="s">
        <v>3475</v>
      </c>
      <c r="AG697" s="20" t="s">
        <v>2456</v>
      </c>
      <c r="AH697" s="20" t="s">
        <v>1446</v>
      </c>
      <c r="AI697" s="20" t="s">
        <v>1571</v>
      </c>
      <c r="AJ697" s="16">
        <v>11000</v>
      </c>
      <c r="AK697" s="16"/>
      <c r="AL697" s="16">
        <f t="shared" si="22"/>
        <v>1500</v>
      </c>
      <c r="AM697" s="18"/>
      <c r="AN697" s="18"/>
      <c r="AO697" s="18"/>
      <c r="AP697" s="18"/>
      <c r="AQ697" s="18" t="s">
        <v>3247</v>
      </c>
      <c r="AR697" s="17">
        <v>11000</v>
      </c>
      <c r="AS697" s="17">
        <v>1500</v>
      </c>
      <c r="AT697" s="19"/>
    </row>
    <row r="698" spans="1:46" s="23" customFormat="1" ht="72" hidden="1" x14ac:dyDescent="0.2">
      <c r="A698" s="19" t="s">
        <v>50</v>
      </c>
      <c r="B698" s="19" t="s">
        <v>277</v>
      </c>
      <c r="C698" s="19" t="s">
        <v>276</v>
      </c>
      <c r="D698" s="19" t="s">
        <v>10</v>
      </c>
      <c r="E698" s="19" t="s">
        <v>311</v>
      </c>
      <c r="F698" s="28" t="s">
        <v>2267</v>
      </c>
      <c r="G698" s="19" t="s">
        <v>999</v>
      </c>
      <c r="H698" s="18" t="s">
        <v>270</v>
      </c>
      <c r="I698" s="18" t="s">
        <v>268</v>
      </c>
      <c r="J698" s="17">
        <v>5400</v>
      </c>
      <c r="K698" s="64"/>
      <c r="L698" s="64"/>
      <c r="M698" s="35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3242</v>
      </c>
      <c r="AF698" s="19" t="s">
        <v>3475</v>
      </c>
      <c r="AG698" s="20" t="s">
        <v>2456</v>
      </c>
      <c r="AH698" s="20" t="s">
        <v>1446</v>
      </c>
      <c r="AI698" s="20" t="s">
        <v>1571</v>
      </c>
      <c r="AJ698" s="16">
        <v>4000</v>
      </c>
      <c r="AK698" s="16"/>
      <c r="AL698" s="16">
        <f t="shared" si="22"/>
        <v>1400</v>
      </c>
      <c r="AM698" s="18"/>
      <c r="AN698" s="18"/>
      <c r="AO698" s="18"/>
      <c r="AP698" s="18"/>
      <c r="AQ698" s="18" t="s">
        <v>3247</v>
      </c>
      <c r="AR698" s="17">
        <v>4000</v>
      </c>
      <c r="AS698" s="17">
        <v>1400</v>
      </c>
      <c r="AT698" s="19"/>
    </row>
    <row r="699" spans="1:46" s="199" customFormat="1" ht="409.5" hidden="1" x14ac:dyDescent="0.2">
      <c r="A699" s="187" t="s">
        <v>50</v>
      </c>
      <c r="B699" s="19" t="s">
        <v>277</v>
      </c>
      <c r="C699" s="187" t="s">
        <v>17</v>
      </c>
      <c r="D699" s="187" t="s">
        <v>1566</v>
      </c>
      <c r="E699" s="19" t="s">
        <v>454</v>
      </c>
      <c r="F699" s="188" t="s">
        <v>2268</v>
      </c>
      <c r="G699" s="187" t="s">
        <v>1483</v>
      </c>
      <c r="H699" s="189" t="s">
        <v>270</v>
      </c>
      <c r="I699" s="189" t="s">
        <v>631</v>
      </c>
      <c r="J699" s="190">
        <v>16879500</v>
      </c>
      <c r="K699" s="191" t="s">
        <v>137</v>
      </c>
      <c r="L699" s="189"/>
      <c r="M699" s="189"/>
      <c r="N699" s="221"/>
      <c r="O699" s="222" t="s">
        <v>1478</v>
      </c>
      <c r="P699" s="222" t="s">
        <v>1479</v>
      </c>
      <c r="Q699" s="222" t="s">
        <v>1480</v>
      </c>
      <c r="R699" s="222" t="s">
        <v>1481</v>
      </c>
      <c r="S699" s="222" t="s">
        <v>124</v>
      </c>
      <c r="T699" s="222" t="s">
        <v>1289</v>
      </c>
      <c r="U699" s="222" t="s">
        <v>1289</v>
      </c>
      <c r="V699" s="222" t="s">
        <v>1482</v>
      </c>
      <c r="W699" s="223" t="s">
        <v>3259</v>
      </c>
      <c r="X699" s="222" t="s">
        <v>3260</v>
      </c>
      <c r="Y699" s="189" t="s">
        <v>3261</v>
      </c>
      <c r="Z699" s="195" t="s">
        <v>3262</v>
      </c>
      <c r="AA699" s="222" t="s">
        <v>3263</v>
      </c>
      <c r="AB699" s="187" t="s">
        <v>3264</v>
      </c>
      <c r="AC699" s="187" t="s">
        <v>3265</v>
      </c>
      <c r="AD699" s="224" t="s">
        <v>3266</v>
      </c>
      <c r="AE699" s="195" t="s">
        <v>3267</v>
      </c>
      <c r="AF699" s="195" t="s">
        <v>3514</v>
      </c>
      <c r="AG699" s="195" t="s">
        <v>2456</v>
      </c>
      <c r="AH699" s="20" t="s">
        <v>1572</v>
      </c>
      <c r="AI699" s="20" t="s">
        <v>1572</v>
      </c>
      <c r="AJ699" s="207">
        <v>16879500</v>
      </c>
      <c r="AK699" s="197"/>
      <c r="AL699" s="197">
        <f t="shared" si="22"/>
        <v>0</v>
      </c>
      <c r="AM699" s="187"/>
      <c r="AN699" s="189"/>
      <c r="AO699" s="187"/>
      <c r="AP699" s="187"/>
      <c r="AQ699" s="187"/>
      <c r="AR699" s="187"/>
      <c r="AS699" s="187"/>
      <c r="AT699" s="187"/>
    </row>
    <row r="700" spans="1:46" s="199" customFormat="1" ht="72" hidden="1" x14ac:dyDescent="0.2">
      <c r="A700" s="187" t="s">
        <v>50</v>
      </c>
      <c r="B700" s="19" t="s">
        <v>277</v>
      </c>
      <c r="C700" s="187" t="s">
        <v>17</v>
      </c>
      <c r="D700" s="187" t="s">
        <v>34</v>
      </c>
      <c r="E700" s="19" t="s">
        <v>454</v>
      </c>
      <c r="F700" s="188" t="s">
        <v>2269</v>
      </c>
      <c r="G700" s="187" t="s">
        <v>1131</v>
      </c>
      <c r="H700" s="189" t="s">
        <v>270</v>
      </c>
      <c r="I700" s="189" t="s">
        <v>1119</v>
      </c>
      <c r="J700" s="190">
        <v>2759000</v>
      </c>
      <c r="K700" s="191" t="s">
        <v>137</v>
      </c>
      <c r="L700" s="200"/>
      <c r="M700" s="200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9"/>
      <c r="Y700" s="201"/>
      <c r="Z700" s="187"/>
      <c r="AA700" s="187"/>
      <c r="AB700" s="187"/>
      <c r="AC700" s="187"/>
      <c r="AD700" s="187"/>
      <c r="AE700" s="195" t="s">
        <v>3268</v>
      </c>
      <c r="AF700" s="195" t="s">
        <v>3470</v>
      </c>
      <c r="AG700" s="187" t="s">
        <v>3467</v>
      </c>
      <c r="AH700" s="20" t="s">
        <v>1484</v>
      </c>
      <c r="AI700" s="20" t="s">
        <v>1571</v>
      </c>
      <c r="AJ700" s="197"/>
      <c r="AK700" s="197"/>
      <c r="AL700" s="197">
        <f t="shared" si="22"/>
        <v>2759000</v>
      </c>
      <c r="AM700" s="189" t="s">
        <v>3226</v>
      </c>
      <c r="AN700" s="189" t="s">
        <v>3274</v>
      </c>
      <c r="AO700" s="187"/>
      <c r="AP700" s="187"/>
      <c r="AQ700" s="187"/>
      <c r="AR700" s="187"/>
      <c r="AS700" s="187"/>
      <c r="AT700" s="187"/>
    </row>
    <row r="701" spans="1:46" s="199" customFormat="1" ht="72" hidden="1" x14ac:dyDescent="0.2">
      <c r="A701" s="187" t="s">
        <v>50</v>
      </c>
      <c r="B701" s="19" t="s">
        <v>277</v>
      </c>
      <c r="C701" s="187" t="s">
        <v>17</v>
      </c>
      <c r="D701" s="187" t="s">
        <v>34</v>
      </c>
      <c r="E701" s="19" t="s">
        <v>454</v>
      </c>
      <c r="F701" s="188" t="s">
        <v>2270</v>
      </c>
      <c r="G701" s="187" t="s">
        <v>1132</v>
      </c>
      <c r="H701" s="189" t="s">
        <v>270</v>
      </c>
      <c r="I701" s="189" t="s">
        <v>1122</v>
      </c>
      <c r="J701" s="190">
        <v>1800000</v>
      </c>
      <c r="K701" s="191" t="s">
        <v>137</v>
      </c>
      <c r="L701" s="200"/>
      <c r="M701" s="200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9"/>
      <c r="Y701" s="201"/>
      <c r="Z701" s="187"/>
      <c r="AA701" s="187"/>
      <c r="AB701" s="187"/>
      <c r="AC701" s="187"/>
      <c r="AD701" s="187"/>
      <c r="AE701" s="195" t="s">
        <v>3269</v>
      </c>
      <c r="AF701" s="195" t="s">
        <v>3470</v>
      </c>
      <c r="AG701" s="187" t="s">
        <v>2456</v>
      </c>
      <c r="AH701" s="20" t="s">
        <v>1485</v>
      </c>
      <c r="AI701" s="20" t="s">
        <v>1568</v>
      </c>
      <c r="AJ701" s="197">
        <v>1650000</v>
      </c>
      <c r="AK701" s="197"/>
      <c r="AL701" s="197">
        <f t="shared" si="22"/>
        <v>150000</v>
      </c>
      <c r="AM701" s="189" t="s">
        <v>3207</v>
      </c>
      <c r="AN701" s="198">
        <v>23108</v>
      </c>
      <c r="AO701" s="187"/>
      <c r="AP701" s="187"/>
      <c r="AQ701" s="187"/>
      <c r="AR701" s="187"/>
      <c r="AS701" s="187"/>
      <c r="AT701" s="187"/>
    </row>
    <row r="702" spans="1:46" s="23" customFormat="1" ht="72" hidden="1" x14ac:dyDescent="0.2">
      <c r="A702" s="19" t="s">
        <v>51</v>
      </c>
      <c r="B702" s="19" t="s">
        <v>277</v>
      </c>
      <c r="C702" s="19" t="s">
        <v>276</v>
      </c>
      <c r="D702" s="19" t="s">
        <v>11</v>
      </c>
      <c r="E702" s="19" t="s">
        <v>454</v>
      </c>
      <c r="F702" s="28" t="s">
        <v>2271</v>
      </c>
      <c r="G702" s="19" t="s">
        <v>1000</v>
      </c>
      <c r="H702" s="18" t="s">
        <v>360</v>
      </c>
      <c r="I702" s="18" t="s">
        <v>268</v>
      </c>
      <c r="J702" s="17">
        <v>150000</v>
      </c>
      <c r="K702" s="35" t="s">
        <v>137</v>
      </c>
      <c r="L702" s="64"/>
      <c r="M702" s="75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2444</v>
      </c>
      <c r="AF702" s="19" t="s">
        <v>3451</v>
      </c>
      <c r="AG702" s="19" t="s">
        <v>3467</v>
      </c>
      <c r="AH702" s="19" t="s">
        <v>1486</v>
      </c>
      <c r="AI702" s="19" t="s">
        <v>1571</v>
      </c>
      <c r="AJ702" s="16"/>
      <c r="AK702" s="16"/>
      <c r="AL702" s="16">
        <f t="shared" si="22"/>
        <v>150000</v>
      </c>
      <c r="AM702" s="18" t="s">
        <v>2445</v>
      </c>
      <c r="AN702" s="18" t="s">
        <v>2445</v>
      </c>
      <c r="AO702" s="18" t="s">
        <v>2446</v>
      </c>
      <c r="AP702" s="18" t="s">
        <v>2446</v>
      </c>
      <c r="AQ702" s="18" t="s">
        <v>2446</v>
      </c>
      <c r="AR702" s="19"/>
      <c r="AS702" s="19"/>
      <c r="AT702" s="19"/>
    </row>
    <row r="703" spans="1:46" s="23" customFormat="1" ht="72" hidden="1" x14ac:dyDescent="0.2">
      <c r="A703" s="19" t="s">
        <v>51</v>
      </c>
      <c r="B703" s="19" t="s">
        <v>277</v>
      </c>
      <c r="C703" s="19" t="s">
        <v>276</v>
      </c>
      <c r="D703" s="19" t="s">
        <v>11</v>
      </c>
      <c r="E703" s="19" t="s">
        <v>454</v>
      </c>
      <c r="F703" s="28" t="s">
        <v>2272</v>
      </c>
      <c r="G703" s="19" t="s">
        <v>1001</v>
      </c>
      <c r="H703" s="18" t="s">
        <v>319</v>
      </c>
      <c r="I703" s="18" t="s">
        <v>274</v>
      </c>
      <c r="J703" s="17">
        <v>34000</v>
      </c>
      <c r="K703" s="35" t="s">
        <v>137</v>
      </c>
      <c r="L703" s="64"/>
      <c r="M703" s="75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2444</v>
      </c>
      <c r="AF703" s="19" t="s">
        <v>3451</v>
      </c>
      <c r="AG703" s="19" t="s">
        <v>3467</v>
      </c>
      <c r="AH703" s="19" t="s">
        <v>1486</v>
      </c>
      <c r="AI703" s="19" t="s">
        <v>1571</v>
      </c>
      <c r="AJ703" s="16"/>
      <c r="AK703" s="16"/>
      <c r="AL703" s="16">
        <f t="shared" si="22"/>
        <v>34000</v>
      </c>
      <c r="AM703" s="18" t="s">
        <v>2445</v>
      </c>
      <c r="AN703" s="18" t="s">
        <v>2445</v>
      </c>
      <c r="AO703" s="18" t="s">
        <v>2446</v>
      </c>
      <c r="AP703" s="18" t="s">
        <v>2446</v>
      </c>
      <c r="AQ703" s="18" t="s">
        <v>2446</v>
      </c>
      <c r="AR703" s="19"/>
      <c r="AS703" s="19"/>
      <c r="AT703" s="19"/>
    </row>
    <row r="704" spans="1:46" s="23" customFormat="1" ht="72" hidden="1" x14ac:dyDescent="0.2">
      <c r="A704" s="19" t="s">
        <v>51</v>
      </c>
      <c r="B704" s="19" t="s">
        <v>277</v>
      </c>
      <c r="C704" s="19" t="s">
        <v>276</v>
      </c>
      <c r="D704" s="19" t="s">
        <v>11</v>
      </c>
      <c r="E704" s="19" t="s">
        <v>454</v>
      </c>
      <c r="F704" s="28" t="s">
        <v>2273</v>
      </c>
      <c r="G704" s="19" t="s">
        <v>1002</v>
      </c>
      <c r="H704" s="18" t="s">
        <v>269</v>
      </c>
      <c r="I704" s="18" t="s">
        <v>273</v>
      </c>
      <c r="J704" s="17">
        <v>12000</v>
      </c>
      <c r="K704" s="35" t="s">
        <v>137</v>
      </c>
      <c r="L704" s="64"/>
      <c r="M704" s="75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2444</v>
      </c>
      <c r="AF704" s="19" t="s">
        <v>3451</v>
      </c>
      <c r="AG704" s="19" t="s">
        <v>3467</v>
      </c>
      <c r="AH704" s="19" t="s">
        <v>1486</v>
      </c>
      <c r="AI704" s="19" t="s">
        <v>1571</v>
      </c>
      <c r="AJ704" s="16"/>
      <c r="AK704" s="16"/>
      <c r="AL704" s="16">
        <f t="shared" si="22"/>
        <v>12000</v>
      </c>
      <c r="AM704" s="18" t="s">
        <v>2445</v>
      </c>
      <c r="AN704" s="18" t="s">
        <v>2445</v>
      </c>
      <c r="AO704" s="18" t="s">
        <v>2446</v>
      </c>
      <c r="AP704" s="18" t="s">
        <v>2446</v>
      </c>
      <c r="AQ704" s="18" t="s">
        <v>2446</v>
      </c>
      <c r="AR704" s="19"/>
      <c r="AS704" s="19"/>
      <c r="AT704" s="19"/>
    </row>
    <row r="705" spans="1:46" s="23" customFormat="1" ht="72" hidden="1" x14ac:dyDescent="0.2">
      <c r="A705" s="19" t="s">
        <v>51</v>
      </c>
      <c r="B705" s="19" t="s">
        <v>277</v>
      </c>
      <c r="C705" s="19" t="s">
        <v>276</v>
      </c>
      <c r="D705" s="19" t="s">
        <v>11</v>
      </c>
      <c r="E705" s="19" t="s">
        <v>454</v>
      </c>
      <c r="F705" s="28" t="s">
        <v>2274</v>
      </c>
      <c r="G705" s="19" t="s">
        <v>1003</v>
      </c>
      <c r="H705" s="18" t="s">
        <v>270</v>
      </c>
      <c r="I705" s="18" t="s">
        <v>803</v>
      </c>
      <c r="J705" s="17">
        <v>6000</v>
      </c>
      <c r="K705" s="35" t="s">
        <v>137</v>
      </c>
      <c r="L705" s="64"/>
      <c r="M705" s="75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2444</v>
      </c>
      <c r="AF705" s="19" t="s">
        <v>3451</v>
      </c>
      <c r="AG705" s="19" t="s">
        <v>3467</v>
      </c>
      <c r="AH705" s="19" t="s">
        <v>1486</v>
      </c>
      <c r="AI705" s="19" t="s">
        <v>1571</v>
      </c>
      <c r="AJ705" s="16"/>
      <c r="AK705" s="16"/>
      <c r="AL705" s="16">
        <f t="shared" si="22"/>
        <v>6000</v>
      </c>
      <c r="AM705" s="18" t="s">
        <v>2445</v>
      </c>
      <c r="AN705" s="18" t="s">
        <v>2445</v>
      </c>
      <c r="AO705" s="18" t="s">
        <v>2446</v>
      </c>
      <c r="AP705" s="18" t="s">
        <v>2446</v>
      </c>
      <c r="AQ705" s="18" t="s">
        <v>2446</v>
      </c>
      <c r="AR705" s="19"/>
      <c r="AS705" s="19"/>
      <c r="AT705" s="19"/>
    </row>
    <row r="706" spans="1:46" s="23" customFormat="1" ht="72" hidden="1" x14ac:dyDescent="0.2">
      <c r="A706" s="19" t="s">
        <v>51</v>
      </c>
      <c r="B706" s="19" t="s">
        <v>277</v>
      </c>
      <c r="C706" s="19" t="s">
        <v>276</v>
      </c>
      <c r="D706" s="19" t="s">
        <v>11</v>
      </c>
      <c r="E706" s="19" t="s">
        <v>454</v>
      </c>
      <c r="F706" s="28" t="s">
        <v>2275</v>
      </c>
      <c r="G706" s="19" t="s">
        <v>1004</v>
      </c>
      <c r="H706" s="18" t="s">
        <v>269</v>
      </c>
      <c r="I706" s="18" t="s">
        <v>275</v>
      </c>
      <c r="J706" s="17">
        <v>10000</v>
      </c>
      <c r="K706" s="35" t="s">
        <v>137</v>
      </c>
      <c r="L706" s="64"/>
      <c r="M706" s="64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2444</v>
      </c>
      <c r="AF706" s="19" t="s">
        <v>3451</v>
      </c>
      <c r="AG706" s="19" t="s">
        <v>3467</v>
      </c>
      <c r="AH706" s="19" t="s">
        <v>1486</v>
      </c>
      <c r="AI706" s="19" t="s">
        <v>1571</v>
      </c>
      <c r="AJ706" s="16"/>
      <c r="AK706" s="16"/>
      <c r="AL706" s="16">
        <f t="shared" si="22"/>
        <v>10000</v>
      </c>
      <c r="AM706" s="18" t="s">
        <v>2445</v>
      </c>
      <c r="AN706" s="18" t="s">
        <v>2445</v>
      </c>
      <c r="AO706" s="18" t="s">
        <v>2446</v>
      </c>
      <c r="AP706" s="18" t="s">
        <v>2446</v>
      </c>
      <c r="AQ706" s="18" t="s">
        <v>2446</v>
      </c>
      <c r="AR706" s="19"/>
      <c r="AS706" s="19"/>
      <c r="AT706" s="19"/>
    </row>
    <row r="707" spans="1:46" s="23" customFormat="1" ht="72" hidden="1" x14ac:dyDescent="0.2">
      <c r="A707" s="19" t="s">
        <v>51</v>
      </c>
      <c r="B707" s="19" t="s">
        <v>277</v>
      </c>
      <c r="C707" s="19" t="s">
        <v>276</v>
      </c>
      <c r="D707" s="19" t="s">
        <v>286</v>
      </c>
      <c r="E707" s="19" t="s">
        <v>454</v>
      </c>
      <c r="F707" s="28" t="s">
        <v>2276</v>
      </c>
      <c r="G707" s="19" t="s">
        <v>1005</v>
      </c>
      <c r="H707" s="18" t="s">
        <v>317</v>
      </c>
      <c r="I707" s="18" t="s">
        <v>271</v>
      </c>
      <c r="J707" s="17">
        <v>104000</v>
      </c>
      <c r="K707" s="35" t="s">
        <v>137</v>
      </c>
      <c r="L707" s="64"/>
      <c r="M707" s="75"/>
      <c r="N707" s="19"/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2444</v>
      </c>
      <c r="AF707" s="19" t="s">
        <v>3451</v>
      </c>
      <c r="AG707" s="19" t="s">
        <v>3467</v>
      </c>
      <c r="AH707" s="19" t="s">
        <v>1486</v>
      </c>
      <c r="AI707" s="19" t="s">
        <v>1571</v>
      </c>
      <c r="AJ707" s="16"/>
      <c r="AK707" s="16"/>
      <c r="AL707" s="16">
        <f t="shared" ref="AL707:AL770" si="23">J707-AJ707-AK707</f>
        <v>104000</v>
      </c>
      <c r="AM707" s="18" t="s">
        <v>2445</v>
      </c>
      <c r="AN707" s="18" t="s">
        <v>2445</v>
      </c>
      <c r="AO707" s="18" t="s">
        <v>2446</v>
      </c>
      <c r="AP707" s="18" t="s">
        <v>2446</v>
      </c>
      <c r="AQ707" s="18" t="s">
        <v>2446</v>
      </c>
      <c r="AR707" s="19"/>
      <c r="AS707" s="19"/>
      <c r="AT707" s="19"/>
    </row>
    <row r="708" spans="1:46" s="23" customFormat="1" ht="72" hidden="1" x14ac:dyDescent="0.2">
      <c r="A708" s="19" t="s">
        <v>51</v>
      </c>
      <c r="B708" s="19" t="s">
        <v>277</v>
      </c>
      <c r="C708" s="19" t="s">
        <v>276</v>
      </c>
      <c r="D708" s="19" t="s">
        <v>286</v>
      </c>
      <c r="E708" s="19" t="s">
        <v>454</v>
      </c>
      <c r="F708" s="28" t="s">
        <v>2300</v>
      </c>
      <c r="G708" s="19" t="s">
        <v>1006</v>
      </c>
      <c r="H708" s="18" t="s">
        <v>317</v>
      </c>
      <c r="I708" s="18" t="s">
        <v>271</v>
      </c>
      <c r="J708" s="17">
        <v>163500</v>
      </c>
      <c r="K708" s="35" t="s">
        <v>137</v>
      </c>
      <c r="L708" s="64"/>
      <c r="M708" s="75"/>
      <c r="N708" s="19"/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2444</v>
      </c>
      <c r="AF708" s="19" t="s">
        <v>3451</v>
      </c>
      <c r="AG708" s="19" t="s">
        <v>3467</v>
      </c>
      <c r="AH708" s="19" t="s">
        <v>1486</v>
      </c>
      <c r="AI708" s="19" t="s">
        <v>1571</v>
      </c>
      <c r="AJ708" s="16"/>
      <c r="AK708" s="16"/>
      <c r="AL708" s="16">
        <f t="shared" si="23"/>
        <v>163500</v>
      </c>
      <c r="AM708" s="18" t="s">
        <v>2445</v>
      </c>
      <c r="AN708" s="18" t="s">
        <v>2445</v>
      </c>
      <c r="AO708" s="18" t="s">
        <v>2446</v>
      </c>
      <c r="AP708" s="18" t="s">
        <v>2446</v>
      </c>
      <c r="AQ708" s="18" t="s">
        <v>2446</v>
      </c>
      <c r="AR708" s="19"/>
      <c r="AS708" s="19"/>
      <c r="AT708" s="19"/>
    </row>
    <row r="709" spans="1:46" s="23" customFormat="1" ht="72" hidden="1" x14ac:dyDescent="0.2">
      <c r="A709" s="19" t="s">
        <v>51</v>
      </c>
      <c r="B709" s="19" t="s">
        <v>277</v>
      </c>
      <c r="C709" s="19" t="s">
        <v>276</v>
      </c>
      <c r="D709" s="19" t="s">
        <v>286</v>
      </c>
      <c r="E709" s="19" t="s">
        <v>454</v>
      </c>
      <c r="F709" s="28" t="s">
        <v>2278</v>
      </c>
      <c r="G709" s="19" t="s">
        <v>1007</v>
      </c>
      <c r="H709" s="18" t="s">
        <v>317</v>
      </c>
      <c r="I709" s="18" t="s">
        <v>281</v>
      </c>
      <c r="J709" s="17">
        <v>65500</v>
      </c>
      <c r="K709" s="35" t="s">
        <v>137</v>
      </c>
      <c r="L709" s="64"/>
      <c r="M709" s="75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2444</v>
      </c>
      <c r="AF709" s="19" t="s">
        <v>3451</v>
      </c>
      <c r="AG709" s="19" t="s">
        <v>3467</v>
      </c>
      <c r="AH709" s="19" t="s">
        <v>1486</v>
      </c>
      <c r="AI709" s="19" t="s">
        <v>1571</v>
      </c>
      <c r="AJ709" s="16"/>
      <c r="AK709" s="16"/>
      <c r="AL709" s="16">
        <f t="shared" si="23"/>
        <v>65500</v>
      </c>
      <c r="AM709" s="18" t="s">
        <v>2445</v>
      </c>
      <c r="AN709" s="18" t="s">
        <v>2445</v>
      </c>
      <c r="AO709" s="18" t="s">
        <v>2446</v>
      </c>
      <c r="AP709" s="18" t="s">
        <v>2446</v>
      </c>
      <c r="AQ709" s="18" t="s">
        <v>2446</v>
      </c>
      <c r="AR709" s="19"/>
      <c r="AS709" s="19"/>
      <c r="AT709" s="19"/>
    </row>
    <row r="710" spans="1:46" s="23" customFormat="1" ht="72" hidden="1" x14ac:dyDescent="0.2">
      <c r="A710" s="19" t="s">
        <v>51</v>
      </c>
      <c r="B710" s="19" t="s">
        <v>277</v>
      </c>
      <c r="C710" s="19" t="s">
        <v>276</v>
      </c>
      <c r="D710" s="19" t="s">
        <v>13</v>
      </c>
      <c r="E710" s="19" t="s">
        <v>454</v>
      </c>
      <c r="F710" s="28" t="s">
        <v>2279</v>
      </c>
      <c r="G710" s="19" t="s">
        <v>1008</v>
      </c>
      <c r="H710" s="18" t="s">
        <v>272</v>
      </c>
      <c r="I710" s="18" t="s">
        <v>271</v>
      </c>
      <c r="J710" s="17">
        <v>15000</v>
      </c>
      <c r="K710" s="64"/>
      <c r="L710" s="64"/>
      <c r="M710" s="35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3275</v>
      </c>
      <c r="AF710" s="19" t="s">
        <v>1571</v>
      </c>
      <c r="AG710" s="19" t="s">
        <v>3467</v>
      </c>
      <c r="AH710" s="19" t="s">
        <v>1486</v>
      </c>
      <c r="AI710" s="19" t="s">
        <v>1571</v>
      </c>
      <c r="AJ710" s="16"/>
      <c r="AK710" s="16"/>
      <c r="AL710" s="16">
        <f t="shared" si="23"/>
        <v>15000</v>
      </c>
      <c r="AM710" s="18" t="s">
        <v>1495</v>
      </c>
      <c r="AN710" s="18" t="s">
        <v>1495</v>
      </c>
      <c r="AO710" s="18" t="s">
        <v>1495</v>
      </c>
      <c r="AP710" s="18" t="s">
        <v>1495</v>
      </c>
      <c r="AQ710" s="18" t="s">
        <v>1495</v>
      </c>
      <c r="AR710" s="19"/>
      <c r="AS710" s="19"/>
      <c r="AT710" s="19"/>
    </row>
    <row r="711" spans="1:46" s="23" customFormat="1" ht="144" hidden="1" x14ac:dyDescent="0.2">
      <c r="A711" s="19" t="s">
        <v>51</v>
      </c>
      <c r="B711" s="19" t="s">
        <v>277</v>
      </c>
      <c r="C711" s="19" t="s">
        <v>276</v>
      </c>
      <c r="D711" s="19" t="s">
        <v>33</v>
      </c>
      <c r="E711" s="19" t="s">
        <v>454</v>
      </c>
      <c r="F711" s="28" t="s">
        <v>2280</v>
      </c>
      <c r="G711" s="19" t="s">
        <v>1009</v>
      </c>
      <c r="H711" s="18" t="s">
        <v>270</v>
      </c>
      <c r="I711" s="18" t="s">
        <v>274</v>
      </c>
      <c r="J711" s="17">
        <v>60000</v>
      </c>
      <c r="K711" s="35" t="s">
        <v>137</v>
      </c>
      <c r="L711" s="64"/>
      <c r="M711" s="64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19" t="s">
        <v>3476</v>
      </c>
      <c r="AG711" s="20" t="s">
        <v>2456</v>
      </c>
      <c r="AH711" s="19" t="s">
        <v>1489</v>
      </c>
      <c r="AI711" s="20" t="s">
        <v>1570</v>
      </c>
      <c r="AJ711" s="16">
        <v>59000</v>
      </c>
      <c r="AK711" s="16"/>
      <c r="AL711" s="16">
        <f t="shared" si="23"/>
        <v>1000</v>
      </c>
      <c r="AM711" s="18" t="s">
        <v>2514</v>
      </c>
      <c r="AN711" s="18" t="s">
        <v>2514</v>
      </c>
      <c r="AO711" s="18" t="s">
        <v>3287</v>
      </c>
      <c r="AP711" s="18" t="s">
        <v>3287</v>
      </c>
      <c r="AQ711" s="18" t="s">
        <v>2448</v>
      </c>
      <c r="AR711" s="16">
        <v>59000</v>
      </c>
      <c r="AS711" s="15">
        <v>1000</v>
      </c>
      <c r="AT711" s="19"/>
    </row>
    <row r="712" spans="1:46" s="23" customFormat="1" ht="144" hidden="1" x14ac:dyDescent="0.2">
      <c r="A712" s="19" t="s">
        <v>51</v>
      </c>
      <c r="B712" s="19" t="s">
        <v>277</v>
      </c>
      <c r="C712" s="19" t="s">
        <v>276</v>
      </c>
      <c r="D712" s="19" t="s">
        <v>33</v>
      </c>
      <c r="E712" s="19" t="s">
        <v>454</v>
      </c>
      <c r="F712" s="28" t="s">
        <v>2281</v>
      </c>
      <c r="G712" s="19" t="s">
        <v>1010</v>
      </c>
      <c r="H712" s="18" t="s">
        <v>272</v>
      </c>
      <c r="I712" s="18" t="s">
        <v>274</v>
      </c>
      <c r="J712" s="17">
        <v>240000</v>
      </c>
      <c r="K712" s="35" t="s">
        <v>137</v>
      </c>
      <c r="L712" s="64"/>
      <c r="M712" s="64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19" t="s">
        <v>3476</v>
      </c>
      <c r="AG712" s="20" t="s">
        <v>2456</v>
      </c>
      <c r="AH712" s="19" t="s">
        <v>1489</v>
      </c>
      <c r="AI712" s="20" t="s">
        <v>1570</v>
      </c>
      <c r="AJ712" s="16">
        <v>237000</v>
      </c>
      <c r="AK712" s="16"/>
      <c r="AL712" s="16">
        <f t="shared" si="23"/>
        <v>3000</v>
      </c>
      <c r="AM712" s="18" t="s">
        <v>2514</v>
      </c>
      <c r="AN712" s="18" t="s">
        <v>2514</v>
      </c>
      <c r="AO712" s="18" t="s">
        <v>3287</v>
      </c>
      <c r="AP712" s="18" t="s">
        <v>3287</v>
      </c>
      <c r="AQ712" s="18" t="s">
        <v>2448</v>
      </c>
      <c r="AR712" s="16">
        <v>237000</v>
      </c>
      <c r="AS712" s="15">
        <v>3000</v>
      </c>
      <c r="AT712" s="19"/>
    </row>
    <row r="713" spans="1:46" s="23" customFormat="1" ht="144" hidden="1" x14ac:dyDescent="0.2">
      <c r="A713" s="19" t="s">
        <v>51</v>
      </c>
      <c r="B713" s="19" t="s">
        <v>277</v>
      </c>
      <c r="C713" s="19" t="s">
        <v>276</v>
      </c>
      <c r="D713" s="19" t="s">
        <v>33</v>
      </c>
      <c r="E713" s="19" t="s">
        <v>454</v>
      </c>
      <c r="F713" s="28" t="s">
        <v>2282</v>
      </c>
      <c r="G713" s="19" t="s">
        <v>1011</v>
      </c>
      <c r="H713" s="18" t="s">
        <v>267</v>
      </c>
      <c r="I713" s="18" t="s">
        <v>274</v>
      </c>
      <c r="J713" s="17">
        <v>72000</v>
      </c>
      <c r="K713" s="35" t="s">
        <v>137</v>
      </c>
      <c r="L713" s="64"/>
      <c r="M713" s="64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19" t="s">
        <v>3476</v>
      </c>
      <c r="AG713" s="20" t="s">
        <v>2456</v>
      </c>
      <c r="AH713" s="19" t="s">
        <v>1489</v>
      </c>
      <c r="AI713" s="20" t="s">
        <v>1570</v>
      </c>
      <c r="AJ713" s="17">
        <v>72000</v>
      </c>
      <c r="AK713" s="16"/>
      <c r="AL713" s="16">
        <f t="shared" si="23"/>
        <v>0</v>
      </c>
      <c r="AM713" s="18" t="s">
        <v>2514</v>
      </c>
      <c r="AN713" s="18" t="s">
        <v>2514</v>
      </c>
      <c r="AO713" s="18" t="s">
        <v>3287</v>
      </c>
      <c r="AP713" s="18" t="s">
        <v>3287</v>
      </c>
      <c r="AQ713" s="18" t="s">
        <v>2448</v>
      </c>
      <c r="AR713" s="16">
        <v>72000</v>
      </c>
      <c r="AS713" s="15" t="s">
        <v>2395</v>
      </c>
      <c r="AT713" s="19"/>
    </row>
    <row r="714" spans="1:46" s="23" customFormat="1" ht="144" hidden="1" x14ac:dyDescent="0.2">
      <c r="A714" s="19" t="s">
        <v>51</v>
      </c>
      <c r="B714" s="19" t="s">
        <v>277</v>
      </c>
      <c r="C714" s="19" t="s">
        <v>276</v>
      </c>
      <c r="D714" s="19" t="s">
        <v>33</v>
      </c>
      <c r="E714" s="19" t="s">
        <v>454</v>
      </c>
      <c r="F714" s="28" t="s">
        <v>2283</v>
      </c>
      <c r="G714" s="19" t="s">
        <v>1012</v>
      </c>
      <c r="H714" s="18" t="s">
        <v>270</v>
      </c>
      <c r="I714" s="18" t="s">
        <v>274</v>
      </c>
      <c r="J714" s="17">
        <v>15000</v>
      </c>
      <c r="K714" s="35" t="s">
        <v>137</v>
      </c>
      <c r="L714" s="64"/>
      <c r="M714" s="64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19" t="s">
        <v>3476</v>
      </c>
      <c r="AG714" s="20" t="s">
        <v>2456</v>
      </c>
      <c r="AH714" s="19" t="s">
        <v>1489</v>
      </c>
      <c r="AI714" s="20" t="s">
        <v>1570</v>
      </c>
      <c r="AJ714" s="17">
        <v>15000</v>
      </c>
      <c r="AK714" s="16"/>
      <c r="AL714" s="16">
        <f t="shared" si="23"/>
        <v>0</v>
      </c>
      <c r="AM714" s="18" t="s">
        <v>2514</v>
      </c>
      <c r="AN714" s="18" t="s">
        <v>2514</v>
      </c>
      <c r="AO714" s="18" t="s">
        <v>3287</v>
      </c>
      <c r="AP714" s="18" t="s">
        <v>3287</v>
      </c>
      <c r="AQ714" s="18" t="s">
        <v>2448</v>
      </c>
      <c r="AR714" s="16">
        <v>15000</v>
      </c>
      <c r="AS714" s="15" t="s">
        <v>2395</v>
      </c>
      <c r="AT714" s="19"/>
    </row>
    <row r="715" spans="1:46" s="23" customFormat="1" ht="144" hidden="1" x14ac:dyDescent="0.2">
      <c r="A715" s="19" t="s">
        <v>51</v>
      </c>
      <c r="B715" s="19" t="s">
        <v>277</v>
      </c>
      <c r="C715" s="19" t="s">
        <v>276</v>
      </c>
      <c r="D715" s="19" t="s">
        <v>33</v>
      </c>
      <c r="E715" s="19" t="s">
        <v>454</v>
      </c>
      <c r="F715" s="28" t="s">
        <v>2284</v>
      </c>
      <c r="G715" s="19" t="s">
        <v>1013</v>
      </c>
      <c r="H715" s="18" t="s">
        <v>387</v>
      </c>
      <c r="I715" s="18" t="s">
        <v>718</v>
      </c>
      <c r="J715" s="17">
        <v>72000</v>
      </c>
      <c r="K715" s="35" t="s">
        <v>137</v>
      </c>
      <c r="L715" s="64"/>
      <c r="M715" s="64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19" t="s">
        <v>3476</v>
      </c>
      <c r="AG715" s="20" t="s">
        <v>2456</v>
      </c>
      <c r="AH715" s="19" t="s">
        <v>1489</v>
      </c>
      <c r="AI715" s="20" t="s">
        <v>1570</v>
      </c>
      <c r="AJ715" s="16">
        <v>69000</v>
      </c>
      <c r="AK715" s="16"/>
      <c r="AL715" s="16">
        <f t="shared" si="23"/>
        <v>3000</v>
      </c>
      <c r="AM715" s="18" t="s">
        <v>2514</v>
      </c>
      <c r="AN715" s="18" t="s">
        <v>2514</v>
      </c>
      <c r="AO715" s="18" t="s">
        <v>3287</v>
      </c>
      <c r="AP715" s="18" t="s">
        <v>3287</v>
      </c>
      <c r="AQ715" s="18" t="s">
        <v>2448</v>
      </c>
      <c r="AR715" s="16">
        <v>69000</v>
      </c>
      <c r="AS715" s="15">
        <v>3000</v>
      </c>
      <c r="AT715" s="19"/>
    </row>
    <row r="716" spans="1:46" s="23" customFormat="1" ht="144" hidden="1" x14ac:dyDescent="0.2">
      <c r="A716" s="19" t="s">
        <v>51</v>
      </c>
      <c r="B716" s="19" t="s">
        <v>277</v>
      </c>
      <c r="C716" s="19" t="s">
        <v>276</v>
      </c>
      <c r="D716" s="19" t="s">
        <v>33</v>
      </c>
      <c r="E716" s="19" t="s">
        <v>454</v>
      </c>
      <c r="F716" s="28" t="s">
        <v>2285</v>
      </c>
      <c r="G716" s="19" t="s">
        <v>1014</v>
      </c>
      <c r="H716" s="18" t="s">
        <v>270</v>
      </c>
      <c r="I716" s="18" t="s">
        <v>274</v>
      </c>
      <c r="J716" s="17">
        <v>50000</v>
      </c>
      <c r="K716" s="35" t="s">
        <v>137</v>
      </c>
      <c r="L716" s="64"/>
      <c r="M716" s="64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19" t="s">
        <v>3476</v>
      </c>
      <c r="AG716" s="20" t="s">
        <v>2456</v>
      </c>
      <c r="AH716" s="19" t="s">
        <v>1489</v>
      </c>
      <c r="AI716" s="20" t="s">
        <v>1570</v>
      </c>
      <c r="AJ716" s="16">
        <v>49000</v>
      </c>
      <c r="AK716" s="16"/>
      <c r="AL716" s="16">
        <f t="shared" si="23"/>
        <v>1000</v>
      </c>
      <c r="AM716" s="18" t="s">
        <v>2514</v>
      </c>
      <c r="AN716" s="18" t="s">
        <v>2514</v>
      </c>
      <c r="AO716" s="18" t="s">
        <v>3287</v>
      </c>
      <c r="AP716" s="18" t="s">
        <v>3287</v>
      </c>
      <c r="AQ716" s="18" t="s">
        <v>2448</v>
      </c>
      <c r="AR716" s="16">
        <v>49000</v>
      </c>
      <c r="AS716" s="15">
        <v>1000</v>
      </c>
      <c r="AT716" s="19"/>
    </row>
    <row r="717" spans="1:46" s="23" customFormat="1" ht="144" hidden="1" x14ac:dyDescent="0.2">
      <c r="A717" s="19" t="s">
        <v>51</v>
      </c>
      <c r="B717" s="19" t="s">
        <v>277</v>
      </c>
      <c r="C717" s="19" t="s">
        <v>276</v>
      </c>
      <c r="D717" s="19" t="s">
        <v>33</v>
      </c>
      <c r="E717" s="19" t="s">
        <v>454</v>
      </c>
      <c r="F717" s="28" t="s">
        <v>2286</v>
      </c>
      <c r="G717" s="19" t="s">
        <v>1015</v>
      </c>
      <c r="H717" s="18" t="s">
        <v>387</v>
      </c>
      <c r="I717" s="18" t="s">
        <v>274</v>
      </c>
      <c r="J717" s="17">
        <v>120000</v>
      </c>
      <c r="K717" s="35" t="s">
        <v>137</v>
      </c>
      <c r="L717" s="64"/>
      <c r="M717" s="64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19" t="s">
        <v>3476</v>
      </c>
      <c r="AG717" s="20" t="s">
        <v>2456</v>
      </c>
      <c r="AH717" s="19" t="s">
        <v>1489</v>
      </c>
      <c r="AI717" s="20" t="s">
        <v>1570</v>
      </c>
      <c r="AJ717" s="16">
        <v>116000</v>
      </c>
      <c r="AK717" s="16"/>
      <c r="AL717" s="16">
        <f t="shared" si="23"/>
        <v>4000</v>
      </c>
      <c r="AM717" s="18" t="s">
        <v>2514</v>
      </c>
      <c r="AN717" s="18" t="s">
        <v>2514</v>
      </c>
      <c r="AO717" s="18" t="s">
        <v>3287</v>
      </c>
      <c r="AP717" s="18" t="s">
        <v>3287</v>
      </c>
      <c r="AQ717" s="18" t="s">
        <v>2448</v>
      </c>
      <c r="AR717" s="16">
        <v>116000</v>
      </c>
      <c r="AS717" s="16">
        <v>4000</v>
      </c>
      <c r="AT717" s="19"/>
    </row>
    <row r="718" spans="1:46" s="23" customFormat="1" ht="126" hidden="1" x14ac:dyDescent="0.2">
      <c r="A718" s="19" t="s">
        <v>51</v>
      </c>
      <c r="B718" s="19" t="s">
        <v>277</v>
      </c>
      <c r="C718" s="19" t="s">
        <v>276</v>
      </c>
      <c r="D718" s="19" t="s">
        <v>22</v>
      </c>
      <c r="E718" s="19" t="s">
        <v>349</v>
      </c>
      <c r="F718" s="28" t="s">
        <v>2287</v>
      </c>
      <c r="G718" s="19" t="s">
        <v>1016</v>
      </c>
      <c r="H718" s="18" t="s">
        <v>270</v>
      </c>
      <c r="I718" s="18" t="s">
        <v>275</v>
      </c>
      <c r="J718" s="17">
        <v>991000</v>
      </c>
      <c r="K718" s="35" t="s">
        <v>137</v>
      </c>
      <c r="L718" s="64"/>
      <c r="M718" s="64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19" t="s">
        <v>1571</v>
      </c>
      <c r="AG718" s="19" t="s">
        <v>3467</v>
      </c>
      <c r="AH718" s="19" t="s">
        <v>1490</v>
      </c>
      <c r="AI718" s="19" t="s">
        <v>1568</v>
      </c>
      <c r="AJ718" s="16"/>
      <c r="AK718" s="16"/>
      <c r="AL718" s="16">
        <f t="shared" si="23"/>
        <v>991000</v>
      </c>
      <c r="AM718" s="18" t="s">
        <v>2445</v>
      </c>
      <c r="AN718" s="18" t="s">
        <v>2445</v>
      </c>
      <c r="AO718" s="18" t="s">
        <v>2447</v>
      </c>
      <c r="AP718" s="18" t="s">
        <v>2447</v>
      </c>
      <c r="AQ718" s="18" t="s">
        <v>2447</v>
      </c>
      <c r="AR718" s="19"/>
      <c r="AS718" s="19"/>
      <c r="AT718" s="19"/>
    </row>
    <row r="719" spans="1:46" s="23" customFormat="1" ht="72" hidden="1" x14ac:dyDescent="0.2">
      <c r="A719" s="19" t="s">
        <v>51</v>
      </c>
      <c r="B719" s="19" t="s">
        <v>277</v>
      </c>
      <c r="C719" s="19" t="s">
        <v>276</v>
      </c>
      <c r="D719" s="19" t="s">
        <v>11</v>
      </c>
      <c r="E719" s="19" t="s">
        <v>310</v>
      </c>
      <c r="F719" s="28" t="s">
        <v>2288</v>
      </c>
      <c r="G719" s="19" t="s">
        <v>1017</v>
      </c>
      <c r="H719" s="18" t="s">
        <v>267</v>
      </c>
      <c r="I719" s="18" t="s">
        <v>271</v>
      </c>
      <c r="J719" s="17">
        <v>282000</v>
      </c>
      <c r="K719" s="35" t="s">
        <v>137</v>
      </c>
      <c r="L719" s="64"/>
      <c r="M719" s="64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2444</v>
      </c>
      <c r="AF719" s="19" t="s">
        <v>3451</v>
      </c>
      <c r="AG719" s="19" t="s">
        <v>3467</v>
      </c>
      <c r="AH719" s="19" t="s">
        <v>1490</v>
      </c>
      <c r="AI719" s="19" t="s">
        <v>1568</v>
      </c>
      <c r="AJ719" s="16"/>
      <c r="AK719" s="16"/>
      <c r="AL719" s="16">
        <f t="shared" si="23"/>
        <v>282000</v>
      </c>
      <c r="AM719" s="18" t="s">
        <v>2445</v>
      </c>
      <c r="AN719" s="18" t="s">
        <v>2445</v>
      </c>
      <c r="AO719" s="18" t="s">
        <v>2446</v>
      </c>
      <c r="AP719" s="18" t="s">
        <v>2446</v>
      </c>
      <c r="AQ719" s="18" t="s">
        <v>2446</v>
      </c>
      <c r="AR719" s="19"/>
      <c r="AS719" s="19"/>
      <c r="AT719" s="19"/>
    </row>
    <row r="720" spans="1:46" s="23" customFormat="1" ht="72" hidden="1" x14ac:dyDescent="0.2">
      <c r="A720" s="19" t="s">
        <v>51</v>
      </c>
      <c r="B720" s="19" t="s">
        <v>277</v>
      </c>
      <c r="C720" s="19" t="s">
        <v>276</v>
      </c>
      <c r="D720" s="19" t="s">
        <v>11</v>
      </c>
      <c r="E720" s="19" t="s">
        <v>310</v>
      </c>
      <c r="F720" s="28" t="s">
        <v>2289</v>
      </c>
      <c r="G720" s="19" t="s">
        <v>1018</v>
      </c>
      <c r="H720" s="18" t="s">
        <v>459</v>
      </c>
      <c r="I720" s="18" t="s">
        <v>274</v>
      </c>
      <c r="J720" s="17">
        <v>40000</v>
      </c>
      <c r="K720" s="35" t="s">
        <v>137</v>
      </c>
      <c r="L720" s="64"/>
      <c r="M720" s="64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2444</v>
      </c>
      <c r="AF720" s="19" t="s">
        <v>3451</v>
      </c>
      <c r="AG720" s="19" t="s">
        <v>3467</v>
      </c>
      <c r="AH720" s="19" t="s">
        <v>1490</v>
      </c>
      <c r="AI720" s="19" t="s">
        <v>1568</v>
      </c>
      <c r="AJ720" s="16"/>
      <c r="AK720" s="16"/>
      <c r="AL720" s="16">
        <f t="shared" si="23"/>
        <v>40000</v>
      </c>
      <c r="AM720" s="18" t="s">
        <v>2445</v>
      </c>
      <c r="AN720" s="18" t="s">
        <v>2445</v>
      </c>
      <c r="AO720" s="18" t="s">
        <v>2446</v>
      </c>
      <c r="AP720" s="18" t="s">
        <v>2446</v>
      </c>
      <c r="AQ720" s="18" t="s">
        <v>2446</v>
      </c>
      <c r="AR720" s="19"/>
      <c r="AS720" s="19"/>
      <c r="AT720" s="19"/>
    </row>
    <row r="721" spans="1:46" s="23" customFormat="1" ht="72" hidden="1" x14ac:dyDescent="0.2">
      <c r="A721" s="19" t="s">
        <v>51</v>
      </c>
      <c r="B721" s="19" t="s">
        <v>277</v>
      </c>
      <c r="C721" s="19" t="s">
        <v>276</v>
      </c>
      <c r="D721" s="19" t="s">
        <v>11</v>
      </c>
      <c r="E721" s="19" t="s">
        <v>310</v>
      </c>
      <c r="F721" s="28" t="s">
        <v>2290</v>
      </c>
      <c r="G721" s="19" t="s">
        <v>1019</v>
      </c>
      <c r="H721" s="18" t="s">
        <v>303</v>
      </c>
      <c r="I721" s="18" t="s">
        <v>274</v>
      </c>
      <c r="J721" s="17">
        <v>45000</v>
      </c>
      <c r="K721" s="35" t="s">
        <v>137</v>
      </c>
      <c r="L721" s="64"/>
      <c r="M721" s="64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2444</v>
      </c>
      <c r="AF721" s="19" t="s">
        <v>3451</v>
      </c>
      <c r="AG721" s="19" t="s">
        <v>3467</v>
      </c>
      <c r="AH721" s="19" t="s">
        <v>1490</v>
      </c>
      <c r="AI721" s="19" t="s">
        <v>1568</v>
      </c>
      <c r="AJ721" s="16"/>
      <c r="AK721" s="16"/>
      <c r="AL721" s="16">
        <f t="shared" si="23"/>
        <v>45000</v>
      </c>
      <c r="AM721" s="18" t="s">
        <v>2445</v>
      </c>
      <c r="AN721" s="18" t="s">
        <v>2445</v>
      </c>
      <c r="AO721" s="18" t="s">
        <v>2446</v>
      </c>
      <c r="AP721" s="18" t="s">
        <v>2446</v>
      </c>
      <c r="AQ721" s="18" t="s">
        <v>2446</v>
      </c>
      <c r="AR721" s="19"/>
      <c r="AS721" s="19"/>
      <c r="AT721" s="19"/>
    </row>
    <row r="722" spans="1:46" s="23" customFormat="1" ht="72" hidden="1" x14ac:dyDescent="0.2">
      <c r="A722" s="19" t="s">
        <v>51</v>
      </c>
      <c r="B722" s="19" t="s">
        <v>277</v>
      </c>
      <c r="C722" s="19" t="s">
        <v>276</v>
      </c>
      <c r="D722" s="19" t="s">
        <v>11</v>
      </c>
      <c r="E722" s="19" t="s">
        <v>310</v>
      </c>
      <c r="F722" s="28" t="s">
        <v>2291</v>
      </c>
      <c r="G722" s="19" t="s">
        <v>1020</v>
      </c>
      <c r="H722" s="18" t="s">
        <v>270</v>
      </c>
      <c r="I722" s="18" t="s">
        <v>1021</v>
      </c>
      <c r="J722" s="17">
        <v>26000</v>
      </c>
      <c r="K722" s="35" t="s">
        <v>137</v>
      </c>
      <c r="L722" s="64"/>
      <c r="M722" s="64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2444</v>
      </c>
      <c r="AF722" s="19" t="s">
        <v>3451</v>
      </c>
      <c r="AG722" s="19" t="s">
        <v>3467</v>
      </c>
      <c r="AH722" s="19" t="s">
        <v>1490</v>
      </c>
      <c r="AI722" s="19" t="s">
        <v>1568</v>
      </c>
      <c r="AJ722" s="16"/>
      <c r="AK722" s="16"/>
      <c r="AL722" s="16">
        <f t="shared" si="23"/>
        <v>26000</v>
      </c>
      <c r="AM722" s="18" t="s">
        <v>2445</v>
      </c>
      <c r="AN722" s="18" t="s">
        <v>2445</v>
      </c>
      <c r="AO722" s="18" t="s">
        <v>2446</v>
      </c>
      <c r="AP722" s="18" t="s">
        <v>2446</v>
      </c>
      <c r="AQ722" s="18" t="s">
        <v>2446</v>
      </c>
      <c r="AR722" s="19"/>
      <c r="AS722" s="19"/>
      <c r="AT722" s="19"/>
    </row>
    <row r="723" spans="1:46" s="23" customFormat="1" ht="72" hidden="1" x14ac:dyDescent="0.2">
      <c r="A723" s="19" t="s">
        <v>51</v>
      </c>
      <c r="B723" s="19" t="s">
        <v>277</v>
      </c>
      <c r="C723" s="19" t="s">
        <v>276</v>
      </c>
      <c r="D723" s="19" t="s">
        <v>21</v>
      </c>
      <c r="E723" s="19" t="s">
        <v>310</v>
      </c>
      <c r="F723" s="28" t="s">
        <v>2292</v>
      </c>
      <c r="G723" s="19" t="s">
        <v>1022</v>
      </c>
      <c r="H723" s="18" t="s">
        <v>269</v>
      </c>
      <c r="I723" s="18" t="s">
        <v>271</v>
      </c>
      <c r="J723" s="17">
        <v>18000</v>
      </c>
      <c r="K723" s="64"/>
      <c r="L723" s="64"/>
      <c r="M723" s="35" t="s">
        <v>137</v>
      </c>
      <c r="N723" s="19"/>
      <c r="O723" s="18" t="s">
        <v>3281</v>
      </c>
      <c r="P723" s="18" t="s">
        <v>2514</v>
      </c>
      <c r="Q723" s="19" t="s">
        <v>3282</v>
      </c>
      <c r="R723" s="18" t="s">
        <v>1279</v>
      </c>
      <c r="S723" s="18" t="s">
        <v>123</v>
      </c>
      <c r="T723" s="19"/>
      <c r="U723" s="19"/>
      <c r="V723" s="19" t="s">
        <v>3283</v>
      </c>
      <c r="W723" s="17">
        <v>18000</v>
      </c>
      <c r="X723" s="18">
        <v>1</v>
      </c>
      <c r="Y723" s="18" t="s">
        <v>3284</v>
      </c>
      <c r="Z723" s="17">
        <v>18000</v>
      </c>
      <c r="AA723" s="19"/>
      <c r="AB723" s="19"/>
      <c r="AC723" s="17"/>
      <c r="AD723" s="17">
        <v>18000</v>
      </c>
      <c r="AE723" s="19" t="s">
        <v>3285</v>
      </c>
      <c r="AF723" s="19" t="s">
        <v>3472</v>
      </c>
      <c r="AG723" s="19" t="s">
        <v>3467</v>
      </c>
      <c r="AH723" s="19" t="s">
        <v>1486</v>
      </c>
      <c r="AI723" s="19" t="s">
        <v>1571</v>
      </c>
      <c r="AJ723" s="16"/>
      <c r="AK723" s="16"/>
      <c r="AL723" s="16">
        <f t="shared" si="23"/>
        <v>18000</v>
      </c>
      <c r="AM723" s="18" t="s">
        <v>1495</v>
      </c>
      <c r="AN723" s="18" t="s">
        <v>1495</v>
      </c>
      <c r="AO723" s="18" t="s">
        <v>3288</v>
      </c>
      <c r="AP723" s="18" t="s">
        <v>3288</v>
      </c>
      <c r="AQ723" s="18" t="s">
        <v>3288</v>
      </c>
      <c r="AR723" s="17">
        <v>18000</v>
      </c>
      <c r="AS723" s="19"/>
      <c r="AT723" s="19"/>
    </row>
    <row r="724" spans="1:46" s="23" customFormat="1" ht="72" hidden="1" x14ac:dyDescent="0.2">
      <c r="A724" s="19" t="s">
        <v>51</v>
      </c>
      <c r="B724" s="19" t="s">
        <v>277</v>
      </c>
      <c r="C724" s="19" t="s">
        <v>276</v>
      </c>
      <c r="D724" s="19" t="s">
        <v>21</v>
      </c>
      <c r="E724" s="19" t="s">
        <v>310</v>
      </c>
      <c r="F724" s="28" t="s">
        <v>2293</v>
      </c>
      <c r="G724" s="19" t="s">
        <v>1023</v>
      </c>
      <c r="H724" s="18" t="s">
        <v>269</v>
      </c>
      <c r="I724" s="18" t="s">
        <v>271</v>
      </c>
      <c r="J724" s="17">
        <v>28000</v>
      </c>
      <c r="K724" s="64"/>
      <c r="L724" s="64"/>
      <c r="M724" s="35" t="s">
        <v>137</v>
      </c>
      <c r="N724" s="19"/>
      <c r="O724" s="18" t="s">
        <v>3281</v>
      </c>
      <c r="P724" s="18" t="s">
        <v>2514</v>
      </c>
      <c r="Q724" s="19" t="s">
        <v>3286</v>
      </c>
      <c r="R724" s="18" t="s">
        <v>1279</v>
      </c>
      <c r="S724" s="18" t="s">
        <v>123</v>
      </c>
      <c r="T724" s="19"/>
      <c r="U724" s="19"/>
      <c r="V724" s="19" t="s">
        <v>3283</v>
      </c>
      <c r="W724" s="17">
        <v>28000</v>
      </c>
      <c r="X724" s="18">
        <v>1</v>
      </c>
      <c r="Y724" s="18" t="s">
        <v>3284</v>
      </c>
      <c r="Z724" s="17">
        <v>28000</v>
      </c>
      <c r="AA724" s="19"/>
      <c r="AB724" s="19"/>
      <c r="AC724" s="17"/>
      <c r="AD724" s="17">
        <v>28000</v>
      </c>
      <c r="AE724" s="19" t="s">
        <v>3285</v>
      </c>
      <c r="AF724" s="19" t="s">
        <v>3472</v>
      </c>
      <c r="AG724" s="19" t="s">
        <v>3467</v>
      </c>
      <c r="AH724" s="19" t="s">
        <v>1486</v>
      </c>
      <c r="AI724" s="19" t="s">
        <v>1571</v>
      </c>
      <c r="AJ724" s="16"/>
      <c r="AK724" s="16"/>
      <c r="AL724" s="16">
        <f t="shared" si="23"/>
        <v>28000</v>
      </c>
      <c r="AM724" s="18" t="s">
        <v>1495</v>
      </c>
      <c r="AN724" s="18" t="s">
        <v>1495</v>
      </c>
      <c r="AO724" s="18" t="s">
        <v>3288</v>
      </c>
      <c r="AP724" s="18" t="s">
        <v>3288</v>
      </c>
      <c r="AQ724" s="18" t="s">
        <v>3288</v>
      </c>
      <c r="AR724" s="17">
        <v>28000</v>
      </c>
      <c r="AS724" s="19"/>
      <c r="AT724" s="19"/>
    </row>
    <row r="725" spans="1:46" s="23" customFormat="1" ht="72" hidden="1" x14ac:dyDescent="0.2">
      <c r="A725" s="19" t="s">
        <v>51</v>
      </c>
      <c r="B725" s="19" t="s">
        <v>277</v>
      </c>
      <c r="C725" s="19" t="s">
        <v>276</v>
      </c>
      <c r="D725" s="19" t="s">
        <v>21</v>
      </c>
      <c r="E725" s="19" t="s">
        <v>310</v>
      </c>
      <c r="F725" s="28" t="s">
        <v>2294</v>
      </c>
      <c r="G725" s="19" t="s">
        <v>1024</v>
      </c>
      <c r="H725" s="18" t="s">
        <v>270</v>
      </c>
      <c r="I725" s="18" t="s">
        <v>271</v>
      </c>
      <c r="J725" s="17">
        <v>11000</v>
      </c>
      <c r="K725" s="64"/>
      <c r="L725" s="64"/>
      <c r="M725" s="35" t="s">
        <v>137</v>
      </c>
      <c r="N725" s="19"/>
      <c r="O725" s="18" t="s">
        <v>3281</v>
      </c>
      <c r="P725" s="18" t="s">
        <v>2514</v>
      </c>
      <c r="Q725" s="19" t="s">
        <v>3282</v>
      </c>
      <c r="R725" s="18" t="s">
        <v>1279</v>
      </c>
      <c r="S725" s="18" t="s">
        <v>123</v>
      </c>
      <c r="T725" s="19"/>
      <c r="U725" s="19"/>
      <c r="V725" s="19" t="s">
        <v>3283</v>
      </c>
      <c r="W725" s="17">
        <v>11000</v>
      </c>
      <c r="X725" s="18">
        <v>1</v>
      </c>
      <c r="Y725" s="18" t="s">
        <v>3284</v>
      </c>
      <c r="Z725" s="17">
        <v>11000</v>
      </c>
      <c r="AA725" s="19"/>
      <c r="AB725" s="19"/>
      <c r="AC725" s="17"/>
      <c r="AD725" s="17">
        <v>11000</v>
      </c>
      <c r="AE725" s="19" t="s">
        <v>3285</v>
      </c>
      <c r="AF725" s="19" t="s">
        <v>3472</v>
      </c>
      <c r="AG725" s="19" t="s">
        <v>3467</v>
      </c>
      <c r="AH725" s="19" t="s">
        <v>1486</v>
      </c>
      <c r="AI725" s="19" t="s">
        <v>1571</v>
      </c>
      <c r="AJ725" s="16"/>
      <c r="AK725" s="16"/>
      <c r="AL725" s="16">
        <f t="shared" si="23"/>
        <v>11000</v>
      </c>
      <c r="AM725" s="18" t="s">
        <v>1495</v>
      </c>
      <c r="AN725" s="18" t="s">
        <v>1495</v>
      </c>
      <c r="AO725" s="18" t="s">
        <v>3288</v>
      </c>
      <c r="AP725" s="18" t="s">
        <v>3288</v>
      </c>
      <c r="AQ725" s="18" t="s">
        <v>3288</v>
      </c>
      <c r="AR725" s="17">
        <v>11000</v>
      </c>
      <c r="AS725" s="19"/>
      <c r="AT725" s="19"/>
    </row>
    <row r="726" spans="1:46" s="23" customFormat="1" ht="72" hidden="1" x14ac:dyDescent="0.2">
      <c r="A726" s="19" t="s">
        <v>51</v>
      </c>
      <c r="B726" s="19" t="s">
        <v>277</v>
      </c>
      <c r="C726" s="19" t="s">
        <v>276</v>
      </c>
      <c r="D726" s="19" t="s">
        <v>21</v>
      </c>
      <c r="E726" s="19" t="s">
        <v>310</v>
      </c>
      <c r="F726" s="28" t="s">
        <v>2295</v>
      </c>
      <c r="G726" s="19" t="s">
        <v>1025</v>
      </c>
      <c r="H726" s="18" t="s">
        <v>270</v>
      </c>
      <c r="I726" s="18" t="s">
        <v>271</v>
      </c>
      <c r="J726" s="17">
        <v>9500</v>
      </c>
      <c r="K726" s="64"/>
      <c r="L726" s="64"/>
      <c r="M726" s="35" t="s">
        <v>137</v>
      </c>
      <c r="N726" s="19"/>
      <c r="O726" s="18" t="s">
        <v>3281</v>
      </c>
      <c r="P726" s="18" t="s">
        <v>2514</v>
      </c>
      <c r="Q726" s="19" t="s">
        <v>3282</v>
      </c>
      <c r="R726" s="18" t="s">
        <v>1279</v>
      </c>
      <c r="S726" s="18" t="s">
        <v>123</v>
      </c>
      <c r="T726" s="19"/>
      <c r="U726" s="19"/>
      <c r="V726" s="19" t="s">
        <v>3283</v>
      </c>
      <c r="W726" s="17">
        <v>9500</v>
      </c>
      <c r="X726" s="18">
        <v>1</v>
      </c>
      <c r="Y726" s="18" t="s">
        <v>3284</v>
      </c>
      <c r="Z726" s="17">
        <v>9500</v>
      </c>
      <c r="AA726" s="19"/>
      <c r="AB726" s="19"/>
      <c r="AC726" s="17"/>
      <c r="AD726" s="17">
        <v>9500</v>
      </c>
      <c r="AE726" s="19" t="s">
        <v>3285</v>
      </c>
      <c r="AF726" s="19" t="s">
        <v>3472</v>
      </c>
      <c r="AG726" s="19" t="s">
        <v>3467</v>
      </c>
      <c r="AH726" s="19" t="s">
        <v>1486</v>
      </c>
      <c r="AI726" s="19" t="s">
        <v>1571</v>
      </c>
      <c r="AJ726" s="16"/>
      <c r="AK726" s="16"/>
      <c r="AL726" s="16">
        <f t="shared" si="23"/>
        <v>9500</v>
      </c>
      <c r="AM726" s="18" t="s">
        <v>1495</v>
      </c>
      <c r="AN726" s="18" t="s">
        <v>1495</v>
      </c>
      <c r="AO726" s="18" t="s">
        <v>3288</v>
      </c>
      <c r="AP726" s="18" t="s">
        <v>3288</v>
      </c>
      <c r="AQ726" s="18" t="s">
        <v>3288</v>
      </c>
      <c r="AR726" s="17">
        <v>9500</v>
      </c>
      <c r="AS726" s="19"/>
      <c r="AT726" s="19"/>
    </row>
    <row r="727" spans="1:46" s="23" customFormat="1" ht="72" hidden="1" x14ac:dyDescent="0.2">
      <c r="A727" s="19" t="s">
        <v>51</v>
      </c>
      <c r="B727" s="19" t="s">
        <v>277</v>
      </c>
      <c r="C727" s="19" t="s">
        <v>276</v>
      </c>
      <c r="D727" s="19" t="s">
        <v>21</v>
      </c>
      <c r="E727" s="19" t="s">
        <v>310</v>
      </c>
      <c r="F727" s="28" t="s">
        <v>2296</v>
      </c>
      <c r="G727" s="19" t="s">
        <v>1026</v>
      </c>
      <c r="H727" s="18" t="s">
        <v>303</v>
      </c>
      <c r="I727" s="18" t="s">
        <v>274</v>
      </c>
      <c r="J727" s="17">
        <v>72000</v>
      </c>
      <c r="K727" s="64"/>
      <c r="L727" s="64"/>
      <c r="M727" s="35" t="s">
        <v>137</v>
      </c>
      <c r="N727" s="19"/>
      <c r="O727" s="18" t="s">
        <v>3281</v>
      </c>
      <c r="P727" s="18" t="s">
        <v>2514</v>
      </c>
      <c r="Q727" s="19" t="s">
        <v>3282</v>
      </c>
      <c r="R727" s="18" t="s">
        <v>1279</v>
      </c>
      <c r="S727" s="18" t="s">
        <v>123</v>
      </c>
      <c r="T727" s="19"/>
      <c r="U727" s="19"/>
      <c r="V727" s="19" t="s">
        <v>3283</v>
      </c>
      <c r="W727" s="17">
        <v>72000</v>
      </c>
      <c r="X727" s="18">
        <v>1</v>
      </c>
      <c r="Y727" s="18" t="s">
        <v>3284</v>
      </c>
      <c r="Z727" s="17">
        <v>72000</v>
      </c>
      <c r="AA727" s="19"/>
      <c r="AB727" s="19"/>
      <c r="AC727" s="17"/>
      <c r="AD727" s="17">
        <v>72000</v>
      </c>
      <c r="AE727" s="19" t="s">
        <v>3285</v>
      </c>
      <c r="AF727" s="19" t="s">
        <v>3472</v>
      </c>
      <c r="AG727" s="19" t="s">
        <v>3467</v>
      </c>
      <c r="AH727" s="19" t="s">
        <v>1486</v>
      </c>
      <c r="AI727" s="19" t="s">
        <v>1571</v>
      </c>
      <c r="AJ727" s="16"/>
      <c r="AK727" s="16"/>
      <c r="AL727" s="16">
        <f t="shared" si="23"/>
        <v>72000</v>
      </c>
      <c r="AM727" s="18" t="s">
        <v>1495</v>
      </c>
      <c r="AN727" s="18" t="s">
        <v>1495</v>
      </c>
      <c r="AO727" s="18" t="s">
        <v>3288</v>
      </c>
      <c r="AP727" s="18" t="s">
        <v>3288</v>
      </c>
      <c r="AQ727" s="18" t="s">
        <v>3288</v>
      </c>
      <c r="AR727" s="17">
        <v>72000</v>
      </c>
      <c r="AS727" s="19"/>
      <c r="AT727" s="19"/>
    </row>
    <row r="728" spans="1:46" s="23" customFormat="1" ht="72" hidden="1" x14ac:dyDescent="0.2">
      <c r="A728" s="19" t="s">
        <v>51</v>
      </c>
      <c r="B728" s="19" t="s">
        <v>277</v>
      </c>
      <c r="C728" s="19" t="s">
        <v>276</v>
      </c>
      <c r="D728" s="19" t="s">
        <v>21</v>
      </c>
      <c r="E728" s="19" t="s">
        <v>310</v>
      </c>
      <c r="F728" s="28" t="s">
        <v>2297</v>
      </c>
      <c r="G728" s="19" t="s">
        <v>1027</v>
      </c>
      <c r="H728" s="18" t="s">
        <v>270</v>
      </c>
      <c r="I728" s="18" t="s">
        <v>275</v>
      </c>
      <c r="J728" s="17">
        <v>18000</v>
      </c>
      <c r="K728" s="64"/>
      <c r="L728" s="64"/>
      <c r="M728" s="35" t="s">
        <v>137</v>
      </c>
      <c r="N728" s="19"/>
      <c r="O728" s="18" t="s">
        <v>3281</v>
      </c>
      <c r="P728" s="18" t="s">
        <v>2514</v>
      </c>
      <c r="Q728" s="19" t="s">
        <v>3282</v>
      </c>
      <c r="R728" s="18" t="s">
        <v>1279</v>
      </c>
      <c r="S728" s="18" t="s">
        <v>123</v>
      </c>
      <c r="T728" s="19"/>
      <c r="U728" s="19"/>
      <c r="V728" s="19" t="s">
        <v>3283</v>
      </c>
      <c r="W728" s="17">
        <v>18000</v>
      </c>
      <c r="X728" s="18">
        <v>1</v>
      </c>
      <c r="Y728" s="18" t="s">
        <v>3284</v>
      </c>
      <c r="Z728" s="17">
        <v>18000</v>
      </c>
      <c r="AA728" s="19"/>
      <c r="AB728" s="19"/>
      <c r="AC728" s="17"/>
      <c r="AD728" s="17">
        <v>18000</v>
      </c>
      <c r="AE728" s="19" t="s">
        <v>3285</v>
      </c>
      <c r="AF728" s="19" t="s">
        <v>3472</v>
      </c>
      <c r="AG728" s="19" t="s">
        <v>3467</v>
      </c>
      <c r="AH728" s="19" t="s">
        <v>1486</v>
      </c>
      <c r="AI728" s="19" t="s">
        <v>1571</v>
      </c>
      <c r="AJ728" s="16"/>
      <c r="AK728" s="16"/>
      <c r="AL728" s="16">
        <f t="shared" si="23"/>
        <v>18000</v>
      </c>
      <c r="AM728" s="18" t="s">
        <v>1495</v>
      </c>
      <c r="AN728" s="18" t="s">
        <v>1495</v>
      </c>
      <c r="AO728" s="18" t="s">
        <v>3288</v>
      </c>
      <c r="AP728" s="18" t="s">
        <v>3288</v>
      </c>
      <c r="AQ728" s="18" t="s">
        <v>3288</v>
      </c>
      <c r="AR728" s="17">
        <v>18000</v>
      </c>
      <c r="AS728" s="19"/>
      <c r="AT728" s="19"/>
    </row>
    <row r="729" spans="1:46" s="23" customFormat="1" ht="72" hidden="1" x14ac:dyDescent="0.2">
      <c r="A729" s="19" t="s">
        <v>51</v>
      </c>
      <c r="B729" s="19" t="s">
        <v>277</v>
      </c>
      <c r="C729" s="19" t="s">
        <v>276</v>
      </c>
      <c r="D729" s="19" t="s">
        <v>286</v>
      </c>
      <c r="E729" s="19" t="s">
        <v>310</v>
      </c>
      <c r="F729" s="28" t="s">
        <v>2298</v>
      </c>
      <c r="G729" s="19" t="s">
        <v>1028</v>
      </c>
      <c r="H729" s="18" t="s">
        <v>269</v>
      </c>
      <c r="I729" s="18" t="s">
        <v>271</v>
      </c>
      <c r="J729" s="17">
        <v>210000</v>
      </c>
      <c r="K729" s="35" t="s">
        <v>137</v>
      </c>
      <c r="L729" s="64"/>
      <c r="M729" s="64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2444</v>
      </c>
      <c r="AF729" s="19" t="s">
        <v>3451</v>
      </c>
      <c r="AG729" s="19" t="s">
        <v>3467</v>
      </c>
      <c r="AH729" s="19" t="s">
        <v>1486</v>
      </c>
      <c r="AI729" s="19" t="s">
        <v>1571</v>
      </c>
      <c r="AJ729" s="16"/>
      <c r="AK729" s="16"/>
      <c r="AL729" s="16">
        <f t="shared" si="23"/>
        <v>210000</v>
      </c>
      <c r="AM729" s="18" t="s">
        <v>2445</v>
      </c>
      <c r="AN729" s="18" t="s">
        <v>2445</v>
      </c>
      <c r="AO729" s="18" t="s">
        <v>2446</v>
      </c>
      <c r="AP729" s="18" t="s">
        <v>2446</v>
      </c>
      <c r="AQ729" s="18" t="s">
        <v>2446</v>
      </c>
      <c r="AR729" s="19"/>
      <c r="AS729" s="19"/>
      <c r="AT729" s="19"/>
    </row>
    <row r="730" spans="1:46" s="23" customFormat="1" ht="72" hidden="1" x14ac:dyDescent="0.2">
      <c r="A730" s="19" t="s">
        <v>51</v>
      </c>
      <c r="B730" s="19" t="s">
        <v>277</v>
      </c>
      <c r="C730" s="19" t="s">
        <v>276</v>
      </c>
      <c r="D730" s="19" t="s">
        <v>286</v>
      </c>
      <c r="E730" s="19" t="s">
        <v>310</v>
      </c>
      <c r="F730" s="28" t="s">
        <v>2299</v>
      </c>
      <c r="G730" s="19" t="s">
        <v>1029</v>
      </c>
      <c r="H730" s="18" t="s">
        <v>269</v>
      </c>
      <c r="I730" s="18" t="s">
        <v>271</v>
      </c>
      <c r="J730" s="17">
        <v>41600</v>
      </c>
      <c r="K730" s="35" t="s">
        <v>137</v>
      </c>
      <c r="L730" s="64"/>
      <c r="M730" s="64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19"/>
      <c r="Z730" s="19"/>
      <c r="AA730" s="19"/>
      <c r="AB730" s="19"/>
      <c r="AC730" s="19"/>
      <c r="AD730" s="19"/>
      <c r="AE730" s="19" t="s">
        <v>2444</v>
      </c>
      <c r="AF730" s="19" t="s">
        <v>3451</v>
      </c>
      <c r="AG730" s="19" t="s">
        <v>3467</v>
      </c>
      <c r="AH730" s="19" t="s">
        <v>1486</v>
      </c>
      <c r="AI730" s="19" t="s">
        <v>1571</v>
      </c>
      <c r="AJ730" s="16"/>
      <c r="AK730" s="16"/>
      <c r="AL730" s="16">
        <f t="shared" si="23"/>
        <v>41600</v>
      </c>
      <c r="AM730" s="18" t="s">
        <v>2445</v>
      </c>
      <c r="AN730" s="18" t="s">
        <v>2445</v>
      </c>
      <c r="AO730" s="18" t="s">
        <v>2446</v>
      </c>
      <c r="AP730" s="18" t="s">
        <v>2446</v>
      </c>
      <c r="AQ730" s="18" t="s">
        <v>2446</v>
      </c>
      <c r="AR730" s="19"/>
      <c r="AS730" s="19"/>
      <c r="AT730" s="19"/>
    </row>
    <row r="731" spans="1:46" s="23" customFormat="1" ht="72" hidden="1" x14ac:dyDescent="0.2">
      <c r="A731" s="19" t="s">
        <v>51</v>
      </c>
      <c r="B731" s="19" t="s">
        <v>277</v>
      </c>
      <c r="C731" s="19" t="s">
        <v>276</v>
      </c>
      <c r="D731" s="19" t="s">
        <v>286</v>
      </c>
      <c r="E731" s="19" t="s">
        <v>310</v>
      </c>
      <c r="F731" s="28" t="s">
        <v>2277</v>
      </c>
      <c r="G731" s="19" t="s">
        <v>1030</v>
      </c>
      <c r="H731" s="18" t="s">
        <v>269</v>
      </c>
      <c r="I731" s="18" t="s">
        <v>271</v>
      </c>
      <c r="J731" s="17">
        <v>65400</v>
      </c>
      <c r="K731" s="35" t="s">
        <v>137</v>
      </c>
      <c r="L731" s="64"/>
      <c r="M731" s="64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2444</v>
      </c>
      <c r="AF731" s="19" t="s">
        <v>3451</v>
      </c>
      <c r="AG731" s="19" t="s">
        <v>3467</v>
      </c>
      <c r="AH731" s="19" t="s">
        <v>1486</v>
      </c>
      <c r="AI731" s="19" t="s">
        <v>1571</v>
      </c>
      <c r="AJ731" s="16"/>
      <c r="AK731" s="16"/>
      <c r="AL731" s="16">
        <f t="shared" si="23"/>
        <v>65400</v>
      </c>
      <c r="AM731" s="18" t="s">
        <v>2445</v>
      </c>
      <c r="AN731" s="18" t="s">
        <v>2445</v>
      </c>
      <c r="AO731" s="18" t="s">
        <v>2446</v>
      </c>
      <c r="AP731" s="18" t="s">
        <v>2446</v>
      </c>
      <c r="AQ731" s="18" t="s">
        <v>2446</v>
      </c>
      <c r="AR731" s="19"/>
      <c r="AS731" s="19"/>
      <c r="AT731" s="19"/>
    </row>
    <row r="732" spans="1:46" s="23" customFormat="1" ht="72" hidden="1" x14ac:dyDescent="0.2">
      <c r="A732" s="19" t="s">
        <v>51</v>
      </c>
      <c r="B732" s="19" t="s">
        <v>277</v>
      </c>
      <c r="C732" s="19" t="s">
        <v>276</v>
      </c>
      <c r="D732" s="19" t="s">
        <v>286</v>
      </c>
      <c r="E732" s="19" t="s">
        <v>310</v>
      </c>
      <c r="F732" s="28" t="s">
        <v>2301</v>
      </c>
      <c r="G732" s="19" t="s">
        <v>1031</v>
      </c>
      <c r="H732" s="18" t="s">
        <v>269</v>
      </c>
      <c r="I732" s="18" t="s">
        <v>281</v>
      </c>
      <c r="J732" s="17">
        <v>30600</v>
      </c>
      <c r="K732" s="35" t="s">
        <v>137</v>
      </c>
      <c r="L732" s="64"/>
      <c r="M732" s="64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2444</v>
      </c>
      <c r="AF732" s="19" t="s">
        <v>3451</v>
      </c>
      <c r="AG732" s="19" t="s">
        <v>3467</v>
      </c>
      <c r="AH732" s="19" t="s">
        <v>1486</v>
      </c>
      <c r="AI732" s="19" t="s">
        <v>1571</v>
      </c>
      <c r="AJ732" s="16"/>
      <c r="AK732" s="16"/>
      <c r="AL732" s="16">
        <f t="shared" si="23"/>
        <v>30600</v>
      </c>
      <c r="AM732" s="18" t="s">
        <v>2445</v>
      </c>
      <c r="AN732" s="18" t="s">
        <v>2445</v>
      </c>
      <c r="AO732" s="18" t="s">
        <v>2446</v>
      </c>
      <c r="AP732" s="18" t="s">
        <v>2446</v>
      </c>
      <c r="AQ732" s="18" t="s">
        <v>2446</v>
      </c>
      <c r="AR732" s="19"/>
      <c r="AS732" s="19"/>
      <c r="AT732" s="19"/>
    </row>
    <row r="733" spans="1:46" s="23" customFormat="1" ht="90" hidden="1" x14ac:dyDescent="0.2">
      <c r="A733" s="19" t="s">
        <v>51</v>
      </c>
      <c r="B733" s="19" t="s">
        <v>277</v>
      </c>
      <c r="C733" s="19" t="s">
        <v>276</v>
      </c>
      <c r="D733" s="19" t="s">
        <v>10</v>
      </c>
      <c r="E733" s="19" t="s">
        <v>311</v>
      </c>
      <c r="F733" s="28" t="s">
        <v>2302</v>
      </c>
      <c r="G733" s="19" t="s">
        <v>1032</v>
      </c>
      <c r="H733" s="18" t="s">
        <v>270</v>
      </c>
      <c r="I733" s="18" t="s">
        <v>274</v>
      </c>
      <c r="J733" s="17">
        <v>60000</v>
      </c>
      <c r="K733" s="35" t="s">
        <v>137</v>
      </c>
      <c r="L733" s="64"/>
      <c r="M733" s="64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2444</v>
      </c>
      <c r="AF733" s="19" t="s">
        <v>3451</v>
      </c>
      <c r="AG733" s="19" t="s">
        <v>3467</v>
      </c>
      <c r="AH733" s="19" t="s">
        <v>1491</v>
      </c>
      <c r="AI733" s="19" t="s">
        <v>1568</v>
      </c>
      <c r="AJ733" s="16"/>
      <c r="AK733" s="16"/>
      <c r="AL733" s="16">
        <f t="shared" si="23"/>
        <v>60000</v>
      </c>
      <c r="AM733" s="18" t="s">
        <v>2445</v>
      </c>
      <c r="AN733" s="18" t="s">
        <v>2445</v>
      </c>
      <c r="AO733" s="18" t="s">
        <v>2446</v>
      </c>
      <c r="AP733" s="18" t="s">
        <v>2446</v>
      </c>
      <c r="AQ733" s="18" t="s">
        <v>2446</v>
      </c>
      <c r="AR733" s="19"/>
      <c r="AS733" s="19"/>
      <c r="AT733" s="19"/>
    </row>
    <row r="734" spans="1:46" s="23" customFormat="1" ht="90" hidden="1" x14ac:dyDescent="0.2">
      <c r="A734" s="19" t="s">
        <v>51</v>
      </c>
      <c r="B734" s="19" t="s">
        <v>277</v>
      </c>
      <c r="C734" s="19" t="s">
        <v>276</v>
      </c>
      <c r="D734" s="19" t="s">
        <v>10</v>
      </c>
      <c r="E734" s="19" t="s">
        <v>311</v>
      </c>
      <c r="F734" s="28" t="s">
        <v>2303</v>
      </c>
      <c r="G734" s="19" t="s">
        <v>1033</v>
      </c>
      <c r="H734" s="18" t="s">
        <v>270</v>
      </c>
      <c r="I734" s="18" t="s">
        <v>274</v>
      </c>
      <c r="J734" s="17">
        <v>75000</v>
      </c>
      <c r="K734" s="35" t="s">
        <v>137</v>
      </c>
      <c r="L734" s="64"/>
      <c r="M734" s="64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2444</v>
      </c>
      <c r="AF734" s="19" t="s">
        <v>3451</v>
      </c>
      <c r="AG734" s="19" t="s">
        <v>3467</v>
      </c>
      <c r="AH734" s="19" t="s">
        <v>1491</v>
      </c>
      <c r="AI734" s="19" t="s">
        <v>1568</v>
      </c>
      <c r="AJ734" s="16"/>
      <c r="AK734" s="16"/>
      <c r="AL734" s="16">
        <f t="shared" si="23"/>
        <v>75000</v>
      </c>
      <c r="AM734" s="18" t="s">
        <v>2445</v>
      </c>
      <c r="AN734" s="18" t="s">
        <v>2445</v>
      </c>
      <c r="AO734" s="18" t="s">
        <v>2446</v>
      </c>
      <c r="AP734" s="18" t="s">
        <v>2446</v>
      </c>
      <c r="AQ734" s="18" t="s">
        <v>2446</v>
      </c>
      <c r="AR734" s="19"/>
      <c r="AS734" s="19"/>
      <c r="AT734" s="19"/>
    </row>
    <row r="735" spans="1:46" s="23" customFormat="1" ht="90" hidden="1" x14ac:dyDescent="0.2">
      <c r="A735" s="19" t="s">
        <v>51</v>
      </c>
      <c r="B735" s="19" t="s">
        <v>277</v>
      </c>
      <c r="C735" s="19" t="s">
        <v>276</v>
      </c>
      <c r="D735" s="19" t="s">
        <v>10</v>
      </c>
      <c r="E735" s="19" t="s">
        <v>311</v>
      </c>
      <c r="F735" s="28" t="s">
        <v>2304</v>
      </c>
      <c r="G735" s="19" t="s">
        <v>1034</v>
      </c>
      <c r="H735" s="18" t="s">
        <v>459</v>
      </c>
      <c r="I735" s="18" t="s">
        <v>271</v>
      </c>
      <c r="J735" s="17">
        <v>440000</v>
      </c>
      <c r="K735" s="35" t="s">
        <v>137</v>
      </c>
      <c r="L735" s="64"/>
      <c r="M735" s="64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2444</v>
      </c>
      <c r="AF735" s="19" t="s">
        <v>3451</v>
      </c>
      <c r="AG735" s="19" t="s">
        <v>3467</v>
      </c>
      <c r="AH735" s="19" t="s">
        <v>1491</v>
      </c>
      <c r="AI735" s="19" t="s">
        <v>1568</v>
      </c>
      <c r="AJ735" s="16"/>
      <c r="AK735" s="16"/>
      <c r="AL735" s="16">
        <f t="shared" si="23"/>
        <v>440000</v>
      </c>
      <c r="AM735" s="18" t="s">
        <v>2445</v>
      </c>
      <c r="AN735" s="18" t="s">
        <v>2445</v>
      </c>
      <c r="AO735" s="18" t="s">
        <v>2446</v>
      </c>
      <c r="AP735" s="18" t="s">
        <v>2446</v>
      </c>
      <c r="AQ735" s="18" t="s">
        <v>2446</v>
      </c>
      <c r="AR735" s="19"/>
      <c r="AS735" s="19"/>
      <c r="AT735" s="19"/>
    </row>
    <row r="736" spans="1:46" s="23" customFormat="1" ht="72" hidden="1" x14ac:dyDescent="0.2">
      <c r="A736" s="19" t="s">
        <v>51</v>
      </c>
      <c r="B736" s="19" t="s">
        <v>277</v>
      </c>
      <c r="C736" s="19" t="s">
        <v>276</v>
      </c>
      <c r="D736" s="19" t="s">
        <v>10</v>
      </c>
      <c r="E736" s="19" t="s">
        <v>311</v>
      </c>
      <c r="F736" s="28" t="s">
        <v>2305</v>
      </c>
      <c r="G736" s="19" t="s">
        <v>1035</v>
      </c>
      <c r="H736" s="18" t="s">
        <v>303</v>
      </c>
      <c r="I736" s="18" t="s">
        <v>271</v>
      </c>
      <c r="J736" s="17">
        <v>300000</v>
      </c>
      <c r="K736" s="35" t="s">
        <v>137</v>
      </c>
      <c r="L736" s="64"/>
      <c r="M736" s="64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2444</v>
      </c>
      <c r="AF736" s="19" t="s">
        <v>3451</v>
      </c>
      <c r="AG736" s="19" t="s">
        <v>3467</v>
      </c>
      <c r="AH736" s="19" t="s">
        <v>1491</v>
      </c>
      <c r="AI736" s="19" t="s">
        <v>1568</v>
      </c>
      <c r="AJ736" s="16"/>
      <c r="AK736" s="16"/>
      <c r="AL736" s="16">
        <f t="shared" si="23"/>
        <v>300000</v>
      </c>
      <c r="AM736" s="18" t="s">
        <v>2445</v>
      </c>
      <c r="AN736" s="18" t="s">
        <v>2445</v>
      </c>
      <c r="AO736" s="18" t="s">
        <v>2446</v>
      </c>
      <c r="AP736" s="18" t="s">
        <v>2446</v>
      </c>
      <c r="AQ736" s="18" t="s">
        <v>2446</v>
      </c>
      <c r="AR736" s="19"/>
      <c r="AS736" s="19"/>
      <c r="AT736" s="19"/>
    </row>
    <row r="737" spans="1:46" s="23" customFormat="1" ht="72" hidden="1" x14ac:dyDescent="0.2">
      <c r="A737" s="19" t="s">
        <v>51</v>
      </c>
      <c r="B737" s="19" t="s">
        <v>277</v>
      </c>
      <c r="C737" s="19" t="s">
        <v>276</v>
      </c>
      <c r="D737" s="19" t="s">
        <v>10</v>
      </c>
      <c r="E737" s="19" t="s">
        <v>311</v>
      </c>
      <c r="F737" s="28" t="s">
        <v>2306</v>
      </c>
      <c r="G737" s="19" t="s">
        <v>1036</v>
      </c>
      <c r="H737" s="18" t="s">
        <v>319</v>
      </c>
      <c r="I737" s="18" t="s">
        <v>271</v>
      </c>
      <c r="J737" s="17">
        <v>88000</v>
      </c>
      <c r="K737" s="35" t="s">
        <v>137</v>
      </c>
      <c r="L737" s="64"/>
      <c r="M737" s="64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2444</v>
      </c>
      <c r="AF737" s="19" t="s">
        <v>3451</v>
      </c>
      <c r="AG737" s="19" t="s">
        <v>3467</v>
      </c>
      <c r="AH737" s="19" t="s">
        <v>1491</v>
      </c>
      <c r="AI737" s="19" t="s">
        <v>1568</v>
      </c>
      <c r="AJ737" s="16"/>
      <c r="AK737" s="16"/>
      <c r="AL737" s="16">
        <f t="shared" si="23"/>
        <v>88000</v>
      </c>
      <c r="AM737" s="18" t="s">
        <v>2445</v>
      </c>
      <c r="AN737" s="18" t="s">
        <v>2445</v>
      </c>
      <c r="AO737" s="18" t="s">
        <v>2446</v>
      </c>
      <c r="AP737" s="18" t="s">
        <v>2446</v>
      </c>
      <c r="AQ737" s="18" t="s">
        <v>2446</v>
      </c>
      <c r="AR737" s="19"/>
      <c r="AS737" s="19"/>
      <c r="AT737" s="19"/>
    </row>
    <row r="738" spans="1:46" s="23" customFormat="1" ht="72" hidden="1" x14ac:dyDescent="0.2">
      <c r="A738" s="19" t="s">
        <v>51</v>
      </c>
      <c r="B738" s="19" t="s">
        <v>277</v>
      </c>
      <c r="C738" s="19" t="s">
        <v>276</v>
      </c>
      <c r="D738" s="19" t="s">
        <v>10</v>
      </c>
      <c r="E738" s="19" t="s">
        <v>311</v>
      </c>
      <c r="F738" s="28" t="s">
        <v>2307</v>
      </c>
      <c r="G738" s="19" t="s">
        <v>1037</v>
      </c>
      <c r="H738" s="18" t="s">
        <v>303</v>
      </c>
      <c r="I738" s="18" t="s">
        <v>271</v>
      </c>
      <c r="J738" s="17">
        <v>80000</v>
      </c>
      <c r="K738" s="35" t="s">
        <v>137</v>
      </c>
      <c r="L738" s="64"/>
      <c r="M738" s="64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2444</v>
      </c>
      <c r="AF738" s="19" t="s">
        <v>3451</v>
      </c>
      <c r="AG738" s="19" t="s">
        <v>3467</v>
      </c>
      <c r="AH738" s="19" t="s">
        <v>1491</v>
      </c>
      <c r="AI738" s="19" t="s">
        <v>1568</v>
      </c>
      <c r="AJ738" s="16"/>
      <c r="AK738" s="16"/>
      <c r="AL738" s="16">
        <f t="shared" si="23"/>
        <v>80000</v>
      </c>
      <c r="AM738" s="18" t="s">
        <v>2445</v>
      </c>
      <c r="AN738" s="18" t="s">
        <v>2445</v>
      </c>
      <c r="AO738" s="18" t="s">
        <v>2446</v>
      </c>
      <c r="AP738" s="18" t="s">
        <v>2446</v>
      </c>
      <c r="AQ738" s="18" t="s">
        <v>2446</v>
      </c>
      <c r="AR738" s="19"/>
      <c r="AS738" s="19"/>
      <c r="AT738" s="19"/>
    </row>
    <row r="739" spans="1:46" s="23" customFormat="1" ht="72" hidden="1" x14ac:dyDescent="0.2">
      <c r="A739" s="19" t="s">
        <v>51</v>
      </c>
      <c r="B739" s="19" t="s">
        <v>277</v>
      </c>
      <c r="C739" s="19" t="s">
        <v>276</v>
      </c>
      <c r="D739" s="19" t="s">
        <v>10</v>
      </c>
      <c r="E739" s="19" t="s">
        <v>311</v>
      </c>
      <c r="F739" s="28" t="s">
        <v>2308</v>
      </c>
      <c r="G739" s="19" t="s">
        <v>1038</v>
      </c>
      <c r="H739" s="18" t="s">
        <v>303</v>
      </c>
      <c r="I739" s="18" t="s">
        <v>271</v>
      </c>
      <c r="J739" s="17">
        <v>89000</v>
      </c>
      <c r="K739" s="35" t="s">
        <v>137</v>
      </c>
      <c r="L739" s="64"/>
      <c r="M739" s="64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2444</v>
      </c>
      <c r="AF739" s="19" t="s">
        <v>3451</v>
      </c>
      <c r="AG739" s="19" t="s">
        <v>3467</v>
      </c>
      <c r="AH739" s="19" t="s">
        <v>1491</v>
      </c>
      <c r="AI739" s="19" t="s">
        <v>1568</v>
      </c>
      <c r="AJ739" s="16"/>
      <c r="AK739" s="16"/>
      <c r="AL739" s="16">
        <f t="shared" si="23"/>
        <v>89000</v>
      </c>
      <c r="AM739" s="18" t="s">
        <v>2445</v>
      </c>
      <c r="AN739" s="18" t="s">
        <v>2445</v>
      </c>
      <c r="AO739" s="18" t="s">
        <v>2446</v>
      </c>
      <c r="AP739" s="18" t="s">
        <v>2446</v>
      </c>
      <c r="AQ739" s="18" t="s">
        <v>2446</v>
      </c>
      <c r="AR739" s="19"/>
      <c r="AS739" s="19"/>
      <c r="AT739" s="19"/>
    </row>
    <row r="740" spans="1:46" s="23" customFormat="1" ht="72" hidden="1" x14ac:dyDescent="0.2">
      <c r="A740" s="19" t="s">
        <v>51</v>
      </c>
      <c r="B740" s="19" t="s">
        <v>277</v>
      </c>
      <c r="C740" s="19" t="s">
        <v>276</v>
      </c>
      <c r="D740" s="19" t="s">
        <v>10</v>
      </c>
      <c r="E740" s="19" t="s">
        <v>311</v>
      </c>
      <c r="F740" s="28" t="s">
        <v>2309</v>
      </c>
      <c r="G740" s="19" t="s">
        <v>1039</v>
      </c>
      <c r="H740" s="18" t="s">
        <v>303</v>
      </c>
      <c r="I740" s="18" t="s">
        <v>271</v>
      </c>
      <c r="J740" s="17">
        <v>89000</v>
      </c>
      <c r="K740" s="35" t="s">
        <v>137</v>
      </c>
      <c r="L740" s="64"/>
      <c r="M740" s="64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2444</v>
      </c>
      <c r="AF740" s="19" t="s">
        <v>3451</v>
      </c>
      <c r="AG740" s="19" t="s">
        <v>3467</v>
      </c>
      <c r="AH740" s="19" t="s">
        <v>1491</v>
      </c>
      <c r="AI740" s="19" t="s">
        <v>1568</v>
      </c>
      <c r="AJ740" s="16"/>
      <c r="AK740" s="16"/>
      <c r="AL740" s="16">
        <f t="shared" si="23"/>
        <v>89000</v>
      </c>
      <c r="AM740" s="18" t="s">
        <v>2445</v>
      </c>
      <c r="AN740" s="18" t="s">
        <v>2445</v>
      </c>
      <c r="AO740" s="18" t="s">
        <v>2446</v>
      </c>
      <c r="AP740" s="18" t="s">
        <v>2446</v>
      </c>
      <c r="AQ740" s="18" t="s">
        <v>2446</v>
      </c>
      <c r="AR740" s="19"/>
      <c r="AS740" s="19"/>
      <c r="AT740" s="19"/>
    </row>
    <row r="741" spans="1:46" s="23" customFormat="1" ht="72" hidden="1" x14ac:dyDescent="0.2">
      <c r="A741" s="19" t="s">
        <v>51</v>
      </c>
      <c r="B741" s="19" t="s">
        <v>277</v>
      </c>
      <c r="C741" s="19" t="s">
        <v>276</v>
      </c>
      <c r="D741" s="19" t="s">
        <v>10</v>
      </c>
      <c r="E741" s="19" t="s">
        <v>311</v>
      </c>
      <c r="F741" s="28" t="s">
        <v>2310</v>
      </c>
      <c r="G741" s="19" t="s">
        <v>1040</v>
      </c>
      <c r="H741" s="18" t="s">
        <v>459</v>
      </c>
      <c r="I741" s="18" t="s">
        <v>271</v>
      </c>
      <c r="J741" s="17">
        <v>50000</v>
      </c>
      <c r="K741" s="35" t="s">
        <v>137</v>
      </c>
      <c r="L741" s="64"/>
      <c r="M741" s="64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2444</v>
      </c>
      <c r="AF741" s="19" t="s">
        <v>3451</v>
      </c>
      <c r="AG741" s="19" t="s">
        <v>3467</v>
      </c>
      <c r="AH741" s="19" t="s">
        <v>1491</v>
      </c>
      <c r="AI741" s="19" t="s">
        <v>1568</v>
      </c>
      <c r="AJ741" s="16"/>
      <c r="AK741" s="16"/>
      <c r="AL741" s="16">
        <f t="shared" si="23"/>
        <v>50000</v>
      </c>
      <c r="AM741" s="18" t="s">
        <v>2445</v>
      </c>
      <c r="AN741" s="18" t="s">
        <v>2445</v>
      </c>
      <c r="AO741" s="18" t="s">
        <v>2446</v>
      </c>
      <c r="AP741" s="18" t="s">
        <v>2446</v>
      </c>
      <c r="AQ741" s="18" t="s">
        <v>2446</v>
      </c>
      <c r="AR741" s="19"/>
      <c r="AS741" s="19"/>
      <c r="AT741" s="19"/>
    </row>
    <row r="742" spans="1:46" s="23" customFormat="1" ht="72" hidden="1" x14ac:dyDescent="0.2">
      <c r="A742" s="19" t="s">
        <v>51</v>
      </c>
      <c r="B742" s="19" t="s">
        <v>277</v>
      </c>
      <c r="C742" s="19" t="s">
        <v>276</v>
      </c>
      <c r="D742" s="19" t="s">
        <v>10</v>
      </c>
      <c r="E742" s="19" t="s">
        <v>311</v>
      </c>
      <c r="F742" s="28" t="s">
        <v>2311</v>
      </c>
      <c r="G742" s="19" t="s">
        <v>1041</v>
      </c>
      <c r="H742" s="18" t="s">
        <v>303</v>
      </c>
      <c r="I742" s="18" t="s">
        <v>1042</v>
      </c>
      <c r="J742" s="17">
        <v>25000</v>
      </c>
      <c r="K742" s="35" t="s">
        <v>137</v>
      </c>
      <c r="L742" s="64"/>
      <c r="M742" s="64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2444</v>
      </c>
      <c r="AF742" s="19" t="s">
        <v>3451</v>
      </c>
      <c r="AG742" s="19" t="s">
        <v>3467</v>
      </c>
      <c r="AH742" s="19" t="s">
        <v>1491</v>
      </c>
      <c r="AI742" s="19" t="s">
        <v>1568</v>
      </c>
      <c r="AJ742" s="16"/>
      <c r="AK742" s="16"/>
      <c r="AL742" s="16">
        <f t="shared" si="23"/>
        <v>25000</v>
      </c>
      <c r="AM742" s="18" t="s">
        <v>2445</v>
      </c>
      <c r="AN742" s="18" t="s">
        <v>2445</v>
      </c>
      <c r="AO742" s="18" t="s">
        <v>2446</v>
      </c>
      <c r="AP742" s="18" t="s">
        <v>2446</v>
      </c>
      <c r="AQ742" s="18" t="s">
        <v>2446</v>
      </c>
      <c r="AR742" s="19"/>
      <c r="AS742" s="19"/>
      <c r="AT742" s="19"/>
    </row>
    <row r="743" spans="1:46" s="23" customFormat="1" ht="72" hidden="1" x14ac:dyDescent="0.2">
      <c r="A743" s="19" t="s">
        <v>51</v>
      </c>
      <c r="B743" s="19" t="s">
        <v>277</v>
      </c>
      <c r="C743" s="19" t="s">
        <v>276</v>
      </c>
      <c r="D743" s="19" t="s">
        <v>10</v>
      </c>
      <c r="E743" s="19" t="s">
        <v>311</v>
      </c>
      <c r="F743" s="28" t="s">
        <v>2312</v>
      </c>
      <c r="G743" s="19" t="s">
        <v>1043</v>
      </c>
      <c r="H743" s="18" t="s">
        <v>303</v>
      </c>
      <c r="I743" s="18" t="s">
        <v>268</v>
      </c>
      <c r="J743" s="17">
        <v>54000</v>
      </c>
      <c r="K743" s="35" t="s">
        <v>137</v>
      </c>
      <c r="L743" s="64"/>
      <c r="M743" s="64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2444</v>
      </c>
      <c r="AF743" s="19" t="s">
        <v>3451</v>
      </c>
      <c r="AG743" s="19" t="s">
        <v>3467</v>
      </c>
      <c r="AH743" s="19" t="s">
        <v>1486</v>
      </c>
      <c r="AI743" s="19" t="s">
        <v>1571</v>
      </c>
      <c r="AJ743" s="16"/>
      <c r="AK743" s="16"/>
      <c r="AL743" s="16">
        <f t="shared" si="23"/>
        <v>54000</v>
      </c>
      <c r="AM743" s="18" t="s">
        <v>2445</v>
      </c>
      <c r="AN743" s="18" t="s">
        <v>2445</v>
      </c>
      <c r="AO743" s="18" t="s">
        <v>2446</v>
      </c>
      <c r="AP743" s="18" t="s">
        <v>2446</v>
      </c>
      <c r="AQ743" s="18" t="s">
        <v>2446</v>
      </c>
      <c r="AR743" s="19"/>
      <c r="AS743" s="19"/>
      <c r="AT743" s="19"/>
    </row>
    <row r="744" spans="1:46" s="199" customFormat="1" ht="72" hidden="1" x14ac:dyDescent="0.2">
      <c r="A744" s="187" t="s">
        <v>51</v>
      </c>
      <c r="B744" s="19" t="s">
        <v>277</v>
      </c>
      <c r="C744" s="187" t="s">
        <v>17</v>
      </c>
      <c r="D744" s="187" t="s">
        <v>34</v>
      </c>
      <c r="E744" s="19" t="s">
        <v>454</v>
      </c>
      <c r="F744" s="188" t="s">
        <v>2313</v>
      </c>
      <c r="G744" s="187" t="s">
        <v>1123</v>
      </c>
      <c r="H744" s="189" t="s">
        <v>270</v>
      </c>
      <c r="I744" s="189" t="s">
        <v>1122</v>
      </c>
      <c r="J744" s="190">
        <v>1800000</v>
      </c>
      <c r="K744" s="191" t="s">
        <v>137</v>
      </c>
      <c r="L744" s="200"/>
      <c r="M744" s="200"/>
      <c r="N744" s="189" t="s">
        <v>3279</v>
      </c>
      <c r="O744" s="187"/>
      <c r="P744" s="187"/>
      <c r="Q744" s="187"/>
      <c r="R744" s="187"/>
      <c r="S744" s="187"/>
      <c r="T744" s="187"/>
      <c r="U744" s="187"/>
      <c r="V744" s="187"/>
      <c r="W744" s="187"/>
      <c r="X744" s="189"/>
      <c r="Y744" s="201"/>
      <c r="Z744" s="187"/>
      <c r="AA744" s="187"/>
      <c r="AB744" s="187"/>
      <c r="AC744" s="187"/>
      <c r="AD744" s="187"/>
      <c r="AE744" s="187" t="s">
        <v>3280</v>
      </c>
      <c r="AF744" s="187" t="s">
        <v>1571</v>
      </c>
      <c r="AG744" s="187" t="s">
        <v>3467</v>
      </c>
      <c r="AH744" s="19" t="s">
        <v>1492</v>
      </c>
      <c r="AI744" s="19" t="s">
        <v>1568</v>
      </c>
      <c r="AJ744" s="197"/>
      <c r="AK744" s="197"/>
      <c r="AL744" s="197">
        <f t="shared" si="23"/>
        <v>1800000</v>
      </c>
      <c r="AM744" s="189" t="s">
        <v>2445</v>
      </c>
      <c r="AN744" s="189" t="s">
        <v>2445</v>
      </c>
      <c r="AO744" s="189" t="s">
        <v>2448</v>
      </c>
      <c r="AP744" s="189" t="s">
        <v>2448</v>
      </c>
      <c r="AQ744" s="189" t="s">
        <v>2448</v>
      </c>
      <c r="AR744" s="187"/>
      <c r="AS744" s="187"/>
      <c r="AT744" s="187"/>
    </row>
    <row r="745" spans="1:46" s="23" customFormat="1" ht="144" hidden="1" x14ac:dyDescent="0.2">
      <c r="A745" s="19" t="s">
        <v>52</v>
      </c>
      <c r="B745" s="19" t="s">
        <v>277</v>
      </c>
      <c r="C745" s="19" t="s">
        <v>276</v>
      </c>
      <c r="D745" s="19" t="s">
        <v>11</v>
      </c>
      <c r="E745" s="19" t="s">
        <v>454</v>
      </c>
      <c r="F745" s="28" t="s">
        <v>2314</v>
      </c>
      <c r="G745" s="19" t="s">
        <v>1044</v>
      </c>
      <c r="H745" s="18" t="s">
        <v>317</v>
      </c>
      <c r="I745" s="18" t="s">
        <v>271</v>
      </c>
      <c r="J745" s="17">
        <v>139500</v>
      </c>
      <c r="K745" s="35" t="s">
        <v>137</v>
      </c>
      <c r="L745" s="64"/>
      <c r="M745" s="64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54" t="s">
        <v>3295</v>
      </c>
      <c r="AF745" s="20" t="s">
        <v>3472</v>
      </c>
      <c r="AG745" s="19" t="s">
        <v>3467</v>
      </c>
      <c r="AH745" s="20" t="s">
        <v>1494</v>
      </c>
      <c r="AI745" s="20" t="s">
        <v>1571</v>
      </c>
      <c r="AJ745" s="16"/>
      <c r="AK745" s="16"/>
      <c r="AL745" s="16">
        <f t="shared" si="23"/>
        <v>139500</v>
      </c>
      <c r="AM745" s="18" t="s">
        <v>1495</v>
      </c>
      <c r="AN745" s="18" t="s">
        <v>1495</v>
      </c>
      <c r="AO745" s="18" t="s">
        <v>3288</v>
      </c>
      <c r="AP745" s="18" t="s">
        <v>3288</v>
      </c>
      <c r="AQ745" s="18" t="s">
        <v>3288</v>
      </c>
      <c r="AR745" s="16">
        <v>128000</v>
      </c>
      <c r="AS745" s="16">
        <v>11500</v>
      </c>
      <c r="AT745" s="17"/>
    </row>
    <row r="746" spans="1:46" s="23" customFormat="1" ht="144" hidden="1" x14ac:dyDescent="0.2">
      <c r="A746" s="19" t="s">
        <v>52</v>
      </c>
      <c r="B746" s="19" t="s">
        <v>277</v>
      </c>
      <c r="C746" s="19" t="s">
        <v>276</v>
      </c>
      <c r="D746" s="19" t="s">
        <v>11</v>
      </c>
      <c r="E746" s="19" t="s">
        <v>454</v>
      </c>
      <c r="F746" s="28" t="s">
        <v>2315</v>
      </c>
      <c r="G746" s="19" t="s">
        <v>1045</v>
      </c>
      <c r="H746" s="18" t="s">
        <v>317</v>
      </c>
      <c r="I746" s="18" t="s">
        <v>271</v>
      </c>
      <c r="J746" s="17">
        <v>251000</v>
      </c>
      <c r="K746" s="35" t="s">
        <v>137</v>
      </c>
      <c r="L746" s="64"/>
      <c r="M746" s="64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54" t="s">
        <v>3295</v>
      </c>
      <c r="AF746" s="20" t="s">
        <v>3472</v>
      </c>
      <c r="AG746" s="19" t="s">
        <v>3467</v>
      </c>
      <c r="AH746" s="20" t="s">
        <v>1494</v>
      </c>
      <c r="AI746" s="20" t="s">
        <v>1571</v>
      </c>
      <c r="AJ746" s="16"/>
      <c r="AK746" s="16"/>
      <c r="AL746" s="16">
        <f t="shared" si="23"/>
        <v>251000</v>
      </c>
      <c r="AM746" s="18" t="s">
        <v>1495</v>
      </c>
      <c r="AN746" s="18" t="s">
        <v>1495</v>
      </c>
      <c r="AO746" s="18" t="s">
        <v>3288</v>
      </c>
      <c r="AP746" s="18" t="s">
        <v>3288</v>
      </c>
      <c r="AQ746" s="18" t="s">
        <v>3288</v>
      </c>
      <c r="AR746" s="16">
        <v>211000</v>
      </c>
      <c r="AS746" s="16">
        <v>40000</v>
      </c>
      <c r="AT746" s="17"/>
    </row>
    <row r="747" spans="1:46" s="23" customFormat="1" ht="144" hidden="1" x14ac:dyDescent="0.2">
      <c r="A747" s="19" t="s">
        <v>52</v>
      </c>
      <c r="B747" s="19" t="s">
        <v>277</v>
      </c>
      <c r="C747" s="19" t="s">
        <v>276</v>
      </c>
      <c r="D747" s="19" t="s">
        <v>11</v>
      </c>
      <c r="E747" s="19" t="s">
        <v>454</v>
      </c>
      <c r="F747" s="28" t="s">
        <v>2316</v>
      </c>
      <c r="G747" s="19" t="s">
        <v>1046</v>
      </c>
      <c r="H747" s="18" t="s">
        <v>303</v>
      </c>
      <c r="I747" s="18" t="s">
        <v>271</v>
      </c>
      <c r="J747" s="17">
        <v>616000</v>
      </c>
      <c r="K747" s="35" t="s">
        <v>137</v>
      </c>
      <c r="L747" s="64"/>
      <c r="M747" s="64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54" t="s">
        <v>3295</v>
      </c>
      <c r="AF747" s="20" t="s">
        <v>3472</v>
      </c>
      <c r="AG747" s="19" t="s">
        <v>3467</v>
      </c>
      <c r="AH747" s="20" t="s">
        <v>1494</v>
      </c>
      <c r="AI747" s="20" t="s">
        <v>1571</v>
      </c>
      <c r="AJ747" s="16"/>
      <c r="AK747" s="16"/>
      <c r="AL747" s="16">
        <f t="shared" si="23"/>
        <v>616000</v>
      </c>
      <c r="AM747" s="18" t="s">
        <v>1495</v>
      </c>
      <c r="AN747" s="18" t="s">
        <v>1495</v>
      </c>
      <c r="AO747" s="18" t="s">
        <v>3288</v>
      </c>
      <c r="AP747" s="18" t="s">
        <v>3288</v>
      </c>
      <c r="AQ747" s="18" t="s">
        <v>3288</v>
      </c>
      <c r="AR747" s="16">
        <v>452000</v>
      </c>
      <c r="AS747" s="16">
        <v>164000</v>
      </c>
      <c r="AT747" s="17"/>
    </row>
    <row r="748" spans="1:46" s="23" customFormat="1" ht="72" hidden="1" x14ac:dyDescent="0.2">
      <c r="A748" s="19" t="s">
        <v>52</v>
      </c>
      <c r="B748" s="19" t="s">
        <v>277</v>
      </c>
      <c r="C748" s="19" t="s">
        <v>276</v>
      </c>
      <c r="D748" s="19" t="s">
        <v>11</v>
      </c>
      <c r="E748" s="19" t="s">
        <v>454</v>
      </c>
      <c r="F748" s="28" t="s">
        <v>2317</v>
      </c>
      <c r="G748" s="19" t="s">
        <v>1047</v>
      </c>
      <c r="H748" s="18" t="s">
        <v>319</v>
      </c>
      <c r="I748" s="18" t="s">
        <v>553</v>
      </c>
      <c r="J748" s="17">
        <v>200000</v>
      </c>
      <c r="K748" s="35" t="s">
        <v>137</v>
      </c>
      <c r="L748" s="64"/>
      <c r="M748" s="64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9"/>
      <c r="AC748" s="19"/>
      <c r="AD748" s="16">
        <v>188000</v>
      </c>
      <c r="AE748" s="54" t="s">
        <v>3295</v>
      </c>
      <c r="AF748" s="20" t="s">
        <v>3472</v>
      </c>
      <c r="AG748" s="20" t="s">
        <v>2456</v>
      </c>
      <c r="AH748" s="20" t="s">
        <v>1494</v>
      </c>
      <c r="AI748" s="20" t="s">
        <v>1571</v>
      </c>
      <c r="AJ748" s="16">
        <v>188000</v>
      </c>
      <c r="AK748" s="16"/>
      <c r="AL748" s="16">
        <f t="shared" si="23"/>
        <v>12000</v>
      </c>
      <c r="AM748" s="18" t="s">
        <v>1495</v>
      </c>
      <c r="AN748" s="18" t="s">
        <v>1495</v>
      </c>
      <c r="AO748" s="18" t="s">
        <v>3288</v>
      </c>
      <c r="AP748" s="18" t="s">
        <v>3288</v>
      </c>
      <c r="AQ748" s="18" t="s">
        <v>3288</v>
      </c>
      <c r="AR748" s="16">
        <v>188000</v>
      </c>
      <c r="AS748" s="16">
        <v>12000</v>
      </c>
      <c r="AT748" s="54"/>
    </row>
    <row r="749" spans="1:46" s="23" customFormat="1" ht="72" hidden="1" x14ac:dyDescent="0.2">
      <c r="A749" s="19" t="s">
        <v>52</v>
      </c>
      <c r="B749" s="19" t="s">
        <v>277</v>
      </c>
      <c r="C749" s="19" t="s">
        <v>276</v>
      </c>
      <c r="D749" s="19" t="s">
        <v>11</v>
      </c>
      <c r="E749" s="19" t="s">
        <v>454</v>
      </c>
      <c r="F749" s="28" t="s">
        <v>2318</v>
      </c>
      <c r="G749" s="19" t="s">
        <v>1048</v>
      </c>
      <c r="H749" s="18" t="s">
        <v>319</v>
      </c>
      <c r="I749" s="18" t="s">
        <v>273</v>
      </c>
      <c r="J749" s="17">
        <v>36000</v>
      </c>
      <c r="K749" s="35" t="s">
        <v>137</v>
      </c>
      <c r="L749" s="64"/>
      <c r="M749" s="64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9"/>
      <c r="AC749" s="19"/>
      <c r="AD749" s="16">
        <v>32000</v>
      </c>
      <c r="AE749" s="54" t="s">
        <v>3295</v>
      </c>
      <c r="AF749" s="20" t="s">
        <v>3472</v>
      </c>
      <c r="AG749" s="20" t="s">
        <v>2456</v>
      </c>
      <c r="AH749" s="20" t="s">
        <v>1494</v>
      </c>
      <c r="AI749" s="20" t="s">
        <v>1571</v>
      </c>
      <c r="AJ749" s="16">
        <v>32000</v>
      </c>
      <c r="AK749" s="16"/>
      <c r="AL749" s="16">
        <f t="shared" si="23"/>
        <v>4000</v>
      </c>
      <c r="AM749" s="18" t="s">
        <v>1495</v>
      </c>
      <c r="AN749" s="18" t="s">
        <v>1495</v>
      </c>
      <c r="AO749" s="18" t="s">
        <v>3288</v>
      </c>
      <c r="AP749" s="18" t="s">
        <v>3288</v>
      </c>
      <c r="AQ749" s="18" t="s">
        <v>3288</v>
      </c>
      <c r="AR749" s="16">
        <v>32000</v>
      </c>
      <c r="AS749" s="16">
        <v>4000</v>
      </c>
      <c r="AT749" s="54"/>
    </row>
    <row r="750" spans="1:46" s="23" customFormat="1" ht="72" hidden="1" x14ac:dyDescent="0.2">
      <c r="A750" s="19" t="s">
        <v>52</v>
      </c>
      <c r="B750" s="19" t="s">
        <v>277</v>
      </c>
      <c r="C750" s="19" t="s">
        <v>276</v>
      </c>
      <c r="D750" s="19" t="s">
        <v>11</v>
      </c>
      <c r="E750" s="19" t="s">
        <v>454</v>
      </c>
      <c r="F750" s="28" t="s">
        <v>2319</v>
      </c>
      <c r="G750" s="19" t="s">
        <v>1049</v>
      </c>
      <c r="H750" s="18" t="s">
        <v>303</v>
      </c>
      <c r="I750" s="18" t="s">
        <v>273</v>
      </c>
      <c r="J750" s="17">
        <v>150000</v>
      </c>
      <c r="K750" s="35" t="s">
        <v>137</v>
      </c>
      <c r="L750" s="64"/>
      <c r="M750" s="64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9"/>
      <c r="AC750" s="19"/>
      <c r="AD750" s="16">
        <v>140000</v>
      </c>
      <c r="AE750" s="54" t="s">
        <v>3295</v>
      </c>
      <c r="AF750" s="20" t="s">
        <v>3472</v>
      </c>
      <c r="AG750" s="20" t="s">
        <v>2456</v>
      </c>
      <c r="AH750" s="20" t="s">
        <v>1494</v>
      </c>
      <c r="AI750" s="20" t="s">
        <v>1571</v>
      </c>
      <c r="AJ750" s="16">
        <v>140000</v>
      </c>
      <c r="AK750" s="16"/>
      <c r="AL750" s="16">
        <f t="shared" si="23"/>
        <v>10000</v>
      </c>
      <c r="AM750" s="18" t="s">
        <v>1495</v>
      </c>
      <c r="AN750" s="18" t="s">
        <v>1495</v>
      </c>
      <c r="AO750" s="18" t="s">
        <v>3288</v>
      </c>
      <c r="AP750" s="18" t="s">
        <v>3288</v>
      </c>
      <c r="AQ750" s="18" t="s">
        <v>3288</v>
      </c>
      <c r="AR750" s="16">
        <v>140000</v>
      </c>
      <c r="AS750" s="16">
        <v>10000</v>
      </c>
      <c r="AT750" s="54"/>
    </row>
    <row r="751" spans="1:46" s="23" customFormat="1" ht="72" hidden="1" x14ac:dyDescent="0.2">
      <c r="A751" s="19" t="s">
        <v>52</v>
      </c>
      <c r="B751" s="19" t="s">
        <v>277</v>
      </c>
      <c r="C751" s="19" t="s">
        <v>276</v>
      </c>
      <c r="D751" s="19" t="s">
        <v>11</v>
      </c>
      <c r="E751" s="19" t="s">
        <v>454</v>
      </c>
      <c r="F751" s="28" t="s">
        <v>2320</v>
      </c>
      <c r="G751" s="19" t="s">
        <v>1050</v>
      </c>
      <c r="H751" s="18" t="s">
        <v>459</v>
      </c>
      <c r="I751" s="18" t="s">
        <v>268</v>
      </c>
      <c r="J751" s="17">
        <v>120000</v>
      </c>
      <c r="K751" s="35" t="s">
        <v>137</v>
      </c>
      <c r="L751" s="64"/>
      <c r="M751" s="64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9"/>
      <c r="AC751" s="19"/>
      <c r="AD751" s="16">
        <v>100000</v>
      </c>
      <c r="AE751" s="54" t="s">
        <v>3295</v>
      </c>
      <c r="AF751" s="20" t="s">
        <v>3472</v>
      </c>
      <c r="AG751" s="20" t="s">
        <v>2456</v>
      </c>
      <c r="AH751" s="20" t="s">
        <v>1494</v>
      </c>
      <c r="AI751" s="20" t="s">
        <v>1571</v>
      </c>
      <c r="AJ751" s="16">
        <v>100000</v>
      </c>
      <c r="AK751" s="16"/>
      <c r="AL751" s="16">
        <f t="shared" si="23"/>
        <v>20000</v>
      </c>
      <c r="AM751" s="18" t="s">
        <v>1495</v>
      </c>
      <c r="AN751" s="18" t="s">
        <v>1495</v>
      </c>
      <c r="AO751" s="18" t="s">
        <v>3288</v>
      </c>
      <c r="AP751" s="18" t="s">
        <v>3288</v>
      </c>
      <c r="AQ751" s="18" t="s">
        <v>3288</v>
      </c>
      <c r="AR751" s="16">
        <v>100000</v>
      </c>
      <c r="AS751" s="16">
        <v>20000</v>
      </c>
      <c r="AT751" s="54"/>
    </row>
    <row r="752" spans="1:46" s="23" customFormat="1" ht="72" hidden="1" x14ac:dyDescent="0.2">
      <c r="A752" s="19" t="s">
        <v>52</v>
      </c>
      <c r="B752" s="19" t="s">
        <v>277</v>
      </c>
      <c r="C752" s="19" t="s">
        <v>276</v>
      </c>
      <c r="D752" s="19" t="s">
        <v>286</v>
      </c>
      <c r="E752" s="19" t="s">
        <v>454</v>
      </c>
      <c r="F752" s="28" t="s">
        <v>2321</v>
      </c>
      <c r="G752" s="19" t="s">
        <v>1051</v>
      </c>
      <c r="H752" s="18" t="s">
        <v>414</v>
      </c>
      <c r="I752" s="18" t="s">
        <v>271</v>
      </c>
      <c r="J752" s="17">
        <v>560000</v>
      </c>
      <c r="K752" s="35" t="s">
        <v>137</v>
      </c>
      <c r="L752" s="64"/>
      <c r="M752" s="64"/>
      <c r="N752" s="19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20" t="s">
        <v>3314</v>
      </c>
      <c r="AF752" s="19" t="s">
        <v>3475</v>
      </c>
      <c r="AG752" s="20" t="s">
        <v>2456</v>
      </c>
      <c r="AH752" s="20" t="s">
        <v>1496</v>
      </c>
      <c r="AI752" s="19" t="s">
        <v>1568</v>
      </c>
      <c r="AJ752" s="16">
        <v>327440</v>
      </c>
      <c r="AK752" s="16"/>
      <c r="AL752" s="16">
        <f t="shared" si="23"/>
        <v>232560</v>
      </c>
      <c r="AM752" s="18"/>
      <c r="AN752" s="18"/>
      <c r="AO752" s="18"/>
      <c r="AP752" s="18"/>
      <c r="AQ752" s="18"/>
      <c r="AR752" s="16"/>
      <c r="AS752" s="16"/>
      <c r="AT752" s="20"/>
    </row>
    <row r="753" spans="1:46" s="23" customFormat="1" ht="90" hidden="1" x14ac:dyDescent="0.2">
      <c r="A753" s="19" t="s">
        <v>52</v>
      </c>
      <c r="B753" s="19" t="s">
        <v>277</v>
      </c>
      <c r="C753" s="19" t="s">
        <v>276</v>
      </c>
      <c r="D753" s="19" t="s">
        <v>286</v>
      </c>
      <c r="E753" s="19" t="s">
        <v>454</v>
      </c>
      <c r="F753" s="28" t="s">
        <v>2322</v>
      </c>
      <c r="G753" s="19" t="s">
        <v>1052</v>
      </c>
      <c r="H753" s="18" t="s">
        <v>387</v>
      </c>
      <c r="I753" s="18" t="s">
        <v>271</v>
      </c>
      <c r="J753" s="17">
        <v>149600</v>
      </c>
      <c r="K753" s="35" t="s">
        <v>137</v>
      </c>
      <c r="L753" s="64"/>
      <c r="M753" s="64"/>
      <c r="N753" s="19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36000</v>
      </c>
      <c r="X753" s="18" t="s">
        <v>1182</v>
      </c>
      <c r="Y753" s="18" t="s">
        <v>3312</v>
      </c>
      <c r="Z753" s="16">
        <v>36000</v>
      </c>
      <c r="AA753" s="19">
        <v>7014232091</v>
      </c>
      <c r="AB753" s="18" t="s">
        <v>3313</v>
      </c>
      <c r="AC753" s="18" t="s">
        <v>3313</v>
      </c>
      <c r="AD753" s="16">
        <v>36000</v>
      </c>
      <c r="AE753" s="20" t="s">
        <v>3314</v>
      </c>
      <c r="AF753" s="19" t="s">
        <v>3475</v>
      </c>
      <c r="AG753" s="20" t="s">
        <v>2456</v>
      </c>
      <c r="AH753" s="20" t="s">
        <v>1496</v>
      </c>
      <c r="AI753" s="19" t="s">
        <v>1568</v>
      </c>
      <c r="AJ753" s="16">
        <v>100560</v>
      </c>
      <c r="AK753" s="16"/>
      <c r="AL753" s="16">
        <f t="shared" si="23"/>
        <v>49040</v>
      </c>
      <c r="AM753" s="18"/>
      <c r="AN753" s="18"/>
      <c r="AO753" s="18"/>
      <c r="AP753" s="18"/>
      <c r="AQ753" s="18"/>
      <c r="AR753" s="16"/>
      <c r="AS753" s="16"/>
      <c r="AT753" s="20"/>
    </row>
    <row r="754" spans="1:46" s="23" customFormat="1" ht="90" hidden="1" x14ac:dyDescent="0.2">
      <c r="A754" s="19" t="s">
        <v>52</v>
      </c>
      <c r="B754" s="19" t="s">
        <v>277</v>
      </c>
      <c r="C754" s="19" t="s">
        <v>276</v>
      </c>
      <c r="D754" s="19" t="s">
        <v>286</v>
      </c>
      <c r="E754" s="19" t="s">
        <v>454</v>
      </c>
      <c r="F754" s="28" t="s">
        <v>2323</v>
      </c>
      <c r="G754" s="19" t="s">
        <v>1053</v>
      </c>
      <c r="H754" s="18" t="s">
        <v>269</v>
      </c>
      <c r="I754" s="18" t="s">
        <v>271</v>
      </c>
      <c r="J754" s="17">
        <v>39200</v>
      </c>
      <c r="K754" s="35" t="s">
        <v>137</v>
      </c>
      <c r="L754" s="64"/>
      <c r="M754" s="64"/>
      <c r="N754" s="19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100560</v>
      </c>
      <c r="X754" s="18" t="s">
        <v>1182</v>
      </c>
      <c r="Y754" s="18" t="s">
        <v>3312</v>
      </c>
      <c r="Z754" s="16">
        <v>100560</v>
      </c>
      <c r="AA754" s="19">
        <v>7014232091</v>
      </c>
      <c r="AB754" s="18" t="s">
        <v>3313</v>
      </c>
      <c r="AC754" s="18" t="s">
        <v>3313</v>
      </c>
      <c r="AD754" s="16">
        <v>100560</v>
      </c>
      <c r="AE754" s="20" t="s">
        <v>3314</v>
      </c>
      <c r="AF754" s="19" t="s">
        <v>3475</v>
      </c>
      <c r="AG754" s="20" t="s">
        <v>2456</v>
      </c>
      <c r="AH754" s="20" t="s">
        <v>1496</v>
      </c>
      <c r="AI754" s="19" t="s">
        <v>1568</v>
      </c>
      <c r="AJ754" s="16">
        <v>36000</v>
      </c>
      <c r="AK754" s="16"/>
      <c r="AL754" s="16">
        <f t="shared" si="23"/>
        <v>3200</v>
      </c>
      <c r="AM754" s="18"/>
      <c r="AN754" s="18"/>
      <c r="AO754" s="18"/>
      <c r="AP754" s="18"/>
      <c r="AQ754" s="18"/>
      <c r="AR754" s="16"/>
      <c r="AS754" s="16"/>
      <c r="AT754" s="20"/>
    </row>
    <row r="755" spans="1:46" s="23" customFormat="1" ht="72" hidden="1" x14ac:dyDescent="0.2">
      <c r="A755" s="19" t="s">
        <v>52</v>
      </c>
      <c r="B755" s="19" t="s">
        <v>277</v>
      </c>
      <c r="C755" s="19" t="s">
        <v>276</v>
      </c>
      <c r="D755" s="19" t="s">
        <v>13</v>
      </c>
      <c r="E755" s="19" t="s">
        <v>454</v>
      </c>
      <c r="F755" s="28" t="s">
        <v>2324</v>
      </c>
      <c r="G755" s="19" t="s">
        <v>1054</v>
      </c>
      <c r="H755" s="18" t="s">
        <v>414</v>
      </c>
      <c r="I755" s="18" t="s">
        <v>274</v>
      </c>
      <c r="J755" s="17">
        <v>105000</v>
      </c>
      <c r="K755" s="64"/>
      <c r="L755" s="64"/>
      <c r="M755" s="35" t="s">
        <v>137</v>
      </c>
      <c r="N755" s="19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/>
      <c r="AB755" s="18"/>
      <c r="AC755" s="18"/>
      <c r="AD755" s="16">
        <v>104930</v>
      </c>
      <c r="AE755" s="20" t="s">
        <v>3295</v>
      </c>
      <c r="AF755" s="20" t="s">
        <v>3472</v>
      </c>
      <c r="AG755" s="19" t="s">
        <v>3467</v>
      </c>
      <c r="AH755" s="20" t="s">
        <v>1496</v>
      </c>
      <c r="AI755" s="19" t="s">
        <v>1568</v>
      </c>
      <c r="AJ755" s="16"/>
      <c r="AK755" s="16"/>
      <c r="AL755" s="16">
        <f t="shared" si="23"/>
        <v>105000</v>
      </c>
      <c r="AM755" s="18" t="s">
        <v>1495</v>
      </c>
      <c r="AN755" s="18" t="s">
        <v>1495</v>
      </c>
      <c r="AO755" s="18" t="s">
        <v>3288</v>
      </c>
      <c r="AP755" s="18" t="s">
        <v>3288</v>
      </c>
      <c r="AQ755" s="18" t="s">
        <v>3288</v>
      </c>
      <c r="AR755" s="16">
        <v>104930</v>
      </c>
      <c r="AS755" s="19">
        <v>70</v>
      </c>
      <c r="AT755" s="19"/>
    </row>
    <row r="756" spans="1:46" s="23" customFormat="1" ht="72" hidden="1" x14ac:dyDescent="0.2">
      <c r="A756" s="19" t="s">
        <v>52</v>
      </c>
      <c r="B756" s="19" t="s">
        <v>277</v>
      </c>
      <c r="C756" s="19" t="s">
        <v>276</v>
      </c>
      <c r="D756" s="19" t="s">
        <v>13</v>
      </c>
      <c r="E756" s="19" t="s">
        <v>454</v>
      </c>
      <c r="F756" s="28" t="s">
        <v>2325</v>
      </c>
      <c r="G756" s="19" t="s">
        <v>1055</v>
      </c>
      <c r="H756" s="18" t="s">
        <v>317</v>
      </c>
      <c r="I756" s="18" t="s">
        <v>271</v>
      </c>
      <c r="J756" s="17">
        <v>40000</v>
      </c>
      <c r="K756" s="64"/>
      <c r="L756" s="64"/>
      <c r="M756" s="35" t="s">
        <v>137</v>
      </c>
      <c r="N756" s="19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/>
      <c r="AB756" s="18"/>
      <c r="AC756" s="18"/>
      <c r="AD756" s="16">
        <v>39500</v>
      </c>
      <c r="AE756" s="20" t="s">
        <v>3295</v>
      </c>
      <c r="AF756" s="20" t="s">
        <v>3472</v>
      </c>
      <c r="AG756" s="19" t="s">
        <v>3467</v>
      </c>
      <c r="AH756" s="20" t="s">
        <v>1496</v>
      </c>
      <c r="AI756" s="19" t="s">
        <v>1568</v>
      </c>
      <c r="AJ756" s="16"/>
      <c r="AK756" s="16"/>
      <c r="AL756" s="16">
        <f t="shared" si="23"/>
        <v>40000</v>
      </c>
      <c r="AM756" s="18" t="s">
        <v>1495</v>
      </c>
      <c r="AN756" s="18" t="s">
        <v>1495</v>
      </c>
      <c r="AO756" s="18" t="s">
        <v>3288</v>
      </c>
      <c r="AP756" s="18" t="s">
        <v>3288</v>
      </c>
      <c r="AQ756" s="18" t="s">
        <v>3288</v>
      </c>
      <c r="AR756" s="16">
        <v>39500</v>
      </c>
      <c r="AS756" s="19">
        <v>500</v>
      </c>
      <c r="AT756" s="19"/>
    </row>
    <row r="757" spans="1:46" s="23" customFormat="1" ht="72" hidden="1" x14ac:dyDescent="0.2">
      <c r="A757" s="19" t="s">
        <v>52</v>
      </c>
      <c r="B757" s="19" t="s">
        <v>277</v>
      </c>
      <c r="C757" s="19" t="s">
        <v>276</v>
      </c>
      <c r="D757" s="19" t="s">
        <v>13</v>
      </c>
      <c r="E757" s="19" t="s">
        <v>454</v>
      </c>
      <c r="F757" s="28" t="s">
        <v>2326</v>
      </c>
      <c r="G757" s="19" t="s">
        <v>1056</v>
      </c>
      <c r="H757" s="18" t="s">
        <v>269</v>
      </c>
      <c r="I757" s="18" t="s">
        <v>274</v>
      </c>
      <c r="J757" s="17">
        <v>50000</v>
      </c>
      <c r="K757" s="64"/>
      <c r="L757" s="64"/>
      <c r="M757" s="35" t="s">
        <v>137</v>
      </c>
      <c r="N757" s="19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/>
      <c r="AB757" s="18"/>
      <c r="AC757" s="18"/>
      <c r="AD757" s="16">
        <v>49980</v>
      </c>
      <c r="AE757" s="20" t="s">
        <v>3295</v>
      </c>
      <c r="AF757" s="20" t="s">
        <v>3472</v>
      </c>
      <c r="AG757" s="19" t="s">
        <v>3467</v>
      </c>
      <c r="AH757" s="20" t="s">
        <v>1496</v>
      </c>
      <c r="AI757" s="19" t="s">
        <v>1568</v>
      </c>
      <c r="AJ757" s="16"/>
      <c r="AK757" s="16"/>
      <c r="AL757" s="16">
        <f t="shared" si="23"/>
        <v>50000</v>
      </c>
      <c r="AM757" s="18" t="s">
        <v>1495</v>
      </c>
      <c r="AN757" s="18" t="s">
        <v>1495</v>
      </c>
      <c r="AO757" s="18" t="s">
        <v>3288</v>
      </c>
      <c r="AP757" s="18" t="s">
        <v>3288</v>
      </c>
      <c r="AQ757" s="18" t="s">
        <v>3288</v>
      </c>
      <c r="AR757" s="16">
        <v>49980</v>
      </c>
      <c r="AS757" s="19">
        <v>20</v>
      </c>
      <c r="AT757" s="19"/>
    </row>
    <row r="758" spans="1:46" s="23" customFormat="1" ht="72" hidden="1" x14ac:dyDescent="0.2">
      <c r="A758" s="19" t="s">
        <v>52</v>
      </c>
      <c r="B758" s="19" t="s">
        <v>277</v>
      </c>
      <c r="C758" s="19" t="s">
        <v>276</v>
      </c>
      <c r="D758" s="19" t="s">
        <v>28</v>
      </c>
      <c r="E758" s="19" t="s">
        <v>454</v>
      </c>
      <c r="F758" s="28" t="s">
        <v>2327</v>
      </c>
      <c r="G758" s="19" t="s">
        <v>1057</v>
      </c>
      <c r="H758" s="18" t="s">
        <v>270</v>
      </c>
      <c r="I758" s="18" t="s">
        <v>271</v>
      </c>
      <c r="J758" s="17">
        <v>7000</v>
      </c>
      <c r="K758" s="64"/>
      <c r="L758" s="64"/>
      <c r="M758" s="35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20" t="s">
        <v>3332</v>
      </c>
      <c r="AF758" s="19" t="s">
        <v>2457</v>
      </c>
      <c r="AG758" s="19" t="s">
        <v>2457</v>
      </c>
      <c r="AH758" s="20" t="s">
        <v>1498</v>
      </c>
      <c r="AI758" s="19" t="s">
        <v>1571</v>
      </c>
      <c r="AJ758" s="16"/>
      <c r="AK758" s="16">
        <v>7000</v>
      </c>
      <c r="AL758" s="16">
        <f t="shared" si="23"/>
        <v>0</v>
      </c>
      <c r="AM758" s="18"/>
      <c r="AN758" s="18"/>
      <c r="AO758" s="18"/>
      <c r="AP758" s="18"/>
      <c r="AQ758" s="18"/>
      <c r="AR758" s="15"/>
      <c r="AS758" s="19"/>
      <c r="AT758" s="19"/>
    </row>
    <row r="759" spans="1:46" s="23" customFormat="1" ht="72" hidden="1" x14ac:dyDescent="0.2">
      <c r="A759" s="19" t="s">
        <v>52</v>
      </c>
      <c r="B759" s="19" t="s">
        <v>277</v>
      </c>
      <c r="C759" s="19" t="s">
        <v>276</v>
      </c>
      <c r="D759" s="19" t="s">
        <v>28</v>
      </c>
      <c r="E759" s="19" t="s">
        <v>454</v>
      </c>
      <c r="F759" s="28" t="s">
        <v>2328</v>
      </c>
      <c r="G759" s="19" t="s">
        <v>1058</v>
      </c>
      <c r="H759" s="18" t="s">
        <v>270</v>
      </c>
      <c r="I759" s="18" t="s">
        <v>271</v>
      </c>
      <c r="J759" s="17">
        <v>8500</v>
      </c>
      <c r="K759" s="64"/>
      <c r="L759" s="64"/>
      <c r="M759" s="35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20" t="s">
        <v>3332</v>
      </c>
      <c r="AF759" s="19" t="s">
        <v>2457</v>
      </c>
      <c r="AG759" s="19" t="s">
        <v>2457</v>
      </c>
      <c r="AH759" s="20" t="s">
        <v>1498</v>
      </c>
      <c r="AI759" s="19" t="s">
        <v>1571</v>
      </c>
      <c r="AJ759" s="16"/>
      <c r="AK759" s="16">
        <v>8500</v>
      </c>
      <c r="AL759" s="16">
        <f t="shared" si="23"/>
        <v>0</v>
      </c>
      <c r="AM759" s="18"/>
      <c r="AN759" s="18"/>
      <c r="AO759" s="18"/>
      <c r="AP759" s="18"/>
      <c r="AQ759" s="18"/>
      <c r="AR759" s="15"/>
      <c r="AS759" s="19"/>
      <c r="AT759" s="19"/>
    </row>
    <row r="760" spans="1:46" s="23" customFormat="1" ht="72" hidden="1" x14ac:dyDescent="0.2">
      <c r="A760" s="19" t="s">
        <v>52</v>
      </c>
      <c r="B760" s="19" t="s">
        <v>277</v>
      </c>
      <c r="C760" s="19" t="s">
        <v>276</v>
      </c>
      <c r="D760" s="19" t="s">
        <v>33</v>
      </c>
      <c r="E760" s="19" t="s">
        <v>454</v>
      </c>
      <c r="F760" s="28" t="s">
        <v>2329</v>
      </c>
      <c r="G760" s="19" t="s">
        <v>1059</v>
      </c>
      <c r="H760" s="18" t="s">
        <v>402</v>
      </c>
      <c r="I760" s="18" t="s">
        <v>274</v>
      </c>
      <c r="J760" s="17">
        <v>250000</v>
      </c>
      <c r="K760" s="64"/>
      <c r="L760" s="64"/>
      <c r="M760" s="35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20" t="s">
        <v>3314</v>
      </c>
      <c r="AF760" s="19" t="s">
        <v>3475</v>
      </c>
      <c r="AG760" s="20" t="s">
        <v>2456</v>
      </c>
      <c r="AH760" s="20" t="s">
        <v>1498</v>
      </c>
      <c r="AI760" s="19" t="s">
        <v>1571</v>
      </c>
      <c r="AJ760" s="17">
        <v>250000</v>
      </c>
      <c r="AK760" s="16"/>
      <c r="AL760" s="16">
        <f t="shared" si="23"/>
        <v>0</v>
      </c>
      <c r="AM760" s="18"/>
      <c r="AN760" s="18"/>
      <c r="AO760" s="18"/>
      <c r="AP760" s="18"/>
      <c r="AQ760" s="18"/>
      <c r="AR760" s="15"/>
      <c r="AS760" s="19">
        <v>0</v>
      </c>
      <c r="AT760" s="19"/>
    </row>
    <row r="761" spans="1:46" s="199" customFormat="1" ht="72" hidden="1" x14ac:dyDescent="0.2">
      <c r="A761" s="187" t="s">
        <v>52</v>
      </c>
      <c r="B761" s="19" t="s">
        <v>277</v>
      </c>
      <c r="C761" s="187" t="s">
        <v>17</v>
      </c>
      <c r="D761" s="187" t="s">
        <v>34</v>
      </c>
      <c r="E761" s="19" t="s">
        <v>454</v>
      </c>
      <c r="F761" s="188" t="s">
        <v>2330</v>
      </c>
      <c r="G761" s="187" t="s">
        <v>1138</v>
      </c>
      <c r="H761" s="189" t="s">
        <v>270</v>
      </c>
      <c r="I761" s="189" t="s">
        <v>1119</v>
      </c>
      <c r="J761" s="190">
        <v>16000000</v>
      </c>
      <c r="K761" s="191" t="s">
        <v>137</v>
      </c>
      <c r="L761" s="200"/>
      <c r="M761" s="200"/>
      <c r="N761" s="187" t="s">
        <v>3340</v>
      </c>
      <c r="O761" s="187"/>
      <c r="P761" s="187"/>
      <c r="Q761" s="187"/>
      <c r="R761" s="187"/>
      <c r="S761" s="187" t="s">
        <v>78</v>
      </c>
      <c r="T761" s="187"/>
      <c r="U761" s="187"/>
      <c r="V761" s="187"/>
      <c r="W761" s="187"/>
      <c r="X761" s="189" t="s">
        <v>3341</v>
      </c>
      <c r="Y761" s="201"/>
      <c r="Z761" s="187"/>
      <c r="AA761" s="187"/>
      <c r="AB761" s="187"/>
      <c r="AC761" s="187"/>
      <c r="AD761" s="187"/>
      <c r="AE761" s="195" t="s">
        <v>3342</v>
      </c>
      <c r="AF761" s="195" t="s">
        <v>1571</v>
      </c>
      <c r="AG761" s="187" t="s">
        <v>3467</v>
      </c>
      <c r="AH761" s="20" t="s">
        <v>1499</v>
      </c>
      <c r="AI761" s="20" t="s">
        <v>1568</v>
      </c>
      <c r="AJ761" s="197"/>
      <c r="AK761" s="197"/>
      <c r="AL761" s="197">
        <f t="shared" si="23"/>
        <v>16000000</v>
      </c>
      <c r="AM761" s="189" t="s">
        <v>3288</v>
      </c>
      <c r="AN761" s="189" t="s">
        <v>3288</v>
      </c>
      <c r="AO761" s="189" t="s">
        <v>3288</v>
      </c>
      <c r="AP761" s="189" t="s">
        <v>3288</v>
      </c>
      <c r="AQ761" s="189" t="s">
        <v>3288</v>
      </c>
      <c r="AR761" s="187"/>
      <c r="AS761" s="187"/>
      <c r="AT761" s="187"/>
    </row>
    <row r="762" spans="1:46" s="199" customFormat="1" ht="72" hidden="1" x14ac:dyDescent="0.2">
      <c r="A762" s="187" t="s">
        <v>52</v>
      </c>
      <c r="B762" s="19" t="s">
        <v>277</v>
      </c>
      <c r="C762" s="187" t="s">
        <v>17</v>
      </c>
      <c r="D762" s="187" t="s">
        <v>34</v>
      </c>
      <c r="E762" s="19" t="s">
        <v>454</v>
      </c>
      <c r="F762" s="188" t="s">
        <v>2331</v>
      </c>
      <c r="G762" s="187" t="s">
        <v>1139</v>
      </c>
      <c r="H762" s="189" t="s">
        <v>270</v>
      </c>
      <c r="I762" s="189" t="s">
        <v>1122</v>
      </c>
      <c r="J762" s="190">
        <v>1800000</v>
      </c>
      <c r="K762" s="191" t="s">
        <v>137</v>
      </c>
      <c r="L762" s="200"/>
      <c r="M762" s="200"/>
      <c r="N762" s="187" t="s">
        <v>3343</v>
      </c>
      <c r="O762" s="187"/>
      <c r="P762" s="187"/>
      <c r="Q762" s="187"/>
      <c r="R762" s="187"/>
      <c r="S762" s="187" t="s">
        <v>78</v>
      </c>
      <c r="T762" s="187"/>
      <c r="U762" s="187"/>
      <c r="V762" s="187"/>
      <c r="W762" s="187"/>
      <c r="X762" s="189" t="s">
        <v>1261</v>
      </c>
      <c r="Y762" s="201"/>
      <c r="Z762" s="187"/>
      <c r="AA762" s="187"/>
      <c r="AB762" s="187"/>
      <c r="AC762" s="187"/>
      <c r="AD762" s="187"/>
      <c r="AE762" s="195" t="s">
        <v>3344</v>
      </c>
      <c r="AF762" s="195" t="s">
        <v>3479</v>
      </c>
      <c r="AG762" s="187" t="s">
        <v>3467</v>
      </c>
      <c r="AH762" s="20" t="s">
        <v>1500</v>
      </c>
      <c r="AI762" s="20" t="s">
        <v>1568</v>
      </c>
      <c r="AJ762" s="197"/>
      <c r="AK762" s="197"/>
      <c r="AL762" s="197">
        <f t="shared" si="23"/>
        <v>1800000</v>
      </c>
      <c r="AM762" s="189" t="s">
        <v>3288</v>
      </c>
      <c r="AN762" s="189" t="s">
        <v>3288</v>
      </c>
      <c r="AO762" s="189" t="s">
        <v>3288</v>
      </c>
      <c r="AP762" s="189" t="s">
        <v>3288</v>
      </c>
      <c r="AQ762" s="189" t="s">
        <v>3288</v>
      </c>
      <c r="AR762" s="187"/>
      <c r="AS762" s="187"/>
      <c r="AT762" s="187"/>
    </row>
    <row r="763" spans="1:46" s="199" customFormat="1" ht="72" hidden="1" x14ac:dyDescent="0.2">
      <c r="A763" s="187" t="s">
        <v>52</v>
      </c>
      <c r="B763" s="19" t="s">
        <v>277</v>
      </c>
      <c r="C763" s="187" t="s">
        <v>17</v>
      </c>
      <c r="D763" s="187" t="s">
        <v>34</v>
      </c>
      <c r="E763" s="19" t="s">
        <v>454</v>
      </c>
      <c r="F763" s="188" t="s">
        <v>2332</v>
      </c>
      <c r="G763" s="187" t="s">
        <v>1140</v>
      </c>
      <c r="H763" s="189" t="s">
        <v>270</v>
      </c>
      <c r="I763" s="189" t="s">
        <v>1119</v>
      </c>
      <c r="J763" s="190">
        <v>9000000</v>
      </c>
      <c r="K763" s="191" t="s">
        <v>137</v>
      </c>
      <c r="L763" s="200"/>
      <c r="M763" s="200"/>
      <c r="N763" s="187" t="s">
        <v>3345</v>
      </c>
      <c r="O763" s="187"/>
      <c r="P763" s="187"/>
      <c r="Q763" s="187"/>
      <c r="R763" s="187"/>
      <c r="S763" s="187" t="s">
        <v>78</v>
      </c>
      <c r="T763" s="187"/>
      <c r="U763" s="187"/>
      <c r="V763" s="187"/>
      <c r="W763" s="187"/>
      <c r="X763" s="189" t="s">
        <v>3346</v>
      </c>
      <c r="Y763" s="201"/>
      <c r="Z763" s="187"/>
      <c r="AA763" s="187"/>
      <c r="AB763" s="187"/>
      <c r="AC763" s="187"/>
      <c r="AD763" s="187"/>
      <c r="AE763" s="195" t="s">
        <v>3347</v>
      </c>
      <c r="AF763" s="195" t="s">
        <v>3480</v>
      </c>
      <c r="AG763" s="187" t="s">
        <v>3467</v>
      </c>
      <c r="AH763" s="20" t="s">
        <v>1500</v>
      </c>
      <c r="AI763" s="20" t="s">
        <v>1568</v>
      </c>
      <c r="AJ763" s="197"/>
      <c r="AK763" s="197"/>
      <c r="AL763" s="197">
        <f t="shared" si="23"/>
        <v>9000000</v>
      </c>
      <c r="AM763" s="189" t="s">
        <v>3288</v>
      </c>
      <c r="AN763" s="189" t="s">
        <v>3288</v>
      </c>
      <c r="AO763" s="189" t="s">
        <v>3288</v>
      </c>
      <c r="AP763" s="189" t="s">
        <v>3288</v>
      </c>
      <c r="AQ763" s="189" t="s">
        <v>3288</v>
      </c>
      <c r="AR763" s="187"/>
      <c r="AS763" s="187"/>
      <c r="AT763" s="187"/>
    </row>
    <row r="764" spans="1:46" s="23" customFormat="1" ht="72" hidden="1" x14ac:dyDescent="0.2">
      <c r="A764" s="19" t="s">
        <v>53</v>
      </c>
      <c r="B764" s="19" t="s">
        <v>277</v>
      </c>
      <c r="C764" s="19" t="s">
        <v>276</v>
      </c>
      <c r="D764" s="19" t="s">
        <v>11</v>
      </c>
      <c r="E764" s="19" t="s">
        <v>454</v>
      </c>
      <c r="F764" s="28" t="s">
        <v>2333</v>
      </c>
      <c r="G764" s="19" t="s">
        <v>1060</v>
      </c>
      <c r="H764" s="18" t="s">
        <v>270</v>
      </c>
      <c r="I764" s="18" t="s">
        <v>271</v>
      </c>
      <c r="J764" s="17">
        <v>20600</v>
      </c>
      <c r="K764" s="64"/>
      <c r="L764" s="64"/>
      <c r="M764" s="35" t="s">
        <v>137</v>
      </c>
      <c r="N764" s="19"/>
      <c r="O764" s="19"/>
      <c r="P764" s="19"/>
      <c r="Q764" s="19" t="s">
        <v>1501</v>
      </c>
      <c r="R764" s="19" t="s">
        <v>1502</v>
      </c>
      <c r="S764" s="19"/>
      <c r="T764" s="19"/>
      <c r="U764" s="19"/>
      <c r="V764" s="19"/>
      <c r="W764" s="19"/>
      <c r="X764" s="18"/>
      <c r="Y764" s="46"/>
      <c r="Z764" s="19"/>
      <c r="AA764" s="19"/>
      <c r="AB764" s="19"/>
      <c r="AC764" s="19"/>
      <c r="AD764" s="19"/>
      <c r="AE764" s="57" t="s">
        <v>1503</v>
      </c>
      <c r="AF764" s="57" t="s">
        <v>3453</v>
      </c>
      <c r="AG764" s="19" t="s">
        <v>3467</v>
      </c>
      <c r="AH764" s="57" t="s">
        <v>1503</v>
      </c>
      <c r="AI764" s="19" t="s">
        <v>1569</v>
      </c>
      <c r="AJ764" s="16"/>
      <c r="AK764" s="16"/>
      <c r="AL764" s="16">
        <f t="shared" si="23"/>
        <v>20600</v>
      </c>
      <c r="AM764" s="43" t="s">
        <v>2449</v>
      </c>
      <c r="AN764" s="43" t="s">
        <v>2449</v>
      </c>
      <c r="AO764" s="18" t="s">
        <v>2450</v>
      </c>
      <c r="AP764" s="18" t="s">
        <v>2450</v>
      </c>
      <c r="AQ764" s="19"/>
      <c r="AR764" s="19"/>
      <c r="AS764" s="19"/>
      <c r="AT764" s="19"/>
    </row>
    <row r="765" spans="1:46" s="23" customFormat="1" ht="72" hidden="1" x14ac:dyDescent="0.2">
      <c r="A765" s="19" t="s">
        <v>53</v>
      </c>
      <c r="B765" s="19" t="s">
        <v>277</v>
      </c>
      <c r="C765" s="19" t="s">
        <v>276</v>
      </c>
      <c r="D765" s="19" t="s">
        <v>11</v>
      </c>
      <c r="E765" s="19" t="s">
        <v>454</v>
      </c>
      <c r="F765" s="28" t="s">
        <v>2334</v>
      </c>
      <c r="G765" s="19" t="s">
        <v>1061</v>
      </c>
      <c r="H765" s="18" t="s">
        <v>269</v>
      </c>
      <c r="I765" s="18" t="s">
        <v>271</v>
      </c>
      <c r="J765" s="17">
        <v>56000</v>
      </c>
      <c r="K765" s="64"/>
      <c r="L765" s="64"/>
      <c r="M765" s="35" t="s">
        <v>137</v>
      </c>
      <c r="N765" s="19"/>
      <c r="O765" s="19"/>
      <c r="P765" s="19"/>
      <c r="Q765" s="19" t="s">
        <v>1504</v>
      </c>
      <c r="R765" s="19" t="s">
        <v>1502</v>
      </c>
      <c r="S765" s="19"/>
      <c r="T765" s="19"/>
      <c r="U765" s="19"/>
      <c r="V765" s="19"/>
      <c r="W765" s="19"/>
      <c r="X765" s="18"/>
      <c r="Y765" s="46"/>
      <c r="Z765" s="19"/>
      <c r="AA765" s="19"/>
      <c r="AB765" s="19"/>
      <c r="AC765" s="19"/>
      <c r="AD765" s="19"/>
      <c r="AE765" s="57" t="s">
        <v>1503</v>
      </c>
      <c r="AF765" s="57" t="s">
        <v>3453</v>
      </c>
      <c r="AG765" s="19" t="s">
        <v>3467</v>
      </c>
      <c r="AH765" s="57" t="s">
        <v>1503</v>
      </c>
      <c r="AI765" s="19" t="s">
        <v>1569</v>
      </c>
      <c r="AJ765" s="16"/>
      <c r="AK765" s="16"/>
      <c r="AL765" s="16">
        <f t="shared" si="23"/>
        <v>56000</v>
      </c>
      <c r="AM765" s="43" t="s">
        <v>2449</v>
      </c>
      <c r="AN765" s="43" t="s">
        <v>2449</v>
      </c>
      <c r="AO765" s="18" t="s">
        <v>2450</v>
      </c>
      <c r="AP765" s="18" t="s">
        <v>2450</v>
      </c>
      <c r="AQ765" s="19"/>
      <c r="AR765" s="19"/>
      <c r="AS765" s="19"/>
      <c r="AT765" s="19"/>
    </row>
    <row r="766" spans="1:46" s="23" customFormat="1" ht="72" hidden="1" x14ac:dyDescent="0.2">
      <c r="A766" s="19" t="s">
        <v>53</v>
      </c>
      <c r="B766" s="19" t="s">
        <v>277</v>
      </c>
      <c r="C766" s="19" t="s">
        <v>276</v>
      </c>
      <c r="D766" s="19" t="s">
        <v>11</v>
      </c>
      <c r="E766" s="19" t="s">
        <v>454</v>
      </c>
      <c r="F766" s="28" t="s">
        <v>2335</v>
      </c>
      <c r="G766" s="19" t="s">
        <v>1062</v>
      </c>
      <c r="H766" s="18" t="s">
        <v>270</v>
      </c>
      <c r="I766" s="18" t="s">
        <v>271</v>
      </c>
      <c r="J766" s="17">
        <v>25000</v>
      </c>
      <c r="K766" s="64"/>
      <c r="L766" s="64"/>
      <c r="M766" s="35" t="s">
        <v>137</v>
      </c>
      <c r="N766" s="19"/>
      <c r="O766" s="19"/>
      <c r="P766" s="19"/>
      <c r="Q766" s="19" t="s">
        <v>1504</v>
      </c>
      <c r="R766" s="19" t="s">
        <v>1502</v>
      </c>
      <c r="S766" s="19"/>
      <c r="T766" s="19"/>
      <c r="U766" s="19"/>
      <c r="V766" s="19"/>
      <c r="W766" s="19"/>
      <c r="X766" s="18"/>
      <c r="Y766" s="46"/>
      <c r="Z766" s="19"/>
      <c r="AA766" s="19"/>
      <c r="AB766" s="19"/>
      <c r="AC766" s="19"/>
      <c r="AD766" s="19"/>
      <c r="AE766" s="57" t="s">
        <v>1503</v>
      </c>
      <c r="AF766" s="57" t="s">
        <v>3453</v>
      </c>
      <c r="AG766" s="19" t="s">
        <v>3467</v>
      </c>
      <c r="AH766" s="57" t="s">
        <v>1503</v>
      </c>
      <c r="AI766" s="19" t="s">
        <v>1569</v>
      </c>
      <c r="AJ766" s="16"/>
      <c r="AK766" s="16"/>
      <c r="AL766" s="16">
        <f t="shared" si="23"/>
        <v>25000</v>
      </c>
      <c r="AM766" s="43" t="s">
        <v>2449</v>
      </c>
      <c r="AN766" s="43" t="s">
        <v>2449</v>
      </c>
      <c r="AO766" s="18" t="s">
        <v>2450</v>
      </c>
      <c r="AP766" s="18" t="s">
        <v>2450</v>
      </c>
      <c r="AQ766" s="19"/>
      <c r="AR766" s="19"/>
      <c r="AS766" s="19"/>
      <c r="AT766" s="19"/>
    </row>
    <row r="767" spans="1:46" s="23" customFormat="1" ht="72" hidden="1" x14ac:dyDescent="0.2">
      <c r="A767" s="19" t="s">
        <v>53</v>
      </c>
      <c r="B767" s="19" t="s">
        <v>277</v>
      </c>
      <c r="C767" s="19" t="s">
        <v>276</v>
      </c>
      <c r="D767" s="19" t="s">
        <v>11</v>
      </c>
      <c r="E767" s="19" t="s">
        <v>454</v>
      </c>
      <c r="F767" s="28" t="s">
        <v>2336</v>
      </c>
      <c r="G767" s="19" t="s">
        <v>1063</v>
      </c>
      <c r="H767" s="18" t="s">
        <v>270</v>
      </c>
      <c r="I767" s="18" t="s">
        <v>273</v>
      </c>
      <c r="J767" s="17">
        <v>4000</v>
      </c>
      <c r="K767" s="64"/>
      <c r="L767" s="64"/>
      <c r="M767" s="35" t="s">
        <v>137</v>
      </c>
      <c r="N767" s="19"/>
      <c r="O767" s="19"/>
      <c r="P767" s="19"/>
      <c r="Q767" s="19" t="s">
        <v>1504</v>
      </c>
      <c r="R767" s="19" t="s">
        <v>1502</v>
      </c>
      <c r="S767" s="19"/>
      <c r="T767" s="19"/>
      <c r="U767" s="19"/>
      <c r="V767" s="19"/>
      <c r="W767" s="19"/>
      <c r="X767" s="18"/>
      <c r="Y767" s="46"/>
      <c r="Z767" s="19"/>
      <c r="AA767" s="19"/>
      <c r="AB767" s="19"/>
      <c r="AC767" s="19"/>
      <c r="AD767" s="19"/>
      <c r="AE767" s="57" t="s">
        <v>1503</v>
      </c>
      <c r="AF767" s="57" t="s">
        <v>3453</v>
      </c>
      <c r="AG767" s="19" t="s">
        <v>3467</v>
      </c>
      <c r="AH767" s="57" t="s">
        <v>1503</v>
      </c>
      <c r="AI767" s="19" t="s">
        <v>1569</v>
      </c>
      <c r="AJ767" s="16"/>
      <c r="AK767" s="16"/>
      <c r="AL767" s="16">
        <f t="shared" si="23"/>
        <v>4000</v>
      </c>
      <c r="AM767" s="43" t="s">
        <v>2449</v>
      </c>
      <c r="AN767" s="43" t="s">
        <v>2449</v>
      </c>
      <c r="AO767" s="18" t="s">
        <v>2450</v>
      </c>
      <c r="AP767" s="18" t="s">
        <v>2450</v>
      </c>
      <c r="AQ767" s="19"/>
      <c r="AR767" s="19"/>
      <c r="AS767" s="19"/>
      <c r="AT767" s="19"/>
    </row>
    <row r="768" spans="1:46" s="23" customFormat="1" ht="72" hidden="1" x14ac:dyDescent="0.2">
      <c r="A768" s="19" t="s">
        <v>53</v>
      </c>
      <c r="B768" s="19" t="s">
        <v>277</v>
      </c>
      <c r="C768" s="19" t="s">
        <v>276</v>
      </c>
      <c r="D768" s="19" t="s">
        <v>11</v>
      </c>
      <c r="E768" s="19" t="s">
        <v>454</v>
      </c>
      <c r="F768" s="28" t="s">
        <v>2337</v>
      </c>
      <c r="G768" s="19" t="s">
        <v>1064</v>
      </c>
      <c r="H768" s="18" t="s">
        <v>317</v>
      </c>
      <c r="I768" s="18" t="s">
        <v>273</v>
      </c>
      <c r="J768" s="17">
        <v>35000</v>
      </c>
      <c r="K768" s="64"/>
      <c r="L768" s="64"/>
      <c r="M768" s="35" t="s">
        <v>137</v>
      </c>
      <c r="N768" s="19"/>
      <c r="O768" s="19"/>
      <c r="P768" s="19"/>
      <c r="Q768" s="19" t="s">
        <v>1504</v>
      </c>
      <c r="R768" s="19" t="s">
        <v>1502</v>
      </c>
      <c r="S768" s="19"/>
      <c r="T768" s="19"/>
      <c r="U768" s="19"/>
      <c r="V768" s="19"/>
      <c r="W768" s="19"/>
      <c r="X768" s="18"/>
      <c r="Y768" s="46"/>
      <c r="Z768" s="19"/>
      <c r="AA768" s="19"/>
      <c r="AB768" s="19"/>
      <c r="AC768" s="19"/>
      <c r="AD768" s="19"/>
      <c r="AE768" s="57" t="s">
        <v>1503</v>
      </c>
      <c r="AF768" s="57" t="s">
        <v>3453</v>
      </c>
      <c r="AG768" s="19" t="s">
        <v>3467</v>
      </c>
      <c r="AH768" s="57" t="s">
        <v>1503</v>
      </c>
      <c r="AI768" s="19" t="s">
        <v>1569</v>
      </c>
      <c r="AJ768" s="16"/>
      <c r="AK768" s="16"/>
      <c r="AL768" s="16">
        <f t="shared" si="23"/>
        <v>35000</v>
      </c>
      <c r="AM768" s="43" t="s">
        <v>2449</v>
      </c>
      <c r="AN768" s="43" t="s">
        <v>2449</v>
      </c>
      <c r="AO768" s="18" t="s">
        <v>2450</v>
      </c>
      <c r="AP768" s="18" t="s">
        <v>2450</v>
      </c>
      <c r="AQ768" s="19"/>
      <c r="AR768" s="19"/>
      <c r="AS768" s="19"/>
      <c r="AT768" s="19"/>
    </row>
    <row r="769" spans="1:46" s="23" customFormat="1" ht="72" hidden="1" x14ac:dyDescent="0.2">
      <c r="A769" s="19" t="s">
        <v>53</v>
      </c>
      <c r="B769" s="19" t="s">
        <v>277</v>
      </c>
      <c r="C769" s="19" t="s">
        <v>276</v>
      </c>
      <c r="D769" s="19" t="s">
        <v>11</v>
      </c>
      <c r="E769" s="19" t="s">
        <v>454</v>
      </c>
      <c r="F769" s="28" t="s">
        <v>2338</v>
      </c>
      <c r="G769" s="19" t="s">
        <v>1065</v>
      </c>
      <c r="H769" s="18" t="s">
        <v>1066</v>
      </c>
      <c r="I769" s="18" t="s">
        <v>268</v>
      </c>
      <c r="J769" s="17">
        <v>497500</v>
      </c>
      <c r="K769" s="64"/>
      <c r="L769" s="64"/>
      <c r="M769" s="35" t="s">
        <v>137</v>
      </c>
      <c r="N769" s="19"/>
      <c r="O769" s="19"/>
      <c r="P769" s="19"/>
      <c r="Q769" s="19" t="s">
        <v>1505</v>
      </c>
      <c r="R769" s="19" t="s">
        <v>1502</v>
      </c>
      <c r="S769" s="19"/>
      <c r="T769" s="19"/>
      <c r="U769" s="19"/>
      <c r="V769" s="19"/>
      <c r="W769" s="19"/>
      <c r="X769" s="18"/>
      <c r="Y769" s="46"/>
      <c r="Z769" s="19"/>
      <c r="AA769" s="19"/>
      <c r="AB769" s="19"/>
      <c r="AC769" s="19"/>
      <c r="AD769" s="19"/>
      <c r="AE769" s="57" t="s">
        <v>1503</v>
      </c>
      <c r="AF769" s="57" t="s">
        <v>3453</v>
      </c>
      <c r="AG769" s="19" t="s">
        <v>3467</v>
      </c>
      <c r="AH769" s="57" t="s">
        <v>1503</v>
      </c>
      <c r="AI769" s="19" t="s">
        <v>1569</v>
      </c>
      <c r="AJ769" s="16"/>
      <c r="AK769" s="16"/>
      <c r="AL769" s="16">
        <f t="shared" si="23"/>
        <v>497500</v>
      </c>
      <c r="AM769" s="43" t="s">
        <v>2449</v>
      </c>
      <c r="AN769" s="43" t="s">
        <v>2449</v>
      </c>
      <c r="AO769" s="18" t="s">
        <v>2450</v>
      </c>
      <c r="AP769" s="18" t="s">
        <v>2450</v>
      </c>
      <c r="AQ769" s="19"/>
      <c r="AR769" s="19"/>
      <c r="AS769" s="19"/>
      <c r="AT769" s="19"/>
    </row>
    <row r="770" spans="1:46" s="23" customFormat="1" ht="72" hidden="1" x14ac:dyDescent="0.2">
      <c r="A770" s="19" t="s">
        <v>53</v>
      </c>
      <c r="B770" s="19" t="s">
        <v>277</v>
      </c>
      <c r="C770" s="19" t="s">
        <v>276</v>
      </c>
      <c r="D770" s="19" t="s">
        <v>21</v>
      </c>
      <c r="E770" s="19" t="s">
        <v>454</v>
      </c>
      <c r="F770" s="28" t="s">
        <v>2339</v>
      </c>
      <c r="G770" s="19" t="s">
        <v>1067</v>
      </c>
      <c r="H770" s="18" t="s">
        <v>1068</v>
      </c>
      <c r="I770" s="18" t="s">
        <v>274</v>
      </c>
      <c r="J770" s="17">
        <v>403000</v>
      </c>
      <c r="K770" s="64"/>
      <c r="L770" s="64"/>
      <c r="M770" s="35" t="s">
        <v>137</v>
      </c>
      <c r="N770" s="19"/>
      <c r="O770" s="19"/>
      <c r="P770" s="19"/>
      <c r="Q770" s="76" t="s">
        <v>1506</v>
      </c>
      <c r="R770" s="77" t="s">
        <v>1507</v>
      </c>
      <c r="S770" s="19"/>
      <c r="T770" s="19"/>
      <c r="U770" s="19"/>
      <c r="V770" s="19"/>
      <c r="W770" s="19"/>
      <c r="X770" s="18"/>
      <c r="Y770" s="46"/>
      <c r="Z770" s="19"/>
      <c r="AA770" s="19"/>
      <c r="AB770" s="19"/>
      <c r="AC770" s="19"/>
      <c r="AD770" s="19"/>
      <c r="AE770" s="57" t="s">
        <v>1503</v>
      </c>
      <c r="AF770" s="57" t="s">
        <v>3453</v>
      </c>
      <c r="AG770" s="19" t="s">
        <v>3467</v>
      </c>
      <c r="AH770" s="57" t="s">
        <v>1503</v>
      </c>
      <c r="AI770" s="19" t="s">
        <v>1569</v>
      </c>
      <c r="AJ770" s="16"/>
      <c r="AK770" s="16"/>
      <c r="AL770" s="16">
        <f t="shared" si="23"/>
        <v>403000</v>
      </c>
      <c r="AM770" s="43" t="s">
        <v>2449</v>
      </c>
      <c r="AN770" s="43" t="s">
        <v>2449</v>
      </c>
      <c r="AO770" s="18" t="s">
        <v>2450</v>
      </c>
      <c r="AP770" s="18" t="s">
        <v>2450</v>
      </c>
      <c r="AQ770" s="19"/>
      <c r="AR770" s="19"/>
      <c r="AS770" s="19"/>
      <c r="AT770" s="19"/>
    </row>
    <row r="771" spans="1:46" s="23" customFormat="1" ht="72" hidden="1" x14ac:dyDescent="0.2">
      <c r="A771" s="19" t="s">
        <v>53</v>
      </c>
      <c r="B771" s="19" t="s">
        <v>277</v>
      </c>
      <c r="C771" s="19" t="s">
        <v>276</v>
      </c>
      <c r="D771" s="19" t="s">
        <v>13</v>
      </c>
      <c r="E771" s="19" t="s">
        <v>454</v>
      </c>
      <c r="F771" s="28" t="s">
        <v>2340</v>
      </c>
      <c r="G771" s="19" t="s">
        <v>1069</v>
      </c>
      <c r="H771" s="18" t="s">
        <v>270</v>
      </c>
      <c r="I771" s="18" t="s">
        <v>274</v>
      </c>
      <c r="J771" s="17">
        <v>190000</v>
      </c>
      <c r="K771" s="64"/>
      <c r="L771" s="64"/>
      <c r="M771" s="35" t="s">
        <v>137</v>
      </c>
      <c r="N771" s="19"/>
      <c r="O771" s="19"/>
      <c r="P771" s="19"/>
      <c r="Q771" s="19" t="s">
        <v>1508</v>
      </c>
      <c r="R771" s="19" t="s">
        <v>1502</v>
      </c>
      <c r="S771" s="19"/>
      <c r="T771" s="19"/>
      <c r="U771" s="19"/>
      <c r="V771" s="19"/>
      <c r="W771" s="19"/>
      <c r="X771" s="18"/>
      <c r="Y771" s="46"/>
      <c r="Z771" s="19"/>
      <c r="AA771" s="19"/>
      <c r="AB771" s="19"/>
      <c r="AC771" s="19"/>
      <c r="AD771" s="19"/>
      <c r="AE771" s="57" t="s">
        <v>1503</v>
      </c>
      <c r="AF771" s="57" t="s">
        <v>3453</v>
      </c>
      <c r="AG771" s="19" t="s">
        <v>3467</v>
      </c>
      <c r="AH771" s="57" t="s">
        <v>1503</v>
      </c>
      <c r="AI771" s="19" t="s">
        <v>1569</v>
      </c>
      <c r="AJ771" s="16"/>
      <c r="AK771" s="16"/>
      <c r="AL771" s="16">
        <f t="shared" ref="AL771:AL822" si="24">J771-AJ771-AK771</f>
        <v>190000</v>
      </c>
      <c r="AM771" s="43" t="s">
        <v>2449</v>
      </c>
      <c r="AN771" s="43" t="s">
        <v>2449</v>
      </c>
      <c r="AO771" s="18" t="s">
        <v>2450</v>
      </c>
      <c r="AP771" s="18" t="s">
        <v>2450</v>
      </c>
      <c r="AQ771" s="19"/>
      <c r="AR771" s="19"/>
      <c r="AS771" s="19"/>
      <c r="AT771" s="19"/>
    </row>
    <row r="772" spans="1:46" s="23" customFormat="1" ht="72" hidden="1" x14ac:dyDescent="0.2">
      <c r="A772" s="19" t="s">
        <v>53</v>
      </c>
      <c r="B772" s="19" t="s">
        <v>277</v>
      </c>
      <c r="C772" s="19" t="s">
        <v>276</v>
      </c>
      <c r="D772" s="19" t="s">
        <v>16</v>
      </c>
      <c r="E772" s="19" t="s">
        <v>454</v>
      </c>
      <c r="F772" s="28" t="s">
        <v>2341</v>
      </c>
      <c r="G772" s="19" t="s">
        <v>1070</v>
      </c>
      <c r="H772" s="18" t="s">
        <v>387</v>
      </c>
      <c r="I772" s="18" t="s">
        <v>1071</v>
      </c>
      <c r="J772" s="17">
        <v>560000</v>
      </c>
      <c r="K772" s="35" t="s">
        <v>137</v>
      </c>
      <c r="L772" s="64"/>
      <c r="M772" s="64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8"/>
      <c r="Y772" s="46"/>
      <c r="Z772" s="19"/>
      <c r="AA772" s="19"/>
      <c r="AB772" s="19"/>
      <c r="AC772" s="19"/>
      <c r="AD772" s="19"/>
      <c r="AE772" s="57" t="s">
        <v>1509</v>
      </c>
      <c r="AF772" s="20" t="s">
        <v>3473</v>
      </c>
      <c r="AG772" s="19" t="s">
        <v>3467</v>
      </c>
      <c r="AH772" s="57" t="s">
        <v>1509</v>
      </c>
      <c r="AI772" s="57" t="s">
        <v>1571</v>
      </c>
      <c r="AJ772" s="16"/>
      <c r="AK772" s="16"/>
      <c r="AL772" s="16">
        <f t="shared" si="24"/>
        <v>560000</v>
      </c>
      <c r="AM772" s="43" t="s">
        <v>2449</v>
      </c>
      <c r="AN772" s="43" t="s">
        <v>2449</v>
      </c>
      <c r="AO772" s="18" t="s">
        <v>2450</v>
      </c>
      <c r="AP772" s="18" t="s">
        <v>2450</v>
      </c>
      <c r="AQ772" s="19"/>
      <c r="AR772" s="19"/>
      <c r="AS772" s="19"/>
      <c r="AT772" s="19"/>
    </row>
    <row r="773" spans="1:46" s="23" customFormat="1" ht="72" hidden="1" x14ac:dyDescent="0.2">
      <c r="A773" s="19" t="s">
        <v>53</v>
      </c>
      <c r="B773" s="19" t="s">
        <v>277</v>
      </c>
      <c r="C773" s="19" t="s">
        <v>276</v>
      </c>
      <c r="D773" s="19" t="s">
        <v>10</v>
      </c>
      <c r="E773" s="19" t="s">
        <v>311</v>
      </c>
      <c r="F773" s="28" t="s">
        <v>2342</v>
      </c>
      <c r="G773" s="19" t="s">
        <v>1072</v>
      </c>
      <c r="H773" s="18" t="s">
        <v>270</v>
      </c>
      <c r="I773" s="18" t="s">
        <v>271</v>
      </c>
      <c r="J773" s="17">
        <v>40000</v>
      </c>
      <c r="K773" s="64"/>
      <c r="L773" s="64"/>
      <c r="M773" s="35" t="s">
        <v>137</v>
      </c>
      <c r="N773" s="19"/>
      <c r="O773" s="19"/>
      <c r="P773" s="19"/>
      <c r="Q773" s="19" t="s">
        <v>1501</v>
      </c>
      <c r="R773" s="19" t="s">
        <v>1502</v>
      </c>
      <c r="S773" s="19"/>
      <c r="T773" s="19"/>
      <c r="U773" s="19"/>
      <c r="V773" s="19"/>
      <c r="W773" s="19"/>
      <c r="X773" s="18"/>
      <c r="Y773" s="46"/>
      <c r="Z773" s="19"/>
      <c r="AA773" s="19"/>
      <c r="AB773" s="19"/>
      <c r="AC773" s="19"/>
      <c r="AD773" s="19"/>
      <c r="AE773" s="57" t="s">
        <v>1503</v>
      </c>
      <c r="AF773" s="57" t="s">
        <v>3453</v>
      </c>
      <c r="AG773" s="19" t="s">
        <v>3467</v>
      </c>
      <c r="AH773" s="57" t="s">
        <v>1503</v>
      </c>
      <c r="AI773" s="19" t="s">
        <v>1569</v>
      </c>
      <c r="AJ773" s="16"/>
      <c r="AK773" s="16"/>
      <c r="AL773" s="16">
        <f t="shared" si="24"/>
        <v>40000</v>
      </c>
      <c r="AM773" s="43" t="s">
        <v>2449</v>
      </c>
      <c r="AN773" s="43" t="s">
        <v>2449</v>
      </c>
      <c r="AO773" s="18" t="s">
        <v>2450</v>
      </c>
      <c r="AP773" s="18" t="s">
        <v>2450</v>
      </c>
      <c r="AQ773" s="19"/>
      <c r="AR773" s="19"/>
      <c r="AS773" s="19"/>
      <c r="AT773" s="19"/>
    </row>
    <row r="774" spans="1:46" s="199" customFormat="1" ht="72" hidden="1" x14ac:dyDescent="0.2">
      <c r="A774" s="187" t="s">
        <v>53</v>
      </c>
      <c r="B774" s="19" t="s">
        <v>277</v>
      </c>
      <c r="C774" s="187" t="s">
        <v>17</v>
      </c>
      <c r="D774" s="187" t="s">
        <v>34</v>
      </c>
      <c r="E774" s="19" t="s">
        <v>454</v>
      </c>
      <c r="F774" s="188" t="s">
        <v>2343</v>
      </c>
      <c r="G774" s="187" t="s">
        <v>1146</v>
      </c>
      <c r="H774" s="189" t="s">
        <v>270</v>
      </c>
      <c r="I774" s="189" t="s">
        <v>1119</v>
      </c>
      <c r="J774" s="190">
        <v>1387300</v>
      </c>
      <c r="K774" s="191" t="s">
        <v>137</v>
      </c>
      <c r="L774" s="200"/>
      <c r="M774" s="200"/>
      <c r="N774" s="187" t="s">
        <v>3348</v>
      </c>
      <c r="O774" s="225" t="s">
        <v>2601</v>
      </c>
      <c r="P774" s="187"/>
      <c r="Q774" s="187" t="s">
        <v>3349</v>
      </c>
      <c r="R774" s="187" t="s">
        <v>3350</v>
      </c>
      <c r="S774" s="187"/>
      <c r="T774" s="187"/>
      <c r="U774" s="187"/>
      <c r="V774" s="187"/>
      <c r="W774" s="187"/>
      <c r="X774" s="189"/>
      <c r="Y774" s="201"/>
      <c r="Z774" s="187"/>
      <c r="AA774" s="187"/>
      <c r="AB774" s="187"/>
      <c r="AC774" s="187"/>
      <c r="AD774" s="187"/>
      <c r="AE774" s="226" t="s">
        <v>3351</v>
      </c>
      <c r="AF774" s="195" t="s">
        <v>3470</v>
      </c>
      <c r="AG774" s="187" t="s">
        <v>3467</v>
      </c>
      <c r="AH774" s="57" t="s">
        <v>1509</v>
      </c>
      <c r="AI774" s="57" t="s">
        <v>1571</v>
      </c>
      <c r="AJ774" s="197"/>
      <c r="AK774" s="197"/>
      <c r="AL774" s="197">
        <f t="shared" si="24"/>
        <v>1387300</v>
      </c>
      <c r="AM774" s="227" t="s">
        <v>2449</v>
      </c>
      <c r="AN774" s="227" t="s">
        <v>2449</v>
      </c>
      <c r="AO774" s="189" t="s">
        <v>2450</v>
      </c>
      <c r="AP774" s="189" t="s">
        <v>2450</v>
      </c>
      <c r="AQ774" s="187"/>
      <c r="AR774" s="187"/>
      <c r="AS774" s="187"/>
      <c r="AT774" s="187"/>
    </row>
    <row r="775" spans="1:46" s="199" customFormat="1" ht="72" hidden="1" x14ac:dyDescent="0.2">
      <c r="A775" s="187" t="s">
        <v>53</v>
      </c>
      <c r="B775" s="19" t="s">
        <v>277</v>
      </c>
      <c r="C775" s="187" t="s">
        <v>17</v>
      </c>
      <c r="D775" s="187" t="s">
        <v>34</v>
      </c>
      <c r="E775" s="19" t="s">
        <v>454</v>
      </c>
      <c r="F775" s="188" t="s">
        <v>2344</v>
      </c>
      <c r="G775" s="187" t="s">
        <v>1147</v>
      </c>
      <c r="H775" s="189" t="s">
        <v>270</v>
      </c>
      <c r="I775" s="189" t="s">
        <v>1119</v>
      </c>
      <c r="J775" s="190">
        <v>1145800</v>
      </c>
      <c r="K775" s="191" t="s">
        <v>137</v>
      </c>
      <c r="L775" s="200"/>
      <c r="M775" s="200"/>
      <c r="N775" s="187" t="s">
        <v>3348</v>
      </c>
      <c r="O775" s="225" t="s">
        <v>2620</v>
      </c>
      <c r="P775" s="187"/>
      <c r="Q775" s="187" t="s">
        <v>3349</v>
      </c>
      <c r="R775" s="187" t="s">
        <v>3350</v>
      </c>
      <c r="S775" s="187"/>
      <c r="T775" s="187"/>
      <c r="U775" s="187"/>
      <c r="V775" s="187"/>
      <c r="W775" s="187"/>
      <c r="X775" s="189"/>
      <c r="Y775" s="201"/>
      <c r="Z775" s="187"/>
      <c r="AA775" s="187"/>
      <c r="AB775" s="187"/>
      <c r="AC775" s="187"/>
      <c r="AD775" s="187"/>
      <c r="AE775" s="226" t="s">
        <v>3351</v>
      </c>
      <c r="AF775" s="195" t="s">
        <v>3470</v>
      </c>
      <c r="AG775" s="187" t="s">
        <v>3467</v>
      </c>
      <c r="AH775" s="57" t="s">
        <v>1509</v>
      </c>
      <c r="AI775" s="57" t="s">
        <v>1571</v>
      </c>
      <c r="AJ775" s="197"/>
      <c r="AK775" s="197"/>
      <c r="AL775" s="197">
        <f t="shared" si="24"/>
        <v>1145800</v>
      </c>
      <c r="AM775" s="227" t="s">
        <v>2449</v>
      </c>
      <c r="AN775" s="227" t="s">
        <v>2449</v>
      </c>
      <c r="AO775" s="189" t="s">
        <v>2450</v>
      </c>
      <c r="AP775" s="189" t="s">
        <v>2450</v>
      </c>
      <c r="AQ775" s="187"/>
      <c r="AR775" s="187"/>
      <c r="AS775" s="187"/>
      <c r="AT775" s="187"/>
    </row>
    <row r="776" spans="1:46" s="199" customFormat="1" ht="72" hidden="1" x14ac:dyDescent="0.2">
      <c r="A776" s="187" t="s">
        <v>53</v>
      </c>
      <c r="B776" s="19" t="s">
        <v>277</v>
      </c>
      <c r="C776" s="187" t="s">
        <v>17</v>
      </c>
      <c r="D776" s="187" t="s">
        <v>34</v>
      </c>
      <c r="E776" s="19" t="s">
        <v>454</v>
      </c>
      <c r="F776" s="188" t="s">
        <v>2345</v>
      </c>
      <c r="G776" s="187" t="s">
        <v>1148</v>
      </c>
      <c r="H776" s="189" t="s">
        <v>270</v>
      </c>
      <c r="I776" s="189" t="s">
        <v>1119</v>
      </c>
      <c r="J776" s="190">
        <v>1062000</v>
      </c>
      <c r="K776" s="191" t="s">
        <v>137</v>
      </c>
      <c r="L776" s="200"/>
      <c r="M776" s="200"/>
      <c r="N776" s="187" t="s">
        <v>3348</v>
      </c>
      <c r="O776" s="225" t="s">
        <v>2597</v>
      </c>
      <c r="P776" s="187"/>
      <c r="Q776" s="187" t="s">
        <v>3352</v>
      </c>
      <c r="R776" s="187" t="s">
        <v>3350</v>
      </c>
      <c r="S776" s="187"/>
      <c r="T776" s="187"/>
      <c r="U776" s="187"/>
      <c r="V776" s="187"/>
      <c r="W776" s="187"/>
      <c r="X776" s="189"/>
      <c r="Y776" s="201"/>
      <c r="Z776" s="187"/>
      <c r="AA776" s="187"/>
      <c r="AB776" s="187"/>
      <c r="AC776" s="187"/>
      <c r="AD776" s="187"/>
      <c r="AE776" s="226" t="s">
        <v>3351</v>
      </c>
      <c r="AF776" s="195" t="s">
        <v>3470</v>
      </c>
      <c r="AG776" s="187" t="s">
        <v>3467</v>
      </c>
      <c r="AH776" s="57" t="s">
        <v>1509</v>
      </c>
      <c r="AI776" s="57" t="s">
        <v>1571</v>
      </c>
      <c r="AJ776" s="197"/>
      <c r="AK776" s="197"/>
      <c r="AL776" s="197">
        <f t="shared" si="24"/>
        <v>1062000</v>
      </c>
      <c r="AM776" s="227" t="s">
        <v>2449</v>
      </c>
      <c r="AN776" s="227" t="s">
        <v>2449</v>
      </c>
      <c r="AO776" s="189" t="s">
        <v>2450</v>
      </c>
      <c r="AP776" s="189" t="s">
        <v>2450</v>
      </c>
      <c r="AQ776" s="187"/>
      <c r="AR776" s="187"/>
      <c r="AS776" s="187"/>
      <c r="AT776" s="187"/>
    </row>
    <row r="777" spans="1:46" s="23" customFormat="1" ht="72" hidden="1" x14ac:dyDescent="0.2">
      <c r="A777" s="19" t="s">
        <v>54</v>
      </c>
      <c r="B777" s="19" t="s">
        <v>277</v>
      </c>
      <c r="C777" s="19" t="s">
        <v>276</v>
      </c>
      <c r="D777" s="19" t="s">
        <v>11</v>
      </c>
      <c r="E777" s="19" t="s">
        <v>454</v>
      </c>
      <c r="F777" s="28" t="s">
        <v>2346</v>
      </c>
      <c r="G777" s="19" t="s">
        <v>1073</v>
      </c>
      <c r="H777" s="18" t="s">
        <v>303</v>
      </c>
      <c r="I777" s="18" t="s">
        <v>273</v>
      </c>
      <c r="J777" s="17">
        <v>45000</v>
      </c>
      <c r="K777" s="64"/>
      <c r="L777" s="64"/>
      <c r="M777" s="35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46"/>
      <c r="Z777" s="17">
        <v>45000</v>
      </c>
      <c r="AA777" s="18">
        <v>7014199907</v>
      </c>
      <c r="AB777" s="19"/>
      <c r="AC777" s="19"/>
      <c r="AD777" s="19"/>
      <c r="AE777" s="18" t="s">
        <v>3357</v>
      </c>
      <c r="AF777" s="20" t="s">
        <v>3472</v>
      </c>
      <c r="AG777" s="20" t="s">
        <v>2456</v>
      </c>
      <c r="AH777" s="20" t="s">
        <v>1511</v>
      </c>
      <c r="AI777" s="19" t="s">
        <v>1570</v>
      </c>
      <c r="AJ777" s="17">
        <v>45000</v>
      </c>
      <c r="AK777" s="16"/>
      <c r="AL777" s="16">
        <f t="shared" si="24"/>
        <v>0</v>
      </c>
      <c r="AM777" s="18" t="s">
        <v>1512</v>
      </c>
      <c r="AN777" s="18" t="s">
        <v>1512</v>
      </c>
      <c r="AO777" s="18" t="s">
        <v>3393</v>
      </c>
      <c r="AP777" s="18" t="s">
        <v>3394</v>
      </c>
      <c r="AQ777" s="18" t="s">
        <v>3395</v>
      </c>
      <c r="AR777" s="17">
        <v>45000</v>
      </c>
      <c r="AS777" s="19">
        <v>0</v>
      </c>
      <c r="AT777" s="19"/>
    </row>
    <row r="778" spans="1:46" s="23" customFormat="1" ht="72" hidden="1" x14ac:dyDescent="0.2">
      <c r="A778" s="19" t="s">
        <v>54</v>
      </c>
      <c r="B778" s="19" t="s">
        <v>277</v>
      </c>
      <c r="C778" s="19" t="s">
        <v>276</v>
      </c>
      <c r="D778" s="19" t="s">
        <v>11</v>
      </c>
      <c r="E778" s="19" t="s">
        <v>454</v>
      </c>
      <c r="F778" s="28" t="s">
        <v>2347</v>
      </c>
      <c r="G778" s="19" t="s">
        <v>1074</v>
      </c>
      <c r="H778" s="18" t="s">
        <v>270</v>
      </c>
      <c r="I778" s="18" t="s">
        <v>273</v>
      </c>
      <c r="J778" s="17">
        <v>4800</v>
      </c>
      <c r="K778" s="64"/>
      <c r="L778" s="64"/>
      <c r="M778" s="35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46"/>
      <c r="Z778" s="17">
        <v>4400</v>
      </c>
      <c r="AA778" s="18">
        <v>7014199907</v>
      </c>
      <c r="AB778" s="19"/>
      <c r="AC778" s="19"/>
      <c r="AD778" s="19"/>
      <c r="AE778" s="18" t="s">
        <v>3357</v>
      </c>
      <c r="AF778" s="20" t="s">
        <v>3472</v>
      </c>
      <c r="AG778" s="20" t="s">
        <v>2456</v>
      </c>
      <c r="AH778" s="20" t="s">
        <v>1511</v>
      </c>
      <c r="AI778" s="19" t="s">
        <v>1570</v>
      </c>
      <c r="AJ778" s="16">
        <v>4400</v>
      </c>
      <c r="AK778" s="16"/>
      <c r="AL778" s="16">
        <f t="shared" si="24"/>
        <v>400</v>
      </c>
      <c r="AM778" s="18" t="s">
        <v>1512</v>
      </c>
      <c r="AN778" s="18" t="s">
        <v>1512</v>
      </c>
      <c r="AO778" s="18" t="s">
        <v>3393</v>
      </c>
      <c r="AP778" s="18" t="s">
        <v>3394</v>
      </c>
      <c r="AQ778" s="18" t="s">
        <v>3395</v>
      </c>
      <c r="AR778" s="17">
        <v>4400</v>
      </c>
      <c r="AS778" s="45" t="e">
        <f>SUM(M778-AR778)</f>
        <v>#VALUE!</v>
      </c>
      <c r="AT778" s="19"/>
    </row>
    <row r="779" spans="1:46" s="23" customFormat="1" ht="72" hidden="1" x14ac:dyDescent="0.2">
      <c r="A779" s="19" t="s">
        <v>54</v>
      </c>
      <c r="B779" s="19" t="s">
        <v>277</v>
      </c>
      <c r="C779" s="19" t="s">
        <v>276</v>
      </c>
      <c r="D779" s="19" t="s">
        <v>11</v>
      </c>
      <c r="E779" s="19" t="s">
        <v>454</v>
      </c>
      <c r="F779" s="28" t="s">
        <v>2348</v>
      </c>
      <c r="G779" s="19" t="s">
        <v>1075</v>
      </c>
      <c r="H779" s="18" t="s">
        <v>272</v>
      </c>
      <c r="I779" s="18" t="s">
        <v>268</v>
      </c>
      <c r="J779" s="17">
        <v>9600</v>
      </c>
      <c r="K779" s="64"/>
      <c r="L779" s="64"/>
      <c r="M779" s="35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46"/>
      <c r="Z779" s="17">
        <v>9600</v>
      </c>
      <c r="AA779" s="18">
        <v>7014199907</v>
      </c>
      <c r="AB779" s="19"/>
      <c r="AC779" s="19"/>
      <c r="AD779" s="19"/>
      <c r="AE779" s="18" t="s">
        <v>3357</v>
      </c>
      <c r="AF779" s="20" t="s">
        <v>3472</v>
      </c>
      <c r="AG779" s="20" t="s">
        <v>2456</v>
      </c>
      <c r="AH779" s="20" t="s">
        <v>1511</v>
      </c>
      <c r="AI779" s="19" t="s">
        <v>1570</v>
      </c>
      <c r="AJ779" s="16">
        <v>9600</v>
      </c>
      <c r="AK779" s="16"/>
      <c r="AL779" s="16">
        <f t="shared" si="24"/>
        <v>0</v>
      </c>
      <c r="AM779" s="18" t="s">
        <v>1512</v>
      </c>
      <c r="AN779" s="18" t="s">
        <v>1512</v>
      </c>
      <c r="AO779" s="18" t="s">
        <v>3393</v>
      </c>
      <c r="AP779" s="18" t="s">
        <v>3394</v>
      </c>
      <c r="AQ779" s="18" t="s">
        <v>3395</v>
      </c>
      <c r="AR779" s="17">
        <v>9600</v>
      </c>
      <c r="AS779" s="19">
        <v>0</v>
      </c>
      <c r="AT779" s="19"/>
    </row>
    <row r="780" spans="1:46" s="23" customFormat="1" ht="72" hidden="1" x14ac:dyDescent="0.2">
      <c r="A780" s="19" t="s">
        <v>54</v>
      </c>
      <c r="B780" s="19" t="s">
        <v>277</v>
      </c>
      <c r="C780" s="19" t="s">
        <v>276</v>
      </c>
      <c r="D780" s="19" t="s">
        <v>11</v>
      </c>
      <c r="E780" s="19" t="s">
        <v>454</v>
      </c>
      <c r="F780" s="28" t="s">
        <v>2349</v>
      </c>
      <c r="G780" s="19" t="s">
        <v>1076</v>
      </c>
      <c r="H780" s="18" t="s">
        <v>270</v>
      </c>
      <c r="I780" s="18" t="s">
        <v>274</v>
      </c>
      <c r="J780" s="17">
        <v>36000</v>
      </c>
      <c r="K780" s="64"/>
      <c r="L780" s="64"/>
      <c r="M780" s="35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46"/>
      <c r="Z780" s="17">
        <v>36000</v>
      </c>
      <c r="AA780" s="18">
        <v>7014199907</v>
      </c>
      <c r="AB780" s="19"/>
      <c r="AC780" s="19"/>
      <c r="AD780" s="19"/>
      <c r="AE780" s="18" t="s">
        <v>3357</v>
      </c>
      <c r="AF780" s="20" t="s">
        <v>3472</v>
      </c>
      <c r="AG780" s="20" t="s">
        <v>2456</v>
      </c>
      <c r="AH780" s="20" t="s">
        <v>1511</v>
      </c>
      <c r="AI780" s="19" t="s">
        <v>1570</v>
      </c>
      <c r="AJ780" s="17">
        <v>36000</v>
      </c>
      <c r="AK780" s="16"/>
      <c r="AL780" s="16">
        <f t="shared" si="24"/>
        <v>0</v>
      </c>
      <c r="AM780" s="18" t="s">
        <v>1512</v>
      </c>
      <c r="AN780" s="18" t="s">
        <v>1512</v>
      </c>
      <c r="AO780" s="18" t="s">
        <v>3393</v>
      </c>
      <c r="AP780" s="18" t="s">
        <v>3394</v>
      </c>
      <c r="AQ780" s="18" t="s">
        <v>3395</v>
      </c>
      <c r="AR780" s="17">
        <v>36000</v>
      </c>
      <c r="AS780" s="19">
        <v>0</v>
      </c>
      <c r="AT780" s="19"/>
    </row>
    <row r="781" spans="1:46" s="23" customFormat="1" ht="90" hidden="1" x14ac:dyDescent="0.2">
      <c r="A781" s="19" t="s">
        <v>54</v>
      </c>
      <c r="B781" s="19" t="s">
        <v>277</v>
      </c>
      <c r="C781" s="19" t="s">
        <v>276</v>
      </c>
      <c r="D781" s="19" t="s">
        <v>286</v>
      </c>
      <c r="E781" s="19" t="s">
        <v>454</v>
      </c>
      <c r="F781" s="28" t="s">
        <v>2350</v>
      </c>
      <c r="G781" s="19" t="s">
        <v>1077</v>
      </c>
      <c r="H781" s="18" t="s">
        <v>269</v>
      </c>
      <c r="I781" s="18" t="s">
        <v>271</v>
      </c>
      <c r="J781" s="17">
        <v>37400</v>
      </c>
      <c r="K781" s="64"/>
      <c r="L781" s="64"/>
      <c r="M781" s="35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46"/>
      <c r="Z781" s="17">
        <v>37400</v>
      </c>
      <c r="AA781" s="18">
        <v>7014199761</v>
      </c>
      <c r="AB781" s="19"/>
      <c r="AC781" s="19"/>
      <c r="AD781" s="19"/>
      <c r="AE781" s="18" t="s">
        <v>3357</v>
      </c>
      <c r="AF781" s="20" t="s">
        <v>3472</v>
      </c>
      <c r="AG781" s="20" t="s">
        <v>2456</v>
      </c>
      <c r="AH781" s="20" t="s">
        <v>1511</v>
      </c>
      <c r="AI781" s="19" t="s">
        <v>1570</v>
      </c>
      <c r="AJ781" s="17">
        <v>37400</v>
      </c>
      <c r="AK781" s="16"/>
      <c r="AL781" s="16">
        <f t="shared" si="24"/>
        <v>0</v>
      </c>
      <c r="AM781" s="18" t="s">
        <v>1512</v>
      </c>
      <c r="AN781" s="18" t="s">
        <v>1512</v>
      </c>
      <c r="AO781" s="18" t="s">
        <v>3089</v>
      </c>
      <c r="AP781" s="18" t="s">
        <v>3396</v>
      </c>
      <c r="AQ781" s="18" t="s">
        <v>1515</v>
      </c>
      <c r="AR781" s="17">
        <v>37400</v>
      </c>
      <c r="AS781" s="19">
        <v>0</v>
      </c>
      <c r="AT781" s="19"/>
    </row>
    <row r="782" spans="1:46" s="23" customFormat="1" ht="72" hidden="1" x14ac:dyDescent="0.2">
      <c r="A782" s="19" t="s">
        <v>54</v>
      </c>
      <c r="B782" s="19" t="s">
        <v>277</v>
      </c>
      <c r="C782" s="19" t="s">
        <v>276</v>
      </c>
      <c r="D782" s="19" t="s">
        <v>16</v>
      </c>
      <c r="E782" s="19" t="s">
        <v>454</v>
      </c>
      <c r="F782" s="28" t="s">
        <v>2351</v>
      </c>
      <c r="G782" s="19" t="s">
        <v>1078</v>
      </c>
      <c r="H782" s="18" t="s">
        <v>269</v>
      </c>
      <c r="I782" s="18" t="s">
        <v>662</v>
      </c>
      <c r="J782" s="17">
        <v>15000</v>
      </c>
      <c r="K782" s="64"/>
      <c r="L782" s="64"/>
      <c r="M782" s="35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46"/>
      <c r="Z782" s="17">
        <v>14000</v>
      </c>
      <c r="AA782" s="18">
        <v>7014201441</v>
      </c>
      <c r="AB782" s="19"/>
      <c r="AC782" s="19"/>
      <c r="AD782" s="19"/>
      <c r="AE782" s="18" t="s">
        <v>3357</v>
      </c>
      <c r="AF782" s="20" t="s">
        <v>3472</v>
      </c>
      <c r="AG782" s="20" t="s">
        <v>2456</v>
      </c>
      <c r="AH782" s="20" t="s">
        <v>1511</v>
      </c>
      <c r="AI782" s="19" t="s">
        <v>1570</v>
      </c>
      <c r="AJ782" s="16">
        <v>14000</v>
      </c>
      <c r="AK782" s="16"/>
      <c r="AL782" s="16">
        <f t="shared" si="24"/>
        <v>1000</v>
      </c>
      <c r="AM782" s="18" t="s">
        <v>1512</v>
      </c>
      <c r="AN782" s="18" t="s">
        <v>1512</v>
      </c>
      <c r="AO782" s="18" t="s">
        <v>3393</v>
      </c>
      <c r="AP782" s="18" t="s">
        <v>3394</v>
      </c>
      <c r="AQ782" s="18" t="s">
        <v>3395</v>
      </c>
      <c r="AR782" s="17">
        <v>15000</v>
      </c>
      <c r="AS782" s="19">
        <v>0</v>
      </c>
      <c r="AT782" s="19"/>
    </row>
    <row r="783" spans="1:46" s="23" customFormat="1" ht="72" hidden="1" x14ac:dyDescent="0.2">
      <c r="A783" s="19" t="s">
        <v>54</v>
      </c>
      <c r="B783" s="19" t="s">
        <v>277</v>
      </c>
      <c r="C783" s="19" t="s">
        <v>276</v>
      </c>
      <c r="D783" s="19" t="s">
        <v>16</v>
      </c>
      <c r="E783" s="19" t="s">
        <v>454</v>
      </c>
      <c r="F783" s="28" t="s">
        <v>2352</v>
      </c>
      <c r="G783" s="19" t="s">
        <v>1079</v>
      </c>
      <c r="H783" s="18" t="s">
        <v>270</v>
      </c>
      <c r="I783" s="18" t="s">
        <v>274</v>
      </c>
      <c r="J783" s="17">
        <v>3600</v>
      </c>
      <c r="K783" s="64"/>
      <c r="L783" s="64"/>
      <c r="M783" s="35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46"/>
      <c r="Z783" s="17">
        <v>3600</v>
      </c>
      <c r="AA783" s="18">
        <v>701419883</v>
      </c>
      <c r="AB783" s="19"/>
      <c r="AC783" s="19"/>
      <c r="AD783" s="19"/>
      <c r="AE783" s="18" t="s">
        <v>3357</v>
      </c>
      <c r="AF783" s="20" t="s">
        <v>3472</v>
      </c>
      <c r="AG783" s="20" t="s">
        <v>2456</v>
      </c>
      <c r="AH783" s="20" t="s">
        <v>1511</v>
      </c>
      <c r="AI783" s="19" t="s">
        <v>1570</v>
      </c>
      <c r="AJ783" s="16">
        <v>3600</v>
      </c>
      <c r="AK783" s="16"/>
      <c r="AL783" s="16">
        <f t="shared" si="24"/>
        <v>0</v>
      </c>
      <c r="AM783" s="18" t="s">
        <v>1512</v>
      </c>
      <c r="AN783" s="18" t="s">
        <v>1512</v>
      </c>
      <c r="AO783" s="18" t="s">
        <v>3089</v>
      </c>
      <c r="AP783" s="18" t="s">
        <v>3396</v>
      </c>
      <c r="AQ783" s="18" t="s">
        <v>1515</v>
      </c>
      <c r="AR783" s="17">
        <v>3600</v>
      </c>
      <c r="AS783" s="19">
        <v>0</v>
      </c>
      <c r="AT783" s="19"/>
    </row>
    <row r="784" spans="1:46" s="23" customFormat="1" ht="72" hidden="1" x14ac:dyDescent="0.2">
      <c r="A784" s="19" t="s">
        <v>54</v>
      </c>
      <c r="B784" s="19" t="s">
        <v>277</v>
      </c>
      <c r="C784" s="19" t="s">
        <v>276</v>
      </c>
      <c r="D784" s="19" t="s">
        <v>16</v>
      </c>
      <c r="E784" s="19" t="s">
        <v>454</v>
      </c>
      <c r="F784" s="28" t="s">
        <v>2353</v>
      </c>
      <c r="G784" s="19" t="s">
        <v>1080</v>
      </c>
      <c r="H784" s="18" t="s">
        <v>270</v>
      </c>
      <c r="I784" s="18" t="s">
        <v>274</v>
      </c>
      <c r="J784" s="17">
        <v>4000</v>
      </c>
      <c r="K784" s="64"/>
      <c r="L784" s="64"/>
      <c r="M784" s="35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46"/>
      <c r="Z784" s="17">
        <v>4000</v>
      </c>
      <c r="AA784" s="18">
        <v>701419883</v>
      </c>
      <c r="AB784" s="19"/>
      <c r="AC784" s="19"/>
      <c r="AD784" s="19"/>
      <c r="AE784" s="18" t="s">
        <v>3357</v>
      </c>
      <c r="AF784" s="20" t="s">
        <v>3472</v>
      </c>
      <c r="AG784" s="20" t="s">
        <v>2456</v>
      </c>
      <c r="AH784" s="20" t="s">
        <v>1511</v>
      </c>
      <c r="AI784" s="19" t="s">
        <v>1570</v>
      </c>
      <c r="AJ784" s="16">
        <v>4000</v>
      </c>
      <c r="AK784" s="16"/>
      <c r="AL784" s="16">
        <f t="shared" si="24"/>
        <v>0</v>
      </c>
      <c r="AM784" s="18" t="s">
        <v>1512</v>
      </c>
      <c r="AN784" s="18" t="s">
        <v>1512</v>
      </c>
      <c r="AO784" s="18" t="s">
        <v>3089</v>
      </c>
      <c r="AP784" s="18" t="s">
        <v>3396</v>
      </c>
      <c r="AQ784" s="18" t="s">
        <v>1515</v>
      </c>
      <c r="AR784" s="17">
        <v>4000</v>
      </c>
      <c r="AS784" s="19">
        <v>0</v>
      </c>
      <c r="AT784" s="19"/>
    </row>
    <row r="785" spans="1:46" s="23" customFormat="1" ht="72" hidden="1" x14ac:dyDescent="0.2">
      <c r="A785" s="19" t="s">
        <v>54</v>
      </c>
      <c r="B785" s="19" t="s">
        <v>277</v>
      </c>
      <c r="C785" s="19" t="s">
        <v>276</v>
      </c>
      <c r="D785" s="19" t="s">
        <v>16</v>
      </c>
      <c r="E785" s="19" t="s">
        <v>454</v>
      </c>
      <c r="F785" s="28" t="s">
        <v>2354</v>
      </c>
      <c r="G785" s="19" t="s">
        <v>1081</v>
      </c>
      <c r="H785" s="18" t="s">
        <v>269</v>
      </c>
      <c r="I785" s="18" t="s">
        <v>273</v>
      </c>
      <c r="J785" s="17">
        <v>20000</v>
      </c>
      <c r="K785" s="64"/>
      <c r="L785" s="64"/>
      <c r="M785" s="35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46"/>
      <c r="Z785" s="17">
        <v>19800</v>
      </c>
      <c r="AA785" s="18">
        <v>701419883</v>
      </c>
      <c r="AB785" s="19"/>
      <c r="AC785" s="19"/>
      <c r="AD785" s="19"/>
      <c r="AE785" s="18" t="s">
        <v>3357</v>
      </c>
      <c r="AF785" s="20" t="s">
        <v>3472</v>
      </c>
      <c r="AG785" s="20" t="s">
        <v>2456</v>
      </c>
      <c r="AH785" s="20" t="s">
        <v>1511</v>
      </c>
      <c r="AI785" s="19" t="s">
        <v>1570</v>
      </c>
      <c r="AJ785" s="16">
        <v>19800</v>
      </c>
      <c r="AK785" s="16"/>
      <c r="AL785" s="16">
        <f t="shared" si="24"/>
        <v>200</v>
      </c>
      <c r="AM785" s="18" t="s">
        <v>1512</v>
      </c>
      <c r="AN785" s="18" t="s">
        <v>1512</v>
      </c>
      <c r="AO785" s="18" t="s">
        <v>3089</v>
      </c>
      <c r="AP785" s="18" t="s">
        <v>3396</v>
      </c>
      <c r="AQ785" s="18" t="s">
        <v>1515</v>
      </c>
      <c r="AR785" s="17">
        <v>20000</v>
      </c>
      <c r="AS785" s="19">
        <v>0</v>
      </c>
      <c r="AT785" s="19"/>
    </row>
    <row r="786" spans="1:46" s="23" customFormat="1" ht="72" hidden="1" x14ac:dyDescent="0.2">
      <c r="A786" s="19" t="s">
        <v>54</v>
      </c>
      <c r="B786" s="19" t="s">
        <v>277</v>
      </c>
      <c r="C786" s="19" t="s">
        <v>276</v>
      </c>
      <c r="D786" s="19" t="s">
        <v>16</v>
      </c>
      <c r="E786" s="19" t="s">
        <v>454</v>
      </c>
      <c r="F786" s="28" t="s">
        <v>2355</v>
      </c>
      <c r="G786" s="19" t="s">
        <v>1082</v>
      </c>
      <c r="H786" s="18" t="s">
        <v>270</v>
      </c>
      <c r="I786" s="18" t="s">
        <v>273</v>
      </c>
      <c r="J786" s="17">
        <v>30000</v>
      </c>
      <c r="K786" s="64"/>
      <c r="L786" s="64"/>
      <c r="M786" s="35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46"/>
      <c r="Z786" s="17">
        <v>30000</v>
      </c>
      <c r="AA786" s="18">
        <v>7014201441</v>
      </c>
      <c r="AB786" s="19"/>
      <c r="AC786" s="19"/>
      <c r="AD786" s="19"/>
      <c r="AE786" s="18" t="s">
        <v>3357</v>
      </c>
      <c r="AF786" s="20" t="s">
        <v>3472</v>
      </c>
      <c r="AG786" s="20" t="s">
        <v>2456</v>
      </c>
      <c r="AH786" s="20" t="s">
        <v>1511</v>
      </c>
      <c r="AI786" s="19" t="s">
        <v>1570</v>
      </c>
      <c r="AJ786" s="17">
        <v>30000</v>
      </c>
      <c r="AK786" s="16"/>
      <c r="AL786" s="16">
        <f t="shared" si="24"/>
        <v>0</v>
      </c>
      <c r="AM786" s="18" t="s">
        <v>1512</v>
      </c>
      <c r="AN786" s="18" t="s">
        <v>1512</v>
      </c>
      <c r="AO786" s="18" t="s">
        <v>3393</v>
      </c>
      <c r="AP786" s="18" t="s">
        <v>3394</v>
      </c>
      <c r="AQ786" s="18" t="s">
        <v>3395</v>
      </c>
      <c r="AR786" s="17">
        <v>30000</v>
      </c>
      <c r="AS786" s="19">
        <v>0</v>
      </c>
      <c r="AT786" s="19"/>
    </row>
    <row r="787" spans="1:46" s="23" customFormat="1" ht="72" hidden="1" x14ac:dyDescent="0.2">
      <c r="A787" s="19" t="s">
        <v>54</v>
      </c>
      <c r="B787" s="19" t="s">
        <v>277</v>
      </c>
      <c r="C787" s="19" t="s">
        <v>276</v>
      </c>
      <c r="D787" s="19" t="s">
        <v>16</v>
      </c>
      <c r="E787" s="19" t="s">
        <v>454</v>
      </c>
      <c r="F787" s="28" t="s">
        <v>2356</v>
      </c>
      <c r="G787" s="19" t="s">
        <v>1083</v>
      </c>
      <c r="H787" s="18" t="s">
        <v>270</v>
      </c>
      <c r="I787" s="18" t="s">
        <v>273</v>
      </c>
      <c r="J787" s="17">
        <v>30000</v>
      </c>
      <c r="K787" s="64"/>
      <c r="L787" s="64"/>
      <c r="M787" s="35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46"/>
      <c r="Z787" s="17">
        <v>30000</v>
      </c>
      <c r="AA787" s="18">
        <v>7014201441</v>
      </c>
      <c r="AB787" s="19"/>
      <c r="AC787" s="19"/>
      <c r="AD787" s="19"/>
      <c r="AE787" s="18" t="s">
        <v>3357</v>
      </c>
      <c r="AF787" s="20" t="s">
        <v>3472</v>
      </c>
      <c r="AG787" s="20" t="s">
        <v>2456</v>
      </c>
      <c r="AH787" s="20" t="s">
        <v>1511</v>
      </c>
      <c r="AI787" s="19" t="s">
        <v>1570</v>
      </c>
      <c r="AJ787" s="17">
        <v>30000</v>
      </c>
      <c r="AK787" s="16"/>
      <c r="AL787" s="16">
        <f t="shared" si="24"/>
        <v>0</v>
      </c>
      <c r="AM787" s="18" t="s">
        <v>1512</v>
      </c>
      <c r="AN787" s="18" t="s">
        <v>1512</v>
      </c>
      <c r="AO787" s="18" t="s">
        <v>3393</v>
      </c>
      <c r="AP787" s="18" t="s">
        <v>3394</v>
      </c>
      <c r="AQ787" s="18" t="s">
        <v>3395</v>
      </c>
      <c r="AR787" s="17">
        <v>30000</v>
      </c>
      <c r="AS787" s="19">
        <v>0</v>
      </c>
      <c r="AT787" s="19"/>
    </row>
    <row r="788" spans="1:46" s="23" customFormat="1" ht="72" hidden="1" x14ac:dyDescent="0.2">
      <c r="A788" s="19" t="s">
        <v>54</v>
      </c>
      <c r="B788" s="19" t="s">
        <v>277</v>
      </c>
      <c r="C788" s="19" t="s">
        <v>276</v>
      </c>
      <c r="D788" s="19" t="s">
        <v>16</v>
      </c>
      <c r="E788" s="19" t="s">
        <v>454</v>
      </c>
      <c r="F788" s="28" t="s">
        <v>2357</v>
      </c>
      <c r="G788" s="19" t="s">
        <v>1084</v>
      </c>
      <c r="H788" s="18" t="s">
        <v>319</v>
      </c>
      <c r="I788" s="18" t="s">
        <v>435</v>
      </c>
      <c r="J788" s="17">
        <v>26000</v>
      </c>
      <c r="K788" s="64"/>
      <c r="L788" s="64"/>
      <c r="M788" s="35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46"/>
      <c r="Z788" s="17">
        <v>26000</v>
      </c>
      <c r="AA788" s="18">
        <v>7014201441</v>
      </c>
      <c r="AB788" s="19"/>
      <c r="AC788" s="19"/>
      <c r="AD788" s="19"/>
      <c r="AE788" s="18" t="s">
        <v>3357</v>
      </c>
      <c r="AF788" s="20" t="s">
        <v>3472</v>
      </c>
      <c r="AG788" s="20" t="s">
        <v>2456</v>
      </c>
      <c r="AH788" s="20" t="s">
        <v>1511</v>
      </c>
      <c r="AI788" s="19" t="s">
        <v>1570</v>
      </c>
      <c r="AJ788" s="17">
        <v>26000</v>
      </c>
      <c r="AK788" s="16"/>
      <c r="AL788" s="16">
        <f t="shared" si="24"/>
        <v>0</v>
      </c>
      <c r="AM788" s="18" t="s">
        <v>1512</v>
      </c>
      <c r="AN788" s="18" t="s">
        <v>1512</v>
      </c>
      <c r="AO788" s="18" t="s">
        <v>3393</v>
      </c>
      <c r="AP788" s="18" t="s">
        <v>3394</v>
      </c>
      <c r="AQ788" s="18" t="s">
        <v>3395</v>
      </c>
      <c r="AR788" s="17">
        <v>26000</v>
      </c>
      <c r="AS788" s="19">
        <v>0</v>
      </c>
      <c r="AT788" s="19"/>
    </row>
    <row r="789" spans="1:46" s="23" customFormat="1" ht="72" hidden="1" x14ac:dyDescent="0.2">
      <c r="A789" s="19" t="s">
        <v>54</v>
      </c>
      <c r="B789" s="19" t="s">
        <v>277</v>
      </c>
      <c r="C789" s="19" t="s">
        <v>276</v>
      </c>
      <c r="D789" s="19" t="s">
        <v>16</v>
      </c>
      <c r="E789" s="19" t="s">
        <v>454</v>
      </c>
      <c r="F789" s="28" t="s">
        <v>2358</v>
      </c>
      <c r="G789" s="19" t="s">
        <v>1085</v>
      </c>
      <c r="H789" s="18" t="s">
        <v>270</v>
      </c>
      <c r="I789" s="18" t="s">
        <v>274</v>
      </c>
      <c r="J789" s="17">
        <v>150000</v>
      </c>
      <c r="K789" s="64"/>
      <c r="L789" s="64"/>
      <c r="M789" s="35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46"/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20" t="s">
        <v>3472</v>
      </c>
      <c r="AG789" s="20" t="s">
        <v>2456</v>
      </c>
      <c r="AH789" s="20" t="s">
        <v>1511</v>
      </c>
      <c r="AI789" s="19" t="s">
        <v>1570</v>
      </c>
      <c r="AJ789" s="16">
        <v>114704</v>
      </c>
      <c r="AK789" s="16"/>
      <c r="AL789" s="16">
        <f t="shared" si="24"/>
        <v>35296</v>
      </c>
      <c r="AM789" s="18" t="s">
        <v>1512</v>
      </c>
      <c r="AN789" s="18" t="s">
        <v>1512</v>
      </c>
      <c r="AO789" s="18" t="s">
        <v>3393</v>
      </c>
      <c r="AP789" s="18" t="s">
        <v>3394</v>
      </c>
      <c r="AQ789" s="18" t="s">
        <v>3395</v>
      </c>
      <c r="AR789" s="17">
        <v>150000</v>
      </c>
      <c r="AS789" s="17">
        <v>35296</v>
      </c>
      <c r="AT789" s="19"/>
    </row>
    <row r="790" spans="1:46" s="23" customFormat="1" ht="108" hidden="1" x14ac:dyDescent="0.2">
      <c r="A790" s="19" t="s">
        <v>54</v>
      </c>
      <c r="B790" s="19" t="s">
        <v>277</v>
      </c>
      <c r="C790" s="19" t="s">
        <v>276</v>
      </c>
      <c r="D790" s="19" t="s">
        <v>10</v>
      </c>
      <c r="E790" s="19" t="s">
        <v>311</v>
      </c>
      <c r="F790" s="28" t="s">
        <v>2359</v>
      </c>
      <c r="G790" s="19" t="s">
        <v>1086</v>
      </c>
      <c r="H790" s="18" t="s">
        <v>270</v>
      </c>
      <c r="I790" s="18" t="s">
        <v>274</v>
      </c>
      <c r="J790" s="17">
        <v>180000</v>
      </c>
      <c r="K790" s="64"/>
      <c r="L790" s="64"/>
      <c r="M790" s="35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46"/>
      <c r="Z790" s="17">
        <v>179000</v>
      </c>
      <c r="AA790" s="18">
        <v>7014194314</v>
      </c>
      <c r="AB790" s="19"/>
      <c r="AC790" s="19"/>
      <c r="AD790" s="19"/>
      <c r="AE790" s="18" t="s">
        <v>3357</v>
      </c>
      <c r="AF790" s="20" t="s">
        <v>3472</v>
      </c>
      <c r="AG790" s="20" t="s">
        <v>2456</v>
      </c>
      <c r="AH790" s="20" t="s">
        <v>1511</v>
      </c>
      <c r="AI790" s="19" t="s">
        <v>1570</v>
      </c>
      <c r="AJ790" s="16">
        <v>179000</v>
      </c>
      <c r="AK790" s="16"/>
      <c r="AL790" s="16">
        <f t="shared" si="24"/>
        <v>1000</v>
      </c>
      <c r="AM790" s="18" t="s">
        <v>1512</v>
      </c>
      <c r="AN790" s="18" t="s">
        <v>1513</v>
      </c>
      <c r="AO790" s="18" t="s">
        <v>3393</v>
      </c>
      <c r="AP790" s="18" t="s">
        <v>3394</v>
      </c>
      <c r="AQ790" s="18" t="s">
        <v>3395</v>
      </c>
      <c r="AR790" s="17">
        <v>179000</v>
      </c>
      <c r="AS790" s="45" t="e">
        <f>SUM(M790-AR790)</f>
        <v>#VALUE!</v>
      </c>
      <c r="AT790" s="19"/>
    </row>
    <row r="791" spans="1:46" s="23" customFormat="1" ht="72" hidden="1" x14ac:dyDescent="0.2">
      <c r="A791" s="19" t="s">
        <v>54</v>
      </c>
      <c r="B791" s="19" t="s">
        <v>277</v>
      </c>
      <c r="C791" s="19" t="s">
        <v>276</v>
      </c>
      <c r="D791" s="19" t="s">
        <v>10</v>
      </c>
      <c r="E791" s="19" t="s">
        <v>311</v>
      </c>
      <c r="F791" s="28" t="s">
        <v>2360</v>
      </c>
      <c r="G791" s="19" t="s">
        <v>1087</v>
      </c>
      <c r="H791" s="18" t="s">
        <v>272</v>
      </c>
      <c r="I791" s="18" t="s">
        <v>271</v>
      </c>
      <c r="J791" s="17">
        <v>66000</v>
      </c>
      <c r="K791" s="64"/>
      <c r="L791" s="64"/>
      <c r="M791" s="35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46"/>
      <c r="Z791" s="17">
        <v>66000</v>
      </c>
      <c r="AA791" s="18">
        <v>7014194111</v>
      </c>
      <c r="AB791" s="19"/>
      <c r="AC791" s="19"/>
      <c r="AD791" s="19"/>
      <c r="AE791" s="18" t="s">
        <v>3357</v>
      </c>
      <c r="AF791" s="20" t="s">
        <v>3472</v>
      </c>
      <c r="AG791" s="20" t="s">
        <v>2456</v>
      </c>
      <c r="AH791" s="20" t="s">
        <v>1511</v>
      </c>
      <c r="AI791" s="19" t="s">
        <v>1570</v>
      </c>
      <c r="AJ791" s="17">
        <v>66000</v>
      </c>
      <c r="AK791" s="16"/>
      <c r="AL791" s="16">
        <f t="shared" si="24"/>
        <v>0</v>
      </c>
      <c r="AM791" s="18" t="s">
        <v>1512</v>
      </c>
      <c r="AN791" s="18" t="s">
        <v>1513</v>
      </c>
      <c r="AO791" s="18" t="s">
        <v>3393</v>
      </c>
      <c r="AP791" s="18" t="s">
        <v>3394</v>
      </c>
      <c r="AQ791" s="18" t="s">
        <v>3395</v>
      </c>
      <c r="AR791" s="17">
        <v>66000</v>
      </c>
      <c r="AS791" s="19">
        <v>0</v>
      </c>
      <c r="AT791" s="19"/>
    </row>
    <row r="792" spans="1:46" s="23" customFormat="1" ht="72" hidden="1" x14ac:dyDescent="0.2">
      <c r="A792" s="19" t="s">
        <v>54</v>
      </c>
      <c r="B792" s="19" t="s">
        <v>277</v>
      </c>
      <c r="C792" s="19" t="s">
        <v>276</v>
      </c>
      <c r="D792" s="19" t="s">
        <v>10</v>
      </c>
      <c r="E792" s="19" t="s">
        <v>311</v>
      </c>
      <c r="F792" s="28" t="s">
        <v>2361</v>
      </c>
      <c r="G792" s="19" t="s">
        <v>1088</v>
      </c>
      <c r="H792" s="18" t="s">
        <v>303</v>
      </c>
      <c r="I792" s="18" t="s">
        <v>271</v>
      </c>
      <c r="J792" s="17">
        <v>300000</v>
      </c>
      <c r="K792" s="64"/>
      <c r="L792" s="64"/>
      <c r="M792" s="35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46"/>
      <c r="Z792" s="17">
        <v>300000</v>
      </c>
      <c r="AA792" s="18">
        <v>7014194111</v>
      </c>
      <c r="AB792" s="19"/>
      <c r="AC792" s="19"/>
      <c r="AD792" s="19"/>
      <c r="AE792" s="18" t="s">
        <v>3357</v>
      </c>
      <c r="AF792" s="20" t="s">
        <v>3472</v>
      </c>
      <c r="AG792" s="20" t="s">
        <v>2456</v>
      </c>
      <c r="AH792" s="20" t="s">
        <v>1511</v>
      </c>
      <c r="AI792" s="19" t="s">
        <v>1570</v>
      </c>
      <c r="AJ792" s="17">
        <v>300000</v>
      </c>
      <c r="AK792" s="16"/>
      <c r="AL792" s="16">
        <f t="shared" si="24"/>
        <v>0</v>
      </c>
      <c r="AM792" s="18" t="s">
        <v>1512</v>
      </c>
      <c r="AN792" s="18" t="s">
        <v>1513</v>
      </c>
      <c r="AO792" s="18" t="s">
        <v>3393</v>
      </c>
      <c r="AP792" s="18" t="s">
        <v>3394</v>
      </c>
      <c r="AQ792" s="18" t="s">
        <v>3395</v>
      </c>
      <c r="AR792" s="17">
        <v>300000</v>
      </c>
      <c r="AS792" s="19">
        <v>0</v>
      </c>
      <c r="AT792" s="19"/>
    </row>
    <row r="793" spans="1:46" s="23" customFormat="1" ht="72" hidden="1" x14ac:dyDescent="0.2">
      <c r="A793" s="19" t="s">
        <v>54</v>
      </c>
      <c r="B793" s="19" t="s">
        <v>277</v>
      </c>
      <c r="C793" s="19" t="s">
        <v>276</v>
      </c>
      <c r="D793" s="19" t="s">
        <v>10</v>
      </c>
      <c r="E793" s="19" t="s">
        <v>311</v>
      </c>
      <c r="F793" s="28" t="s">
        <v>2362</v>
      </c>
      <c r="G793" s="19" t="s">
        <v>1089</v>
      </c>
      <c r="H793" s="18" t="s">
        <v>269</v>
      </c>
      <c r="I793" s="18" t="s">
        <v>271</v>
      </c>
      <c r="J793" s="17">
        <v>44000</v>
      </c>
      <c r="K793" s="64"/>
      <c r="L793" s="64"/>
      <c r="M793" s="35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46"/>
      <c r="Z793" s="17">
        <v>44000</v>
      </c>
      <c r="AA793" s="18">
        <v>7014194111</v>
      </c>
      <c r="AB793" s="19"/>
      <c r="AC793" s="19"/>
      <c r="AD793" s="19"/>
      <c r="AE793" s="18" t="s">
        <v>3357</v>
      </c>
      <c r="AF793" s="20" t="s">
        <v>3472</v>
      </c>
      <c r="AG793" s="20" t="s">
        <v>2456</v>
      </c>
      <c r="AH793" s="20" t="s">
        <v>1511</v>
      </c>
      <c r="AI793" s="19" t="s">
        <v>1570</v>
      </c>
      <c r="AJ793" s="17">
        <v>44000</v>
      </c>
      <c r="AK793" s="16"/>
      <c r="AL793" s="16">
        <f t="shared" si="24"/>
        <v>0</v>
      </c>
      <c r="AM793" s="18" t="s">
        <v>1512</v>
      </c>
      <c r="AN793" s="18" t="s">
        <v>1513</v>
      </c>
      <c r="AO793" s="18" t="s">
        <v>3393</v>
      </c>
      <c r="AP793" s="18" t="s">
        <v>3394</v>
      </c>
      <c r="AQ793" s="18" t="s">
        <v>3395</v>
      </c>
      <c r="AR793" s="17">
        <v>44000</v>
      </c>
      <c r="AS793" s="19">
        <v>0</v>
      </c>
      <c r="AT793" s="19"/>
    </row>
    <row r="794" spans="1:46" s="23" customFormat="1" ht="72" hidden="1" x14ac:dyDescent="0.2">
      <c r="A794" s="19" t="s">
        <v>54</v>
      </c>
      <c r="B794" s="19" t="s">
        <v>277</v>
      </c>
      <c r="C794" s="19" t="s">
        <v>276</v>
      </c>
      <c r="D794" s="19" t="s">
        <v>10</v>
      </c>
      <c r="E794" s="19" t="s">
        <v>311</v>
      </c>
      <c r="F794" s="28" t="s">
        <v>2363</v>
      </c>
      <c r="G794" s="19" t="s">
        <v>1090</v>
      </c>
      <c r="H794" s="18" t="s">
        <v>269</v>
      </c>
      <c r="I794" s="18" t="s">
        <v>271</v>
      </c>
      <c r="J794" s="17">
        <v>8600</v>
      </c>
      <c r="K794" s="64"/>
      <c r="L794" s="64"/>
      <c r="M794" s="35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46"/>
      <c r="Z794" s="17">
        <v>8600</v>
      </c>
      <c r="AA794" s="18">
        <v>7014194111</v>
      </c>
      <c r="AB794" s="19"/>
      <c r="AC794" s="19"/>
      <c r="AD794" s="19"/>
      <c r="AE794" s="18" t="s">
        <v>3357</v>
      </c>
      <c r="AF794" s="20" t="s">
        <v>3472</v>
      </c>
      <c r="AG794" s="20" t="s">
        <v>2456</v>
      </c>
      <c r="AH794" s="20" t="s">
        <v>1511</v>
      </c>
      <c r="AI794" s="19" t="s">
        <v>1570</v>
      </c>
      <c r="AJ794" s="17">
        <v>8600</v>
      </c>
      <c r="AK794" s="16"/>
      <c r="AL794" s="16">
        <f t="shared" si="24"/>
        <v>0</v>
      </c>
      <c r="AM794" s="18" t="s">
        <v>1512</v>
      </c>
      <c r="AN794" s="18" t="s">
        <v>1513</v>
      </c>
      <c r="AO794" s="18" t="s">
        <v>3393</v>
      </c>
      <c r="AP794" s="18" t="s">
        <v>3394</v>
      </c>
      <c r="AQ794" s="18" t="s">
        <v>3395</v>
      </c>
      <c r="AR794" s="17">
        <v>8600</v>
      </c>
      <c r="AS794" s="19">
        <v>0</v>
      </c>
      <c r="AT794" s="19"/>
    </row>
    <row r="795" spans="1:46" s="23" customFormat="1" ht="72" hidden="1" x14ac:dyDescent="0.2">
      <c r="A795" s="19" t="s">
        <v>54</v>
      </c>
      <c r="B795" s="19" t="s">
        <v>277</v>
      </c>
      <c r="C795" s="19" t="s">
        <v>276</v>
      </c>
      <c r="D795" s="19" t="s">
        <v>10</v>
      </c>
      <c r="E795" s="19" t="s">
        <v>311</v>
      </c>
      <c r="F795" s="28" t="s">
        <v>2364</v>
      </c>
      <c r="G795" s="19" t="s">
        <v>1091</v>
      </c>
      <c r="H795" s="18" t="s">
        <v>269</v>
      </c>
      <c r="I795" s="18" t="s">
        <v>271</v>
      </c>
      <c r="J795" s="17">
        <v>17800</v>
      </c>
      <c r="K795" s="64"/>
      <c r="L795" s="64"/>
      <c r="M795" s="35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46"/>
      <c r="Z795" s="17">
        <v>17800</v>
      </c>
      <c r="AA795" s="18">
        <v>7014194111</v>
      </c>
      <c r="AB795" s="19"/>
      <c r="AC795" s="19"/>
      <c r="AD795" s="19"/>
      <c r="AE795" s="18" t="s">
        <v>3357</v>
      </c>
      <c r="AF795" s="20" t="s">
        <v>3472</v>
      </c>
      <c r="AG795" s="20" t="s">
        <v>2456</v>
      </c>
      <c r="AH795" s="20" t="s">
        <v>1511</v>
      </c>
      <c r="AI795" s="19" t="s">
        <v>1570</v>
      </c>
      <c r="AJ795" s="17">
        <v>17800</v>
      </c>
      <c r="AK795" s="16"/>
      <c r="AL795" s="16">
        <f t="shared" si="24"/>
        <v>0</v>
      </c>
      <c r="AM795" s="18" t="s">
        <v>1512</v>
      </c>
      <c r="AN795" s="18" t="s">
        <v>1513</v>
      </c>
      <c r="AO795" s="18" t="s">
        <v>3393</v>
      </c>
      <c r="AP795" s="18" t="s">
        <v>3394</v>
      </c>
      <c r="AQ795" s="18" t="s">
        <v>3395</v>
      </c>
      <c r="AR795" s="17">
        <v>17800</v>
      </c>
      <c r="AS795" s="19">
        <v>0</v>
      </c>
      <c r="AT795" s="19"/>
    </row>
    <row r="796" spans="1:46" s="199" customFormat="1" ht="216" hidden="1" x14ac:dyDescent="0.2">
      <c r="A796" s="187" t="s">
        <v>54</v>
      </c>
      <c r="B796" s="19" t="s">
        <v>277</v>
      </c>
      <c r="C796" s="187" t="s">
        <v>17</v>
      </c>
      <c r="D796" s="187" t="s">
        <v>1565</v>
      </c>
      <c r="E796" s="19" t="s">
        <v>454</v>
      </c>
      <c r="F796" s="188" t="s">
        <v>2365</v>
      </c>
      <c r="G796" s="187" t="s">
        <v>1115</v>
      </c>
      <c r="H796" s="189" t="s">
        <v>270</v>
      </c>
      <c r="I796" s="189" t="s">
        <v>631</v>
      </c>
      <c r="J796" s="190">
        <v>8600000</v>
      </c>
      <c r="K796" s="191" t="s">
        <v>137</v>
      </c>
      <c r="L796" s="200"/>
      <c r="M796" s="200"/>
      <c r="N796" s="187"/>
      <c r="O796" s="187"/>
      <c r="P796" s="187"/>
      <c r="Q796" s="187"/>
      <c r="R796" s="187"/>
      <c r="S796" s="189"/>
      <c r="T796" s="187"/>
      <c r="U796" s="187"/>
      <c r="V796" s="187"/>
      <c r="W796" s="190"/>
      <c r="X796" s="189"/>
      <c r="Y796" s="201"/>
      <c r="Z796" s="187"/>
      <c r="AA796" s="187"/>
      <c r="AB796" s="187"/>
      <c r="AC796" s="187"/>
      <c r="AD796" s="187"/>
      <c r="AE796" s="195" t="s">
        <v>3387</v>
      </c>
      <c r="AF796" s="195" t="s">
        <v>3452</v>
      </c>
      <c r="AG796" s="187" t="s">
        <v>3467</v>
      </c>
      <c r="AH796" s="20" t="s">
        <v>1514</v>
      </c>
      <c r="AI796" s="20" t="s">
        <v>1568</v>
      </c>
      <c r="AJ796" s="197"/>
      <c r="AK796" s="197"/>
      <c r="AL796" s="197">
        <f t="shared" si="24"/>
        <v>8600000</v>
      </c>
      <c r="AM796" s="189" t="s">
        <v>3397</v>
      </c>
      <c r="AN796" s="189" t="s">
        <v>3398</v>
      </c>
      <c r="AO796" s="189"/>
      <c r="AP796" s="189"/>
      <c r="AQ796" s="189"/>
      <c r="AR796" s="190"/>
      <c r="AS796" s="187"/>
      <c r="AT796" s="187"/>
    </row>
    <row r="797" spans="1:46" s="199" customFormat="1" ht="90" hidden="1" x14ac:dyDescent="0.2">
      <c r="A797" s="187" t="s">
        <v>54</v>
      </c>
      <c r="B797" s="19" t="s">
        <v>277</v>
      </c>
      <c r="C797" s="187" t="s">
        <v>17</v>
      </c>
      <c r="D797" s="187" t="s">
        <v>34</v>
      </c>
      <c r="E797" s="19" t="s">
        <v>454</v>
      </c>
      <c r="F797" s="188" t="s">
        <v>2366</v>
      </c>
      <c r="G797" s="187" t="s">
        <v>1155</v>
      </c>
      <c r="H797" s="189" t="s">
        <v>270</v>
      </c>
      <c r="I797" s="189" t="s">
        <v>1119</v>
      </c>
      <c r="J797" s="190">
        <v>900000</v>
      </c>
      <c r="K797" s="191" t="s">
        <v>137</v>
      </c>
      <c r="L797" s="200"/>
      <c r="M797" s="200"/>
      <c r="N797" s="189" t="s">
        <v>1516</v>
      </c>
      <c r="O797" s="187" t="s">
        <v>3388</v>
      </c>
      <c r="P797" s="187" t="s">
        <v>2523</v>
      </c>
      <c r="Q797" s="189" t="s">
        <v>3389</v>
      </c>
      <c r="R797" s="189" t="s">
        <v>1449</v>
      </c>
      <c r="S797" s="189" t="s">
        <v>123</v>
      </c>
      <c r="T797" s="187"/>
      <c r="U797" s="187"/>
      <c r="V797" s="189" t="s">
        <v>3390</v>
      </c>
      <c r="W797" s="190">
        <v>750000</v>
      </c>
      <c r="X797" s="189">
        <v>4</v>
      </c>
      <c r="Y797" s="201" t="s">
        <v>2543</v>
      </c>
      <c r="Z797" s="187" t="s">
        <v>3391</v>
      </c>
      <c r="AA797" s="189">
        <v>7014239321</v>
      </c>
      <c r="AB797" s="187"/>
      <c r="AC797" s="187"/>
      <c r="AD797" s="187"/>
      <c r="AE797" s="189" t="s">
        <v>3392</v>
      </c>
      <c r="AF797" s="195" t="s">
        <v>3472</v>
      </c>
      <c r="AG797" s="195" t="s">
        <v>2456</v>
      </c>
      <c r="AH797" s="20" t="s">
        <v>1517</v>
      </c>
      <c r="AI797" s="19" t="s">
        <v>1570</v>
      </c>
      <c r="AJ797" s="197">
        <v>750000</v>
      </c>
      <c r="AK797" s="197"/>
      <c r="AL797" s="197">
        <f t="shared" si="24"/>
        <v>150000</v>
      </c>
      <c r="AM797" s="189" t="s">
        <v>1512</v>
      </c>
      <c r="AN797" s="189" t="s">
        <v>1513</v>
      </c>
      <c r="AO797" s="189" t="s">
        <v>2543</v>
      </c>
      <c r="AP797" s="189" t="s">
        <v>3399</v>
      </c>
      <c r="AQ797" s="189" t="s">
        <v>3400</v>
      </c>
      <c r="AR797" s="190">
        <v>750000</v>
      </c>
      <c r="AS797" s="228">
        <f>SUM(M797-AR797)</f>
        <v>-750000</v>
      </c>
      <c r="AT797" s="187"/>
    </row>
    <row r="798" spans="1:46" s="23" customFormat="1" ht="72" hidden="1" x14ac:dyDescent="0.2">
      <c r="A798" s="19" t="s">
        <v>55</v>
      </c>
      <c r="B798" s="19" t="s">
        <v>277</v>
      </c>
      <c r="C798" s="19" t="s">
        <v>276</v>
      </c>
      <c r="D798" s="19" t="s">
        <v>11</v>
      </c>
      <c r="E798" s="19" t="s">
        <v>454</v>
      </c>
      <c r="F798" s="28" t="s">
        <v>2367</v>
      </c>
      <c r="G798" s="19" t="s">
        <v>1092</v>
      </c>
      <c r="H798" s="18" t="s">
        <v>317</v>
      </c>
      <c r="I798" s="18" t="s">
        <v>268</v>
      </c>
      <c r="J798" s="17">
        <v>215000</v>
      </c>
      <c r="K798" s="78"/>
      <c r="L798" s="78"/>
      <c r="M798" s="35" t="s">
        <v>137</v>
      </c>
      <c r="N798" s="81">
        <v>23074</v>
      </c>
      <c r="O798" s="52" t="s">
        <v>3401</v>
      </c>
      <c r="P798" s="167">
        <v>23096</v>
      </c>
      <c r="Q798" s="56" t="s">
        <v>3402</v>
      </c>
      <c r="R798" s="56" t="s">
        <v>15</v>
      </c>
      <c r="S798" s="168" t="s">
        <v>79</v>
      </c>
      <c r="T798" s="52"/>
      <c r="U798" s="52"/>
      <c r="V798" s="52" t="s">
        <v>3403</v>
      </c>
      <c r="W798" s="122">
        <v>215000</v>
      </c>
      <c r="X798" s="71" t="s">
        <v>2442</v>
      </c>
      <c r="Y798" s="80" t="s">
        <v>3404</v>
      </c>
      <c r="Z798" s="46" t="s">
        <v>3405</v>
      </c>
      <c r="AA798" s="52"/>
      <c r="AB798" s="52"/>
      <c r="AC798" s="52"/>
      <c r="AD798" s="52"/>
      <c r="AE798" s="20" t="s">
        <v>3406</v>
      </c>
      <c r="AF798" s="54" t="s">
        <v>3472</v>
      </c>
      <c r="AG798" s="19" t="s">
        <v>3467</v>
      </c>
      <c r="AH798" s="54" t="s">
        <v>1257</v>
      </c>
      <c r="AI798" s="19" t="s">
        <v>1569</v>
      </c>
      <c r="AJ798" s="119"/>
      <c r="AK798" s="119"/>
      <c r="AL798" s="16">
        <f t="shared" si="24"/>
        <v>215000</v>
      </c>
      <c r="AM798" s="79">
        <v>23071</v>
      </c>
      <c r="AN798" s="79">
        <v>23071</v>
      </c>
      <c r="AO798" s="79">
        <v>23071</v>
      </c>
      <c r="AP798" s="79">
        <v>23071</v>
      </c>
      <c r="AQ798" s="81">
        <v>23100</v>
      </c>
      <c r="AR798" s="82">
        <v>215000</v>
      </c>
      <c r="AS798" s="52">
        <v>0</v>
      </c>
      <c r="AT798" s="52"/>
    </row>
    <row r="799" spans="1:46" s="23" customFormat="1" ht="72" hidden="1" x14ac:dyDescent="0.2">
      <c r="A799" s="19" t="s">
        <v>55</v>
      </c>
      <c r="B799" s="19" t="s">
        <v>277</v>
      </c>
      <c r="C799" s="19" t="s">
        <v>276</v>
      </c>
      <c r="D799" s="19" t="s">
        <v>11</v>
      </c>
      <c r="E799" s="19" t="s">
        <v>454</v>
      </c>
      <c r="F799" s="28" t="s">
        <v>2368</v>
      </c>
      <c r="G799" s="19" t="s">
        <v>1093</v>
      </c>
      <c r="H799" s="18" t="s">
        <v>269</v>
      </c>
      <c r="I799" s="18" t="s">
        <v>273</v>
      </c>
      <c r="J799" s="17">
        <v>44000</v>
      </c>
      <c r="K799" s="64"/>
      <c r="L799" s="64"/>
      <c r="M799" s="35" t="s">
        <v>137</v>
      </c>
      <c r="N799" s="48">
        <v>23072</v>
      </c>
      <c r="O799" s="19" t="s">
        <v>3407</v>
      </c>
      <c r="P799" s="169">
        <v>23082</v>
      </c>
      <c r="Q799" s="168" t="s">
        <v>3408</v>
      </c>
      <c r="R799" s="168" t="s">
        <v>15</v>
      </c>
      <c r="S799" s="168" t="s">
        <v>79</v>
      </c>
      <c r="T799" s="19"/>
      <c r="U799" s="19"/>
      <c r="V799" s="19" t="s">
        <v>3409</v>
      </c>
      <c r="W799" s="74">
        <v>114000</v>
      </c>
      <c r="X799" s="18" t="s">
        <v>1182</v>
      </c>
      <c r="Y799" s="46" t="s">
        <v>3410</v>
      </c>
      <c r="Z799" s="46" t="s">
        <v>3411</v>
      </c>
      <c r="AA799" s="19"/>
      <c r="AB799" s="19"/>
      <c r="AC799" s="19"/>
      <c r="AD799" s="19"/>
      <c r="AE799" s="20" t="s">
        <v>3406</v>
      </c>
      <c r="AF799" s="54" t="s">
        <v>3472</v>
      </c>
      <c r="AG799" s="19" t="s">
        <v>3467</v>
      </c>
      <c r="AH799" s="20" t="s">
        <v>1257</v>
      </c>
      <c r="AI799" s="19" t="s">
        <v>1569</v>
      </c>
      <c r="AJ799" s="16"/>
      <c r="AK799" s="16"/>
      <c r="AL799" s="16">
        <f t="shared" si="24"/>
        <v>44000</v>
      </c>
      <c r="AM799" s="79">
        <v>23071</v>
      </c>
      <c r="AN799" s="79">
        <v>23071</v>
      </c>
      <c r="AO799" s="79">
        <v>23071</v>
      </c>
      <c r="AP799" s="79">
        <v>23071</v>
      </c>
      <c r="AQ799" s="81">
        <v>23100</v>
      </c>
      <c r="AR799" s="74">
        <v>44000</v>
      </c>
      <c r="AS799" s="19">
        <v>0</v>
      </c>
      <c r="AT799" s="19"/>
    </row>
    <row r="800" spans="1:46" s="23" customFormat="1" ht="72" hidden="1" x14ac:dyDescent="0.2">
      <c r="A800" s="19" t="s">
        <v>55</v>
      </c>
      <c r="B800" s="19" t="s">
        <v>277</v>
      </c>
      <c r="C800" s="19" t="s">
        <v>276</v>
      </c>
      <c r="D800" s="19" t="s">
        <v>11</v>
      </c>
      <c r="E800" s="19" t="s">
        <v>454</v>
      </c>
      <c r="F800" s="28" t="s">
        <v>2369</v>
      </c>
      <c r="G800" s="19" t="s">
        <v>1094</v>
      </c>
      <c r="H800" s="18" t="s">
        <v>269</v>
      </c>
      <c r="I800" s="18" t="s">
        <v>273</v>
      </c>
      <c r="J800" s="17">
        <v>70000</v>
      </c>
      <c r="K800" s="64"/>
      <c r="L800" s="64"/>
      <c r="M800" s="35" t="s">
        <v>137</v>
      </c>
      <c r="N800" s="48">
        <v>23072</v>
      </c>
      <c r="O800" s="19" t="s">
        <v>3407</v>
      </c>
      <c r="P800" s="169">
        <v>23082</v>
      </c>
      <c r="Q800" s="168" t="s">
        <v>3408</v>
      </c>
      <c r="R800" s="168" t="s">
        <v>15</v>
      </c>
      <c r="S800" s="168" t="s">
        <v>79</v>
      </c>
      <c r="T800" s="19"/>
      <c r="U800" s="19"/>
      <c r="V800" s="19" t="s">
        <v>3409</v>
      </c>
      <c r="W800" s="74">
        <v>114000</v>
      </c>
      <c r="X800" s="18" t="s">
        <v>1182</v>
      </c>
      <c r="Y800" s="46" t="s">
        <v>3410</v>
      </c>
      <c r="Z800" s="46" t="s">
        <v>3411</v>
      </c>
      <c r="AA800" s="19"/>
      <c r="AB800" s="19"/>
      <c r="AC800" s="19"/>
      <c r="AD800" s="19"/>
      <c r="AE800" s="20" t="s">
        <v>3406</v>
      </c>
      <c r="AF800" s="54" t="s">
        <v>3472</v>
      </c>
      <c r="AG800" s="19" t="s">
        <v>3467</v>
      </c>
      <c r="AH800" s="20" t="s">
        <v>1257</v>
      </c>
      <c r="AI800" s="19" t="s">
        <v>1569</v>
      </c>
      <c r="AJ800" s="16"/>
      <c r="AK800" s="16"/>
      <c r="AL800" s="16">
        <f t="shared" si="24"/>
        <v>70000</v>
      </c>
      <c r="AM800" s="79">
        <v>23071</v>
      </c>
      <c r="AN800" s="79">
        <v>23071</v>
      </c>
      <c r="AO800" s="79">
        <v>23071</v>
      </c>
      <c r="AP800" s="79">
        <v>23071</v>
      </c>
      <c r="AQ800" s="81">
        <v>23100</v>
      </c>
      <c r="AR800" s="74">
        <v>70000</v>
      </c>
      <c r="AS800" s="19">
        <v>0</v>
      </c>
      <c r="AT800" s="19"/>
    </row>
    <row r="801" spans="1:46" s="23" customFormat="1" ht="72" hidden="1" x14ac:dyDescent="0.2">
      <c r="A801" s="19" t="s">
        <v>55</v>
      </c>
      <c r="B801" s="19" t="s">
        <v>277</v>
      </c>
      <c r="C801" s="19" t="s">
        <v>276</v>
      </c>
      <c r="D801" s="19" t="s">
        <v>11</v>
      </c>
      <c r="E801" s="19" t="s">
        <v>454</v>
      </c>
      <c r="F801" s="28" t="s">
        <v>2370</v>
      </c>
      <c r="G801" s="19" t="s">
        <v>1095</v>
      </c>
      <c r="H801" s="18" t="s">
        <v>270</v>
      </c>
      <c r="I801" s="18" t="s">
        <v>273</v>
      </c>
      <c r="J801" s="17">
        <v>8000</v>
      </c>
      <c r="K801" s="64"/>
      <c r="L801" s="64"/>
      <c r="M801" s="35" t="s">
        <v>137</v>
      </c>
      <c r="N801" s="48">
        <v>23073</v>
      </c>
      <c r="O801" s="19" t="s">
        <v>3412</v>
      </c>
      <c r="P801" s="169">
        <v>23093</v>
      </c>
      <c r="Q801" s="168" t="s">
        <v>3413</v>
      </c>
      <c r="R801" s="168" t="s">
        <v>1190</v>
      </c>
      <c r="S801" s="168" t="s">
        <v>79</v>
      </c>
      <c r="T801" s="19"/>
      <c r="U801" s="19"/>
      <c r="V801" s="19" t="s">
        <v>3414</v>
      </c>
      <c r="W801" s="156">
        <v>7890</v>
      </c>
      <c r="X801" s="18" t="s">
        <v>1182</v>
      </c>
      <c r="Y801" s="46" t="s">
        <v>3415</v>
      </c>
      <c r="Z801" s="46" t="s">
        <v>3416</v>
      </c>
      <c r="AA801" s="19">
        <v>7014243967</v>
      </c>
      <c r="AB801" s="48">
        <v>23096</v>
      </c>
      <c r="AC801" s="46" t="s">
        <v>3417</v>
      </c>
      <c r="AD801" s="156">
        <v>7890</v>
      </c>
      <c r="AE801" s="20" t="s">
        <v>2729</v>
      </c>
      <c r="AF801" s="19" t="s">
        <v>3475</v>
      </c>
      <c r="AG801" s="20" t="s">
        <v>2456</v>
      </c>
      <c r="AH801" s="20" t="s">
        <v>1518</v>
      </c>
      <c r="AI801" s="20" t="s">
        <v>1571</v>
      </c>
      <c r="AJ801" s="16">
        <v>7890</v>
      </c>
      <c r="AK801" s="16"/>
      <c r="AL801" s="16">
        <f t="shared" si="24"/>
        <v>110</v>
      </c>
      <c r="AM801" s="79">
        <v>23071</v>
      </c>
      <c r="AN801" s="79">
        <v>23071</v>
      </c>
      <c r="AO801" s="79">
        <v>23071</v>
      </c>
      <c r="AP801" s="79">
        <v>23071</v>
      </c>
      <c r="AQ801" s="81">
        <v>23100</v>
      </c>
      <c r="AR801" s="74">
        <v>8000</v>
      </c>
      <c r="AS801" s="19">
        <v>0</v>
      </c>
      <c r="AT801" s="19"/>
    </row>
    <row r="802" spans="1:46" s="23" customFormat="1" ht="72" hidden="1" x14ac:dyDescent="0.2">
      <c r="A802" s="19" t="s">
        <v>55</v>
      </c>
      <c r="B802" s="19" t="s">
        <v>277</v>
      </c>
      <c r="C802" s="19" t="s">
        <v>276</v>
      </c>
      <c r="D802" s="19" t="s">
        <v>11</v>
      </c>
      <c r="E802" s="19" t="s">
        <v>454</v>
      </c>
      <c r="F802" s="28" t="s">
        <v>2371</v>
      </c>
      <c r="G802" s="19" t="s">
        <v>1096</v>
      </c>
      <c r="H802" s="18" t="s">
        <v>270</v>
      </c>
      <c r="I802" s="18" t="s">
        <v>273</v>
      </c>
      <c r="J802" s="17">
        <v>6400</v>
      </c>
      <c r="K802" s="64"/>
      <c r="L802" s="64"/>
      <c r="M802" s="35" t="s">
        <v>137</v>
      </c>
      <c r="N802" s="48">
        <v>23073</v>
      </c>
      <c r="O802" s="19" t="s">
        <v>3412</v>
      </c>
      <c r="P802" s="169">
        <v>23093</v>
      </c>
      <c r="Q802" s="168" t="s">
        <v>3413</v>
      </c>
      <c r="R802" s="168" t="s">
        <v>1190</v>
      </c>
      <c r="S802" s="168" t="s">
        <v>79</v>
      </c>
      <c r="T802" s="19"/>
      <c r="U802" s="19"/>
      <c r="V802" s="19" t="s">
        <v>3414</v>
      </c>
      <c r="W802" s="156">
        <v>6390</v>
      </c>
      <c r="X802" s="18" t="s">
        <v>1182</v>
      </c>
      <c r="Y802" s="46" t="s">
        <v>3415</v>
      </c>
      <c r="Z802" s="46" t="s">
        <v>3418</v>
      </c>
      <c r="AA802" s="19">
        <v>7014243967</v>
      </c>
      <c r="AB802" s="48">
        <v>23096</v>
      </c>
      <c r="AC802" s="46" t="s">
        <v>3417</v>
      </c>
      <c r="AD802" s="156">
        <v>6390</v>
      </c>
      <c r="AE802" s="20" t="s">
        <v>2729</v>
      </c>
      <c r="AF802" s="19" t="s">
        <v>3475</v>
      </c>
      <c r="AG802" s="20" t="s">
        <v>2456</v>
      </c>
      <c r="AH802" s="20" t="s">
        <v>1518</v>
      </c>
      <c r="AI802" s="20" t="s">
        <v>1571</v>
      </c>
      <c r="AJ802" s="16">
        <v>6390</v>
      </c>
      <c r="AK802" s="16"/>
      <c r="AL802" s="16">
        <f t="shared" si="24"/>
        <v>10</v>
      </c>
      <c r="AM802" s="79">
        <v>23071</v>
      </c>
      <c r="AN802" s="79">
        <v>23071</v>
      </c>
      <c r="AO802" s="79">
        <v>23071</v>
      </c>
      <c r="AP802" s="79">
        <v>23071</v>
      </c>
      <c r="AQ802" s="81">
        <v>23100</v>
      </c>
      <c r="AR802" s="74">
        <v>6400</v>
      </c>
      <c r="AS802" s="19">
        <v>0</v>
      </c>
      <c r="AT802" s="19"/>
    </row>
    <row r="803" spans="1:46" s="23" customFormat="1" ht="72" hidden="1" x14ac:dyDescent="0.2">
      <c r="A803" s="19" t="s">
        <v>55</v>
      </c>
      <c r="B803" s="19" t="s">
        <v>277</v>
      </c>
      <c r="C803" s="19" t="s">
        <v>276</v>
      </c>
      <c r="D803" s="19" t="s">
        <v>11</v>
      </c>
      <c r="E803" s="19" t="s">
        <v>454</v>
      </c>
      <c r="F803" s="28" t="s">
        <v>2372</v>
      </c>
      <c r="G803" s="19" t="s">
        <v>1097</v>
      </c>
      <c r="H803" s="18" t="s">
        <v>317</v>
      </c>
      <c r="I803" s="18" t="s">
        <v>268</v>
      </c>
      <c r="J803" s="17">
        <v>9500</v>
      </c>
      <c r="K803" s="64"/>
      <c r="L803" s="64"/>
      <c r="M803" s="35" t="s">
        <v>137</v>
      </c>
      <c r="N803" s="48">
        <v>23073</v>
      </c>
      <c r="O803" s="19" t="s">
        <v>3412</v>
      </c>
      <c r="P803" s="169">
        <v>23093</v>
      </c>
      <c r="Q803" s="168" t="s">
        <v>3413</v>
      </c>
      <c r="R803" s="168" t="s">
        <v>1190</v>
      </c>
      <c r="S803" s="168" t="s">
        <v>79</v>
      </c>
      <c r="T803" s="19"/>
      <c r="U803" s="19"/>
      <c r="V803" s="19" t="s">
        <v>3414</v>
      </c>
      <c r="W803" s="156">
        <v>9100</v>
      </c>
      <c r="X803" s="18" t="s">
        <v>1182</v>
      </c>
      <c r="Y803" s="46" t="s">
        <v>3415</v>
      </c>
      <c r="Z803" s="46" t="s">
        <v>3419</v>
      </c>
      <c r="AA803" s="19">
        <v>7014243967</v>
      </c>
      <c r="AB803" s="48">
        <v>23096</v>
      </c>
      <c r="AC803" s="46" t="s">
        <v>3417</v>
      </c>
      <c r="AD803" s="156">
        <v>9100</v>
      </c>
      <c r="AE803" s="20" t="s">
        <v>2729</v>
      </c>
      <c r="AF803" s="19" t="s">
        <v>3475</v>
      </c>
      <c r="AG803" s="20" t="s">
        <v>2456</v>
      </c>
      <c r="AH803" s="20" t="s">
        <v>1518</v>
      </c>
      <c r="AI803" s="20" t="s">
        <v>1571</v>
      </c>
      <c r="AJ803" s="16">
        <v>9100</v>
      </c>
      <c r="AK803" s="16"/>
      <c r="AL803" s="16">
        <f t="shared" si="24"/>
        <v>400</v>
      </c>
      <c r="AM803" s="79">
        <v>23071</v>
      </c>
      <c r="AN803" s="79">
        <v>23071</v>
      </c>
      <c r="AO803" s="79">
        <v>23071</v>
      </c>
      <c r="AP803" s="79">
        <v>23071</v>
      </c>
      <c r="AQ803" s="81">
        <v>23100</v>
      </c>
      <c r="AR803" s="74">
        <v>95000</v>
      </c>
      <c r="AS803" s="19">
        <v>0</v>
      </c>
      <c r="AT803" s="19"/>
    </row>
    <row r="804" spans="1:46" s="23" customFormat="1" ht="72" hidden="1" x14ac:dyDescent="0.2">
      <c r="A804" s="19" t="s">
        <v>55</v>
      </c>
      <c r="B804" s="19" t="s">
        <v>277</v>
      </c>
      <c r="C804" s="19" t="s">
        <v>276</v>
      </c>
      <c r="D804" s="19" t="s">
        <v>11</v>
      </c>
      <c r="E804" s="19" t="s">
        <v>454</v>
      </c>
      <c r="F804" s="28" t="s">
        <v>2373</v>
      </c>
      <c r="G804" s="19" t="s">
        <v>1098</v>
      </c>
      <c r="H804" s="18" t="s">
        <v>459</v>
      </c>
      <c r="I804" s="18" t="s">
        <v>268</v>
      </c>
      <c r="J804" s="17">
        <v>38000</v>
      </c>
      <c r="K804" s="64"/>
      <c r="L804" s="64"/>
      <c r="M804" s="35" t="s">
        <v>137</v>
      </c>
      <c r="N804" s="48">
        <v>23073</v>
      </c>
      <c r="O804" s="19" t="s">
        <v>3412</v>
      </c>
      <c r="P804" s="169">
        <v>23093</v>
      </c>
      <c r="Q804" s="168" t="s">
        <v>3413</v>
      </c>
      <c r="R804" s="168" t="s">
        <v>1190</v>
      </c>
      <c r="S804" s="168" t="s">
        <v>79</v>
      </c>
      <c r="T804" s="19"/>
      <c r="U804" s="19"/>
      <c r="V804" s="19" t="s">
        <v>3414</v>
      </c>
      <c r="W804" s="156">
        <v>36400</v>
      </c>
      <c r="X804" s="18" t="s">
        <v>1182</v>
      </c>
      <c r="Y804" s="46" t="s">
        <v>3415</v>
      </c>
      <c r="Z804" s="46" t="s">
        <v>3420</v>
      </c>
      <c r="AA804" s="19">
        <v>7014243967</v>
      </c>
      <c r="AB804" s="48">
        <v>23096</v>
      </c>
      <c r="AC804" s="46" t="s">
        <v>3417</v>
      </c>
      <c r="AD804" s="156">
        <v>36400</v>
      </c>
      <c r="AE804" s="20" t="s">
        <v>2729</v>
      </c>
      <c r="AF804" s="19" t="s">
        <v>3475</v>
      </c>
      <c r="AG804" s="20" t="s">
        <v>2456</v>
      </c>
      <c r="AH804" s="20" t="s">
        <v>1518</v>
      </c>
      <c r="AI804" s="20" t="s">
        <v>1571</v>
      </c>
      <c r="AJ804" s="16">
        <v>36400</v>
      </c>
      <c r="AK804" s="16"/>
      <c r="AL804" s="16">
        <f t="shared" si="24"/>
        <v>1600</v>
      </c>
      <c r="AM804" s="79">
        <v>23071</v>
      </c>
      <c r="AN804" s="79">
        <v>23071</v>
      </c>
      <c r="AO804" s="79">
        <v>23071</v>
      </c>
      <c r="AP804" s="79">
        <v>23071</v>
      </c>
      <c r="AQ804" s="81">
        <v>23100</v>
      </c>
      <c r="AR804" s="74">
        <v>38000</v>
      </c>
      <c r="AS804" s="19">
        <v>0</v>
      </c>
      <c r="AT804" s="19"/>
    </row>
    <row r="805" spans="1:46" s="23" customFormat="1" ht="72" hidden="1" x14ac:dyDescent="0.2">
      <c r="A805" s="19" t="s">
        <v>55</v>
      </c>
      <c r="B805" s="19" t="s">
        <v>277</v>
      </c>
      <c r="C805" s="19" t="s">
        <v>276</v>
      </c>
      <c r="D805" s="19" t="s">
        <v>11</v>
      </c>
      <c r="E805" s="19" t="s">
        <v>454</v>
      </c>
      <c r="F805" s="28" t="s">
        <v>2374</v>
      </c>
      <c r="G805" s="19" t="s">
        <v>1099</v>
      </c>
      <c r="H805" s="18" t="s">
        <v>317</v>
      </c>
      <c r="I805" s="18" t="s">
        <v>268</v>
      </c>
      <c r="J805" s="17">
        <v>7000</v>
      </c>
      <c r="K805" s="64"/>
      <c r="L805" s="64"/>
      <c r="M805" s="35" t="s">
        <v>137</v>
      </c>
      <c r="N805" s="48">
        <v>23073</v>
      </c>
      <c r="O805" s="19" t="s">
        <v>3412</v>
      </c>
      <c r="P805" s="169">
        <v>23093</v>
      </c>
      <c r="Q805" s="168" t="s">
        <v>3413</v>
      </c>
      <c r="R805" s="168" t="s">
        <v>1190</v>
      </c>
      <c r="S805" s="168" t="s">
        <v>79</v>
      </c>
      <c r="T805" s="19"/>
      <c r="U805" s="19"/>
      <c r="V805" s="19" t="s">
        <v>3414</v>
      </c>
      <c r="W805" s="156">
        <v>6750</v>
      </c>
      <c r="X805" s="18" t="s">
        <v>1182</v>
      </c>
      <c r="Y805" s="46" t="s">
        <v>3415</v>
      </c>
      <c r="Z805" s="46" t="s">
        <v>3421</v>
      </c>
      <c r="AA805" s="19">
        <v>7014243967</v>
      </c>
      <c r="AB805" s="48">
        <v>23096</v>
      </c>
      <c r="AC805" s="46" t="s">
        <v>3417</v>
      </c>
      <c r="AD805" s="156">
        <v>6750</v>
      </c>
      <c r="AE805" s="20" t="s">
        <v>2729</v>
      </c>
      <c r="AF805" s="19" t="s">
        <v>3475</v>
      </c>
      <c r="AG805" s="20" t="s">
        <v>2456</v>
      </c>
      <c r="AH805" s="20" t="s">
        <v>1518</v>
      </c>
      <c r="AI805" s="20" t="s">
        <v>1571</v>
      </c>
      <c r="AJ805" s="16">
        <v>6750</v>
      </c>
      <c r="AK805" s="16"/>
      <c r="AL805" s="16">
        <f t="shared" si="24"/>
        <v>250</v>
      </c>
      <c r="AM805" s="79">
        <v>23071</v>
      </c>
      <c r="AN805" s="79">
        <v>23071</v>
      </c>
      <c r="AO805" s="79">
        <v>23071</v>
      </c>
      <c r="AP805" s="79">
        <v>23071</v>
      </c>
      <c r="AQ805" s="81">
        <v>23100</v>
      </c>
      <c r="AR805" s="74">
        <v>7000</v>
      </c>
      <c r="AS805" s="19">
        <v>0</v>
      </c>
      <c r="AT805" s="19"/>
    </row>
    <row r="806" spans="1:46" s="23" customFormat="1" ht="72" hidden="1" x14ac:dyDescent="0.2">
      <c r="A806" s="19" t="s">
        <v>55</v>
      </c>
      <c r="B806" s="19" t="s">
        <v>277</v>
      </c>
      <c r="C806" s="19" t="s">
        <v>276</v>
      </c>
      <c r="D806" s="19" t="s">
        <v>11</v>
      </c>
      <c r="E806" s="19" t="s">
        <v>454</v>
      </c>
      <c r="F806" s="28" t="s">
        <v>2375</v>
      </c>
      <c r="G806" s="19" t="s">
        <v>1100</v>
      </c>
      <c r="H806" s="18" t="s">
        <v>303</v>
      </c>
      <c r="I806" s="18" t="s">
        <v>268</v>
      </c>
      <c r="J806" s="17">
        <v>48000</v>
      </c>
      <c r="K806" s="64"/>
      <c r="L806" s="64"/>
      <c r="M806" s="35" t="s">
        <v>137</v>
      </c>
      <c r="N806" s="48">
        <v>23073</v>
      </c>
      <c r="O806" s="19" t="s">
        <v>3412</v>
      </c>
      <c r="P806" s="169">
        <v>23093</v>
      </c>
      <c r="Q806" s="168" t="s">
        <v>3413</v>
      </c>
      <c r="R806" s="168" t="s">
        <v>1190</v>
      </c>
      <c r="S806" s="168" t="s">
        <v>79</v>
      </c>
      <c r="T806" s="19"/>
      <c r="U806" s="19"/>
      <c r="V806" s="19" t="s">
        <v>3414</v>
      </c>
      <c r="W806" s="156">
        <v>47000</v>
      </c>
      <c r="X806" s="18" t="s">
        <v>1182</v>
      </c>
      <c r="Y806" s="46" t="s">
        <v>3415</v>
      </c>
      <c r="Z806" s="46" t="s">
        <v>3422</v>
      </c>
      <c r="AA806" s="19">
        <v>7014243967</v>
      </c>
      <c r="AB806" s="48">
        <v>23096</v>
      </c>
      <c r="AC806" s="46" t="s">
        <v>3417</v>
      </c>
      <c r="AD806" s="156">
        <v>47000</v>
      </c>
      <c r="AE806" s="20" t="s">
        <v>2729</v>
      </c>
      <c r="AF806" s="19" t="s">
        <v>3475</v>
      </c>
      <c r="AG806" s="20" t="s">
        <v>2456</v>
      </c>
      <c r="AH806" s="20" t="s">
        <v>1518</v>
      </c>
      <c r="AI806" s="20" t="s">
        <v>1571</v>
      </c>
      <c r="AJ806" s="16">
        <v>47000</v>
      </c>
      <c r="AK806" s="16"/>
      <c r="AL806" s="16">
        <f t="shared" si="24"/>
        <v>1000</v>
      </c>
      <c r="AM806" s="79">
        <v>23071</v>
      </c>
      <c r="AN806" s="79">
        <v>23071</v>
      </c>
      <c r="AO806" s="79">
        <v>23071</v>
      </c>
      <c r="AP806" s="79">
        <v>23071</v>
      </c>
      <c r="AQ806" s="81">
        <v>23100</v>
      </c>
      <c r="AR806" s="74">
        <v>48000</v>
      </c>
      <c r="AS806" s="19">
        <v>0</v>
      </c>
      <c r="AT806" s="19"/>
    </row>
    <row r="807" spans="1:46" s="23" customFormat="1" ht="72" hidden="1" x14ac:dyDescent="0.2">
      <c r="A807" s="19" t="s">
        <v>55</v>
      </c>
      <c r="B807" s="19" t="s">
        <v>277</v>
      </c>
      <c r="C807" s="19" t="s">
        <v>276</v>
      </c>
      <c r="D807" s="19" t="s">
        <v>21</v>
      </c>
      <c r="E807" s="19" t="s">
        <v>454</v>
      </c>
      <c r="F807" s="28" t="s">
        <v>2376</v>
      </c>
      <c r="G807" s="19" t="s">
        <v>1101</v>
      </c>
      <c r="H807" s="18" t="s">
        <v>269</v>
      </c>
      <c r="I807" s="18" t="s">
        <v>268</v>
      </c>
      <c r="J807" s="17">
        <v>14000</v>
      </c>
      <c r="K807" s="64"/>
      <c r="L807" s="64"/>
      <c r="M807" s="35" t="s">
        <v>137</v>
      </c>
      <c r="N807" s="48">
        <v>23072</v>
      </c>
      <c r="O807" s="19" t="s">
        <v>3423</v>
      </c>
      <c r="P807" s="169">
        <v>23083</v>
      </c>
      <c r="Q807" s="168" t="s">
        <v>3424</v>
      </c>
      <c r="R807" s="168" t="s">
        <v>12</v>
      </c>
      <c r="S807" s="168" t="s">
        <v>79</v>
      </c>
      <c r="T807" s="19"/>
      <c r="U807" s="19"/>
      <c r="V807" s="19" t="s">
        <v>3425</v>
      </c>
      <c r="W807" s="74">
        <v>14000</v>
      </c>
      <c r="X807" s="18" t="s">
        <v>1182</v>
      </c>
      <c r="Y807" s="128" t="s">
        <v>3426</v>
      </c>
      <c r="Z807" s="46" t="s">
        <v>3427</v>
      </c>
      <c r="AA807" s="19">
        <v>7014244340</v>
      </c>
      <c r="AB807" s="48">
        <v>23094</v>
      </c>
      <c r="AC807" s="46" t="s">
        <v>3417</v>
      </c>
      <c r="AD807" s="74">
        <v>14000</v>
      </c>
      <c r="AE807" s="20" t="s">
        <v>2729</v>
      </c>
      <c r="AF807" s="19" t="s">
        <v>3475</v>
      </c>
      <c r="AG807" s="20" t="s">
        <v>2456</v>
      </c>
      <c r="AH807" s="20" t="s">
        <v>1257</v>
      </c>
      <c r="AI807" s="19" t="s">
        <v>1569</v>
      </c>
      <c r="AJ807" s="17">
        <v>14000</v>
      </c>
      <c r="AK807" s="16"/>
      <c r="AL807" s="16">
        <f t="shared" si="24"/>
        <v>0</v>
      </c>
      <c r="AM807" s="79">
        <v>23071</v>
      </c>
      <c r="AN807" s="79">
        <v>23071</v>
      </c>
      <c r="AO807" s="79">
        <v>23071</v>
      </c>
      <c r="AP807" s="79">
        <v>23071</v>
      </c>
      <c r="AQ807" s="81">
        <v>23100</v>
      </c>
      <c r="AR807" s="74">
        <v>14000</v>
      </c>
      <c r="AS807" s="19">
        <v>0</v>
      </c>
      <c r="AT807" s="19"/>
    </row>
    <row r="808" spans="1:46" s="23" customFormat="1" ht="72" hidden="1" x14ac:dyDescent="0.2">
      <c r="A808" s="19" t="s">
        <v>55</v>
      </c>
      <c r="B808" s="19" t="s">
        <v>277</v>
      </c>
      <c r="C808" s="19" t="s">
        <v>276</v>
      </c>
      <c r="D808" s="19" t="s">
        <v>286</v>
      </c>
      <c r="E808" s="19" t="s">
        <v>454</v>
      </c>
      <c r="F808" s="28" t="s">
        <v>2377</v>
      </c>
      <c r="G808" s="19" t="s">
        <v>1102</v>
      </c>
      <c r="H808" s="18" t="s">
        <v>269</v>
      </c>
      <c r="I808" s="18" t="s">
        <v>274</v>
      </c>
      <c r="J808" s="17">
        <v>23800</v>
      </c>
      <c r="K808" s="64"/>
      <c r="L808" s="64"/>
      <c r="M808" s="35" t="s">
        <v>137</v>
      </c>
      <c r="N808" s="48">
        <v>23073</v>
      </c>
      <c r="O808" s="19" t="s">
        <v>3428</v>
      </c>
      <c r="P808" s="169">
        <v>23083</v>
      </c>
      <c r="Q808" s="168" t="s">
        <v>3429</v>
      </c>
      <c r="R808" s="168" t="s">
        <v>1190</v>
      </c>
      <c r="S808" s="168" t="s">
        <v>79</v>
      </c>
      <c r="T808" s="19" t="s">
        <v>3430</v>
      </c>
      <c r="U808" s="19" t="s">
        <v>3431</v>
      </c>
      <c r="V808" s="19" t="s">
        <v>3425</v>
      </c>
      <c r="W808" s="74">
        <v>23800</v>
      </c>
      <c r="X808" s="18" t="s">
        <v>1182</v>
      </c>
      <c r="Y808" s="128" t="s">
        <v>3426</v>
      </c>
      <c r="Z808" s="46" t="s">
        <v>3432</v>
      </c>
      <c r="AA808" s="19">
        <v>7014217444</v>
      </c>
      <c r="AB808" s="48">
        <v>23094</v>
      </c>
      <c r="AC808" s="46" t="s">
        <v>3417</v>
      </c>
      <c r="AD808" s="74">
        <v>23800</v>
      </c>
      <c r="AE808" s="20" t="s">
        <v>2729</v>
      </c>
      <c r="AF808" s="19" t="s">
        <v>3475</v>
      </c>
      <c r="AG808" s="20" t="s">
        <v>2456</v>
      </c>
      <c r="AH808" s="20" t="s">
        <v>1519</v>
      </c>
      <c r="AI808" s="19" t="s">
        <v>1571</v>
      </c>
      <c r="AJ808" s="17">
        <v>23800</v>
      </c>
      <c r="AK808" s="16"/>
      <c r="AL808" s="16">
        <f t="shared" si="24"/>
        <v>0</v>
      </c>
      <c r="AM808" s="79">
        <v>23071</v>
      </c>
      <c r="AN808" s="79">
        <v>23071</v>
      </c>
      <c r="AO808" s="79">
        <v>23071</v>
      </c>
      <c r="AP808" s="79">
        <v>23071</v>
      </c>
      <c r="AQ808" s="81">
        <v>23100</v>
      </c>
      <c r="AR808" s="74">
        <v>23800</v>
      </c>
      <c r="AS808" s="19">
        <v>0</v>
      </c>
      <c r="AT808" s="19"/>
    </row>
    <row r="809" spans="1:46" s="23" customFormat="1" ht="90" hidden="1" x14ac:dyDescent="0.2">
      <c r="A809" s="19" t="s">
        <v>55</v>
      </c>
      <c r="B809" s="19" t="s">
        <v>277</v>
      </c>
      <c r="C809" s="19" t="s">
        <v>276</v>
      </c>
      <c r="D809" s="19" t="s">
        <v>286</v>
      </c>
      <c r="E809" s="19" t="s">
        <v>454</v>
      </c>
      <c r="F809" s="28" t="s">
        <v>2378</v>
      </c>
      <c r="G809" s="19" t="s">
        <v>1103</v>
      </c>
      <c r="H809" s="18" t="s">
        <v>269</v>
      </c>
      <c r="I809" s="18" t="s">
        <v>274</v>
      </c>
      <c r="J809" s="17">
        <v>75400</v>
      </c>
      <c r="K809" s="64"/>
      <c r="L809" s="64"/>
      <c r="M809" s="35" t="s">
        <v>137</v>
      </c>
      <c r="N809" s="48">
        <v>23073</v>
      </c>
      <c r="O809" s="19" t="s">
        <v>3428</v>
      </c>
      <c r="P809" s="169">
        <v>23083</v>
      </c>
      <c r="Q809" s="168" t="s">
        <v>3429</v>
      </c>
      <c r="R809" s="168" t="s">
        <v>1190</v>
      </c>
      <c r="S809" s="168" t="s">
        <v>79</v>
      </c>
      <c r="T809" s="19"/>
      <c r="U809" s="19"/>
      <c r="V809" s="19" t="s">
        <v>3425</v>
      </c>
      <c r="W809" s="74">
        <v>75400</v>
      </c>
      <c r="X809" s="18" t="s">
        <v>1182</v>
      </c>
      <c r="Y809" s="128" t="s">
        <v>3426</v>
      </c>
      <c r="Z809" s="46" t="s">
        <v>3433</v>
      </c>
      <c r="AA809" s="19">
        <v>7014217444</v>
      </c>
      <c r="AB809" s="48">
        <v>23094</v>
      </c>
      <c r="AC809" s="46" t="s">
        <v>3417</v>
      </c>
      <c r="AD809" s="74">
        <v>75400</v>
      </c>
      <c r="AE809" s="20" t="s">
        <v>2729</v>
      </c>
      <c r="AF809" s="19" t="s">
        <v>3475</v>
      </c>
      <c r="AG809" s="20" t="s">
        <v>2456</v>
      </c>
      <c r="AH809" s="20" t="s">
        <v>1519</v>
      </c>
      <c r="AI809" s="19" t="s">
        <v>1571</v>
      </c>
      <c r="AJ809" s="17">
        <v>75400</v>
      </c>
      <c r="AK809" s="16"/>
      <c r="AL809" s="16">
        <f t="shared" si="24"/>
        <v>0</v>
      </c>
      <c r="AM809" s="79">
        <v>23071</v>
      </c>
      <c r="AN809" s="79">
        <v>23071</v>
      </c>
      <c r="AO809" s="79">
        <v>23071</v>
      </c>
      <c r="AP809" s="79">
        <v>23071</v>
      </c>
      <c r="AQ809" s="81">
        <v>23100</v>
      </c>
      <c r="AR809" s="74">
        <v>75400</v>
      </c>
      <c r="AS809" s="19">
        <v>0</v>
      </c>
      <c r="AT809" s="19"/>
    </row>
    <row r="810" spans="1:46" s="23" customFormat="1" ht="72" hidden="1" x14ac:dyDescent="0.2">
      <c r="A810" s="19" t="s">
        <v>55</v>
      </c>
      <c r="B810" s="19" t="s">
        <v>277</v>
      </c>
      <c r="C810" s="19" t="s">
        <v>276</v>
      </c>
      <c r="D810" s="19" t="s">
        <v>286</v>
      </c>
      <c r="E810" s="19" t="s">
        <v>454</v>
      </c>
      <c r="F810" s="28" t="s">
        <v>2379</v>
      </c>
      <c r="G810" s="19" t="s">
        <v>1104</v>
      </c>
      <c r="H810" s="18" t="s">
        <v>270</v>
      </c>
      <c r="I810" s="18" t="s">
        <v>274</v>
      </c>
      <c r="J810" s="17">
        <v>26000</v>
      </c>
      <c r="K810" s="64"/>
      <c r="L810" s="64"/>
      <c r="M810" s="35" t="s">
        <v>137</v>
      </c>
      <c r="N810" s="48">
        <v>23073</v>
      </c>
      <c r="O810" s="19" t="s">
        <v>3428</v>
      </c>
      <c r="P810" s="169">
        <v>23083</v>
      </c>
      <c r="Q810" s="168" t="s">
        <v>3429</v>
      </c>
      <c r="R810" s="168" t="s">
        <v>1190</v>
      </c>
      <c r="S810" s="168" t="s">
        <v>79</v>
      </c>
      <c r="T810" s="19"/>
      <c r="U810" s="19"/>
      <c r="V810" s="19" t="s">
        <v>3425</v>
      </c>
      <c r="W810" s="74">
        <v>26000</v>
      </c>
      <c r="X810" s="18" t="s">
        <v>1182</v>
      </c>
      <c r="Y810" s="128" t="s">
        <v>3426</v>
      </c>
      <c r="Z810" s="46" t="s">
        <v>3434</v>
      </c>
      <c r="AA810" s="19">
        <v>7014217444</v>
      </c>
      <c r="AB810" s="48">
        <v>23094</v>
      </c>
      <c r="AC810" s="46" t="s">
        <v>3417</v>
      </c>
      <c r="AD810" s="74">
        <v>26000</v>
      </c>
      <c r="AE810" s="20" t="s">
        <v>2729</v>
      </c>
      <c r="AF810" s="19" t="s">
        <v>3475</v>
      </c>
      <c r="AG810" s="20" t="s">
        <v>2456</v>
      </c>
      <c r="AH810" s="20" t="s">
        <v>1519</v>
      </c>
      <c r="AI810" s="19" t="s">
        <v>1571</v>
      </c>
      <c r="AJ810" s="17">
        <v>26000</v>
      </c>
      <c r="AK810" s="16"/>
      <c r="AL810" s="16">
        <f t="shared" si="24"/>
        <v>0</v>
      </c>
      <c r="AM810" s="79">
        <v>23071</v>
      </c>
      <c r="AN810" s="79">
        <v>23071</v>
      </c>
      <c r="AO810" s="79">
        <v>23071</v>
      </c>
      <c r="AP810" s="79">
        <v>23071</v>
      </c>
      <c r="AQ810" s="81">
        <v>23100</v>
      </c>
      <c r="AR810" s="74">
        <v>26000</v>
      </c>
      <c r="AS810" s="19">
        <v>0</v>
      </c>
      <c r="AT810" s="19"/>
    </row>
    <row r="811" spans="1:46" s="23" customFormat="1" ht="72" hidden="1" x14ac:dyDescent="0.2">
      <c r="A811" s="19" t="s">
        <v>55</v>
      </c>
      <c r="B811" s="19" t="s">
        <v>277</v>
      </c>
      <c r="C811" s="19" t="s">
        <v>276</v>
      </c>
      <c r="D811" s="19" t="s">
        <v>13</v>
      </c>
      <c r="E811" s="19" t="s">
        <v>454</v>
      </c>
      <c r="F811" s="28" t="s">
        <v>2380</v>
      </c>
      <c r="G811" s="19" t="s">
        <v>1105</v>
      </c>
      <c r="H811" s="18" t="s">
        <v>269</v>
      </c>
      <c r="I811" s="18" t="s">
        <v>274</v>
      </c>
      <c r="J811" s="17">
        <v>24000</v>
      </c>
      <c r="K811" s="64"/>
      <c r="L811" s="64"/>
      <c r="M811" s="35" t="s">
        <v>137</v>
      </c>
      <c r="N811" s="48">
        <v>23073</v>
      </c>
      <c r="O811" s="19" t="s">
        <v>3435</v>
      </c>
      <c r="P811" s="169">
        <v>23083</v>
      </c>
      <c r="Q811" s="168" t="s">
        <v>3424</v>
      </c>
      <c r="R811" s="168" t="s">
        <v>12</v>
      </c>
      <c r="S811" s="168" t="s">
        <v>79</v>
      </c>
      <c r="T811" s="19"/>
      <c r="U811" s="19"/>
      <c r="V811" s="19" t="s">
        <v>3425</v>
      </c>
      <c r="W811" s="74">
        <v>24000</v>
      </c>
      <c r="X811" s="18" t="s">
        <v>1182</v>
      </c>
      <c r="Y811" s="128" t="s">
        <v>3426</v>
      </c>
      <c r="Z811" s="46" t="s">
        <v>3436</v>
      </c>
      <c r="AA811" s="19">
        <v>7014242520</v>
      </c>
      <c r="AB811" s="48">
        <v>23094</v>
      </c>
      <c r="AC811" s="46" t="s">
        <v>3417</v>
      </c>
      <c r="AD811" s="17">
        <v>24000</v>
      </c>
      <c r="AE811" s="20" t="s">
        <v>2729</v>
      </c>
      <c r="AF811" s="19" t="s">
        <v>3475</v>
      </c>
      <c r="AG811" s="20" t="s">
        <v>2456</v>
      </c>
      <c r="AH811" s="20" t="s">
        <v>1518</v>
      </c>
      <c r="AI811" s="20" t="s">
        <v>1571</v>
      </c>
      <c r="AJ811" s="17">
        <v>24000</v>
      </c>
      <c r="AK811" s="16"/>
      <c r="AL811" s="16">
        <f t="shared" si="24"/>
        <v>0</v>
      </c>
      <c r="AM811" s="79">
        <v>23071</v>
      </c>
      <c r="AN811" s="79">
        <v>23071</v>
      </c>
      <c r="AO811" s="79">
        <v>23071</v>
      </c>
      <c r="AP811" s="79">
        <v>23071</v>
      </c>
      <c r="AQ811" s="81">
        <v>23100</v>
      </c>
      <c r="AR811" s="74">
        <v>24000</v>
      </c>
      <c r="AS811" s="19">
        <v>0</v>
      </c>
      <c r="AT811" s="19"/>
    </row>
    <row r="812" spans="1:46" s="23" customFormat="1" ht="72" hidden="1" x14ac:dyDescent="0.2">
      <c r="A812" s="19" t="s">
        <v>55</v>
      </c>
      <c r="B812" s="19" t="s">
        <v>277</v>
      </c>
      <c r="C812" s="19" t="s">
        <v>276</v>
      </c>
      <c r="D812" s="19" t="s">
        <v>13</v>
      </c>
      <c r="E812" s="19" t="s">
        <v>454</v>
      </c>
      <c r="F812" s="28" t="s">
        <v>2381</v>
      </c>
      <c r="G812" s="19" t="s">
        <v>1106</v>
      </c>
      <c r="H812" s="18" t="s">
        <v>270</v>
      </c>
      <c r="I812" s="18" t="s">
        <v>274</v>
      </c>
      <c r="J812" s="17">
        <v>6500</v>
      </c>
      <c r="K812" s="64"/>
      <c r="L812" s="64"/>
      <c r="M812" s="35" t="s">
        <v>137</v>
      </c>
      <c r="N812" s="48">
        <v>23072</v>
      </c>
      <c r="O812" s="20" t="s">
        <v>3437</v>
      </c>
      <c r="P812" s="170">
        <v>23089</v>
      </c>
      <c r="Q812" s="168" t="s">
        <v>3413</v>
      </c>
      <c r="R812" s="168" t="s">
        <v>1190</v>
      </c>
      <c r="S812" s="168" t="s">
        <v>79</v>
      </c>
      <c r="T812" s="19"/>
      <c r="U812" s="19"/>
      <c r="V812" s="20" t="s">
        <v>3438</v>
      </c>
      <c r="W812" s="156">
        <v>6500</v>
      </c>
      <c r="X812" s="18" t="s">
        <v>1182</v>
      </c>
      <c r="Y812" s="128" t="s">
        <v>3439</v>
      </c>
      <c r="Z812" s="46" t="s">
        <v>3440</v>
      </c>
      <c r="AA812" s="19">
        <v>7014217463</v>
      </c>
      <c r="AB812" s="48">
        <v>23096</v>
      </c>
      <c r="AC812" s="46" t="s">
        <v>3417</v>
      </c>
      <c r="AD812" s="17">
        <v>6500</v>
      </c>
      <c r="AE812" s="20" t="s">
        <v>2729</v>
      </c>
      <c r="AF812" s="19" t="s">
        <v>3475</v>
      </c>
      <c r="AG812" s="20" t="s">
        <v>2456</v>
      </c>
      <c r="AH812" s="20" t="s">
        <v>1257</v>
      </c>
      <c r="AI812" s="19" t="s">
        <v>1569</v>
      </c>
      <c r="AJ812" s="17">
        <v>6500</v>
      </c>
      <c r="AK812" s="16"/>
      <c r="AL812" s="16">
        <f t="shared" si="24"/>
        <v>0</v>
      </c>
      <c r="AM812" s="79">
        <v>23071</v>
      </c>
      <c r="AN812" s="79">
        <v>23071</v>
      </c>
      <c r="AO812" s="79">
        <v>23071</v>
      </c>
      <c r="AP812" s="79">
        <v>23071</v>
      </c>
      <c r="AQ812" s="81">
        <v>23100</v>
      </c>
      <c r="AR812" s="74">
        <v>65000</v>
      </c>
      <c r="AS812" s="19">
        <v>0</v>
      </c>
      <c r="AT812" s="19"/>
    </row>
    <row r="813" spans="1:46" s="23" customFormat="1" ht="72" hidden="1" x14ac:dyDescent="0.2">
      <c r="A813" s="19" t="s">
        <v>55</v>
      </c>
      <c r="B813" s="19" t="s">
        <v>277</v>
      </c>
      <c r="C813" s="19" t="s">
        <v>276</v>
      </c>
      <c r="D813" s="19" t="s">
        <v>16</v>
      </c>
      <c r="E813" s="19" t="s">
        <v>454</v>
      </c>
      <c r="F813" s="28" t="s">
        <v>2382</v>
      </c>
      <c r="G813" s="19" t="s">
        <v>1107</v>
      </c>
      <c r="H813" s="18" t="s">
        <v>387</v>
      </c>
      <c r="I813" s="18" t="s">
        <v>274</v>
      </c>
      <c r="J813" s="17">
        <v>36000</v>
      </c>
      <c r="K813" s="64"/>
      <c r="L813" s="64"/>
      <c r="M813" s="35" t="s">
        <v>137</v>
      </c>
      <c r="N813" s="48">
        <v>23072</v>
      </c>
      <c r="O813" s="19" t="s">
        <v>3441</v>
      </c>
      <c r="P813" s="169">
        <v>23093</v>
      </c>
      <c r="Q813" s="168" t="s">
        <v>3413</v>
      </c>
      <c r="R813" s="168" t="s">
        <v>1190</v>
      </c>
      <c r="S813" s="168" t="s">
        <v>79</v>
      </c>
      <c r="T813" s="19"/>
      <c r="U813" s="19"/>
      <c r="V813" s="19" t="s">
        <v>3414</v>
      </c>
      <c r="W813" s="156">
        <v>36000</v>
      </c>
      <c r="X813" s="18" t="s">
        <v>1182</v>
      </c>
      <c r="Y813" s="46" t="s">
        <v>3415</v>
      </c>
      <c r="Z813" s="46" t="s">
        <v>3442</v>
      </c>
      <c r="AA813" s="19">
        <v>7014216724</v>
      </c>
      <c r="AB813" s="48">
        <v>23096</v>
      </c>
      <c r="AC813" s="46" t="s">
        <v>3417</v>
      </c>
      <c r="AD813" s="156">
        <v>36000</v>
      </c>
      <c r="AE813" s="20" t="s">
        <v>2729</v>
      </c>
      <c r="AF813" s="19" t="s">
        <v>3475</v>
      </c>
      <c r="AG813" s="20" t="s">
        <v>2456</v>
      </c>
      <c r="AH813" s="20" t="s">
        <v>1257</v>
      </c>
      <c r="AI813" s="19" t="s">
        <v>1569</v>
      </c>
      <c r="AJ813" s="16">
        <v>35120</v>
      </c>
      <c r="AK813" s="16"/>
      <c r="AL813" s="16">
        <f t="shared" si="24"/>
        <v>880</v>
      </c>
      <c r="AM813" s="79">
        <v>23071</v>
      </c>
      <c r="AN813" s="79">
        <v>23071</v>
      </c>
      <c r="AO813" s="79">
        <v>23071</v>
      </c>
      <c r="AP813" s="79">
        <v>23071</v>
      </c>
      <c r="AQ813" s="81">
        <v>23100</v>
      </c>
      <c r="AR813" s="74">
        <v>35120</v>
      </c>
      <c r="AS813" s="19">
        <v>880</v>
      </c>
      <c r="AT813" s="19"/>
    </row>
    <row r="814" spans="1:46" s="23" customFormat="1" ht="72" hidden="1" x14ac:dyDescent="0.2">
      <c r="A814" s="19" t="s">
        <v>55</v>
      </c>
      <c r="B814" s="19" t="s">
        <v>277</v>
      </c>
      <c r="C814" s="19" t="s">
        <v>276</v>
      </c>
      <c r="D814" s="19" t="s">
        <v>16</v>
      </c>
      <c r="E814" s="19" t="s">
        <v>454</v>
      </c>
      <c r="F814" s="28" t="s">
        <v>2383</v>
      </c>
      <c r="G814" s="19" t="s">
        <v>1108</v>
      </c>
      <c r="H814" s="18" t="s">
        <v>269</v>
      </c>
      <c r="I814" s="18" t="s">
        <v>274</v>
      </c>
      <c r="J814" s="17">
        <v>20000</v>
      </c>
      <c r="K814" s="64"/>
      <c r="L814" s="64"/>
      <c r="M814" s="35" t="s">
        <v>137</v>
      </c>
      <c r="N814" s="49">
        <v>23071</v>
      </c>
      <c r="O814" s="19" t="s">
        <v>3423</v>
      </c>
      <c r="P814" s="169">
        <v>23082</v>
      </c>
      <c r="Q814" s="168" t="s">
        <v>3408</v>
      </c>
      <c r="R814" s="168" t="s">
        <v>15</v>
      </c>
      <c r="S814" s="168" t="s">
        <v>79</v>
      </c>
      <c r="T814" s="19"/>
      <c r="U814" s="19"/>
      <c r="V814" s="19" t="s">
        <v>3409</v>
      </c>
      <c r="W814" s="74">
        <v>20000</v>
      </c>
      <c r="X814" s="18" t="s">
        <v>1182</v>
      </c>
      <c r="Y814" s="46" t="s">
        <v>3410</v>
      </c>
      <c r="Z814" s="46" t="s">
        <v>3443</v>
      </c>
      <c r="AA814" s="19"/>
      <c r="AB814" s="19"/>
      <c r="AC814" s="19"/>
      <c r="AD814" s="19"/>
      <c r="AE814" s="20" t="s">
        <v>3406</v>
      </c>
      <c r="AF814" s="54" t="s">
        <v>3472</v>
      </c>
      <c r="AG814" s="19" t="s">
        <v>3467</v>
      </c>
      <c r="AH814" s="20" t="s">
        <v>1257</v>
      </c>
      <c r="AI814" s="19" t="s">
        <v>1569</v>
      </c>
      <c r="AJ814" s="16"/>
      <c r="AK814" s="16"/>
      <c r="AL814" s="16">
        <f t="shared" si="24"/>
        <v>20000</v>
      </c>
      <c r="AM814" s="79">
        <v>23071</v>
      </c>
      <c r="AN814" s="79">
        <v>23071</v>
      </c>
      <c r="AO814" s="79">
        <v>23071</v>
      </c>
      <c r="AP814" s="79">
        <v>23071</v>
      </c>
      <c r="AQ814" s="81">
        <v>23100</v>
      </c>
      <c r="AR814" s="74">
        <v>20000</v>
      </c>
      <c r="AS814" s="19">
        <v>0</v>
      </c>
      <c r="AT814" s="19"/>
    </row>
    <row r="815" spans="1:46" s="23" customFormat="1" ht="144" hidden="1" x14ac:dyDescent="0.2">
      <c r="A815" s="19" t="s">
        <v>55</v>
      </c>
      <c r="B815" s="19" t="s">
        <v>277</v>
      </c>
      <c r="C815" s="19" t="s">
        <v>276</v>
      </c>
      <c r="D815" s="19" t="s">
        <v>16</v>
      </c>
      <c r="E815" s="19" t="s">
        <v>454</v>
      </c>
      <c r="F815" s="28" t="s">
        <v>2384</v>
      </c>
      <c r="G815" s="19" t="s">
        <v>1109</v>
      </c>
      <c r="H815" s="18" t="s">
        <v>270</v>
      </c>
      <c r="I815" s="18" t="s">
        <v>268</v>
      </c>
      <c r="J815" s="17">
        <v>21000</v>
      </c>
      <c r="K815" s="64"/>
      <c r="L815" s="64"/>
      <c r="M815" s="35" t="s">
        <v>137</v>
      </c>
      <c r="N815" s="49">
        <v>23071</v>
      </c>
      <c r="O815" s="19"/>
      <c r="P815" s="169"/>
      <c r="Q815" s="19"/>
      <c r="R815" s="19"/>
      <c r="S815" s="19"/>
      <c r="T815" s="19"/>
      <c r="U815" s="19"/>
      <c r="V815" s="19"/>
      <c r="W815" s="19"/>
      <c r="X815" s="18"/>
      <c r="Y815" s="46"/>
      <c r="Z815" s="19"/>
      <c r="AA815" s="19"/>
      <c r="AB815" s="19"/>
      <c r="AC815" s="19"/>
      <c r="AD815" s="19"/>
      <c r="AE815" s="20" t="s">
        <v>1520</v>
      </c>
      <c r="AF815" s="20" t="s">
        <v>3459</v>
      </c>
      <c r="AG815" s="19" t="s">
        <v>3467</v>
      </c>
      <c r="AH815" s="20" t="s">
        <v>1520</v>
      </c>
      <c r="AI815" s="20" t="s">
        <v>1571</v>
      </c>
      <c r="AJ815" s="16"/>
      <c r="AK815" s="16"/>
      <c r="AL815" s="16">
        <f t="shared" si="24"/>
        <v>21000</v>
      </c>
      <c r="AM815" s="79"/>
      <c r="AN815" s="79"/>
      <c r="AO815" s="79"/>
      <c r="AP815" s="79"/>
      <c r="AQ815" s="19"/>
      <c r="AR815" s="74"/>
      <c r="AS815" s="19"/>
      <c r="AT815" s="20" t="s">
        <v>1520</v>
      </c>
    </row>
    <row r="816" spans="1:46" s="23" customFormat="1" ht="72" hidden="1" x14ac:dyDescent="0.2">
      <c r="A816" s="19" t="s">
        <v>55</v>
      </c>
      <c r="B816" s="19" t="s">
        <v>277</v>
      </c>
      <c r="C816" s="19" t="s">
        <v>276</v>
      </c>
      <c r="D816" s="19" t="s">
        <v>10</v>
      </c>
      <c r="E816" s="19" t="s">
        <v>311</v>
      </c>
      <c r="F816" s="28" t="s">
        <v>2385</v>
      </c>
      <c r="G816" s="19" t="s">
        <v>1110</v>
      </c>
      <c r="H816" s="18" t="s">
        <v>1111</v>
      </c>
      <c r="I816" s="18" t="s">
        <v>274</v>
      </c>
      <c r="J816" s="17">
        <v>151200</v>
      </c>
      <c r="K816" s="64"/>
      <c r="L816" s="64"/>
      <c r="M816" s="35" t="s">
        <v>137</v>
      </c>
      <c r="N816" s="48">
        <v>23073</v>
      </c>
      <c r="O816" s="19" t="s">
        <v>3444</v>
      </c>
      <c r="P816" s="169">
        <v>23088</v>
      </c>
      <c r="Q816" s="168" t="s">
        <v>3429</v>
      </c>
      <c r="R816" s="168" t="s">
        <v>1190</v>
      </c>
      <c r="S816" s="168" t="s">
        <v>79</v>
      </c>
      <c r="T816" s="19"/>
      <c r="U816" s="19"/>
      <c r="V816" s="171" t="s">
        <v>3445</v>
      </c>
      <c r="W816" s="74">
        <v>151200</v>
      </c>
      <c r="X816" s="18" t="s">
        <v>1182</v>
      </c>
      <c r="Y816" s="128" t="s">
        <v>3446</v>
      </c>
      <c r="Z816" s="46" t="s">
        <v>3447</v>
      </c>
      <c r="AA816" s="19">
        <v>7014246272</v>
      </c>
      <c r="AB816" s="48">
        <v>23096</v>
      </c>
      <c r="AC816" s="48">
        <v>23101</v>
      </c>
      <c r="AD816" s="17">
        <v>151200</v>
      </c>
      <c r="AE816" s="20" t="s">
        <v>2729</v>
      </c>
      <c r="AF816" s="19" t="s">
        <v>3475</v>
      </c>
      <c r="AG816" s="19" t="s">
        <v>3467</v>
      </c>
      <c r="AH816" s="20" t="s">
        <v>1518</v>
      </c>
      <c r="AI816" s="20" t="s">
        <v>1571</v>
      </c>
      <c r="AJ816" s="16"/>
      <c r="AK816" s="16"/>
      <c r="AL816" s="16">
        <f t="shared" si="24"/>
        <v>151200</v>
      </c>
      <c r="AM816" s="79">
        <v>23071</v>
      </c>
      <c r="AN816" s="79">
        <v>23071</v>
      </c>
      <c r="AO816" s="79">
        <v>23071</v>
      </c>
      <c r="AP816" s="79">
        <v>23071</v>
      </c>
      <c r="AQ816" s="81">
        <v>23100</v>
      </c>
      <c r="AR816" s="74">
        <v>151200</v>
      </c>
      <c r="AS816" s="19">
        <v>0</v>
      </c>
      <c r="AT816" s="19"/>
    </row>
    <row r="817" spans="1:46" s="234" customFormat="1" ht="72" hidden="1" x14ac:dyDescent="0.2">
      <c r="A817" s="187" t="s">
        <v>55</v>
      </c>
      <c r="B817" s="19" t="s">
        <v>277</v>
      </c>
      <c r="C817" s="187" t="s">
        <v>17</v>
      </c>
      <c r="D817" s="187" t="s">
        <v>34</v>
      </c>
      <c r="E817" s="19" t="s">
        <v>454</v>
      </c>
      <c r="F817" s="188" t="s">
        <v>2386</v>
      </c>
      <c r="G817" s="187" t="s">
        <v>1149</v>
      </c>
      <c r="H817" s="189" t="s">
        <v>270</v>
      </c>
      <c r="I817" s="189" t="s">
        <v>1119</v>
      </c>
      <c r="J817" s="190">
        <v>600000</v>
      </c>
      <c r="K817" s="191" t="s">
        <v>137</v>
      </c>
      <c r="L817" s="229"/>
      <c r="M817" s="229"/>
      <c r="N817" s="205">
        <v>23075</v>
      </c>
      <c r="O817" s="206"/>
      <c r="P817" s="230"/>
      <c r="Q817" s="206"/>
      <c r="R817" s="206"/>
      <c r="S817" s="206"/>
      <c r="T817" s="206"/>
      <c r="U817" s="206"/>
      <c r="V817" s="206"/>
      <c r="W817" s="206"/>
      <c r="X817" s="217"/>
      <c r="Y817" s="231"/>
      <c r="Z817" s="206"/>
      <c r="AA817" s="206"/>
      <c r="AB817" s="206"/>
      <c r="AC817" s="206"/>
      <c r="AD817" s="206"/>
      <c r="AE817" s="210" t="s">
        <v>2451</v>
      </c>
      <c r="AF817" s="210" t="s">
        <v>1571</v>
      </c>
      <c r="AG817" s="187" t="s">
        <v>3467</v>
      </c>
      <c r="AH817" s="54" t="s">
        <v>1257</v>
      </c>
      <c r="AI817" s="19" t="s">
        <v>1569</v>
      </c>
      <c r="AJ817" s="213"/>
      <c r="AK817" s="213"/>
      <c r="AL817" s="197">
        <f t="shared" si="24"/>
        <v>600000</v>
      </c>
      <c r="AM817" s="232">
        <v>23102</v>
      </c>
      <c r="AN817" s="232">
        <v>23102</v>
      </c>
      <c r="AO817" s="206"/>
      <c r="AP817" s="206"/>
      <c r="AQ817" s="206"/>
      <c r="AR817" s="233"/>
      <c r="AS817" s="187"/>
      <c r="AT817" s="206"/>
    </row>
    <row r="818" spans="1:46" s="234" customFormat="1" ht="72" hidden="1" x14ac:dyDescent="0.2">
      <c r="A818" s="187" t="s">
        <v>55</v>
      </c>
      <c r="B818" s="19" t="s">
        <v>277</v>
      </c>
      <c r="C818" s="187" t="s">
        <v>17</v>
      </c>
      <c r="D818" s="187" t="s">
        <v>34</v>
      </c>
      <c r="E818" s="19" t="s">
        <v>454</v>
      </c>
      <c r="F818" s="188" t="s">
        <v>2387</v>
      </c>
      <c r="G818" s="187" t="s">
        <v>1150</v>
      </c>
      <c r="H818" s="189" t="s">
        <v>270</v>
      </c>
      <c r="I818" s="189" t="s">
        <v>1119</v>
      </c>
      <c r="J818" s="190">
        <v>900000</v>
      </c>
      <c r="K818" s="191" t="s">
        <v>137</v>
      </c>
      <c r="L818" s="200"/>
      <c r="M818" s="200"/>
      <c r="N818" s="205">
        <v>23074</v>
      </c>
      <c r="O818" s="187"/>
      <c r="P818" s="235"/>
      <c r="Q818" s="187"/>
      <c r="R818" s="187"/>
      <c r="S818" s="187"/>
      <c r="T818" s="187"/>
      <c r="U818" s="187"/>
      <c r="V818" s="187"/>
      <c r="W818" s="187"/>
      <c r="X818" s="189"/>
      <c r="Y818" s="201"/>
      <c r="Z818" s="187"/>
      <c r="AA818" s="187"/>
      <c r="AB818" s="187"/>
      <c r="AC818" s="187"/>
      <c r="AD818" s="187"/>
      <c r="AE818" s="210" t="s">
        <v>2451</v>
      </c>
      <c r="AF818" s="210" t="s">
        <v>1571</v>
      </c>
      <c r="AG818" s="187" t="s">
        <v>3467</v>
      </c>
      <c r="AH818" s="20" t="s">
        <v>1257</v>
      </c>
      <c r="AI818" s="19" t="s">
        <v>1569</v>
      </c>
      <c r="AJ818" s="197"/>
      <c r="AK818" s="197"/>
      <c r="AL818" s="197">
        <f t="shared" si="24"/>
        <v>900000</v>
      </c>
      <c r="AM818" s="232">
        <v>23102</v>
      </c>
      <c r="AN818" s="232">
        <v>23102</v>
      </c>
      <c r="AO818" s="187"/>
      <c r="AP818" s="187"/>
      <c r="AQ818" s="187"/>
      <c r="AR818" s="220"/>
      <c r="AS818" s="187"/>
      <c r="AT818" s="187"/>
    </row>
    <row r="819" spans="1:46" s="234" customFormat="1" ht="72" hidden="1" x14ac:dyDescent="0.2">
      <c r="A819" s="187" t="s">
        <v>55</v>
      </c>
      <c r="B819" s="19" t="s">
        <v>277</v>
      </c>
      <c r="C819" s="187" t="s">
        <v>17</v>
      </c>
      <c r="D819" s="187" t="s">
        <v>34</v>
      </c>
      <c r="E819" s="19" t="s">
        <v>454</v>
      </c>
      <c r="F819" s="188" t="s">
        <v>2388</v>
      </c>
      <c r="G819" s="187" t="s">
        <v>1151</v>
      </c>
      <c r="H819" s="189" t="s">
        <v>270</v>
      </c>
      <c r="I819" s="189" t="s">
        <v>1119</v>
      </c>
      <c r="J819" s="190">
        <v>1600000</v>
      </c>
      <c r="K819" s="191" t="s">
        <v>137</v>
      </c>
      <c r="L819" s="200"/>
      <c r="M819" s="200"/>
      <c r="N819" s="205">
        <v>23070</v>
      </c>
      <c r="O819" s="187"/>
      <c r="P819" s="235"/>
      <c r="Q819" s="187"/>
      <c r="R819" s="187"/>
      <c r="S819" s="187"/>
      <c r="T819" s="187"/>
      <c r="U819" s="187"/>
      <c r="V819" s="187"/>
      <c r="W819" s="187"/>
      <c r="X819" s="189"/>
      <c r="Y819" s="201"/>
      <c r="Z819" s="187"/>
      <c r="AA819" s="187"/>
      <c r="AB819" s="187"/>
      <c r="AC819" s="187"/>
      <c r="AD819" s="187"/>
      <c r="AE819" s="195" t="s">
        <v>3448</v>
      </c>
      <c r="AF819" s="187" t="s">
        <v>1571</v>
      </c>
      <c r="AG819" s="187" t="s">
        <v>3467</v>
      </c>
      <c r="AH819" s="20" t="s">
        <v>1519</v>
      </c>
      <c r="AI819" s="19" t="s">
        <v>1571</v>
      </c>
      <c r="AJ819" s="197"/>
      <c r="AK819" s="197"/>
      <c r="AL819" s="197">
        <f t="shared" si="24"/>
        <v>1600000</v>
      </c>
      <c r="AM819" s="232">
        <v>23071</v>
      </c>
      <c r="AN819" s="232">
        <v>23071</v>
      </c>
      <c r="AO819" s="187"/>
      <c r="AP819" s="187"/>
      <c r="AQ819" s="187"/>
      <c r="AR819" s="220"/>
      <c r="AS819" s="187"/>
      <c r="AT819" s="187"/>
    </row>
    <row r="820" spans="1:46" s="234" customFormat="1" ht="72" hidden="1" x14ac:dyDescent="0.2">
      <c r="A820" s="187" t="s">
        <v>55</v>
      </c>
      <c r="B820" s="19" t="s">
        <v>277</v>
      </c>
      <c r="C820" s="187" t="s">
        <v>17</v>
      </c>
      <c r="D820" s="187" t="s">
        <v>34</v>
      </c>
      <c r="E820" s="19" t="s">
        <v>454</v>
      </c>
      <c r="F820" s="188" t="s">
        <v>2389</v>
      </c>
      <c r="G820" s="187" t="s">
        <v>1152</v>
      </c>
      <c r="H820" s="189" t="s">
        <v>270</v>
      </c>
      <c r="I820" s="189" t="s">
        <v>1119</v>
      </c>
      <c r="J820" s="190">
        <v>993600</v>
      </c>
      <c r="K820" s="191" t="s">
        <v>137</v>
      </c>
      <c r="L820" s="200"/>
      <c r="M820" s="200"/>
      <c r="N820" s="205">
        <v>23073</v>
      </c>
      <c r="O820" s="187"/>
      <c r="P820" s="235"/>
      <c r="Q820" s="187"/>
      <c r="R820" s="187"/>
      <c r="S820" s="187"/>
      <c r="T820" s="187"/>
      <c r="U820" s="187"/>
      <c r="V820" s="187"/>
      <c r="W820" s="187"/>
      <c r="X820" s="189"/>
      <c r="Y820" s="201"/>
      <c r="Z820" s="187"/>
      <c r="AA820" s="187"/>
      <c r="AB820" s="187"/>
      <c r="AC820" s="187"/>
      <c r="AD820" s="187"/>
      <c r="AE820" s="195" t="s">
        <v>3448</v>
      </c>
      <c r="AF820" s="187" t="s">
        <v>1571</v>
      </c>
      <c r="AG820" s="187" t="s">
        <v>3467</v>
      </c>
      <c r="AH820" s="20" t="s">
        <v>1257</v>
      </c>
      <c r="AI820" s="19" t="s">
        <v>1569</v>
      </c>
      <c r="AJ820" s="197"/>
      <c r="AK820" s="197"/>
      <c r="AL820" s="197">
        <f t="shared" si="24"/>
        <v>993600</v>
      </c>
      <c r="AM820" s="232">
        <v>23102</v>
      </c>
      <c r="AN820" s="232">
        <v>23102</v>
      </c>
      <c r="AO820" s="187"/>
      <c r="AP820" s="187"/>
      <c r="AQ820" s="187"/>
      <c r="AR820" s="220"/>
      <c r="AS820" s="187"/>
      <c r="AT820" s="187"/>
    </row>
    <row r="821" spans="1:46" s="234" customFormat="1" ht="72" hidden="1" x14ac:dyDescent="0.2">
      <c r="A821" s="187" t="s">
        <v>55</v>
      </c>
      <c r="B821" s="19" t="s">
        <v>277</v>
      </c>
      <c r="C821" s="187" t="s">
        <v>17</v>
      </c>
      <c r="D821" s="187" t="s">
        <v>34</v>
      </c>
      <c r="E821" s="19" t="s">
        <v>454</v>
      </c>
      <c r="F821" s="188" t="s">
        <v>2390</v>
      </c>
      <c r="G821" s="187" t="s">
        <v>1153</v>
      </c>
      <c r="H821" s="189" t="s">
        <v>270</v>
      </c>
      <c r="I821" s="189" t="s">
        <v>1119</v>
      </c>
      <c r="J821" s="190">
        <v>7755000</v>
      </c>
      <c r="K821" s="191" t="s">
        <v>137</v>
      </c>
      <c r="L821" s="200"/>
      <c r="M821" s="200"/>
      <c r="N821" s="208">
        <v>23071</v>
      </c>
      <c r="O821" s="187"/>
      <c r="P821" s="235"/>
      <c r="Q821" s="187"/>
      <c r="R821" s="187"/>
      <c r="S821" s="187"/>
      <c r="T821" s="187"/>
      <c r="U821" s="187"/>
      <c r="V821" s="187"/>
      <c r="W821" s="187"/>
      <c r="X821" s="189"/>
      <c r="Y821" s="201"/>
      <c r="Z821" s="187"/>
      <c r="AA821" s="187"/>
      <c r="AB821" s="187"/>
      <c r="AC821" s="187"/>
      <c r="AD821" s="187"/>
      <c r="AE821" s="210" t="s">
        <v>3449</v>
      </c>
      <c r="AF821" s="195" t="s">
        <v>1571</v>
      </c>
      <c r="AG821" s="187" t="s">
        <v>3467</v>
      </c>
      <c r="AH821" s="20" t="s">
        <v>1519</v>
      </c>
      <c r="AI821" s="19" t="s">
        <v>1571</v>
      </c>
      <c r="AJ821" s="197"/>
      <c r="AK821" s="197"/>
      <c r="AL821" s="197">
        <f t="shared" si="24"/>
        <v>7755000</v>
      </c>
      <c r="AM821" s="232">
        <v>23102</v>
      </c>
      <c r="AN821" s="232">
        <v>23102</v>
      </c>
      <c r="AO821" s="187"/>
      <c r="AP821" s="187"/>
      <c r="AQ821" s="187"/>
      <c r="AR821" s="220"/>
      <c r="AS821" s="187"/>
      <c r="AT821" s="187"/>
    </row>
    <row r="822" spans="1:46" s="234" customFormat="1" ht="72" hidden="1" x14ac:dyDescent="0.2">
      <c r="A822" s="187" t="s">
        <v>55</v>
      </c>
      <c r="B822" s="19" t="s">
        <v>277</v>
      </c>
      <c r="C822" s="187" t="s">
        <v>17</v>
      </c>
      <c r="D822" s="187" t="s">
        <v>34</v>
      </c>
      <c r="E822" s="19" t="s">
        <v>454</v>
      </c>
      <c r="F822" s="188" t="s">
        <v>2391</v>
      </c>
      <c r="G822" s="187" t="s">
        <v>1154</v>
      </c>
      <c r="H822" s="189" t="s">
        <v>270</v>
      </c>
      <c r="I822" s="189" t="s">
        <v>1119</v>
      </c>
      <c r="J822" s="190">
        <v>750000</v>
      </c>
      <c r="K822" s="191" t="s">
        <v>137</v>
      </c>
      <c r="L822" s="200"/>
      <c r="M822" s="200"/>
      <c r="N822" s="205">
        <v>23076</v>
      </c>
      <c r="O822" s="187"/>
      <c r="P822" s="235"/>
      <c r="Q822" s="187"/>
      <c r="R822" s="187"/>
      <c r="S822" s="187"/>
      <c r="T822" s="187"/>
      <c r="U822" s="187"/>
      <c r="V822" s="187"/>
      <c r="W822" s="187"/>
      <c r="X822" s="189"/>
      <c r="Y822" s="201"/>
      <c r="Z822" s="187"/>
      <c r="AA822" s="187"/>
      <c r="AB822" s="187"/>
      <c r="AC822" s="187"/>
      <c r="AD822" s="187"/>
      <c r="AE822" s="210" t="s">
        <v>2451</v>
      </c>
      <c r="AF822" s="210" t="s">
        <v>1571</v>
      </c>
      <c r="AG822" s="187" t="s">
        <v>3467</v>
      </c>
      <c r="AH822" s="20" t="s">
        <v>1257</v>
      </c>
      <c r="AI822" s="19" t="s">
        <v>1569</v>
      </c>
      <c r="AJ822" s="197"/>
      <c r="AK822" s="197"/>
      <c r="AL822" s="197">
        <f t="shared" si="24"/>
        <v>750000</v>
      </c>
      <c r="AM822" s="232">
        <v>23071</v>
      </c>
      <c r="AN822" s="232">
        <v>23071</v>
      </c>
      <c r="AO822" s="187"/>
      <c r="AP822" s="187"/>
      <c r="AQ822" s="187"/>
      <c r="AR822" s="220"/>
      <c r="AS822" s="187"/>
      <c r="AT822" s="187"/>
    </row>
  </sheetData>
  <autoFilter ref="A1:AT822" xr:uid="{00000000-0009-0000-0000-000011000000}">
    <filterColumn colId="0">
      <filters>
        <filter val="วนศ.กาฬสินธุ์"/>
      </filters>
    </filterColumn>
    <filterColumn colId="2">
      <filters>
        <filter val="ที่ดินและสิ่งก่อสร้าง"/>
      </filters>
    </filterColumn>
  </autoFilter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1100-000000000000}"/>
  </dataValidations>
  <pageMargins left="0.70866141732283472" right="0.70866141732283472" top="0.74803149606299213" bottom="0.74803149606299213" header="0.31496062992125984" footer="0.31496062992125984"/>
  <pageSetup paperSize="8" scale="40" orientation="landscape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100-000001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X2:X38 R2:S38</xm:sqref>
        </x14:dataValidation>
        <x14:dataValidation type="list" allowBlank="1" showInputMessage="1" showErrorMessage="1" xr:uid="{00000000-0002-0000-1100-000002000000}">
          <x14:formula1>
            <xm:f>'D:\TON\เก็บผลงานเก่า\ปีงบประมาณ พ.ศ.2563\ตามงบลงทุนตามมาตรการเร่งรัด\31 มี.ค.63\[15 วนศ.สุพรรณบุรี.xlsx]Sheet2'!#REF!</xm:f>
          </x14:formula1>
          <xm:sqref>R702:R709 R711:R722 R729:R744 X702:X744 S702:S744 A1:E1048576</xm:sqref>
        </x14:dataValidation>
        <x14:dataValidation type="list" allowBlank="1" showInputMessage="1" showErrorMessage="1" xr:uid="{00000000-0002-0000-1100-000004000000}">
          <x14:formula1>
            <xm:f>'D:\TON\เก็บผลงานเก่า\ปีงบประมาณ พ.ศ.2563\ตามงบลงทุนตามมาตรการเร่งรัด\31 มี.ค.63\[02 คณะศิลปศึกษา.xlsx]Sheet2'!#REF!</xm:f>
          </x14:formula1>
          <xm:sqref>X39:X79 R39:S79</xm:sqref>
        </x14:dataValidation>
        <x14:dataValidation type="list" allowBlank="1" showInputMessage="1" showErrorMessage="1" xr:uid="{00000000-0002-0000-1100-000005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X98:X155 R98:S155</xm:sqref>
        </x14:dataValidation>
        <x14:dataValidation type="list" allowBlank="1" showInputMessage="1" showErrorMessage="1" xr:uid="{00000000-0002-0000-1100-000006000000}">
          <x14:formula1>
            <xm:f>'D:\TON\เก็บผลงานเก่า\ปีงบประมาณ พ.ศ.2563\ตามงบลงทุนตามมาตรการเร่งรัด\31 มี.ค.63\[05 วนศ.xlsx]Sheet2'!#REF!</xm:f>
          </x14:formula1>
          <xm:sqref>X156:X184 X187:X192 R156:S184 S187:S192 R193:R211 R213:R242</xm:sqref>
        </x14:dataValidation>
        <x14:dataValidation type="list" allowBlank="1" showInputMessage="1" showErrorMessage="1" xr:uid="{00000000-0002-0000-1100-000007000000}">
          <x14:formula1>
            <xm:f>'D:\TON\เก็บผลงานเก่า\ปีงบประมาณ พ.ศ.2563\ตามงบลงทุนตามมาตรการเร่งรัด\31 มี.ค.63\[06 วนศ.เชียงใหม่.xlsx]Sheet2'!#REF!</xm:f>
          </x14:formula1>
          <xm:sqref>X243:X281 R243:S281</xm:sqref>
        </x14:dataValidation>
        <x14:dataValidation type="list" allowBlank="1" showInputMessage="1" showErrorMessage="1" xr:uid="{00000000-0002-0000-1100-000008000000}">
          <x14:formula1>
            <xm:f>'D:\TON\เก็บผลงานเก่า\ปีงบประมาณ พ.ศ.2563\ตามงบลงทุนตามมาตรการเร่งรัด\31 มี.ค.63\[09 วนศ.ร้อยเอ็ด.xlsx]Sheet2'!#REF!</xm:f>
          </x14:formula1>
          <xm:sqref>X358:X447 R358:S447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"/>
  <dimension ref="C4:L79"/>
  <sheetViews>
    <sheetView workbookViewId="0">
      <selection activeCell="G18" sqref="G18"/>
    </sheetView>
  </sheetViews>
  <sheetFormatPr defaultRowHeight="14.25" x14ac:dyDescent="0.2"/>
  <cols>
    <col min="1" max="2" width="9" style="1"/>
    <col min="3" max="3" width="37.25" style="1" customWidth="1"/>
    <col min="4" max="4" width="9" style="1"/>
    <col min="5" max="5" width="24.875" style="1" customWidth="1"/>
    <col min="6" max="6" width="23.25" style="1" customWidth="1"/>
    <col min="7" max="7" width="30.125" style="1" customWidth="1"/>
    <col min="8" max="8" width="18.625" style="1" customWidth="1"/>
    <col min="9" max="9" width="22.625" style="1" customWidth="1"/>
    <col min="10" max="16384" width="9" style="1"/>
  </cols>
  <sheetData>
    <row r="4" spans="3:12" ht="28.5" x14ac:dyDescent="0.2">
      <c r="C4" s="1" t="s">
        <v>277</v>
      </c>
      <c r="E4" s="1" t="s">
        <v>276</v>
      </c>
      <c r="F4" s="1" t="s">
        <v>25</v>
      </c>
      <c r="G4" s="1" t="s">
        <v>39</v>
      </c>
      <c r="H4" s="1" t="s">
        <v>9</v>
      </c>
      <c r="I4" s="2" t="s">
        <v>59</v>
      </c>
    </row>
    <row r="5" spans="3:12" ht="34.5" x14ac:dyDescent="0.2">
      <c r="C5" s="1" t="s">
        <v>32</v>
      </c>
      <c r="E5" s="1" t="s">
        <v>17</v>
      </c>
      <c r="F5" s="1" t="s">
        <v>16</v>
      </c>
      <c r="G5" s="1" t="s">
        <v>38</v>
      </c>
      <c r="H5" s="1" t="s">
        <v>40</v>
      </c>
      <c r="I5" s="3" t="s">
        <v>60</v>
      </c>
      <c r="K5" s="6" t="s">
        <v>137</v>
      </c>
      <c r="L5" s="1">
        <v>1</v>
      </c>
    </row>
    <row r="6" spans="3:12" x14ac:dyDescent="0.2">
      <c r="F6" s="1" t="s">
        <v>30</v>
      </c>
      <c r="G6" s="1" t="s">
        <v>24</v>
      </c>
      <c r="H6" s="1" t="s">
        <v>20</v>
      </c>
      <c r="I6" s="3" t="s">
        <v>61</v>
      </c>
      <c r="L6" s="1">
        <v>2</v>
      </c>
    </row>
    <row r="7" spans="3:12" x14ac:dyDescent="0.2">
      <c r="F7" s="1" t="s">
        <v>10</v>
      </c>
      <c r="G7" s="1" t="s">
        <v>15</v>
      </c>
      <c r="H7" s="1" t="s">
        <v>23</v>
      </c>
      <c r="I7" s="3" t="s">
        <v>62</v>
      </c>
      <c r="L7" s="1">
        <v>3</v>
      </c>
    </row>
    <row r="8" spans="3:12" x14ac:dyDescent="0.2">
      <c r="F8" s="1" t="s">
        <v>286</v>
      </c>
      <c r="G8" s="1" t="s">
        <v>12</v>
      </c>
      <c r="H8" s="1" t="s">
        <v>41</v>
      </c>
      <c r="I8" s="3" t="s">
        <v>63</v>
      </c>
      <c r="L8" s="1">
        <v>4</v>
      </c>
    </row>
    <row r="9" spans="3:12" x14ac:dyDescent="0.2">
      <c r="F9" s="1" t="s">
        <v>21</v>
      </c>
      <c r="G9" s="1" t="s">
        <v>19</v>
      </c>
      <c r="H9" s="1" t="s">
        <v>42</v>
      </c>
      <c r="I9" s="3" t="s">
        <v>64</v>
      </c>
      <c r="L9" s="1">
        <v>5</v>
      </c>
    </row>
    <row r="10" spans="3:12" x14ac:dyDescent="0.2">
      <c r="F10" s="1" t="s">
        <v>18</v>
      </c>
      <c r="G10" s="1" t="s">
        <v>29</v>
      </c>
      <c r="H10" s="1" t="s">
        <v>43</v>
      </c>
      <c r="I10" s="3" t="s">
        <v>65</v>
      </c>
      <c r="L10" s="1">
        <v>6</v>
      </c>
    </row>
    <row r="11" spans="3:12" x14ac:dyDescent="0.2">
      <c r="F11" s="1" t="s">
        <v>13</v>
      </c>
      <c r="G11" s="1" t="s">
        <v>27</v>
      </c>
      <c r="H11" s="1" t="s">
        <v>44</v>
      </c>
      <c r="I11" s="3" t="s">
        <v>66</v>
      </c>
      <c r="L11" s="1">
        <v>7</v>
      </c>
    </row>
    <row r="12" spans="3:12" ht="28.5" x14ac:dyDescent="0.2">
      <c r="F12" s="1" t="s">
        <v>22</v>
      </c>
      <c r="H12" s="1" t="s">
        <v>45</v>
      </c>
      <c r="I12" s="3" t="s">
        <v>67</v>
      </c>
      <c r="L12" s="1">
        <v>8</v>
      </c>
    </row>
    <row r="13" spans="3:12" x14ac:dyDescent="0.2">
      <c r="F13" s="1" t="s">
        <v>11</v>
      </c>
      <c r="H13" s="1" t="s">
        <v>46</v>
      </c>
      <c r="I13" s="3" t="s">
        <v>68</v>
      </c>
      <c r="L13" s="1">
        <v>9</v>
      </c>
    </row>
    <row r="14" spans="3:12" x14ac:dyDescent="0.2">
      <c r="F14" s="1" t="s">
        <v>31</v>
      </c>
      <c r="H14" s="1" t="s">
        <v>47</v>
      </c>
      <c r="I14" s="3" t="s">
        <v>69</v>
      </c>
      <c r="L14" s="1">
        <v>10</v>
      </c>
    </row>
    <row r="15" spans="3:12" x14ac:dyDescent="0.2">
      <c r="F15" s="1" t="s">
        <v>28</v>
      </c>
      <c r="H15" s="1" t="s">
        <v>48</v>
      </c>
      <c r="I15" s="3" t="s">
        <v>70</v>
      </c>
      <c r="L15" s="1">
        <v>11</v>
      </c>
    </row>
    <row r="16" spans="3:12" x14ac:dyDescent="0.2">
      <c r="F16" s="1" t="s">
        <v>26</v>
      </c>
      <c r="H16" s="1" t="s">
        <v>49</v>
      </c>
      <c r="I16" s="3" t="s">
        <v>71</v>
      </c>
      <c r="L16" s="1">
        <v>12</v>
      </c>
    </row>
    <row r="17" spans="3:12" x14ac:dyDescent="0.2">
      <c r="F17" s="1" t="s">
        <v>33</v>
      </c>
      <c r="H17" s="1" t="s">
        <v>50</v>
      </c>
      <c r="I17" s="3" t="s">
        <v>72</v>
      </c>
      <c r="L17" s="1">
        <v>13</v>
      </c>
    </row>
    <row r="18" spans="3:12" ht="28.5" x14ac:dyDescent="0.2">
      <c r="F18" s="1" t="s">
        <v>34</v>
      </c>
      <c r="H18" s="1" t="s">
        <v>51</v>
      </c>
      <c r="I18" s="3" t="s">
        <v>73</v>
      </c>
      <c r="L18" s="1">
        <v>14</v>
      </c>
    </row>
    <row r="19" spans="3:12" ht="28.5" x14ac:dyDescent="0.2">
      <c r="C19" s="1" t="s">
        <v>310</v>
      </c>
      <c r="F19" s="1" t="s">
        <v>1565</v>
      </c>
      <c r="H19" s="1" t="s">
        <v>52</v>
      </c>
      <c r="I19" s="3" t="s">
        <v>74</v>
      </c>
      <c r="L19" s="1">
        <v>15</v>
      </c>
    </row>
    <row r="20" spans="3:12" ht="28.5" x14ac:dyDescent="0.2">
      <c r="C20" s="1" t="s">
        <v>311</v>
      </c>
      <c r="F20" s="1" t="s">
        <v>1566</v>
      </c>
      <c r="H20" s="1" t="s">
        <v>53</v>
      </c>
      <c r="I20" s="3" t="s">
        <v>75</v>
      </c>
      <c r="L20" s="1">
        <v>16</v>
      </c>
    </row>
    <row r="21" spans="3:12" x14ac:dyDescent="0.2">
      <c r="C21" s="1" t="s">
        <v>349</v>
      </c>
      <c r="H21" s="1" t="s">
        <v>54</v>
      </c>
      <c r="I21" s="3" t="s">
        <v>76</v>
      </c>
      <c r="L21" s="1">
        <v>17</v>
      </c>
    </row>
    <row r="22" spans="3:12" ht="28.5" x14ac:dyDescent="0.2">
      <c r="C22" s="1" t="s">
        <v>454</v>
      </c>
      <c r="H22" s="1" t="s">
        <v>55</v>
      </c>
      <c r="I22" s="3" t="s">
        <v>14</v>
      </c>
      <c r="L22" s="1">
        <v>18</v>
      </c>
    </row>
    <row r="23" spans="3:12" x14ac:dyDescent="0.2">
      <c r="I23" s="3" t="s">
        <v>77</v>
      </c>
      <c r="L23" s="1">
        <v>19</v>
      </c>
    </row>
    <row r="24" spans="3:12" x14ac:dyDescent="0.2">
      <c r="I24" s="3" t="s">
        <v>78</v>
      </c>
      <c r="L24" s="1">
        <v>20</v>
      </c>
    </row>
    <row r="25" spans="3:12" x14ac:dyDescent="0.2">
      <c r="I25" s="3" t="s">
        <v>79</v>
      </c>
      <c r="L25" s="1">
        <v>21</v>
      </c>
    </row>
    <row r="26" spans="3:12" x14ac:dyDescent="0.2">
      <c r="I26" s="3" t="s">
        <v>80</v>
      </c>
      <c r="L26" s="1">
        <v>22</v>
      </c>
    </row>
    <row r="27" spans="3:12" x14ac:dyDescent="0.2">
      <c r="I27" s="3" t="s">
        <v>81</v>
      </c>
      <c r="L27" s="1">
        <v>23</v>
      </c>
    </row>
    <row r="28" spans="3:12" x14ac:dyDescent="0.2">
      <c r="I28" s="3" t="s">
        <v>82</v>
      </c>
      <c r="L28" s="1">
        <v>24</v>
      </c>
    </row>
    <row r="29" spans="3:12" x14ac:dyDescent="0.2">
      <c r="I29" s="3" t="s">
        <v>83</v>
      </c>
      <c r="L29" s="1">
        <v>25</v>
      </c>
    </row>
    <row r="30" spans="3:12" x14ac:dyDescent="0.2">
      <c r="I30" s="3" t="s">
        <v>84</v>
      </c>
      <c r="L30" s="1">
        <v>26</v>
      </c>
    </row>
    <row r="31" spans="3:12" x14ac:dyDescent="0.2">
      <c r="I31" s="3" t="s">
        <v>85</v>
      </c>
      <c r="L31" s="1">
        <v>27</v>
      </c>
    </row>
    <row r="32" spans="3:12" x14ac:dyDescent="0.2">
      <c r="I32" s="3" t="s">
        <v>86</v>
      </c>
      <c r="L32" s="1">
        <v>28</v>
      </c>
    </row>
    <row r="33" spans="9:12" x14ac:dyDescent="0.2">
      <c r="I33" s="3" t="s">
        <v>87</v>
      </c>
      <c r="L33" s="1">
        <v>29</v>
      </c>
    </row>
    <row r="34" spans="9:12" x14ac:dyDescent="0.2">
      <c r="I34" s="3" t="s">
        <v>88</v>
      </c>
      <c r="L34" s="1">
        <v>30</v>
      </c>
    </row>
    <row r="35" spans="9:12" x14ac:dyDescent="0.2">
      <c r="I35" s="3" t="s">
        <v>89</v>
      </c>
    </row>
    <row r="36" spans="9:12" x14ac:dyDescent="0.2">
      <c r="I36" s="3" t="s">
        <v>90</v>
      </c>
    </row>
    <row r="37" spans="9:12" x14ac:dyDescent="0.2">
      <c r="I37" s="3" t="s">
        <v>91</v>
      </c>
    </row>
    <row r="38" spans="9:12" x14ac:dyDescent="0.2">
      <c r="I38" s="3" t="s">
        <v>92</v>
      </c>
    </row>
    <row r="39" spans="9:12" x14ac:dyDescent="0.2">
      <c r="I39" s="3" t="s">
        <v>93</v>
      </c>
    </row>
    <row r="40" spans="9:12" x14ac:dyDescent="0.2">
      <c r="I40" s="3" t="s">
        <v>94</v>
      </c>
    </row>
    <row r="41" spans="9:12" x14ac:dyDescent="0.2">
      <c r="I41" s="3" t="s">
        <v>95</v>
      </c>
    </row>
    <row r="42" spans="9:12" x14ac:dyDescent="0.2">
      <c r="I42" s="3" t="s">
        <v>96</v>
      </c>
    </row>
    <row r="43" spans="9:12" x14ac:dyDescent="0.2">
      <c r="I43" s="3" t="s">
        <v>97</v>
      </c>
    </row>
    <row r="44" spans="9:12" x14ac:dyDescent="0.2">
      <c r="I44" s="3" t="s">
        <v>98</v>
      </c>
    </row>
    <row r="45" spans="9:12" x14ac:dyDescent="0.2">
      <c r="I45" s="3" t="s">
        <v>99</v>
      </c>
    </row>
    <row r="46" spans="9:12" x14ac:dyDescent="0.2">
      <c r="I46" s="3" t="s">
        <v>100</v>
      </c>
    </row>
    <row r="47" spans="9:12" x14ac:dyDescent="0.2">
      <c r="I47" s="3" t="s">
        <v>101</v>
      </c>
    </row>
    <row r="48" spans="9:12" x14ac:dyDescent="0.2">
      <c r="I48" s="3" t="s">
        <v>102</v>
      </c>
    </row>
    <row r="49" spans="9:9" x14ac:dyDescent="0.2">
      <c r="I49" s="3" t="s">
        <v>103</v>
      </c>
    </row>
    <row r="50" spans="9:9" x14ac:dyDescent="0.2">
      <c r="I50" s="3" t="s">
        <v>104</v>
      </c>
    </row>
    <row r="51" spans="9:9" x14ac:dyDescent="0.2">
      <c r="I51" s="3" t="s">
        <v>105</v>
      </c>
    </row>
    <row r="52" spans="9:9" x14ac:dyDescent="0.2">
      <c r="I52" s="3" t="s">
        <v>106</v>
      </c>
    </row>
    <row r="53" spans="9:9" x14ac:dyDescent="0.2">
      <c r="I53" s="3" t="s">
        <v>107</v>
      </c>
    </row>
    <row r="54" spans="9:9" x14ac:dyDescent="0.2">
      <c r="I54" s="3" t="s">
        <v>108</v>
      </c>
    </row>
    <row r="55" spans="9:9" x14ac:dyDescent="0.2">
      <c r="I55" s="3" t="s">
        <v>109</v>
      </c>
    </row>
    <row r="56" spans="9:9" x14ac:dyDescent="0.2">
      <c r="I56" s="3" t="s">
        <v>110</v>
      </c>
    </row>
    <row r="57" spans="9:9" x14ac:dyDescent="0.2">
      <c r="I57" s="3" t="s">
        <v>111</v>
      </c>
    </row>
    <row r="58" spans="9:9" x14ac:dyDescent="0.2">
      <c r="I58" s="3" t="s">
        <v>112</v>
      </c>
    </row>
    <row r="59" spans="9:9" x14ac:dyDescent="0.2">
      <c r="I59" s="3" t="s">
        <v>113</v>
      </c>
    </row>
    <row r="60" spans="9:9" x14ac:dyDescent="0.2">
      <c r="I60" s="3" t="s">
        <v>114</v>
      </c>
    </row>
    <row r="61" spans="9:9" x14ac:dyDescent="0.2">
      <c r="I61" s="3" t="s">
        <v>115</v>
      </c>
    </row>
    <row r="62" spans="9:9" x14ac:dyDescent="0.2">
      <c r="I62" s="3" t="s">
        <v>116</v>
      </c>
    </row>
    <row r="63" spans="9:9" x14ac:dyDescent="0.2">
      <c r="I63" s="3" t="s">
        <v>117</v>
      </c>
    </row>
    <row r="64" spans="9:9" x14ac:dyDescent="0.2">
      <c r="I64" s="3" t="s">
        <v>118</v>
      </c>
    </row>
    <row r="65" spans="9:9" x14ac:dyDescent="0.2">
      <c r="I65" s="3" t="s">
        <v>119</v>
      </c>
    </row>
    <row r="66" spans="9:9" x14ac:dyDescent="0.2">
      <c r="I66" s="3" t="s">
        <v>120</v>
      </c>
    </row>
    <row r="67" spans="9:9" x14ac:dyDescent="0.2">
      <c r="I67" s="3" t="s">
        <v>121</v>
      </c>
    </row>
    <row r="68" spans="9:9" x14ac:dyDescent="0.2">
      <c r="I68" s="3" t="s">
        <v>122</v>
      </c>
    </row>
    <row r="69" spans="9:9" x14ac:dyDescent="0.2">
      <c r="I69" s="3" t="s">
        <v>123</v>
      </c>
    </row>
    <row r="70" spans="9:9" x14ac:dyDescent="0.2">
      <c r="I70" s="3" t="s">
        <v>124</v>
      </c>
    </row>
    <row r="71" spans="9:9" x14ac:dyDescent="0.2">
      <c r="I71" s="3" t="s">
        <v>125</v>
      </c>
    </row>
    <row r="72" spans="9:9" x14ac:dyDescent="0.2">
      <c r="I72" s="3" t="s">
        <v>126</v>
      </c>
    </row>
    <row r="73" spans="9:9" x14ac:dyDescent="0.2">
      <c r="I73" s="3" t="s">
        <v>127</v>
      </c>
    </row>
    <row r="74" spans="9:9" x14ac:dyDescent="0.2">
      <c r="I74" s="3" t="s">
        <v>128</v>
      </c>
    </row>
    <row r="75" spans="9:9" x14ac:dyDescent="0.2">
      <c r="I75" s="3" t="s">
        <v>129</v>
      </c>
    </row>
    <row r="76" spans="9:9" x14ac:dyDescent="0.2">
      <c r="I76" s="3" t="s">
        <v>130</v>
      </c>
    </row>
    <row r="77" spans="9:9" x14ac:dyDescent="0.2">
      <c r="I77" s="3" t="s">
        <v>131</v>
      </c>
    </row>
    <row r="78" spans="9:9" x14ac:dyDescent="0.2">
      <c r="I78" s="3" t="s">
        <v>132</v>
      </c>
    </row>
    <row r="79" spans="9:9" x14ac:dyDescent="0.2">
      <c r="I79" s="4" t="s">
        <v>133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2:B121"/>
  <sheetViews>
    <sheetView topLeftCell="A73" workbookViewId="0">
      <selection activeCell="A9" sqref="A9"/>
    </sheetView>
  </sheetViews>
  <sheetFormatPr defaultRowHeight="18" x14ac:dyDescent="0.25"/>
  <cols>
    <col min="1" max="1" width="43.25" style="183" customWidth="1"/>
    <col min="2" max="2" width="19.875" style="183" customWidth="1"/>
    <col min="3" max="4" width="33.625" style="183" bestFit="1" customWidth="1"/>
    <col min="5" max="16384" width="9" style="183"/>
  </cols>
  <sheetData>
    <row r="2" spans="1:2" ht="39.75" customHeight="1" x14ac:dyDescent="0.25">
      <c r="A2" s="442" t="s">
        <v>3517</v>
      </c>
      <c r="B2" s="442"/>
    </row>
    <row r="3" spans="1:2" ht="27.75" customHeight="1" x14ac:dyDescent="0.25">
      <c r="A3" s="182" t="s">
        <v>3516</v>
      </c>
      <c r="B3" s="183" t="s">
        <v>3488</v>
      </c>
    </row>
    <row r="4" spans="1:2" x14ac:dyDescent="0.25">
      <c r="A4" s="184" t="s">
        <v>3508</v>
      </c>
      <c r="B4" s="185">
        <v>37</v>
      </c>
    </row>
    <row r="5" spans="1:2" x14ac:dyDescent="0.25">
      <c r="A5" s="186" t="s">
        <v>276</v>
      </c>
      <c r="B5" s="185">
        <v>37</v>
      </c>
    </row>
    <row r="6" spans="1:2" x14ac:dyDescent="0.25">
      <c r="A6" s="184" t="s">
        <v>3492</v>
      </c>
      <c r="B6" s="185">
        <v>41</v>
      </c>
    </row>
    <row r="7" spans="1:2" x14ac:dyDescent="0.25">
      <c r="A7" s="186" t="s">
        <v>276</v>
      </c>
      <c r="B7" s="185">
        <v>41</v>
      </c>
    </row>
    <row r="8" spans="1:2" x14ac:dyDescent="0.25">
      <c r="A8" s="184" t="s">
        <v>3490</v>
      </c>
      <c r="B8" s="185">
        <v>18</v>
      </c>
    </row>
    <row r="9" spans="1:2" x14ac:dyDescent="0.25">
      <c r="A9" s="186" t="s">
        <v>276</v>
      </c>
      <c r="B9" s="185">
        <v>18</v>
      </c>
    </row>
    <row r="10" spans="1:2" x14ac:dyDescent="0.25">
      <c r="A10" s="184" t="s">
        <v>3491</v>
      </c>
      <c r="B10" s="185">
        <v>58</v>
      </c>
    </row>
    <row r="11" spans="1:2" x14ac:dyDescent="0.25">
      <c r="A11" s="186" t="s">
        <v>276</v>
      </c>
      <c r="B11" s="185">
        <v>57</v>
      </c>
    </row>
    <row r="12" spans="1:2" x14ac:dyDescent="0.25">
      <c r="A12" s="186" t="s">
        <v>17</v>
      </c>
      <c r="B12" s="185">
        <v>1</v>
      </c>
    </row>
    <row r="13" spans="1:2" x14ac:dyDescent="0.25">
      <c r="A13" s="184" t="s">
        <v>3496</v>
      </c>
      <c r="B13" s="185">
        <v>87</v>
      </c>
    </row>
    <row r="14" spans="1:2" x14ac:dyDescent="0.25">
      <c r="A14" s="186" t="s">
        <v>276</v>
      </c>
      <c r="B14" s="185">
        <v>87</v>
      </c>
    </row>
    <row r="15" spans="1:2" x14ac:dyDescent="0.25">
      <c r="A15" s="184" t="s">
        <v>3499</v>
      </c>
      <c r="B15" s="185">
        <v>39</v>
      </c>
    </row>
    <row r="16" spans="1:2" x14ac:dyDescent="0.25">
      <c r="A16" s="186" t="s">
        <v>276</v>
      </c>
      <c r="B16" s="185">
        <v>37</v>
      </c>
    </row>
    <row r="17" spans="1:2" x14ac:dyDescent="0.25">
      <c r="A17" s="186" t="s">
        <v>17</v>
      </c>
      <c r="B17" s="185">
        <v>2</v>
      </c>
    </row>
    <row r="18" spans="1:2" x14ac:dyDescent="0.25">
      <c r="A18" s="184" t="s">
        <v>3501</v>
      </c>
      <c r="B18" s="185">
        <v>41</v>
      </c>
    </row>
    <row r="19" spans="1:2" x14ac:dyDescent="0.25">
      <c r="A19" s="186" t="s">
        <v>276</v>
      </c>
      <c r="B19" s="185">
        <v>35</v>
      </c>
    </row>
    <row r="20" spans="1:2" x14ac:dyDescent="0.25">
      <c r="A20" s="186" t="s">
        <v>17</v>
      </c>
      <c r="B20" s="185">
        <v>6</v>
      </c>
    </row>
    <row r="21" spans="1:2" x14ac:dyDescent="0.25">
      <c r="A21" s="184" t="s">
        <v>3507</v>
      </c>
      <c r="B21" s="185">
        <v>35</v>
      </c>
    </row>
    <row r="22" spans="1:2" x14ac:dyDescent="0.25">
      <c r="A22" s="186" t="s">
        <v>276</v>
      </c>
      <c r="B22" s="185">
        <v>32</v>
      </c>
    </row>
    <row r="23" spans="1:2" x14ac:dyDescent="0.25">
      <c r="A23" s="186" t="s">
        <v>17</v>
      </c>
      <c r="B23" s="185">
        <v>3</v>
      </c>
    </row>
    <row r="24" spans="1:2" x14ac:dyDescent="0.25">
      <c r="A24" s="184" t="s">
        <v>3505</v>
      </c>
      <c r="B24" s="185">
        <v>33</v>
      </c>
    </row>
    <row r="25" spans="1:2" x14ac:dyDescent="0.25">
      <c r="A25" s="186" t="s">
        <v>276</v>
      </c>
      <c r="B25" s="185">
        <v>31</v>
      </c>
    </row>
    <row r="26" spans="1:2" x14ac:dyDescent="0.25">
      <c r="A26" s="186" t="s">
        <v>17</v>
      </c>
      <c r="B26" s="185">
        <v>2</v>
      </c>
    </row>
    <row r="27" spans="1:2" x14ac:dyDescent="0.25">
      <c r="A27" s="184" t="s">
        <v>3497</v>
      </c>
      <c r="B27" s="185">
        <v>78</v>
      </c>
    </row>
    <row r="28" spans="1:2" x14ac:dyDescent="0.25">
      <c r="A28" s="186" t="s">
        <v>276</v>
      </c>
      <c r="B28" s="185">
        <v>74</v>
      </c>
    </row>
    <row r="29" spans="1:2" x14ac:dyDescent="0.25">
      <c r="A29" s="186" t="s">
        <v>17</v>
      </c>
      <c r="B29" s="185">
        <v>4</v>
      </c>
    </row>
    <row r="30" spans="1:2" x14ac:dyDescent="0.25">
      <c r="A30" s="184" t="s">
        <v>3515</v>
      </c>
      <c r="B30" s="185">
        <v>90</v>
      </c>
    </row>
    <row r="31" spans="1:2" x14ac:dyDescent="0.25">
      <c r="A31" s="186" t="s">
        <v>276</v>
      </c>
      <c r="B31" s="185">
        <v>88</v>
      </c>
    </row>
    <row r="32" spans="1:2" x14ac:dyDescent="0.25">
      <c r="A32" s="186" t="s">
        <v>17</v>
      </c>
      <c r="B32" s="185">
        <v>2</v>
      </c>
    </row>
    <row r="33" spans="1:2" x14ac:dyDescent="0.25">
      <c r="A33" s="184" t="s">
        <v>3504</v>
      </c>
      <c r="B33" s="185">
        <v>36</v>
      </c>
    </row>
    <row r="34" spans="1:2" x14ac:dyDescent="0.25">
      <c r="A34" s="186" t="s">
        <v>276</v>
      </c>
      <c r="B34" s="185">
        <v>32</v>
      </c>
    </row>
    <row r="35" spans="1:2" x14ac:dyDescent="0.25">
      <c r="A35" s="186" t="s">
        <v>17</v>
      </c>
      <c r="B35" s="185">
        <v>4</v>
      </c>
    </row>
    <row r="36" spans="1:2" x14ac:dyDescent="0.25">
      <c r="A36" s="184" t="s">
        <v>3498</v>
      </c>
      <c r="B36" s="185">
        <v>57</v>
      </c>
    </row>
    <row r="37" spans="1:2" x14ac:dyDescent="0.25">
      <c r="A37" s="186" t="s">
        <v>276</v>
      </c>
      <c r="B37" s="185">
        <v>55</v>
      </c>
    </row>
    <row r="38" spans="1:2" x14ac:dyDescent="0.25">
      <c r="A38" s="186" t="s">
        <v>17</v>
      </c>
      <c r="B38" s="185">
        <v>2</v>
      </c>
    </row>
    <row r="39" spans="1:2" x14ac:dyDescent="0.25">
      <c r="A39" s="184" t="s">
        <v>3502</v>
      </c>
      <c r="B39" s="185">
        <v>50</v>
      </c>
    </row>
    <row r="40" spans="1:2" x14ac:dyDescent="0.25">
      <c r="A40" s="186" t="s">
        <v>276</v>
      </c>
      <c r="B40" s="185">
        <v>47</v>
      </c>
    </row>
    <row r="41" spans="1:2" x14ac:dyDescent="0.25">
      <c r="A41" s="186" t="s">
        <v>17</v>
      </c>
      <c r="B41" s="185">
        <v>3</v>
      </c>
    </row>
    <row r="42" spans="1:2" x14ac:dyDescent="0.25">
      <c r="A42" s="184" t="s">
        <v>3506</v>
      </c>
      <c r="B42" s="185">
        <v>43</v>
      </c>
    </row>
    <row r="43" spans="1:2" x14ac:dyDescent="0.25">
      <c r="A43" s="186" t="s">
        <v>276</v>
      </c>
      <c r="B43" s="185">
        <v>42</v>
      </c>
    </row>
    <row r="44" spans="1:2" x14ac:dyDescent="0.25">
      <c r="A44" s="186" t="s">
        <v>17</v>
      </c>
      <c r="B44" s="185">
        <v>1</v>
      </c>
    </row>
    <row r="45" spans="1:2" x14ac:dyDescent="0.25">
      <c r="A45" s="184" t="s">
        <v>3500</v>
      </c>
      <c r="B45" s="185">
        <v>19</v>
      </c>
    </row>
    <row r="46" spans="1:2" x14ac:dyDescent="0.25">
      <c r="A46" s="186" t="s">
        <v>276</v>
      </c>
      <c r="B46" s="185">
        <v>16</v>
      </c>
    </row>
    <row r="47" spans="1:2" x14ac:dyDescent="0.25">
      <c r="A47" s="186" t="s">
        <v>17</v>
      </c>
      <c r="B47" s="185">
        <v>3</v>
      </c>
    </row>
    <row r="48" spans="1:2" x14ac:dyDescent="0.25">
      <c r="A48" s="184" t="s">
        <v>3493</v>
      </c>
      <c r="B48" s="185">
        <v>13</v>
      </c>
    </row>
    <row r="49" spans="1:2" x14ac:dyDescent="0.25">
      <c r="A49" s="186" t="s">
        <v>276</v>
      </c>
      <c r="B49" s="185">
        <v>10</v>
      </c>
    </row>
    <row r="50" spans="1:2" x14ac:dyDescent="0.25">
      <c r="A50" s="186" t="s">
        <v>17</v>
      </c>
      <c r="B50" s="185">
        <v>3</v>
      </c>
    </row>
    <row r="51" spans="1:2" x14ac:dyDescent="0.25">
      <c r="A51" s="184" t="s">
        <v>3495</v>
      </c>
      <c r="B51" s="185">
        <v>21</v>
      </c>
    </row>
    <row r="52" spans="1:2" x14ac:dyDescent="0.25">
      <c r="A52" s="186" t="s">
        <v>276</v>
      </c>
      <c r="B52" s="185">
        <v>19</v>
      </c>
    </row>
    <row r="53" spans="1:2" x14ac:dyDescent="0.25">
      <c r="A53" s="186" t="s">
        <v>17</v>
      </c>
      <c r="B53" s="185">
        <v>2</v>
      </c>
    </row>
    <row r="54" spans="1:2" x14ac:dyDescent="0.25">
      <c r="A54" s="184" t="s">
        <v>3494</v>
      </c>
      <c r="B54" s="185">
        <v>25</v>
      </c>
    </row>
    <row r="55" spans="1:2" x14ac:dyDescent="0.25">
      <c r="A55" s="186" t="s">
        <v>276</v>
      </c>
      <c r="B55" s="185">
        <v>19</v>
      </c>
    </row>
    <row r="56" spans="1:2" x14ac:dyDescent="0.25">
      <c r="A56" s="186" t="s">
        <v>17</v>
      </c>
      <c r="B56" s="185">
        <v>6</v>
      </c>
    </row>
    <row r="57" spans="1:2" x14ac:dyDescent="0.25">
      <c r="A57" s="184" t="s">
        <v>3511</v>
      </c>
      <c r="B57" s="185"/>
    </row>
    <row r="58" spans="1:2" x14ac:dyDescent="0.25">
      <c r="A58" s="186" t="s">
        <v>3511</v>
      </c>
      <c r="B58" s="185"/>
    </row>
    <row r="59" spans="1:2" x14ac:dyDescent="0.25">
      <c r="A59" s="184" t="s">
        <v>3512</v>
      </c>
      <c r="B59" s="185">
        <v>821</v>
      </c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hidden="1" x14ac:dyDescent="0.25">
      <c r="A118"/>
      <c r="B118"/>
    </row>
    <row r="119" spans="1:2" hidden="1" x14ac:dyDescent="0.25">
      <c r="A119"/>
      <c r="B119"/>
    </row>
    <row r="120" spans="1:2" hidden="1" x14ac:dyDescent="0.25">
      <c r="A120"/>
      <c r="B120"/>
    </row>
    <row r="121" spans="1:2" x14ac:dyDescent="0.25">
      <c r="A121"/>
      <c r="B121"/>
    </row>
  </sheetData>
  <mergeCells count="1">
    <mergeCell ref="A2:B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2060"/>
  </sheetPr>
  <dimension ref="A1:E45"/>
  <sheetViews>
    <sheetView topLeftCell="A34" zoomScaleNormal="100" workbookViewId="0">
      <selection activeCell="C34" sqref="C34"/>
    </sheetView>
  </sheetViews>
  <sheetFormatPr defaultRowHeight="18" x14ac:dyDescent="0.2"/>
  <cols>
    <col min="1" max="1" width="10.875" style="7" customWidth="1"/>
    <col min="2" max="2" width="27.125" style="8" customWidth="1"/>
    <col min="3" max="3" width="81.25" style="9" customWidth="1"/>
    <col min="4" max="4" width="31.875" style="9" customWidth="1"/>
    <col min="5" max="5" width="35.5" style="9" customWidth="1"/>
    <col min="6" max="16384" width="9" style="9"/>
  </cols>
  <sheetData>
    <row r="1" spans="1:5" s="7" customFormat="1" ht="44.25" customHeight="1" x14ac:dyDescent="0.2">
      <c r="A1" s="10" t="s">
        <v>236</v>
      </c>
      <c r="B1" s="10" t="s">
        <v>140</v>
      </c>
      <c r="C1" s="10" t="s">
        <v>141</v>
      </c>
      <c r="D1" s="10" t="s">
        <v>161</v>
      </c>
      <c r="E1" s="10" t="s">
        <v>167</v>
      </c>
    </row>
    <row r="2" spans="1:5" ht="39" customHeight="1" x14ac:dyDescent="0.2">
      <c r="A2" s="454" t="s">
        <v>199</v>
      </c>
      <c r="B2" s="454"/>
      <c r="C2" s="454"/>
      <c r="D2" s="454"/>
      <c r="E2" s="454"/>
    </row>
    <row r="3" spans="1:5" ht="54" x14ac:dyDescent="0.2">
      <c r="A3" s="11" t="s">
        <v>138</v>
      </c>
      <c r="B3" s="12" t="s">
        <v>139</v>
      </c>
      <c r="C3" s="13" t="s">
        <v>162</v>
      </c>
      <c r="D3" s="13" t="s">
        <v>1157</v>
      </c>
      <c r="E3" s="13" t="s">
        <v>168</v>
      </c>
    </row>
    <row r="4" spans="1:5" ht="54" x14ac:dyDescent="0.2">
      <c r="A4" s="11" t="s">
        <v>142</v>
      </c>
      <c r="B4" s="12" t="s">
        <v>143</v>
      </c>
      <c r="C4" s="13" t="s">
        <v>163</v>
      </c>
      <c r="D4" s="13" t="s">
        <v>1157</v>
      </c>
      <c r="E4" s="13" t="s">
        <v>168</v>
      </c>
    </row>
    <row r="5" spans="1:5" ht="54" x14ac:dyDescent="0.2">
      <c r="A5" s="11" t="s">
        <v>144</v>
      </c>
      <c r="B5" s="12" t="s">
        <v>145</v>
      </c>
      <c r="C5" s="13" t="s">
        <v>164</v>
      </c>
      <c r="D5" s="13" t="s">
        <v>1157</v>
      </c>
      <c r="E5" s="13" t="s">
        <v>168</v>
      </c>
    </row>
    <row r="6" spans="1:5" ht="72" x14ac:dyDescent="0.2">
      <c r="A6" s="11" t="s">
        <v>146</v>
      </c>
      <c r="B6" s="12" t="s">
        <v>134</v>
      </c>
      <c r="C6" s="13" t="s">
        <v>165</v>
      </c>
      <c r="D6" s="13" t="s">
        <v>1157</v>
      </c>
      <c r="E6" s="13" t="s">
        <v>168</v>
      </c>
    </row>
    <row r="7" spans="1:5" ht="54" x14ac:dyDescent="0.2">
      <c r="A7" s="11" t="s">
        <v>147</v>
      </c>
      <c r="B7" s="12" t="s">
        <v>148</v>
      </c>
      <c r="C7" s="13" t="s">
        <v>166</v>
      </c>
      <c r="D7" s="13" t="s">
        <v>1157</v>
      </c>
      <c r="E7" s="13" t="s">
        <v>168</v>
      </c>
    </row>
    <row r="8" spans="1:5" ht="54" x14ac:dyDescent="0.2">
      <c r="A8" s="11" t="s">
        <v>149</v>
      </c>
      <c r="B8" s="12" t="s">
        <v>150</v>
      </c>
      <c r="C8" s="13" t="s">
        <v>151</v>
      </c>
      <c r="D8" s="13" t="s">
        <v>1157</v>
      </c>
      <c r="E8" s="13" t="s">
        <v>168</v>
      </c>
    </row>
    <row r="9" spans="1:5" ht="54" x14ac:dyDescent="0.2">
      <c r="A9" s="11" t="s">
        <v>152</v>
      </c>
      <c r="B9" s="12" t="s">
        <v>153</v>
      </c>
      <c r="C9" s="13" t="s">
        <v>158</v>
      </c>
      <c r="D9" s="13" t="s">
        <v>1157</v>
      </c>
      <c r="E9" s="13" t="s">
        <v>168</v>
      </c>
    </row>
    <row r="10" spans="1:5" ht="54" x14ac:dyDescent="0.2">
      <c r="A10" s="11" t="s">
        <v>154</v>
      </c>
      <c r="B10" s="12" t="s">
        <v>155</v>
      </c>
      <c r="C10" s="13" t="s">
        <v>159</v>
      </c>
      <c r="D10" s="13" t="s">
        <v>1157</v>
      </c>
      <c r="E10" s="13" t="s">
        <v>168</v>
      </c>
    </row>
    <row r="11" spans="1:5" ht="54" x14ac:dyDescent="0.2">
      <c r="A11" s="11" t="s">
        <v>156</v>
      </c>
      <c r="B11" s="12" t="s">
        <v>169</v>
      </c>
      <c r="C11" s="13" t="s">
        <v>160</v>
      </c>
      <c r="D11" s="13" t="s">
        <v>1157</v>
      </c>
      <c r="E11" s="13" t="s">
        <v>168</v>
      </c>
    </row>
    <row r="12" spans="1:5" ht="72" x14ac:dyDescent="0.2">
      <c r="A12" s="11" t="s">
        <v>157</v>
      </c>
      <c r="B12" s="12" t="s">
        <v>58</v>
      </c>
      <c r="C12" s="13" t="s">
        <v>170</v>
      </c>
      <c r="D12" s="13" t="s">
        <v>179</v>
      </c>
      <c r="E12" s="13"/>
    </row>
    <row r="13" spans="1:5" ht="54" x14ac:dyDescent="0.2">
      <c r="A13" s="11" t="s">
        <v>172</v>
      </c>
      <c r="B13" s="12" t="s">
        <v>3</v>
      </c>
      <c r="C13" s="13" t="s">
        <v>173</v>
      </c>
      <c r="D13" s="13" t="s">
        <v>174</v>
      </c>
      <c r="E13" s="13"/>
    </row>
    <row r="14" spans="1:5" ht="39" customHeight="1" x14ac:dyDescent="0.2">
      <c r="A14" s="454" t="s">
        <v>175</v>
      </c>
      <c r="B14" s="454"/>
      <c r="C14" s="454"/>
      <c r="D14" s="454"/>
      <c r="E14" s="454"/>
    </row>
    <row r="15" spans="1:5" ht="54" x14ac:dyDescent="0.2">
      <c r="A15" s="11" t="s">
        <v>176</v>
      </c>
      <c r="B15" s="12" t="s">
        <v>4</v>
      </c>
      <c r="C15" s="13" t="s">
        <v>195</v>
      </c>
      <c r="D15" s="13" t="s">
        <v>174</v>
      </c>
      <c r="E15" s="13"/>
    </row>
    <row r="16" spans="1:5" ht="54" x14ac:dyDescent="0.2">
      <c r="A16" s="11" t="s">
        <v>178</v>
      </c>
      <c r="B16" s="12" t="s">
        <v>177</v>
      </c>
      <c r="C16" s="13" t="s">
        <v>194</v>
      </c>
      <c r="D16" s="13" t="s">
        <v>174</v>
      </c>
      <c r="E16" s="13"/>
    </row>
    <row r="17" spans="1:5" ht="36" x14ac:dyDescent="0.2">
      <c r="A17" s="11" t="s">
        <v>181</v>
      </c>
      <c r="B17" s="12" t="s">
        <v>5</v>
      </c>
      <c r="C17" s="14" t="s">
        <v>180</v>
      </c>
      <c r="D17" s="13"/>
      <c r="E17" s="13"/>
    </row>
    <row r="18" spans="1:5" ht="54" x14ac:dyDescent="0.2">
      <c r="A18" s="11" t="s">
        <v>182</v>
      </c>
      <c r="B18" s="12" t="s">
        <v>183</v>
      </c>
      <c r="C18" s="13" t="s">
        <v>184</v>
      </c>
      <c r="D18" s="13" t="s">
        <v>171</v>
      </c>
      <c r="E18" s="13"/>
    </row>
    <row r="19" spans="1:5" ht="54" x14ac:dyDescent="0.2">
      <c r="A19" s="11" t="s">
        <v>185</v>
      </c>
      <c r="B19" s="12" t="s">
        <v>37</v>
      </c>
      <c r="C19" s="13" t="s">
        <v>186</v>
      </c>
      <c r="D19" s="13" t="s">
        <v>171</v>
      </c>
      <c r="E19" s="13"/>
    </row>
    <row r="20" spans="1:5" ht="36" x14ac:dyDescent="0.2">
      <c r="A20" s="11" t="s">
        <v>187</v>
      </c>
      <c r="B20" s="12" t="s">
        <v>35</v>
      </c>
      <c r="C20" s="13" t="s">
        <v>189</v>
      </c>
      <c r="D20" s="13" t="s">
        <v>174</v>
      </c>
      <c r="E20" s="13"/>
    </row>
    <row r="21" spans="1:5" ht="36" x14ac:dyDescent="0.2">
      <c r="A21" s="11" t="s">
        <v>188</v>
      </c>
      <c r="B21" s="12" t="s">
        <v>36</v>
      </c>
      <c r="C21" s="13" t="s">
        <v>190</v>
      </c>
      <c r="D21" s="13" t="s">
        <v>174</v>
      </c>
      <c r="E21" s="13"/>
    </row>
    <row r="22" spans="1:5" ht="54" x14ac:dyDescent="0.2">
      <c r="A22" s="11" t="s">
        <v>192</v>
      </c>
      <c r="B22" s="12" t="s">
        <v>191</v>
      </c>
      <c r="C22" s="13" t="s">
        <v>193</v>
      </c>
      <c r="D22" s="13" t="s">
        <v>174</v>
      </c>
      <c r="E22" s="13"/>
    </row>
    <row r="23" spans="1:5" ht="36" x14ac:dyDescent="0.2">
      <c r="A23" s="11" t="s">
        <v>197</v>
      </c>
      <c r="B23" s="12" t="s">
        <v>196</v>
      </c>
      <c r="C23" s="13" t="s">
        <v>198</v>
      </c>
      <c r="D23" s="13" t="s">
        <v>174</v>
      </c>
      <c r="E23" s="13"/>
    </row>
    <row r="24" spans="1:5" ht="36" x14ac:dyDescent="0.2">
      <c r="A24" s="11" t="s">
        <v>200</v>
      </c>
      <c r="B24" s="12" t="s">
        <v>6</v>
      </c>
      <c r="C24" s="13" t="s">
        <v>201</v>
      </c>
      <c r="D24" s="13" t="s">
        <v>174</v>
      </c>
      <c r="E24" s="13"/>
    </row>
    <row r="25" spans="1:5" ht="90" x14ac:dyDescent="0.2">
      <c r="A25" s="11" t="s">
        <v>202</v>
      </c>
      <c r="B25" s="12" t="s">
        <v>7</v>
      </c>
      <c r="C25" s="13" t="s">
        <v>213</v>
      </c>
      <c r="D25" s="13" t="s">
        <v>174</v>
      </c>
      <c r="E25" s="13"/>
    </row>
    <row r="26" spans="1:5" ht="90" x14ac:dyDescent="0.2">
      <c r="A26" s="11" t="s">
        <v>203</v>
      </c>
      <c r="B26" s="12" t="s">
        <v>204</v>
      </c>
      <c r="C26" s="13" t="s">
        <v>205</v>
      </c>
      <c r="D26" s="13" t="s">
        <v>174</v>
      </c>
      <c r="E26" s="13"/>
    </row>
    <row r="27" spans="1:5" ht="54" x14ac:dyDescent="0.2">
      <c r="A27" s="11" t="s">
        <v>207</v>
      </c>
      <c r="B27" s="12" t="s">
        <v>206</v>
      </c>
      <c r="C27" s="13" t="s">
        <v>208</v>
      </c>
      <c r="D27" s="13" t="s">
        <v>174</v>
      </c>
      <c r="E27" s="13"/>
    </row>
    <row r="28" spans="1:5" ht="39" customHeight="1" x14ac:dyDescent="0.2">
      <c r="A28" s="454" t="s">
        <v>209</v>
      </c>
      <c r="B28" s="454"/>
      <c r="C28" s="454"/>
      <c r="D28" s="454"/>
      <c r="E28" s="454"/>
    </row>
    <row r="29" spans="1:5" ht="54" x14ac:dyDescent="0.2">
      <c r="A29" s="11" t="s">
        <v>211</v>
      </c>
      <c r="B29" s="12" t="s">
        <v>210</v>
      </c>
      <c r="C29" s="13" t="s">
        <v>212</v>
      </c>
      <c r="D29" s="13" t="s">
        <v>174</v>
      </c>
      <c r="E29" s="13"/>
    </row>
    <row r="30" spans="1:5" ht="54" x14ac:dyDescent="0.2">
      <c r="A30" s="11" t="s">
        <v>214</v>
      </c>
      <c r="B30" s="12" t="s">
        <v>8</v>
      </c>
      <c r="C30" s="13" t="s">
        <v>215</v>
      </c>
      <c r="D30" s="13" t="s">
        <v>174</v>
      </c>
      <c r="E30" s="13"/>
    </row>
    <row r="31" spans="1:5" ht="72" x14ac:dyDescent="0.2">
      <c r="A31" s="11" t="s">
        <v>216</v>
      </c>
      <c r="B31" s="12" t="s">
        <v>217</v>
      </c>
      <c r="C31" s="13" t="s">
        <v>218</v>
      </c>
      <c r="D31" s="13" t="s">
        <v>174</v>
      </c>
      <c r="E31" s="13"/>
    </row>
    <row r="32" spans="1:5" ht="360" x14ac:dyDescent="0.2">
      <c r="A32" s="11" t="s">
        <v>219</v>
      </c>
      <c r="B32" s="12" t="s">
        <v>220</v>
      </c>
      <c r="C32" s="13" t="s">
        <v>231</v>
      </c>
      <c r="D32" s="13" t="s">
        <v>174</v>
      </c>
      <c r="E32" s="13"/>
    </row>
    <row r="33" spans="1:5" ht="33" customHeight="1" x14ac:dyDescent="0.2">
      <c r="A33" s="454" t="s">
        <v>227</v>
      </c>
      <c r="B33" s="454"/>
      <c r="C33" s="454"/>
      <c r="D33" s="454"/>
      <c r="E33" s="454"/>
    </row>
    <row r="34" spans="1:5" ht="54" x14ac:dyDescent="0.2">
      <c r="A34" s="11" t="s">
        <v>237</v>
      </c>
      <c r="B34" s="12" t="s">
        <v>135</v>
      </c>
      <c r="C34" s="13" t="s">
        <v>239</v>
      </c>
      <c r="D34" s="13" t="s">
        <v>222</v>
      </c>
      <c r="E34" s="13"/>
    </row>
    <row r="35" spans="1:5" ht="54" x14ac:dyDescent="0.2">
      <c r="A35" s="11" t="s">
        <v>238</v>
      </c>
      <c r="B35" s="12" t="s">
        <v>221</v>
      </c>
      <c r="C35" s="13" t="s">
        <v>223</v>
      </c>
      <c r="D35" s="13" t="s">
        <v>222</v>
      </c>
      <c r="E35" s="13"/>
    </row>
    <row r="36" spans="1:5" ht="54" x14ac:dyDescent="0.2">
      <c r="A36" s="11" t="s">
        <v>238</v>
      </c>
      <c r="B36" s="12" t="s">
        <v>136</v>
      </c>
      <c r="C36" s="13" t="s">
        <v>240</v>
      </c>
      <c r="D36" s="13" t="s">
        <v>222</v>
      </c>
      <c r="E36" s="13"/>
    </row>
    <row r="37" spans="1:5" ht="31.5" customHeight="1" x14ac:dyDescent="0.2">
      <c r="A37" s="454" t="s">
        <v>226</v>
      </c>
      <c r="B37" s="454"/>
      <c r="C37" s="454"/>
      <c r="D37" s="454"/>
      <c r="E37" s="454"/>
    </row>
    <row r="38" spans="1:5" ht="36" x14ac:dyDescent="0.2">
      <c r="A38" s="11" t="s">
        <v>224</v>
      </c>
      <c r="B38" s="12" t="s">
        <v>56</v>
      </c>
      <c r="C38" s="13" t="s">
        <v>225</v>
      </c>
      <c r="D38" s="13" t="s">
        <v>174</v>
      </c>
      <c r="E38" s="13"/>
    </row>
    <row r="39" spans="1:5" ht="36" x14ac:dyDescent="0.2">
      <c r="A39" s="11" t="s">
        <v>229</v>
      </c>
      <c r="B39" s="12" t="s">
        <v>228</v>
      </c>
      <c r="C39" s="13" t="s">
        <v>230</v>
      </c>
      <c r="D39" s="13" t="s">
        <v>174</v>
      </c>
      <c r="E39" s="13"/>
    </row>
    <row r="40" spans="1:5" ht="36" x14ac:dyDescent="0.2">
      <c r="A40" s="11" t="s">
        <v>233</v>
      </c>
      <c r="B40" s="12" t="s">
        <v>232</v>
      </c>
      <c r="C40" s="13" t="s">
        <v>234</v>
      </c>
      <c r="D40" s="13" t="s">
        <v>174</v>
      </c>
      <c r="E40" s="13"/>
    </row>
    <row r="41" spans="1:5" ht="54" x14ac:dyDescent="0.2">
      <c r="A41" s="11" t="s">
        <v>235</v>
      </c>
      <c r="B41" s="12" t="s">
        <v>241</v>
      </c>
      <c r="C41" s="13" t="s">
        <v>242</v>
      </c>
      <c r="D41" s="13" t="s">
        <v>174</v>
      </c>
      <c r="E41" s="13"/>
    </row>
    <row r="42" spans="1:5" ht="36" x14ac:dyDescent="0.2">
      <c r="A42" s="11" t="s">
        <v>243</v>
      </c>
      <c r="B42" s="12" t="s">
        <v>244</v>
      </c>
      <c r="C42" s="13" t="s">
        <v>245</v>
      </c>
      <c r="D42" s="13" t="s">
        <v>174</v>
      </c>
      <c r="E42" s="13"/>
    </row>
    <row r="43" spans="1:5" ht="36" x14ac:dyDescent="0.2">
      <c r="A43" s="11" t="s">
        <v>246</v>
      </c>
      <c r="B43" s="12" t="s">
        <v>247</v>
      </c>
      <c r="C43" s="13" t="s">
        <v>248</v>
      </c>
      <c r="D43" s="13" t="s">
        <v>174</v>
      </c>
      <c r="E43" s="13"/>
    </row>
    <row r="44" spans="1:5" ht="36" x14ac:dyDescent="0.2">
      <c r="A44" s="11" t="s">
        <v>249</v>
      </c>
      <c r="B44" s="12" t="s">
        <v>57</v>
      </c>
      <c r="C44" s="13" t="s">
        <v>250</v>
      </c>
      <c r="D44" s="13" t="s">
        <v>174</v>
      </c>
      <c r="E44" s="13"/>
    </row>
    <row r="45" spans="1:5" ht="36" x14ac:dyDescent="0.2">
      <c r="A45" s="11" t="s">
        <v>251</v>
      </c>
      <c r="B45" s="12" t="s">
        <v>252</v>
      </c>
      <c r="C45" s="13" t="s">
        <v>253</v>
      </c>
      <c r="D45" s="13" t="s">
        <v>174</v>
      </c>
      <c r="E45" s="13"/>
    </row>
  </sheetData>
  <mergeCells count="5">
    <mergeCell ref="A33:E33"/>
    <mergeCell ref="A37:E37"/>
    <mergeCell ref="A28:E28"/>
    <mergeCell ref="A14:E14"/>
    <mergeCell ref="A2:E2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rowBreaks count="3" manualBreakCount="3">
    <brk id="13" max="16383" man="1"/>
    <brk id="27" max="16383" man="1"/>
    <brk id="3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3:D24"/>
  <sheetViews>
    <sheetView workbookViewId="0">
      <selection activeCell="A9" sqref="A9"/>
    </sheetView>
  </sheetViews>
  <sheetFormatPr defaultRowHeight="14.25" x14ac:dyDescent="0.2"/>
  <cols>
    <col min="1" max="1" width="17.125" bestFit="1" customWidth="1"/>
    <col min="2" max="2" width="36.375" bestFit="1" customWidth="1"/>
    <col min="3" max="3" width="30.375" bestFit="1" customWidth="1"/>
    <col min="4" max="4" width="33.5" bestFit="1" customWidth="1"/>
  </cols>
  <sheetData>
    <row r="3" spans="1:4" x14ac:dyDescent="0.2">
      <c r="A3" s="85" t="s">
        <v>3485</v>
      </c>
      <c r="B3" t="s">
        <v>2463</v>
      </c>
      <c r="C3" t="s">
        <v>2464</v>
      </c>
      <c r="D3" t="s">
        <v>2465</v>
      </c>
    </row>
    <row r="4" spans="1:4" s="92" customFormat="1" x14ac:dyDescent="0.2">
      <c r="A4" s="90" t="s">
        <v>20</v>
      </c>
      <c r="B4" s="91">
        <v>8266200</v>
      </c>
      <c r="C4" s="91"/>
      <c r="D4" s="91"/>
    </row>
    <row r="5" spans="1:4" s="92" customFormat="1" x14ac:dyDescent="0.2">
      <c r="A5" s="90" t="s">
        <v>23</v>
      </c>
      <c r="B5" s="91">
        <v>21368800</v>
      </c>
      <c r="C5" s="91">
        <v>189500</v>
      </c>
      <c r="D5" s="91"/>
    </row>
    <row r="6" spans="1:4" s="92" customFormat="1" x14ac:dyDescent="0.2">
      <c r="A6" s="90" t="s">
        <v>40</v>
      </c>
      <c r="B6" s="91">
        <v>13350900</v>
      </c>
      <c r="C6" s="91">
        <v>1065798</v>
      </c>
      <c r="D6" s="91">
        <v>61011.4</v>
      </c>
    </row>
    <row r="7" spans="1:4" s="92" customFormat="1" x14ac:dyDescent="0.2">
      <c r="A7" s="90" t="s">
        <v>53</v>
      </c>
      <c r="B7" s="91">
        <v>5426200</v>
      </c>
      <c r="C7" s="91"/>
      <c r="D7" s="91"/>
    </row>
    <row r="8" spans="1:4" x14ac:dyDescent="0.2">
      <c r="A8" s="86" t="s">
        <v>55</v>
      </c>
      <c r="B8" s="89">
        <v>13442400</v>
      </c>
      <c r="C8" s="89">
        <v>318350</v>
      </c>
      <c r="D8" s="89"/>
    </row>
    <row r="9" spans="1:4" s="92" customFormat="1" x14ac:dyDescent="0.2">
      <c r="A9" s="90" t="s">
        <v>54</v>
      </c>
      <c r="B9" s="91">
        <v>10527800</v>
      </c>
      <c r="C9" s="91">
        <v>1739904</v>
      </c>
      <c r="D9" s="91"/>
    </row>
    <row r="10" spans="1:4" s="92" customFormat="1" x14ac:dyDescent="0.2">
      <c r="A10" s="90" t="s">
        <v>41</v>
      </c>
      <c r="B10" s="91">
        <v>19396700</v>
      </c>
      <c r="C10" s="91">
        <v>2481632.75</v>
      </c>
      <c r="D10" s="91"/>
    </row>
    <row r="11" spans="1:4" s="92" customFormat="1" x14ac:dyDescent="0.2">
      <c r="A11" s="90" t="s">
        <v>47</v>
      </c>
      <c r="B11" s="91">
        <v>39595400</v>
      </c>
      <c r="C11" s="91">
        <v>3173300</v>
      </c>
      <c r="D11" s="91">
        <v>246000</v>
      </c>
    </row>
    <row r="12" spans="1:4" s="92" customFormat="1" x14ac:dyDescent="0.2">
      <c r="A12" s="90" t="s">
        <v>49</v>
      </c>
      <c r="B12" s="91">
        <v>41912700</v>
      </c>
      <c r="C12" s="91"/>
      <c r="D12" s="91">
        <v>28419375</v>
      </c>
    </row>
    <row r="13" spans="1:4" s="92" customFormat="1" x14ac:dyDescent="0.2">
      <c r="A13" s="90" t="s">
        <v>42</v>
      </c>
      <c r="B13" s="91">
        <v>20182800</v>
      </c>
      <c r="C13" s="91">
        <v>3858600</v>
      </c>
      <c r="D13" s="91">
        <v>145300</v>
      </c>
    </row>
    <row r="14" spans="1:4" s="92" customFormat="1" x14ac:dyDescent="0.2">
      <c r="A14" s="90" t="s">
        <v>52</v>
      </c>
      <c r="B14" s="91">
        <v>29521800</v>
      </c>
      <c r="C14" s="91">
        <v>1174000</v>
      </c>
      <c r="D14" s="91">
        <v>15500</v>
      </c>
    </row>
    <row r="15" spans="1:4" s="92" customFormat="1" x14ac:dyDescent="0.2">
      <c r="A15" s="90" t="s">
        <v>43</v>
      </c>
      <c r="B15" s="91">
        <v>40084900</v>
      </c>
      <c r="C15" s="91">
        <v>3293040</v>
      </c>
      <c r="D15" s="91">
        <v>192000</v>
      </c>
    </row>
    <row r="16" spans="1:4" s="92" customFormat="1" x14ac:dyDescent="0.2">
      <c r="A16" s="90" t="s">
        <v>50</v>
      </c>
      <c r="B16" s="91">
        <v>28692500</v>
      </c>
      <c r="C16" s="91">
        <v>20685590</v>
      </c>
      <c r="D16" s="91">
        <v>3067700</v>
      </c>
    </row>
    <row r="17" spans="1:4" s="92" customFormat="1" x14ac:dyDescent="0.2">
      <c r="A17" s="90" t="s">
        <v>45</v>
      </c>
      <c r="B17" s="91">
        <v>18005900</v>
      </c>
      <c r="C17" s="91">
        <v>2022900</v>
      </c>
      <c r="D17" s="91">
        <v>163500</v>
      </c>
    </row>
    <row r="18" spans="1:4" s="92" customFormat="1" x14ac:dyDescent="0.2">
      <c r="A18" s="90" t="s">
        <v>48</v>
      </c>
      <c r="B18" s="91">
        <v>25365600</v>
      </c>
      <c r="C18" s="91"/>
      <c r="D18" s="91">
        <v>3679200</v>
      </c>
    </row>
    <row r="19" spans="1:4" s="92" customFormat="1" x14ac:dyDescent="0.2">
      <c r="A19" s="90" t="s">
        <v>46</v>
      </c>
      <c r="B19" s="91">
        <v>22179200</v>
      </c>
      <c r="C19" s="91">
        <v>4214205</v>
      </c>
      <c r="D19" s="91">
        <v>413710</v>
      </c>
    </row>
    <row r="20" spans="1:4" s="92" customFormat="1" x14ac:dyDescent="0.2">
      <c r="A20" s="90" t="s">
        <v>51</v>
      </c>
      <c r="B20" s="91">
        <v>6227100</v>
      </c>
      <c r="C20" s="91">
        <v>617000</v>
      </c>
      <c r="D20" s="91"/>
    </row>
    <row r="21" spans="1:4" s="92" customFormat="1" x14ac:dyDescent="0.2">
      <c r="A21" s="90" t="s">
        <v>44</v>
      </c>
      <c r="B21" s="91">
        <v>56644500</v>
      </c>
      <c r="C21" s="91">
        <v>3514100</v>
      </c>
      <c r="D21" s="91">
        <v>47808000</v>
      </c>
    </row>
    <row r="22" spans="1:4" s="92" customFormat="1" x14ac:dyDescent="0.2">
      <c r="A22" s="90" t="s">
        <v>9</v>
      </c>
      <c r="B22" s="91">
        <v>21087200</v>
      </c>
      <c r="C22" s="91">
        <v>2294648.2000000002</v>
      </c>
      <c r="D22" s="91">
        <v>128156</v>
      </c>
    </row>
    <row r="23" spans="1:4" x14ac:dyDescent="0.2">
      <c r="A23" s="86" t="s">
        <v>3486</v>
      </c>
      <c r="B23" s="87"/>
      <c r="C23" s="88"/>
      <c r="D23" s="88"/>
    </row>
    <row r="24" spans="1:4" x14ac:dyDescent="0.2">
      <c r="A24" s="86" t="s">
        <v>3487</v>
      </c>
      <c r="B24" s="87">
        <v>441278600</v>
      </c>
      <c r="C24" s="88">
        <v>50642567.950000003</v>
      </c>
      <c r="D24" s="88">
        <v>84339452.400000006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T822"/>
  <sheetViews>
    <sheetView showGridLines="0" zoomScale="110" zoomScaleNormal="110" workbookViewId="0">
      <selection activeCell="A9" sqref="A9"/>
    </sheetView>
  </sheetViews>
  <sheetFormatPr defaultRowHeight="18" x14ac:dyDescent="0.2"/>
  <cols>
    <col min="1" max="1" width="16.875" style="22" customWidth="1"/>
    <col min="2" max="2" width="27.375" style="22" hidden="1" customWidth="1"/>
    <col min="3" max="3" width="17.375" style="22" hidden="1" customWidth="1"/>
    <col min="4" max="4" width="18.125" style="22" hidden="1" customWidth="1"/>
    <col min="5" max="5" width="26.5" style="22" hidden="1" customWidth="1"/>
    <col min="6" max="6" width="24.5" style="29" customWidth="1"/>
    <col min="7" max="7" width="46.5" style="25" customWidth="1"/>
    <col min="8" max="8" width="5.625" style="23" customWidth="1"/>
    <col min="9" max="9" width="7" style="23" customWidth="1"/>
    <col min="10" max="10" width="16.125" style="30" bestFit="1" customWidth="1"/>
    <col min="11" max="13" width="9.875" style="23" customWidth="1"/>
    <col min="14" max="14" width="14.375" style="22" customWidth="1"/>
    <col min="15" max="15" width="14.875" style="22" customWidth="1"/>
    <col min="16" max="16" width="18" style="22" bestFit="1" customWidth="1"/>
    <col min="17" max="17" width="15" style="22" customWidth="1"/>
    <col min="18" max="18" width="14.125" style="22" customWidth="1"/>
    <col min="19" max="19" width="15.25" style="22" customWidth="1"/>
    <col min="20" max="21" width="10.5" style="22" customWidth="1"/>
    <col min="22" max="22" width="18.5" style="22" customWidth="1"/>
    <col min="23" max="23" width="26.5" style="22" customWidth="1"/>
    <col min="24" max="24" width="11.875" style="23" customWidth="1"/>
    <col min="25" max="25" width="24.75" style="24" customWidth="1"/>
    <col min="26" max="26" width="28.625" style="22" customWidth="1"/>
    <col min="27" max="27" width="16.875" style="22" customWidth="1"/>
    <col min="28" max="28" width="22.625" style="22" customWidth="1"/>
    <col min="29" max="29" width="24.125" style="22" customWidth="1"/>
    <col min="30" max="30" width="25.875" style="22" customWidth="1"/>
    <col min="31" max="33" width="39" style="22" customWidth="1"/>
    <col min="34" max="35" width="38.75" style="25" hidden="1" customWidth="1"/>
    <col min="36" max="36" width="21.5" style="84" customWidth="1"/>
    <col min="37" max="37" width="21.5" style="27" customWidth="1"/>
    <col min="38" max="38" width="21.5" style="26" customWidth="1"/>
    <col min="39" max="40" width="21.625" style="22" customWidth="1"/>
    <col min="41" max="41" width="21.875" style="22" customWidth="1"/>
    <col min="42" max="42" width="19.5" style="22" customWidth="1"/>
    <col min="43" max="43" width="24.25" style="22" customWidth="1"/>
    <col min="44" max="44" width="19.875" style="22" customWidth="1"/>
    <col min="45" max="45" width="17" style="22" customWidth="1"/>
    <col min="46" max="46" width="36.375" style="22" customWidth="1"/>
    <col min="47" max="16384" width="9" style="22"/>
  </cols>
  <sheetData>
    <row r="1" spans="1:46" s="5" customFormat="1" ht="139.5" x14ac:dyDescent="0.2">
      <c r="A1" s="59" t="s">
        <v>1546</v>
      </c>
      <c r="B1" s="59" t="s">
        <v>1547</v>
      </c>
      <c r="C1" s="58" t="s">
        <v>1548</v>
      </c>
      <c r="D1" s="59" t="s">
        <v>1549</v>
      </c>
      <c r="E1" s="59" t="s">
        <v>309</v>
      </c>
      <c r="F1" s="63" t="s">
        <v>1550</v>
      </c>
      <c r="G1" s="59" t="s">
        <v>1551</v>
      </c>
      <c r="H1" s="60" t="s">
        <v>1552</v>
      </c>
      <c r="I1" s="60" t="s">
        <v>1553</v>
      </c>
      <c r="J1" s="61" t="s">
        <v>1554</v>
      </c>
      <c r="K1" s="31" t="s">
        <v>0</v>
      </c>
      <c r="L1" s="31" t="s">
        <v>1</v>
      </c>
      <c r="M1" s="31" t="s">
        <v>2</v>
      </c>
      <c r="N1" s="62" t="s">
        <v>1521</v>
      </c>
      <c r="O1" s="32" t="s">
        <v>1525</v>
      </c>
      <c r="P1" s="32" t="s">
        <v>1526</v>
      </c>
      <c r="Q1" s="32" t="s">
        <v>1527</v>
      </c>
      <c r="R1" s="32" t="s">
        <v>1528</v>
      </c>
      <c r="S1" s="32" t="s">
        <v>1529</v>
      </c>
      <c r="T1" s="32" t="s">
        <v>1530</v>
      </c>
      <c r="U1" s="32" t="s">
        <v>1531</v>
      </c>
      <c r="V1" s="32" t="s">
        <v>1532</v>
      </c>
      <c r="W1" s="32" t="s">
        <v>1533</v>
      </c>
      <c r="X1" s="32" t="s">
        <v>1534</v>
      </c>
      <c r="Y1" s="32" t="s">
        <v>1535</v>
      </c>
      <c r="Z1" s="32" t="s">
        <v>1536</v>
      </c>
      <c r="AA1" s="32" t="s">
        <v>1537</v>
      </c>
      <c r="AB1" s="62" t="s">
        <v>1522</v>
      </c>
      <c r="AC1" s="62" t="s">
        <v>1523</v>
      </c>
      <c r="AD1" s="62" t="s">
        <v>1524</v>
      </c>
      <c r="AE1" s="62" t="s">
        <v>2551</v>
      </c>
      <c r="AF1" s="62" t="s">
        <v>3460</v>
      </c>
      <c r="AG1" s="62" t="s">
        <v>3450</v>
      </c>
      <c r="AH1" s="62" t="s">
        <v>2392</v>
      </c>
      <c r="AI1" s="62" t="s">
        <v>1567</v>
      </c>
      <c r="AJ1" s="83" t="s">
        <v>2453</v>
      </c>
      <c r="AK1" s="33" t="s">
        <v>2454</v>
      </c>
      <c r="AL1" s="34" t="s">
        <v>2455</v>
      </c>
      <c r="AM1" s="32" t="s">
        <v>1538</v>
      </c>
      <c r="AN1" s="32" t="s">
        <v>1539</v>
      </c>
      <c r="AO1" s="32" t="s">
        <v>1540</v>
      </c>
      <c r="AP1" s="32" t="s">
        <v>1541</v>
      </c>
      <c r="AQ1" s="32" t="s">
        <v>1542</v>
      </c>
      <c r="AR1" s="32" t="s">
        <v>1543</v>
      </c>
      <c r="AS1" s="32" t="s">
        <v>1544</v>
      </c>
      <c r="AT1" s="32" t="s">
        <v>1545</v>
      </c>
    </row>
    <row r="2" spans="1:46" s="23" customFormat="1" ht="72" x14ac:dyDescent="0.2">
      <c r="A2" s="19" t="s">
        <v>9</v>
      </c>
      <c r="B2" s="19" t="s">
        <v>277</v>
      </c>
      <c r="C2" s="19" t="s">
        <v>276</v>
      </c>
      <c r="D2" s="19" t="s">
        <v>11</v>
      </c>
      <c r="E2" s="19" t="s">
        <v>310</v>
      </c>
      <c r="F2" s="17" t="s">
        <v>1575</v>
      </c>
      <c r="G2" s="19" t="s">
        <v>254</v>
      </c>
      <c r="H2" s="18" t="s">
        <v>267</v>
      </c>
      <c r="I2" s="18" t="s">
        <v>268</v>
      </c>
      <c r="J2" s="17">
        <v>40800</v>
      </c>
      <c r="K2" s="114"/>
      <c r="L2" s="114"/>
      <c r="M2" s="35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2396</v>
      </c>
      <c r="AC2" s="36" t="s">
        <v>2396</v>
      </c>
      <c r="AD2" s="16">
        <v>40800</v>
      </c>
      <c r="AE2" s="19" t="s">
        <v>2495</v>
      </c>
      <c r="AF2" s="124" t="s">
        <v>1570</v>
      </c>
      <c r="AG2" s="19" t="s">
        <v>2456</v>
      </c>
      <c r="AH2" s="19" t="s">
        <v>1158</v>
      </c>
      <c r="AI2" s="19" t="s">
        <v>1570</v>
      </c>
      <c r="AJ2" s="15">
        <v>40800</v>
      </c>
      <c r="AK2" s="15"/>
      <c r="AL2" s="16">
        <f>J2-AJ2-AK2</f>
        <v>0</v>
      </c>
      <c r="AM2" s="115">
        <v>242221</v>
      </c>
      <c r="AN2" s="115">
        <v>242221</v>
      </c>
      <c r="AO2" s="115">
        <v>242251</v>
      </c>
      <c r="AP2" s="115">
        <v>242251</v>
      </c>
      <c r="AQ2" s="115">
        <v>242254</v>
      </c>
      <c r="AR2" s="15">
        <v>40800</v>
      </c>
      <c r="AS2" s="38" t="s">
        <v>2395</v>
      </c>
      <c r="AT2" s="18" t="s">
        <v>2548</v>
      </c>
    </row>
    <row r="3" spans="1:46" s="23" customFormat="1" ht="72" x14ac:dyDescent="0.2">
      <c r="A3" s="19" t="s">
        <v>9</v>
      </c>
      <c r="B3" s="19" t="s">
        <v>277</v>
      </c>
      <c r="C3" s="19" t="s">
        <v>276</v>
      </c>
      <c r="D3" s="19" t="s">
        <v>11</v>
      </c>
      <c r="E3" s="19" t="s">
        <v>310</v>
      </c>
      <c r="F3" s="28" t="s">
        <v>1576</v>
      </c>
      <c r="G3" s="19" t="s">
        <v>255</v>
      </c>
      <c r="H3" s="18" t="s">
        <v>269</v>
      </c>
      <c r="I3" s="18" t="s">
        <v>268</v>
      </c>
      <c r="J3" s="17">
        <v>4000</v>
      </c>
      <c r="K3" s="114"/>
      <c r="L3" s="114"/>
      <c r="M3" s="35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2396</v>
      </c>
      <c r="AC3" s="36" t="s">
        <v>2396</v>
      </c>
      <c r="AD3" s="16">
        <v>3800</v>
      </c>
      <c r="AE3" s="19" t="s">
        <v>2495</v>
      </c>
      <c r="AF3" s="124" t="s">
        <v>1570</v>
      </c>
      <c r="AG3" s="19" t="s">
        <v>2456</v>
      </c>
      <c r="AH3" s="19" t="s">
        <v>1158</v>
      </c>
      <c r="AI3" s="19" t="s">
        <v>1570</v>
      </c>
      <c r="AJ3" s="15">
        <v>3800</v>
      </c>
      <c r="AK3" s="15"/>
      <c r="AL3" s="16">
        <f t="shared" ref="AL3:AL66" si="0">J3-AJ3-AK3</f>
        <v>200</v>
      </c>
      <c r="AM3" s="115">
        <v>242221</v>
      </c>
      <c r="AN3" s="115">
        <v>242221</v>
      </c>
      <c r="AO3" s="115">
        <v>242251</v>
      </c>
      <c r="AP3" s="115">
        <v>242251</v>
      </c>
      <c r="AQ3" s="115">
        <v>242254</v>
      </c>
      <c r="AR3" s="15">
        <v>3800</v>
      </c>
      <c r="AS3" s="117">
        <v>200</v>
      </c>
      <c r="AT3" s="18" t="s">
        <v>2548</v>
      </c>
    </row>
    <row r="4" spans="1:46" s="23" customFormat="1" ht="72" x14ac:dyDescent="0.2">
      <c r="A4" s="19" t="s">
        <v>9</v>
      </c>
      <c r="B4" s="19" t="s">
        <v>277</v>
      </c>
      <c r="C4" s="19" t="s">
        <v>276</v>
      </c>
      <c r="D4" s="19" t="s">
        <v>11</v>
      </c>
      <c r="E4" s="19" t="s">
        <v>310</v>
      </c>
      <c r="F4" s="28" t="s">
        <v>1577</v>
      </c>
      <c r="G4" s="19" t="s">
        <v>256</v>
      </c>
      <c r="H4" s="18" t="s">
        <v>267</v>
      </c>
      <c r="I4" s="18" t="s">
        <v>268</v>
      </c>
      <c r="J4" s="17">
        <v>23400</v>
      </c>
      <c r="K4" s="114"/>
      <c r="L4" s="114"/>
      <c r="M4" s="35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2396</v>
      </c>
      <c r="AC4" s="36" t="s">
        <v>2396</v>
      </c>
      <c r="AD4" s="16">
        <v>23400</v>
      </c>
      <c r="AE4" s="19" t="s">
        <v>2495</v>
      </c>
      <c r="AF4" s="124" t="s">
        <v>1570</v>
      </c>
      <c r="AG4" s="19" t="s">
        <v>2456</v>
      </c>
      <c r="AH4" s="19" t="s">
        <v>1158</v>
      </c>
      <c r="AI4" s="19" t="s">
        <v>1570</v>
      </c>
      <c r="AJ4" s="15">
        <v>23400</v>
      </c>
      <c r="AK4" s="15"/>
      <c r="AL4" s="16">
        <f t="shared" si="0"/>
        <v>0</v>
      </c>
      <c r="AM4" s="115">
        <v>242221</v>
      </c>
      <c r="AN4" s="115">
        <v>242221</v>
      </c>
      <c r="AO4" s="115">
        <v>242251</v>
      </c>
      <c r="AP4" s="115">
        <v>242251</v>
      </c>
      <c r="AQ4" s="115">
        <v>242254</v>
      </c>
      <c r="AR4" s="15">
        <v>23400</v>
      </c>
      <c r="AS4" s="38" t="s">
        <v>2395</v>
      </c>
      <c r="AT4" s="18" t="s">
        <v>2548</v>
      </c>
    </row>
    <row r="5" spans="1:46" s="23" customFormat="1" ht="72" x14ac:dyDescent="0.2">
      <c r="A5" s="19" t="s">
        <v>9</v>
      </c>
      <c r="B5" s="19" t="s">
        <v>277</v>
      </c>
      <c r="C5" s="19" t="s">
        <v>276</v>
      </c>
      <c r="D5" s="19" t="s">
        <v>11</v>
      </c>
      <c r="E5" s="19" t="s">
        <v>310</v>
      </c>
      <c r="F5" s="28" t="s">
        <v>1578</v>
      </c>
      <c r="G5" s="19" t="s">
        <v>257</v>
      </c>
      <c r="H5" s="18" t="s">
        <v>270</v>
      </c>
      <c r="I5" s="18" t="s">
        <v>271</v>
      </c>
      <c r="J5" s="17">
        <v>7000</v>
      </c>
      <c r="K5" s="114"/>
      <c r="L5" s="114"/>
      <c r="M5" s="35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124" t="s">
        <v>1570</v>
      </c>
      <c r="AG5" s="19" t="s">
        <v>2457</v>
      </c>
      <c r="AH5" s="19" t="s">
        <v>1158</v>
      </c>
      <c r="AI5" s="19" t="s">
        <v>1570</v>
      </c>
      <c r="AJ5" s="15"/>
      <c r="AK5" s="15">
        <v>6900</v>
      </c>
      <c r="AL5" s="16">
        <f t="shared" si="0"/>
        <v>100</v>
      </c>
      <c r="AM5" s="115">
        <v>242221</v>
      </c>
      <c r="AN5" s="115">
        <v>242221</v>
      </c>
      <c r="AO5" s="115">
        <v>242226</v>
      </c>
      <c r="AP5" s="115">
        <v>242226</v>
      </c>
      <c r="AQ5" s="115">
        <v>242232</v>
      </c>
      <c r="AR5" s="15">
        <v>6900</v>
      </c>
      <c r="AS5" s="15">
        <v>100</v>
      </c>
      <c r="AT5" s="18" t="s">
        <v>2549</v>
      </c>
    </row>
    <row r="6" spans="1:46" s="23" customFormat="1" ht="72" x14ac:dyDescent="0.2">
      <c r="A6" s="19" t="s">
        <v>9</v>
      </c>
      <c r="B6" s="19" t="s">
        <v>277</v>
      </c>
      <c r="C6" s="19" t="s">
        <v>276</v>
      </c>
      <c r="D6" s="19" t="s">
        <v>11</v>
      </c>
      <c r="E6" s="19" t="s">
        <v>310</v>
      </c>
      <c r="F6" s="28" t="s">
        <v>1579</v>
      </c>
      <c r="G6" s="19" t="s">
        <v>258</v>
      </c>
      <c r="H6" s="18" t="s">
        <v>269</v>
      </c>
      <c r="I6" s="18" t="s">
        <v>271</v>
      </c>
      <c r="J6" s="17">
        <v>80400</v>
      </c>
      <c r="K6" s="114"/>
      <c r="L6" s="114"/>
      <c r="M6" s="35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2396</v>
      </c>
      <c r="AC6" s="36" t="s">
        <v>2396</v>
      </c>
      <c r="AD6" s="16">
        <v>80400</v>
      </c>
      <c r="AE6" s="19" t="s">
        <v>2495</v>
      </c>
      <c r="AF6" s="124" t="s">
        <v>1570</v>
      </c>
      <c r="AG6" s="19" t="s">
        <v>2456</v>
      </c>
      <c r="AH6" s="19" t="s">
        <v>1158</v>
      </c>
      <c r="AI6" s="19" t="s">
        <v>1570</v>
      </c>
      <c r="AJ6" s="15">
        <v>80400</v>
      </c>
      <c r="AK6" s="15"/>
      <c r="AL6" s="16">
        <f t="shared" si="0"/>
        <v>0</v>
      </c>
      <c r="AM6" s="115">
        <v>242221</v>
      </c>
      <c r="AN6" s="115">
        <v>242221</v>
      </c>
      <c r="AO6" s="115">
        <v>242251</v>
      </c>
      <c r="AP6" s="115">
        <v>242251</v>
      </c>
      <c r="AQ6" s="115">
        <v>242254</v>
      </c>
      <c r="AR6" s="15">
        <v>80400</v>
      </c>
      <c r="AS6" s="38" t="s">
        <v>2395</v>
      </c>
      <c r="AT6" s="18" t="s">
        <v>2548</v>
      </c>
    </row>
    <row r="7" spans="1:46" s="23" customFormat="1" ht="72" x14ac:dyDescent="0.2">
      <c r="A7" s="19" t="s">
        <v>9</v>
      </c>
      <c r="B7" s="19" t="s">
        <v>277</v>
      </c>
      <c r="C7" s="19" t="s">
        <v>276</v>
      </c>
      <c r="D7" s="19" t="s">
        <v>11</v>
      </c>
      <c r="E7" s="19" t="s">
        <v>310</v>
      </c>
      <c r="F7" s="28" t="s">
        <v>1580</v>
      </c>
      <c r="G7" s="19" t="s">
        <v>259</v>
      </c>
      <c r="H7" s="18" t="s">
        <v>270</v>
      </c>
      <c r="I7" s="18" t="s">
        <v>268</v>
      </c>
      <c r="J7" s="17">
        <v>3500</v>
      </c>
      <c r="K7" s="114"/>
      <c r="L7" s="114"/>
      <c r="M7" s="35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2396</v>
      </c>
      <c r="AC7" s="36" t="s">
        <v>2396</v>
      </c>
      <c r="AD7" s="16">
        <v>3500</v>
      </c>
      <c r="AE7" s="19" t="s">
        <v>2495</v>
      </c>
      <c r="AF7" s="124" t="s">
        <v>1570</v>
      </c>
      <c r="AG7" s="19" t="s">
        <v>2456</v>
      </c>
      <c r="AH7" s="19" t="s">
        <v>1158</v>
      </c>
      <c r="AI7" s="19" t="s">
        <v>1570</v>
      </c>
      <c r="AJ7" s="15">
        <v>3500</v>
      </c>
      <c r="AK7" s="15"/>
      <c r="AL7" s="16">
        <f t="shared" si="0"/>
        <v>0</v>
      </c>
      <c r="AM7" s="115">
        <v>242221</v>
      </c>
      <c r="AN7" s="115">
        <v>242221</v>
      </c>
      <c r="AO7" s="115">
        <v>242251</v>
      </c>
      <c r="AP7" s="115">
        <v>242251</v>
      </c>
      <c r="AQ7" s="115">
        <v>242254</v>
      </c>
      <c r="AR7" s="15">
        <v>3500</v>
      </c>
      <c r="AS7" s="38" t="s">
        <v>2395</v>
      </c>
      <c r="AT7" s="18" t="s">
        <v>2548</v>
      </c>
    </row>
    <row r="8" spans="1:46" s="23" customFormat="1" ht="72" x14ac:dyDescent="0.2">
      <c r="A8" s="19" t="s">
        <v>9</v>
      </c>
      <c r="B8" s="19" t="s">
        <v>277</v>
      </c>
      <c r="C8" s="19" t="s">
        <v>276</v>
      </c>
      <c r="D8" s="19" t="s">
        <v>11</v>
      </c>
      <c r="E8" s="19" t="s">
        <v>310</v>
      </c>
      <c r="F8" s="28" t="s">
        <v>1581</v>
      </c>
      <c r="G8" s="19" t="s">
        <v>260</v>
      </c>
      <c r="H8" s="18" t="s">
        <v>272</v>
      </c>
      <c r="I8" s="18" t="s">
        <v>273</v>
      </c>
      <c r="J8" s="17">
        <v>21300</v>
      </c>
      <c r="K8" s="114"/>
      <c r="L8" s="114"/>
      <c r="M8" s="35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2396</v>
      </c>
      <c r="AC8" s="36" t="s">
        <v>2396</v>
      </c>
      <c r="AD8" s="16">
        <v>21300</v>
      </c>
      <c r="AE8" s="19" t="s">
        <v>2495</v>
      </c>
      <c r="AF8" s="124" t="s">
        <v>1570</v>
      </c>
      <c r="AG8" s="19" t="s">
        <v>2456</v>
      </c>
      <c r="AH8" s="19" t="s">
        <v>1158</v>
      </c>
      <c r="AI8" s="19" t="s">
        <v>1570</v>
      </c>
      <c r="AJ8" s="15">
        <v>21300</v>
      </c>
      <c r="AK8" s="15"/>
      <c r="AL8" s="16">
        <f t="shared" si="0"/>
        <v>0</v>
      </c>
      <c r="AM8" s="115">
        <v>242221</v>
      </c>
      <c r="AN8" s="115">
        <v>242221</v>
      </c>
      <c r="AO8" s="115">
        <v>242251</v>
      </c>
      <c r="AP8" s="115">
        <v>242251</v>
      </c>
      <c r="AQ8" s="115">
        <v>242254</v>
      </c>
      <c r="AR8" s="15">
        <v>21300</v>
      </c>
      <c r="AS8" s="38" t="s">
        <v>2395</v>
      </c>
      <c r="AT8" s="18" t="s">
        <v>2548</v>
      </c>
    </row>
    <row r="9" spans="1:46" s="23" customFormat="1" ht="72" x14ac:dyDescent="0.2">
      <c r="A9" s="19" t="s">
        <v>9</v>
      </c>
      <c r="B9" s="19" t="s">
        <v>277</v>
      </c>
      <c r="C9" s="19" t="s">
        <v>276</v>
      </c>
      <c r="D9" s="19" t="s">
        <v>11</v>
      </c>
      <c r="E9" s="19" t="s">
        <v>310</v>
      </c>
      <c r="F9" s="28" t="s">
        <v>1582</v>
      </c>
      <c r="G9" s="19" t="s">
        <v>261</v>
      </c>
      <c r="H9" s="18" t="s">
        <v>269</v>
      </c>
      <c r="I9" s="18" t="s">
        <v>274</v>
      </c>
      <c r="J9" s="17">
        <v>12000</v>
      </c>
      <c r="K9" s="114"/>
      <c r="L9" s="114"/>
      <c r="M9" s="35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2396</v>
      </c>
      <c r="AC9" s="36" t="s">
        <v>2396</v>
      </c>
      <c r="AD9" s="16">
        <v>9680</v>
      </c>
      <c r="AE9" s="19" t="s">
        <v>2495</v>
      </c>
      <c r="AF9" s="124" t="s">
        <v>1570</v>
      </c>
      <c r="AG9" s="19" t="s">
        <v>2456</v>
      </c>
      <c r="AH9" s="19" t="s">
        <v>1158</v>
      </c>
      <c r="AI9" s="19" t="s">
        <v>1570</v>
      </c>
      <c r="AJ9" s="15">
        <v>9680</v>
      </c>
      <c r="AK9" s="15"/>
      <c r="AL9" s="16">
        <f t="shared" si="0"/>
        <v>2320</v>
      </c>
      <c r="AM9" s="115">
        <v>242221</v>
      </c>
      <c r="AN9" s="115">
        <v>242221</v>
      </c>
      <c r="AO9" s="115">
        <v>242251</v>
      </c>
      <c r="AP9" s="115">
        <v>242251</v>
      </c>
      <c r="AQ9" s="115">
        <v>242254</v>
      </c>
      <c r="AR9" s="15">
        <v>9680</v>
      </c>
      <c r="AS9" s="15">
        <v>2320</v>
      </c>
      <c r="AT9" s="18" t="s">
        <v>2548</v>
      </c>
    </row>
    <row r="10" spans="1:46" s="23" customFormat="1" ht="72" x14ac:dyDescent="0.2">
      <c r="A10" s="19" t="s">
        <v>9</v>
      </c>
      <c r="B10" s="19" t="s">
        <v>277</v>
      </c>
      <c r="C10" s="19" t="s">
        <v>276</v>
      </c>
      <c r="D10" s="19" t="s">
        <v>11</v>
      </c>
      <c r="E10" s="19" t="s">
        <v>310</v>
      </c>
      <c r="F10" s="28" t="s">
        <v>1583</v>
      </c>
      <c r="G10" s="19" t="s">
        <v>262</v>
      </c>
      <c r="H10" s="18" t="s">
        <v>270</v>
      </c>
      <c r="I10" s="18" t="s">
        <v>274</v>
      </c>
      <c r="J10" s="17">
        <v>10000</v>
      </c>
      <c r="K10" s="114"/>
      <c r="L10" s="114"/>
      <c r="M10" s="35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2396</v>
      </c>
      <c r="AC10" s="36" t="s">
        <v>2396</v>
      </c>
      <c r="AD10" s="15">
        <v>9900</v>
      </c>
      <c r="AE10" s="19" t="s">
        <v>2495</v>
      </c>
      <c r="AF10" s="124" t="s">
        <v>1570</v>
      </c>
      <c r="AG10" s="19" t="s">
        <v>2456</v>
      </c>
      <c r="AH10" s="19" t="s">
        <v>1158</v>
      </c>
      <c r="AI10" s="19" t="s">
        <v>1570</v>
      </c>
      <c r="AJ10" s="15">
        <v>9900</v>
      </c>
      <c r="AK10" s="15"/>
      <c r="AL10" s="16">
        <f t="shared" si="0"/>
        <v>100</v>
      </c>
      <c r="AM10" s="115">
        <v>242221</v>
      </c>
      <c r="AN10" s="115">
        <v>242221</v>
      </c>
      <c r="AO10" s="115">
        <v>242251</v>
      </c>
      <c r="AP10" s="115">
        <v>242251</v>
      </c>
      <c r="AQ10" s="115">
        <v>242254</v>
      </c>
      <c r="AR10" s="15">
        <v>9900</v>
      </c>
      <c r="AS10" s="15">
        <v>100</v>
      </c>
      <c r="AT10" s="18" t="s">
        <v>2548</v>
      </c>
    </row>
    <row r="11" spans="1:46" s="23" customFormat="1" ht="72" x14ac:dyDescent="0.2">
      <c r="A11" s="19" t="s">
        <v>9</v>
      </c>
      <c r="B11" s="19" t="s">
        <v>277</v>
      </c>
      <c r="C11" s="19" t="s">
        <v>276</v>
      </c>
      <c r="D11" s="19" t="s">
        <v>11</v>
      </c>
      <c r="E11" s="19" t="s">
        <v>310</v>
      </c>
      <c r="F11" s="28" t="s">
        <v>1584</v>
      </c>
      <c r="G11" s="19" t="s">
        <v>263</v>
      </c>
      <c r="H11" s="18" t="s">
        <v>270</v>
      </c>
      <c r="I11" s="18" t="s">
        <v>268</v>
      </c>
      <c r="J11" s="17">
        <v>3500</v>
      </c>
      <c r="K11" s="114"/>
      <c r="L11" s="114"/>
      <c r="M11" s="35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2396</v>
      </c>
      <c r="AC11" s="36" t="s">
        <v>2396</v>
      </c>
      <c r="AD11" s="16">
        <v>3500</v>
      </c>
      <c r="AE11" s="19" t="s">
        <v>2495</v>
      </c>
      <c r="AF11" s="124" t="s">
        <v>1570</v>
      </c>
      <c r="AG11" s="19" t="s">
        <v>2456</v>
      </c>
      <c r="AH11" s="19" t="s">
        <v>1158</v>
      </c>
      <c r="AI11" s="19" t="s">
        <v>1570</v>
      </c>
      <c r="AJ11" s="15">
        <v>3500</v>
      </c>
      <c r="AK11" s="15"/>
      <c r="AL11" s="16">
        <f t="shared" si="0"/>
        <v>0</v>
      </c>
      <c r="AM11" s="115">
        <v>242221</v>
      </c>
      <c r="AN11" s="115">
        <v>242221</v>
      </c>
      <c r="AO11" s="115">
        <v>242251</v>
      </c>
      <c r="AP11" s="115">
        <v>242251</v>
      </c>
      <c r="AQ11" s="115">
        <v>242254</v>
      </c>
      <c r="AR11" s="15">
        <v>3500</v>
      </c>
      <c r="AS11" s="38" t="s">
        <v>2395</v>
      </c>
      <c r="AT11" s="18" t="s">
        <v>2548</v>
      </c>
    </row>
    <row r="12" spans="1:46" s="23" customFormat="1" ht="72" x14ac:dyDescent="0.2">
      <c r="A12" s="19" t="s">
        <v>9</v>
      </c>
      <c r="B12" s="19" t="s">
        <v>277</v>
      </c>
      <c r="C12" s="19" t="s">
        <v>276</v>
      </c>
      <c r="D12" s="19" t="s">
        <v>11</v>
      </c>
      <c r="E12" s="19" t="s">
        <v>310</v>
      </c>
      <c r="F12" s="28" t="s">
        <v>1585</v>
      </c>
      <c r="G12" s="19" t="s">
        <v>264</v>
      </c>
      <c r="H12" s="18" t="s">
        <v>270</v>
      </c>
      <c r="I12" s="18" t="s">
        <v>268</v>
      </c>
      <c r="J12" s="17">
        <v>1400</v>
      </c>
      <c r="K12" s="114"/>
      <c r="L12" s="114"/>
      <c r="M12" s="35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2396</v>
      </c>
      <c r="AC12" s="36" t="s">
        <v>2396</v>
      </c>
      <c r="AD12" s="16">
        <v>1400</v>
      </c>
      <c r="AE12" s="19" t="s">
        <v>2495</v>
      </c>
      <c r="AF12" s="124" t="s">
        <v>1570</v>
      </c>
      <c r="AG12" s="19" t="s">
        <v>2456</v>
      </c>
      <c r="AH12" s="19" t="s">
        <v>1158</v>
      </c>
      <c r="AI12" s="19" t="s">
        <v>1570</v>
      </c>
      <c r="AJ12" s="15">
        <v>1400</v>
      </c>
      <c r="AK12" s="15"/>
      <c r="AL12" s="16">
        <f t="shared" si="0"/>
        <v>0</v>
      </c>
      <c r="AM12" s="115">
        <v>242221</v>
      </c>
      <c r="AN12" s="115">
        <v>242221</v>
      </c>
      <c r="AO12" s="115">
        <v>242251</v>
      </c>
      <c r="AP12" s="115">
        <v>242251</v>
      </c>
      <c r="AQ12" s="115">
        <v>242254</v>
      </c>
      <c r="AR12" s="15">
        <v>1400</v>
      </c>
      <c r="AS12" s="38" t="s">
        <v>2395</v>
      </c>
      <c r="AT12" s="18" t="s">
        <v>2548</v>
      </c>
    </row>
    <row r="13" spans="1:46" s="23" customFormat="1" ht="72" x14ac:dyDescent="0.2">
      <c r="A13" s="19" t="s">
        <v>9</v>
      </c>
      <c r="B13" s="19" t="s">
        <v>277</v>
      </c>
      <c r="C13" s="19" t="s">
        <v>276</v>
      </c>
      <c r="D13" s="19" t="s">
        <v>11</v>
      </c>
      <c r="E13" s="19" t="s">
        <v>310</v>
      </c>
      <c r="F13" s="28" t="s">
        <v>1586</v>
      </c>
      <c r="G13" s="19" t="s">
        <v>265</v>
      </c>
      <c r="H13" s="18" t="s">
        <v>269</v>
      </c>
      <c r="I13" s="18" t="s">
        <v>268</v>
      </c>
      <c r="J13" s="17">
        <v>4200</v>
      </c>
      <c r="K13" s="114"/>
      <c r="L13" s="114"/>
      <c r="M13" s="35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2396</v>
      </c>
      <c r="AC13" s="36" t="s">
        <v>2396</v>
      </c>
      <c r="AD13" s="16">
        <v>4200</v>
      </c>
      <c r="AE13" s="19" t="s">
        <v>2495</v>
      </c>
      <c r="AF13" s="124" t="s">
        <v>1570</v>
      </c>
      <c r="AG13" s="19" t="s">
        <v>2456</v>
      </c>
      <c r="AH13" s="19" t="s">
        <v>1158</v>
      </c>
      <c r="AI13" s="19" t="s">
        <v>1570</v>
      </c>
      <c r="AJ13" s="15">
        <v>4200</v>
      </c>
      <c r="AK13" s="15"/>
      <c r="AL13" s="16">
        <f t="shared" si="0"/>
        <v>0</v>
      </c>
      <c r="AM13" s="115">
        <v>242221</v>
      </c>
      <c r="AN13" s="115">
        <v>242221</v>
      </c>
      <c r="AO13" s="115">
        <v>242251</v>
      </c>
      <c r="AP13" s="115">
        <v>242251</v>
      </c>
      <c r="AQ13" s="115">
        <v>242254</v>
      </c>
      <c r="AR13" s="15">
        <v>4200</v>
      </c>
      <c r="AS13" s="38" t="s">
        <v>2395</v>
      </c>
      <c r="AT13" s="18" t="s">
        <v>2548</v>
      </c>
    </row>
    <row r="14" spans="1:46" s="23" customFormat="1" ht="72" x14ac:dyDescent="0.2">
      <c r="A14" s="19" t="s">
        <v>9</v>
      </c>
      <c r="B14" s="19" t="s">
        <v>277</v>
      </c>
      <c r="C14" s="19" t="s">
        <v>276</v>
      </c>
      <c r="D14" s="19" t="s">
        <v>11</v>
      </c>
      <c r="E14" s="19" t="s">
        <v>310</v>
      </c>
      <c r="F14" s="28" t="s">
        <v>1587</v>
      </c>
      <c r="G14" s="19" t="s">
        <v>266</v>
      </c>
      <c r="H14" s="18" t="s">
        <v>269</v>
      </c>
      <c r="I14" s="18" t="s">
        <v>275</v>
      </c>
      <c r="J14" s="17">
        <v>10000</v>
      </c>
      <c r="K14" s="114"/>
      <c r="L14" s="114"/>
      <c r="M14" s="35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2396</v>
      </c>
      <c r="AC14" s="36" t="s">
        <v>2396</v>
      </c>
      <c r="AD14" s="16">
        <v>8260</v>
      </c>
      <c r="AE14" s="19" t="s">
        <v>2495</v>
      </c>
      <c r="AF14" s="124" t="s">
        <v>1570</v>
      </c>
      <c r="AG14" s="19" t="s">
        <v>2456</v>
      </c>
      <c r="AH14" s="19" t="s">
        <v>1158</v>
      </c>
      <c r="AI14" s="19" t="s">
        <v>1570</v>
      </c>
      <c r="AJ14" s="15">
        <v>8260</v>
      </c>
      <c r="AK14" s="15"/>
      <c r="AL14" s="16">
        <f t="shared" si="0"/>
        <v>1740</v>
      </c>
      <c r="AM14" s="115">
        <v>242221</v>
      </c>
      <c r="AN14" s="115">
        <v>242221</v>
      </c>
      <c r="AO14" s="115">
        <v>242251</v>
      </c>
      <c r="AP14" s="115">
        <v>242251</v>
      </c>
      <c r="AQ14" s="115">
        <v>242254</v>
      </c>
      <c r="AR14" s="15">
        <v>8260</v>
      </c>
      <c r="AS14" s="15">
        <v>1740</v>
      </c>
      <c r="AT14" s="18" t="s">
        <v>2548</v>
      </c>
    </row>
    <row r="15" spans="1:46" s="23" customFormat="1" ht="72" x14ac:dyDescent="0.2">
      <c r="A15" s="19" t="s">
        <v>9</v>
      </c>
      <c r="B15" s="19" t="s">
        <v>277</v>
      </c>
      <c r="C15" s="19" t="s">
        <v>276</v>
      </c>
      <c r="D15" s="19" t="s">
        <v>286</v>
      </c>
      <c r="E15" s="19" t="s">
        <v>310</v>
      </c>
      <c r="F15" s="28" t="s">
        <v>1588</v>
      </c>
      <c r="G15" s="19" t="s">
        <v>278</v>
      </c>
      <c r="H15" s="18" t="s">
        <v>270</v>
      </c>
      <c r="I15" s="18" t="s">
        <v>271</v>
      </c>
      <c r="J15" s="17">
        <v>47900</v>
      </c>
      <c r="K15" s="114"/>
      <c r="L15" s="114"/>
      <c r="M15" s="35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124" t="s">
        <v>1570</v>
      </c>
      <c r="AG15" s="19" t="s">
        <v>2457</v>
      </c>
      <c r="AH15" s="19" t="s">
        <v>1158</v>
      </c>
      <c r="AI15" s="19" t="s">
        <v>1570</v>
      </c>
      <c r="AJ15" s="15"/>
      <c r="AK15" s="15">
        <v>42000</v>
      </c>
      <c r="AL15" s="16">
        <f t="shared" si="0"/>
        <v>5900</v>
      </c>
      <c r="AM15" s="115">
        <v>242221</v>
      </c>
      <c r="AN15" s="115">
        <v>242221</v>
      </c>
      <c r="AO15" s="115">
        <v>242226</v>
      </c>
      <c r="AP15" s="115">
        <v>242226</v>
      </c>
      <c r="AQ15" s="115">
        <v>242232</v>
      </c>
      <c r="AR15" s="15">
        <v>42000</v>
      </c>
      <c r="AS15" s="15">
        <v>5900</v>
      </c>
      <c r="AT15" s="18" t="s">
        <v>2549</v>
      </c>
    </row>
    <row r="16" spans="1:46" s="23" customFormat="1" ht="72" x14ac:dyDescent="0.2">
      <c r="A16" s="19" t="s">
        <v>9</v>
      </c>
      <c r="B16" s="19" t="s">
        <v>277</v>
      </c>
      <c r="C16" s="19" t="s">
        <v>276</v>
      </c>
      <c r="D16" s="19" t="s">
        <v>286</v>
      </c>
      <c r="E16" s="19" t="s">
        <v>310</v>
      </c>
      <c r="F16" s="28" t="s">
        <v>1589</v>
      </c>
      <c r="G16" s="19" t="s">
        <v>279</v>
      </c>
      <c r="H16" s="18" t="s">
        <v>270</v>
      </c>
      <c r="I16" s="18" t="s">
        <v>271</v>
      </c>
      <c r="J16" s="17">
        <v>58000</v>
      </c>
      <c r="K16" s="35" t="s">
        <v>137</v>
      </c>
      <c r="L16" s="114"/>
      <c r="M16" s="116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124" t="s">
        <v>1571</v>
      </c>
      <c r="AG16" s="19"/>
      <c r="AH16" s="19" t="s">
        <v>1160</v>
      </c>
      <c r="AI16" s="19" t="s">
        <v>1571</v>
      </c>
      <c r="AJ16" s="15"/>
      <c r="AK16" s="15"/>
      <c r="AL16" s="16">
        <f t="shared" si="0"/>
        <v>58000</v>
      </c>
      <c r="AM16" s="18"/>
      <c r="AN16" s="18"/>
      <c r="AO16" s="18"/>
      <c r="AP16" s="18"/>
      <c r="AQ16" s="18"/>
      <c r="AR16" s="18"/>
      <c r="AS16" s="18"/>
      <c r="AT16" s="18"/>
    </row>
    <row r="17" spans="1:46" s="23" customFormat="1" ht="72" x14ac:dyDescent="0.2">
      <c r="A17" s="19" t="s">
        <v>9</v>
      </c>
      <c r="B17" s="19" t="s">
        <v>277</v>
      </c>
      <c r="C17" s="19" t="s">
        <v>276</v>
      </c>
      <c r="D17" s="19" t="s">
        <v>286</v>
      </c>
      <c r="E17" s="19" t="s">
        <v>310</v>
      </c>
      <c r="F17" s="28" t="s">
        <v>1590</v>
      </c>
      <c r="G17" s="19" t="s">
        <v>280</v>
      </c>
      <c r="H17" s="18" t="s">
        <v>270</v>
      </c>
      <c r="I17" s="18" t="s">
        <v>281</v>
      </c>
      <c r="J17" s="17">
        <v>35200</v>
      </c>
      <c r="K17" s="35" t="s">
        <v>137</v>
      </c>
      <c r="L17" s="114"/>
      <c r="M17" s="116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124" t="s">
        <v>1571</v>
      </c>
      <c r="AG17" s="19"/>
      <c r="AH17" s="19" t="s">
        <v>1160</v>
      </c>
      <c r="AI17" s="19" t="s">
        <v>1571</v>
      </c>
      <c r="AJ17" s="15"/>
      <c r="AK17" s="15"/>
      <c r="AL17" s="16">
        <f t="shared" si="0"/>
        <v>35200</v>
      </c>
      <c r="AM17" s="18"/>
      <c r="AN17" s="18"/>
      <c r="AO17" s="18"/>
      <c r="AP17" s="18"/>
      <c r="AQ17" s="18"/>
      <c r="AR17" s="18"/>
      <c r="AS17" s="18"/>
      <c r="AT17" s="18"/>
    </row>
    <row r="18" spans="1:46" s="23" customFormat="1" ht="72" x14ac:dyDescent="0.2">
      <c r="A18" s="19" t="s">
        <v>9</v>
      </c>
      <c r="B18" s="19" t="s">
        <v>277</v>
      </c>
      <c r="C18" s="19" t="s">
        <v>276</v>
      </c>
      <c r="D18" s="19" t="s">
        <v>286</v>
      </c>
      <c r="E18" s="19" t="s">
        <v>310</v>
      </c>
      <c r="F18" s="28" t="s">
        <v>1591</v>
      </c>
      <c r="G18" s="19" t="s">
        <v>282</v>
      </c>
      <c r="H18" s="18" t="s">
        <v>270</v>
      </c>
      <c r="I18" s="18" t="s">
        <v>274</v>
      </c>
      <c r="J18" s="17">
        <v>8700000</v>
      </c>
      <c r="K18" s="35" t="s">
        <v>137</v>
      </c>
      <c r="L18" s="114"/>
      <c r="M18" s="116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124" t="s">
        <v>3451</v>
      </c>
      <c r="AG18" s="19"/>
      <c r="AH18" s="19" t="s">
        <v>1161</v>
      </c>
      <c r="AI18" s="19" t="s">
        <v>1568</v>
      </c>
      <c r="AJ18" s="15"/>
      <c r="AK18" s="15"/>
      <c r="AL18" s="16">
        <f t="shared" si="0"/>
        <v>8700000</v>
      </c>
      <c r="AM18" s="18" t="s">
        <v>1162</v>
      </c>
      <c r="AN18" s="18" t="s">
        <v>1162</v>
      </c>
      <c r="AO18" s="18"/>
      <c r="AP18" s="18"/>
      <c r="AQ18" s="18"/>
      <c r="AR18" s="18"/>
      <c r="AS18" s="18"/>
      <c r="AT18" s="18"/>
    </row>
    <row r="19" spans="1:46" s="23" customFormat="1" ht="72" x14ac:dyDescent="0.2">
      <c r="A19" s="19" t="s">
        <v>9</v>
      </c>
      <c r="B19" s="19" t="s">
        <v>277</v>
      </c>
      <c r="C19" s="19" t="s">
        <v>276</v>
      </c>
      <c r="D19" s="19" t="s">
        <v>286</v>
      </c>
      <c r="E19" s="19" t="s">
        <v>310</v>
      </c>
      <c r="F19" s="28" t="s">
        <v>1592</v>
      </c>
      <c r="G19" s="19" t="s">
        <v>283</v>
      </c>
      <c r="H19" s="18" t="s">
        <v>270</v>
      </c>
      <c r="I19" s="18" t="s">
        <v>274</v>
      </c>
      <c r="J19" s="17">
        <v>75000</v>
      </c>
      <c r="K19" s="35" t="s">
        <v>137</v>
      </c>
      <c r="L19" s="114"/>
      <c r="M19" s="116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124" t="s">
        <v>1571</v>
      </c>
      <c r="AG19" s="19"/>
      <c r="AH19" s="19" t="s">
        <v>1160</v>
      </c>
      <c r="AI19" s="19" t="s">
        <v>1571</v>
      </c>
      <c r="AJ19" s="15"/>
      <c r="AK19" s="15"/>
      <c r="AL19" s="16">
        <f t="shared" si="0"/>
        <v>75000</v>
      </c>
      <c r="AM19" s="18"/>
      <c r="AN19" s="18"/>
      <c r="AO19" s="18"/>
      <c r="AP19" s="18"/>
      <c r="AQ19" s="18"/>
      <c r="AR19" s="18"/>
      <c r="AS19" s="18"/>
      <c r="AT19" s="18"/>
    </row>
    <row r="20" spans="1:46" s="23" customFormat="1" ht="72" x14ac:dyDescent="0.2">
      <c r="A20" s="19" t="s">
        <v>9</v>
      </c>
      <c r="B20" s="19" t="s">
        <v>277</v>
      </c>
      <c r="C20" s="19" t="s">
        <v>276</v>
      </c>
      <c r="D20" s="19" t="s">
        <v>286</v>
      </c>
      <c r="E20" s="19" t="s">
        <v>310</v>
      </c>
      <c r="F20" s="28" t="s">
        <v>1593</v>
      </c>
      <c r="G20" s="19" t="s">
        <v>284</v>
      </c>
      <c r="H20" s="18" t="s">
        <v>270</v>
      </c>
      <c r="I20" s="18" t="s">
        <v>274</v>
      </c>
      <c r="J20" s="17">
        <v>1155800</v>
      </c>
      <c r="K20" s="35" t="s">
        <v>137</v>
      </c>
      <c r="L20" s="114"/>
      <c r="M20" s="116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124" t="s">
        <v>1571</v>
      </c>
      <c r="AG20" s="19"/>
      <c r="AH20" s="19" t="s">
        <v>1160</v>
      </c>
      <c r="AI20" s="19" t="s">
        <v>1571</v>
      </c>
      <c r="AJ20" s="15"/>
      <c r="AK20" s="15"/>
      <c r="AL20" s="16">
        <f t="shared" si="0"/>
        <v>1155800</v>
      </c>
      <c r="AM20" s="18"/>
      <c r="AN20" s="18"/>
      <c r="AO20" s="18"/>
      <c r="AP20" s="18"/>
      <c r="AQ20" s="18"/>
      <c r="AR20" s="18"/>
      <c r="AS20" s="18"/>
      <c r="AT20" s="18"/>
    </row>
    <row r="21" spans="1:46" s="23" customFormat="1" ht="72" x14ac:dyDescent="0.2">
      <c r="A21" s="19" t="s">
        <v>9</v>
      </c>
      <c r="B21" s="19" t="s">
        <v>277</v>
      </c>
      <c r="C21" s="19" t="s">
        <v>276</v>
      </c>
      <c r="D21" s="19" t="s">
        <v>286</v>
      </c>
      <c r="E21" s="19" t="s">
        <v>310</v>
      </c>
      <c r="F21" s="28" t="s">
        <v>1594</v>
      </c>
      <c r="G21" s="19" t="s">
        <v>285</v>
      </c>
      <c r="H21" s="18" t="s">
        <v>270</v>
      </c>
      <c r="I21" s="18" t="s">
        <v>271</v>
      </c>
      <c r="J21" s="17">
        <v>12000</v>
      </c>
      <c r="K21" s="114"/>
      <c r="L21" s="114"/>
      <c r="M21" s="35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124" t="s">
        <v>1570</v>
      </c>
      <c r="AG21" s="19" t="s">
        <v>2457</v>
      </c>
      <c r="AH21" s="19" t="s">
        <v>1158</v>
      </c>
      <c r="AI21" s="19" t="s">
        <v>1570</v>
      </c>
      <c r="AJ21" s="15"/>
      <c r="AK21" s="15">
        <v>10400</v>
      </c>
      <c r="AL21" s="16">
        <f t="shared" si="0"/>
        <v>1600</v>
      </c>
      <c r="AM21" s="115">
        <v>242221</v>
      </c>
      <c r="AN21" s="115">
        <v>242221</v>
      </c>
      <c r="AO21" s="115">
        <v>242226</v>
      </c>
      <c r="AP21" s="115">
        <v>242226</v>
      </c>
      <c r="AQ21" s="115">
        <v>242232</v>
      </c>
      <c r="AR21" s="15">
        <v>10400</v>
      </c>
      <c r="AS21" s="15">
        <v>1600</v>
      </c>
      <c r="AT21" s="18" t="s">
        <v>2549</v>
      </c>
    </row>
    <row r="22" spans="1:46" s="23" customFormat="1" ht="72" x14ac:dyDescent="0.2">
      <c r="A22" s="19" t="s">
        <v>9</v>
      </c>
      <c r="B22" s="19" t="s">
        <v>277</v>
      </c>
      <c r="C22" s="19" t="s">
        <v>276</v>
      </c>
      <c r="D22" s="19" t="s">
        <v>13</v>
      </c>
      <c r="E22" s="19" t="s">
        <v>310</v>
      </c>
      <c r="F22" s="28" t="s">
        <v>1595</v>
      </c>
      <c r="G22" s="19" t="s">
        <v>287</v>
      </c>
      <c r="H22" s="18" t="s">
        <v>270</v>
      </c>
      <c r="I22" s="18" t="s">
        <v>274</v>
      </c>
      <c r="J22" s="17">
        <v>565300</v>
      </c>
      <c r="K22" s="35" t="s">
        <v>137</v>
      </c>
      <c r="L22" s="114"/>
      <c r="M22" s="116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124" t="s">
        <v>1571</v>
      </c>
      <c r="AG22" s="19"/>
      <c r="AH22" s="19" t="s">
        <v>1160</v>
      </c>
      <c r="AI22" s="19" t="s">
        <v>1571</v>
      </c>
      <c r="AJ22" s="15"/>
      <c r="AK22" s="15"/>
      <c r="AL22" s="16">
        <f t="shared" si="0"/>
        <v>565300</v>
      </c>
      <c r="AM22" s="18"/>
      <c r="AN22" s="18"/>
      <c r="AO22" s="18"/>
      <c r="AP22" s="18"/>
      <c r="AQ22" s="18"/>
      <c r="AR22" s="18"/>
      <c r="AS22" s="18"/>
      <c r="AT22" s="18"/>
    </row>
    <row r="23" spans="1:46" s="23" customFormat="1" ht="72" x14ac:dyDescent="0.2">
      <c r="A23" s="19" t="s">
        <v>9</v>
      </c>
      <c r="B23" s="19" t="s">
        <v>277</v>
      </c>
      <c r="C23" s="19" t="s">
        <v>276</v>
      </c>
      <c r="D23" s="19" t="s">
        <v>13</v>
      </c>
      <c r="E23" s="19" t="s">
        <v>310</v>
      </c>
      <c r="F23" s="28" t="s">
        <v>1596</v>
      </c>
      <c r="G23" s="19" t="s">
        <v>288</v>
      </c>
      <c r="H23" s="18" t="s">
        <v>270</v>
      </c>
      <c r="I23" s="18" t="s">
        <v>274</v>
      </c>
      <c r="J23" s="17">
        <v>2641400</v>
      </c>
      <c r="K23" s="35" t="s">
        <v>137</v>
      </c>
      <c r="L23" s="114"/>
      <c r="M23" s="116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124" t="s">
        <v>3451</v>
      </c>
      <c r="AG23" s="19"/>
      <c r="AH23" s="19" t="s">
        <v>1161</v>
      </c>
      <c r="AI23" s="19" t="s">
        <v>1568</v>
      </c>
      <c r="AJ23" s="15"/>
      <c r="AK23" s="15"/>
      <c r="AL23" s="16">
        <f t="shared" si="0"/>
        <v>2641400</v>
      </c>
      <c r="AM23" s="18" t="s">
        <v>1162</v>
      </c>
      <c r="AN23" s="18" t="s">
        <v>1162</v>
      </c>
      <c r="AO23" s="18"/>
      <c r="AP23" s="18"/>
      <c r="AQ23" s="18"/>
      <c r="AR23" s="18"/>
      <c r="AS23" s="18"/>
      <c r="AT23" s="18"/>
    </row>
    <row r="24" spans="1:46" s="23" customFormat="1" ht="72" x14ac:dyDescent="0.2">
      <c r="A24" s="19" t="s">
        <v>9</v>
      </c>
      <c r="B24" s="19" t="s">
        <v>277</v>
      </c>
      <c r="C24" s="19" t="s">
        <v>276</v>
      </c>
      <c r="D24" s="19" t="s">
        <v>10</v>
      </c>
      <c r="E24" s="19" t="s">
        <v>311</v>
      </c>
      <c r="F24" s="28" t="s">
        <v>1597</v>
      </c>
      <c r="G24" s="19" t="s">
        <v>289</v>
      </c>
      <c r="H24" s="18" t="s">
        <v>270</v>
      </c>
      <c r="I24" s="18" t="s">
        <v>271</v>
      </c>
      <c r="J24" s="17">
        <v>23000</v>
      </c>
      <c r="K24" s="35" t="s">
        <v>137</v>
      </c>
      <c r="L24" s="114"/>
      <c r="M24" s="116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2524</v>
      </c>
      <c r="AF24" s="124" t="s">
        <v>1570</v>
      </c>
      <c r="AG24" s="19" t="s">
        <v>2456</v>
      </c>
      <c r="AH24" s="19" t="s">
        <v>1165</v>
      </c>
      <c r="AI24" s="19" t="s">
        <v>1570</v>
      </c>
      <c r="AJ24" s="15">
        <v>21796</v>
      </c>
      <c r="AK24" s="15"/>
      <c r="AL24" s="16">
        <f t="shared" si="0"/>
        <v>1204</v>
      </c>
      <c r="AM24" s="18"/>
      <c r="AN24" s="18"/>
      <c r="AO24" s="18"/>
      <c r="AP24" s="18"/>
      <c r="AQ24" s="18"/>
      <c r="AR24" s="18"/>
      <c r="AS24" s="18"/>
      <c r="AT24" s="18"/>
    </row>
    <row r="25" spans="1:46" s="23" customFormat="1" ht="72" x14ac:dyDescent="0.2">
      <c r="A25" s="19" t="s">
        <v>9</v>
      </c>
      <c r="B25" s="19" t="s">
        <v>277</v>
      </c>
      <c r="C25" s="19" t="s">
        <v>276</v>
      </c>
      <c r="D25" s="19" t="s">
        <v>10</v>
      </c>
      <c r="E25" s="19" t="s">
        <v>311</v>
      </c>
      <c r="F25" s="28" t="s">
        <v>2458</v>
      </c>
      <c r="G25" s="19" t="s">
        <v>290</v>
      </c>
      <c r="H25" s="18" t="s">
        <v>291</v>
      </c>
      <c r="I25" s="18" t="s">
        <v>271</v>
      </c>
      <c r="J25" s="17">
        <f>60000+930000</f>
        <v>990000</v>
      </c>
      <c r="K25" s="35" t="s">
        <v>137</v>
      </c>
      <c r="L25" s="114"/>
      <c r="M25" s="116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2524</v>
      </c>
      <c r="AF25" s="124" t="s">
        <v>1570</v>
      </c>
      <c r="AG25" s="19" t="s">
        <v>2456</v>
      </c>
      <c r="AH25" s="19" t="s">
        <v>1165</v>
      </c>
      <c r="AI25" s="19" t="s">
        <v>1570</v>
      </c>
      <c r="AJ25" s="15">
        <f>57960.95+898397.05</f>
        <v>956358</v>
      </c>
      <c r="AK25" s="15"/>
      <c r="AL25" s="16">
        <f t="shared" si="0"/>
        <v>33642</v>
      </c>
      <c r="AM25" s="18"/>
      <c r="AN25" s="18"/>
      <c r="AO25" s="18"/>
      <c r="AP25" s="18"/>
      <c r="AQ25" s="18"/>
      <c r="AR25" s="18"/>
      <c r="AS25" s="18"/>
      <c r="AT25" s="18"/>
    </row>
    <row r="26" spans="1:46" s="23" customFormat="1" ht="72" x14ac:dyDescent="0.2">
      <c r="A26" s="19" t="s">
        <v>9</v>
      </c>
      <c r="B26" s="19" t="s">
        <v>277</v>
      </c>
      <c r="C26" s="19" t="s">
        <v>276</v>
      </c>
      <c r="D26" s="19" t="s">
        <v>10</v>
      </c>
      <c r="E26" s="19" t="s">
        <v>311</v>
      </c>
      <c r="F26" s="28" t="s">
        <v>1598</v>
      </c>
      <c r="G26" s="19" t="s">
        <v>292</v>
      </c>
      <c r="H26" s="18" t="s">
        <v>269</v>
      </c>
      <c r="I26" s="18" t="s">
        <v>271</v>
      </c>
      <c r="J26" s="17">
        <v>34000</v>
      </c>
      <c r="K26" s="35" t="s">
        <v>137</v>
      </c>
      <c r="L26" s="114"/>
      <c r="M26" s="116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2524</v>
      </c>
      <c r="AF26" s="124" t="s">
        <v>1570</v>
      </c>
      <c r="AG26" s="19" t="s">
        <v>2456</v>
      </c>
      <c r="AH26" s="19" t="s">
        <v>1165</v>
      </c>
      <c r="AI26" s="19" t="s">
        <v>1570</v>
      </c>
      <c r="AJ26" s="15">
        <v>33000</v>
      </c>
      <c r="AK26" s="15"/>
      <c r="AL26" s="16">
        <f t="shared" si="0"/>
        <v>1000</v>
      </c>
      <c r="AM26" s="18"/>
      <c r="AN26" s="18"/>
      <c r="AO26" s="18"/>
      <c r="AP26" s="18"/>
      <c r="AQ26" s="18"/>
      <c r="AR26" s="18"/>
      <c r="AS26" s="18"/>
      <c r="AT26" s="18"/>
    </row>
    <row r="27" spans="1:46" s="23" customFormat="1" ht="72" x14ac:dyDescent="0.2">
      <c r="A27" s="19" t="s">
        <v>9</v>
      </c>
      <c r="B27" s="19" t="s">
        <v>277</v>
      </c>
      <c r="C27" s="19" t="s">
        <v>276</v>
      </c>
      <c r="D27" s="19" t="s">
        <v>10</v>
      </c>
      <c r="E27" s="19" t="s">
        <v>311</v>
      </c>
      <c r="F27" s="28" t="s">
        <v>1599</v>
      </c>
      <c r="G27" s="19" t="s">
        <v>293</v>
      </c>
      <c r="H27" s="18" t="s">
        <v>269</v>
      </c>
      <c r="I27" s="18" t="s">
        <v>271</v>
      </c>
      <c r="J27" s="17">
        <v>10000</v>
      </c>
      <c r="K27" s="35" t="s">
        <v>137</v>
      </c>
      <c r="L27" s="114"/>
      <c r="M27" s="116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124" t="s">
        <v>1570</v>
      </c>
      <c r="AG27" s="19" t="s">
        <v>2457</v>
      </c>
      <c r="AH27" s="19" t="s">
        <v>1165</v>
      </c>
      <c r="AI27" s="19" t="s">
        <v>1570</v>
      </c>
      <c r="AJ27" s="15"/>
      <c r="AK27" s="15">
        <v>3424</v>
      </c>
      <c r="AL27" s="16">
        <f t="shared" si="0"/>
        <v>6576</v>
      </c>
      <c r="AM27" s="18"/>
      <c r="AN27" s="18"/>
      <c r="AO27" s="18"/>
      <c r="AP27" s="18"/>
      <c r="AQ27" s="18"/>
      <c r="AR27" s="18"/>
      <c r="AS27" s="18"/>
      <c r="AT27" s="18" t="s">
        <v>2524</v>
      </c>
    </row>
    <row r="28" spans="1:46" s="23" customFormat="1" ht="72" x14ac:dyDescent="0.2">
      <c r="A28" s="19" t="s">
        <v>9</v>
      </c>
      <c r="B28" s="19" t="s">
        <v>277</v>
      </c>
      <c r="C28" s="19" t="s">
        <v>276</v>
      </c>
      <c r="D28" s="19" t="s">
        <v>10</v>
      </c>
      <c r="E28" s="19" t="s">
        <v>311</v>
      </c>
      <c r="F28" s="28" t="s">
        <v>1600</v>
      </c>
      <c r="G28" s="19" t="s">
        <v>294</v>
      </c>
      <c r="H28" s="18" t="s">
        <v>270</v>
      </c>
      <c r="I28" s="18" t="s">
        <v>271</v>
      </c>
      <c r="J28" s="17">
        <v>7100</v>
      </c>
      <c r="K28" s="35" t="s">
        <v>137</v>
      </c>
      <c r="L28" s="114"/>
      <c r="M28" s="116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124" t="s">
        <v>1570</v>
      </c>
      <c r="AG28" s="19" t="s">
        <v>2456</v>
      </c>
      <c r="AH28" s="19" t="s">
        <v>1165</v>
      </c>
      <c r="AI28" s="19" t="s">
        <v>1570</v>
      </c>
      <c r="AJ28" s="15">
        <v>6634</v>
      </c>
      <c r="AK28" s="15"/>
      <c r="AL28" s="16">
        <f t="shared" si="0"/>
        <v>466</v>
      </c>
      <c r="AM28" s="18"/>
      <c r="AN28" s="18"/>
      <c r="AO28" s="18"/>
      <c r="AP28" s="18"/>
      <c r="AQ28" s="18"/>
      <c r="AR28" s="18"/>
      <c r="AS28" s="18"/>
      <c r="AT28" s="18"/>
    </row>
    <row r="29" spans="1:46" s="23" customFormat="1" ht="72" x14ac:dyDescent="0.2">
      <c r="A29" s="19" t="s">
        <v>9</v>
      </c>
      <c r="B29" s="19" t="s">
        <v>277</v>
      </c>
      <c r="C29" s="19" t="s">
        <v>276</v>
      </c>
      <c r="D29" s="19" t="s">
        <v>10</v>
      </c>
      <c r="E29" s="19" t="s">
        <v>311</v>
      </c>
      <c r="F29" s="28" t="s">
        <v>1601</v>
      </c>
      <c r="G29" s="19" t="s">
        <v>295</v>
      </c>
      <c r="H29" s="18" t="s">
        <v>270</v>
      </c>
      <c r="I29" s="18" t="s">
        <v>271</v>
      </c>
      <c r="J29" s="17">
        <v>2500</v>
      </c>
      <c r="K29" s="35" t="s">
        <v>137</v>
      </c>
      <c r="L29" s="114"/>
      <c r="M29" s="116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124" t="s">
        <v>1570</v>
      </c>
      <c r="AG29" s="19" t="s">
        <v>2456</v>
      </c>
      <c r="AH29" s="19" t="s">
        <v>1165</v>
      </c>
      <c r="AI29" s="19" t="s">
        <v>1570</v>
      </c>
      <c r="AJ29" s="15">
        <v>1251.9000000000001</v>
      </c>
      <c r="AK29" s="15"/>
      <c r="AL29" s="16">
        <f t="shared" si="0"/>
        <v>1248.0999999999999</v>
      </c>
      <c r="AM29" s="18"/>
      <c r="AN29" s="18"/>
      <c r="AO29" s="18"/>
      <c r="AP29" s="18"/>
      <c r="AQ29" s="18"/>
      <c r="AR29" s="18"/>
      <c r="AS29" s="18"/>
      <c r="AT29" s="18"/>
    </row>
    <row r="30" spans="1:46" s="23" customFormat="1" ht="72" x14ac:dyDescent="0.2">
      <c r="A30" s="19" t="s">
        <v>9</v>
      </c>
      <c r="B30" s="19" t="s">
        <v>277</v>
      </c>
      <c r="C30" s="19" t="s">
        <v>276</v>
      </c>
      <c r="D30" s="19" t="s">
        <v>10</v>
      </c>
      <c r="E30" s="19" t="s">
        <v>311</v>
      </c>
      <c r="F30" s="28" t="s">
        <v>1602</v>
      </c>
      <c r="G30" s="19" t="s">
        <v>296</v>
      </c>
      <c r="H30" s="18" t="s">
        <v>297</v>
      </c>
      <c r="I30" s="18" t="s">
        <v>271</v>
      </c>
      <c r="J30" s="17">
        <v>80000</v>
      </c>
      <c r="K30" s="35" t="s">
        <v>137</v>
      </c>
      <c r="L30" s="114"/>
      <c r="M30" s="116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124" t="s">
        <v>1570</v>
      </c>
      <c r="AG30" s="19" t="s">
        <v>2456</v>
      </c>
      <c r="AH30" s="19" t="s">
        <v>1165</v>
      </c>
      <c r="AI30" s="19" t="s">
        <v>1570</v>
      </c>
      <c r="AJ30" s="15">
        <v>40060.800000000003</v>
      </c>
      <c r="AK30" s="15"/>
      <c r="AL30" s="16">
        <f t="shared" si="0"/>
        <v>39939.199999999997</v>
      </c>
      <c r="AM30" s="18"/>
      <c r="AN30" s="18"/>
      <c r="AO30" s="18"/>
      <c r="AP30" s="18"/>
      <c r="AQ30" s="18"/>
      <c r="AR30" s="18"/>
      <c r="AS30" s="18"/>
      <c r="AT30" s="18"/>
    </row>
    <row r="31" spans="1:46" s="23" customFormat="1" ht="108" x14ac:dyDescent="0.2">
      <c r="A31" s="19" t="s">
        <v>9</v>
      </c>
      <c r="B31" s="19" t="s">
        <v>277</v>
      </c>
      <c r="C31" s="19" t="s">
        <v>276</v>
      </c>
      <c r="D31" s="19" t="s">
        <v>10</v>
      </c>
      <c r="E31" s="19" t="s">
        <v>311</v>
      </c>
      <c r="F31" s="28" t="s">
        <v>1603</v>
      </c>
      <c r="G31" s="19" t="s">
        <v>298</v>
      </c>
      <c r="H31" s="18" t="s">
        <v>297</v>
      </c>
      <c r="I31" s="18" t="s">
        <v>274</v>
      </c>
      <c r="J31" s="17">
        <v>121600</v>
      </c>
      <c r="K31" s="35" t="s">
        <v>137</v>
      </c>
      <c r="L31" s="114"/>
      <c r="M31" s="116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124" t="s">
        <v>1570</v>
      </c>
      <c r="AG31" s="19" t="s">
        <v>2457</v>
      </c>
      <c r="AH31" s="19" t="s">
        <v>1165</v>
      </c>
      <c r="AI31" s="19" t="s">
        <v>1570</v>
      </c>
      <c r="AJ31" s="15"/>
      <c r="AK31" s="15">
        <v>65432</v>
      </c>
      <c r="AL31" s="16">
        <f t="shared" si="0"/>
        <v>56168</v>
      </c>
      <c r="AM31" s="18"/>
      <c r="AN31" s="18"/>
      <c r="AO31" s="18"/>
      <c r="AP31" s="18"/>
      <c r="AQ31" s="18"/>
      <c r="AR31" s="18"/>
      <c r="AS31" s="18"/>
      <c r="AT31" s="18" t="s">
        <v>2550</v>
      </c>
    </row>
    <row r="32" spans="1:46" s="23" customFormat="1" ht="72" x14ac:dyDescent="0.2">
      <c r="A32" s="19" t="s">
        <v>9</v>
      </c>
      <c r="B32" s="19" t="s">
        <v>277</v>
      </c>
      <c r="C32" s="19" t="s">
        <v>276</v>
      </c>
      <c r="D32" s="19" t="s">
        <v>10</v>
      </c>
      <c r="E32" s="19" t="s">
        <v>311</v>
      </c>
      <c r="F32" s="28" t="s">
        <v>1604</v>
      </c>
      <c r="G32" s="19" t="s">
        <v>299</v>
      </c>
      <c r="H32" s="18" t="s">
        <v>270</v>
      </c>
      <c r="I32" s="18" t="s">
        <v>300</v>
      </c>
      <c r="J32" s="17">
        <v>500000</v>
      </c>
      <c r="K32" s="35" t="s">
        <v>137</v>
      </c>
      <c r="L32" s="114"/>
      <c r="M32" s="116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124" t="s">
        <v>1570</v>
      </c>
      <c r="AG32" s="19" t="s">
        <v>2456</v>
      </c>
      <c r="AH32" s="19" t="s">
        <v>1165</v>
      </c>
      <c r="AI32" s="19" t="s">
        <v>1570</v>
      </c>
      <c r="AJ32" s="15">
        <v>370000</v>
      </c>
      <c r="AK32" s="15"/>
      <c r="AL32" s="16">
        <f t="shared" si="0"/>
        <v>130000</v>
      </c>
      <c r="AM32" s="18"/>
      <c r="AN32" s="18"/>
      <c r="AO32" s="18"/>
      <c r="AP32" s="18"/>
      <c r="AQ32" s="18"/>
      <c r="AR32" s="18"/>
      <c r="AS32" s="18"/>
      <c r="AT32" s="18"/>
    </row>
    <row r="33" spans="1:46" s="23" customFormat="1" ht="72" x14ac:dyDescent="0.2">
      <c r="A33" s="19" t="s">
        <v>9</v>
      </c>
      <c r="B33" s="19" t="s">
        <v>277</v>
      </c>
      <c r="C33" s="19" t="s">
        <v>276</v>
      </c>
      <c r="D33" s="19" t="s">
        <v>10</v>
      </c>
      <c r="E33" s="19" t="s">
        <v>311</v>
      </c>
      <c r="F33" s="28" t="s">
        <v>1605</v>
      </c>
      <c r="G33" s="19" t="s">
        <v>301</v>
      </c>
      <c r="H33" s="18" t="s">
        <v>270</v>
      </c>
      <c r="I33" s="18" t="s">
        <v>300</v>
      </c>
      <c r="J33" s="17">
        <v>600000</v>
      </c>
      <c r="K33" s="35" t="s">
        <v>137</v>
      </c>
      <c r="L33" s="114"/>
      <c r="M33" s="116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124" t="s">
        <v>1570</v>
      </c>
      <c r="AG33" s="19" t="s">
        <v>2456</v>
      </c>
      <c r="AH33" s="19" t="s">
        <v>1165</v>
      </c>
      <c r="AI33" s="19" t="s">
        <v>1570</v>
      </c>
      <c r="AJ33" s="15">
        <v>552120</v>
      </c>
      <c r="AK33" s="15"/>
      <c r="AL33" s="16">
        <f t="shared" si="0"/>
        <v>47880</v>
      </c>
      <c r="AM33" s="18"/>
      <c r="AN33" s="18"/>
      <c r="AO33" s="18"/>
      <c r="AP33" s="18"/>
      <c r="AQ33" s="18"/>
      <c r="AR33" s="18"/>
      <c r="AS33" s="18"/>
      <c r="AT33" s="18"/>
    </row>
    <row r="34" spans="1:46" s="23" customFormat="1" ht="72" x14ac:dyDescent="0.2">
      <c r="A34" s="19" t="s">
        <v>9</v>
      </c>
      <c r="B34" s="19" t="s">
        <v>277</v>
      </c>
      <c r="C34" s="19" t="s">
        <v>276</v>
      </c>
      <c r="D34" s="19" t="s">
        <v>10</v>
      </c>
      <c r="E34" s="19" t="s">
        <v>311</v>
      </c>
      <c r="F34" s="28" t="s">
        <v>1606</v>
      </c>
      <c r="G34" s="19" t="s">
        <v>302</v>
      </c>
      <c r="H34" s="18" t="s">
        <v>303</v>
      </c>
      <c r="I34" s="18" t="s">
        <v>271</v>
      </c>
      <c r="J34" s="17">
        <v>210000</v>
      </c>
      <c r="K34" s="35" t="s">
        <v>137</v>
      </c>
      <c r="L34" s="114"/>
      <c r="M34" s="116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124" t="s">
        <v>1570</v>
      </c>
      <c r="AG34" s="19" t="s">
        <v>2456</v>
      </c>
      <c r="AH34" s="19" t="s">
        <v>1165</v>
      </c>
      <c r="AI34" s="19" t="s">
        <v>1570</v>
      </c>
      <c r="AJ34" s="15">
        <v>79180</v>
      </c>
      <c r="AK34" s="15"/>
      <c r="AL34" s="16">
        <f t="shared" si="0"/>
        <v>130820</v>
      </c>
      <c r="AM34" s="18"/>
      <c r="AN34" s="18"/>
      <c r="AO34" s="18"/>
      <c r="AP34" s="18"/>
      <c r="AQ34" s="18"/>
      <c r="AR34" s="18"/>
      <c r="AS34" s="18"/>
      <c r="AT34" s="18"/>
    </row>
    <row r="35" spans="1:46" s="23" customFormat="1" ht="90" x14ac:dyDescent="0.2">
      <c r="A35" s="19" t="s">
        <v>9</v>
      </c>
      <c r="B35" s="19" t="s">
        <v>277</v>
      </c>
      <c r="C35" s="19" t="s">
        <v>276</v>
      </c>
      <c r="D35" s="19" t="s">
        <v>10</v>
      </c>
      <c r="E35" s="19" t="s">
        <v>311</v>
      </c>
      <c r="F35" s="28" t="s">
        <v>1607</v>
      </c>
      <c r="G35" s="19" t="s">
        <v>304</v>
      </c>
      <c r="H35" s="18" t="s">
        <v>305</v>
      </c>
      <c r="I35" s="18" t="s">
        <v>271</v>
      </c>
      <c r="J35" s="17">
        <v>4968000</v>
      </c>
      <c r="K35" s="35" t="s">
        <v>137</v>
      </c>
      <c r="L35" s="114"/>
      <c r="M35" s="116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124" t="s">
        <v>1571</v>
      </c>
      <c r="AG35" s="19"/>
      <c r="AH35" s="19" t="s">
        <v>1178</v>
      </c>
      <c r="AI35" s="19" t="s">
        <v>1571</v>
      </c>
      <c r="AJ35" s="15"/>
      <c r="AK35" s="15"/>
      <c r="AL35" s="16">
        <f t="shared" si="0"/>
        <v>4968000</v>
      </c>
      <c r="AM35" s="18"/>
      <c r="AN35" s="18"/>
      <c r="AO35" s="18"/>
      <c r="AP35" s="18"/>
      <c r="AQ35" s="18"/>
      <c r="AR35" s="18"/>
      <c r="AS35" s="18"/>
      <c r="AT35" s="18"/>
    </row>
    <row r="36" spans="1:46" s="23" customFormat="1" ht="72" x14ac:dyDescent="0.2">
      <c r="A36" s="19" t="s">
        <v>9</v>
      </c>
      <c r="B36" s="19" t="s">
        <v>277</v>
      </c>
      <c r="C36" s="19" t="s">
        <v>276</v>
      </c>
      <c r="D36" s="19" t="s">
        <v>10</v>
      </c>
      <c r="E36" s="19" t="s">
        <v>311</v>
      </c>
      <c r="F36" s="28" t="s">
        <v>1608</v>
      </c>
      <c r="G36" s="19" t="s">
        <v>306</v>
      </c>
      <c r="H36" s="18" t="s">
        <v>267</v>
      </c>
      <c r="I36" s="18" t="s">
        <v>268</v>
      </c>
      <c r="J36" s="17">
        <v>12900</v>
      </c>
      <c r="K36" s="35" t="s">
        <v>137</v>
      </c>
      <c r="L36" s="114"/>
      <c r="M36" s="116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124" t="s">
        <v>1570</v>
      </c>
      <c r="AG36" s="19" t="s">
        <v>2456</v>
      </c>
      <c r="AH36" s="19" t="s">
        <v>1165</v>
      </c>
      <c r="AI36" s="19" t="s">
        <v>1570</v>
      </c>
      <c r="AJ36" s="15">
        <v>10272</v>
      </c>
      <c r="AK36" s="15"/>
      <c r="AL36" s="16">
        <f t="shared" si="0"/>
        <v>2628</v>
      </c>
      <c r="AM36" s="18"/>
      <c r="AN36" s="18"/>
      <c r="AO36" s="18"/>
      <c r="AP36" s="18"/>
      <c r="AQ36" s="18"/>
      <c r="AR36" s="18"/>
      <c r="AS36" s="18"/>
      <c r="AT36" s="18"/>
    </row>
    <row r="37" spans="1:46" s="23" customFormat="1" ht="72" x14ac:dyDescent="0.2">
      <c r="A37" s="19" t="s">
        <v>9</v>
      </c>
      <c r="B37" s="19" t="s">
        <v>277</v>
      </c>
      <c r="C37" s="19" t="s">
        <v>276</v>
      </c>
      <c r="D37" s="19" t="s">
        <v>10</v>
      </c>
      <c r="E37" s="19" t="s">
        <v>311</v>
      </c>
      <c r="F37" s="28" t="s">
        <v>1609</v>
      </c>
      <c r="G37" s="19" t="s">
        <v>307</v>
      </c>
      <c r="H37" s="18" t="s">
        <v>267</v>
      </c>
      <c r="I37" s="18" t="s">
        <v>268</v>
      </c>
      <c r="J37" s="17">
        <v>12000</v>
      </c>
      <c r="K37" s="35" t="s">
        <v>137</v>
      </c>
      <c r="L37" s="114"/>
      <c r="M37" s="116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2531</v>
      </c>
      <c r="AF37" s="124" t="s">
        <v>1570</v>
      </c>
      <c r="AG37" s="19" t="s">
        <v>2456</v>
      </c>
      <c r="AH37" s="19" t="s">
        <v>1165</v>
      </c>
      <c r="AI37" s="19" t="s">
        <v>1570</v>
      </c>
      <c r="AJ37" s="15">
        <v>10786</v>
      </c>
      <c r="AK37" s="15"/>
      <c r="AL37" s="16">
        <f t="shared" si="0"/>
        <v>1214</v>
      </c>
      <c r="AM37" s="18"/>
      <c r="AN37" s="18"/>
      <c r="AO37" s="18"/>
      <c r="AP37" s="18"/>
      <c r="AQ37" s="18"/>
      <c r="AR37" s="18"/>
      <c r="AS37" s="18"/>
      <c r="AT37" s="18"/>
    </row>
    <row r="38" spans="1:46" s="23" customFormat="1" ht="72" x14ac:dyDescent="0.2">
      <c r="A38" s="19" t="s">
        <v>9</v>
      </c>
      <c r="B38" s="19" t="s">
        <v>277</v>
      </c>
      <c r="C38" s="19" t="s">
        <v>276</v>
      </c>
      <c r="D38" s="19" t="s">
        <v>10</v>
      </c>
      <c r="E38" s="19" t="s">
        <v>311</v>
      </c>
      <c r="F38" s="28" t="s">
        <v>1610</v>
      </c>
      <c r="G38" s="19" t="s">
        <v>308</v>
      </c>
      <c r="H38" s="18" t="s">
        <v>270</v>
      </c>
      <c r="I38" s="18" t="s">
        <v>271</v>
      </c>
      <c r="J38" s="17">
        <v>4000</v>
      </c>
      <c r="K38" s="35" t="s">
        <v>137</v>
      </c>
      <c r="L38" s="114"/>
      <c r="M38" s="116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124" t="s">
        <v>1570</v>
      </c>
      <c r="AG38" s="19" t="s">
        <v>2456</v>
      </c>
      <c r="AH38" s="19" t="s">
        <v>1165</v>
      </c>
      <c r="AI38" s="19" t="s">
        <v>1570</v>
      </c>
      <c r="AJ38" s="15">
        <v>3049.5</v>
      </c>
      <c r="AK38" s="15"/>
      <c r="AL38" s="16">
        <f t="shared" si="0"/>
        <v>950.5</v>
      </c>
      <c r="AM38" s="18"/>
      <c r="AN38" s="18"/>
      <c r="AO38" s="18"/>
      <c r="AP38" s="18"/>
      <c r="AQ38" s="18"/>
      <c r="AR38" s="18"/>
      <c r="AS38" s="18"/>
      <c r="AT38" s="18"/>
    </row>
    <row r="39" spans="1:46" s="23" customFormat="1" ht="90" x14ac:dyDescent="0.2">
      <c r="A39" s="19" t="s">
        <v>40</v>
      </c>
      <c r="B39" s="19" t="s">
        <v>277</v>
      </c>
      <c r="C39" s="19" t="s">
        <v>276</v>
      </c>
      <c r="D39" s="19" t="s">
        <v>11</v>
      </c>
      <c r="E39" s="19" t="s">
        <v>310</v>
      </c>
      <c r="F39" s="28" t="s">
        <v>1611</v>
      </c>
      <c r="G39" s="19" t="s">
        <v>312</v>
      </c>
      <c r="H39" s="18" t="s">
        <v>270</v>
      </c>
      <c r="I39" s="18" t="s">
        <v>271</v>
      </c>
      <c r="J39" s="17">
        <v>20600</v>
      </c>
      <c r="K39" s="18"/>
      <c r="L39" s="18"/>
      <c r="M39" s="35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124" t="s">
        <v>1570</v>
      </c>
      <c r="AG39" s="19" t="s">
        <v>2456</v>
      </c>
      <c r="AH39" s="19" t="s">
        <v>1183</v>
      </c>
      <c r="AI39" s="19" t="s">
        <v>1570</v>
      </c>
      <c r="AJ39" s="15">
        <v>20000</v>
      </c>
      <c r="AK39" s="15"/>
      <c r="AL39" s="16">
        <f t="shared" si="0"/>
        <v>600</v>
      </c>
      <c r="AM39" s="38" t="s">
        <v>1184</v>
      </c>
      <c r="AN39" s="38" t="s">
        <v>1185</v>
      </c>
      <c r="AO39" s="38" t="s">
        <v>1186</v>
      </c>
      <c r="AP39" s="38" t="s">
        <v>1186</v>
      </c>
      <c r="AQ39" s="38" t="s">
        <v>1187</v>
      </c>
      <c r="AR39" s="16">
        <v>20000</v>
      </c>
      <c r="AS39" s="39" t="e">
        <f>M39-AR39</f>
        <v>#VALUE!</v>
      </c>
      <c r="AT39" s="18"/>
    </row>
    <row r="40" spans="1:46" s="23" customFormat="1" ht="90" x14ac:dyDescent="0.2">
      <c r="A40" s="19" t="s">
        <v>40</v>
      </c>
      <c r="B40" s="19" t="s">
        <v>277</v>
      </c>
      <c r="C40" s="19" t="s">
        <v>276</v>
      </c>
      <c r="D40" s="19" t="s">
        <v>11</v>
      </c>
      <c r="E40" s="19" t="s">
        <v>310</v>
      </c>
      <c r="F40" s="28" t="s">
        <v>1612</v>
      </c>
      <c r="G40" s="19" t="s">
        <v>313</v>
      </c>
      <c r="H40" s="18" t="s">
        <v>270</v>
      </c>
      <c r="I40" s="18" t="s">
        <v>271</v>
      </c>
      <c r="J40" s="17">
        <v>14000</v>
      </c>
      <c r="K40" s="18"/>
      <c r="L40" s="18"/>
      <c r="M40" s="35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124" t="s">
        <v>1570</v>
      </c>
      <c r="AG40" s="19" t="s">
        <v>2456</v>
      </c>
      <c r="AH40" s="19" t="s">
        <v>1183</v>
      </c>
      <c r="AI40" s="19" t="s">
        <v>1570</v>
      </c>
      <c r="AJ40" s="15">
        <v>14000</v>
      </c>
      <c r="AK40" s="15"/>
      <c r="AL40" s="16">
        <f t="shared" si="0"/>
        <v>0</v>
      </c>
      <c r="AM40" s="38" t="s">
        <v>1184</v>
      </c>
      <c r="AN40" s="38" t="s">
        <v>1185</v>
      </c>
      <c r="AO40" s="38" t="s">
        <v>1186</v>
      </c>
      <c r="AP40" s="38" t="s">
        <v>1186</v>
      </c>
      <c r="AQ40" s="38" t="s">
        <v>1187</v>
      </c>
      <c r="AR40" s="16">
        <v>14000</v>
      </c>
      <c r="AS40" s="39" t="e">
        <f t="shared" ref="AS40:AS68" si="5">M40-AR40</f>
        <v>#VALUE!</v>
      </c>
      <c r="AT40" s="18"/>
    </row>
    <row r="41" spans="1:46" s="23" customFormat="1" ht="90" x14ac:dyDescent="0.2">
      <c r="A41" s="19" t="s">
        <v>40</v>
      </c>
      <c r="B41" s="19" t="s">
        <v>277</v>
      </c>
      <c r="C41" s="19" t="s">
        <v>276</v>
      </c>
      <c r="D41" s="19" t="s">
        <v>11</v>
      </c>
      <c r="E41" s="19" t="s">
        <v>310</v>
      </c>
      <c r="F41" s="28" t="s">
        <v>1613</v>
      </c>
      <c r="G41" s="19" t="s">
        <v>314</v>
      </c>
      <c r="H41" s="18" t="s">
        <v>270</v>
      </c>
      <c r="I41" s="18" t="s">
        <v>271</v>
      </c>
      <c r="J41" s="17">
        <v>30000</v>
      </c>
      <c r="K41" s="18"/>
      <c r="L41" s="18"/>
      <c r="M41" s="35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124" t="s">
        <v>1570</v>
      </c>
      <c r="AG41" s="19" t="s">
        <v>2456</v>
      </c>
      <c r="AH41" s="19" t="s">
        <v>1183</v>
      </c>
      <c r="AI41" s="19" t="s">
        <v>1570</v>
      </c>
      <c r="AJ41" s="17">
        <v>30000</v>
      </c>
      <c r="AK41" s="15"/>
      <c r="AL41" s="16">
        <f t="shared" si="0"/>
        <v>0</v>
      </c>
      <c r="AM41" s="38" t="s">
        <v>1184</v>
      </c>
      <c r="AN41" s="38" t="s">
        <v>1185</v>
      </c>
      <c r="AO41" s="38" t="s">
        <v>1186</v>
      </c>
      <c r="AP41" s="38" t="s">
        <v>1186</v>
      </c>
      <c r="AQ41" s="38" t="s">
        <v>1187</v>
      </c>
      <c r="AR41" s="15">
        <v>30000</v>
      </c>
      <c r="AS41" s="39" t="e">
        <f t="shared" si="5"/>
        <v>#VALUE!</v>
      </c>
      <c r="AT41" s="18"/>
    </row>
    <row r="42" spans="1:46" s="23" customFormat="1" ht="90" x14ac:dyDescent="0.2">
      <c r="A42" s="19" t="s">
        <v>40</v>
      </c>
      <c r="B42" s="19" t="s">
        <v>277</v>
      </c>
      <c r="C42" s="19" t="s">
        <v>276</v>
      </c>
      <c r="D42" s="19" t="s">
        <v>11</v>
      </c>
      <c r="E42" s="19" t="s">
        <v>310</v>
      </c>
      <c r="F42" s="28" t="s">
        <v>1614</v>
      </c>
      <c r="G42" s="19" t="s">
        <v>315</v>
      </c>
      <c r="H42" s="18" t="s">
        <v>270</v>
      </c>
      <c r="I42" s="18" t="s">
        <v>271</v>
      </c>
      <c r="J42" s="17">
        <v>21900</v>
      </c>
      <c r="K42" s="18"/>
      <c r="L42" s="18"/>
      <c r="M42" s="35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124" t="s">
        <v>1570</v>
      </c>
      <c r="AG42" s="19" t="s">
        <v>2456</v>
      </c>
      <c r="AH42" s="19" t="s">
        <v>1183</v>
      </c>
      <c r="AI42" s="19" t="s">
        <v>1570</v>
      </c>
      <c r="AJ42" s="15">
        <v>21900</v>
      </c>
      <c r="AK42" s="15"/>
      <c r="AL42" s="16">
        <f t="shared" si="0"/>
        <v>0</v>
      </c>
      <c r="AM42" s="38" t="s">
        <v>1184</v>
      </c>
      <c r="AN42" s="38" t="s">
        <v>1185</v>
      </c>
      <c r="AO42" s="38" t="s">
        <v>1186</v>
      </c>
      <c r="AP42" s="38" t="s">
        <v>1186</v>
      </c>
      <c r="AQ42" s="38" t="s">
        <v>1187</v>
      </c>
      <c r="AR42" s="16">
        <v>21900</v>
      </c>
      <c r="AS42" s="39" t="e">
        <f t="shared" si="5"/>
        <v>#VALUE!</v>
      </c>
      <c r="AT42" s="18"/>
    </row>
    <row r="43" spans="1:46" s="23" customFormat="1" ht="90" x14ac:dyDescent="0.2">
      <c r="A43" s="19" t="s">
        <v>40</v>
      </c>
      <c r="B43" s="19" t="s">
        <v>277</v>
      </c>
      <c r="C43" s="19" t="s">
        <v>276</v>
      </c>
      <c r="D43" s="19" t="s">
        <v>11</v>
      </c>
      <c r="E43" s="19" t="s">
        <v>310</v>
      </c>
      <c r="F43" s="28" t="s">
        <v>1615</v>
      </c>
      <c r="G43" s="19" t="s">
        <v>316</v>
      </c>
      <c r="H43" s="18" t="s">
        <v>317</v>
      </c>
      <c r="I43" s="18" t="s">
        <v>273</v>
      </c>
      <c r="J43" s="17">
        <v>35000</v>
      </c>
      <c r="K43" s="18"/>
      <c r="L43" s="18"/>
      <c r="M43" s="35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124" t="s">
        <v>1570</v>
      </c>
      <c r="AG43" s="19" t="s">
        <v>2456</v>
      </c>
      <c r="AH43" s="19" t="s">
        <v>1183</v>
      </c>
      <c r="AI43" s="19" t="s">
        <v>1570</v>
      </c>
      <c r="AJ43" s="15">
        <v>35000</v>
      </c>
      <c r="AK43" s="15"/>
      <c r="AL43" s="16">
        <f t="shared" si="0"/>
        <v>0</v>
      </c>
      <c r="AM43" s="38" t="s">
        <v>1184</v>
      </c>
      <c r="AN43" s="38" t="s">
        <v>1185</v>
      </c>
      <c r="AO43" s="38" t="s">
        <v>1186</v>
      </c>
      <c r="AP43" s="38" t="s">
        <v>1186</v>
      </c>
      <c r="AQ43" s="38" t="s">
        <v>1187</v>
      </c>
      <c r="AR43" s="16">
        <v>35000</v>
      </c>
      <c r="AS43" s="39" t="e">
        <f t="shared" si="5"/>
        <v>#VALUE!</v>
      </c>
      <c r="AT43" s="18"/>
    </row>
    <row r="44" spans="1:46" s="23" customFormat="1" ht="90" x14ac:dyDescent="0.2">
      <c r="A44" s="19" t="s">
        <v>40</v>
      </c>
      <c r="B44" s="19" t="s">
        <v>277</v>
      </c>
      <c r="C44" s="19" t="s">
        <v>276</v>
      </c>
      <c r="D44" s="19" t="s">
        <v>11</v>
      </c>
      <c r="E44" s="19" t="s">
        <v>310</v>
      </c>
      <c r="F44" s="28" t="s">
        <v>1616</v>
      </c>
      <c r="G44" s="19" t="s">
        <v>318</v>
      </c>
      <c r="H44" s="18" t="s">
        <v>319</v>
      </c>
      <c r="I44" s="18" t="s">
        <v>273</v>
      </c>
      <c r="J44" s="17">
        <v>32000</v>
      </c>
      <c r="K44" s="18"/>
      <c r="L44" s="18"/>
      <c r="M44" s="35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124" t="s">
        <v>1570</v>
      </c>
      <c r="AG44" s="19" t="s">
        <v>2456</v>
      </c>
      <c r="AH44" s="19" t="s">
        <v>1183</v>
      </c>
      <c r="AI44" s="19" t="s">
        <v>1570</v>
      </c>
      <c r="AJ44" s="15">
        <v>31998</v>
      </c>
      <c r="AK44" s="15"/>
      <c r="AL44" s="16">
        <f t="shared" si="0"/>
        <v>2</v>
      </c>
      <c r="AM44" s="38" t="s">
        <v>1184</v>
      </c>
      <c r="AN44" s="38" t="s">
        <v>1185</v>
      </c>
      <c r="AO44" s="38" t="s">
        <v>1186</v>
      </c>
      <c r="AP44" s="38" t="s">
        <v>1186</v>
      </c>
      <c r="AQ44" s="38" t="s">
        <v>1187</v>
      </c>
      <c r="AR44" s="16">
        <v>31998</v>
      </c>
      <c r="AS44" s="39" t="e">
        <f t="shared" si="5"/>
        <v>#VALUE!</v>
      </c>
      <c r="AT44" s="18"/>
    </row>
    <row r="45" spans="1:46" s="23" customFormat="1" ht="90" x14ac:dyDescent="0.2">
      <c r="A45" s="19" t="s">
        <v>40</v>
      </c>
      <c r="B45" s="19" t="s">
        <v>277</v>
      </c>
      <c r="C45" s="19" t="s">
        <v>276</v>
      </c>
      <c r="D45" s="19" t="s">
        <v>11</v>
      </c>
      <c r="E45" s="19" t="s">
        <v>310</v>
      </c>
      <c r="F45" s="28" t="s">
        <v>1617</v>
      </c>
      <c r="G45" s="19" t="s">
        <v>320</v>
      </c>
      <c r="H45" s="18" t="s">
        <v>269</v>
      </c>
      <c r="I45" s="18" t="s">
        <v>273</v>
      </c>
      <c r="J45" s="17">
        <v>12000</v>
      </c>
      <c r="K45" s="18"/>
      <c r="L45" s="18"/>
      <c r="M45" s="35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124" t="s">
        <v>1570</v>
      </c>
      <c r="AG45" s="19" t="s">
        <v>2456</v>
      </c>
      <c r="AH45" s="19" t="s">
        <v>1183</v>
      </c>
      <c r="AI45" s="19" t="s">
        <v>1570</v>
      </c>
      <c r="AJ45" s="15">
        <v>11000</v>
      </c>
      <c r="AK45" s="15"/>
      <c r="AL45" s="16">
        <f t="shared" si="0"/>
        <v>1000</v>
      </c>
      <c r="AM45" s="38" t="s">
        <v>1184</v>
      </c>
      <c r="AN45" s="38" t="s">
        <v>1185</v>
      </c>
      <c r="AO45" s="38" t="s">
        <v>1186</v>
      </c>
      <c r="AP45" s="38" t="s">
        <v>1186</v>
      </c>
      <c r="AQ45" s="38" t="s">
        <v>1187</v>
      </c>
      <c r="AR45" s="16">
        <v>11000</v>
      </c>
      <c r="AS45" s="39" t="e">
        <f t="shared" si="5"/>
        <v>#VALUE!</v>
      </c>
      <c r="AT45" s="18"/>
    </row>
    <row r="46" spans="1:46" s="23" customFormat="1" ht="90" x14ac:dyDescent="0.2">
      <c r="A46" s="19" t="s">
        <v>40</v>
      </c>
      <c r="B46" s="19" t="s">
        <v>277</v>
      </c>
      <c r="C46" s="19" t="s">
        <v>276</v>
      </c>
      <c r="D46" s="19" t="s">
        <v>11</v>
      </c>
      <c r="E46" s="19" t="s">
        <v>310</v>
      </c>
      <c r="F46" s="28" t="s">
        <v>1618</v>
      </c>
      <c r="G46" s="19" t="s">
        <v>321</v>
      </c>
      <c r="H46" s="18" t="s">
        <v>269</v>
      </c>
      <c r="I46" s="18" t="s">
        <v>322</v>
      </c>
      <c r="J46" s="17">
        <v>3000</v>
      </c>
      <c r="K46" s="18"/>
      <c r="L46" s="18"/>
      <c r="M46" s="35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124" t="s">
        <v>1570</v>
      </c>
      <c r="AG46" s="19" t="s">
        <v>2456</v>
      </c>
      <c r="AH46" s="19" t="s">
        <v>1183</v>
      </c>
      <c r="AI46" s="19" t="s">
        <v>1570</v>
      </c>
      <c r="AJ46" s="15">
        <v>3000</v>
      </c>
      <c r="AK46" s="15"/>
      <c r="AL46" s="16">
        <f t="shared" si="0"/>
        <v>0</v>
      </c>
      <c r="AM46" s="38" t="s">
        <v>1184</v>
      </c>
      <c r="AN46" s="38" t="s">
        <v>1185</v>
      </c>
      <c r="AO46" s="38" t="s">
        <v>1186</v>
      </c>
      <c r="AP46" s="38" t="s">
        <v>1186</v>
      </c>
      <c r="AQ46" s="38" t="s">
        <v>1187</v>
      </c>
      <c r="AR46" s="16">
        <v>3000</v>
      </c>
      <c r="AS46" s="39" t="e">
        <f t="shared" si="5"/>
        <v>#VALUE!</v>
      </c>
      <c r="AT46" s="18"/>
    </row>
    <row r="47" spans="1:46" s="23" customFormat="1" ht="90" x14ac:dyDescent="0.2">
      <c r="A47" s="19" t="s">
        <v>40</v>
      </c>
      <c r="B47" s="19" t="s">
        <v>277</v>
      </c>
      <c r="C47" s="19" t="s">
        <v>276</v>
      </c>
      <c r="D47" s="19" t="s">
        <v>11</v>
      </c>
      <c r="E47" s="19" t="s">
        <v>310</v>
      </c>
      <c r="F47" s="28" t="s">
        <v>1619</v>
      </c>
      <c r="G47" s="19" t="s">
        <v>323</v>
      </c>
      <c r="H47" s="18" t="s">
        <v>270</v>
      </c>
      <c r="I47" s="18" t="s">
        <v>274</v>
      </c>
      <c r="J47" s="17">
        <v>9000</v>
      </c>
      <c r="K47" s="18"/>
      <c r="L47" s="18"/>
      <c r="M47" s="35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124" t="s">
        <v>1570</v>
      </c>
      <c r="AG47" s="19" t="s">
        <v>2456</v>
      </c>
      <c r="AH47" s="19" t="s">
        <v>1183</v>
      </c>
      <c r="AI47" s="19" t="s">
        <v>1570</v>
      </c>
      <c r="AJ47" s="15">
        <v>9000</v>
      </c>
      <c r="AK47" s="15"/>
      <c r="AL47" s="16">
        <f t="shared" si="0"/>
        <v>0</v>
      </c>
      <c r="AM47" s="38" t="s">
        <v>1184</v>
      </c>
      <c r="AN47" s="38" t="s">
        <v>1185</v>
      </c>
      <c r="AO47" s="38" t="s">
        <v>1186</v>
      </c>
      <c r="AP47" s="38" t="s">
        <v>1186</v>
      </c>
      <c r="AQ47" s="38" t="s">
        <v>1187</v>
      </c>
      <c r="AR47" s="17">
        <v>9000</v>
      </c>
      <c r="AS47" s="39" t="e">
        <f t="shared" si="5"/>
        <v>#VALUE!</v>
      </c>
      <c r="AT47" s="18"/>
    </row>
    <row r="48" spans="1:46" s="23" customFormat="1" ht="90" x14ac:dyDescent="0.2">
      <c r="A48" s="19" t="s">
        <v>40</v>
      </c>
      <c r="B48" s="19" t="s">
        <v>277</v>
      </c>
      <c r="C48" s="19" t="s">
        <v>276</v>
      </c>
      <c r="D48" s="19" t="s">
        <v>11</v>
      </c>
      <c r="E48" s="19" t="s">
        <v>310</v>
      </c>
      <c r="F48" s="28" t="s">
        <v>1620</v>
      </c>
      <c r="G48" s="19" t="s">
        <v>324</v>
      </c>
      <c r="H48" s="18" t="s">
        <v>303</v>
      </c>
      <c r="I48" s="18" t="s">
        <v>268</v>
      </c>
      <c r="J48" s="17">
        <v>45000</v>
      </c>
      <c r="K48" s="18"/>
      <c r="L48" s="18"/>
      <c r="M48" s="35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124" t="s">
        <v>1570</v>
      </c>
      <c r="AG48" s="19" t="s">
        <v>2456</v>
      </c>
      <c r="AH48" s="19" t="s">
        <v>1183</v>
      </c>
      <c r="AI48" s="19" t="s">
        <v>1570</v>
      </c>
      <c r="AJ48" s="15">
        <v>45000</v>
      </c>
      <c r="AK48" s="15"/>
      <c r="AL48" s="16">
        <f t="shared" si="0"/>
        <v>0</v>
      </c>
      <c r="AM48" s="38" t="s">
        <v>1184</v>
      </c>
      <c r="AN48" s="38" t="s">
        <v>1185</v>
      </c>
      <c r="AO48" s="38" t="s">
        <v>1186</v>
      </c>
      <c r="AP48" s="38" t="s">
        <v>1186</v>
      </c>
      <c r="AQ48" s="38" t="s">
        <v>1187</v>
      </c>
      <c r="AR48" s="17">
        <v>45000</v>
      </c>
      <c r="AS48" s="39" t="e">
        <f t="shared" si="5"/>
        <v>#VALUE!</v>
      </c>
      <c r="AT48" s="18"/>
    </row>
    <row r="49" spans="1:46" s="23" customFormat="1" ht="90" x14ac:dyDescent="0.2">
      <c r="A49" s="19" t="s">
        <v>40</v>
      </c>
      <c r="B49" s="19" t="s">
        <v>277</v>
      </c>
      <c r="C49" s="19" t="s">
        <v>276</v>
      </c>
      <c r="D49" s="19" t="s">
        <v>11</v>
      </c>
      <c r="E49" s="19" t="s">
        <v>310</v>
      </c>
      <c r="F49" s="28" t="s">
        <v>1621</v>
      </c>
      <c r="G49" s="19" t="s">
        <v>325</v>
      </c>
      <c r="H49" s="18" t="s">
        <v>270</v>
      </c>
      <c r="I49" s="18" t="s">
        <v>275</v>
      </c>
      <c r="J49" s="17">
        <v>4000</v>
      </c>
      <c r="K49" s="18"/>
      <c r="L49" s="18"/>
      <c r="M49" s="35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124" t="s">
        <v>1570</v>
      </c>
      <c r="AG49" s="19" t="s">
        <v>2456</v>
      </c>
      <c r="AH49" s="19" t="s">
        <v>1183</v>
      </c>
      <c r="AI49" s="19" t="s">
        <v>1570</v>
      </c>
      <c r="AJ49" s="15">
        <v>4000</v>
      </c>
      <c r="AK49" s="15"/>
      <c r="AL49" s="16">
        <f t="shared" si="0"/>
        <v>0</v>
      </c>
      <c r="AM49" s="38" t="s">
        <v>1184</v>
      </c>
      <c r="AN49" s="38" t="s">
        <v>1185</v>
      </c>
      <c r="AO49" s="38" t="s">
        <v>1186</v>
      </c>
      <c r="AP49" s="38" t="s">
        <v>1186</v>
      </c>
      <c r="AQ49" s="38" t="s">
        <v>1187</v>
      </c>
      <c r="AR49" s="17">
        <v>4000</v>
      </c>
      <c r="AS49" s="39" t="e">
        <f t="shared" si="5"/>
        <v>#VALUE!</v>
      </c>
      <c r="AT49" s="18"/>
    </row>
    <row r="50" spans="1:46" s="23" customFormat="1" ht="90" x14ac:dyDescent="0.2">
      <c r="A50" s="19" t="s">
        <v>40</v>
      </c>
      <c r="B50" s="19" t="s">
        <v>277</v>
      </c>
      <c r="C50" s="19" t="s">
        <v>276</v>
      </c>
      <c r="D50" s="19" t="s">
        <v>11</v>
      </c>
      <c r="E50" s="19" t="s">
        <v>310</v>
      </c>
      <c r="F50" s="28" t="s">
        <v>1622</v>
      </c>
      <c r="G50" s="19" t="s">
        <v>326</v>
      </c>
      <c r="H50" s="18" t="s">
        <v>269</v>
      </c>
      <c r="I50" s="18" t="s">
        <v>275</v>
      </c>
      <c r="J50" s="17">
        <v>2600</v>
      </c>
      <c r="K50" s="18"/>
      <c r="L50" s="18"/>
      <c r="M50" s="35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124" t="s">
        <v>1570</v>
      </c>
      <c r="AG50" s="19" t="s">
        <v>2456</v>
      </c>
      <c r="AH50" s="19" t="s">
        <v>1183</v>
      </c>
      <c r="AI50" s="19" t="s">
        <v>1570</v>
      </c>
      <c r="AJ50" s="15">
        <v>2600</v>
      </c>
      <c r="AK50" s="15"/>
      <c r="AL50" s="16">
        <f t="shared" si="0"/>
        <v>0</v>
      </c>
      <c r="AM50" s="38" t="s">
        <v>1184</v>
      </c>
      <c r="AN50" s="38" t="s">
        <v>1185</v>
      </c>
      <c r="AO50" s="38" t="s">
        <v>1186</v>
      </c>
      <c r="AP50" s="38" t="s">
        <v>1186</v>
      </c>
      <c r="AQ50" s="38" t="s">
        <v>1187</v>
      </c>
      <c r="AR50" s="17">
        <v>2600</v>
      </c>
      <c r="AS50" s="39" t="e">
        <f t="shared" si="5"/>
        <v>#VALUE!</v>
      </c>
      <c r="AT50" s="18"/>
    </row>
    <row r="51" spans="1:46" s="23" customFormat="1" ht="90" x14ac:dyDescent="0.2">
      <c r="A51" s="19" t="s">
        <v>40</v>
      </c>
      <c r="B51" s="19" t="s">
        <v>277</v>
      </c>
      <c r="C51" s="19" t="s">
        <v>276</v>
      </c>
      <c r="D51" s="19" t="s">
        <v>11</v>
      </c>
      <c r="E51" s="19" t="s">
        <v>310</v>
      </c>
      <c r="F51" s="28" t="s">
        <v>1623</v>
      </c>
      <c r="G51" s="19" t="s">
        <v>327</v>
      </c>
      <c r="H51" s="18" t="s">
        <v>270</v>
      </c>
      <c r="I51" s="18" t="s">
        <v>271</v>
      </c>
      <c r="J51" s="17">
        <v>15000</v>
      </c>
      <c r="K51" s="18"/>
      <c r="L51" s="18"/>
      <c r="M51" s="35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6">
        <v>15000</v>
      </c>
      <c r="X51" s="18" t="s">
        <v>1182</v>
      </c>
      <c r="Y51" s="132" t="s">
        <v>2555</v>
      </c>
      <c r="Z51" s="16">
        <v>15000</v>
      </c>
      <c r="AA51" s="36" t="s">
        <v>2556</v>
      </c>
      <c r="AB51" s="18"/>
      <c r="AC51" s="18"/>
      <c r="AD51" s="16"/>
      <c r="AE51" s="19" t="s">
        <v>2557</v>
      </c>
      <c r="AF51" s="124" t="s">
        <v>1570</v>
      </c>
      <c r="AG51" s="19" t="s">
        <v>2456</v>
      </c>
      <c r="AH51" s="19" t="s">
        <v>1183</v>
      </c>
      <c r="AI51" s="19" t="s">
        <v>1570</v>
      </c>
      <c r="AJ51" s="15">
        <v>15000</v>
      </c>
      <c r="AK51" s="15"/>
      <c r="AL51" s="16">
        <f t="shared" si="0"/>
        <v>0</v>
      </c>
      <c r="AM51" s="38" t="s">
        <v>1184</v>
      </c>
      <c r="AN51" s="38" t="s">
        <v>1185</v>
      </c>
      <c r="AO51" s="38" t="s">
        <v>1186</v>
      </c>
      <c r="AP51" s="38" t="s">
        <v>1186</v>
      </c>
      <c r="AQ51" s="38" t="s">
        <v>1187</v>
      </c>
      <c r="AR51" s="16">
        <v>15000</v>
      </c>
      <c r="AS51" s="39" t="e">
        <f t="shared" si="5"/>
        <v>#VALUE!</v>
      </c>
      <c r="AT51" s="18"/>
    </row>
    <row r="52" spans="1:46" s="23" customFormat="1" ht="90" x14ac:dyDescent="0.2">
      <c r="A52" s="19" t="s">
        <v>40</v>
      </c>
      <c r="B52" s="19" t="s">
        <v>277</v>
      </c>
      <c r="C52" s="19" t="s">
        <v>276</v>
      </c>
      <c r="D52" s="19" t="s">
        <v>286</v>
      </c>
      <c r="E52" s="19" t="s">
        <v>310</v>
      </c>
      <c r="F52" s="28" t="s">
        <v>1624</v>
      </c>
      <c r="G52" s="19" t="s">
        <v>328</v>
      </c>
      <c r="H52" s="18" t="s">
        <v>270</v>
      </c>
      <c r="I52" s="18" t="s">
        <v>268</v>
      </c>
      <c r="J52" s="17">
        <v>19300</v>
      </c>
      <c r="K52" s="18"/>
      <c r="L52" s="18"/>
      <c r="M52" s="35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9" t="s">
        <v>2565</v>
      </c>
      <c r="AF52" s="124" t="s">
        <v>1570</v>
      </c>
      <c r="AG52" s="19" t="s">
        <v>2457</v>
      </c>
      <c r="AH52" s="19" t="s">
        <v>1183</v>
      </c>
      <c r="AI52" s="19" t="s">
        <v>1570</v>
      </c>
      <c r="AJ52" s="15"/>
      <c r="AK52" s="15">
        <v>18725</v>
      </c>
      <c r="AL52" s="16">
        <f t="shared" si="0"/>
        <v>575</v>
      </c>
      <c r="AM52" s="38" t="s">
        <v>1184</v>
      </c>
      <c r="AN52" s="38" t="s">
        <v>1185</v>
      </c>
      <c r="AO52" s="38" t="s">
        <v>1187</v>
      </c>
      <c r="AP52" s="38" t="s">
        <v>1187</v>
      </c>
      <c r="AQ52" s="38" t="s">
        <v>1187</v>
      </c>
      <c r="AR52" s="17">
        <v>17500</v>
      </c>
      <c r="AS52" s="39" t="e">
        <f t="shared" si="5"/>
        <v>#VALUE!</v>
      </c>
      <c r="AT52" s="18"/>
    </row>
    <row r="53" spans="1:46" s="23" customFormat="1" ht="90" x14ac:dyDescent="0.2">
      <c r="A53" s="19" t="s">
        <v>40</v>
      </c>
      <c r="B53" s="19" t="s">
        <v>277</v>
      </c>
      <c r="C53" s="19" t="s">
        <v>276</v>
      </c>
      <c r="D53" s="19" t="s">
        <v>286</v>
      </c>
      <c r="E53" s="19" t="s">
        <v>310</v>
      </c>
      <c r="F53" s="28" t="s">
        <v>1625</v>
      </c>
      <c r="G53" s="19" t="s">
        <v>329</v>
      </c>
      <c r="H53" s="18" t="s">
        <v>270</v>
      </c>
      <c r="I53" s="18" t="s">
        <v>271</v>
      </c>
      <c r="J53" s="17">
        <v>20000</v>
      </c>
      <c r="K53" s="18"/>
      <c r="L53" s="18"/>
      <c r="M53" s="35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9" t="s">
        <v>2565</v>
      </c>
      <c r="AF53" s="124" t="s">
        <v>1570</v>
      </c>
      <c r="AG53" s="19" t="s">
        <v>2457</v>
      </c>
      <c r="AH53" s="19" t="s">
        <v>1183</v>
      </c>
      <c r="AI53" s="19" t="s">
        <v>1570</v>
      </c>
      <c r="AJ53" s="15"/>
      <c r="AK53" s="15">
        <v>12305</v>
      </c>
      <c r="AL53" s="16">
        <f t="shared" si="0"/>
        <v>7695</v>
      </c>
      <c r="AM53" s="38" t="s">
        <v>1184</v>
      </c>
      <c r="AN53" s="38" t="s">
        <v>1185</v>
      </c>
      <c r="AO53" s="38" t="s">
        <v>1187</v>
      </c>
      <c r="AP53" s="38" t="s">
        <v>1187</v>
      </c>
      <c r="AQ53" s="38" t="s">
        <v>1187</v>
      </c>
      <c r="AR53" s="17">
        <v>11500</v>
      </c>
      <c r="AS53" s="39" t="e">
        <f t="shared" si="5"/>
        <v>#VALUE!</v>
      </c>
      <c r="AT53" s="18"/>
    </row>
    <row r="54" spans="1:46" s="23" customFormat="1" ht="90" x14ac:dyDescent="0.2">
      <c r="A54" s="19" t="s">
        <v>40</v>
      </c>
      <c r="B54" s="19" t="s">
        <v>277</v>
      </c>
      <c r="C54" s="19" t="s">
        <v>276</v>
      </c>
      <c r="D54" s="19" t="s">
        <v>13</v>
      </c>
      <c r="E54" s="19" t="s">
        <v>310</v>
      </c>
      <c r="F54" s="28" t="s">
        <v>1626</v>
      </c>
      <c r="G54" s="19" t="s">
        <v>330</v>
      </c>
      <c r="H54" s="18" t="s">
        <v>267</v>
      </c>
      <c r="I54" s="18" t="s">
        <v>268</v>
      </c>
      <c r="J54" s="17">
        <v>30000</v>
      </c>
      <c r="K54" s="18"/>
      <c r="L54" s="18"/>
      <c r="M54" s="35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9" t="s">
        <v>2565</v>
      </c>
      <c r="AF54" s="124" t="s">
        <v>1570</v>
      </c>
      <c r="AG54" s="19" t="s">
        <v>2457</v>
      </c>
      <c r="AH54" s="19" t="s">
        <v>1183</v>
      </c>
      <c r="AI54" s="19" t="s">
        <v>1570</v>
      </c>
      <c r="AJ54" s="15"/>
      <c r="AK54" s="15">
        <v>29981.4</v>
      </c>
      <c r="AL54" s="16">
        <f t="shared" si="0"/>
        <v>18.599999999998545</v>
      </c>
      <c r="AM54" s="38" t="s">
        <v>1184</v>
      </c>
      <c r="AN54" s="38" t="s">
        <v>1185</v>
      </c>
      <c r="AO54" s="38" t="s">
        <v>1187</v>
      </c>
      <c r="AP54" s="38" t="s">
        <v>1187</v>
      </c>
      <c r="AQ54" s="38" t="s">
        <v>1187</v>
      </c>
      <c r="AR54" s="17">
        <v>28020</v>
      </c>
      <c r="AS54" s="39" t="e">
        <f t="shared" si="5"/>
        <v>#VALUE!</v>
      </c>
      <c r="AT54" s="18"/>
    </row>
    <row r="55" spans="1:46" s="23" customFormat="1" ht="90" x14ac:dyDescent="0.2">
      <c r="A55" s="19" t="s">
        <v>40</v>
      </c>
      <c r="B55" s="19" t="s">
        <v>277</v>
      </c>
      <c r="C55" s="19" t="s">
        <v>276</v>
      </c>
      <c r="D55" s="19" t="s">
        <v>18</v>
      </c>
      <c r="E55" s="19" t="s">
        <v>310</v>
      </c>
      <c r="F55" s="28" t="s">
        <v>1627</v>
      </c>
      <c r="G55" s="19" t="s">
        <v>331</v>
      </c>
      <c r="H55" s="18" t="s">
        <v>303</v>
      </c>
      <c r="I55" s="18" t="s">
        <v>268</v>
      </c>
      <c r="J55" s="17">
        <v>100000</v>
      </c>
      <c r="K55" s="18"/>
      <c r="L55" s="18"/>
      <c r="M55" s="35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2557</v>
      </c>
      <c r="AF55" s="124" t="s">
        <v>1570</v>
      </c>
      <c r="AG55" s="19" t="s">
        <v>2456</v>
      </c>
      <c r="AH55" s="19" t="s">
        <v>1183</v>
      </c>
      <c r="AI55" s="19" t="s">
        <v>1570</v>
      </c>
      <c r="AJ55" s="15">
        <v>89000</v>
      </c>
      <c r="AK55" s="15"/>
      <c r="AL55" s="16">
        <f t="shared" si="0"/>
        <v>11000</v>
      </c>
      <c r="AM55" s="38" t="s">
        <v>1184</v>
      </c>
      <c r="AN55" s="38" t="s">
        <v>1185</v>
      </c>
      <c r="AO55" s="38" t="s">
        <v>1186</v>
      </c>
      <c r="AP55" s="38" t="s">
        <v>1186</v>
      </c>
      <c r="AQ55" s="38" t="s">
        <v>1187</v>
      </c>
      <c r="AR55" s="17">
        <v>89000</v>
      </c>
      <c r="AS55" s="39" t="e">
        <f t="shared" si="5"/>
        <v>#VALUE!</v>
      </c>
      <c r="AT55" s="18"/>
    </row>
    <row r="56" spans="1:46" s="23" customFormat="1" ht="90" x14ac:dyDescent="0.2">
      <c r="A56" s="19" t="s">
        <v>40</v>
      </c>
      <c r="B56" s="19" t="s">
        <v>277</v>
      </c>
      <c r="C56" s="19" t="s">
        <v>276</v>
      </c>
      <c r="D56" s="19" t="s">
        <v>18</v>
      </c>
      <c r="E56" s="19" t="s">
        <v>310</v>
      </c>
      <c r="F56" s="28" t="s">
        <v>1628</v>
      </c>
      <c r="G56" s="19" t="s">
        <v>332</v>
      </c>
      <c r="H56" s="18" t="s">
        <v>270</v>
      </c>
      <c r="I56" s="18" t="s">
        <v>271</v>
      </c>
      <c r="J56" s="17">
        <v>130000</v>
      </c>
      <c r="K56" s="18"/>
      <c r="L56" s="18"/>
      <c r="M56" s="35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2557</v>
      </c>
      <c r="AF56" s="124" t="s">
        <v>1570</v>
      </c>
      <c r="AG56" s="19" t="s">
        <v>2456</v>
      </c>
      <c r="AH56" s="19" t="s">
        <v>1183</v>
      </c>
      <c r="AI56" s="19" t="s">
        <v>1570</v>
      </c>
      <c r="AJ56" s="15">
        <v>128000</v>
      </c>
      <c r="AK56" s="15"/>
      <c r="AL56" s="16">
        <f t="shared" si="0"/>
        <v>2000</v>
      </c>
      <c r="AM56" s="38" t="s">
        <v>1184</v>
      </c>
      <c r="AN56" s="38" t="s">
        <v>1185</v>
      </c>
      <c r="AO56" s="38" t="s">
        <v>1186</v>
      </c>
      <c r="AP56" s="38" t="s">
        <v>1186</v>
      </c>
      <c r="AQ56" s="38" t="s">
        <v>1187</v>
      </c>
      <c r="AR56" s="17">
        <v>128000</v>
      </c>
      <c r="AS56" s="39" t="e">
        <f t="shared" si="5"/>
        <v>#VALUE!</v>
      </c>
      <c r="AT56" s="18"/>
    </row>
    <row r="57" spans="1:46" s="23" customFormat="1" ht="90" x14ac:dyDescent="0.2">
      <c r="A57" s="19" t="s">
        <v>40</v>
      </c>
      <c r="B57" s="19" t="s">
        <v>277</v>
      </c>
      <c r="C57" s="19" t="s">
        <v>276</v>
      </c>
      <c r="D57" s="19" t="s">
        <v>18</v>
      </c>
      <c r="E57" s="19" t="s">
        <v>310</v>
      </c>
      <c r="F57" s="28" t="s">
        <v>1629</v>
      </c>
      <c r="G57" s="19" t="s">
        <v>333</v>
      </c>
      <c r="H57" s="18" t="s">
        <v>270</v>
      </c>
      <c r="I57" s="18" t="s">
        <v>274</v>
      </c>
      <c r="J57" s="17">
        <v>168000</v>
      </c>
      <c r="K57" s="18"/>
      <c r="L57" s="18"/>
      <c r="M57" s="35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2557</v>
      </c>
      <c r="AF57" s="124" t="s">
        <v>1570</v>
      </c>
      <c r="AG57" s="19" t="s">
        <v>2456</v>
      </c>
      <c r="AH57" s="19" t="s">
        <v>1183</v>
      </c>
      <c r="AI57" s="19" t="s">
        <v>1570</v>
      </c>
      <c r="AJ57" s="15">
        <v>166600</v>
      </c>
      <c r="AK57" s="15"/>
      <c r="AL57" s="16">
        <f t="shared" si="0"/>
        <v>1400</v>
      </c>
      <c r="AM57" s="38" t="s">
        <v>1184</v>
      </c>
      <c r="AN57" s="38" t="s">
        <v>1185</v>
      </c>
      <c r="AO57" s="38" t="s">
        <v>1186</v>
      </c>
      <c r="AP57" s="38" t="s">
        <v>1186</v>
      </c>
      <c r="AQ57" s="38" t="s">
        <v>1187</v>
      </c>
      <c r="AR57" s="17">
        <v>166600</v>
      </c>
      <c r="AS57" s="39" t="e">
        <f t="shared" si="5"/>
        <v>#VALUE!</v>
      </c>
      <c r="AT57" s="18"/>
    </row>
    <row r="58" spans="1:46" s="23" customFormat="1" ht="90" x14ac:dyDescent="0.2">
      <c r="A58" s="19" t="s">
        <v>40</v>
      </c>
      <c r="B58" s="19" t="s">
        <v>277</v>
      </c>
      <c r="C58" s="19" t="s">
        <v>276</v>
      </c>
      <c r="D58" s="19" t="s">
        <v>18</v>
      </c>
      <c r="E58" s="19" t="s">
        <v>310</v>
      </c>
      <c r="F58" s="28" t="s">
        <v>1630</v>
      </c>
      <c r="G58" s="19" t="s">
        <v>334</v>
      </c>
      <c r="H58" s="18" t="s">
        <v>270</v>
      </c>
      <c r="I58" s="18" t="s">
        <v>335</v>
      </c>
      <c r="J58" s="17">
        <v>3900</v>
      </c>
      <c r="K58" s="18"/>
      <c r="L58" s="18"/>
      <c r="M58" s="35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2557</v>
      </c>
      <c r="AF58" s="124" t="s">
        <v>1570</v>
      </c>
      <c r="AG58" s="19" t="s">
        <v>2456</v>
      </c>
      <c r="AH58" s="19" t="s">
        <v>1183</v>
      </c>
      <c r="AI58" s="19" t="s">
        <v>1570</v>
      </c>
      <c r="AJ58" s="15">
        <v>3700</v>
      </c>
      <c r="AK58" s="15"/>
      <c r="AL58" s="16">
        <f t="shared" si="0"/>
        <v>200</v>
      </c>
      <c r="AM58" s="38" t="s">
        <v>1184</v>
      </c>
      <c r="AN58" s="38" t="s">
        <v>1185</v>
      </c>
      <c r="AO58" s="38" t="s">
        <v>1186</v>
      </c>
      <c r="AP58" s="38" t="s">
        <v>1186</v>
      </c>
      <c r="AQ58" s="38" t="s">
        <v>1187</v>
      </c>
      <c r="AR58" s="17">
        <v>3700</v>
      </c>
      <c r="AS58" s="39" t="e">
        <f t="shared" si="5"/>
        <v>#VALUE!</v>
      </c>
      <c r="AT58" s="18"/>
    </row>
    <row r="59" spans="1:46" s="23" customFormat="1" ht="90" x14ac:dyDescent="0.2">
      <c r="A59" s="19" t="s">
        <v>40</v>
      </c>
      <c r="B59" s="19" t="s">
        <v>277</v>
      </c>
      <c r="C59" s="19" t="s">
        <v>276</v>
      </c>
      <c r="D59" s="19" t="s">
        <v>18</v>
      </c>
      <c r="E59" s="19" t="s">
        <v>310</v>
      </c>
      <c r="F59" s="28" t="s">
        <v>1631</v>
      </c>
      <c r="G59" s="19" t="s">
        <v>336</v>
      </c>
      <c r="H59" s="18" t="s">
        <v>272</v>
      </c>
      <c r="I59" s="18" t="s">
        <v>335</v>
      </c>
      <c r="J59" s="17">
        <v>10100</v>
      </c>
      <c r="K59" s="18"/>
      <c r="L59" s="18"/>
      <c r="M59" s="35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2557</v>
      </c>
      <c r="AF59" s="124" t="s">
        <v>1570</v>
      </c>
      <c r="AG59" s="19" t="s">
        <v>2456</v>
      </c>
      <c r="AH59" s="19" t="s">
        <v>1183</v>
      </c>
      <c r="AI59" s="19" t="s">
        <v>1570</v>
      </c>
      <c r="AJ59" s="15">
        <v>9600</v>
      </c>
      <c r="AK59" s="15"/>
      <c r="AL59" s="16">
        <f t="shared" si="0"/>
        <v>500</v>
      </c>
      <c r="AM59" s="38" t="s">
        <v>1184</v>
      </c>
      <c r="AN59" s="38" t="s">
        <v>1185</v>
      </c>
      <c r="AO59" s="38" t="s">
        <v>1186</v>
      </c>
      <c r="AP59" s="38" t="s">
        <v>1186</v>
      </c>
      <c r="AQ59" s="38" t="s">
        <v>1187</v>
      </c>
      <c r="AR59" s="17">
        <v>9600</v>
      </c>
      <c r="AS59" s="39" t="e">
        <f t="shared" si="5"/>
        <v>#VALUE!</v>
      </c>
      <c r="AT59" s="18"/>
    </row>
    <row r="60" spans="1:46" s="23" customFormat="1" ht="90" x14ac:dyDescent="0.2">
      <c r="A60" s="19" t="s">
        <v>40</v>
      </c>
      <c r="B60" s="19" t="s">
        <v>277</v>
      </c>
      <c r="C60" s="19" t="s">
        <v>276</v>
      </c>
      <c r="D60" s="19" t="s">
        <v>18</v>
      </c>
      <c r="E60" s="19" t="s">
        <v>310</v>
      </c>
      <c r="F60" s="28" t="s">
        <v>1632</v>
      </c>
      <c r="G60" s="19" t="s">
        <v>337</v>
      </c>
      <c r="H60" s="18" t="s">
        <v>319</v>
      </c>
      <c r="I60" s="18" t="s">
        <v>335</v>
      </c>
      <c r="J60" s="17">
        <v>8800</v>
      </c>
      <c r="K60" s="18"/>
      <c r="L60" s="18"/>
      <c r="M60" s="35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2557</v>
      </c>
      <c r="AF60" s="124" t="s">
        <v>1570</v>
      </c>
      <c r="AG60" s="19" t="s">
        <v>2456</v>
      </c>
      <c r="AH60" s="19" t="s">
        <v>1183</v>
      </c>
      <c r="AI60" s="19" t="s">
        <v>1570</v>
      </c>
      <c r="AJ60" s="15">
        <v>8400</v>
      </c>
      <c r="AK60" s="15"/>
      <c r="AL60" s="16">
        <f t="shared" si="0"/>
        <v>400</v>
      </c>
      <c r="AM60" s="38" t="s">
        <v>1184</v>
      </c>
      <c r="AN60" s="38" t="s">
        <v>1185</v>
      </c>
      <c r="AO60" s="38" t="s">
        <v>1186</v>
      </c>
      <c r="AP60" s="38" t="s">
        <v>1186</v>
      </c>
      <c r="AQ60" s="38" t="s">
        <v>1187</v>
      </c>
      <c r="AR60" s="17">
        <v>8400</v>
      </c>
      <c r="AS60" s="39" t="e">
        <f t="shared" si="5"/>
        <v>#VALUE!</v>
      </c>
      <c r="AT60" s="18"/>
    </row>
    <row r="61" spans="1:46" s="23" customFormat="1" ht="90" x14ac:dyDescent="0.2">
      <c r="A61" s="19" t="s">
        <v>40</v>
      </c>
      <c r="B61" s="19" t="s">
        <v>277</v>
      </c>
      <c r="C61" s="19" t="s">
        <v>276</v>
      </c>
      <c r="D61" s="19" t="s">
        <v>18</v>
      </c>
      <c r="E61" s="19" t="s">
        <v>310</v>
      </c>
      <c r="F61" s="28" t="s">
        <v>1633</v>
      </c>
      <c r="G61" s="19" t="s">
        <v>338</v>
      </c>
      <c r="H61" s="18" t="s">
        <v>270</v>
      </c>
      <c r="I61" s="18" t="s">
        <v>271</v>
      </c>
      <c r="J61" s="17">
        <v>15000</v>
      </c>
      <c r="K61" s="18"/>
      <c r="L61" s="18"/>
      <c r="M61" s="35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6"/>
      <c r="AC61" s="36"/>
      <c r="AD61" s="17"/>
      <c r="AE61" s="19" t="s">
        <v>2557</v>
      </c>
      <c r="AF61" s="124" t="s">
        <v>1570</v>
      </c>
      <c r="AG61" s="19" t="s">
        <v>2456</v>
      </c>
      <c r="AH61" s="19" t="s">
        <v>1183</v>
      </c>
      <c r="AI61" s="19" t="s">
        <v>1570</v>
      </c>
      <c r="AJ61" s="15">
        <v>12900</v>
      </c>
      <c r="AK61" s="15"/>
      <c r="AL61" s="16">
        <f t="shared" si="0"/>
        <v>2100</v>
      </c>
      <c r="AM61" s="38" t="s">
        <v>1184</v>
      </c>
      <c r="AN61" s="38" t="s">
        <v>1185</v>
      </c>
      <c r="AO61" s="38" t="s">
        <v>1186</v>
      </c>
      <c r="AP61" s="38" t="s">
        <v>1186</v>
      </c>
      <c r="AQ61" s="38" t="s">
        <v>1187</v>
      </c>
      <c r="AR61" s="17">
        <v>12900</v>
      </c>
      <c r="AS61" s="39" t="e">
        <f t="shared" si="5"/>
        <v>#VALUE!</v>
      </c>
      <c r="AT61" s="18"/>
    </row>
    <row r="62" spans="1:46" s="23" customFormat="1" ht="90" x14ac:dyDescent="0.2">
      <c r="A62" s="19" t="s">
        <v>40</v>
      </c>
      <c r="B62" s="19" t="s">
        <v>277</v>
      </c>
      <c r="C62" s="19" t="s">
        <v>276</v>
      </c>
      <c r="D62" s="19" t="s">
        <v>33</v>
      </c>
      <c r="E62" s="19" t="s">
        <v>310</v>
      </c>
      <c r="F62" s="28" t="s">
        <v>1634</v>
      </c>
      <c r="G62" s="19" t="s">
        <v>339</v>
      </c>
      <c r="H62" s="18" t="s">
        <v>340</v>
      </c>
      <c r="I62" s="18" t="s">
        <v>274</v>
      </c>
      <c r="J62" s="17">
        <v>111000</v>
      </c>
      <c r="K62" s="18"/>
      <c r="L62" s="18"/>
      <c r="M62" s="35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6"/>
      <c r="AC62" s="36"/>
      <c r="AD62" s="17"/>
      <c r="AE62" s="19" t="s">
        <v>2557</v>
      </c>
      <c r="AF62" s="124" t="s">
        <v>1570</v>
      </c>
      <c r="AG62" s="19" t="s">
        <v>2456</v>
      </c>
      <c r="AH62" s="19" t="s">
        <v>1183</v>
      </c>
      <c r="AI62" s="19" t="s">
        <v>1570</v>
      </c>
      <c r="AJ62" s="15">
        <v>111000</v>
      </c>
      <c r="AK62" s="15"/>
      <c r="AL62" s="16">
        <f t="shared" si="0"/>
        <v>0</v>
      </c>
      <c r="AM62" s="38" t="s">
        <v>1184</v>
      </c>
      <c r="AN62" s="38" t="s">
        <v>1185</v>
      </c>
      <c r="AO62" s="38" t="s">
        <v>1206</v>
      </c>
      <c r="AP62" s="38" t="s">
        <v>1206</v>
      </c>
      <c r="AQ62" s="38" t="s">
        <v>1187</v>
      </c>
      <c r="AR62" s="17">
        <v>111000</v>
      </c>
      <c r="AS62" s="39" t="e">
        <f t="shared" si="5"/>
        <v>#VALUE!</v>
      </c>
      <c r="AT62" s="18"/>
    </row>
    <row r="63" spans="1:46" s="23" customFormat="1" ht="90" x14ac:dyDescent="0.2">
      <c r="A63" s="19" t="s">
        <v>40</v>
      </c>
      <c r="B63" s="19" t="s">
        <v>277</v>
      </c>
      <c r="C63" s="19" t="s">
        <v>276</v>
      </c>
      <c r="D63" s="19" t="s">
        <v>33</v>
      </c>
      <c r="E63" s="19" t="s">
        <v>310</v>
      </c>
      <c r="F63" s="28" t="s">
        <v>1635</v>
      </c>
      <c r="G63" s="19" t="s">
        <v>341</v>
      </c>
      <c r="H63" s="18" t="s">
        <v>270</v>
      </c>
      <c r="I63" s="18" t="s">
        <v>274</v>
      </c>
      <c r="J63" s="17">
        <v>15000</v>
      </c>
      <c r="K63" s="18"/>
      <c r="L63" s="18"/>
      <c r="M63" s="35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6"/>
      <c r="AC63" s="36"/>
      <c r="AD63" s="17"/>
      <c r="AE63" s="19" t="s">
        <v>2557</v>
      </c>
      <c r="AF63" s="124" t="s">
        <v>1570</v>
      </c>
      <c r="AG63" s="19" t="s">
        <v>2456</v>
      </c>
      <c r="AH63" s="19" t="s">
        <v>1183</v>
      </c>
      <c r="AI63" s="19" t="s">
        <v>1570</v>
      </c>
      <c r="AJ63" s="15">
        <v>15000</v>
      </c>
      <c r="AK63" s="15"/>
      <c r="AL63" s="16">
        <f t="shared" si="0"/>
        <v>0</v>
      </c>
      <c r="AM63" s="38" t="s">
        <v>1184</v>
      </c>
      <c r="AN63" s="38" t="s">
        <v>1185</v>
      </c>
      <c r="AO63" s="38" t="s">
        <v>1206</v>
      </c>
      <c r="AP63" s="38" t="s">
        <v>1206</v>
      </c>
      <c r="AQ63" s="38" t="s">
        <v>1187</v>
      </c>
      <c r="AR63" s="17">
        <v>15000</v>
      </c>
      <c r="AS63" s="39" t="e">
        <f t="shared" si="5"/>
        <v>#VALUE!</v>
      </c>
      <c r="AT63" s="18"/>
    </row>
    <row r="64" spans="1:46" s="23" customFormat="1" ht="90" x14ac:dyDescent="0.2">
      <c r="A64" s="19" t="s">
        <v>40</v>
      </c>
      <c r="B64" s="19" t="s">
        <v>277</v>
      </c>
      <c r="C64" s="19" t="s">
        <v>276</v>
      </c>
      <c r="D64" s="19" t="s">
        <v>33</v>
      </c>
      <c r="E64" s="19" t="s">
        <v>310</v>
      </c>
      <c r="F64" s="28" t="s">
        <v>1636</v>
      </c>
      <c r="G64" s="19" t="s">
        <v>342</v>
      </c>
      <c r="H64" s="18" t="s">
        <v>340</v>
      </c>
      <c r="I64" s="18" t="s">
        <v>274</v>
      </c>
      <c r="J64" s="17">
        <v>180000</v>
      </c>
      <c r="K64" s="18"/>
      <c r="L64" s="18"/>
      <c r="M64" s="35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6"/>
      <c r="AC64" s="36"/>
      <c r="AD64" s="17"/>
      <c r="AE64" s="19" t="s">
        <v>2557</v>
      </c>
      <c r="AF64" s="124" t="s">
        <v>1570</v>
      </c>
      <c r="AG64" s="19" t="s">
        <v>2456</v>
      </c>
      <c r="AH64" s="19" t="s">
        <v>1183</v>
      </c>
      <c r="AI64" s="19" t="s">
        <v>1570</v>
      </c>
      <c r="AJ64" s="17">
        <v>180000</v>
      </c>
      <c r="AK64" s="15"/>
      <c r="AL64" s="16">
        <f t="shared" si="0"/>
        <v>0</v>
      </c>
      <c r="AM64" s="38" t="s">
        <v>1184</v>
      </c>
      <c r="AN64" s="38" t="s">
        <v>1185</v>
      </c>
      <c r="AO64" s="38" t="s">
        <v>1206</v>
      </c>
      <c r="AP64" s="38" t="s">
        <v>1206</v>
      </c>
      <c r="AQ64" s="38" t="s">
        <v>1187</v>
      </c>
      <c r="AR64" s="17">
        <v>180000</v>
      </c>
      <c r="AS64" s="39" t="e">
        <f t="shared" si="5"/>
        <v>#VALUE!</v>
      </c>
      <c r="AT64" s="18"/>
    </row>
    <row r="65" spans="1:46" s="23" customFormat="1" ht="90" x14ac:dyDescent="0.2">
      <c r="A65" s="19" t="s">
        <v>40</v>
      </c>
      <c r="B65" s="19" t="s">
        <v>277</v>
      </c>
      <c r="C65" s="19" t="s">
        <v>276</v>
      </c>
      <c r="D65" s="19" t="s">
        <v>33</v>
      </c>
      <c r="E65" s="19" t="s">
        <v>310</v>
      </c>
      <c r="F65" s="28" t="s">
        <v>1637</v>
      </c>
      <c r="G65" s="19" t="s">
        <v>343</v>
      </c>
      <c r="H65" s="18" t="s">
        <v>270</v>
      </c>
      <c r="I65" s="18" t="s">
        <v>344</v>
      </c>
      <c r="J65" s="17">
        <v>3000</v>
      </c>
      <c r="K65" s="18"/>
      <c r="L65" s="18"/>
      <c r="M65" s="35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6"/>
      <c r="AC65" s="36"/>
      <c r="AD65" s="17"/>
      <c r="AE65" s="19" t="s">
        <v>2557</v>
      </c>
      <c r="AF65" s="124" t="s">
        <v>1570</v>
      </c>
      <c r="AG65" s="19" t="s">
        <v>2456</v>
      </c>
      <c r="AH65" s="19" t="s">
        <v>1183</v>
      </c>
      <c r="AI65" s="19" t="s">
        <v>1570</v>
      </c>
      <c r="AJ65" s="17">
        <v>3000</v>
      </c>
      <c r="AK65" s="15"/>
      <c r="AL65" s="16">
        <f t="shared" si="0"/>
        <v>0</v>
      </c>
      <c r="AM65" s="38" t="s">
        <v>1184</v>
      </c>
      <c r="AN65" s="38" t="s">
        <v>1185</v>
      </c>
      <c r="AO65" s="38" t="s">
        <v>1206</v>
      </c>
      <c r="AP65" s="38" t="s">
        <v>1206</v>
      </c>
      <c r="AQ65" s="38" t="s">
        <v>1187</v>
      </c>
      <c r="AR65" s="17">
        <v>3000</v>
      </c>
      <c r="AS65" s="39" t="e">
        <f t="shared" si="5"/>
        <v>#VALUE!</v>
      </c>
      <c r="AT65" s="18"/>
    </row>
    <row r="66" spans="1:46" s="23" customFormat="1" ht="90" x14ac:dyDescent="0.2">
      <c r="A66" s="19" t="s">
        <v>40</v>
      </c>
      <c r="B66" s="19" t="s">
        <v>277</v>
      </c>
      <c r="C66" s="19" t="s">
        <v>276</v>
      </c>
      <c r="D66" s="19" t="s">
        <v>33</v>
      </c>
      <c r="E66" s="19" t="s">
        <v>310</v>
      </c>
      <c r="F66" s="28" t="s">
        <v>1638</v>
      </c>
      <c r="G66" s="19" t="s">
        <v>345</v>
      </c>
      <c r="H66" s="18" t="s">
        <v>270</v>
      </c>
      <c r="I66" s="18" t="s">
        <v>346</v>
      </c>
      <c r="J66" s="17">
        <v>2500</v>
      </c>
      <c r="K66" s="18"/>
      <c r="L66" s="18"/>
      <c r="M66" s="35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6"/>
      <c r="AC66" s="36"/>
      <c r="AD66" s="17"/>
      <c r="AE66" s="19" t="s">
        <v>2557</v>
      </c>
      <c r="AF66" s="124" t="s">
        <v>1570</v>
      </c>
      <c r="AG66" s="19" t="s">
        <v>2456</v>
      </c>
      <c r="AH66" s="19" t="s">
        <v>1183</v>
      </c>
      <c r="AI66" s="19" t="s">
        <v>1570</v>
      </c>
      <c r="AJ66" s="17">
        <v>2500</v>
      </c>
      <c r="AK66" s="15"/>
      <c r="AL66" s="16">
        <f t="shared" si="0"/>
        <v>0</v>
      </c>
      <c r="AM66" s="38" t="s">
        <v>1184</v>
      </c>
      <c r="AN66" s="38" t="s">
        <v>1185</v>
      </c>
      <c r="AO66" s="38" t="s">
        <v>1206</v>
      </c>
      <c r="AP66" s="38" t="s">
        <v>1206</v>
      </c>
      <c r="AQ66" s="38" t="s">
        <v>1187</v>
      </c>
      <c r="AR66" s="17">
        <v>2500</v>
      </c>
      <c r="AS66" s="39" t="e">
        <f t="shared" si="5"/>
        <v>#VALUE!</v>
      </c>
      <c r="AT66" s="18"/>
    </row>
    <row r="67" spans="1:46" s="23" customFormat="1" ht="90" x14ac:dyDescent="0.2">
      <c r="A67" s="19" t="s">
        <v>40</v>
      </c>
      <c r="B67" s="19" t="s">
        <v>277</v>
      </c>
      <c r="C67" s="19" t="s">
        <v>276</v>
      </c>
      <c r="D67" s="19" t="s">
        <v>33</v>
      </c>
      <c r="E67" s="19" t="s">
        <v>310</v>
      </c>
      <c r="F67" s="28" t="s">
        <v>1639</v>
      </c>
      <c r="G67" s="19" t="s">
        <v>347</v>
      </c>
      <c r="H67" s="18" t="s">
        <v>270</v>
      </c>
      <c r="I67" s="18" t="s">
        <v>335</v>
      </c>
      <c r="J67" s="17">
        <v>3000</v>
      </c>
      <c r="K67" s="18"/>
      <c r="L67" s="18"/>
      <c r="M67" s="35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6"/>
      <c r="AC67" s="36"/>
      <c r="AD67" s="17"/>
      <c r="AE67" s="19" t="s">
        <v>2557</v>
      </c>
      <c r="AF67" s="124" t="s">
        <v>1570</v>
      </c>
      <c r="AG67" s="19" t="s">
        <v>2456</v>
      </c>
      <c r="AH67" s="19" t="s">
        <v>1183</v>
      </c>
      <c r="AI67" s="19" t="s">
        <v>1570</v>
      </c>
      <c r="AJ67" s="17">
        <v>3000</v>
      </c>
      <c r="AK67" s="15"/>
      <c r="AL67" s="16">
        <f t="shared" ref="AL67:AL130" si="6">J67-AJ67-AK67</f>
        <v>0</v>
      </c>
      <c r="AM67" s="38" t="s">
        <v>1184</v>
      </c>
      <c r="AN67" s="38" t="s">
        <v>1185</v>
      </c>
      <c r="AO67" s="38" t="s">
        <v>1206</v>
      </c>
      <c r="AP67" s="38" t="s">
        <v>1206</v>
      </c>
      <c r="AQ67" s="38" t="s">
        <v>1187</v>
      </c>
      <c r="AR67" s="17">
        <v>3000</v>
      </c>
      <c r="AS67" s="39" t="e">
        <f t="shared" si="5"/>
        <v>#VALUE!</v>
      </c>
      <c r="AT67" s="18"/>
    </row>
    <row r="68" spans="1:46" s="23" customFormat="1" ht="90" x14ac:dyDescent="0.2">
      <c r="A68" s="19" t="s">
        <v>40</v>
      </c>
      <c r="B68" s="19" t="s">
        <v>277</v>
      </c>
      <c r="C68" s="19" t="s">
        <v>276</v>
      </c>
      <c r="D68" s="19" t="s">
        <v>33</v>
      </c>
      <c r="E68" s="19" t="s">
        <v>310</v>
      </c>
      <c r="F68" s="28" t="s">
        <v>1640</v>
      </c>
      <c r="G68" s="19" t="s">
        <v>348</v>
      </c>
      <c r="H68" s="18" t="s">
        <v>270</v>
      </c>
      <c r="I68" s="18" t="s">
        <v>335</v>
      </c>
      <c r="J68" s="17">
        <v>5000</v>
      </c>
      <c r="K68" s="18"/>
      <c r="L68" s="18"/>
      <c r="M68" s="35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6"/>
      <c r="AC68" s="36"/>
      <c r="AD68" s="17"/>
      <c r="AE68" s="19" t="s">
        <v>2557</v>
      </c>
      <c r="AF68" s="124" t="s">
        <v>1570</v>
      </c>
      <c r="AG68" s="19" t="s">
        <v>2456</v>
      </c>
      <c r="AH68" s="19" t="s">
        <v>1183</v>
      </c>
      <c r="AI68" s="19" t="s">
        <v>1570</v>
      </c>
      <c r="AJ68" s="17">
        <v>5000</v>
      </c>
      <c r="AK68" s="15"/>
      <c r="AL68" s="16">
        <f t="shared" si="6"/>
        <v>0</v>
      </c>
      <c r="AM68" s="38" t="s">
        <v>1184</v>
      </c>
      <c r="AN68" s="38" t="s">
        <v>1185</v>
      </c>
      <c r="AO68" s="38" t="s">
        <v>1206</v>
      </c>
      <c r="AP68" s="38" t="s">
        <v>1206</v>
      </c>
      <c r="AQ68" s="38" t="s">
        <v>1187</v>
      </c>
      <c r="AR68" s="17">
        <v>5000</v>
      </c>
      <c r="AS68" s="39" t="e">
        <f t="shared" si="5"/>
        <v>#VALUE!</v>
      </c>
      <c r="AT68" s="18"/>
    </row>
    <row r="69" spans="1:46" s="23" customFormat="1" ht="72" x14ac:dyDescent="0.2">
      <c r="A69" s="19" t="s">
        <v>40</v>
      </c>
      <c r="B69" s="19" t="s">
        <v>277</v>
      </c>
      <c r="C69" s="19" t="s">
        <v>276</v>
      </c>
      <c r="D69" s="19" t="s">
        <v>22</v>
      </c>
      <c r="E69" s="19" t="s">
        <v>349</v>
      </c>
      <c r="F69" s="28" t="s">
        <v>1641</v>
      </c>
      <c r="G69" s="19" t="s">
        <v>350</v>
      </c>
      <c r="H69" s="18" t="s">
        <v>270</v>
      </c>
      <c r="I69" s="18" t="s">
        <v>275</v>
      </c>
      <c r="J69" s="17">
        <v>7475000</v>
      </c>
      <c r="K69" s="35" t="s">
        <v>137</v>
      </c>
      <c r="L69" s="18"/>
      <c r="M69" s="18"/>
      <c r="N69" s="28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6"/>
      <c r="AC69" s="36"/>
      <c r="AD69" s="17"/>
      <c r="AE69" s="19" t="s">
        <v>1207</v>
      </c>
      <c r="AF69" s="124" t="s">
        <v>3452</v>
      </c>
      <c r="AG69" s="19"/>
      <c r="AH69" s="19" t="s">
        <v>1207</v>
      </c>
      <c r="AI69" s="19" t="s">
        <v>1568</v>
      </c>
      <c r="AJ69" s="15"/>
      <c r="AK69" s="15"/>
      <c r="AL69" s="16">
        <f t="shared" si="6"/>
        <v>7475000</v>
      </c>
      <c r="AM69" s="38" t="s">
        <v>1208</v>
      </c>
      <c r="AN69" s="38" t="s">
        <v>1209</v>
      </c>
      <c r="AO69" s="38" t="s">
        <v>1210</v>
      </c>
      <c r="AP69" s="38" t="s">
        <v>1210</v>
      </c>
      <c r="AQ69" s="38" t="s">
        <v>1211</v>
      </c>
      <c r="AR69" s="18"/>
      <c r="AS69" s="39">
        <v>0</v>
      </c>
      <c r="AT69" s="18"/>
    </row>
    <row r="70" spans="1:46" s="23" customFormat="1" ht="90" x14ac:dyDescent="0.2">
      <c r="A70" s="19" t="s">
        <v>40</v>
      </c>
      <c r="B70" s="19" t="s">
        <v>277</v>
      </c>
      <c r="C70" s="19" t="s">
        <v>276</v>
      </c>
      <c r="D70" s="19" t="s">
        <v>10</v>
      </c>
      <c r="E70" s="19" t="s">
        <v>311</v>
      </c>
      <c r="F70" s="28" t="s">
        <v>1642</v>
      </c>
      <c r="G70" s="19" t="s">
        <v>351</v>
      </c>
      <c r="H70" s="18" t="s">
        <v>352</v>
      </c>
      <c r="I70" s="18" t="s">
        <v>271</v>
      </c>
      <c r="J70" s="17">
        <v>1320000</v>
      </c>
      <c r="K70" s="35" t="s">
        <v>137</v>
      </c>
      <c r="L70" s="18"/>
      <c r="M70" s="18"/>
      <c r="N70" s="28"/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6"/>
      <c r="AC70" s="36"/>
      <c r="AD70" s="17"/>
      <c r="AE70" s="19" t="s">
        <v>2575</v>
      </c>
      <c r="AF70" s="124" t="s">
        <v>3451</v>
      </c>
      <c r="AG70" s="19"/>
      <c r="AH70" s="19" t="s">
        <v>1212</v>
      </c>
      <c r="AI70" s="19" t="s">
        <v>1568</v>
      </c>
      <c r="AJ70" s="15"/>
      <c r="AK70" s="15"/>
      <c r="AL70" s="16">
        <f t="shared" si="6"/>
        <v>1320000</v>
      </c>
      <c r="AM70" s="38" t="s">
        <v>1208</v>
      </c>
      <c r="AN70" s="38" t="s">
        <v>1209</v>
      </c>
      <c r="AO70" s="38" t="s">
        <v>1213</v>
      </c>
      <c r="AP70" s="38" t="s">
        <v>1213</v>
      </c>
      <c r="AQ70" s="38" t="s">
        <v>1214</v>
      </c>
      <c r="AR70" s="18"/>
      <c r="AS70" s="39">
        <v>0</v>
      </c>
      <c r="AT70" s="18"/>
    </row>
    <row r="71" spans="1:46" s="23" customFormat="1" ht="90" x14ac:dyDescent="0.2">
      <c r="A71" s="19" t="s">
        <v>40</v>
      </c>
      <c r="B71" s="19" t="s">
        <v>277</v>
      </c>
      <c r="C71" s="19" t="s">
        <v>276</v>
      </c>
      <c r="D71" s="19" t="s">
        <v>10</v>
      </c>
      <c r="E71" s="19" t="s">
        <v>311</v>
      </c>
      <c r="F71" s="28" t="s">
        <v>1643</v>
      </c>
      <c r="G71" s="19" t="s">
        <v>353</v>
      </c>
      <c r="H71" s="18" t="s">
        <v>354</v>
      </c>
      <c r="I71" s="18" t="s">
        <v>271</v>
      </c>
      <c r="J71" s="17">
        <v>2700000</v>
      </c>
      <c r="K71" s="35" t="s">
        <v>137</v>
      </c>
      <c r="L71" s="18"/>
      <c r="M71" s="18"/>
      <c r="N71" s="28"/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6"/>
      <c r="AC71" s="36"/>
      <c r="AD71" s="17"/>
      <c r="AE71" s="19" t="s">
        <v>2576</v>
      </c>
      <c r="AF71" s="124" t="s">
        <v>3451</v>
      </c>
      <c r="AG71" s="19"/>
      <c r="AH71" s="19" t="s">
        <v>1212</v>
      </c>
      <c r="AI71" s="19" t="s">
        <v>1568</v>
      </c>
      <c r="AJ71" s="15"/>
      <c r="AK71" s="15"/>
      <c r="AL71" s="16">
        <f t="shared" si="6"/>
        <v>2700000</v>
      </c>
      <c r="AM71" s="38" t="s">
        <v>1208</v>
      </c>
      <c r="AN71" s="38" t="s">
        <v>1209</v>
      </c>
      <c r="AO71" s="38" t="s">
        <v>1213</v>
      </c>
      <c r="AP71" s="38" t="s">
        <v>1213</v>
      </c>
      <c r="AQ71" s="38" t="s">
        <v>1214</v>
      </c>
      <c r="AR71" s="18"/>
      <c r="AS71" s="39">
        <v>0</v>
      </c>
      <c r="AT71" s="18"/>
    </row>
    <row r="72" spans="1:46" s="23" customFormat="1" ht="90" x14ac:dyDescent="0.2">
      <c r="A72" s="19" t="s">
        <v>40</v>
      </c>
      <c r="B72" s="19" t="s">
        <v>277</v>
      </c>
      <c r="C72" s="19" t="s">
        <v>276</v>
      </c>
      <c r="D72" s="19" t="s">
        <v>10</v>
      </c>
      <c r="E72" s="19" t="s">
        <v>311</v>
      </c>
      <c r="F72" s="28" t="s">
        <v>1644</v>
      </c>
      <c r="G72" s="19" t="s">
        <v>355</v>
      </c>
      <c r="H72" s="18" t="s">
        <v>319</v>
      </c>
      <c r="I72" s="18" t="s">
        <v>271</v>
      </c>
      <c r="J72" s="17">
        <v>88000</v>
      </c>
      <c r="K72" s="35" t="s">
        <v>137</v>
      </c>
      <c r="L72" s="18"/>
      <c r="M72" s="18"/>
      <c r="N72" s="28"/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6"/>
      <c r="AC72" s="36"/>
      <c r="AD72" s="17"/>
      <c r="AE72" s="19" t="s">
        <v>2576</v>
      </c>
      <c r="AF72" s="124" t="s">
        <v>3451</v>
      </c>
      <c r="AG72" s="19"/>
      <c r="AH72" s="19" t="s">
        <v>1212</v>
      </c>
      <c r="AI72" s="19" t="s">
        <v>1568</v>
      </c>
      <c r="AJ72" s="15"/>
      <c r="AK72" s="15"/>
      <c r="AL72" s="16">
        <f t="shared" si="6"/>
        <v>88000</v>
      </c>
      <c r="AM72" s="38" t="s">
        <v>1208</v>
      </c>
      <c r="AN72" s="38" t="s">
        <v>1209</v>
      </c>
      <c r="AO72" s="38" t="s">
        <v>1213</v>
      </c>
      <c r="AP72" s="38" t="s">
        <v>1213</v>
      </c>
      <c r="AQ72" s="38" t="s">
        <v>1214</v>
      </c>
      <c r="AR72" s="18"/>
      <c r="AS72" s="39">
        <v>0</v>
      </c>
      <c r="AT72" s="18"/>
    </row>
    <row r="73" spans="1:46" s="23" customFormat="1" ht="90" x14ac:dyDescent="0.2">
      <c r="A73" s="19" t="s">
        <v>40</v>
      </c>
      <c r="B73" s="19" t="s">
        <v>277</v>
      </c>
      <c r="C73" s="19" t="s">
        <v>276</v>
      </c>
      <c r="D73" s="19" t="s">
        <v>10</v>
      </c>
      <c r="E73" s="19" t="s">
        <v>311</v>
      </c>
      <c r="F73" s="28" t="s">
        <v>1645</v>
      </c>
      <c r="G73" s="19" t="s">
        <v>356</v>
      </c>
      <c r="H73" s="18" t="s">
        <v>317</v>
      </c>
      <c r="I73" s="18" t="s">
        <v>271</v>
      </c>
      <c r="J73" s="17">
        <v>50000</v>
      </c>
      <c r="K73" s="35" t="s">
        <v>137</v>
      </c>
      <c r="L73" s="18"/>
      <c r="M73" s="18"/>
      <c r="N73" s="28"/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6"/>
      <c r="AC73" s="36"/>
      <c r="AD73" s="17"/>
      <c r="AE73" s="19" t="s">
        <v>2576</v>
      </c>
      <c r="AF73" s="124" t="s">
        <v>3451</v>
      </c>
      <c r="AG73" s="19"/>
      <c r="AH73" s="19" t="s">
        <v>1212</v>
      </c>
      <c r="AI73" s="19" t="s">
        <v>1568</v>
      </c>
      <c r="AJ73" s="15"/>
      <c r="AK73" s="15"/>
      <c r="AL73" s="16">
        <f t="shared" si="6"/>
        <v>50000</v>
      </c>
      <c r="AM73" s="38" t="s">
        <v>1208</v>
      </c>
      <c r="AN73" s="38" t="s">
        <v>1209</v>
      </c>
      <c r="AO73" s="38" t="s">
        <v>1213</v>
      </c>
      <c r="AP73" s="38" t="s">
        <v>1213</v>
      </c>
      <c r="AQ73" s="38" t="s">
        <v>1214</v>
      </c>
      <c r="AR73" s="18"/>
      <c r="AS73" s="39">
        <v>0</v>
      </c>
      <c r="AT73" s="18"/>
    </row>
    <row r="74" spans="1:46" s="23" customFormat="1" ht="90" x14ac:dyDescent="0.2">
      <c r="A74" s="19" t="s">
        <v>40</v>
      </c>
      <c r="B74" s="19" t="s">
        <v>277</v>
      </c>
      <c r="C74" s="19" t="s">
        <v>276</v>
      </c>
      <c r="D74" s="19" t="s">
        <v>10</v>
      </c>
      <c r="E74" s="19" t="s">
        <v>311</v>
      </c>
      <c r="F74" s="28" t="s">
        <v>1646</v>
      </c>
      <c r="G74" s="19" t="s">
        <v>357</v>
      </c>
      <c r="H74" s="18" t="s">
        <v>269</v>
      </c>
      <c r="I74" s="18" t="s">
        <v>271</v>
      </c>
      <c r="J74" s="17">
        <v>30000</v>
      </c>
      <c r="K74" s="35" t="s">
        <v>137</v>
      </c>
      <c r="L74" s="18"/>
      <c r="M74" s="18"/>
      <c r="N74" s="28"/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6"/>
      <c r="AC74" s="36"/>
      <c r="AD74" s="17"/>
      <c r="AE74" s="19" t="s">
        <v>2576</v>
      </c>
      <c r="AF74" s="124" t="s">
        <v>3451</v>
      </c>
      <c r="AG74" s="19"/>
      <c r="AH74" s="19" t="s">
        <v>1212</v>
      </c>
      <c r="AI74" s="19" t="s">
        <v>1568</v>
      </c>
      <c r="AJ74" s="15"/>
      <c r="AK74" s="15"/>
      <c r="AL74" s="16">
        <f t="shared" si="6"/>
        <v>30000</v>
      </c>
      <c r="AM74" s="38" t="s">
        <v>1208</v>
      </c>
      <c r="AN74" s="38" t="s">
        <v>1209</v>
      </c>
      <c r="AO74" s="38" t="s">
        <v>1213</v>
      </c>
      <c r="AP74" s="38" t="s">
        <v>1213</v>
      </c>
      <c r="AQ74" s="38" t="s">
        <v>1214</v>
      </c>
      <c r="AR74" s="18"/>
      <c r="AS74" s="39">
        <v>0</v>
      </c>
      <c r="AT74" s="18"/>
    </row>
    <row r="75" spans="1:46" s="23" customFormat="1" ht="90" x14ac:dyDescent="0.2">
      <c r="A75" s="19" t="s">
        <v>40</v>
      </c>
      <c r="B75" s="19" t="s">
        <v>277</v>
      </c>
      <c r="C75" s="19" t="s">
        <v>276</v>
      </c>
      <c r="D75" s="19" t="s">
        <v>10</v>
      </c>
      <c r="E75" s="19" t="s">
        <v>311</v>
      </c>
      <c r="F75" s="28" t="s">
        <v>1647</v>
      </c>
      <c r="G75" s="19" t="s">
        <v>358</v>
      </c>
      <c r="H75" s="18" t="s">
        <v>269</v>
      </c>
      <c r="I75" s="18" t="s">
        <v>271</v>
      </c>
      <c r="J75" s="17">
        <v>8600</v>
      </c>
      <c r="K75" s="35" t="s">
        <v>137</v>
      </c>
      <c r="L75" s="18"/>
      <c r="M75" s="18"/>
      <c r="N75" s="28"/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6"/>
      <c r="AC75" s="36"/>
      <c r="AD75" s="17"/>
      <c r="AE75" s="19" t="s">
        <v>2576</v>
      </c>
      <c r="AF75" s="124" t="s">
        <v>3451</v>
      </c>
      <c r="AG75" s="19"/>
      <c r="AH75" s="19" t="s">
        <v>1212</v>
      </c>
      <c r="AI75" s="19" t="s">
        <v>1568</v>
      </c>
      <c r="AJ75" s="15"/>
      <c r="AK75" s="15"/>
      <c r="AL75" s="16">
        <f t="shared" si="6"/>
        <v>8600</v>
      </c>
      <c r="AM75" s="38" t="s">
        <v>1208</v>
      </c>
      <c r="AN75" s="38" t="s">
        <v>1209</v>
      </c>
      <c r="AO75" s="38" t="s">
        <v>1213</v>
      </c>
      <c r="AP75" s="38" t="s">
        <v>1213</v>
      </c>
      <c r="AQ75" s="38" t="s">
        <v>1214</v>
      </c>
      <c r="AR75" s="18"/>
      <c r="AS75" s="39">
        <v>0</v>
      </c>
      <c r="AT75" s="18"/>
    </row>
    <row r="76" spans="1:46" s="23" customFormat="1" ht="90" x14ac:dyDescent="0.2">
      <c r="A76" s="19" t="s">
        <v>40</v>
      </c>
      <c r="B76" s="19" t="s">
        <v>277</v>
      </c>
      <c r="C76" s="19" t="s">
        <v>276</v>
      </c>
      <c r="D76" s="19" t="s">
        <v>10</v>
      </c>
      <c r="E76" s="19" t="s">
        <v>311</v>
      </c>
      <c r="F76" s="28" t="s">
        <v>1648</v>
      </c>
      <c r="G76" s="19" t="s">
        <v>359</v>
      </c>
      <c r="H76" s="18" t="s">
        <v>360</v>
      </c>
      <c r="I76" s="18" t="s">
        <v>271</v>
      </c>
      <c r="J76" s="17">
        <v>375000</v>
      </c>
      <c r="K76" s="35" t="s">
        <v>137</v>
      </c>
      <c r="L76" s="18"/>
      <c r="M76" s="18"/>
      <c r="N76" s="28"/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6"/>
      <c r="AC76" s="36"/>
      <c r="AD76" s="17"/>
      <c r="AE76" s="19" t="s">
        <v>2576</v>
      </c>
      <c r="AF76" s="124" t="s">
        <v>3451</v>
      </c>
      <c r="AG76" s="19"/>
      <c r="AH76" s="19" t="s">
        <v>1212</v>
      </c>
      <c r="AI76" s="19" t="s">
        <v>1568</v>
      </c>
      <c r="AJ76" s="15"/>
      <c r="AK76" s="15"/>
      <c r="AL76" s="16">
        <f t="shared" si="6"/>
        <v>375000</v>
      </c>
      <c r="AM76" s="38" t="s">
        <v>1208</v>
      </c>
      <c r="AN76" s="38" t="s">
        <v>1209</v>
      </c>
      <c r="AO76" s="38" t="s">
        <v>1213</v>
      </c>
      <c r="AP76" s="38" t="s">
        <v>1213</v>
      </c>
      <c r="AQ76" s="38" t="s">
        <v>1214</v>
      </c>
      <c r="AR76" s="18"/>
      <c r="AS76" s="39">
        <v>0</v>
      </c>
      <c r="AT76" s="18"/>
    </row>
    <row r="77" spans="1:46" s="23" customFormat="1" ht="90" x14ac:dyDescent="0.2">
      <c r="A77" s="19" t="s">
        <v>40</v>
      </c>
      <c r="B77" s="19" t="s">
        <v>277</v>
      </c>
      <c r="C77" s="19" t="s">
        <v>276</v>
      </c>
      <c r="D77" s="19" t="s">
        <v>10</v>
      </c>
      <c r="E77" s="19" t="s">
        <v>311</v>
      </c>
      <c r="F77" s="28" t="s">
        <v>1649</v>
      </c>
      <c r="G77" s="19" t="s">
        <v>361</v>
      </c>
      <c r="H77" s="18" t="s">
        <v>270</v>
      </c>
      <c r="I77" s="18" t="s">
        <v>300</v>
      </c>
      <c r="J77" s="17">
        <v>85600</v>
      </c>
      <c r="K77" s="35" t="s">
        <v>137</v>
      </c>
      <c r="L77" s="18"/>
      <c r="M77" s="18"/>
      <c r="N77" s="28"/>
      <c r="O77" s="18"/>
      <c r="P77" s="36"/>
      <c r="Q77" s="28"/>
      <c r="R77" s="18"/>
      <c r="S77" s="18"/>
      <c r="T77" s="18"/>
      <c r="U77" s="18"/>
      <c r="V77" s="18"/>
      <c r="W77" s="17"/>
      <c r="X77" s="18"/>
      <c r="Y77" s="41"/>
      <c r="Z77" s="17"/>
      <c r="AA77" s="36"/>
      <c r="AB77" s="36"/>
      <c r="AC77" s="36"/>
      <c r="AD77" s="17"/>
      <c r="AE77" s="19" t="s">
        <v>2576</v>
      </c>
      <c r="AF77" s="124" t="s">
        <v>3451</v>
      </c>
      <c r="AG77" s="19" t="s">
        <v>2456</v>
      </c>
      <c r="AH77" s="19" t="s">
        <v>1212</v>
      </c>
      <c r="AI77" s="19" t="s">
        <v>1568</v>
      </c>
      <c r="AJ77" s="15">
        <v>85600</v>
      </c>
      <c r="AK77" s="15"/>
      <c r="AL77" s="16">
        <f t="shared" si="6"/>
        <v>0</v>
      </c>
      <c r="AM77" s="38" t="s">
        <v>1208</v>
      </c>
      <c r="AN77" s="38" t="s">
        <v>1209</v>
      </c>
      <c r="AO77" s="38" t="s">
        <v>1213</v>
      </c>
      <c r="AP77" s="38" t="s">
        <v>1213</v>
      </c>
      <c r="AQ77" s="38" t="s">
        <v>1214</v>
      </c>
      <c r="AR77" s="18"/>
      <c r="AS77" s="39">
        <v>0</v>
      </c>
      <c r="AT77" s="18"/>
    </row>
    <row r="78" spans="1:46" s="23" customFormat="1" ht="90" x14ac:dyDescent="0.2">
      <c r="A78" s="19" t="s">
        <v>40</v>
      </c>
      <c r="B78" s="19" t="s">
        <v>277</v>
      </c>
      <c r="C78" s="19" t="s">
        <v>276</v>
      </c>
      <c r="D78" s="19" t="s">
        <v>10</v>
      </c>
      <c r="E78" s="19" t="s">
        <v>311</v>
      </c>
      <c r="F78" s="28" t="s">
        <v>1650</v>
      </c>
      <c r="G78" s="19" t="s">
        <v>362</v>
      </c>
      <c r="H78" s="18" t="s">
        <v>272</v>
      </c>
      <c r="I78" s="18" t="s">
        <v>271</v>
      </c>
      <c r="J78" s="17">
        <v>108000</v>
      </c>
      <c r="K78" s="35" t="s">
        <v>137</v>
      </c>
      <c r="L78" s="18"/>
      <c r="M78" s="18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6"/>
      <c r="AC78" s="36"/>
      <c r="AD78" s="17"/>
      <c r="AE78" s="19" t="s">
        <v>2576</v>
      </c>
      <c r="AF78" s="124" t="s">
        <v>3451</v>
      </c>
      <c r="AG78" s="19"/>
      <c r="AH78" s="19" t="s">
        <v>1212</v>
      </c>
      <c r="AI78" s="19" t="s">
        <v>1568</v>
      </c>
      <c r="AJ78" s="15"/>
      <c r="AK78" s="15"/>
      <c r="AL78" s="16">
        <f t="shared" si="6"/>
        <v>108000</v>
      </c>
      <c r="AM78" s="38" t="s">
        <v>1208</v>
      </c>
      <c r="AN78" s="38" t="s">
        <v>1209</v>
      </c>
      <c r="AO78" s="38" t="s">
        <v>1213</v>
      </c>
      <c r="AP78" s="38" t="s">
        <v>1213</v>
      </c>
      <c r="AQ78" s="38" t="s">
        <v>1214</v>
      </c>
      <c r="AR78" s="18"/>
      <c r="AS78" s="39">
        <v>0</v>
      </c>
      <c r="AT78" s="18"/>
    </row>
    <row r="79" spans="1:46" s="23" customFormat="1" ht="90" x14ac:dyDescent="0.2">
      <c r="A79" s="19" t="s">
        <v>40</v>
      </c>
      <c r="B79" s="19" t="s">
        <v>277</v>
      </c>
      <c r="C79" s="19" t="s">
        <v>276</v>
      </c>
      <c r="D79" s="19" t="s">
        <v>10</v>
      </c>
      <c r="E79" s="19" t="s">
        <v>311</v>
      </c>
      <c r="F79" s="28" t="s">
        <v>1651</v>
      </c>
      <c r="G79" s="19" t="s">
        <v>363</v>
      </c>
      <c r="H79" s="18" t="s">
        <v>269</v>
      </c>
      <c r="I79" s="18" t="s">
        <v>274</v>
      </c>
      <c r="J79" s="17">
        <v>42000</v>
      </c>
      <c r="K79" s="18"/>
      <c r="L79" s="18"/>
      <c r="M79" s="35" t="s">
        <v>137</v>
      </c>
      <c r="N79" s="40" t="s">
        <v>1188</v>
      </c>
      <c r="O79" s="18" t="s">
        <v>2577</v>
      </c>
      <c r="P79" s="132" t="s">
        <v>2553</v>
      </c>
      <c r="Q79" s="28" t="s">
        <v>1215</v>
      </c>
      <c r="R79" s="18" t="s">
        <v>1190</v>
      </c>
      <c r="S79" s="18" t="s">
        <v>1191</v>
      </c>
      <c r="T79" s="18" t="s">
        <v>2395</v>
      </c>
      <c r="U79" s="18" t="s">
        <v>2395</v>
      </c>
      <c r="V79" s="38" t="s">
        <v>2578</v>
      </c>
      <c r="W79" s="17">
        <v>85600</v>
      </c>
      <c r="X79" s="18" t="s">
        <v>1182</v>
      </c>
      <c r="Y79" s="132" t="s">
        <v>2579</v>
      </c>
      <c r="Z79" s="17">
        <v>85600</v>
      </c>
      <c r="AA79" s="36" t="s">
        <v>2580</v>
      </c>
      <c r="AB79" s="132" t="s">
        <v>2579</v>
      </c>
      <c r="AC79" s="132" t="s">
        <v>2579</v>
      </c>
      <c r="AD79" s="17"/>
      <c r="AE79" s="19" t="s">
        <v>2581</v>
      </c>
      <c r="AF79" s="124" t="s">
        <v>1570</v>
      </c>
      <c r="AG79" s="19"/>
      <c r="AH79" s="19" t="s">
        <v>1183</v>
      </c>
      <c r="AI79" s="19" t="s">
        <v>1570</v>
      </c>
      <c r="AJ79" s="15"/>
      <c r="AK79" s="15"/>
      <c r="AL79" s="16">
        <f t="shared" si="6"/>
        <v>42000</v>
      </c>
      <c r="AM79" s="38" t="s">
        <v>1184</v>
      </c>
      <c r="AN79" s="38" t="s">
        <v>1185</v>
      </c>
      <c r="AO79" s="38" t="s">
        <v>1186</v>
      </c>
      <c r="AP79" s="38" t="s">
        <v>1186</v>
      </c>
      <c r="AQ79" s="38" t="s">
        <v>1187</v>
      </c>
      <c r="AR79" s="18"/>
      <c r="AS79" s="39">
        <v>0</v>
      </c>
      <c r="AT79" s="18" t="s">
        <v>2582</v>
      </c>
    </row>
    <row r="80" spans="1:46" s="23" customFormat="1" ht="72" x14ac:dyDescent="0.2">
      <c r="A80" s="19" t="s">
        <v>20</v>
      </c>
      <c r="B80" s="19" t="s">
        <v>277</v>
      </c>
      <c r="C80" s="19" t="s">
        <v>276</v>
      </c>
      <c r="D80" s="19" t="s">
        <v>286</v>
      </c>
      <c r="E80" s="19" t="s">
        <v>310</v>
      </c>
      <c r="F80" s="28" t="s">
        <v>1652</v>
      </c>
      <c r="G80" s="19" t="s">
        <v>364</v>
      </c>
      <c r="H80" s="18" t="s">
        <v>269</v>
      </c>
      <c r="I80" s="18" t="s">
        <v>271</v>
      </c>
      <c r="J80" s="17">
        <v>28200</v>
      </c>
      <c r="K80" s="18"/>
      <c r="L80" s="18"/>
      <c r="M80" s="35" t="s">
        <v>137</v>
      </c>
      <c r="N80" s="28"/>
      <c r="O80" s="18"/>
      <c r="P80" s="36"/>
      <c r="Q80" s="28"/>
      <c r="R80" s="18"/>
      <c r="S80" s="18"/>
      <c r="T80" s="18"/>
      <c r="U80" s="18"/>
      <c r="V80" s="18"/>
      <c r="W80" s="17"/>
      <c r="X80" s="18"/>
      <c r="Y80" s="41"/>
      <c r="Z80" s="17"/>
      <c r="AA80" s="36"/>
      <c r="AB80" s="36"/>
      <c r="AC80" s="36"/>
      <c r="AD80" s="17"/>
      <c r="AE80" s="18" t="s">
        <v>2583</v>
      </c>
      <c r="AF80" s="125" t="s">
        <v>1571</v>
      </c>
      <c r="AG80" s="18"/>
      <c r="AH80" s="18" t="s">
        <v>1216</v>
      </c>
      <c r="AI80" s="18" t="s">
        <v>1571</v>
      </c>
      <c r="AJ80" s="15"/>
      <c r="AK80" s="15"/>
      <c r="AL80" s="16">
        <f t="shared" si="6"/>
        <v>28200</v>
      </c>
      <c r="AM80" s="42">
        <v>242232</v>
      </c>
      <c r="AN80" s="42">
        <v>242236</v>
      </c>
      <c r="AO80" s="42">
        <v>242243</v>
      </c>
      <c r="AP80" s="42">
        <v>242246</v>
      </c>
      <c r="AQ80" s="42">
        <v>242247</v>
      </c>
      <c r="AR80" s="15">
        <v>28200</v>
      </c>
      <c r="AS80" s="18">
        <v>0</v>
      </c>
      <c r="AT80" s="18"/>
    </row>
    <row r="81" spans="1:46" s="23" customFormat="1" ht="72" x14ac:dyDescent="0.2">
      <c r="A81" s="19" t="s">
        <v>20</v>
      </c>
      <c r="B81" s="19" t="s">
        <v>277</v>
      </c>
      <c r="C81" s="19" t="s">
        <v>276</v>
      </c>
      <c r="D81" s="19" t="s">
        <v>13</v>
      </c>
      <c r="E81" s="19" t="s">
        <v>310</v>
      </c>
      <c r="F81" s="28" t="s">
        <v>1653</v>
      </c>
      <c r="G81" s="19" t="s">
        <v>365</v>
      </c>
      <c r="H81" s="18" t="s">
        <v>270</v>
      </c>
      <c r="I81" s="18" t="s">
        <v>271</v>
      </c>
      <c r="J81" s="17">
        <v>6000</v>
      </c>
      <c r="K81" s="18"/>
      <c r="L81" s="18"/>
      <c r="M81" s="35" t="s">
        <v>137</v>
      </c>
      <c r="N81" s="28"/>
      <c r="O81" s="18"/>
      <c r="P81" s="36"/>
      <c r="Q81" s="28"/>
      <c r="R81" s="18"/>
      <c r="S81" s="18"/>
      <c r="T81" s="18"/>
      <c r="U81" s="18"/>
      <c r="V81" s="18"/>
      <c r="W81" s="17"/>
      <c r="X81" s="32"/>
      <c r="Y81" s="41"/>
      <c r="Z81" s="17"/>
      <c r="AA81" s="36"/>
      <c r="AB81" s="36"/>
      <c r="AC81" s="36"/>
      <c r="AD81" s="17"/>
      <c r="AE81" s="18" t="s">
        <v>2583</v>
      </c>
      <c r="AF81" s="125" t="s">
        <v>1571</v>
      </c>
      <c r="AG81" s="18"/>
      <c r="AH81" s="18" t="s">
        <v>1216</v>
      </c>
      <c r="AI81" s="18" t="s">
        <v>1571</v>
      </c>
      <c r="AJ81" s="15"/>
      <c r="AK81" s="15"/>
      <c r="AL81" s="16">
        <f t="shared" si="6"/>
        <v>6000</v>
      </c>
      <c r="AM81" s="42">
        <v>242232</v>
      </c>
      <c r="AN81" s="42">
        <v>242236</v>
      </c>
      <c r="AO81" s="42">
        <v>242243</v>
      </c>
      <c r="AP81" s="42">
        <v>242246</v>
      </c>
      <c r="AQ81" s="42">
        <v>242247</v>
      </c>
      <c r="AR81" s="15">
        <v>6000</v>
      </c>
      <c r="AS81" s="18">
        <v>0</v>
      </c>
      <c r="AT81" s="18"/>
    </row>
    <row r="82" spans="1:46" s="23" customFormat="1" ht="72" x14ac:dyDescent="0.2">
      <c r="A82" s="19" t="s">
        <v>20</v>
      </c>
      <c r="B82" s="19" t="s">
        <v>277</v>
      </c>
      <c r="C82" s="19" t="s">
        <v>276</v>
      </c>
      <c r="D82" s="19" t="s">
        <v>13</v>
      </c>
      <c r="E82" s="19" t="s">
        <v>310</v>
      </c>
      <c r="F82" s="28" t="s">
        <v>1654</v>
      </c>
      <c r="G82" s="19" t="s">
        <v>366</v>
      </c>
      <c r="H82" s="18" t="s">
        <v>319</v>
      </c>
      <c r="I82" s="18" t="s">
        <v>271</v>
      </c>
      <c r="J82" s="17">
        <v>32000</v>
      </c>
      <c r="K82" s="18"/>
      <c r="L82" s="18"/>
      <c r="M82" s="35" t="s">
        <v>137</v>
      </c>
      <c r="N82" s="28"/>
      <c r="O82" s="18"/>
      <c r="P82" s="36"/>
      <c r="Q82" s="28"/>
      <c r="R82" s="18"/>
      <c r="S82" s="18"/>
      <c r="T82" s="18"/>
      <c r="U82" s="18"/>
      <c r="V82" s="18"/>
      <c r="W82" s="17"/>
      <c r="X82" s="18"/>
      <c r="Y82" s="41"/>
      <c r="Z82" s="17"/>
      <c r="AA82" s="36"/>
      <c r="AB82" s="36"/>
      <c r="AC82" s="36"/>
      <c r="AD82" s="17"/>
      <c r="AE82" s="18" t="s">
        <v>2583</v>
      </c>
      <c r="AF82" s="125" t="s">
        <v>1571</v>
      </c>
      <c r="AG82" s="18"/>
      <c r="AH82" s="18" t="s">
        <v>1216</v>
      </c>
      <c r="AI82" s="18" t="s">
        <v>1571</v>
      </c>
      <c r="AJ82" s="15"/>
      <c r="AK82" s="15"/>
      <c r="AL82" s="16">
        <f t="shared" si="6"/>
        <v>32000</v>
      </c>
      <c r="AM82" s="42">
        <v>242232</v>
      </c>
      <c r="AN82" s="42">
        <v>242236</v>
      </c>
      <c r="AO82" s="42">
        <v>242243</v>
      </c>
      <c r="AP82" s="42">
        <v>242246</v>
      </c>
      <c r="AQ82" s="42">
        <v>242247</v>
      </c>
      <c r="AR82" s="15">
        <v>32000</v>
      </c>
      <c r="AS82" s="18">
        <v>0</v>
      </c>
      <c r="AT82" s="18"/>
    </row>
    <row r="83" spans="1:46" s="23" customFormat="1" ht="72" x14ac:dyDescent="0.2">
      <c r="A83" s="19" t="s">
        <v>20</v>
      </c>
      <c r="B83" s="19" t="s">
        <v>277</v>
      </c>
      <c r="C83" s="19" t="s">
        <v>276</v>
      </c>
      <c r="D83" s="19" t="s">
        <v>33</v>
      </c>
      <c r="E83" s="19" t="s">
        <v>310</v>
      </c>
      <c r="F83" s="28" t="s">
        <v>1655</v>
      </c>
      <c r="G83" s="19" t="s">
        <v>367</v>
      </c>
      <c r="H83" s="18" t="s">
        <v>303</v>
      </c>
      <c r="I83" s="18" t="s">
        <v>335</v>
      </c>
      <c r="J83" s="17">
        <v>7000</v>
      </c>
      <c r="K83" s="35" t="s">
        <v>137</v>
      </c>
      <c r="L83" s="18"/>
      <c r="M83" s="18"/>
      <c r="N83" s="28" t="s">
        <v>1217</v>
      </c>
      <c r="O83" s="18"/>
      <c r="P83" s="36"/>
      <c r="Q83" s="28"/>
      <c r="R83" s="18"/>
      <c r="S83" s="18"/>
      <c r="T83" s="18"/>
      <c r="U83" s="18"/>
      <c r="V83" s="18"/>
      <c r="W83" s="17"/>
      <c r="X83" s="18"/>
      <c r="Y83" s="41"/>
      <c r="Z83" s="17"/>
      <c r="AA83" s="36"/>
      <c r="AB83" s="36"/>
      <c r="AC83" s="36"/>
      <c r="AD83" s="17"/>
      <c r="AE83" s="19" t="s">
        <v>2584</v>
      </c>
      <c r="AF83" s="124" t="s">
        <v>1571</v>
      </c>
      <c r="AG83" s="19"/>
      <c r="AH83" s="19" t="s">
        <v>1218</v>
      </c>
      <c r="AI83" s="19" t="s">
        <v>1571</v>
      </c>
      <c r="AJ83" s="15"/>
      <c r="AK83" s="15"/>
      <c r="AL83" s="16">
        <f t="shared" si="6"/>
        <v>7000</v>
      </c>
      <c r="AM83" s="42">
        <v>242235</v>
      </c>
      <c r="AN83" s="42">
        <v>242246</v>
      </c>
      <c r="AO83" s="42">
        <v>242326</v>
      </c>
      <c r="AP83" s="42">
        <v>242326</v>
      </c>
      <c r="AQ83" s="42">
        <v>242326</v>
      </c>
      <c r="AR83" s="17">
        <v>7000</v>
      </c>
      <c r="AS83" s="18">
        <v>0</v>
      </c>
      <c r="AT83" s="18"/>
    </row>
    <row r="84" spans="1:46" s="23" customFormat="1" ht="72" x14ac:dyDescent="0.2">
      <c r="A84" s="19" t="s">
        <v>20</v>
      </c>
      <c r="B84" s="19" t="s">
        <v>277</v>
      </c>
      <c r="C84" s="19" t="s">
        <v>276</v>
      </c>
      <c r="D84" s="19" t="s">
        <v>33</v>
      </c>
      <c r="E84" s="19" t="s">
        <v>310</v>
      </c>
      <c r="F84" s="28" t="s">
        <v>1656</v>
      </c>
      <c r="G84" s="19" t="s">
        <v>368</v>
      </c>
      <c r="H84" s="18" t="s">
        <v>270</v>
      </c>
      <c r="I84" s="18" t="s">
        <v>274</v>
      </c>
      <c r="J84" s="17">
        <v>35000</v>
      </c>
      <c r="K84" s="35" t="s">
        <v>137</v>
      </c>
      <c r="L84" s="18"/>
      <c r="M84" s="18"/>
      <c r="N84" s="28" t="s">
        <v>1217</v>
      </c>
      <c r="O84" s="18"/>
      <c r="P84" s="36"/>
      <c r="Q84" s="28"/>
      <c r="R84" s="18"/>
      <c r="S84" s="18"/>
      <c r="T84" s="18"/>
      <c r="U84" s="18"/>
      <c r="V84" s="18"/>
      <c r="W84" s="17"/>
      <c r="X84" s="18"/>
      <c r="Y84" s="41"/>
      <c r="Z84" s="17"/>
      <c r="AA84" s="36"/>
      <c r="AB84" s="36"/>
      <c r="AC84" s="36"/>
      <c r="AD84" s="17"/>
      <c r="AE84" s="19" t="s">
        <v>2584</v>
      </c>
      <c r="AF84" s="124" t="s">
        <v>1571</v>
      </c>
      <c r="AG84" s="19"/>
      <c r="AH84" s="19" t="s">
        <v>1218</v>
      </c>
      <c r="AI84" s="19" t="s">
        <v>1571</v>
      </c>
      <c r="AJ84" s="15"/>
      <c r="AK84" s="15"/>
      <c r="AL84" s="16">
        <f t="shared" si="6"/>
        <v>35000</v>
      </c>
      <c r="AM84" s="42">
        <v>242236</v>
      </c>
      <c r="AN84" s="42">
        <v>242257</v>
      </c>
      <c r="AO84" s="42">
        <v>242326</v>
      </c>
      <c r="AP84" s="42">
        <v>242326</v>
      </c>
      <c r="AQ84" s="42">
        <v>242326</v>
      </c>
      <c r="AR84" s="17">
        <v>35000</v>
      </c>
      <c r="AS84" s="18">
        <v>0</v>
      </c>
      <c r="AT84" s="18"/>
    </row>
    <row r="85" spans="1:46" s="23" customFormat="1" ht="72" x14ac:dyDescent="0.2">
      <c r="A85" s="19" t="s">
        <v>20</v>
      </c>
      <c r="B85" s="19" t="s">
        <v>277</v>
      </c>
      <c r="C85" s="19" t="s">
        <v>276</v>
      </c>
      <c r="D85" s="19" t="s">
        <v>33</v>
      </c>
      <c r="E85" s="19" t="s">
        <v>310</v>
      </c>
      <c r="F85" s="28" t="s">
        <v>1657</v>
      </c>
      <c r="G85" s="19" t="s">
        <v>369</v>
      </c>
      <c r="H85" s="18" t="s">
        <v>270</v>
      </c>
      <c r="I85" s="18" t="s">
        <v>274</v>
      </c>
      <c r="J85" s="17">
        <v>35000</v>
      </c>
      <c r="K85" s="35" t="s">
        <v>137</v>
      </c>
      <c r="L85" s="18"/>
      <c r="M85" s="18"/>
      <c r="N85" s="28" t="s">
        <v>1217</v>
      </c>
      <c r="O85" s="18"/>
      <c r="P85" s="36"/>
      <c r="Q85" s="28"/>
      <c r="R85" s="18"/>
      <c r="S85" s="18"/>
      <c r="T85" s="18"/>
      <c r="U85" s="18"/>
      <c r="V85" s="18"/>
      <c r="W85" s="17"/>
      <c r="X85" s="18"/>
      <c r="Y85" s="41"/>
      <c r="Z85" s="17"/>
      <c r="AA85" s="36"/>
      <c r="AB85" s="36"/>
      <c r="AC85" s="36"/>
      <c r="AD85" s="17"/>
      <c r="AE85" s="19" t="s">
        <v>2584</v>
      </c>
      <c r="AF85" s="124" t="s">
        <v>1571</v>
      </c>
      <c r="AG85" s="19"/>
      <c r="AH85" s="19" t="s">
        <v>1218</v>
      </c>
      <c r="AI85" s="19" t="s">
        <v>1571</v>
      </c>
      <c r="AJ85" s="15"/>
      <c r="AK85" s="15"/>
      <c r="AL85" s="16">
        <f t="shared" si="6"/>
        <v>35000</v>
      </c>
      <c r="AM85" s="42">
        <v>242236</v>
      </c>
      <c r="AN85" s="42">
        <v>242257</v>
      </c>
      <c r="AO85" s="42">
        <v>242326</v>
      </c>
      <c r="AP85" s="42">
        <v>242326</v>
      </c>
      <c r="AQ85" s="42">
        <v>242326</v>
      </c>
      <c r="AR85" s="17">
        <v>35000</v>
      </c>
      <c r="AS85" s="18">
        <v>0</v>
      </c>
      <c r="AT85" s="18"/>
    </row>
    <row r="86" spans="1:46" s="23" customFormat="1" ht="72" x14ac:dyDescent="0.2">
      <c r="A86" s="19" t="s">
        <v>20</v>
      </c>
      <c r="B86" s="19" t="s">
        <v>277</v>
      </c>
      <c r="C86" s="19" t="s">
        <v>276</v>
      </c>
      <c r="D86" s="19" t="s">
        <v>33</v>
      </c>
      <c r="E86" s="19" t="s">
        <v>310</v>
      </c>
      <c r="F86" s="28" t="s">
        <v>1658</v>
      </c>
      <c r="G86" s="19" t="s">
        <v>370</v>
      </c>
      <c r="H86" s="18" t="s">
        <v>269</v>
      </c>
      <c r="I86" s="18" t="s">
        <v>274</v>
      </c>
      <c r="J86" s="17">
        <v>7000</v>
      </c>
      <c r="K86" s="35" t="s">
        <v>137</v>
      </c>
      <c r="L86" s="18"/>
      <c r="M86" s="18"/>
      <c r="N86" s="28" t="s">
        <v>1217</v>
      </c>
      <c r="O86" s="18"/>
      <c r="P86" s="36"/>
      <c r="Q86" s="28"/>
      <c r="R86" s="18"/>
      <c r="S86" s="18"/>
      <c r="T86" s="18"/>
      <c r="U86" s="18"/>
      <c r="V86" s="18"/>
      <c r="W86" s="17"/>
      <c r="X86" s="18"/>
      <c r="Y86" s="41"/>
      <c r="Z86" s="17"/>
      <c r="AA86" s="36"/>
      <c r="AB86" s="36"/>
      <c r="AC86" s="36"/>
      <c r="AD86" s="17"/>
      <c r="AE86" s="19" t="s">
        <v>2584</v>
      </c>
      <c r="AF86" s="124" t="s">
        <v>1571</v>
      </c>
      <c r="AG86" s="19"/>
      <c r="AH86" s="19" t="s">
        <v>1218</v>
      </c>
      <c r="AI86" s="19" t="s">
        <v>1571</v>
      </c>
      <c r="AJ86" s="15"/>
      <c r="AK86" s="15"/>
      <c r="AL86" s="16">
        <f t="shared" si="6"/>
        <v>7000</v>
      </c>
      <c r="AM86" s="42">
        <v>242236</v>
      </c>
      <c r="AN86" s="42">
        <v>242257</v>
      </c>
      <c r="AO86" s="42">
        <v>242326</v>
      </c>
      <c r="AP86" s="42">
        <v>242326</v>
      </c>
      <c r="AQ86" s="42">
        <v>242326</v>
      </c>
      <c r="AR86" s="17">
        <v>7000</v>
      </c>
      <c r="AS86" s="18">
        <v>0</v>
      </c>
      <c r="AT86" s="18"/>
    </row>
    <row r="87" spans="1:46" s="23" customFormat="1" ht="72" x14ac:dyDescent="0.2">
      <c r="A87" s="19" t="s">
        <v>20</v>
      </c>
      <c r="B87" s="19" t="s">
        <v>277</v>
      </c>
      <c r="C87" s="19" t="s">
        <v>276</v>
      </c>
      <c r="D87" s="19" t="s">
        <v>33</v>
      </c>
      <c r="E87" s="19" t="s">
        <v>310</v>
      </c>
      <c r="F87" s="28" t="s">
        <v>1659</v>
      </c>
      <c r="G87" s="19" t="s">
        <v>371</v>
      </c>
      <c r="H87" s="18" t="s">
        <v>319</v>
      </c>
      <c r="I87" s="18" t="s">
        <v>274</v>
      </c>
      <c r="J87" s="17">
        <v>200000</v>
      </c>
      <c r="K87" s="35" t="s">
        <v>137</v>
      </c>
      <c r="L87" s="18"/>
      <c r="M87" s="18"/>
      <c r="N87" s="28" t="s">
        <v>1217</v>
      </c>
      <c r="O87" s="18"/>
      <c r="P87" s="36"/>
      <c r="Q87" s="28"/>
      <c r="R87" s="18"/>
      <c r="S87" s="18"/>
      <c r="T87" s="18"/>
      <c r="U87" s="18"/>
      <c r="V87" s="18"/>
      <c r="W87" s="17"/>
      <c r="X87" s="18"/>
      <c r="Y87" s="41"/>
      <c r="Z87" s="17"/>
      <c r="AA87" s="36"/>
      <c r="AB87" s="36"/>
      <c r="AC87" s="36"/>
      <c r="AD87" s="17"/>
      <c r="AE87" s="19" t="s">
        <v>2584</v>
      </c>
      <c r="AF87" s="124" t="s">
        <v>1571</v>
      </c>
      <c r="AG87" s="19"/>
      <c r="AH87" s="19" t="s">
        <v>1218</v>
      </c>
      <c r="AI87" s="19" t="s">
        <v>1571</v>
      </c>
      <c r="AJ87" s="15"/>
      <c r="AK87" s="15"/>
      <c r="AL87" s="16">
        <f t="shared" si="6"/>
        <v>200000</v>
      </c>
      <c r="AM87" s="42">
        <v>242236</v>
      </c>
      <c r="AN87" s="42">
        <v>242257</v>
      </c>
      <c r="AO87" s="42">
        <v>242326</v>
      </c>
      <c r="AP87" s="42">
        <v>242326</v>
      </c>
      <c r="AQ87" s="42">
        <v>242326</v>
      </c>
      <c r="AR87" s="17">
        <v>200000</v>
      </c>
      <c r="AS87" s="18">
        <v>0</v>
      </c>
      <c r="AT87" s="18"/>
    </row>
    <row r="88" spans="1:46" s="23" customFormat="1" ht="72" x14ac:dyDescent="0.2">
      <c r="A88" s="19" t="s">
        <v>20</v>
      </c>
      <c r="B88" s="19" t="s">
        <v>277</v>
      </c>
      <c r="C88" s="19" t="s">
        <v>276</v>
      </c>
      <c r="D88" s="19" t="s">
        <v>33</v>
      </c>
      <c r="E88" s="19" t="s">
        <v>310</v>
      </c>
      <c r="F88" s="28" t="s">
        <v>1660</v>
      </c>
      <c r="G88" s="19" t="s">
        <v>372</v>
      </c>
      <c r="H88" s="18" t="s">
        <v>270</v>
      </c>
      <c r="I88" s="18" t="s">
        <v>274</v>
      </c>
      <c r="J88" s="17">
        <v>70000</v>
      </c>
      <c r="K88" s="35" t="s">
        <v>137</v>
      </c>
      <c r="L88" s="18"/>
      <c r="M88" s="18"/>
      <c r="N88" s="28" t="s">
        <v>1217</v>
      </c>
      <c r="O88" s="18"/>
      <c r="P88" s="36"/>
      <c r="Q88" s="28"/>
      <c r="R88" s="18"/>
      <c r="S88" s="18"/>
      <c r="T88" s="18"/>
      <c r="U88" s="18"/>
      <c r="V88" s="18"/>
      <c r="W88" s="17"/>
      <c r="X88" s="18"/>
      <c r="Y88" s="41"/>
      <c r="Z88" s="17"/>
      <c r="AA88" s="36"/>
      <c r="AB88" s="36"/>
      <c r="AC88" s="36"/>
      <c r="AD88" s="17"/>
      <c r="AE88" s="19" t="s">
        <v>2584</v>
      </c>
      <c r="AF88" s="124" t="s">
        <v>1571</v>
      </c>
      <c r="AG88" s="19"/>
      <c r="AH88" s="19" t="s">
        <v>1218</v>
      </c>
      <c r="AI88" s="19" t="s">
        <v>1571</v>
      </c>
      <c r="AJ88" s="15"/>
      <c r="AK88" s="15"/>
      <c r="AL88" s="16">
        <f t="shared" si="6"/>
        <v>70000</v>
      </c>
      <c r="AM88" s="42">
        <v>242236</v>
      </c>
      <c r="AN88" s="42">
        <v>242257</v>
      </c>
      <c r="AO88" s="42">
        <v>242326</v>
      </c>
      <c r="AP88" s="42">
        <v>242326</v>
      </c>
      <c r="AQ88" s="42">
        <v>242326</v>
      </c>
      <c r="AR88" s="17">
        <v>70000</v>
      </c>
      <c r="AS88" s="18">
        <v>0</v>
      </c>
      <c r="AT88" s="18"/>
    </row>
    <row r="89" spans="1:46" s="23" customFormat="1" ht="72" x14ac:dyDescent="0.2">
      <c r="A89" s="19" t="s">
        <v>20</v>
      </c>
      <c r="B89" s="19" t="s">
        <v>277</v>
      </c>
      <c r="C89" s="19" t="s">
        <v>276</v>
      </c>
      <c r="D89" s="19" t="s">
        <v>33</v>
      </c>
      <c r="E89" s="19" t="s">
        <v>310</v>
      </c>
      <c r="F89" s="28" t="s">
        <v>1661</v>
      </c>
      <c r="G89" s="19" t="s">
        <v>373</v>
      </c>
      <c r="H89" s="18" t="s">
        <v>270</v>
      </c>
      <c r="I89" s="18" t="s">
        <v>274</v>
      </c>
      <c r="J89" s="17">
        <v>70000</v>
      </c>
      <c r="K89" s="35" t="s">
        <v>137</v>
      </c>
      <c r="L89" s="18"/>
      <c r="M89" s="18"/>
      <c r="N89" s="28" t="s">
        <v>1217</v>
      </c>
      <c r="O89" s="18"/>
      <c r="P89" s="36"/>
      <c r="Q89" s="28"/>
      <c r="R89" s="18"/>
      <c r="S89" s="18"/>
      <c r="T89" s="18"/>
      <c r="U89" s="18"/>
      <c r="V89" s="18"/>
      <c r="W89" s="17"/>
      <c r="X89" s="18"/>
      <c r="Y89" s="41"/>
      <c r="Z89" s="17"/>
      <c r="AA89" s="36"/>
      <c r="AB89" s="36"/>
      <c r="AC89" s="36"/>
      <c r="AD89" s="17"/>
      <c r="AE89" s="19" t="s">
        <v>2584</v>
      </c>
      <c r="AF89" s="124" t="s">
        <v>1571</v>
      </c>
      <c r="AG89" s="19"/>
      <c r="AH89" s="19" t="s">
        <v>1218</v>
      </c>
      <c r="AI89" s="19" t="s">
        <v>1571</v>
      </c>
      <c r="AJ89" s="15"/>
      <c r="AK89" s="15"/>
      <c r="AL89" s="16">
        <f t="shared" si="6"/>
        <v>70000</v>
      </c>
      <c r="AM89" s="42">
        <v>242236</v>
      </c>
      <c r="AN89" s="42">
        <v>242257</v>
      </c>
      <c r="AO89" s="42">
        <v>242326</v>
      </c>
      <c r="AP89" s="42">
        <v>242326</v>
      </c>
      <c r="AQ89" s="42">
        <v>242326</v>
      </c>
      <c r="AR89" s="17">
        <v>70000</v>
      </c>
      <c r="AS89" s="18">
        <v>0</v>
      </c>
      <c r="AT89" s="18"/>
    </row>
    <row r="90" spans="1:46" s="23" customFormat="1" ht="72" x14ac:dyDescent="0.2">
      <c r="A90" s="19" t="s">
        <v>20</v>
      </c>
      <c r="B90" s="19" t="s">
        <v>277</v>
      </c>
      <c r="C90" s="19" t="s">
        <v>276</v>
      </c>
      <c r="D90" s="19" t="s">
        <v>33</v>
      </c>
      <c r="E90" s="19" t="s">
        <v>310</v>
      </c>
      <c r="F90" s="28" t="s">
        <v>1662</v>
      </c>
      <c r="G90" s="19" t="s">
        <v>374</v>
      </c>
      <c r="H90" s="18" t="s">
        <v>270</v>
      </c>
      <c r="I90" s="18" t="s">
        <v>274</v>
      </c>
      <c r="J90" s="17">
        <v>70000</v>
      </c>
      <c r="K90" s="35" t="s">
        <v>137</v>
      </c>
      <c r="L90" s="18"/>
      <c r="M90" s="18"/>
      <c r="N90" s="28" t="s">
        <v>1217</v>
      </c>
      <c r="O90" s="18"/>
      <c r="P90" s="36"/>
      <c r="Q90" s="19"/>
      <c r="R90" s="18"/>
      <c r="S90" s="18"/>
      <c r="T90" s="18"/>
      <c r="U90" s="18"/>
      <c r="V90" s="18"/>
      <c r="W90" s="17"/>
      <c r="X90" s="18"/>
      <c r="Y90" s="36"/>
      <c r="Z90" s="17"/>
      <c r="AA90" s="36"/>
      <c r="AB90" s="36"/>
      <c r="AC90" s="36"/>
      <c r="AD90" s="17"/>
      <c r="AE90" s="19" t="s">
        <v>2584</v>
      </c>
      <c r="AF90" s="124" t="s">
        <v>1571</v>
      </c>
      <c r="AG90" s="19"/>
      <c r="AH90" s="19" t="s">
        <v>1218</v>
      </c>
      <c r="AI90" s="19" t="s">
        <v>1571</v>
      </c>
      <c r="AJ90" s="15"/>
      <c r="AK90" s="15"/>
      <c r="AL90" s="16">
        <f t="shared" si="6"/>
        <v>70000</v>
      </c>
      <c r="AM90" s="42">
        <v>242236</v>
      </c>
      <c r="AN90" s="42">
        <v>242257</v>
      </c>
      <c r="AO90" s="42">
        <v>242326</v>
      </c>
      <c r="AP90" s="42">
        <v>242326</v>
      </c>
      <c r="AQ90" s="42">
        <v>242326</v>
      </c>
      <c r="AR90" s="17">
        <v>70000</v>
      </c>
      <c r="AS90" s="18">
        <v>0</v>
      </c>
      <c r="AT90" s="18"/>
    </row>
    <row r="91" spans="1:46" s="23" customFormat="1" ht="72" x14ac:dyDescent="0.2">
      <c r="A91" s="19" t="s">
        <v>20</v>
      </c>
      <c r="B91" s="19" t="s">
        <v>277</v>
      </c>
      <c r="C91" s="19" t="s">
        <v>276</v>
      </c>
      <c r="D91" s="19" t="s">
        <v>33</v>
      </c>
      <c r="E91" s="19" t="s">
        <v>310</v>
      </c>
      <c r="F91" s="28" t="s">
        <v>1663</v>
      </c>
      <c r="G91" s="19" t="s">
        <v>375</v>
      </c>
      <c r="H91" s="18" t="s">
        <v>376</v>
      </c>
      <c r="I91" s="18" t="s">
        <v>274</v>
      </c>
      <c r="J91" s="17">
        <v>120000</v>
      </c>
      <c r="K91" s="35" t="s">
        <v>137</v>
      </c>
      <c r="L91" s="18"/>
      <c r="M91" s="18"/>
      <c r="N91" s="28" t="s">
        <v>1217</v>
      </c>
      <c r="O91" s="18"/>
      <c r="P91" s="36"/>
      <c r="Q91" s="19"/>
      <c r="R91" s="18"/>
      <c r="S91" s="18"/>
      <c r="T91" s="18"/>
      <c r="U91" s="18"/>
      <c r="V91" s="18"/>
      <c r="W91" s="17"/>
      <c r="X91" s="18"/>
      <c r="Y91" s="36"/>
      <c r="Z91" s="17"/>
      <c r="AA91" s="36"/>
      <c r="AB91" s="18"/>
      <c r="AC91" s="18"/>
      <c r="AD91" s="17"/>
      <c r="AE91" s="19" t="s">
        <v>2584</v>
      </c>
      <c r="AF91" s="124" t="s">
        <v>1571</v>
      </c>
      <c r="AG91" s="19"/>
      <c r="AH91" s="19" t="s">
        <v>1218</v>
      </c>
      <c r="AI91" s="19" t="s">
        <v>1571</v>
      </c>
      <c r="AJ91" s="15"/>
      <c r="AK91" s="15"/>
      <c r="AL91" s="16">
        <f t="shared" si="6"/>
        <v>120000</v>
      </c>
      <c r="AM91" s="42">
        <v>242236</v>
      </c>
      <c r="AN91" s="42">
        <v>242257</v>
      </c>
      <c r="AO91" s="42">
        <v>242326</v>
      </c>
      <c r="AP91" s="42">
        <v>242326</v>
      </c>
      <c r="AQ91" s="42">
        <v>242326</v>
      </c>
      <c r="AR91" s="17">
        <v>120000</v>
      </c>
      <c r="AS91" s="18">
        <v>0</v>
      </c>
      <c r="AT91" s="18"/>
    </row>
    <row r="92" spans="1:46" s="23" customFormat="1" ht="72" x14ac:dyDescent="0.2">
      <c r="A92" s="19" t="s">
        <v>20</v>
      </c>
      <c r="B92" s="19" t="s">
        <v>277</v>
      </c>
      <c r="C92" s="19" t="s">
        <v>276</v>
      </c>
      <c r="D92" s="19" t="s">
        <v>33</v>
      </c>
      <c r="E92" s="19" t="s">
        <v>310</v>
      </c>
      <c r="F92" s="28" t="s">
        <v>1664</v>
      </c>
      <c r="G92" s="19" t="s">
        <v>377</v>
      </c>
      <c r="H92" s="18" t="s">
        <v>270</v>
      </c>
      <c r="I92" s="18" t="s">
        <v>274</v>
      </c>
      <c r="J92" s="17">
        <v>60000</v>
      </c>
      <c r="K92" s="35" t="s">
        <v>137</v>
      </c>
      <c r="L92" s="18"/>
      <c r="M92" s="18"/>
      <c r="N92" s="28" t="s">
        <v>1217</v>
      </c>
      <c r="O92" s="18"/>
      <c r="P92" s="36"/>
      <c r="Q92" s="19"/>
      <c r="R92" s="18"/>
      <c r="S92" s="18"/>
      <c r="T92" s="18"/>
      <c r="U92" s="18"/>
      <c r="V92" s="18"/>
      <c r="W92" s="17"/>
      <c r="X92" s="18"/>
      <c r="Y92" s="36"/>
      <c r="Z92" s="17"/>
      <c r="AA92" s="36"/>
      <c r="AB92" s="36"/>
      <c r="AC92" s="36"/>
      <c r="AD92" s="17"/>
      <c r="AE92" s="19" t="s">
        <v>2584</v>
      </c>
      <c r="AF92" s="124" t="s">
        <v>1571</v>
      </c>
      <c r="AG92" s="19"/>
      <c r="AH92" s="19" t="s">
        <v>1218</v>
      </c>
      <c r="AI92" s="19" t="s">
        <v>1571</v>
      </c>
      <c r="AJ92" s="15"/>
      <c r="AK92" s="15"/>
      <c r="AL92" s="16">
        <f t="shared" si="6"/>
        <v>60000</v>
      </c>
      <c r="AM92" s="42">
        <v>242236</v>
      </c>
      <c r="AN92" s="42">
        <v>242257</v>
      </c>
      <c r="AO92" s="42">
        <v>242326</v>
      </c>
      <c r="AP92" s="42">
        <v>242326</v>
      </c>
      <c r="AQ92" s="42">
        <v>242326</v>
      </c>
      <c r="AR92" s="17">
        <v>60000</v>
      </c>
      <c r="AS92" s="18">
        <v>0</v>
      </c>
      <c r="AT92" s="18"/>
    </row>
    <row r="93" spans="1:46" s="23" customFormat="1" ht="72" x14ac:dyDescent="0.2">
      <c r="A93" s="19" t="s">
        <v>20</v>
      </c>
      <c r="B93" s="19" t="s">
        <v>277</v>
      </c>
      <c r="C93" s="19" t="s">
        <v>276</v>
      </c>
      <c r="D93" s="19" t="s">
        <v>33</v>
      </c>
      <c r="E93" s="19" t="s">
        <v>310</v>
      </c>
      <c r="F93" s="28" t="s">
        <v>1665</v>
      </c>
      <c r="G93" s="19" t="s">
        <v>378</v>
      </c>
      <c r="H93" s="18" t="s">
        <v>269</v>
      </c>
      <c r="I93" s="18" t="s">
        <v>268</v>
      </c>
      <c r="J93" s="17">
        <v>6000</v>
      </c>
      <c r="K93" s="35" t="s">
        <v>137</v>
      </c>
      <c r="L93" s="18"/>
      <c r="M93" s="18"/>
      <c r="N93" s="28" t="s">
        <v>1217</v>
      </c>
      <c r="O93" s="18"/>
      <c r="P93" s="36"/>
      <c r="Q93" s="19"/>
      <c r="R93" s="18"/>
      <c r="S93" s="18"/>
      <c r="T93" s="18"/>
      <c r="U93" s="18"/>
      <c r="V93" s="18"/>
      <c r="W93" s="17"/>
      <c r="X93" s="18"/>
      <c r="Y93" s="36"/>
      <c r="Z93" s="17"/>
      <c r="AA93" s="36"/>
      <c r="AB93" s="36"/>
      <c r="AC93" s="36"/>
      <c r="AD93" s="17"/>
      <c r="AE93" s="19" t="s">
        <v>2584</v>
      </c>
      <c r="AF93" s="124" t="s">
        <v>1571</v>
      </c>
      <c r="AG93" s="19"/>
      <c r="AH93" s="19" t="s">
        <v>1218</v>
      </c>
      <c r="AI93" s="19" t="s">
        <v>1571</v>
      </c>
      <c r="AJ93" s="15"/>
      <c r="AK93" s="15"/>
      <c r="AL93" s="16">
        <f t="shared" si="6"/>
        <v>6000</v>
      </c>
      <c r="AM93" s="42">
        <v>242236</v>
      </c>
      <c r="AN93" s="42">
        <v>242257</v>
      </c>
      <c r="AO93" s="42">
        <v>242326</v>
      </c>
      <c r="AP93" s="42">
        <v>242326</v>
      </c>
      <c r="AQ93" s="42">
        <v>242326</v>
      </c>
      <c r="AR93" s="17">
        <v>6000</v>
      </c>
      <c r="AS93" s="18">
        <v>0</v>
      </c>
      <c r="AT93" s="18"/>
    </row>
    <row r="94" spans="1:46" s="23" customFormat="1" ht="72" x14ac:dyDescent="0.2">
      <c r="A94" s="19" t="s">
        <v>20</v>
      </c>
      <c r="B94" s="19" t="s">
        <v>277</v>
      </c>
      <c r="C94" s="19" t="s">
        <v>276</v>
      </c>
      <c r="D94" s="19" t="s">
        <v>33</v>
      </c>
      <c r="E94" s="19" t="s">
        <v>310</v>
      </c>
      <c r="F94" s="28" t="s">
        <v>1666</v>
      </c>
      <c r="G94" s="19" t="s">
        <v>379</v>
      </c>
      <c r="H94" s="18" t="s">
        <v>303</v>
      </c>
      <c r="I94" s="18" t="s">
        <v>346</v>
      </c>
      <c r="J94" s="17">
        <v>5000</v>
      </c>
      <c r="K94" s="35" t="s">
        <v>137</v>
      </c>
      <c r="L94" s="18"/>
      <c r="M94" s="18"/>
      <c r="N94" s="28" t="s">
        <v>1217</v>
      </c>
      <c r="O94" s="18"/>
      <c r="P94" s="36"/>
      <c r="Q94" s="19"/>
      <c r="R94" s="18"/>
      <c r="S94" s="18"/>
      <c r="T94" s="18"/>
      <c r="U94" s="18"/>
      <c r="V94" s="18"/>
      <c r="W94" s="17"/>
      <c r="X94" s="18"/>
      <c r="Y94" s="36"/>
      <c r="Z94" s="17"/>
      <c r="AA94" s="36"/>
      <c r="AB94" s="36"/>
      <c r="AC94" s="36"/>
      <c r="AD94" s="17"/>
      <c r="AE94" s="19" t="s">
        <v>2584</v>
      </c>
      <c r="AF94" s="124" t="s">
        <v>1571</v>
      </c>
      <c r="AG94" s="19"/>
      <c r="AH94" s="19" t="s">
        <v>1218</v>
      </c>
      <c r="AI94" s="19" t="s">
        <v>1571</v>
      </c>
      <c r="AJ94" s="15"/>
      <c r="AK94" s="15"/>
      <c r="AL94" s="16">
        <f t="shared" si="6"/>
        <v>5000</v>
      </c>
      <c r="AM94" s="42">
        <v>242236</v>
      </c>
      <c r="AN94" s="42">
        <v>242257</v>
      </c>
      <c r="AO94" s="42">
        <v>242326</v>
      </c>
      <c r="AP94" s="42">
        <v>242326</v>
      </c>
      <c r="AQ94" s="42">
        <v>242326</v>
      </c>
      <c r="AR94" s="17">
        <v>5000</v>
      </c>
      <c r="AS94" s="18">
        <v>0</v>
      </c>
      <c r="AT94" s="18"/>
    </row>
    <row r="95" spans="1:46" s="23" customFormat="1" ht="72" x14ac:dyDescent="0.2">
      <c r="A95" s="19" t="s">
        <v>20</v>
      </c>
      <c r="B95" s="19" t="s">
        <v>277</v>
      </c>
      <c r="C95" s="19" t="s">
        <v>276</v>
      </c>
      <c r="D95" s="19" t="s">
        <v>33</v>
      </c>
      <c r="E95" s="19" t="s">
        <v>310</v>
      </c>
      <c r="F95" s="28" t="s">
        <v>1667</v>
      </c>
      <c r="G95" s="19" t="s">
        <v>380</v>
      </c>
      <c r="H95" s="18" t="s">
        <v>270</v>
      </c>
      <c r="I95" s="18" t="s">
        <v>268</v>
      </c>
      <c r="J95" s="17">
        <v>20000</v>
      </c>
      <c r="K95" s="35" t="s">
        <v>137</v>
      </c>
      <c r="L95" s="18"/>
      <c r="M95" s="18"/>
      <c r="N95" s="28" t="s">
        <v>1217</v>
      </c>
      <c r="O95" s="18"/>
      <c r="P95" s="36"/>
      <c r="Q95" s="19"/>
      <c r="R95" s="18"/>
      <c r="S95" s="18"/>
      <c r="T95" s="18"/>
      <c r="U95" s="18"/>
      <c r="V95" s="18"/>
      <c r="W95" s="17"/>
      <c r="X95" s="18"/>
      <c r="Y95" s="36"/>
      <c r="Z95" s="17"/>
      <c r="AA95" s="36"/>
      <c r="AB95" s="36"/>
      <c r="AC95" s="36"/>
      <c r="AD95" s="17"/>
      <c r="AE95" s="19" t="s">
        <v>2584</v>
      </c>
      <c r="AF95" s="124" t="s">
        <v>1571</v>
      </c>
      <c r="AG95" s="19"/>
      <c r="AH95" s="19" t="s">
        <v>1218</v>
      </c>
      <c r="AI95" s="19" t="s">
        <v>1571</v>
      </c>
      <c r="AJ95" s="15"/>
      <c r="AK95" s="15"/>
      <c r="AL95" s="16">
        <f t="shared" si="6"/>
        <v>20000</v>
      </c>
      <c r="AM95" s="42">
        <v>242236</v>
      </c>
      <c r="AN95" s="42">
        <v>242257</v>
      </c>
      <c r="AO95" s="42">
        <v>242326</v>
      </c>
      <c r="AP95" s="42">
        <v>242326</v>
      </c>
      <c r="AQ95" s="42">
        <v>242326</v>
      </c>
      <c r="AR95" s="17">
        <v>20000</v>
      </c>
      <c r="AS95" s="18">
        <v>0</v>
      </c>
      <c r="AT95" s="18"/>
    </row>
    <row r="96" spans="1:46" s="23" customFormat="1" ht="72" x14ac:dyDescent="0.2">
      <c r="A96" s="19" t="s">
        <v>20</v>
      </c>
      <c r="B96" s="19" t="s">
        <v>277</v>
      </c>
      <c r="C96" s="19" t="s">
        <v>276</v>
      </c>
      <c r="D96" s="19" t="s">
        <v>33</v>
      </c>
      <c r="E96" s="19" t="s">
        <v>310</v>
      </c>
      <c r="F96" s="28" t="s">
        <v>1668</v>
      </c>
      <c r="G96" s="19" t="s">
        <v>381</v>
      </c>
      <c r="H96" s="18" t="s">
        <v>270</v>
      </c>
      <c r="I96" s="18" t="s">
        <v>268</v>
      </c>
      <c r="J96" s="17">
        <v>20000</v>
      </c>
      <c r="K96" s="35" t="s">
        <v>137</v>
      </c>
      <c r="L96" s="18"/>
      <c r="M96" s="18"/>
      <c r="N96" s="28" t="s">
        <v>1217</v>
      </c>
      <c r="O96" s="18"/>
      <c r="P96" s="28"/>
      <c r="Q96" s="18"/>
      <c r="R96" s="18"/>
      <c r="S96" s="18"/>
      <c r="T96" s="18"/>
      <c r="U96" s="18"/>
      <c r="V96" s="19"/>
      <c r="W96" s="17"/>
      <c r="X96" s="18"/>
      <c r="Y96" s="41"/>
      <c r="Z96" s="17"/>
      <c r="AA96" s="36"/>
      <c r="AB96" s="19"/>
      <c r="AC96" s="19"/>
      <c r="AD96" s="19"/>
      <c r="AE96" s="19" t="s">
        <v>2584</v>
      </c>
      <c r="AF96" s="124" t="s">
        <v>1571</v>
      </c>
      <c r="AG96" s="19"/>
      <c r="AH96" s="19" t="s">
        <v>1218</v>
      </c>
      <c r="AI96" s="19" t="s">
        <v>1571</v>
      </c>
      <c r="AJ96" s="15"/>
      <c r="AK96" s="15"/>
      <c r="AL96" s="16">
        <f t="shared" si="6"/>
        <v>20000</v>
      </c>
      <c r="AM96" s="42">
        <v>242236</v>
      </c>
      <c r="AN96" s="42">
        <v>242257</v>
      </c>
      <c r="AO96" s="42">
        <v>242326</v>
      </c>
      <c r="AP96" s="42">
        <v>242326</v>
      </c>
      <c r="AQ96" s="42">
        <v>242326</v>
      </c>
      <c r="AR96" s="17">
        <v>20000</v>
      </c>
      <c r="AS96" s="18">
        <v>0</v>
      </c>
      <c r="AT96" s="18"/>
    </row>
    <row r="97" spans="1:46" s="23" customFormat="1" ht="108" x14ac:dyDescent="0.2">
      <c r="A97" s="19" t="s">
        <v>20</v>
      </c>
      <c r="B97" s="19" t="s">
        <v>277</v>
      </c>
      <c r="C97" s="19" t="s">
        <v>276</v>
      </c>
      <c r="D97" s="19" t="s">
        <v>22</v>
      </c>
      <c r="E97" s="19" t="s">
        <v>349</v>
      </c>
      <c r="F97" s="28" t="s">
        <v>1669</v>
      </c>
      <c r="G97" s="19" t="s">
        <v>382</v>
      </c>
      <c r="H97" s="18" t="s">
        <v>270</v>
      </c>
      <c r="I97" s="18" t="s">
        <v>275</v>
      </c>
      <c r="J97" s="17">
        <v>7475000</v>
      </c>
      <c r="K97" s="35" t="s">
        <v>137</v>
      </c>
      <c r="L97" s="18"/>
      <c r="M97" s="18"/>
      <c r="N97" s="19"/>
      <c r="O97" s="18"/>
      <c r="P97" s="28"/>
      <c r="Q97" s="18"/>
      <c r="R97" s="18"/>
      <c r="S97" s="18"/>
      <c r="T97" s="18"/>
      <c r="U97" s="18"/>
      <c r="V97" s="19"/>
      <c r="W97" s="17"/>
      <c r="X97" s="18"/>
      <c r="Y97" s="41"/>
      <c r="Z97" s="17"/>
      <c r="AA97" s="36"/>
      <c r="AB97" s="19"/>
      <c r="AC97" s="19"/>
      <c r="AD97" s="19"/>
      <c r="AE97" s="19" t="s">
        <v>1219</v>
      </c>
      <c r="AF97" s="124" t="s">
        <v>3451</v>
      </c>
      <c r="AG97" s="19"/>
      <c r="AH97" s="19" t="s">
        <v>1219</v>
      </c>
      <c r="AI97" s="19" t="s">
        <v>1568</v>
      </c>
      <c r="AJ97" s="15"/>
      <c r="AK97" s="15"/>
      <c r="AL97" s="16">
        <f t="shared" si="6"/>
        <v>7475000</v>
      </c>
      <c r="AM97" s="42"/>
      <c r="AN97" s="42"/>
      <c r="AO97" s="42"/>
      <c r="AP97" s="42"/>
      <c r="AQ97" s="42"/>
      <c r="AR97" s="17">
        <v>7475000</v>
      </c>
      <c r="AS97" s="18">
        <v>0</v>
      </c>
      <c r="AT97" s="18" t="s">
        <v>2585</v>
      </c>
    </row>
    <row r="98" spans="1:46" s="23" customFormat="1" ht="72" x14ac:dyDescent="0.2">
      <c r="A98" s="19" t="s">
        <v>23</v>
      </c>
      <c r="B98" s="19" t="s">
        <v>277</v>
      </c>
      <c r="C98" s="19" t="s">
        <v>276</v>
      </c>
      <c r="D98" s="19" t="s">
        <v>11</v>
      </c>
      <c r="E98" s="19" t="s">
        <v>310</v>
      </c>
      <c r="F98" s="28" t="s">
        <v>1670</v>
      </c>
      <c r="G98" s="19" t="s">
        <v>383</v>
      </c>
      <c r="H98" s="18" t="s">
        <v>270</v>
      </c>
      <c r="I98" s="18" t="s">
        <v>271</v>
      </c>
      <c r="J98" s="17">
        <v>20000</v>
      </c>
      <c r="K98" s="18"/>
      <c r="L98" s="18"/>
      <c r="M98" s="35" t="s">
        <v>137</v>
      </c>
      <c r="N98" s="19"/>
      <c r="O98" s="18" t="s">
        <v>2586</v>
      </c>
      <c r="P98" s="36" t="s">
        <v>2587</v>
      </c>
      <c r="Q98" s="18" t="s">
        <v>1220</v>
      </c>
      <c r="R98" s="18" t="s">
        <v>1190</v>
      </c>
      <c r="S98" s="18" t="s">
        <v>60</v>
      </c>
      <c r="T98" s="18" t="s">
        <v>1221</v>
      </c>
      <c r="U98" s="18" t="s">
        <v>1222</v>
      </c>
      <c r="V98" s="36" t="s">
        <v>2588</v>
      </c>
      <c r="W98" s="17">
        <v>20000</v>
      </c>
      <c r="X98" s="18" t="s">
        <v>1182</v>
      </c>
      <c r="Y98" s="36" t="s">
        <v>2589</v>
      </c>
      <c r="Z98" s="17">
        <v>20000</v>
      </c>
      <c r="AA98" s="36" t="s">
        <v>2590</v>
      </c>
      <c r="AB98" s="19"/>
      <c r="AC98" s="19"/>
      <c r="AD98" s="19"/>
      <c r="AE98" s="19" t="s">
        <v>2591</v>
      </c>
      <c r="AF98" s="124" t="s">
        <v>1570</v>
      </c>
      <c r="AG98" s="19"/>
      <c r="AH98" s="19" t="s">
        <v>1223</v>
      </c>
      <c r="AI98" s="19" t="s">
        <v>1570</v>
      </c>
      <c r="AJ98" s="15"/>
      <c r="AK98" s="15"/>
      <c r="AL98" s="16">
        <f t="shared" si="6"/>
        <v>20000</v>
      </c>
      <c r="AM98" s="42">
        <v>23082</v>
      </c>
      <c r="AN98" s="18"/>
      <c r="AO98" s="18" t="s">
        <v>2660</v>
      </c>
      <c r="AP98" s="18" t="s">
        <v>2660</v>
      </c>
      <c r="AQ98" s="18" t="s">
        <v>2660</v>
      </c>
      <c r="AR98" s="15">
        <v>20000</v>
      </c>
      <c r="AS98" s="18" t="s">
        <v>2395</v>
      </c>
      <c r="AT98" s="18"/>
    </row>
    <row r="99" spans="1:46" s="23" customFormat="1" ht="72" x14ac:dyDescent="0.2">
      <c r="A99" s="19" t="s">
        <v>23</v>
      </c>
      <c r="B99" s="19" t="s">
        <v>277</v>
      </c>
      <c r="C99" s="19" t="s">
        <v>276</v>
      </c>
      <c r="D99" s="19" t="s">
        <v>11</v>
      </c>
      <c r="E99" s="19" t="s">
        <v>310</v>
      </c>
      <c r="F99" s="28" t="s">
        <v>1671</v>
      </c>
      <c r="G99" s="19" t="s">
        <v>384</v>
      </c>
      <c r="H99" s="18" t="s">
        <v>269</v>
      </c>
      <c r="I99" s="18" t="s">
        <v>271</v>
      </c>
      <c r="J99" s="17">
        <v>28000</v>
      </c>
      <c r="K99" s="18"/>
      <c r="L99" s="18"/>
      <c r="M99" s="35" t="s">
        <v>137</v>
      </c>
      <c r="N99" s="19"/>
      <c r="O99" s="18" t="s">
        <v>2586</v>
      </c>
      <c r="P99" s="36" t="s">
        <v>2587</v>
      </c>
      <c r="Q99" s="18" t="s">
        <v>1220</v>
      </c>
      <c r="R99" s="18" t="s">
        <v>1190</v>
      </c>
      <c r="S99" s="18" t="s">
        <v>60</v>
      </c>
      <c r="T99" s="18" t="s">
        <v>1225</v>
      </c>
      <c r="U99" s="18" t="s">
        <v>1226</v>
      </c>
      <c r="V99" s="36" t="s">
        <v>2588</v>
      </c>
      <c r="W99" s="17">
        <v>28000</v>
      </c>
      <c r="X99" s="18" t="s">
        <v>1182</v>
      </c>
      <c r="Y99" s="36" t="s">
        <v>2589</v>
      </c>
      <c r="Z99" s="17">
        <v>28000</v>
      </c>
      <c r="AA99" s="36" t="s">
        <v>2590</v>
      </c>
      <c r="AB99" s="19"/>
      <c r="AC99" s="19"/>
      <c r="AD99" s="19"/>
      <c r="AE99" s="19" t="s">
        <v>2591</v>
      </c>
      <c r="AF99" s="124" t="s">
        <v>1570</v>
      </c>
      <c r="AG99" s="19"/>
      <c r="AH99" s="19" t="s">
        <v>1223</v>
      </c>
      <c r="AI99" s="19" t="s">
        <v>1570</v>
      </c>
      <c r="AJ99" s="15"/>
      <c r="AK99" s="15"/>
      <c r="AL99" s="16">
        <f t="shared" si="6"/>
        <v>28000</v>
      </c>
      <c r="AM99" s="42">
        <v>23082</v>
      </c>
      <c r="AN99" s="18"/>
      <c r="AO99" s="18" t="s">
        <v>2660</v>
      </c>
      <c r="AP99" s="18" t="s">
        <v>2660</v>
      </c>
      <c r="AQ99" s="18" t="s">
        <v>2660</v>
      </c>
      <c r="AR99" s="15">
        <v>28000</v>
      </c>
      <c r="AS99" s="18" t="s">
        <v>2395</v>
      </c>
      <c r="AT99" s="18"/>
    </row>
    <row r="100" spans="1:46" s="23" customFormat="1" ht="72" x14ac:dyDescent="0.2">
      <c r="A100" s="19" t="s">
        <v>23</v>
      </c>
      <c r="B100" s="19" t="s">
        <v>277</v>
      </c>
      <c r="C100" s="19" t="s">
        <v>276</v>
      </c>
      <c r="D100" s="19" t="s">
        <v>11</v>
      </c>
      <c r="E100" s="19" t="s">
        <v>310</v>
      </c>
      <c r="F100" s="28" t="s">
        <v>1672</v>
      </c>
      <c r="G100" s="19" t="s">
        <v>385</v>
      </c>
      <c r="H100" s="18" t="s">
        <v>269</v>
      </c>
      <c r="I100" s="18" t="s">
        <v>271</v>
      </c>
      <c r="J100" s="17">
        <v>111800</v>
      </c>
      <c r="K100" s="18"/>
      <c r="L100" s="18"/>
      <c r="M100" s="35" t="s">
        <v>137</v>
      </c>
      <c r="N100" s="19"/>
      <c r="O100" s="18" t="s">
        <v>2592</v>
      </c>
      <c r="P100" s="36" t="s">
        <v>2587</v>
      </c>
      <c r="Q100" s="18" t="s">
        <v>1227</v>
      </c>
      <c r="R100" s="18" t="s">
        <v>1190</v>
      </c>
      <c r="S100" s="18" t="s">
        <v>60</v>
      </c>
      <c r="T100" s="18"/>
      <c r="U100" s="18"/>
      <c r="V100" s="131" t="s">
        <v>2593</v>
      </c>
      <c r="W100" s="17">
        <v>111800</v>
      </c>
      <c r="X100" s="18" t="s">
        <v>1182</v>
      </c>
      <c r="Y100" s="36" t="s">
        <v>2589</v>
      </c>
      <c r="Z100" s="17">
        <v>111800</v>
      </c>
      <c r="AA100" s="36" t="s">
        <v>2594</v>
      </c>
      <c r="AB100" s="19"/>
      <c r="AC100" s="19"/>
      <c r="AD100" s="19"/>
      <c r="AE100" s="19" t="s">
        <v>2595</v>
      </c>
      <c r="AF100" s="124" t="s">
        <v>1570</v>
      </c>
      <c r="AG100" s="19"/>
      <c r="AH100" s="19" t="s">
        <v>1223</v>
      </c>
      <c r="AI100" s="19" t="s">
        <v>1570</v>
      </c>
      <c r="AJ100" s="15"/>
      <c r="AK100" s="15"/>
      <c r="AL100" s="16">
        <f t="shared" si="6"/>
        <v>111800</v>
      </c>
      <c r="AM100" s="42">
        <v>23082</v>
      </c>
      <c r="AN100" s="18" t="s">
        <v>2660</v>
      </c>
      <c r="AO100" s="18" t="s">
        <v>2660</v>
      </c>
      <c r="AP100" s="18" t="s">
        <v>2660</v>
      </c>
      <c r="AQ100" s="18" t="s">
        <v>2660</v>
      </c>
      <c r="AR100" s="15">
        <v>111800</v>
      </c>
      <c r="AS100" s="18" t="s">
        <v>2395</v>
      </c>
      <c r="AT100" s="18"/>
    </row>
    <row r="101" spans="1:46" s="23" customFormat="1" ht="144" x14ac:dyDescent="0.2">
      <c r="A101" s="19" t="s">
        <v>23</v>
      </c>
      <c r="B101" s="19" t="s">
        <v>277</v>
      </c>
      <c r="C101" s="19" t="s">
        <v>276</v>
      </c>
      <c r="D101" s="19" t="s">
        <v>11</v>
      </c>
      <c r="E101" s="19" t="s">
        <v>310</v>
      </c>
      <c r="F101" s="28" t="s">
        <v>1673</v>
      </c>
      <c r="G101" s="19" t="s">
        <v>386</v>
      </c>
      <c r="H101" s="18" t="s">
        <v>387</v>
      </c>
      <c r="I101" s="18" t="s">
        <v>271</v>
      </c>
      <c r="J101" s="17">
        <v>409600</v>
      </c>
      <c r="K101" s="18"/>
      <c r="L101" s="18"/>
      <c r="M101" s="35" t="s">
        <v>137</v>
      </c>
      <c r="N101" s="19"/>
      <c r="O101" s="36"/>
      <c r="P101" s="36"/>
      <c r="Q101" s="18" t="s">
        <v>1228</v>
      </c>
      <c r="R101" s="18" t="s">
        <v>12</v>
      </c>
      <c r="S101" s="18" t="s">
        <v>81</v>
      </c>
      <c r="T101" s="18" t="s">
        <v>1229</v>
      </c>
      <c r="U101" s="18" t="s">
        <v>1230</v>
      </c>
      <c r="V101" s="36"/>
      <c r="W101" s="17">
        <v>408312</v>
      </c>
      <c r="X101" s="18" t="s">
        <v>1182</v>
      </c>
      <c r="Y101" s="36"/>
      <c r="Z101" s="17">
        <v>408312</v>
      </c>
      <c r="AA101" s="36"/>
      <c r="AB101" s="19"/>
      <c r="AC101" s="19"/>
      <c r="AD101" s="19"/>
      <c r="AE101" s="19" t="s">
        <v>2596</v>
      </c>
      <c r="AF101" s="124" t="s">
        <v>1570</v>
      </c>
      <c r="AG101" s="19"/>
      <c r="AH101" s="19" t="s">
        <v>1223</v>
      </c>
      <c r="AI101" s="19" t="s">
        <v>1570</v>
      </c>
      <c r="AJ101" s="15"/>
      <c r="AK101" s="15"/>
      <c r="AL101" s="16">
        <f t="shared" si="6"/>
        <v>409600</v>
      </c>
      <c r="AM101" s="18" t="s">
        <v>2660</v>
      </c>
      <c r="AN101" s="18" t="s">
        <v>2660</v>
      </c>
      <c r="AO101" s="18" t="s">
        <v>2660</v>
      </c>
      <c r="AP101" s="18" t="s">
        <v>2660</v>
      </c>
      <c r="AQ101" s="18" t="s">
        <v>2660</v>
      </c>
      <c r="AR101" s="15">
        <v>408312</v>
      </c>
      <c r="AS101" s="46" t="s">
        <v>2661</v>
      </c>
      <c r="AT101" s="18"/>
    </row>
    <row r="102" spans="1:46" s="23" customFormat="1" ht="72" x14ac:dyDescent="0.2">
      <c r="A102" s="19" t="s">
        <v>23</v>
      </c>
      <c r="B102" s="19" t="s">
        <v>277</v>
      </c>
      <c r="C102" s="19" t="s">
        <v>276</v>
      </c>
      <c r="D102" s="19" t="s">
        <v>11</v>
      </c>
      <c r="E102" s="19" t="s">
        <v>310</v>
      </c>
      <c r="F102" s="28" t="s">
        <v>1674</v>
      </c>
      <c r="G102" s="19" t="s">
        <v>388</v>
      </c>
      <c r="H102" s="18" t="s">
        <v>319</v>
      </c>
      <c r="I102" s="18" t="s">
        <v>274</v>
      </c>
      <c r="J102" s="17">
        <v>46000</v>
      </c>
      <c r="K102" s="18"/>
      <c r="L102" s="18"/>
      <c r="M102" s="35" t="s">
        <v>137</v>
      </c>
      <c r="N102" s="19"/>
      <c r="O102" s="36" t="s">
        <v>2597</v>
      </c>
      <c r="P102" s="36" t="s">
        <v>2598</v>
      </c>
      <c r="Q102" s="18" t="s">
        <v>1231</v>
      </c>
      <c r="R102" s="18" t="s">
        <v>1190</v>
      </c>
      <c r="S102" s="18" t="s">
        <v>60</v>
      </c>
      <c r="T102" s="18"/>
      <c r="U102" s="18"/>
      <c r="V102" s="36" t="s">
        <v>2599</v>
      </c>
      <c r="W102" s="17">
        <v>46000</v>
      </c>
      <c r="X102" s="18" t="s">
        <v>1182</v>
      </c>
      <c r="Y102" s="36" t="s">
        <v>2600</v>
      </c>
      <c r="Z102" s="17">
        <v>46000</v>
      </c>
      <c r="AA102" s="36"/>
      <c r="AB102" s="19"/>
      <c r="AC102" s="19"/>
      <c r="AD102" s="19"/>
      <c r="AE102" s="19" t="s">
        <v>1223</v>
      </c>
      <c r="AF102" s="124" t="s">
        <v>1570</v>
      </c>
      <c r="AG102" s="19"/>
      <c r="AH102" s="19" t="s">
        <v>1223</v>
      </c>
      <c r="AI102" s="19" t="s">
        <v>1570</v>
      </c>
      <c r="AJ102" s="15"/>
      <c r="AK102" s="15"/>
      <c r="AL102" s="16">
        <f t="shared" si="6"/>
        <v>46000</v>
      </c>
      <c r="AM102" s="42">
        <v>23102</v>
      </c>
      <c r="AN102" s="18" t="s">
        <v>2660</v>
      </c>
      <c r="AO102" s="18" t="s">
        <v>2662</v>
      </c>
      <c r="AP102" s="18" t="s">
        <v>2662</v>
      </c>
      <c r="AQ102" s="18" t="s">
        <v>2662</v>
      </c>
      <c r="AR102" s="15">
        <v>46000</v>
      </c>
      <c r="AS102" s="18" t="s">
        <v>2395</v>
      </c>
      <c r="AT102" s="18"/>
    </row>
    <row r="103" spans="1:46" s="23" customFormat="1" ht="72" x14ac:dyDescent="0.2">
      <c r="A103" s="19" t="s">
        <v>23</v>
      </c>
      <c r="B103" s="19" t="s">
        <v>277</v>
      </c>
      <c r="C103" s="19" t="s">
        <v>276</v>
      </c>
      <c r="D103" s="19" t="s">
        <v>11</v>
      </c>
      <c r="E103" s="19" t="s">
        <v>310</v>
      </c>
      <c r="F103" s="28" t="s">
        <v>1675</v>
      </c>
      <c r="G103" s="19" t="s">
        <v>389</v>
      </c>
      <c r="H103" s="18" t="s">
        <v>270</v>
      </c>
      <c r="I103" s="18" t="s">
        <v>274</v>
      </c>
      <c r="J103" s="17">
        <v>58000</v>
      </c>
      <c r="K103" s="18"/>
      <c r="L103" s="18"/>
      <c r="M103" s="35" t="s">
        <v>137</v>
      </c>
      <c r="N103" s="19"/>
      <c r="O103" s="36" t="s">
        <v>2601</v>
      </c>
      <c r="P103" s="36" t="s">
        <v>2598</v>
      </c>
      <c r="Q103" s="18" t="s">
        <v>1231</v>
      </c>
      <c r="R103" s="18" t="s">
        <v>1190</v>
      </c>
      <c r="S103" s="18" t="s">
        <v>60</v>
      </c>
      <c r="T103" s="18"/>
      <c r="U103" s="18"/>
      <c r="V103" s="36" t="s">
        <v>2599</v>
      </c>
      <c r="W103" s="17">
        <v>58000</v>
      </c>
      <c r="X103" s="18" t="s">
        <v>1182</v>
      </c>
      <c r="Y103" s="36" t="s">
        <v>2600</v>
      </c>
      <c r="Z103" s="17">
        <v>58000</v>
      </c>
      <c r="AA103" s="36"/>
      <c r="AB103" s="19"/>
      <c r="AC103" s="19"/>
      <c r="AD103" s="19"/>
      <c r="AE103" s="19" t="s">
        <v>1223</v>
      </c>
      <c r="AF103" s="124" t="s">
        <v>1570</v>
      </c>
      <c r="AG103" s="19"/>
      <c r="AH103" s="19" t="s">
        <v>1223</v>
      </c>
      <c r="AI103" s="19" t="s">
        <v>1570</v>
      </c>
      <c r="AJ103" s="15"/>
      <c r="AK103" s="15"/>
      <c r="AL103" s="16">
        <f t="shared" si="6"/>
        <v>58000</v>
      </c>
      <c r="AM103" s="42">
        <v>23102</v>
      </c>
      <c r="AN103" s="18" t="s">
        <v>2660</v>
      </c>
      <c r="AO103" s="18" t="s">
        <v>2662</v>
      </c>
      <c r="AP103" s="18" t="s">
        <v>2662</v>
      </c>
      <c r="AQ103" s="18" t="s">
        <v>2662</v>
      </c>
      <c r="AR103" s="15">
        <v>58000</v>
      </c>
      <c r="AS103" s="18" t="s">
        <v>2395</v>
      </c>
      <c r="AT103" s="18"/>
    </row>
    <row r="104" spans="1:46" s="23" customFormat="1" ht="72" x14ac:dyDescent="0.2">
      <c r="A104" s="19" t="s">
        <v>23</v>
      </c>
      <c r="B104" s="19" t="s">
        <v>277</v>
      </c>
      <c r="C104" s="19" t="s">
        <v>276</v>
      </c>
      <c r="D104" s="19" t="s">
        <v>11</v>
      </c>
      <c r="E104" s="19" t="s">
        <v>310</v>
      </c>
      <c r="F104" s="28" t="s">
        <v>1676</v>
      </c>
      <c r="G104" s="19" t="s">
        <v>390</v>
      </c>
      <c r="H104" s="18" t="s">
        <v>269</v>
      </c>
      <c r="I104" s="18" t="s">
        <v>273</v>
      </c>
      <c r="J104" s="17">
        <v>15000</v>
      </c>
      <c r="K104" s="18"/>
      <c r="L104" s="18"/>
      <c r="M104" s="35" t="s">
        <v>137</v>
      </c>
      <c r="N104" s="19"/>
      <c r="O104" s="18" t="s">
        <v>2602</v>
      </c>
      <c r="P104" s="36" t="s">
        <v>2603</v>
      </c>
      <c r="Q104" s="18" t="s">
        <v>1231</v>
      </c>
      <c r="R104" s="18" t="s">
        <v>1190</v>
      </c>
      <c r="S104" s="18" t="s">
        <v>60</v>
      </c>
      <c r="T104" s="18"/>
      <c r="U104" s="18"/>
      <c r="V104" s="36" t="s">
        <v>2604</v>
      </c>
      <c r="W104" s="17">
        <v>14200</v>
      </c>
      <c r="X104" s="18" t="s">
        <v>1182</v>
      </c>
      <c r="Y104" s="36" t="s">
        <v>2605</v>
      </c>
      <c r="Z104" s="17">
        <v>14200</v>
      </c>
      <c r="AA104" s="36"/>
      <c r="AB104" s="19"/>
      <c r="AC104" s="19"/>
      <c r="AD104" s="19"/>
      <c r="AE104" s="19" t="s">
        <v>2606</v>
      </c>
      <c r="AF104" s="124" t="s">
        <v>1570</v>
      </c>
      <c r="AG104" s="19"/>
      <c r="AH104" s="19" t="s">
        <v>1223</v>
      </c>
      <c r="AI104" s="19" t="s">
        <v>1570</v>
      </c>
      <c r="AJ104" s="15"/>
      <c r="AK104" s="15"/>
      <c r="AL104" s="16">
        <f t="shared" si="6"/>
        <v>15000</v>
      </c>
      <c r="AM104" s="42">
        <v>23083</v>
      </c>
      <c r="AN104" s="18" t="s">
        <v>2663</v>
      </c>
      <c r="AO104" s="18" t="s">
        <v>2660</v>
      </c>
      <c r="AP104" s="18" t="s">
        <v>2660</v>
      </c>
      <c r="AQ104" s="18" t="s">
        <v>2660</v>
      </c>
      <c r="AR104" s="15">
        <v>14200</v>
      </c>
      <c r="AS104" s="46" t="s">
        <v>2664</v>
      </c>
      <c r="AT104" s="18"/>
    </row>
    <row r="105" spans="1:46" s="23" customFormat="1" ht="72" x14ac:dyDescent="0.2">
      <c r="A105" s="19" t="s">
        <v>23</v>
      </c>
      <c r="B105" s="19" t="s">
        <v>277</v>
      </c>
      <c r="C105" s="19" t="s">
        <v>276</v>
      </c>
      <c r="D105" s="19" t="s">
        <v>11</v>
      </c>
      <c r="E105" s="19" t="s">
        <v>310</v>
      </c>
      <c r="F105" s="28" t="s">
        <v>1677</v>
      </c>
      <c r="G105" s="19" t="s">
        <v>391</v>
      </c>
      <c r="H105" s="18" t="s">
        <v>291</v>
      </c>
      <c r="I105" s="18" t="s">
        <v>273</v>
      </c>
      <c r="J105" s="17">
        <v>181500</v>
      </c>
      <c r="K105" s="18"/>
      <c r="L105" s="18"/>
      <c r="M105" s="35" t="s">
        <v>137</v>
      </c>
      <c r="N105" s="19"/>
      <c r="O105" s="36" t="s">
        <v>2597</v>
      </c>
      <c r="P105" s="36" t="s">
        <v>2598</v>
      </c>
      <c r="Q105" s="18" t="s">
        <v>1231</v>
      </c>
      <c r="R105" s="18" t="s">
        <v>1190</v>
      </c>
      <c r="S105" s="18" t="s">
        <v>60</v>
      </c>
      <c r="T105" s="18"/>
      <c r="U105" s="18"/>
      <c r="V105" s="36" t="s">
        <v>2599</v>
      </c>
      <c r="W105" s="17">
        <v>173019</v>
      </c>
      <c r="X105" s="18" t="s">
        <v>1182</v>
      </c>
      <c r="Y105" s="36" t="s">
        <v>2600</v>
      </c>
      <c r="Z105" s="17">
        <v>173019</v>
      </c>
      <c r="AA105" s="36"/>
      <c r="AB105" s="19"/>
      <c r="AC105" s="19"/>
      <c r="AD105" s="19"/>
      <c r="AE105" s="19" t="s">
        <v>1223</v>
      </c>
      <c r="AF105" s="124" t="s">
        <v>1570</v>
      </c>
      <c r="AG105" s="19"/>
      <c r="AH105" s="19" t="s">
        <v>1223</v>
      </c>
      <c r="AI105" s="19" t="s">
        <v>1570</v>
      </c>
      <c r="AJ105" s="15"/>
      <c r="AK105" s="15"/>
      <c r="AL105" s="16">
        <f t="shared" si="6"/>
        <v>181500</v>
      </c>
      <c r="AM105" s="42">
        <v>23102</v>
      </c>
      <c r="AN105" s="18" t="s">
        <v>2660</v>
      </c>
      <c r="AO105" s="18" t="s">
        <v>2662</v>
      </c>
      <c r="AP105" s="18" t="s">
        <v>2662</v>
      </c>
      <c r="AQ105" s="18" t="s">
        <v>2662</v>
      </c>
      <c r="AR105" s="15">
        <v>173019</v>
      </c>
      <c r="AS105" s="134" t="s">
        <v>2665</v>
      </c>
      <c r="AT105" s="18"/>
    </row>
    <row r="106" spans="1:46" s="23" customFormat="1" ht="72" x14ac:dyDescent="0.2">
      <c r="A106" s="19" t="s">
        <v>23</v>
      </c>
      <c r="B106" s="19" t="s">
        <v>277</v>
      </c>
      <c r="C106" s="19" t="s">
        <v>276</v>
      </c>
      <c r="D106" s="19" t="s">
        <v>11</v>
      </c>
      <c r="E106" s="19" t="s">
        <v>310</v>
      </c>
      <c r="F106" s="28" t="s">
        <v>1678</v>
      </c>
      <c r="G106" s="19" t="s">
        <v>392</v>
      </c>
      <c r="H106" s="18" t="s">
        <v>269</v>
      </c>
      <c r="I106" s="18" t="s">
        <v>273</v>
      </c>
      <c r="J106" s="17">
        <v>19800</v>
      </c>
      <c r="K106" s="18"/>
      <c r="L106" s="18"/>
      <c r="M106" s="35" t="s">
        <v>137</v>
      </c>
      <c r="N106" s="19"/>
      <c r="O106" s="36" t="s">
        <v>2597</v>
      </c>
      <c r="P106" s="36" t="s">
        <v>2598</v>
      </c>
      <c r="Q106" s="18" t="s">
        <v>1231</v>
      </c>
      <c r="R106" s="18" t="s">
        <v>1190</v>
      </c>
      <c r="S106" s="18" t="s">
        <v>60</v>
      </c>
      <c r="T106" s="18"/>
      <c r="U106" s="18"/>
      <c r="V106" s="36" t="s">
        <v>2599</v>
      </c>
      <c r="W106" s="17">
        <v>19800</v>
      </c>
      <c r="X106" s="18" t="s">
        <v>1182</v>
      </c>
      <c r="Y106" s="36" t="s">
        <v>2600</v>
      </c>
      <c r="Z106" s="17">
        <v>19800</v>
      </c>
      <c r="AA106" s="36"/>
      <c r="AB106" s="19"/>
      <c r="AC106" s="19"/>
      <c r="AD106" s="19"/>
      <c r="AE106" s="19" t="s">
        <v>1223</v>
      </c>
      <c r="AF106" s="124" t="s">
        <v>1570</v>
      </c>
      <c r="AG106" s="19"/>
      <c r="AH106" s="19" t="s">
        <v>1223</v>
      </c>
      <c r="AI106" s="19" t="s">
        <v>1570</v>
      </c>
      <c r="AJ106" s="15"/>
      <c r="AK106" s="15"/>
      <c r="AL106" s="16">
        <f t="shared" si="6"/>
        <v>19800</v>
      </c>
      <c r="AM106" s="42">
        <v>23102</v>
      </c>
      <c r="AN106" s="18" t="s">
        <v>2660</v>
      </c>
      <c r="AO106" s="18" t="s">
        <v>2662</v>
      </c>
      <c r="AP106" s="18" t="s">
        <v>2662</v>
      </c>
      <c r="AQ106" s="18" t="s">
        <v>2662</v>
      </c>
      <c r="AR106" s="15">
        <v>19800</v>
      </c>
      <c r="AS106" s="18" t="s">
        <v>2395</v>
      </c>
      <c r="AT106" s="18"/>
    </row>
    <row r="107" spans="1:46" s="23" customFormat="1" ht="72" x14ac:dyDescent="0.2">
      <c r="A107" s="19" t="s">
        <v>23</v>
      </c>
      <c r="B107" s="19" t="s">
        <v>277</v>
      </c>
      <c r="C107" s="19" t="s">
        <v>276</v>
      </c>
      <c r="D107" s="19" t="s">
        <v>11</v>
      </c>
      <c r="E107" s="19" t="s">
        <v>310</v>
      </c>
      <c r="F107" s="28" t="s">
        <v>1679</v>
      </c>
      <c r="G107" s="19" t="s">
        <v>393</v>
      </c>
      <c r="H107" s="18" t="s">
        <v>319</v>
      </c>
      <c r="I107" s="18" t="s">
        <v>273</v>
      </c>
      <c r="J107" s="17">
        <v>60000</v>
      </c>
      <c r="K107" s="18"/>
      <c r="L107" s="18"/>
      <c r="M107" s="35" t="s">
        <v>137</v>
      </c>
      <c r="N107" s="19"/>
      <c r="O107" s="36" t="s">
        <v>2597</v>
      </c>
      <c r="P107" s="36" t="s">
        <v>2598</v>
      </c>
      <c r="Q107" s="18" t="s">
        <v>1231</v>
      </c>
      <c r="R107" s="18" t="s">
        <v>1190</v>
      </c>
      <c r="S107" s="18" t="s">
        <v>60</v>
      </c>
      <c r="T107" s="18"/>
      <c r="U107" s="18"/>
      <c r="V107" s="36" t="s">
        <v>2599</v>
      </c>
      <c r="W107" s="17">
        <v>38800</v>
      </c>
      <c r="X107" s="18" t="s">
        <v>1182</v>
      </c>
      <c r="Y107" s="36" t="s">
        <v>2600</v>
      </c>
      <c r="Z107" s="17">
        <v>38800</v>
      </c>
      <c r="AA107" s="36"/>
      <c r="AB107" s="19"/>
      <c r="AC107" s="19"/>
      <c r="AD107" s="19"/>
      <c r="AE107" s="19" t="s">
        <v>1223</v>
      </c>
      <c r="AF107" s="124" t="s">
        <v>1570</v>
      </c>
      <c r="AG107" s="19"/>
      <c r="AH107" s="19" t="s">
        <v>1223</v>
      </c>
      <c r="AI107" s="19" t="s">
        <v>1570</v>
      </c>
      <c r="AJ107" s="15"/>
      <c r="AK107" s="15"/>
      <c r="AL107" s="16">
        <f t="shared" si="6"/>
        <v>60000</v>
      </c>
      <c r="AM107" s="42">
        <v>23102</v>
      </c>
      <c r="AN107" s="18" t="s">
        <v>2660</v>
      </c>
      <c r="AO107" s="18" t="s">
        <v>2662</v>
      </c>
      <c r="AP107" s="18" t="s">
        <v>2662</v>
      </c>
      <c r="AQ107" s="18" t="s">
        <v>2662</v>
      </c>
      <c r="AR107" s="15">
        <v>38800</v>
      </c>
      <c r="AS107" s="46" t="s">
        <v>2666</v>
      </c>
      <c r="AT107" s="18"/>
    </row>
    <row r="108" spans="1:46" s="23" customFormat="1" ht="72" x14ac:dyDescent="0.2">
      <c r="A108" s="19" t="s">
        <v>23</v>
      </c>
      <c r="B108" s="19" t="s">
        <v>277</v>
      </c>
      <c r="C108" s="19" t="s">
        <v>276</v>
      </c>
      <c r="D108" s="19" t="s">
        <v>11</v>
      </c>
      <c r="E108" s="19" t="s">
        <v>310</v>
      </c>
      <c r="F108" s="28" t="s">
        <v>1680</v>
      </c>
      <c r="G108" s="19" t="s">
        <v>394</v>
      </c>
      <c r="H108" s="18" t="s">
        <v>319</v>
      </c>
      <c r="I108" s="18" t="s">
        <v>273</v>
      </c>
      <c r="J108" s="17">
        <v>32000</v>
      </c>
      <c r="K108" s="18"/>
      <c r="L108" s="18"/>
      <c r="M108" s="35" t="s">
        <v>137</v>
      </c>
      <c r="N108" s="19"/>
      <c r="O108" s="18" t="s">
        <v>2602</v>
      </c>
      <c r="P108" s="36" t="s">
        <v>2603</v>
      </c>
      <c r="Q108" s="18" t="s">
        <v>1231</v>
      </c>
      <c r="R108" s="18" t="s">
        <v>1190</v>
      </c>
      <c r="S108" s="18" t="s">
        <v>60</v>
      </c>
      <c r="T108" s="18"/>
      <c r="U108" s="18"/>
      <c r="V108" s="36" t="s">
        <v>2604</v>
      </c>
      <c r="W108" s="17">
        <v>30800</v>
      </c>
      <c r="X108" s="18" t="s">
        <v>1182</v>
      </c>
      <c r="Y108" s="36" t="s">
        <v>2605</v>
      </c>
      <c r="Z108" s="17">
        <v>30800</v>
      </c>
      <c r="AA108" s="36"/>
      <c r="AB108" s="19"/>
      <c r="AC108" s="19"/>
      <c r="AD108" s="19"/>
      <c r="AE108" s="19" t="s">
        <v>2606</v>
      </c>
      <c r="AF108" s="124" t="s">
        <v>1570</v>
      </c>
      <c r="AG108" s="19"/>
      <c r="AH108" s="19" t="s">
        <v>1223</v>
      </c>
      <c r="AI108" s="19" t="s">
        <v>1570</v>
      </c>
      <c r="AJ108" s="15"/>
      <c r="AK108" s="15"/>
      <c r="AL108" s="16">
        <f t="shared" si="6"/>
        <v>32000</v>
      </c>
      <c r="AM108" s="42">
        <v>23083</v>
      </c>
      <c r="AN108" s="18" t="s">
        <v>2660</v>
      </c>
      <c r="AO108" s="18" t="s">
        <v>2660</v>
      </c>
      <c r="AP108" s="18" t="s">
        <v>2660</v>
      </c>
      <c r="AQ108" s="18" t="s">
        <v>2660</v>
      </c>
      <c r="AR108" s="15">
        <v>30800</v>
      </c>
      <c r="AS108" s="15">
        <v>1200</v>
      </c>
      <c r="AT108" s="18"/>
    </row>
    <row r="109" spans="1:46" s="23" customFormat="1" ht="72" x14ac:dyDescent="0.2">
      <c r="A109" s="19" t="s">
        <v>23</v>
      </c>
      <c r="B109" s="19" t="s">
        <v>277</v>
      </c>
      <c r="C109" s="19" t="s">
        <v>276</v>
      </c>
      <c r="D109" s="19" t="s">
        <v>11</v>
      </c>
      <c r="E109" s="19" t="s">
        <v>310</v>
      </c>
      <c r="F109" s="28" t="s">
        <v>1681</v>
      </c>
      <c r="G109" s="19" t="s">
        <v>395</v>
      </c>
      <c r="H109" s="18" t="s">
        <v>270</v>
      </c>
      <c r="I109" s="18" t="s">
        <v>273</v>
      </c>
      <c r="J109" s="17">
        <v>53500</v>
      </c>
      <c r="K109" s="18"/>
      <c r="L109" s="18"/>
      <c r="M109" s="35" t="s">
        <v>137</v>
      </c>
      <c r="N109" s="19"/>
      <c r="O109" s="36" t="s">
        <v>2597</v>
      </c>
      <c r="P109" s="36" t="s">
        <v>2598</v>
      </c>
      <c r="Q109" s="18" t="s">
        <v>1231</v>
      </c>
      <c r="R109" s="18" t="s">
        <v>1190</v>
      </c>
      <c r="S109" s="18" t="s">
        <v>60</v>
      </c>
      <c r="T109" s="18"/>
      <c r="U109" s="18"/>
      <c r="V109" s="36" t="s">
        <v>2599</v>
      </c>
      <c r="W109" s="17">
        <v>53500</v>
      </c>
      <c r="X109" s="18" t="s">
        <v>1182</v>
      </c>
      <c r="Y109" s="36" t="s">
        <v>2600</v>
      </c>
      <c r="Z109" s="17">
        <v>53500</v>
      </c>
      <c r="AA109" s="36"/>
      <c r="AB109" s="19"/>
      <c r="AC109" s="19"/>
      <c r="AD109" s="19"/>
      <c r="AE109" s="19" t="s">
        <v>1223</v>
      </c>
      <c r="AF109" s="124" t="s">
        <v>1570</v>
      </c>
      <c r="AG109" s="19"/>
      <c r="AH109" s="19" t="s">
        <v>1223</v>
      </c>
      <c r="AI109" s="19" t="s">
        <v>1570</v>
      </c>
      <c r="AJ109" s="15"/>
      <c r="AK109" s="15"/>
      <c r="AL109" s="16">
        <f t="shared" si="6"/>
        <v>53500</v>
      </c>
      <c r="AM109" s="42">
        <v>23102</v>
      </c>
      <c r="AN109" s="18" t="s">
        <v>2660</v>
      </c>
      <c r="AO109" s="18" t="s">
        <v>2662</v>
      </c>
      <c r="AP109" s="18" t="s">
        <v>2662</v>
      </c>
      <c r="AQ109" s="18" t="s">
        <v>2662</v>
      </c>
      <c r="AR109" s="15">
        <v>53500</v>
      </c>
      <c r="AS109" s="18" t="s">
        <v>2395</v>
      </c>
      <c r="AT109" s="18"/>
    </row>
    <row r="110" spans="1:46" s="23" customFormat="1" ht="90" x14ac:dyDescent="0.2">
      <c r="A110" s="19" t="s">
        <v>23</v>
      </c>
      <c r="B110" s="19" t="s">
        <v>277</v>
      </c>
      <c r="C110" s="19" t="s">
        <v>276</v>
      </c>
      <c r="D110" s="19" t="s">
        <v>11</v>
      </c>
      <c r="E110" s="19" t="s">
        <v>310</v>
      </c>
      <c r="F110" s="28" t="s">
        <v>1682</v>
      </c>
      <c r="G110" s="19" t="s">
        <v>396</v>
      </c>
      <c r="H110" s="18" t="s">
        <v>270</v>
      </c>
      <c r="I110" s="18" t="s">
        <v>397</v>
      </c>
      <c r="J110" s="17">
        <v>52500</v>
      </c>
      <c r="K110" s="18"/>
      <c r="L110" s="18"/>
      <c r="M110" s="35" t="s">
        <v>137</v>
      </c>
      <c r="N110" s="19"/>
      <c r="O110" s="36" t="s">
        <v>2607</v>
      </c>
      <c r="P110" s="36" t="s">
        <v>2603</v>
      </c>
      <c r="Q110" s="18" t="s">
        <v>1232</v>
      </c>
      <c r="R110" s="18" t="s">
        <v>12</v>
      </c>
      <c r="S110" s="18" t="s">
        <v>116</v>
      </c>
      <c r="T110" s="18"/>
      <c r="U110" s="18"/>
      <c r="V110" s="36" t="s">
        <v>2608</v>
      </c>
      <c r="W110" s="17">
        <v>52430</v>
      </c>
      <c r="X110" s="18" t="s">
        <v>1182</v>
      </c>
      <c r="Y110" s="36" t="s">
        <v>2609</v>
      </c>
      <c r="Z110" s="17">
        <v>52430</v>
      </c>
      <c r="AA110" s="36" t="s">
        <v>2610</v>
      </c>
      <c r="AB110" s="19"/>
      <c r="AC110" s="19"/>
      <c r="AD110" s="19"/>
      <c r="AE110" s="19" t="s">
        <v>2595</v>
      </c>
      <c r="AF110" s="124" t="s">
        <v>1570</v>
      </c>
      <c r="AG110" s="19"/>
      <c r="AH110" s="19" t="s">
        <v>1223</v>
      </c>
      <c r="AI110" s="19" t="s">
        <v>1570</v>
      </c>
      <c r="AJ110" s="15"/>
      <c r="AK110" s="15"/>
      <c r="AL110" s="16">
        <f t="shared" si="6"/>
        <v>52500</v>
      </c>
      <c r="AM110" s="42">
        <v>23083</v>
      </c>
      <c r="AN110" s="18" t="s">
        <v>2662</v>
      </c>
      <c r="AO110" s="18" t="s">
        <v>2662</v>
      </c>
      <c r="AP110" s="18" t="s">
        <v>2662</v>
      </c>
      <c r="AQ110" s="18" t="s">
        <v>2662</v>
      </c>
      <c r="AR110" s="15">
        <v>52430</v>
      </c>
      <c r="AS110" s="46" t="s">
        <v>2667</v>
      </c>
      <c r="AT110" s="18"/>
    </row>
    <row r="111" spans="1:46" s="23" customFormat="1" ht="72" x14ac:dyDescent="0.2">
      <c r="A111" s="19" t="s">
        <v>23</v>
      </c>
      <c r="B111" s="19" t="s">
        <v>277</v>
      </c>
      <c r="C111" s="19" t="s">
        <v>276</v>
      </c>
      <c r="D111" s="19" t="s">
        <v>11</v>
      </c>
      <c r="E111" s="19" t="s">
        <v>310</v>
      </c>
      <c r="F111" s="28" t="s">
        <v>1683</v>
      </c>
      <c r="G111" s="19" t="s">
        <v>398</v>
      </c>
      <c r="H111" s="18" t="s">
        <v>317</v>
      </c>
      <c r="I111" s="18" t="s">
        <v>273</v>
      </c>
      <c r="J111" s="17">
        <v>40000</v>
      </c>
      <c r="K111" s="18"/>
      <c r="L111" s="18"/>
      <c r="M111" s="35" t="s">
        <v>137</v>
      </c>
      <c r="N111" s="19"/>
      <c r="O111" s="18" t="s">
        <v>2602</v>
      </c>
      <c r="P111" s="36" t="s">
        <v>2603</v>
      </c>
      <c r="Q111" s="18" t="s">
        <v>1231</v>
      </c>
      <c r="R111" s="18" t="s">
        <v>1190</v>
      </c>
      <c r="S111" s="18" t="s">
        <v>60</v>
      </c>
      <c r="T111" s="18"/>
      <c r="U111" s="18"/>
      <c r="V111" s="36" t="s">
        <v>2604</v>
      </c>
      <c r="W111" s="17">
        <v>40000</v>
      </c>
      <c r="X111" s="18" t="s">
        <v>1182</v>
      </c>
      <c r="Y111" s="36" t="s">
        <v>2605</v>
      </c>
      <c r="Z111" s="17">
        <v>40000</v>
      </c>
      <c r="AA111" s="36"/>
      <c r="AB111" s="19"/>
      <c r="AC111" s="19"/>
      <c r="AD111" s="19"/>
      <c r="AE111" s="19" t="s">
        <v>2606</v>
      </c>
      <c r="AF111" s="124" t="s">
        <v>1570</v>
      </c>
      <c r="AG111" s="19"/>
      <c r="AH111" s="19" t="s">
        <v>1223</v>
      </c>
      <c r="AI111" s="19" t="s">
        <v>1570</v>
      </c>
      <c r="AJ111" s="15"/>
      <c r="AK111" s="15"/>
      <c r="AL111" s="16">
        <f t="shared" si="6"/>
        <v>40000</v>
      </c>
      <c r="AM111" s="42">
        <v>23083</v>
      </c>
      <c r="AN111" s="18" t="s">
        <v>2660</v>
      </c>
      <c r="AO111" s="18" t="s">
        <v>2660</v>
      </c>
      <c r="AP111" s="18" t="s">
        <v>2660</v>
      </c>
      <c r="AQ111" s="18" t="s">
        <v>2660</v>
      </c>
      <c r="AR111" s="15">
        <v>40000</v>
      </c>
      <c r="AS111" s="18" t="s">
        <v>2395</v>
      </c>
      <c r="AT111" s="18"/>
    </row>
    <row r="112" spans="1:46" s="23" customFormat="1" ht="72" x14ac:dyDescent="0.2">
      <c r="A112" s="19" t="s">
        <v>23</v>
      </c>
      <c r="B112" s="19" t="s">
        <v>277</v>
      </c>
      <c r="C112" s="19" t="s">
        <v>276</v>
      </c>
      <c r="D112" s="19" t="s">
        <v>11</v>
      </c>
      <c r="E112" s="19" t="s">
        <v>310</v>
      </c>
      <c r="F112" s="28" t="s">
        <v>1684</v>
      </c>
      <c r="G112" s="19" t="s">
        <v>399</v>
      </c>
      <c r="H112" s="18" t="s">
        <v>269</v>
      </c>
      <c r="I112" s="18" t="s">
        <v>397</v>
      </c>
      <c r="J112" s="17">
        <v>40000</v>
      </c>
      <c r="K112" s="18"/>
      <c r="L112" s="18"/>
      <c r="M112" s="35" t="s">
        <v>137</v>
      </c>
      <c r="N112" s="32"/>
      <c r="O112" s="36" t="s">
        <v>2597</v>
      </c>
      <c r="P112" s="36" t="s">
        <v>2598</v>
      </c>
      <c r="Q112" s="18" t="s">
        <v>1231</v>
      </c>
      <c r="R112" s="18" t="s">
        <v>1190</v>
      </c>
      <c r="S112" s="18" t="s">
        <v>60</v>
      </c>
      <c r="T112" s="18"/>
      <c r="U112" s="18"/>
      <c r="V112" s="36" t="s">
        <v>2599</v>
      </c>
      <c r="W112" s="17">
        <v>39000</v>
      </c>
      <c r="X112" s="18" t="s">
        <v>1182</v>
      </c>
      <c r="Y112" s="36" t="s">
        <v>2600</v>
      </c>
      <c r="Z112" s="17">
        <v>39000</v>
      </c>
      <c r="AA112" s="36"/>
      <c r="AB112" s="18"/>
      <c r="AC112" s="18"/>
      <c r="AD112" s="17"/>
      <c r="AE112" s="19" t="s">
        <v>1223</v>
      </c>
      <c r="AF112" s="124" t="s">
        <v>1570</v>
      </c>
      <c r="AG112" s="19"/>
      <c r="AH112" s="19" t="s">
        <v>1223</v>
      </c>
      <c r="AI112" s="19" t="s">
        <v>1570</v>
      </c>
      <c r="AJ112" s="15"/>
      <c r="AK112" s="15"/>
      <c r="AL112" s="16">
        <f t="shared" si="6"/>
        <v>40000</v>
      </c>
      <c r="AM112" s="42">
        <v>23102</v>
      </c>
      <c r="AN112" s="18" t="s">
        <v>2660</v>
      </c>
      <c r="AO112" s="18" t="s">
        <v>2662</v>
      </c>
      <c r="AP112" s="18" t="s">
        <v>2662</v>
      </c>
      <c r="AQ112" s="18" t="s">
        <v>2662</v>
      </c>
      <c r="AR112" s="15">
        <v>39000</v>
      </c>
      <c r="AS112" s="46" t="s">
        <v>2668</v>
      </c>
      <c r="AT112" s="18"/>
    </row>
    <row r="113" spans="1:46" s="23" customFormat="1" ht="72" x14ac:dyDescent="0.2">
      <c r="A113" s="19" t="s">
        <v>23</v>
      </c>
      <c r="B113" s="19" t="s">
        <v>277</v>
      </c>
      <c r="C113" s="19" t="s">
        <v>276</v>
      </c>
      <c r="D113" s="19" t="s">
        <v>11</v>
      </c>
      <c r="E113" s="19" t="s">
        <v>310</v>
      </c>
      <c r="F113" s="28" t="s">
        <v>1685</v>
      </c>
      <c r="G113" s="19" t="s">
        <v>400</v>
      </c>
      <c r="H113" s="18" t="s">
        <v>303</v>
      </c>
      <c r="I113" s="18" t="s">
        <v>274</v>
      </c>
      <c r="J113" s="17">
        <v>80000</v>
      </c>
      <c r="K113" s="18"/>
      <c r="L113" s="18"/>
      <c r="M113" s="35" t="s">
        <v>137</v>
      </c>
      <c r="N113" s="32"/>
      <c r="O113" s="36" t="s">
        <v>2601</v>
      </c>
      <c r="P113" s="36" t="s">
        <v>2598</v>
      </c>
      <c r="Q113" s="18" t="s">
        <v>1231</v>
      </c>
      <c r="R113" s="18" t="s">
        <v>1190</v>
      </c>
      <c r="S113" s="18" t="s">
        <v>60</v>
      </c>
      <c r="T113" s="18"/>
      <c r="U113" s="18"/>
      <c r="V113" s="36" t="s">
        <v>2599</v>
      </c>
      <c r="W113" s="17">
        <v>70000</v>
      </c>
      <c r="X113" s="18" t="s">
        <v>1182</v>
      </c>
      <c r="Y113" s="36" t="s">
        <v>2600</v>
      </c>
      <c r="Z113" s="17">
        <v>70000</v>
      </c>
      <c r="AA113" s="36"/>
      <c r="AB113" s="18"/>
      <c r="AC113" s="18"/>
      <c r="AD113" s="17"/>
      <c r="AE113" s="19" t="s">
        <v>1223</v>
      </c>
      <c r="AF113" s="124" t="s">
        <v>1570</v>
      </c>
      <c r="AG113" s="19"/>
      <c r="AH113" s="19" t="s">
        <v>1223</v>
      </c>
      <c r="AI113" s="19" t="s">
        <v>1570</v>
      </c>
      <c r="AJ113" s="15"/>
      <c r="AK113" s="15"/>
      <c r="AL113" s="16">
        <f t="shared" si="6"/>
        <v>80000</v>
      </c>
      <c r="AM113" s="42">
        <v>23102</v>
      </c>
      <c r="AN113" s="18" t="s">
        <v>2660</v>
      </c>
      <c r="AO113" s="18" t="s">
        <v>2662</v>
      </c>
      <c r="AP113" s="18" t="s">
        <v>2662</v>
      </c>
      <c r="AQ113" s="18" t="s">
        <v>2662</v>
      </c>
      <c r="AR113" s="15">
        <v>70000</v>
      </c>
      <c r="AS113" s="46" t="s">
        <v>2669</v>
      </c>
      <c r="AT113" s="18"/>
    </row>
    <row r="114" spans="1:46" s="23" customFormat="1" ht="72" x14ac:dyDescent="0.2">
      <c r="A114" s="19" t="s">
        <v>23</v>
      </c>
      <c r="B114" s="19" t="s">
        <v>277</v>
      </c>
      <c r="C114" s="19" t="s">
        <v>276</v>
      </c>
      <c r="D114" s="19" t="s">
        <v>11</v>
      </c>
      <c r="E114" s="19" t="s">
        <v>310</v>
      </c>
      <c r="F114" s="28" t="s">
        <v>1686</v>
      </c>
      <c r="G114" s="19" t="s">
        <v>401</v>
      </c>
      <c r="H114" s="18" t="s">
        <v>402</v>
      </c>
      <c r="I114" s="18" t="s">
        <v>268</v>
      </c>
      <c r="J114" s="17">
        <v>150000</v>
      </c>
      <c r="K114" s="18"/>
      <c r="L114" s="18"/>
      <c r="M114" s="35" t="s">
        <v>137</v>
      </c>
      <c r="N114" s="32"/>
      <c r="O114" s="36" t="s">
        <v>2601</v>
      </c>
      <c r="P114" s="36" t="s">
        <v>2598</v>
      </c>
      <c r="Q114" s="18" t="s">
        <v>1231</v>
      </c>
      <c r="R114" s="18" t="s">
        <v>1190</v>
      </c>
      <c r="S114" s="18" t="s">
        <v>60</v>
      </c>
      <c r="T114" s="18"/>
      <c r="U114" s="18"/>
      <c r="V114" s="36" t="s">
        <v>2599</v>
      </c>
      <c r="W114" s="17">
        <v>115000</v>
      </c>
      <c r="X114" s="18" t="s">
        <v>1182</v>
      </c>
      <c r="Y114" s="36" t="s">
        <v>2600</v>
      </c>
      <c r="Z114" s="17">
        <v>115000</v>
      </c>
      <c r="AA114" s="36"/>
      <c r="AB114" s="18"/>
      <c r="AC114" s="18"/>
      <c r="AD114" s="17"/>
      <c r="AE114" s="19" t="s">
        <v>1223</v>
      </c>
      <c r="AF114" s="124" t="s">
        <v>1570</v>
      </c>
      <c r="AG114" s="19"/>
      <c r="AH114" s="19" t="s">
        <v>1223</v>
      </c>
      <c r="AI114" s="19" t="s">
        <v>1570</v>
      </c>
      <c r="AJ114" s="15"/>
      <c r="AK114" s="15"/>
      <c r="AL114" s="16">
        <f t="shared" si="6"/>
        <v>150000</v>
      </c>
      <c r="AM114" s="42">
        <v>23102</v>
      </c>
      <c r="AN114" s="18" t="s">
        <v>2660</v>
      </c>
      <c r="AO114" s="18" t="s">
        <v>2662</v>
      </c>
      <c r="AP114" s="18" t="s">
        <v>2662</v>
      </c>
      <c r="AQ114" s="18" t="s">
        <v>2662</v>
      </c>
      <c r="AR114" s="15">
        <v>115000</v>
      </c>
      <c r="AS114" s="46" t="s">
        <v>2670</v>
      </c>
      <c r="AT114" s="18"/>
    </row>
    <row r="115" spans="1:46" s="23" customFormat="1" ht="72" x14ac:dyDescent="0.2">
      <c r="A115" s="19" t="s">
        <v>23</v>
      </c>
      <c r="B115" s="19" t="s">
        <v>277</v>
      </c>
      <c r="C115" s="19" t="s">
        <v>276</v>
      </c>
      <c r="D115" s="19" t="s">
        <v>11</v>
      </c>
      <c r="E115" s="19" t="s">
        <v>310</v>
      </c>
      <c r="F115" s="28" t="s">
        <v>1687</v>
      </c>
      <c r="G115" s="19" t="s">
        <v>403</v>
      </c>
      <c r="H115" s="18" t="s">
        <v>319</v>
      </c>
      <c r="I115" s="18" t="s">
        <v>271</v>
      </c>
      <c r="J115" s="17">
        <v>58000</v>
      </c>
      <c r="K115" s="18"/>
      <c r="L115" s="18"/>
      <c r="M115" s="35" t="s">
        <v>137</v>
      </c>
      <c r="N115" s="32"/>
      <c r="O115" s="18" t="s">
        <v>2586</v>
      </c>
      <c r="P115" s="36" t="s">
        <v>2587</v>
      </c>
      <c r="Q115" s="20" t="s">
        <v>1220</v>
      </c>
      <c r="R115" s="18" t="s">
        <v>1190</v>
      </c>
      <c r="S115" s="18" t="s">
        <v>60</v>
      </c>
      <c r="T115" s="18" t="s">
        <v>1233</v>
      </c>
      <c r="U115" s="18" t="s">
        <v>1234</v>
      </c>
      <c r="V115" s="36" t="s">
        <v>2588</v>
      </c>
      <c r="W115" s="17">
        <v>58000</v>
      </c>
      <c r="X115" s="18" t="s">
        <v>1182</v>
      </c>
      <c r="Y115" s="36" t="s">
        <v>2589</v>
      </c>
      <c r="Z115" s="17">
        <v>58000</v>
      </c>
      <c r="AA115" s="36" t="s">
        <v>2590</v>
      </c>
      <c r="AB115" s="18"/>
      <c r="AC115" s="18"/>
      <c r="AD115" s="17"/>
      <c r="AE115" s="19" t="s">
        <v>2591</v>
      </c>
      <c r="AF115" s="124" t="s">
        <v>1570</v>
      </c>
      <c r="AG115" s="19"/>
      <c r="AH115" s="19" t="s">
        <v>1223</v>
      </c>
      <c r="AI115" s="19" t="s">
        <v>1570</v>
      </c>
      <c r="AJ115" s="15"/>
      <c r="AK115" s="15"/>
      <c r="AL115" s="16">
        <f t="shared" si="6"/>
        <v>58000</v>
      </c>
      <c r="AM115" s="42">
        <v>23082</v>
      </c>
      <c r="AN115" s="18"/>
      <c r="AO115" s="18" t="s">
        <v>2660</v>
      </c>
      <c r="AP115" s="18" t="s">
        <v>2660</v>
      </c>
      <c r="AQ115" s="18" t="s">
        <v>2660</v>
      </c>
      <c r="AR115" s="16">
        <v>58000</v>
      </c>
      <c r="AS115" s="18" t="s">
        <v>2395</v>
      </c>
      <c r="AT115" s="18"/>
    </row>
    <row r="116" spans="1:46" s="23" customFormat="1" ht="72" x14ac:dyDescent="0.2">
      <c r="A116" s="19" t="s">
        <v>23</v>
      </c>
      <c r="B116" s="19" t="s">
        <v>277</v>
      </c>
      <c r="C116" s="19" t="s">
        <v>276</v>
      </c>
      <c r="D116" s="19" t="s">
        <v>11</v>
      </c>
      <c r="E116" s="19" t="s">
        <v>310</v>
      </c>
      <c r="F116" s="28" t="s">
        <v>1688</v>
      </c>
      <c r="G116" s="19" t="s">
        <v>404</v>
      </c>
      <c r="H116" s="18" t="s">
        <v>340</v>
      </c>
      <c r="I116" s="18" t="s">
        <v>405</v>
      </c>
      <c r="J116" s="17">
        <v>36000</v>
      </c>
      <c r="K116" s="18"/>
      <c r="L116" s="18"/>
      <c r="M116" s="35" t="s">
        <v>137</v>
      </c>
      <c r="N116" s="32"/>
      <c r="O116" s="18" t="s">
        <v>2586</v>
      </c>
      <c r="P116" s="36" t="s">
        <v>2587</v>
      </c>
      <c r="Q116" s="20" t="s">
        <v>1220</v>
      </c>
      <c r="R116" s="18" t="s">
        <v>1190</v>
      </c>
      <c r="S116" s="18" t="s">
        <v>60</v>
      </c>
      <c r="T116" s="18" t="s">
        <v>1235</v>
      </c>
      <c r="U116" s="18" t="s">
        <v>1236</v>
      </c>
      <c r="V116" s="36" t="s">
        <v>2588</v>
      </c>
      <c r="W116" s="17">
        <v>36000</v>
      </c>
      <c r="X116" s="18" t="s">
        <v>1182</v>
      </c>
      <c r="Y116" s="36" t="s">
        <v>2589</v>
      </c>
      <c r="Z116" s="17">
        <v>36000</v>
      </c>
      <c r="AA116" s="36" t="s">
        <v>2590</v>
      </c>
      <c r="AB116" s="18"/>
      <c r="AC116" s="18"/>
      <c r="AD116" s="16"/>
      <c r="AE116" s="19" t="s">
        <v>2591</v>
      </c>
      <c r="AF116" s="124" t="s">
        <v>1570</v>
      </c>
      <c r="AG116" s="19"/>
      <c r="AH116" s="19" t="s">
        <v>1223</v>
      </c>
      <c r="AI116" s="19" t="s">
        <v>1570</v>
      </c>
      <c r="AJ116" s="15"/>
      <c r="AK116" s="15"/>
      <c r="AL116" s="16">
        <f t="shared" si="6"/>
        <v>36000</v>
      </c>
      <c r="AM116" s="42">
        <v>23082</v>
      </c>
      <c r="AN116" s="18"/>
      <c r="AO116" s="18" t="s">
        <v>2660</v>
      </c>
      <c r="AP116" s="18" t="s">
        <v>2660</v>
      </c>
      <c r="AQ116" s="18" t="s">
        <v>2660</v>
      </c>
      <c r="AR116" s="16">
        <v>36000</v>
      </c>
      <c r="AS116" s="18" t="s">
        <v>2395</v>
      </c>
      <c r="AT116" s="18"/>
    </row>
    <row r="117" spans="1:46" s="23" customFormat="1" ht="72" x14ac:dyDescent="0.2">
      <c r="A117" s="19" t="s">
        <v>23</v>
      </c>
      <c r="B117" s="19" t="s">
        <v>277</v>
      </c>
      <c r="C117" s="19" t="s">
        <v>276</v>
      </c>
      <c r="D117" s="19" t="s">
        <v>11</v>
      </c>
      <c r="E117" s="19" t="s">
        <v>310</v>
      </c>
      <c r="F117" s="28" t="s">
        <v>1689</v>
      </c>
      <c r="G117" s="19" t="s">
        <v>406</v>
      </c>
      <c r="H117" s="18" t="s">
        <v>407</v>
      </c>
      <c r="I117" s="18" t="s">
        <v>274</v>
      </c>
      <c r="J117" s="17">
        <v>180000</v>
      </c>
      <c r="K117" s="18"/>
      <c r="L117" s="18"/>
      <c r="M117" s="35" t="s">
        <v>137</v>
      </c>
      <c r="N117" s="32"/>
      <c r="O117" s="18" t="s">
        <v>2611</v>
      </c>
      <c r="P117" s="36" t="s">
        <v>2603</v>
      </c>
      <c r="Q117" s="20" t="s">
        <v>1237</v>
      </c>
      <c r="R117" s="18" t="s">
        <v>1190</v>
      </c>
      <c r="S117" s="18" t="s">
        <v>81</v>
      </c>
      <c r="T117" s="18"/>
      <c r="U117" s="18"/>
      <c r="V117" s="36" t="s">
        <v>2604</v>
      </c>
      <c r="W117" s="16">
        <v>178191.38</v>
      </c>
      <c r="X117" s="18" t="s">
        <v>1182</v>
      </c>
      <c r="Y117" s="36" t="s">
        <v>2605</v>
      </c>
      <c r="Z117" s="16">
        <v>178191.38</v>
      </c>
      <c r="AA117" s="36" t="s">
        <v>2612</v>
      </c>
      <c r="AB117" s="42">
        <v>23096</v>
      </c>
      <c r="AC117" s="42">
        <v>23096</v>
      </c>
      <c r="AD117" s="16">
        <v>178191.38</v>
      </c>
      <c r="AE117" s="19" t="s">
        <v>2613</v>
      </c>
      <c r="AF117" s="124" t="s">
        <v>1570</v>
      </c>
      <c r="AG117" s="19"/>
      <c r="AH117" s="19" t="s">
        <v>1223</v>
      </c>
      <c r="AI117" s="19" t="s">
        <v>1570</v>
      </c>
      <c r="AJ117" s="15"/>
      <c r="AK117" s="15"/>
      <c r="AL117" s="16">
        <f t="shared" si="6"/>
        <v>180000</v>
      </c>
      <c r="AM117" s="42"/>
      <c r="AN117" s="18"/>
      <c r="AO117" s="18"/>
      <c r="AP117" s="18"/>
      <c r="AQ117" s="18"/>
      <c r="AR117" s="15">
        <v>178191.38</v>
      </c>
      <c r="AS117" s="15">
        <v>1808.62</v>
      </c>
      <c r="AT117" s="18"/>
    </row>
    <row r="118" spans="1:46" s="23" customFormat="1" ht="90" x14ac:dyDescent="0.2">
      <c r="A118" s="19" t="s">
        <v>23</v>
      </c>
      <c r="B118" s="19" t="s">
        <v>277</v>
      </c>
      <c r="C118" s="19" t="s">
        <v>276</v>
      </c>
      <c r="D118" s="19" t="s">
        <v>286</v>
      </c>
      <c r="E118" s="19" t="s">
        <v>310</v>
      </c>
      <c r="F118" s="28" t="s">
        <v>1690</v>
      </c>
      <c r="G118" s="19" t="s">
        <v>408</v>
      </c>
      <c r="H118" s="18" t="s">
        <v>270</v>
      </c>
      <c r="I118" s="18" t="s">
        <v>268</v>
      </c>
      <c r="J118" s="17">
        <v>50000</v>
      </c>
      <c r="K118" s="18"/>
      <c r="L118" s="18"/>
      <c r="M118" s="35" t="s">
        <v>137</v>
      </c>
      <c r="N118" s="32"/>
      <c r="O118" s="18" t="s">
        <v>2614</v>
      </c>
      <c r="P118" s="36" t="s">
        <v>2587</v>
      </c>
      <c r="Q118" s="18" t="s">
        <v>1227</v>
      </c>
      <c r="R118" s="18" t="s">
        <v>1190</v>
      </c>
      <c r="S118" s="18" t="s">
        <v>60</v>
      </c>
      <c r="T118" s="18"/>
      <c r="U118" s="18"/>
      <c r="V118" s="36" t="s">
        <v>2588</v>
      </c>
      <c r="W118" s="17">
        <v>50000</v>
      </c>
      <c r="X118" s="18" t="s">
        <v>1182</v>
      </c>
      <c r="Y118" s="36" t="s">
        <v>2589</v>
      </c>
      <c r="Z118" s="17">
        <v>50000</v>
      </c>
      <c r="AA118" s="36" t="s">
        <v>2615</v>
      </c>
      <c r="AB118" s="42">
        <v>23089</v>
      </c>
      <c r="AC118" s="42">
        <v>23089</v>
      </c>
      <c r="AD118" s="17">
        <v>50000</v>
      </c>
      <c r="AE118" s="19" t="s">
        <v>2616</v>
      </c>
      <c r="AF118" s="124" t="s">
        <v>1570</v>
      </c>
      <c r="AG118" s="19" t="s">
        <v>2456</v>
      </c>
      <c r="AH118" s="19" t="s">
        <v>1223</v>
      </c>
      <c r="AI118" s="19" t="s">
        <v>1570</v>
      </c>
      <c r="AJ118" s="15">
        <v>50000</v>
      </c>
      <c r="AK118" s="15"/>
      <c r="AL118" s="16">
        <f t="shared" si="6"/>
        <v>0</v>
      </c>
      <c r="AM118" s="42"/>
      <c r="AN118" s="18"/>
      <c r="AO118" s="18"/>
      <c r="AP118" s="18"/>
      <c r="AQ118" s="18"/>
      <c r="AR118" s="18"/>
      <c r="AS118" s="18"/>
      <c r="AT118" s="18"/>
    </row>
    <row r="119" spans="1:46" s="23" customFormat="1" ht="72" x14ac:dyDescent="0.2">
      <c r="A119" s="19" t="s">
        <v>23</v>
      </c>
      <c r="B119" s="19" t="s">
        <v>277</v>
      </c>
      <c r="C119" s="19" t="s">
        <v>276</v>
      </c>
      <c r="D119" s="19" t="s">
        <v>286</v>
      </c>
      <c r="E119" s="19" t="s">
        <v>310</v>
      </c>
      <c r="F119" s="28" t="s">
        <v>1691</v>
      </c>
      <c r="G119" s="19" t="s">
        <v>409</v>
      </c>
      <c r="H119" s="18" t="s">
        <v>269</v>
      </c>
      <c r="I119" s="18" t="s">
        <v>271</v>
      </c>
      <c r="J119" s="17">
        <v>130000</v>
      </c>
      <c r="K119" s="18"/>
      <c r="L119" s="18"/>
      <c r="M119" s="35" t="s">
        <v>137</v>
      </c>
      <c r="N119" s="32"/>
      <c r="O119" s="18" t="s">
        <v>2617</v>
      </c>
      <c r="P119" s="36" t="s">
        <v>2587</v>
      </c>
      <c r="Q119" s="19" t="s">
        <v>1238</v>
      </c>
      <c r="R119" s="18" t="s">
        <v>1190</v>
      </c>
      <c r="S119" s="18" t="s">
        <v>60</v>
      </c>
      <c r="T119" s="18" t="s">
        <v>1239</v>
      </c>
      <c r="U119" s="18" t="s">
        <v>1240</v>
      </c>
      <c r="V119" s="36" t="s">
        <v>2618</v>
      </c>
      <c r="W119" s="16">
        <v>130000</v>
      </c>
      <c r="X119" s="18" t="s">
        <v>1182</v>
      </c>
      <c r="Y119" s="36" t="s">
        <v>2598</v>
      </c>
      <c r="Z119" s="16">
        <v>130000</v>
      </c>
      <c r="AA119" s="36" t="s">
        <v>2619</v>
      </c>
      <c r="AB119" s="42">
        <v>23086</v>
      </c>
      <c r="AC119" s="42">
        <v>23086</v>
      </c>
      <c r="AD119" s="17">
        <v>130000</v>
      </c>
      <c r="AE119" s="19" t="s">
        <v>2616</v>
      </c>
      <c r="AF119" s="124" t="s">
        <v>1570</v>
      </c>
      <c r="AG119" s="19" t="s">
        <v>2456</v>
      </c>
      <c r="AH119" s="19" t="s">
        <v>1223</v>
      </c>
      <c r="AI119" s="19" t="s">
        <v>1570</v>
      </c>
      <c r="AJ119" s="17">
        <v>130000</v>
      </c>
      <c r="AK119" s="15"/>
      <c r="AL119" s="16">
        <f t="shared" si="6"/>
        <v>0</v>
      </c>
      <c r="AM119" s="42"/>
      <c r="AN119" s="18"/>
      <c r="AO119" s="18"/>
      <c r="AP119" s="18"/>
      <c r="AQ119" s="18"/>
      <c r="AR119" s="18"/>
      <c r="AS119" s="18"/>
      <c r="AT119" s="18"/>
    </row>
    <row r="120" spans="1:46" s="23" customFormat="1" ht="72" x14ac:dyDescent="0.2">
      <c r="A120" s="19" t="s">
        <v>23</v>
      </c>
      <c r="B120" s="19" t="s">
        <v>277</v>
      </c>
      <c r="C120" s="19" t="s">
        <v>276</v>
      </c>
      <c r="D120" s="19" t="s">
        <v>286</v>
      </c>
      <c r="E120" s="19" t="s">
        <v>310</v>
      </c>
      <c r="F120" s="28" t="s">
        <v>1692</v>
      </c>
      <c r="G120" s="19" t="s">
        <v>410</v>
      </c>
      <c r="H120" s="18" t="s">
        <v>270</v>
      </c>
      <c r="I120" s="18" t="s">
        <v>271</v>
      </c>
      <c r="J120" s="17">
        <v>9500</v>
      </c>
      <c r="K120" s="18"/>
      <c r="L120" s="18"/>
      <c r="M120" s="35" t="s">
        <v>137</v>
      </c>
      <c r="N120" s="32"/>
      <c r="O120" s="18" t="s">
        <v>2617</v>
      </c>
      <c r="P120" s="36" t="s">
        <v>2587</v>
      </c>
      <c r="Q120" s="19" t="s">
        <v>1238</v>
      </c>
      <c r="R120" s="18" t="s">
        <v>1190</v>
      </c>
      <c r="S120" s="18" t="s">
        <v>60</v>
      </c>
      <c r="T120" s="18" t="s">
        <v>1241</v>
      </c>
      <c r="U120" s="18" t="s">
        <v>1242</v>
      </c>
      <c r="V120" s="36" t="s">
        <v>2618</v>
      </c>
      <c r="W120" s="17">
        <v>9500</v>
      </c>
      <c r="X120" s="18" t="s">
        <v>1182</v>
      </c>
      <c r="Y120" s="36" t="s">
        <v>2598</v>
      </c>
      <c r="Z120" s="17">
        <v>9500</v>
      </c>
      <c r="AA120" s="36" t="s">
        <v>2619</v>
      </c>
      <c r="AB120" s="42">
        <v>23086</v>
      </c>
      <c r="AC120" s="42">
        <v>23086</v>
      </c>
      <c r="AD120" s="17">
        <v>9500</v>
      </c>
      <c r="AE120" s="19" t="s">
        <v>2616</v>
      </c>
      <c r="AF120" s="124" t="s">
        <v>1570</v>
      </c>
      <c r="AG120" s="19" t="s">
        <v>2456</v>
      </c>
      <c r="AH120" s="19" t="s">
        <v>1223</v>
      </c>
      <c r="AI120" s="19" t="s">
        <v>1570</v>
      </c>
      <c r="AJ120" s="15">
        <v>9500</v>
      </c>
      <c r="AK120" s="15"/>
      <c r="AL120" s="16">
        <f t="shared" si="6"/>
        <v>0</v>
      </c>
      <c r="AM120" s="42"/>
      <c r="AN120" s="18"/>
      <c r="AO120" s="18"/>
      <c r="AP120" s="18"/>
      <c r="AQ120" s="18"/>
      <c r="AR120" s="18"/>
      <c r="AS120" s="18"/>
      <c r="AT120" s="18"/>
    </row>
    <row r="121" spans="1:46" s="23" customFormat="1" ht="72" x14ac:dyDescent="0.2">
      <c r="A121" s="19" t="s">
        <v>23</v>
      </c>
      <c r="B121" s="19" t="s">
        <v>277</v>
      </c>
      <c r="C121" s="19" t="s">
        <v>276</v>
      </c>
      <c r="D121" s="19" t="s">
        <v>286</v>
      </c>
      <c r="E121" s="19" t="s">
        <v>310</v>
      </c>
      <c r="F121" s="28" t="s">
        <v>1693</v>
      </c>
      <c r="G121" s="19" t="s">
        <v>411</v>
      </c>
      <c r="H121" s="18" t="s">
        <v>270</v>
      </c>
      <c r="I121" s="18" t="s">
        <v>274</v>
      </c>
      <c r="J121" s="17">
        <v>250000</v>
      </c>
      <c r="K121" s="18"/>
      <c r="L121" s="18"/>
      <c r="M121" s="35" t="s">
        <v>137</v>
      </c>
      <c r="N121" s="32"/>
      <c r="O121" s="36" t="s">
        <v>2620</v>
      </c>
      <c r="P121" s="36" t="s">
        <v>2621</v>
      </c>
      <c r="Q121" s="19" t="s">
        <v>1243</v>
      </c>
      <c r="R121" s="18" t="s">
        <v>1190</v>
      </c>
      <c r="S121" s="18" t="s">
        <v>89</v>
      </c>
      <c r="T121" s="18"/>
      <c r="U121" s="18"/>
      <c r="V121" s="36" t="s">
        <v>2622</v>
      </c>
      <c r="W121" s="17">
        <v>249845</v>
      </c>
      <c r="X121" s="18" t="s">
        <v>1182</v>
      </c>
      <c r="Y121" s="36" t="s">
        <v>2623</v>
      </c>
      <c r="Z121" s="17">
        <v>249845</v>
      </c>
      <c r="AA121" s="36"/>
      <c r="AB121" s="18"/>
      <c r="AC121" s="18"/>
      <c r="AD121" s="17"/>
      <c r="AE121" s="19" t="s">
        <v>2624</v>
      </c>
      <c r="AF121" s="124" t="s">
        <v>1570</v>
      </c>
      <c r="AG121" s="19"/>
      <c r="AH121" s="19" t="s">
        <v>1223</v>
      </c>
      <c r="AI121" s="19" t="s">
        <v>1570</v>
      </c>
      <c r="AJ121" s="15"/>
      <c r="AK121" s="15"/>
      <c r="AL121" s="16">
        <f t="shared" si="6"/>
        <v>250000</v>
      </c>
      <c r="AM121" s="42">
        <v>23093</v>
      </c>
      <c r="AN121" s="18" t="s">
        <v>2660</v>
      </c>
      <c r="AO121" s="18" t="s">
        <v>2660</v>
      </c>
      <c r="AP121" s="18" t="s">
        <v>2660</v>
      </c>
      <c r="AQ121" s="18" t="s">
        <v>2660</v>
      </c>
      <c r="AR121" s="15">
        <v>249845</v>
      </c>
      <c r="AS121" s="46" t="s">
        <v>2671</v>
      </c>
      <c r="AT121" s="18"/>
    </row>
    <row r="122" spans="1:46" s="23" customFormat="1" ht="90" x14ac:dyDescent="0.2">
      <c r="A122" s="19" t="s">
        <v>23</v>
      </c>
      <c r="B122" s="19" t="s">
        <v>277</v>
      </c>
      <c r="C122" s="19" t="s">
        <v>276</v>
      </c>
      <c r="D122" s="19" t="s">
        <v>286</v>
      </c>
      <c r="E122" s="19" t="s">
        <v>310</v>
      </c>
      <c r="F122" s="28" t="s">
        <v>1694</v>
      </c>
      <c r="G122" s="19" t="s">
        <v>412</v>
      </c>
      <c r="H122" s="18" t="s">
        <v>270</v>
      </c>
      <c r="I122" s="18" t="s">
        <v>274</v>
      </c>
      <c r="J122" s="17">
        <v>40000</v>
      </c>
      <c r="K122" s="18"/>
      <c r="L122" s="18"/>
      <c r="M122" s="35" t="s">
        <v>137</v>
      </c>
      <c r="N122" s="32"/>
      <c r="O122" s="18" t="s">
        <v>2625</v>
      </c>
      <c r="P122" s="36" t="s">
        <v>2603</v>
      </c>
      <c r="Q122" s="19" t="s">
        <v>1244</v>
      </c>
      <c r="R122" s="18" t="s">
        <v>12</v>
      </c>
      <c r="S122" s="18" t="s">
        <v>60</v>
      </c>
      <c r="T122" s="18"/>
      <c r="U122" s="18"/>
      <c r="V122" s="36" t="s">
        <v>2604</v>
      </c>
      <c r="W122" s="17">
        <v>40000</v>
      </c>
      <c r="X122" s="18" t="s">
        <v>1182</v>
      </c>
      <c r="Y122" s="36" t="s">
        <v>2605</v>
      </c>
      <c r="Z122" s="17">
        <v>40000</v>
      </c>
      <c r="AA122" s="36" t="s">
        <v>2626</v>
      </c>
      <c r="AB122" s="36" t="s">
        <v>2627</v>
      </c>
      <c r="AC122" s="36" t="s">
        <v>2627</v>
      </c>
      <c r="AD122" s="17">
        <v>40000</v>
      </c>
      <c r="AE122" s="19" t="s">
        <v>2613</v>
      </c>
      <c r="AF122" s="124" t="s">
        <v>1570</v>
      </c>
      <c r="AG122" s="19"/>
      <c r="AH122" s="19" t="s">
        <v>1223</v>
      </c>
      <c r="AI122" s="19" t="s">
        <v>1570</v>
      </c>
      <c r="AJ122" s="15"/>
      <c r="AK122" s="15"/>
      <c r="AL122" s="16">
        <f t="shared" si="6"/>
        <v>40000</v>
      </c>
      <c r="AM122" s="42"/>
      <c r="AN122" s="18"/>
      <c r="AO122" s="18"/>
      <c r="AP122" s="18"/>
      <c r="AQ122" s="18"/>
      <c r="AR122" s="15"/>
      <c r="AS122" s="18"/>
      <c r="AT122" s="18"/>
    </row>
    <row r="123" spans="1:46" s="23" customFormat="1" ht="72" x14ac:dyDescent="0.2">
      <c r="A123" s="19" t="s">
        <v>23</v>
      </c>
      <c r="B123" s="19" t="s">
        <v>277</v>
      </c>
      <c r="C123" s="19" t="s">
        <v>276</v>
      </c>
      <c r="D123" s="19" t="s">
        <v>25</v>
      </c>
      <c r="E123" s="19" t="s">
        <v>310</v>
      </c>
      <c r="F123" s="28" t="s">
        <v>1695</v>
      </c>
      <c r="G123" s="19" t="s">
        <v>413</v>
      </c>
      <c r="H123" s="18" t="s">
        <v>414</v>
      </c>
      <c r="I123" s="18" t="s">
        <v>273</v>
      </c>
      <c r="J123" s="17">
        <v>17500</v>
      </c>
      <c r="K123" s="18"/>
      <c r="L123" s="18"/>
      <c r="M123" s="35" t="s">
        <v>137</v>
      </c>
      <c r="N123" s="32"/>
      <c r="O123" s="18" t="s">
        <v>2628</v>
      </c>
      <c r="P123" s="36" t="s">
        <v>2603</v>
      </c>
      <c r="Q123" s="18" t="s">
        <v>1231</v>
      </c>
      <c r="R123" s="18" t="s">
        <v>1190</v>
      </c>
      <c r="S123" s="18" t="s">
        <v>60</v>
      </c>
      <c r="T123" s="18"/>
      <c r="U123" s="18"/>
      <c r="V123" s="36" t="s">
        <v>2604</v>
      </c>
      <c r="W123" s="17">
        <v>17500</v>
      </c>
      <c r="X123" s="18" t="s">
        <v>1182</v>
      </c>
      <c r="Y123" s="36" t="s">
        <v>2605</v>
      </c>
      <c r="Z123" s="17">
        <v>17500</v>
      </c>
      <c r="AA123" s="36"/>
      <c r="AB123" s="36"/>
      <c r="AC123" s="36"/>
      <c r="AD123" s="17"/>
      <c r="AE123" s="19" t="s">
        <v>2629</v>
      </c>
      <c r="AF123" s="124" t="s">
        <v>1570</v>
      </c>
      <c r="AG123" s="19"/>
      <c r="AH123" s="19" t="s">
        <v>1223</v>
      </c>
      <c r="AI123" s="19" t="s">
        <v>1570</v>
      </c>
      <c r="AJ123" s="15"/>
      <c r="AK123" s="15"/>
      <c r="AL123" s="16">
        <f t="shared" si="6"/>
        <v>17500</v>
      </c>
      <c r="AM123" s="42">
        <v>242229</v>
      </c>
      <c r="AN123" s="18" t="s">
        <v>2660</v>
      </c>
      <c r="AO123" s="18" t="s">
        <v>2660</v>
      </c>
      <c r="AP123" s="18" t="s">
        <v>2660</v>
      </c>
      <c r="AQ123" s="18" t="s">
        <v>2660</v>
      </c>
      <c r="AR123" s="15">
        <v>17500</v>
      </c>
      <c r="AS123" s="18" t="s">
        <v>2395</v>
      </c>
      <c r="AT123" s="18"/>
    </row>
    <row r="124" spans="1:46" s="23" customFormat="1" ht="72" x14ac:dyDescent="0.2">
      <c r="A124" s="19" t="s">
        <v>23</v>
      </c>
      <c r="B124" s="19" t="s">
        <v>277</v>
      </c>
      <c r="C124" s="19" t="s">
        <v>276</v>
      </c>
      <c r="D124" s="19" t="s">
        <v>16</v>
      </c>
      <c r="E124" s="19" t="s">
        <v>310</v>
      </c>
      <c r="F124" s="28" t="s">
        <v>1696</v>
      </c>
      <c r="G124" s="19" t="s">
        <v>415</v>
      </c>
      <c r="H124" s="18" t="s">
        <v>267</v>
      </c>
      <c r="I124" s="18" t="s">
        <v>416</v>
      </c>
      <c r="J124" s="17">
        <v>24000</v>
      </c>
      <c r="K124" s="18"/>
      <c r="L124" s="18"/>
      <c r="M124" s="35" t="s">
        <v>137</v>
      </c>
      <c r="N124" s="32"/>
      <c r="O124" s="36"/>
      <c r="P124" s="36"/>
      <c r="Q124" s="18" t="s">
        <v>1245</v>
      </c>
      <c r="R124" s="18" t="s">
        <v>12</v>
      </c>
      <c r="S124" s="18" t="s">
        <v>60</v>
      </c>
      <c r="T124" s="18"/>
      <c r="U124" s="18"/>
      <c r="V124" s="36"/>
      <c r="W124" s="17">
        <v>24000</v>
      </c>
      <c r="X124" s="18" t="s">
        <v>1182</v>
      </c>
      <c r="Y124" s="36"/>
      <c r="Z124" s="17">
        <v>24000</v>
      </c>
      <c r="AA124" s="36"/>
      <c r="AB124" s="18"/>
      <c r="AC124" s="18"/>
      <c r="AD124" s="17"/>
      <c r="AE124" s="19" t="s">
        <v>2630</v>
      </c>
      <c r="AF124" s="124" t="s">
        <v>1570</v>
      </c>
      <c r="AG124" s="19"/>
      <c r="AH124" s="19" t="s">
        <v>1223</v>
      </c>
      <c r="AI124" s="19" t="s">
        <v>1570</v>
      </c>
      <c r="AJ124" s="15"/>
      <c r="AK124" s="15"/>
      <c r="AL124" s="16">
        <f t="shared" si="6"/>
        <v>24000</v>
      </c>
      <c r="AM124" s="18" t="s">
        <v>2660</v>
      </c>
      <c r="AN124" s="18" t="s">
        <v>2660</v>
      </c>
      <c r="AO124" s="18"/>
      <c r="AP124" s="18"/>
      <c r="AQ124" s="18"/>
      <c r="AR124" s="18"/>
      <c r="AS124" s="18"/>
      <c r="AT124" s="18"/>
    </row>
    <row r="125" spans="1:46" s="23" customFormat="1" ht="90" x14ac:dyDescent="0.2">
      <c r="A125" s="19" t="s">
        <v>23</v>
      </c>
      <c r="B125" s="19" t="s">
        <v>277</v>
      </c>
      <c r="C125" s="19" t="s">
        <v>276</v>
      </c>
      <c r="D125" s="19" t="s">
        <v>16</v>
      </c>
      <c r="E125" s="19" t="s">
        <v>310</v>
      </c>
      <c r="F125" s="28" t="s">
        <v>1697</v>
      </c>
      <c r="G125" s="19" t="s">
        <v>417</v>
      </c>
      <c r="H125" s="18" t="s">
        <v>269</v>
      </c>
      <c r="I125" s="18" t="s">
        <v>418</v>
      </c>
      <c r="J125" s="17">
        <v>22000</v>
      </c>
      <c r="K125" s="18"/>
      <c r="L125" s="18"/>
      <c r="M125" s="35" t="s">
        <v>137</v>
      </c>
      <c r="N125" s="32"/>
      <c r="O125" s="36" t="s">
        <v>2631</v>
      </c>
      <c r="P125" s="36" t="s">
        <v>2632</v>
      </c>
      <c r="Q125" s="19" t="s">
        <v>1244</v>
      </c>
      <c r="R125" s="18" t="s">
        <v>12</v>
      </c>
      <c r="S125" s="18" t="s">
        <v>60</v>
      </c>
      <c r="T125" s="18"/>
      <c r="U125" s="18"/>
      <c r="V125" s="36" t="s">
        <v>2633</v>
      </c>
      <c r="W125" s="17">
        <v>20000</v>
      </c>
      <c r="X125" s="18" t="s">
        <v>1182</v>
      </c>
      <c r="Y125" s="36" t="s">
        <v>2634</v>
      </c>
      <c r="Z125" s="17">
        <v>20000</v>
      </c>
      <c r="AA125" s="36"/>
      <c r="AB125" s="18"/>
      <c r="AC125" s="18"/>
      <c r="AD125" s="17"/>
      <c r="AE125" s="19" t="s">
        <v>2635</v>
      </c>
      <c r="AF125" s="124" t="s">
        <v>1570</v>
      </c>
      <c r="AG125" s="19"/>
      <c r="AH125" s="19" t="s">
        <v>1223</v>
      </c>
      <c r="AI125" s="19" t="s">
        <v>1570</v>
      </c>
      <c r="AJ125" s="15"/>
      <c r="AK125" s="15"/>
      <c r="AL125" s="16">
        <f t="shared" si="6"/>
        <v>22000</v>
      </c>
      <c r="AM125" s="42">
        <v>23100</v>
      </c>
      <c r="AN125" s="18" t="s">
        <v>2660</v>
      </c>
      <c r="AO125" s="18"/>
      <c r="AP125" s="18"/>
      <c r="AQ125" s="18"/>
      <c r="AR125" s="18"/>
      <c r="AS125" s="18"/>
      <c r="AT125" s="18"/>
    </row>
    <row r="126" spans="1:46" s="23" customFormat="1" ht="90" x14ac:dyDescent="0.2">
      <c r="A126" s="19" t="s">
        <v>23</v>
      </c>
      <c r="B126" s="19" t="s">
        <v>277</v>
      </c>
      <c r="C126" s="19" t="s">
        <v>276</v>
      </c>
      <c r="D126" s="19" t="s">
        <v>16</v>
      </c>
      <c r="E126" s="19" t="s">
        <v>310</v>
      </c>
      <c r="F126" s="28" t="s">
        <v>1698</v>
      </c>
      <c r="G126" s="19" t="s">
        <v>419</v>
      </c>
      <c r="H126" s="18" t="s">
        <v>360</v>
      </c>
      <c r="I126" s="18" t="s">
        <v>418</v>
      </c>
      <c r="J126" s="17">
        <v>375000</v>
      </c>
      <c r="K126" s="18"/>
      <c r="L126" s="18"/>
      <c r="M126" s="35" t="s">
        <v>137</v>
      </c>
      <c r="N126" s="32"/>
      <c r="O126" s="36"/>
      <c r="P126" s="36"/>
      <c r="Q126" s="19" t="s">
        <v>1244</v>
      </c>
      <c r="R126" s="18" t="s">
        <v>12</v>
      </c>
      <c r="S126" s="18" t="s">
        <v>60</v>
      </c>
      <c r="T126" s="18" t="s">
        <v>1246</v>
      </c>
      <c r="U126" s="18" t="s">
        <v>1247</v>
      </c>
      <c r="V126" s="36"/>
      <c r="W126" s="17">
        <v>375000</v>
      </c>
      <c r="X126" s="18" t="s">
        <v>1182</v>
      </c>
      <c r="Y126" s="36"/>
      <c r="Z126" s="17">
        <v>375000</v>
      </c>
      <c r="AA126" s="36"/>
      <c r="AB126" s="18"/>
      <c r="AC126" s="18"/>
      <c r="AD126" s="17"/>
      <c r="AE126" s="19" t="s">
        <v>2630</v>
      </c>
      <c r="AF126" s="124" t="s">
        <v>1570</v>
      </c>
      <c r="AG126" s="19"/>
      <c r="AH126" s="19" t="s">
        <v>1223</v>
      </c>
      <c r="AI126" s="19" t="s">
        <v>1570</v>
      </c>
      <c r="AJ126" s="15"/>
      <c r="AK126" s="15"/>
      <c r="AL126" s="16">
        <f t="shared" si="6"/>
        <v>375000</v>
      </c>
      <c r="AM126" s="18" t="s">
        <v>2660</v>
      </c>
      <c r="AN126" s="18" t="s">
        <v>2660</v>
      </c>
      <c r="AO126" s="18"/>
      <c r="AP126" s="18"/>
      <c r="AQ126" s="18"/>
      <c r="AR126" s="18"/>
      <c r="AS126" s="18"/>
      <c r="AT126" s="18"/>
    </row>
    <row r="127" spans="1:46" s="23" customFormat="1" ht="90" x14ac:dyDescent="0.2">
      <c r="A127" s="19" t="s">
        <v>23</v>
      </c>
      <c r="B127" s="19" t="s">
        <v>277</v>
      </c>
      <c r="C127" s="19" t="s">
        <v>276</v>
      </c>
      <c r="D127" s="19" t="s">
        <v>16</v>
      </c>
      <c r="E127" s="19" t="s">
        <v>310</v>
      </c>
      <c r="F127" s="28" t="s">
        <v>1699</v>
      </c>
      <c r="G127" s="19" t="s">
        <v>420</v>
      </c>
      <c r="H127" s="18" t="s">
        <v>269</v>
      </c>
      <c r="I127" s="18" t="s">
        <v>421</v>
      </c>
      <c r="J127" s="17">
        <v>17000</v>
      </c>
      <c r="K127" s="18"/>
      <c r="L127" s="18"/>
      <c r="M127" s="35" t="s">
        <v>137</v>
      </c>
      <c r="N127" s="32"/>
      <c r="O127" s="36" t="s">
        <v>2631</v>
      </c>
      <c r="P127" s="36" t="s">
        <v>2632</v>
      </c>
      <c r="Q127" s="19" t="s">
        <v>1244</v>
      </c>
      <c r="R127" s="18" t="s">
        <v>12</v>
      </c>
      <c r="S127" s="18" t="s">
        <v>60</v>
      </c>
      <c r="T127" s="18"/>
      <c r="U127" s="18"/>
      <c r="V127" s="36"/>
      <c r="W127" s="17">
        <v>17000</v>
      </c>
      <c r="X127" s="18" t="s">
        <v>1182</v>
      </c>
      <c r="Y127" s="36"/>
      <c r="Z127" s="17">
        <v>17000</v>
      </c>
      <c r="AA127" s="36"/>
      <c r="AB127" s="18"/>
      <c r="AC127" s="18"/>
      <c r="AD127" s="17"/>
      <c r="AE127" s="19" t="s">
        <v>2635</v>
      </c>
      <c r="AF127" s="124" t="s">
        <v>1570</v>
      </c>
      <c r="AG127" s="19"/>
      <c r="AH127" s="19" t="s">
        <v>1223</v>
      </c>
      <c r="AI127" s="19" t="s">
        <v>1570</v>
      </c>
      <c r="AJ127" s="15"/>
      <c r="AK127" s="15"/>
      <c r="AL127" s="16">
        <f t="shared" si="6"/>
        <v>17000</v>
      </c>
      <c r="AM127" s="42">
        <v>23100</v>
      </c>
      <c r="AN127" s="18" t="s">
        <v>2660</v>
      </c>
      <c r="AO127" s="18"/>
      <c r="AP127" s="18"/>
      <c r="AQ127" s="18"/>
      <c r="AR127" s="18"/>
      <c r="AS127" s="18"/>
      <c r="AT127" s="18"/>
    </row>
    <row r="128" spans="1:46" s="23" customFormat="1" ht="72" x14ac:dyDescent="0.2">
      <c r="A128" s="19" t="s">
        <v>23</v>
      </c>
      <c r="B128" s="19" t="s">
        <v>277</v>
      </c>
      <c r="C128" s="19" t="s">
        <v>276</v>
      </c>
      <c r="D128" s="19" t="s">
        <v>16</v>
      </c>
      <c r="E128" s="19" t="s">
        <v>310</v>
      </c>
      <c r="F128" s="28" t="s">
        <v>1700</v>
      </c>
      <c r="G128" s="19" t="s">
        <v>422</v>
      </c>
      <c r="H128" s="18" t="s">
        <v>319</v>
      </c>
      <c r="I128" s="18" t="s">
        <v>335</v>
      </c>
      <c r="J128" s="17">
        <v>128000</v>
      </c>
      <c r="K128" s="18"/>
      <c r="L128" s="18"/>
      <c r="M128" s="35" t="s">
        <v>137</v>
      </c>
      <c r="N128" s="32"/>
      <c r="O128" s="36"/>
      <c r="P128" s="36"/>
      <c r="Q128" s="18" t="s">
        <v>1245</v>
      </c>
      <c r="R128" s="18" t="s">
        <v>12</v>
      </c>
      <c r="S128" s="18" t="s">
        <v>60</v>
      </c>
      <c r="T128" s="18"/>
      <c r="U128" s="18"/>
      <c r="V128" s="36"/>
      <c r="W128" s="17">
        <v>127200</v>
      </c>
      <c r="X128" s="18" t="s">
        <v>1182</v>
      </c>
      <c r="Y128" s="36"/>
      <c r="Z128" s="17">
        <v>127200</v>
      </c>
      <c r="AA128" s="36"/>
      <c r="AB128" s="18"/>
      <c r="AC128" s="18"/>
      <c r="AD128" s="17"/>
      <c r="AE128" s="19" t="s">
        <v>2630</v>
      </c>
      <c r="AF128" s="124" t="s">
        <v>1570</v>
      </c>
      <c r="AG128" s="19"/>
      <c r="AH128" s="19" t="s">
        <v>1223</v>
      </c>
      <c r="AI128" s="19" t="s">
        <v>1570</v>
      </c>
      <c r="AJ128" s="15"/>
      <c r="AK128" s="15"/>
      <c r="AL128" s="16">
        <f t="shared" si="6"/>
        <v>128000</v>
      </c>
      <c r="AM128" s="18" t="s">
        <v>2660</v>
      </c>
      <c r="AN128" s="18" t="s">
        <v>2660</v>
      </c>
      <c r="AO128" s="18"/>
      <c r="AP128" s="18"/>
      <c r="AQ128" s="18"/>
      <c r="AR128" s="18"/>
      <c r="AS128" s="18"/>
      <c r="AT128" s="18"/>
    </row>
    <row r="129" spans="1:46" s="23" customFormat="1" ht="90" x14ac:dyDescent="0.2">
      <c r="A129" s="19" t="s">
        <v>23</v>
      </c>
      <c r="B129" s="19" t="s">
        <v>277</v>
      </c>
      <c r="C129" s="19" t="s">
        <v>276</v>
      </c>
      <c r="D129" s="19" t="s">
        <v>16</v>
      </c>
      <c r="E129" s="19" t="s">
        <v>310</v>
      </c>
      <c r="F129" s="28" t="s">
        <v>1701</v>
      </c>
      <c r="G129" s="19" t="s">
        <v>423</v>
      </c>
      <c r="H129" s="18" t="s">
        <v>270</v>
      </c>
      <c r="I129" s="18" t="s">
        <v>397</v>
      </c>
      <c r="J129" s="17">
        <v>136000</v>
      </c>
      <c r="K129" s="18"/>
      <c r="L129" s="18"/>
      <c r="M129" s="35" t="s">
        <v>137</v>
      </c>
      <c r="N129" s="32"/>
      <c r="O129" s="18" t="s">
        <v>2636</v>
      </c>
      <c r="P129" s="36" t="s">
        <v>2603</v>
      </c>
      <c r="Q129" s="19" t="s">
        <v>1232</v>
      </c>
      <c r="R129" s="18" t="s">
        <v>12</v>
      </c>
      <c r="S129" s="18" t="s">
        <v>116</v>
      </c>
      <c r="T129" s="18"/>
      <c r="U129" s="18"/>
      <c r="V129" s="36" t="s">
        <v>2608</v>
      </c>
      <c r="W129" s="17">
        <v>135890</v>
      </c>
      <c r="X129" s="18" t="s">
        <v>1182</v>
      </c>
      <c r="Y129" s="36" t="s">
        <v>2609</v>
      </c>
      <c r="Z129" s="17">
        <v>135890</v>
      </c>
      <c r="AA129" s="36" t="s">
        <v>2637</v>
      </c>
      <c r="AB129" s="18"/>
      <c r="AC129" s="18"/>
      <c r="AD129" s="17"/>
      <c r="AE129" s="19" t="s">
        <v>2595</v>
      </c>
      <c r="AF129" s="124" t="s">
        <v>1570</v>
      </c>
      <c r="AG129" s="19"/>
      <c r="AH129" s="19" t="s">
        <v>1223</v>
      </c>
      <c r="AI129" s="19" t="s">
        <v>1570</v>
      </c>
      <c r="AJ129" s="15"/>
      <c r="AK129" s="15"/>
      <c r="AL129" s="16">
        <f t="shared" si="6"/>
        <v>136000</v>
      </c>
      <c r="AM129" s="42">
        <v>23083</v>
      </c>
      <c r="AN129" s="18" t="s">
        <v>2662</v>
      </c>
      <c r="AO129" s="18" t="s">
        <v>2662</v>
      </c>
      <c r="AP129" s="18" t="s">
        <v>2662</v>
      </c>
      <c r="AQ129" s="18" t="s">
        <v>2662</v>
      </c>
      <c r="AR129" s="15">
        <v>135890</v>
      </c>
      <c r="AS129" s="46" t="s">
        <v>2672</v>
      </c>
      <c r="AT129" s="18"/>
    </row>
    <row r="130" spans="1:46" s="23" customFormat="1" ht="72" x14ac:dyDescent="0.2">
      <c r="A130" s="19" t="s">
        <v>23</v>
      </c>
      <c r="B130" s="19" t="s">
        <v>277</v>
      </c>
      <c r="C130" s="19" t="s">
        <v>276</v>
      </c>
      <c r="D130" s="19" t="s">
        <v>16</v>
      </c>
      <c r="E130" s="19" t="s">
        <v>310</v>
      </c>
      <c r="F130" s="28" t="s">
        <v>1702</v>
      </c>
      <c r="G130" s="19" t="s">
        <v>424</v>
      </c>
      <c r="H130" s="18" t="s">
        <v>270</v>
      </c>
      <c r="I130" s="18" t="s">
        <v>397</v>
      </c>
      <c r="J130" s="17">
        <v>140000</v>
      </c>
      <c r="K130" s="18"/>
      <c r="L130" s="18"/>
      <c r="M130" s="35" t="s">
        <v>137</v>
      </c>
      <c r="N130" s="32"/>
      <c r="O130" s="18" t="s">
        <v>2638</v>
      </c>
      <c r="P130" s="36" t="s">
        <v>2639</v>
      </c>
      <c r="Q130" s="19" t="s">
        <v>1248</v>
      </c>
      <c r="R130" s="18" t="s">
        <v>1190</v>
      </c>
      <c r="S130" s="18" t="s">
        <v>60</v>
      </c>
      <c r="T130" s="18"/>
      <c r="U130" s="18"/>
      <c r="V130" s="36" t="s">
        <v>2640</v>
      </c>
      <c r="W130" s="17">
        <v>123050</v>
      </c>
      <c r="X130" s="18" t="s">
        <v>1182</v>
      </c>
      <c r="Y130" s="36" t="s">
        <v>2641</v>
      </c>
      <c r="Z130" s="17">
        <v>123050</v>
      </c>
      <c r="AA130" s="36"/>
      <c r="AB130" s="18"/>
      <c r="AC130" s="18"/>
      <c r="AD130" s="17"/>
      <c r="AE130" s="19" t="s">
        <v>2642</v>
      </c>
      <c r="AF130" s="124" t="s">
        <v>1570</v>
      </c>
      <c r="AG130" s="19"/>
      <c r="AH130" s="19" t="s">
        <v>1223</v>
      </c>
      <c r="AI130" s="19" t="s">
        <v>1570</v>
      </c>
      <c r="AJ130" s="15"/>
      <c r="AK130" s="15"/>
      <c r="AL130" s="16">
        <f t="shared" si="6"/>
        <v>140000</v>
      </c>
      <c r="AM130" s="42">
        <v>23096</v>
      </c>
      <c r="AN130" s="18" t="s">
        <v>2660</v>
      </c>
      <c r="AO130" s="18" t="s">
        <v>2662</v>
      </c>
      <c r="AP130" s="18" t="s">
        <v>2662</v>
      </c>
      <c r="AQ130" s="18" t="s">
        <v>2662</v>
      </c>
      <c r="AR130" s="15">
        <v>123050</v>
      </c>
      <c r="AS130" s="134" t="s">
        <v>2673</v>
      </c>
      <c r="AT130" s="18"/>
    </row>
    <row r="131" spans="1:46" s="23" customFormat="1" ht="72" x14ac:dyDescent="0.2">
      <c r="A131" s="19" t="s">
        <v>23</v>
      </c>
      <c r="B131" s="19" t="s">
        <v>277</v>
      </c>
      <c r="C131" s="19" t="s">
        <v>276</v>
      </c>
      <c r="D131" s="19" t="s">
        <v>16</v>
      </c>
      <c r="E131" s="19" t="s">
        <v>310</v>
      </c>
      <c r="F131" s="28" t="s">
        <v>1703</v>
      </c>
      <c r="G131" s="19" t="s">
        <v>425</v>
      </c>
      <c r="H131" s="18" t="s">
        <v>272</v>
      </c>
      <c r="I131" s="18" t="s">
        <v>268</v>
      </c>
      <c r="J131" s="17">
        <v>9600</v>
      </c>
      <c r="K131" s="18"/>
      <c r="L131" s="18"/>
      <c r="M131" s="35" t="s">
        <v>137</v>
      </c>
      <c r="N131" s="32"/>
      <c r="O131" s="18" t="s">
        <v>2643</v>
      </c>
      <c r="P131" s="36" t="s">
        <v>2621</v>
      </c>
      <c r="Q131" s="18" t="s">
        <v>1231</v>
      </c>
      <c r="R131" s="18" t="s">
        <v>1190</v>
      </c>
      <c r="S131" s="18" t="s">
        <v>60</v>
      </c>
      <c r="T131" s="18"/>
      <c r="U131" s="18"/>
      <c r="V131" s="36" t="s">
        <v>2644</v>
      </c>
      <c r="W131" s="17">
        <v>9300</v>
      </c>
      <c r="X131" s="18" t="s">
        <v>1182</v>
      </c>
      <c r="Y131" s="36" t="s">
        <v>2645</v>
      </c>
      <c r="Z131" s="17">
        <v>9300</v>
      </c>
      <c r="AA131" s="36"/>
      <c r="AB131" s="36"/>
      <c r="AC131" s="36"/>
      <c r="AD131" s="17"/>
      <c r="AE131" s="19" t="s">
        <v>2642</v>
      </c>
      <c r="AF131" s="124" t="s">
        <v>1570</v>
      </c>
      <c r="AG131" s="19"/>
      <c r="AH131" s="19" t="s">
        <v>1223</v>
      </c>
      <c r="AI131" s="19" t="s">
        <v>1570</v>
      </c>
      <c r="AJ131" s="15"/>
      <c r="AK131" s="15"/>
      <c r="AL131" s="16">
        <f t="shared" ref="AL131:AL194" si="7">J131-AJ131-AK131</f>
        <v>9600</v>
      </c>
      <c r="AM131" s="42">
        <v>23093</v>
      </c>
      <c r="AN131" s="18" t="s">
        <v>2660</v>
      </c>
      <c r="AO131" s="18"/>
      <c r="AP131" s="18"/>
      <c r="AQ131" s="18"/>
      <c r="AR131" s="18"/>
      <c r="AS131" s="18"/>
      <c r="AT131" s="18"/>
    </row>
    <row r="132" spans="1:46" s="23" customFormat="1" ht="72" x14ac:dyDescent="0.2">
      <c r="A132" s="19" t="s">
        <v>23</v>
      </c>
      <c r="B132" s="19" t="s">
        <v>277</v>
      </c>
      <c r="C132" s="19" t="s">
        <v>276</v>
      </c>
      <c r="D132" s="19" t="s">
        <v>16</v>
      </c>
      <c r="E132" s="19" t="s">
        <v>310</v>
      </c>
      <c r="F132" s="28" t="s">
        <v>1704</v>
      </c>
      <c r="G132" s="19" t="s">
        <v>426</v>
      </c>
      <c r="H132" s="18" t="s">
        <v>303</v>
      </c>
      <c r="I132" s="18" t="s">
        <v>268</v>
      </c>
      <c r="J132" s="17">
        <v>135000</v>
      </c>
      <c r="K132" s="18"/>
      <c r="L132" s="18"/>
      <c r="M132" s="35" t="s">
        <v>137</v>
      </c>
      <c r="N132" s="32"/>
      <c r="O132" s="18" t="s">
        <v>2646</v>
      </c>
      <c r="P132" s="36" t="s">
        <v>2639</v>
      </c>
      <c r="Q132" s="19" t="s">
        <v>1249</v>
      </c>
      <c r="R132" s="18" t="s">
        <v>1190</v>
      </c>
      <c r="S132" s="18" t="s">
        <v>81</v>
      </c>
      <c r="T132" s="18"/>
      <c r="U132" s="18"/>
      <c r="V132" s="36" t="s">
        <v>2647</v>
      </c>
      <c r="W132" s="17">
        <v>134820</v>
      </c>
      <c r="X132" s="18" t="s">
        <v>1182</v>
      </c>
      <c r="Y132" s="36" t="s">
        <v>2648</v>
      </c>
      <c r="Z132" s="17">
        <v>134820</v>
      </c>
      <c r="AA132" s="36"/>
      <c r="AB132" s="18"/>
      <c r="AC132" s="18"/>
      <c r="AD132" s="17"/>
      <c r="AE132" s="19" t="s">
        <v>2642</v>
      </c>
      <c r="AF132" s="124" t="s">
        <v>1570</v>
      </c>
      <c r="AG132" s="19"/>
      <c r="AH132" s="19" t="s">
        <v>1223</v>
      </c>
      <c r="AI132" s="19" t="s">
        <v>1570</v>
      </c>
      <c r="AJ132" s="15"/>
      <c r="AK132" s="15"/>
      <c r="AL132" s="16">
        <f t="shared" si="7"/>
        <v>135000</v>
      </c>
      <c r="AM132" s="42">
        <v>23096</v>
      </c>
      <c r="AN132" s="18" t="s">
        <v>2660</v>
      </c>
      <c r="AO132" s="18" t="s">
        <v>2662</v>
      </c>
      <c r="AP132" s="18" t="s">
        <v>2662</v>
      </c>
      <c r="AQ132" s="18" t="s">
        <v>2662</v>
      </c>
      <c r="AR132" s="15">
        <v>134820</v>
      </c>
      <c r="AS132" s="46" t="s">
        <v>2674</v>
      </c>
      <c r="AT132" s="18"/>
    </row>
    <row r="133" spans="1:46" s="23" customFormat="1" ht="72" x14ac:dyDescent="0.2">
      <c r="A133" s="19" t="s">
        <v>23</v>
      </c>
      <c r="B133" s="19" t="s">
        <v>277</v>
      </c>
      <c r="C133" s="19" t="s">
        <v>276</v>
      </c>
      <c r="D133" s="19" t="s">
        <v>16</v>
      </c>
      <c r="E133" s="19" t="s">
        <v>310</v>
      </c>
      <c r="F133" s="28" t="s">
        <v>1705</v>
      </c>
      <c r="G133" s="19" t="s">
        <v>427</v>
      </c>
      <c r="H133" s="18" t="s">
        <v>270</v>
      </c>
      <c r="I133" s="18" t="s">
        <v>418</v>
      </c>
      <c r="J133" s="17">
        <v>25000</v>
      </c>
      <c r="K133" s="18"/>
      <c r="L133" s="18"/>
      <c r="M133" s="35" t="s">
        <v>137</v>
      </c>
      <c r="N133" s="32"/>
      <c r="O133" s="18" t="s">
        <v>2643</v>
      </c>
      <c r="P133" s="36" t="s">
        <v>2621</v>
      </c>
      <c r="Q133" s="18" t="s">
        <v>1231</v>
      </c>
      <c r="R133" s="18" t="s">
        <v>1190</v>
      </c>
      <c r="S133" s="18" t="s">
        <v>60</v>
      </c>
      <c r="T133" s="18"/>
      <c r="U133" s="18"/>
      <c r="V133" s="36" t="s">
        <v>2644</v>
      </c>
      <c r="W133" s="17">
        <v>22500</v>
      </c>
      <c r="X133" s="18" t="s">
        <v>1182</v>
      </c>
      <c r="Y133" s="36" t="s">
        <v>2645</v>
      </c>
      <c r="Z133" s="17">
        <v>22500</v>
      </c>
      <c r="AA133" s="36"/>
      <c r="AB133" s="18"/>
      <c r="AC133" s="18"/>
      <c r="AD133" s="17"/>
      <c r="AE133" s="19" t="s">
        <v>2642</v>
      </c>
      <c r="AF133" s="124" t="s">
        <v>1570</v>
      </c>
      <c r="AG133" s="19"/>
      <c r="AH133" s="19" t="s">
        <v>1223</v>
      </c>
      <c r="AI133" s="19" t="s">
        <v>1570</v>
      </c>
      <c r="AJ133" s="15"/>
      <c r="AK133" s="15"/>
      <c r="AL133" s="16">
        <f t="shared" si="7"/>
        <v>25000</v>
      </c>
      <c r="AM133" s="42">
        <v>23093</v>
      </c>
      <c r="AN133" s="18" t="s">
        <v>2660</v>
      </c>
      <c r="AO133" s="18"/>
      <c r="AP133" s="18"/>
      <c r="AQ133" s="18"/>
      <c r="AR133" s="18"/>
      <c r="AS133" s="18"/>
      <c r="AT133" s="18"/>
    </row>
    <row r="134" spans="1:46" s="23" customFormat="1" ht="72" x14ac:dyDescent="0.2">
      <c r="A134" s="19" t="s">
        <v>23</v>
      </c>
      <c r="B134" s="19" t="s">
        <v>277</v>
      </c>
      <c r="C134" s="19" t="s">
        <v>276</v>
      </c>
      <c r="D134" s="19" t="s">
        <v>16</v>
      </c>
      <c r="E134" s="19" t="s">
        <v>310</v>
      </c>
      <c r="F134" s="28" t="s">
        <v>1706</v>
      </c>
      <c r="G134" s="19" t="s">
        <v>428</v>
      </c>
      <c r="H134" s="18" t="s">
        <v>270</v>
      </c>
      <c r="I134" s="18" t="s">
        <v>418</v>
      </c>
      <c r="J134" s="17">
        <v>19000</v>
      </c>
      <c r="K134" s="18"/>
      <c r="L134" s="18"/>
      <c r="M134" s="35" t="s">
        <v>137</v>
      </c>
      <c r="N134" s="32"/>
      <c r="O134" s="18" t="s">
        <v>2643</v>
      </c>
      <c r="P134" s="36" t="s">
        <v>2621</v>
      </c>
      <c r="Q134" s="18" t="s">
        <v>1231</v>
      </c>
      <c r="R134" s="18" t="s">
        <v>1190</v>
      </c>
      <c r="S134" s="18" t="s">
        <v>60</v>
      </c>
      <c r="T134" s="18"/>
      <c r="U134" s="18"/>
      <c r="V134" s="36" t="s">
        <v>2644</v>
      </c>
      <c r="W134" s="17">
        <v>19000</v>
      </c>
      <c r="X134" s="18" t="s">
        <v>1182</v>
      </c>
      <c r="Y134" s="36" t="s">
        <v>2645</v>
      </c>
      <c r="Z134" s="17">
        <v>19000</v>
      </c>
      <c r="AA134" s="36"/>
      <c r="AB134" s="18"/>
      <c r="AC134" s="18"/>
      <c r="AD134" s="17"/>
      <c r="AE134" s="19" t="s">
        <v>2642</v>
      </c>
      <c r="AF134" s="124" t="s">
        <v>1570</v>
      </c>
      <c r="AG134" s="19"/>
      <c r="AH134" s="19" t="s">
        <v>1223</v>
      </c>
      <c r="AI134" s="19" t="s">
        <v>1570</v>
      </c>
      <c r="AJ134" s="15"/>
      <c r="AK134" s="15"/>
      <c r="AL134" s="16">
        <f t="shared" si="7"/>
        <v>19000</v>
      </c>
      <c r="AM134" s="42">
        <v>23093</v>
      </c>
      <c r="AN134" s="18" t="s">
        <v>2660</v>
      </c>
      <c r="AO134" s="18"/>
      <c r="AP134" s="18"/>
      <c r="AQ134" s="18"/>
      <c r="AR134" s="18"/>
      <c r="AS134" s="18"/>
      <c r="AT134" s="18"/>
    </row>
    <row r="135" spans="1:46" s="23" customFormat="1" ht="72" x14ac:dyDescent="0.2">
      <c r="A135" s="19" t="s">
        <v>23</v>
      </c>
      <c r="B135" s="19" t="s">
        <v>277</v>
      </c>
      <c r="C135" s="19" t="s">
        <v>276</v>
      </c>
      <c r="D135" s="19" t="s">
        <v>16</v>
      </c>
      <c r="E135" s="19" t="s">
        <v>310</v>
      </c>
      <c r="F135" s="28" t="s">
        <v>1707</v>
      </c>
      <c r="G135" s="19" t="s">
        <v>429</v>
      </c>
      <c r="H135" s="18" t="s">
        <v>270</v>
      </c>
      <c r="I135" s="18" t="s">
        <v>418</v>
      </c>
      <c r="J135" s="17">
        <v>13000</v>
      </c>
      <c r="K135" s="18"/>
      <c r="L135" s="18"/>
      <c r="M135" s="35" t="s">
        <v>137</v>
      </c>
      <c r="N135" s="32"/>
      <c r="O135" s="18" t="s">
        <v>2643</v>
      </c>
      <c r="P135" s="36" t="s">
        <v>2621</v>
      </c>
      <c r="Q135" s="18" t="s">
        <v>1231</v>
      </c>
      <c r="R135" s="18" t="s">
        <v>1190</v>
      </c>
      <c r="S135" s="18" t="s">
        <v>60</v>
      </c>
      <c r="T135" s="18"/>
      <c r="U135" s="18"/>
      <c r="V135" s="36" t="s">
        <v>2644</v>
      </c>
      <c r="W135" s="17">
        <v>13000</v>
      </c>
      <c r="X135" s="18" t="s">
        <v>1182</v>
      </c>
      <c r="Y135" s="36" t="s">
        <v>2645</v>
      </c>
      <c r="Z135" s="17">
        <v>13000</v>
      </c>
      <c r="AA135" s="36"/>
      <c r="AB135" s="18"/>
      <c r="AC135" s="18"/>
      <c r="AD135" s="17"/>
      <c r="AE135" s="19" t="s">
        <v>2642</v>
      </c>
      <c r="AF135" s="124" t="s">
        <v>1570</v>
      </c>
      <c r="AG135" s="19"/>
      <c r="AH135" s="19" t="s">
        <v>1223</v>
      </c>
      <c r="AI135" s="19" t="s">
        <v>1570</v>
      </c>
      <c r="AJ135" s="15"/>
      <c r="AK135" s="15"/>
      <c r="AL135" s="16">
        <f t="shared" si="7"/>
        <v>13000</v>
      </c>
      <c r="AM135" s="42">
        <v>23093</v>
      </c>
      <c r="AN135" s="18" t="s">
        <v>2660</v>
      </c>
      <c r="AO135" s="18"/>
      <c r="AP135" s="18"/>
      <c r="AQ135" s="18"/>
      <c r="AR135" s="18"/>
      <c r="AS135" s="18"/>
      <c r="AT135" s="18"/>
    </row>
    <row r="136" spans="1:46" s="23" customFormat="1" ht="90" x14ac:dyDescent="0.2">
      <c r="A136" s="19" t="s">
        <v>23</v>
      </c>
      <c r="B136" s="19" t="s">
        <v>277</v>
      </c>
      <c r="C136" s="19" t="s">
        <v>276</v>
      </c>
      <c r="D136" s="19" t="s">
        <v>16</v>
      </c>
      <c r="E136" s="19" t="s">
        <v>310</v>
      </c>
      <c r="F136" s="28" t="s">
        <v>1708</v>
      </c>
      <c r="G136" s="19" t="s">
        <v>430</v>
      </c>
      <c r="H136" s="18" t="s">
        <v>270</v>
      </c>
      <c r="I136" s="18" t="s">
        <v>274</v>
      </c>
      <c r="J136" s="17">
        <v>38000</v>
      </c>
      <c r="K136" s="18"/>
      <c r="L136" s="18"/>
      <c r="M136" s="35" t="s">
        <v>137</v>
      </c>
      <c r="N136" s="28"/>
      <c r="O136" s="36" t="s">
        <v>2631</v>
      </c>
      <c r="P136" s="36" t="s">
        <v>2632</v>
      </c>
      <c r="Q136" s="19" t="s">
        <v>1244</v>
      </c>
      <c r="R136" s="18" t="s">
        <v>12</v>
      </c>
      <c r="S136" s="18" t="s">
        <v>60</v>
      </c>
      <c r="T136" s="18" t="s">
        <v>1250</v>
      </c>
      <c r="U136" s="18" t="s">
        <v>1251</v>
      </c>
      <c r="V136" s="36"/>
      <c r="W136" s="17">
        <v>38000</v>
      </c>
      <c r="X136" s="18" t="s">
        <v>1182</v>
      </c>
      <c r="Y136" s="36"/>
      <c r="Z136" s="17">
        <v>38000</v>
      </c>
      <c r="AA136" s="36"/>
      <c r="AB136" s="36"/>
      <c r="AC136" s="36"/>
      <c r="AD136" s="17"/>
      <c r="AE136" s="19" t="s">
        <v>2635</v>
      </c>
      <c r="AF136" s="124" t="s">
        <v>1570</v>
      </c>
      <c r="AG136" s="19"/>
      <c r="AH136" s="19" t="s">
        <v>1223</v>
      </c>
      <c r="AI136" s="19" t="s">
        <v>1570</v>
      </c>
      <c r="AJ136" s="15"/>
      <c r="AK136" s="15"/>
      <c r="AL136" s="16">
        <f t="shared" si="7"/>
        <v>38000</v>
      </c>
      <c r="AM136" s="42">
        <v>23100</v>
      </c>
      <c r="AN136" s="18" t="s">
        <v>2660</v>
      </c>
      <c r="AO136" s="18"/>
      <c r="AP136" s="18"/>
      <c r="AQ136" s="18"/>
      <c r="AR136" s="18"/>
      <c r="AS136" s="18"/>
      <c r="AT136" s="18"/>
    </row>
    <row r="137" spans="1:46" s="23" customFormat="1" ht="72" x14ac:dyDescent="0.2">
      <c r="A137" s="19" t="s">
        <v>23</v>
      </c>
      <c r="B137" s="19" t="s">
        <v>277</v>
      </c>
      <c r="C137" s="19" t="s">
        <v>276</v>
      </c>
      <c r="D137" s="19" t="s">
        <v>16</v>
      </c>
      <c r="E137" s="19" t="s">
        <v>310</v>
      </c>
      <c r="F137" s="28" t="s">
        <v>1709</v>
      </c>
      <c r="G137" s="19" t="s">
        <v>431</v>
      </c>
      <c r="H137" s="18" t="s">
        <v>272</v>
      </c>
      <c r="I137" s="18" t="s">
        <v>432</v>
      </c>
      <c r="J137" s="17">
        <v>60000</v>
      </c>
      <c r="K137" s="18"/>
      <c r="L137" s="18"/>
      <c r="M137" s="35" t="s">
        <v>137</v>
      </c>
      <c r="N137" s="28"/>
      <c r="O137" s="36"/>
      <c r="P137" s="36"/>
      <c r="Q137" s="18" t="s">
        <v>1245</v>
      </c>
      <c r="R137" s="18" t="s">
        <v>12</v>
      </c>
      <c r="S137" s="18" t="s">
        <v>60</v>
      </c>
      <c r="T137" s="18"/>
      <c r="U137" s="18"/>
      <c r="V137" s="36"/>
      <c r="W137" s="17">
        <v>60000</v>
      </c>
      <c r="X137" s="18" t="s">
        <v>1182</v>
      </c>
      <c r="Y137" s="36"/>
      <c r="Z137" s="17">
        <v>60000</v>
      </c>
      <c r="AA137" s="36"/>
      <c r="AB137" s="36"/>
      <c r="AC137" s="36"/>
      <c r="AD137" s="17"/>
      <c r="AE137" s="19" t="s">
        <v>2630</v>
      </c>
      <c r="AF137" s="124" t="s">
        <v>1570</v>
      </c>
      <c r="AG137" s="19"/>
      <c r="AH137" s="19" t="s">
        <v>1223</v>
      </c>
      <c r="AI137" s="19" t="s">
        <v>1570</v>
      </c>
      <c r="AJ137" s="15"/>
      <c r="AK137" s="15"/>
      <c r="AL137" s="16">
        <f t="shared" si="7"/>
        <v>60000</v>
      </c>
      <c r="AM137" s="18" t="s">
        <v>2660</v>
      </c>
      <c r="AN137" s="18" t="s">
        <v>2660</v>
      </c>
      <c r="AO137" s="18"/>
      <c r="AP137" s="18"/>
      <c r="AQ137" s="18"/>
      <c r="AR137" s="18"/>
      <c r="AS137" s="18"/>
      <c r="AT137" s="18"/>
    </row>
    <row r="138" spans="1:46" s="23" customFormat="1" ht="72" x14ac:dyDescent="0.2">
      <c r="A138" s="19" t="s">
        <v>23</v>
      </c>
      <c r="B138" s="19" t="s">
        <v>277</v>
      </c>
      <c r="C138" s="19" t="s">
        <v>276</v>
      </c>
      <c r="D138" s="19" t="s">
        <v>16</v>
      </c>
      <c r="E138" s="19" t="s">
        <v>310</v>
      </c>
      <c r="F138" s="28" t="s">
        <v>1710</v>
      </c>
      <c r="G138" s="19" t="s">
        <v>433</v>
      </c>
      <c r="H138" s="18" t="s">
        <v>352</v>
      </c>
      <c r="I138" s="18" t="s">
        <v>432</v>
      </c>
      <c r="J138" s="17">
        <v>300000</v>
      </c>
      <c r="K138" s="18"/>
      <c r="L138" s="18"/>
      <c r="M138" s="35" t="s">
        <v>137</v>
      </c>
      <c r="N138" s="28"/>
      <c r="O138" s="36"/>
      <c r="P138" s="36"/>
      <c r="Q138" s="18" t="s">
        <v>1245</v>
      </c>
      <c r="R138" s="18" t="s">
        <v>12</v>
      </c>
      <c r="S138" s="18" t="s">
        <v>60</v>
      </c>
      <c r="T138" s="18"/>
      <c r="U138" s="18"/>
      <c r="V138" s="36"/>
      <c r="W138" s="17">
        <v>300000</v>
      </c>
      <c r="X138" s="18" t="s">
        <v>1182</v>
      </c>
      <c r="Y138" s="36"/>
      <c r="Z138" s="17">
        <v>300000</v>
      </c>
      <c r="AA138" s="36"/>
      <c r="AB138" s="36"/>
      <c r="AC138" s="36"/>
      <c r="AD138" s="17"/>
      <c r="AE138" s="19" t="s">
        <v>2630</v>
      </c>
      <c r="AF138" s="124" t="s">
        <v>1570</v>
      </c>
      <c r="AG138" s="19"/>
      <c r="AH138" s="19" t="s">
        <v>1223</v>
      </c>
      <c r="AI138" s="19" t="s">
        <v>1570</v>
      </c>
      <c r="AJ138" s="15"/>
      <c r="AK138" s="15"/>
      <c r="AL138" s="16">
        <f t="shared" si="7"/>
        <v>300000</v>
      </c>
      <c r="AM138" s="18" t="s">
        <v>2660</v>
      </c>
      <c r="AN138" s="18" t="s">
        <v>2660</v>
      </c>
      <c r="AO138" s="18"/>
      <c r="AP138" s="18"/>
      <c r="AQ138" s="18"/>
      <c r="AR138" s="18"/>
      <c r="AS138" s="18"/>
      <c r="AT138" s="18"/>
    </row>
    <row r="139" spans="1:46" s="23" customFormat="1" ht="72" x14ac:dyDescent="0.2">
      <c r="A139" s="19" t="s">
        <v>23</v>
      </c>
      <c r="B139" s="19" t="s">
        <v>277</v>
      </c>
      <c r="C139" s="19" t="s">
        <v>276</v>
      </c>
      <c r="D139" s="19" t="s">
        <v>16</v>
      </c>
      <c r="E139" s="19" t="s">
        <v>310</v>
      </c>
      <c r="F139" s="28" t="s">
        <v>1711</v>
      </c>
      <c r="G139" s="19" t="s">
        <v>434</v>
      </c>
      <c r="H139" s="18" t="s">
        <v>319</v>
      </c>
      <c r="I139" s="18" t="s">
        <v>435</v>
      </c>
      <c r="J139" s="17">
        <v>240000</v>
      </c>
      <c r="K139" s="18"/>
      <c r="L139" s="18"/>
      <c r="M139" s="35" t="s">
        <v>137</v>
      </c>
      <c r="N139" s="28"/>
      <c r="O139" s="36"/>
      <c r="P139" s="36"/>
      <c r="Q139" s="18" t="s">
        <v>1245</v>
      </c>
      <c r="R139" s="18" t="s">
        <v>12</v>
      </c>
      <c r="S139" s="18" t="s">
        <v>60</v>
      </c>
      <c r="T139" s="18"/>
      <c r="U139" s="18"/>
      <c r="V139" s="36"/>
      <c r="W139" s="17">
        <v>240000</v>
      </c>
      <c r="X139" s="18" t="s">
        <v>1182</v>
      </c>
      <c r="Y139" s="36"/>
      <c r="Z139" s="17">
        <v>240000</v>
      </c>
      <c r="AA139" s="36"/>
      <c r="AB139" s="36"/>
      <c r="AC139" s="36"/>
      <c r="AD139" s="17"/>
      <c r="AE139" s="19" t="s">
        <v>2630</v>
      </c>
      <c r="AF139" s="124" t="s">
        <v>1570</v>
      </c>
      <c r="AG139" s="19"/>
      <c r="AH139" s="19" t="s">
        <v>1223</v>
      </c>
      <c r="AI139" s="19" t="s">
        <v>1570</v>
      </c>
      <c r="AJ139" s="15"/>
      <c r="AK139" s="15"/>
      <c r="AL139" s="16">
        <f t="shared" si="7"/>
        <v>240000</v>
      </c>
      <c r="AM139" s="18" t="s">
        <v>2660</v>
      </c>
      <c r="AN139" s="18" t="s">
        <v>2660</v>
      </c>
      <c r="AO139" s="18"/>
      <c r="AP139" s="18"/>
      <c r="AQ139" s="18"/>
      <c r="AR139" s="18"/>
      <c r="AS139" s="18"/>
      <c r="AT139" s="18"/>
    </row>
    <row r="140" spans="1:46" s="23" customFormat="1" ht="90" x14ac:dyDescent="0.2">
      <c r="A140" s="19" t="s">
        <v>23</v>
      </c>
      <c r="B140" s="19" t="s">
        <v>277</v>
      </c>
      <c r="C140" s="19" t="s">
        <v>276</v>
      </c>
      <c r="D140" s="19" t="s">
        <v>16</v>
      </c>
      <c r="E140" s="19" t="s">
        <v>310</v>
      </c>
      <c r="F140" s="28" t="s">
        <v>1712</v>
      </c>
      <c r="G140" s="19" t="s">
        <v>436</v>
      </c>
      <c r="H140" s="18" t="s">
        <v>317</v>
      </c>
      <c r="I140" s="18" t="s">
        <v>335</v>
      </c>
      <c r="J140" s="17">
        <v>65000</v>
      </c>
      <c r="K140" s="18"/>
      <c r="L140" s="18"/>
      <c r="M140" s="35" t="s">
        <v>137</v>
      </c>
      <c r="N140" s="28"/>
      <c r="O140" s="36" t="s">
        <v>2631</v>
      </c>
      <c r="P140" s="36" t="s">
        <v>2632</v>
      </c>
      <c r="Q140" s="19" t="s">
        <v>1244</v>
      </c>
      <c r="R140" s="18" t="s">
        <v>12</v>
      </c>
      <c r="S140" s="18" t="s">
        <v>60</v>
      </c>
      <c r="T140" s="18"/>
      <c r="U140" s="18" t="s">
        <v>1252</v>
      </c>
      <c r="V140" s="36"/>
      <c r="W140" s="17">
        <v>65000</v>
      </c>
      <c r="X140" s="18" t="s">
        <v>1182</v>
      </c>
      <c r="Y140" s="36"/>
      <c r="Z140" s="17">
        <v>65000</v>
      </c>
      <c r="AA140" s="36"/>
      <c r="AB140" s="36"/>
      <c r="AC140" s="36"/>
      <c r="AD140" s="17"/>
      <c r="AE140" s="19" t="s">
        <v>2635</v>
      </c>
      <c r="AF140" s="124" t="s">
        <v>1570</v>
      </c>
      <c r="AG140" s="19"/>
      <c r="AH140" s="19" t="s">
        <v>1223</v>
      </c>
      <c r="AI140" s="19" t="s">
        <v>1570</v>
      </c>
      <c r="AJ140" s="15"/>
      <c r="AK140" s="15"/>
      <c r="AL140" s="16">
        <f t="shared" si="7"/>
        <v>65000</v>
      </c>
      <c r="AM140" s="42">
        <v>23100</v>
      </c>
      <c r="AN140" s="18" t="s">
        <v>2660</v>
      </c>
      <c r="AO140" s="18"/>
      <c r="AP140" s="18"/>
      <c r="AQ140" s="18"/>
      <c r="AR140" s="18"/>
      <c r="AS140" s="18"/>
      <c r="AT140" s="18"/>
    </row>
    <row r="141" spans="1:46" s="23" customFormat="1" ht="90" x14ac:dyDescent="0.2">
      <c r="A141" s="19" t="s">
        <v>23</v>
      </c>
      <c r="B141" s="19" t="s">
        <v>277</v>
      </c>
      <c r="C141" s="19" t="s">
        <v>276</v>
      </c>
      <c r="D141" s="19" t="s">
        <v>16</v>
      </c>
      <c r="E141" s="19" t="s">
        <v>310</v>
      </c>
      <c r="F141" s="28" t="s">
        <v>1713</v>
      </c>
      <c r="G141" s="19" t="s">
        <v>437</v>
      </c>
      <c r="H141" s="18" t="s">
        <v>270</v>
      </c>
      <c r="I141" s="18" t="s">
        <v>268</v>
      </c>
      <c r="J141" s="17">
        <v>15000</v>
      </c>
      <c r="K141" s="18"/>
      <c r="L141" s="18"/>
      <c r="M141" s="35" t="s">
        <v>137</v>
      </c>
      <c r="N141" s="28"/>
      <c r="O141" s="36" t="s">
        <v>2631</v>
      </c>
      <c r="P141" s="36" t="s">
        <v>2632</v>
      </c>
      <c r="Q141" s="19" t="s">
        <v>1244</v>
      </c>
      <c r="R141" s="18" t="s">
        <v>12</v>
      </c>
      <c r="S141" s="18" t="s">
        <v>60</v>
      </c>
      <c r="T141" s="18" t="s">
        <v>1253</v>
      </c>
      <c r="U141" s="18" t="s">
        <v>1254</v>
      </c>
      <c r="V141" s="36"/>
      <c r="W141" s="17">
        <v>15000</v>
      </c>
      <c r="X141" s="18" t="s">
        <v>1182</v>
      </c>
      <c r="Y141" s="36"/>
      <c r="Z141" s="17">
        <v>15000</v>
      </c>
      <c r="AA141" s="36"/>
      <c r="AB141" s="36"/>
      <c r="AC141" s="36"/>
      <c r="AD141" s="17"/>
      <c r="AE141" s="19" t="s">
        <v>2635</v>
      </c>
      <c r="AF141" s="124" t="s">
        <v>1570</v>
      </c>
      <c r="AG141" s="19"/>
      <c r="AH141" s="19" t="s">
        <v>1223</v>
      </c>
      <c r="AI141" s="19" t="s">
        <v>1570</v>
      </c>
      <c r="AJ141" s="15"/>
      <c r="AK141" s="15"/>
      <c r="AL141" s="16">
        <f t="shared" si="7"/>
        <v>15000</v>
      </c>
      <c r="AM141" s="42">
        <v>23100</v>
      </c>
      <c r="AN141" s="18" t="s">
        <v>2660</v>
      </c>
      <c r="AO141" s="18"/>
      <c r="AP141" s="18"/>
      <c r="AQ141" s="18"/>
      <c r="AR141" s="18"/>
      <c r="AS141" s="18"/>
      <c r="AT141" s="18"/>
    </row>
    <row r="142" spans="1:46" s="23" customFormat="1" ht="72" x14ac:dyDescent="0.2">
      <c r="A142" s="19" t="s">
        <v>23</v>
      </c>
      <c r="B142" s="19" t="s">
        <v>277</v>
      </c>
      <c r="C142" s="19" t="s">
        <v>276</v>
      </c>
      <c r="D142" s="19" t="s">
        <v>16</v>
      </c>
      <c r="E142" s="19" t="s">
        <v>310</v>
      </c>
      <c r="F142" s="28" t="s">
        <v>1714</v>
      </c>
      <c r="G142" s="19" t="s">
        <v>438</v>
      </c>
      <c r="H142" s="18" t="s">
        <v>303</v>
      </c>
      <c r="I142" s="18" t="s">
        <v>439</v>
      </c>
      <c r="J142" s="17">
        <v>40000</v>
      </c>
      <c r="K142" s="18"/>
      <c r="L142" s="18"/>
      <c r="M142" s="35" t="s">
        <v>137</v>
      </c>
      <c r="N142" s="28"/>
      <c r="O142" s="18" t="s">
        <v>2646</v>
      </c>
      <c r="P142" s="36" t="s">
        <v>2639</v>
      </c>
      <c r="Q142" s="19" t="s">
        <v>1249</v>
      </c>
      <c r="R142" s="18" t="s">
        <v>1190</v>
      </c>
      <c r="S142" s="18" t="s">
        <v>81</v>
      </c>
      <c r="T142" s="18"/>
      <c r="U142" s="18"/>
      <c r="V142" s="36" t="s">
        <v>2647</v>
      </c>
      <c r="W142" s="17">
        <v>39590</v>
      </c>
      <c r="X142" s="18" t="s">
        <v>1182</v>
      </c>
      <c r="Y142" s="36" t="s">
        <v>2648</v>
      </c>
      <c r="Z142" s="17">
        <v>39590</v>
      </c>
      <c r="AA142" s="36"/>
      <c r="AB142" s="36"/>
      <c r="AC142" s="36"/>
      <c r="AD142" s="17"/>
      <c r="AE142" s="19" t="s">
        <v>2642</v>
      </c>
      <c r="AF142" s="124" t="s">
        <v>1570</v>
      </c>
      <c r="AG142" s="19"/>
      <c r="AH142" s="19" t="s">
        <v>1223</v>
      </c>
      <c r="AI142" s="19" t="s">
        <v>1570</v>
      </c>
      <c r="AJ142" s="15"/>
      <c r="AK142" s="15"/>
      <c r="AL142" s="16">
        <f t="shared" si="7"/>
        <v>40000</v>
      </c>
      <c r="AM142" s="42">
        <v>23096</v>
      </c>
      <c r="AN142" s="18" t="s">
        <v>2660</v>
      </c>
      <c r="AO142" s="18" t="s">
        <v>2662</v>
      </c>
      <c r="AP142" s="18" t="s">
        <v>2662</v>
      </c>
      <c r="AQ142" s="18" t="s">
        <v>2662</v>
      </c>
      <c r="AR142" s="15">
        <v>39590</v>
      </c>
      <c r="AS142" s="46" t="s">
        <v>2675</v>
      </c>
      <c r="AT142" s="18"/>
    </row>
    <row r="143" spans="1:46" s="23" customFormat="1" ht="90" x14ac:dyDescent="0.2">
      <c r="A143" s="19" t="s">
        <v>23</v>
      </c>
      <c r="B143" s="19" t="s">
        <v>277</v>
      </c>
      <c r="C143" s="19" t="s">
        <v>276</v>
      </c>
      <c r="D143" s="19" t="s">
        <v>16</v>
      </c>
      <c r="E143" s="19" t="s">
        <v>310</v>
      </c>
      <c r="F143" s="28" t="s">
        <v>1715</v>
      </c>
      <c r="G143" s="19" t="s">
        <v>440</v>
      </c>
      <c r="H143" s="18" t="s">
        <v>387</v>
      </c>
      <c r="I143" s="18" t="s">
        <v>405</v>
      </c>
      <c r="J143" s="17">
        <v>56000</v>
      </c>
      <c r="K143" s="18"/>
      <c r="L143" s="18"/>
      <c r="M143" s="35" t="s">
        <v>137</v>
      </c>
      <c r="N143" s="28"/>
      <c r="O143" s="36" t="s">
        <v>2631</v>
      </c>
      <c r="P143" s="36" t="s">
        <v>2632</v>
      </c>
      <c r="Q143" s="19" t="s">
        <v>1244</v>
      </c>
      <c r="R143" s="18" t="s">
        <v>12</v>
      </c>
      <c r="S143" s="18" t="s">
        <v>60</v>
      </c>
      <c r="T143" s="18"/>
      <c r="U143" s="18"/>
      <c r="V143" s="36"/>
      <c r="W143" s="17">
        <v>56000</v>
      </c>
      <c r="X143" s="18" t="s">
        <v>1182</v>
      </c>
      <c r="Y143" s="36"/>
      <c r="Z143" s="17">
        <v>56000</v>
      </c>
      <c r="AA143" s="36"/>
      <c r="AB143" s="36"/>
      <c r="AC143" s="36"/>
      <c r="AD143" s="17"/>
      <c r="AE143" s="19" t="s">
        <v>2635</v>
      </c>
      <c r="AF143" s="124" t="s">
        <v>1570</v>
      </c>
      <c r="AG143" s="19"/>
      <c r="AH143" s="19" t="s">
        <v>1223</v>
      </c>
      <c r="AI143" s="19" t="s">
        <v>1570</v>
      </c>
      <c r="AJ143" s="15"/>
      <c r="AK143" s="15"/>
      <c r="AL143" s="16">
        <f t="shared" si="7"/>
        <v>56000</v>
      </c>
      <c r="AM143" s="42">
        <v>23100</v>
      </c>
      <c r="AN143" s="18" t="s">
        <v>2660</v>
      </c>
      <c r="AO143" s="18"/>
      <c r="AP143" s="18"/>
      <c r="AQ143" s="18"/>
      <c r="AR143" s="18"/>
      <c r="AS143" s="18"/>
      <c r="AT143" s="18"/>
    </row>
    <row r="144" spans="1:46" s="23" customFormat="1" ht="72" x14ac:dyDescent="0.2">
      <c r="A144" s="19" t="s">
        <v>23</v>
      </c>
      <c r="B144" s="19" t="s">
        <v>277</v>
      </c>
      <c r="C144" s="19" t="s">
        <v>276</v>
      </c>
      <c r="D144" s="19" t="s">
        <v>16</v>
      </c>
      <c r="E144" s="19" t="s">
        <v>310</v>
      </c>
      <c r="F144" s="28" t="s">
        <v>1716</v>
      </c>
      <c r="G144" s="19" t="s">
        <v>441</v>
      </c>
      <c r="H144" s="18" t="s">
        <v>270</v>
      </c>
      <c r="I144" s="18" t="s">
        <v>405</v>
      </c>
      <c r="J144" s="17">
        <v>100000</v>
      </c>
      <c r="K144" s="18"/>
      <c r="L144" s="18"/>
      <c r="M144" s="35" t="s">
        <v>137</v>
      </c>
      <c r="N144" s="28"/>
      <c r="O144" s="18"/>
      <c r="P144" s="36"/>
      <c r="Q144" s="28" t="s">
        <v>1255</v>
      </c>
      <c r="R144" s="18" t="s">
        <v>1256</v>
      </c>
      <c r="S144" s="18" t="s">
        <v>14</v>
      </c>
      <c r="T144" s="18"/>
      <c r="U144" s="18"/>
      <c r="V144" s="36"/>
      <c r="W144" s="17">
        <v>49500</v>
      </c>
      <c r="X144" s="18" t="s">
        <v>1182</v>
      </c>
      <c r="Y144" s="36"/>
      <c r="Z144" s="17">
        <v>49500</v>
      </c>
      <c r="AA144" s="36"/>
      <c r="AB144" s="36"/>
      <c r="AC144" s="36"/>
      <c r="AD144" s="17"/>
      <c r="AE144" s="19" t="s">
        <v>1223</v>
      </c>
      <c r="AF144" s="124" t="s">
        <v>1570</v>
      </c>
      <c r="AG144" s="19"/>
      <c r="AH144" s="19" t="s">
        <v>1223</v>
      </c>
      <c r="AI144" s="19" t="s">
        <v>1570</v>
      </c>
      <c r="AJ144" s="15"/>
      <c r="AK144" s="15"/>
      <c r="AL144" s="16">
        <f t="shared" si="7"/>
        <v>100000</v>
      </c>
      <c r="AM144" s="18" t="s">
        <v>1224</v>
      </c>
      <c r="AN144" s="18" t="s">
        <v>2660</v>
      </c>
      <c r="AO144" s="18"/>
      <c r="AP144" s="18"/>
      <c r="AQ144" s="18"/>
      <c r="AR144" s="18"/>
      <c r="AS144" s="18"/>
      <c r="AT144" s="18"/>
    </row>
    <row r="145" spans="1:46" s="23" customFormat="1" ht="72" x14ac:dyDescent="0.2">
      <c r="A145" s="19" t="s">
        <v>23</v>
      </c>
      <c r="B145" s="19" t="s">
        <v>277</v>
      </c>
      <c r="C145" s="19" t="s">
        <v>276</v>
      </c>
      <c r="D145" s="19" t="s">
        <v>28</v>
      </c>
      <c r="E145" s="19" t="s">
        <v>310</v>
      </c>
      <c r="F145" s="28" t="s">
        <v>1717</v>
      </c>
      <c r="G145" s="19" t="s">
        <v>442</v>
      </c>
      <c r="H145" s="18" t="s">
        <v>270</v>
      </c>
      <c r="I145" s="18" t="s">
        <v>274</v>
      </c>
      <c r="J145" s="17">
        <v>1200000</v>
      </c>
      <c r="K145" s="35" t="s">
        <v>137</v>
      </c>
      <c r="L145" s="18"/>
      <c r="M145" s="18"/>
      <c r="N145" s="28"/>
      <c r="O145" s="36"/>
      <c r="P145" s="36"/>
      <c r="Q145" s="28"/>
      <c r="R145" s="18"/>
      <c r="S145" s="18"/>
      <c r="T145" s="18"/>
      <c r="U145" s="18"/>
      <c r="V145" s="36"/>
      <c r="W145" s="17"/>
      <c r="X145" s="18" t="s">
        <v>1182</v>
      </c>
      <c r="Y145" s="36"/>
      <c r="Z145" s="17"/>
      <c r="AA145" s="36"/>
      <c r="AB145" s="36"/>
      <c r="AC145" s="36"/>
      <c r="AD145" s="17"/>
      <c r="AE145" s="19" t="s">
        <v>2649</v>
      </c>
      <c r="AF145" s="124" t="s">
        <v>3453</v>
      </c>
      <c r="AG145" s="19"/>
      <c r="AH145" s="19" t="s">
        <v>1257</v>
      </c>
      <c r="AI145" s="19" t="s">
        <v>1569</v>
      </c>
      <c r="AJ145" s="15"/>
      <c r="AK145" s="15"/>
      <c r="AL145" s="16">
        <f t="shared" si="7"/>
        <v>1200000</v>
      </c>
      <c r="AM145" s="18" t="s">
        <v>1224</v>
      </c>
      <c r="AN145" s="18" t="s">
        <v>2660</v>
      </c>
      <c r="AO145" s="18"/>
      <c r="AP145" s="18"/>
      <c r="AQ145" s="18"/>
      <c r="AR145" s="18"/>
      <c r="AS145" s="18"/>
      <c r="AT145" s="18"/>
    </row>
    <row r="146" spans="1:46" s="23" customFormat="1" ht="90" x14ac:dyDescent="0.2">
      <c r="A146" s="19" t="s">
        <v>23</v>
      </c>
      <c r="B146" s="19" t="s">
        <v>277</v>
      </c>
      <c r="C146" s="19" t="s">
        <v>276</v>
      </c>
      <c r="D146" s="19" t="s">
        <v>28</v>
      </c>
      <c r="E146" s="19" t="s">
        <v>310</v>
      </c>
      <c r="F146" s="28" t="s">
        <v>1718</v>
      </c>
      <c r="G146" s="19" t="s">
        <v>443</v>
      </c>
      <c r="H146" s="18" t="s">
        <v>270</v>
      </c>
      <c r="I146" s="18" t="s">
        <v>271</v>
      </c>
      <c r="J146" s="17">
        <v>18000</v>
      </c>
      <c r="K146" s="18"/>
      <c r="L146" s="18"/>
      <c r="M146" s="35" t="s">
        <v>137</v>
      </c>
      <c r="N146" s="28"/>
      <c r="O146" s="36" t="s">
        <v>2650</v>
      </c>
      <c r="P146" s="36" t="s">
        <v>2603</v>
      </c>
      <c r="Q146" s="19" t="s">
        <v>1244</v>
      </c>
      <c r="R146" s="18" t="s">
        <v>12</v>
      </c>
      <c r="S146" s="18" t="s">
        <v>60</v>
      </c>
      <c r="T146" s="18" t="s">
        <v>1258</v>
      </c>
      <c r="U146" s="18" t="s">
        <v>1259</v>
      </c>
      <c r="V146" s="36" t="s">
        <v>2604</v>
      </c>
      <c r="W146" s="17">
        <v>18000</v>
      </c>
      <c r="X146" s="18" t="s">
        <v>1182</v>
      </c>
      <c r="Y146" s="36" t="s">
        <v>2605</v>
      </c>
      <c r="Z146" s="17">
        <v>18000</v>
      </c>
      <c r="AA146" s="36" t="s">
        <v>2651</v>
      </c>
      <c r="AB146" s="36" t="s">
        <v>2627</v>
      </c>
      <c r="AC146" s="36" t="s">
        <v>2627</v>
      </c>
      <c r="AD146" s="17">
        <v>18000</v>
      </c>
      <c r="AE146" s="19" t="s">
        <v>2613</v>
      </c>
      <c r="AF146" s="124" t="s">
        <v>1570</v>
      </c>
      <c r="AG146" s="19"/>
      <c r="AH146" s="19" t="s">
        <v>1223</v>
      </c>
      <c r="AI146" s="19" t="s">
        <v>1570</v>
      </c>
      <c r="AJ146" s="15"/>
      <c r="AK146" s="15"/>
      <c r="AL146" s="16">
        <f t="shared" si="7"/>
        <v>18000</v>
      </c>
      <c r="AM146" s="42"/>
      <c r="AN146" s="18"/>
      <c r="AO146" s="18"/>
      <c r="AP146" s="18"/>
      <c r="AQ146" s="18"/>
      <c r="AR146" s="15"/>
      <c r="AS146" s="18" t="s">
        <v>2395</v>
      </c>
      <c r="AT146" s="18"/>
    </row>
    <row r="147" spans="1:46" s="23" customFormat="1" ht="72" x14ac:dyDescent="0.2">
      <c r="A147" s="19" t="s">
        <v>23</v>
      </c>
      <c r="B147" s="19" t="s">
        <v>277</v>
      </c>
      <c r="C147" s="19" t="s">
        <v>276</v>
      </c>
      <c r="D147" s="19" t="s">
        <v>22</v>
      </c>
      <c r="E147" s="19" t="s">
        <v>349</v>
      </c>
      <c r="F147" s="28" t="s">
        <v>1719</v>
      </c>
      <c r="G147" s="19" t="s">
        <v>444</v>
      </c>
      <c r="H147" s="18" t="s">
        <v>270</v>
      </c>
      <c r="I147" s="18" t="s">
        <v>275</v>
      </c>
      <c r="J147" s="17">
        <v>4200000</v>
      </c>
      <c r="K147" s="35" t="s">
        <v>137</v>
      </c>
      <c r="L147" s="18"/>
      <c r="M147" s="18"/>
      <c r="N147" s="28"/>
      <c r="O147" s="18"/>
      <c r="P147" s="36"/>
      <c r="Q147" s="19"/>
      <c r="R147" s="18"/>
      <c r="S147" s="18"/>
      <c r="T147" s="18"/>
      <c r="U147" s="18"/>
      <c r="V147" s="36"/>
      <c r="W147" s="17"/>
      <c r="X147" s="18" t="s">
        <v>1182</v>
      </c>
      <c r="Y147" s="36"/>
      <c r="Z147" s="17"/>
      <c r="AA147" s="36"/>
      <c r="AB147" s="36"/>
      <c r="AC147" s="36"/>
      <c r="AD147" s="17"/>
      <c r="AE147" s="19" t="s">
        <v>2630</v>
      </c>
      <c r="AF147" s="124" t="s">
        <v>3454</v>
      </c>
      <c r="AG147" s="19"/>
      <c r="AH147" s="19" t="s">
        <v>1257</v>
      </c>
      <c r="AI147" s="19" t="s">
        <v>1569</v>
      </c>
      <c r="AJ147" s="15"/>
      <c r="AK147" s="15"/>
      <c r="AL147" s="16">
        <f t="shared" si="7"/>
        <v>4200000</v>
      </c>
      <c r="AM147" s="18" t="s">
        <v>2660</v>
      </c>
      <c r="AN147" s="18" t="s">
        <v>2660</v>
      </c>
      <c r="AO147" s="18"/>
      <c r="AP147" s="18"/>
      <c r="AQ147" s="18"/>
      <c r="AR147" s="18"/>
      <c r="AS147" s="18"/>
      <c r="AT147" s="18"/>
    </row>
    <row r="148" spans="1:46" s="23" customFormat="1" ht="90" x14ac:dyDescent="0.2">
      <c r="A148" s="19" t="s">
        <v>23</v>
      </c>
      <c r="B148" s="19" t="s">
        <v>277</v>
      </c>
      <c r="C148" s="19" t="s">
        <v>276</v>
      </c>
      <c r="D148" s="19" t="s">
        <v>10</v>
      </c>
      <c r="E148" s="19" t="s">
        <v>311</v>
      </c>
      <c r="F148" s="28" t="s">
        <v>1720</v>
      </c>
      <c r="G148" s="19" t="s">
        <v>445</v>
      </c>
      <c r="H148" s="18" t="s">
        <v>446</v>
      </c>
      <c r="I148" s="18" t="s">
        <v>271</v>
      </c>
      <c r="J148" s="17">
        <v>2700000</v>
      </c>
      <c r="K148" s="35" t="s">
        <v>137</v>
      </c>
      <c r="L148" s="18"/>
      <c r="M148" s="18"/>
      <c r="N148" s="28"/>
      <c r="O148" s="36"/>
      <c r="P148" s="36"/>
      <c r="Q148" s="19"/>
      <c r="R148" s="18"/>
      <c r="S148" s="18"/>
      <c r="T148" s="18"/>
      <c r="U148" s="18"/>
      <c r="V148" s="36"/>
      <c r="W148" s="17"/>
      <c r="X148" s="18" t="s">
        <v>1182</v>
      </c>
      <c r="Y148" s="36"/>
      <c r="Z148" s="17"/>
      <c r="AA148" s="36"/>
      <c r="AB148" s="36"/>
      <c r="AC148" s="36"/>
      <c r="AD148" s="17"/>
      <c r="AE148" s="19" t="s">
        <v>2630</v>
      </c>
      <c r="AF148" s="124" t="s">
        <v>1571</v>
      </c>
      <c r="AG148" s="19"/>
      <c r="AH148" s="19" t="s">
        <v>1260</v>
      </c>
      <c r="AI148" s="19" t="s">
        <v>1571</v>
      </c>
      <c r="AJ148" s="15"/>
      <c r="AK148" s="15"/>
      <c r="AL148" s="16">
        <f t="shared" si="7"/>
        <v>2700000</v>
      </c>
      <c r="AM148" s="18" t="s">
        <v>2660</v>
      </c>
      <c r="AN148" s="18" t="s">
        <v>2660</v>
      </c>
      <c r="AO148" s="18"/>
      <c r="AP148" s="18"/>
      <c r="AQ148" s="18"/>
      <c r="AR148" s="18"/>
      <c r="AS148" s="18"/>
      <c r="AT148" s="18"/>
    </row>
    <row r="149" spans="1:46" s="23" customFormat="1" ht="72" x14ac:dyDescent="0.2">
      <c r="A149" s="19" t="s">
        <v>23</v>
      </c>
      <c r="B149" s="19" t="s">
        <v>277</v>
      </c>
      <c r="C149" s="19" t="s">
        <v>276</v>
      </c>
      <c r="D149" s="19" t="s">
        <v>10</v>
      </c>
      <c r="E149" s="19" t="s">
        <v>311</v>
      </c>
      <c r="F149" s="28" t="s">
        <v>1721</v>
      </c>
      <c r="G149" s="19" t="s">
        <v>447</v>
      </c>
      <c r="H149" s="18" t="s">
        <v>303</v>
      </c>
      <c r="I149" s="18" t="s">
        <v>271</v>
      </c>
      <c r="J149" s="17">
        <v>300000</v>
      </c>
      <c r="K149" s="35" t="s">
        <v>137</v>
      </c>
      <c r="L149" s="18"/>
      <c r="M149" s="18"/>
      <c r="N149" s="28"/>
      <c r="O149" s="36"/>
      <c r="P149" s="36"/>
      <c r="Q149" s="19"/>
      <c r="R149" s="18"/>
      <c r="S149" s="18"/>
      <c r="T149" s="18"/>
      <c r="U149" s="18"/>
      <c r="V149" s="36"/>
      <c r="W149" s="17"/>
      <c r="X149" s="18" t="s">
        <v>1182</v>
      </c>
      <c r="Y149" s="36"/>
      <c r="Z149" s="17"/>
      <c r="AA149" s="36"/>
      <c r="AB149" s="36"/>
      <c r="AC149" s="36"/>
      <c r="AD149" s="17"/>
      <c r="AE149" s="19" t="s">
        <v>2630</v>
      </c>
      <c r="AF149" s="124" t="s">
        <v>1571</v>
      </c>
      <c r="AG149" s="19"/>
      <c r="AH149" s="19" t="s">
        <v>1260</v>
      </c>
      <c r="AI149" s="19" t="s">
        <v>1571</v>
      </c>
      <c r="AJ149" s="15"/>
      <c r="AK149" s="15"/>
      <c r="AL149" s="16">
        <f t="shared" si="7"/>
        <v>300000</v>
      </c>
      <c r="AM149" s="18" t="s">
        <v>2660</v>
      </c>
      <c r="AN149" s="18" t="s">
        <v>2660</v>
      </c>
      <c r="AO149" s="18"/>
      <c r="AP149" s="18"/>
      <c r="AQ149" s="18"/>
      <c r="AR149" s="18"/>
      <c r="AS149" s="18"/>
      <c r="AT149" s="18"/>
    </row>
    <row r="150" spans="1:46" s="23" customFormat="1" ht="72" x14ac:dyDescent="0.2">
      <c r="A150" s="19" t="s">
        <v>23</v>
      </c>
      <c r="B150" s="19" t="s">
        <v>277</v>
      </c>
      <c r="C150" s="19" t="s">
        <v>276</v>
      </c>
      <c r="D150" s="19" t="s">
        <v>10</v>
      </c>
      <c r="E150" s="19" t="s">
        <v>311</v>
      </c>
      <c r="F150" s="28" t="s">
        <v>1722</v>
      </c>
      <c r="G150" s="19" t="s">
        <v>448</v>
      </c>
      <c r="H150" s="18" t="s">
        <v>270</v>
      </c>
      <c r="I150" s="18" t="s">
        <v>271</v>
      </c>
      <c r="J150" s="17">
        <v>75000</v>
      </c>
      <c r="K150" s="35" t="s">
        <v>137</v>
      </c>
      <c r="L150" s="18"/>
      <c r="M150" s="18"/>
      <c r="N150" s="28"/>
      <c r="O150" s="36"/>
      <c r="P150" s="36"/>
      <c r="Q150" s="19"/>
      <c r="R150" s="18"/>
      <c r="S150" s="18"/>
      <c r="T150" s="18"/>
      <c r="U150" s="18"/>
      <c r="V150" s="36"/>
      <c r="W150" s="17"/>
      <c r="X150" s="18" t="s">
        <v>1182</v>
      </c>
      <c r="Y150" s="36"/>
      <c r="Z150" s="17"/>
      <c r="AA150" s="36"/>
      <c r="AB150" s="36"/>
      <c r="AC150" s="36"/>
      <c r="AD150" s="17"/>
      <c r="AE150" s="19" t="s">
        <v>2630</v>
      </c>
      <c r="AF150" s="124" t="s">
        <v>1571</v>
      </c>
      <c r="AG150" s="19"/>
      <c r="AH150" s="19" t="s">
        <v>1260</v>
      </c>
      <c r="AI150" s="19" t="s">
        <v>1571</v>
      </c>
      <c r="AJ150" s="15"/>
      <c r="AK150" s="15"/>
      <c r="AL150" s="16">
        <f t="shared" si="7"/>
        <v>75000</v>
      </c>
      <c r="AM150" s="18" t="s">
        <v>2660</v>
      </c>
      <c r="AN150" s="18" t="s">
        <v>2660</v>
      </c>
      <c r="AO150" s="18"/>
      <c r="AP150" s="18"/>
      <c r="AQ150" s="18"/>
      <c r="AR150" s="18"/>
      <c r="AS150" s="18"/>
      <c r="AT150" s="18"/>
    </row>
    <row r="151" spans="1:46" s="23" customFormat="1" ht="72" x14ac:dyDescent="0.2">
      <c r="A151" s="19" t="s">
        <v>23</v>
      </c>
      <c r="B151" s="19" t="s">
        <v>277</v>
      </c>
      <c r="C151" s="19" t="s">
        <v>276</v>
      </c>
      <c r="D151" s="19" t="s">
        <v>10</v>
      </c>
      <c r="E151" s="19" t="s">
        <v>311</v>
      </c>
      <c r="F151" s="28" t="s">
        <v>1723</v>
      </c>
      <c r="G151" s="19" t="s">
        <v>449</v>
      </c>
      <c r="H151" s="18" t="s">
        <v>450</v>
      </c>
      <c r="I151" s="18" t="s">
        <v>271</v>
      </c>
      <c r="J151" s="17">
        <v>137500</v>
      </c>
      <c r="K151" s="35" t="s">
        <v>137</v>
      </c>
      <c r="L151" s="18"/>
      <c r="M151" s="18"/>
      <c r="N151" s="28"/>
      <c r="O151" s="36"/>
      <c r="P151" s="36"/>
      <c r="Q151" s="19"/>
      <c r="R151" s="18"/>
      <c r="S151" s="18"/>
      <c r="T151" s="18"/>
      <c r="U151" s="18"/>
      <c r="V151" s="36"/>
      <c r="W151" s="16"/>
      <c r="X151" s="18" t="s">
        <v>1182</v>
      </c>
      <c r="Y151" s="36"/>
      <c r="Z151" s="16"/>
      <c r="AA151" s="36"/>
      <c r="AB151" s="36"/>
      <c r="AC151" s="36"/>
      <c r="AD151" s="16"/>
      <c r="AE151" s="19" t="s">
        <v>2630</v>
      </c>
      <c r="AF151" s="124" t="s">
        <v>1571</v>
      </c>
      <c r="AG151" s="19"/>
      <c r="AH151" s="19" t="s">
        <v>1260</v>
      </c>
      <c r="AI151" s="19" t="s">
        <v>1571</v>
      </c>
      <c r="AJ151" s="15"/>
      <c r="AK151" s="15"/>
      <c r="AL151" s="16">
        <f t="shared" si="7"/>
        <v>137500</v>
      </c>
      <c r="AM151" s="18" t="s">
        <v>2660</v>
      </c>
      <c r="AN151" s="18" t="s">
        <v>2660</v>
      </c>
      <c r="AO151" s="18"/>
      <c r="AP151" s="18"/>
      <c r="AQ151" s="18"/>
      <c r="AR151" s="18"/>
      <c r="AS151" s="18"/>
      <c r="AT151" s="18"/>
    </row>
    <row r="152" spans="1:46" s="23" customFormat="1" ht="108" x14ac:dyDescent="0.2">
      <c r="A152" s="19" t="s">
        <v>23</v>
      </c>
      <c r="B152" s="19" t="s">
        <v>277</v>
      </c>
      <c r="C152" s="19" t="s">
        <v>276</v>
      </c>
      <c r="D152" s="19" t="s">
        <v>10</v>
      </c>
      <c r="E152" s="19" t="s">
        <v>311</v>
      </c>
      <c r="F152" s="28" t="s">
        <v>1724</v>
      </c>
      <c r="G152" s="19" t="s">
        <v>451</v>
      </c>
      <c r="H152" s="18" t="s">
        <v>450</v>
      </c>
      <c r="I152" s="18" t="s">
        <v>271</v>
      </c>
      <c r="J152" s="17">
        <v>209000</v>
      </c>
      <c r="K152" s="35" t="s">
        <v>137</v>
      </c>
      <c r="L152" s="18"/>
      <c r="M152" s="18"/>
      <c r="N152" s="28"/>
      <c r="O152" s="36"/>
      <c r="P152" s="36"/>
      <c r="Q152" s="19"/>
      <c r="R152" s="18"/>
      <c r="S152" s="18"/>
      <c r="T152" s="18"/>
      <c r="U152" s="18"/>
      <c r="V152" s="36"/>
      <c r="W152" s="17"/>
      <c r="X152" s="18" t="s">
        <v>1182</v>
      </c>
      <c r="Y152" s="36"/>
      <c r="Z152" s="17"/>
      <c r="AA152" s="36"/>
      <c r="AB152" s="36"/>
      <c r="AC152" s="36"/>
      <c r="AD152" s="17"/>
      <c r="AE152" s="19" t="s">
        <v>2630</v>
      </c>
      <c r="AF152" s="124" t="s">
        <v>1571</v>
      </c>
      <c r="AG152" s="19"/>
      <c r="AH152" s="19" t="s">
        <v>1260</v>
      </c>
      <c r="AI152" s="19" t="s">
        <v>1571</v>
      </c>
      <c r="AJ152" s="15"/>
      <c r="AK152" s="15"/>
      <c r="AL152" s="16">
        <f t="shared" si="7"/>
        <v>209000</v>
      </c>
      <c r="AM152" s="18" t="s">
        <v>2660</v>
      </c>
      <c r="AN152" s="18" t="s">
        <v>2660</v>
      </c>
      <c r="AO152" s="18"/>
      <c r="AP152" s="18"/>
      <c r="AQ152" s="18"/>
      <c r="AR152" s="18"/>
      <c r="AS152" s="18"/>
      <c r="AT152" s="18"/>
    </row>
    <row r="153" spans="1:46" s="23" customFormat="1" ht="72" x14ac:dyDescent="0.2">
      <c r="A153" s="19" t="s">
        <v>23</v>
      </c>
      <c r="B153" s="19" t="s">
        <v>277</v>
      </c>
      <c r="C153" s="19" t="s">
        <v>276</v>
      </c>
      <c r="D153" s="19" t="s">
        <v>10</v>
      </c>
      <c r="E153" s="19" t="s">
        <v>311</v>
      </c>
      <c r="F153" s="28" t="s">
        <v>1725</v>
      </c>
      <c r="G153" s="19" t="s">
        <v>452</v>
      </c>
      <c r="H153" s="18" t="s">
        <v>270</v>
      </c>
      <c r="I153" s="18" t="s">
        <v>300</v>
      </c>
      <c r="J153" s="17">
        <v>500000</v>
      </c>
      <c r="K153" s="18"/>
      <c r="L153" s="18"/>
      <c r="M153" s="35" t="s">
        <v>137</v>
      </c>
      <c r="N153" s="28"/>
      <c r="O153" s="36" t="s">
        <v>2652</v>
      </c>
      <c r="P153" s="36" t="s">
        <v>2621</v>
      </c>
      <c r="Q153" s="19" t="s">
        <v>1243</v>
      </c>
      <c r="R153" s="18" t="s">
        <v>1190</v>
      </c>
      <c r="S153" s="18" t="s">
        <v>89</v>
      </c>
      <c r="T153" s="18"/>
      <c r="U153" s="18"/>
      <c r="V153" s="36" t="s">
        <v>2622</v>
      </c>
      <c r="W153" s="17">
        <v>499476</v>
      </c>
      <c r="X153" s="18" t="s">
        <v>1182</v>
      </c>
      <c r="Y153" s="36" t="s">
        <v>2623</v>
      </c>
      <c r="Z153" s="17">
        <v>499476</v>
      </c>
      <c r="AA153" s="36"/>
      <c r="AB153" s="36"/>
      <c r="AC153" s="36"/>
      <c r="AD153" s="17"/>
      <c r="AE153" s="19" t="s">
        <v>2653</v>
      </c>
      <c r="AF153" s="124" t="s">
        <v>1570</v>
      </c>
      <c r="AG153" s="19"/>
      <c r="AH153" s="19" t="s">
        <v>1223</v>
      </c>
      <c r="AI153" s="19" t="s">
        <v>1570</v>
      </c>
      <c r="AJ153" s="15"/>
      <c r="AK153" s="15"/>
      <c r="AL153" s="16">
        <f t="shared" si="7"/>
        <v>500000</v>
      </c>
      <c r="AM153" s="42">
        <v>23093</v>
      </c>
      <c r="AN153" s="18" t="s">
        <v>2660</v>
      </c>
      <c r="AO153" s="18" t="s">
        <v>2662</v>
      </c>
      <c r="AP153" s="18" t="s">
        <v>2662</v>
      </c>
      <c r="AQ153" s="18" t="s">
        <v>2662</v>
      </c>
      <c r="AR153" s="18"/>
      <c r="AS153" s="18"/>
      <c r="AT153" s="18"/>
    </row>
    <row r="154" spans="1:46" s="23" customFormat="1" ht="72" x14ac:dyDescent="0.2">
      <c r="A154" s="19" t="s">
        <v>23</v>
      </c>
      <c r="B154" s="19" t="s">
        <v>277</v>
      </c>
      <c r="C154" s="19" t="s">
        <v>276</v>
      </c>
      <c r="D154" s="19" t="s">
        <v>10</v>
      </c>
      <c r="E154" s="19" t="s">
        <v>311</v>
      </c>
      <c r="F154" s="28" t="s">
        <v>1726</v>
      </c>
      <c r="G154" s="19" t="s">
        <v>453</v>
      </c>
      <c r="H154" s="18" t="s">
        <v>270</v>
      </c>
      <c r="I154" s="18" t="s">
        <v>300</v>
      </c>
      <c r="J154" s="17">
        <v>500000</v>
      </c>
      <c r="K154" s="18"/>
      <c r="L154" s="18"/>
      <c r="M154" s="35" t="s">
        <v>137</v>
      </c>
      <c r="N154" s="28"/>
      <c r="O154" s="36" t="s">
        <v>2654</v>
      </c>
      <c r="P154" s="36" t="s">
        <v>2621</v>
      </c>
      <c r="Q154" s="19" t="s">
        <v>1243</v>
      </c>
      <c r="R154" s="18" t="s">
        <v>1190</v>
      </c>
      <c r="S154" s="18" t="s">
        <v>89</v>
      </c>
      <c r="T154" s="18"/>
      <c r="U154" s="18"/>
      <c r="V154" s="36" t="s">
        <v>2622</v>
      </c>
      <c r="W154" s="17">
        <v>497550</v>
      </c>
      <c r="X154" s="18" t="s">
        <v>1182</v>
      </c>
      <c r="Y154" s="36" t="s">
        <v>2623</v>
      </c>
      <c r="Z154" s="17">
        <v>497550</v>
      </c>
      <c r="AA154" s="36"/>
      <c r="AB154" s="36"/>
      <c r="AC154" s="36"/>
      <c r="AD154" s="17"/>
      <c r="AE154" s="19" t="s">
        <v>2653</v>
      </c>
      <c r="AF154" s="124" t="s">
        <v>1570</v>
      </c>
      <c r="AG154" s="19"/>
      <c r="AH154" s="19" t="s">
        <v>1223</v>
      </c>
      <c r="AI154" s="19" t="s">
        <v>1570</v>
      </c>
      <c r="AJ154" s="15"/>
      <c r="AK154" s="15"/>
      <c r="AL154" s="16">
        <f t="shared" si="7"/>
        <v>500000</v>
      </c>
      <c r="AM154" s="42">
        <v>23093</v>
      </c>
      <c r="AN154" s="18" t="s">
        <v>2660</v>
      </c>
      <c r="AO154" s="18" t="s">
        <v>2662</v>
      </c>
      <c r="AP154" s="18" t="s">
        <v>2662</v>
      </c>
      <c r="AQ154" s="18" t="s">
        <v>2662</v>
      </c>
      <c r="AR154" s="18"/>
      <c r="AS154" s="18"/>
      <c r="AT154" s="18"/>
    </row>
    <row r="155" spans="1:46" s="23" customFormat="1" ht="72" x14ac:dyDescent="0.2">
      <c r="A155" s="19" t="s">
        <v>23</v>
      </c>
      <c r="B155" s="19" t="s">
        <v>277</v>
      </c>
      <c r="C155" s="19" t="s">
        <v>17</v>
      </c>
      <c r="D155" s="19" t="s">
        <v>34</v>
      </c>
      <c r="E155" s="19" t="s">
        <v>310</v>
      </c>
      <c r="F155" s="28" t="s">
        <v>1727</v>
      </c>
      <c r="G155" s="19" t="s">
        <v>1156</v>
      </c>
      <c r="H155" s="18" t="s">
        <v>270</v>
      </c>
      <c r="I155" s="18" t="s">
        <v>1119</v>
      </c>
      <c r="J155" s="17">
        <v>7403000</v>
      </c>
      <c r="K155" s="35" t="s">
        <v>137</v>
      </c>
      <c r="L155" s="18"/>
      <c r="M155" s="18"/>
      <c r="N155" s="28"/>
      <c r="O155" s="36" t="s">
        <v>2601</v>
      </c>
      <c r="P155" s="36" t="s">
        <v>2655</v>
      </c>
      <c r="Q155" s="19" t="s">
        <v>2656</v>
      </c>
      <c r="R155" s="18" t="s">
        <v>1190</v>
      </c>
      <c r="S155" s="18" t="s">
        <v>60</v>
      </c>
      <c r="T155" s="18"/>
      <c r="U155" s="18"/>
      <c r="V155" s="36" t="s">
        <v>2657</v>
      </c>
      <c r="W155" s="17">
        <v>6979863.6399999997</v>
      </c>
      <c r="X155" s="32" t="s">
        <v>1261</v>
      </c>
      <c r="Y155" s="135" t="s">
        <v>2658</v>
      </c>
      <c r="Z155" s="17">
        <v>6979863.6399999997</v>
      </c>
      <c r="AA155" s="36"/>
      <c r="AB155" s="36"/>
      <c r="AC155" s="36"/>
      <c r="AD155" s="17"/>
      <c r="AE155" s="19" t="s">
        <v>2659</v>
      </c>
      <c r="AF155" s="124" t="s">
        <v>1571</v>
      </c>
      <c r="AG155" s="19"/>
      <c r="AH155" s="19" t="s">
        <v>1262</v>
      </c>
      <c r="AI155" s="19" t="s">
        <v>1571</v>
      </c>
      <c r="AJ155" s="15"/>
      <c r="AK155" s="15"/>
      <c r="AL155" s="16">
        <f t="shared" si="7"/>
        <v>7403000</v>
      </c>
      <c r="AM155" s="42">
        <v>23103</v>
      </c>
      <c r="AN155" s="18" t="s">
        <v>2660</v>
      </c>
      <c r="AO155" s="18"/>
      <c r="AP155" s="18"/>
      <c r="AQ155" s="18"/>
      <c r="AR155" s="18"/>
      <c r="AS155" s="18"/>
      <c r="AT155" s="18"/>
    </row>
    <row r="156" spans="1:46" s="23" customFormat="1" ht="72" x14ac:dyDescent="0.2">
      <c r="A156" s="19" t="s">
        <v>41</v>
      </c>
      <c r="B156" s="19" t="s">
        <v>277</v>
      </c>
      <c r="C156" s="19" t="s">
        <v>276</v>
      </c>
      <c r="D156" s="19" t="s">
        <v>11</v>
      </c>
      <c r="E156" s="19" t="s">
        <v>454</v>
      </c>
      <c r="F156" s="28" t="s">
        <v>1728</v>
      </c>
      <c r="G156" s="19" t="s">
        <v>455</v>
      </c>
      <c r="H156" s="18" t="s">
        <v>267</v>
      </c>
      <c r="I156" s="18" t="s">
        <v>435</v>
      </c>
      <c r="J156" s="17">
        <v>41700</v>
      </c>
      <c r="K156" s="18"/>
      <c r="L156" s="18"/>
      <c r="M156" s="35" t="s">
        <v>137</v>
      </c>
      <c r="N156" s="28"/>
      <c r="O156" s="18" t="s">
        <v>2676</v>
      </c>
      <c r="P156" s="36" t="s">
        <v>2677</v>
      </c>
      <c r="Q156" s="19" t="s">
        <v>2419</v>
      </c>
      <c r="R156" s="18" t="s">
        <v>39</v>
      </c>
      <c r="S156" s="18" t="s">
        <v>60</v>
      </c>
      <c r="T156" s="18"/>
      <c r="U156" s="18"/>
      <c r="V156" s="18" t="s">
        <v>2678</v>
      </c>
      <c r="W156" s="136">
        <v>41665.800000000003</v>
      </c>
      <c r="X156" s="32">
        <v>1</v>
      </c>
      <c r="Y156" s="36"/>
      <c r="Z156" s="136">
        <v>41665.800000000003</v>
      </c>
      <c r="AA156" s="36" t="s">
        <v>2679</v>
      </c>
      <c r="AB156" s="36"/>
      <c r="AC156" s="36"/>
      <c r="AD156" s="17"/>
      <c r="AE156" s="19" t="s">
        <v>2680</v>
      </c>
      <c r="AF156" s="124" t="s">
        <v>1570</v>
      </c>
      <c r="AG156" s="19" t="s">
        <v>2456</v>
      </c>
      <c r="AH156" s="19" t="s">
        <v>1263</v>
      </c>
      <c r="AI156" s="19" t="s">
        <v>1570</v>
      </c>
      <c r="AJ156" s="15">
        <v>41665.800000000003</v>
      </c>
      <c r="AK156" s="15"/>
      <c r="AL156" s="16">
        <f t="shared" si="7"/>
        <v>34.19999999999709</v>
      </c>
      <c r="AM156" s="137">
        <v>23080</v>
      </c>
      <c r="AN156" s="43">
        <v>23102</v>
      </c>
      <c r="AO156" s="18"/>
      <c r="AP156" s="18"/>
      <c r="AQ156" s="18"/>
      <c r="AR156" s="18"/>
      <c r="AS156" s="18"/>
      <c r="AT156" s="18"/>
    </row>
    <row r="157" spans="1:46" s="23" customFormat="1" ht="72" x14ac:dyDescent="0.2">
      <c r="A157" s="19" t="s">
        <v>41</v>
      </c>
      <c r="B157" s="19" t="s">
        <v>277</v>
      </c>
      <c r="C157" s="19" t="s">
        <v>276</v>
      </c>
      <c r="D157" s="19" t="s">
        <v>11</v>
      </c>
      <c r="E157" s="19" t="s">
        <v>454</v>
      </c>
      <c r="F157" s="28" t="s">
        <v>1729</v>
      </c>
      <c r="G157" s="19" t="s">
        <v>456</v>
      </c>
      <c r="H157" s="18" t="s">
        <v>269</v>
      </c>
      <c r="I157" s="18" t="s">
        <v>271</v>
      </c>
      <c r="J157" s="17">
        <v>28000</v>
      </c>
      <c r="K157" s="18"/>
      <c r="L157" s="18"/>
      <c r="M157" s="35" t="s">
        <v>137</v>
      </c>
      <c r="N157" s="28"/>
      <c r="O157" s="18" t="s">
        <v>2681</v>
      </c>
      <c r="P157" s="36" t="s">
        <v>2677</v>
      </c>
      <c r="Q157" s="19" t="s">
        <v>2420</v>
      </c>
      <c r="R157" s="18" t="s">
        <v>39</v>
      </c>
      <c r="S157" s="18" t="s">
        <v>60</v>
      </c>
      <c r="T157" s="18"/>
      <c r="U157" s="18"/>
      <c r="V157" s="18" t="s">
        <v>2678</v>
      </c>
      <c r="W157" s="138">
        <v>13910</v>
      </c>
      <c r="X157" s="32">
        <v>1</v>
      </c>
      <c r="Y157" s="36" t="s">
        <v>2682</v>
      </c>
      <c r="Z157" s="138">
        <v>13910</v>
      </c>
      <c r="AA157" s="36"/>
      <c r="AB157" s="36" t="s">
        <v>2682</v>
      </c>
      <c r="AC157" s="36"/>
      <c r="AD157" s="17"/>
      <c r="AE157" s="19" t="s">
        <v>2683</v>
      </c>
      <c r="AF157" s="124" t="s">
        <v>1570</v>
      </c>
      <c r="AG157" s="19"/>
      <c r="AH157" s="19" t="s">
        <v>1263</v>
      </c>
      <c r="AI157" s="19" t="s">
        <v>1570</v>
      </c>
      <c r="AJ157" s="15"/>
      <c r="AK157" s="15"/>
      <c r="AL157" s="16">
        <f t="shared" si="7"/>
        <v>28000</v>
      </c>
      <c r="AM157" s="137">
        <v>23080</v>
      </c>
      <c r="AN157" s="43">
        <v>23102</v>
      </c>
      <c r="AO157" s="18"/>
      <c r="AP157" s="18"/>
      <c r="AQ157" s="18"/>
      <c r="AR157" s="18"/>
      <c r="AS157" s="18"/>
      <c r="AT157" s="18"/>
    </row>
    <row r="158" spans="1:46" s="23" customFormat="1" ht="72" x14ac:dyDescent="0.2">
      <c r="A158" s="19" t="s">
        <v>41</v>
      </c>
      <c r="B158" s="19" t="s">
        <v>277</v>
      </c>
      <c r="C158" s="19" t="s">
        <v>276</v>
      </c>
      <c r="D158" s="19" t="s">
        <v>11</v>
      </c>
      <c r="E158" s="19" t="s">
        <v>454</v>
      </c>
      <c r="F158" s="28" t="s">
        <v>1730</v>
      </c>
      <c r="G158" s="19" t="s">
        <v>457</v>
      </c>
      <c r="H158" s="18" t="s">
        <v>270</v>
      </c>
      <c r="I158" s="18" t="s">
        <v>271</v>
      </c>
      <c r="J158" s="17">
        <v>42000</v>
      </c>
      <c r="K158" s="18"/>
      <c r="L158" s="18"/>
      <c r="M158" s="35" t="s">
        <v>137</v>
      </c>
      <c r="N158" s="28"/>
      <c r="O158" s="18" t="s">
        <v>2681</v>
      </c>
      <c r="P158" s="36" t="s">
        <v>2677</v>
      </c>
      <c r="Q158" s="19" t="s">
        <v>2420</v>
      </c>
      <c r="R158" s="18" t="s">
        <v>39</v>
      </c>
      <c r="S158" s="18" t="s">
        <v>60</v>
      </c>
      <c r="T158" s="18"/>
      <c r="U158" s="18"/>
      <c r="V158" s="18" t="s">
        <v>2678</v>
      </c>
      <c r="W158" s="138">
        <v>34240</v>
      </c>
      <c r="X158" s="32">
        <v>1</v>
      </c>
      <c r="Y158" s="36" t="s">
        <v>2682</v>
      </c>
      <c r="Z158" s="138">
        <v>34240</v>
      </c>
      <c r="AA158" s="36"/>
      <c r="AB158" s="36" t="s">
        <v>2682</v>
      </c>
      <c r="AC158" s="36"/>
      <c r="AD158" s="17"/>
      <c r="AE158" s="19" t="s">
        <v>2683</v>
      </c>
      <c r="AF158" s="124" t="s">
        <v>1570</v>
      </c>
      <c r="AG158" s="19"/>
      <c r="AH158" s="19" t="s">
        <v>1263</v>
      </c>
      <c r="AI158" s="19" t="s">
        <v>1570</v>
      </c>
      <c r="AJ158" s="15"/>
      <c r="AK158" s="15"/>
      <c r="AL158" s="16">
        <f t="shared" si="7"/>
        <v>42000</v>
      </c>
      <c r="AM158" s="137">
        <v>23080</v>
      </c>
      <c r="AN158" s="43">
        <v>23102</v>
      </c>
      <c r="AO158" s="18"/>
      <c r="AP158" s="18"/>
      <c r="AQ158" s="18"/>
      <c r="AR158" s="18"/>
      <c r="AS158" s="18"/>
      <c r="AT158" s="18"/>
    </row>
    <row r="159" spans="1:46" s="23" customFormat="1" ht="72" x14ac:dyDescent="0.2">
      <c r="A159" s="19" t="s">
        <v>41</v>
      </c>
      <c r="B159" s="19" t="s">
        <v>277</v>
      </c>
      <c r="C159" s="19" t="s">
        <v>276</v>
      </c>
      <c r="D159" s="19" t="s">
        <v>11</v>
      </c>
      <c r="E159" s="19" t="s">
        <v>454</v>
      </c>
      <c r="F159" s="28" t="s">
        <v>1731</v>
      </c>
      <c r="G159" s="19" t="s">
        <v>458</v>
      </c>
      <c r="H159" s="18" t="s">
        <v>459</v>
      </c>
      <c r="I159" s="18" t="s">
        <v>271</v>
      </c>
      <c r="J159" s="17">
        <f>(842400/26)*20</f>
        <v>648000</v>
      </c>
      <c r="K159" s="35" t="s">
        <v>137</v>
      </c>
      <c r="L159" s="18"/>
      <c r="M159" s="18"/>
      <c r="N159" s="28" t="s">
        <v>1264</v>
      </c>
      <c r="O159" s="18"/>
      <c r="P159" s="36"/>
      <c r="Q159" s="20" t="s">
        <v>2421</v>
      </c>
      <c r="R159" s="18" t="s">
        <v>12</v>
      </c>
      <c r="S159" s="18"/>
      <c r="T159" s="18"/>
      <c r="U159" s="18"/>
      <c r="V159" s="18"/>
      <c r="W159" s="139"/>
      <c r="X159" s="32"/>
      <c r="Y159" s="36"/>
      <c r="Z159" s="17"/>
      <c r="AA159" s="36"/>
      <c r="AB159" s="36"/>
      <c r="AC159" s="36"/>
      <c r="AD159" s="17"/>
      <c r="AE159" s="19" t="s">
        <v>2684</v>
      </c>
      <c r="AF159" s="124" t="s">
        <v>1570</v>
      </c>
      <c r="AG159" s="19"/>
      <c r="AH159" s="19" t="s">
        <v>1263</v>
      </c>
      <c r="AI159" s="19" t="s">
        <v>1570</v>
      </c>
      <c r="AJ159" s="15"/>
      <c r="AK159" s="15"/>
      <c r="AL159" s="16">
        <f t="shared" si="7"/>
        <v>648000</v>
      </c>
      <c r="AM159" s="43">
        <v>23071</v>
      </c>
      <c r="AN159" s="43">
        <v>23102</v>
      </c>
      <c r="AO159" s="18"/>
      <c r="AP159" s="18"/>
      <c r="AQ159" s="18"/>
      <c r="AR159" s="18"/>
      <c r="AS159" s="18"/>
      <c r="AT159" s="18"/>
    </row>
    <row r="160" spans="1:46" s="23" customFormat="1" ht="72" x14ac:dyDescent="0.2">
      <c r="A160" s="19" t="s">
        <v>41</v>
      </c>
      <c r="B160" s="19" t="s">
        <v>277</v>
      </c>
      <c r="C160" s="19" t="s">
        <v>276</v>
      </c>
      <c r="D160" s="19" t="s">
        <v>11</v>
      </c>
      <c r="E160" s="19" t="s">
        <v>454</v>
      </c>
      <c r="F160" s="28" t="s">
        <v>1732</v>
      </c>
      <c r="G160" s="19" t="s">
        <v>460</v>
      </c>
      <c r="H160" s="18" t="s">
        <v>269</v>
      </c>
      <c r="I160" s="18" t="s">
        <v>273</v>
      </c>
      <c r="J160" s="17">
        <v>14000</v>
      </c>
      <c r="K160" s="18"/>
      <c r="L160" s="18"/>
      <c r="M160" s="35" t="s">
        <v>137</v>
      </c>
      <c r="N160" s="28"/>
      <c r="O160" s="18"/>
      <c r="P160" s="36"/>
      <c r="Q160" s="19" t="s">
        <v>2422</v>
      </c>
      <c r="R160" s="18" t="s">
        <v>39</v>
      </c>
      <c r="S160" s="18"/>
      <c r="T160" s="18"/>
      <c r="U160" s="18"/>
      <c r="V160" s="18"/>
      <c r="W160" s="139"/>
      <c r="X160" s="32"/>
      <c r="Y160" s="36"/>
      <c r="Z160" s="17"/>
      <c r="AA160" s="36"/>
      <c r="AB160" s="36"/>
      <c r="AC160" s="36"/>
      <c r="AD160" s="17"/>
      <c r="AE160" s="19" t="s">
        <v>2684</v>
      </c>
      <c r="AF160" s="124" t="s">
        <v>1570</v>
      </c>
      <c r="AG160" s="19"/>
      <c r="AH160" s="19" t="s">
        <v>1263</v>
      </c>
      <c r="AI160" s="19" t="s">
        <v>1570</v>
      </c>
      <c r="AJ160" s="15"/>
      <c r="AK160" s="15"/>
      <c r="AL160" s="16">
        <f t="shared" si="7"/>
        <v>14000</v>
      </c>
      <c r="AM160" s="43">
        <v>23071</v>
      </c>
      <c r="AN160" s="43">
        <v>23102</v>
      </c>
      <c r="AO160" s="18"/>
      <c r="AP160" s="18"/>
      <c r="AQ160" s="18"/>
      <c r="AR160" s="18"/>
      <c r="AS160" s="18"/>
      <c r="AT160" s="18"/>
    </row>
    <row r="161" spans="1:46" s="23" customFormat="1" ht="72" x14ac:dyDescent="0.2">
      <c r="A161" s="19" t="s">
        <v>41</v>
      </c>
      <c r="B161" s="19" t="s">
        <v>277</v>
      </c>
      <c r="C161" s="19" t="s">
        <v>276</v>
      </c>
      <c r="D161" s="19" t="s">
        <v>11</v>
      </c>
      <c r="E161" s="19" t="s">
        <v>454</v>
      </c>
      <c r="F161" s="28" t="s">
        <v>1733</v>
      </c>
      <c r="G161" s="19" t="s">
        <v>461</v>
      </c>
      <c r="H161" s="18" t="s">
        <v>319</v>
      </c>
      <c r="I161" s="18" t="s">
        <v>273</v>
      </c>
      <c r="J161" s="17">
        <v>31200</v>
      </c>
      <c r="K161" s="18"/>
      <c r="L161" s="18"/>
      <c r="M161" s="35" t="s">
        <v>137</v>
      </c>
      <c r="N161" s="28"/>
      <c r="O161" s="18"/>
      <c r="P161" s="36"/>
      <c r="Q161" s="19" t="s">
        <v>2423</v>
      </c>
      <c r="R161" s="18" t="s">
        <v>39</v>
      </c>
      <c r="S161" s="18"/>
      <c r="T161" s="18"/>
      <c r="U161" s="18"/>
      <c r="V161" s="18"/>
      <c r="W161" s="139"/>
      <c r="X161" s="32"/>
      <c r="Y161" s="36"/>
      <c r="Z161" s="17"/>
      <c r="AA161" s="36"/>
      <c r="AB161" s="36"/>
      <c r="AC161" s="36"/>
      <c r="AD161" s="17"/>
      <c r="AE161" s="19" t="s">
        <v>2684</v>
      </c>
      <c r="AF161" s="124" t="s">
        <v>1570</v>
      </c>
      <c r="AG161" s="19"/>
      <c r="AH161" s="19" t="s">
        <v>1263</v>
      </c>
      <c r="AI161" s="19" t="s">
        <v>1570</v>
      </c>
      <c r="AJ161" s="15"/>
      <c r="AK161" s="15"/>
      <c r="AL161" s="16">
        <f t="shared" si="7"/>
        <v>31200</v>
      </c>
      <c r="AM161" s="43">
        <v>23071</v>
      </c>
      <c r="AN161" s="43">
        <v>23102</v>
      </c>
      <c r="AO161" s="18"/>
      <c r="AP161" s="18"/>
      <c r="AQ161" s="18"/>
      <c r="AR161" s="18"/>
      <c r="AS161" s="18"/>
      <c r="AT161" s="18"/>
    </row>
    <row r="162" spans="1:46" s="23" customFormat="1" ht="72" x14ac:dyDescent="0.2">
      <c r="A162" s="19" t="s">
        <v>41</v>
      </c>
      <c r="B162" s="19" t="s">
        <v>277</v>
      </c>
      <c r="C162" s="19" t="s">
        <v>276</v>
      </c>
      <c r="D162" s="19" t="s">
        <v>11</v>
      </c>
      <c r="E162" s="19" t="s">
        <v>454</v>
      </c>
      <c r="F162" s="28" t="s">
        <v>1734</v>
      </c>
      <c r="G162" s="19" t="s">
        <v>462</v>
      </c>
      <c r="H162" s="18" t="s">
        <v>319</v>
      </c>
      <c r="I162" s="18" t="s">
        <v>273</v>
      </c>
      <c r="J162" s="17">
        <v>22000</v>
      </c>
      <c r="K162" s="18"/>
      <c r="L162" s="18"/>
      <c r="M162" s="35" t="s">
        <v>137</v>
      </c>
      <c r="N162" s="32"/>
      <c r="O162" s="18"/>
      <c r="P162" s="36"/>
      <c r="Q162" s="19" t="s">
        <v>2423</v>
      </c>
      <c r="R162" s="18" t="s">
        <v>39</v>
      </c>
      <c r="S162" s="18"/>
      <c r="T162" s="18"/>
      <c r="U162" s="18"/>
      <c r="V162" s="19"/>
      <c r="W162" s="139"/>
      <c r="X162" s="32"/>
      <c r="Y162" s="36"/>
      <c r="Z162" s="17"/>
      <c r="AA162" s="36"/>
      <c r="AB162" s="18"/>
      <c r="AC162" s="18"/>
      <c r="AD162" s="17"/>
      <c r="AE162" s="19" t="s">
        <v>2684</v>
      </c>
      <c r="AF162" s="124" t="s">
        <v>1570</v>
      </c>
      <c r="AG162" s="19"/>
      <c r="AH162" s="19" t="s">
        <v>1263</v>
      </c>
      <c r="AI162" s="19" t="s">
        <v>1570</v>
      </c>
      <c r="AJ162" s="15"/>
      <c r="AK162" s="15"/>
      <c r="AL162" s="16">
        <f t="shared" si="7"/>
        <v>22000</v>
      </c>
      <c r="AM162" s="43">
        <v>23071</v>
      </c>
      <c r="AN162" s="43">
        <v>23102</v>
      </c>
      <c r="AO162" s="18"/>
      <c r="AP162" s="18"/>
      <c r="AQ162" s="18"/>
      <c r="AR162" s="18"/>
      <c r="AS162" s="18"/>
      <c r="AT162" s="18"/>
    </row>
    <row r="163" spans="1:46" s="23" customFormat="1" ht="72" x14ac:dyDescent="0.2">
      <c r="A163" s="19" t="s">
        <v>41</v>
      </c>
      <c r="B163" s="19" t="s">
        <v>277</v>
      </c>
      <c r="C163" s="19" t="s">
        <v>276</v>
      </c>
      <c r="D163" s="19" t="s">
        <v>11</v>
      </c>
      <c r="E163" s="19" t="s">
        <v>454</v>
      </c>
      <c r="F163" s="28" t="s">
        <v>1735</v>
      </c>
      <c r="G163" s="19" t="s">
        <v>463</v>
      </c>
      <c r="H163" s="18" t="s">
        <v>464</v>
      </c>
      <c r="I163" s="18" t="s">
        <v>274</v>
      </c>
      <c r="J163" s="17">
        <v>168000</v>
      </c>
      <c r="K163" s="18"/>
      <c r="L163" s="18"/>
      <c r="M163" s="35" t="s">
        <v>137</v>
      </c>
      <c r="N163" s="32"/>
      <c r="O163" s="18"/>
      <c r="P163" s="36"/>
      <c r="Q163" s="19" t="s">
        <v>2423</v>
      </c>
      <c r="R163" s="18" t="s">
        <v>39</v>
      </c>
      <c r="S163" s="18"/>
      <c r="T163" s="18"/>
      <c r="U163" s="18"/>
      <c r="V163" s="19"/>
      <c r="W163" s="139"/>
      <c r="X163" s="32"/>
      <c r="Y163" s="36"/>
      <c r="Z163" s="17"/>
      <c r="AA163" s="36"/>
      <c r="AB163" s="18"/>
      <c r="AC163" s="18"/>
      <c r="AD163" s="17"/>
      <c r="AE163" s="19" t="s">
        <v>2684</v>
      </c>
      <c r="AF163" s="124" t="s">
        <v>1570</v>
      </c>
      <c r="AG163" s="19"/>
      <c r="AH163" s="19" t="s">
        <v>1263</v>
      </c>
      <c r="AI163" s="19" t="s">
        <v>1570</v>
      </c>
      <c r="AJ163" s="15"/>
      <c r="AK163" s="15"/>
      <c r="AL163" s="16">
        <f t="shared" si="7"/>
        <v>168000</v>
      </c>
      <c r="AM163" s="43">
        <v>23071</v>
      </c>
      <c r="AN163" s="43">
        <v>23102</v>
      </c>
      <c r="AO163" s="18"/>
      <c r="AP163" s="18"/>
      <c r="AQ163" s="18"/>
      <c r="AR163" s="18"/>
      <c r="AS163" s="18"/>
      <c r="AT163" s="18"/>
    </row>
    <row r="164" spans="1:46" s="23" customFormat="1" ht="72" x14ac:dyDescent="0.2">
      <c r="A164" s="19" t="s">
        <v>41</v>
      </c>
      <c r="B164" s="19" t="s">
        <v>277</v>
      </c>
      <c r="C164" s="19" t="s">
        <v>276</v>
      </c>
      <c r="D164" s="19" t="s">
        <v>11</v>
      </c>
      <c r="E164" s="19" t="s">
        <v>454</v>
      </c>
      <c r="F164" s="28" t="s">
        <v>1736</v>
      </c>
      <c r="G164" s="19" t="s">
        <v>465</v>
      </c>
      <c r="H164" s="18" t="s">
        <v>270</v>
      </c>
      <c r="I164" s="18" t="s">
        <v>274</v>
      </c>
      <c r="J164" s="17">
        <v>20600</v>
      </c>
      <c r="K164" s="18"/>
      <c r="L164" s="18"/>
      <c r="M164" s="35" t="s">
        <v>137</v>
      </c>
      <c r="N164" s="19"/>
      <c r="O164" s="18"/>
      <c r="P164" s="28"/>
      <c r="Q164" s="19" t="s">
        <v>2422</v>
      </c>
      <c r="R164" s="18" t="s">
        <v>39</v>
      </c>
      <c r="S164" s="18"/>
      <c r="T164" s="18"/>
      <c r="U164" s="18"/>
      <c r="V164" s="19"/>
      <c r="W164" s="139"/>
      <c r="X164" s="18"/>
      <c r="Y164" s="41"/>
      <c r="Z164" s="17"/>
      <c r="AA164" s="36"/>
      <c r="AB164" s="19"/>
      <c r="AC164" s="19"/>
      <c r="AD164" s="19"/>
      <c r="AE164" s="19" t="s">
        <v>2684</v>
      </c>
      <c r="AF164" s="124" t="s">
        <v>1570</v>
      </c>
      <c r="AG164" s="19"/>
      <c r="AH164" s="19" t="s">
        <v>1263</v>
      </c>
      <c r="AI164" s="19" t="s">
        <v>1570</v>
      </c>
      <c r="AJ164" s="15"/>
      <c r="AK164" s="15"/>
      <c r="AL164" s="16">
        <f t="shared" si="7"/>
        <v>20600</v>
      </c>
      <c r="AM164" s="43">
        <v>23071</v>
      </c>
      <c r="AN164" s="43">
        <v>23102</v>
      </c>
      <c r="AO164" s="18"/>
      <c r="AP164" s="18"/>
      <c r="AQ164" s="18"/>
      <c r="AR164" s="18"/>
      <c r="AS164" s="18"/>
      <c r="AT164" s="18"/>
    </row>
    <row r="165" spans="1:46" s="23" customFormat="1" ht="72" x14ac:dyDescent="0.2">
      <c r="A165" s="19" t="s">
        <v>41</v>
      </c>
      <c r="B165" s="19" t="s">
        <v>277</v>
      </c>
      <c r="C165" s="19" t="s">
        <v>276</v>
      </c>
      <c r="D165" s="19" t="s">
        <v>11</v>
      </c>
      <c r="E165" s="19" t="s">
        <v>454</v>
      </c>
      <c r="F165" s="28" t="s">
        <v>1737</v>
      </c>
      <c r="G165" s="19" t="s">
        <v>466</v>
      </c>
      <c r="H165" s="18" t="s">
        <v>459</v>
      </c>
      <c r="I165" s="18" t="s">
        <v>274</v>
      </c>
      <c r="J165" s="17">
        <v>118000</v>
      </c>
      <c r="K165" s="18"/>
      <c r="L165" s="18"/>
      <c r="M165" s="35" t="s">
        <v>137</v>
      </c>
      <c r="N165" s="28"/>
      <c r="O165" s="18"/>
      <c r="P165" s="28"/>
      <c r="Q165" s="19" t="s">
        <v>2423</v>
      </c>
      <c r="R165" s="18" t="s">
        <v>39</v>
      </c>
      <c r="S165" s="18"/>
      <c r="T165" s="18"/>
      <c r="U165" s="18"/>
      <c r="V165" s="19"/>
      <c r="W165" s="139"/>
      <c r="X165" s="18"/>
      <c r="Y165" s="41"/>
      <c r="Z165" s="17"/>
      <c r="AA165" s="36"/>
      <c r="AB165" s="19"/>
      <c r="AC165" s="19"/>
      <c r="AD165" s="19"/>
      <c r="AE165" s="19" t="s">
        <v>2684</v>
      </c>
      <c r="AF165" s="124" t="s">
        <v>1570</v>
      </c>
      <c r="AG165" s="19"/>
      <c r="AH165" s="19" t="s">
        <v>1263</v>
      </c>
      <c r="AI165" s="19" t="s">
        <v>1570</v>
      </c>
      <c r="AJ165" s="15"/>
      <c r="AK165" s="15"/>
      <c r="AL165" s="16">
        <f t="shared" si="7"/>
        <v>118000</v>
      </c>
      <c r="AM165" s="43">
        <v>23071</v>
      </c>
      <c r="AN165" s="43">
        <v>23102</v>
      </c>
      <c r="AO165" s="18"/>
      <c r="AP165" s="18"/>
      <c r="AQ165" s="18"/>
      <c r="AR165" s="18"/>
      <c r="AS165" s="18"/>
      <c r="AT165" s="18"/>
    </row>
    <row r="166" spans="1:46" s="23" customFormat="1" ht="72" x14ac:dyDescent="0.2">
      <c r="A166" s="19" t="s">
        <v>41</v>
      </c>
      <c r="B166" s="19" t="s">
        <v>277</v>
      </c>
      <c r="C166" s="19" t="s">
        <v>276</v>
      </c>
      <c r="D166" s="19" t="s">
        <v>11</v>
      </c>
      <c r="E166" s="19" t="s">
        <v>454</v>
      </c>
      <c r="F166" s="28" t="s">
        <v>1738</v>
      </c>
      <c r="G166" s="19" t="s">
        <v>467</v>
      </c>
      <c r="H166" s="18" t="s">
        <v>270</v>
      </c>
      <c r="I166" s="18" t="s">
        <v>274</v>
      </c>
      <c r="J166" s="17">
        <v>8500</v>
      </c>
      <c r="K166" s="18"/>
      <c r="L166" s="18"/>
      <c r="M166" s="35" t="s">
        <v>137</v>
      </c>
      <c r="N166" s="32"/>
      <c r="O166" s="18"/>
      <c r="P166" s="36"/>
      <c r="Q166" s="19" t="s">
        <v>2423</v>
      </c>
      <c r="R166" s="18" t="s">
        <v>39</v>
      </c>
      <c r="S166" s="18"/>
      <c r="T166" s="18"/>
      <c r="U166" s="18"/>
      <c r="V166" s="18"/>
      <c r="W166" s="139"/>
      <c r="X166" s="32"/>
      <c r="Y166" s="36"/>
      <c r="Z166" s="17"/>
      <c r="AA166" s="36"/>
      <c r="AB166" s="18"/>
      <c r="AC166" s="18"/>
      <c r="AD166" s="17"/>
      <c r="AE166" s="19" t="s">
        <v>2684</v>
      </c>
      <c r="AF166" s="124" t="s">
        <v>1570</v>
      </c>
      <c r="AG166" s="19"/>
      <c r="AH166" s="19" t="s">
        <v>1263</v>
      </c>
      <c r="AI166" s="19" t="s">
        <v>1570</v>
      </c>
      <c r="AJ166" s="15"/>
      <c r="AK166" s="15"/>
      <c r="AL166" s="16">
        <f t="shared" si="7"/>
        <v>8500</v>
      </c>
      <c r="AM166" s="43">
        <v>23071</v>
      </c>
      <c r="AN166" s="43">
        <v>23102</v>
      </c>
      <c r="AO166" s="18"/>
      <c r="AP166" s="18"/>
      <c r="AQ166" s="18"/>
      <c r="AR166" s="18"/>
      <c r="AS166" s="18"/>
      <c r="AT166" s="18"/>
    </row>
    <row r="167" spans="1:46" s="23" customFormat="1" ht="72" x14ac:dyDescent="0.2">
      <c r="A167" s="19" t="s">
        <v>41</v>
      </c>
      <c r="B167" s="19" t="s">
        <v>277</v>
      </c>
      <c r="C167" s="19" t="s">
        <v>276</v>
      </c>
      <c r="D167" s="19" t="s">
        <v>11</v>
      </c>
      <c r="E167" s="19" t="s">
        <v>454</v>
      </c>
      <c r="F167" s="28" t="s">
        <v>1739</v>
      </c>
      <c r="G167" s="19" t="s">
        <v>468</v>
      </c>
      <c r="H167" s="18" t="s">
        <v>459</v>
      </c>
      <c r="I167" s="18" t="s">
        <v>435</v>
      </c>
      <c r="J167" s="17">
        <v>114000</v>
      </c>
      <c r="K167" s="18"/>
      <c r="L167" s="18"/>
      <c r="M167" s="35" t="s">
        <v>137</v>
      </c>
      <c r="N167" s="32"/>
      <c r="O167" s="18"/>
      <c r="P167" s="36"/>
      <c r="Q167" s="19" t="s">
        <v>2423</v>
      </c>
      <c r="R167" s="18" t="s">
        <v>39</v>
      </c>
      <c r="S167" s="18"/>
      <c r="T167" s="18"/>
      <c r="U167" s="18"/>
      <c r="V167" s="19"/>
      <c r="W167" s="139"/>
      <c r="X167" s="32"/>
      <c r="Y167" s="36"/>
      <c r="Z167" s="17"/>
      <c r="AA167" s="36"/>
      <c r="AB167" s="36"/>
      <c r="AC167" s="36"/>
      <c r="AD167" s="17"/>
      <c r="AE167" s="19" t="s">
        <v>2684</v>
      </c>
      <c r="AF167" s="124" t="s">
        <v>1570</v>
      </c>
      <c r="AG167" s="19"/>
      <c r="AH167" s="19" t="s">
        <v>1263</v>
      </c>
      <c r="AI167" s="19" t="s">
        <v>1570</v>
      </c>
      <c r="AJ167" s="15"/>
      <c r="AK167" s="15"/>
      <c r="AL167" s="16">
        <f t="shared" si="7"/>
        <v>114000</v>
      </c>
      <c r="AM167" s="43">
        <v>23071</v>
      </c>
      <c r="AN167" s="43">
        <v>23102</v>
      </c>
      <c r="AO167" s="18"/>
      <c r="AP167" s="18"/>
      <c r="AQ167" s="18"/>
      <c r="AR167" s="18"/>
      <c r="AS167" s="18"/>
      <c r="AT167" s="18"/>
    </row>
    <row r="168" spans="1:46" s="23" customFormat="1" ht="72" x14ac:dyDescent="0.2">
      <c r="A168" s="19" t="s">
        <v>41</v>
      </c>
      <c r="B168" s="19" t="s">
        <v>277</v>
      </c>
      <c r="C168" s="19" t="s">
        <v>276</v>
      </c>
      <c r="D168" s="19" t="s">
        <v>11</v>
      </c>
      <c r="E168" s="19" t="s">
        <v>454</v>
      </c>
      <c r="F168" s="28" t="s">
        <v>1740</v>
      </c>
      <c r="G168" s="19" t="s">
        <v>469</v>
      </c>
      <c r="H168" s="18" t="s">
        <v>267</v>
      </c>
      <c r="I168" s="18" t="s">
        <v>268</v>
      </c>
      <c r="J168" s="17">
        <v>60000</v>
      </c>
      <c r="K168" s="18"/>
      <c r="L168" s="18"/>
      <c r="M168" s="35" t="s">
        <v>137</v>
      </c>
      <c r="N168" s="32"/>
      <c r="O168" s="18" t="s">
        <v>2685</v>
      </c>
      <c r="P168" s="36" t="s">
        <v>2677</v>
      </c>
      <c r="Q168" s="20" t="s">
        <v>2424</v>
      </c>
      <c r="R168" s="18" t="s">
        <v>39</v>
      </c>
      <c r="S168" s="18" t="s">
        <v>60</v>
      </c>
      <c r="T168" s="18" t="s">
        <v>2686</v>
      </c>
      <c r="U168" s="18"/>
      <c r="V168" s="19" t="s">
        <v>2678</v>
      </c>
      <c r="W168" s="138">
        <v>59706</v>
      </c>
      <c r="X168" s="32">
        <v>1</v>
      </c>
      <c r="Y168" s="36"/>
      <c r="Z168" s="17"/>
      <c r="AA168" s="36" t="s">
        <v>2687</v>
      </c>
      <c r="AB168" s="18"/>
      <c r="AC168" s="18"/>
      <c r="AD168" s="17"/>
      <c r="AE168" s="19" t="s">
        <v>2680</v>
      </c>
      <c r="AF168" s="124" t="s">
        <v>1570</v>
      </c>
      <c r="AG168" s="19" t="s">
        <v>2456</v>
      </c>
      <c r="AH168" s="19" t="s">
        <v>1263</v>
      </c>
      <c r="AI168" s="19" t="s">
        <v>1570</v>
      </c>
      <c r="AJ168" s="15">
        <v>59706</v>
      </c>
      <c r="AK168" s="15"/>
      <c r="AL168" s="16">
        <f t="shared" si="7"/>
        <v>294</v>
      </c>
      <c r="AM168" s="137">
        <v>23080</v>
      </c>
      <c r="AN168" s="43">
        <v>23102</v>
      </c>
      <c r="AO168" s="18"/>
      <c r="AP168" s="18"/>
      <c r="AQ168" s="18"/>
      <c r="AR168" s="18"/>
      <c r="AS168" s="18"/>
      <c r="AT168" s="18"/>
    </row>
    <row r="169" spans="1:46" s="23" customFormat="1" ht="72" x14ac:dyDescent="0.2">
      <c r="A169" s="19" t="s">
        <v>41</v>
      </c>
      <c r="B169" s="19" t="s">
        <v>277</v>
      </c>
      <c r="C169" s="19" t="s">
        <v>276</v>
      </c>
      <c r="D169" s="19" t="s">
        <v>11</v>
      </c>
      <c r="E169" s="19" t="s">
        <v>454</v>
      </c>
      <c r="F169" s="28" t="s">
        <v>1741</v>
      </c>
      <c r="G169" s="19" t="s">
        <v>470</v>
      </c>
      <c r="H169" s="18" t="s">
        <v>464</v>
      </c>
      <c r="I169" s="18" t="s">
        <v>268</v>
      </c>
      <c r="J169" s="17">
        <v>360100</v>
      </c>
      <c r="K169" s="18"/>
      <c r="L169" s="18"/>
      <c r="M169" s="35" t="s">
        <v>137</v>
      </c>
      <c r="N169" s="32"/>
      <c r="O169" s="18" t="s">
        <v>2685</v>
      </c>
      <c r="P169" s="36" t="s">
        <v>2677</v>
      </c>
      <c r="Q169" s="20" t="s">
        <v>2425</v>
      </c>
      <c r="R169" s="18" t="s">
        <v>39</v>
      </c>
      <c r="S169" s="18" t="s">
        <v>60</v>
      </c>
      <c r="T169" s="18" t="s">
        <v>2686</v>
      </c>
      <c r="U169" s="18"/>
      <c r="V169" s="19" t="s">
        <v>2678</v>
      </c>
      <c r="W169" s="138">
        <v>96300</v>
      </c>
      <c r="X169" s="32">
        <v>1</v>
      </c>
      <c r="Y169" s="36"/>
      <c r="Z169" s="17"/>
      <c r="AA169" s="36" t="s">
        <v>2687</v>
      </c>
      <c r="AB169" s="18"/>
      <c r="AC169" s="18"/>
      <c r="AD169" s="17"/>
      <c r="AE169" s="19" t="s">
        <v>2680</v>
      </c>
      <c r="AF169" s="124" t="s">
        <v>1570</v>
      </c>
      <c r="AG169" s="19" t="s">
        <v>2456</v>
      </c>
      <c r="AH169" s="19" t="s">
        <v>1263</v>
      </c>
      <c r="AI169" s="19" t="s">
        <v>1570</v>
      </c>
      <c r="AJ169" s="15">
        <v>96300</v>
      </c>
      <c r="AK169" s="15"/>
      <c r="AL169" s="16">
        <f t="shared" si="7"/>
        <v>263800</v>
      </c>
      <c r="AM169" s="137">
        <v>23080</v>
      </c>
      <c r="AN169" s="43">
        <v>23102</v>
      </c>
      <c r="AO169" s="18"/>
      <c r="AP169" s="18"/>
      <c r="AQ169" s="18"/>
      <c r="AR169" s="18"/>
      <c r="AS169" s="18"/>
      <c r="AT169" s="18"/>
    </row>
    <row r="170" spans="1:46" s="23" customFormat="1" ht="72" x14ac:dyDescent="0.2">
      <c r="A170" s="19" t="s">
        <v>41</v>
      </c>
      <c r="B170" s="19" t="s">
        <v>277</v>
      </c>
      <c r="C170" s="19" t="s">
        <v>276</v>
      </c>
      <c r="D170" s="19" t="s">
        <v>11</v>
      </c>
      <c r="E170" s="19" t="s">
        <v>454</v>
      </c>
      <c r="F170" s="28" t="s">
        <v>1742</v>
      </c>
      <c r="G170" s="19" t="s">
        <v>471</v>
      </c>
      <c r="H170" s="18" t="s">
        <v>270</v>
      </c>
      <c r="I170" s="18" t="s">
        <v>268</v>
      </c>
      <c r="J170" s="17">
        <v>22000</v>
      </c>
      <c r="K170" s="18"/>
      <c r="L170" s="18"/>
      <c r="M170" s="35" t="s">
        <v>137</v>
      </c>
      <c r="N170" s="32"/>
      <c r="O170" s="18"/>
      <c r="P170" s="36"/>
      <c r="Q170" s="20" t="s">
        <v>2426</v>
      </c>
      <c r="R170" s="18" t="s">
        <v>39</v>
      </c>
      <c r="S170" s="18"/>
      <c r="T170" s="18"/>
      <c r="U170" s="18"/>
      <c r="V170" s="19"/>
      <c r="W170" s="139"/>
      <c r="X170" s="32"/>
      <c r="Y170" s="36"/>
      <c r="Z170" s="17"/>
      <c r="AA170" s="36"/>
      <c r="AB170" s="18"/>
      <c r="AC170" s="18"/>
      <c r="AD170" s="17"/>
      <c r="AE170" s="19" t="s">
        <v>2684</v>
      </c>
      <c r="AF170" s="124" t="s">
        <v>1570</v>
      </c>
      <c r="AG170" s="19"/>
      <c r="AH170" s="19" t="s">
        <v>1263</v>
      </c>
      <c r="AI170" s="19" t="s">
        <v>1570</v>
      </c>
      <c r="AJ170" s="15"/>
      <c r="AK170" s="15"/>
      <c r="AL170" s="16">
        <f t="shared" si="7"/>
        <v>22000</v>
      </c>
      <c r="AM170" s="43">
        <v>23071</v>
      </c>
      <c r="AN170" s="43">
        <v>23102</v>
      </c>
      <c r="AO170" s="18"/>
      <c r="AP170" s="18"/>
      <c r="AQ170" s="18"/>
      <c r="AR170" s="18"/>
      <c r="AS170" s="18"/>
      <c r="AT170" s="18"/>
    </row>
    <row r="171" spans="1:46" s="23" customFormat="1" ht="72" x14ac:dyDescent="0.2">
      <c r="A171" s="19" t="s">
        <v>41</v>
      </c>
      <c r="B171" s="19" t="s">
        <v>277</v>
      </c>
      <c r="C171" s="19" t="s">
        <v>276</v>
      </c>
      <c r="D171" s="19" t="s">
        <v>21</v>
      </c>
      <c r="E171" s="19" t="s">
        <v>454</v>
      </c>
      <c r="F171" s="28" t="s">
        <v>1743</v>
      </c>
      <c r="G171" s="19" t="s">
        <v>472</v>
      </c>
      <c r="H171" s="18" t="s">
        <v>269</v>
      </c>
      <c r="I171" s="18" t="s">
        <v>271</v>
      </c>
      <c r="J171" s="17">
        <v>26000</v>
      </c>
      <c r="K171" s="18"/>
      <c r="L171" s="18"/>
      <c r="M171" s="35" t="s">
        <v>137</v>
      </c>
      <c r="N171" s="32"/>
      <c r="O171" s="18" t="s">
        <v>2688</v>
      </c>
      <c r="P171" s="36" t="s">
        <v>2677</v>
      </c>
      <c r="Q171" s="20" t="s">
        <v>2427</v>
      </c>
      <c r="R171" s="18" t="s">
        <v>39</v>
      </c>
      <c r="S171" s="18" t="s">
        <v>60</v>
      </c>
      <c r="T171" s="18"/>
      <c r="U171" s="18"/>
      <c r="V171" s="19" t="s">
        <v>2678</v>
      </c>
      <c r="W171" s="136">
        <v>21357.200000000001</v>
      </c>
      <c r="X171" s="32">
        <v>1</v>
      </c>
      <c r="Y171" s="36"/>
      <c r="Z171" s="17"/>
      <c r="AA171" s="36" t="s">
        <v>2689</v>
      </c>
      <c r="AB171" s="18"/>
      <c r="AC171" s="18"/>
      <c r="AD171" s="17"/>
      <c r="AE171" s="19" t="s">
        <v>2680</v>
      </c>
      <c r="AF171" s="124" t="s">
        <v>1570</v>
      </c>
      <c r="AG171" s="19" t="s">
        <v>2456</v>
      </c>
      <c r="AH171" s="19" t="s">
        <v>1263</v>
      </c>
      <c r="AI171" s="19" t="s">
        <v>1570</v>
      </c>
      <c r="AJ171" s="15">
        <v>21357.200000000001</v>
      </c>
      <c r="AK171" s="15"/>
      <c r="AL171" s="16">
        <f t="shared" si="7"/>
        <v>4642.7999999999993</v>
      </c>
      <c r="AM171" s="137">
        <v>23080</v>
      </c>
      <c r="AN171" s="43">
        <v>23102</v>
      </c>
      <c r="AO171" s="18"/>
      <c r="AP171" s="18"/>
      <c r="AQ171" s="18"/>
      <c r="AR171" s="18"/>
      <c r="AS171" s="18"/>
      <c r="AT171" s="18"/>
    </row>
    <row r="172" spans="1:46" s="23" customFormat="1" ht="72" x14ac:dyDescent="0.2">
      <c r="A172" s="19" t="s">
        <v>41</v>
      </c>
      <c r="B172" s="19" t="s">
        <v>277</v>
      </c>
      <c r="C172" s="19" t="s">
        <v>276</v>
      </c>
      <c r="D172" s="19" t="s">
        <v>21</v>
      </c>
      <c r="E172" s="19" t="s">
        <v>454</v>
      </c>
      <c r="F172" s="28" t="s">
        <v>1744</v>
      </c>
      <c r="G172" s="19" t="s">
        <v>473</v>
      </c>
      <c r="H172" s="18" t="s">
        <v>270</v>
      </c>
      <c r="I172" s="18" t="s">
        <v>271</v>
      </c>
      <c r="J172" s="17">
        <v>15000</v>
      </c>
      <c r="K172" s="18"/>
      <c r="L172" s="18"/>
      <c r="M172" s="35" t="s">
        <v>137</v>
      </c>
      <c r="N172" s="19"/>
      <c r="O172" s="18" t="s">
        <v>2688</v>
      </c>
      <c r="P172" s="36" t="s">
        <v>2677</v>
      </c>
      <c r="Q172" s="20" t="s">
        <v>2427</v>
      </c>
      <c r="R172" s="18" t="s">
        <v>39</v>
      </c>
      <c r="S172" s="18" t="s">
        <v>60</v>
      </c>
      <c r="T172" s="18"/>
      <c r="U172" s="18"/>
      <c r="V172" s="19" t="s">
        <v>2678</v>
      </c>
      <c r="W172" s="136">
        <v>9983.1</v>
      </c>
      <c r="X172" s="32">
        <v>1</v>
      </c>
      <c r="Y172" s="41"/>
      <c r="Z172" s="17"/>
      <c r="AA172" s="36" t="s">
        <v>2689</v>
      </c>
      <c r="AB172" s="19"/>
      <c r="AC172" s="19"/>
      <c r="AD172" s="17"/>
      <c r="AE172" s="19" t="s">
        <v>2680</v>
      </c>
      <c r="AF172" s="124" t="s">
        <v>1570</v>
      </c>
      <c r="AG172" s="19" t="s">
        <v>2456</v>
      </c>
      <c r="AH172" s="19" t="s">
        <v>1263</v>
      </c>
      <c r="AI172" s="19" t="s">
        <v>1570</v>
      </c>
      <c r="AJ172" s="15">
        <v>14498.5</v>
      </c>
      <c r="AK172" s="15"/>
      <c r="AL172" s="16">
        <f t="shared" si="7"/>
        <v>501.5</v>
      </c>
      <c r="AM172" s="137">
        <v>23080</v>
      </c>
      <c r="AN172" s="43">
        <v>23102</v>
      </c>
      <c r="AO172" s="18"/>
      <c r="AP172" s="18"/>
      <c r="AQ172" s="18"/>
      <c r="AR172" s="18"/>
      <c r="AS172" s="18"/>
      <c r="AT172" s="18"/>
    </row>
    <row r="173" spans="1:46" s="23" customFormat="1" ht="72" x14ac:dyDescent="0.2">
      <c r="A173" s="19" t="s">
        <v>41</v>
      </c>
      <c r="B173" s="19" t="s">
        <v>277</v>
      </c>
      <c r="C173" s="19" t="s">
        <v>276</v>
      </c>
      <c r="D173" s="19" t="s">
        <v>21</v>
      </c>
      <c r="E173" s="19" t="s">
        <v>454</v>
      </c>
      <c r="F173" s="28" t="s">
        <v>1745</v>
      </c>
      <c r="G173" s="19" t="s">
        <v>474</v>
      </c>
      <c r="H173" s="18" t="s">
        <v>270</v>
      </c>
      <c r="I173" s="18" t="s">
        <v>271</v>
      </c>
      <c r="J173" s="17">
        <v>15000</v>
      </c>
      <c r="K173" s="18"/>
      <c r="L173" s="18"/>
      <c r="M173" s="35" t="s">
        <v>137</v>
      </c>
      <c r="N173" s="19"/>
      <c r="O173" s="18" t="s">
        <v>2688</v>
      </c>
      <c r="P173" s="36" t="s">
        <v>2677</v>
      </c>
      <c r="Q173" s="20" t="s">
        <v>2427</v>
      </c>
      <c r="R173" s="18" t="s">
        <v>39</v>
      </c>
      <c r="S173" s="18" t="s">
        <v>60</v>
      </c>
      <c r="T173" s="18"/>
      <c r="U173" s="18"/>
      <c r="V173" s="19" t="s">
        <v>2678</v>
      </c>
      <c r="W173" s="136">
        <v>14498.5</v>
      </c>
      <c r="X173" s="32">
        <v>1</v>
      </c>
      <c r="Y173" s="41"/>
      <c r="Z173" s="17"/>
      <c r="AA173" s="36" t="s">
        <v>2689</v>
      </c>
      <c r="AB173" s="19"/>
      <c r="AC173" s="19"/>
      <c r="AD173" s="17"/>
      <c r="AE173" s="19" t="s">
        <v>2680</v>
      </c>
      <c r="AF173" s="124" t="s">
        <v>1570</v>
      </c>
      <c r="AG173" s="19" t="s">
        <v>2456</v>
      </c>
      <c r="AH173" s="19" t="s">
        <v>1263</v>
      </c>
      <c r="AI173" s="19" t="s">
        <v>1570</v>
      </c>
      <c r="AJ173" s="15">
        <v>9983.1</v>
      </c>
      <c r="AK173" s="15"/>
      <c r="AL173" s="16">
        <f t="shared" si="7"/>
        <v>5016.8999999999996</v>
      </c>
      <c r="AM173" s="137">
        <v>23080</v>
      </c>
      <c r="AN173" s="43">
        <v>23102</v>
      </c>
      <c r="AO173" s="18"/>
      <c r="AP173" s="18"/>
      <c r="AQ173" s="18"/>
      <c r="AR173" s="18"/>
      <c r="AS173" s="18"/>
      <c r="AT173" s="18"/>
    </row>
    <row r="174" spans="1:46" s="23" customFormat="1" ht="72" x14ac:dyDescent="0.2">
      <c r="A174" s="19" t="s">
        <v>41</v>
      </c>
      <c r="B174" s="19" t="s">
        <v>277</v>
      </c>
      <c r="C174" s="19" t="s">
        <v>276</v>
      </c>
      <c r="D174" s="19" t="s">
        <v>21</v>
      </c>
      <c r="E174" s="19" t="s">
        <v>454</v>
      </c>
      <c r="F174" s="28" t="s">
        <v>1746</v>
      </c>
      <c r="G174" s="19" t="s">
        <v>475</v>
      </c>
      <c r="H174" s="18" t="s">
        <v>269</v>
      </c>
      <c r="I174" s="18" t="s">
        <v>271</v>
      </c>
      <c r="J174" s="17">
        <v>36000</v>
      </c>
      <c r="K174" s="18"/>
      <c r="L174" s="18"/>
      <c r="M174" s="35" t="s">
        <v>137</v>
      </c>
      <c r="N174" s="32"/>
      <c r="O174" s="18" t="s">
        <v>2690</v>
      </c>
      <c r="P174" s="36" t="s">
        <v>2677</v>
      </c>
      <c r="Q174" s="20" t="s">
        <v>2425</v>
      </c>
      <c r="R174" s="18" t="s">
        <v>39</v>
      </c>
      <c r="S174" s="18" t="s">
        <v>60</v>
      </c>
      <c r="T174" s="18" t="s">
        <v>2691</v>
      </c>
      <c r="U174" s="18"/>
      <c r="V174" s="19" t="s">
        <v>2692</v>
      </c>
      <c r="W174" s="138">
        <v>34240</v>
      </c>
      <c r="X174" s="32">
        <v>1</v>
      </c>
      <c r="Y174" s="36" t="s">
        <v>1379</v>
      </c>
      <c r="Z174" s="17">
        <v>34240</v>
      </c>
      <c r="AA174" s="36" t="s">
        <v>2693</v>
      </c>
      <c r="AB174" s="42">
        <v>23087</v>
      </c>
      <c r="AC174" s="42">
        <v>23088</v>
      </c>
      <c r="AD174" s="17">
        <v>34240</v>
      </c>
      <c r="AE174" s="19" t="s">
        <v>2694</v>
      </c>
      <c r="AF174" s="124" t="s">
        <v>1570</v>
      </c>
      <c r="AG174" s="19" t="s">
        <v>2456</v>
      </c>
      <c r="AH174" s="19" t="s">
        <v>1263</v>
      </c>
      <c r="AI174" s="19" t="s">
        <v>1570</v>
      </c>
      <c r="AJ174" s="15">
        <v>34240</v>
      </c>
      <c r="AK174" s="15"/>
      <c r="AL174" s="16">
        <f t="shared" si="7"/>
        <v>1760</v>
      </c>
      <c r="AM174" s="137">
        <v>23080</v>
      </c>
      <c r="AN174" s="43">
        <v>23102</v>
      </c>
      <c r="AO174" s="42">
        <v>23087</v>
      </c>
      <c r="AP174" s="42">
        <v>23088</v>
      </c>
      <c r="AQ174" s="43">
        <v>23102</v>
      </c>
      <c r="AR174" s="140">
        <v>34240</v>
      </c>
      <c r="AS174" s="140">
        <v>1760</v>
      </c>
      <c r="AT174" s="18"/>
    </row>
    <row r="175" spans="1:46" s="23" customFormat="1" ht="72" x14ac:dyDescent="0.2">
      <c r="A175" s="19" t="s">
        <v>41</v>
      </c>
      <c r="B175" s="19" t="s">
        <v>277</v>
      </c>
      <c r="C175" s="19" t="s">
        <v>276</v>
      </c>
      <c r="D175" s="19" t="s">
        <v>21</v>
      </c>
      <c r="E175" s="19" t="s">
        <v>454</v>
      </c>
      <c r="F175" s="28" t="s">
        <v>1747</v>
      </c>
      <c r="G175" s="19" t="s">
        <v>476</v>
      </c>
      <c r="H175" s="18" t="s">
        <v>269</v>
      </c>
      <c r="I175" s="18" t="s">
        <v>275</v>
      </c>
      <c r="J175" s="17">
        <v>60000</v>
      </c>
      <c r="K175" s="18"/>
      <c r="L175" s="18"/>
      <c r="M175" s="35" t="s">
        <v>137</v>
      </c>
      <c r="N175" s="32"/>
      <c r="O175" s="18" t="s">
        <v>2695</v>
      </c>
      <c r="P175" s="36" t="s">
        <v>2677</v>
      </c>
      <c r="Q175" s="20" t="s">
        <v>2428</v>
      </c>
      <c r="R175" s="18" t="s">
        <v>24</v>
      </c>
      <c r="S175" s="18" t="s">
        <v>123</v>
      </c>
      <c r="T175" s="18"/>
      <c r="U175" s="18"/>
      <c r="V175" s="19" t="s">
        <v>2678</v>
      </c>
      <c r="W175" s="138">
        <v>60000</v>
      </c>
      <c r="X175" s="32">
        <v>1</v>
      </c>
      <c r="Y175" s="36"/>
      <c r="Z175" s="17">
        <v>60000</v>
      </c>
      <c r="AA175" s="36" t="s">
        <v>2696</v>
      </c>
      <c r="AB175" s="18"/>
      <c r="AC175" s="18"/>
      <c r="AD175" s="17"/>
      <c r="AE175" s="19" t="s">
        <v>2680</v>
      </c>
      <c r="AF175" s="124" t="s">
        <v>1570</v>
      </c>
      <c r="AG175" s="19" t="s">
        <v>2456</v>
      </c>
      <c r="AH175" s="19" t="s">
        <v>1263</v>
      </c>
      <c r="AI175" s="19" t="s">
        <v>1570</v>
      </c>
      <c r="AJ175" s="17">
        <v>60000</v>
      </c>
      <c r="AK175" s="15"/>
      <c r="AL175" s="16">
        <f t="shared" si="7"/>
        <v>0</v>
      </c>
      <c r="AM175" s="137">
        <v>23080</v>
      </c>
      <c r="AN175" s="43">
        <v>23102</v>
      </c>
      <c r="AO175" s="18"/>
      <c r="AP175" s="18"/>
      <c r="AQ175" s="18"/>
      <c r="AR175" s="18"/>
      <c r="AS175" s="18"/>
      <c r="AT175" s="18"/>
    </row>
    <row r="176" spans="1:46" s="23" customFormat="1" ht="72" x14ac:dyDescent="0.2">
      <c r="A176" s="19" t="s">
        <v>41</v>
      </c>
      <c r="B176" s="19" t="s">
        <v>277</v>
      </c>
      <c r="C176" s="19" t="s">
        <v>276</v>
      </c>
      <c r="D176" s="19" t="s">
        <v>286</v>
      </c>
      <c r="E176" s="19" t="s">
        <v>454</v>
      </c>
      <c r="F176" s="28" t="s">
        <v>1748</v>
      </c>
      <c r="G176" s="19" t="s">
        <v>477</v>
      </c>
      <c r="H176" s="18" t="s">
        <v>270</v>
      </c>
      <c r="I176" s="18" t="s">
        <v>274</v>
      </c>
      <c r="J176" s="17">
        <v>138000</v>
      </c>
      <c r="K176" s="18"/>
      <c r="L176" s="18"/>
      <c r="M176" s="35" t="s">
        <v>137</v>
      </c>
      <c r="N176" s="32"/>
      <c r="O176" s="18" t="s">
        <v>2697</v>
      </c>
      <c r="P176" s="36" t="s">
        <v>2677</v>
      </c>
      <c r="Q176" s="20" t="s">
        <v>2429</v>
      </c>
      <c r="R176" s="18" t="s">
        <v>39</v>
      </c>
      <c r="S176" s="18" t="s">
        <v>116</v>
      </c>
      <c r="T176" s="18" t="s">
        <v>2559</v>
      </c>
      <c r="U176" s="18"/>
      <c r="V176" s="18" t="s">
        <v>2698</v>
      </c>
      <c r="W176" s="138">
        <v>138000</v>
      </c>
      <c r="X176" s="32">
        <v>1</v>
      </c>
      <c r="Y176" s="36"/>
      <c r="Z176" s="17">
        <v>138000</v>
      </c>
      <c r="AA176" s="36" t="s">
        <v>2699</v>
      </c>
      <c r="AB176" s="36"/>
      <c r="AC176" s="36"/>
      <c r="AD176" s="17"/>
      <c r="AE176" s="19" t="s">
        <v>2680</v>
      </c>
      <c r="AF176" s="124" t="s">
        <v>1570</v>
      </c>
      <c r="AG176" s="19" t="s">
        <v>2456</v>
      </c>
      <c r="AH176" s="19" t="s">
        <v>1263</v>
      </c>
      <c r="AI176" s="19" t="s">
        <v>1570</v>
      </c>
      <c r="AJ176" s="17">
        <v>138000</v>
      </c>
      <c r="AK176" s="15"/>
      <c r="AL176" s="16">
        <f t="shared" si="7"/>
        <v>0</v>
      </c>
      <c r="AM176" s="137">
        <v>23080</v>
      </c>
      <c r="AN176" s="43">
        <v>23102</v>
      </c>
      <c r="AO176" s="18"/>
      <c r="AP176" s="18"/>
      <c r="AQ176" s="18"/>
      <c r="AR176" s="18"/>
      <c r="AS176" s="18"/>
      <c r="AT176" s="18"/>
    </row>
    <row r="177" spans="1:46" s="23" customFormat="1" ht="72" x14ac:dyDescent="0.2">
      <c r="A177" s="19" t="s">
        <v>41</v>
      </c>
      <c r="B177" s="19" t="s">
        <v>277</v>
      </c>
      <c r="C177" s="19" t="s">
        <v>276</v>
      </c>
      <c r="D177" s="19" t="s">
        <v>286</v>
      </c>
      <c r="E177" s="19" t="s">
        <v>454</v>
      </c>
      <c r="F177" s="28" t="s">
        <v>1749</v>
      </c>
      <c r="G177" s="19" t="s">
        <v>478</v>
      </c>
      <c r="H177" s="18" t="s">
        <v>270</v>
      </c>
      <c r="I177" s="18" t="s">
        <v>271</v>
      </c>
      <c r="J177" s="17">
        <v>16000</v>
      </c>
      <c r="K177" s="18"/>
      <c r="L177" s="18"/>
      <c r="M177" s="35" t="s">
        <v>137</v>
      </c>
      <c r="N177" s="19"/>
      <c r="O177" s="18" t="s">
        <v>2676</v>
      </c>
      <c r="P177" s="36" t="s">
        <v>2677</v>
      </c>
      <c r="Q177" s="19" t="s">
        <v>2430</v>
      </c>
      <c r="R177" s="18" t="s">
        <v>39</v>
      </c>
      <c r="S177" s="18" t="s">
        <v>14</v>
      </c>
      <c r="T177" s="18" t="s">
        <v>2700</v>
      </c>
      <c r="U177" s="18" t="s">
        <v>2701</v>
      </c>
      <c r="V177" s="44" t="s">
        <v>2702</v>
      </c>
      <c r="W177" s="138">
        <v>16000</v>
      </c>
      <c r="X177" s="32">
        <v>1</v>
      </c>
      <c r="Y177" s="36" t="s">
        <v>1379</v>
      </c>
      <c r="Z177" s="17">
        <v>16000</v>
      </c>
      <c r="AA177" s="36" t="s">
        <v>2703</v>
      </c>
      <c r="AB177" s="36" t="s">
        <v>1378</v>
      </c>
      <c r="AC177" s="36" t="s">
        <v>1379</v>
      </c>
      <c r="AD177" s="17">
        <v>16000</v>
      </c>
      <c r="AE177" s="19" t="s">
        <v>2694</v>
      </c>
      <c r="AF177" s="124" t="s">
        <v>1570</v>
      </c>
      <c r="AG177" s="19" t="s">
        <v>2456</v>
      </c>
      <c r="AH177" s="19" t="s">
        <v>1263</v>
      </c>
      <c r="AI177" s="19" t="s">
        <v>1570</v>
      </c>
      <c r="AJ177" s="17">
        <v>16000</v>
      </c>
      <c r="AK177" s="15"/>
      <c r="AL177" s="16">
        <f t="shared" si="7"/>
        <v>0</v>
      </c>
      <c r="AM177" s="36" t="s">
        <v>2677</v>
      </c>
      <c r="AN177" s="43">
        <v>23102</v>
      </c>
      <c r="AO177" s="42">
        <v>23086</v>
      </c>
      <c r="AP177" s="42">
        <v>23087</v>
      </c>
      <c r="AQ177" s="43">
        <v>23102</v>
      </c>
      <c r="AR177" s="140">
        <v>16000</v>
      </c>
      <c r="AS177" s="18" t="s">
        <v>2395</v>
      </c>
      <c r="AT177" s="18"/>
    </row>
    <row r="178" spans="1:46" s="23" customFormat="1" ht="72" x14ac:dyDescent="0.2">
      <c r="A178" s="19" t="s">
        <v>41</v>
      </c>
      <c r="B178" s="19" t="s">
        <v>277</v>
      </c>
      <c r="C178" s="19" t="s">
        <v>276</v>
      </c>
      <c r="D178" s="19" t="s">
        <v>286</v>
      </c>
      <c r="E178" s="19" t="s">
        <v>454</v>
      </c>
      <c r="F178" s="28" t="s">
        <v>1750</v>
      </c>
      <c r="G178" s="19" t="s">
        <v>479</v>
      </c>
      <c r="H178" s="18" t="s">
        <v>270</v>
      </c>
      <c r="I178" s="18" t="s">
        <v>271</v>
      </c>
      <c r="J178" s="17">
        <v>300000</v>
      </c>
      <c r="K178" s="18"/>
      <c r="L178" s="18"/>
      <c r="M178" s="35" t="s">
        <v>137</v>
      </c>
      <c r="N178" s="19"/>
      <c r="O178" s="18" t="s">
        <v>2704</v>
      </c>
      <c r="P178" s="36" t="s">
        <v>2677</v>
      </c>
      <c r="Q178" s="20" t="s">
        <v>2429</v>
      </c>
      <c r="R178" s="18" t="s">
        <v>39</v>
      </c>
      <c r="S178" s="18" t="s">
        <v>116</v>
      </c>
      <c r="T178" s="18"/>
      <c r="U178" s="18"/>
      <c r="V178" s="18" t="s">
        <v>2705</v>
      </c>
      <c r="W178" s="138">
        <v>299000</v>
      </c>
      <c r="X178" s="32">
        <v>1</v>
      </c>
      <c r="Y178" s="36"/>
      <c r="Z178" s="17"/>
      <c r="AA178" s="36" t="s">
        <v>2706</v>
      </c>
      <c r="AB178" s="36"/>
      <c r="AC178" s="36"/>
      <c r="AD178" s="17"/>
      <c r="AE178" s="19" t="s">
        <v>2680</v>
      </c>
      <c r="AF178" s="124" t="s">
        <v>1570</v>
      </c>
      <c r="AG178" s="19" t="s">
        <v>2456</v>
      </c>
      <c r="AH178" s="19" t="s">
        <v>1263</v>
      </c>
      <c r="AI178" s="19" t="s">
        <v>1570</v>
      </c>
      <c r="AJ178" s="15">
        <v>299000</v>
      </c>
      <c r="AK178" s="15"/>
      <c r="AL178" s="16">
        <f t="shared" si="7"/>
        <v>1000</v>
      </c>
      <c r="AM178" s="137">
        <v>23080</v>
      </c>
      <c r="AN178" s="43">
        <v>23102</v>
      </c>
      <c r="AO178" s="18"/>
      <c r="AP178" s="18"/>
      <c r="AQ178" s="18"/>
      <c r="AR178" s="18"/>
      <c r="AS178" s="18"/>
      <c r="AT178" s="18"/>
    </row>
    <row r="179" spans="1:46" s="23" customFormat="1" ht="72" x14ac:dyDescent="0.2">
      <c r="A179" s="19" t="s">
        <v>41</v>
      </c>
      <c r="B179" s="19" t="s">
        <v>277</v>
      </c>
      <c r="C179" s="19" t="s">
        <v>276</v>
      </c>
      <c r="D179" s="19" t="s">
        <v>286</v>
      </c>
      <c r="E179" s="19" t="s">
        <v>454</v>
      </c>
      <c r="F179" s="28" t="s">
        <v>1751</v>
      </c>
      <c r="G179" s="19" t="s">
        <v>480</v>
      </c>
      <c r="H179" s="18" t="s">
        <v>272</v>
      </c>
      <c r="I179" s="18" t="s">
        <v>271</v>
      </c>
      <c r="J179" s="17">
        <v>93000</v>
      </c>
      <c r="K179" s="18"/>
      <c r="L179" s="18"/>
      <c r="M179" s="35" t="s">
        <v>137</v>
      </c>
      <c r="N179" s="19"/>
      <c r="O179" s="18" t="s">
        <v>2707</v>
      </c>
      <c r="P179" s="36" t="s">
        <v>2677</v>
      </c>
      <c r="Q179" s="20" t="s">
        <v>2431</v>
      </c>
      <c r="R179" s="18" t="s">
        <v>39</v>
      </c>
      <c r="S179" s="18" t="s">
        <v>60</v>
      </c>
      <c r="T179" s="18" t="s">
        <v>2708</v>
      </c>
      <c r="U179" s="18"/>
      <c r="V179" s="18" t="s">
        <v>2705</v>
      </c>
      <c r="W179" s="138">
        <v>93000</v>
      </c>
      <c r="X179" s="32">
        <v>1</v>
      </c>
      <c r="Y179" s="36"/>
      <c r="Z179" s="17">
        <v>93000</v>
      </c>
      <c r="AA179" s="36" t="s">
        <v>2709</v>
      </c>
      <c r="AB179" s="19"/>
      <c r="AC179" s="45"/>
      <c r="AD179" s="17"/>
      <c r="AE179" s="19" t="s">
        <v>2680</v>
      </c>
      <c r="AF179" s="124" t="s">
        <v>1570</v>
      </c>
      <c r="AG179" s="19" t="s">
        <v>2456</v>
      </c>
      <c r="AH179" s="19" t="s">
        <v>1263</v>
      </c>
      <c r="AI179" s="19" t="s">
        <v>1570</v>
      </c>
      <c r="AJ179" s="17">
        <v>93000</v>
      </c>
      <c r="AK179" s="15"/>
      <c r="AL179" s="16">
        <f t="shared" si="7"/>
        <v>0</v>
      </c>
      <c r="AM179" s="137">
        <v>23080</v>
      </c>
      <c r="AN179" s="43">
        <v>23102</v>
      </c>
      <c r="AO179" s="18"/>
      <c r="AP179" s="18"/>
      <c r="AQ179" s="18"/>
      <c r="AR179" s="18"/>
      <c r="AS179" s="18"/>
      <c r="AT179" s="18"/>
    </row>
    <row r="180" spans="1:46" s="23" customFormat="1" ht="72" x14ac:dyDescent="0.2">
      <c r="A180" s="19" t="s">
        <v>41</v>
      </c>
      <c r="B180" s="19" t="s">
        <v>277</v>
      </c>
      <c r="C180" s="19" t="s">
        <v>276</v>
      </c>
      <c r="D180" s="19" t="s">
        <v>286</v>
      </c>
      <c r="E180" s="19" t="s">
        <v>454</v>
      </c>
      <c r="F180" s="28" t="s">
        <v>1752</v>
      </c>
      <c r="G180" s="19" t="s">
        <v>481</v>
      </c>
      <c r="H180" s="18" t="s">
        <v>270</v>
      </c>
      <c r="I180" s="18" t="s">
        <v>274</v>
      </c>
      <c r="J180" s="17">
        <v>3500000</v>
      </c>
      <c r="K180" s="35" t="s">
        <v>137</v>
      </c>
      <c r="L180" s="18"/>
      <c r="M180" s="18"/>
      <c r="N180" s="19"/>
      <c r="O180" s="18"/>
      <c r="P180" s="36"/>
      <c r="Q180" s="19"/>
      <c r="R180" s="18"/>
      <c r="S180" s="18"/>
      <c r="T180" s="18"/>
      <c r="U180" s="18"/>
      <c r="V180" s="18"/>
      <c r="W180" s="139"/>
      <c r="X180" s="32"/>
      <c r="Y180" s="36"/>
      <c r="Z180" s="17"/>
      <c r="AA180" s="36"/>
      <c r="AB180" s="36"/>
      <c r="AC180" s="36"/>
      <c r="AD180" s="17"/>
      <c r="AE180" s="19" t="s">
        <v>2710</v>
      </c>
      <c r="AF180" s="124" t="s">
        <v>3451</v>
      </c>
      <c r="AG180" s="19"/>
      <c r="AH180" s="19" t="s">
        <v>1265</v>
      </c>
      <c r="AI180" s="19" t="s">
        <v>1568</v>
      </c>
      <c r="AJ180" s="15"/>
      <c r="AK180" s="15"/>
      <c r="AL180" s="16">
        <f t="shared" si="7"/>
        <v>3500000</v>
      </c>
      <c r="AM180" s="43">
        <v>23071</v>
      </c>
      <c r="AN180" s="43">
        <v>23102</v>
      </c>
      <c r="AO180" s="18"/>
      <c r="AP180" s="18"/>
      <c r="AQ180" s="18"/>
      <c r="AR180" s="18"/>
      <c r="AS180" s="18"/>
      <c r="AT180" s="18"/>
    </row>
    <row r="181" spans="1:46" s="23" customFormat="1" ht="72" x14ac:dyDescent="0.2">
      <c r="A181" s="19" t="s">
        <v>41</v>
      </c>
      <c r="B181" s="19" t="s">
        <v>277</v>
      </c>
      <c r="C181" s="19" t="s">
        <v>276</v>
      </c>
      <c r="D181" s="19" t="s">
        <v>286</v>
      </c>
      <c r="E181" s="19" t="s">
        <v>454</v>
      </c>
      <c r="F181" s="28" t="s">
        <v>1753</v>
      </c>
      <c r="G181" s="19" t="s">
        <v>482</v>
      </c>
      <c r="H181" s="18" t="s">
        <v>272</v>
      </c>
      <c r="I181" s="18" t="s">
        <v>274</v>
      </c>
      <c r="J181" s="17">
        <v>71400</v>
      </c>
      <c r="K181" s="18"/>
      <c r="L181" s="18"/>
      <c r="M181" s="35" t="s">
        <v>137</v>
      </c>
      <c r="N181" s="19"/>
      <c r="O181" s="19"/>
      <c r="P181" s="28"/>
      <c r="Q181" s="20" t="s">
        <v>2429</v>
      </c>
      <c r="R181" s="18" t="s">
        <v>39</v>
      </c>
      <c r="S181" s="18"/>
      <c r="T181" s="18"/>
      <c r="U181" s="18"/>
      <c r="V181" s="19"/>
      <c r="W181" s="139"/>
      <c r="X181" s="18"/>
      <c r="Y181" s="28"/>
      <c r="Z181" s="28"/>
      <c r="AA181" s="36"/>
      <c r="AB181" s="19"/>
      <c r="AC181" s="19"/>
      <c r="AD181" s="19"/>
      <c r="AE181" s="19" t="s">
        <v>2684</v>
      </c>
      <c r="AF181" s="124" t="s">
        <v>1570</v>
      </c>
      <c r="AG181" s="19"/>
      <c r="AH181" s="19" t="s">
        <v>1266</v>
      </c>
      <c r="AI181" s="19" t="s">
        <v>1568</v>
      </c>
      <c r="AJ181" s="15"/>
      <c r="AK181" s="15"/>
      <c r="AL181" s="16">
        <f t="shared" si="7"/>
        <v>71400</v>
      </c>
      <c r="AM181" s="43">
        <v>23071</v>
      </c>
      <c r="AN181" s="43">
        <v>23102</v>
      </c>
      <c r="AO181" s="18"/>
      <c r="AP181" s="18"/>
      <c r="AQ181" s="18"/>
      <c r="AR181" s="18"/>
      <c r="AS181" s="18"/>
      <c r="AT181" s="18"/>
    </row>
    <row r="182" spans="1:46" s="23" customFormat="1" ht="72" x14ac:dyDescent="0.2">
      <c r="A182" s="19" t="s">
        <v>41</v>
      </c>
      <c r="B182" s="19" t="s">
        <v>277</v>
      </c>
      <c r="C182" s="19" t="s">
        <v>276</v>
      </c>
      <c r="D182" s="19" t="s">
        <v>286</v>
      </c>
      <c r="E182" s="19" t="s">
        <v>454</v>
      </c>
      <c r="F182" s="28" t="s">
        <v>1754</v>
      </c>
      <c r="G182" s="19" t="s">
        <v>483</v>
      </c>
      <c r="H182" s="18" t="s">
        <v>270</v>
      </c>
      <c r="I182" s="18" t="s">
        <v>274</v>
      </c>
      <c r="J182" s="17">
        <v>2000000</v>
      </c>
      <c r="K182" s="35" t="s">
        <v>137</v>
      </c>
      <c r="L182" s="18"/>
      <c r="M182" s="18"/>
      <c r="N182" s="19"/>
      <c r="O182" s="18"/>
      <c r="P182" s="36"/>
      <c r="Q182" s="19"/>
      <c r="R182" s="18"/>
      <c r="S182" s="18"/>
      <c r="T182" s="18"/>
      <c r="U182" s="18"/>
      <c r="V182" s="18"/>
      <c r="W182" s="139"/>
      <c r="X182" s="32"/>
      <c r="Y182" s="36"/>
      <c r="Z182" s="17"/>
      <c r="AA182" s="36"/>
      <c r="AB182" s="36"/>
      <c r="AC182" s="36"/>
      <c r="AD182" s="17"/>
      <c r="AE182" s="19" t="s">
        <v>2710</v>
      </c>
      <c r="AF182" s="124" t="s">
        <v>3451</v>
      </c>
      <c r="AG182" s="19"/>
      <c r="AH182" s="19" t="s">
        <v>1265</v>
      </c>
      <c r="AI182" s="19" t="s">
        <v>1568</v>
      </c>
      <c r="AJ182" s="15"/>
      <c r="AK182" s="15"/>
      <c r="AL182" s="16">
        <f t="shared" si="7"/>
        <v>2000000</v>
      </c>
      <c r="AM182" s="43">
        <v>23071</v>
      </c>
      <c r="AN182" s="43">
        <v>23102</v>
      </c>
      <c r="AO182" s="18"/>
      <c r="AP182" s="18"/>
      <c r="AQ182" s="18"/>
      <c r="AR182" s="18"/>
      <c r="AS182" s="18"/>
      <c r="AT182" s="18"/>
    </row>
    <row r="183" spans="1:46" s="23" customFormat="1" ht="72" x14ac:dyDescent="0.2">
      <c r="A183" s="19" t="s">
        <v>41</v>
      </c>
      <c r="B183" s="19" t="s">
        <v>277</v>
      </c>
      <c r="C183" s="19" t="s">
        <v>276</v>
      </c>
      <c r="D183" s="19" t="s">
        <v>286</v>
      </c>
      <c r="E183" s="19" t="s">
        <v>454</v>
      </c>
      <c r="F183" s="28" t="s">
        <v>1755</v>
      </c>
      <c r="G183" s="19" t="s">
        <v>484</v>
      </c>
      <c r="H183" s="18" t="s">
        <v>269</v>
      </c>
      <c r="I183" s="18" t="s">
        <v>268</v>
      </c>
      <c r="J183" s="17">
        <v>50000</v>
      </c>
      <c r="K183" s="18"/>
      <c r="L183" s="18"/>
      <c r="M183" s="35" t="s">
        <v>137</v>
      </c>
      <c r="N183" s="19"/>
      <c r="O183" s="18" t="s">
        <v>2704</v>
      </c>
      <c r="P183" s="36" t="s">
        <v>2677</v>
      </c>
      <c r="Q183" s="20" t="s">
        <v>2429</v>
      </c>
      <c r="R183" s="18" t="s">
        <v>39</v>
      </c>
      <c r="S183" s="18" t="s">
        <v>116</v>
      </c>
      <c r="T183" s="18" t="s">
        <v>2711</v>
      </c>
      <c r="U183" s="18"/>
      <c r="V183" s="18" t="s">
        <v>2705</v>
      </c>
      <c r="W183" s="138">
        <v>47200</v>
      </c>
      <c r="X183" s="32">
        <v>1</v>
      </c>
      <c r="Y183" s="36"/>
      <c r="Z183" s="17">
        <v>47200</v>
      </c>
      <c r="AA183" s="36" t="s">
        <v>2706</v>
      </c>
      <c r="AB183" s="36"/>
      <c r="AC183" s="36"/>
      <c r="AD183" s="17"/>
      <c r="AE183" s="19" t="s">
        <v>2680</v>
      </c>
      <c r="AF183" s="124" t="s">
        <v>1570</v>
      </c>
      <c r="AG183" s="19" t="s">
        <v>2456</v>
      </c>
      <c r="AH183" s="19" t="s">
        <v>1266</v>
      </c>
      <c r="AI183" s="19" t="s">
        <v>1568</v>
      </c>
      <c r="AJ183" s="15">
        <v>47200</v>
      </c>
      <c r="AK183" s="15"/>
      <c r="AL183" s="16">
        <f t="shared" si="7"/>
        <v>2800</v>
      </c>
      <c r="AM183" s="137">
        <v>23080</v>
      </c>
      <c r="AN183" s="43">
        <v>23102</v>
      </c>
      <c r="AO183" s="18"/>
      <c r="AP183" s="18"/>
      <c r="AQ183" s="18"/>
      <c r="AR183" s="18"/>
      <c r="AS183" s="18"/>
      <c r="AT183" s="18"/>
    </row>
    <row r="184" spans="1:46" s="23" customFormat="1" ht="72" x14ac:dyDescent="0.2">
      <c r="A184" s="19" t="s">
        <v>41</v>
      </c>
      <c r="B184" s="19" t="s">
        <v>277</v>
      </c>
      <c r="C184" s="19" t="s">
        <v>276</v>
      </c>
      <c r="D184" s="19" t="s">
        <v>286</v>
      </c>
      <c r="E184" s="19" t="s">
        <v>454</v>
      </c>
      <c r="F184" s="28" t="s">
        <v>1756</v>
      </c>
      <c r="G184" s="19" t="s">
        <v>485</v>
      </c>
      <c r="H184" s="18" t="s">
        <v>270</v>
      </c>
      <c r="I184" s="18" t="s">
        <v>344</v>
      </c>
      <c r="J184" s="17">
        <v>25000</v>
      </c>
      <c r="K184" s="18"/>
      <c r="L184" s="18"/>
      <c r="M184" s="35" t="s">
        <v>137</v>
      </c>
      <c r="N184" s="19"/>
      <c r="O184" s="18" t="s">
        <v>2704</v>
      </c>
      <c r="P184" s="36" t="s">
        <v>2677</v>
      </c>
      <c r="Q184" s="20" t="s">
        <v>2429</v>
      </c>
      <c r="R184" s="18" t="s">
        <v>39</v>
      </c>
      <c r="S184" s="18" t="s">
        <v>116</v>
      </c>
      <c r="T184" s="18" t="s">
        <v>1193</v>
      </c>
      <c r="U184" s="18"/>
      <c r="V184" s="18" t="s">
        <v>2705</v>
      </c>
      <c r="W184" s="138">
        <v>24700</v>
      </c>
      <c r="X184" s="32">
        <v>1</v>
      </c>
      <c r="Y184" s="36"/>
      <c r="Z184" s="17">
        <v>24700</v>
      </c>
      <c r="AA184" s="36" t="s">
        <v>2706</v>
      </c>
      <c r="AB184" s="36"/>
      <c r="AC184" s="36"/>
      <c r="AD184" s="17"/>
      <c r="AE184" s="19" t="s">
        <v>2680</v>
      </c>
      <c r="AF184" s="124" t="s">
        <v>1570</v>
      </c>
      <c r="AG184" s="19" t="s">
        <v>2456</v>
      </c>
      <c r="AH184" s="19" t="s">
        <v>1266</v>
      </c>
      <c r="AI184" s="19" t="s">
        <v>1568</v>
      </c>
      <c r="AJ184" s="15">
        <v>24700</v>
      </c>
      <c r="AK184" s="15"/>
      <c r="AL184" s="16">
        <f t="shared" si="7"/>
        <v>300</v>
      </c>
      <c r="AM184" s="137">
        <v>23080</v>
      </c>
      <c r="AN184" s="43">
        <v>23102</v>
      </c>
      <c r="AO184" s="18"/>
      <c r="AP184" s="18"/>
      <c r="AQ184" s="18"/>
      <c r="AR184" s="18"/>
      <c r="AS184" s="18"/>
      <c r="AT184" s="18"/>
    </row>
    <row r="185" spans="1:46" ht="72" x14ac:dyDescent="0.2">
      <c r="A185" s="19" t="s">
        <v>41</v>
      </c>
      <c r="B185" s="19" t="s">
        <v>277</v>
      </c>
      <c r="C185" s="19" t="s">
        <v>276</v>
      </c>
      <c r="D185" s="19" t="s">
        <v>13</v>
      </c>
      <c r="E185" s="19" t="s">
        <v>454</v>
      </c>
      <c r="F185" s="28" t="s">
        <v>1757</v>
      </c>
      <c r="G185" s="19" t="s">
        <v>486</v>
      </c>
      <c r="H185" s="18" t="s">
        <v>270</v>
      </c>
      <c r="I185" s="18" t="s">
        <v>271</v>
      </c>
      <c r="J185" s="17">
        <v>800000</v>
      </c>
      <c r="K185" s="35" t="s">
        <v>137</v>
      </c>
      <c r="L185" s="18"/>
      <c r="M185" s="18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8"/>
      <c r="Y185" s="46"/>
      <c r="Z185" s="19"/>
      <c r="AA185" s="19"/>
      <c r="AB185" s="19"/>
      <c r="AC185" s="19"/>
      <c r="AD185" s="19"/>
      <c r="AE185" s="19" t="s">
        <v>2684</v>
      </c>
      <c r="AF185" s="124" t="s">
        <v>3451</v>
      </c>
      <c r="AG185" s="19"/>
      <c r="AH185" s="19" t="s">
        <v>1265</v>
      </c>
      <c r="AI185" s="19" t="s">
        <v>1568</v>
      </c>
      <c r="AJ185" s="16"/>
      <c r="AK185" s="16"/>
      <c r="AL185" s="16">
        <f t="shared" si="7"/>
        <v>800000</v>
      </c>
      <c r="AM185" s="43">
        <v>23071</v>
      </c>
      <c r="AN185" s="43">
        <v>23102</v>
      </c>
      <c r="AO185" s="19"/>
      <c r="AP185" s="19"/>
      <c r="AQ185" s="19"/>
      <c r="AR185" s="19"/>
      <c r="AS185" s="19"/>
      <c r="AT185" s="19"/>
    </row>
    <row r="186" spans="1:46" ht="90" x14ac:dyDescent="0.2">
      <c r="A186" s="19" t="s">
        <v>41</v>
      </c>
      <c r="B186" s="19" t="s">
        <v>277</v>
      </c>
      <c r="C186" s="19" t="s">
        <v>276</v>
      </c>
      <c r="D186" s="19" t="s">
        <v>13</v>
      </c>
      <c r="E186" s="19" t="s">
        <v>454</v>
      </c>
      <c r="F186" s="28" t="s">
        <v>1758</v>
      </c>
      <c r="G186" s="19" t="s">
        <v>487</v>
      </c>
      <c r="H186" s="18" t="s">
        <v>270</v>
      </c>
      <c r="I186" s="18" t="s">
        <v>274</v>
      </c>
      <c r="J186" s="17">
        <v>100000</v>
      </c>
      <c r="K186" s="18"/>
      <c r="L186" s="18"/>
      <c r="M186" s="35" t="s">
        <v>137</v>
      </c>
      <c r="N186" s="19"/>
      <c r="O186" s="19"/>
      <c r="P186" s="19"/>
      <c r="Q186" s="19" t="s">
        <v>2432</v>
      </c>
      <c r="R186" s="18" t="s">
        <v>39</v>
      </c>
      <c r="S186" s="19"/>
      <c r="T186" s="19"/>
      <c r="U186" s="19"/>
      <c r="V186" s="19"/>
      <c r="W186" s="19"/>
      <c r="X186" s="18"/>
      <c r="Y186" s="46"/>
      <c r="Z186" s="19"/>
      <c r="AA186" s="19"/>
      <c r="AB186" s="19"/>
      <c r="AC186" s="19"/>
      <c r="AD186" s="19"/>
      <c r="AE186" s="19" t="s">
        <v>2684</v>
      </c>
      <c r="AF186" s="124" t="s">
        <v>1570</v>
      </c>
      <c r="AG186" s="19"/>
      <c r="AH186" s="19" t="s">
        <v>1263</v>
      </c>
      <c r="AI186" s="19" t="s">
        <v>1570</v>
      </c>
      <c r="AJ186" s="16"/>
      <c r="AK186" s="16"/>
      <c r="AL186" s="16">
        <f t="shared" si="7"/>
        <v>100000</v>
      </c>
      <c r="AM186" s="43">
        <v>23071</v>
      </c>
      <c r="AN186" s="43">
        <v>23102</v>
      </c>
      <c r="AO186" s="19"/>
      <c r="AP186" s="19"/>
      <c r="AQ186" s="19"/>
      <c r="AR186" s="19"/>
      <c r="AS186" s="19"/>
      <c r="AT186" s="19"/>
    </row>
    <row r="187" spans="1:46" ht="72" x14ac:dyDescent="0.2">
      <c r="A187" s="19" t="s">
        <v>41</v>
      </c>
      <c r="B187" s="19" t="s">
        <v>277</v>
      </c>
      <c r="C187" s="19" t="s">
        <v>276</v>
      </c>
      <c r="D187" s="19" t="s">
        <v>25</v>
      </c>
      <c r="E187" s="19" t="s">
        <v>454</v>
      </c>
      <c r="F187" s="28" t="s">
        <v>1759</v>
      </c>
      <c r="G187" s="19" t="s">
        <v>488</v>
      </c>
      <c r="H187" s="18" t="s">
        <v>270</v>
      </c>
      <c r="I187" s="18" t="s">
        <v>271</v>
      </c>
      <c r="J187" s="17">
        <v>20000</v>
      </c>
      <c r="K187" s="18"/>
      <c r="L187" s="18"/>
      <c r="M187" s="35" t="s">
        <v>137</v>
      </c>
      <c r="N187" s="19"/>
      <c r="O187" s="19" t="s">
        <v>2712</v>
      </c>
      <c r="P187" s="36" t="s">
        <v>2677</v>
      </c>
      <c r="Q187" s="19" t="s">
        <v>2433</v>
      </c>
      <c r="R187" s="18" t="s">
        <v>39</v>
      </c>
      <c r="S187" s="18" t="s">
        <v>60</v>
      </c>
      <c r="T187" s="19"/>
      <c r="U187" s="19"/>
      <c r="V187" s="18" t="s">
        <v>2705</v>
      </c>
      <c r="W187" s="74">
        <v>19902</v>
      </c>
      <c r="X187" s="32">
        <v>1</v>
      </c>
      <c r="Y187" s="128">
        <v>23101</v>
      </c>
      <c r="Z187" s="74">
        <v>19902</v>
      </c>
      <c r="AA187" s="19"/>
      <c r="AB187" s="19"/>
      <c r="AC187" s="19"/>
      <c r="AD187" s="74">
        <v>19902</v>
      </c>
      <c r="AE187" s="19" t="s">
        <v>2683</v>
      </c>
      <c r="AF187" s="124" t="s">
        <v>1570</v>
      </c>
      <c r="AG187" s="19"/>
      <c r="AH187" s="19" t="s">
        <v>1263</v>
      </c>
      <c r="AI187" s="19" t="s">
        <v>1570</v>
      </c>
      <c r="AJ187" s="16"/>
      <c r="AK187" s="16"/>
      <c r="AL187" s="16">
        <f t="shared" si="7"/>
        <v>20000</v>
      </c>
      <c r="AM187" s="137">
        <v>23080</v>
      </c>
      <c r="AN187" s="43">
        <v>23102</v>
      </c>
      <c r="AO187" s="48">
        <v>23101</v>
      </c>
      <c r="AP187" s="19"/>
      <c r="AQ187" s="43">
        <v>23102</v>
      </c>
      <c r="AR187" s="74">
        <v>19902</v>
      </c>
      <c r="AS187" s="19">
        <v>98</v>
      </c>
      <c r="AT187" s="19"/>
    </row>
    <row r="188" spans="1:46" ht="72" x14ac:dyDescent="0.2">
      <c r="A188" s="19" t="s">
        <v>41</v>
      </c>
      <c r="B188" s="19" t="s">
        <v>277</v>
      </c>
      <c r="C188" s="19" t="s">
        <v>276</v>
      </c>
      <c r="D188" s="19" t="s">
        <v>16</v>
      </c>
      <c r="E188" s="19" t="s">
        <v>454</v>
      </c>
      <c r="F188" s="28" t="s">
        <v>1760</v>
      </c>
      <c r="G188" s="19" t="s">
        <v>489</v>
      </c>
      <c r="H188" s="18" t="s">
        <v>270</v>
      </c>
      <c r="I188" s="18" t="s">
        <v>271</v>
      </c>
      <c r="J188" s="17">
        <v>28000</v>
      </c>
      <c r="K188" s="18"/>
      <c r="L188" s="18"/>
      <c r="M188" s="35" t="s">
        <v>137</v>
      </c>
      <c r="N188" s="19"/>
      <c r="O188" s="19" t="s">
        <v>2713</v>
      </c>
      <c r="P188" s="36" t="s">
        <v>2677</v>
      </c>
      <c r="Q188" s="19" t="s">
        <v>2420</v>
      </c>
      <c r="R188" s="18" t="s">
        <v>39</v>
      </c>
      <c r="S188" s="18" t="s">
        <v>60</v>
      </c>
      <c r="T188" s="19"/>
      <c r="U188" s="19"/>
      <c r="V188" s="18" t="s">
        <v>2705</v>
      </c>
      <c r="W188" s="74">
        <v>26215</v>
      </c>
      <c r="X188" s="32">
        <v>1</v>
      </c>
      <c r="Y188" s="128">
        <v>23101</v>
      </c>
      <c r="Z188" s="74">
        <v>26215</v>
      </c>
      <c r="AA188" s="19"/>
      <c r="AB188" s="19"/>
      <c r="AC188" s="19"/>
      <c r="AD188" s="74">
        <v>26215</v>
      </c>
      <c r="AE188" s="19" t="s">
        <v>2683</v>
      </c>
      <c r="AF188" s="124" t="s">
        <v>1570</v>
      </c>
      <c r="AG188" s="19"/>
      <c r="AH188" s="19" t="s">
        <v>1263</v>
      </c>
      <c r="AI188" s="19" t="s">
        <v>1570</v>
      </c>
      <c r="AJ188" s="16"/>
      <c r="AK188" s="16"/>
      <c r="AL188" s="16">
        <f t="shared" si="7"/>
        <v>28000</v>
      </c>
      <c r="AM188" s="137">
        <v>23080</v>
      </c>
      <c r="AN188" s="43">
        <v>23102</v>
      </c>
      <c r="AO188" s="48">
        <v>23101</v>
      </c>
      <c r="AP188" s="19"/>
      <c r="AQ188" s="43">
        <v>23102</v>
      </c>
      <c r="AR188" s="74">
        <v>26215</v>
      </c>
      <c r="AS188" s="74">
        <v>1785</v>
      </c>
      <c r="AT188" s="19"/>
    </row>
    <row r="189" spans="1:46" ht="72" x14ac:dyDescent="0.2">
      <c r="A189" s="19" t="s">
        <v>41</v>
      </c>
      <c r="B189" s="19" t="s">
        <v>277</v>
      </c>
      <c r="C189" s="19" t="s">
        <v>276</v>
      </c>
      <c r="D189" s="19" t="s">
        <v>16</v>
      </c>
      <c r="E189" s="19" t="s">
        <v>454</v>
      </c>
      <c r="F189" s="28" t="s">
        <v>1761</v>
      </c>
      <c r="G189" s="19" t="s">
        <v>490</v>
      </c>
      <c r="H189" s="18" t="s">
        <v>269</v>
      </c>
      <c r="I189" s="18" t="s">
        <v>268</v>
      </c>
      <c r="J189" s="17">
        <v>32000</v>
      </c>
      <c r="K189" s="18"/>
      <c r="L189" s="18"/>
      <c r="M189" s="35" t="s">
        <v>137</v>
      </c>
      <c r="N189" s="19"/>
      <c r="O189" s="19" t="s">
        <v>2712</v>
      </c>
      <c r="P189" s="36" t="s">
        <v>2677</v>
      </c>
      <c r="Q189" s="19" t="s">
        <v>2433</v>
      </c>
      <c r="R189" s="18" t="s">
        <v>39</v>
      </c>
      <c r="S189" s="18" t="s">
        <v>60</v>
      </c>
      <c r="T189" s="19"/>
      <c r="U189" s="19"/>
      <c r="V189" s="18" t="s">
        <v>2705</v>
      </c>
      <c r="W189" s="74">
        <v>29960</v>
      </c>
      <c r="X189" s="32">
        <v>1</v>
      </c>
      <c r="Y189" s="128">
        <v>23101</v>
      </c>
      <c r="Z189" s="74">
        <v>29960</v>
      </c>
      <c r="AA189" s="19"/>
      <c r="AB189" s="19"/>
      <c r="AC189" s="19"/>
      <c r="AD189" s="74">
        <v>29960</v>
      </c>
      <c r="AE189" s="19" t="s">
        <v>2683</v>
      </c>
      <c r="AF189" s="124" t="s">
        <v>1570</v>
      </c>
      <c r="AG189" s="19"/>
      <c r="AH189" s="19" t="s">
        <v>1263</v>
      </c>
      <c r="AI189" s="19" t="s">
        <v>1570</v>
      </c>
      <c r="AJ189" s="16"/>
      <c r="AK189" s="16"/>
      <c r="AL189" s="16">
        <f t="shared" si="7"/>
        <v>32000</v>
      </c>
      <c r="AM189" s="137">
        <v>23080</v>
      </c>
      <c r="AN189" s="43">
        <v>23102</v>
      </c>
      <c r="AO189" s="48">
        <v>23101</v>
      </c>
      <c r="AP189" s="19"/>
      <c r="AQ189" s="43">
        <v>23102</v>
      </c>
      <c r="AR189" s="74">
        <v>29960</v>
      </c>
      <c r="AS189" s="74">
        <v>2040</v>
      </c>
      <c r="AT189" s="19"/>
    </row>
    <row r="190" spans="1:46" ht="72" x14ac:dyDescent="0.2">
      <c r="A190" s="19" t="s">
        <v>41</v>
      </c>
      <c r="B190" s="19" t="s">
        <v>277</v>
      </c>
      <c r="C190" s="19" t="s">
        <v>276</v>
      </c>
      <c r="D190" s="19" t="s">
        <v>30</v>
      </c>
      <c r="E190" s="19" t="s">
        <v>454</v>
      </c>
      <c r="F190" s="28" t="s">
        <v>1762</v>
      </c>
      <c r="G190" s="19" t="s">
        <v>491</v>
      </c>
      <c r="H190" s="18" t="s">
        <v>269</v>
      </c>
      <c r="I190" s="18" t="s">
        <v>274</v>
      </c>
      <c r="J190" s="17">
        <v>38000</v>
      </c>
      <c r="K190" s="18"/>
      <c r="L190" s="18"/>
      <c r="M190" s="35" t="s">
        <v>137</v>
      </c>
      <c r="N190" s="19"/>
      <c r="O190" s="19" t="s">
        <v>2714</v>
      </c>
      <c r="P190" s="36" t="s">
        <v>2677</v>
      </c>
      <c r="Q190" s="19" t="s">
        <v>2434</v>
      </c>
      <c r="R190" s="18" t="s">
        <v>39</v>
      </c>
      <c r="S190" s="18" t="s">
        <v>123</v>
      </c>
      <c r="T190" s="19"/>
      <c r="U190" s="19"/>
      <c r="V190" s="18" t="s">
        <v>2705</v>
      </c>
      <c r="W190" s="74">
        <v>38000</v>
      </c>
      <c r="X190" s="32">
        <v>1</v>
      </c>
      <c r="Y190" s="46"/>
      <c r="Z190" s="19"/>
      <c r="AA190" s="19">
        <v>7014238169</v>
      </c>
      <c r="AB190" s="19"/>
      <c r="AC190" s="19"/>
      <c r="AD190" s="19"/>
      <c r="AE190" s="19" t="s">
        <v>2680</v>
      </c>
      <c r="AF190" s="124" t="s">
        <v>1570</v>
      </c>
      <c r="AG190" s="19" t="s">
        <v>2456</v>
      </c>
      <c r="AH190" s="19" t="s">
        <v>1263</v>
      </c>
      <c r="AI190" s="19" t="s">
        <v>1570</v>
      </c>
      <c r="AJ190" s="16">
        <v>38000</v>
      </c>
      <c r="AK190" s="16"/>
      <c r="AL190" s="16">
        <f t="shared" si="7"/>
        <v>0</v>
      </c>
      <c r="AM190" s="137">
        <v>23080</v>
      </c>
      <c r="AN190" s="43">
        <v>23102</v>
      </c>
      <c r="AO190" s="19"/>
      <c r="AP190" s="19"/>
      <c r="AQ190" s="19"/>
      <c r="AR190" s="19"/>
      <c r="AS190" s="19"/>
      <c r="AT190" s="19"/>
    </row>
    <row r="191" spans="1:46" ht="72" x14ac:dyDescent="0.2">
      <c r="A191" s="19" t="s">
        <v>41</v>
      </c>
      <c r="B191" s="19" t="s">
        <v>277</v>
      </c>
      <c r="C191" s="19" t="s">
        <v>276</v>
      </c>
      <c r="D191" s="19" t="s">
        <v>30</v>
      </c>
      <c r="E191" s="19" t="s">
        <v>454</v>
      </c>
      <c r="F191" s="28" t="s">
        <v>1763</v>
      </c>
      <c r="G191" s="19" t="s">
        <v>492</v>
      </c>
      <c r="H191" s="18" t="s">
        <v>269</v>
      </c>
      <c r="I191" s="18" t="s">
        <v>274</v>
      </c>
      <c r="J191" s="17">
        <v>276000</v>
      </c>
      <c r="K191" s="18"/>
      <c r="L191" s="18"/>
      <c r="M191" s="35" t="s">
        <v>137</v>
      </c>
      <c r="N191" s="19"/>
      <c r="O191" s="19" t="s">
        <v>2714</v>
      </c>
      <c r="P191" s="36" t="s">
        <v>2677</v>
      </c>
      <c r="Q191" s="19" t="s">
        <v>2434</v>
      </c>
      <c r="R191" s="18" t="s">
        <v>39</v>
      </c>
      <c r="S191" s="18" t="s">
        <v>123</v>
      </c>
      <c r="T191" s="19"/>
      <c r="U191" s="19"/>
      <c r="V191" s="18" t="s">
        <v>2705</v>
      </c>
      <c r="W191" s="74">
        <v>276000</v>
      </c>
      <c r="X191" s="32">
        <v>1</v>
      </c>
      <c r="Y191" s="46"/>
      <c r="Z191" s="19"/>
      <c r="AA191" s="19">
        <v>7014238169</v>
      </c>
      <c r="AB191" s="19"/>
      <c r="AC191" s="19"/>
      <c r="AD191" s="19"/>
      <c r="AE191" s="19" t="s">
        <v>2680</v>
      </c>
      <c r="AF191" s="124" t="s">
        <v>1570</v>
      </c>
      <c r="AG191" s="19" t="s">
        <v>2456</v>
      </c>
      <c r="AH191" s="19" t="s">
        <v>1263</v>
      </c>
      <c r="AI191" s="19" t="s">
        <v>1570</v>
      </c>
      <c r="AJ191" s="17">
        <v>276000</v>
      </c>
      <c r="AK191" s="16"/>
      <c r="AL191" s="16">
        <f t="shared" si="7"/>
        <v>0</v>
      </c>
      <c r="AM191" s="137">
        <v>23080</v>
      </c>
      <c r="AN191" s="43">
        <v>23102</v>
      </c>
      <c r="AO191" s="19"/>
      <c r="AP191" s="19"/>
      <c r="AQ191" s="19"/>
      <c r="AR191" s="19"/>
      <c r="AS191" s="19"/>
      <c r="AT191" s="19"/>
    </row>
    <row r="192" spans="1:46" ht="72" x14ac:dyDescent="0.2">
      <c r="A192" s="19" t="s">
        <v>41</v>
      </c>
      <c r="B192" s="19" t="s">
        <v>277</v>
      </c>
      <c r="C192" s="19" t="s">
        <v>276</v>
      </c>
      <c r="D192" s="19" t="s">
        <v>30</v>
      </c>
      <c r="E192" s="19" t="s">
        <v>454</v>
      </c>
      <c r="F192" s="28" t="s">
        <v>1764</v>
      </c>
      <c r="G192" s="19" t="s">
        <v>493</v>
      </c>
      <c r="H192" s="18" t="s">
        <v>269</v>
      </c>
      <c r="I192" s="18" t="s">
        <v>274</v>
      </c>
      <c r="J192" s="17">
        <v>144000</v>
      </c>
      <c r="K192" s="18"/>
      <c r="L192" s="18"/>
      <c r="M192" s="35" t="s">
        <v>137</v>
      </c>
      <c r="N192" s="19"/>
      <c r="O192" s="19" t="s">
        <v>2714</v>
      </c>
      <c r="P192" s="36" t="s">
        <v>2677</v>
      </c>
      <c r="Q192" s="19" t="s">
        <v>2434</v>
      </c>
      <c r="R192" s="18" t="s">
        <v>39</v>
      </c>
      <c r="S192" s="18" t="s">
        <v>123</v>
      </c>
      <c r="T192" s="19"/>
      <c r="U192" s="19"/>
      <c r="V192" s="18" t="s">
        <v>2705</v>
      </c>
      <c r="W192" s="74">
        <v>144000</v>
      </c>
      <c r="X192" s="32">
        <v>1</v>
      </c>
      <c r="Y192" s="46"/>
      <c r="Z192" s="19"/>
      <c r="AA192" s="19">
        <v>7014238169</v>
      </c>
      <c r="AB192" s="19"/>
      <c r="AC192" s="19"/>
      <c r="AD192" s="19"/>
      <c r="AE192" s="19" t="s">
        <v>2680</v>
      </c>
      <c r="AF192" s="124" t="s">
        <v>1570</v>
      </c>
      <c r="AG192" s="19" t="s">
        <v>2456</v>
      </c>
      <c r="AH192" s="19" t="s">
        <v>1263</v>
      </c>
      <c r="AI192" s="19" t="s">
        <v>1570</v>
      </c>
      <c r="AJ192" s="17">
        <v>144000</v>
      </c>
      <c r="AK192" s="16"/>
      <c r="AL192" s="16">
        <f t="shared" si="7"/>
        <v>0</v>
      </c>
      <c r="AM192" s="137">
        <v>23080</v>
      </c>
      <c r="AN192" s="43">
        <v>23102</v>
      </c>
      <c r="AO192" s="19"/>
      <c r="AP192" s="19"/>
      <c r="AQ192" s="19"/>
      <c r="AR192" s="19"/>
      <c r="AS192" s="19"/>
      <c r="AT192" s="19"/>
    </row>
    <row r="193" spans="1:46" s="23" customFormat="1" ht="72" x14ac:dyDescent="0.2">
      <c r="A193" s="19" t="s">
        <v>41</v>
      </c>
      <c r="B193" s="19" t="s">
        <v>277</v>
      </c>
      <c r="C193" s="19" t="s">
        <v>276</v>
      </c>
      <c r="D193" s="19" t="s">
        <v>18</v>
      </c>
      <c r="E193" s="19" t="s">
        <v>454</v>
      </c>
      <c r="F193" s="28" t="s">
        <v>1765</v>
      </c>
      <c r="G193" s="19" t="s">
        <v>494</v>
      </c>
      <c r="H193" s="18" t="s">
        <v>270</v>
      </c>
      <c r="I193" s="18" t="s">
        <v>275</v>
      </c>
      <c r="J193" s="17">
        <v>254000</v>
      </c>
      <c r="K193" s="35" t="s">
        <v>137</v>
      </c>
      <c r="L193" s="18"/>
      <c r="M193" s="18"/>
      <c r="N193" s="19"/>
      <c r="O193" s="19"/>
      <c r="P193" s="19"/>
      <c r="Q193" s="19" t="s">
        <v>2435</v>
      </c>
      <c r="R193" s="18" t="s">
        <v>12</v>
      </c>
      <c r="S193" s="19"/>
      <c r="T193" s="19"/>
      <c r="U193" s="19"/>
      <c r="V193" s="19"/>
      <c r="W193" s="19"/>
      <c r="X193" s="18"/>
      <c r="Y193" s="46"/>
      <c r="Z193" s="19"/>
      <c r="AA193" s="19"/>
      <c r="AB193" s="19"/>
      <c r="AC193" s="19"/>
      <c r="AD193" s="19"/>
      <c r="AE193" s="19" t="s">
        <v>2684</v>
      </c>
      <c r="AF193" s="124" t="s">
        <v>1570</v>
      </c>
      <c r="AG193" s="19"/>
      <c r="AH193" s="19" t="s">
        <v>1263</v>
      </c>
      <c r="AI193" s="19" t="s">
        <v>1570</v>
      </c>
      <c r="AJ193" s="16"/>
      <c r="AK193" s="16"/>
      <c r="AL193" s="16">
        <f t="shared" si="7"/>
        <v>254000</v>
      </c>
      <c r="AM193" s="43">
        <v>23071</v>
      </c>
      <c r="AN193" s="43">
        <v>23102</v>
      </c>
      <c r="AO193" s="19"/>
      <c r="AP193" s="19"/>
      <c r="AQ193" s="19"/>
      <c r="AR193" s="19"/>
      <c r="AS193" s="19"/>
      <c r="AT193" s="19"/>
    </row>
    <row r="194" spans="1:46" s="23" customFormat="1" ht="72" x14ac:dyDescent="0.2">
      <c r="A194" s="19" t="s">
        <v>41</v>
      </c>
      <c r="B194" s="19" t="s">
        <v>277</v>
      </c>
      <c r="C194" s="19" t="s">
        <v>276</v>
      </c>
      <c r="D194" s="19" t="s">
        <v>18</v>
      </c>
      <c r="E194" s="19" t="s">
        <v>454</v>
      </c>
      <c r="F194" s="28" t="s">
        <v>1766</v>
      </c>
      <c r="G194" s="19" t="s">
        <v>495</v>
      </c>
      <c r="H194" s="18" t="s">
        <v>269</v>
      </c>
      <c r="I194" s="18" t="s">
        <v>275</v>
      </c>
      <c r="J194" s="17">
        <v>600000</v>
      </c>
      <c r="K194" s="35" t="s">
        <v>137</v>
      </c>
      <c r="L194" s="18"/>
      <c r="M194" s="18"/>
      <c r="N194" s="19"/>
      <c r="O194" s="19"/>
      <c r="P194" s="19"/>
      <c r="Q194" s="19" t="s">
        <v>2435</v>
      </c>
      <c r="R194" s="18" t="s">
        <v>12</v>
      </c>
      <c r="S194" s="19"/>
      <c r="T194" s="19"/>
      <c r="U194" s="19"/>
      <c r="V194" s="19"/>
      <c r="W194" s="19"/>
      <c r="X194" s="18"/>
      <c r="Y194" s="46"/>
      <c r="Z194" s="19"/>
      <c r="AA194" s="19"/>
      <c r="AB194" s="19"/>
      <c r="AC194" s="19"/>
      <c r="AD194" s="19"/>
      <c r="AE194" s="19" t="s">
        <v>2684</v>
      </c>
      <c r="AF194" s="124" t="s">
        <v>1570</v>
      </c>
      <c r="AG194" s="19"/>
      <c r="AH194" s="19" t="s">
        <v>1263</v>
      </c>
      <c r="AI194" s="19" t="s">
        <v>1570</v>
      </c>
      <c r="AJ194" s="16"/>
      <c r="AK194" s="16"/>
      <c r="AL194" s="16">
        <f t="shared" si="7"/>
        <v>600000</v>
      </c>
      <c r="AM194" s="43">
        <v>23071</v>
      </c>
      <c r="AN194" s="43">
        <v>23102</v>
      </c>
      <c r="AO194" s="19"/>
      <c r="AP194" s="19"/>
      <c r="AQ194" s="19"/>
      <c r="AR194" s="19"/>
      <c r="AS194" s="19"/>
      <c r="AT194" s="19"/>
    </row>
    <row r="195" spans="1:46" s="23" customFormat="1" ht="72" x14ac:dyDescent="0.2">
      <c r="A195" s="19" t="s">
        <v>41</v>
      </c>
      <c r="B195" s="19" t="s">
        <v>277</v>
      </c>
      <c r="C195" s="19" t="s">
        <v>276</v>
      </c>
      <c r="D195" s="19" t="s">
        <v>18</v>
      </c>
      <c r="E195" s="19" t="s">
        <v>454</v>
      </c>
      <c r="F195" s="28" t="s">
        <v>1767</v>
      </c>
      <c r="G195" s="19" t="s">
        <v>496</v>
      </c>
      <c r="H195" s="18" t="s">
        <v>269</v>
      </c>
      <c r="I195" s="18" t="s">
        <v>275</v>
      </c>
      <c r="J195" s="17">
        <v>560000</v>
      </c>
      <c r="K195" s="35" t="s">
        <v>137</v>
      </c>
      <c r="L195" s="18"/>
      <c r="M195" s="18"/>
      <c r="N195" s="19"/>
      <c r="O195" s="19"/>
      <c r="P195" s="19"/>
      <c r="Q195" s="19" t="s">
        <v>2435</v>
      </c>
      <c r="R195" s="18" t="s">
        <v>12</v>
      </c>
      <c r="S195" s="19"/>
      <c r="T195" s="19"/>
      <c r="U195" s="19"/>
      <c r="V195" s="19"/>
      <c r="W195" s="19"/>
      <c r="X195" s="18"/>
      <c r="Y195" s="46"/>
      <c r="Z195" s="19"/>
      <c r="AA195" s="19"/>
      <c r="AB195" s="19"/>
      <c r="AC195" s="19"/>
      <c r="AD195" s="19"/>
      <c r="AE195" s="19" t="s">
        <v>2684</v>
      </c>
      <c r="AF195" s="124" t="s">
        <v>1570</v>
      </c>
      <c r="AG195" s="19"/>
      <c r="AH195" s="19" t="s">
        <v>1263</v>
      </c>
      <c r="AI195" s="19" t="s">
        <v>1570</v>
      </c>
      <c r="AJ195" s="16"/>
      <c r="AK195" s="16"/>
      <c r="AL195" s="16">
        <f t="shared" ref="AL195:AL258" si="8">J195-AJ195-AK195</f>
        <v>560000</v>
      </c>
      <c r="AM195" s="43">
        <v>23071</v>
      </c>
      <c r="AN195" s="43">
        <v>23102</v>
      </c>
      <c r="AO195" s="19"/>
      <c r="AP195" s="19"/>
      <c r="AQ195" s="19"/>
      <c r="AR195" s="19"/>
      <c r="AS195" s="19"/>
      <c r="AT195" s="19"/>
    </row>
    <row r="196" spans="1:46" s="23" customFormat="1" ht="72" x14ac:dyDescent="0.2">
      <c r="A196" s="19" t="s">
        <v>41</v>
      </c>
      <c r="B196" s="19" t="s">
        <v>277</v>
      </c>
      <c r="C196" s="19" t="s">
        <v>276</v>
      </c>
      <c r="D196" s="19" t="s">
        <v>18</v>
      </c>
      <c r="E196" s="19" t="s">
        <v>454</v>
      </c>
      <c r="F196" s="28" t="s">
        <v>1768</v>
      </c>
      <c r="G196" s="19" t="s">
        <v>497</v>
      </c>
      <c r="H196" s="18" t="s">
        <v>270</v>
      </c>
      <c r="I196" s="18" t="s">
        <v>275</v>
      </c>
      <c r="J196" s="17">
        <v>140000</v>
      </c>
      <c r="K196" s="35" t="s">
        <v>137</v>
      </c>
      <c r="L196" s="18"/>
      <c r="M196" s="18"/>
      <c r="N196" s="19"/>
      <c r="O196" s="19"/>
      <c r="P196" s="19"/>
      <c r="Q196" s="19" t="s">
        <v>2435</v>
      </c>
      <c r="R196" s="18" t="s">
        <v>12</v>
      </c>
      <c r="S196" s="19"/>
      <c r="T196" s="19"/>
      <c r="U196" s="19"/>
      <c r="V196" s="19"/>
      <c r="W196" s="19"/>
      <c r="X196" s="18"/>
      <c r="Y196" s="46"/>
      <c r="Z196" s="19"/>
      <c r="AA196" s="19"/>
      <c r="AB196" s="19"/>
      <c r="AC196" s="19"/>
      <c r="AD196" s="19"/>
      <c r="AE196" s="19" t="s">
        <v>2684</v>
      </c>
      <c r="AF196" s="124" t="s">
        <v>1570</v>
      </c>
      <c r="AG196" s="19"/>
      <c r="AH196" s="19" t="s">
        <v>1263</v>
      </c>
      <c r="AI196" s="19" t="s">
        <v>1570</v>
      </c>
      <c r="AJ196" s="16"/>
      <c r="AK196" s="16"/>
      <c r="AL196" s="16">
        <f t="shared" si="8"/>
        <v>140000</v>
      </c>
      <c r="AM196" s="43">
        <v>23071</v>
      </c>
      <c r="AN196" s="43">
        <v>23102</v>
      </c>
      <c r="AO196" s="19"/>
      <c r="AP196" s="19"/>
      <c r="AQ196" s="19"/>
      <c r="AR196" s="19"/>
      <c r="AS196" s="19"/>
      <c r="AT196" s="19"/>
    </row>
    <row r="197" spans="1:46" s="23" customFormat="1" ht="72" x14ac:dyDescent="0.2">
      <c r="A197" s="19" t="s">
        <v>41</v>
      </c>
      <c r="B197" s="19" t="s">
        <v>277</v>
      </c>
      <c r="C197" s="19" t="s">
        <v>276</v>
      </c>
      <c r="D197" s="19" t="s">
        <v>18</v>
      </c>
      <c r="E197" s="19" t="s">
        <v>454</v>
      </c>
      <c r="F197" s="28" t="s">
        <v>1769</v>
      </c>
      <c r="G197" s="19" t="s">
        <v>498</v>
      </c>
      <c r="H197" s="18" t="s">
        <v>270</v>
      </c>
      <c r="I197" s="18" t="s">
        <v>275</v>
      </c>
      <c r="J197" s="17">
        <v>200000</v>
      </c>
      <c r="K197" s="35" t="s">
        <v>137</v>
      </c>
      <c r="L197" s="18"/>
      <c r="M197" s="18"/>
      <c r="N197" s="19"/>
      <c r="O197" s="19"/>
      <c r="P197" s="19"/>
      <c r="Q197" s="19" t="s">
        <v>2435</v>
      </c>
      <c r="R197" s="18" t="s">
        <v>12</v>
      </c>
      <c r="S197" s="19"/>
      <c r="T197" s="19"/>
      <c r="U197" s="19"/>
      <c r="V197" s="19"/>
      <c r="W197" s="19"/>
      <c r="X197" s="18"/>
      <c r="Y197" s="46"/>
      <c r="Z197" s="19"/>
      <c r="AA197" s="19"/>
      <c r="AB197" s="19"/>
      <c r="AC197" s="19"/>
      <c r="AD197" s="19"/>
      <c r="AE197" s="19" t="s">
        <v>2684</v>
      </c>
      <c r="AF197" s="124" t="s">
        <v>1570</v>
      </c>
      <c r="AG197" s="19"/>
      <c r="AH197" s="19" t="s">
        <v>1263</v>
      </c>
      <c r="AI197" s="19" t="s">
        <v>1570</v>
      </c>
      <c r="AJ197" s="16"/>
      <c r="AK197" s="16"/>
      <c r="AL197" s="16">
        <f t="shared" si="8"/>
        <v>200000</v>
      </c>
      <c r="AM197" s="43">
        <v>23071</v>
      </c>
      <c r="AN197" s="43">
        <v>23102</v>
      </c>
      <c r="AO197" s="19"/>
      <c r="AP197" s="19"/>
      <c r="AQ197" s="19"/>
      <c r="AR197" s="19"/>
      <c r="AS197" s="19"/>
      <c r="AT197" s="19"/>
    </row>
    <row r="198" spans="1:46" s="23" customFormat="1" ht="72" x14ac:dyDescent="0.2">
      <c r="A198" s="19" t="s">
        <v>41</v>
      </c>
      <c r="B198" s="19" t="s">
        <v>277</v>
      </c>
      <c r="C198" s="19" t="s">
        <v>276</v>
      </c>
      <c r="D198" s="19" t="s">
        <v>33</v>
      </c>
      <c r="E198" s="19" t="s">
        <v>454</v>
      </c>
      <c r="F198" s="28" t="s">
        <v>1770</v>
      </c>
      <c r="G198" s="19" t="s">
        <v>499</v>
      </c>
      <c r="H198" s="18" t="s">
        <v>267</v>
      </c>
      <c r="I198" s="18" t="s">
        <v>335</v>
      </c>
      <c r="J198" s="17">
        <v>42000</v>
      </c>
      <c r="K198" s="35" t="s">
        <v>137</v>
      </c>
      <c r="L198" s="18"/>
      <c r="M198" s="18"/>
      <c r="N198" s="19"/>
      <c r="O198" s="19"/>
      <c r="P198" s="19"/>
      <c r="Q198" s="19" t="s">
        <v>2436</v>
      </c>
      <c r="R198" s="18" t="s">
        <v>24</v>
      </c>
      <c r="S198" s="19"/>
      <c r="T198" s="19"/>
      <c r="U198" s="19"/>
      <c r="V198" s="19"/>
      <c r="W198" s="19"/>
      <c r="X198" s="18"/>
      <c r="Y198" s="46"/>
      <c r="Z198" s="19"/>
      <c r="AA198" s="19"/>
      <c r="AB198" s="19"/>
      <c r="AC198" s="19"/>
      <c r="AD198" s="19"/>
      <c r="AE198" s="19" t="s">
        <v>2684</v>
      </c>
      <c r="AF198" s="124" t="s">
        <v>1570</v>
      </c>
      <c r="AG198" s="19"/>
      <c r="AH198" s="19" t="s">
        <v>1263</v>
      </c>
      <c r="AI198" s="19" t="s">
        <v>1570</v>
      </c>
      <c r="AJ198" s="16"/>
      <c r="AK198" s="16"/>
      <c r="AL198" s="16">
        <f t="shared" si="8"/>
        <v>42000</v>
      </c>
      <c r="AM198" s="43">
        <v>23071</v>
      </c>
      <c r="AN198" s="43">
        <v>23102</v>
      </c>
      <c r="AO198" s="19"/>
      <c r="AP198" s="19"/>
      <c r="AQ198" s="19"/>
      <c r="AR198" s="19"/>
      <c r="AS198" s="19"/>
      <c r="AT198" s="19"/>
    </row>
    <row r="199" spans="1:46" s="23" customFormat="1" ht="72" x14ac:dyDescent="0.2">
      <c r="A199" s="19" t="s">
        <v>41</v>
      </c>
      <c r="B199" s="19" t="s">
        <v>277</v>
      </c>
      <c r="C199" s="19" t="s">
        <v>276</v>
      </c>
      <c r="D199" s="19" t="s">
        <v>33</v>
      </c>
      <c r="E199" s="19" t="s">
        <v>454</v>
      </c>
      <c r="F199" s="28" t="s">
        <v>1771</v>
      </c>
      <c r="G199" s="19" t="s">
        <v>500</v>
      </c>
      <c r="H199" s="18" t="s">
        <v>501</v>
      </c>
      <c r="I199" s="18" t="s">
        <v>335</v>
      </c>
      <c r="J199" s="17">
        <v>56000</v>
      </c>
      <c r="K199" s="35" t="s">
        <v>137</v>
      </c>
      <c r="L199" s="18"/>
      <c r="M199" s="18"/>
      <c r="N199" s="19"/>
      <c r="O199" s="19"/>
      <c r="P199" s="19"/>
      <c r="Q199" s="19" t="s">
        <v>2436</v>
      </c>
      <c r="R199" s="18" t="s">
        <v>24</v>
      </c>
      <c r="S199" s="19"/>
      <c r="T199" s="19"/>
      <c r="U199" s="19"/>
      <c r="V199" s="19"/>
      <c r="W199" s="19"/>
      <c r="X199" s="18"/>
      <c r="Y199" s="46"/>
      <c r="Z199" s="19"/>
      <c r="AA199" s="19"/>
      <c r="AB199" s="19"/>
      <c r="AC199" s="19"/>
      <c r="AD199" s="19"/>
      <c r="AE199" s="19" t="s">
        <v>2684</v>
      </c>
      <c r="AF199" s="124" t="s">
        <v>1570</v>
      </c>
      <c r="AG199" s="19"/>
      <c r="AH199" s="19" t="s">
        <v>1263</v>
      </c>
      <c r="AI199" s="19" t="s">
        <v>1570</v>
      </c>
      <c r="AJ199" s="16"/>
      <c r="AK199" s="16"/>
      <c r="AL199" s="16">
        <f t="shared" si="8"/>
        <v>56000</v>
      </c>
      <c r="AM199" s="43">
        <v>23071</v>
      </c>
      <c r="AN199" s="43">
        <v>23102</v>
      </c>
      <c r="AO199" s="19"/>
      <c r="AP199" s="19"/>
      <c r="AQ199" s="19"/>
      <c r="AR199" s="19"/>
      <c r="AS199" s="19"/>
      <c r="AT199" s="19"/>
    </row>
    <row r="200" spans="1:46" s="23" customFormat="1" ht="72" x14ac:dyDescent="0.2">
      <c r="A200" s="19" t="s">
        <v>41</v>
      </c>
      <c r="B200" s="19" t="s">
        <v>277</v>
      </c>
      <c r="C200" s="19" t="s">
        <v>276</v>
      </c>
      <c r="D200" s="19" t="s">
        <v>33</v>
      </c>
      <c r="E200" s="19" t="s">
        <v>454</v>
      </c>
      <c r="F200" s="28" t="s">
        <v>1772</v>
      </c>
      <c r="G200" s="19" t="s">
        <v>502</v>
      </c>
      <c r="H200" s="18" t="s">
        <v>464</v>
      </c>
      <c r="I200" s="18" t="s">
        <v>274</v>
      </c>
      <c r="J200" s="17">
        <v>270000</v>
      </c>
      <c r="K200" s="35" t="s">
        <v>137</v>
      </c>
      <c r="L200" s="18"/>
      <c r="M200" s="18"/>
      <c r="N200" s="19"/>
      <c r="O200" s="19"/>
      <c r="P200" s="19"/>
      <c r="Q200" s="19" t="s">
        <v>2436</v>
      </c>
      <c r="R200" s="18" t="s">
        <v>24</v>
      </c>
      <c r="S200" s="19"/>
      <c r="T200" s="19"/>
      <c r="U200" s="19"/>
      <c r="V200" s="19"/>
      <c r="W200" s="19"/>
      <c r="X200" s="18"/>
      <c r="Y200" s="46"/>
      <c r="Z200" s="19"/>
      <c r="AA200" s="19"/>
      <c r="AB200" s="19"/>
      <c r="AC200" s="19"/>
      <c r="AD200" s="19"/>
      <c r="AE200" s="19" t="s">
        <v>2684</v>
      </c>
      <c r="AF200" s="124" t="s">
        <v>1570</v>
      </c>
      <c r="AG200" s="19"/>
      <c r="AH200" s="19" t="s">
        <v>1263</v>
      </c>
      <c r="AI200" s="19" t="s">
        <v>1570</v>
      </c>
      <c r="AJ200" s="16"/>
      <c r="AK200" s="16"/>
      <c r="AL200" s="16">
        <f t="shared" si="8"/>
        <v>270000</v>
      </c>
      <c r="AM200" s="43">
        <v>23071</v>
      </c>
      <c r="AN200" s="43">
        <v>23102</v>
      </c>
      <c r="AO200" s="19"/>
      <c r="AP200" s="19"/>
      <c r="AQ200" s="19"/>
      <c r="AR200" s="19"/>
      <c r="AS200" s="19"/>
      <c r="AT200" s="19"/>
    </row>
    <row r="201" spans="1:46" s="23" customFormat="1" ht="72" x14ac:dyDescent="0.2">
      <c r="A201" s="19" t="s">
        <v>41</v>
      </c>
      <c r="B201" s="19" t="s">
        <v>277</v>
      </c>
      <c r="C201" s="19" t="s">
        <v>276</v>
      </c>
      <c r="D201" s="19" t="s">
        <v>33</v>
      </c>
      <c r="E201" s="19" t="s">
        <v>454</v>
      </c>
      <c r="F201" s="28" t="s">
        <v>1773</v>
      </c>
      <c r="G201" s="19" t="s">
        <v>503</v>
      </c>
      <c r="H201" s="18" t="s">
        <v>270</v>
      </c>
      <c r="I201" s="18" t="s">
        <v>274</v>
      </c>
      <c r="J201" s="17">
        <v>50000</v>
      </c>
      <c r="K201" s="35" t="s">
        <v>137</v>
      </c>
      <c r="L201" s="18"/>
      <c r="M201" s="18"/>
      <c r="N201" s="19"/>
      <c r="O201" s="19"/>
      <c r="P201" s="19"/>
      <c r="Q201" s="19" t="s">
        <v>2436</v>
      </c>
      <c r="R201" s="18" t="s">
        <v>24</v>
      </c>
      <c r="S201" s="19"/>
      <c r="T201" s="19"/>
      <c r="U201" s="19"/>
      <c r="V201" s="19"/>
      <c r="W201" s="19"/>
      <c r="X201" s="18"/>
      <c r="Y201" s="46"/>
      <c r="Z201" s="19"/>
      <c r="AA201" s="19"/>
      <c r="AB201" s="19"/>
      <c r="AC201" s="19"/>
      <c r="AD201" s="19"/>
      <c r="AE201" s="19" t="s">
        <v>2684</v>
      </c>
      <c r="AF201" s="124" t="s">
        <v>1570</v>
      </c>
      <c r="AG201" s="19"/>
      <c r="AH201" s="19" t="s">
        <v>1263</v>
      </c>
      <c r="AI201" s="19" t="s">
        <v>1570</v>
      </c>
      <c r="AJ201" s="16"/>
      <c r="AK201" s="16"/>
      <c r="AL201" s="16">
        <f t="shared" si="8"/>
        <v>50000</v>
      </c>
      <c r="AM201" s="43">
        <v>23071</v>
      </c>
      <c r="AN201" s="43">
        <v>23102</v>
      </c>
      <c r="AO201" s="19"/>
      <c r="AP201" s="19"/>
      <c r="AQ201" s="19"/>
      <c r="AR201" s="19"/>
      <c r="AS201" s="19"/>
      <c r="AT201" s="19"/>
    </row>
    <row r="202" spans="1:46" s="23" customFormat="1" ht="72" x14ac:dyDescent="0.2">
      <c r="A202" s="19" t="s">
        <v>41</v>
      </c>
      <c r="B202" s="19" t="s">
        <v>277</v>
      </c>
      <c r="C202" s="19" t="s">
        <v>276</v>
      </c>
      <c r="D202" s="19" t="s">
        <v>33</v>
      </c>
      <c r="E202" s="19" t="s">
        <v>454</v>
      </c>
      <c r="F202" s="28" t="s">
        <v>1774</v>
      </c>
      <c r="G202" s="19" t="s">
        <v>504</v>
      </c>
      <c r="H202" s="18" t="s">
        <v>387</v>
      </c>
      <c r="I202" s="18" t="s">
        <v>274</v>
      </c>
      <c r="J202" s="17">
        <v>240000</v>
      </c>
      <c r="K202" s="35" t="s">
        <v>137</v>
      </c>
      <c r="L202" s="18"/>
      <c r="M202" s="18"/>
      <c r="N202" s="19"/>
      <c r="O202" s="19"/>
      <c r="P202" s="19"/>
      <c r="Q202" s="19" t="s">
        <v>2436</v>
      </c>
      <c r="R202" s="18" t="s">
        <v>24</v>
      </c>
      <c r="S202" s="19"/>
      <c r="T202" s="19"/>
      <c r="U202" s="19"/>
      <c r="V202" s="19"/>
      <c r="W202" s="19"/>
      <c r="X202" s="18"/>
      <c r="Y202" s="46"/>
      <c r="Z202" s="19"/>
      <c r="AA202" s="19"/>
      <c r="AB202" s="19"/>
      <c r="AC202" s="19"/>
      <c r="AD202" s="19"/>
      <c r="AE202" s="19" t="s">
        <v>2684</v>
      </c>
      <c r="AF202" s="124" t="s">
        <v>1570</v>
      </c>
      <c r="AG202" s="19"/>
      <c r="AH202" s="19" t="s">
        <v>1263</v>
      </c>
      <c r="AI202" s="19" t="s">
        <v>1570</v>
      </c>
      <c r="AJ202" s="16"/>
      <c r="AK202" s="16"/>
      <c r="AL202" s="16">
        <f t="shared" si="8"/>
        <v>240000</v>
      </c>
      <c r="AM202" s="43">
        <v>23071</v>
      </c>
      <c r="AN202" s="43">
        <v>23102</v>
      </c>
      <c r="AO202" s="19"/>
      <c r="AP202" s="19"/>
      <c r="AQ202" s="19"/>
      <c r="AR202" s="19"/>
      <c r="AS202" s="19"/>
      <c r="AT202" s="19"/>
    </row>
    <row r="203" spans="1:46" s="23" customFormat="1" ht="72" x14ac:dyDescent="0.2">
      <c r="A203" s="19" t="s">
        <v>41</v>
      </c>
      <c r="B203" s="19" t="s">
        <v>277</v>
      </c>
      <c r="C203" s="19" t="s">
        <v>276</v>
      </c>
      <c r="D203" s="19" t="s">
        <v>33</v>
      </c>
      <c r="E203" s="19" t="s">
        <v>454</v>
      </c>
      <c r="F203" s="28" t="s">
        <v>1775</v>
      </c>
      <c r="G203" s="19" t="s">
        <v>505</v>
      </c>
      <c r="H203" s="18" t="s">
        <v>501</v>
      </c>
      <c r="I203" s="18" t="s">
        <v>274</v>
      </c>
      <c r="J203" s="17">
        <v>320000</v>
      </c>
      <c r="K203" s="35" t="s">
        <v>137</v>
      </c>
      <c r="L203" s="18"/>
      <c r="M203" s="18"/>
      <c r="N203" s="19"/>
      <c r="O203" s="19"/>
      <c r="P203" s="19"/>
      <c r="Q203" s="19" t="s">
        <v>2436</v>
      </c>
      <c r="R203" s="18" t="s">
        <v>24</v>
      </c>
      <c r="S203" s="19"/>
      <c r="T203" s="19"/>
      <c r="U203" s="19"/>
      <c r="V203" s="19"/>
      <c r="W203" s="19"/>
      <c r="X203" s="18"/>
      <c r="Y203" s="46"/>
      <c r="Z203" s="19"/>
      <c r="AA203" s="19"/>
      <c r="AB203" s="19"/>
      <c r="AC203" s="19"/>
      <c r="AD203" s="19"/>
      <c r="AE203" s="19" t="s">
        <v>2684</v>
      </c>
      <c r="AF203" s="124" t="s">
        <v>1570</v>
      </c>
      <c r="AG203" s="19"/>
      <c r="AH203" s="19" t="s">
        <v>1263</v>
      </c>
      <c r="AI203" s="19" t="s">
        <v>1570</v>
      </c>
      <c r="AJ203" s="16"/>
      <c r="AK203" s="16"/>
      <c r="AL203" s="16">
        <f t="shared" si="8"/>
        <v>320000</v>
      </c>
      <c r="AM203" s="43">
        <v>23071</v>
      </c>
      <c r="AN203" s="43">
        <v>23102</v>
      </c>
      <c r="AO203" s="19"/>
      <c r="AP203" s="19"/>
      <c r="AQ203" s="19"/>
      <c r="AR203" s="19"/>
      <c r="AS203" s="19"/>
      <c r="AT203" s="19"/>
    </row>
    <row r="204" spans="1:46" s="23" customFormat="1" ht="72" x14ac:dyDescent="0.2">
      <c r="A204" s="19" t="s">
        <v>41</v>
      </c>
      <c r="B204" s="19" t="s">
        <v>277</v>
      </c>
      <c r="C204" s="19" t="s">
        <v>276</v>
      </c>
      <c r="D204" s="19" t="s">
        <v>33</v>
      </c>
      <c r="E204" s="19" t="s">
        <v>454</v>
      </c>
      <c r="F204" s="28" t="s">
        <v>1776</v>
      </c>
      <c r="G204" s="19" t="s">
        <v>506</v>
      </c>
      <c r="H204" s="18" t="s">
        <v>270</v>
      </c>
      <c r="I204" s="18" t="s">
        <v>274</v>
      </c>
      <c r="J204" s="17">
        <v>75000</v>
      </c>
      <c r="K204" s="35" t="s">
        <v>137</v>
      </c>
      <c r="L204" s="18"/>
      <c r="M204" s="18"/>
      <c r="N204" s="19"/>
      <c r="O204" s="19"/>
      <c r="P204" s="19"/>
      <c r="Q204" s="19" t="s">
        <v>2436</v>
      </c>
      <c r="R204" s="18" t="s">
        <v>24</v>
      </c>
      <c r="S204" s="19"/>
      <c r="T204" s="19"/>
      <c r="U204" s="19"/>
      <c r="V204" s="19"/>
      <c r="W204" s="19"/>
      <c r="X204" s="18"/>
      <c r="Y204" s="46"/>
      <c r="Z204" s="19"/>
      <c r="AA204" s="19"/>
      <c r="AB204" s="19"/>
      <c r="AC204" s="19"/>
      <c r="AD204" s="19"/>
      <c r="AE204" s="19" t="s">
        <v>2684</v>
      </c>
      <c r="AF204" s="124" t="s">
        <v>1570</v>
      </c>
      <c r="AG204" s="19"/>
      <c r="AH204" s="19" t="s">
        <v>1263</v>
      </c>
      <c r="AI204" s="19" t="s">
        <v>1570</v>
      </c>
      <c r="AJ204" s="16"/>
      <c r="AK204" s="16"/>
      <c r="AL204" s="16">
        <f t="shared" si="8"/>
        <v>75000</v>
      </c>
      <c r="AM204" s="43">
        <v>23071</v>
      </c>
      <c r="AN204" s="43">
        <v>23102</v>
      </c>
      <c r="AO204" s="19"/>
      <c r="AP204" s="19"/>
      <c r="AQ204" s="19"/>
      <c r="AR204" s="19"/>
      <c r="AS204" s="19"/>
      <c r="AT204" s="19"/>
    </row>
    <row r="205" spans="1:46" s="23" customFormat="1" ht="72" x14ac:dyDescent="0.2">
      <c r="A205" s="19" t="s">
        <v>41</v>
      </c>
      <c r="B205" s="19" t="s">
        <v>277</v>
      </c>
      <c r="C205" s="19" t="s">
        <v>276</v>
      </c>
      <c r="D205" s="19" t="s">
        <v>33</v>
      </c>
      <c r="E205" s="19" t="s">
        <v>454</v>
      </c>
      <c r="F205" s="28" t="s">
        <v>1777</v>
      </c>
      <c r="G205" s="19" t="s">
        <v>507</v>
      </c>
      <c r="H205" s="18" t="s">
        <v>270</v>
      </c>
      <c r="I205" s="18" t="s">
        <v>274</v>
      </c>
      <c r="J205" s="17">
        <v>75000</v>
      </c>
      <c r="K205" s="35" t="s">
        <v>137</v>
      </c>
      <c r="L205" s="18"/>
      <c r="M205" s="18"/>
      <c r="N205" s="19"/>
      <c r="O205" s="19"/>
      <c r="P205" s="19"/>
      <c r="Q205" s="19" t="s">
        <v>2436</v>
      </c>
      <c r="R205" s="18" t="s">
        <v>24</v>
      </c>
      <c r="S205" s="19"/>
      <c r="T205" s="19"/>
      <c r="U205" s="19"/>
      <c r="V205" s="19"/>
      <c r="W205" s="19"/>
      <c r="X205" s="18"/>
      <c r="Y205" s="46"/>
      <c r="Z205" s="19"/>
      <c r="AA205" s="19"/>
      <c r="AB205" s="19"/>
      <c r="AC205" s="19"/>
      <c r="AD205" s="19"/>
      <c r="AE205" s="19" t="s">
        <v>2684</v>
      </c>
      <c r="AF205" s="124" t="s">
        <v>1570</v>
      </c>
      <c r="AG205" s="19"/>
      <c r="AH205" s="19" t="s">
        <v>1263</v>
      </c>
      <c r="AI205" s="19" t="s">
        <v>1570</v>
      </c>
      <c r="AJ205" s="16"/>
      <c r="AK205" s="16"/>
      <c r="AL205" s="16">
        <f t="shared" si="8"/>
        <v>75000</v>
      </c>
      <c r="AM205" s="43">
        <v>23071</v>
      </c>
      <c r="AN205" s="43">
        <v>23102</v>
      </c>
      <c r="AO205" s="19"/>
      <c r="AP205" s="19"/>
      <c r="AQ205" s="19"/>
      <c r="AR205" s="19"/>
      <c r="AS205" s="19"/>
      <c r="AT205" s="19"/>
    </row>
    <row r="206" spans="1:46" s="23" customFormat="1" ht="72" x14ac:dyDescent="0.2">
      <c r="A206" s="19" t="s">
        <v>41</v>
      </c>
      <c r="B206" s="19" t="s">
        <v>277</v>
      </c>
      <c r="C206" s="19" t="s">
        <v>276</v>
      </c>
      <c r="D206" s="19" t="s">
        <v>33</v>
      </c>
      <c r="E206" s="19" t="s">
        <v>454</v>
      </c>
      <c r="F206" s="28" t="s">
        <v>1778</v>
      </c>
      <c r="G206" s="19" t="s">
        <v>508</v>
      </c>
      <c r="H206" s="18" t="s">
        <v>270</v>
      </c>
      <c r="I206" s="18" t="s">
        <v>274</v>
      </c>
      <c r="J206" s="17">
        <v>75000</v>
      </c>
      <c r="K206" s="35" t="s">
        <v>137</v>
      </c>
      <c r="L206" s="18"/>
      <c r="M206" s="18"/>
      <c r="N206" s="19"/>
      <c r="O206" s="19"/>
      <c r="P206" s="19"/>
      <c r="Q206" s="19" t="s">
        <v>2436</v>
      </c>
      <c r="R206" s="18" t="s">
        <v>24</v>
      </c>
      <c r="S206" s="19"/>
      <c r="T206" s="19"/>
      <c r="U206" s="19"/>
      <c r="V206" s="19"/>
      <c r="W206" s="19"/>
      <c r="X206" s="18"/>
      <c r="Y206" s="46"/>
      <c r="Z206" s="19"/>
      <c r="AA206" s="19"/>
      <c r="AB206" s="19"/>
      <c r="AC206" s="19"/>
      <c r="AD206" s="19"/>
      <c r="AE206" s="19" t="s">
        <v>2684</v>
      </c>
      <c r="AF206" s="124" t="s">
        <v>1570</v>
      </c>
      <c r="AG206" s="19"/>
      <c r="AH206" s="19" t="s">
        <v>1263</v>
      </c>
      <c r="AI206" s="19" t="s">
        <v>1570</v>
      </c>
      <c r="AJ206" s="16"/>
      <c r="AK206" s="16"/>
      <c r="AL206" s="16">
        <f t="shared" si="8"/>
        <v>75000</v>
      </c>
      <c r="AM206" s="43">
        <v>23071</v>
      </c>
      <c r="AN206" s="43">
        <v>23102</v>
      </c>
      <c r="AO206" s="19"/>
      <c r="AP206" s="19"/>
      <c r="AQ206" s="19"/>
      <c r="AR206" s="19"/>
      <c r="AS206" s="19"/>
      <c r="AT206" s="19"/>
    </row>
    <row r="207" spans="1:46" s="23" customFormat="1" ht="72" x14ac:dyDescent="0.2">
      <c r="A207" s="19" t="s">
        <v>41</v>
      </c>
      <c r="B207" s="19" t="s">
        <v>277</v>
      </c>
      <c r="C207" s="19" t="s">
        <v>276</v>
      </c>
      <c r="D207" s="19" t="s">
        <v>33</v>
      </c>
      <c r="E207" s="19" t="s">
        <v>454</v>
      </c>
      <c r="F207" s="28" t="s">
        <v>1779</v>
      </c>
      <c r="G207" s="19" t="s">
        <v>509</v>
      </c>
      <c r="H207" s="18" t="s">
        <v>270</v>
      </c>
      <c r="I207" s="18" t="s">
        <v>274</v>
      </c>
      <c r="J207" s="17">
        <v>75000</v>
      </c>
      <c r="K207" s="35" t="s">
        <v>137</v>
      </c>
      <c r="L207" s="18"/>
      <c r="M207" s="18"/>
      <c r="N207" s="19"/>
      <c r="O207" s="19"/>
      <c r="P207" s="19"/>
      <c r="Q207" s="19" t="s">
        <v>2436</v>
      </c>
      <c r="R207" s="18" t="s">
        <v>24</v>
      </c>
      <c r="S207" s="19"/>
      <c r="T207" s="19"/>
      <c r="U207" s="19"/>
      <c r="V207" s="19"/>
      <c r="W207" s="19"/>
      <c r="X207" s="18"/>
      <c r="Y207" s="46"/>
      <c r="Z207" s="19"/>
      <c r="AA207" s="19"/>
      <c r="AB207" s="19"/>
      <c r="AC207" s="19"/>
      <c r="AD207" s="19"/>
      <c r="AE207" s="19" t="s">
        <v>2684</v>
      </c>
      <c r="AF207" s="124" t="s">
        <v>1570</v>
      </c>
      <c r="AG207" s="19"/>
      <c r="AH207" s="19" t="s">
        <v>1263</v>
      </c>
      <c r="AI207" s="19" t="s">
        <v>1570</v>
      </c>
      <c r="AJ207" s="16"/>
      <c r="AK207" s="16"/>
      <c r="AL207" s="16">
        <f t="shared" si="8"/>
        <v>75000</v>
      </c>
      <c r="AM207" s="43">
        <v>23071</v>
      </c>
      <c r="AN207" s="43">
        <v>23102</v>
      </c>
      <c r="AO207" s="19"/>
      <c r="AP207" s="19"/>
      <c r="AQ207" s="19"/>
      <c r="AR207" s="19"/>
      <c r="AS207" s="19"/>
      <c r="AT207" s="19"/>
    </row>
    <row r="208" spans="1:46" s="23" customFormat="1" ht="72" x14ac:dyDescent="0.2">
      <c r="A208" s="19" t="s">
        <v>41</v>
      </c>
      <c r="B208" s="19" t="s">
        <v>277</v>
      </c>
      <c r="C208" s="19" t="s">
        <v>276</v>
      </c>
      <c r="D208" s="19" t="s">
        <v>33</v>
      </c>
      <c r="E208" s="19" t="s">
        <v>454</v>
      </c>
      <c r="F208" s="28" t="s">
        <v>1780</v>
      </c>
      <c r="G208" s="19" t="s">
        <v>510</v>
      </c>
      <c r="H208" s="18" t="s">
        <v>269</v>
      </c>
      <c r="I208" s="18" t="s">
        <v>511</v>
      </c>
      <c r="J208" s="17">
        <v>10000</v>
      </c>
      <c r="K208" s="35" t="s">
        <v>137</v>
      </c>
      <c r="L208" s="18"/>
      <c r="M208" s="18"/>
      <c r="N208" s="19"/>
      <c r="O208" s="19"/>
      <c r="P208" s="19"/>
      <c r="Q208" s="19" t="s">
        <v>2436</v>
      </c>
      <c r="R208" s="18" t="s">
        <v>24</v>
      </c>
      <c r="S208" s="19"/>
      <c r="T208" s="19"/>
      <c r="U208" s="19"/>
      <c r="V208" s="19"/>
      <c r="W208" s="19"/>
      <c r="X208" s="18"/>
      <c r="Y208" s="46"/>
      <c r="Z208" s="19"/>
      <c r="AA208" s="19"/>
      <c r="AB208" s="19"/>
      <c r="AC208" s="19"/>
      <c r="AD208" s="19"/>
      <c r="AE208" s="19" t="s">
        <v>2684</v>
      </c>
      <c r="AF208" s="124" t="s">
        <v>1570</v>
      </c>
      <c r="AG208" s="19"/>
      <c r="AH208" s="19" t="s">
        <v>1263</v>
      </c>
      <c r="AI208" s="19" t="s">
        <v>1570</v>
      </c>
      <c r="AJ208" s="16"/>
      <c r="AK208" s="16"/>
      <c r="AL208" s="16">
        <f t="shared" si="8"/>
        <v>10000</v>
      </c>
      <c r="AM208" s="43">
        <v>23071</v>
      </c>
      <c r="AN208" s="43">
        <v>23102</v>
      </c>
      <c r="AO208" s="19"/>
      <c r="AP208" s="19"/>
      <c r="AQ208" s="19"/>
      <c r="AR208" s="19"/>
      <c r="AS208" s="19"/>
      <c r="AT208" s="19"/>
    </row>
    <row r="209" spans="1:46" s="23" customFormat="1" ht="72" x14ac:dyDescent="0.2">
      <c r="A209" s="19" t="s">
        <v>41</v>
      </c>
      <c r="B209" s="19" t="s">
        <v>277</v>
      </c>
      <c r="C209" s="19" t="s">
        <v>276</v>
      </c>
      <c r="D209" s="19" t="s">
        <v>33</v>
      </c>
      <c r="E209" s="19" t="s">
        <v>454</v>
      </c>
      <c r="F209" s="28" t="s">
        <v>1781</v>
      </c>
      <c r="G209" s="19" t="s">
        <v>512</v>
      </c>
      <c r="H209" s="18" t="s">
        <v>269</v>
      </c>
      <c r="I209" s="18" t="s">
        <v>511</v>
      </c>
      <c r="J209" s="17">
        <v>7000</v>
      </c>
      <c r="K209" s="35" t="s">
        <v>137</v>
      </c>
      <c r="L209" s="18"/>
      <c r="M209" s="18"/>
      <c r="N209" s="19"/>
      <c r="O209" s="19"/>
      <c r="P209" s="19"/>
      <c r="Q209" s="19" t="s">
        <v>2436</v>
      </c>
      <c r="R209" s="18" t="s">
        <v>24</v>
      </c>
      <c r="S209" s="19"/>
      <c r="T209" s="19"/>
      <c r="U209" s="19"/>
      <c r="V209" s="19"/>
      <c r="W209" s="19"/>
      <c r="X209" s="18"/>
      <c r="Y209" s="46"/>
      <c r="Z209" s="19"/>
      <c r="AA209" s="19"/>
      <c r="AB209" s="19"/>
      <c r="AC209" s="19"/>
      <c r="AD209" s="19"/>
      <c r="AE209" s="19" t="s">
        <v>2684</v>
      </c>
      <c r="AF209" s="124" t="s">
        <v>1570</v>
      </c>
      <c r="AG209" s="19"/>
      <c r="AH209" s="19" t="s">
        <v>1263</v>
      </c>
      <c r="AI209" s="19" t="s">
        <v>1570</v>
      </c>
      <c r="AJ209" s="16"/>
      <c r="AK209" s="16"/>
      <c r="AL209" s="16">
        <f t="shared" si="8"/>
        <v>7000</v>
      </c>
      <c r="AM209" s="43">
        <v>23071</v>
      </c>
      <c r="AN209" s="43">
        <v>23102</v>
      </c>
      <c r="AO209" s="19"/>
      <c r="AP209" s="19"/>
      <c r="AQ209" s="19"/>
      <c r="AR209" s="19"/>
      <c r="AS209" s="19"/>
      <c r="AT209" s="19"/>
    </row>
    <row r="210" spans="1:46" s="23" customFormat="1" ht="72" x14ac:dyDescent="0.2">
      <c r="A210" s="19" t="s">
        <v>41</v>
      </c>
      <c r="B210" s="19" t="s">
        <v>277</v>
      </c>
      <c r="C210" s="19" t="s">
        <v>276</v>
      </c>
      <c r="D210" s="19" t="s">
        <v>33</v>
      </c>
      <c r="E210" s="19" t="s">
        <v>454</v>
      </c>
      <c r="F210" s="28" t="s">
        <v>1782</v>
      </c>
      <c r="G210" s="19" t="s">
        <v>513</v>
      </c>
      <c r="H210" s="18" t="s">
        <v>387</v>
      </c>
      <c r="I210" s="18" t="s">
        <v>514</v>
      </c>
      <c r="J210" s="17">
        <v>216000</v>
      </c>
      <c r="K210" s="35" t="s">
        <v>137</v>
      </c>
      <c r="L210" s="18"/>
      <c r="M210" s="18"/>
      <c r="N210" s="19"/>
      <c r="O210" s="19"/>
      <c r="P210" s="19"/>
      <c r="Q210" s="19" t="s">
        <v>2436</v>
      </c>
      <c r="R210" s="18" t="s">
        <v>24</v>
      </c>
      <c r="S210" s="19"/>
      <c r="T210" s="19"/>
      <c r="U210" s="19"/>
      <c r="V210" s="19"/>
      <c r="W210" s="19"/>
      <c r="X210" s="18"/>
      <c r="Y210" s="46"/>
      <c r="Z210" s="19"/>
      <c r="AA210" s="19"/>
      <c r="AB210" s="19"/>
      <c r="AC210" s="19"/>
      <c r="AD210" s="19"/>
      <c r="AE210" s="19" t="s">
        <v>2684</v>
      </c>
      <c r="AF210" s="124" t="s">
        <v>1570</v>
      </c>
      <c r="AG210" s="19"/>
      <c r="AH210" s="19" t="s">
        <v>1263</v>
      </c>
      <c r="AI210" s="19" t="s">
        <v>1570</v>
      </c>
      <c r="AJ210" s="16"/>
      <c r="AK210" s="16"/>
      <c r="AL210" s="16">
        <f t="shared" si="8"/>
        <v>216000</v>
      </c>
      <c r="AM210" s="43">
        <v>23071</v>
      </c>
      <c r="AN210" s="43">
        <v>23102</v>
      </c>
      <c r="AO210" s="19"/>
      <c r="AP210" s="19"/>
      <c r="AQ210" s="19"/>
      <c r="AR210" s="19"/>
      <c r="AS210" s="19"/>
      <c r="AT210" s="19"/>
    </row>
    <row r="211" spans="1:46" s="23" customFormat="1" ht="72" x14ac:dyDescent="0.2">
      <c r="A211" s="19" t="s">
        <v>41</v>
      </c>
      <c r="B211" s="19" t="s">
        <v>277</v>
      </c>
      <c r="C211" s="19" t="s">
        <v>276</v>
      </c>
      <c r="D211" s="19" t="s">
        <v>33</v>
      </c>
      <c r="E211" s="19" t="s">
        <v>454</v>
      </c>
      <c r="F211" s="28" t="s">
        <v>1783</v>
      </c>
      <c r="G211" s="19" t="s">
        <v>515</v>
      </c>
      <c r="H211" s="18" t="s">
        <v>319</v>
      </c>
      <c r="I211" s="18" t="s">
        <v>511</v>
      </c>
      <c r="J211" s="17">
        <v>6000</v>
      </c>
      <c r="K211" s="35" t="s">
        <v>137</v>
      </c>
      <c r="L211" s="18"/>
      <c r="M211" s="18"/>
      <c r="N211" s="19"/>
      <c r="O211" s="19"/>
      <c r="P211" s="19"/>
      <c r="Q211" s="19" t="s">
        <v>2436</v>
      </c>
      <c r="R211" s="18" t="s">
        <v>24</v>
      </c>
      <c r="S211" s="19"/>
      <c r="T211" s="19"/>
      <c r="U211" s="19"/>
      <c r="V211" s="19"/>
      <c r="W211" s="19"/>
      <c r="X211" s="18"/>
      <c r="Y211" s="46"/>
      <c r="Z211" s="19"/>
      <c r="AA211" s="19"/>
      <c r="AB211" s="19"/>
      <c r="AC211" s="19"/>
      <c r="AD211" s="19"/>
      <c r="AE211" s="19" t="s">
        <v>2684</v>
      </c>
      <c r="AF211" s="124" t="s">
        <v>1570</v>
      </c>
      <c r="AG211" s="19"/>
      <c r="AH211" s="19" t="s">
        <v>1263</v>
      </c>
      <c r="AI211" s="19" t="s">
        <v>1570</v>
      </c>
      <c r="AJ211" s="16"/>
      <c r="AK211" s="16"/>
      <c r="AL211" s="16">
        <f t="shared" si="8"/>
        <v>6000</v>
      </c>
      <c r="AM211" s="43">
        <v>23071</v>
      </c>
      <c r="AN211" s="43">
        <v>23102</v>
      </c>
      <c r="AO211" s="19"/>
      <c r="AP211" s="19"/>
      <c r="AQ211" s="19"/>
      <c r="AR211" s="19"/>
      <c r="AS211" s="19"/>
      <c r="AT211" s="19"/>
    </row>
    <row r="212" spans="1:46" s="23" customFormat="1" ht="90" x14ac:dyDescent="0.2">
      <c r="A212" s="19" t="s">
        <v>41</v>
      </c>
      <c r="B212" s="19" t="s">
        <v>277</v>
      </c>
      <c r="C212" s="19" t="s">
        <v>276</v>
      </c>
      <c r="D212" s="19" t="s">
        <v>22</v>
      </c>
      <c r="E212" s="19" t="s">
        <v>349</v>
      </c>
      <c r="F212" s="28" t="s">
        <v>1784</v>
      </c>
      <c r="G212" s="19" t="s">
        <v>516</v>
      </c>
      <c r="H212" s="18" t="s">
        <v>270</v>
      </c>
      <c r="I212" s="18" t="s">
        <v>275</v>
      </c>
      <c r="J212" s="17">
        <v>1288000</v>
      </c>
      <c r="K212" s="35" t="s">
        <v>137</v>
      </c>
      <c r="L212" s="18"/>
      <c r="M212" s="18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8"/>
      <c r="Y212" s="46"/>
      <c r="Z212" s="19"/>
      <c r="AA212" s="19"/>
      <c r="AB212" s="19"/>
      <c r="AC212" s="19"/>
      <c r="AD212" s="19"/>
      <c r="AE212" s="20" t="s">
        <v>2715</v>
      </c>
      <c r="AF212" s="127" t="s">
        <v>1571</v>
      </c>
      <c r="AG212" s="20"/>
      <c r="AH212" s="20" t="s">
        <v>1267</v>
      </c>
      <c r="AI212" s="19" t="s">
        <v>1571</v>
      </c>
      <c r="AJ212" s="16"/>
      <c r="AK212" s="16"/>
      <c r="AL212" s="16">
        <f t="shared" si="8"/>
        <v>1288000</v>
      </c>
      <c r="AM212" s="43">
        <v>23071</v>
      </c>
      <c r="AN212" s="43">
        <v>23102</v>
      </c>
      <c r="AO212" s="19"/>
      <c r="AP212" s="19"/>
      <c r="AQ212" s="19"/>
      <c r="AR212" s="19"/>
      <c r="AS212" s="19"/>
      <c r="AT212" s="19"/>
    </row>
    <row r="213" spans="1:46" s="23" customFormat="1" ht="72" x14ac:dyDescent="0.2">
      <c r="A213" s="19" t="s">
        <v>41</v>
      </c>
      <c r="B213" s="19" t="s">
        <v>277</v>
      </c>
      <c r="C213" s="19" t="s">
        <v>276</v>
      </c>
      <c r="D213" s="19" t="s">
        <v>11</v>
      </c>
      <c r="E213" s="19" t="s">
        <v>310</v>
      </c>
      <c r="F213" s="28" t="s">
        <v>1785</v>
      </c>
      <c r="G213" s="19" t="s">
        <v>517</v>
      </c>
      <c r="H213" s="18" t="s">
        <v>303</v>
      </c>
      <c r="I213" s="18" t="s">
        <v>268</v>
      </c>
      <c r="J213" s="17">
        <v>32000</v>
      </c>
      <c r="K213" s="18"/>
      <c r="L213" s="18"/>
      <c r="M213" s="35" t="s">
        <v>137</v>
      </c>
      <c r="N213" s="19"/>
      <c r="O213" s="18" t="s">
        <v>2676</v>
      </c>
      <c r="P213" s="42">
        <v>23080</v>
      </c>
      <c r="Q213" s="19" t="s">
        <v>2419</v>
      </c>
      <c r="R213" s="18" t="s">
        <v>39</v>
      </c>
      <c r="S213" s="19" t="s">
        <v>60</v>
      </c>
      <c r="T213" s="19"/>
      <c r="U213" s="19"/>
      <c r="V213" s="48" t="s">
        <v>2705</v>
      </c>
      <c r="W213" s="74">
        <v>31030</v>
      </c>
      <c r="X213" s="18">
        <v>1</v>
      </c>
      <c r="Y213" s="46"/>
      <c r="Z213" s="19"/>
      <c r="AA213" s="19">
        <v>7014238191</v>
      </c>
      <c r="AB213" s="19"/>
      <c r="AC213" s="19"/>
      <c r="AD213" s="19"/>
      <c r="AE213" s="19" t="s">
        <v>2680</v>
      </c>
      <c r="AF213" s="124" t="s">
        <v>1570</v>
      </c>
      <c r="AG213" s="19" t="s">
        <v>2456</v>
      </c>
      <c r="AH213" s="19" t="s">
        <v>1263</v>
      </c>
      <c r="AI213" s="19" t="s">
        <v>1570</v>
      </c>
      <c r="AJ213" s="16">
        <v>31030</v>
      </c>
      <c r="AK213" s="16"/>
      <c r="AL213" s="16">
        <f t="shared" si="8"/>
        <v>970</v>
      </c>
      <c r="AM213" s="137">
        <v>23080</v>
      </c>
      <c r="AN213" s="43">
        <v>23102</v>
      </c>
      <c r="AO213" s="19"/>
      <c r="AP213" s="19"/>
      <c r="AQ213" s="19"/>
      <c r="AR213" s="19"/>
      <c r="AS213" s="19"/>
      <c r="AT213" s="19"/>
    </row>
    <row r="214" spans="1:46" s="23" customFormat="1" ht="72" x14ac:dyDescent="0.2">
      <c r="A214" s="19" t="s">
        <v>41</v>
      </c>
      <c r="B214" s="19" t="s">
        <v>277</v>
      </c>
      <c r="C214" s="19" t="s">
        <v>276</v>
      </c>
      <c r="D214" s="19" t="s">
        <v>11</v>
      </c>
      <c r="E214" s="19" t="s">
        <v>310</v>
      </c>
      <c r="F214" s="28" t="s">
        <v>1786</v>
      </c>
      <c r="G214" s="19" t="s">
        <v>458</v>
      </c>
      <c r="H214" s="18" t="s">
        <v>267</v>
      </c>
      <c r="I214" s="18" t="s">
        <v>271</v>
      </c>
      <c r="J214" s="17">
        <v>194400</v>
      </c>
      <c r="K214" s="35" t="s">
        <v>137</v>
      </c>
      <c r="L214" s="18"/>
      <c r="M214" s="18"/>
      <c r="N214" s="19"/>
      <c r="O214" s="19"/>
      <c r="P214" s="19"/>
      <c r="Q214" s="19" t="s">
        <v>2437</v>
      </c>
      <c r="R214" s="18" t="s">
        <v>12</v>
      </c>
      <c r="S214" s="19"/>
      <c r="T214" s="19"/>
      <c r="U214" s="19"/>
      <c r="V214" s="19"/>
      <c r="W214" s="19"/>
      <c r="X214" s="18"/>
      <c r="Y214" s="46"/>
      <c r="Z214" s="19"/>
      <c r="AA214" s="19"/>
      <c r="AB214" s="19"/>
      <c r="AC214" s="19"/>
      <c r="AD214" s="19"/>
      <c r="AE214" s="19" t="s">
        <v>2684</v>
      </c>
      <c r="AF214" s="124" t="s">
        <v>1570</v>
      </c>
      <c r="AG214" s="19"/>
      <c r="AH214" s="19" t="s">
        <v>1263</v>
      </c>
      <c r="AI214" s="19" t="s">
        <v>1570</v>
      </c>
      <c r="AJ214" s="16"/>
      <c r="AK214" s="16"/>
      <c r="AL214" s="16">
        <f t="shared" si="8"/>
        <v>194400</v>
      </c>
      <c r="AM214" s="43">
        <v>23071</v>
      </c>
      <c r="AN214" s="43">
        <v>23102</v>
      </c>
      <c r="AO214" s="19"/>
      <c r="AP214" s="19"/>
      <c r="AQ214" s="19"/>
      <c r="AR214" s="19"/>
      <c r="AS214" s="19"/>
      <c r="AT214" s="19"/>
    </row>
    <row r="215" spans="1:46" s="23" customFormat="1" ht="72" x14ac:dyDescent="0.2">
      <c r="A215" s="19" t="s">
        <v>41</v>
      </c>
      <c r="B215" s="19" t="s">
        <v>277</v>
      </c>
      <c r="C215" s="19" t="s">
        <v>276</v>
      </c>
      <c r="D215" s="19" t="s">
        <v>11</v>
      </c>
      <c r="E215" s="19" t="s">
        <v>310</v>
      </c>
      <c r="F215" s="28" t="s">
        <v>1787</v>
      </c>
      <c r="G215" s="19" t="s">
        <v>518</v>
      </c>
      <c r="H215" s="18" t="s">
        <v>317</v>
      </c>
      <c r="I215" s="18" t="s">
        <v>519</v>
      </c>
      <c r="J215" s="17">
        <v>45000</v>
      </c>
      <c r="K215" s="18"/>
      <c r="L215" s="18"/>
      <c r="M215" s="35" t="s">
        <v>137</v>
      </c>
      <c r="N215" s="19"/>
      <c r="O215" s="18" t="s">
        <v>2676</v>
      </c>
      <c r="P215" s="42">
        <v>23080</v>
      </c>
      <c r="Q215" s="19" t="s">
        <v>2419</v>
      </c>
      <c r="R215" s="18" t="s">
        <v>39</v>
      </c>
      <c r="S215" s="19" t="s">
        <v>60</v>
      </c>
      <c r="T215" s="19"/>
      <c r="U215" s="19"/>
      <c r="V215" s="48" t="s">
        <v>2705</v>
      </c>
      <c r="W215" s="50">
        <v>44998.85</v>
      </c>
      <c r="X215" s="18">
        <v>1</v>
      </c>
      <c r="Y215" s="46"/>
      <c r="Z215" s="19"/>
      <c r="AA215" s="19">
        <v>7014238191</v>
      </c>
      <c r="AB215" s="19"/>
      <c r="AC215" s="19"/>
      <c r="AD215" s="19"/>
      <c r="AE215" s="19" t="s">
        <v>2680</v>
      </c>
      <c r="AF215" s="124" t="s">
        <v>1570</v>
      </c>
      <c r="AG215" s="19" t="s">
        <v>2456</v>
      </c>
      <c r="AH215" s="19" t="s">
        <v>1263</v>
      </c>
      <c r="AI215" s="19" t="s">
        <v>1570</v>
      </c>
      <c r="AJ215" s="16">
        <v>44998.85</v>
      </c>
      <c r="AK215" s="16"/>
      <c r="AL215" s="16">
        <f t="shared" si="8"/>
        <v>1.1500000000014552</v>
      </c>
      <c r="AM215" s="137">
        <v>23080</v>
      </c>
      <c r="AN215" s="43">
        <v>23102</v>
      </c>
      <c r="AO215" s="19"/>
      <c r="AP215" s="19"/>
      <c r="AQ215" s="19"/>
      <c r="AR215" s="19"/>
      <c r="AS215" s="19"/>
      <c r="AT215" s="19"/>
    </row>
    <row r="216" spans="1:46" s="23" customFormat="1" ht="72" x14ac:dyDescent="0.2">
      <c r="A216" s="19" t="s">
        <v>41</v>
      </c>
      <c r="B216" s="19" t="s">
        <v>277</v>
      </c>
      <c r="C216" s="19" t="s">
        <v>276</v>
      </c>
      <c r="D216" s="19" t="s">
        <v>11</v>
      </c>
      <c r="E216" s="19" t="s">
        <v>310</v>
      </c>
      <c r="F216" s="28" t="s">
        <v>1788</v>
      </c>
      <c r="G216" s="19" t="s">
        <v>520</v>
      </c>
      <c r="H216" s="18" t="s">
        <v>269</v>
      </c>
      <c r="I216" s="18" t="s">
        <v>273</v>
      </c>
      <c r="J216" s="17">
        <v>13000</v>
      </c>
      <c r="K216" s="18"/>
      <c r="L216" s="18"/>
      <c r="M216" s="35" t="s">
        <v>137</v>
      </c>
      <c r="N216" s="19"/>
      <c r="O216" s="18" t="s">
        <v>2676</v>
      </c>
      <c r="P216" s="42">
        <v>23080</v>
      </c>
      <c r="Q216" s="19" t="s">
        <v>2419</v>
      </c>
      <c r="R216" s="18" t="s">
        <v>39</v>
      </c>
      <c r="S216" s="19" t="s">
        <v>60</v>
      </c>
      <c r="T216" s="19"/>
      <c r="U216" s="19"/>
      <c r="V216" s="48" t="s">
        <v>2705</v>
      </c>
      <c r="W216" s="74">
        <v>12840</v>
      </c>
      <c r="X216" s="18">
        <v>1</v>
      </c>
      <c r="Y216" s="46"/>
      <c r="Z216" s="19"/>
      <c r="AA216" s="19">
        <v>7014238191</v>
      </c>
      <c r="AB216" s="19"/>
      <c r="AC216" s="19"/>
      <c r="AD216" s="19"/>
      <c r="AE216" s="19" t="s">
        <v>2680</v>
      </c>
      <c r="AF216" s="124" t="s">
        <v>1570</v>
      </c>
      <c r="AG216" s="19" t="s">
        <v>2456</v>
      </c>
      <c r="AH216" s="19" t="s">
        <v>1263</v>
      </c>
      <c r="AI216" s="19" t="s">
        <v>1570</v>
      </c>
      <c r="AJ216" s="16">
        <v>12840</v>
      </c>
      <c r="AK216" s="16"/>
      <c r="AL216" s="16">
        <f t="shared" si="8"/>
        <v>160</v>
      </c>
      <c r="AM216" s="137">
        <v>23080</v>
      </c>
      <c r="AN216" s="43">
        <v>23102</v>
      </c>
      <c r="AO216" s="19"/>
      <c r="AP216" s="19"/>
      <c r="AQ216" s="19"/>
      <c r="AR216" s="19"/>
      <c r="AS216" s="19"/>
      <c r="AT216" s="19"/>
    </row>
    <row r="217" spans="1:46" s="23" customFormat="1" ht="72" x14ac:dyDescent="0.2">
      <c r="A217" s="19" t="s">
        <v>41</v>
      </c>
      <c r="B217" s="19" t="s">
        <v>277</v>
      </c>
      <c r="C217" s="19" t="s">
        <v>276</v>
      </c>
      <c r="D217" s="19" t="s">
        <v>11</v>
      </c>
      <c r="E217" s="19" t="s">
        <v>310</v>
      </c>
      <c r="F217" s="28" t="s">
        <v>1789</v>
      </c>
      <c r="G217" s="19" t="s">
        <v>521</v>
      </c>
      <c r="H217" s="18" t="s">
        <v>267</v>
      </c>
      <c r="I217" s="18" t="s">
        <v>273</v>
      </c>
      <c r="J217" s="17">
        <v>79800</v>
      </c>
      <c r="K217" s="18"/>
      <c r="L217" s="18"/>
      <c r="M217" s="35" t="s">
        <v>137</v>
      </c>
      <c r="N217" s="19"/>
      <c r="O217" s="18" t="s">
        <v>2676</v>
      </c>
      <c r="P217" s="42">
        <v>23080</v>
      </c>
      <c r="Q217" s="19" t="s">
        <v>2419</v>
      </c>
      <c r="R217" s="18" t="s">
        <v>39</v>
      </c>
      <c r="S217" s="19" t="s">
        <v>60</v>
      </c>
      <c r="T217" s="19"/>
      <c r="U217" s="19"/>
      <c r="V217" s="48" t="s">
        <v>2705</v>
      </c>
      <c r="W217" s="74">
        <v>35952</v>
      </c>
      <c r="X217" s="18">
        <v>1</v>
      </c>
      <c r="Y217" s="46"/>
      <c r="Z217" s="19"/>
      <c r="AA217" s="19">
        <v>7014238191</v>
      </c>
      <c r="AB217" s="19"/>
      <c r="AC217" s="19"/>
      <c r="AD217" s="19"/>
      <c r="AE217" s="19" t="s">
        <v>2680</v>
      </c>
      <c r="AF217" s="124" t="s">
        <v>1570</v>
      </c>
      <c r="AG217" s="19" t="s">
        <v>2456</v>
      </c>
      <c r="AH217" s="19" t="s">
        <v>1263</v>
      </c>
      <c r="AI217" s="19" t="s">
        <v>1570</v>
      </c>
      <c r="AJ217" s="16">
        <v>35952</v>
      </c>
      <c r="AK217" s="16"/>
      <c r="AL217" s="16">
        <f t="shared" si="8"/>
        <v>43848</v>
      </c>
      <c r="AM217" s="137">
        <v>23080</v>
      </c>
      <c r="AN217" s="43">
        <v>23102</v>
      </c>
      <c r="AO217" s="19"/>
      <c r="AP217" s="19"/>
      <c r="AQ217" s="19"/>
      <c r="AR217" s="19"/>
      <c r="AS217" s="19"/>
      <c r="AT217" s="19"/>
    </row>
    <row r="218" spans="1:46" s="23" customFormat="1" ht="72" x14ac:dyDescent="0.2">
      <c r="A218" s="19" t="s">
        <v>41</v>
      </c>
      <c r="B218" s="19" t="s">
        <v>277</v>
      </c>
      <c r="C218" s="19" t="s">
        <v>276</v>
      </c>
      <c r="D218" s="19" t="s">
        <v>11</v>
      </c>
      <c r="E218" s="19" t="s">
        <v>310</v>
      </c>
      <c r="F218" s="28" t="s">
        <v>1790</v>
      </c>
      <c r="G218" s="19" t="s">
        <v>522</v>
      </c>
      <c r="H218" s="18" t="s">
        <v>270</v>
      </c>
      <c r="I218" s="18" t="s">
        <v>274</v>
      </c>
      <c r="J218" s="17">
        <v>18500</v>
      </c>
      <c r="K218" s="18"/>
      <c r="L218" s="18"/>
      <c r="M218" s="35" t="s">
        <v>137</v>
      </c>
      <c r="N218" s="19"/>
      <c r="O218" s="18" t="s">
        <v>2676</v>
      </c>
      <c r="P218" s="42">
        <v>23080</v>
      </c>
      <c r="Q218" s="19" t="s">
        <v>2419</v>
      </c>
      <c r="R218" s="18" t="s">
        <v>39</v>
      </c>
      <c r="S218" s="19" t="s">
        <v>60</v>
      </c>
      <c r="T218" s="19"/>
      <c r="U218" s="19"/>
      <c r="V218" s="48" t="s">
        <v>2705</v>
      </c>
      <c r="W218" s="74">
        <v>18500</v>
      </c>
      <c r="X218" s="18">
        <v>1</v>
      </c>
      <c r="Y218" s="46"/>
      <c r="Z218" s="19"/>
      <c r="AA218" s="19">
        <v>7014238191</v>
      </c>
      <c r="AB218" s="19"/>
      <c r="AC218" s="19"/>
      <c r="AD218" s="19"/>
      <c r="AE218" s="19" t="s">
        <v>2680</v>
      </c>
      <c r="AF218" s="124" t="s">
        <v>1570</v>
      </c>
      <c r="AG218" s="19" t="s">
        <v>2456</v>
      </c>
      <c r="AH218" s="19" t="s">
        <v>1263</v>
      </c>
      <c r="AI218" s="19" t="s">
        <v>1570</v>
      </c>
      <c r="AJ218" s="16">
        <v>14445</v>
      </c>
      <c r="AK218" s="16"/>
      <c r="AL218" s="16">
        <f t="shared" si="8"/>
        <v>4055</v>
      </c>
      <c r="AM218" s="137">
        <v>23080</v>
      </c>
      <c r="AN218" s="43">
        <v>23102</v>
      </c>
      <c r="AO218" s="19"/>
      <c r="AP218" s="19"/>
      <c r="AQ218" s="19"/>
      <c r="AR218" s="19"/>
      <c r="AS218" s="19"/>
      <c r="AT218" s="19"/>
    </row>
    <row r="219" spans="1:46" s="23" customFormat="1" ht="72" x14ac:dyDescent="0.2">
      <c r="A219" s="19" t="s">
        <v>41</v>
      </c>
      <c r="B219" s="19" t="s">
        <v>277</v>
      </c>
      <c r="C219" s="19" t="s">
        <v>276</v>
      </c>
      <c r="D219" s="19" t="s">
        <v>286</v>
      </c>
      <c r="E219" s="19" t="s">
        <v>310</v>
      </c>
      <c r="F219" s="28" t="s">
        <v>1791</v>
      </c>
      <c r="G219" s="19" t="s">
        <v>523</v>
      </c>
      <c r="H219" s="18" t="s">
        <v>270</v>
      </c>
      <c r="I219" s="18" t="s">
        <v>274</v>
      </c>
      <c r="J219" s="17">
        <v>138000</v>
      </c>
      <c r="K219" s="18"/>
      <c r="L219" s="18"/>
      <c r="M219" s="35" t="s">
        <v>137</v>
      </c>
      <c r="N219" s="19"/>
      <c r="O219" s="18" t="s">
        <v>2716</v>
      </c>
      <c r="P219" s="42">
        <v>23080</v>
      </c>
      <c r="Q219" s="20" t="s">
        <v>2429</v>
      </c>
      <c r="R219" s="18" t="s">
        <v>39</v>
      </c>
      <c r="S219" s="18" t="s">
        <v>116</v>
      </c>
      <c r="T219" s="18" t="s">
        <v>2717</v>
      </c>
      <c r="U219" s="19"/>
      <c r="V219" s="48" t="s">
        <v>2705</v>
      </c>
      <c r="W219" s="74">
        <v>138000</v>
      </c>
      <c r="X219" s="18">
        <v>1</v>
      </c>
      <c r="Y219" s="46"/>
      <c r="Z219" s="19"/>
      <c r="AA219" s="19">
        <v>7014192295</v>
      </c>
      <c r="AB219" s="19"/>
      <c r="AC219" s="19"/>
      <c r="AD219" s="19"/>
      <c r="AE219" s="19" t="s">
        <v>2680</v>
      </c>
      <c r="AF219" s="124" t="s">
        <v>1570</v>
      </c>
      <c r="AG219" s="19" t="s">
        <v>2456</v>
      </c>
      <c r="AH219" s="19" t="s">
        <v>1263</v>
      </c>
      <c r="AI219" s="19" t="s">
        <v>1570</v>
      </c>
      <c r="AJ219" s="17">
        <v>138000</v>
      </c>
      <c r="AK219" s="16"/>
      <c r="AL219" s="16">
        <f t="shared" si="8"/>
        <v>0</v>
      </c>
      <c r="AM219" s="137">
        <v>23080</v>
      </c>
      <c r="AN219" s="43">
        <v>23102</v>
      </c>
      <c r="AO219" s="19"/>
      <c r="AP219" s="19"/>
      <c r="AQ219" s="19"/>
      <c r="AR219" s="19"/>
      <c r="AS219" s="19"/>
      <c r="AT219" s="19"/>
    </row>
    <row r="220" spans="1:46" s="23" customFormat="1" ht="72" x14ac:dyDescent="0.2">
      <c r="A220" s="19" t="s">
        <v>41</v>
      </c>
      <c r="B220" s="19" t="s">
        <v>277</v>
      </c>
      <c r="C220" s="19" t="s">
        <v>276</v>
      </c>
      <c r="D220" s="19" t="s">
        <v>286</v>
      </c>
      <c r="E220" s="19" t="s">
        <v>310</v>
      </c>
      <c r="F220" s="28" t="s">
        <v>1792</v>
      </c>
      <c r="G220" s="19" t="s">
        <v>524</v>
      </c>
      <c r="H220" s="18" t="s">
        <v>319</v>
      </c>
      <c r="I220" s="18" t="s">
        <v>271</v>
      </c>
      <c r="J220" s="17">
        <v>7000</v>
      </c>
      <c r="K220" s="18"/>
      <c r="L220" s="18"/>
      <c r="M220" s="35" t="s">
        <v>137</v>
      </c>
      <c r="N220" s="19"/>
      <c r="O220" s="18" t="s">
        <v>2704</v>
      </c>
      <c r="P220" s="42">
        <v>23080</v>
      </c>
      <c r="Q220" s="20" t="s">
        <v>2429</v>
      </c>
      <c r="R220" s="18" t="s">
        <v>39</v>
      </c>
      <c r="S220" s="18" t="s">
        <v>116</v>
      </c>
      <c r="T220" s="18" t="s">
        <v>2718</v>
      </c>
      <c r="U220" s="19"/>
      <c r="V220" s="48" t="s">
        <v>2705</v>
      </c>
      <c r="W220" s="74">
        <v>6400</v>
      </c>
      <c r="X220" s="18">
        <v>1</v>
      </c>
      <c r="Y220" s="46"/>
      <c r="Z220" s="19"/>
      <c r="AA220" s="19">
        <v>7014208368</v>
      </c>
      <c r="AB220" s="19"/>
      <c r="AC220" s="19"/>
      <c r="AD220" s="19"/>
      <c r="AE220" s="19" t="s">
        <v>2680</v>
      </c>
      <c r="AF220" s="124" t="s">
        <v>1570</v>
      </c>
      <c r="AG220" s="19" t="s">
        <v>2456</v>
      </c>
      <c r="AH220" s="19" t="s">
        <v>1263</v>
      </c>
      <c r="AI220" s="19" t="s">
        <v>1570</v>
      </c>
      <c r="AJ220" s="16">
        <v>6400</v>
      </c>
      <c r="AK220" s="16"/>
      <c r="AL220" s="16">
        <f t="shared" si="8"/>
        <v>600</v>
      </c>
      <c r="AM220" s="137">
        <v>23080</v>
      </c>
      <c r="AN220" s="43">
        <v>23102</v>
      </c>
      <c r="AO220" s="19"/>
      <c r="AP220" s="19"/>
      <c r="AQ220" s="19"/>
      <c r="AR220" s="19"/>
      <c r="AS220" s="19"/>
      <c r="AT220" s="19"/>
    </row>
    <row r="221" spans="1:46" s="23" customFormat="1" ht="72" x14ac:dyDescent="0.2">
      <c r="A221" s="19" t="s">
        <v>41</v>
      </c>
      <c r="B221" s="19" t="s">
        <v>277</v>
      </c>
      <c r="C221" s="19" t="s">
        <v>276</v>
      </c>
      <c r="D221" s="19" t="s">
        <v>286</v>
      </c>
      <c r="E221" s="19" t="s">
        <v>310</v>
      </c>
      <c r="F221" s="28" t="s">
        <v>1793</v>
      </c>
      <c r="G221" s="19" t="s">
        <v>525</v>
      </c>
      <c r="H221" s="18" t="s">
        <v>303</v>
      </c>
      <c r="I221" s="18" t="s">
        <v>274</v>
      </c>
      <c r="J221" s="17">
        <v>438000</v>
      </c>
      <c r="K221" s="18"/>
      <c r="L221" s="18"/>
      <c r="M221" s="35" t="s">
        <v>137</v>
      </c>
      <c r="N221" s="19"/>
      <c r="O221" s="18" t="s">
        <v>2719</v>
      </c>
      <c r="P221" s="42">
        <v>23080</v>
      </c>
      <c r="Q221" s="20" t="s">
        <v>2429</v>
      </c>
      <c r="R221" s="18" t="s">
        <v>39</v>
      </c>
      <c r="S221" s="18" t="s">
        <v>116</v>
      </c>
      <c r="T221" s="18"/>
      <c r="U221" s="19"/>
      <c r="V221" s="48" t="s">
        <v>2705</v>
      </c>
      <c r="W221" s="74">
        <v>438000</v>
      </c>
      <c r="X221" s="18">
        <v>1</v>
      </c>
      <c r="Y221" s="46"/>
      <c r="Z221" s="19"/>
      <c r="AA221" s="19">
        <v>7014207130</v>
      </c>
      <c r="AB221" s="19"/>
      <c r="AC221" s="19"/>
      <c r="AD221" s="19"/>
      <c r="AE221" s="19" t="s">
        <v>2680</v>
      </c>
      <c r="AF221" s="124" t="s">
        <v>1570</v>
      </c>
      <c r="AG221" s="19" t="s">
        <v>2456</v>
      </c>
      <c r="AH221" s="19" t="s">
        <v>1263</v>
      </c>
      <c r="AI221" s="19" t="s">
        <v>1570</v>
      </c>
      <c r="AJ221" s="17">
        <v>438000</v>
      </c>
      <c r="AK221" s="16"/>
      <c r="AL221" s="16">
        <f t="shared" si="8"/>
        <v>0</v>
      </c>
      <c r="AM221" s="137">
        <v>23080</v>
      </c>
      <c r="AN221" s="43">
        <v>23102</v>
      </c>
      <c r="AO221" s="19"/>
      <c r="AP221" s="19"/>
      <c r="AQ221" s="19"/>
      <c r="AR221" s="19"/>
      <c r="AS221" s="19"/>
      <c r="AT221" s="19"/>
    </row>
    <row r="222" spans="1:46" s="23" customFormat="1" ht="72" x14ac:dyDescent="0.2">
      <c r="A222" s="19" t="s">
        <v>41</v>
      </c>
      <c r="B222" s="19" t="s">
        <v>277</v>
      </c>
      <c r="C222" s="19" t="s">
        <v>276</v>
      </c>
      <c r="D222" s="19" t="s">
        <v>286</v>
      </c>
      <c r="E222" s="19" t="s">
        <v>310</v>
      </c>
      <c r="F222" s="28" t="s">
        <v>1794</v>
      </c>
      <c r="G222" s="19" t="s">
        <v>526</v>
      </c>
      <c r="H222" s="18" t="s">
        <v>270</v>
      </c>
      <c r="I222" s="18" t="s">
        <v>274</v>
      </c>
      <c r="J222" s="17">
        <v>200000</v>
      </c>
      <c r="K222" s="18"/>
      <c r="L222" s="18"/>
      <c r="M222" s="35" t="s">
        <v>137</v>
      </c>
      <c r="N222" s="19"/>
      <c r="O222" s="18" t="s">
        <v>2720</v>
      </c>
      <c r="P222" s="42">
        <v>23080</v>
      </c>
      <c r="Q222" s="19" t="s">
        <v>2430</v>
      </c>
      <c r="R222" s="18" t="s">
        <v>39</v>
      </c>
      <c r="S222" s="18" t="s">
        <v>14</v>
      </c>
      <c r="T222" s="18"/>
      <c r="U222" s="19"/>
      <c r="V222" s="48" t="s">
        <v>2705</v>
      </c>
      <c r="W222" s="50">
        <v>199116.3</v>
      </c>
      <c r="X222" s="18">
        <v>1</v>
      </c>
      <c r="Y222" s="46"/>
      <c r="Z222" s="19"/>
      <c r="AA222" s="19">
        <v>7014208336</v>
      </c>
      <c r="AB222" s="48">
        <v>23090</v>
      </c>
      <c r="AC222" s="19"/>
      <c r="AD222" s="19"/>
      <c r="AE222" s="19" t="s">
        <v>2694</v>
      </c>
      <c r="AF222" s="124" t="s">
        <v>1570</v>
      </c>
      <c r="AG222" s="19" t="s">
        <v>2456</v>
      </c>
      <c r="AH222" s="19" t="s">
        <v>1263</v>
      </c>
      <c r="AI222" s="19" t="s">
        <v>1570</v>
      </c>
      <c r="AJ222" s="16">
        <v>199116.3</v>
      </c>
      <c r="AK222" s="16"/>
      <c r="AL222" s="16">
        <f t="shared" si="8"/>
        <v>883.70000000001164</v>
      </c>
      <c r="AM222" s="137">
        <v>23080</v>
      </c>
      <c r="AN222" s="43">
        <v>23102</v>
      </c>
      <c r="AO222" s="19"/>
      <c r="AP222" s="19"/>
      <c r="AQ222" s="19"/>
      <c r="AR222" s="19"/>
      <c r="AS222" s="19"/>
      <c r="AT222" s="19"/>
    </row>
    <row r="223" spans="1:46" s="23" customFormat="1" ht="72" x14ac:dyDescent="0.2">
      <c r="A223" s="19" t="s">
        <v>41</v>
      </c>
      <c r="B223" s="19" t="s">
        <v>277</v>
      </c>
      <c r="C223" s="19" t="s">
        <v>276</v>
      </c>
      <c r="D223" s="19" t="s">
        <v>286</v>
      </c>
      <c r="E223" s="19" t="s">
        <v>310</v>
      </c>
      <c r="F223" s="28" t="s">
        <v>1795</v>
      </c>
      <c r="G223" s="19" t="s">
        <v>527</v>
      </c>
      <c r="H223" s="18" t="s">
        <v>317</v>
      </c>
      <c r="I223" s="18" t="s">
        <v>271</v>
      </c>
      <c r="J223" s="17">
        <v>132500</v>
      </c>
      <c r="K223" s="18"/>
      <c r="L223" s="18"/>
      <c r="M223" s="35" t="s">
        <v>137</v>
      </c>
      <c r="N223" s="19"/>
      <c r="O223" s="18" t="s">
        <v>2707</v>
      </c>
      <c r="P223" s="42">
        <v>23080</v>
      </c>
      <c r="Q223" s="19" t="s">
        <v>2438</v>
      </c>
      <c r="R223" s="18" t="s">
        <v>39</v>
      </c>
      <c r="S223" s="18" t="s">
        <v>60</v>
      </c>
      <c r="T223" s="18" t="s">
        <v>2721</v>
      </c>
      <c r="U223" s="19"/>
      <c r="V223" s="48" t="s">
        <v>2705</v>
      </c>
      <c r="W223" s="74">
        <v>132500</v>
      </c>
      <c r="X223" s="18">
        <v>1</v>
      </c>
      <c r="Y223" s="46"/>
      <c r="Z223" s="19"/>
      <c r="AA223" s="19">
        <v>7014238177</v>
      </c>
      <c r="AB223" s="19"/>
      <c r="AC223" s="19"/>
      <c r="AD223" s="19"/>
      <c r="AE223" s="19" t="s">
        <v>2680</v>
      </c>
      <c r="AF223" s="124" t="s">
        <v>1570</v>
      </c>
      <c r="AG223" s="19" t="s">
        <v>2456</v>
      </c>
      <c r="AH223" s="19" t="s">
        <v>1263</v>
      </c>
      <c r="AI223" s="19" t="s">
        <v>1570</v>
      </c>
      <c r="AJ223" s="16">
        <v>132500</v>
      </c>
      <c r="AK223" s="16"/>
      <c r="AL223" s="16">
        <f t="shared" si="8"/>
        <v>0</v>
      </c>
      <c r="AM223" s="137">
        <v>23080</v>
      </c>
      <c r="AN223" s="43">
        <v>23102</v>
      </c>
      <c r="AO223" s="19"/>
      <c r="AP223" s="19"/>
      <c r="AQ223" s="19"/>
      <c r="AR223" s="19"/>
      <c r="AS223" s="19"/>
      <c r="AT223" s="19"/>
    </row>
    <row r="224" spans="1:46" s="23" customFormat="1" ht="72" x14ac:dyDescent="0.2">
      <c r="A224" s="19" t="s">
        <v>41</v>
      </c>
      <c r="B224" s="19" t="s">
        <v>277</v>
      </c>
      <c r="C224" s="19" t="s">
        <v>276</v>
      </c>
      <c r="D224" s="19" t="s">
        <v>286</v>
      </c>
      <c r="E224" s="19" t="s">
        <v>310</v>
      </c>
      <c r="F224" s="28" t="s">
        <v>1796</v>
      </c>
      <c r="G224" s="19" t="s">
        <v>528</v>
      </c>
      <c r="H224" s="18" t="s">
        <v>272</v>
      </c>
      <c r="I224" s="18" t="s">
        <v>271</v>
      </c>
      <c r="J224" s="17">
        <v>15000</v>
      </c>
      <c r="K224" s="18"/>
      <c r="L224" s="18"/>
      <c r="M224" s="35" t="s">
        <v>137</v>
      </c>
      <c r="N224" s="19"/>
      <c r="O224" s="42" t="s">
        <v>2704</v>
      </c>
      <c r="P224" s="42">
        <v>23080</v>
      </c>
      <c r="Q224" s="20" t="s">
        <v>2429</v>
      </c>
      <c r="R224" s="18" t="s">
        <v>39</v>
      </c>
      <c r="S224" s="18" t="s">
        <v>116</v>
      </c>
      <c r="T224" s="18" t="s">
        <v>2722</v>
      </c>
      <c r="U224" s="19"/>
      <c r="V224" s="48" t="s">
        <v>2705</v>
      </c>
      <c r="W224" s="74">
        <v>14700</v>
      </c>
      <c r="X224" s="18">
        <v>1</v>
      </c>
      <c r="Y224" s="46"/>
      <c r="Z224" s="19"/>
      <c r="AA224" s="19">
        <v>7014208368</v>
      </c>
      <c r="AB224" s="19"/>
      <c r="AC224" s="19"/>
      <c r="AD224" s="19"/>
      <c r="AE224" s="19" t="s">
        <v>2680</v>
      </c>
      <c r="AF224" s="124" t="s">
        <v>1570</v>
      </c>
      <c r="AG224" s="19" t="s">
        <v>2456</v>
      </c>
      <c r="AH224" s="19" t="s">
        <v>1263</v>
      </c>
      <c r="AI224" s="19" t="s">
        <v>1570</v>
      </c>
      <c r="AJ224" s="16">
        <v>14700</v>
      </c>
      <c r="AK224" s="16"/>
      <c r="AL224" s="16">
        <f t="shared" si="8"/>
        <v>300</v>
      </c>
      <c r="AM224" s="137">
        <v>23080</v>
      </c>
      <c r="AN224" s="43">
        <v>23102</v>
      </c>
      <c r="AO224" s="19"/>
      <c r="AP224" s="19"/>
      <c r="AQ224" s="19"/>
      <c r="AR224" s="19"/>
      <c r="AS224" s="19"/>
      <c r="AT224" s="19"/>
    </row>
    <row r="225" spans="1:46" s="23" customFormat="1" ht="72" x14ac:dyDescent="0.2">
      <c r="A225" s="19" t="s">
        <v>41</v>
      </c>
      <c r="B225" s="19" t="s">
        <v>277</v>
      </c>
      <c r="C225" s="19" t="s">
        <v>276</v>
      </c>
      <c r="D225" s="19" t="s">
        <v>10</v>
      </c>
      <c r="E225" s="19" t="s">
        <v>311</v>
      </c>
      <c r="F225" s="28" t="s">
        <v>1797</v>
      </c>
      <c r="G225" s="19" t="s">
        <v>529</v>
      </c>
      <c r="H225" s="18" t="s">
        <v>270</v>
      </c>
      <c r="I225" s="18" t="s">
        <v>273</v>
      </c>
      <c r="J225" s="17">
        <v>130000</v>
      </c>
      <c r="K225" s="35" t="s">
        <v>137</v>
      </c>
      <c r="L225" s="18"/>
      <c r="M225" s="18"/>
      <c r="N225" s="19"/>
      <c r="O225" s="19"/>
      <c r="P225" s="19"/>
      <c r="Q225" s="19" t="s">
        <v>2439</v>
      </c>
      <c r="R225" s="18" t="s">
        <v>39</v>
      </c>
      <c r="S225" s="19"/>
      <c r="T225" s="19"/>
      <c r="U225" s="19"/>
      <c r="V225" s="19"/>
      <c r="W225" s="19"/>
      <c r="X225" s="18"/>
      <c r="Y225" s="46"/>
      <c r="Z225" s="19"/>
      <c r="AA225" s="19"/>
      <c r="AB225" s="19"/>
      <c r="AC225" s="19"/>
      <c r="AD225" s="19"/>
      <c r="AE225" s="19" t="s">
        <v>2684</v>
      </c>
      <c r="AF225" s="124" t="s">
        <v>1570</v>
      </c>
      <c r="AG225" s="19"/>
      <c r="AH225" s="20" t="s">
        <v>1268</v>
      </c>
      <c r="AI225" s="19" t="s">
        <v>1571</v>
      </c>
      <c r="AJ225" s="16"/>
      <c r="AK225" s="16"/>
      <c r="AL225" s="16">
        <f t="shared" si="8"/>
        <v>130000</v>
      </c>
      <c r="AM225" s="43">
        <v>23071</v>
      </c>
      <c r="AN225" s="43">
        <v>23102</v>
      </c>
      <c r="AO225" s="19"/>
      <c r="AP225" s="19"/>
      <c r="AQ225" s="19"/>
      <c r="AR225" s="19"/>
      <c r="AS225" s="19"/>
      <c r="AT225" s="19"/>
    </row>
    <row r="226" spans="1:46" s="23" customFormat="1" ht="90" x14ac:dyDescent="0.2">
      <c r="A226" s="19" t="s">
        <v>41</v>
      </c>
      <c r="B226" s="19" t="s">
        <v>277</v>
      </c>
      <c r="C226" s="19" t="s">
        <v>276</v>
      </c>
      <c r="D226" s="19" t="s">
        <v>10</v>
      </c>
      <c r="E226" s="19" t="s">
        <v>311</v>
      </c>
      <c r="F226" s="28" t="s">
        <v>1798</v>
      </c>
      <c r="G226" s="19" t="s">
        <v>530</v>
      </c>
      <c r="H226" s="18" t="s">
        <v>531</v>
      </c>
      <c r="I226" s="18" t="s">
        <v>271</v>
      </c>
      <c r="J226" s="17">
        <v>2200000</v>
      </c>
      <c r="K226" s="35" t="s">
        <v>137</v>
      </c>
      <c r="L226" s="18"/>
      <c r="M226" s="18"/>
      <c r="N226" s="19"/>
      <c r="O226" s="19"/>
      <c r="P226" s="19"/>
      <c r="Q226" s="19" t="s">
        <v>2439</v>
      </c>
      <c r="R226" s="18" t="s">
        <v>39</v>
      </c>
      <c r="S226" s="19"/>
      <c r="T226" s="19"/>
      <c r="U226" s="19"/>
      <c r="V226" s="19"/>
      <c r="W226" s="19"/>
      <c r="X226" s="18"/>
      <c r="Y226" s="46"/>
      <c r="Z226" s="19"/>
      <c r="AA226" s="19"/>
      <c r="AB226" s="19"/>
      <c r="AC226" s="19"/>
      <c r="AD226" s="19"/>
      <c r="AE226" s="19" t="s">
        <v>2684</v>
      </c>
      <c r="AF226" s="124" t="s">
        <v>1570</v>
      </c>
      <c r="AG226" s="19"/>
      <c r="AH226" s="20" t="s">
        <v>1268</v>
      </c>
      <c r="AI226" s="19" t="s">
        <v>1571</v>
      </c>
      <c r="AJ226" s="16"/>
      <c r="AK226" s="16"/>
      <c r="AL226" s="16">
        <f t="shared" si="8"/>
        <v>2200000</v>
      </c>
      <c r="AM226" s="43">
        <v>23071</v>
      </c>
      <c r="AN226" s="43">
        <v>23102</v>
      </c>
      <c r="AO226" s="19"/>
      <c r="AP226" s="19"/>
      <c r="AQ226" s="19"/>
      <c r="AR226" s="19"/>
      <c r="AS226" s="19"/>
      <c r="AT226" s="19"/>
    </row>
    <row r="227" spans="1:46" s="23" customFormat="1" ht="72" x14ac:dyDescent="0.2">
      <c r="A227" s="19" t="s">
        <v>41</v>
      </c>
      <c r="B227" s="19" t="s">
        <v>277</v>
      </c>
      <c r="C227" s="19" t="s">
        <v>276</v>
      </c>
      <c r="D227" s="19" t="s">
        <v>10</v>
      </c>
      <c r="E227" s="19" t="s">
        <v>311</v>
      </c>
      <c r="F227" s="28" t="s">
        <v>1799</v>
      </c>
      <c r="G227" s="19" t="s">
        <v>532</v>
      </c>
      <c r="H227" s="18" t="s">
        <v>459</v>
      </c>
      <c r="I227" s="18" t="s">
        <v>274</v>
      </c>
      <c r="J227" s="17">
        <v>600000</v>
      </c>
      <c r="K227" s="35" t="s">
        <v>137</v>
      </c>
      <c r="L227" s="18"/>
      <c r="M227" s="18"/>
      <c r="N227" s="19"/>
      <c r="O227" s="19"/>
      <c r="P227" s="19"/>
      <c r="Q227" s="19" t="s">
        <v>2439</v>
      </c>
      <c r="R227" s="18" t="s">
        <v>39</v>
      </c>
      <c r="S227" s="19"/>
      <c r="T227" s="19"/>
      <c r="U227" s="19"/>
      <c r="V227" s="19"/>
      <c r="W227" s="19"/>
      <c r="X227" s="18"/>
      <c r="Y227" s="46"/>
      <c r="Z227" s="19"/>
      <c r="AA227" s="19"/>
      <c r="AB227" s="19"/>
      <c r="AC227" s="19"/>
      <c r="AD227" s="19"/>
      <c r="AE227" s="19" t="s">
        <v>2684</v>
      </c>
      <c r="AF227" s="124" t="s">
        <v>1570</v>
      </c>
      <c r="AG227" s="19"/>
      <c r="AH227" s="20" t="s">
        <v>1268</v>
      </c>
      <c r="AI227" s="19" t="s">
        <v>1571</v>
      </c>
      <c r="AJ227" s="16"/>
      <c r="AK227" s="16"/>
      <c r="AL227" s="16">
        <f t="shared" si="8"/>
        <v>600000</v>
      </c>
      <c r="AM227" s="43">
        <v>23071</v>
      </c>
      <c r="AN227" s="43">
        <v>23102</v>
      </c>
      <c r="AO227" s="19"/>
      <c r="AP227" s="19"/>
      <c r="AQ227" s="19"/>
      <c r="AR227" s="19"/>
      <c r="AS227" s="19"/>
      <c r="AT227" s="19"/>
    </row>
    <row r="228" spans="1:46" s="23" customFormat="1" ht="72" x14ac:dyDescent="0.2">
      <c r="A228" s="19" t="s">
        <v>41</v>
      </c>
      <c r="B228" s="19" t="s">
        <v>277</v>
      </c>
      <c r="C228" s="19" t="s">
        <v>276</v>
      </c>
      <c r="D228" s="19" t="s">
        <v>10</v>
      </c>
      <c r="E228" s="19" t="s">
        <v>311</v>
      </c>
      <c r="F228" s="28" t="s">
        <v>1800</v>
      </c>
      <c r="G228" s="19" t="s">
        <v>533</v>
      </c>
      <c r="H228" s="18" t="s">
        <v>303</v>
      </c>
      <c r="I228" s="18" t="s">
        <v>271</v>
      </c>
      <c r="J228" s="17">
        <v>170000</v>
      </c>
      <c r="K228" s="35" t="s">
        <v>137</v>
      </c>
      <c r="L228" s="18"/>
      <c r="M228" s="18"/>
      <c r="N228" s="19"/>
      <c r="O228" s="19"/>
      <c r="P228" s="19"/>
      <c r="Q228" s="19" t="s">
        <v>2439</v>
      </c>
      <c r="R228" s="18" t="s">
        <v>39</v>
      </c>
      <c r="S228" s="19"/>
      <c r="T228" s="19"/>
      <c r="U228" s="19"/>
      <c r="V228" s="19"/>
      <c r="W228" s="19"/>
      <c r="X228" s="18"/>
      <c r="Y228" s="46"/>
      <c r="Z228" s="19"/>
      <c r="AA228" s="19"/>
      <c r="AB228" s="19"/>
      <c r="AC228" s="19"/>
      <c r="AD228" s="19"/>
      <c r="AE228" s="19" t="s">
        <v>2684</v>
      </c>
      <c r="AF228" s="124" t="s">
        <v>1570</v>
      </c>
      <c r="AG228" s="19"/>
      <c r="AH228" s="20" t="s">
        <v>1268</v>
      </c>
      <c r="AI228" s="19" t="s">
        <v>1571</v>
      </c>
      <c r="AJ228" s="16"/>
      <c r="AK228" s="16"/>
      <c r="AL228" s="16">
        <f t="shared" si="8"/>
        <v>170000</v>
      </c>
      <c r="AM228" s="43">
        <v>23071</v>
      </c>
      <c r="AN228" s="43">
        <v>23102</v>
      </c>
      <c r="AO228" s="19"/>
      <c r="AP228" s="19"/>
      <c r="AQ228" s="19"/>
      <c r="AR228" s="19"/>
      <c r="AS228" s="19"/>
      <c r="AT228" s="19"/>
    </row>
    <row r="229" spans="1:46" s="23" customFormat="1" ht="72" x14ac:dyDescent="0.2">
      <c r="A229" s="19" t="s">
        <v>41</v>
      </c>
      <c r="B229" s="19" t="s">
        <v>277</v>
      </c>
      <c r="C229" s="19" t="s">
        <v>276</v>
      </c>
      <c r="D229" s="19" t="s">
        <v>10</v>
      </c>
      <c r="E229" s="19" t="s">
        <v>311</v>
      </c>
      <c r="F229" s="28" t="s">
        <v>1801</v>
      </c>
      <c r="G229" s="19" t="s">
        <v>534</v>
      </c>
      <c r="H229" s="18" t="s">
        <v>317</v>
      </c>
      <c r="I229" s="18" t="s">
        <v>271</v>
      </c>
      <c r="J229" s="17">
        <v>110000</v>
      </c>
      <c r="K229" s="35" t="s">
        <v>137</v>
      </c>
      <c r="L229" s="18"/>
      <c r="M229" s="18"/>
      <c r="N229" s="19"/>
      <c r="O229" s="19"/>
      <c r="P229" s="19"/>
      <c r="Q229" s="19" t="s">
        <v>2439</v>
      </c>
      <c r="R229" s="18" t="s">
        <v>39</v>
      </c>
      <c r="S229" s="19"/>
      <c r="T229" s="19"/>
      <c r="U229" s="19"/>
      <c r="V229" s="19"/>
      <c r="W229" s="19"/>
      <c r="X229" s="18"/>
      <c r="Y229" s="46"/>
      <c r="Z229" s="19"/>
      <c r="AA229" s="19"/>
      <c r="AB229" s="19"/>
      <c r="AC229" s="19"/>
      <c r="AD229" s="19"/>
      <c r="AE229" s="19" t="s">
        <v>2684</v>
      </c>
      <c r="AF229" s="124" t="s">
        <v>1570</v>
      </c>
      <c r="AG229" s="19"/>
      <c r="AH229" s="20" t="s">
        <v>1268</v>
      </c>
      <c r="AI229" s="19" t="s">
        <v>1571</v>
      </c>
      <c r="AJ229" s="16"/>
      <c r="AK229" s="16"/>
      <c r="AL229" s="16">
        <f t="shared" si="8"/>
        <v>110000</v>
      </c>
      <c r="AM229" s="43">
        <v>23071</v>
      </c>
      <c r="AN229" s="43">
        <v>23102</v>
      </c>
      <c r="AO229" s="19"/>
      <c r="AP229" s="19"/>
      <c r="AQ229" s="19"/>
      <c r="AR229" s="19"/>
      <c r="AS229" s="19"/>
      <c r="AT229" s="19"/>
    </row>
    <row r="230" spans="1:46" s="23" customFormat="1" ht="72" x14ac:dyDescent="0.2">
      <c r="A230" s="19" t="s">
        <v>41</v>
      </c>
      <c r="B230" s="19" t="s">
        <v>277</v>
      </c>
      <c r="C230" s="19" t="s">
        <v>276</v>
      </c>
      <c r="D230" s="19" t="s">
        <v>10</v>
      </c>
      <c r="E230" s="19" t="s">
        <v>311</v>
      </c>
      <c r="F230" s="28" t="s">
        <v>1802</v>
      </c>
      <c r="G230" s="19" t="s">
        <v>535</v>
      </c>
      <c r="H230" s="18" t="s">
        <v>317</v>
      </c>
      <c r="I230" s="18" t="s">
        <v>271</v>
      </c>
      <c r="J230" s="17">
        <v>110000</v>
      </c>
      <c r="K230" s="35" t="s">
        <v>137</v>
      </c>
      <c r="L230" s="18"/>
      <c r="M230" s="18"/>
      <c r="N230" s="19"/>
      <c r="O230" s="19"/>
      <c r="P230" s="19"/>
      <c r="Q230" s="19" t="s">
        <v>2439</v>
      </c>
      <c r="R230" s="18" t="s">
        <v>39</v>
      </c>
      <c r="S230" s="19"/>
      <c r="T230" s="19"/>
      <c r="U230" s="19"/>
      <c r="V230" s="19"/>
      <c r="W230" s="19"/>
      <c r="X230" s="18"/>
      <c r="Y230" s="46"/>
      <c r="Z230" s="19"/>
      <c r="AA230" s="19"/>
      <c r="AB230" s="19"/>
      <c r="AC230" s="19"/>
      <c r="AD230" s="19"/>
      <c r="AE230" s="19" t="s">
        <v>2684</v>
      </c>
      <c r="AF230" s="124" t="s">
        <v>1570</v>
      </c>
      <c r="AG230" s="19"/>
      <c r="AH230" s="20" t="s">
        <v>1268</v>
      </c>
      <c r="AI230" s="19" t="s">
        <v>1571</v>
      </c>
      <c r="AJ230" s="16"/>
      <c r="AK230" s="16"/>
      <c r="AL230" s="16">
        <f t="shared" si="8"/>
        <v>110000</v>
      </c>
      <c r="AM230" s="43">
        <v>23071</v>
      </c>
      <c r="AN230" s="43">
        <v>23102</v>
      </c>
      <c r="AO230" s="19"/>
      <c r="AP230" s="19"/>
      <c r="AQ230" s="19"/>
      <c r="AR230" s="19"/>
      <c r="AS230" s="19"/>
      <c r="AT230" s="19"/>
    </row>
    <row r="231" spans="1:46" s="23" customFormat="1" ht="72" x14ac:dyDescent="0.2">
      <c r="A231" s="19" t="s">
        <v>41</v>
      </c>
      <c r="B231" s="19" t="s">
        <v>277</v>
      </c>
      <c r="C231" s="19" t="s">
        <v>276</v>
      </c>
      <c r="D231" s="19" t="s">
        <v>10</v>
      </c>
      <c r="E231" s="19" t="s">
        <v>311</v>
      </c>
      <c r="F231" s="28" t="s">
        <v>1803</v>
      </c>
      <c r="G231" s="19" t="s">
        <v>536</v>
      </c>
      <c r="H231" s="18" t="s">
        <v>317</v>
      </c>
      <c r="I231" s="18" t="s">
        <v>271</v>
      </c>
      <c r="J231" s="17">
        <v>80000</v>
      </c>
      <c r="K231" s="35" t="s">
        <v>137</v>
      </c>
      <c r="L231" s="18"/>
      <c r="M231" s="18"/>
      <c r="N231" s="19"/>
      <c r="O231" s="19"/>
      <c r="P231" s="19"/>
      <c r="Q231" s="19" t="s">
        <v>2439</v>
      </c>
      <c r="R231" s="18" t="s">
        <v>39</v>
      </c>
      <c r="S231" s="19"/>
      <c r="T231" s="19"/>
      <c r="U231" s="19"/>
      <c r="V231" s="19"/>
      <c r="W231" s="19"/>
      <c r="X231" s="18"/>
      <c r="Y231" s="46"/>
      <c r="Z231" s="19"/>
      <c r="AA231" s="19"/>
      <c r="AB231" s="19"/>
      <c r="AC231" s="19"/>
      <c r="AD231" s="19"/>
      <c r="AE231" s="19" t="s">
        <v>2684</v>
      </c>
      <c r="AF231" s="124" t="s">
        <v>1570</v>
      </c>
      <c r="AG231" s="19"/>
      <c r="AH231" s="20" t="s">
        <v>1268</v>
      </c>
      <c r="AI231" s="19" t="s">
        <v>1571</v>
      </c>
      <c r="AJ231" s="16"/>
      <c r="AK231" s="16"/>
      <c r="AL231" s="16">
        <f t="shared" si="8"/>
        <v>80000</v>
      </c>
      <c r="AM231" s="43">
        <v>23071</v>
      </c>
      <c r="AN231" s="43">
        <v>23102</v>
      </c>
      <c r="AO231" s="19"/>
      <c r="AP231" s="19"/>
      <c r="AQ231" s="19"/>
      <c r="AR231" s="19"/>
      <c r="AS231" s="19"/>
      <c r="AT231" s="19"/>
    </row>
    <row r="232" spans="1:46" s="23" customFormat="1" ht="72" x14ac:dyDescent="0.2">
      <c r="A232" s="19" t="s">
        <v>41</v>
      </c>
      <c r="B232" s="19" t="s">
        <v>277</v>
      </c>
      <c r="C232" s="19" t="s">
        <v>276</v>
      </c>
      <c r="D232" s="19" t="s">
        <v>10</v>
      </c>
      <c r="E232" s="19" t="s">
        <v>311</v>
      </c>
      <c r="F232" s="28" t="s">
        <v>1804</v>
      </c>
      <c r="G232" s="19" t="s">
        <v>537</v>
      </c>
      <c r="H232" s="18" t="s">
        <v>272</v>
      </c>
      <c r="I232" s="18" t="s">
        <v>271</v>
      </c>
      <c r="J232" s="17">
        <v>24000</v>
      </c>
      <c r="K232" s="35" t="s">
        <v>137</v>
      </c>
      <c r="L232" s="18"/>
      <c r="M232" s="18"/>
      <c r="N232" s="19"/>
      <c r="O232" s="19"/>
      <c r="P232" s="19"/>
      <c r="Q232" s="19" t="s">
        <v>2439</v>
      </c>
      <c r="R232" s="18" t="s">
        <v>39</v>
      </c>
      <c r="S232" s="19"/>
      <c r="T232" s="19"/>
      <c r="U232" s="19"/>
      <c r="V232" s="19"/>
      <c r="W232" s="19"/>
      <c r="X232" s="18"/>
      <c r="Y232" s="46"/>
      <c r="Z232" s="19"/>
      <c r="AA232" s="19"/>
      <c r="AB232" s="19"/>
      <c r="AC232" s="19"/>
      <c r="AD232" s="19"/>
      <c r="AE232" s="19" t="s">
        <v>2684</v>
      </c>
      <c r="AF232" s="124" t="s">
        <v>1570</v>
      </c>
      <c r="AG232" s="19"/>
      <c r="AH232" s="20" t="s">
        <v>1268</v>
      </c>
      <c r="AI232" s="19" t="s">
        <v>1571</v>
      </c>
      <c r="AJ232" s="16"/>
      <c r="AK232" s="16"/>
      <c r="AL232" s="16">
        <f t="shared" si="8"/>
        <v>24000</v>
      </c>
      <c r="AM232" s="43">
        <v>23071</v>
      </c>
      <c r="AN232" s="43">
        <v>23102</v>
      </c>
      <c r="AO232" s="19"/>
      <c r="AP232" s="19"/>
      <c r="AQ232" s="19"/>
      <c r="AR232" s="19"/>
      <c r="AS232" s="19"/>
      <c r="AT232" s="19"/>
    </row>
    <row r="233" spans="1:46" s="23" customFormat="1" ht="72" x14ac:dyDescent="0.2">
      <c r="A233" s="19" t="s">
        <v>41</v>
      </c>
      <c r="B233" s="19" t="s">
        <v>277</v>
      </c>
      <c r="C233" s="19" t="s">
        <v>276</v>
      </c>
      <c r="D233" s="19" t="s">
        <v>10</v>
      </c>
      <c r="E233" s="19" t="s">
        <v>311</v>
      </c>
      <c r="F233" s="28" t="s">
        <v>1805</v>
      </c>
      <c r="G233" s="19" t="s">
        <v>538</v>
      </c>
      <c r="H233" s="18" t="s">
        <v>459</v>
      </c>
      <c r="I233" s="18" t="s">
        <v>271</v>
      </c>
      <c r="J233" s="17">
        <v>86000</v>
      </c>
      <c r="K233" s="35" t="s">
        <v>137</v>
      </c>
      <c r="L233" s="18"/>
      <c r="M233" s="18"/>
      <c r="N233" s="19"/>
      <c r="O233" s="19"/>
      <c r="P233" s="19"/>
      <c r="Q233" s="19" t="s">
        <v>2439</v>
      </c>
      <c r="R233" s="18" t="s">
        <v>39</v>
      </c>
      <c r="S233" s="19"/>
      <c r="T233" s="19"/>
      <c r="U233" s="19"/>
      <c r="V233" s="19"/>
      <c r="W233" s="19"/>
      <c r="X233" s="18"/>
      <c r="Y233" s="46"/>
      <c r="Z233" s="19"/>
      <c r="AA233" s="19"/>
      <c r="AB233" s="19"/>
      <c r="AC233" s="19"/>
      <c r="AD233" s="19"/>
      <c r="AE233" s="19" t="s">
        <v>2684</v>
      </c>
      <c r="AF233" s="124" t="s">
        <v>1570</v>
      </c>
      <c r="AG233" s="19"/>
      <c r="AH233" s="20" t="s">
        <v>1268</v>
      </c>
      <c r="AI233" s="19" t="s">
        <v>1571</v>
      </c>
      <c r="AJ233" s="16"/>
      <c r="AK233" s="16"/>
      <c r="AL233" s="16">
        <f t="shared" si="8"/>
        <v>86000</v>
      </c>
      <c r="AM233" s="43">
        <v>23071</v>
      </c>
      <c r="AN233" s="43">
        <v>23102</v>
      </c>
      <c r="AO233" s="19"/>
      <c r="AP233" s="19"/>
      <c r="AQ233" s="19"/>
      <c r="AR233" s="19"/>
      <c r="AS233" s="19"/>
      <c r="AT233" s="19"/>
    </row>
    <row r="234" spans="1:46" s="23" customFormat="1" ht="72" x14ac:dyDescent="0.2">
      <c r="A234" s="19" t="s">
        <v>41</v>
      </c>
      <c r="B234" s="19" t="s">
        <v>277</v>
      </c>
      <c r="C234" s="19" t="s">
        <v>276</v>
      </c>
      <c r="D234" s="19" t="s">
        <v>10</v>
      </c>
      <c r="E234" s="19" t="s">
        <v>311</v>
      </c>
      <c r="F234" s="28" t="s">
        <v>1806</v>
      </c>
      <c r="G234" s="19" t="s">
        <v>539</v>
      </c>
      <c r="H234" s="18" t="s">
        <v>272</v>
      </c>
      <c r="I234" s="18" t="s">
        <v>271</v>
      </c>
      <c r="J234" s="17">
        <v>45000</v>
      </c>
      <c r="K234" s="35" t="s">
        <v>137</v>
      </c>
      <c r="L234" s="18"/>
      <c r="M234" s="18"/>
      <c r="N234" s="19"/>
      <c r="O234" s="19"/>
      <c r="P234" s="19"/>
      <c r="Q234" s="19" t="s">
        <v>2439</v>
      </c>
      <c r="R234" s="18" t="s">
        <v>39</v>
      </c>
      <c r="S234" s="19"/>
      <c r="T234" s="19"/>
      <c r="U234" s="19"/>
      <c r="V234" s="19"/>
      <c r="W234" s="19"/>
      <c r="X234" s="18"/>
      <c r="Y234" s="46"/>
      <c r="Z234" s="19"/>
      <c r="AA234" s="19"/>
      <c r="AB234" s="19"/>
      <c r="AC234" s="19"/>
      <c r="AD234" s="19"/>
      <c r="AE234" s="19" t="s">
        <v>2684</v>
      </c>
      <c r="AF234" s="124" t="s">
        <v>1570</v>
      </c>
      <c r="AG234" s="19"/>
      <c r="AH234" s="20" t="s">
        <v>1268</v>
      </c>
      <c r="AI234" s="19" t="s">
        <v>1571</v>
      </c>
      <c r="AJ234" s="16"/>
      <c r="AK234" s="16"/>
      <c r="AL234" s="16">
        <f t="shared" si="8"/>
        <v>45000</v>
      </c>
      <c r="AM234" s="43">
        <v>23071</v>
      </c>
      <c r="AN234" s="43">
        <v>23102</v>
      </c>
      <c r="AO234" s="19"/>
      <c r="AP234" s="19"/>
      <c r="AQ234" s="19"/>
      <c r="AR234" s="19"/>
      <c r="AS234" s="19"/>
      <c r="AT234" s="19"/>
    </row>
    <row r="235" spans="1:46" s="23" customFormat="1" ht="72" x14ac:dyDescent="0.2">
      <c r="A235" s="19" t="s">
        <v>41</v>
      </c>
      <c r="B235" s="19" t="s">
        <v>277</v>
      </c>
      <c r="C235" s="19" t="s">
        <v>276</v>
      </c>
      <c r="D235" s="19" t="s">
        <v>10</v>
      </c>
      <c r="E235" s="19" t="s">
        <v>311</v>
      </c>
      <c r="F235" s="28" t="s">
        <v>1807</v>
      </c>
      <c r="G235" s="19" t="s">
        <v>540</v>
      </c>
      <c r="H235" s="18" t="s">
        <v>303</v>
      </c>
      <c r="I235" s="18" t="s">
        <v>271</v>
      </c>
      <c r="J235" s="17">
        <v>25000</v>
      </c>
      <c r="K235" s="35" t="s">
        <v>137</v>
      </c>
      <c r="L235" s="18"/>
      <c r="M235" s="18"/>
      <c r="N235" s="19"/>
      <c r="O235" s="19"/>
      <c r="P235" s="19"/>
      <c r="Q235" s="19" t="s">
        <v>2439</v>
      </c>
      <c r="R235" s="18" t="s">
        <v>39</v>
      </c>
      <c r="S235" s="19"/>
      <c r="T235" s="19"/>
      <c r="U235" s="19"/>
      <c r="V235" s="19"/>
      <c r="W235" s="19"/>
      <c r="X235" s="18"/>
      <c r="Y235" s="46"/>
      <c r="Z235" s="19"/>
      <c r="AA235" s="19"/>
      <c r="AB235" s="19"/>
      <c r="AC235" s="19"/>
      <c r="AD235" s="19"/>
      <c r="AE235" s="19" t="s">
        <v>2684</v>
      </c>
      <c r="AF235" s="124" t="s">
        <v>1570</v>
      </c>
      <c r="AG235" s="19"/>
      <c r="AH235" s="20" t="s">
        <v>1268</v>
      </c>
      <c r="AI235" s="19" t="s">
        <v>1571</v>
      </c>
      <c r="AJ235" s="16"/>
      <c r="AK235" s="16"/>
      <c r="AL235" s="16">
        <f t="shared" si="8"/>
        <v>25000</v>
      </c>
      <c r="AM235" s="43">
        <v>23071</v>
      </c>
      <c r="AN235" s="43">
        <v>23102</v>
      </c>
      <c r="AO235" s="19"/>
      <c r="AP235" s="19"/>
      <c r="AQ235" s="19"/>
      <c r="AR235" s="19"/>
      <c r="AS235" s="19"/>
      <c r="AT235" s="19"/>
    </row>
    <row r="236" spans="1:46" s="23" customFormat="1" ht="72" x14ac:dyDescent="0.2">
      <c r="A236" s="19" t="s">
        <v>41</v>
      </c>
      <c r="B236" s="19" t="s">
        <v>277</v>
      </c>
      <c r="C236" s="19" t="s">
        <v>276</v>
      </c>
      <c r="D236" s="19" t="s">
        <v>10</v>
      </c>
      <c r="E236" s="19" t="s">
        <v>311</v>
      </c>
      <c r="F236" s="28" t="s">
        <v>1808</v>
      </c>
      <c r="G236" s="19" t="s">
        <v>541</v>
      </c>
      <c r="H236" s="18" t="s">
        <v>319</v>
      </c>
      <c r="I236" s="18" t="s">
        <v>271</v>
      </c>
      <c r="J236" s="17">
        <v>128000</v>
      </c>
      <c r="K236" s="35" t="s">
        <v>137</v>
      </c>
      <c r="L236" s="18"/>
      <c r="M236" s="18"/>
      <c r="N236" s="19"/>
      <c r="O236" s="19"/>
      <c r="P236" s="19"/>
      <c r="Q236" s="19" t="s">
        <v>2439</v>
      </c>
      <c r="R236" s="18" t="s">
        <v>39</v>
      </c>
      <c r="S236" s="19"/>
      <c r="T236" s="19"/>
      <c r="U236" s="19"/>
      <c r="V236" s="19"/>
      <c r="W236" s="19"/>
      <c r="X236" s="18"/>
      <c r="Y236" s="46"/>
      <c r="Z236" s="19"/>
      <c r="AA236" s="19"/>
      <c r="AB236" s="19"/>
      <c r="AC236" s="19"/>
      <c r="AD236" s="19"/>
      <c r="AE236" s="19" t="s">
        <v>2684</v>
      </c>
      <c r="AF236" s="124" t="s">
        <v>1570</v>
      </c>
      <c r="AG236" s="19"/>
      <c r="AH236" s="20" t="s">
        <v>1268</v>
      </c>
      <c r="AI236" s="19" t="s">
        <v>1571</v>
      </c>
      <c r="AJ236" s="16"/>
      <c r="AK236" s="16"/>
      <c r="AL236" s="16">
        <f t="shared" si="8"/>
        <v>128000</v>
      </c>
      <c r="AM236" s="43">
        <v>23071</v>
      </c>
      <c r="AN236" s="43">
        <v>23102</v>
      </c>
      <c r="AO236" s="19"/>
      <c r="AP236" s="19"/>
      <c r="AQ236" s="19"/>
      <c r="AR236" s="19"/>
      <c r="AS236" s="19"/>
      <c r="AT236" s="19"/>
    </row>
    <row r="237" spans="1:46" s="23" customFormat="1" ht="108" x14ac:dyDescent="0.2">
      <c r="A237" s="19" t="s">
        <v>41</v>
      </c>
      <c r="B237" s="19" t="s">
        <v>277</v>
      </c>
      <c r="C237" s="19" t="s">
        <v>276</v>
      </c>
      <c r="D237" s="19" t="s">
        <v>10</v>
      </c>
      <c r="E237" s="19" t="s">
        <v>311</v>
      </c>
      <c r="F237" s="28" t="s">
        <v>1809</v>
      </c>
      <c r="G237" s="19" t="s">
        <v>542</v>
      </c>
      <c r="H237" s="18" t="s">
        <v>459</v>
      </c>
      <c r="I237" s="18" t="s">
        <v>274</v>
      </c>
      <c r="J237" s="17">
        <v>76000</v>
      </c>
      <c r="K237" s="35" t="s">
        <v>137</v>
      </c>
      <c r="L237" s="18"/>
      <c r="M237" s="18"/>
      <c r="N237" s="19"/>
      <c r="O237" s="19"/>
      <c r="P237" s="19"/>
      <c r="Q237" s="19" t="s">
        <v>2439</v>
      </c>
      <c r="R237" s="18" t="s">
        <v>39</v>
      </c>
      <c r="S237" s="19"/>
      <c r="T237" s="19"/>
      <c r="U237" s="19"/>
      <c r="V237" s="19"/>
      <c r="W237" s="19"/>
      <c r="X237" s="18"/>
      <c r="Y237" s="46"/>
      <c r="Z237" s="19"/>
      <c r="AA237" s="19"/>
      <c r="AB237" s="19"/>
      <c r="AC237" s="19"/>
      <c r="AD237" s="19"/>
      <c r="AE237" s="19" t="s">
        <v>2684</v>
      </c>
      <c r="AF237" s="124" t="s">
        <v>1570</v>
      </c>
      <c r="AG237" s="19"/>
      <c r="AH237" s="20" t="s">
        <v>1268</v>
      </c>
      <c r="AI237" s="19" t="s">
        <v>1571</v>
      </c>
      <c r="AJ237" s="16"/>
      <c r="AK237" s="16"/>
      <c r="AL237" s="16">
        <f t="shared" si="8"/>
        <v>76000</v>
      </c>
      <c r="AM237" s="43">
        <v>23071</v>
      </c>
      <c r="AN237" s="43">
        <v>23102</v>
      </c>
      <c r="AO237" s="19"/>
      <c r="AP237" s="19"/>
      <c r="AQ237" s="19"/>
      <c r="AR237" s="19"/>
      <c r="AS237" s="19"/>
      <c r="AT237" s="19"/>
    </row>
    <row r="238" spans="1:46" s="23" customFormat="1" ht="72" x14ac:dyDescent="0.2">
      <c r="A238" s="19" t="s">
        <v>41</v>
      </c>
      <c r="B238" s="19" t="s">
        <v>277</v>
      </c>
      <c r="C238" s="19" t="s">
        <v>276</v>
      </c>
      <c r="D238" s="19" t="s">
        <v>10</v>
      </c>
      <c r="E238" s="19" t="s">
        <v>311</v>
      </c>
      <c r="F238" s="28" t="s">
        <v>1810</v>
      </c>
      <c r="G238" s="19" t="s">
        <v>543</v>
      </c>
      <c r="H238" s="18" t="s">
        <v>269</v>
      </c>
      <c r="I238" s="18" t="s">
        <v>271</v>
      </c>
      <c r="J238" s="17">
        <v>36000</v>
      </c>
      <c r="K238" s="35" t="s">
        <v>137</v>
      </c>
      <c r="L238" s="18"/>
      <c r="M238" s="18"/>
      <c r="N238" s="19"/>
      <c r="O238" s="19"/>
      <c r="P238" s="19"/>
      <c r="Q238" s="19" t="s">
        <v>2439</v>
      </c>
      <c r="R238" s="18" t="s">
        <v>39</v>
      </c>
      <c r="S238" s="19"/>
      <c r="T238" s="19"/>
      <c r="U238" s="19"/>
      <c r="V238" s="19"/>
      <c r="W238" s="19"/>
      <c r="X238" s="18"/>
      <c r="Y238" s="46"/>
      <c r="Z238" s="19"/>
      <c r="AA238" s="19"/>
      <c r="AB238" s="19"/>
      <c r="AC238" s="19"/>
      <c r="AD238" s="19"/>
      <c r="AE238" s="19" t="s">
        <v>2684</v>
      </c>
      <c r="AF238" s="124" t="s">
        <v>1570</v>
      </c>
      <c r="AG238" s="19"/>
      <c r="AH238" s="20" t="s">
        <v>1268</v>
      </c>
      <c r="AI238" s="19" t="s">
        <v>1571</v>
      </c>
      <c r="AJ238" s="16"/>
      <c r="AK238" s="16"/>
      <c r="AL238" s="16">
        <f t="shared" si="8"/>
        <v>36000</v>
      </c>
      <c r="AM238" s="43">
        <v>23071</v>
      </c>
      <c r="AN238" s="43">
        <v>23102</v>
      </c>
      <c r="AO238" s="19"/>
      <c r="AP238" s="19"/>
      <c r="AQ238" s="19"/>
      <c r="AR238" s="19"/>
      <c r="AS238" s="19"/>
      <c r="AT238" s="19"/>
    </row>
    <row r="239" spans="1:46" s="23" customFormat="1" ht="72" x14ac:dyDescent="0.2">
      <c r="A239" s="19" t="s">
        <v>41</v>
      </c>
      <c r="B239" s="19" t="s">
        <v>277</v>
      </c>
      <c r="C239" s="19" t="s">
        <v>276</v>
      </c>
      <c r="D239" s="19" t="s">
        <v>10</v>
      </c>
      <c r="E239" s="19" t="s">
        <v>311</v>
      </c>
      <c r="F239" s="28" t="s">
        <v>1811</v>
      </c>
      <c r="G239" s="19" t="s">
        <v>544</v>
      </c>
      <c r="H239" s="18" t="s">
        <v>303</v>
      </c>
      <c r="I239" s="18" t="s">
        <v>271</v>
      </c>
      <c r="J239" s="17">
        <v>28000</v>
      </c>
      <c r="K239" s="35" t="s">
        <v>137</v>
      </c>
      <c r="L239" s="18"/>
      <c r="M239" s="18"/>
      <c r="N239" s="19"/>
      <c r="O239" s="19"/>
      <c r="P239" s="19"/>
      <c r="Q239" s="19" t="s">
        <v>2439</v>
      </c>
      <c r="R239" s="18" t="s">
        <v>39</v>
      </c>
      <c r="S239" s="19"/>
      <c r="T239" s="19"/>
      <c r="U239" s="19"/>
      <c r="V239" s="19"/>
      <c r="W239" s="19"/>
      <c r="X239" s="18"/>
      <c r="Y239" s="46"/>
      <c r="Z239" s="19"/>
      <c r="AA239" s="19"/>
      <c r="AB239" s="19"/>
      <c r="AC239" s="19"/>
      <c r="AD239" s="19"/>
      <c r="AE239" s="19" t="s">
        <v>2684</v>
      </c>
      <c r="AF239" s="124" t="s">
        <v>1570</v>
      </c>
      <c r="AG239" s="19"/>
      <c r="AH239" s="20" t="s">
        <v>1268</v>
      </c>
      <c r="AI239" s="19" t="s">
        <v>1571</v>
      </c>
      <c r="AJ239" s="16"/>
      <c r="AK239" s="16"/>
      <c r="AL239" s="16">
        <f t="shared" si="8"/>
        <v>28000</v>
      </c>
      <c r="AM239" s="43">
        <v>23071</v>
      </c>
      <c r="AN239" s="43">
        <v>23102</v>
      </c>
      <c r="AO239" s="19"/>
      <c r="AP239" s="19"/>
      <c r="AQ239" s="19"/>
      <c r="AR239" s="19"/>
      <c r="AS239" s="19"/>
      <c r="AT239" s="19"/>
    </row>
    <row r="240" spans="1:46" s="23" customFormat="1" ht="72" x14ac:dyDescent="0.2">
      <c r="A240" s="19" t="s">
        <v>41</v>
      </c>
      <c r="B240" s="19" t="s">
        <v>277</v>
      </c>
      <c r="C240" s="19" t="s">
        <v>276</v>
      </c>
      <c r="D240" s="19" t="s">
        <v>10</v>
      </c>
      <c r="E240" s="19" t="s">
        <v>311</v>
      </c>
      <c r="F240" s="28" t="s">
        <v>1812</v>
      </c>
      <c r="G240" s="19" t="s">
        <v>545</v>
      </c>
      <c r="H240" s="18" t="s">
        <v>546</v>
      </c>
      <c r="I240" s="18" t="s">
        <v>271</v>
      </c>
      <c r="J240" s="17">
        <v>66000</v>
      </c>
      <c r="K240" s="35" t="s">
        <v>137</v>
      </c>
      <c r="L240" s="18"/>
      <c r="M240" s="18"/>
      <c r="N240" s="19"/>
      <c r="O240" s="19"/>
      <c r="P240" s="19"/>
      <c r="Q240" s="19" t="s">
        <v>2439</v>
      </c>
      <c r="R240" s="18" t="s">
        <v>39</v>
      </c>
      <c r="S240" s="19"/>
      <c r="T240" s="19"/>
      <c r="U240" s="19"/>
      <c r="V240" s="19"/>
      <c r="W240" s="19"/>
      <c r="X240" s="18"/>
      <c r="Y240" s="46"/>
      <c r="Z240" s="19"/>
      <c r="AA240" s="19"/>
      <c r="AB240" s="19"/>
      <c r="AC240" s="19"/>
      <c r="AD240" s="19"/>
      <c r="AE240" s="19" t="s">
        <v>2684</v>
      </c>
      <c r="AF240" s="124" t="s">
        <v>1570</v>
      </c>
      <c r="AG240" s="19"/>
      <c r="AH240" s="20" t="s">
        <v>1268</v>
      </c>
      <c r="AI240" s="19" t="s">
        <v>1571</v>
      </c>
      <c r="AJ240" s="16"/>
      <c r="AK240" s="16"/>
      <c r="AL240" s="16">
        <f t="shared" si="8"/>
        <v>66000</v>
      </c>
      <c r="AM240" s="43">
        <v>23071</v>
      </c>
      <c r="AN240" s="43">
        <v>23102</v>
      </c>
      <c r="AO240" s="19"/>
      <c r="AP240" s="19"/>
      <c r="AQ240" s="19"/>
      <c r="AR240" s="19"/>
      <c r="AS240" s="19"/>
      <c r="AT240" s="19"/>
    </row>
    <row r="241" spans="1:46" s="23" customFormat="1" ht="72" x14ac:dyDescent="0.2">
      <c r="A241" s="19" t="s">
        <v>41</v>
      </c>
      <c r="B241" s="19" t="s">
        <v>277</v>
      </c>
      <c r="C241" s="19" t="s">
        <v>276</v>
      </c>
      <c r="D241" s="19" t="s">
        <v>10</v>
      </c>
      <c r="E241" s="19" t="s">
        <v>311</v>
      </c>
      <c r="F241" s="28" t="s">
        <v>1813</v>
      </c>
      <c r="G241" s="19" t="s">
        <v>547</v>
      </c>
      <c r="H241" s="18" t="s">
        <v>270</v>
      </c>
      <c r="I241" s="18" t="s">
        <v>271</v>
      </c>
      <c r="J241" s="17">
        <v>21000</v>
      </c>
      <c r="K241" s="35" t="s">
        <v>137</v>
      </c>
      <c r="L241" s="18"/>
      <c r="M241" s="18"/>
      <c r="N241" s="19"/>
      <c r="O241" s="19"/>
      <c r="P241" s="19"/>
      <c r="Q241" s="19" t="s">
        <v>2439</v>
      </c>
      <c r="R241" s="18" t="s">
        <v>39</v>
      </c>
      <c r="S241" s="19"/>
      <c r="T241" s="19"/>
      <c r="U241" s="19"/>
      <c r="V241" s="19"/>
      <c r="W241" s="19"/>
      <c r="X241" s="18"/>
      <c r="Y241" s="46"/>
      <c r="Z241" s="19"/>
      <c r="AA241" s="19"/>
      <c r="AB241" s="19"/>
      <c r="AC241" s="19"/>
      <c r="AD241" s="19"/>
      <c r="AE241" s="19" t="s">
        <v>2684</v>
      </c>
      <c r="AF241" s="124" t="s">
        <v>1570</v>
      </c>
      <c r="AG241" s="19"/>
      <c r="AH241" s="20" t="s">
        <v>1268</v>
      </c>
      <c r="AI241" s="19" t="s">
        <v>1571</v>
      </c>
      <c r="AJ241" s="16"/>
      <c r="AK241" s="16"/>
      <c r="AL241" s="16">
        <f t="shared" si="8"/>
        <v>21000</v>
      </c>
      <c r="AM241" s="43">
        <v>23071</v>
      </c>
      <c r="AN241" s="43">
        <v>23102</v>
      </c>
      <c r="AO241" s="19"/>
      <c r="AP241" s="19"/>
      <c r="AQ241" s="19"/>
      <c r="AR241" s="19"/>
      <c r="AS241" s="19"/>
      <c r="AT241" s="19"/>
    </row>
    <row r="242" spans="1:46" s="23" customFormat="1" ht="72" x14ac:dyDescent="0.2">
      <c r="A242" s="19" t="s">
        <v>41</v>
      </c>
      <c r="B242" s="19" t="s">
        <v>277</v>
      </c>
      <c r="C242" s="19" t="s">
        <v>276</v>
      </c>
      <c r="D242" s="19" t="s">
        <v>10</v>
      </c>
      <c r="E242" s="19" t="s">
        <v>311</v>
      </c>
      <c r="F242" s="28" t="s">
        <v>1814</v>
      </c>
      <c r="G242" s="19" t="s">
        <v>548</v>
      </c>
      <c r="H242" s="18" t="s">
        <v>459</v>
      </c>
      <c r="I242" s="18" t="s">
        <v>271</v>
      </c>
      <c r="J242" s="17">
        <v>108000</v>
      </c>
      <c r="K242" s="35" t="s">
        <v>137</v>
      </c>
      <c r="L242" s="18"/>
      <c r="M242" s="18"/>
      <c r="N242" s="19"/>
      <c r="O242" s="19"/>
      <c r="P242" s="19"/>
      <c r="Q242" s="19" t="s">
        <v>2439</v>
      </c>
      <c r="R242" s="18" t="s">
        <v>39</v>
      </c>
      <c r="S242" s="19"/>
      <c r="T242" s="19"/>
      <c r="U242" s="19"/>
      <c r="V242" s="19"/>
      <c r="W242" s="19"/>
      <c r="X242" s="18"/>
      <c r="Y242" s="46"/>
      <c r="Z242" s="19"/>
      <c r="AA242" s="19"/>
      <c r="AB242" s="19"/>
      <c r="AC242" s="19"/>
      <c r="AD242" s="19"/>
      <c r="AE242" s="19" t="s">
        <v>2684</v>
      </c>
      <c r="AF242" s="124" t="s">
        <v>1570</v>
      </c>
      <c r="AG242" s="19"/>
      <c r="AH242" s="20" t="s">
        <v>1268</v>
      </c>
      <c r="AI242" s="19" t="s">
        <v>1571</v>
      </c>
      <c r="AJ242" s="16"/>
      <c r="AK242" s="16"/>
      <c r="AL242" s="16">
        <f t="shared" si="8"/>
        <v>108000</v>
      </c>
      <c r="AM242" s="43">
        <v>23071</v>
      </c>
      <c r="AN242" s="43">
        <v>23102</v>
      </c>
      <c r="AO242" s="19"/>
      <c r="AP242" s="19"/>
      <c r="AQ242" s="19"/>
      <c r="AR242" s="19"/>
      <c r="AS242" s="19"/>
      <c r="AT242" s="19"/>
    </row>
    <row r="243" spans="1:46" s="23" customFormat="1" ht="90" x14ac:dyDescent="0.2">
      <c r="A243" s="19" t="s">
        <v>42</v>
      </c>
      <c r="B243" s="19" t="s">
        <v>277</v>
      </c>
      <c r="C243" s="19" t="s">
        <v>276</v>
      </c>
      <c r="D243" s="19" t="s">
        <v>11</v>
      </c>
      <c r="E243" s="19" t="s">
        <v>454</v>
      </c>
      <c r="F243" s="28" t="s">
        <v>1815</v>
      </c>
      <c r="G243" s="19" t="s">
        <v>549</v>
      </c>
      <c r="H243" s="18" t="s">
        <v>531</v>
      </c>
      <c r="I243" s="18" t="s">
        <v>268</v>
      </c>
      <c r="J243" s="17">
        <v>120000</v>
      </c>
      <c r="K243" s="64"/>
      <c r="L243" s="64"/>
      <c r="M243" s="35" t="s">
        <v>137</v>
      </c>
      <c r="N243" s="19"/>
      <c r="O243" s="19" t="s">
        <v>2723</v>
      </c>
      <c r="P243" s="47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9"/>
      <c r="AE243" s="20" t="s">
        <v>2726</v>
      </c>
      <c r="AF243" s="124" t="s">
        <v>1570</v>
      </c>
      <c r="AG243" s="19" t="s">
        <v>2456</v>
      </c>
      <c r="AH243" s="20" t="s">
        <v>1270</v>
      </c>
      <c r="AI243" s="19" t="s">
        <v>1570</v>
      </c>
      <c r="AJ243" s="17">
        <v>120000</v>
      </c>
      <c r="AK243" s="16"/>
      <c r="AL243" s="16">
        <f t="shared" si="8"/>
        <v>0</v>
      </c>
      <c r="AM243" s="47"/>
      <c r="AN243" s="47"/>
      <c r="AO243" s="47">
        <v>242257</v>
      </c>
      <c r="AP243" s="47">
        <v>242257</v>
      </c>
      <c r="AQ243" s="47">
        <v>242257</v>
      </c>
      <c r="AR243" s="17">
        <v>120000</v>
      </c>
      <c r="AS243" s="141" t="e">
        <f>M243-AC243</f>
        <v>#VALUE!</v>
      </c>
      <c r="AT243" s="19"/>
    </row>
    <row r="244" spans="1:46" s="23" customFormat="1" ht="90" x14ac:dyDescent="0.2">
      <c r="A244" s="19" t="s">
        <v>42</v>
      </c>
      <c r="B244" s="19" t="s">
        <v>277</v>
      </c>
      <c r="C244" s="19" t="s">
        <v>276</v>
      </c>
      <c r="D244" s="19" t="s">
        <v>11</v>
      </c>
      <c r="E244" s="19" t="s">
        <v>454</v>
      </c>
      <c r="F244" s="28" t="s">
        <v>1816</v>
      </c>
      <c r="G244" s="19" t="s">
        <v>550</v>
      </c>
      <c r="H244" s="18" t="s">
        <v>269</v>
      </c>
      <c r="I244" s="18" t="s">
        <v>271</v>
      </c>
      <c r="J244" s="17">
        <v>24600</v>
      </c>
      <c r="K244" s="64"/>
      <c r="L244" s="64"/>
      <c r="M244" s="35" t="s">
        <v>137</v>
      </c>
      <c r="N244" s="19"/>
      <c r="O244" s="19" t="s">
        <v>2723</v>
      </c>
      <c r="P244" s="47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9"/>
      <c r="AE244" s="20" t="s">
        <v>2726</v>
      </c>
      <c r="AF244" s="124" t="s">
        <v>1570</v>
      </c>
      <c r="AG244" s="19" t="s">
        <v>2456</v>
      </c>
      <c r="AH244" s="20" t="s">
        <v>1271</v>
      </c>
      <c r="AI244" s="19" t="s">
        <v>1570</v>
      </c>
      <c r="AJ244" s="17">
        <v>24600</v>
      </c>
      <c r="AK244" s="16"/>
      <c r="AL244" s="16">
        <f t="shared" si="8"/>
        <v>0</v>
      </c>
      <c r="AM244" s="47"/>
      <c r="AN244" s="47"/>
      <c r="AO244" s="47">
        <v>242257</v>
      </c>
      <c r="AP244" s="47">
        <v>242257</v>
      </c>
      <c r="AQ244" s="47">
        <v>242257</v>
      </c>
      <c r="AR244" s="17">
        <v>24600</v>
      </c>
      <c r="AS244" s="141" t="e">
        <f t="shared" ref="AS244:AS278" si="9">M244-AC244</f>
        <v>#VALUE!</v>
      </c>
      <c r="AT244" s="19"/>
    </row>
    <row r="245" spans="1:46" s="23" customFormat="1" ht="90" x14ac:dyDescent="0.2">
      <c r="A245" s="19" t="s">
        <v>42</v>
      </c>
      <c r="B245" s="19" t="s">
        <v>277</v>
      </c>
      <c r="C245" s="19" t="s">
        <v>276</v>
      </c>
      <c r="D245" s="19" t="s">
        <v>11</v>
      </c>
      <c r="E245" s="19" t="s">
        <v>454</v>
      </c>
      <c r="F245" s="28" t="s">
        <v>1817</v>
      </c>
      <c r="G245" s="19" t="s">
        <v>551</v>
      </c>
      <c r="H245" s="18" t="s">
        <v>269</v>
      </c>
      <c r="I245" s="18" t="s">
        <v>271</v>
      </c>
      <c r="J245" s="17">
        <v>56000</v>
      </c>
      <c r="K245" s="64"/>
      <c r="L245" s="64"/>
      <c r="M245" s="35" t="s">
        <v>137</v>
      </c>
      <c r="N245" s="19"/>
      <c r="O245" s="19" t="s">
        <v>2727</v>
      </c>
      <c r="P245" s="47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v>56000</v>
      </c>
      <c r="AE245" s="20" t="s">
        <v>2729</v>
      </c>
      <c r="AF245" s="124" t="s">
        <v>1570</v>
      </c>
      <c r="AG245" s="19" t="s">
        <v>2457</v>
      </c>
      <c r="AH245" s="20" t="s">
        <v>1273</v>
      </c>
      <c r="AI245" s="19" t="s">
        <v>1570</v>
      </c>
      <c r="AJ245" s="16"/>
      <c r="AK245" s="16">
        <v>56000</v>
      </c>
      <c r="AL245" s="16">
        <f t="shared" si="8"/>
        <v>0</v>
      </c>
      <c r="AM245" s="47"/>
      <c r="AN245" s="47"/>
      <c r="AO245" s="47"/>
      <c r="AP245" s="47"/>
      <c r="AQ245" s="19"/>
      <c r="AR245" s="17">
        <v>56000</v>
      </c>
      <c r="AS245" s="141" t="e">
        <f t="shared" si="9"/>
        <v>#VALUE!</v>
      </c>
      <c r="AT245" s="19"/>
    </row>
    <row r="246" spans="1:46" s="23" customFormat="1" ht="90" x14ac:dyDescent="0.2">
      <c r="A246" s="19" t="s">
        <v>42</v>
      </c>
      <c r="B246" s="19" t="s">
        <v>277</v>
      </c>
      <c r="C246" s="19" t="s">
        <v>276</v>
      </c>
      <c r="D246" s="19" t="s">
        <v>11</v>
      </c>
      <c r="E246" s="19" t="s">
        <v>454</v>
      </c>
      <c r="F246" s="28" t="s">
        <v>1818</v>
      </c>
      <c r="G246" s="19" t="s">
        <v>552</v>
      </c>
      <c r="H246" s="18" t="s">
        <v>317</v>
      </c>
      <c r="I246" s="18" t="s">
        <v>553</v>
      </c>
      <c r="J246" s="17">
        <v>40000</v>
      </c>
      <c r="K246" s="64"/>
      <c r="L246" s="64"/>
      <c r="M246" s="35" t="s">
        <v>137</v>
      </c>
      <c r="N246" s="19"/>
      <c r="O246" s="19" t="s">
        <v>2723</v>
      </c>
      <c r="P246" s="47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9"/>
      <c r="AE246" s="20" t="s">
        <v>2726</v>
      </c>
      <c r="AF246" s="124" t="s">
        <v>1570</v>
      </c>
      <c r="AG246" s="19" t="s">
        <v>2456</v>
      </c>
      <c r="AH246" s="20" t="s">
        <v>1270</v>
      </c>
      <c r="AI246" s="19" t="s">
        <v>1570</v>
      </c>
      <c r="AJ246" s="17">
        <v>40000</v>
      </c>
      <c r="AK246" s="16"/>
      <c r="AL246" s="16">
        <f t="shared" si="8"/>
        <v>0</v>
      </c>
      <c r="AM246" s="47"/>
      <c r="AN246" s="47"/>
      <c r="AO246" s="47">
        <v>242257</v>
      </c>
      <c r="AP246" s="47">
        <v>242257</v>
      </c>
      <c r="AQ246" s="47">
        <v>242257</v>
      </c>
      <c r="AR246" s="17">
        <v>40000</v>
      </c>
      <c r="AS246" s="141" t="e">
        <f t="shared" si="9"/>
        <v>#VALUE!</v>
      </c>
      <c r="AT246" s="19"/>
    </row>
    <row r="247" spans="1:46" s="23" customFormat="1" ht="90" x14ac:dyDescent="0.2">
      <c r="A247" s="19" t="s">
        <v>42</v>
      </c>
      <c r="B247" s="19" t="s">
        <v>277</v>
      </c>
      <c r="C247" s="19" t="s">
        <v>276</v>
      </c>
      <c r="D247" s="19" t="s">
        <v>11</v>
      </c>
      <c r="E247" s="19" t="s">
        <v>454</v>
      </c>
      <c r="F247" s="28" t="s">
        <v>1819</v>
      </c>
      <c r="G247" s="19" t="s">
        <v>554</v>
      </c>
      <c r="H247" s="18" t="s">
        <v>317</v>
      </c>
      <c r="I247" s="18" t="s">
        <v>553</v>
      </c>
      <c r="J247" s="17">
        <v>40000</v>
      </c>
      <c r="K247" s="64"/>
      <c r="L247" s="64"/>
      <c r="M247" s="35" t="s">
        <v>137</v>
      </c>
      <c r="N247" s="19"/>
      <c r="O247" s="19" t="s">
        <v>2723</v>
      </c>
      <c r="P247" s="47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9"/>
      <c r="AE247" s="20" t="s">
        <v>2726</v>
      </c>
      <c r="AF247" s="124" t="s">
        <v>1570</v>
      </c>
      <c r="AG247" s="19" t="s">
        <v>2456</v>
      </c>
      <c r="AH247" s="20" t="s">
        <v>1270</v>
      </c>
      <c r="AI247" s="19" t="s">
        <v>1570</v>
      </c>
      <c r="AJ247" s="17">
        <v>40000</v>
      </c>
      <c r="AK247" s="16"/>
      <c r="AL247" s="16">
        <f t="shared" si="8"/>
        <v>0</v>
      </c>
      <c r="AM247" s="47"/>
      <c r="AN247" s="47"/>
      <c r="AO247" s="47">
        <v>242257</v>
      </c>
      <c r="AP247" s="47">
        <v>242257</v>
      </c>
      <c r="AQ247" s="47">
        <v>242257</v>
      </c>
      <c r="AR247" s="17">
        <v>40000</v>
      </c>
      <c r="AS247" s="141" t="e">
        <f t="shared" si="9"/>
        <v>#VALUE!</v>
      </c>
      <c r="AT247" s="19"/>
    </row>
    <row r="248" spans="1:46" s="23" customFormat="1" ht="90" x14ac:dyDescent="0.2">
      <c r="A248" s="19" t="s">
        <v>42</v>
      </c>
      <c r="B248" s="19" t="s">
        <v>277</v>
      </c>
      <c r="C248" s="19" t="s">
        <v>276</v>
      </c>
      <c r="D248" s="19" t="s">
        <v>11</v>
      </c>
      <c r="E248" s="19" t="s">
        <v>454</v>
      </c>
      <c r="F248" s="28" t="s">
        <v>1820</v>
      </c>
      <c r="G248" s="19" t="s">
        <v>555</v>
      </c>
      <c r="H248" s="18" t="s">
        <v>459</v>
      </c>
      <c r="I248" s="18" t="s">
        <v>268</v>
      </c>
      <c r="J248" s="17">
        <v>40000</v>
      </c>
      <c r="K248" s="64"/>
      <c r="L248" s="64"/>
      <c r="M248" s="35" t="s">
        <v>137</v>
      </c>
      <c r="N248" s="19"/>
      <c r="O248" s="19" t="s">
        <v>2723</v>
      </c>
      <c r="P248" s="47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9"/>
      <c r="AE248" s="20" t="s">
        <v>2726</v>
      </c>
      <c r="AF248" s="124" t="s">
        <v>1570</v>
      </c>
      <c r="AG248" s="19" t="s">
        <v>2456</v>
      </c>
      <c r="AH248" s="20" t="s">
        <v>1270</v>
      </c>
      <c r="AI248" s="19" t="s">
        <v>1570</v>
      </c>
      <c r="AJ248" s="17">
        <v>40000</v>
      </c>
      <c r="AK248" s="16"/>
      <c r="AL248" s="16">
        <f t="shared" si="8"/>
        <v>0</v>
      </c>
      <c r="AM248" s="47"/>
      <c r="AN248" s="47"/>
      <c r="AO248" s="47">
        <v>242257</v>
      </c>
      <c r="AP248" s="47">
        <v>242257</v>
      </c>
      <c r="AQ248" s="47">
        <v>242257</v>
      </c>
      <c r="AR248" s="17">
        <v>40000</v>
      </c>
      <c r="AS248" s="141" t="e">
        <f t="shared" si="9"/>
        <v>#VALUE!</v>
      </c>
      <c r="AT248" s="19"/>
    </row>
    <row r="249" spans="1:46" s="23" customFormat="1" ht="72" x14ac:dyDescent="0.2">
      <c r="A249" s="19" t="s">
        <v>42</v>
      </c>
      <c r="B249" s="19" t="s">
        <v>277</v>
      </c>
      <c r="C249" s="19" t="s">
        <v>276</v>
      </c>
      <c r="D249" s="19" t="s">
        <v>11</v>
      </c>
      <c r="E249" s="19" t="s">
        <v>454</v>
      </c>
      <c r="F249" s="28" t="s">
        <v>1821</v>
      </c>
      <c r="G249" s="19" t="s">
        <v>556</v>
      </c>
      <c r="H249" s="18" t="s">
        <v>270</v>
      </c>
      <c r="I249" s="18" t="s">
        <v>274</v>
      </c>
      <c r="J249" s="17">
        <v>50000</v>
      </c>
      <c r="K249" s="64"/>
      <c r="L249" s="64"/>
      <c r="M249" s="35" t="s">
        <v>137</v>
      </c>
      <c r="N249" s="19"/>
      <c r="O249" s="19"/>
      <c r="P249" s="19"/>
      <c r="Q249" s="19"/>
      <c r="R249" s="19"/>
      <c r="S249" s="19"/>
      <c r="T249" s="19"/>
      <c r="U249" s="19"/>
      <c r="V249" s="19"/>
      <c r="W249" s="17">
        <v>50000</v>
      </c>
      <c r="X249" s="18">
        <v>1</v>
      </c>
      <c r="Y249" s="46"/>
      <c r="Z249" s="19"/>
      <c r="AA249" s="19"/>
      <c r="AB249" s="19"/>
      <c r="AC249" s="19"/>
      <c r="AD249" s="19"/>
      <c r="AE249" s="20" t="s">
        <v>1274</v>
      </c>
      <c r="AF249" s="127" t="s">
        <v>3455</v>
      </c>
      <c r="AG249" s="20"/>
      <c r="AH249" s="20" t="s">
        <v>1274</v>
      </c>
      <c r="AI249" s="19" t="s">
        <v>1569</v>
      </c>
      <c r="AJ249" s="16"/>
      <c r="AK249" s="16"/>
      <c r="AL249" s="16">
        <f t="shared" si="8"/>
        <v>50000</v>
      </c>
      <c r="AM249" s="47">
        <v>242247</v>
      </c>
      <c r="AN249" s="47">
        <v>242247</v>
      </c>
      <c r="AO249" s="47">
        <v>242277</v>
      </c>
      <c r="AP249" s="47">
        <v>242277</v>
      </c>
      <c r="AQ249" s="47">
        <v>242282</v>
      </c>
      <c r="AR249" s="17">
        <v>50000</v>
      </c>
      <c r="AS249" s="141"/>
      <c r="AT249" s="19"/>
    </row>
    <row r="250" spans="1:46" s="23" customFormat="1" ht="90" x14ac:dyDescent="0.2">
      <c r="A250" s="19" t="s">
        <v>42</v>
      </c>
      <c r="B250" s="19" t="s">
        <v>277</v>
      </c>
      <c r="C250" s="19" t="s">
        <v>276</v>
      </c>
      <c r="D250" s="19" t="s">
        <v>21</v>
      </c>
      <c r="E250" s="19" t="s">
        <v>454</v>
      </c>
      <c r="F250" s="28" t="s">
        <v>1822</v>
      </c>
      <c r="G250" s="19" t="s">
        <v>557</v>
      </c>
      <c r="H250" s="18" t="s">
        <v>270</v>
      </c>
      <c r="I250" s="18" t="s">
        <v>271</v>
      </c>
      <c r="J250" s="17">
        <v>10200</v>
      </c>
      <c r="K250" s="64"/>
      <c r="L250" s="64"/>
      <c r="M250" s="35" t="s">
        <v>137</v>
      </c>
      <c r="N250" s="19"/>
      <c r="O250" s="19" t="s">
        <v>2730</v>
      </c>
      <c r="P250" s="47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v>10200</v>
      </c>
      <c r="AE250" s="20" t="s">
        <v>2729</v>
      </c>
      <c r="AF250" s="124" t="s">
        <v>1570</v>
      </c>
      <c r="AG250" s="19" t="s">
        <v>2457</v>
      </c>
      <c r="AH250" s="20" t="s">
        <v>1276</v>
      </c>
      <c r="AI250" s="19" t="s">
        <v>1570</v>
      </c>
      <c r="AJ250" s="16"/>
      <c r="AK250" s="17">
        <v>10200</v>
      </c>
      <c r="AL250" s="16">
        <f t="shared" si="8"/>
        <v>0</v>
      </c>
      <c r="AM250" s="47"/>
      <c r="AN250" s="47"/>
      <c r="AO250" s="47"/>
      <c r="AP250" s="47"/>
      <c r="AQ250" s="47"/>
      <c r="AR250" s="17"/>
      <c r="AS250" s="141" t="e">
        <f t="shared" si="9"/>
        <v>#VALUE!</v>
      </c>
      <c r="AT250" s="19"/>
    </row>
    <row r="251" spans="1:46" s="23" customFormat="1" ht="90" x14ac:dyDescent="0.2">
      <c r="A251" s="19" t="s">
        <v>42</v>
      </c>
      <c r="B251" s="19" t="s">
        <v>277</v>
      </c>
      <c r="C251" s="19" t="s">
        <v>276</v>
      </c>
      <c r="D251" s="19" t="s">
        <v>21</v>
      </c>
      <c r="E251" s="19" t="s">
        <v>454</v>
      </c>
      <c r="F251" s="28" t="s">
        <v>1823</v>
      </c>
      <c r="G251" s="19" t="s">
        <v>558</v>
      </c>
      <c r="H251" s="18" t="s">
        <v>270</v>
      </c>
      <c r="I251" s="18" t="s">
        <v>274</v>
      </c>
      <c r="J251" s="17">
        <v>7000</v>
      </c>
      <c r="K251" s="64"/>
      <c r="L251" s="64"/>
      <c r="M251" s="35" t="s">
        <v>137</v>
      </c>
      <c r="N251" s="19"/>
      <c r="O251" s="19" t="s">
        <v>2734</v>
      </c>
      <c r="P251" s="47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v>7000</v>
      </c>
      <c r="AE251" s="20" t="s">
        <v>2729</v>
      </c>
      <c r="AF251" s="124" t="s">
        <v>1570</v>
      </c>
      <c r="AG251" s="19" t="s">
        <v>2457</v>
      </c>
      <c r="AH251" s="20" t="s">
        <v>1270</v>
      </c>
      <c r="AI251" s="19" t="s">
        <v>1570</v>
      </c>
      <c r="AJ251" s="16"/>
      <c r="AK251" s="17">
        <v>7000</v>
      </c>
      <c r="AL251" s="16">
        <f t="shared" si="8"/>
        <v>0</v>
      </c>
      <c r="AM251" s="47"/>
      <c r="AN251" s="47"/>
      <c r="AO251" s="47"/>
      <c r="AP251" s="47"/>
      <c r="AQ251" s="47"/>
      <c r="AR251" s="17"/>
      <c r="AS251" s="141" t="e">
        <f t="shared" si="9"/>
        <v>#VALUE!</v>
      </c>
      <c r="AT251" s="19"/>
    </row>
    <row r="252" spans="1:46" s="23" customFormat="1" ht="72" x14ac:dyDescent="0.2">
      <c r="A252" s="19" t="s">
        <v>42</v>
      </c>
      <c r="B252" s="19" t="s">
        <v>277</v>
      </c>
      <c r="C252" s="19" t="s">
        <v>276</v>
      </c>
      <c r="D252" s="19" t="s">
        <v>13</v>
      </c>
      <c r="E252" s="19" t="s">
        <v>454</v>
      </c>
      <c r="F252" s="28" t="s">
        <v>1824</v>
      </c>
      <c r="G252" s="19" t="s">
        <v>559</v>
      </c>
      <c r="H252" s="18" t="s">
        <v>270</v>
      </c>
      <c r="I252" s="18" t="s">
        <v>271</v>
      </c>
      <c r="J252" s="17">
        <v>1600000</v>
      </c>
      <c r="K252" s="35" t="s">
        <v>137</v>
      </c>
      <c r="L252" s="64"/>
      <c r="M252" s="64"/>
      <c r="N252" s="19"/>
      <c r="O252" s="19"/>
      <c r="P252" s="19"/>
      <c r="Q252" s="52" t="s">
        <v>2737</v>
      </c>
      <c r="R252" s="19" t="s">
        <v>1279</v>
      </c>
      <c r="S252" s="19" t="s">
        <v>72</v>
      </c>
      <c r="T252" s="19"/>
      <c r="U252" s="19"/>
      <c r="V252" s="19"/>
      <c r="W252" s="19"/>
      <c r="X252" s="18">
        <v>1</v>
      </c>
      <c r="Y252" s="46"/>
      <c r="Z252" s="19"/>
      <c r="AA252" s="19"/>
      <c r="AB252" s="19"/>
      <c r="AC252" s="19"/>
      <c r="AD252" s="19"/>
      <c r="AE252" s="20" t="s">
        <v>2738</v>
      </c>
      <c r="AF252" s="127" t="s">
        <v>1571</v>
      </c>
      <c r="AG252" s="20"/>
      <c r="AH252" s="20" t="s">
        <v>1277</v>
      </c>
      <c r="AI252" s="19" t="s">
        <v>1571</v>
      </c>
      <c r="AJ252" s="16"/>
      <c r="AK252" s="16"/>
      <c r="AL252" s="16">
        <f t="shared" si="8"/>
        <v>1600000</v>
      </c>
      <c r="AM252" s="47">
        <v>242250</v>
      </c>
      <c r="AN252" s="47">
        <v>242250</v>
      </c>
      <c r="AO252" s="47">
        <v>242281</v>
      </c>
      <c r="AP252" s="47">
        <v>242281</v>
      </c>
      <c r="AQ252" s="47">
        <v>242284</v>
      </c>
      <c r="AR252" s="17"/>
      <c r="AS252" s="141"/>
      <c r="AT252" s="19"/>
    </row>
    <row r="253" spans="1:46" s="23" customFormat="1" ht="90" x14ac:dyDescent="0.2">
      <c r="A253" s="19" t="s">
        <v>42</v>
      </c>
      <c r="B253" s="19" t="s">
        <v>277</v>
      </c>
      <c r="C253" s="19" t="s">
        <v>276</v>
      </c>
      <c r="D253" s="19" t="s">
        <v>13</v>
      </c>
      <c r="E253" s="19" t="s">
        <v>454</v>
      </c>
      <c r="F253" s="28" t="s">
        <v>1825</v>
      </c>
      <c r="G253" s="19" t="s">
        <v>560</v>
      </c>
      <c r="H253" s="18" t="s">
        <v>269</v>
      </c>
      <c r="I253" s="18" t="s">
        <v>281</v>
      </c>
      <c r="J253" s="17">
        <v>43600</v>
      </c>
      <c r="K253" s="65"/>
      <c r="L253" s="64"/>
      <c r="M253" s="35" t="s">
        <v>137</v>
      </c>
      <c r="N253" s="19"/>
      <c r="O253" s="19" t="s">
        <v>2739</v>
      </c>
      <c r="P253" s="47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v>43600</v>
      </c>
      <c r="AE253" s="20" t="s">
        <v>2729</v>
      </c>
      <c r="AF253" s="124" t="s">
        <v>1570</v>
      </c>
      <c r="AG253" s="19" t="s">
        <v>2457</v>
      </c>
      <c r="AH253" s="20" t="s">
        <v>1280</v>
      </c>
      <c r="AI253" s="19" t="s">
        <v>1570</v>
      </c>
      <c r="AJ253" s="16"/>
      <c r="AK253" s="17">
        <v>43600</v>
      </c>
      <c r="AL253" s="16">
        <f t="shared" si="8"/>
        <v>0</v>
      </c>
      <c r="AM253" s="47"/>
      <c r="AN253" s="47"/>
      <c r="AO253" s="47"/>
      <c r="AP253" s="47"/>
      <c r="AQ253" s="47"/>
      <c r="AR253" s="17"/>
      <c r="AS253" s="141" t="e">
        <f t="shared" si="9"/>
        <v>#VALUE!</v>
      </c>
      <c r="AT253" s="19"/>
    </row>
    <row r="254" spans="1:46" s="23" customFormat="1" ht="72" x14ac:dyDescent="0.2">
      <c r="A254" s="19" t="s">
        <v>42</v>
      </c>
      <c r="B254" s="19" t="s">
        <v>277</v>
      </c>
      <c r="C254" s="19" t="s">
        <v>276</v>
      </c>
      <c r="D254" s="19" t="s">
        <v>13</v>
      </c>
      <c r="E254" s="19" t="s">
        <v>454</v>
      </c>
      <c r="F254" s="28" t="s">
        <v>1826</v>
      </c>
      <c r="G254" s="19" t="s">
        <v>561</v>
      </c>
      <c r="H254" s="18" t="s">
        <v>269</v>
      </c>
      <c r="I254" s="18" t="s">
        <v>421</v>
      </c>
      <c r="J254" s="17">
        <v>100000</v>
      </c>
      <c r="K254" s="35" t="s">
        <v>137</v>
      </c>
      <c r="L254" s="64"/>
      <c r="M254" s="64"/>
      <c r="N254" s="19"/>
      <c r="O254" s="19"/>
      <c r="P254" s="19"/>
      <c r="Q254" s="52" t="s">
        <v>2737</v>
      </c>
      <c r="R254" s="19" t="s">
        <v>1279</v>
      </c>
      <c r="S254" s="19" t="s">
        <v>72</v>
      </c>
      <c r="T254" s="19"/>
      <c r="U254" s="19"/>
      <c r="V254" s="19"/>
      <c r="W254" s="19"/>
      <c r="X254" s="18">
        <v>1</v>
      </c>
      <c r="Y254" s="46"/>
      <c r="Z254" s="19"/>
      <c r="AA254" s="19"/>
      <c r="AB254" s="19"/>
      <c r="AC254" s="19"/>
      <c r="AD254" s="19"/>
      <c r="AE254" s="20" t="s">
        <v>2738</v>
      </c>
      <c r="AF254" s="127" t="s">
        <v>1571</v>
      </c>
      <c r="AG254" s="20"/>
      <c r="AH254" s="20" t="s">
        <v>1277</v>
      </c>
      <c r="AI254" s="19" t="s">
        <v>1571</v>
      </c>
      <c r="AJ254" s="16"/>
      <c r="AK254" s="16"/>
      <c r="AL254" s="16">
        <f t="shared" si="8"/>
        <v>100000</v>
      </c>
      <c r="AM254" s="47">
        <v>242250</v>
      </c>
      <c r="AN254" s="47">
        <v>242250</v>
      </c>
      <c r="AO254" s="47">
        <v>242281</v>
      </c>
      <c r="AP254" s="47">
        <v>242281</v>
      </c>
      <c r="AQ254" s="47">
        <v>242284</v>
      </c>
      <c r="AR254" s="17"/>
      <c r="AS254" s="141"/>
      <c r="AT254" s="19"/>
    </row>
    <row r="255" spans="1:46" s="23" customFormat="1" ht="72" x14ac:dyDescent="0.2">
      <c r="A255" s="19" t="s">
        <v>42</v>
      </c>
      <c r="B255" s="19" t="s">
        <v>277</v>
      </c>
      <c r="C255" s="19" t="s">
        <v>276</v>
      </c>
      <c r="D255" s="19" t="s">
        <v>13</v>
      </c>
      <c r="E255" s="19" t="s">
        <v>454</v>
      </c>
      <c r="F255" s="28" t="s">
        <v>1827</v>
      </c>
      <c r="G255" s="19" t="s">
        <v>562</v>
      </c>
      <c r="H255" s="18" t="s">
        <v>319</v>
      </c>
      <c r="I255" s="18" t="s">
        <v>274</v>
      </c>
      <c r="J255" s="17">
        <v>180000</v>
      </c>
      <c r="K255" s="35" t="s">
        <v>137</v>
      </c>
      <c r="L255" s="64"/>
      <c r="M255" s="64"/>
      <c r="N255" s="19"/>
      <c r="O255" s="19"/>
      <c r="P255" s="19"/>
      <c r="Q255" s="52" t="s">
        <v>2737</v>
      </c>
      <c r="R255" s="19" t="s">
        <v>1279</v>
      </c>
      <c r="S255" s="19" t="s">
        <v>72</v>
      </c>
      <c r="T255" s="19"/>
      <c r="U255" s="19"/>
      <c r="V255" s="19"/>
      <c r="W255" s="19"/>
      <c r="X255" s="18">
        <v>1</v>
      </c>
      <c r="Y255" s="46"/>
      <c r="Z255" s="19"/>
      <c r="AA255" s="19"/>
      <c r="AB255" s="19"/>
      <c r="AC255" s="19"/>
      <c r="AD255" s="19"/>
      <c r="AE255" s="20" t="s">
        <v>2738</v>
      </c>
      <c r="AF255" s="127" t="s">
        <v>1571</v>
      </c>
      <c r="AG255" s="20"/>
      <c r="AH255" s="20" t="s">
        <v>1277</v>
      </c>
      <c r="AI255" s="19" t="s">
        <v>1571</v>
      </c>
      <c r="AJ255" s="16"/>
      <c r="AK255" s="16"/>
      <c r="AL255" s="16">
        <f t="shared" si="8"/>
        <v>180000</v>
      </c>
      <c r="AM255" s="47">
        <v>242250</v>
      </c>
      <c r="AN255" s="47">
        <v>242250</v>
      </c>
      <c r="AO255" s="47">
        <v>242281</v>
      </c>
      <c r="AP255" s="47">
        <v>242281</v>
      </c>
      <c r="AQ255" s="47">
        <v>242284</v>
      </c>
      <c r="AR255" s="17"/>
      <c r="AS255" s="141"/>
      <c r="AT255" s="19"/>
    </row>
    <row r="256" spans="1:46" s="23" customFormat="1" ht="72" x14ac:dyDescent="0.2">
      <c r="A256" s="19" t="s">
        <v>42</v>
      </c>
      <c r="B256" s="19" t="s">
        <v>277</v>
      </c>
      <c r="C256" s="19" t="s">
        <v>276</v>
      </c>
      <c r="D256" s="19" t="s">
        <v>18</v>
      </c>
      <c r="E256" s="19" t="s">
        <v>454</v>
      </c>
      <c r="F256" s="28" t="s">
        <v>1828</v>
      </c>
      <c r="G256" s="19" t="s">
        <v>563</v>
      </c>
      <c r="H256" s="18" t="s">
        <v>272</v>
      </c>
      <c r="I256" s="18" t="s">
        <v>274</v>
      </c>
      <c r="J256" s="17">
        <v>225000</v>
      </c>
      <c r="K256" s="35" t="s">
        <v>137</v>
      </c>
      <c r="L256" s="64"/>
      <c r="M256" s="64"/>
      <c r="N256" s="19"/>
      <c r="O256" s="19"/>
      <c r="P256" s="19"/>
      <c r="Q256" s="19" t="s">
        <v>2737</v>
      </c>
      <c r="R256" s="19" t="s">
        <v>1279</v>
      </c>
      <c r="S256" s="19" t="s">
        <v>72</v>
      </c>
      <c r="T256" s="144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9"/>
      <c r="AC256" s="19"/>
      <c r="AD256" s="19"/>
      <c r="AE256" s="20" t="s">
        <v>2744</v>
      </c>
      <c r="AF256" s="127" t="s">
        <v>1571</v>
      </c>
      <c r="AG256" s="20" t="s">
        <v>2456</v>
      </c>
      <c r="AH256" s="20" t="s">
        <v>1277</v>
      </c>
      <c r="AI256" s="19" t="s">
        <v>1571</v>
      </c>
      <c r="AJ256" s="16">
        <v>223500</v>
      </c>
      <c r="AK256" s="16"/>
      <c r="AL256" s="16">
        <f t="shared" si="8"/>
        <v>1500</v>
      </c>
      <c r="AM256" s="47">
        <v>242240</v>
      </c>
      <c r="AN256" s="47">
        <v>242240</v>
      </c>
      <c r="AO256" s="47">
        <v>242299</v>
      </c>
      <c r="AP256" s="47">
        <v>242299</v>
      </c>
      <c r="AQ256" s="47">
        <v>242302</v>
      </c>
      <c r="AR256" s="17">
        <v>223500</v>
      </c>
      <c r="AS256" s="141">
        <f t="shared" ref="AS256:AS266" si="10">M256-AC256</f>
        <v>0</v>
      </c>
      <c r="AT256" s="19"/>
    </row>
    <row r="257" spans="1:46" s="23" customFormat="1" ht="72" x14ac:dyDescent="0.2">
      <c r="A257" s="19" t="s">
        <v>42</v>
      </c>
      <c r="B257" s="19" t="s">
        <v>277</v>
      </c>
      <c r="C257" s="19" t="s">
        <v>276</v>
      </c>
      <c r="D257" s="19" t="s">
        <v>18</v>
      </c>
      <c r="E257" s="19" t="s">
        <v>454</v>
      </c>
      <c r="F257" s="28" t="s">
        <v>1829</v>
      </c>
      <c r="G257" s="19" t="s">
        <v>564</v>
      </c>
      <c r="H257" s="18" t="s">
        <v>270</v>
      </c>
      <c r="I257" s="18" t="s">
        <v>268</v>
      </c>
      <c r="J257" s="17">
        <v>40000</v>
      </c>
      <c r="K257" s="35" t="s">
        <v>137</v>
      </c>
      <c r="L257" s="64"/>
      <c r="M257" s="64"/>
      <c r="N257" s="19"/>
      <c r="O257" s="19"/>
      <c r="P257" s="19"/>
      <c r="Q257" s="19" t="s">
        <v>2737</v>
      </c>
      <c r="R257" s="19" t="s">
        <v>1279</v>
      </c>
      <c r="S257" s="19" t="s">
        <v>72</v>
      </c>
      <c r="T257" s="145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9"/>
      <c r="AC257" s="19"/>
      <c r="AD257" s="19"/>
      <c r="AE257" s="20" t="s">
        <v>2744</v>
      </c>
      <c r="AF257" s="127" t="s">
        <v>1571</v>
      </c>
      <c r="AG257" s="20" t="s">
        <v>2456</v>
      </c>
      <c r="AH257" s="20" t="s">
        <v>1277</v>
      </c>
      <c r="AI257" s="19" t="s">
        <v>1571</v>
      </c>
      <c r="AJ257" s="16">
        <v>39500</v>
      </c>
      <c r="AK257" s="16"/>
      <c r="AL257" s="16">
        <f t="shared" si="8"/>
        <v>500</v>
      </c>
      <c r="AM257" s="47">
        <v>242240</v>
      </c>
      <c r="AN257" s="47">
        <v>242240</v>
      </c>
      <c r="AO257" s="47">
        <v>242299</v>
      </c>
      <c r="AP257" s="47">
        <v>242299</v>
      </c>
      <c r="AQ257" s="47">
        <v>242302</v>
      </c>
      <c r="AR257" s="17">
        <v>39500</v>
      </c>
      <c r="AS257" s="141">
        <f t="shared" si="10"/>
        <v>0</v>
      </c>
      <c r="AT257" s="19"/>
    </row>
    <row r="258" spans="1:46" s="23" customFormat="1" ht="72" x14ac:dyDescent="0.2">
      <c r="A258" s="19" t="s">
        <v>42</v>
      </c>
      <c r="B258" s="19" t="s">
        <v>277</v>
      </c>
      <c r="C258" s="19" t="s">
        <v>276</v>
      </c>
      <c r="D258" s="19" t="s">
        <v>18</v>
      </c>
      <c r="E258" s="19" t="s">
        <v>454</v>
      </c>
      <c r="F258" s="28" t="s">
        <v>1830</v>
      </c>
      <c r="G258" s="19" t="s">
        <v>565</v>
      </c>
      <c r="H258" s="18" t="s">
        <v>270</v>
      </c>
      <c r="I258" s="18" t="s">
        <v>268</v>
      </c>
      <c r="J258" s="17">
        <v>35000</v>
      </c>
      <c r="K258" s="35" t="s">
        <v>137</v>
      </c>
      <c r="L258" s="64"/>
      <c r="M258" s="64"/>
      <c r="N258" s="19"/>
      <c r="O258" s="19"/>
      <c r="P258" s="19"/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9"/>
      <c r="AC258" s="19"/>
      <c r="AD258" s="19"/>
      <c r="AE258" s="20" t="s">
        <v>2744</v>
      </c>
      <c r="AF258" s="127" t="s">
        <v>1571</v>
      </c>
      <c r="AG258" s="20" t="s">
        <v>2456</v>
      </c>
      <c r="AH258" s="20" t="s">
        <v>1277</v>
      </c>
      <c r="AI258" s="19" t="s">
        <v>1571</v>
      </c>
      <c r="AJ258" s="17">
        <v>35000</v>
      </c>
      <c r="AK258" s="16"/>
      <c r="AL258" s="16">
        <f t="shared" si="8"/>
        <v>0</v>
      </c>
      <c r="AM258" s="47">
        <v>242240</v>
      </c>
      <c r="AN258" s="47">
        <v>242240</v>
      </c>
      <c r="AO258" s="47">
        <v>242299</v>
      </c>
      <c r="AP258" s="47">
        <v>242299</v>
      </c>
      <c r="AQ258" s="47">
        <v>242302</v>
      </c>
      <c r="AR258" s="17">
        <v>35000</v>
      </c>
      <c r="AS258" s="141">
        <f t="shared" si="10"/>
        <v>0</v>
      </c>
      <c r="AT258" s="19"/>
    </row>
    <row r="259" spans="1:46" s="23" customFormat="1" ht="72" x14ac:dyDescent="0.2">
      <c r="A259" s="19" t="s">
        <v>42</v>
      </c>
      <c r="B259" s="19" t="s">
        <v>277</v>
      </c>
      <c r="C259" s="19" t="s">
        <v>276</v>
      </c>
      <c r="D259" s="19" t="s">
        <v>18</v>
      </c>
      <c r="E259" s="19" t="s">
        <v>454</v>
      </c>
      <c r="F259" s="28" t="s">
        <v>1831</v>
      </c>
      <c r="G259" s="19" t="s">
        <v>566</v>
      </c>
      <c r="H259" s="18" t="s">
        <v>269</v>
      </c>
      <c r="I259" s="18" t="s">
        <v>271</v>
      </c>
      <c r="J259" s="17">
        <v>100000</v>
      </c>
      <c r="K259" s="35" t="s">
        <v>137</v>
      </c>
      <c r="L259" s="64"/>
      <c r="M259" s="64"/>
      <c r="N259" s="19"/>
      <c r="O259" s="19"/>
      <c r="P259" s="19"/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9"/>
      <c r="AC259" s="19"/>
      <c r="AD259" s="19"/>
      <c r="AE259" s="20" t="s">
        <v>2744</v>
      </c>
      <c r="AF259" s="127" t="s">
        <v>1571</v>
      </c>
      <c r="AG259" s="20" t="s">
        <v>2456</v>
      </c>
      <c r="AH259" s="20" t="s">
        <v>1277</v>
      </c>
      <c r="AI259" s="19" t="s">
        <v>1571</v>
      </c>
      <c r="AJ259" s="17">
        <v>100000</v>
      </c>
      <c r="AK259" s="16"/>
      <c r="AL259" s="16">
        <f t="shared" ref="AL259:AL322" si="11">J259-AJ259-AK259</f>
        <v>0</v>
      </c>
      <c r="AM259" s="47">
        <v>242240</v>
      </c>
      <c r="AN259" s="47">
        <v>242240</v>
      </c>
      <c r="AO259" s="47">
        <v>242299</v>
      </c>
      <c r="AP259" s="47">
        <v>242299</v>
      </c>
      <c r="AQ259" s="47">
        <v>242302</v>
      </c>
      <c r="AR259" s="17">
        <v>100000</v>
      </c>
      <c r="AS259" s="141">
        <f t="shared" si="10"/>
        <v>0</v>
      </c>
      <c r="AT259" s="19"/>
    </row>
    <row r="260" spans="1:46" s="23" customFormat="1" ht="72" x14ac:dyDescent="0.2">
      <c r="A260" s="19" t="s">
        <v>42</v>
      </c>
      <c r="B260" s="19" t="s">
        <v>277</v>
      </c>
      <c r="C260" s="19" t="s">
        <v>276</v>
      </c>
      <c r="D260" s="19" t="s">
        <v>18</v>
      </c>
      <c r="E260" s="19" t="s">
        <v>454</v>
      </c>
      <c r="F260" s="28" t="s">
        <v>1832</v>
      </c>
      <c r="G260" s="19" t="s">
        <v>567</v>
      </c>
      <c r="H260" s="18" t="s">
        <v>269</v>
      </c>
      <c r="I260" s="18" t="s">
        <v>275</v>
      </c>
      <c r="J260" s="17">
        <v>250000</v>
      </c>
      <c r="K260" s="35" t="s">
        <v>137</v>
      </c>
      <c r="L260" s="64"/>
      <c r="M260" s="64"/>
      <c r="N260" s="19"/>
      <c r="O260" s="19"/>
      <c r="P260" s="19"/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9"/>
      <c r="AC260" s="19"/>
      <c r="AD260" s="19"/>
      <c r="AE260" s="20" t="s">
        <v>2744</v>
      </c>
      <c r="AF260" s="127" t="s">
        <v>1571</v>
      </c>
      <c r="AG260" s="20" t="s">
        <v>2456</v>
      </c>
      <c r="AH260" s="20" t="s">
        <v>1277</v>
      </c>
      <c r="AI260" s="19" t="s">
        <v>1571</v>
      </c>
      <c r="AJ260" s="17">
        <v>250000</v>
      </c>
      <c r="AK260" s="16"/>
      <c r="AL260" s="16">
        <f t="shared" si="11"/>
        <v>0</v>
      </c>
      <c r="AM260" s="47">
        <v>242240</v>
      </c>
      <c r="AN260" s="47">
        <v>242240</v>
      </c>
      <c r="AO260" s="47">
        <v>242299</v>
      </c>
      <c r="AP260" s="47">
        <v>242299</v>
      </c>
      <c r="AQ260" s="47">
        <v>242302</v>
      </c>
      <c r="AR260" s="17">
        <v>250000</v>
      </c>
      <c r="AS260" s="141">
        <f t="shared" si="10"/>
        <v>0</v>
      </c>
      <c r="AT260" s="19"/>
    </row>
    <row r="261" spans="1:46" s="23" customFormat="1" ht="72" x14ac:dyDescent="0.2">
      <c r="A261" s="19" t="s">
        <v>42</v>
      </c>
      <c r="B261" s="19" t="s">
        <v>277</v>
      </c>
      <c r="C261" s="19" t="s">
        <v>276</v>
      </c>
      <c r="D261" s="19" t="s">
        <v>18</v>
      </c>
      <c r="E261" s="19" t="s">
        <v>454</v>
      </c>
      <c r="F261" s="28" t="s">
        <v>1833</v>
      </c>
      <c r="G261" s="19" t="s">
        <v>568</v>
      </c>
      <c r="H261" s="18" t="s">
        <v>270</v>
      </c>
      <c r="I261" s="18" t="s">
        <v>268</v>
      </c>
      <c r="J261" s="17">
        <v>60000</v>
      </c>
      <c r="K261" s="35" t="s">
        <v>137</v>
      </c>
      <c r="L261" s="64"/>
      <c r="M261" s="64"/>
      <c r="N261" s="19"/>
      <c r="O261" s="19"/>
      <c r="P261" s="19"/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9"/>
      <c r="AC261" s="19"/>
      <c r="AD261" s="19"/>
      <c r="AE261" s="20" t="s">
        <v>2744</v>
      </c>
      <c r="AF261" s="127" t="s">
        <v>1571</v>
      </c>
      <c r="AG261" s="20" t="s">
        <v>2456</v>
      </c>
      <c r="AH261" s="20" t="s">
        <v>1277</v>
      </c>
      <c r="AI261" s="19" t="s">
        <v>1571</v>
      </c>
      <c r="AJ261" s="17">
        <v>60000</v>
      </c>
      <c r="AK261" s="16"/>
      <c r="AL261" s="16">
        <f t="shared" si="11"/>
        <v>0</v>
      </c>
      <c r="AM261" s="47">
        <v>242240</v>
      </c>
      <c r="AN261" s="47">
        <v>242240</v>
      </c>
      <c r="AO261" s="47">
        <v>242299</v>
      </c>
      <c r="AP261" s="47">
        <v>242299</v>
      </c>
      <c r="AQ261" s="47">
        <v>242302</v>
      </c>
      <c r="AR261" s="17">
        <v>60000</v>
      </c>
      <c r="AS261" s="141">
        <f t="shared" si="10"/>
        <v>0</v>
      </c>
      <c r="AT261" s="19"/>
    </row>
    <row r="262" spans="1:46" s="23" customFormat="1" ht="72" x14ac:dyDescent="0.2">
      <c r="A262" s="19" t="s">
        <v>42</v>
      </c>
      <c r="B262" s="19" t="s">
        <v>277</v>
      </c>
      <c r="C262" s="19" t="s">
        <v>276</v>
      </c>
      <c r="D262" s="19" t="s">
        <v>18</v>
      </c>
      <c r="E262" s="19" t="s">
        <v>454</v>
      </c>
      <c r="F262" s="28" t="s">
        <v>1834</v>
      </c>
      <c r="G262" s="19" t="s">
        <v>569</v>
      </c>
      <c r="H262" s="18" t="s">
        <v>269</v>
      </c>
      <c r="I262" s="18" t="s">
        <v>268</v>
      </c>
      <c r="J262" s="17">
        <v>240000</v>
      </c>
      <c r="K262" s="35" t="s">
        <v>137</v>
      </c>
      <c r="L262" s="64"/>
      <c r="M262" s="64"/>
      <c r="N262" s="19"/>
      <c r="O262" s="19"/>
      <c r="P262" s="19"/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9"/>
      <c r="AC262" s="19"/>
      <c r="AD262" s="19"/>
      <c r="AE262" s="20" t="s">
        <v>2744</v>
      </c>
      <c r="AF262" s="127" t="s">
        <v>1571</v>
      </c>
      <c r="AG262" s="20" t="s">
        <v>2456</v>
      </c>
      <c r="AH262" s="20" t="s">
        <v>1277</v>
      </c>
      <c r="AI262" s="19" t="s">
        <v>1571</v>
      </c>
      <c r="AJ262" s="16">
        <v>239000</v>
      </c>
      <c r="AK262" s="16"/>
      <c r="AL262" s="16">
        <f t="shared" si="11"/>
        <v>1000</v>
      </c>
      <c r="AM262" s="47">
        <v>242240</v>
      </c>
      <c r="AN262" s="47">
        <v>242240</v>
      </c>
      <c r="AO262" s="47">
        <v>242299</v>
      </c>
      <c r="AP262" s="47">
        <v>242299</v>
      </c>
      <c r="AQ262" s="47">
        <v>242302</v>
      </c>
      <c r="AR262" s="17">
        <v>239000</v>
      </c>
      <c r="AS262" s="141">
        <f t="shared" si="10"/>
        <v>0</v>
      </c>
      <c r="AT262" s="19"/>
    </row>
    <row r="263" spans="1:46" s="23" customFormat="1" ht="72" x14ac:dyDescent="0.2">
      <c r="A263" s="19" t="s">
        <v>42</v>
      </c>
      <c r="B263" s="19" t="s">
        <v>277</v>
      </c>
      <c r="C263" s="19" t="s">
        <v>276</v>
      </c>
      <c r="D263" s="19" t="s">
        <v>18</v>
      </c>
      <c r="E263" s="19" t="s">
        <v>454</v>
      </c>
      <c r="F263" s="28" t="s">
        <v>1835</v>
      </c>
      <c r="G263" s="19" t="s">
        <v>570</v>
      </c>
      <c r="H263" s="18" t="s">
        <v>272</v>
      </c>
      <c r="I263" s="18" t="s">
        <v>271</v>
      </c>
      <c r="J263" s="17">
        <v>450000</v>
      </c>
      <c r="K263" s="35" t="s">
        <v>137</v>
      </c>
      <c r="L263" s="64"/>
      <c r="M263" s="64"/>
      <c r="N263" s="19"/>
      <c r="O263" s="19"/>
      <c r="P263" s="19"/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9"/>
      <c r="AC263" s="19"/>
      <c r="AD263" s="19"/>
      <c r="AE263" s="20" t="s">
        <v>2744</v>
      </c>
      <c r="AF263" s="127" t="s">
        <v>1571</v>
      </c>
      <c r="AG263" s="20" t="s">
        <v>2456</v>
      </c>
      <c r="AH263" s="20" t="s">
        <v>1277</v>
      </c>
      <c r="AI263" s="19" t="s">
        <v>1571</v>
      </c>
      <c r="AJ263" s="17">
        <v>450000</v>
      </c>
      <c r="AK263" s="16"/>
      <c r="AL263" s="16">
        <f t="shared" si="11"/>
        <v>0</v>
      </c>
      <c r="AM263" s="47">
        <v>242240</v>
      </c>
      <c r="AN263" s="47">
        <v>242240</v>
      </c>
      <c r="AO263" s="47">
        <v>242299</v>
      </c>
      <c r="AP263" s="47">
        <v>242299</v>
      </c>
      <c r="AQ263" s="47">
        <v>242302</v>
      </c>
      <c r="AR263" s="17">
        <v>450000</v>
      </c>
      <c r="AS263" s="141">
        <f t="shared" si="10"/>
        <v>0</v>
      </c>
      <c r="AT263" s="19"/>
    </row>
    <row r="264" spans="1:46" s="23" customFormat="1" ht="72" x14ac:dyDescent="0.2">
      <c r="A264" s="19" t="s">
        <v>42</v>
      </c>
      <c r="B264" s="19" t="s">
        <v>277</v>
      </c>
      <c r="C264" s="19" t="s">
        <v>276</v>
      </c>
      <c r="D264" s="19" t="s">
        <v>18</v>
      </c>
      <c r="E264" s="19" t="s">
        <v>454</v>
      </c>
      <c r="F264" s="28" t="s">
        <v>1836</v>
      </c>
      <c r="G264" s="19" t="s">
        <v>571</v>
      </c>
      <c r="H264" s="18" t="s">
        <v>269</v>
      </c>
      <c r="I264" s="18" t="s">
        <v>268</v>
      </c>
      <c r="J264" s="17">
        <v>600000</v>
      </c>
      <c r="K264" s="35" t="s">
        <v>137</v>
      </c>
      <c r="L264" s="64"/>
      <c r="M264" s="64"/>
      <c r="N264" s="19"/>
      <c r="O264" s="19"/>
      <c r="P264" s="19"/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9"/>
      <c r="AC264" s="19"/>
      <c r="AD264" s="19"/>
      <c r="AE264" s="20" t="s">
        <v>2744</v>
      </c>
      <c r="AF264" s="127" t="s">
        <v>1571</v>
      </c>
      <c r="AG264" s="20" t="s">
        <v>2456</v>
      </c>
      <c r="AH264" s="20" t="s">
        <v>1277</v>
      </c>
      <c r="AI264" s="19" t="s">
        <v>1571</v>
      </c>
      <c r="AJ264" s="16">
        <v>599000</v>
      </c>
      <c r="AK264" s="16"/>
      <c r="AL264" s="16">
        <f t="shared" si="11"/>
        <v>1000</v>
      </c>
      <c r="AM264" s="47">
        <v>242240</v>
      </c>
      <c r="AN264" s="47">
        <v>242240</v>
      </c>
      <c r="AO264" s="47">
        <v>242299</v>
      </c>
      <c r="AP264" s="47">
        <v>242299</v>
      </c>
      <c r="AQ264" s="47">
        <v>242302</v>
      </c>
      <c r="AR264" s="17">
        <v>599000</v>
      </c>
      <c r="AS264" s="141">
        <f t="shared" si="10"/>
        <v>0</v>
      </c>
      <c r="AT264" s="19"/>
    </row>
    <row r="265" spans="1:46" s="23" customFormat="1" ht="72" x14ac:dyDescent="0.2">
      <c r="A265" s="19" t="s">
        <v>42</v>
      </c>
      <c r="B265" s="19" t="s">
        <v>277</v>
      </c>
      <c r="C265" s="19" t="s">
        <v>276</v>
      </c>
      <c r="D265" s="19" t="s">
        <v>18</v>
      </c>
      <c r="E265" s="19" t="s">
        <v>454</v>
      </c>
      <c r="F265" s="28" t="s">
        <v>1837</v>
      </c>
      <c r="G265" s="19" t="s">
        <v>572</v>
      </c>
      <c r="H265" s="18" t="s">
        <v>269</v>
      </c>
      <c r="I265" s="18" t="s">
        <v>268</v>
      </c>
      <c r="J265" s="17">
        <v>120000</v>
      </c>
      <c r="K265" s="35" t="s">
        <v>137</v>
      </c>
      <c r="L265" s="64"/>
      <c r="M265" s="64"/>
      <c r="N265" s="19"/>
      <c r="O265" s="19"/>
      <c r="P265" s="19"/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9"/>
      <c r="AC265" s="19"/>
      <c r="AD265" s="19"/>
      <c r="AE265" s="20" t="s">
        <v>2744</v>
      </c>
      <c r="AF265" s="127" t="s">
        <v>1571</v>
      </c>
      <c r="AG265" s="20" t="s">
        <v>2456</v>
      </c>
      <c r="AH265" s="20" t="s">
        <v>1277</v>
      </c>
      <c r="AI265" s="19" t="s">
        <v>1571</v>
      </c>
      <c r="AJ265" s="17">
        <v>120000</v>
      </c>
      <c r="AK265" s="16"/>
      <c r="AL265" s="16">
        <f t="shared" si="11"/>
        <v>0</v>
      </c>
      <c r="AM265" s="47">
        <v>242240</v>
      </c>
      <c r="AN265" s="47">
        <v>242240</v>
      </c>
      <c r="AO265" s="47">
        <v>242299</v>
      </c>
      <c r="AP265" s="47">
        <v>242299</v>
      </c>
      <c r="AQ265" s="47">
        <v>242302</v>
      </c>
      <c r="AR265" s="17">
        <v>120000</v>
      </c>
      <c r="AS265" s="141">
        <f t="shared" si="10"/>
        <v>0</v>
      </c>
      <c r="AT265" s="19"/>
    </row>
    <row r="266" spans="1:46" s="23" customFormat="1" ht="72" x14ac:dyDescent="0.2">
      <c r="A266" s="19" t="s">
        <v>42</v>
      </c>
      <c r="B266" s="19" t="s">
        <v>277</v>
      </c>
      <c r="C266" s="19" t="s">
        <v>276</v>
      </c>
      <c r="D266" s="19" t="s">
        <v>18</v>
      </c>
      <c r="E266" s="19" t="s">
        <v>454</v>
      </c>
      <c r="F266" s="28" t="s">
        <v>1838</v>
      </c>
      <c r="G266" s="19" t="s">
        <v>573</v>
      </c>
      <c r="H266" s="18" t="s">
        <v>269</v>
      </c>
      <c r="I266" s="18" t="s">
        <v>268</v>
      </c>
      <c r="J266" s="17">
        <v>180000</v>
      </c>
      <c r="K266" s="35" t="s">
        <v>137</v>
      </c>
      <c r="L266" s="64"/>
      <c r="M266" s="64"/>
      <c r="N266" s="19"/>
      <c r="O266" s="19"/>
      <c r="P266" s="19"/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9"/>
      <c r="AC266" s="19"/>
      <c r="AD266" s="19"/>
      <c r="AE266" s="20" t="s">
        <v>2744</v>
      </c>
      <c r="AF266" s="127" t="s">
        <v>1571</v>
      </c>
      <c r="AG266" s="20" t="s">
        <v>2456</v>
      </c>
      <c r="AH266" s="20" t="s">
        <v>1277</v>
      </c>
      <c r="AI266" s="19" t="s">
        <v>1571</v>
      </c>
      <c r="AJ266" s="16">
        <v>179000</v>
      </c>
      <c r="AK266" s="16"/>
      <c r="AL266" s="16">
        <f t="shared" si="11"/>
        <v>1000</v>
      </c>
      <c r="AM266" s="47">
        <v>242240</v>
      </c>
      <c r="AN266" s="47">
        <v>242240</v>
      </c>
      <c r="AO266" s="47">
        <v>242299</v>
      </c>
      <c r="AP266" s="47">
        <v>242299</v>
      </c>
      <c r="AQ266" s="47">
        <v>242302</v>
      </c>
      <c r="AR266" s="17">
        <v>179000</v>
      </c>
      <c r="AS266" s="141">
        <f t="shared" si="10"/>
        <v>0</v>
      </c>
      <c r="AT266" s="19"/>
    </row>
    <row r="267" spans="1:46" s="23" customFormat="1" ht="90" x14ac:dyDescent="0.2">
      <c r="A267" s="19" t="s">
        <v>42</v>
      </c>
      <c r="B267" s="19" t="s">
        <v>277</v>
      </c>
      <c r="C267" s="19" t="s">
        <v>276</v>
      </c>
      <c r="D267" s="19" t="s">
        <v>28</v>
      </c>
      <c r="E267" s="19" t="s">
        <v>454</v>
      </c>
      <c r="F267" s="28" t="s">
        <v>1839</v>
      </c>
      <c r="G267" s="19" t="s">
        <v>574</v>
      </c>
      <c r="H267" s="18" t="s">
        <v>270</v>
      </c>
      <c r="I267" s="18" t="s">
        <v>271</v>
      </c>
      <c r="J267" s="17">
        <v>22000</v>
      </c>
      <c r="K267" s="64"/>
      <c r="L267" s="64"/>
      <c r="M267" s="35" t="s">
        <v>137</v>
      </c>
      <c r="N267" s="19"/>
      <c r="O267" s="19" t="s">
        <v>2761</v>
      </c>
      <c r="P267" s="47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v>22000</v>
      </c>
      <c r="AE267" s="20" t="s">
        <v>2729</v>
      </c>
      <c r="AF267" s="124" t="s">
        <v>1570</v>
      </c>
      <c r="AG267" s="19" t="s">
        <v>2457</v>
      </c>
      <c r="AH267" s="20" t="s">
        <v>1282</v>
      </c>
      <c r="AI267" s="19" t="s">
        <v>1570</v>
      </c>
      <c r="AJ267" s="16"/>
      <c r="AK267" s="17">
        <v>22000</v>
      </c>
      <c r="AL267" s="16">
        <f t="shared" si="11"/>
        <v>0</v>
      </c>
      <c r="AM267" s="47"/>
      <c r="AN267" s="47"/>
      <c r="AO267" s="47"/>
      <c r="AP267" s="47"/>
      <c r="AQ267" s="47">
        <v>242229</v>
      </c>
      <c r="AR267" s="17">
        <v>22000</v>
      </c>
      <c r="AS267" s="141" t="e">
        <f t="shared" si="9"/>
        <v>#VALUE!</v>
      </c>
      <c r="AT267" s="19"/>
    </row>
    <row r="268" spans="1:46" s="23" customFormat="1" ht="90" x14ac:dyDescent="0.2">
      <c r="A268" s="19" t="s">
        <v>42</v>
      </c>
      <c r="B268" s="19" t="s">
        <v>277</v>
      </c>
      <c r="C268" s="19" t="s">
        <v>276</v>
      </c>
      <c r="D268" s="19" t="s">
        <v>28</v>
      </c>
      <c r="E268" s="19" t="s">
        <v>454</v>
      </c>
      <c r="F268" s="28" t="s">
        <v>1840</v>
      </c>
      <c r="G268" s="19" t="s">
        <v>575</v>
      </c>
      <c r="H268" s="18" t="s">
        <v>270</v>
      </c>
      <c r="I268" s="18" t="s">
        <v>273</v>
      </c>
      <c r="J268" s="17">
        <v>6500</v>
      </c>
      <c r="K268" s="64"/>
      <c r="L268" s="64"/>
      <c r="M268" s="35" t="s">
        <v>137</v>
      </c>
      <c r="N268" s="19"/>
      <c r="O268" s="19" t="s">
        <v>2761</v>
      </c>
      <c r="P268" s="47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v>6500</v>
      </c>
      <c r="AE268" s="20" t="s">
        <v>2729</v>
      </c>
      <c r="AF268" s="124" t="s">
        <v>1570</v>
      </c>
      <c r="AG268" s="19" t="s">
        <v>2457</v>
      </c>
      <c r="AH268" s="20" t="s">
        <v>1282</v>
      </c>
      <c r="AI268" s="19" t="s">
        <v>1570</v>
      </c>
      <c r="AJ268" s="16"/>
      <c r="AK268" s="17">
        <v>6500</v>
      </c>
      <c r="AL268" s="16">
        <f t="shared" si="11"/>
        <v>0</v>
      </c>
      <c r="AM268" s="47"/>
      <c r="AN268" s="47"/>
      <c r="AO268" s="47"/>
      <c r="AP268" s="47"/>
      <c r="AQ268" s="47">
        <v>242229</v>
      </c>
      <c r="AR268" s="17">
        <v>6500</v>
      </c>
      <c r="AS268" s="141" t="e">
        <f t="shared" si="9"/>
        <v>#VALUE!</v>
      </c>
      <c r="AT268" s="19"/>
    </row>
    <row r="269" spans="1:46" s="23" customFormat="1" ht="72" x14ac:dyDescent="0.2">
      <c r="A269" s="19" t="s">
        <v>42</v>
      </c>
      <c r="B269" s="19" t="s">
        <v>277</v>
      </c>
      <c r="C269" s="19" t="s">
        <v>276</v>
      </c>
      <c r="D269" s="19" t="s">
        <v>33</v>
      </c>
      <c r="E269" s="19" t="s">
        <v>454</v>
      </c>
      <c r="F269" s="28" t="s">
        <v>1841</v>
      </c>
      <c r="G269" s="19" t="s">
        <v>576</v>
      </c>
      <c r="H269" s="18" t="s">
        <v>270</v>
      </c>
      <c r="I269" s="18" t="s">
        <v>274</v>
      </c>
      <c r="J269" s="17">
        <v>490000</v>
      </c>
      <c r="K269" s="35" t="s">
        <v>137</v>
      </c>
      <c r="L269" s="64"/>
      <c r="M269" s="65"/>
      <c r="N269" s="19"/>
      <c r="O269" s="19" t="s">
        <v>2764</v>
      </c>
      <c r="P269" s="47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v>490000</v>
      </c>
      <c r="AE269" s="20" t="s">
        <v>2767</v>
      </c>
      <c r="AF269" s="124" t="s">
        <v>1570</v>
      </c>
      <c r="AG269" s="19" t="s">
        <v>2456</v>
      </c>
      <c r="AH269" s="20" t="s">
        <v>1284</v>
      </c>
      <c r="AI269" s="19" t="s">
        <v>1570</v>
      </c>
      <c r="AJ269" s="17">
        <v>490000</v>
      </c>
      <c r="AK269" s="16"/>
      <c r="AL269" s="16">
        <f t="shared" si="11"/>
        <v>0</v>
      </c>
      <c r="AM269" s="47">
        <v>242229</v>
      </c>
      <c r="AN269" s="47">
        <v>242229</v>
      </c>
      <c r="AO269" s="47">
        <v>242341</v>
      </c>
      <c r="AP269" s="47">
        <v>242341</v>
      </c>
      <c r="AQ269" s="47">
        <v>242344</v>
      </c>
      <c r="AR269" s="17"/>
      <c r="AS269" s="141">
        <f t="shared" si="9"/>
        <v>0</v>
      </c>
      <c r="AT269" s="19"/>
    </row>
    <row r="270" spans="1:46" s="23" customFormat="1" ht="72" x14ac:dyDescent="0.2">
      <c r="A270" s="19" t="s">
        <v>42</v>
      </c>
      <c r="B270" s="19" t="s">
        <v>277</v>
      </c>
      <c r="C270" s="19" t="s">
        <v>276</v>
      </c>
      <c r="D270" s="19" t="s">
        <v>33</v>
      </c>
      <c r="E270" s="19" t="s">
        <v>454</v>
      </c>
      <c r="F270" s="28" t="s">
        <v>1842</v>
      </c>
      <c r="G270" s="19" t="s">
        <v>577</v>
      </c>
      <c r="H270" s="18" t="s">
        <v>340</v>
      </c>
      <c r="I270" s="18" t="s">
        <v>274</v>
      </c>
      <c r="J270" s="17">
        <v>84000</v>
      </c>
      <c r="K270" s="35" t="s">
        <v>137</v>
      </c>
      <c r="L270" s="64"/>
      <c r="M270" s="64"/>
      <c r="N270" s="19"/>
      <c r="O270" s="19" t="s">
        <v>2764</v>
      </c>
      <c r="P270" s="47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v>75000</v>
      </c>
      <c r="AE270" s="20" t="s">
        <v>2767</v>
      </c>
      <c r="AF270" s="124" t="s">
        <v>1570</v>
      </c>
      <c r="AG270" s="19" t="s">
        <v>2456</v>
      </c>
      <c r="AH270" s="20" t="s">
        <v>1284</v>
      </c>
      <c r="AI270" s="19" t="s">
        <v>1570</v>
      </c>
      <c r="AJ270" s="16">
        <v>75000</v>
      </c>
      <c r="AK270" s="16"/>
      <c r="AL270" s="16">
        <f t="shared" si="11"/>
        <v>9000</v>
      </c>
      <c r="AM270" s="47">
        <v>242229</v>
      </c>
      <c r="AN270" s="47">
        <v>242229</v>
      </c>
      <c r="AO270" s="47">
        <v>242341</v>
      </c>
      <c r="AP270" s="47">
        <v>242341</v>
      </c>
      <c r="AQ270" s="47">
        <v>242344</v>
      </c>
      <c r="AR270" s="17"/>
      <c r="AS270" s="141">
        <f t="shared" si="9"/>
        <v>0</v>
      </c>
      <c r="AT270" s="19"/>
    </row>
    <row r="271" spans="1:46" s="23" customFormat="1" ht="72" x14ac:dyDescent="0.2">
      <c r="A271" s="19" t="s">
        <v>42</v>
      </c>
      <c r="B271" s="19" t="s">
        <v>277</v>
      </c>
      <c r="C271" s="19" t="s">
        <v>276</v>
      </c>
      <c r="D271" s="19" t="s">
        <v>33</v>
      </c>
      <c r="E271" s="19" t="s">
        <v>454</v>
      </c>
      <c r="F271" s="28" t="s">
        <v>1843</v>
      </c>
      <c r="G271" s="19" t="s">
        <v>578</v>
      </c>
      <c r="H271" s="18" t="s">
        <v>340</v>
      </c>
      <c r="I271" s="18" t="s">
        <v>274</v>
      </c>
      <c r="J271" s="17">
        <v>60000</v>
      </c>
      <c r="K271" s="35" t="s">
        <v>137</v>
      </c>
      <c r="L271" s="64"/>
      <c r="M271" s="64"/>
      <c r="N271" s="19"/>
      <c r="O271" s="19" t="s">
        <v>2764</v>
      </c>
      <c r="P271" s="47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v>60000</v>
      </c>
      <c r="AE271" s="20" t="s">
        <v>2767</v>
      </c>
      <c r="AF271" s="124" t="s">
        <v>1570</v>
      </c>
      <c r="AG271" s="19" t="s">
        <v>2456</v>
      </c>
      <c r="AH271" s="20" t="s">
        <v>1284</v>
      </c>
      <c r="AI271" s="19" t="s">
        <v>1570</v>
      </c>
      <c r="AJ271" s="17">
        <v>60000</v>
      </c>
      <c r="AK271" s="16"/>
      <c r="AL271" s="16">
        <f t="shared" si="11"/>
        <v>0</v>
      </c>
      <c r="AM271" s="47">
        <v>242229</v>
      </c>
      <c r="AN271" s="47">
        <v>242229</v>
      </c>
      <c r="AO271" s="47">
        <v>242341</v>
      </c>
      <c r="AP271" s="47">
        <v>242341</v>
      </c>
      <c r="AQ271" s="47">
        <v>242344</v>
      </c>
      <c r="AR271" s="17"/>
      <c r="AS271" s="141">
        <f t="shared" si="9"/>
        <v>0</v>
      </c>
      <c r="AT271" s="19"/>
    </row>
    <row r="272" spans="1:46" s="23" customFormat="1" ht="72" x14ac:dyDescent="0.2">
      <c r="A272" s="19" t="s">
        <v>42</v>
      </c>
      <c r="B272" s="19" t="s">
        <v>277</v>
      </c>
      <c r="C272" s="19" t="s">
        <v>276</v>
      </c>
      <c r="D272" s="19" t="s">
        <v>33</v>
      </c>
      <c r="E272" s="19" t="s">
        <v>454</v>
      </c>
      <c r="F272" s="28" t="s">
        <v>1844</v>
      </c>
      <c r="G272" s="19" t="s">
        <v>579</v>
      </c>
      <c r="H272" s="18" t="s">
        <v>340</v>
      </c>
      <c r="I272" s="18" t="s">
        <v>274</v>
      </c>
      <c r="J272" s="17">
        <v>84000</v>
      </c>
      <c r="K272" s="35" t="s">
        <v>137</v>
      </c>
      <c r="L272" s="64"/>
      <c r="M272" s="64"/>
      <c r="N272" s="19"/>
      <c r="O272" s="19" t="s">
        <v>2764</v>
      </c>
      <c r="P272" s="47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v>74000</v>
      </c>
      <c r="AE272" s="20" t="s">
        <v>2767</v>
      </c>
      <c r="AF272" s="124" t="s">
        <v>1570</v>
      </c>
      <c r="AG272" s="19" t="s">
        <v>2456</v>
      </c>
      <c r="AH272" s="20" t="s">
        <v>1284</v>
      </c>
      <c r="AI272" s="19" t="s">
        <v>1570</v>
      </c>
      <c r="AJ272" s="16">
        <v>74000</v>
      </c>
      <c r="AK272" s="16"/>
      <c r="AL272" s="16">
        <f t="shared" si="11"/>
        <v>10000</v>
      </c>
      <c r="AM272" s="47">
        <v>242229</v>
      </c>
      <c r="AN272" s="47">
        <v>242229</v>
      </c>
      <c r="AO272" s="47">
        <v>242341</v>
      </c>
      <c r="AP272" s="47">
        <v>242341</v>
      </c>
      <c r="AQ272" s="47">
        <v>242344</v>
      </c>
      <c r="AR272" s="17"/>
      <c r="AS272" s="141">
        <f t="shared" si="9"/>
        <v>0</v>
      </c>
      <c r="AT272" s="19"/>
    </row>
    <row r="273" spans="1:46" s="23" customFormat="1" ht="72" x14ac:dyDescent="0.2">
      <c r="A273" s="19" t="s">
        <v>42</v>
      </c>
      <c r="B273" s="19" t="s">
        <v>277</v>
      </c>
      <c r="C273" s="19" t="s">
        <v>276</v>
      </c>
      <c r="D273" s="19" t="s">
        <v>33</v>
      </c>
      <c r="E273" s="19" t="s">
        <v>454</v>
      </c>
      <c r="F273" s="28" t="s">
        <v>1845</v>
      </c>
      <c r="G273" s="19" t="s">
        <v>580</v>
      </c>
      <c r="H273" s="18" t="s">
        <v>319</v>
      </c>
      <c r="I273" s="18" t="s">
        <v>274</v>
      </c>
      <c r="J273" s="17">
        <v>200000</v>
      </c>
      <c r="K273" s="35" t="s">
        <v>137</v>
      </c>
      <c r="L273" s="64"/>
      <c r="M273" s="64"/>
      <c r="N273" s="19"/>
      <c r="O273" s="19" t="s">
        <v>2768</v>
      </c>
      <c r="P273" s="47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v>200000</v>
      </c>
      <c r="AE273" s="20" t="s">
        <v>2767</v>
      </c>
      <c r="AF273" s="124" t="s">
        <v>1570</v>
      </c>
      <c r="AG273" s="19" t="s">
        <v>2456</v>
      </c>
      <c r="AH273" s="20" t="s">
        <v>1284</v>
      </c>
      <c r="AI273" s="19" t="s">
        <v>1570</v>
      </c>
      <c r="AJ273" s="17">
        <v>200000</v>
      </c>
      <c r="AK273" s="16"/>
      <c r="AL273" s="16">
        <f t="shared" si="11"/>
        <v>0</v>
      </c>
      <c r="AM273" s="47">
        <v>242229</v>
      </c>
      <c r="AN273" s="47">
        <v>242229</v>
      </c>
      <c r="AO273" s="47">
        <v>242341</v>
      </c>
      <c r="AP273" s="47">
        <v>242341</v>
      </c>
      <c r="AQ273" s="47">
        <v>242344</v>
      </c>
      <c r="AR273" s="17"/>
      <c r="AS273" s="141">
        <f t="shared" si="9"/>
        <v>0</v>
      </c>
      <c r="AT273" s="19"/>
    </row>
    <row r="274" spans="1:46" s="23" customFormat="1" ht="72" x14ac:dyDescent="0.2">
      <c r="A274" s="19" t="s">
        <v>42</v>
      </c>
      <c r="B274" s="19" t="s">
        <v>277</v>
      </c>
      <c r="C274" s="19" t="s">
        <v>276</v>
      </c>
      <c r="D274" s="19" t="s">
        <v>10</v>
      </c>
      <c r="E274" s="19" t="s">
        <v>311</v>
      </c>
      <c r="F274" s="28" t="s">
        <v>1846</v>
      </c>
      <c r="G274" s="19" t="s">
        <v>581</v>
      </c>
      <c r="H274" s="18" t="s">
        <v>582</v>
      </c>
      <c r="I274" s="18" t="s">
        <v>274</v>
      </c>
      <c r="J274" s="17">
        <v>660000</v>
      </c>
      <c r="K274" s="35" t="s">
        <v>137</v>
      </c>
      <c r="L274" s="64"/>
      <c r="M274" s="64"/>
      <c r="N274" s="19"/>
      <c r="O274" s="19"/>
      <c r="P274" s="19"/>
      <c r="Q274" s="19" t="s">
        <v>1278</v>
      </c>
      <c r="R274" s="19" t="s">
        <v>1279</v>
      </c>
      <c r="S274" s="19" t="s">
        <v>72</v>
      </c>
      <c r="T274" s="19"/>
      <c r="U274" s="19"/>
      <c r="V274" s="19"/>
      <c r="W274" s="19"/>
      <c r="X274" s="18">
        <v>1</v>
      </c>
      <c r="Y274" s="46"/>
      <c r="Z274" s="19"/>
      <c r="AA274" s="19"/>
      <c r="AB274" s="19"/>
      <c r="AC274" s="19"/>
      <c r="AD274" s="19"/>
      <c r="AE274" s="20" t="s">
        <v>2769</v>
      </c>
      <c r="AF274" s="127" t="s">
        <v>3456</v>
      </c>
      <c r="AG274" s="20"/>
      <c r="AH274" s="20" t="s">
        <v>1285</v>
      </c>
      <c r="AI274" s="19" t="s">
        <v>1569</v>
      </c>
      <c r="AJ274" s="16"/>
      <c r="AK274" s="16"/>
      <c r="AL274" s="16">
        <f t="shared" si="11"/>
        <v>660000</v>
      </c>
      <c r="AM274" s="47">
        <v>242260</v>
      </c>
      <c r="AN274" s="47">
        <v>242260</v>
      </c>
      <c r="AO274" s="47">
        <v>242277</v>
      </c>
      <c r="AP274" s="47">
        <v>242277</v>
      </c>
      <c r="AQ274" s="47">
        <v>242281</v>
      </c>
      <c r="AR274" s="17"/>
      <c r="AS274" s="141"/>
      <c r="AT274" s="19"/>
    </row>
    <row r="275" spans="1:46" s="23" customFormat="1" ht="72" x14ac:dyDescent="0.2">
      <c r="A275" s="19" t="s">
        <v>42</v>
      </c>
      <c r="B275" s="19" t="s">
        <v>277</v>
      </c>
      <c r="C275" s="19" t="s">
        <v>276</v>
      </c>
      <c r="D275" s="19" t="s">
        <v>10</v>
      </c>
      <c r="E275" s="19" t="s">
        <v>311</v>
      </c>
      <c r="F275" s="28" t="s">
        <v>1847</v>
      </c>
      <c r="G275" s="19" t="s">
        <v>583</v>
      </c>
      <c r="H275" s="18" t="s">
        <v>269</v>
      </c>
      <c r="I275" s="18" t="s">
        <v>274</v>
      </c>
      <c r="J275" s="17">
        <v>44000</v>
      </c>
      <c r="K275" s="35" t="s">
        <v>137</v>
      </c>
      <c r="L275" s="64"/>
      <c r="M275" s="64"/>
      <c r="N275" s="19"/>
      <c r="O275" s="19"/>
      <c r="P275" s="19"/>
      <c r="Q275" s="19" t="s">
        <v>1278</v>
      </c>
      <c r="R275" s="19" t="s">
        <v>1279</v>
      </c>
      <c r="S275" s="19" t="s">
        <v>72</v>
      </c>
      <c r="T275" s="19"/>
      <c r="U275" s="19"/>
      <c r="V275" s="19"/>
      <c r="W275" s="19"/>
      <c r="X275" s="18">
        <v>1</v>
      </c>
      <c r="Y275" s="46"/>
      <c r="Z275" s="19"/>
      <c r="AA275" s="19"/>
      <c r="AB275" s="19"/>
      <c r="AC275" s="19"/>
      <c r="AD275" s="19"/>
      <c r="AE275" s="20" t="s">
        <v>2769</v>
      </c>
      <c r="AF275" s="127" t="s">
        <v>3456</v>
      </c>
      <c r="AG275" s="20"/>
      <c r="AH275" s="20" t="s">
        <v>1285</v>
      </c>
      <c r="AI275" s="19" t="s">
        <v>1569</v>
      </c>
      <c r="AJ275" s="16"/>
      <c r="AK275" s="16"/>
      <c r="AL275" s="16">
        <f t="shared" si="11"/>
        <v>44000</v>
      </c>
      <c r="AM275" s="47">
        <v>242260</v>
      </c>
      <c r="AN275" s="47">
        <v>242260</v>
      </c>
      <c r="AO275" s="47">
        <v>242277</v>
      </c>
      <c r="AP275" s="47">
        <v>242277</v>
      </c>
      <c r="AQ275" s="47">
        <v>242281</v>
      </c>
      <c r="AR275" s="17"/>
      <c r="AS275" s="141"/>
      <c r="AT275" s="19"/>
    </row>
    <row r="276" spans="1:46" s="23" customFormat="1" ht="72" x14ac:dyDescent="0.2">
      <c r="A276" s="19" t="s">
        <v>42</v>
      </c>
      <c r="B276" s="19" t="s">
        <v>277</v>
      </c>
      <c r="C276" s="19" t="s">
        <v>276</v>
      </c>
      <c r="D276" s="19" t="s">
        <v>10</v>
      </c>
      <c r="E276" s="19" t="s">
        <v>311</v>
      </c>
      <c r="F276" s="28" t="s">
        <v>1848</v>
      </c>
      <c r="G276" s="19" t="s">
        <v>584</v>
      </c>
      <c r="H276" s="18" t="s">
        <v>303</v>
      </c>
      <c r="I276" s="18" t="s">
        <v>271</v>
      </c>
      <c r="J276" s="17">
        <v>150000</v>
      </c>
      <c r="K276" s="35" t="s">
        <v>137</v>
      </c>
      <c r="L276" s="64"/>
      <c r="M276" s="64"/>
      <c r="N276" s="19"/>
      <c r="O276" s="19"/>
      <c r="P276" s="19"/>
      <c r="Q276" s="19" t="s">
        <v>1278</v>
      </c>
      <c r="R276" s="19" t="s">
        <v>1279</v>
      </c>
      <c r="S276" s="19" t="s">
        <v>72</v>
      </c>
      <c r="T276" s="19"/>
      <c r="U276" s="19"/>
      <c r="V276" s="19"/>
      <c r="W276" s="19"/>
      <c r="X276" s="18">
        <v>1</v>
      </c>
      <c r="Y276" s="46"/>
      <c r="Z276" s="19"/>
      <c r="AA276" s="19"/>
      <c r="AB276" s="19"/>
      <c r="AC276" s="19"/>
      <c r="AD276" s="19"/>
      <c r="AE276" s="20" t="s">
        <v>2769</v>
      </c>
      <c r="AF276" s="127" t="s">
        <v>3456</v>
      </c>
      <c r="AG276" s="20"/>
      <c r="AH276" s="20" t="s">
        <v>1285</v>
      </c>
      <c r="AI276" s="19" t="s">
        <v>1569</v>
      </c>
      <c r="AJ276" s="16"/>
      <c r="AK276" s="16"/>
      <c r="AL276" s="16">
        <f t="shared" si="11"/>
        <v>150000</v>
      </c>
      <c r="AM276" s="47">
        <v>242260</v>
      </c>
      <c r="AN276" s="47">
        <v>242260</v>
      </c>
      <c r="AO276" s="47">
        <v>242277</v>
      </c>
      <c r="AP276" s="47">
        <v>242277</v>
      </c>
      <c r="AQ276" s="47">
        <v>242281</v>
      </c>
      <c r="AR276" s="17"/>
      <c r="AS276" s="141"/>
      <c r="AT276" s="19"/>
    </row>
    <row r="277" spans="1:46" s="23" customFormat="1" ht="72" x14ac:dyDescent="0.2">
      <c r="A277" s="19" t="s">
        <v>42</v>
      </c>
      <c r="B277" s="19" t="s">
        <v>277</v>
      </c>
      <c r="C277" s="19" t="s">
        <v>276</v>
      </c>
      <c r="D277" s="19" t="s">
        <v>10</v>
      </c>
      <c r="E277" s="19" t="s">
        <v>311</v>
      </c>
      <c r="F277" s="28" t="s">
        <v>1849</v>
      </c>
      <c r="G277" s="19" t="s">
        <v>585</v>
      </c>
      <c r="H277" s="18" t="s">
        <v>272</v>
      </c>
      <c r="I277" s="18" t="s">
        <v>271</v>
      </c>
      <c r="J277" s="17">
        <v>12900</v>
      </c>
      <c r="K277" s="35" t="s">
        <v>137</v>
      </c>
      <c r="L277" s="64"/>
      <c r="M277" s="64"/>
      <c r="N277" s="19"/>
      <c r="O277" s="19"/>
      <c r="P277" s="19"/>
      <c r="Q277" s="19" t="s">
        <v>1278</v>
      </c>
      <c r="R277" s="19" t="s">
        <v>1279</v>
      </c>
      <c r="S277" s="19" t="s">
        <v>72</v>
      </c>
      <c r="T277" s="19"/>
      <c r="U277" s="19"/>
      <c r="V277" s="19"/>
      <c r="W277" s="19"/>
      <c r="X277" s="18">
        <v>1</v>
      </c>
      <c r="Y277" s="46"/>
      <c r="Z277" s="19"/>
      <c r="AA277" s="19"/>
      <c r="AB277" s="19"/>
      <c r="AC277" s="19"/>
      <c r="AD277" s="19"/>
      <c r="AE277" s="20" t="s">
        <v>2769</v>
      </c>
      <c r="AF277" s="127" t="s">
        <v>3456</v>
      </c>
      <c r="AG277" s="20"/>
      <c r="AH277" s="20" t="s">
        <v>1285</v>
      </c>
      <c r="AI277" s="19" t="s">
        <v>1569</v>
      </c>
      <c r="AJ277" s="16"/>
      <c r="AK277" s="16"/>
      <c r="AL277" s="16">
        <f t="shared" si="11"/>
        <v>12900</v>
      </c>
      <c r="AM277" s="47">
        <v>242260</v>
      </c>
      <c r="AN277" s="47">
        <v>242260</v>
      </c>
      <c r="AO277" s="47">
        <v>242277</v>
      </c>
      <c r="AP277" s="47">
        <v>242277</v>
      </c>
      <c r="AQ277" s="47">
        <v>242281</v>
      </c>
      <c r="AR277" s="17"/>
      <c r="AS277" s="141"/>
      <c r="AT277" s="19"/>
    </row>
    <row r="278" spans="1:46" s="23" customFormat="1" ht="72" x14ac:dyDescent="0.2">
      <c r="A278" s="19" t="s">
        <v>42</v>
      </c>
      <c r="B278" s="19" t="s">
        <v>277</v>
      </c>
      <c r="C278" s="19" t="s">
        <v>276</v>
      </c>
      <c r="D278" s="19" t="s">
        <v>10</v>
      </c>
      <c r="E278" s="19" t="s">
        <v>311</v>
      </c>
      <c r="F278" s="28" t="s">
        <v>1850</v>
      </c>
      <c r="G278" s="19" t="s">
        <v>586</v>
      </c>
      <c r="H278" s="18" t="s">
        <v>270</v>
      </c>
      <c r="I278" s="18" t="s">
        <v>300</v>
      </c>
      <c r="J278" s="17">
        <v>400000</v>
      </c>
      <c r="K278" s="64"/>
      <c r="L278" s="64"/>
      <c r="M278" s="35" t="s">
        <v>137</v>
      </c>
      <c r="N278" s="19"/>
      <c r="O278" s="19" t="s">
        <v>2770</v>
      </c>
      <c r="P278" s="48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46"/>
      <c r="Z278" s="17">
        <v>400000</v>
      </c>
      <c r="AA278" s="19">
        <v>7014166248</v>
      </c>
      <c r="AB278" s="19"/>
      <c r="AC278" s="19"/>
      <c r="AD278" s="19"/>
      <c r="AE278" s="20" t="s">
        <v>2773</v>
      </c>
      <c r="AF278" s="127" t="s">
        <v>3455</v>
      </c>
      <c r="AG278" s="20" t="s">
        <v>2456</v>
      </c>
      <c r="AH278" s="20" t="s">
        <v>1286</v>
      </c>
      <c r="AI278" s="19" t="s">
        <v>1569</v>
      </c>
      <c r="AJ278" s="17">
        <v>400000</v>
      </c>
      <c r="AK278" s="16"/>
      <c r="AL278" s="16">
        <f t="shared" si="11"/>
        <v>0</v>
      </c>
      <c r="AM278" s="47"/>
      <c r="AN278" s="47"/>
      <c r="AO278" s="47">
        <v>242280</v>
      </c>
      <c r="AP278" s="47">
        <v>242280</v>
      </c>
      <c r="AQ278" s="47">
        <v>242283</v>
      </c>
      <c r="AR278" s="17">
        <v>400000</v>
      </c>
      <c r="AS278" s="141" t="e">
        <f t="shared" si="9"/>
        <v>#VALUE!</v>
      </c>
      <c r="AT278" s="19"/>
    </row>
    <row r="279" spans="1:46" s="23" customFormat="1" ht="72" x14ac:dyDescent="0.2">
      <c r="A279" s="19" t="s">
        <v>42</v>
      </c>
      <c r="B279" s="19" t="s">
        <v>277</v>
      </c>
      <c r="C279" s="19" t="s">
        <v>276</v>
      </c>
      <c r="D279" s="19" t="s">
        <v>10</v>
      </c>
      <c r="E279" s="19" t="s">
        <v>311</v>
      </c>
      <c r="F279" s="28" t="s">
        <v>1851</v>
      </c>
      <c r="G279" s="19" t="s">
        <v>587</v>
      </c>
      <c r="H279" s="18" t="s">
        <v>270</v>
      </c>
      <c r="I279" s="18" t="s">
        <v>271</v>
      </c>
      <c r="J279" s="17">
        <v>18000</v>
      </c>
      <c r="K279" s="35" t="s">
        <v>137</v>
      </c>
      <c r="L279" s="64"/>
      <c r="M279" s="64"/>
      <c r="N279" s="19"/>
      <c r="O279" s="19"/>
      <c r="P279" s="19"/>
      <c r="Q279" s="19" t="s">
        <v>1278</v>
      </c>
      <c r="R279" s="19" t="s">
        <v>1279</v>
      </c>
      <c r="S279" s="19" t="s">
        <v>72</v>
      </c>
      <c r="T279" s="19"/>
      <c r="U279" s="19"/>
      <c r="V279" s="19"/>
      <c r="W279" s="19"/>
      <c r="X279" s="18">
        <v>1</v>
      </c>
      <c r="Y279" s="46"/>
      <c r="Z279" s="19"/>
      <c r="AA279" s="19"/>
      <c r="AB279" s="19"/>
      <c r="AC279" s="19"/>
      <c r="AD279" s="19"/>
      <c r="AE279" s="20" t="s">
        <v>2769</v>
      </c>
      <c r="AF279" s="127" t="s">
        <v>3456</v>
      </c>
      <c r="AG279" s="20"/>
      <c r="AH279" s="20" t="s">
        <v>1285</v>
      </c>
      <c r="AI279" s="19" t="s">
        <v>1569</v>
      </c>
      <c r="AJ279" s="16"/>
      <c r="AK279" s="16"/>
      <c r="AL279" s="16">
        <f t="shared" si="11"/>
        <v>18000</v>
      </c>
      <c r="AM279" s="47">
        <v>242260</v>
      </c>
      <c r="AN279" s="47">
        <v>242260</v>
      </c>
      <c r="AO279" s="47">
        <v>242277</v>
      </c>
      <c r="AP279" s="47">
        <v>242277</v>
      </c>
      <c r="AQ279" s="47">
        <v>242281</v>
      </c>
      <c r="AR279" s="17"/>
      <c r="AS279" s="141"/>
      <c r="AT279" s="19"/>
    </row>
    <row r="280" spans="1:46" s="23" customFormat="1" ht="409.5" x14ac:dyDescent="0.2">
      <c r="A280" s="19" t="s">
        <v>42</v>
      </c>
      <c r="B280" s="19" t="s">
        <v>277</v>
      </c>
      <c r="C280" s="19" t="s">
        <v>17</v>
      </c>
      <c r="D280" s="19" t="s">
        <v>1565</v>
      </c>
      <c r="E280" s="19" t="s">
        <v>454</v>
      </c>
      <c r="F280" s="28" t="s">
        <v>1852</v>
      </c>
      <c r="G280" s="19" t="s">
        <v>1117</v>
      </c>
      <c r="H280" s="18" t="s">
        <v>270</v>
      </c>
      <c r="I280" s="18" t="s">
        <v>631</v>
      </c>
      <c r="J280" s="17">
        <v>11540000</v>
      </c>
      <c r="K280" s="35" t="s">
        <v>137</v>
      </c>
      <c r="L280" s="64"/>
      <c r="M280" s="64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8"/>
      <c r="Y280" s="46"/>
      <c r="Z280" s="19"/>
      <c r="AA280" s="19"/>
      <c r="AB280" s="19"/>
      <c r="AC280" s="19"/>
      <c r="AD280" s="19"/>
      <c r="AE280" s="20" t="s">
        <v>2774</v>
      </c>
      <c r="AF280" s="127" t="s">
        <v>3457</v>
      </c>
      <c r="AG280" s="20"/>
      <c r="AH280" s="20" t="s">
        <v>1287</v>
      </c>
      <c r="AI280" s="20" t="s">
        <v>1574</v>
      </c>
      <c r="AJ280" s="16"/>
      <c r="AK280" s="16"/>
      <c r="AL280" s="16">
        <f t="shared" si="11"/>
        <v>11540000</v>
      </c>
      <c r="AM280" s="142" t="s">
        <v>2776</v>
      </c>
      <c r="AN280" s="47">
        <v>242338</v>
      </c>
      <c r="AO280" s="142" t="s">
        <v>2777</v>
      </c>
      <c r="AP280" s="142" t="s">
        <v>2777</v>
      </c>
      <c r="AQ280" s="142">
        <v>242791</v>
      </c>
      <c r="AR280" s="19"/>
      <c r="AS280" s="141"/>
      <c r="AT280" s="19"/>
    </row>
    <row r="281" spans="1:46" s="23" customFormat="1" ht="409.5" x14ac:dyDescent="0.2">
      <c r="A281" s="19" t="s">
        <v>42</v>
      </c>
      <c r="B281" s="19" t="s">
        <v>277</v>
      </c>
      <c r="C281" s="19" t="s">
        <v>17</v>
      </c>
      <c r="D281" s="19" t="s">
        <v>34</v>
      </c>
      <c r="E281" s="19" t="s">
        <v>454</v>
      </c>
      <c r="F281" s="28" t="s">
        <v>1853</v>
      </c>
      <c r="G281" s="19" t="s">
        <v>1143</v>
      </c>
      <c r="H281" s="18" t="s">
        <v>270</v>
      </c>
      <c r="I281" s="18" t="s">
        <v>1122</v>
      </c>
      <c r="J281" s="17">
        <v>1800000</v>
      </c>
      <c r="K281" s="35" t="s">
        <v>137</v>
      </c>
      <c r="L281" s="64"/>
      <c r="M281" s="64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8"/>
      <c r="Y281" s="46"/>
      <c r="Z281" s="19"/>
      <c r="AA281" s="19"/>
      <c r="AB281" s="19"/>
      <c r="AC281" s="19"/>
      <c r="AD281" s="19"/>
      <c r="AE281" s="20" t="s">
        <v>2775</v>
      </c>
      <c r="AF281" s="127" t="s">
        <v>3457</v>
      </c>
      <c r="AG281" s="20"/>
      <c r="AH281" s="20" t="s">
        <v>1287</v>
      </c>
      <c r="AI281" s="20" t="s">
        <v>1574</v>
      </c>
      <c r="AJ281" s="16"/>
      <c r="AK281" s="16"/>
      <c r="AL281" s="16">
        <f t="shared" si="11"/>
        <v>1800000</v>
      </c>
      <c r="AM281" s="47">
        <v>242290</v>
      </c>
      <c r="AN281" s="47">
        <v>242290</v>
      </c>
      <c r="AO281" s="47">
        <v>242410</v>
      </c>
      <c r="AP281" s="47">
        <v>242410</v>
      </c>
      <c r="AQ281" s="47">
        <v>242414</v>
      </c>
      <c r="AR281" s="17"/>
      <c r="AS281" s="141"/>
      <c r="AT281" s="19"/>
    </row>
    <row r="282" spans="1:46" s="23" customFormat="1" ht="72" x14ac:dyDescent="0.2">
      <c r="A282" s="19" t="s">
        <v>43</v>
      </c>
      <c r="B282" s="19" t="s">
        <v>277</v>
      </c>
      <c r="C282" s="19" t="s">
        <v>276</v>
      </c>
      <c r="D282" s="19" t="s">
        <v>11</v>
      </c>
      <c r="E282" s="19" t="s">
        <v>454</v>
      </c>
      <c r="F282" s="28" t="s">
        <v>1854</v>
      </c>
      <c r="G282" s="19" t="s">
        <v>588</v>
      </c>
      <c r="H282" s="18" t="s">
        <v>340</v>
      </c>
      <c r="I282" s="18" t="s">
        <v>322</v>
      </c>
      <c r="J282" s="17">
        <v>59800</v>
      </c>
      <c r="K282" s="64"/>
      <c r="L282" s="64"/>
      <c r="M282" s="35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127" t="s">
        <v>1570</v>
      </c>
      <c r="AG282" s="20" t="s">
        <v>2456</v>
      </c>
      <c r="AH282" s="20" t="s">
        <v>1290</v>
      </c>
      <c r="AI282" s="20" t="s">
        <v>1570</v>
      </c>
      <c r="AJ282" s="16">
        <v>59760</v>
      </c>
      <c r="AK282" s="16"/>
      <c r="AL282" s="16">
        <f t="shared" si="11"/>
        <v>40</v>
      </c>
      <c r="AM282" s="49">
        <v>23071</v>
      </c>
      <c r="AN282" s="49">
        <v>23071</v>
      </c>
      <c r="AO282" s="49">
        <v>23071</v>
      </c>
      <c r="AP282" s="49">
        <v>23071</v>
      </c>
      <c r="AQ282" s="49">
        <v>23071</v>
      </c>
      <c r="AR282" s="50">
        <v>59760</v>
      </c>
      <c r="AS282" s="51">
        <v>40</v>
      </c>
      <c r="AT282" s="19"/>
    </row>
    <row r="283" spans="1:46" s="23" customFormat="1" ht="72" x14ac:dyDescent="0.2">
      <c r="A283" s="19" t="s">
        <v>43</v>
      </c>
      <c r="B283" s="19" t="s">
        <v>277</v>
      </c>
      <c r="C283" s="19" t="s">
        <v>276</v>
      </c>
      <c r="D283" s="19" t="s">
        <v>11</v>
      </c>
      <c r="E283" s="19" t="s">
        <v>454</v>
      </c>
      <c r="F283" s="28" t="s">
        <v>1855</v>
      </c>
      <c r="G283" s="19" t="s">
        <v>589</v>
      </c>
      <c r="H283" s="18" t="s">
        <v>464</v>
      </c>
      <c r="I283" s="18" t="s">
        <v>268</v>
      </c>
      <c r="J283" s="17">
        <v>78000</v>
      </c>
      <c r="K283" s="64"/>
      <c r="L283" s="64"/>
      <c r="M283" s="35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127" t="s">
        <v>1570</v>
      </c>
      <c r="AG283" s="20" t="s">
        <v>2456</v>
      </c>
      <c r="AH283" s="20" t="s">
        <v>1290</v>
      </c>
      <c r="AI283" s="20" t="s">
        <v>1570</v>
      </c>
      <c r="AJ283" s="17">
        <v>78000</v>
      </c>
      <c r="AK283" s="16"/>
      <c r="AL283" s="16">
        <f t="shared" si="11"/>
        <v>0</v>
      </c>
      <c r="AM283" s="49">
        <v>23071</v>
      </c>
      <c r="AN283" s="49">
        <v>23071</v>
      </c>
      <c r="AO283" s="49">
        <v>23071</v>
      </c>
      <c r="AP283" s="49">
        <v>23071</v>
      </c>
      <c r="AQ283" s="49">
        <v>23071</v>
      </c>
      <c r="AR283" s="16">
        <v>78000</v>
      </c>
      <c r="AS283" s="18" t="s">
        <v>1289</v>
      </c>
      <c r="AT283" s="19"/>
    </row>
    <row r="284" spans="1:46" s="23" customFormat="1" ht="72" x14ac:dyDescent="0.2">
      <c r="A284" s="19" t="s">
        <v>43</v>
      </c>
      <c r="B284" s="19" t="s">
        <v>277</v>
      </c>
      <c r="C284" s="19" t="s">
        <v>276</v>
      </c>
      <c r="D284" s="19" t="s">
        <v>11</v>
      </c>
      <c r="E284" s="19" t="s">
        <v>454</v>
      </c>
      <c r="F284" s="28" t="s">
        <v>1856</v>
      </c>
      <c r="G284" s="19" t="s">
        <v>590</v>
      </c>
      <c r="H284" s="18" t="s">
        <v>303</v>
      </c>
      <c r="I284" s="18" t="s">
        <v>268</v>
      </c>
      <c r="J284" s="17">
        <v>40000</v>
      </c>
      <c r="K284" s="64"/>
      <c r="L284" s="64"/>
      <c r="M284" s="35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19"/>
      <c r="AC284" s="19"/>
      <c r="AD284" s="19"/>
      <c r="AE284" s="20" t="s">
        <v>2785</v>
      </c>
      <c r="AF284" s="127" t="s">
        <v>1571</v>
      </c>
      <c r="AG284" s="20" t="s">
        <v>2456</v>
      </c>
      <c r="AH284" s="20" t="s">
        <v>1292</v>
      </c>
      <c r="AI284" s="20" t="s">
        <v>1571</v>
      </c>
      <c r="AJ284" s="16">
        <v>36500</v>
      </c>
      <c r="AK284" s="16"/>
      <c r="AL284" s="16">
        <f t="shared" si="11"/>
        <v>3500</v>
      </c>
      <c r="AM284" s="49">
        <v>23071</v>
      </c>
      <c r="AN284" s="49">
        <v>23071</v>
      </c>
      <c r="AO284" s="49">
        <v>23071</v>
      </c>
      <c r="AP284" s="49">
        <v>23071</v>
      </c>
      <c r="AQ284" s="49">
        <v>23071</v>
      </c>
      <c r="AR284" s="16">
        <v>40000</v>
      </c>
      <c r="AS284" s="19"/>
      <c r="AT284" s="19"/>
    </row>
    <row r="285" spans="1:46" s="23" customFormat="1" ht="72" x14ac:dyDescent="0.2">
      <c r="A285" s="19" t="s">
        <v>43</v>
      </c>
      <c r="B285" s="19" t="s">
        <v>277</v>
      </c>
      <c r="C285" s="19" t="s">
        <v>276</v>
      </c>
      <c r="D285" s="19" t="s">
        <v>11</v>
      </c>
      <c r="E285" s="19" t="s">
        <v>454</v>
      </c>
      <c r="F285" s="28" t="s">
        <v>1857</v>
      </c>
      <c r="G285" s="19" t="s">
        <v>591</v>
      </c>
      <c r="H285" s="18" t="s">
        <v>317</v>
      </c>
      <c r="I285" s="18" t="s">
        <v>268</v>
      </c>
      <c r="J285" s="17">
        <v>100000</v>
      </c>
      <c r="K285" s="64"/>
      <c r="L285" s="64"/>
      <c r="M285" s="35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9"/>
      <c r="AC285" s="19"/>
      <c r="AD285" s="19"/>
      <c r="AE285" s="20" t="s">
        <v>2788</v>
      </c>
      <c r="AF285" s="127" t="s">
        <v>1571</v>
      </c>
      <c r="AG285" s="20" t="s">
        <v>2456</v>
      </c>
      <c r="AH285" s="20" t="s">
        <v>1292</v>
      </c>
      <c r="AI285" s="20" t="s">
        <v>1571</v>
      </c>
      <c r="AJ285" s="16">
        <v>42250</v>
      </c>
      <c r="AK285" s="16"/>
      <c r="AL285" s="16">
        <f t="shared" si="11"/>
        <v>57750</v>
      </c>
      <c r="AM285" s="49">
        <v>23071</v>
      </c>
      <c r="AN285" s="49">
        <v>23071</v>
      </c>
      <c r="AO285" s="49">
        <v>23071</v>
      </c>
      <c r="AP285" s="49">
        <v>23071</v>
      </c>
      <c r="AQ285" s="49">
        <v>23071</v>
      </c>
      <c r="AR285" s="16">
        <v>100000</v>
      </c>
      <c r="AS285" s="19"/>
      <c r="AT285" s="19"/>
    </row>
    <row r="286" spans="1:46" s="23" customFormat="1" ht="72" x14ac:dyDescent="0.2">
      <c r="A286" s="19" t="s">
        <v>43</v>
      </c>
      <c r="B286" s="19" t="s">
        <v>277</v>
      </c>
      <c r="C286" s="19" t="s">
        <v>276</v>
      </c>
      <c r="D286" s="19" t="s">
        <v>11</v>
      </c>
      <c r="E286" s="19" t="s">
        <v>454</v>
      </c>
      <c r="F286" s="28" t="s">
        <v>1858</v>
      </c>
      <c r="G286" s="19" t="s">
        <v>592</v>
      </c>
      <c r="H286" s="18" t="s">
        <v>303</v>
      </c>
      <c r="I286" s="18" t="s">
        <v>268</v>
      </c>
      <c r="J286" s="17">
        <v>39500</v>
      </c>
      <c r="K286" s="64"/>
      <c r="L286" s="64"/>
      <c r="M286" s="35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28">
        <v>23097</v>
      </c>
      <c r="AC286" s="48">
        <v>23100</v>
      </c>
      <c r="AD286" s="50">
        <v>39000</v>
      </c>
      <c r="AE286" s="20" t="s">
        <v>2457</v>
      </c>
      <c r="AF286" s="127" t="s">
        <v>1570</v>
      </c>
      <c r="AG286" s="20" t="s">
        <v>2456</v>
      </c>
      <c r="AH286" s="20" t="s">
        <v>1290</v>
      </c>
      <c r="AI286" s="20" t="s">
        <v>1570</v>
      </c>
      <c r="AJ286" s="16">
        <v>39000</v>
      </c>
      <c r="AK286" s="16"/>
      <c r="AL286" s="16">
        <f t="shared" si="11"/>
        <v>500</v>
      </c>
      <c r="AM286" s="49">
        <v>23071</v>
      </c>
      <c r="AN286" s="49">
        <v>23071</v>
      </c>
      <c r="AO286" s="49">
        <v>23071</v>
      </c>
      <c r="AP286" s="49">
        <v>23071</v>
      </c>
      <c r="AQ286" s="49">
        <v>23071</v>
      </c>
      <c r="AR286" s="16">
        <v>39000</v>
      </c>
      <c r="AS286" s="16">
        <v>500</v>
      </c>
      <c r="AT286" s="19"/>
    </row>
    <row r="287" spans="1:46" s="23" customFormat="1" ht="72" x14ac:dyDescent="0.2">
      <c r="A287" s="19" t="s">
        <v>43</v>
      </c>
      <c r="B287" s="19" t="s">
        <v>277</v>
      </c>
      <c r="C287" s="19" t="s">
        <v>276</v>
      </c>
      <c r="D287" s="19" t="s">
        <v>11</v>
      </c>
      <c r="E287" s="19" t="s">
        <v>454</v>
      </c>
      <c r="F287" s="28" t="s">
        <v>1859</v>
      </c>
      <c r="G287" s="19" t="s">
        <v>593</v>
      </c>
      <c r="H287" s="18" t="s">
        <v>594</v>
      </c>
      <c r="I287" s="18" t="s">
        <v>268</v>
      </c>
      <c r="J287" s="17">
        <v>26000</v>
      </c>
      <c r="K287" s="64"/>
      <c r="L287" s="64"/>
      <c r="M287" s="35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28">
        <v>23097</v>
      </c>
      <c r="AC287" s="48">
        <v>23100</v>
      </c>
      <c r="AD287" s="50">
        <v>26000</v>
      </c>
      <c r="AE287" s="20" t="s">
        <v>2457</v>
      </c>
      <c r="AF287" s="127" t="s">
        <v>1570</v>
      </c>
      <c r="AG287" s="20" t="s">
        <v>2456</v>
      </c>
      <c r="AH287" s="20" t="s">
        <v>1290</v>
      </c>
      <c r="AI287" s="20" t="s">
        <v>1570</v>
      </c>
      <c r="AJ287" s="17">
        <v>26000</v>
      </c>
      <c r="AK287" s="16"/>
      <c r="AL287" s="16">
        <f t="shared" si="11"/>
        <v>0</v>
      </c>
      <c r="AM287" s="49">
        <v>23071</v>
      </c>
      <c r="AN287" s="49">
        <v>23071</v>
      </c>
      <c r="AO287" s="49">
        <v>23071</v>
      </c>
      <c r="AP287" s="49">
        <v>23071</v>
      </c>
      <c r="AQ287" s="49">
        <v>23071</v>
      </c>
      <c r="AR287" s="16">
        <v>26000</v>
      </c>
      <c r="AS287" s="18" t="s">
        <v>1293</v>
      </c>
      <c r="AT287" s="19"/>
    </row>
    <row r="288" spans="1:46" s="23" customFormat="1" ht="72" x14ac:dyDescent="0.2">
      <c r="A288" s="19" t="s">
        <v>43</v>
      </c>
      <c r="B288" s="19" t="s">
        <v>277</v>
      </c>
      <c r="C288" s="19" t="s">
        <v>276</v>
      </c>
      <c r="D288" s="19" t="s">
        <v>11</v>
      </c>
      <c r="E288" s="19" t="s">
        <v>454</v>
      </c>
      <c r="F288" s="28" t="s">
        <v>1860</v>
      </c>
      <c r="G288" s="19" t="s">
        <v>595</v>
      </c>
      <c r="H288" s="18" t="s">
        <v>319</v>
      </c>
      <c r="I288" s="18" t="s">
        <v>596</v>
      </c>
      <c r="J288" s="17">
        <v>23200</v>
      </c>
      <c r="K288" s="64"/>
      <c r="L288" s="64"/>
      <c r="M288" s="35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9"/>
      <c r="AC288" s="19"/>
      <c r="AD288" s="19"/>
      <c r="AE288" s="20" t="s">
        <v>2791</v>
      </c>
      <c r="AF288" s="127" t="s">
        <v>1570</v>
      </c>
      <c r="AG288" s="20" t="s">
        <v>2456</v>
      </c>
      <c r="AH288" s="20" t="s">
        <v>1290</v>
      </c>
      <c r="AI288" s="20" t="s">
        <v>1570</v>
      </c>
      <c r="AJ288" s="16">
        <v>23112</v>
      </c>
      <c r="AK288" s="16"/>
      <c r="AL288" s="16">
        <f t="shared" si="11"/>
        <v>88</v>
      </c>
      <c r="AM288" s="49">
        <v>23071</v>
      </c>
      <c r="AN288" s="49">
        <v>23071</v>
      </c>
      <c r="AO288" s="49">
        <v>23071</v>
      </c>
      <c r="AP288" s="49">
        <v>23071</v>
      </c>
      <c r="AQ288" s="49">
        <v>23071</v>
      </c>
      <c r="AR288" s="19">
        <v>23112</v>
      </c>
      <c r="AS288" s="19"/>
      <c r="AT288" s="19"/>
    </row>
    <row r="289" spans="1:46" s="23" customFormat="1" ht="72" x14ac:dyDescent="0.2">
      <c r="A289" s="19" t="s">
        <v>43</v>
      </c>
      <c r="B289" s="19" t="s">
        <v>277</v>
      </c>
      <c r="C289" s="19" t="s">
        <v>276</v>
      </c>
      <c r="D289" s="19" t="s">
        <v>11</v>
      </c>
      <c r="E289" s="19" t="s">
        <v>454</v>
      </c>
      <c r="F289" s="28" t="s">
        <v>1861</v>
      </c>
      <c r="G289" s="19" t="s">
        <v>597</v>
      </c>
      <c r="H289" s="18" t="s">
        <v>319</v>
      </c>
      <c r="I289" s="18" t="s">
        <v>596</v>
      </c>
      <c r="J289" s="17">
        <v>24000</v>
      </c>
      <c r="K289" s="64"/>
      <c r="L289" s="64"/>
      <c r="M289" s="35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9"/>
      <c r="AC289" s="19"/>
      <c r="AD289" s="19"/>
      <c r="AE289" s="20" t="s">
        <v>2791</v>
      </c>
      <c r="AF289" s="127" t="s">
        <v>1570</v>
      </c>
      <c r="AG289" s="20" t="s">
        <v>2456</v>
      </c>
      <c r="AH289" s="20" t="s">
        <v>1290</v>
      </c>
      <c r="AI289" s="20" t="s">
        <v>1570</v>
      </c>
      <c r="AJ289" s="16">
        <v>23968</v>
      </c>
      <c r="AK289" s="16"/>
      <c r="AL289" s="16">
        <f t="shared" si="11"/>
        <v>32</v>
      </c>
      <c r="AM289" s="49">
        <v>23071</v>
      </c>
      <c r="AN289" s="49">
        <v>23071</v>
      </c>
      <c r="AO289" s="49">
        <v>23071</v>
      </c>
      <c r="AP289" s="49">
        <v>23071</v>
      </c>
      <c r="AQ289" s="49">
        <v>23071</v>
      </c>
      <c r="AR289" s="19">
        <v>23968</v>
      </c>
      <c r="AS289" s="19"/>
      <c r="AT289" s="19"/>
    </row>
    <row r="290" spans="1:46" s="23" customFormat="1" ht="72" x14ac:dyDescent="0.2">
      <c r="A290" s="19" t="s">
        <v>43</v>
      </c>
      <c r="B290" s="19" t="s">
        <v>277</v>
      </c>
      <c r="C290" s="19" t="s">
        <v>276</v>
      </c>
      <c r="D290" s="19" t="s">
        <v>11</v>
      </c>
      <c r="E290" s="19" t="s">
        <v>454</v>
      </c>
      <c r="F290" s="28" t="s">
        <v>1862</v>
      </c>
      <c r="G290" s="19" t="s">
        <v>598</v>
      </c>
      <c r="H290" s="18" t="s">
        <v>599</v>
      </c>
      <c r="I290" s="18" t="s">
        <v>274</v>
      </c>
      <c r="J290" s="17">
        <v>192000</v>
      </c>
      <c r="K290" s="64"/>
      <c r="L290" s="64"/>
      <c r="M290" s="35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67">
        <v>242241</v>
      </c>
      <c r="AC290" s="67">
        <v>242241</v>
      </c>
      <c r="AD290" s="50">
        <v>192000</v>
      </c>
      <c r="AE290" s="20" t="s">
        <v>2457</v>
      </c>
      <c r="AF290" s="127" t="s">
        <v>1570</v>
      </c>
      <c r="AG290" s="20" t="s">
        <v>2457</v>
      </c>
      <c r="AH290" s="20" t="s">
        <v>1290</v>
      </c>
      <c r="AI290" s="20" t="s">
        <v>1570</v>
      </c>
      <c r="AJ290" s="16"/>
      <c r="AK290" s="17">
        <v>192000</v>
      </c>
      <c r="AL290" s="16">
        <f t="shared" si="11"/>
        <v>0</v>
      </c>
      <c r="AM290" s="49">
        <v>23071</v>
      </c>
      <c r="AN290" s="49">
        <v>23071</v>
      </c>
      <c r="AO290" s="49">
        <v>23071</v>
      </c>
      <c r="AP290" s="49">
        <v>23071</v>
      </c>
      <c r="AQ290" s="49">
        <v>23071</v>
      </c>
      <c r="AR290" s="16">
        <v>192000</v>
      </c>
      <c r="AS290" s="19"/>
      <c r="AT290" s="19"/>
    </row>
    <row r="291" spans="1:46" s="23" customFormat="1" ht="90" x14ac:dyDescent="0.2">
      <c r="A291" s="19" t="s">
        <v>43</v>
      </c>
      <c r="B291" s="19" t="s">
        <v>277</v>
      </c>
      <c r="C291" s="19" t="s">
        <v>276</v>
      </c>
      <c r="D291" s="19" t="s">
        <v>286</v>
      </c>
      <c r="E291" s="19" t="s">
        <v>454</v>
      </c>
      <c r="F291" s="28" t="s">
        <v>1863</v>
      </c>
      <c r="G291" s="19" t="s">
        <v>600</v>
      </c>
      <c r="H291" s="18" t="s">
        <v>317</v>
      </c>
      <c r="I291" s="18" t="s">
        <v>274</v>
      </c>
      <c r="J291" s="17">
        <v>142500</v>
      </c>
      <c r="K291" s="64"/>
      <c r="L291" s="64"/>
      <c r="M291" s="35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19"/>
      <c r="AC291" s="19"/>
      <c r="AD291" s="19"/>
      <c r="AE291" s="20" t="s">
        <v>2797</v>
      </c>
      <c r="AF291" s="127" t="s">
        <v>1570</v>
      </c>
      <c r="AG291" s="20" t="s">
        <v>2456</v>
      </c>
      <c r="AH291" s="20" t="s">
        <v>1298</v>
      </c>
      <c r="AI291" s="20" t="s">
        <v>1571</v>
      </c>
      <c r="AJ291" s="16">
        <v>132500</v>
      </c>
      <c r="AK291" s="16"/>
      <c r="AL291" s="16">
        <f t="shared" si="11"/>
        <v>10000</v>
      </c>
      <c r="AM291" s="49">
        <v>23071</v>
      </c>
      <c r="AN291" s="49">
        <v>23071</v>
      </c>
      <c r="AO291" s="46" t="s">
        <v>1299</v>
      </c>
      <c r="AP291" s="46" t="s">
        <v>1299</v>
      </c>
      <c r="AQ291" s="46" t="s">
        <v>1299</v>
      </c>
      <c r="AR291" s="16">
        <v>132500</v>
      </c>
      <c r="AS291" s="19"/>
      <c r="AT291" s="19"/>
    </row>
    <row r="292" spans="1:46" s="23" customFormat="1" ht="90" x14ac:dyDescent="0.2">
      <c r="A292" s="19" t="s">
        <v>43</v>
      </c>
      <c r="B292" s="19" t="s">
        <v>277</v>
      </c>
      <c r="C292" s="19" t="s">
        <v>276</v>
      </c>
      <c r="D292" s="19" t="s">
        <v>286</v>
      </c>
      <c r="E292" s="19" t="s">
        <v>454</v>
      </c>
      <c r="F292" s="28" t="s">
        <v>1864</v>
      </c>
      <c r="G292" s="19" t="s">
        <v>601</v>
      </c>
      <c r="H292" s="18" t="s">
        <v>317</v>
      </c>
      <c r="I292" s="18" t="s">
        <v>274</v>
      </c>
      <c r="J292" s="17">
        <v>157300</v>
      </c>
      <c r="K292" s="64"/>
      <c r="L292" s="64"/>
      <c r="M292" s="35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19"/>
      <c r="AC292" s="19"/>
      <c r="AD292" s="19"/>
      <c r="AE292" s="20" t="s">
        <v>2797</v>
      </c>
      <c r="AF292" s="127" t="s">
        <v>1570</v>
      </c>
      <c r="AG292" s="20" t="s">
        <v>2456</v>
      </c>
      <c r="AH292" s="20" t="s">
        <v>1298</v>
      </c>
      <c r="AI292" s="20" t="s">
        <v>1571</v>
      </c>
      <c r="AJ292" s="16">
        <v>152500</v>
      </c>
      <c r="AK292" s="16"/>
      <c r="AL292" s="16">
        <f t="shared" si="11"/>
        <v>4800</v>
      </c>
      <c r="AM292" s="49">
        <v>23071</v>
      </c>
      <c r="AN292" s="49">
        <v>23071</v>
      </c>
      <c r="AO292" s="46" t="s">
        <v>1299</v>
      </c>
      <c r="AP292" s="46" t="s">
        <v>1299</v>
      </c>
      <c r="AQ292" s="46" t="s">
        <v>1299</v>
      </c>
      <c r="AR292" s="16">
        <v>152500</v>
      </c>
      <c r="AS292" s="19"/>
      <c r="AT292" s="19"/>
    </row>
    <row r="293" spans="1:46" s="23" customFormat="1" ht="72" x14ac:dyDescent="0.2">
      <c r="A293" s="19" t="s">
        <v>43</v>
      </c>
      <c r="B293" s="19" t="s">
        <v>277</v>
      </c>
      <c r="C293" s="19" t="s">
        <v>276</v>
      </c>
      <c r="D293" s="19" t="s">
        <v>13</v>
      </c>
      <c r="E293" s="19" t="s">
        <v>454</v>
      </c>
      <c r="F293" s="28" t="s">
        <v>1865</v>
      </c>
      <c r="G293" s="19" t="s">
        <v>602</v>
      </c>
      <c r="H293" s="18" t="s">
        <v>317</v>
      </c>
      <c r="I293" s="18" t="s">
        <v>271</v>
      </c>
      <c r="J293" s="17">
        <v>30000</v>
      </c>
      <c r="K293" s="64"/>
      <c r="L293" s="64"/>
      <c r="M293" s="35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19"/>
      <c r="AC293" s="19"/>
      <c r="AD293" s="19"/>
      <c r="AE293" s="20" t="s">
        <v>2797</v>
      </c>
      <c r="AF293" s="127" t="s">
        <v>1570</v>
      </c>
      <c r="AG293" s="20" t="s">
        <v>2456</v>
      </c>
      <c r="AH293" s="20" t="s">
        <v>1290</v>
      </c>
      <c r="AI293" s="20" t="s">
        <v>1570</v>
      </c>
      <c r="AJ293" s="16">
        <v>24500</v>
      </c>
      <c r="AK293" s="16"/>
      <c r="AL293" s="16">
        <f t="shared" si="11"/>
        <v>5500</v>
      </c>
      <c r="AM293" s="49">
        <v>23071</v>
      </c>
      <c r="AN293" s="49">
        <v>23071</v>
      </c>
      <c r="AO293" s="46" t="s">
        <v>1299</v>
      </c>
      <c r="AP293" s="46" t="s">
        <v>1299</v>
      </c>
      <c r="AQ293" s="46" t="s">
        <v>1299</v>
      </c>
      <c r="AR293" s="16">
        <v>24500</v>
      </c>
      <c r="AS293" s="19"/>
      <c r="AT293" s="19"/>
    </row>
    <row r="294" spans="1:46" s="23" customFormat="1" ht="72" x14ac:dyDescent="0.2">
      <c r="A294" s="19" t="s">
        <v>43</v>
      </c>
      <c r="B294" s="19" t="s">
        <v>277</v>
      </c>
      <c r="C294" s="19" t="s">
        <v>276</v>
      </c>
      <c r="D294" s="19" t="s">
        <v>13</v>
      </c>
      <c r="E294" s="19" t="s">
        <v>454</v>
      </c>
      <c r="F294" s="28" t="s">
        <v>1866</v>
      </c>
      <c r="G294" s="19" t="s">
        <v>603</v>
      </c>
      <c r="H294" s="18" t="s">
        <v>303</v>
      </c>
      <c r="I294" s="18" t="s">
        <v>271</v>
      </c>
      <c r="J294" s="17">
        <v>50000</v>
      </c>
      <c r="K294" s="64"/>
      <c r="L294" s="64"/>
      <c r="M294" s="35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19"/>
      <c r="AC294" s="19"/>
      <c r="AD294" s="19"/>
      <c r="AE294" s="20" t="s">
        <v>2797</v>
      </c>
      <c r="AF294" s="127" t="s">
        <v>1570</v>
      </c>
      <c r="AG294" s="20" t="s">
        <v>2456</v>
      </c>
      <c r="AH294" s="20" t="s">
        <v>1290</v>
      </c>
      <c r="AI294" s="20" t="s">
        <v>1570</v>
      </c>
      <c r="AJ294" s="16">
        <v>24500</v>
      </c>
      <c r="AK294" s="16"/>
      <c r="AL294" s="16">
        <f t="shared" si="11"/>
        <v>25500</v>
      </c>
      <c r="AM294" s="49">
        <v>23071</v>
      </c>
      <c r="AN294" s="49">
        <v>23071</v>
      </c>
      <c r="AO294" s="46" t="s">
        <v>1299</v>
      </c>
      <c r="AP294" s="46" t="s">
        <v>1299</v>
      </c>
      <c r="AQ294" s="46" t="s">
        <v>1299</v>
      </c>
      <c r="AR294" s="16">
        <v>24500</v>
      </c>
      <c r="AS294" s="19"/>
      <c r="AT294" s="19"/>
    </row>
    <row r="295" spans="1:46" s="23" customFormat="1" ht="72" x14ac:dyDescent="0.2">
      <c r="A295" s="19" t="s">
        <v>43</v>
      </c>
      <c r="B295" s="19" t="s">
        <v>277</v>
      </c>
      <c r="C295" s="19" t="s">
        <v>276</v>
      </c>
      <c r="D295" s="19" t="s">
        <v>13</v>
      </c>
      <c r="E295" s="19" t="s">
        <v>454</v>
      </c>
      <c r="F295" s="28" t="s">
        <v>1867</v>
      </c>
      <c r="G295" s="19" t="s">
        <v>604</v>
      </c>
      <c r="H295" s="18" t="s">
        <v>317</v>
      </c>
      <c r="I295" s="18" t="s">
        <v>271</v>
      </c>
      <c r="J295" s="17">
        <v>15000</v>
      </c>
      <c r="K295" s="64"/>
      <c r="L295" s="64"/>
      <c r="M295" s="35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19"/>
      <c r="AC295" s="19"/>
      <c r="AD295" s="19"/>
      <c r="AE295" s="20" t="s">
        <v>2797</v>
      </c>
      <c r="AF295" s="127" t="s">
        <v>1570</v>
      </c>
      <c r="AG295" s="20" t="s">
        <v>2456</v>
      </c>
      <c r="AH295" s="20" t="s">
        <v>1290</v>
      </c>
      <c r="AI295" s="20" t="s">
        <v>1570</v>
      </c>
      <c r="AJ295" s="16">
        <v>14250</v>
      </c>
      <c r="AK295" s="16"/>
      <c r="AL295" s="16">
        <f t="shared" si="11"/>
        <v>750</v>
      </c>
      <c r="AM295" s="49">
        <v>23071</v>
      </c>
      <c r="AN295" s="49">
        <v>23071</v>
      </c>
      <c r="AO295" s="46" t="s">
        <v>1299</v>
      </c>
      <c r="AP295" s="46" t="s">
        <v>1299</v>
      </c>
      <c r="AQ295" s="46" t="s">
        <v>1299</v>
      </c>
      <c r="AR295" s="16">
        <v>14250</v>
      </c>
      <c r="AS295" s="19"/>
      <c r="AT295" s="19"/>
    </row>
    <row r="296" spans="1:46" s="23" customFormat="1" ht="72" x14ac:dyDescent="0.2">
      <c r="A296" s="19" t="s">
        <v>43</v>
      </c>
      <c r="B296" s="19" t="s">
        <v>277</v>
      </c>
      <c r="C296" s="19" t="s">
        <v>276</v>
      </c>
      <c r="D296" s="19" t="s">
        <v>33</v>
      </c>
      <c r="E296" s="19" t="s">
        <v>454</v>
      </c>
      <c r="F296" s="28" t="s">
        <v>1868</v>
      </c>
      <c r="G296" s="19" t="s">
        <v>605</v>
      </c>
      <c r="H296" s="18" t="s">
        <v>270</v>
      </c>
      <c r="I296" s="18" t="s">
        <v>274</v>
      </c>
      <c r="J296" s="17">
        <v>80000</v>
      </c>
      <c r="K296" s="35" t="s">
        <v>137</v>
      </c>
      <c r="L296" s="64"/>
      <c r="M296" s="64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19"/>
      <c r="AC296" s="19"/>
      <c r="AD296" s="19"/>
      <c r="AE296" s="20" t="s">
        <v>2807</v>
      </c>
      <c r="AF296" s="127" t="s">
        <v>1570</v>
      </c>
      <c r="AG296" s="20" t="s">
        <v>2456</v>
      </c>
      <c r="AH296" s="20" t="s">
        <v>1290</v>
      </c>
      <c r="AI296" s="20" t="s">
        <v>1570</v>
      </c>
      <c r="AJ296" s="16">
        <v>75000</v>
      </c>
      <c r="AK296" s="16"/>
      <c r="AL296" s="16">
        <f t="shared" si="11"/>
        <v>5000</v>
      </c>
      <c r="AM296" s="49">
        <v>23071</v>
      </c>
      <c r="AN296" s="49">
        <v>23071</v>
      </c>
      <c r="AO296" s="46" t="s">
        <v>1303</v>
      </c>
      <c r="AP296" s="49">
        <v>23193</v>
      </c>
      <c r="AQ296" s="49">
        <v>23193</v>
      </c>
      <c r="AR296" s="16">
        <v>75000</v>
      </c>
      <c r="AS296" s="19"/>
      <c r="AT296" s="19"/>
    </row>
    <row r="297" spans="1:46" s="23" customFormat="1" ht="72" x14ac:dyDescent="0.2">
      <c r="A297" s="19" t="s">
        <v>43</v>
      </c>
      <c r="B297" s="19" t="s">
        <v>277</v>
      </c>
      <c r="C297" s="19" t="s">
        <v>276</v>
      </c>
      <c r="D297" s="19" t="s">
        <v>33</v>
      </c>
      <c r="E297" s="19" t="s">
        <v>454</v>
      </c>
      <c r="F297" s="28" t="s">
        <v>1869</v>
      </c>
      <c r="G297" s="19" t="s">
        <v>606</v>
      </c>
      <c r="H297" s="18" t="s">
        <v>270</v>
      </c>
      <c r="I297" s="18" t="s">
        <v>274</v>
      </c>
      <c r="J297" s="17">
        <v>65000</v>
      </c>
      <c r="K297" s="35" t="s">
        <v>137</v>
      </c>
      <c r="L297" s="64"/>
      <c r="M297" s="64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19"/>
      <c r="AC297" s="19"/>
      <c r="AD297" s="19"/>
      <c r="AE297" s="20" t="s">
        <v>2807</v>
      </c>
      <c r="AF297" s="127" t="s">
        <v>1570</v>
      </c>
      <c r="AG297" s="20" t="s">
        <v>2456</v>
      </c>
      <c r="AH297" s="20" t="s">
        <v>1290</v>
      </c>
      <c r="AI297" s="20" t="s">
        <v>1570</v>
      </c>
      <c r="AJ297" s="16">
        <v>62000</v>
      </c>
      <c r="AK297" s="16"/>
      <c r="AL297" s="16">
        <f t="shared" si="11"/>
        <v>3000</v>
      </c>
      <c r="AM297" s="49">
        <v>23071</v>
      </c>
      <c r="AN297" s="49">
        <v>23071</v>
      </c>
      <c r="AO297" s="46" t="s">
        <v>1303</v>
      </c>
      <c r="AP297" s="49">
        <v>23193</v>
      </c>
      <c r="AQ297" s="49">
        <v>23193</v>
      </c>
      <c r="AR297" s="16">
        <v>62000</v>
      </c>
      <c r="AS297" s="19"/>
      <c r="AT297" s="19"/>
    </row>
    <row r="298" spans="1:46" s="23" customFormat="1" ht="72" x14ac:dyDescent="0.2">
      <c r="A298" s="19" t="s">
        <v>43</v>
      </c>
      <c r="B298" s="19" t="s">
        <v>277</v>
      </c>
      <c r="C298" s="19" t="s">
        <v>276</v>
      </c>
      <c r="D298" s="19" t="s">
        <v>33</v>
      </c>
      <c r="E298" s="19" t="s">
        <v>454</v>
      </c>
      <c r="F298" s="28" t="s">
        <v>1870</v>
      </c>
      <c r="G298" s="19" t="s">
        <v>607</v>
      </c>
      <c r="H298" s="18" t="s">
        <v>267</v>
      </c>
      <c r="I298" s="18" t="s">
        <v>274</v>
      </c>
      <c r="J298" s="17">
        <v>350000</v>
      </c>
      <c r="K298" s="35" t="s">
        <v>137</v>
      </c>
      <c r="L298" s="64"/>
      <c r="M298" s="64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19"/>
      <c r="AC298" s="19"/>
      <c r="AD298" s="19"/>
      <c r="AE298" s="20" t="s">
        <v>2807</v>
      </c>
      <c r="AF298" s="127" t="s">
        <v>1570</v>
      </c>
      <c r="AG298" s="20" t="s">
        <v>2456</v>
      </c>
      <c r="AH298" s="20" t="s">
        <v>1290</v>
      </c>
      <c r="AI298" s="20" t="s">
        <v>1570</v>
      </c>
      <c r="AJ298" s="16">
        <v>336000</v>
      </c>
      <c r="AK298" s="16"/>
      <c r="AL298" s="16">
        <f t="shared" si="11"/>
        <v>14000</v>
      </c>
      <c r="AM298" s="49">
        <v>23071</v>
      </c>
      <c r="AN298" s="49">
        <v>23071</v>
      </c>
      <c r="AO298" s="46" t="s">
        <v>1303</v>
      </c>
      <c r="AP298" s="49">
        <v>23193</v>
      </c>
      <c r="AQ298" s="49">
        <v>23193</v>
      </c>
      <c r="AR298" s="16">
        <v>336000</v>
      </c>
      <c r="AS298" s="19"/>
      <c r="AT298" s="19"/>
    </row>
    <row r="299" spans="1:46" s="23" customFormat="1" ht="72" x14ac:dyDescent="0.2">
      <c r="A299" s="19" t="s">
        <v>43</v>
      </c>
      <c r="B299" s="19" t="s">
        <v>277</v>
      </c>
      <c r="C299" s="19" t="s">
        <v>276</v>
      </c>
      <c r="D299" s="19" t="s">
        <v>33</v>
      </c>
      <c r="E299" s="19" t="s">
        <v>454</v>
      </c>
      <c r="F299" s="28" t="s">
        <v>1871</v>
      </c>
      <c r="G299" s="19" t="s">
        <v>608</v>
      </c>
      <c r="H299" s="18" t="s">
        <v>340</v>
      </c>
      <c r="I299" s="18" t="s">
        <v>274</v>
      </c>
      <c r="J299" s="17">
        <v>300000</v>
      </c>
      <c r="K299" s="35" t="s">
        <v>137</v>
      </c>
      <c r="L299" s="64"/>
      <c r="M299" s="64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19"/>
      <c r="AC299" s="19"/>
      <c r="AD299" s="19"/>
      <c r="AE299" s="20" t="s">
        <v>2807</v>
      </c>
      <c r="AF299" s="127" t="s">
        <v>1570</v>
      </c>
      <c r="AG299" s="20" t="s">
        <v>2456</v>
      </c>
      <c r="AH299" s="20" t="s">
        <v>1290</v>
      </c>
      <c r="AI299" s="20" t="s">
        <v>1570</v>
      </c>
      <c r="AJ299" s="16">
        <v>264000</v>
      </c>
      <c r="AK299" s="16"/>
      <c r="AL299" s="16">
        <f t="shared" si="11"/>
        <v>36000</v>
      </c>
      <c r="AM299" s="49">
        <v>23071</v>
      </c>
      <c r="AN299" s="49">
        <v>23071</v>
      </c>
      <c r="AO299" s="46" t="s">
        <v>1303</v>
      </c>
      <c r="AP299" s="49">
        <v>23193</v>
      </c>
      <c r="AQ299" s="49">
        <v>23193</v>
      </c>
      <c r="AR299" s="16">
        <v>264000</v>
      </c>
      <c r="AS299" s="19"/>
      <c r="AT299" s="19"/>
    </row>
    <row r="300" spans="1:46" s="23" customFormat="1" ht="72" x14ac:dyDescent="0.2">
      <c r="A300" s="19" t="s">
        <v>43</v>
      </c>
      <c r="B300" s="19" t="s">
        <v>277</v>
      </c>
      <c r="C300" s="19" t="s">
        <v>276</v>
      </c>
      <c r="D300" s="19" t="s">
        <v>33</v>
      </c>
      <c r="E300" s="19" t="s">
        <v>454</v>
      </c>
      <c r="F300" s="28" t="s">
        <v>1872</v>
      </c>
      <c r="G300" s="19" t="s">
        <v>609</v>
      </c>
      <c r="H300" s="18" t="s">
        <v>270</v>
      </c>
      <c r="I300" s="18" t="s">
        <v>274</v>
      </c>
      <c r="J300" s="17">
        <v>80000</v>
      </c>
      <c r="K300" s="35" t="s">
        <v>137</v>
      </c>
      <c r="L300" s="64"/>
      <c r="M300" s="64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19"/>
      <c r="AC300" s="19"/>
      <c r="AD300" s="19"/>
      <c r="AE300" s="20" t="s">
        <v>2807</v>
      </c>
      <c r="AF300" s="127" t="s">
        <v>1570</v>
      </c>
      <c r="AG300" s="20" t="s">
        <v>2456</v>
      </c>
      <c r="AH300" s="20" t="s">
        <v>1290</v>
      </c>
      <c r="AI300" s="20" t="s">
        <v>1570</v>
      </c>
      <c r="AJ300" s="16">
        <v>75000</v>
      </c>
      <c r="AK300" s="16"/>
      <c r="AL300" s="16">
        <f t="shared" si="11"/>
        <v>5000</v>
      </c>
      <c r="AM300" s="49">
        <v>23071</v>
      </c>
      <c r="AN300" s="49">
        <v>23071</v>
      </c>
      <c r="AO300" s="46" t="s">
        <v>1303</v>
      </c>
      <c r="AP300" s="49">
        <v>23193</v>
      </c>
      <c r="AQ300" s="49">
        <v>23193</v>
      </c>
      <c r="AR300" s="16">
        <v>75000</v>
      </c>
      <c r="AS300" s="19"/>
      <c r="AT300" s="19"/>
    </row>
    <row r="301" spans="1:46" s="23" customFormat="1" ht="72" x14ac:dyDescent="0.2">
      <c r="A301" s="19" t="s">
        <v>43</v>
      </c>
      <c r="B301" s="19" t="s">
        <v>277</v>
      </c>
      <c r="C301" s="19" t="s">
        <v>276</v>
      </c>
      <c r="D301" s="19" t="s">
        <v>33</v>
      </c>
      <c r="E301" s="19" t="s">
        <v>454</v>
      </c>
      <c r="F301" s="28" t="s">
        <v>1873</v>
      </c>
      <c r="G301" s="19" t="s">
        <v>610</v>
      </c>
      <c r="H301" s="18" t="s">
        <v>267</v>
      </c>
      <c r="I301" s="18" t="s">
        <v>274</v>
      </c>
      <c r="J301" s="17">
        <v>360000</v>
      </c>
      <c r="K301" s="35" t="s">
        <v>137</v>
      </c>
      <c r="L301" s="64"/>
      <c r="M301" s="64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19"/>
      <c r="AC301" s="19"/>
      <c r="AD301" s="19"/>
      <c r="AE301" s="20" t="s">
        <v>2807</v>
      </c>
      <c r="AF301" s="127" t="s">
        <v>1570</v>
      </c>
      <c r="AG301" s="20" t="s">
        <v>2456</v>
      </c>
      <c r="AH301" s="20" t="s">
        <v>1290</v>
      </c>
      <c r="AI301" s="20" t="s">
        <v>1570</v>
      </c>
      <c r="AJ301" s="16">
        <v>347800</v>
      </c>
      <c r="AK301" s="16"/>
      <c r="AL301" s="16">
        <f t="shared" si="11"/>
        <v>12200</v>
      </c>
      <c r="AM301" s="49">
        <v>23071</v>
      </c>
      <c r="AN301" s="49">
        <v>23071</v>
      </c>
      <c r="AO301" s="46" t="s">
        <v>1303</v>
      </c>
      <c r="AP301" s="49">
        <v>23193</v>
      </c>
      <c r="AQ301" s="49">
        <v>23193</v>
      </c>
      <c r="AR301" s="16">
        <v>347800</v>
      </c>
      <c r="AS301" s="19"/>
      <c r="AT301" s="19"/>
    </row>
    <row r="302" spans="1:46" s="23" customFormat="1" ht="72" x14ac:dyDescent="0.2">
      <c r="A302" s="19" t="s">
        <v>43</v>
      </c>
      <c r="B302" s="19" t="s">
        <v>277</v>
      </c>
      <c r="C302" s="19" t="s">
        <v>276</v>
      </c>
      <c r="D302" s="19" t="s">
        <v>33</v>
      </c>
      <c r="E302" s="19" t="s">
        <v>454</v>
      </c>
      <c r="F302" s="28" t="s">
        <v>1874</v>
      </c>
      <c r="G302" s="19" t="s">
        <v>611</v>
      </c>
      <c r="H302" s="18" t="s">
        <v>270</v>
      </c>
      <c r="I302" s="18" t="s">
        <v>274</v>
      </c>
      <c r="J302" s="17">
        <v>70000</v>
      </c>
      <c r="K302" s="35" t="s">
        <v>137</v>
      </c>
      <c r="L302" s="64"/>
      <c r="M302" s="64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19"/>
      <c r="AC302" s="19"/>
      <c r="AD302" s="19"/>
      <c r="AE302" s="20" t="s">
        <v>2807</v>
      </c>
      <c r="AF302" s="127" t="s">
        <v>1570</v>
      </c>
      <c r="AG302" s="20" t="s">
        <v>2456</v>
      </c>
      <c r="AH302" s="20" t="s">
        <v>1290</v>
      </c>
      <c r="AI302" s="20" t="s">
        <v>1570</v>
      </c>
      <c r="AJ302" s="16">
        <v>67000</v>
      </c>
      <c r="AK302" s="16"/>
      <c r="AL302" s="16">
        <f t="shared" si="11"/>
        <v>3000</v>
      </c>
      <c r="AM302" s="49">
        <v>23071</v>
      </c>
      <c r="AN302" s="49">
        <v>23071</v>
      </c>
      <c r="AO302" s="46" t="s">
        <v>1303</v>
      </c>
      <c r="AP302" s="49">
        <v>23193</v>
      </c>
      <c r="AQ302" s="49">
        <v>23193</v>
      </c>
      <c r="AR302" s="16">
        <v>67000</v>
      </c>
      <c r="AS302" s="19"/>
      <c r="AT302" s="19"/>
    </row>
    <row r="303" spans="1:46" s="23" customFormat="1" ht="72" x14ac:dyDescent="0.2">
      <c r="A303" s="19" t="s">
        <v>43</v>
      </c>
      <c r="B303" s="19" t="s">
        <v>277</v>
      </c>
      <c r="C303" s="19" t="s">
        <v>276</v>
      </c>
      <c r="D303" s="19" t="s">
        <v>33</v>
      </c>
      <c r="E303" s="19" t="s">
        <v>454</v>
      </c>
      <c r="F303" s="28" t="s">
        <v>1875</v>
      </c>
      <c r="G303" s="19" t="s">
        <v>612</v>
      </c>
      <c r="H303" s="18" t="s">
        <v>270</v>
      </c>
      <c r="I303" s="18" t="s">
        <v>274</v>
      </c>
      <c r="J303" s="17">
        <v>70000</v>
      </c>
      <c r="K303" s="35" t="s">
        <v>137</v>
      </c>
      <c r="L303" s="64"/>
      <c r="M303" s="64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19"/>
      <c r="AC303" s="19"/>
      <c r="AD303" s="19"/>
      <c r="AE303" s="20" t="s">
        <v>2807</v>
      </c>
      <c r="AF303" s="127" t="s">
        <v>1570</v>
      </c>
      <c r="AG303" s="20" t="s">
        <v>2456</v>
      </c>
      <c r="AH303" s="20" t="s">
        <v>1290</v>
      </c>
      <c r="AI303" s="20" t="s">
        <v>1570</v>
      </c>
      <c r="AJ303" s="16">
        <v>67000</v>
      </c>
      <c r="AK303" s="16"/>
      <c r="AL303" s="16">
        <f t="shared" si="11"/>
        <v>3000</v>
      </c>
      <c r="AM303" s="49">
        <v>23071</v>
      </c>
      <c r="AN303" s="49">
        <v>23071</v>
      </c>
      <c r="AO303" s="46" t="s">
        <v>1303</v>
      </c>
      <c r="AP303" s="49">
        <v>23193</v>
      </c>
      <c r="AQ303" s="49">
        <v>23193</v>
      </c>
      <c r="AR303" s="16">
        <v>67000</v>
      </c>
      <c r="AS303" s="19"/>
      <c r="AT303" s="19"/>
    </row>
    <row r="304" spans="1:46" s="23" customFormat="1" ht="72" x14ac:dyDescent="0.2">
      <c r="A304" s="19" t="s">
        <v>43</v>
      </c>
      <c r="B304" s="19" t="s">
        <v>277</v>
      </c>
      <c r="C304" s="19" t="s">
        <v>276</v>
      </c>
      <c r="D304" s="19" t="s">
        <v>33</v>
      </c>
      <c r="E304" s="19" t="s">
        <v>454</v>
      </c>
      <c r="F304" s="28" t="s">
        <v>1876</v>
      </c>
      <c r="G304" s="19" t="s">
        <v>613</v>
      </c>
      <c r="H304" s="18" t="s">
        <v>270</v>
      </c>
      <c r="I304" s="18" t="s">
        <v>274</v>
      </c>
      <c r="J304" s="17">
        <v>80000</v>
      </c>
      <c r="K304" s="35" t="s">
        <v>137</v>
      </c>
      <c r="L304" s="64"/>
      <c r="M304" s="64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19"/>
      <c r="AC304" s="19"/>
      <c r="AD304" s="19"/>
      <c r="AE304" s="20" t="s">
        <v>2807</v>
      </c>
      <c r="AF304" s="127" t="s">
        <v>1570</v>
      </c>
      <c r="AG304" s="20" t="s">
        <v>2456</v>
      </c>
      <c r="AH304" s="20" t="s">
        <v>1290</v>
      </c>
      <c r="AI304" s="20" t="s">
        <v>1570</v>
      </c>
      <c r="AJ304" s="16">
        <v>75000</v>
      </c>
      <c r="AK304" s="16"/>
      <c r="AL304" s="16">
        <f t="shared" si="11"/>
        <v>5000</v>
      </c>
      <c r="AM304" s="49">
        <v>23071</v>
      </c>
      <c r="AN304" s="49">
        <v>23071</v>
      </c>
      <c r="AO304" s="46" t="s">
        <v>1303</v>
      </c>
      <c r="AP304" s="49">
        <v>23193</v>
      </c>
      <c r="AQ304" s="49">
        <v>23193</v>
      </c>
      <c r="AR304" s="16">
        <v>75000</v>
      </c>
      <c r="AS304" s="19"/>
      <c r="AT304" s="19"/>
    </row>
    <row r="305" spans="1:46" s="23" customFormat="1" ht="72" x14ac:dyDescent="0.2">
      <c r="A305" s="19" t="s">
        <v>43</v>
      </c>
      <c r="B305" s="19" t="s">
        <v>277</v>
      </c>
      <c r="C305" s="19" t="s">
        <v>276</v>
      </c>
      <c r="D305" s="19" t="s">
        <v>33</v>
      </c>
      <c r="E305" s="19" t="s">
        <v>454</v>
      </c>
      <c r="F305" s="28" t="s">
        <v>1877</v>
      </c>
      <c r="G305" s="19" t="s">
        <v>614</v>
      </c>
      <c r="H305" s="18" t="s">
        <v>340</v>
      </c>
      <c r="I305" s="18" t="s">
        <v>274</v>
      </c>
      <c r="J305" s="17">
        <v>264000</v>
      </c>
      <c r="K305" s="35" t="s">
        <v>137</v>
      </c>
      <c r="L305" s="64"/>
      <c r="M305" s="64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19"/>
      <c r="AC305" s="19"/>
      <c r="AD305" s="19"/>
      <c r="AE305" s="20" t="s">
        <v>2807</v>
      </c>
      <c r="AF305" s="127" t="s">
        <v>1570</v>
      </c>
      <c r="AG305" s="20" t="s">
        <v>2456</v>
      </c>
      <c r="AH305" s="20" t="s">
        <v>1290</v>
      </c>
      <c r="AI305" s="20" t="s">
        <v>1570</v>
      </c>
      <c r="AJ305" s="16">
        <v>252000</v>
      </c>
      <c r="AK305" s="16"/>
      <c r="AL305" s="16">
        <f t="shared" si="11"/>
        <v>12000</v>
      </c>
      <c r="AM305" s="49">
        <v>23071</v>
      </c>
      <c r="AN305" s="49">
        <v>23071</v>
      </c>
      <c r="AO305" s="46" t="s">
        <v>1303</v>
      </c>
      <c r="AP305" s="49">
        <v>23193</v>
      </c>
      <c r="AQ305" s="49">
        <v>23193</v>
      </c>
      <c r="AR305" s="16">
        <v>252000</v>
      </c>
      <c r="AS305" s="19"/>
      <c r="AT305" s="19"/>
    </row>
    <row r="306" spans="1:46" s="23" customFormat="1" ht="72" x14ac:dyDescent="0.2">
      <c r="A306" s="19" t="s">
        <v>43</v>
      </c>
      <c r="B306" s="19" t="s">
        <v>277</v>
      </c>
      <c r="C306" s="19" t="s">
        <v>276</v>
      </c>
      <c r="D306" s="19" t="s">
        <v>33</v>
      </c>
      <c r="E306" s="19" t="s">
        <v>454</v>
      </c>
      <c r="F306" s="28" t="s">
        <v>1878</v>
      </c>
      <c r="G306" s="19" t="s">
        <v>615</v>
      </c>
      <c r="H306" s="18" t="s">
        <v>340</v>
      </c>
      <c r="I306" s="18" t="s">
        <v>274</v>
      </c>
      <c r="J306" s="17">
        <v>156000</v>
      </c>
      <c r="K306" s="35" t="s">
        <v>137</v>
      </c>
      <c r="L306" s="64"/>
      <c r="M306" s="64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19"/>
      <c r="AC306" s="19"/>
      <c r="AD306" s="19"/>
      <c r="AE306" s="20" t="s">
        <v>2807</v>
      </c>
      <c r="AF306" s="127" t="s">
        <v>1570</v>
      </c>
      <c r="AG306" s="20" t="s">
        <v>2456</v>
      </c>
      <c r="AH306" s="20" t="s">
        <v>1290</v>
      </c>
      <c r="AI306" s="20" t="s">
        <v>1570</v>
      </c>
      <c r="AJ306" s="16">
        <v>146400</v>
      </c>
      <c r="AK306" s="16"/>
      <c r="AL306" s="16">
        <f t="shared" si="11"/>
        <v>9600</v>
      </c>
      <c r="AM306" s="49">
        <v>23071</v>
      </c>
      <c r="AN306" s="49">
        <v>23071</v>
      </c>
      <c r="AO306" s="46" t="s">
        <v>1303</v>
      </c>
      <c r="AP306" s="49">
        <v>23193</v>
      </c>
      <c r="AQ306" s="49">
        <v>23193</v>
      </c>
      <c r="AR306" s="16">
        <v>146400</v>
      </c>
      <c r="AS306" s="19"/>
      <c r="AT306" s="19"/>
    </row>
    <row r="307" spans="1:46" s="23" customFormat="1" ht="72" x14ac:dyDescent="0.2">
      <c r="A307" s="19" t="s">
        <v>43</v>
      </c>
      <c r="B307" s="19" t="s">
        <v>277</v>
      </c>
      <c r="C307" s="19" t="s">
        <v>276</v>
      </c>
      <c r="D307" s="19" t="s">
        <v>33</v>
      </c>
      <c r="E307" s="19" t="s">
        <v>454</v>
      </c>
      <c r="F307" s="28" t="s">
        <v>1879</v>
      </c>
      <c r="G307" s="19" t="s">
        <v>616</v>
      </c>
      <c r="H307" s="18" t="s">
        <v>501</v>
      </c>
      <c r="I307" s="18" t="s">
        <v>274</v>
      </c>
      <c r="J307" s="17">
        <v>250000</v>
      </c>
      <c r="K307" s="35" t="s">
        <v>137</v>
      </c>
      <c r="L307" s="64"/>
      <c r="M307" s="64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19"/>
      <c r="AC307" s="19"/>
      <c r="AD307" s="19"/>
      <c r="AE307" s="20" t="s">
        <v>2807</v>
      </c>
      <c r="AF307" s="127" t="s">
        <v>1570</v>
      </c>
      <c r="AG307" s="20" t="s">
        <v>2456</v>
      </c>
      <c r="AH307" s="20" t="s">
        <v>1290</v>
      </c>
      <c r="AI307" s="20" t="s">
        <v>1570</v>
      </c>
      <c r="AJ307" s="16">
        <v>235600</v>
      </c>
      <c r="AK307" s="16"/>
      <c r="AL307" s="16">
        <f t="shared" si="11"/>
        <v>14400</v>
      </c>
      <c r="AM307" s="49">
        <v>23071</v>
      </c>
      <c r="AN307" s="49">
        <v>23071</v>
      </c>
      <c r="AO307" s="46" t="s">
        <v>1303</v>
      </c>
      <c r="AP307" s="49">
        <v>23193</v>
      </c>
      <c r="AQ307" s="49">
        <v>23193</v>
      </c>
      <c r="AR307" s="16">
        <v>235600</v>
      </c>
      <c r="AS307" s="19"/>
      <c r="AT307" s="19"/>
    </row>
    <row r="308" spans="1:46" s="23" customFormat="1" ht="72" x14ac:dyDescent="0.2">
      <c r="A308" s="19" t="s">
        <v>43</v>
      </c>
      <c r="B308" s="19" t="s">
        <v>277</v>
      </c>
      <c r="C308" s="19" t="s">
        <v>276</v>
      </c>
      <c r="D308" s="19" t="s">
        <v>33</v>
      </c>
      <c r="E308" s="19" t="s">
        <v>454</v>
      </c>
      <c r="F308" s="28" t="s">
        <v>1880</v>
      </c>
      <c r="G308" s="19" t="s">
        <v>617</v>
      </c>
      <c r="H308" s="18" t="s">
        <v>270</v>
      </c>
      <c r="I308" s="18" t="s">
        <v>274</v>
      </c>
      <c r="J308" s="17">
        <v>60000</v>
      </c>
      <c r="K308" s="35" t="s">
        <v>137</v>
      </c>
      <c r="L308" s="64"/>
      <c r="M308" s="64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19"/>
      <c r="AC308" s="19"/>
      <c r="AD308" s="19"/>
      <c r="AE308" s="20" t="s">
        <v>2807</v>
      </c>
      <c r="AF308" s="127" t="s">
        <v>1570</v>
      </c>
      <c r="AG308" s="20" t="s">
        <v>2456</v>
      </c>
      <c r="AH308" s="20" t="s">
        <v>1290</v>
      </c>
      <c r="AI308" s="20" t="s">
        <v>1570</v>
      </c>
      <c r="AJ308" s="16">
        <v>52000</v>
      </c>
      <c r="AK308" s="16"/>
      <c r="AL308" s="16">
        <f t="shared" si="11"/>
        <v>8000</v>
      </c>
      <c r="AM308" s="49">
        <v>23071</v>
      </c>
      <c r="AN308" s="49">
        <v>23071</v>
      </c>
      <c r="AO308" s="46" t="s">
        <v>1303</v>
      </c>
      <c r="AP308" s="49">
        <v>23193</v>
      </c>
      <c r="AQ308" s="49">
        <v>23193</v>
      </c>
      <c r="AR308" s="16">
        <v>52000</v>
      </c>
      <c r="AS308" s="19"/>
      <c r="AT308" s="19"/>
    </row>
    <row r="309" spans="1:46" s="23" customFormat="1" ht="72" x14ac:dyDescent="0.2">
      <c r="A309" s="19" t="s">
        <v>43</v>
      </c>
      <c r="B309" s="19" t="s">
        <v>277</v>
      </c>
      <c r="C309" s="19" t="s">
        <v>276</v>
      </c>
      <c r="D309" s="19" t="s">
        <v>33</v>
      </c>
      <c r="E309" s="19" t="s">
        <v>454</v>
      </c>
      <c r="F309" s="28" t="s">
        <v>1881</v>
      </c>
      <c r="G309" s="19" t="s">
        <v>618</v>
      </c>
      <c r="H309" s="18" t="s">
        <v>270</v>
      </c>
      <c r="I309" s="18" t="s">
        <v>274</v>
      </c>
      <c r="J309" s="17">
        <v>65000</v>
      </c>
      <c r="K309" s="35" t="s">
        <v>137</v>
      </c>
      <c r="L309" s="64"/>
      <c r="M309" s="64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19"/>
      <c r="AC309" s="19"/>
      <c r="AD309" s="19"/>
      <c r="AE309" s="20" t="s">
        <v>2807</v>
      </c>
      <c r="AF309" s="127" t="s">
        <v>1570</v>
      </c>
      <c r="AG309" s="20" t="s">
        <v>2456</v>
      </c>
      <c r="AH309" s="20" t="s">
        <v>1290</v>
      </c>
      <c r="AI309" s="20" t="s">
        <v>1570</v>
      </c>
      <c r="AJ309" s="16">
        <v>58000</v>
      </c>
      <c r="AK309" s="16"/>
      <c r="AL309" s="16">
        <f t="shared" si="11"/>
        <v>7000</v>
      </c>
      <c r="AM309" s="49">
        <v>23071</v>
      </c>
      <c r="AN309" s="49">
        <v>23071</v>
      </c>
      <c r="AO309" s="46" t="s">
        <v>1303</v>
      </c>
      <c r="AP309" s="49">
        <v>23193</v>
      </c>
      <c r="AQ309" s="49">
        <v>23193</v>
      </c>
      <c r="AR309" s="16">
        <v>58000</v>
      </c>
      <c r="AS309" s="19"/>
      <c r="AT309" s="19"/>
    </row>
    <row r="310" spans="1:46" s="23" customFormat="1" ht="72" x14ac:dyDescent="0.2">
      <c r="A310" s="19" t="s">
        <v>43</v>
      </c>
      <c r="B310" s="19" t="s">
        <v>277</v>
      </c>
      <c r="C310" s="19" t="s">
        <v>276</v>
      </c>
      <c r="D310" s="19" t="s">
        <v>33</v>
      </c>
      <c r="E310" s="19" t="s">
        <v>454</v>
      </c>
      <c r="F310" s="28" t="s">
        <v>1882</v>
      </c>
      <c r="G310" s="19" t="s">
        <v>619</v>
      </c>
      <c r="H310" s="18" t="s">
        <v>270</v>
      </c>
      <c r="I310" s="18" t="s">
        <v>274</v>
      </c>
      <c r="J310" s="17">
        <v>60000</v>
      </c>
      <c r="K310" s="35" t="s">
        <v>137</v>
      </c>
      <c r="L310" s="64"/>
      <c r="M310" s="64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19"/>
      <c r="AC310" s="19"/>
      <c r="AD310" s="19"/>
      <c r="AE310" s="20" t="s">
        <v>2807</v>
      </c>
      <c r="AF310" s="127" t="s">
        <v>1570</v>
      </c>
      <c r="AG310" s="20" t="s">
        <v>2456</v>
      </c>
      <c r="AH310" s="20" t="s">
        <v>1290</v>
      </c>
      <c r="AI310" s="20" t="s">
        <v>1570</v>
      </c>
      <c r="AJ310" s="16">
        <v>58000</v>
      </c>
      <c r="AK310" s="16"/>
      <c r="AL310" s="16">
        <f t="shared" si="11"/>
        <v>2000</v>
      </c>
      <c r="AM310" s="49">
        <v>23071</v>
      </c>
      <c r="AN310" s="49">
        <v>23071</v>
      </c>
      <c r="AO310" s="46" t="s">
        <v>1303</v>
      </c>
      <c r="AP310" s="49">
        <v>23193</v>
      </c>
      <c r="AQ310" s="49">
        <v>23193</v>
      </c>
      <c r="AR310" s="16">
        <v>58000</v>
      </c>
      <c r="AS310" s="19"/>
      <c r="AT310" s="19"/>
    </row>
    <row r="311" spans="1:46" s="23" customFormat="1" ht="72" x14ac:dyDescent="0.2">
      <c r="A311" s="19" t="s">
        <v>43</v>
      </c>
      <c r="B311" s="19" t="s">
        <v>277</v>
      </c>
      <c r="C311" s="19" t="s">
        <v>276</v>
      </c>
      <c r="D311" s="19" t="s">
        <v>33</v>
      </c>
      <c r="E311" s="19" t="s">
        <v>454</v>
      </c>
      <c r="F311" s="28" t="s">
        <v>1883</v>
      </c>
      <c r="G311" s="19" t="s">
        <v>620</v>
      </c>
      <c r="H311" s="18" t="s">
        <v>270</v>
      </c>
      <c r="I311" s="18" t="s">
        <v>274</v>
      </c>
      <c r="J311" s="17">
        <v>65000</v>
      </c>
      <c r="K311" s="35" t="s">
        <v>137</v>
      </c>
      <c r="L311" s="64"/>
      <c r="M311" s="64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19"/>
      <c r="AC311" s="19"/>
      <c r="AD311" s="19"/>
      <c r="AE311" s="20" t="s">
        <v>2807</v>
      </c>
      <c r="AF311" s="127" t="s">
        <v>1570</v>
      </c>
      <c r="AG311" s="20" t="s">
        <v>2456</v>
      </c>
      <c r="AH311" s="20" t="s">
        <v>1290</v>
      </c>
      <c r="AI311" s="20" t="s">
        <v>1570</v>
      </c>
      <c r="AJ311" s="16">
        <v>58000</v>
      </c>
      <c r="AK311" s="16"/>
      <c r="AL311" s="16">
        <f t="shared" si="11"/>
        <v>7000</v>
      </c>
      <c r="AM311" s="49">
        <v>23071</v>
      </c>
      <c r="AN311" s="49">
        <v>23071</v>
      </c>
      <c r="AO311" s="46" t="s">
        <v>1303</v>
      </c>
      <c r="AP311" s="49">
        <v>23193</v>
      </c>
      <c r="AQ311" s="49">
        <v>23193</v>
      </c>
      <c r="AR311" s="16">
        <v>58000</v>
      </c>
      <c r="AS311" s="19"/>
      <c r="AT311" s="19"/>
    </row>
    <row r="312" spans="1:46" s="23" customFormat="1" ht="90" x14ac:dyDescent="0.2">
      <c r="A312" s="19" t="s">
        <v>43</v>
      </c>
      <c r="B312" s="19" t="s">
        <v>277</v>
      </c>
      <c r="C312" s="19" t="s">
        <v>276</v>
      </c>
      <c r="D312" s="19" t="s">
        <v>10</v>
      </c>
      <c r="E312" s="19" t="s">
        <v>311</v>
      </c>
      <c r="F312" s="28" t="s">
        <v>1884</v>
      </c>
      <c r="G312" s="19" t="s">
        <v>625</v>
      </c>
      <c r="H312" s="18" t="s">
        <v>303</v>
      </c>
      <c r="I312" s="18" t="s">
        <v>271</v>
      </c>
      <c r="J312" s="17">
        <v>300000</v>
      </c>
      <c r="K312" s="66"/>
      <c r="L312" s="64"/>
      <c r="M312" s="35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48"/>
      <c r="AC312" s="19"/>
      <c r="AD312" s="19"/>
      <c r="AE312" s="20" t="s">
        <v>2797</v>
      </c>
      <c r="AF312" s="127" t="s">
        <v>1570</v>
      </c>
      <c r="AG312" s="20" t="s">
        <v>2456</v>
      </c>
      <c r="AH312" s="20" t="s">
        <v>1290</v>
      </c>
      <c r="AI312" s="20" t="s">
        <v>1570</v>
      </c>
      <c r="AJ312" s="16">
        <v>275000</v>
      </c>
      <c r="AK312" s="16"/>
      <c r="AL312" s="16">
        <f t="shared" si="11"/>
        <v>25000</v>
      </c>
      <c r="AM312" s="49">
        <v>23071</v>
      </c>
      <c r="AN312" s="49">
        <v>23071</v>
      </c>
      <c r="AO312" s="46" t="s">
        <v>1299</v>
      </c>
      <c r="AP312" s="46" t="s">
        <v>1299</v>
      </c>
      <c r="AQ312" s="46" t="s">
        <v>1299</v>
      </c>
      <c r="AR312" s="16">
        <v>275000</v>
      </c>
      <c r="AS312" s="19"/>
      <c r="AT312" s="19"/>
    </row>
    <row r="313" spans="1:46" s="23" customFormat="1" ht="72" x14ac:dyDescent="0.2">
      <c r="A313" s="19" t="s">
        <v>43</v>
      </c>
      <c r="B313" s="19" t="s">
        <v>277</v>
      </c>
      <c r="C313" s="19" t="s">
        <v>276</v>
      </c>
      <c r="D313" s="19" t="s">
        <v>10</v>
      </c>
      <c r="E313" s="19" t="s">
        <v>311</v>
      </c>
      <c r="F313" s="28" t="s">
        <v>1885</v>
      </c>
      <c r="G313" s="19" t="s">
        <v>624</v>
      </c>
      <c r="H313" s="18" t="s">
        <v>317</v>
      </c>
      <c r="I313" s="18" t="s">
        <v>271</v>
      </c>
      <c r="J313" s="17">
        <v>80000</v>
      </c>
      <c r="K313" s="64"/>
      <c r="L313" s="64"/>
      <c r="M313" s="35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48"/>
      <c r="AC313" s="19"/>
      <c r="AD313" s="19"/>
      <c r="AE313" s="20" t="s">
        <v>2797</v>
      </c>
      <c r="AF313" s="127" t="s">
        <v>1570</v>
      </c>
      <c r="AG313" s="20" t="s">
        <v>2456</v>
      </c>
      <c r="AH313" s="20" t="s">
        <v>1290</v>
      </c>
      <c r="AI313" s="20" t="s">
        <v>1570</v>
      </c>
      <c r="AJ313" s="16">
        <v>72500</v>
      </c>
      <c r="AK313" s="16"/>
      <c r="AL313" s="16">
        <f t="shared" si="11"/>
        <v>7500</v>
      </c>
      <c r="AM313" s="49">
        <v>23071</v>
      </c>
      <c r="AN313" s="49">
        <v>23071</v>
      </c>
      <c r="AO313" s="46" t="s">
        <v>1299</v>
      </c>
      <c r="AP313" s="46" t="s">
        <v>1299</v>
      </c>
      <c r="AQ313" s="46" t="s">
        <v>1299</v>
      </c>
      <c r="AR313" s="16">
        <v>72500</v>
      </c>
      <c r="AS313" s="19"/>
      <c r="AT313" s="19"/>
    </row>
    <row r="314" spans="1:46" s="23" customFormat="1" ht="72" x14ac:dyDescent="0.2">
      <c r="A314" s="19" t="s">
        <v>43</v>
      </c>
      <c r="B314" s="19" t="s">
        <v>277</v>
      </c>
      <c r="C314" s="19" t="s">
        <v>276</v>
      </c>
      <c r="D314" s="19" t="s">
        <v>10</v>
      </c>
      <c r="E314" s="19" t="s">
        <v>311</v>
      </c>
      <c r="F314" s="28" t="s">
        <v>1886</v>
      </c>
      <c r="G314" s="19" t="s">
        <v>623</v>
      </c>
      <c r="H314" s="18" t="s">
        <v>270</v>
      </c>
      <c r="I314" s="18" t="s">
        <v>271</v>
      </c>
      <c r="J314" s="17">
        <v>15000</v>
      </c>
      <c r="K314" s="64"/>
      <c r="L314" s="64"/>
      <c r="M314" s="35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48"/>
      <c r="AC314" s="19"/>
      <c r="AD314" s="19"/>
      <c r="AE314" s="20" t="s">
        <v>2797</v>
      </c>
      <c r="AF314" s="127" t="s">
        <v>1570</v>
      </c>
      <c r="AG314" s="20" t="s">
        <v>2456</v>
      </c>
      <c r="AH314" s="20" t="s">
        <v>1290</v>
      </c>
      <c r="AI314" s="20" t="s">
        <v>1570</v>
      </c>
      <c r="AJ314" s="16">
        <v>12500</v>
      </c>
      <c r="AK314" s="16"/>
      <c r="AL314" s="16">
        <f t="shared" si="11"/>
        <v>2500</v>
      </c>
      <c r="AM314" s="49">
        <v>23071</v>
      </c>
      <c r="AN314" s="49">
        <v>23071</v>
      </c>
      <c r="AO314" s="46" t="s">
        <v>1299</v>
      </c>
      <c r="AP314" s="46" t="s">
        <v>1299</v>
      </c>
      <c r="AQ314" s="46" t="s">
        <v>1299</v>
      </c>
      <c r="AR314" s="16">
        <v>22000</v>
      </c>
      <c r="AS314" s="19"/>
      <c r="AT314" s="19"/>
    </row>
    <row r="315" spans="1:46" s="23" customFormat="1" ht="90" x14ac:dyDescent="0.2">
      <c r="A315" s="19" t="s">
        <v>43</v>
      </c>
      <c r="B315" s="19" t="s">
        <v>277</v>
      </c>
      <c r="C315" s="19" t="s">
        <v>276</v>
      </c>
      <c r="D315" s="19" t="s">
        <v>10</v>
      </c>
      <c r="E315" s="19" t="s">
        <v>311</v>
      </c>
      <c r="F315" s="28" t="s">
        <v>1887</v>
      </c>
      <c r="G315" s="19" t="s">
        <v>622</v>
      </c>
      <c r="H315" s="18" t="s">
        <v>303</v>
      </c>
      <c r="I315" s="18" t="s">
        <v>271</v>
      </c>
      <c r="J315" s="17">
        <v>25000</v>
      </c>
      <c r="K315" s="64"/>
      <c r="L315" s="64"/>
      <c r="M315" s="35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48"/>
      <c r="AC315" s="19"/>
      <c r="AD315" s="19"/>
      <c r="AE315" s="20" t="s">
        <v>2797</v>
      </c>
      <c r="AF315" s="127" t="s">
        <v>1570</v>
      </c>
      <c r="AG315" s="20" t="s">
        <v>2456</v>
      </c>
      <c r="AH315" s="20" t="s">
        <v>1290</v>
      </c>
      <c r="AI315" s="20" t="s">
        <v>1570</v>
      </c>
      <c r="AJ315" s="16">
        <v>22000</v>
      </c>
      <c r="AK315" s="16"/>
      <c r="AL315" s="16">
        <f t="shared" si="11"/>
        <v>3000</v>
      </c>
      <c r="AM315" s="49">
        <v>23071</v>
      </c>
      <c r="AN315" s="49">
        <v>23071</v>
      </c>
      <c r="AO315" s="46" t="s">
        <v>1299</v>
      </c>
      <c r="AP315" s="46" t="s">
        <v>1299</v>
      </c>
      <c r="AQ315" s="46" t="s">
        <v>1299</v>
      </c>
      <c r="AR315" s="16">
        <v>12500</v>
      </c>
      <c r="AS315" s="19"/>
      <c r="AT315" s="19"/>
    </row>
    <row r="316" spans="1:46" s="23" customFormat="1" ht="72" x14ac:dyDescent="0.2">
      <c r="A316" s="19" t="s">
        <v>43</v>
      </c>
      <c r="B316" s="19" t="s">
        <v>277</v>
      </c>
      <c r="C316" s="19" t="s">
        <v>276</v>
      </c>
      <c r="D316" s="19" t="s">
        <v>10</v>
      </c>
      <c r="E316" s="19" t="s">
        <v>311</v>
      </c>
      <c r="F316" s="28" t="s">
        <v>1888</v>
      </c>
      <c r="G316" s="19" t="s">
        <v>621</v>
      </c>
      <c r="H316" s="18" t="s">
        <v>270</v>
      </c>
      <c r="I316" s="18" t="s">
        <v>268</v>
      </c>
      <c r="J316" s="17">
        <v>5700</v>
      </c>
      <c r="K316" s="64"/>
      <c r="L316" s="64"/>
      <c r="M316" s="35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127" t="s">
        <v>1570</v>
      </c>
      <c r="AG316" s="20" t="s">
        <v>2456</v>
      </c>
      <c r="AH316" s="20" t="s">
        <v>1290</v>
      </c>
      <c r="AI316" s="20" t="s">
        <v>1570</v>
      </c>
      <c r="AJ316" s="16">
        <v>5400</v>
      </c>
      <c r="AK316" s="16"/>
      <c r="AL316" s="16">
        <f t="shared" si="11"/>
        <v>300</v>
      </c>
      <c r="AM316" s="49">
        <v>23071</v>
      </c>
      <c r="AN316" s="49">
        <v>23071</v>
      </c>
      <c r="AO316" s="46" t="s">
        <v>1299</v>
      </c>
      <c r="AP316" s="46" t="s">
        <v>1299</v>
      </c>
      <c r="AQ316" s="46" t="s">
        <v>1299</v>
      </c>
      <c r="AR316" s="16">
        <v>5400</v>
      </c>
      <c r="AS316" s="19"/>
      <c r="AT316" s="19"/>
    </row>
    <row r="317" spans="1:46" s="23" customFormat="1" ht="324" x14ac:dyDescent="0.2">
      <c r="A317" s="19" t="s">
        <v>43</v>
      </c>
      <c r="B317" s="19" t="s">
        <v>277</v>
      </c>
      <c r="C317" s="19" t="s">
        <v>17</v>
      </c>
      <c r="D317" s="19" t="s">
        <v>1566</v>
      </c>
      <c r="E317" s="19" t="s">
        <v>454</v>
      </c>
      <c r="F317" s="28" t="s">
        <v>2459</v>
      </c>
      <c r="G317" s="19" t="s">
        <v>1114</v>
      </c>
      <c r="H317" s="18" t="s">
        <v>270</v>
      </c>
      <c r="I317" s="18" t="s">
        <v>631</v>
      </c>
      <c r="J317" s="17">
        <f>11196900+8700000</f>
        <v>19896900</v>
      </c>
      <c r="K317" s="35" t="s">
        <v>137</v>
      </c>
      <c r="L317" s="18"/>
      <c r="M317" s="18"/>
      <c r="N317" s="19" t="s">
        <v>1306</v>
      </c>
      <c r="O317" s="28" t="s">
        <v>1307</v>
      </c>
      <c r="P317" s="48">
        <v>22703</v>
      </c>
      <c r="Q317" s="19" t="s">
        <v>1308</v>
      </c>
      <c r="R317" s="19" t="s">
        <v>1309</v>
      </c>
      <c r="S317" s="19" t="s">
        <v>1191</v>
      </c>
      <c r="T317" s="19" t="s">
        <v>1289</v>
      </c>
      <c r="U317" s="16" t="s">
        <v>1289</v>
      </c>
      <c r="V317" s="19" t="s">
        <v>1310</v>
      </c>
      <c r="W317" s="16">
        <v>92627718.859999999</v>
      </c>
      <c r="X317" s="18"/>
      <c r="Y317" s="52" t="s">
        <v>2824</v>
      </c>
      <c r="Z317" s="52" t="s">
        <v>1311</v>
      </c>
      <c r="AA317" s="19">
        <v>7013046268</v>
      </c>
      <c r="AB317" s="52" t="s">
        <v>1313</v>
      </c>
      <c r="AC317" s="52" t="s">
        <v>1314</v>
      </c>
      <c r="AD317" s="52" t="s">
        <v>2440</v>
      </c>
      <c r="AE317" s="52" t="s">
        <v>1312</v>
      </c>
      <c r="AF317" s="126" t="s">
        <v>2452</v>
      </c>
      <c r="AG317" s="52" t="s">
        <v>2452</v>
      </c>
      <c r="AH317" s="20" t="s">
        <v>1312</v>
      </c>
      <c r="AI317" s="20" t="s">
        <v>1572</v>
      </c>
      <c r="AJ317" s="118"/>
      <c r="AK317" s="16"/>
      <c r="AL317" s="16">
        <f t="shared" si="11"/>
        <v>19896900</v>
      </c>
      <c r="AM317" s="19"/>
      <c r="AN317" s="19"/>
      <c r="AO317" s="19"/>
      <c r="AP317" s="19"/>
      <c r="AQ317" s="19"/>
      <c r="AR317" s="19"/>
      <c r="AS317" s="19"/>
      <c r="AT317" s="19"/>
    </row>
    <row r="318" spans="1:46" s="23" customFormat="1" ht="72" x14ac:dyDescent="0.2">
      <c r="A318" s="19" t="s">
        <v>43</v>
      </c>
      <c r="B318" s="19" t="s">
        <v>277</v>
      </c>
      <c r="C318" s="19" t="s">
        <v>17</v>
      </c>
      <c r="D318" s="19" t="s">
        <v>34</v>
      </c>
      <c r="E318" s="19" t="s">
        <v>454</v>
      </c>
      <c r="F318" s="28" t="s">
        <v>1889</v>
      </c>
      <c r="G318" s="19" t="s">
        <v>1126</v>
      </c>
      <c r="H318" s="18" t="s">
        <v>270</v>
      </c>
      <c r="I318" s="18" t="s">
        <v>1119</v>
      </c>
      <c r="J318" s="17">
        <v>4580500</v>
      </c>
      <c r="K318" s="35" t="s">
        <v>137</v>
      </c>
      <c r="L318" s="64"/>
      <c r="M318" s="64"/>
      <c r="N318" s="19" t="s">
        <v>1315</v>
      </c>
      <c r="O318" s="19"/>
      <c r="P318" s="19"/>
      <c r="Q318" s="19"/>
      <c r="R318" s="19"/>
      <c r="S318" s="19"/>
      <c r="T318" s="19"/>
      <c r="U318" s="19"/>
      <c r="V318" s="19"/>
      <c r="W318" s="19"/>
      <c r="X318" s="18"/>
      <c r="Y318" s="46"/>
      <c r="Z318" s="19"/>
      <c r="AA318" s="19"/>
      <c r="AB318" s="19"/>
      <c r="AC318" s="19"/>
      <c r="AD318" s="19"/>
      <c r="AE318" s="20" t="s">
        <v>2820</v>
      </c>
      <c r="AF318" s="124" t="s">
        <v>1571</v>
      </c>
      <c r="AG318" s="19"/>
      <c r="AH318" s="20" t="s">
        <v>1316</v>
      </c>
      <c r="AI318" s="19" t="s">
        <v>1571</v>
      </c>
      <c r="AJ318" s="16"/>
      <c r="AK318" s="16"/>
      <c r="AL318" s="16">
        <f t="shared" si="11"/>
        <v>4580500</v>
      </c>
      <c r="AM318" s="49">
        <v>23071</v>
      </c>
      <c r="AN318" s="49">
        <v>23102</v>
      </c>
      <c r="AO318" s="49" t="s">
        <v>1317</v>
      </c>
      <c r="AP318" s="19" t="s">
        <v>1318</v>
      </c>
      <c r="AQ318" s="19" t="s">
        <v>1318</v>
      </c>
      <c r="AR318" s="16">
        <v>4304000</v>
      </c>
      <c r="AS318" s="19"/>
      <c r="AT318" s="19"/>
    </row>
    <row r="319" spans="1:46" s="23" customFormat="1" ht="72" x14ac:dyDescent="0.2">
      <c r="A319" s="19" t="s">
        <v>43</v>
      </c>
      <c r="B319" s="19" t="s">
        <v>277</v>
      </c>
      <c r="C319" s="19" t="s">
        <v>17</v>
      </c>
      <c r="D319" s="19" t="s">
        <v>34</v>
      </c>
      <c r="E319" s="19" t="s">
        <v>454</v>
      </c>
      <c r="F319" s="28" t="s">
        <v>1890</v>
      </c>
      <c r="G319" s="19" t="s">
        <v>1127</v>
      </c>
      <c r="H319" s="18" t="s">
        <v>270</v>
      </c>
      <c r="I319" s="18" t="s">
        <v>1119</v>
      </c>
      <c r="J319" s="17">
        <v>3000000</v>
      </c>
      <c r="K319" s="35" t="s">
        <v>137</v>
      </c>
      <c r="L319" s="64"/>
      <c r="M319" s="64"/>
      <c r="N319" s="19" t="s">
        <v>2821</v>
      </c>
      <c r="O319" s="19"/>
      <c r="P319" s="19"/>
      <c r="Q319" s="19"/>
      <c r="R319" s="19"/>
      <c r="S319" s="19"/>
      <c r="T319" s="19"/>
      <c r="U319" s="19"/>
      <c r="V319" s="19"/>
      <c r="W319" s="19"/>
      <c r="X319" s="18"/>
      <c r="Y319" s="46"/>
      <c r="Z319" s="19"/>
      <c r="AA319" s="19"/>
      <c r="AB319" s="19"/>
      <c r="AC319" s="19"/>
      <c r="AD319" s="19"/>
      <c r="AE319" s="20" t="s">
        <v>2822</v>
      </c>
      <c r="AF319" s="127" t="s">
        <v>3452</v>
      </c>
      <c r="AG319" s="20"/>
      <c r="AH319" s="20" t="s">
        <v>1319</v>
      </c>
      <c r="AI319" s="20" t="s">
        <v>1568</v>
      </c>
      <c r="AJ319" s="16"/>
      <c r="AK319" s="16"/>
      <c r="AL319" s="16">
        <f t="shared" si="11"/>
        <v>3000000</v>
      </c>
      <c r="AM319" s="49">
        <v>23071</v>
      </c>
      <c r="AN319" s="49">
        <v>23102</v>
      </c>
      <c r="AO319" s="49" t="s">
        <v>1320</v>
      </c>
      <c r="AP319" s="19" t="s">
        <v>1321</v>
      </c>
      <c r="AQ319" s="19" t="s">
        <v>1321</v>
      </c>
      <c r="AR319" s="16">
        <v>3000000</v>
      </c>
      <c r="AS319" s="19"/>
      <c r="AT319" s="19"/>
    </row>
    <row r="320" spans="1:46" s="23" customFormat="1" ht="72" x14ac:dyDescent="0.2">
      <c r="A320" s="19" t="s">
        <v>43</v>
      </c>
      <c r="B320" s="19" t="s">
        <v>277</v>
      </c>
      <c r="C320" s="19" t="s">
        <v>17</v>
      </c>
      <c r="D320" s="19" t="s">
        <v>34</v>
      </c>
      <c r="E320" s="19" t="s">
        <v>454</v>
      </c>
      <c r="F320" s="28" t="s">
        <v>1891</v>
      </c>
      <c r="G320" s="19" t="s">
        <v>1128</v>
      </c>
      <c r="H320" s="18" t="s">
        <v>270</v>
      </c>
      <c r="I320" s="18" t="s">
        <v>1119</v>
      </c>
      <c r="J320" s="17">
        <v>4017900</v>
      </c>
      <c r="K320" s="35" t="s">
        <v>137</v>
      </c>
      <c r="L320" s="64"/>
      <c r="M320" s="64"/>
      <c r="N320" s="19" t="s">
        <v>1315</v>
      </c>
      <c r="O320" s="19"/>
      <c r="P320" s="19"/>
      <c r="Q320" s="19"/>
      <c r="R320" s="19"/>
      <c r="S320" s="19"/>
      <c r="T320" s="19"/>
      <c r="U320" s="19"/>
      <c r="V320" s="19"/>
      <c r="W320" s="19"/>
      <c r="X320" s="18"/>
      <c r="Y320" s="46"/>
      <c r="Z320" s="19"/>
      <c r="AA320" s="19"/>
      <c r="AB320" s="19"/>
      <c r="AC320" s="19"/>
      <c r="AD320" s="19"/>
      <c r="AE320" s="20" t="s">
        <v>2823</v>
      </c>
      <c r="AF320" s="124" t="s">
        <v>1571</v>
      </c>
      <c r="AG320" s="19"/>
      <c r="AH320" s="20" t="s">
        <v>1316</v>
      </c>
      <c r="AI320" s="19" t="s">
        <v>1571</v>
      </c>
      <c r="AJ320" s="16"/>
      <c r="AK320" s="16"/>
      <c r="AL320" s="16">
        <f t="shared" si="11"/>
        <v>4017900</v>
      </c>
      <c r="AM320" s="49">
        <v>23071</v>
      </c>
      <c r="AN320" s="49">
        <v>23102</v>
      </c>
      <c r="AO320" s="49" t="s">
        <v>1317</v>
      </c>
      <c r="AP320" s="19" t="s">
        <v>1318</v>
      </c>
      <c r="AQ320" s="19" t="s">
        <v>1318</v>
      </c>
      <c r="AR320" s="16">
        <v>3810000</v>
      </c>
      <c r="AS320" s="19"/>
      <c r="AT320" s="19"/>
    </row>
    <row r="321" spans="1:46" s="23" customFormat="1" ht="72" x14ac:dyDescent="0.2">
      <c r="A321" s="19" t="s">
        <v>43</v>
      </c>
      <c r="B321" s="19" t="s">
        <v>277</v>
      </c>
      <c r="C321" s="19" t="s">
        <v>17</v>
      </c>
      <c r="D321" s="19" t="s">
        <v>34</v>
      </c>
      <c r="E321" s="19" t="s">
        <v>454</v>
      </c>
      <c r="F321" s="28" t="s">
        <v>1892</v>
      </c>
      <c r="G321" s="19" t="s">
        <v>1129</v>
      </c>
      <c r="H321" s="18" t="s">
        <v>270</v>
      </c>
      <c r="I321" s="18" t="s">
        <v>1122</v>
      </c>
      <c r="J321" s="17">
        <v>1800000</v>
      </c>
      <c r="K321" s="35" t="s">
        <v>137</v>
      </c>
      <c r="L321" s="64"/>
      <c r="M321" s="64"/>
      <c r="N321" s="19" t="s">
        <v>2821</v>
      </c>
      <c r="O321" s="19"/>
      <c r="P321" s="19"/>
      <c r="Q321" s="19"/>
      <c r="R321" s="19"/>
      <c r="S321" s="19"/>
      <c r="T321" s="19"/>
      <c r="U321" s="19"/>
      <c r="V321" s="19"/>
      <c r="W321" s="19"/>
      <c r="X321" s="18"/>
      <c r="Y321" s="46"/>
      <c r="Z321" s="19"/>
      <c r="AA321" s="19"/>
      <c r="AB321" s="19"/>
      <c r="AC321" s="19"/>
      <c r="AD321" s="19"/>
      <c r="AE321" s="20" t="s">
        <v>2822</v>
      </c>
      <c r="AF321" s="127" t="s">
        <v>3452</v>
      </c>
      <c r="AG321" s="20"/>
      <c r="AH321" s="20" t="s">
        <v>1319</v>
      </c>
      <c r="AI321" s="20" t="s">
        <v>1568</v>
      </c>
      <c r="AJ321" s="16"/>
      <c r="AK321" s="16"/>
      <c r="AL321" s="16">
        <f t="shared" si="11"/>
        <v>1800000</v>
      </c>
      <c r="AM321" s="49">
        <v>23071</v>
      </c>
      <c r="AN321" s="49">
        <v>23102</v>
      </c>
      <c r="AO321" s="49" t="s">
        <v>1317</v>
      </c>
      <c r="AP321" s="19" t="s">
        <v>1318</v>
      </c>
      <c r="AQ321" s="19" t="s">
        <v>1318</v>
      </c>
      <c r="AR321" s="16">
        <v>1800000</v>
      </c>
      <c r="AS321" s="19"/>
      <c r="AT321" s="19"/>
    </row>
    <row r="322" spans="1:46" s="23" customFormat="1" ht="72" x14ac:dyDescent="0.2">
      <c r="A322" s="19" t="s">
        <v>43</v>
      </c>
      <c r="B322" s="19" t="s">
        <v>277</v>
      </c>
      <c r="C322" s="19" t="s">
        <v>17</v>
      </c>
      <c r="D322" s="19" t="s">
        <v>34</v>
      </c>
      <c r="E322" s="19" t="s">
        <v>454</v>
      </c>
      <c r="F322" s="28" t="s">
        <v>1893</v>
      </c>
      <c r="G322" s="19" t="s">
        <v>1130</v>
      </c>
      <c r="H322" s="18" t="s">
        <v>270</v>
      </c>
      <c r="I322" s="18" t="s">
        <v>1119</v>
      </c>
      <c r="J322" s="17">
        <v>3011600</v>
      </c>
      <c r="K322" s="35" t="s">
        <v>137</v>
      </c>
      <c r="L322" s="64"/>
      <c r="M322" s="64"/>
      <c r="N322" s="19" t="s">
        <v>2821</v>
      </c>
      <c r="O322" s="19"/>
      <c r="P322" s="19"/>
      <c r="Q322" s="19"/>
      <c r="R322" s="19"/>
      <c r="S322" s="19"/>
      <c r="T322" s="19"/>
      <c r="U322" s="19"/>
      <c r="V322" s="19"/>
      <c r="W322" s="19"/>
      <c r="X322" s="18"/>
      <c r="Y322" s="46"/>
      <c r="Z322" s="19"/>
      <c r="AA322" s="19"/>
      <c r="AB322" s="19"/>
      <c r="AC322" s="19"/>
      <c r="AD322" s="19"/>
      <c r="AE322" s="20" t="s">
        <v>2822</v>
      </c>
      <c r="AF322" s="127" t="s">
        <v>3452</v>
      </c>
      <c r="AG322" s="20"/>
      <c r="AH322" s="20" t="s">
        <v>1319</v>
      </c>
      <c r="AI322" s="20" t="s">
        <v>1568</v>
      </c>
      <c r="AJ322" s="16"/>
      <c r="AK322" s="16"/>
      <c r="AL322" s="16">
        <f t="shared" si="11"/>
        <v>3011600</v>
      </c>
      <c r="AM322" s="49">
        <v>23071</v>
      </c>
      <c r="AN322" s="49">
        <v>23102</v>
      </c>
      <c r="AO322" s="49">
        <v>23132</v>
      </c>
      <c r="AP322" s="49">
        <v>23163</v>
      </c>
      <c r="AQ322" s="49">
        <v>23163</v>
      </c>
      <c r="AR322" s="16">
        <v>3011600</v>
      </c>
      <c r="AS322" s="19"/>
      <c r="AT322" s="19"/>
    </row>
    <row r="323" spans="1:46" s="23" customFormat="1" ht="72" x14ac:dyDescent="0.2">
      <c r="A323" s="19" t="s">
        <v>44</v>
      </c>
      <c r="B323" s="19" t="s">
        <v>277</v>
      </c>
      <c r="C323" s="19" t="s">
        <v>276</v>
      </c>
      <c r="D323" s="19" t="s">
        <v>11</v>
      </c>
      <c r="E323" s="19" t="s">
        <v>454</v>
      </c>
      <c r="F323" s="28" t="s">
        <v>1894</v>
      </c>
      <c r="G323" s="19" t="s">
        <v>626</v>
      </c>
      <c r="H323" s="18" t="s">
        <v>270</v>
      </c>
      <c r="I323" s="18" t="s">
        <v>271</v>
      </c>
      <c r="J323" s="17">
        <v>20000</v>
      </c>
      <c r="K323" s="18"/>
      <c r="L323" s="18"/>
      <c r="M323" s="35" t="s">
        <v>137</v>
      </c>
      <c r="N323" s="19" t="s">
        <v>1322</v>
      </c>
      <c r="O323" s="19"/>
      <c r="P323" s="19"/>
      <c r="Q323" s="19"/>
      <c r="R323" s="19"/>
      <c r="S323" s="19"/>
      <c r="T323" s="19"/>
      <c r="U323" s="19"/>
      <c r="V323" s="19"/>
      <c r="W323" s="74"/>
      <c r="X323" s="18"/>
      <c r="Y323" s="46"/>
      <c r="Z323" s="74"/>
      <c r="AA323" s="19"/>
      <c r="AB323" s="19"/>
      <c r="AC323" s="19"/>
      <c r="AD323" s="19"/>
      <c r="AE323" s="20" t="s">
        <v>1323</v>
      </c>
      <c r="AF323" s="127" t="s">
        <v>1571</v>
      </c>
      <c r="AG323" s="20"/>
      <c r="AH323" s="20" t="s">
        <v>1323</v>
      </c>
      <c r="AI323" s="20" t="s">
        <v>1571</v>
      </c>
      <c r="AJ323" s="16"/>
      <c r="AK323" s="16"/>
      <c r="AL323" s="16">
        <f t="shared" ref="AL323:AL386" si="12">J323-AJ323-AK323</f>
        <v>20000</v>
      </c>
      <c r="AM323" s="49">
        <v>242217</v>
      </c>
      <c r="AN323" s="49">
        <v>242217</v>
      </c>
      <c r="AO323" s="19"/>
      <c r="AP323" s="19"/>
      <c r="AQ323" s="19"/>
      <c r="AR323" s="50"/>
      <c r="AS323" s="50"/>
      <c r="AT323" s="19"/>
    </row>
    <row r="324" spans="1:46" s="23" customFormat="1" ht="72" x14ac:dyDescent="0.2">
      <c r="A324" s="19" t="s">
        <v>44</v>
      </c>
      <c r="B324" s="19" t="s">
        <v>277</v>
      </c>
      <c r="C324" s="19" t="s">
        <v>276</v>
      </c>
      <c r="D324" s="19" t="s">
        <v>11</v>
      </c>
      <c r="E324" s="19" t="s">
        <v>454</v>
      </c>
      <c r="F324" s="28" t="s">
        <v>1895</v>
      </c>
      <c r="G324" s="19" t="s">
        <v>627</v>
      </c>
      <c r="H324" s="18" t="s">
        <v>272</v>
      </c>
      <c r="I324" s="18" t="s">
        <v>271</v>
      </c>
      <c r="J324" s="17">
        <v>36000</v>
      </c>
      <c r="K324" s="18"/>
      <c r="L324" s="18"/>
      <c r="M324" s="35" t="s">
        <v>137</v>
      </c>
      <c r="N324" s="19" t="s">
        <v>1322</v>
      </c>
      <c r="O324" s="19"/>
      <c r="P324" s="19"/>
      <c r="Q324" s="19"/>
      <c r="R324" s="19"/>
      <c r="S324" s="19"/>
      <c r="T324" s="19"/>
      <c r="U324" s="19"/>
      <c r="V324" s="19"/>
      <c r="W324" s="74"/>
      <c r="X324" s="18"/>
      <c r="Y324" s="46"/>
      <c r="Z324" s="74"/>
      <c r="AA324" s="19"/>
      <c r="AB324" s="19"/>
      <c r="AC324" s="19"/>
      <c r="AD324" s="19"/>
      <c r="AE324" s="20" t="s">
        <v>1323</v>
      </c>
      <c r="AF324" s="127" t="s">
        <v>1571</v>
      </c>
      <c r="AG324" s="20"/>
      <c r="AH324" s="20" t="s">
        <v>1323</v>
      </c>
      <c r="AI324" s="20" t="s">
        <v>1571</v>
      </c>
      <c r="AJ324" s="16"/>
      <c r="AK324" s="16"/>
      <c r="AL324" s="16">
        <f t="shared" si="12"/>
        <v>36000</v>
      </c>
      <c r="AM324" s="49">
        <v>242217</v>
      </c>
      <c r="AN324" s="49">
        <v>242217</v>
      </c>
      <c r="AO324" s="19"/>
      <c r="AP324" s="19"/>
      <c r="AQ324" s="19"/>
      <c r="AR324" s="50"/>
      <c r="AS324" s="50"/>
      <c r="AT324" s="19"/>
    </row>
    <row r="325" spans="1:46" s="23" customFormat="1" ht="72" x14ac:dyDescent="0.2">
      <c r="A325" s="19" t="s">
        <v>44</v>
      </c>
      <c r="B325" s="19" t="s">
        <v>277</v>
      </c>
      <c r="C325" s="19" t="s">
        <v>276</v>
      </c>
      <c r="D325" s="19" t="s">
        <v>11</v>
      </c>
      <c r="E325" s="19" t="s">
        <v>454</v>
      </c>
      <c r="F325" s="28" t="s">
        <v>1896</v>
      </c>
      <c r="G325" s="19" t="s">
        <v>628</v>
      </c>
      <c r="H325" s="18" t="s">
        <v>270</v>
      </c>
      <c r="I325" s="18" t="s">
        <v>274</v>
      </c>
      <c r="J325" s="17">
        <v>55000</v>
      </c>
      <c r="K325" s="18"/>
      <c r="L325" s="18"/>
      <c r="M325" s="35" t="s">
        <v>137</v>
      </c>
      <c r="N325" s="19" t="s">
        <v>1322</v>
      </c>
      <c r="O325" s="19"/>
      <c r="P325" s="19"/>
      <c r="Q325" s="19"/>
      <c r="R325" s="19"/>
      <c r="S325" s="19"/>
      <c r="T325" s="19"/>
      <c r="U325" s="19"/>
      <c r="V325" s="19"/>
      <c r="W325" s="74"/>
      <c r="X325" s="18"/>
      <c r="Y325" s="46"/>
      <c r="Z325" s="74"/>
      <c r="AA325" s="19"/>
      <c r="AB325" s="19"/>
      <c r="AC325" s="19"/>
      <c r="AD325" s="19"/>
      <c r="AE325" s="20" t="s">
        <v>1323</v>
      </c>
      <c r="AF325" s="127" t="s">
        <v>1571</v>
      </c>
      <c r="AG325" s="20"/>
      <c r="AH325" s="20" t="s">
        <v>1323</v>
      </c>
      <c r="AI325" s="20" t="s">
        <v>1571</v>
      </c>
      <c r="AJ325" s="16"/>
      <c r="AK325" s="16"/>
      <c r="AL325" s="16">
        <f t="shared" si="12"/>
        <v>55000</v>
      </c>
      <c r="AM325" s="49">
        <v>242217</v>
      </c>
      <c r="AN325" s="49">
        <v>242217</v>
      </c>
      <c r="AO325" s="19"/>
      <c r="AP325" s="19"/>
      <c r="AQ325" s="19"/>
      <c r="AR325" s="50"/>
      <c r="AS325" s="50"/>
      <c r="AT325" s="19"/>
    </row>
    <row r="326" spans="1:46" s="23" customFormat="1" ht="72" x14ac:dyDescent="0.2">
      <c r="A326" s="19" t="s">
        <v>44</v>
      </c>
      <c r="B326" s="19" t="s">
        <v>277</v>
      </c>
      <c r="C326" s="19" t="s">
        <v>276</v>
      </c>
      <c r="D326" s="19" t="s">
        <v>11</v>
      </c>
      <c r="E326" s="19" t="s">
        <v>454</v>
      </c>
      <c r="F326" s="28" t="s">
        <v>1897</v>
      </c>
      <c r="G326" s="19" t="s">
        <v>629</v>
      </c>
      <c r="H326" s="18" t="s">
        <v>270</v>
      </c>
      <c r="I326" s="18" t="s">
        <v>274</v>
      </c>
      <c r="J326" s="17">
        <v>15000</v>
      </c>
      <c r="K326" s="18"/>
      <c r="L326" s="18"/>
      <c r="M326" s="35" t="s">
        <v>137</v>
      </c>
      <c r="N326" s="19" t="s">
        <v>1322</v>
      </c>
      <c r="O326" s="19"/>
      <c r="P326" s="19"/>
      <c r="Q326" s="19"/>
      <c r="R326" s="19"/>
      <c r="S326" s="19"/>
      <c r="T326" s="19"/>
      <c r="U326" s="19"/>
      <c r="V326" s="19"/>
      <c r="W326" s="74"/>
      <c r="X326" s="18"/>
      <c r="Y326" s="46"/>
      <c r="Z326" s="74"/>
      <c r="AA326" s="19"/>
      <c r="AB326" s="19"/>
      <c r="AC326" s="19"/>
      <c r="AD326" s="19"/>
      <c r="AE326" s="20" t="s">
        <v>1323</v>
      </c>
      <c r="AF326" s="127" t="s">
        <v>1571</v>
      </c>
      <c r="AG326" s="20"/>
      <c r="AH326" s="20" t="s">
        <v>1323</v>
      </c>
      <c r="AI326" s="20" t="s">
        <v>1571</v>
      </c>
      <c r="AJ326" s="16"/>
      <c r="AK326" s="16"/>
      <c r="AL326" s="16">
        <f t="shared" si="12"/>
        <v>15000</v>
      </c>
      <c r="AM326" s="49">
        <v>242217</v>
      </c>
      <c r="AN326" s="49">
        <v>242217</v>
      </c>
      <c r="AO326" s="19"/>
      <c r="AP326" s="19"/>
      <c r="AQ326" s="19"/>
      <c r="AR326" s="50"/>
      <c r="AS326" s="50"/>
      <c r="AT326" s="19"/>
    </row>
    <row r="327" spans="1:46" s="23" customFormat="1" ht="72" x14ac:dyDescent="0.2">
      <c r="A327" s="19" t="s">
        <v>44</v>
      </c>
      <c r="B327" s="19" t="s">
        <v>277</v>
      </c>
      <c r="C327" s="19" t="s">
        <v>276</v>
      </c>
      <c r="D327" s="19" t="s">
        <v>11</v>
      </c>
      <c r="E327" s="19" t="s">
        <v>454</v>
      </c>
      <c r="F327" s="28" t="s">
        <v>1898</v>
      </c>
      <c r="G327" s="19" t="s">
        <v>630</v>
      </c>
      <c r="H327" s="18" t="s">
        <v>340</v>
      </c>
      <c r="I327" s="18" t="s">
        <v>631</v>
      </c>
      <c r="J327" s="17">
        <v>300000</v>
      </c>
      <c r="K327" s="18"/>
      <c r="L327" s="18"/>
      <c r="M327" s="35" t="s">
        <v>137</v>
      </c>
      <c r="N327" s="19" t="s">
        <v>1322</v>
      </c>
      <c r="O327" s="19" t="s">
        <v>2825</v>
      </c>
      <c r="P327" s="48">
        <v>23086</v>
      </c>
      <c r="Q327" s="19" t="s">
        <v>2826</v>
      </c>
      <c r="R327" s="19" t="s">
        <v>15</v>
      </c>
      <c r="S327" s="19" t="s">
        <v>128</v>
      </c>
      <c r="T327" s="19" t="s">
        <v>1557</v>
      </c>
      <c r="U327" s="19" t="s">
        <v>1557</v>
      </c>
      <c r="V327" s="19" t="s">
        <v>2827</v>
      </c>
      <c r="W327" s="74">
        <v>297600</v>
      </c>
      <c r="X327" s="18" t="s">
        <v>2828</v>
      </c>
      <c r="Y327" s="128">
        <v>23116</v>
      </c>
      <c r="Z327" s="74">
        <v>297600</v>
      </c>
      <c r="AA327" s="19">
        <v>7014217418</v>
      </c>
      <c r="AB327" s="19"/>
      <c r="AC327" s="19"/>
      <c r="AD327" s="19"/>
      <c r="AE327" s="20" t="s">
        <v>2548</v>
      </c>
      <c r="AF327" s="127" t="s">
        <v>1571</v>
      </c>
      <c r="AG327" s="20" t="s">
        <v>2456</v>
      </c>
      <c r="AH327" s="20" t="s">
        <v>1323</v>
      </c>
      <c r="AI327" s="20" t="s">
        <v>1571</v>
      </c>
      <c r="AJ327" s="16">
        <v>297600</v>
      </c>
      <c r="AK327" s="16"/>
      <c r="AL327" s="16">
        <f t="shared" si="12"/>
        <v>2400</v>
      </c>
      <c r="AM327" s="49">
        <v>242217</v>
      </c>
      <c r="AN327" s="49">
        <v>242217</v>
      </c>
      <c r="AO327" s="48">
        <v>23116</v>
      </c>
      <c r="AP327" s="48">
        <v>23116</v>
      </c>
      <c r="AQ327" s="49">
        <v>23102</v>
      </c>
      <c r="AR327" s="50">
        <v>297600</v>
      </c>
      <c r="AS327" s="50">
        <v>2400</v>
      </c>
      <c r="AT327" s="19"/>
    </row>
    <row r="328" spans="1:46" s="23" customFormat="1" ht="72" x14ac:dyDescent="0.2">
      <c r="A328" s="19" t="s">
        <v>44</v>
      </c>
      <c r="B328" s="19" t="s">
        <v>277</v>
      </c>
      <c r="C328" s="19" t="s">
        <v>276</v>
      </c>
      <c r="D328" s="19" t="s">
        <v>286</v>
      </c>
      <c r="E328" s="19" t="s">
        <v>454</v>
      </c>
      <c r="F328" s="28" t="s">
        <v>1899</v>
      </c>
      <c r="G328" s="19" t="s">
        <v>632</v>
      </c>
      <c r="H328" s="18" t="s">
        <v>270</v>
      </c>
      <c r="I328" s="18" t="s">
        <v>268</v>
      </c>
      <c r="J328" s="17">
        <v>120000</v>
      </c>
      <c r="K328" s="18"/>
      <c r="L328" s="18"/>
      <c r="M328" s="35" t="s">
        <v>137</v>
      </c>
      <c r="N328" s="19" t="s">
        <v>1322</v>
      </c>
      <c r="O328" s="19"/>
      <c r="P328" s="19"/>
      <c r="Q328" s="19"/>
      <c r="R328" s="19"/>
      <c r="S328" s="19"/>
      <c r="T328" s="19"/>
      <c r="U328" s="19"/>
      <c r="V328" s="19"/>
      <c r="W328" s="74"/>
      <c r="X328" s="18"/>
      <c r="Y328" s="46"/>
      <c r="Z328" s="74"/>
      <c r="AA328" s="19"/>
      <c r="AB328" s="19"/>
      <c r="AC328" s="19"/>
      <c r="AD328" s="19"/>
      <c r="AE328" s="20" t="s">
        <v>1323</v>
      </c>
      <c r="AF328" s="127" t="s">
        <v>1571</v>
      </c>
      <c r="AG328" s="20"/>
      <c r="AH328" s="20" t="s">
        <v>1323</v>
      </c>
      <c r="AI328" s="20" t="s">
        <v>1571</v>
      </c>
      <c r="AJ328" s="16"/>
      <c r="AK328" s="16"/>
      <c r="AL328" s="16">
        <f t="shared" si="12"/>
        <v>120000</v>
      </c>
      <c r="AM328" s="49">
        <v>242217</v>
      </c>
      <c r="AN328" s="49">
        <v>242217</v>
      </c>
      <c r="AO328" s="19"/>
      <c r="AP328" s="19"/>
      <c r="AQ328" s="19"/>
      <c r="AR328" s="50"/>
      <c r="AS328" s="50"/>
      <c r="AT328" s="19"/>
    </row>
    <row r="329" spans="1:46" s="23" customFormat="1" ht="72" x14ac:dyDescent="0.2">
      <c r="A329" s="19" t="s">
        <v>44</v>
      </c>
      <c r="B329" s="19" t="s">
        <v>277</v>
      </c>
      <c r="C329" s="19" t="s">
        <v>276</v>
      </c>
      <c r="D329" s="19" t="s">
        <v>13</v>
      </c>
      <c r="E329" s="19" t="s">
        <v>454</v>
      </c>
      <c r="F329" s="28" t="s">
        <v>1900</v>
      </c>
      <c r="G329" s="19" t="s">
        <v>633</v>
      </c>
      <c r="H329" s="18" t="s">
        <v>267</v>
      </c>
      <c r="I329" s="18" t="s">
        <v>274</v>
      </c>
      <c r="J329" s="17">
        <v>80000</v>
      </c>
      <c r="K329" s="18"/>
      <c r="L329" s="18"/>
      <c r="M329" s="35" t="s">
        <v>137</v>
      </c>
      <c r="N329" s="19" t="s">
        <v>1322</v>
      </c>
      <c r="O329" s="19"/>
      <c r="P329" s="19"/>
      <c r="Q329" s="19"/>
      <c r="R329" s="19"/>
      <c r="S329" s="19"/>
      <c r="T329" s="19"/>
      <c r="U329" s="19"/>
      <c r="V329" s="19"/>
      <c r="W329" s="74"/>
      <c r="X329" s="18"/>
      <c r="Y329" s="46"/>
      <c r="Z329" s="74"/>
      <c r="AA329" s="19"/>
      <c r="AB329" s="19"/>
      <c r="AC329" s="19"/>
      <c r="AD329" s="19"/>
      <c r="AE329" s="20" t="s">
        <v>1323</v>
      </c>
      <c r="AF329" s="127" t="s">
        <v>1571</v>
      </c>
      <c r="AG329" s="20"/>
      <c r="AH329" s="20" t="s">
        <v>1323</v>
      </c>
      <c r="AI329" s="20" t="s">
        <v>1571</v>
      </c>
      <c r="AJ329" s="16"/>
      <c r="AK329" s="16"/>
      <c r="AL329" s="16">
        <f t="shared" si="12"/>
        <v>80000</v>
      </c>
      <c r="AM329" s="49">
        <v>242217</v>
      </c>
      <c r="AN329" s="49">
        <v>242217</v>
      </c>
      <c r="AO329" s="19"/>
      <c r="AP329" s="19"/>
      <c r="AQ329" s="19"/>
      <c r="AR329" s="50"/>
      <c r="AS329" s="50"/>
      <c r="AT329" s="19"/>
    </row>
    <row r="330" spans="1:46" s="23" customFormat="1" ht="72" x14ac:dyDescent="0.2">
      <c r="A330" s="19" t="s">
        <v>44</v>
      </c>
      <c r="B330" s="19" t="s">
        <v>277</v>
      </c>
      <c r="C330" s="19" t="s">
        <v>276</v>
      </c>
      <c r="D330" s="19" t="s">
        <v>13</v>
      </c>
      <c r="E330" s="19" t="s">
        <v>454</v>
      </c>
      <c r="F330" s="28" t="s">
        <v>1901</v>
      </c>
      <c r="G330" s="19" t="s">
        <v>634</v>
      </c>
      <c r="H330" s="18" t="s">
        <v>267</v>
      </c>
      <c r="I330" s="18" t="s">
        <v>268</v>
      </c>
      <c r="J330" s="17">
        <v>24000</v>
      </c>
      <c r="K330" s="18"/>
      <c r="L330" s="18"/>
      <c r="M330" s="35" t="s">
        <v>137</v>
      </c>
      <c r="N330" s="19" t="s">
        <v>1322</v>
      </c>
      <c r="O330" s="19"/>
      <c r="P330" s="19"/>
      <c r="Q330" s="19"/>
      <c r="R330" s="19"/>
      <c r="S330" s="19"/>
      <c r="T330" s="19"/>
      <c r="U330" s="19"/>
      <c r="V330" s="19"/>
      <c r="W330" s="74"/>
      <c r="X330" s="18"/>
      <c r="Y330" s="46"/>
      <c r="Z330" s="74"/>
      <c r="AA330" s="19"/>
      <c r="AB330" s="19"/>
      <c r="AC330" s="19"/>
      <c r="AD330" s="19"/>
      <c r="AE330" s="20" t="s">
        <v>1323</v>
      </c>
      <c r="AF330" s="127" t="s">
        <v>1571</v>
      </c>
      <c r="AG330" s="20"/>
      <c r="AH330" s="20" t="s">
        <v>1323</v>
      </c>
      <c r="AI330" s="20" t="s">
        <v>1571</v>
      </c>
      <c r="AJ330" s="16"/>
      <c r="AK330" s="16"/>
      <c r="AL330" s="16">
        <f t="shared" si="12"/>
        <v>24000</v>
      </c>
      <c r="AM330" s="49">
        <v>242217</v>
      </c>
      <c r="AN330" s="49">
        <v>242217</v>
      </c>
      <c r="AO330" s="19"/>
      <c r="AP330" s="19"/>
      <c r="AQ330" s="19"/>
      <c r="AR330" s="50"/>
      <c r="AS330" s="50"/>
      <c r="AT330" s="19"/>
    </row>
    <row r="331" spans="1:46" s="23" customFormat="1" ht="72" x14ac:dyDescent="0.2">
      <c r="A331" s="19" t="s">
        <v>44</v>
      </c>
      <c r="B331" s="19" t="s">
        <v>277</v>
      </c>
      <c r="C331" s="19" t="s">
        <v>276</v>
      </c>
      <c r="D331" s="19" t="s">
        <v>13</v>
      </c>
      <c r="E331" s="19" t="s">
        <v>454</v>
      </c>
      <c r="F331" s="28" t="s">
        <v>1902</v>
      </c>
      <c r="G331" s="19" t="s">
        <v>635</v>
      </c>
      <c r="H331" s="18" t="s">
        <v>270</v>
      </c>
      <c r="I331" s="18" t="s">
        <v>274</v>
      </c>
      <c r="J331" s="17">
        <v>95000</v>
      </c>
      <c r="K331" s="18"/>
      <c r="L331" s="18"/>
      <c r="M331" s="35" t="s">
        <v>137</v>
      </c>
      <c r="N331" s="19" t="s">
        <v>1322</v>
      </c>
      <c r="O331" s="19"/>
      <c r="P331" s="19"/>
      <c r="Q331" s="19"/>
      <c r="R331" s="19"/>
      <c r="S331" s="19"/>
      <c r="T331" s="19"/>
      <c r="U331" s="19"/>
      <c r="V331" s="19"/>
      <c r="W331" s="74"/>
      <c r="X331" s="18"/>
      <c r="Y331" s="46"/>
      <c r="Z331" s="74"/>
      <c r="AA331" s="19"/>
      <c r="AB331" s="19"/>
      <c r="AC331" s="19"/>
      <c r="AD331" s="19"/>
      <c r="AE331" s="20" t="s">
        <v>1323</v>
      </c>
      <c r="AF331" s="127" t="s">
        <v>1571</v>
      </c>
      <c r="AG331" s="20"/>
      <c r="AH331" s="20" t="s">
        <v>1323</v>
      </c>
      <c r="AI331" s="20" t="s">
        <v>1571</v>
      </c>
      <c r="AJ331" s="16"/>
      <c r="AK331" s="16"/>
      <c r="AL331" s="16">
        <f t="shared" si="12"/>
        <v>95000</v>
      </c>
      <c r="AM331" s="49">
        <v>242217</v>
      </c>
      <c r="AN331" s="49">
        <v>242217</v>
      </c>
      <c r="AO331" s="19"/>
      <c r="AP331" s="19"/>
      <c r="AQ331" s="19"/>
      <c r="AR331" s="50"/>
      <c r="AS331" s="50"/>
      <c r="AT331" s="19"/>
    </row>
    <row r="332" spans="1:46" s="23" customFormat="1" ht="72" x14ac:dyDescent="0.2">
      <c r="A332" s="19" t="s">
        <v>44</v>
      </c>
      <c r="B332" s="19" t="s">
        <v>277</v>
      </c>
      <c r="C332" s="19" t="s">
        <v>276</v>
      </c>
      <c r="D332" s="19" t="s">
        <v>30</v>
      </c>
      <c r="E332" s="19" t="s">
        <v>454</v>
      </c>
      <c r="F332" s="28" t="s">
        <v>1903</v>
      </c>
      <c r="G332" s="19" t="s">
        <v>636</v>
      </c>
      <c r="H332" s="18" t="s">
        <v>270</v>
      </c>
      <c r="I332" s="18" t="s">
        <v>274</v>
      </c>
      <c r="J332" s="17">
        <v>9900</v>
      </c>
      <c r="K332" s="18"/>
      <c r="L332" s="18"/>
      <c r="M332" s="35" t="s">
        <v>137</v>
      </c>
      <c r="N332" s="19" t="s">
        <v>1322</v>
      </c>
      <c r="O332" s="48" t="s">
        <v>2829</v>
      </c>
      <c r="P332" s="48">
        <v>23086</v>
      </c>
      <c r="Q332" s="19" t="s">
        <v>2830</v>
      </c>
      <c r="R332" s="19" t="s">
        <v>1295</v>
      </c>
      <c r="S332" s="19" t="s">
        <v>128</v>
      </c>
      <c r="T332" s="19" t="s">
        <v>2831</v>
      </c>
      <c r="U332" s="18" t="s">
        <v>1557</v>
      </c>
      <c r="V332" s="19" t="s">
        <v>2832</v>
      </c>
      <c r="W332" s="17">
        <v>9900</v>
      </c>
      <c r="X332" s="18" t="s">
        <v>2828</v>
      </c>
      <c r="Y332" s="128">
        <v>23101</v>
      </c>
      <c r="Z332" s="17">
        <v>9900</v>
      </c>
      <c r="AA332" s="19">
        <v>7014167945</v>
      </c>
      <c r="AB332" s="48">
        <v>23089</v>
      </c>
      <c r="AC332" s="48">
        <v>23089</v>
      </c>
      <c r="AD332" s="17">
        <v>9900</v>
      </c>
      <c r="AE332" s="20" t="s">
        <v>2833</v>
      </c>
      <c r="AF332" s="127" t="s">
        <v>1571</v>
      </c>
      <c r="AG332" s="20" t="s">
        <v>2456</v>
      </c>
      <c r="AH332" s="20" t="s">
        <v>1323</v>
      </c>
      <c r="AI332" s="20" t="s">
        <v>1571</v>
      </c>
      <c r="AJ332" s="17">
        <v>9900</v>
      </c>
      <c r="AK332" s="16"/>
      <c r="AL332" s="16">
        <f t="shared" si="12"/>
        <v>0</v>
      </c>
      <c r="AM332" s="49">
        <v>242217</v>
      </c>
      <c r="AN332" s="49">
        <v>242217</v>
      </c>
      <c r="AO332" s="19"/>
      <c r="AP332" s="19"/>
      <c r="AQ332" s="19"/>
      <c r="AR332" s="50"/>
      <c r="AS332" s="50"/>
      <c r="AT332" s="19"/>
    </row>
    <row r="333" spans="1:46" s="23" customFormat="1" ht="72" x14ac:dyDescent="0.2">
      <c r="A333" s="19" t="s">
        <v>44</v>
      </c>
      <c r="B333" s="19" t="s">
        <v>277</v>
      </c>
      <c r="C333" s="19" t="s">
        <v>276</v>
      </c>
      <c r="D333" s="19" t="s">
        <v>30</v>
      </c>
      <c r="E333" s="19" t="s">
        <v>454</v>
      </c>
      <c r="F333" s="28" t="s">
        <v>1904</v>
      </c>
      <c r="G333" s="19" t="s">
        <v>637</v>
      </c>
      <c r="H333" s="18" t="s">
        <v>270</v>
      </c>
      <c r="I333" s="18" t="s">
        <v>274</v>
      </c>
      <c r="J333" s="17">
        <v>19000</v>
      </c>
      <c r="K333" s="18"/>
      <c r="L333" s="18"/>
      <c r="M333" s="35" t="s">
        <v>137</v>
      </c>
      <c r="N333" s="19" t="s">
        <v>1322</v>
      </c>
      <c r="O333" s="48" t="s">
        <v>2829</v>
      </c>
      <c r="P333" s="48">
        <v>23086</v>
      </c>
      <c r="Q333" s="19" t="s">
        <v>2830</v>
      </c>
      <c r="R333" s="19" t="s">
        <v>1295</v>
      </c>
      <c r="S333" s="19" t="s">
        <v>128</v>
      </c>
      <c r="T333" s="19" t="s">
        <v>2831</v>
      </c>
      <c r="U333" s="18" t="s">
        <v>1557</v>
      </c>
      <c r="V333" s="19" t="s">
        <v>2832</v>
      </c>
      <c r="W333" s="17">
        <v>19000</v>
      </c>
      <c r="X333" s="18" t="s">
        <v>2828</v>
      </c>
      <c r="Y333" s="128">
        <v>23101</v>
      </c>
      <c r="Z333" s="17">
        <v>19000</v>
      </c>
      <c r="AA333" s="19">
        <v>7014167945</v>
      </c>
      <c r="AB333" s="48">
        <v>23089</v>
      </c>
      <c r="AC333" s="48">
        <v>23089</v>
      </c>
      <c r="AD333" s="17">
        <v>19000</v>
      </c>
      <c r="AE333" s="20" t="s">
        <v>2833</v>
      </c>
      <c r="AF333" s="127" t="s">
        <v>1571</v>
      </c>
      <c r="AG333" s="20" t="s">
        <v>2456</v>
      </c>
      <c r="AH333" s="20" t="s">
        <v>1323</v>
      </c>
      <c r="AI333" s="20" t="s">
        <v>1571</v>
      </c>
      <c r="AJ333" s="17">
        <v>19000</v>
      </c>
      <c r="AK333" s="16"/>
      <c r="AL333" s="16">
        <f t="shared" si="12"/>
        <v>0</v>
      </c>
      <c r="AM333" s="49">
        <v>242217</v>
      </c>
      <c r="AN333" s="49">
        <v>242217</v>
      </c>
      <c r="AO333" s="19"/>
      <c r="AP333" s="19"/>
      <c r="AQ333" s="19"/>
      <c r="AR333" s="50"/>
      <c r="AS333" s="50"/>
      <c r="AT333" s="19"/>
    </row>
    <row r="334" spans="1:46" s="23" customFormat="1" ht="72" x14ac:dyDescent="0.2">
      <c r="A334" s="19" t="s">
        <v>44</v>
      </c>
      <c r="B334" s="19" t="s">
        <v>277</v>
      </c>
      <c r="C334" s="19" t="s">
        <v>276</v>
      </c>
      <c r="D334" s="19" t="s">
        <v>30</v>
      </c>
      <c r="E334" s="19" t="s">
        <v>454</v>
      </c>
      <c r="F334" s="28" t="s">
        <v>1905</v>
      </c>
      <c r="G334" s="19" t="s">
        <v>638</v>
      </c>
      <c r="H334" s="18" t="s">
        <v>270</v>
      </c>
      <c r="I334" s="18" t="s">
        <v>344</v>
      </c>
      <c r="J334" s="17">
        <v>38000</v>
      </c>
      <c r="K334" s="18"/>
      <c r="L334" s="18"/>
      <c r="M334" s="35" t="s">
        <v>137</v>
      </c>
      <c r="N334" s="19" t="s">
        <v>1322</v>
      </c>
      <c r="O334" s="48" t="s">
        <v>2829</v>
      </c>
      <c r="P334" s="48">
        <v>23086</v>
      </c>
      <c r="Q334" s="19" t="s">
        <v>2830</v>
      </c>
      <c r="R334" s="19" t="s">
        <v>1295</v>
      </c>
      <c r="S334" s="19" t="s">
        <v>128</v>
      </c>
      <c r="T334" s="19" t="s">
        <v>2831</v>
      </c>
      <c r="U334" s="18" t="s">
        <v>1557</v>
      </c>
      <c r="V334" s="19" t="s">
        <v>2832</v>
      </c>
      <c r="W334" s="17">
        <v>38000</v>
      </c>
      <c r="X334" s="18" t="s">
        <v>2828</v>
      </c>
      <c r="Y334" s="128">
        <v>23101</v>
      </c>
      <c r="Z334" s="17">
        <v>38000</v>
      </c>
      <c r="AA334" s="19">
        <v>7014167945</v>
      </c>
      <c r="AB334" s="48">
        <v>23089</v>
      </c>
      <c r="AC334" s="48">
        <v>23089</v>
      </c>
      <c r="AD334" s="17">
        <v>38000</v>
      </c>
      <c r="AE334" s="20" t="s">
        <v>2833</v>
      </c>
      <c r="AF334" s="127" t="s">
        <v>1571</v>
      </c>
      <c r="AG334" s="20" t="s">
        <v>2456</v>
      </c>
      <c r="AH334" s="20" t="s">
        <v>1323</v>
      </c>
      <c r="AI334" s="20" t="s">
        <v>1571</v>
      </c>
      <c r="AJ334" s="17">
        <v>38000</v>
      </c>
      <c r="AK334" s="16"/>
      <c r="AL334" s="16">
        <f t="shared" si="12"/>
        <v>0</v>
      </c>
      <c r="AM334" s="49">
        <v>242217</v>
      </c>
      <c r="AN334" s="49">
        <v>242217</v>
      </c>
      <c r="AO334" s="19"/>
      <c r="AP334" s="19"/>
      <c r="AQ334" s="19"/>
      <c r="AR334" s="50"/>
      <c r="AS334" s="50"/>
      <c r="AT334" s="19"/>
    </row>
    <row r="335" spans="1:46" s="23" customFormat="1" ht="72" x14ac:dyDescent="0.2">
      <c r="A335" s="19" t="s">
        <v>44</v>
      </c>
      <c r="B335" s="19" t="s">
        <v>277</v>
      </c>
      <c r="C335" s="19" t="s">
        <v>276</v>
      </c>
      <c r="D335" s="19" t="s">
        <v>18</v>
      </c>
      <c r="E335" s="19" t="s">
        <v>454</v>
      </c>
      <c r="F335" s="28" t="s">
        <v>1906</v>
      </c>
      <c r="G335" s="19" t="s">
        <v>639</v>
      </c>
      <c r="H335" s="18" t="s">
        <v>270</v>
      </c>
      <c r="I335" s="18" t="s">
        <v>274</v>
      </c>
      <c r="J335" s="17">
        <v>150000</v>
      </c>
      <c r="K335" s="35" t="s">
        <v>137</v>
      </c>
      <c r="L335" s="18"/>
      <c r="M335" s="18"/>
      <c r="N335" s="48">
        <v>242214</v>
      </c>
      <c r="O335" s="19" t="s">
        <v>2834</v>
      </c>
      <c r="P335" s="48">
        <v>23090</v>
      </c>
      <c r="Q335" s="19" t="s">
        <v>2835</v>
      </c>
      <c r="R335" s="19" t="s">
        <v>12</v>
      </c>
      <c r="S335" s="19" t="s">
        <v>128</v>
      </c>
      <c r="T335" s="19" t="s">
        <v>2836</v>
      </c>
      <c r="U335" s="19" t="s">
        <v>2837</v>
      </c>
      <c r="V335" s="19" t="s">
        <v>2838</v>
      </c>
      <c r="W335" s="130">
        <v>150000</v>
      </c>
      <c r="X335" s="18" t="s">
        <v>2828</v>
      </c>
      <c r="Y335" s="128">
        <v>23150</v>
      </c>
      <c r="Z335" s="130">
        <v>150000</v>
      </c>
      <c r="AA335" s="19">
        <v>7014189271</v>
      </c>
      <c r="AB335" s="19"/>
      <c r="AC335" s="19"/>
      <c r="AD335" s="130">
        <v>150000</v>
      </c>
      <c r="AE335" s="20" t="s">
        <v>2548</v>
      </c>
      <c r="AF335" s="127" t="s">
        <v>1571</v>
      </c>
      <c r="AG335" s="20" t="s">
        <v>2456</v>
      </c>
      <c r="AH335" s="20" t="s">
        <v>1324</v>
      </c>
      <c r="AI335" s="19" t="s">
        <v>1571</v>
      </c>
      <c r="AJ335" s="17">
        <v>150000</v>
      </c>
      <c r="AK335" s="16"/>
      <c r="AL335" s="16">
        <f t="shared" si="12"/>
        <v>0</v>
      </c>
      <c r="AM335" s="49">
        <v>242217</v>
      </c>
      <c r="AN335" s="49">
        <v>242248</v>
      </c>
      <c r="AO335" s="48">
        <v>23131</v>
      </c>
      <c r="AP335" s="48">
        <v>23131</v>
      </c>
      <c r="AQ335" s="49">
        <v>23132</v>
      </c>
      <c r="AR335" s="130">
        <v>150000</v>
      </c>
      <c r="AS335" s="16" t="s">
        <v>1557</v>
      </c>
      <c r="AT335" s="19"/>
    </row>
    <row r="336" spans="1:46" s="23" customFormat="1" ht="72" x14ac:dyDescent="0.2">
      <c r="A336" s="19" t="s">
        <v>44</v>
      </c>
      <c r="B336" s="19" t="s">
        <v>277</v>
      </c>
      <c r="C336" s="19" t="s">
        <v>276</v>
      </c>
      <c r="D336" s="19" t="s">
        <v>18</v>
      </c>
      <c r="E336" s="19" t="s">
        <v>454</v>
      </c>
      <c r="F336" s="28" t="s">
        <v>1907</v>
      </c>
      <c r="G336" s="19" t="s">
        <v>640</v>
      </c>
      <c r="H336" s="18" t="s">
        <v>303</v>
      </c>
      <c r="I336" s="18" t="s">
        <v>268</v>
      </c>
      <c r="J336" s="17">
        <v>200000</v>
      </c>
      <c r="K336" s="35" t="s">
        <v>137</v>
      </c>
      <c r="L336" s="18"/>
      <c r="M336" s="18"/>
      <c r="N336" s="48">
        <v>242214</v>
      </c>
      <c r="O336" s="19" t="s">
        <v>2834</v>
      </c>
      <c r="P336" s="48">
        <v>23090</v>
      </c>
      <c r="Q336" s="19" t="s">
        <v>2835</v>
      </c>
      <c r="R336" s="19" t="s">
        <v>12</v>
      </c>
      <c r="S336" s="19" t="s">
        <v>128</v>
      </c>
      <c r="T336" s="19" t="s">
        <v>2839</v>
      </c>
      <c r="U336" s="19" t="s">
        <v>2840</v>
      </c>
      <c r="V336" s="19" t="s">
        <v>2838</v>
      </c>
      <c r="W336" s="130">
        <v>200000</v>
      </c>
      <c r="X336" s="18" t="s">
        <v>2828</v>
      </c>
      <c r="Y336" s="128">
        <v>23150</v>
      </c>
      <c r="Z336" s="130">
        <v>200000</v>
      </c>
      <c r="AA336" s="19">
        <v>7014189271</v>
      </c>
      <c r="AB336" s="19"/>
      <c r="AC336" s="19"/>
      <c r="AD336" s="130">
        <v>200000</v>
      </c>
      <c r="AE336" s="20" t="s">
        <v>2548</v>
      </c>
      <c r="AF336" s="127" t="s">
        <v>1571</v>
      </c>
      <c r="AG336" s="20" t="s">
        <v>2456</v>
      </c>
      <c r="AH336" s="20" t="s">
        <v>1324</v>
      </c>
      <c r="AI336" s="19" t="s">
        <v>1571</v>
      </c>
      <c r="AJ336" s="17">
        <v>200000</v>
      </c>
      <c r="AK336" s="16"/>
      <c r="AL336" s="16">
        <f t="shared" si="12"/>
        <v>0</v>
      </c>
      <c r="AM336" s="49">
        <v>242217</v>
      </c>
      <c r="AN336" s="49">
        <v>242248</v>
      </c>
      <c r="AO336" s="48">
        <v>23131</v>
      </c>
      <c r="AP336" s="48">
        <v>23131</v>
      </c>
      <c r="AQ336" s="49">
        <v>23132</v>
      </c>
      <c r="AR336" s="130">
        <v>200000</v>
      </c>
      <c r="AS336" s="16" t="s">
        <v>1557</v>
      </c>
      <c r="AT336" s="19"/>
    </row>
    <row r="337" spans="1:46" s="23" customFormat="1" ht="144" x14ac:dyDescent="0.2">
      <c r="A337" s="19" t="s">
        <v>44</v>
      </c>
      <c r="B337" s="19" t="s">
        <v>277</v>
      </c>
      <c r="C337" s="19" t="s">
        <v>276</v>
      </c>
      <c r="D337" s="19" t="s">
        <v>18</v>
      </c>
      <c r="E337" s="19" t="s">
        <v>454</v>
      </c>
      <c r="F337" s="28" t="s">
        <v>1908</v>
      </c>
      <c r="G337" s="19" t="s">
        <v>641</v>
      </c>
      <c r="H337" s="18" t="s">
        <v>269</v>
      </c>
      <c r="I337" s="18" t="s">
        <v>268</v>
      </c>
      <c r="J337" s="17">
        <v>160000</v>
      </c>
      <c r="K337" s="35" t="s">
        <v>137</v>
      </c>
      <c r="L337" s="18"/>
      <c r="M337" s="18"/>
      <c r="N337" s="48">
        <v>242214</v>
      </c>
      <c r="O337" s="19" t="s">
        <v>2834</v>
      </c>
      <c r="P337" s="48">
        <v>23090</v>
      </c>
      <c r="Q337" s="19" t="s">
        <v>2835</v>
      </c>
      <c r="R337" s="19" t="s">
        <v>12</v>
      </c>
      <c r="S337" s="19" t="s">
        <v>128</v>
      </c>
      <c r="T337" s="19" t="s">
        <v>2841</v>
      </c>
      <c r="U337" s="19" t="s">
        <v>2842</v>
      </c>
      <c r="V337" s="19" t="s">
        <v>2838</v>
      </c>
      <c r="W337" s="130">
        <v>160000</v>
      </c>
      <c r="X337" s="18" t="s">
        <v>2828</v>
      </c>
      <c r="Y337" s="128">
        <v>23150</v>
      </c>
      <c r="Z337" s="130">
        <v>160000</v>
      </c>
      <c r="AA337" s="19">
        <v>7014189271</v>
      </c>
      <c r="AB337" s="19"/>
      <c r="AC337" s="19"/>
      <c r="AD337" s="130">
        <v>160000</v>
      </c>
      <c r="AE337" s="20" t="s">
        <v>2548</v>
      </c>
      <c r="AF337" s="127" t="s">
        <v>1571</v>
      </c>
      <c r="AG337" s="20" t="s">
        <v>2456</v>
      </c>
      <c r="AH337" s="20" t="s">
        <v>1324</v>
      </c>
      <c r="AI337" s="19" t="s">
        <v>1571</v>
      </c>
      <c r="AJ337" s="17">
        <v>160000</v>
      </c>
      <c r="AK337" s="16"/>
      <c r="AL337" s="16">
        <f t="shared" si="12"/>
        <v>0</v>
      </c>
      <c r="AM337" s="49">
        <v>242217</v>
      </c>
      <c r="AN337" s="49">
        <v>242248</v>
      </c>
      <c r="AO337" s="48">
        <v>23131</v>
      </c>
      <c r="AP337" s="48">
        <v>23131</v>
      </c>
      <c r="AQ337" s="49">
        <v>23132</v>
      </c>
      <c r="AR337" s="130">
        <v>160000</v>
      </c>
      <c r="AS337" s="16" t="s">
        <v>1557</v>
      </c>
      <c r="AT337" s="19"/>
    </row>
    <row r="338" spans="1:46" s="23" customFormat="1" ht="90" x14ac:dyDescent="0.2">
      <c r="A338" s="19" t="s">
        <v>44</v>
      </c>
      <c r="B338" s="19" t="s">
        <v>277</v>
      </c>
      <c r="C338" s="19" t="s">
        <v>276</v>
      </c>
      <c r="D338" s="19" t="s">
        <v>18</v>
      </c>
      <c r="E338" s="19" t="s">
        <v>454</v>
      </c>
      <c r="F338" s="28" t="s">
        <v>1909</v>
      </c>
      <c r="G338" s="19" t="s">
        <v>642</v>
      </c>
      <c r="H338" s="18" t="s">
        <v>269</v>
      </c>
      <c r="I338" s="18" t="s">
        <v>268</v>
      </c>
      <c r="J338" s="17">
        <v>200000</v>
      </c>
      <c r="K338" s="35" t="s">
        <v>137</v>
      </c>
      <c r="L338" s="18"/>
      <c r="M338" s="18"/>
      <c r="N338" s="48">
        <v>242214</v>
      </c>
      <c r="O338" s="19" t="s">
        <v>2834</v>
      </c>
      <c r="P338" s="48">
        <v>23090</v>
      </c>
      <c r="Q338" s="19" t="s">
        <v>2835</v>
      </c>
      <c r="R338" s="19" t="s">
        <v>12</v>
      </c>
      <c r="S338" s="19" t="s">
        <v>128</v>
      </c>
      <c r="T338" s="19" t="s">
        <v>2843</v>
      </c>
      <c r="U338" s="19" t="s">
        <v>2844</v>
      </c>
      <c r="V338" s="19" t="s">
        <v>2838</v>
      </c>
      <c r="W338" s="130">
        <v>200000</v>
      </c>
      <c r="X338" s="18" t="s">
        <v>2828</v>
      </c>
      <c r="Y338" s="128">
        <v>23150</v>
      </c>
      <c r="Z338" s="130">
        <v>200000</v>
      </c>
      <c r="AA338" s="19">
        <v>7014189271</v>
      </c>
      <c r="AB338" s="19"/>
      <c r="AC338" s="19"/>
      <c r="AD338" s="130">
        <v>200000</v>
      </c>
      <c r="AE338" s="20" t="s">
        <v>2548</v>
      </c>
      <c r="AF338" s="127" t="s">
        <v>1571</v>
      </c>
      <c r="AG338" s="20" t="s">
        <v>2456</v>
      </c>
      <c r="AH338" s="20" t="s">
        <v>1324</v>
      </c>
      <c r="AI338" s="19" t="s">
        <v>1571</v>
      </c>
      <c r="AJ338" s="17">
        <v>200000</v>
      </c>
      <c r="AK338" s="16"/>
      <c r="AL338" s="16">
        <f t="shared" si="12"/>
        <v>0</v>
      </c>
      <c r="AM338" s="49">
        <v>242217</v>
      </c>
      <c r="AN338" s="49">
        <v>242248</v>
      </c>
      <c r="AO338" s="48">
        <v>23131</v>
      </c>
      <c r="AP338" s="48">
        <v>23131</v>
      </c>
      <c r="AQ338" s="49">
        <v>23132</v>
      </c>
      <c r="AR338" s="130">
        <v>200000</v>
      </c>
      <c r="AS338" s="16" t="s">
        <v>1557</v>
      </c>
      <c r="AT338" s="19"/>
    </row>
    <row r="339" spans="1:46" s="23" customFormat="1" ht="72" x14ac:dyDescent="0.2">
      <c r="A339" s="19" t="s">
        <v>44</v>
      </c>
      <c r="B339" s="19" t="s">
        <v>277</v>
      </c>
      <c r="C339" s="19" t="s">
        <v>276</v>
      </c>
      <c r="D339" s="19" t="s">
        <v>18</v>
      </c>
      <c r="E339" s="19" t="s">
        <v>454</v>
      </c>
      <c r="F339" s="28" t="s">
        <v>1910</v>
      </c>
      <c r="G339" s="19" t="s">
        <v>643</v>
      </c>
      <c r="H339" s="18" t="s">
        <v>269</v>
      </c>
      <c r="I339" s="18" t="s">
        <v>268</v>
      </c>
      <c r="J339" s="17">
        <v>400000</v>
      </c>
      <c r="K339" s="35" t="s">
        <v>137</v>
      </c>
      <c r="L339" s="18"/>
      <c r="M339" s="18"/>
      <c r="N339" s="48">
        <v>242214</v>
      </c>
      <c r="O339" s="19" t="s">
        <v>2834</v>
      </c>
      <c r="P339" s="48">
        <v>23090</v>
      </c>
      <c r="Q339" s="19" t="s">
        <v>2835</v>
      </c>
      <c r="R339" s="19" t="s">
        <v>12</v>
      </c>
      <c r="S339" s="19" t="s">
        <v>128</v>
      </c>
      <c r="T339" s="19" t="s">
        <v>2845</v>
      </c>
      <c r="U339" s="19" t="s">
        <v>2846</v>
      </c>
      <c r="V339" s="19" t="s">
        <v>2838</v>
      </c>
      <c r="W339" s="130">
        <v>400000</v>
      </c>
      <c r="X339" s="18" t="s">
        <v>2828</v>
      </c>
      <c r="Y339" s="128">
        <v>23150</v>
      </c>
      <c r="Z339" s="130">
        <v>400000</v>
      </c>
      <c r="AA339" s="19">
        <v>7014189271</v>
      </c>
      <c r="AB339" s="19"/>
      <c r="AC339" s="19"/>
      <c r="AD339" s="130">
        <v>400000</v>
      </c>
      <c r="AE339" s="20" t="s">
        <v>2548</v>
      </c>
      <c r="AF339" s="127" t="s">
        <v>1571</v>
      </c>
      <c r="AG339" s="20" t="s">
        <v>2456</v>
      </c>
      <c r="AH339" s="20" t="s">
        <v>1324</v>
      </c>
      <c r="AI339" s="19" t="s">
        <v>1571</v>
      </c>
      <c r="AJ339" s="17">
        <v>400000</v>
      </c>
      <c r="AK339" s="16"/>
      <c r="AL339" s="16">
        <f t="shared" si="12"/>
        <v>0</v>
      </c>
      <c r="AM339" s="49">
        <v>242217</v>
      </c>
      <c r="AN339" s="49">
        <v>242248</v>
      </c>
      <c r="AO339" s="48">
        <v>23131</v>
      </c>
      <c r="AP339" s="48">
        <v>23131</v>
      </c>
      <c r="AQ339" s="49">
        <v>23132</v>
      </c>
      <c r="AR339" s="130">
        <v>400000</v>
      </c>
      <c r="AS339" s="16" t="s">
        <v>1557</v>
      </c>
      <c r="AT339" s="19"/>
    </row>
    <row r="340" spans="1:46" s="23" customFormat="1" ht="72" x14ac:dyDescent="0.2">
      <c r="A340" s="19" t="s">
        <v>44</v>
      </c>
      <c r="B340" s="19" t="s">
        <v>277</v>
      </c>
      <c r="C340" s="19" t="s">
        <v>276</v>
      </c>
      <c r="D340" s="19" t="s">
        <v>18</v>
      </c>
      <c r="E340" s="19" t="s">
        <v>454</v>
      </c>
      <c r="F340" s="28" t="s">
        <v>1911</v>
      </c>
      <c r="G340" s="19" t="s">
        <v>644</v>
      </c>
      <c r="H340" s="18" t="s">
        <v>269</v>
      </c>
      <c r="I340" s="18" t="s">
        <v>268</v>
      </c>
      <c r="J340" s="17">
        <v>360000</v>
      </c>
      <c r="K340" s="35" t="s">
        <v>137</v>
      </c>
      <c r="L340" s="18"/>
      <c r="M340" s="18"/>
      <c r="N340" s="48">
        <v>242214</v>
      </c>
      <c r="O340" s="19" t="s">
        <v>2834</v>
      </c>
      <c r="P340" s="48">
        <v>23090</v>
      </c>
      <c r="Q340" s="19" t="s">
        <v>2835</v>
      </c>
      <c r="R340" s="19" t="s">
        <v>12</v>
      </c>
      <c r="S340" s="19" t="s">
        <v>128</v>
      </c>
      <c r="T340" s="19" t="s">
        <v>2845</v>
      </c>
      <c r="U340" s="19" t="s">
        <v>2846</v>
      </c>
      <c r="V340" s="19" t="s">
        <v>2838</v>
      </c>
      <c r="W340" s="130">
        <v>360000</v>
      </c>
      <c r="X340" s="18" t="s">
        <v>2828</v>
      </c>
      <c r="Y340" s="128">
        <v>23150</v>
      </c>
      <c r="Z340" s="130">
        <v>360000</v>
      </c>
      <c r="AA340" s="19">
        <v>7014189271</v>
      </c>
      <c r="AB340" s="19"/>
      <c r="AC340" s="19"/>
      <c r="AD340" s="130">
        <v>360000</v>
      </c>
      <c r="AE340" s="20" t="s">
        <v>2548</v>
      </c>
      <c r="AF340" s="127" t="s">
        <v>1571</v>
      </c>
      <c r="AG340" s="20" t="s">
        <v>2456</v>
      </c>
      <c r="AH340" s="20" t="s">
        <v>1324</v>
      </c>
      <c r="AI340" s="19" t="s">
        <v>1571</v>
      </c>
      <c r="AJ340" s="17">
        <v>360000</v>
      </c>
      <c r="AK340" s="16"/>
      <c r="AL340" s="16">
        <f t="shared" si="12"/>
        <v>0</v>
      </c>
      <c r="AM340" s="49">
        <v>242217</v>
      </c>
      <c r="AN340" s="49">
        <v>242248</v>
      </c>
      <c r="AO340" s="48">
        <v>23131</v>
      </c>
      <c r="AP340" s="48">
        <v>23131</v>
      </c>
      <c r="AQ340" s="49">
        <v>23132</v>
      </c>
      <c r="AR340" s="130">
        <v>360000</v>
      </c>
      <c r="AS340" s="16" t="s">
        <v>1557</v>
      </c>
      <c r="AT340" s="19"/>
    </row>
    <row r="341" spans="1:46" s="23" customFormat="1" ht="72" x14ac:dyDescent="0.2">
      <c r="A341" s="19" t="s">
        <v>44</v>
      </c>
      <c r="B341" s="19" t="s">
        <v>277</v>
      </c>
      <c r="C341" s="19" t="s">
        <v>276</v>
      </c>
      <c r="D341" s="19" t="s">
        <v>18</v>
      </c>
      <c r="E341" s="19" t="s">
        <v>454</v>
      </c>
      <c r="F341" s="28" t="s">
        <v>1912</v>
      </c>
      <c r="G341" s="19" t="s">
        <v>645</v>
      </c>
      <c r="H341" s="18" t="s">
        <v>269</v>
      </c>
      <c r="I341" s="18" t="s">
        <v>273</v>
      </c>
      <c r="J341" s="17">
        <v>300000</v>
      </c>
      <c r="K341" s="35" t="s">
        <v>137</v>
      </c>
      <c r="L341" s="18"/>
      <c r="M341" s="18"/>
      <c r="N341" s="48">
        <v>242214</v>
      </c>
      <c r="O341" s="19" t="s">
        <v>2834</v>
      </c>
      <c r="P341" s="48">
        <v>23090</v>
      </c>
      <c r="Q341" s="19" t="s">
        <v>2835</v>
      </c>
      <c r="R341" s="19" t="s">
        <v>12</v>
      </c>
      <c r="S341" s="19" t="s">
        <v>128</v>
      </c>
      <c r="T341" s="19" t="s">
        <v>2847</v>
      </c>
      <c r="U341" s="19" t="s">
        <v>2848</v>
      </c>
      <c r="V341" s="19" t="s">
        <v>2838</v>
      </c>
      <c r="W341" s="130">
        <v>280000</v>
      </c>
      <c r="X341" s="18" t="s">
        <v>2828</v>
      </c>
      <c r="Y341" s="128">
        <v>23150</v>
      </c>
      <c r="Z341" s="130">
        <v>280000</v>
      </c>
      <c r="AA341" s="19">
        <v>7014189271</v>
      </c>
      <c r="AB341" s="19"/>
      <c r="AC341" s="19"/>
      <c r="AD341" s="130">
        <v>280000</v>
      </c>
      <c r="AE341" s="20" t="s">
        <v>2548</v>
      </c>
      <c r="AF341" s="127" t="s">
        <v>1571</v>
      </c>
      <c r="AG341" s="20" t="s">
        <v>2456</v>
      </c>
      <c r="AH341" s="20" t="s">
        <v>1324</v>
      </c>
      <c r="AI341" s="19" t="s">
        <v>1571</v>
      </c>
      <c r="AJ341" s="16">
        <v>280000</v>
      </c>
      <c r="AK341" s="16"/>
      <c r="AL341" s="16">
        <f t="shared" si="12"/>
        <v>20000</v>
      </c>
      <c r="AM341" s="49">
        <v>242217</v>
      </c>
      <c r="AN341" s="49">
        <v>242248</v>
      </c>
      <c r="AO341" s="48">
        <v>23131</v>
      </c>
      <c r="AP341" s="48">
        <v>23131</v>
      </c>
      <c r="AQ341" s="49">
        <v>23132</v>
      </c>
      <c r="AR341" s="130">
        <v>280000</v>
      </c>
      <c r="AS341" s="16">
        <v>20000</v>
      </c>
      <c r="AT341" s="19"/>
    </row>
    <row r="342" spans="1:46" s="23" customFormat="1" ht="72" x14ac:dyDescent="0.2">
      <c r="A342" s="19" t="s">
        <v>44</v>
      </c>
      <c r="B342" s="19" t="s">
        <v>277</v>
      </c>
      <c r="C342" s="19" t="s">
        <v>276</v>
      </c>
      <c r="D342" s="19" t="s">
        <v>18</v>
      </c>
      <c r="E342" s="19" t="s">
        <v>454</v>
      </c>
      <c r="F342" s="28" t="s">
        <v>1913</v>
      </c>
      <c r="G342" s="19" t="s">
        <v>646</v>
      </c>
      <c r="H342" s="18" t="s">
        <v>270</v>
      </c>
      <c r="I342" s="18" t="s">
        <v>273</v>
      </c>
      <c r="J342" s="17">
        <v>70000</v>
      </c>
      <c r="K342" s="35" t="s">
        <v>137</v>
      </c>
      <c r="L342" s="18"/>
      <c r="M342" s="18"/>
      <c r="N342" s="48">
        <v>242214</v>
      </c>
      <c r="O342" s="19" t="s">
        <v>2834</v>
      </c>
      <c r="P342" s="48">
        <v>23090</v>
      </c>
      <c r="Q342" s="19" t="s">
        <v>2835</v>
      </c>
      <c r="R342" s="19" t="s">
        <v>12</v>
      </c>
      <c r="S342" s="19" t="s">
        <v>128</v>
      </c>
      <c r="T342" s="19" t="s">
        <v>2849</v>
      </c>
      <c r="U342" s="19" t="s">
        <v>2850</v>
      </c>
      <c r="V342" s="19" t="s">
        <v>2838</v>
      </c>
      <c r="W342" s="130">
        <v>55000</v>
      </c>
      <c r="X342" s="18" t="s">
        <v>2828</v>
      </c>
      <c r="Y342" s="128">
        <v>23150</v>
      </c>
      <c r="Z342" s="130">
        <v>55000</v>
      </c>
      <c r="AA342" s="19">
        <v>7014189271</v>
      </c>
      <c r="AB342" s="19"/>
      <c r="AC342" s="19"/>
      <c r="AD342" s="130">
        <v>55000</v>
      </c>
      <c r="AE342" s="20" t="s">
        <v>2548</v>
      </c>
      <c r="AF342" s="127" t="s">
        <v>1571</v>
      </c>
      <c r="AG342" s="20" t="s">
        <v>2456</v>
      </c>
      <c r="AH342" s="20" t="s">
        <v>1324</v>
      </c>
      <c r="AI342" s="19" t="s">
        <v>1571</v>
      </c>
      <c r="AJ342" s="16">
        <v>55000</v>
      </c>
      <c r="AK342" s="16"/>
      <c r="AL342" s="16">
        <f t="shared" si="12"/>
        <v>15000</v>
      </c>
      <c r="AM342" s="49">
        <v>242217</v>
      </c>
      <c r="AN342" s="49">
        <v>242248</v>
      </c>
      <c r="AO342" s="48">
        <v>23131</v>
      </c>
      <c r="AP342" s="48">
        <v>23131</v>
      </c>
      <c r="AQ342" s="49">
        <v>23132</v>
      </c>
      <c r="AR342" s="130">
        <v>55000</v>
      </c>
      <c r="AS342" s="16">
        <v>15000</v>
      </c>
      <c r="AT342" s="19"/>
    </row>
    <row r="343" spans="1:46" s="23" customFormat="1" ht="72" x14ac:dyDescent="0.2">
      <c r="A343" s="19" t="s">
        <v>44</v>
      </c>
      <c r="B343" s="19" t="s">
        <v>277</v>
      </c>
      <c r="C343" s="19" t="s">
        <v>276</v>
      </c>
      <c r="D343" s="19" t="s">
        <v>18</v>
      </c>
      <c r="E343" s="19" t="s">
        <v>454</v>
      </c>
      <c r="F343" s="28" t="s">
        <v>1914</v>
      </c>
      <c r="G343" s="19" t="s">
        <v>647</v>
      </c>
      <c r="H343" s="18" t="s">
        <v>270</v>
      </c>
      <c r="I343" s="18" t="s">
        <v>273</v>
      </c>
      <c r="J343" s="17">
        <v>150000</v>
      </c>
      <c r="K343" s="35" t="s">
        <v>137</v>
      </c>
      <c r="L343" s="18"/>
      <c r="M343" s="18"/>
      <c r="N343" s="48">
        <v>242214</v>
      </c>
      <c r="O343" s="19" t="s">
        <v>2834</v>
      </c>
      <c r="P343" s="48">
        <v>23090</v>
      </c>
      <c r="Q343" s="19" t="s">
        <v>2835</v>
      </c>
      <c r="R343" s="19" t="s">
        <v>12</v>
      </c>
      <c r="S343" s="19" t="s">
        <v>128</v>
      </c>
      <c r="T343" s="19" t="s">
        <v>2851</v>
      </c>
      <c r="U343" s="19" t="s">
        <v>2852</v>
      </c>
      <c r="V343" s="19" t="s">
        <v>2838</v>
      </c>
      <c r="W343" s="130">
        <v>135000</v>
      </c>
      <c r="X343" s="18" t="s">
        <v>2828</v>
      </c>
      <c r="Y343" s="128">
        <v>23150</v>
      </c>
      <c r="Z343" s="130">
        <v>135000</v>
      </c>
      <c r="AA343" s="19">
        <v>7014189271</v>
      </c>
      <c r="AB343" s="19"/>
      <c r="AC343" s="19"/>
      <c r="AD343" s="130">
        <v>135000</v>
      </c>
      <c r="AE343" s="20" t="s">
        <v>2548</v>
      </c>
      <c r="AF343" s="127" t="s">
        <v>1571</v>
      </c>
      <c r="AG343" s="20" t="s">
        <v>2456</v>
      </c>
      <c r="AH343" s="20" t="s">
        <v>1324</v>
      </c>
      <c r="AI343" s="19" t="s">
        <v>1571</v>
      </c>
      <c r="AJ343" s="16">
        <v>135000</v>
      </c>
      <c r="AK343" s="16"/>
      <c r="AL343" s="16">
        <f t="shared" si="12"/>
        <v>15000</v>
      </c>
      <c r="AM343" s="49">
        <v>242217</v>
      </c>
      <c r="AN343" s="49">
        <v>242248</v>
      </c>
      <c r="AO343" s="48">
        <v>23131</v>
      </c>
      <c r="AP343" s="48">
        <v>23131</v>
      </c>
      <c r="AQ343" s="49">
        <v>23132</v>
      </c>
      <c r="AR343" s="130">
        <v>135000</v>
      </c>
      <c r="AS343" s="16">
        <v>15000</v>
      </c>
      <c r="AT343" s="19"/>
    </row>
    <row r="344" spans="1:46" s="23" customFormat="1" ht="72" x14ac:dyDescent="0.2">
      <c r="A344" s="19" t="s">
        <v>44</v>
      </c>
      <c r="B344" s="19" t="s">
        <v>277</v>
      </c>
      <c r="C344" s="19" t="s">
        <v>276</v>
      </c>
      <c r="D344" s="19" t="s">
        <v>18</v>
      </c>
      <c r="E344" s="19" t="s">
        <v>454</v>
      </c>
      <c r="F344" s="28" t="s">
        <v>1915</v>
      </c>
      <c r="G344" s="19" t="s">
        <v>648</v>
      </c>
      <c r="H344" s="18" t="s">
        <v>269</v>
      </c>
      <c r="I344" s="18" t="s">
        <v>268</v>
      </c>
      <c r="J344" s="17">
        <v>200000</v>
      </c>
      <c r="K344" s="35" t="s">
        <v>137</v>
      </c>
      <c r="L344" s="18"/>
      <c r="M344" s="18"/>
      <c r="N344" s="48">
        <v>242214</v>
      </c>
      <c r="O344" s="19" t="s">
        <v>2834</v>
      </c>
      <c r="P344" s="48">
        <v>23090</v>
      </c>
      <c r="Q344" s="19" t="s">
        <v>2835</v>
      </c>
      <c r="R344" s="19" t="s">
        <v>12</v>
      </c>
      <c r="S344" s="19" t="s">
        <v>128</v>
      </c>
      <c r="T344" s="19" t="s">
        <v>2853</v>
      </c>
      <c r="U344" s="19" t="s">
        <v>2854</v>
      </c>
      <c r="V344" s="19" t="s">
        <v>2838</v>
      </c>
      <c r="W344" s="130">
        <v>200000</v>
      </c>
      <c r="X344" s="18" t="s">
        <v>2828</v>
      </c>
      <c r="Y344" s="128">
        <v>23150</v>
      </c>
      <c r="Z344" s="130">
        <v>200000</v>
      </c>
      <c r="AA344" s="19">
        <v>7014189271</v>
      </c>
      <c r="AB344" s="19"/>
      <c r="AC344" s="19"/>
      <c r="AD344" s="130">
        <v>200000</v>
      </c>
      <c r="AE344" s="20" t="s">
        <v>2548</v>
      </c>
      <c r="AF344" s="127" t="s">
        <v>1571</v>
      </c>
      <c r="AG344" s="20" t="s">
        <v>2456</v>
      </c>
      <c r="AH344" s="20" t="s">
        <v>1324</v>
      </c>
      <c r="AI344" s="19" t="s">
        <v>1571</v>
      </c>
      <c r="AJ344" s="17">
        <v>200000</v>
      </c>
      <c r="AK344" s="16"/>
      <c r="AL344" s="16">
        <f t="shared" si="12"/>
        <v>0</v>
      </c>
      <c r="AM344" s="49">
        <v>242217</v>
      </c>
      <c r="AN344" s="49">
        <v>242248</v>
      </c>
      <c r="AO344" s="48">
        <v>23131</v>
      </c>
      <c r="AP344" s="48">
        <v>23131</v>
      </c>
      <c r="AQ344" s="49">
        <v>23132</v>
      </c>
      <c r="AR344" s="130">
        <v>200000</v>
      </c>
      <c r="AS344" s="16" t="s">
        <v>1557</v>
      </c>
      <c r="AT344" s="19"/>
    </row>
    <row r="345" spans="1:46" s="23" customFormat="1" ht="72" x14ac:dyDescent="0.2">
      <c r="A345" s="19" t="s">
        <v>44</v>
      </c>
      <c r="B345" s="19" t="s">
        <v>277</v>
      </c>
      <c r="C345" s="19" t="s">
        <v>276</v>
      </c>
      <c r="D345" s="19" t="s">
        <v>18</v>
      </c>
      <c r="E345" s="19" t="s">
        <v>454</v>
      </c>
      <c r="F345" s="28" t="s">
        <v>1916</v>
      </c>
      <c r="G345" s="19" t="s">
        <v>649</v>
      </c>
      <c r="H345" s="18" t="s">
        <v>269</v>
      </c>
      <c r="I345" s="18" t="s">
        <v>275</v>
      </c>
      <c r="J345" s="17">
        <v>400000</v>
      </c>
      <c r="K345" s="35" t="s">
        <v>137</v>
      </c>
      <c r="L345" s="18"/>
      <c r="M345" s="18"/>
      <c r="N345" s="48">
        <v>242214</v>
      </c>
      <c r="O345" s="19" t="s">
        <v>2834</v>
      </c>
      <c r="P345" s="48">
        <v>23090</v>
      </c>
      <c r="Q345" s="19" t="s">
        <v>2835</v>
      </c>
      <c r="R345" s="19" t="s">
        <v>12</v>
      </c>
      <c r="S345" s="19" t="s">
        <v>128</v>
      </c>
      <c r="T345" s="19" t="s">
        <v>2855</v>
      </c>
      <c r="U345" s="19" t="s">
        <v>2856</v>
      </c>
      <c r="V345" s="19" t="s">
        <v>2838</v>
      </c>
      <c r="W345" s="130">
        <v>400000</v>
      </c>
      <c r="X345" s="18" t="s">
        <v>2828</v>
      </c>
      <c r="Y345" s="128">
        <v>23150</v>
      </c>
      <c r="Z345" s="130">
        <v>400000</v>
      </c>
      <c r="AA345" s="19">
        <v>7014189271</v>
      </c>
      <c r="AB345" s="19"/>
      <c r="AC345" s="19"/>
      <c r="AD345" s="130">
        <v>400000</v>
      </c>
      <c r="AE345" s="20" t="s">
        <v>2548</v>
      </c>
      <c r="AF345" s="127" t="s">
        <v>1571</v>
      </c>
      <c r="AG345" s="20" t="s">
        <v>2456</v>
      </c>
      <c r="AH345" s="20" t="s">
        <v>1324</v>
      </c>
      <c r="AI345" s="19" t="s">
        <v>1571</v>
      </c>
      <c r="AJ345" s="17">
        <v>400000</v>
      </c>
      <c r="AK345" s="16"/>
      <c r="AL345" s="16">
        <f t="shared" si="12"/>
        <v>0</v>
      </c>
      <c r="AM345" s="49">
        <v>242217</v>
      </c>
      <c r="AN345" s="49">
        <v>242248</v>
      </c>
      <c r="AO345" s="48">
        <v>23131</v>
      </c>
      <c r="AP345" s="48">
        <v>23131</v>
      </c>
      <c r="AQ345" s="49">
        <v>23132</v>
      </c>
      <c r="AR345" s="130">
        <v>400000</v>
      </c>
      <c r="AS345" s="16" t="s">
        <v>1557</v>
      </c>
      <c r="AT345" s="19"/>
    </row>
    <row r="346" spans="1:46" s="23" customFormat="1" ht="72" x14ac:dyDescent="0.2">
      <c r="A346" s="19" t="s">
        <v>44</v>
      </c>
      <c r="B346" s="19" t="s">
        <v>277</v>
      </c>
      <c r="C346" s="19" t="s">
        <v>276</v>
      </c>
      <c r="D346" s="19" t="s">
        <v>33</v>
      </c>
      <c r="E346" s="19" t="s">
        <v>454</v>
      </c>
      <c r="F346" s="28" t="s">
        <v>1917</v>
      </c>
      <c r="G346" s="19" t="s">
        <v>650</v>
      </c>
      <c r="H346" s="18" t="s">
        <v>270</v>
      </c>
      <c r="I346" s="18" t="s">
        <v>274</v>
      </c>
      <c r="J346" s="17">
        <v>75000</v>
      </c>
      <c r="K346" s="35" t="s">
        <v>137</v>
      </c>
      <c r="L346" s="18"/>
      <c r="M346" s="18"/>
      <c r="N346" s="48">
        <v>23073</v>
      </c>
      <c r="O346" s="19" t="s">
        <v>2857</v>
      </c>
      <c r="P346" s="48">
        <v>23093</v>
      </c>
      <c r="Q346" s="19" t="s">
        <v>2858</v>
      </c>
      <c r="R346" s="19" t="s">
        <v>1297</v>
      </c>
      <c r="S346" s="19" t="s">
        <v>128</v>
      </c>
      <c r="T346" s="18" t="s">
        <v>1557</v>
      </c>
      <c r="U346" s="18" t="s">
        <v>1557</v>
      </c>
      <c r="V346" s="19" t="s">
        <v>2859</v>
      </c>
      <c r="W346" s="74">
        <v>71000</v>
      </c>
      <c r="X346" s="18" t="s">
        <v>2828</v>
      </c>
      <c r="Y346" s="128">
        <v>23183</v>
      </c>
      <c r="Z346" s="74">
        <v>71000</v>
      </c>
      <c r="AA346" s="19">
        <v>7014189312</v>
      </c>
      <c r="AB346" s="19"/>
      <c r="AC346" s="19"/>
      <c r="AD346" s="74">
        <v>71000</v>
      </c>
      <c r="AE346" s="20" t="s">
        <v>2548</v>
      </c>
      <c r="AF346" s="127" t="s">
        <v>1571</v>
      </c>
      <c r="AG346" s="20" t="s">
        <v>2456</v>
      </c>
      <c r="AH346" s="20" t="s">
        <v>1325</v>
      </c>
      <c r="AI346" s="20" t="s">
        <v>1571</v>
      </c>
      <c r="AJ346" s="16">
        <v>71000</v>
      </c>
      <c r="AK346" s="16"/>
      <c r="AL346" s="16">
        <f t="shared" si="12"/>
        <v>4000</v>
      </c>
      <c r="AM346" s="49">
        <v>242217</v>
      </c>
      <c r="AN346" s="49">
        <v>242248</v>
      </c>
      <c r="AO346" s="48">
        <v>23183</v>
      </c>
      <c r="AP346" s="48">
        <v>23183</v>
      </c>
      <c r="AQ346" s="49">
        <v>23193</v>
      </c>
      <c r="AR346" s="74">
        <v>71000</v>
      </c>
      <c r="AS346" s="16">
        <v>4000</v>
      </c>
      <c r="AT346" s="19"/>
    </row>
    <row r="347" spans="1:46" s="23" customFormat="1" ht="72" x14ac:dyDescent="0.2">
      <c r="A347" s="19" t="s">
        <v>44</v>
      </c>
      <c r="B347" s="19" t="s">
        <v>277</v>
      </c>
      <c r="C347" s="19" t="s">
        <v>276</v>
      </c>
      <c r="D347" s="19" t="s">
        <v>33</v>
      </c>
      <c r="E347" s="19" t="s">
        <v>454</v>
      </c>
      <c r="F347" s="28" t="s">
        <v>1918</v>
      </c>
      <c r="G347" s="19" t="s">
        <v>651</v>
      </c>
      <c r="H347" s="18" t="s">
        <v>269</v>
      </c>
      <c r="I347" s="18" t="s">
        <v>274</v>
      </c>
      <c r="J347" s="17">
        <v>150000</v>
      </c>
      <c r="K347" s="35" t="s">
        <v>137</v>
      </c>
      <c r="L347" s="18"/>
      <c r="M347" s="18"/>
      <c r="N347" s="48">
        <v>23073</v>
      </c>
      <c r="O347" s="19" t="s">
        <v>2857</v>
      </c>
      <c r="P347" s="48">
        <v>23093</v>
      </c>
      <c r="Q347" s="19" t="s">
        <v>2858</v>
      </c>
      <c r="R347" s="19" t="s">
        <v>1297</v>
      </c>
      <c r="S347" s="19" t="s">
        <v>128</v>
      </c>
      <c r="T347" s="18" t="s">
        <v>1557</v>
      </c>
      <c r="U347" s="18" t="s">
        <v>1557</v>
      </c>
      <c r="V347" s="19" t="s">
        <v>2859</v>
      </c>
      <c r="W347" s="74">
        <v>147000</v>
      </c>
      <c r="X347" s="18" t="s">
        <v>2828</v>
      </c>
      <c r="Y347" s="128">
        <v>23183</v>
      </c>
      <c r="Z347" s="74">
        <v>147000</v>
      </c>
      <c r="AA347" s="19">
        <v>7014189312</v>
      </c>
      <c r="AB347" s="19"/>
      <c r="AC347" s="19"/>
      <c r="AD347" s="74">
        <v>147000</v>
      </c>
      <c r="AE347" s="20" t="s">
        <v>2548</v>
      </c>
      <c r="AF347" s="127" t="s">
        <v>1571</v>
      </c>
      <c r="AG347" s="20" t="s">
        <v>2456</v>
      </c>
      <c r="AH347" s="20" t="s">
        <v>1325</v>
      </c>
      <c r="AI347" s="20" t="s">
        <v>1571</v>
      </c>
      <c r="AJ347" s="16">
        <v>147000</v>
      </c>
      <c r="AK347" s="16"/>
      <c r="AL347" s="16">
        <f t="shared" si="12"/>
        <v>3000</v>
      </c>
      <c r="AM347" s="49">
        <v>242217</v>
      </c>
      <c r="AN347" s="49">
        <v>242248</v>
      </c>
      <c r="AO347" s="48">
        <v>23183</v>
      </c>
      <c r="AP347" s="48">
        <v>23183</v>
      </c>
      <c r="AQ347" s="49">
        <v>23193</v>
      </c>
      <c r="AR347" s="74">
        <v>147000</v>
      </c>
      <c r="AS347" s="16">
        <v>3000</v>
      </c>
      <c r="AT347" s="19"/>
    </row>
    <row r="348" spans="1:46" s="23" customFormat="1" ht="72" x14ac:dyDescent="0.2">
      <c r="A348" s="19" t="s">
        <v>44</v>
      </c>
      <c r="B348" s="19" t="s">
        <v>277</v>
      </c>
      <c r="C348" s="19" t="s">
        <v>276</v>
      </c>
      <c r="D348" s="19" t="s">
        <v>33</v>
      </c>
      <c r="E348" s="19" t="s">
        <v>454</v>
      </c>
      <c r="F348" s="28" t="s">
        <v>1919</v>
      </c>
      <c r="G348" s="19" t="s">
        <v>652</v>
      </c>
      <c r="H348" s="18" t="s">
        <v>270</v>
      </c>
      <c r="I348" s="18" t="s">
        <v>274</v>
      </c>
      <c r="J348" s="17">
        <v>75000</v>
      </c>
      <c r="K348" s="35" t="s">
        <v>137</v>
      </c>
      <c r="L348" s="18"/>
      <c r="M348" s="18"/>
      <c r="N348" s="48">
        <v>23073</v>
      </c>
      <c r="O348" s="19" t="s">
        <v>2857</v>
      </c>
      <c r="P348" s="48">
        <v>23093</v>
      </c>
      <c r="Q348" s="19" t="s">
        <v>2858</v>
      </c>
      <c r="R348" s="19" t="s">
        <v>1297</v>
      </c>
      <c r="S348" s="19" t="s">
        <v>128</v>
      </c>
      <c r="T348" s="18" t="s">
        <v>1557</v>
      </c>
      <c r="U348" s="18" t="s">
        <v>1557</v>
      </c>
      <c r="V348" s="19" t="s">
        <v>2859</v>
      </c>
      <c r="W348" s="74">
        <v>73000</v>
      </c>
      <c r="X348" s="18" t="s">
        <v>2828</v>
      </c>
      <c r="Y348" s="128">
        <v>23183</v>
      </c>
      <c r="Z348" s="74">
        <v>73000</v>
      </c>
      <c r="AA348" s="19">
        <v>7014189312</v>
      </c>
      <c r="AB348" s="19"/>
      <c r="AC348" s="19"/>
      <c r="AD348" s="74">
        <v>73000</v>
      </c>
      <c r="AE348" s="20" t="s">
        <v>2548</v>
      </c>
      <c r="AF348" s="127" t="s">
        <v>1571</v>
      </c>
      <c r="AG348" s="20" t="s">
        <v>2456</v>
      </c>
      <c r="AH348" s="20" t="s">
        <v>1325</v>
      </c>
      <c r="AI348" s="20" t="s">
        <v>1571</v>
      </c>
      <c r="AJ348" s="16">
        <v>73000</v>
      </c>
      <c r="AK348" s="16"/>
      <c r="AL348" s="16">
        <f t="shared" si="12"/>
        <v>2000</v>
      </c>
      <c r="AM348" s="49">
        <v>242217</v>
      </c>
      <c r="AN348" s="49">
        <v>242248</v>
      </c>
      <c r="AO348" s="48">
        <v>23183</v>
      </c>
      <c r="AP348" s="48">
        <v>23183</v>
      </c>
      <c r="AQ348" s="49">
        <v>23193</v>
      </c>
      <c r="AR348" s="74">
        <v>73000</v>
      </c>
      <c r="AS348" s="16">
        <v>2000</v>
      </c>
      <c r="AT348" s="19"/>
    </row>
    <row r="349" spans="1:46" s="23" customFormat="1" ht="72" x14ac:dyDescent="0.2">
      <c r="A349" s="19" t="s">
        <v>44</v>
      </c>
      <c r="B349" s="19" t="s">
        <v>277</v>
      </c>
      <c r="C349" s="19" t="s">
        <v>276</v>
      </c>
      <c r="D349" s="19" t="s">
        <v>33</v>
      </c>
      <c r="E349" s="19" t="s">
        <v>454</v>
      </c>
      <c r="F349" s="28" t="s">
        <v>1920</v>
      </c>
      <c r="G349" s="19" t="s">
        <v>653</v>
      </c>
      <c r="H349" s="18" t="s">
        <v>303</v>
      </c>
      <c r="I349" s="18" t="s">
        <v>274</v>
      </c>
      <c r="J349" s="17">
        <v>70000</v>
      </c>
      <c r="K349" s="35" t="s">
        <v>137</v>
      </c>
      <c r="L349" s="18"/>
      <c r="M349" s="18"/>
      <c r="N349" s="48">
        <v>23073</v>
      </c>
      <c r="O349" s="19" t="s">
        <v>2857</v>
      </c>
      <c r="P349" s="48">
        <v>23093</v>
      </c>
      <c r="Q349" s="19" t="s">
        <v>2858</v>
      </c>
      <c r="R349" s="19" t="s">
        <v>1297</v>
      </c>
      <c r="S349" s="19" t="s">
        <v>128</v>
      </c>
      <c r="T349" s="18" t="s">
        <v>1557</v>
      </c>
      <c r="U349" s="18" t="s">
        <v>1557</v>
      </c>
      <c r="V349" s="19" t="s">
        <v>2859</v>
      </c>
      <c r="W349" s="74">
        <v>60000</v>
      </c>
      <c r="X349" s="18" t="s">
        <v>2828</v>
      </c>
      <c r="Y349" s="128">
        <v>23183</v>
      </c>
      <c r="Z349" s="74">
        <v>60000</v>
      </c>
      <c r="AA349" s="19">
        <v>7014189312</v>
      </c>
      <c r="AB349" s="19"/>
      <c r="AC349" s="19"/>
      <c r="AD349" s="74">
        <v>60000</v>
      </c>
      <c r="AE349" s="20" t="s">
        <v>2548</v>
      </c>
      <c r="AF349" s="127" t="s">
        <v>1571</v>
      </c>
      <c r="AG349" s="20" t="s">
        <v>2456</v>
      </c>
      <c r="AH349" s="20" t="s">
        <v>1325</v>
      </c>
      <c r="AI349" s="20" t="s">
        <v>1571</v>
      </c>
      <c r="AJ349" s="16">
        <v>60000</v>
      </c>
      <c r="AK349" s="16"/>
      <c r="AL349" s="16">
        <f t="shared" si="12"/>
        <v>10000</v>
      </c>
      <c r="AM349" s="49">
        <v>242217</v>
      </c>
      <c r="AN349" s="49">
        <v>242248</v>
      </c>
      <c r="AO349" s="48">
        <v>23183</v>
      </c>
      <c r="AP349" s="48">
        <v>23183</v>
      </c>
      <c r="AQ349" s="49">
        <v>23193</v>
      </c>
      <c r="AR349" s="74">
        <v>60000</v>
      </c>
      <c r="AS349" s="16">
        <v>10000</v>
      </c>
      <c r="AT349" s="19"/>
    </row>
    <row r="350" spans="1:46" s="23" customFormat="1" ht="72" x14ac:dyDescent="0.2">
      <c r="A350" s="19" t="s">
        <v>44</v>
      </c>
      <c r="B350" s="19" t="s">
        <v>277</v>
      </c>
      <c r="C350" s="19" t="s">
        <v>276</v>
      </c>
      <c r="D350" s="19" t="s">
        <v>33</v>
      </c>
      <c r="E350" s="19" t="s">
        <v>454</v>
      </c>
      <c r="F350" s="28" t="s">
        <v>1921</v>
      </c>
      <c r="G350" s="19" t="s">
        <v>654</v>
      </c>
      <c r="H350" s="18" t="s">
        <v>270</v>
      </c>
      <c r="I350" s="18" t="s">
        <v>274</v>
      </c>
      <c r="J350" s="17">
        <v>80000</v>
      </c>
      <c r="K350" s="35" t="s">
        <v>137</v>
      </c>
      <c r="L350" s="18"/>
      <c r="M350" s="18"/>
      <c r="N350" s="48">
        <v>23073</v>
      </c>
      <c r="O350" s="19" t="s">
        <v>2857</v>
      </c>
      <c r="P350" s="48">
        <v>23093</v>
      </c>
      <c r="Q350" s="19" t="s">
        <v>2858</v>
      </c>
      <c r="R350" s="19" t="s">
        <v>1297</v>
      </c>
      <c r="S350" s="19" t="s">
        <v>128</v>
      </c>
      <c r="T350" s="18" t="s">
        <v>1557</v>
      </c>
      <c r="U350" s="18" t="s">
        <v>1557</v>
      </c>
      <c r="V350" s="19" t="s">
        <v>2859</v>
      </c>
      <c r="W350" s="74">
        <v>77000</v>
      </c>
      <c r="X350" s="18" t="s">
        <v>2828</v>
      </c>
      <c r="Y350" s="128">
        <v>23183</v>
      </c>
      <c r="Z350" s="74">
        <v>77000</v>
      </c>
      <c r="AA350" s="19">
        <v>7014189312</v>
      </c>
      <c r="AB350" s="19"/>
      <c r="AC350" s="19"/>
      <c r="AD350" s="74">
        <v>77000</v>
      </c>
      <c r="AE350" s="20" t="s">
        <v>2548</v>
      </c>
      <c r="AF350" s="127" t="s">
        <v>1571</v>
      </c>
      <c r="AG350" s="20" t="s">
        <v>2456</v>
      </c>
      <c r="AH350" s="20" t="s">
        <v>1325</v>
      </c>
      <c r="AI350" s="20" t="s">
        <v>1571</v>
      </c>
      <c r="AJ350" s="16">
        <v>77000</v>
      </c>
      <c r="AK350" s="16"/>
      <c r="AL350" s="16">
        <f t="shared" si="12"/>
        <v>3000</v>
      </c>
      <c r="AM350" s="49">
        <v>242217</v>
      </c>
      <c r="AN350" s="49">
        <v>242248</v>
      </c>
      <c r="AO350" s="48">
        <v>23183</v>
      </c>
      <c r="AP350" s="48">
        <v>23183</v>
      </c>
      <c r="AQ350" s="49">
        <v>23193</v>
      </c>
      <c r="AR350" s="74">
        <v>77000</v>
      </c>
      <c r="AS350" s="16">
        <v>3000</v>
      </c>
      <c r="AT350" s="19"/>
    </row>
    <row r="351" spans="1:46" s="23" customFormat="1" ht="72" x14ac:dyDescent="0.2">
      <c r="A351" s="19" t="s">
        <v>44</v>
      </c>
      <c r="B351" s="19" t="s">
        <v>277</v>
      </c>
      <c r="C351" s="19" t="s">
        <v>276</v>
      </c>
      <c r="D351" s="19" t="s">
        <v>33</v>
      </c>
      <c r="E351" s="19" t="s">
        <v>454</v>
      </c>
      <c r="F351" s="28" t="s">
        <v>1922</v>
      </c>
      <c r="G351" s="19" t="s">
        <v>655</v>
      </c>
      <c r="H351" s="18" t="s">
        <v>270</v>
      </c>
      <c r="I351" s="18" t="s">
        <v>274</v>
      </c>
      <c r="J351" s="17">
        <v>80000</v>
      </c>
      <c r="K351" s="35" t="s">
        <v>137</v>
      </c>
      <c r="L351" s="18"/>
      <c r="M351" s="18"/>
      <c r="N351" s="48">
        <v>23073</v>
      </c>
      <c r="O351" s="19" t="s">
        <v>2857</v>
      </c>
      <c r="P351" s="48">
        <v>23093</v>
      </c>
      <c r="Q351" s="19" t="s">
        <v>2858</v>
      </c>
      <c r="R351" s="19" t="s">
        <v>1297</v>
      </c>
      <c r="S351" s="19" t="s">
        <v>128</v>
      </c>
      <c r="T351" s="18" t="s">
        <v>1557</v>
      </c>
      <c r="U351" s="18" t="s">
        <v>1557</v>
      </c>
      <c r="V351" s="19" t="s">
        <v>2859</v>
      </c>
      <c r="W351" s="74">
        <v>77000</v>
      </c>
      <c r="X351" s="18" t="s">
        <v>2828</v>
      </c>
      <c r="Y351" s="128">
        <v>23183</v>
      </c>
      <c r="Z351" s="74">
        <v>77000</v>
      </c>
      <c r="AA351" s="19">
        <v>7014189312</v>
      </c>
      <c r="AB351" s="19"/>
      <c r="AC351" s="19"/>
      <c r="AD351" s="74">
        <v>77000</v>
      </c>
      <c r="AE351" s="20" t="s">
        <v>2548</v>
      </c>
      <c r="AF351" s="127" t="s">
        <v>1571</v>
      </c>
      <c r="AG351" s="20" t="s">
        <v>2456</v>
      </c>
      <c r="AH351" s="20" t="s">
        <v>1325</v>
      </c>
      <c r="AI351" s="20" t="s">
        <v>1571</v>
      </c>
      <c r="AJ351" s="16">
        <v>77000</v>
      </c>
      <c r="AK351" s="16"/>
      <c r="AL351" s="16">
        <f t="shared" si="12"/>
        <v>3000</v>
      </c>
      <c r="AM351" s="49">
        <v>242217</v>
      </c>
      <c r="AN351" s="49">
        <v>242248</v>
      </c>
      <c r="AO351" s="48">
        <v>23183</v>
      </c>
      <c r="AP351" s="48">
        <v>23183</v>
      </c>
      <c r="AQ351" s="49">
        <v>23193</v>
      </c>
      <c r="AR351" s="74">
        <v>77000</v>
      </c>
      <c r="AS351" s="16">
        <v>3000</v>
      </c>
      <c r="AT351" s="19"/>
    </row>
    <row r="352" spans="1:46" s="23" customFormat="1" ht="72" x14ac:dyDescent="0.2">
      <c r="A352" s="19" t="s">
        <v>44</v>
      </c>
      <c r="B352" s="19" t="s">
        <v>277</v>
      </c>
      <c r="C352" s="19" t="s">
        <v>276</v>
      </c>
      <c r="D352" s="19" t="s">
        <v>10</v>
      </c>
      <c r="E352" s="19" t="s">
        <v>311</v>
      </c>
      <c r="F352" s="28" t="s">
        <v>1923</v>
      </c>
      <c r="G352" s="19" t="s">
        <v>656</v>
      </c>
      <c r="H352" s="18" t="s">
        <v>272</v>
      </c>
      <c r="I352" s="18" t="s">
        <v>271</v>
      </c>
      <c r="J352" s="17">
        <v>24000</v>
      </c>
      <c r="K352" s="18"/>
      <c r="L352" s="18"/>
      <c r="M352" s="35" t="s">
        <v>137</v>
      </c>
      <c r="N352" s="19" t="s">
        <v>1322</v>
      </c>
      <c r="O352" s="19" t="s">
        <v>2860</v>
      </c>
      <c r="P352" s="48">
        <v>23100</v>
      </c>
      <c r="Q352" s="19" t="s">
        <v>2861</v>
      </c>
      <c r="R352" s="19" t="s">
        <v>12</v>
      </c>
      <c r="S352" s="19" t="s">
        <v>128</v>
      </c>
      <c r="T352" s="19" t="s">
        <v>2862</v>
      </c>
      <c r="U352" s="19" t="s">
        <v>2863</v>
      </c>
      <c r="V352" s="19" t="s">
        <v>2864</v>
      </c>
      <c r="W352" s="74">
        <v>24000</v>
      </c>
      <c r="X352" s="18" t="s">
        <v>2828</v>
      </c>
      <c r="Y352" s="128">
        <v>23115</v>
      </c>
      <c r="Z352" s="74">
        <v>24000</v>
      </c>
      <c r="AA352" s="19">
        <v>7014241998</v>
      </c>
      <c r="AB352" s="19"/>
      <c r="AC352" s="19"/>
      <c r="AD352" s="74">
        <v>24000</v>
      </c>
      <c r="AE352" s="20" t="s">
        <v>2548</v>
      </c>
      <c r="AF352" s="127" t="s">
        <v>1571</v>
      </c>
      <c r="AG352" s="20" t="s">
        <v>2456</v>
      </c>
      <c r="AH352" s="20" t="s">
        <v>1323</v>
      </c>
      <c r="AI352" s="20" t="s">
        <v>1571</v>
      </c>
      <c r="AJ352" s="17">
        <v>24000</v>
      </c>
      <c r="AK352" s="16"/>
      <c r="AL352" s="16">
        <f t="shared" si="12"/>
        <v>0</v>
      </c>
      <c r="AM352" s="49">
        <v>242217</v>
      </c>
      <c r="AN352" s="49">
        <v>242217</v>
      </c>
      <c r="AO352" s="48">
        <v>23115</v>
      </c>
      <c r="AP352" s="48">
        <v>23115</v>
      </c>
      <c r="AQ352" s="49">
        <v>23102</v>
      </c>
      <c r="AR352" s="74">
        <v>24000</v>
      </c>
      <c r="AS352" s="19">
        <v>0</v>
      </c>
      <c r="AT352" s="19"/>
    </row>
    <row r="353" spans="1:46" s="23" customFormat="1" ht="72" x14ac:dyDescent="0.2">
      <c r="A353" s="19" t="s">
        <v>44</v>
      </c>
      <c r="B353" s="19" t="s">
        <v>277</v>
      </c>
      <c r="C353" s="19" t="s">
        <v>276</v>
      </c>
      <c r="D353" s="19" t="s">
        <v>10</v>
      </c>
      <c r="E353" s="19" t="s">
        <v>311</v>
      </c>
      <c r="F353" s="28" t="s">
        <v>1924</v>
      </c>
      <c r="G353" s="19" t="s">
        <v>657</v>
      </c>
      <c r="H353" s="18" t="s">
        <v>269</v>
      </c>
      <c r="I353" s="18" t="s">
        <v>271</v>
      </c>
      <c r="J353" s="17">
        <v>8600</v>
      </c>
      <c r="K353" s="18"/>
      <c r="L353" s="18"/>
      <c r="M353" s="35" t="s">
        <v>137</v>
      </c>
      <c r="N353" s="19" t="s">
        <v>1322</v>
      </c>
      <c r="O353" s="19" t="s">
        <v>2860</v>
      </c>
      <c r="P353" s="48">
        <v>23100</v>
      </c>
      <c r="Q353" s="19" t="s">
        <v>2861</v>
      </c>
      <c r="R353" s="19" t="s">
        <v>12</v>
      </c>
      <c r="S353" s="19" t="s">
        <v>128</v>
      </c>
      <c r="T353" s="19" t="s">
        <v>2411</v>
      </c>
      <c r="U353" s="19" t="s">
        <v>2865</v>
      </c>
      <c r="V353" s="19" t="s">
        <v>2864</v>
      </c>
      <c r="W353" s="74">
        <v>8600</v>
      </c>
      <c r="X353" s="18" t="s">
        <v>2828</v>
      </c>
      <c r="Y353" s="128">
        <v>23115</v>
      </c>
      <c r="Z353" s="74">
        <v>8600</v>
      </c>
      <c r="AA353" s="19">
        <v>7014241998</v>
      </c>
      <c r="AB353" s="19"/>
      <c r="AC353" s="19"/>
      <c r="AD353" s="74">
        <v>8600</v>
      </c>
      <c r="AE353" s="20" t="s">
        <v>2548</v>
      </c>
      <c r="AF353" s="127" t="s">
        <v>1571</v>
      </c>
      <c r="AG353" s="20" t="s">
        <v>2456</v>
      </c>
      <c r="AH353" s="20" t="s">
        <v>1323</v>
      </c>
      <c r="AI353" s="20" t="s">
        <v>1571</v>
      </c>
      <c r="AJ353" s="17">
        <v>8600</v>
      </c>
      <c r="AK353" s="16"/>
      <c r="AL353" s="16">
        <f t="shared" si="12"/>
        <v>0</v>
      </c>
      <c r="AM353" s="49">
        <v>242217</v>
      </c>
      <c r="AN353" s="49">
        <v>242217</v>
      </c>
      <c r="AO353" s="48">
        <v>23115</v>
      </c>
      <c r="AP353" s="48">
        <v>23115</v>
      </c>
      <c r="AQ353" s="49">
        <v>23102</v>
      </c>
      <c r="AR353" s="74">
        <v>8600</v>
      </c>
      <c r="AS353" s="19">
        <v>0</v>
      </c>
      <c r="AT353" s="19"/>
    </row>
    <row r="354" spans="1:46" s="23" customFormat="1" ht="72" x14ac:dyDescent="0.2">
      <c r="A354" s="19" t="s">
        <v>44</v>
      </c>
      <c r="B354" s="19" t="s">
        <v>277</v>
      </c>
      <c r="C354" s="19" t="s">
        <v>276</v>
      </c>
      <c r="D354" s="19" t="s">
        <v>10</v>
      </c>
      <c r="E354" s="19" t="s">
        <v>311</v>
      </c>
      <c r="F354" s="28" t="s">
        <v>1925</v>
      </c>
      <c r="G354" s="19" t="s">
        <v>658</v>
      </c>
      <c r="H354" s="18" t="s">
        <v>269</v>
      </c>
      <c r="I354" s="18" t="s">
        <v>271</v>
      </c>
      <c r="J354" s="17">
        <v>72000</v>
      </c>
      <c r="K354" s="18"/>
      <c r="L354" s="18"/>
      <c r="M354" s="35" t="s">
        <v>137</v>
      </c>
      <c r="N354" s="19" t="s">
        <v>1322</v>
      </c>
      <c r="O354" s="19" t="s">
        <v>2860</v>
      </c>
      <c r="P354" s="48">
        <v>23100</v>
      </c>
      <c r="Q354" s="19" t="s">
        <v>2861</v>
      </c>
      <c r="R354" s="19" t="s">
        <v>12</v>
      </c>
      <c r="S354" s="19" t="s">
        <v>128</v>
      </c>
      <c r="T354" s="19" t="s">
        <v>2866</v>
      </c>
      <c r="U354" s="19" t="s">
        <v>2867</v>
      </c>
      <c r="V354" s="19" t="s">
        <v>2864</v>
      </c>
      <c r="W354" s="74">
        <v>72000</v>
      </c>
      <c r="X354" s="18" t="s">
        <v>2828</v>
      </c>
      <c r="Y354" s="128">
        <v>23115</v>
      </c>
      <c r="Z354" s="74">
        <v>72000</v>
      </c>
      <c r="AA354" s="19">
        <v>7014241998</v>
      </c>
      <c r="AB354" s="19"/>
      <c r="AC354" s="19"/>
      <c r="AD354" s="74">
        <v>72000</v>
      </c>
      <c r="AE354" s="20" t="s">
        <v>2548</v>
      </c>
      <c r="AF354" s="127" t="s">
        <v>1571</v>
      </c>
      <c r="AG354" s="20" t="s">
        <v>2456</v>
      </c>
      <c r="AH354" s="20" t="s">
        <v>1323</v>
      </c>
      <c r="AI354" s="20" t="s">
        <v>1571</v>
      </c>
      <c r="AJ354" s="17">
        <v>72000</v>
      </c>
      <c r="AK354" s="16"/>
      <c r="AL354" s="16">
        <f t="shared" si="12"/>
        <v>0</v>
      </c>
      <c r="AM354" s="49">
        <v>242217</v>
      </c>
      <c r="AN354" s="49">
        <v>242217</v>
      </c>
      <c r="AO354" s="48">
        <v>23115</v>
      </c>
      <c r="AP354" s="48">
        <v>23115</v>
      </c>
      <c r="AQ354" s="49">
        <v>23102</v>
      </c>
      <c r="AR354" s="74">
        <v>72000</v>
      </c>
      <c r="AS354" s="19">
        <v>0</v>
      </c>
      <c r="AT354" s="19"/>
    </row>
    <row r="355" spans="1:46" s="23" customFormat="1" ht="378" x14ac:dyDescent="0.2">
      <c r="A355" s="19" t="s">
        <v>44</v>
      </c>
      <c r="B355" s="19" t="s">
        <v>277</v>
      </c>
      <c r="C355" s="19" t="s">
        <v>17</v>
      </c>
      <c r="D355" s="19" t="s">
        <v>1566</v>
      </c>
      <c r="E355" s="19" t="s">
        <v>454</v>
      </c>
      <c r="F355" s="28" t="s">
        <v>2460</v>
      </c>
      <c r="G355" s="19" t="s">
        <v>1112</v>
      </c>
      <c r="H355" s="18" t="s">
        <v>270</v>
      </c>
      <c r="I355" s="18" t="s">
        <v>631</v>
      </c>
      <c r="J355" s="17">
        <f>2011000+45797000</f>
        <v>47808000</v>
      </c>
      <c r="K355" s="35" t="s">
        <v>137</v>
      </c>
      <c r="L355" s="18"/>
      <c r="M355" s="18"/>
      <c r="N355" s="42">
        <v>21968</v>
      </c>
      <c r="O355" s="19" t="s">
        <v>1555</v>
      </c>
      <c r="P355" s="48">
        <v>22178</v>
      </c>
      <c r="Q355" s="19" t="s">
        <v>1556</v>
      </c>
      <c r="R355" s="19" t="s">
        <v>12</v>
      </c>
      <c r="S355" s="19" t="s">
        <v>128</v>
      </c>
      <c r="T355" s="18" t="s">
        <v>1557</v>
      </c>
      <c r="U355" s="18" t="s">
        <v>1557</v>
      </c>
      <c r="V355" s="18" t="s">
        <v>1558</v>
      </c>
      <c r="W355" s="19" t="s">
        <v>1560</v>
      </c>
      <c r="X355" s="18" t="s">
        <v>1559</v>
      </c>
      <c r="Y355" s="20" t="s">
        <v>1561</v>
      </c>
      <c r="Z355" s="20" t="s">
        <v>1562</v>
      </c>
      <c r="AA355" s="19" t="s">
        <v>2868</v>
      </c>
      <c r="AB355" s="20" t="s">
        <v>1563</v>
      </c>
      <c r="AC355" s="20" t="s">
        <v>1564</v>
      </c>
      <c r="AD355" s="20" t="s">
        <v>2869</v>
      </c>
      <c r="AE355" s="20" t="s">
        <v>2870</v>
      </c>
      <c r="AF355" s="127" t="s">
        <v>2452</v>
      </c>
      <c r="AG355" s="20" t="s">
        <v>2461</v>
      </c>
      <c r="AH355" s="20" t="s">
        <v>1326</v>
      </c>
      <c r="AI355" s="20" t="s">
        <v>1572</v>
      </c>
      <c r="AJ355" s="16"/>
      <c r="AK355" s="16">
        <v>47808000</v>
      </c>
      <c r="AL355" s="16">
        <f t="shared" si="12"/>
        <v>0</v>
      </c>
      <c r="AM355" s="19"/>
      <c r="AN355" s="19"/>
      <c r="AO355" s="19"/>
      <c r="AP355" s="19"/>
      <c r="AQ355" s="19"/>
      <c r="AR355" s="19"/>
      <c r="AS355" s="19"/>
      <c r="AT355" s="19"/>
    </row>
    <row r="356" spans="1:46" s="23" customFormat="1" ht="72" x14ac:dyDescent="0.2">
      <c r="A356" s="19" t="s">
        <v>44</v>
      </c>
      <c r="B356" s="19" t="s">
        <v>277</v>
      </c>
      <c r="C356" s="19" t="s">
        <v>17</v>
      </c>
      <c r="D356" s="19" t="s">
        <v>34</v>
      </c>
      <c r="E356" s="19" t="s">
        <v>454</v>
      </c>
      <c r="F356" s="28" t="s">
        <v>1926</v>
      </c>
      <c r="G356" s="19" t="s">
        <v>1124</v>
      </c>
      <c r="H356" s="18" t="s">
        <v>270</v>
      </c>
      <c r="I356" s="18" t="s">
        <v>1119</v>
      </c>
      <c r="J356" s="17">
        <v>3000000</v>
      </c>
      <c r="K356" s="35" t="s">
        <v>137</v>
      </c>
      <c r="L356" s="18"/>
      <c r="M356" s="18"/>
      <c r="N356" s="19" t="s">
        <v>2871</v>
      </c>
      <c r="O356" s="19"/>
      <c r="P356" s="19"/>
      <c r="Q356" s="19"/>
      <c r="R356" s="19"/>
      <c r="S356" s="19"/>
      <c r="T356" s="19"/>
      <c r="U356" s="19"/>
      <c r="V356" s="19"/>
      <c r="W356" s="19"/>
      <c r="X356" s="18"/>
      <c r="Y356" s="46"/>
      <c r="Z356" s="19"/>
      <c r="AA356" s="19"/>
      <c r="AB356" s="19"/>
      <c r="AC356" s="19"/>
      <c r="AD356" s="19"/>
      <c r="AE356" s="19" t="s">
        <v>2441</v>
      </c>
      <c r="AF356" s="124" t="s">
        <v>3452</v>
      </c>
      <c r="AG356" s="19"/>
      <c r="AH356" s="20" t="s">
        <v>1325</v>
      </c>
      <c r="AI356" s="20" t="s">
        <v>1571</v>
      </c>
      <c r="AJ356" s="16"/>
      <c r="AK356" s="16"/>
      <c r="AL356" s="16">
        <f t="shared" si="12"/>
        <v>3000000</v>
      </c>
      <c r="AM356" s="49">
        <v>242217</v>
      </c>
      <c r="AN356" s="49">
        <v>242248</v>
      </c>
      <c r="AO356" s="19"/>
      <c r="AP356" s="19"/>
      <c r="AQ356" s="19"/>
      <c r="AR356" s="19"/>
      <c r="AS356" s="19"/>
      <c r="AT356" s="19"/>
    </row>
    <row r="357" spans="1:46" s="23" customFormat="1" ht="72" x14ac:dyDescent="0.2">
      <c r="A357" s="19" t="s">
        <v>44</v>
      </c>
      <c r="B357" s="19" t="s">
        <v>277</v>
      </c>
      <c r="C357" s="19" t="s">
        <v>17</v>
      </c>
      <c r="D357" s="19" t="s">
        <v>34</v>
      </c>
      <c r="E357" s="19" t="s">
        <v>454</v>
      </c>
      <c r="F357" s="28" t="s">
        <v>1927</v>
      </c>
      <c r="G357" s="19" t="s">
        <v>1125</v>
      </c>
      <c r="H357" s="18" t="s">
        <v>270</v>
      </c>
      <c r="I357" s="18" t="s">
        <v>1122</v>
      </c>
      <c r="J357" s="17">
        <v>1800000</v>
      </c>
      <c r="K357" s="35" t="s">
        <v>137</v>
      </c>
      <c r="L357" s="18"/>
      <c r="M357" s="18"/>
      <c r="N357" s="19" t="s">
        <v>2871</v>
      </c>
      <c r="O357" s="19"/>
      <c r="P357" s="19"/>
      <c r="Q357" s="19"/>
      <c r="R357" s="19"/>
      <c r="S357" s="19"/>
      <c r="T357" s="19"/>
      <c r="U357" s="19"/>
      <c r="V357" s="19"/>
      <c r="W357" s="19"/>
      <c r="X357" s="18"/>
      <c r="Y357" s="46"/>
      <c r="Z357" s="19"/>
      <c r="AA357" s="19"/>
      <c r="AB357" s="19"/>
      <c r="AC357" s="19"/>
      <c r="AD357" s="19"/>
      <c r="AE357" s="19" t="s">
        <v>2872</v>
      </c>
      <c r="AF357" s="124" t="s">
        <v>3457</v>
      </c>
      <c r="AG357" s="19"/>
      <c r="AH357" s="20" t="s">
        <v>1325</v>
      </c>
      <c r="AI357" s="20" t="s">
        <v>1571</v>
      </c>
      <c r="AJ357" s="16"/>
      <c r="AK357" s="16"/>
      <c r="AL357" s="16">
        <f t="shared" si="12"/>
        <v>1800000</v>
      </c>
      <c r="AM357" s="49">
        <v>242217</v>
      </c>
      <c r="AN357" s="49">
        <v>242248</v>
      </c>
      <c r="AO357" s="19"/>
      <c r="AP357" s="19"/>
      <c r="AQ357" s="19"/>
      <c r="AR357" s="19"/>
      <c r="AS357" s="19"/>
      <c r="AT357" s="19"/>
    </row>
    <row r="358" spans="1:46" s="23" customFormat="1" ht="72" x14ac:dyDescent="0.2">
      <c r="A358" s="19" t="s">
        <v>45</v>
      </c>
      <c r="B358" s="19" t="s">
        <v>277</v>
      </c>
      <c r="C358" s="19" t="s">
        <v>276</v>
      </c>
      <c r="D358" s="19" t="s">
        <v>11</v>
      </c>
      <c r="E358" s="19" t="s">
        <v>454</v>
      </c>
      <c r="F358" s="28" t="s">
        <v>1928</v>
      </c>
      <c r="G358" s="19" t="s">
        <v>659</v>
      </c>
      <c r="H358" s="18" t="s">
        <v>660</v>
      </c>
      <c r="I358" s="18" t="s">
        <v>268</v>
      </c>
      <c r="J358" s="17">
        <v>280000</v>
      </c>
      <c r="K358" s="35" t="s">
        <v>137</v>
      </c>
      <c r="L358" s="18"/>
      <c r="M358" s="32"/>
      <c r="N358" s="18"/>
      <c r="O358" s="18"/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/>
      <c r="AB358" s="36"/>
      <c r="AC358" s="36"/>
      <c r="AD358" s="17"/>
      <c r="AE358" s="18" t="s">
        <v>2876</v>
      </c>
      <c r="AF358" s="124" t="s">
        <v>3453</v>
      </c>
      <c r="AG358" s="19" t="s">
        <v>2456</v>
      </c>
      <c r="AH358" s="18" t="s">
        <v>1257</v>
      </c>
      <c r="AI358" s="19" t="s">
        <v>1569</v>
      </c>
      <c r="AJ358" s="17">
        <v>280000</v>
      </c>
      <c r="AK358" s="15"/>
      <c r="AL358" s="16">
        <f t="shared" si="12"/>
        <v>0</v>
      </c>
      <c r="AM358" s="15" t="s">
        <v>2921</v>
      </c>
      <c r="AN358" s="15" t="s">
        <v>1327</v>
      </c>
      <c r="AO358" s="15" t="s">
        <v>2945</v>
      </c>
      <c r="AP358" s="18"/>
      <c r="AQ358" s="18"/>
      <c r="AR358" s="18"/>
      <c r="AS358" s="18"/>
      <c r="AT358" s="18"/>
    </row>
    <row r="359" spans="1:46" s="23" customFormat="1" ht="72" x14ac:dyDescent="0.2">
      <c r="A359" s="19" t="s">
        <v>45</v>
      </c>
      <c r="B359" s="19" t="s">
        <v>277</v>
      </c>
      <c r="C359" s="19" t="s">
        <v>276</v>
      </c>
      <c r="D359" s="19" t="s">
        <v>11</v>
      </c>
      <c r="E359" s="19" t="s">
        <v>454</v>
      </c>
      <c r="F359" s="28" t="s">
        <v>1929</v>
      </c>
      <c r="G359" s="19" t="s">
        <v>661</v>
      </c>
      <c r="H359" s="18" t="s">
        <v>269</v>
      </c>
      <c r="I359" s="18" t="s">
        <v>662</v>
      </c>
      <c r="J359" s="17">
        <v>10000</v>
      </c>
      <c r="K359" s="35" t="s">
        <v>137</v>
      </c>
      <c r="L359" s="18"/>
      <c r="M359" s="32"/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6"/>
      <c r="AC359" s="36"/>
      <c r="AD359" s="17"/>
      <c r="AE359" s="18" t="s">
        <v>2876</v>
      </c>
      <c r="AF359" s="124" t="s">
        <v>3453</v>
      </c>
      <c r="AG359" s="19" t="s">
        <v>2456</v>
      </c>
      <c r="AH359" s="18" t="s">
        <v>1257</v>
      </c>
      <c r="AI359" s="19" t="s">
        <v>1569</v>
      </c>
      <c r="AJ359" s="17">
        <v>10000</v>
      </c>
      <c r="AK359" s="15"/>
      <c r="AL359" s="16">
        <f t="shared" si="12"/>
        <v>0</v>
      </c>
      <c r="AM359" s="15" t="s">
        <v>2921</v>
      </c>
      <c r="AN359" s="15" t="s">
        <v>1331</v>
      </c>
      <c r="AO359" s="15" t="s">
        <v>2946</v>
      </c>
      <c r="AP359" s="18"/>
      <c r="AQ359" s="18"/>
      <c r="AR359" s="18"/>
      <c r="AS359" s="18"/>
      <c r="AT359" s="18"/>
    </row>
    <row r="360" spans="1:46" s="23" customFormat="1" ht="72" x14ac:dyDescent="0.2">
      <c r="A360" s="19" t="s">
        <v>45</v>
      </c>
      <c r="B360" s="19" t="s">
        <v>277</v>
      </c>
      <c r="C360" s="19" t="s">
        <v>276</v>
      </c>
      <c r="D360" s="19" t="s">
        <v>11</v>
      </c>
      <c r="E360" s="19" t="s">
        <v>454</v>
      </c>
      <c r="F360" s="28" t="s">
        <v>1930</v>
      </c>
      <c r="G360" s="19" t="s">
        <v>663</v>
      </c>
      <c r="H360" s="18" t="s">
        <v>272</v>
      </c>
      <c r="I360" s="18" t="s">
        <v>662</v>
      </c>
      <c r="J360" s="17">
        <v>54000</v>
      </c>
      <c r="K360" s="35" t="s">
        <v>137</v>
      </c>
      <c r="L360" s="18"/>
      <c r="M360" s="32"/>
      <c r="N360" s="18"/>
      <c r="O360" s="18"/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6"/>
      <c r="AC360" s="36"/>
      <c r="AD360" s="17"/>
      <c r="AE360" s="18" t="s">
        <v>2876</v>
      </c>
      <c r="AF360" s="124" t="s">
        <v>3453</v>
      </c>
      <c r="AG360" s="19" t="s">
        <v>2456</v>
      </c>
      <c r="AH360" s="18" t="s">
        <v>1257</v>
      </c>
      <c r="AI360" s="19" t="s">
        <v>1569</v>
      </c>
      <c r="AJ360" s="17">
        <v>54000</v>
      </c>
      <c r="AK360" s="15"/>
      <c r="AL360" s="16">
        <f t="shared" si="12"/>
        <v>0</v>
      </c>
      <c r="AM360" s="15" t="s">
        <v>2947</v>
      </c>
      <c r="AN360" s="15" t="s">
        <v>1331</v>
      </c>
      <c r="AO360" s="15" t="s">
        <v>2948</v>
      </c>
      <c r="AP360" s="18"/>
      <c r="AQ360" s="18"/>
      <c r="AR360" s="18"/>
      <c r="AS360" s="18"/>
      <c r="AT360" s="18"/>
    </row>
    <row r="361" spans="1:46" s="23" customFormat="1" ht="72" x14ac:dyDescent="0.2">
      <c r="A361" s="19" t="s">
        <v>45</v>
      </c>
      <c r="B361" s="19" t="s">
        <v>277</v>
      </c>
      <c r="C361" s="19" t="s">
        <v>276</v>
      </c>
      <c r="D361" s="19" t="s">
        <v>11</v>
      </c>
      <c r="E361" s="19" t="s">
        <v>454</v>
      </c>
      <c r="F361" s="28" t="s">
        <v>1931</v>
      </c>
      <c r="G361" s="19" t="s">
        <v>664</v>
      </c>
      <c r="H361" s="18" t="s">
        <v>319</v>
      </c>
      <c r="I361" s="18" t="s">
        <v>662</v>
      </c>
      <c r="J361" s="17">
        <v>48000</v>
      </c>
      <c r="K361" s="35" t="s">
        <v>137</v>
      </c>
      <c r="L361" s="18"/>
      <c r="M361" s="32"/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6"/>
      <c r="AC361" s="36"/>
      <c r="AD361" s="17"/>
      <c r="AE361" s="18" t="s">
        <v>2876</v>
      </c>
      <c r="AF361" s="124" t="s">
        <v>3453</v>
      </c>
      <c r="AG361" s="19" t="s">
        <v>2457</v>
      </c>
      <c r="AH361" s="18" t="s">
        <v>1257</v>
      </c>
      <c r="AI361" s="19" t="s">
        <v>1569</v>
      </c>
      <c r="AJ361" s="15"/>
      <c r="AK361" s="17">
        <v>48000</v>
      </c>
      <c r="AL361" s="16">
        <f t="shared" si="12"/>
        <v>0</v>
      </c>
      <c r="AM361" s="15" t="s">
        <v>2949</v>
      </c>
      <c r="AN361" s="15" t="s">
        <v>1331</v>
      </c>
      <c r="AO361" s="15" t="s">
        <v>2946</v>
      </c>
      <c r="AP361" s="18"/>
      <c r="AQ361" s="18"/>
      <c r="AR361" s="18"/>
      <c r="AS361" s="18"/>
      <c r="AT361" s="18"/>
    </row>
    <row r="362" spans="1:46" s="23" customFormat="1" ht="72" x14ac:dyDescent="0.2">
      <c r="A362" s="19" t="s">
        <v>45</v>
      </c>
      <c r="B362" s="19" t="s">
        <v>277</v>
      </c>
      <c r="C362" s="19" t="s">
        <v>276</v>
      </c>
      <c r="D362" s="19" t="s">
        <v>11</v>
      </c>
      <c r="E362" s="19" t="s">
        <v>454</v>
      </c>
      <c r="F362" s="28" t="s">
        <v>1932</v>
      </c>
      <c r="G362" s="19" t="s">
        <v>665</v>
      </c>
      <c r="H362" s="18" t="s">
        <v>459</v>
      </c>
      <c r="I362" s="18" t="s">
        <v>274</v>
      </c>
      <c r="J362" s="17">
        <v>240000</v>
      </c>
      <c r="K362" s="35" t="s">
        <v>137</v>
      </c>
      <c r="L362" s="18"/>
      <c r="M362" s="32"/>
      <c r="N362" s="18"/>
      <c r="O362" s="18"/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/>
      <c r="AB362" s="36"/>
      <c r="AC362" s="36"/>
      <c r="AD362" s="17"/>
      <c r="AE362" s="18" t="s">
        <v>2876</v>
      </c>
      <c r="AF362" s="124" t="s">
        <v>3453</v>
      </c>
      <c r="AG362" s="19" t="s">
        <v>2456</v>
      </c>
      <c r="AH362" s="18" t="s">
        <v>1257</v>
      </c>
      <c r="AI362" s="19" t="s">
        <v>1569</v>
      </c>
      <c r="AJ362" s="17">
        <v>240000</v>
      </c>
      <c r="AK362" s="15"/>
      <c r="AL362" s="16">
        <f t="shared" si="12"/>
        <v>0</v>
      </c>
      <c r="AM362" s="15" t="s">
        <v>2949</v>
      </c>
      <c r="AN362" s="15" t="s">
        <v>1331</v>
      </c>
      <c r="AO362" s="15" t="s">
        <v>2950</v>
      </c>
      <c r="AP362" s="18"/>
      <c r="AQ362" s="18"/>
      <c r="AR362" s="18"/>
      <c r="AS362" s="18"/>
      <c r="AT362" s="18"/>
    </row>
    <row r="363" spans="1:46" s="23" customFormat="1" ht="72" x14ac:dyDescent="0.2">
      <c r="A363" s="19" t="s">
        <v>45</v>
      </c>
      <c r="B363" s="19" t="s">
        <v>277</v>
      </c>
      <c r="C363" s="19" t="s">
        <v>276</v>
      </c>
      <c r="D363" s="19" t="s">
        <v>11</v>
      </c>
      <c r="E363" s="19" t="s">
        <v>454</v>
      </c>
      <c r="F363" s="28" t="s">
        <v>1933</v>
      </c>
      <c r="G363" s="19" t="s">
        <v>666</v>
      </c>
      <c r="H363" s="18" t="s">
        <v>319</v>
      </c>
      <c r="I363" s="18" t="s">
        <v>631</v>
      </c>
      <c r="J363" s="17">
        <v>26000</v>
      </c>
      <c r="K363" s="35" t="s">
        <v>137</v>
      </c>
      <c r="L363" s="18"/>
      <c r="M363" s="32"/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6"/>
      <c r="AC363" s="36"/>
      <c r="AD363" s="17"/>
      <c r="AE363" s="18" t="s">
        <v>2890</v>
      </c>
      <c r="AF363" s="124" t="s">
        <v>3453</v>
      </c>
      <c r="AG363" s="19" t="s">
        <v>2456</v>
      </c>
      <c r="AH363" s="18" t="s">
        <v>1257</v>
      </c>
      <c r="AI363" s="19" t="s">
        <v>1569</v>
      </c>
      <c r="AJ363" s="17">
        <v>26000</v>
      </c>
      <c r="AK363" s="15"/>
      <c r="AL363" s="16">
        <f t="shared" si="12"/>
        <v>0</v>
      </c>
      <c r="AM363" s="15" t="s">
        <v>1331</v>
      </c>
      <c r="AN363" s="15" t="s">
        <v>1331</v>
      </c>
      <c r="AO363" s="15" t="s">
        <v>1331</v>
      </c>
      <c r="AP363" s="18"/>
      <c r="AQ363" s="18"/>
      <c r="AR363" s="18"/>
      <c r="AS363" s="18"/>
      <c r="AT363" s="18"/>
    </row>
    <row r="364" spans="1:46" s="23" customFormat="1" ht="72" x14ac:dyDescent="0.2">
      <c r="A364" s="19" t="s">
        <v>45</v>
      </c>
      <c r="B364" s="19" t="s">
        <v>277</v>
      </c>
      <c r="C364" s="19" t="s">
        <v>276</v>
      </c>
      <c r="D364" s="19" t="s">
        <v>11</v>
      </c>
      <c r="E364" s="19" t="s">
        <v>454</v>
      </c>
      <c r="F364" s="28" t="s">
        <v>1934</v>
      </c>
      <c r="G364" s="19" t="s">
        <v>667</v>
      </c>
      <c r="H364" s="18" t="s">
        <v>272</v>
      </c>
      <c r="I364" s="18" t="s">
        <v>631</v>
      </c>
      <c r="J364" s="17">
        <v>45000</v>
      </c>
      <c r="K364" s="35" t="s">
        <v>137</v>
      </c>
      <c r="L364" s="18"/>
      <c r="M364" s="32"/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6"/>
      <c r="AC364" s="36"/>
      <c r="AD364" s="17"/>
      <c r="AE364" s="18" t="s">
        <v>2890</v>
      </c>
      <c r="AF364" s="124" t="s">
        <v>3453</v>
      </c>
      <c r="AG364" s="19" t="s">
        <v>2456</v>
      </c>
      <c r="AH364" s="18" t="s">
        <v>1257</v>
      </c>
      <c r="AI364" s="19" t="s">
        <v>1569</v>
      </c>
      <c r="AJ364" s="17">
        <v>45000</v>
      </c>
      <c r="AK364" s="15"/>
      <c r="AL364" s="16">
        <f t="shared" si="12"/>
        <v>0</v>
      </c>
      <c r="AM364" s="15" t="s">
        <v>1331</v>
      </c>
      <c r="AN364" s="15" t="s">
        <v>1331</v>
      </c>
      <c r="AO364" s="15" t="s">
        <v>1331</v>
      </c>
      <c r="AP364" s="18"/>
      <c r="AQ364" s="18"/>
      <c r="AR364" s="18"/>
      <c r="AS364" s="18"/>
      <c r="AT364" s="18"/>
    </row>
    <row r="365" spans="1:46" s="23" customFormat="1" ht="72" x14ac:dyDescent="0.2">
      <c r="A365" s="19" t="s">
        <v>45</v>
      </c>
      <c r="B365" s="19" t="s">
        <v>277</v>
      </c>
      <c r="C365" s="19" t="s">
        <v>276</v>
      </c>
      <c r="D365" s="19" t="s">
        <v>11</v>
      </c>
      <c r="E365" s="19" t="s">
        <v>454</v>
      </c>
      <c r="F365" s="28" t="s">
        <v>1935</v>
      </c>
      <c r="G365" s="19" t="s">
        <v>668</v>
      </c>
      <c r="H365" s="18" t="s">
        <v>269</v>
      </c>
      <c r="I365" s="18" t="s">
        <v>631</v>
      </c>
      <c r="J365" s="17">
        <v>40000</v>
      </c>
      <c r="K365" s="35" t="s">
        <v>137</v>
      </c>
      <c r="L365" s="18"/>
      <c r="M365" s="32"/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6"/>
      <c r="AC365" s="36"/>
      <c r="AD365" s="17"/>
      <c r="AE365" s="18" t="s">
        <v>2890</v>
      </c>
      <c r="AF365" s="124" t="s">
        <v>3453</v>
      </c>
      <c r="AG365" s="19" t="s">
        <v>2456</v>
      </c>
      <c r="AH365" s="18" t="s">
        <v>1257</v>
      </c>
      <c r="AI365" s="19" t="s">
        <v>1569</v>
      </c>
      <c r="AJ365" s="17">
        <v>40000</v>
      </c>
      <c r="AK365" s="15"/>
      <c r="AL365" s="16">
        <f t="shared" si="12"/>
        <v>0</v>
      </c>
      <c r="AM365" s="15" t="s">
        <v>1331</v>
      </c>
      <c r="AN365" s="15" t="s">
        <v>1331</v>
      </c>
      <c r="AO365" s="15" t="s">
        <v>1331</v>
      </c>
      <c r="AP365" s="18"/>
      <c r="AQ365" s="18"/>
      <c r="AR365" s="18"/>
      <c r="AS365" s="18"/>
      <c r="AT365" s="18"/>
    </row>
    <row r="366" spans="1:46" s="23" customFormat="1" ht="72" x14ac:dyDescent="0.2">
      <c r="A366" s="19" t="s">
        <v>45</v>
      </c>
      <c r="B366" s="19" t="s">
        <v>277</v>
      </c>
      <c r="C366" s="19" t="s">
        <v>276</v>
      </c>
      <c r="D366" s="19" t="s">
        <v>11</v>
      </c>
      <c r="E366" s="19" t="s">
        <v>454</v>
      </c>
      <c r="F366" s="28" t="s">
        <v>1936</v>
      </c>
      <c r="G366" s="19" t="s">
        <v>669</v>
      </c>
      <c r="H366" s="18" t="s">
        <v>303</v>
      </c>
      <c r="I366" s="18" t="s">
        <v>631</v>
      </c>
      <c r="J366" s="17">
        <v>120000</v>
      </c>
      <c r="K366" s="35" t="s">
        <v>137</v>
      </c>
      <c r="L366" s="18"/>
      <c r="M366" s="32"/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6"/>
      <c r="AC366" s="36"/>
      <c r="AD366" s="17"/>
      <c r="AE366" s="18" t="s">
        <v>1330</v>
      </c>
      <c r="AF366" s="124" t="s">
        <v>3453</v>
      </c>
      <c r="AG366" s="19" t="s">
        <v>2456</v>
      </c>
      <c r="AH366" s="18" t="s">
        <v>1257</v>
      </c>
      <c r="AI366" s="19" t="s">
        <v>1569</v>
      </c>
      <c r="AJ366" s="17">
        <v>120000</v>
      </c>
      <c r="AK366" s="15"/>
      <c r="AL366" s="16">
        <f t="shared" si="12"/>
        <v>0</v>
      </c>
      <c r="AM366" s="15" t="s">
        <v>1331</v>
      </c>
      <c r="AN366" s="15" t="s">
        <v>1331</v>
      </c>
      <c r="AO366" s="15" t="s">
        <v>1331</v>
      </c>
      <c r="AP366" s="18"/>
      <c r="AQ366" s="18"/>
      <c r="AR366" s="18"/>
      <c r="AS366" s="18"/>
      <c r="AT366" s="18"/>
    </row>
    <row r="367" spans="1:46" s="23" customFormat="1" ht="72" x14ac:dyDescent="0.2">
      <c r="A367" s="19" t="s">
        <v>45</v>
      </c>
      <c r="B367" s="19" t="s">
        <v>277</v>
      </c>
      <c r="C367" s="19" t="s">
        <v>276</v>
      </c>
      <c r="D367" s="19" t="s">
        <v>11</v>
      </c>
      <c r="E367" s="19" t="s">
        <v>454</v>
      </c>
      <c r="F367" s="28" t="s">
        <v>1937</v>
      </c>
      <c r="G367" s="19" t="s">
        <v>670</v>
      </c>
      <c r="H367" s="18" t="s">
        <v>270</v>
      </c>
      <c r="I367" s="18" t="s">
        <v>274</v>
      </c>
      <c r="J367" s="17">
        <v>3500</v>
      </c>
      <c r="K367" s="35" t="s">
        <v>137</v>
      </c>
      <c r="L367" s="18"/>
      <c r="M367" s="32"/>
      <c r="N367" s="18"/>
      <c r="O367" s="18"/>
      <c r="P367" s="36" t="s">
        <v>2873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/>
      <c r="AA367" s="36"/>
      <c r="AB367" s="36"/>
      <c r="AC367" s="36"/>
      <c r="AD367" s="17"/>
      <c r="AE367" s="18" t="s">
        <v>2876</v>
      </c>
      <c r="AF367" s="124" t="s">
        <v>3453</v>
      </c>
      <c r="AG367" s="19" t="s">
        <v>2457</v>
      </c>
      <c r="AH367" s="18" t="s">
        <v>1257</v>
      </c>
      <c r="AI367" s="19" t="s">
        <v>1569</v>
      </c>
      <c r="AJ367" s="15"/>
      <c r="AK367" s="17">
        <v>3500</v>
      </c>
      <c r="AL367" s="16">
        <f t="shared" si="12"/>
        <v>0</v>
      </c>
      <c r="AM367" s="15" t="s">
        <v>1331</v>
      </c>
      <c r="AN367" s="15" t="s">
        <v>1331</v>
      </c>
      <c r="AO367" s="15" t="s">
        <v>1331</v>
      </c>
      <c r="AP367" s="18"/>
      <c r="AQ367" s="18"/>
      <c r="AR367" s="18"/>
      <c r="AS367" s="18"/>
      <c r="AT367" s="18"/>
    </row>
    <row r="368" spans="1:46" s="23" customFormat="1" ht="72" x14ac:dyDescent="0.2">
      <c r="A368" s="19" t="s">
        <v>45</v>
      </c>
      <c r="B368" s="19" t="s">
        <v>277</v>
      </c>
      <c r="C368" s="19" t="s">
        <v>276</v>
      </c>
      <c r="D368" s="19" t="s">
        <v>21</v>
      </c>
      <c r="E368" s="19" t="s">
        <v>454</v>
      </c>
      <c r="F368" s="28" t="s">
        <v>1938</v>
      </c>
      <c r="G368" s="19" t="s">
        <v>671</v>
      </c>
      <c r="H368" s="18" t="s">
        <v>270</v>
      </c>
      <c r="I368" s="18" t="s">
        <v>271</v>
      </c>
      <c r="J368" s="17">
        <v>18000</v>
      </c>
      <c r="K368" s="18"/>
      <c r="L368" s="18"/>
      <c r="M368" s="35" t="s">
        <v>137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/>
      <c r="AA368" s="36" t="s">
        <v>2903</v>
      </c>
      <c r="AB368" s="36"/>
      <c r="AC368" s="36"/>
      <c r="AD368" s="17"/>
      <c r="AE368" s="18" t="s">
        <v>2904</v>
      </c>
      <c r="AF368" s="125" t="s">
        <v>1570</v>
      </c>
      <c r="AG368" s="18" t="s">
        <v>2456</v>
      </c>
      <c r="AH368" s="18" t="s">
        <v>1330</v>
      </c>
      <c r="AI368" s="18" t="s">
        <v>1570</v>
      </c>
      <c r="AJ368" s="17">
        <v>18000</v>
      </c>
      <c r="AK368" s="15"/>
      <c r="AL368" s="16">
        <f t="shared" si="12"/>
        <v>0</v>
      </c>
      <c r="AM368" s="15" t="s">
        <v>1331</v>
      </c>
      <c r="AN368" s="15" t="s">
        <v>1331</v>
      </c>
      <c r="AO368" s="15" t="s">
        <v>1331</v>
      </c>
      <c r="AP368" s="18"/>
      <c r="AQ368" s="18"/>
      <c r="AR368" s="18"/>
      <c r="AS368" s="18"/>
      <c r="AT368" s="18"/>
    </row>
    <row r="369" spans="1:46" s="23" customFormat="1" ht="72" x14ac:dyDescent="0.2">
      <c r="A369" s="19" t="s">
        <v>45</v>
      </c>
      <c r="B369" s="19" t="s">
        <v>277</v>
      </c>
      <c r="C369" s="19" t="s">
        <v>276</v>
      </c>
      <c r="D369" s="19" t="s">
        <v>21</v>
      </c>
      <c r="E369" s="19" t="s">
        <v>454</v>
      </c>
      <c r="F369" s="28" t="s">
        <v>1939</v>
      </c>
      <c r="G369" s="19" t="s">
        <v>672</v>
      </c>
      <c r="H369" s="18" t="s">
        <v>272</v>
      </c>
      <c r="I369" s="18" t="s">
        <v>271</v>
      </c>
      <c r="J369" s="17">
        <v>25500</v>
      </c>
      <c r="K369" s="18"/>
      <c r="L369" s="18"/>
      <c r="M369" s="35" t="s">
        <v>137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/>
      <c r="AA369" s="36" t="s">
        <v>2906</v>
      </c>
      <c r="AB369" s="36"/>
      <c r="AC369" s="36"/>
      <c r="AD369" s="17"/>
      <c r="AE369" s="18" t="s">
        <v>2904</v>
      </c>
      <c r="AF369" s="125" t="s">
        <v>1570</v>
      </c>
      <c r="AG369" s="18" t="s">
        <v>2456</v>
      </c>
      <c r="AH369" s="18" t="s">
        <v>1330</v>
      </c>
      <c r="AI369" s="18" t="s">
        <v>1570</v>
      </c>
      <c r="AJ369" s="17">
        <v>25500</v>
      </c>
      <c r="AK369" s="15"/>
      <c r="AL369" s="16">
        <f t="shared" si="12"/>
        <v>0</v>
      </c>
      <c r="AM369" s="15" t="s">
        <v>1331</v>
      </c>
      <c r="AN369" s="15" t="s">
        <v>1331</v>
      </c>
      <c r="AO369" s="15" t="s">
        <v>1331</v>
      </c>
      <c r="AP369" s="18"/>
      <c r="AQ369" s="18"/>
      <c r="AR369" s="18"/>
      <c r="AS369" s="18"/>
      <c r="AT369" s="18"/>
    </row>
    <row r="370" spans="1:46" s="23" customFormat="1" ht="72" x14ac:dyDescent="0.2">
      <c r="A370" s="19" t="s">
        <v>45</v>
      </c>
      <c r="B370" s="19" t="s">
        <v>277</v>
      </c>
      <c r="C370" s="19" t="s">
        <v>276</v>
      </c>
      <c r="D370" s="19" t="s">
        <v>21</v>
      </c>
      <c r="E370" s="19" t="s">
        <v>454</v>
      </c>
      <c r="F370" s="28" t="s">
        <v>1940</v>
      </c>
      <c r="G370" s="19" t="s">
        <v>673</v>
      </c>
      <c r="H370" s="18" t="s">
        <v>269</v>
      </c>
      <c r="I370" s="18" t="s">
        <v>271</v>
      </c>
      <c r="J370" s="17">
        <v>50400</v>
      </c>
      <c r="K370" s="18"/>
      <c r="L370" s="18"/>
      <c r="M370" s="35" t="s">
        <v>137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/>
      <c r="AA370" s="36" t="s">
        <v>2909</v>
      </c>
      <c r="AB370" s="36"/>
      <c r="AC370" s="36"/>
      <c r="AD370" s="17"/>
      <c r="AE370" s="18" t="s">
        <v>2904</v>
      </c>
      <c r="AF370" s="125" t="s">
        <v>1570</v>
      </c>
      <c r="AG370" s="18" t="s">
        <v>2456</v>
      </c>
      <c r="AH370" s="18" t="s">
        <v>1330</v>
      </c>
      <c r="AI370" s="18" t="s">
        <v>1570</v>
      </c>
      <c r="AJ370" s="17">
        <v>50400</v>
      </c>
      <c r="AK370" s="15"/>
      <c r="AL370" s="16">
        <f t="shared" si="12"/>
        <v>0</v>
      </c>
      <c r="AM370" s="15" t="s">
        <v>1331</v>
      </c>
      <c r="AN370" s="15" t="s">
        <v>1331</v>
      </c>
      <c r="AO370" s="15" t="s">
        <v>1331</v>
      </c>
      <c r="AP370" s="18"/>
      <c r="AQ370" s="18"/>
      <c r="AR370" s="18"/>
      <c r="AS370" s="18"/>
      <c r="AT370" s="18"/>
    </row>
    <row r="371" spans="1:46" s="23" customFormat="1" ht="72" x14ac:dyDescent="0.2">
      <c r="A371" s="19" t="s">
        <v>45</v>
      </c>
      <c r="B371" s="19" t="s">
        <v>277</v>
      </c>
      <c r="C371" s="19" t="s">
        <v>276</v>
      </c>
      <c r="D371" s="19" t="s">
        <v>286</v>
      </c>
      <c r="E371" s="19" t="s">
        <v>454</v>
      </c>
      <c r="F371" s="28" t="s">
        <v>1941</v>
      </c>
      <c r="G371" s="19" t="s">
        <v>674</v>
      </c>
      <c r="H371" s="18" t="s">
        <v>270</v>
      </c>
      <c r="I371" s="18" t="s">
        <v>268</v>
      </c>
      <c r="J371" s="17">
        <v>95000</v>
      </c>
      <c r="K371" s="35" t="s">
        <v>137</v>
      </c>
      <c r="L371" s="18"/>
      <c r="M371" s="32"/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6"/>
      <c r="AC371" s="36"/>
      <c r="AD371" s="17"/>
      <c r="AE371" s="18" t="s">
        <v>2890</v>
      </c>
      <c r="AF371" s="124" t="s">
        <v>3453</v>
      </c>
      <c r="AG371" s="19" t="s">
        <v>2456</v>
      </c>
      <c r="AH371" s="18" t="s">
        <v>1257</v>
      </c>
      <c r="AI371" s="19" t="s">
        <v>1569</v>
      </c>
      <c r="AJ371" s="17">
        <v>95000</v>
      </c>
      <c r="AK371" s="15"/>
      <c r="AL371" s="16">
        <f t="shared" si="12"/>
        <v>0</v>
      </c>
      <c r="AM371" s="15" t="s">
        <v>1331</v>
      </c>
      <c r="AN371" s="15" t="s">
        <v>1331</v>
      </c>
      <c r="AO371" s="15" t="s">
        <v>1331</v>
      </c>
      <c r="AP371" s="18"/>
      <c r="AQ371" s="18"/>
      <c r="AR371" s="18"/>
      <c r="AS371" s="18"/>
      <c r="AT371" s="18"/>
    </row>
    <row r="372" spans="1:46" s="23" customFormat="1" ht="72" x14ac:dyDescent="0.2">
      <c r="A372" s="19" t="s">
        <v>45</v>
      </c>
      <c r="B372" s="19" t="s">
        <v>277</v>
      </c>
      <c r="C372" s="19" t="s">
        <v>276</v>
      </c>
      <c r="D372" s="19" t="s">
        <v>286</v>
      </c>
      <c r="E372" s="19" t="s">
        <v>454</v>
      </c>
      <c r="F372" s="28" t="s">
        <v>1942</v>
      </c>
      <c r="G372" s="19" t="s">
        <v>675</v>
      </c>
      <c r="H372" s="18" t="s">
        <v>270</v>
      </c>
      <c r="I372" s="18" t="s">
        <v>271</v>
      </c>
      <c r="J372" s="17">
        <v>42500</v>
      </c>
      <c r="K372" s="35" t="s">
        <v>137</v>
      </c>
      <c r="L372" s="18"/>
      <c r="M372" s="32"/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6"/>
      <c r="AC372" s="36"/>
      <c r="AD372" s="17"/>
      <c r="AE372" s="18" t="s">
        <v>2890</v>
      </c>
      <c r="AF372" s="124" t="s">
        <v>3453</v>
      </c>
      <c r="AG372" s="19" t="s">
        <v>2456</v>
      </c>
      <c r="AH372" s="18" t="s">
        <v>1257</v>
      </c>
      <c r="AI372" s="19" t="s">
        <v>1569</v>
      </c>
      <c r="AJ372" s="17">
        <v>42500</v>
      </c>
      <c r="AK372" s="15"/>
      <c r="AL372" s="16">
        <f t="shared" si="12"/>
        <v>0</v>
      </c>
      <c r="AM372" s="15" t="s">
        <v>1331</v>
      </c>
      <c r="AN372" s="15" t="s">
        <v>1327</v>
      </c>
      <c r="AO372" s="15" t="s">
        <v>1327</v>
      </c>
      <c r="AP372" s="18"/>
      <c r="AQ372" s="18"/>
      <c r="AR372" s="18"/>
      <c r="AS372" s="18"/>
      <c r="AT372" s="18"/>
    </row>
    <row r="373" spans="1:46" s="23" customFormat="1" ht="72" x14ac:dyDescent="0.2">
      <c r="A373" s="19" t="s">
        <v>45</v>
      </c>
      <c r="B373" s="19" t="s">
        <v>277</v>
      </c>
      <c r="C373" s="19" t="s">
        <v>276</v>
      </c>
      <c r="D373" s="19" t="s">
        <v>286</v>
      </c>
      <c r="E373" s="19" t="s">
        <v>454</v>
      </c>
      <c r="F373" s="28" t="s">
        <v>1943</v>
      </c>
      <c r="G373" s="19" t="s">
        <v>676</v>
      </c>
      <c r="H373" s="18" t="s">
        <v>270</v>
      </c>
      <c r="I373" s="18" t="s">
        <v>274</v>
      </c>
      <c r="J373" s="17">
        <v>15000</v>
      </c>
      <c r="K373" s="35" t="s">
        <v>137</v>
      </c>
      <c r="L373" s="18"/>
      <c r="M373" s="32"/>
      <c r="N373" s="18"/>
      <c r="O373" s="18"/>
      <c r="P373" s="36"/>
      <c r="Q373" s="18" t="s">
        <v>2901</v>
      </c>
      <c r="R373" s="18"/>
      <c r="S373" s="18" t="s">
        <v>104</v>
      </c>
      <c r="T373" s="18"/>
      <c r="U373" s="18"/>
      <c r="V373" s="53"/>
      <c r="W373" s="17"/>
      <c r="X373" s="32"/>
      <c r="Y373" s="36"/>
      <c r="Z373" s="17"/>
      <c r="AA373" s="36"/>
      <c r="AB373" s="36"/>
      <c r="AC373" s="36"/>
      <c r="AD373" s="17"/>
      <c r="AE373" s="18" t="s">
        <v>1330</v>
      </c>
      <c r="AF373" s="124" t="s">
        <v>3453</v>
      </c>
      <c r="AG373" s="19" t="s">
        <v>2456</v>
      </c>
      <c r="AH373" s="18" t="s">
        <v>1257</v>
      </c>
      <c r="AI373" s="19" t="s">
        <v>1569</v>
      </c>
      <c r="AJ373" s="17">
        <v>15000</v>
      </c>
      <c r="AK373" s="15"/>
      <c r="AL373" s="16">
        <f t="shared" si="12"/>
        <v>0</v>
      </c>
      <c r="AM373" s="15" t="s">
        <v>1327</v>
      </c>
      <c r="AN373" s="15" t="s">
        <v>1328</v>
      </c>
      <c r="AO373" s="15" t="s">
        <v>1328</v>
      </c>
      <c r="AP373" s="18"/>
      <c r="AQ373" s="18"/>
      <c r="AR373" s="18"/>
      <c r="AS373" s="18"/>
      <c r="AT373" s="18"/>
    </row>
    <row r="374" spans="1:46" s="23" customFormat="1" ht="72" x14ac:dyDescent="0.2">
      <c r="A374" s="19" t="s">
        <v>45</v>
      </c>
      <c r="B374" s="19" t="s">
        <v>277</v>
      </c>
      <c r="C374" s="19" t="s">
        <v>276</v>
      </c>
      <c r="D374" s="19" t="s">
        <v>286</v>
      </c>
      <c r="E374" s="19" t="s">
        <v>454</v>
      </c>
      <c r="F374" s="28" t="s">
        <v>1944</v>
      </c>
      <c r="G374" s="19" t="s">
        <v>677</v>
      </c>
      <c r="H374" s="18" t="s">
        <v>303</v>
      </c>
      <c r="I374" s="18" t="s">
        <v>271</v>
      </c>
      <c r="J374" s="17">
        <v>370000</v>
      </c>
      <c r="K374" s="35" t="s">
        <v>137</v>
      </c>
      <c r="L374" s="18"/>
      <c r="M374" s="32"/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6"/>
      <c r="AC374" s="36"/>
      <c r="AD374" s="17"/>
      <c r="AE374" s="18" t="s">
        <v>1330</v>
      </c>
      <c r="AF374" s="124" t="s">
        <v>3453</v>
      </c>
      <c r="AG374" s="19" t="s">
        <v>2456</v>
      </c>
      <c r="AH374" s="18" t="s">
        <v>1257</v>
      </c>
      <c r="AI374" s="19" t="s">
        <v>1569</v>
      </c>
      <c r="AJ374" s="17">
        <v>370000</v>
      </c>
      <c r="AK374" s="15"/>
      <c r="AL374" s="16">
        <f t="shared" si="12"/>
        <v>0</v>
      </c>
      <c r="AM374" s="15" t="s">
        <v>1327</v>
      </c>
      <c r="AN374" s="15" t="s">
        <v>1328</v>
      </c>
      <c r="AO374" s="15" t="s">
        <v>1328</v>
      </c>
      <c r="AP374" s="18"/>
      <c r="AQ374" s="18"/>
      <c r="AR374" s="18"/>
      <c r="AS374" s="18"/>
      <c r="AT374" s="18"/>
    </row>
    <row r="375" spans="1:46" s="23" customFormat="1" ht="72" x14ac:dyDescent="0.2">
      <c r="A375" s="19" t="s">
        <v>45</v>
      </c>
      <c r="B375" s="19" t="s">
        <v>277</v>
      </c>
      <c r="C375" s="19" t="s">
        <v>276</v>
      </c>
      <c r="D375" s="19" t="s">
        <v>286</v>
      </c>
      <c r="E375" s="19" t="s">
        <v>454</v>
      </c>
      <c r="F375" s="28" t="s">
        <v>1945</v>
      </c>
      <c r="G375" s="19" t="s">
        <v>678</v>
      </c>
      <c r="H375" s="18" t="s">
        <v>270</v>
      </c>
      <c r="I375" s="18" t="s">
        <v>274</v>
      </c>
      <c r="J375" s="17">
        <v>200000</v>
      </c>
      <c r="K375" s="35" t="s">
        <v>137</v>
      </c>
      <c r="L375" s="18"/>
      <c r="M375" s="32"/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6"/>
      <c r="AC375" s="36"/>
      <c r="AD375" s="17"/>
      <c r="AE375" s="18" t="s">
        <v>2919</v>
      </c>
      <c r="AF375" s="124" t="s">
        <v>3453</v>
      </c>
      <c r="AG375" s="19" t="s">
        <v>2456</v>
      </c>
      <c r="AH375" s="18" t="s">
        <v>1257</v>
      </c>
      <c r="AI375" s="19" t="s">
        <v>1569</v>
      </c>
      <c r="AJ375" s="17">
        <v>200000</v>
      </c>
      <c r="AK375" s="15"/>
      <c r="AL375" s="16">
        <f t="shared" si="12"/>
        <v>0</v>
      </c>
      <c r="AM375" s="15" t="s">
        <v>1331</v>
      </c>
      <c r="AN375" s="15" t="s">
        <v>1331</v>
      </c>
      <c r="AO375" s="15" t="s">
        <v>1327</v>
      </c>
      <c r="AP375" s="18"/>
      <c r="AQ375" s="18"/>
      <c r="AR375" s="18"/>
      <c r="AS375" s="18"/>
      <c r="AT375" s="18"/>
    </row>
    <row r="376" spans="1:46" s="23" customFormat="1" ht="72" x14ac:dyDescent="0.2">
      <c r="A376" s="19" t="s">
        <v>45</v>
      </c>
      <c r="B376" s="19" t="s">
        <v>277</v>
      </c>
      <c r="C376" s="19" t="s">
        <v>276</v>
      </c>
      <c r="D376" s="19" t="s">
        <v>30</v>
      </c>
      <c r="E376" s="19" t="s">
        <v>454</v>
      </c>
      <c r="F376" s="28" t="s">
        <v>1946</v>
      </c>
      <c r="G376" s="19" t="s">
        <v>679</v>
      </c>
      <c r="H376" s="18" t="s">
        <v>270</v>
      </c>
      <c r="I376" s="18" t="s">
        <v>344</v>
      </c>
      <c r="J376" s="17">
        <v>58000</v>
      </c>
      <c r="K376" s="18"/>
      <c r="L376" s="18"/>
      <c r="M376" s="35" t="s">
        <v>137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6" t="s">
        <v>2921</v>
      </c>
      <c r="AC376" s="36" t="s">
        <v>2921</v>
      </c>
      <c r="AD376" s="17">
        <v>58000</v>
      </c>
      <c r="AE376" s="18" t="s">
        <v>2923</v>
      </c>
      <c r="AF376" s="125" t="s">
        <v>1570</v>
      </c>
      <c r="AG376" s="18" t="s">
        <v>2457</v>
      </c>
      <c r="AH376" s="18" t="s">
        <v>1330</v>
      </c>
      <c r="AI376" s="18" t="s">
        <v>1570</v>
      </c>
      <c r="AJ376" s="15"/>
      <c r="AK376" s="17">
        <v>58000</v>
      </c>
      <c r="AL376" s="16">
        <f t="shared" si="12"/>
        <v>0</v>
      </c>
      <c r="AM376" s="15" t="s">
        <v>1331</v>
      </c>
      <c r="AN376" s="15" t="s">
        <v>1331</v>
      </c>
      <c r="AO376" s="15" t="s">
        <v>1331</v>
      </c>
      <c r="AP376" s="15" t="s">
        <v>1331</v>
      </c>
      <c r="AQ376" s="15" t="s">
        <v>1331</v>
      </c>
      <c r="AR376" s="15">
        <v>58000</v>
      </c>
      <c r="AS376" s="18"/>
      <c r="AT376" s="18"/>
    </row>
    <row r="377" spans="1:46" s="23" customFormat="1" ht="72" x14ac:dyDescent="0.2">
      <c r="A377" s="19" t="s">
        <v>45</v>
      </c>
      <c r="B377" s="19" t="s">
        <v>277</v>
      </c>
      <c r="C377" s="19" t="s">
        <v>276</v>
      </c>
      <c r="D377" s="19" t="s">
        <v>18</v>
      </c>
      <c r="E377" s="19" t="s">
        <v>454</v>
      </c>
      <c r="F377" s="28" t="s">
        <v>1947</v>
      </c>
      <c r="G377" s="19" t="s">
        <v>680</v>
      </c>
      <c r="H377" s="18" t="s">
        <v>319</v>
      </c>
      <c r="I377" s="18" t="s">
        <v>274</v>
      </c>
      <c r="J377" s="17">
        <v>300000</v>
      </c>
      <c r="K377" s="35" t="s">
        <v>137</v>
      </c>
      <c r="L377" s="18"/>
      <c r="M377" s="32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6"/>
      <c r="AC377" s="36"/>
      <c r="AD377" s="17"/>
      <c r="AE377" s="18" t="s">
        <v>1334</v>
      </c>
      <c r="AF377" s="124" t="s">
        <v>3454</v>
      </c>
      <c r="AG377" s="19"/>
      <c r="AH377" s="18" t="s">
        <v>1333</v>
      </c>
      <c r="AI377" s="19" t="s">
        <v>1568</v>
      </c>
      <c r="AJ377" s="15"/>
      <c r="AK377" s="15"/>
      <c r="AL377" s="16">
        <f t="shared" si="12"/>
        <v>300000</v>
      </c>
      <c r="AM377" s="15" t="s">
        <v>1327</v>
      </c>
      <c r="AN377" s="15" t="s">
        <v>1328</v>
      </c>
      <c r="AO377" s="18"/>
      <c r="AP377" s="18"/>
      <c r="AQ377" s="18"/>
      <c r="AR377" s="18"/>
      <c r="AS377" s="18"/>
      <c r="AT377" s="18"/>
    </row>
    <row r="378" spans="1:46" s="23" customFormat="1" ht="72" x14ac:dyDescent="0.2">
      <c r="A378" s="19" t="s">
        <v>45</v>
      </c>
      <c r="B378" s="19" t="s">
        <v>277</v>
      </c>
      <c r="C378" s="19" t="s">
        <v>276</v>
      </c>
      <c r="D378" s="19" t="s">
        <v>18</v>
      </c>
      <c r="E378" s="19" t="s">
        <v>454</v>
      </c>
      <c r="F378" s="28" t="s">
        <v>1948</v>
      </c>
      <c r="G378" s="19" t="s">
        <v>681</v>
      </c>
      <c r="H378" s="18" t="s">
        <v>270</v>
      </c>
      <c r="I378" s="18" t="s">
        <v>268</v>
      </c>
      <c r="J378" s="17">
        <v>40000</v>
      </c>
      <c r="K378" s="35" t="s">
        <v>137</v>
      </c>
      <c r="L378" s="18"/>
      <c r="M378" s="32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6"/>
      <c r="AC378" s="36"/>
      <c r="AD378" s="17"/>
      <c r="AE378" s="18" t="s">
        <v>1334</v>
      </c>
      <c r="AF378" s="124" t="s">
        <v>3454</v>
      </c>
      <c r="AG378" s="19"/>
      <c r="AH378" s="18" t="s">
        <v>1333</v>
      </c>
      <c r="AI378" s="19" t="s">
        <v>1568</v>
      </c>
      <c r="AJ378" s="15"/>
      <c r="AK378" s="15"/>
      <c r="AL378" s="16">
        <f t="shared" si="12"/>
        <v>40000</v>
      </c>
      <c r="AM378" s="15" t="s">
        <v>1327</v>
      </c>
      <c r="AN378" s="15" t="s">
        <v>1328</v>
      </c>
      <c r="AO378" s="18"/>
      <c r="AP378" s="18"/>
      <c r="AQ378" s="18"/>
      <c r="AR378" s="18"/>
      <c r="AS378" s="18"/>
      <c r="AT378" s="18"/>
    </row>
    <row r="379" spans="1:46" s="23" customFormat="1" ht="72" x14ac:dyDescent="0.2">
      <c r="A379" s="19" t="s">
        <v>45</v>
      </c>
      <c r="B379" s="19" t="s">
        <v>277</v>
      </c>
      <c r="C379" s="19" t="s">
        <v>276</v>
      </c>
      <c r="D379" s="19" t="s">
        <v>18</v>
      </c>
      <c r="E379" s="19" t="s">
        <v>454</v>
      </c>
      <c r="F379" s="28" t="s">
        <v>1949</v>
      </c>
      <c r="G379" s="19" t="s">
        <v>682</v>
      </c>
      <c r="H379" s="18" t="s">
        <v>376</v>
      </c>
      <c r="I379" s="18" t="s">
        <v>268</v>
      </c>
      <c r="J379" s="17">
        <v>135000</v>
      </c>
      <c r="K379" s="35" t="s">
        <v>137</v>
      </c>
      <c r="L379" s="18"/>
      <c r="M379" s="32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6"/>
      <c r="AC379" s="36"/>
      <c r="AD379" s="17"/>
      <c r="AE379" s="18" t="s">
        <v>1334</v>
      </c>
      <c r="AF379" s="124" t="s">
        <v>3454</v>
      </c>
      <c r="AG379" s="19"/>
      <c r="AH379" s="18" t="s">
        <v>1333</v>
      </c>
      <c r="AI379" s="19" t="s">
        <v>1568</v>
      </c>
      <c r="AJ379" s="15"/>
      <c r="AK379" s="15"/>
      <c r="AL379" s="16">
        <f t="shared" si="12"/>
        <v>135000</v>
      </c>
      <c r="AM379" s="15" t="s">
        <v>1327</v>
      </c>
      <c r="AN379" s="15" t="s">
        <v>1328</v>
      </c>
      <c r="AO379" s="18"/>
      <c r="AP379" s="18"/>
      <c r="AQ379" s="18"/>
      <c r="AR379" s="18"/>
      <c r="AS379" s="18"/>
      <c r="AT379" s="18"/>
    </row>
    <row r="380" spans="1:46" s="23" customFormat="1" ht="72" x14ac:dyDescent="0.2">
      <c r="A380" s="19" t="s">
        <v>45</v>
      </c>
      <c r="B380" s="19" t="s">
        <v>277</v>
      </c>
      <c r="C380" s="19" t="s">
        <v>276</v>
      </c>
      <c r="D380" s="19" t="s">
        <v>18</v>
      </c>
      <c r="E380" s="19" t="s">
        <v>454</v>
      </c>
      <c r="F380" s="28" t="s">
        <v>1950</v>
      </c>
      <c r="G380" s="19" t="s">
        <v>683</v>
      </c>
      <c r="H380" s="18" t="s">
        <v>269</v>
      </c>
      <c r="I380" s="18" t="s">
        <v>268</v>
      </c>
      <c r="J380" s="17">
        <v>70000</v>
      </c>
      <c r="K380" s="35" t="s">
        <v>137</v>
      </c>
      <c r="L380" s="18"/>
      <c r="M380" s="32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6"/>
      <c r="AC380" s="36"/>
      <c r="AD380" s="17"/>
      <c r="AE380" s="18" t="s">
        <v>1334</v>
      </c>
      <c r="AF380" s="124" t="s">
        <v>3454</v>
      </c>
      <c r="AG380" s="19"/>
      <c r="AH380" s="18" t="s">
        <v>1333</v>
      </c>
      <c r="AI380" s="19" t="s">
        <v>1568</v>
      </c>
      <c r="AJ380" s="15"/>
      <c r="AK380" s="15"/>
      <c r="AL380" s="16">
        <f t="shared" si="12"/>
        <v>70000</v>
      </c>
      <c r="AM380" s="15" t="s">
        <v>1327</v>
      </c>
      <c r="AN380" s="15" t="s">
        <v>1328</v>
      </c>
      <c r="AO380" s="18"/>
      <c r="AP380" s="18"/>
      <c r="AQ380" s="18"/>
      <c r="AR380" s="18"/>
      <c r="AS380" s="18"/>
      <c r="AT380" s="18"/>
    </row>
    <row r="381" spans="1:46" s="23" customFormat="1" ht="72" x14ac:dyDescent="0.2">
      <c r="A381" s="19" t="s">
        <v>45</v>
      </c>
      <c r="B381" s="19" t="s">
        <v>277</v>
      </c>
      <c r="C381" s="19" t="s">
        <v>276</v>
      </c>
      <c r="D381" s="19" t="s">
        <v>18</v>
      </c>
      <c r="E381" s="19" t="s">
        <v>454</v>
      </c>
      <c r="F381" s="28" t="s">
        <v>1951</v>
      </c>
      <c r="G381" s="19" t="s">
        <v>684</v>
      </c>
      <c r="H381" s="18" t="s">
        <v>319</v>
      </c>
      <c r="I381" s="18" t="s">
        <v>268</v>
      </c>
      <c r="J381" s="17">
        <v>240000</v>
      </c>
      <c r="K381" s="35" t="s">
        <v>137</v>
      </c>
      <c r="L381" s="18"/>
      <c r="M381" s="32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6"/>
      <c r="AC381" s="36"/>
      <c r="AD381" s="17"/>
      <c r="AE381" s="18" t="s">
        <v>1334</v>
      </c>
      <c r="AF381" s="124" t="s">
        <v>3454</v>
      </c>
      <c r="AG381" s="19"/>
      <c r="AH381" s="18" t="s">
        <v>1333</v>
      </c>
      <c r="AI381" s="19" t="s">
        <v>1568</v>
      </c>
      <c r="AJ381" s="15"/>
      <c r="AK381" s="15"/>
      <c r="AL381" s="16">
        <f t="shared" si="12"/>
        <v>240000</v>
      </c>
      <c r="AM381" s="15" t="s">
        <v>1327</v>
      </c>
      <c r="AN381" s="15" t="s">
        <v>1328</v>
      </c>
      <c r="AO381" s="18"/>
      <c r="AP381" s="18"/>
      <c r="AQ381" s="18"/>
      <c r="AR381" s="18"/>
      <c r="AS381" s="18"/>
      <c r="AT381" s="18"/>
    </row>
    <row r="382" spans="1:46" s="23" customFormat="1" ht="72" x14ac:dyDescent="0.2">
      <c r="A382" s="19" t="s">
        <v>45</v>
      </c>
      <c r="B382" s="19" t="s">
        <v>277</v>
      </c>
      <c r="C382" s="19" t="s">
        <v>276</v>
      </c>
      <c r="D382" s="19" t="s">
        <v>18</v>
      </c>
      <c r="E382" s="19" t="s">
        <v>454</v>
      </c>
      <c r="F382" s="28" t="s">
        <v>1952</v>
      </c>
      <c r="G382" s="19" t="s">
        <v>685</v>
      </c>
      <c r="H382" s="18" t="s">
        <v>319</v>
      </c>
      <c r="I382" s="18" t="s">
        <v>268</v>
      </c>
      <c r="J382" s="17">
        <v>480000</v>
      </c>
      <c r="K382" s="35" t="s">
        <v>137</v>
      </c>
      <c r="L382" s="18"/>
      <c r="M382" s="32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6"/>
      <c r="AC382" s="36"/>
      <c r="AD382" s="17"/>
      <c r="AE382" s="18" t="s">
        <v>1334</v>
      </c>
      <c r="AF382" s="124" t="s">
        <v>3454</v>
      </c>
      <c r="AG382" s="19"/>
      <c r="AH382" s="18" t="s">
        <v>1333</v>
      </c>
      <c r="AI382" s="19" t="s">
        <v>1568</v>
      </c>
      <c r="AJ382" s="15"/>
      <c r="AK382" s="15"/>
      <c r="AL382" s="16">
        <f t="shared" si="12"/>
        <v>480000</v>
      </c>
      <c r="AM382" s="15" t="s">
        <v>1327</v>
      </c>
      <c r="AN382" s="15" t="s">
        <v>1328</v>
      </c>
      <c r="AO382" s="18"/>
      <c r="AP382" s="18"/>
      <c r="AQ382" s="18"/>
      <c r="AR382" s="18"/>
      <c r="AS382" s="18"/>
      <c r="AT382" s="18"/>
    </row>
    <row r="383" spans="1:46" s="23" customFormat="1" ht="72" x14ac:dyDescent="0.2">
      <c r="A383" s="19" t="s">
        <v>45</v>
      </c>
      <c r="B383" s="19" t="s">
        <v>277</v>
      </c>
      <c r="C383" s="19" t="s">
        <v>276</v>
      </c>
      <c r="D383" s="19" t="s">
        <v>18</v>
      </c>
      <c r="E383" s="19" t="s">
        <v>454</v>
      </c>
      <c r="F383" s="28" t="s">
        <v>1953</v>
      </c>
      <c r="G383" s="19" t="s">
        <v>686</v>
      </c>
      <c r="H383" s="18" t="s">
        <v>270</v>
      </c>
      <c r="I383" s="18" t="s">
        <v>268</v>
      </c>
      <c r="J383" s="17">
        <v>18500</v>
      </c>
      <c r="K383" s="35" t="s">
        <v>137</v>
      </c>
      <c r="L383" s="18"/>
      <c r="M383" s="32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6"/>
      <c r="AC383" s="36"/>
      <c r="AD383" s="17"/>
      <c r="AE383" s="18" t="s">
        <v>1334</v>
      </c>
      <c r="AF383" s="124" t="s">
        <v>3454</v>
      </c>
      <c r="AG383" s="19"/>
      <c r="AH383" s="18" t="s">
        <v>1333</v>
      </c>
      <c r="AI383" s="19" t="s">
        <v>1568</v>
      </c>
      <c r="AJ383" s="15"/>
      <c r="AK383" s="15"/>
      <c r="AL383" s="16">
        <f t="shared" si="12"/>
        <v>18500</v>
      </c>
      <c r="AM383" s="15" t="s">
        <v>1327</v>
      </c>
      <c r="AN383" s="15" t="s">
        <v>1328</v>
      </c>
      <c r="AO383" s="18"/>
      <c r="AP383" s="18"/>
      <c r="AQ383" s="18"/>
      <c r="AR383" s="18"/>
      <c r="AS383" s="18"/>
      <c r="AT383" s="18"/>
    </row>
    <row r="384" spans="1:46" s="23" customFormat="1" ht="72" x14ac:dyDescent="0.2">
      <c r="A384" s="19" t="s">
        <v>45</v>
      </c>
      <c r="B384" s="19" t="s">
        <v>277</v>
      </c>
      <c r="C384" s="19" t="s">
        <v>276</v>
      </c>
      <c r="D384" s="19" t="s">
        <v>18</v>
      </c>
      <c r="E384" s="19" t="s">
        <v>454</v>
      </c>
      <c r="F384" s="28" t="s">
        <v>1954</v>
      </c>
      <c r="G384" s="19" t="s">
        <v>687</v>
      </c>
      <c r="H384" s="18" t="s">
        <v>270</v>
      </c>
      <c r="I384" s="18" t="s">
        <v>268</v>
      </c>
      <c r="J384" s="17">
        <v>35000</v>
      </c>
      <c r="K384" s="35" t="s">
        <v>137</v>
      </c>
      <c r="L384" s="18"/>
      <c r="M384" s="32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6"/>
      <c r="AC384" s="36"/>
      <c r="AD384" s="17"/>
      <c r="AE384" s="18" t="s">
        <v>1334</v>
      </c>
      <c r="AF384" s="124" t="s">
        <v>3454</v>
      </c>
      <c r="AG384" s="19"/>
      <c r="AH384" s="18" t="s">
        <v>1333</v>
      </c>
      <c r="AI384" s="19" t="s">
        <v>1568</v>
      </c>
      <c r="AJ384" s="15"/>
      <c r="AK384" s="15"/>
      <c r="AL384" s="16">
        <f t="shared" si="12"/>
        <v>35000</v>
      </c>
      <c r="AM384" s="15" t="s">
        <v>1327</v>
      </c>
      <c r="AN384" s="15" t="s">
        <v>1328</v>
      </c>
      <c r="AO384" s="18"/>
      <c r="AP384" s="18"/>
      <c r="AQ384" s="18"/>
      <c r="AR384" s="18"/>
      <c r="AS384" s="18"/>
      <c r="AT384" s="18"/>
    </row>
    <row r="385" spans="1:46" s="23" customFormat="1" ht="72" x14ac:dyDescent="0.2">
      <c r="A385" s="19" t="s">
        <v>45</v>
      </c>
      <c r="B385" s="19" t="s">
        <v>277</v>
      </c>
      <c r="C385" s="19" t="s">
        <v>276</v>
      </c>
      <c r="D385" s="19" t="s">
        <v>18</v>
      </c>
      <c r="E385" s="19" t="s">
        <v>454</v>
      </c>
      <c r="F385" s="28" t="s">
        <v>1955</v>
      </c>
      <c r="G385" s="19" t="s">
        <v>688</v>
      </c>
      <c r="H385" s="18" t="s">
        <v>269</v>
      </c>
      <c r="I385" s="18" t="s">
        <v>268</v>
      </c>
      <c r="J385" s="17">
        <v>180000</v>
      </c>
      <c r="K385" s="35" t="s">
        <v>137</v>
      </c>
      <c r="L385" s="18"/>
      <c r="M385" s="32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6"/>
      <c r="AC385" s="36"/>
      <c r="AD385" s="17"/>
      <c r="AE385" s="18" t="s">
        <v>1334</v>
      </c>
      <c r="AF385" s="124" t="s">
        <v>3454</v>
      </c>
      <c r="AG385" s="19"/>
      <c r="AH385" s="18" t="s">
        <v>1333</v>
      </c>
      <c r="AI385" s="19" t="s">
        <v>1568</v>
      </c>
      <c r="AJ385" s="15"/>
      <c r="AK385" s="15"/>
      <c r="AL385" s="16">
        <f t="shared" si="12"/>
        <v>180000</v>
      </c>
      <c r="AM385" s="15" t="s">
        <v>1327</v>
      </c>
      <c r="AN385" s="15" t="s">
        <v>1328</v>
      </c>
      <c r="AO385" s="18"/>
      <c r="AP385" s="18"/>
      <c r="AQ385" s="18"/>
      <c r="AR385" s="18"/>
      <c r="AS385" s="18"/>
      <c r="AT385" s="18"/>
    </row>
    <row r="386" spans="1:46" s="23" customFormat="1" ht="72" x14ac:dyDescent="0.2">
      <c r="A386" s="19" t="s">
        <v>45</v>
      </c>
      <c r="B386" s="19" t="s">
        <v>277</v>
      </c>
      <c r="C386" s="19" t="s">
        <v>276</v>
      </c>
      <c r="D386" s="19" t="s">
        <v>18</v>
      </c>
      <c r="E386" s="19" t="s">
        <v>454</v>
      </c>
      <c r="F386" s="28" t="s">
        <v>1956</v>
      </c>
      <c r="G386" s="19" t="s">
        <v>689</v>
      </c>
      <c r="H386" s="18" t="s">
        <v>270</v>
      </c>
      <c r="I386" s="18" t="s">
        <v>268</v>
      </c>
      <c r="J386" s="17">
        <v>9500</v>
      </c>
      <c r="K386" s="35" t="s">
        <v>137</v>
      </c>
      <c r="L386" s="18"/>
      <c r="M386" s="32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6"/>
      <c r="AC386" s="36"/>
      <c r="AD386" s="17"/>
      <c r="AE386" s="18" t="s">
        <v>1334</v>
      </c>
      <c r="AF386" s="124" t="s">
        <v>3454</v>
      </c>
      <c r="AG386" s="19"/>
      <c r="AH386" s="18" t="s">
        <v>1333</v>
      </c>
      <c r="AI386" s="19" t="s">
        <v>1568</v>
      </c>
      <c r="AJ386" s="15"/>
      <c r="AK386" s="15"/>
      <c r="AL386" s="16">
        <f t="shared" si="12"/>
        <v>9500</v>
      </c>
      <c r="AM386" s="15" t="s">
        <v>1327</v>
      </c>
      <c r="AN386" s="15" t="s">
        <v>1328</v>
      </c>
      <c r="AO386" s="18"/>
      <c r="AP386" s="18"/>
      <c r="AQ386" s="18"/>
      <c r="AR386" s="18"/>
      <c r="AS386" s="18"/>
      <c r="AT386" s="18"/>
    </row>
    <row r="387" spans="1:46" s="23" customFormat="1" ht="72" x14ac:dyDescent="0.2">
      <c r="A387" s="19" t="s">
        <v>45</v>
      </c>
      <c r="B387" s="19" t="s">
        <v>277</v>
      </c>
      <c r="C387" s="19" t="s">
        <v>276</v>
      </c>
      <c r="D387" s="19" t="s">
        <v>31</v>
      </c>
      <c r="E387" s="19" t="s">
        <v>454</v>
      </c>
      <c r="F387" s="28" t="s">
        <v>1957</v>
      </c>
      <c r="G387" s="19" t="s">
        <v>690</v>
      </c>
      <c r="H387" s="18" t="s">
        <v>270</v>
      </c>
      <c r="I387" s="18" t="s">
        <v>271</v>
      </c>
      <c r="J387" s="17">
        <v>20000</v>
      </c>
      <c r="K387" s="18"/>
      <c r="L387" s="18"/>
      <c r="M387" s="35" t="s">
        <v>137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6"/>
      <c r="AC387" s="36"/>
      <c r="AD387" s="17"/>
      <c r="AE387" s="18" t="s">
        <v>2890</v>
      </c>
      <c r="AF387" s="125" t="s">
        <v>1570</v>
      </c>
      <c r="AG387" s="18" t="s">
        <v>2456</v>
      </c>
      <c r="AH387" s="18" t="s">
        <v>1330</v>
      </c>
      <c r="AI387" s="18" t="s">
        <v>1570</v>
      </c>
      <c r="AJ387" s="15">
        <v>20000</v>
      </c>
      <c r="AK387" s="15"/>
      <c r="AL387" s="16">
        <f t="shared" ref="AL387:AL450" si="13">J387-AJ387-AK387</f>
        <v>0</v>
      </c>
      <c r="AM387" s="15" t="s">
        <v>1331</v>
      </c>
      <c r="AN387" s="15" t="s">
        <v>1331</v>
      </c>
      <c r="AO387" s="18"/>
      <c r="AP387" s="18"/>
      <c r="AQ387" s="18"/>
      <c r="AR387" s="18"/>
      <c r="AS387" s="18"/>
      <c r="AT387" s="18"/>
    </row>
    <row r="388" spans="1:46" s="23" customFormat="1" ht="72" x14ac:dyDescent="0.2">
      <c r="A388" s="19" t="s">
        <v>45</v>
      </c>
      <c r="B388" s="19" t="s">
        <v>277</v>
      </c>
      <c r="C388" s="19" t="s">
        <v>276</v>
      </c>
      <c r="D388" s="19" t="s">
        <v>31</v>
      </c>
      <c r="E388" s="19" t="s">
        <v>454</v>
      </c>
      <c r="F388" s="28" t="s">
        <v>1958</v>
      </c>
      <c r="G388" s="19" t="s">
        <v>691</v>
      </c>
      <c r="H388" s="18" t="s">
        <v>270</v>
      </c>
      <c r="I388" s="18" t="s">
        <v>271</v>
      </c>
      <c r="J388" s="17">
        <v>13000</v>
      </c>
      <c r="K388" s="18"/>
      <c r="L388" s="18"/>
      <c r="M388" s="35" t="s">
        <v>137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6"/>
      <c r="AC388" s="36"/>
      <c r="AD388" s="17"/>
      <c r="AE388" s="18" t="s">
        <v>2890</v>
      </c>
      <c r="AF388" s="125" t="s">
        <v>1570</v>
      </c>
      <c r="AG388" s="18" t="s">
        <v>2456</v>
      </c>
      <c r="AH388" s="18" t="s">
        <v>1330</v>
      </c>
      <c r="AI388" s="18" t="s">
        <v>1570</v>
      </c>
      <c r="AJ388" s="15">
        <v>13000</v>
      </c>
      <c r="AK388" s="15"/>
      <c r="AL388" s="16">
        <f t="shared" si="13"/>
        <v>0</v>
      </c>
      <c r="AM388" s="15" t="s">
        <v>1331</v>
      </c>
      <c r="AN388" s="15" t="s">
        <v>1327</v>
      </c>
      <c r="AO388" s="18"/>
      <c r="AP388" s="18"/>
      <c r="AQ388" s="18"/>
      <c r="AR388" s="18"/>
      <c r="AS388" s="18"/>
      <c r="AT388" s="18"/>
    </row>
    <row r="389" spans="1:46" s="23" customFormat="1" ht="72" x14ac:dyDescent="0.2">
      <c r="A389" s="19" t="s">
        <v>45</v>
      </c>
      <c r="B389" s="19" t="s">
        <v>277</v>
      </c>
      <c r="C389" s="19" t="s">
        <v>276</v>
      </c>
      <c r="D389" s="19" t="s">
        <v>31</v>
      </c>
      <c r="E389" s="19" t="s">
        <v>454</v>
      </c>
      <c r="F389" s="28" t="s">
        <v>1959</v>
      </c>
      <c r="G389" s="19" t="s">
        <v>692</v>
      </c>
      <c r="H389" s="18" t="s">
        <v>270</v>
      </c>
      <c r="I389" s="18" t="s">
        <v>271</v>
      </c>
      <c r="J389" s="17">
        <v>32100</v>
      </c>
      <c r="K389" s="18"/>
      <c r="L389" s="18"/>
      <c r="M389" s="35" t="s">
        <v>137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6"/>
      <c r="AC389" s="36"/>
      <c r="AD389" s="17"/>
      <c r="AE389" s="18" t="s">
        <v>2890</v>
      </c>
      <c r="AF389" s="125" t="s">
        <v>1570</v>
      </c>
      <c r="AG389" s="18" t="s">
        <v>2456</v>
      </c>
      <c r="AH389" s="18" t="s">
        <v>1330</v>
      </c>
      <c r="AI389" s="18" t="s">
        <v>1570</v>
      </c>
      <c r="AJ389" s="17">
        <v>32100</v>
      </c>
      <c r="AK389" s="15"/>
      <c r="AL389" s="16">
        <f t="shared" si="13"/>
        <v>0</v>
      </c>
      <c r="AM389" s="15" t="s">
        <v>1331</v>
      </c>
      <c r="AN389" s="15" t="s">
        <v>1327</v>
      </c>
      <c r="AO389" s="18"/>
      <c r="AP389" s="18"/>
      <c r="AQ389" s="18"/>
      <c r="AR389" s="18"/>
      <c r="AS389" s="18"/>
      <c r="AT389" s="18"/>
    </row>
    <row r="390" spans="1:46" s="23" customFormat="1" ht="72" x14ac:dyDescent="0.2">
      <c r="A390" s="19" t="s">
        <v>45</v>
      </c>
      <c r="B390" s="19" t="s">
        <v>277</v>
      </c>
      <c r="C390" s="19" t="s">
        <v>276</v>
      </c>
      <c r="D390" s="19" t="s">
        <v>33</v>
      </c>
      <c r="E390" s="19" t="s">
        <v>454</v>
      </c>
      <c r="F390" s="28" t="s">
        <v>1960</v>
      </c>
      <c r="G390" s="19" t="s">
        <v>693</v>
      </c>
      <c r="H390" s="18" t="s">
        <v>267</v>
      </c>
      <c r="I390" s="18" t="s">
        <v>274</v>
      </c>
      <c r="J390" s="17">
        <v>120000</v>
      </c>
      <c r="K390" s="35" t="s">
        <v>137</v>
      </c>
      <c r="L390" s="18"/>
      <c r="M390" s="32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6"/>
      <c r="AC390" s="36"/>
      <c r="AD390" s="17"/>
      <c r="AE390" s="18" t="s">
        <v>1330</v>
      </c>
      <c r="AF390" s="124" t="s">
        <v>1571</v>
      </c>
      <c r="AG390" s="19"/>
      <c r="AH390" s="18" t="s">
        <v>1334</v>
      </c>
      <c r="AI390" s="19" t="s">
        <v>1571</v>
      </c>
      <c r="AJ390" s="15"/>
      <c r="AK390" s="15"/>
      <c r="AL390" s="16">
        <f t="shared" si="13"/>
        <v>120000</v>
      </c>
      <c r="AM390" s="15" t="s">
        <v>1327</v>
      </c>
      <c r="AN390" s="15" t="s">
        <v>1328</v>
      </c>
      <c r="AO390" s="18"/>
      <c r="AP390" s="18"/>
      <c r="AQ390" s="18"/>
      <c r="AR390" s="18"/>
      <c r="AS390" s="18"/>
      <c r="AT390" s="18"/>
    </row>
    <row r="391" spans="1:46" s="23" customFormat="1" ht="72" x14ac:dyDescent="0.2">
      <c r="A391" s="19" t="s">
        <v>45</v>
      </c>
      <c r="B391" s="19" t="s">
        <v>277</v>
      </c>
      <c r="C391" s="19" t="s">
        <v>276</v>
      </c>
      <c r="D391" s="19" t="s">
        <v>33</v>
      </c>
      <c r="E391" s="19" t="s">
        <v>454</v>
      </c>
      <c r="F391" s="28" t="s">
        <v>1961</v>
      </c>
      <c r="G391" s="19" t="s">
        <v>694</v>
      </c>
      <c r="H391" s="18" t="s">
        <v>267</v>
      </c>
      <c r="I391" s="18" t="s">
        <v>274</v>
      </c>
      <c r="J391" s="17">
        <v>90000</v>
      </c>
      <c r="K391" s="35" t="s">
        <v>137</v>
      </c>
      <c r="L391" s="18"/>
      <c r="M391" s="32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6"/>
      <c r="AC391" s="36"/>
      <c r="AD391" s="17"/>
      <c r="AE391" s="18" t="s">
        <v>1330</v>
      </c>
      <c r="AF391" s="124" t="s">
        <v>1571</v>
      </c>
      <c r="AG391" s="19"/>
      <c r="AH391" s="18" t="s">
        <v>1334</v>
      </c>
      <c r="AI391" s="19" t="s">
        <v>1571</v>
      </c>
      <c r="AJ391" s="15"/>
      <c r="AK391" s="15"/>
      <c r="AL391" s="16">
        <f t="shared" si="13"/>
        <v>90000</v>
      </c>
      <c r="AM391" s="15" t="s">
        <v>1327</v>
      </c>
      <c r="AN391" s="15" t="s">
        <v>1328</v>
      </c>
      <c r="AO391" s="18"/>
      <c r="AP391" s="18"/>
      <c r="AQ391" s="18"/>
      <c r="AR391" s="18"/>
      <c r="AS391" s="18"/>
      <c r="AT391" s="18"/>
    </row>
    <row r="392" spans="1:46" s="23" customFormat="1" ht="72" x14ac:dyDescent="0.2">
      <c r="A392" s="19" t="s">
        <v>45</v>
      </c>
      <c r="B392" s="19" t="s">
        <v>277</v>
      </c>
      <c r="C392" s="19" t="s">
        <v>276</v>
      </c>
      <c r="D392" s="19" t="s">
        <v>33</v>
      </c>
      <c r="E392" s="19" t="s">
        <v>454</v>
      </c>
      <c r="F392" s="28" t="s">
        <v>1962</v>
      </c>
      <c r="G392" s="19" t="s">
        <v>695</v>
      </c>
      <c r="H392" s="18" t="s">
        <v>269</v>
      </c>
      <c r="I392" s="18" t="s">
        <v>274</v>
      </c>
      <c r="J392" s="17">
        <v>16000</v>
      </c>
      <c r="K392" s="35" t="s">
        <v>137</v>
      </c>
      <c r="L392" s="18"/>
      <c r="M392" s="32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6"/>
      <c r="AC392" s="36"/>
      <c r="AD392" s="17"/>
      <c r="AE392" s="18" t="s">
        <v>1330</v>
      </c>
      <c r="AF392" s="124" t="s">
        <v>1571</v>
      </c>
      <c r="AG392" s="19"/>
      <c r="AH392" s="18" t="s">
        <v>1334</v>
      </c>
      <c r="AI392" s="19" t="s">
        <v>1571</v>
      </c>
      <c r="AJ392" s="15"/>
      <c r="AK392" s="15"/>
      <c r="AL392" s="16">
        <f t="shared" si="13"/>
        <v>16000</v>
      </c>
      <c r="AM392" s="15" t="s">
        <v>1327</v>
      </c>
      <c r="AN392" s="15" t="s">
        <v>1328</v>
      </c>
      <c r="AO392" s="18"/>
      <c r="AP392" s="18"/>
      <c r="AQ392" s="18"/>
      <c r="AR392" s="18"/>
      <c r="AS392" s="18"/>
      <c r="AT392" s="18"/>
    </row>
    <row r="393" spans="1:46" s="23" customFormat="1" ht="72" x14ac:dyDescent="0.2">
      <c r="A393" s="19" t="s">
        <v>45</v>
      </c>
      <c r="B393" s="19" t="s">
        <v>277</v>
      </c>
      <c r="C393" s="19" t="s">
        <v>276</v>
      </c>
      <c r="D393" s="19" t="s">
        <v>33</v>
      </c>
      <c r="E393" s="19" t="s">
        <v>454</v>
      </c>
      <c r="F393" s="28" t="s">
        <v>1963</v>
      </c>
      <c r="G393" s="19" t="s">
        <v>696</v>
      </c>
      <c r="H393" s="18" t="s">
        <v>269</v>
      </c>
      <c r="I393" s="18" t="s">
        <v>274</v>
      </c>
      <c r="J393" s="17">
        <v>16000</v>
      </c>
      <c r="K393" s="35" t="s">
        <v>137</v>
      </c>
      <c r="L393" s="18"/>
      <c r="M393" s="32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6"/>
      <c r="AC393" s="36"/>
      <c r="AD393" s="17"/>
      <c r="AE393" s="18" t="s">
        <v>1330</v>
      </c>
      <c r="AF393" s="124" t="s">
        <v>1571</v>
      </c>
      <c r="AG393" s="19"/>
      <c r="AH393" s="18" t="s">
        <v>1334</v>
      </c>
      <c r="AI393" s="19" t="s">
        <v>1571</v>
      </c>
      <c r="AJ393" s="15"/>
      <c r="AK393" s="15"/>
      <c r="AL393" s="16">
        <f t="shared" si="13"/>
        <v>16000</v>
      </c>
      <c r="AM393" s="15" t="s">
        <v>1327</v>
      </c>
      <c r="AN393" s="15" t="s">
        <v>1328</v>
      </c>
      <c r="AO393" s="18"/>
      <c r="AP393" s="18"/>
      <c r="AQ393" s="18"/>
      <c r="AR393" s="18"/>
      <c r="AS393" s="18"/>
      <c r="AT393" s="18"/>
    </row>
    <row r="394" spans="1:46" s="23" customFormat="1" ht="72" x14ac:dyDescent="0.2">
      <c r="A394" s="19" t="s">
        <v>45</v>
      </c>
      <c r="B394" s="19" t="s">
        <v>277</v>
      </c>
      <c r="C394" s="19" t="s">
        <v>276</v>
      </c>
      <c r="D394" s="19" t="s">
        <v>33</v>
      </c>
      <c r="E394" s="19" t="s">
        <v>454</v>
      </c>
      <c r="F394" s="28" t="s">
        <v>1964</v>
      </c>
      <c r="G394" s="19" t="s">
        <v>697</v>
      </c>
      <c r="H394" s="18" t="s">
        <v>270</v>
      </c>
      <c r="I394" s="18" t="s">
        <v>274</v>
      </c>
      <c r="J394" s="17">
        <v>15000</v>
      </c>
      <c r="K394" s="35" t="s">
        <v>137</v>
      </c>
      <c r="L394" s="18"/>
      <c r="M394" s="32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6"/>
      <c r="AC394" s="36"/>
      <c r="AD394" s="17"/>
      <c r="AE394" s="18" t="s">
        <v>1330</v>
      </c>
      <c r="AF394" s="124" t="s">
        <v>1571</v>
      </c>
      <c r="AG394" s="19"/>
      <c r="AH394" s="18" t="s">
        <v>1334</v>
      </c>
      <c r="AI394" s="19" t="s">
        <v>1571</v>
      </c>
      <c r="AJ394" s="15"/>
      <c r="AK394" s="15"/>
      <c r="AL394" s="16">
        <f t="shared" si="13"/>
        <v>15000</v>
      </c>
      <c r="AM394" s="15" t="s">
        <v>1327</v>
      </c>
      <c r="AN394" s="15" t="s">
        <v>1328</v>
      </c>
      <c r="AO394" s="18"/>
      <c r="AP394" s="18"/>
      <c r="AQ394" s="18"/>
      <c r="AR394" s="18"/>
      <c r="AS394" s="18"/>
      <c r="AT394" s="18"/>
    </row>
    <row r="395" spans="1:46" s="23" customFormat="1" ht="72" x14ac:dyDescent="0.2">
      <c r="A395" s="19" t="s">
        <v>45</v>
      </c>
      <c r="B395" s="19" t="s">
        <v>277</v>
      </c>
      <c r="C395" s="19" t="s">
        <v>276</v>
      </c>
      <c r="D395" s="19" t="s">
        <v>33</v>
      </c>
      <c r="E395" s="19" t="s">
        <v>454</v>
      </c>
      <c r="F395" s="28" t="s">
        <v>1965</v>
      </c>
      <c r="G395" s="19" t="s">
        <v>698</v>
      </c>
      <c r="H395" s="18" t="s">
        <v>387</v>
      </c>
      <c r="I395" s="18" t="s">
        <v>274</v>
      </c>
      <c r="J395" s="17">
        <v>112000</v>
      </c>
      <c r="K395" s="35" t="s">
        <v>137</v>
      </c>
      <c r="L395" s="18"/>
      <c r="M395" s="32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6"/>
      <c r="AC395" s="36"/>
      <c r="AD395" s="17"/>
      <c r="AE395" s="18" t="s">
        <v>1330</v>
      </c>
      <c r="AF395" s="124" t="s">
        <v>1571</v>
      </c>
      <c r="AG395" s="19"/>
      <c r="AH395" s="18" t="s">
        <v>1334</v>
      </c>
      <c r="AI395" s="19" t="s">
        <v>1571</v>
      </c>
      <c r="AJ395" s="15"/>
      <c r="AK395" s="15"/>
      <c r="AL395" s="16">
        <f t="shared" si="13"/>
        <v>112000</v>
      </c>
      <c r="AM395" s="15" t="s">
        <v>1327</v>
      </c>
      <c r="AN395" s="15" t="s">
        <v>1328</v>
      </c>
      <c r="AO395" s="18"/>
      <c r="AP395" s="18"/>
      <c r="AQ395" s="18"/>
      <c r="AR395" s="18"/>
      <c r="AS395" s="18"/>
      <c r="AT395" s="18"/>
    </row>
    <row r="396" spans="1:46" s="23" customFormat="1" ht="72" x14ac:dyDescent="0.2">
      <c r="A396" s="19" t="s">
        <v>45</v>
      </c>
      <c r="B396" s="19" t="s">
        <v>277</v>
      </c>
      <c r="C396" s="19" t="s">
        <v>276</v>
      </c>
      <c r="D396" s="19" t="s">
        <v>33</v>
      </c>
      <c r="E396" s="19" t="s">
        <v>454</v>
      </c>
      <c r="F396" s="28" t="s">
        <v>1966</v>
      </c>
      <c r="G396" s="19" t="s">
        <v>699</v>
      </c>
      <c r="H396" s="18" t="s">
        <v>270</v>
      </c>
      <c r="I396" s="18" t="s">
        <v>274</v>
      </c>
      <c r="J396" s="17">
        <v>55000</v>
      </c>
      <c r="K396" s="35" t="s">
        <v>137</v>
      </c>
      <c r="L396" s="18"/>
      <c r="M396" s="32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6"/>
      <c r="AC396" s="36"/>
      <c r="AD396" s="17"/>
      <c r="AE396" s="18" t="s">
        <v>1330</v>
      </c>
      <c r="AF396" s="124" t="s">
        <v>1571</v>
      </c>
      <c r="AG396" s="19"/>
      <c r="AH396" s="18" t="s">
        <v>1334</v>
      </c>
      <c r="AI396" s="19" t="s">
        <v>1571</v>
      </c>
      <c r="AJ396" s="15"/>
      <c r="AK396" s="15"/>
      <c r="AL396" s="16">
        <f t="shared" si="13"/>
        <v>55000</v>
      </c>
      <c r="AM396" s="15" t="s">
        <v>1327</v>
      </c>
      <c r="AN396" s="15" t="s">
        <v>1328</v>
      </c>
      <c r="AO396" s="18"/>
      <c r="AP396" s="18"/>
      <c r="AQ396" s="18"/>
      <c r="AR396" s="18"/>
      <c r="AS396" s="18"/>
      <c r="AT396" s="18"/>
    </row>
    <row r="397" spans="1:46" s="23" customFormat="1" ht="72" x14ac:dyDescent="0.2">
      <c r="A397" s="19" t="s">
        <v>45</v>
      </c>
      <c r="B397" s="19" t="s">
        <v>277</v>
      </c>
      <c r="C397" s="19" t="s">
        <v>276</v>
      </c>
      <c r="D397" s="19" t="s">
        <v>33</v>
      </c>
      <c r="E397" s="19" t="s">
        <v>454</v>
      </c>
      <c r="F397" s="28" t="s">
        <v>1967</v>
      </c>
      <c r="G397" s="19" t="s">
        <v>700</v>
      </c>
      <c r="H397" s="18" t="s">
        <v>270</v>
      </c>
      <c r="I397" s="18" t="s">
        <v>274</v>
      </c>
      <c r="J397" s="17">
        <v>50000</v>
      </c>
      <c r="K397" s="35" t="s">
        <v>137</v>
      </c>
      <c r="L397" s="18"/>
      <c r="M397" s="32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6"/>
      <c r="AC397" s="36"/>
      <c r="AD397" s="17"/>
      <c r="AE397" s="18" t="s">
        <v>1330</v>
      </c>
      <c r="AF397" s="124" t="s">
        <v>1571</v>
      </c>
      <c r="AG397" s="19"/>
      <c r="AH397" s="18" t="s">
        <v>1334</v>
      </c>
      <c r="AI397" s="19" t="s">
        <v>1571</v>
      </c>
      <c r="AJ397" s="15"/>
      <c r="AK397" s="15"/>
      <c r="AL397" s="16">
        <f t="shared" si="13"/>
        <v>50000</v>
      </c>
      <c r="AM397" s="15" t="s">
        <v>1327</v>
      </c>
      <c r="AN397" s="15" t="s">
        <v>1328</v>
      </c>
      <c r="AO397" s="18"/>
      <c r="AP397" s="18"/>
      <c r="AQ397" s="18"/>
      <c r="AR397" s="18"/>
      <c r="AS397" s="18"/>
      <c r="AT397" s="18"/>
    </row>
    <row r="398" spans="1:46" s="23" customFormat="1" ht="72" x14ac:dyDescent="0.2">
      <c r="A398" s="19" t="s">
        <v>45</v>
      </c>
      <c r="B398" s="19" t="s">
        <v>277</v>
      </c>
      <c r="C398" s="19" t="s">
        <v>276</v>
      </c>
      <c r="D398" s="19" t="s">
        <v>33</v>
      </c>
      <c r="E398" s="19" t="s">
        <v>454</v>
      </c>
      <c r="F398" s="28" t="s">
        <v>1968</v>
      </c>
      <c r="G398" s="19" t="s">
        <v>701</v>
      </c>
      <c r="H398" s="18" t="s">
        <v>599</v>
      </c>
      <c r="I398" s="18" t="s">
        <v>274</v>
      </c>
      <c r="J398" s="17">
        <v>360000</v>
      </c>
      <c r="K398" s="35" t="s">
        <v>137</v>
      </c>
      <c r="L398" s="18"/>
      <c r="M398" s="32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6"/>
      <c r="AC398" s="36"/>
      <c r="AD398" s="17"/>
      <c r="AE398" s="18" t="s">
        <v>1330</v>
      </c>
      <c r="AF398" s="124" t="s">
        <v>1571</v>
      </c>
      <c r="AG398" s="19"/>
      <c r="AH398" s="18" t="s">
        <v>1334</v>
      </c>
      <c r="AI398" s="19" t="s">
        <v>1571</v>
      </c>
      <c r="AJ398" s="15"/>
      <c r="AK398" s="15"/>
      <c r="AL398" s="16">
        <f t="shared" si="13"/>
        <v>360000</v>
      </c>
      <c r="AM398" s="15" t="s">
        <v>1327</v>
      </c>
      <c r="AN398" s="15" t="s">
        <v>1328</v>
      </c>
      <c r="AO398" s="18"/>
      <c r="AP398" s="18"/>
      <c r="AQ398" s="18"/>
      <c r="AR398" s="18"/>
      <c r="AS398" s="18"/>
      <c r="AT398" s="18"/>
    </row>
    <row r="399" spans="1:46" s="23" customFormat="1" ht="72" x14ac:dyDescent="0.2">
      <c r="A399" s="19" t="s">
        <v>45</v>
      </c>
      <c r="B399" s="19" t="s">
        <v>277</v>
      </c>
      <c r="C399" s="19" t="s">
        <v>276</v>
      </c>
      <c r="D399" s="19" t="s">
        <v>33</v>
      </c>
      <c r="E399" s="19" t="s">
        <v>454</v>
      </c>
      <c r="F399" s="28" t="s">
        <v>1969</v>
      </c>
      <c r="G399" s="19" t="s">
        <v>702</v>
      </c>
      <c r="H399" s="18" t="s">
        <v>270</v>
      </c>
      <c r="I399" s="18" t="s">
        <v>274</v>
      </c>
      <c r="J399" s="17">
        <v>75000</v>
      </c>
      <c r="K399" s="35" t="s">
        <v>137</v>
      </c>
      <c r="L399" s="18"/>
      <c r="M399" s="32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6"/>
      <c r="AC399" s="36"/>
      <c r="AD399" s="17"/>
      <c r="AE399" s="18" t="s">
        <v>1330</v>
      </c>
      <c r="AF399" s="124" t="s">
        <v>1571</v>
      </c>
      <c r="AG399" s="19"/>
      <c r="AH399" s="18" t="s">
        <v>1334</v>
      </c>
      <c r="AI399" s="19" t="s">
        <v>1571</v>
      </c>
      <c r="AJ399" s="15"/>
      <c r="AK399" s="15"/>
      <c r="AL399" s="16">
        <f t="shared" si="13"/>
        <v>75000</v>
      </c>
      <c r="AM399" s="15" t="s">
        <v>1327</v>
      </c>
      <c r="AN399" s="15" t="s">
        <v>1328</v>
      </c>
      <c r="AO399" s="18"/>
      <c r="AP399" s="18"/>
      <c r="AQ399" s="18"/>
      <c r="AR399" s="18"/>
      <c r="AS399" s="18"/>
      <c r="AT399" s="18"/>
    </row>
    <row r="400" spans="1:46" s="23" customFormat="1" ht="72" x14ac:dyDescent="0.2">
      <c r="A400" s="19" t="s">
        <v>45</v>
      </c>
      <c r="B400" s="19" t="s">
        <v>277</v>
      </c>
      <c r="C400" s="19" t="s">
        <v>276</v>
      </c>
      <c r="D400" s="19" t="s">
        <v>33</v>
      </c>
      <c r="E400" s="19" t="s">
        <v>454</v>
      </c>
      <c r="F400" s="28" t="s">
        <v>1970</v>
      </c>
      <c r="G400" s="19" t="s">
        <v>703</v>
      </c>
      <c r="H400" s="18" t="s">
        <v>270</v>
      </c>
      <c r="I400" s="18" t="s">
        <v>274</v>
      </c>
      <c r="J400" s="17">
        <v>75000</v>
      </c>
      <c r="K400" s="35" t="s">
        <v>137</v>
      </c>
      <c r="L400" s="18"/>
      <c r="M400" s="32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6"/>
      <c r="AC400" s="36"/>
      <c r="AD400" s="17"/>
      <c r="AE400" s="18" t="s">
        <v>1330</v>
      </c>
      <c r="AF400" s="124" t="s">
        <v>1571</v>
      </c>
      <c r="AG400" s="19"/>
      <c r="AH400" s="18" t="s">
        <v>1334</v>
      </c>
      <c r="AI400" s="19" t="s">
        <v>1571</v>
      </c>
      <c r="AJ400" s="15"/>
      <c r="AK400" s="15"/>
      <c r="AL400" s="16">
        <f t="shared" si="13"/>
        <v>75000</v>
      </c>
      <c r="AM400" s="15" t="s">
        <v>1327</v>
      </c>
      <c r="AN400" s="15" t="s">
        <v>1328</v>
      </c>
      <c r="AO400" s="18"/>
      <c r="AP400" s="18"/>
      <c r="AQ400" s="18"/>
      <c r="AR400" s="18"/>
      <c r="AS400" s="18"/>
      <c r="AT400" s="18"/>
    </row>
    <row r="401" spans="1:46" s="23" customFormat="1" ht="72" x14ac:dyDescent="0.2">
      <c r="A401" s="19" t="s">
        <v>45</v>
      </c>
      <c r="B401" s="19" t="s">
        <v>277</v>
      </c>
      <c r="C401" s="19" t="s">
        <v>276</v>
      </c>
      <c r="D401" s="19" t="s">
        <v>33</v>
      </c>
      <c r="E401" s="19" t="s">
        <v>454</v>
      </c>
      <c r="F401" s="28" t="s">
        <v>1971</v>
      </c>
      <c r="G401" s="19" t="s">
        <v>704</v>
      </c>
      <c r="H401" s="18" t="s">
        <v>270</v>
      </c>
      <c r="I401" s="18" t="s">
        <v>274</v>
      </c>
      <c r="J401" s="17">
        <v>75000</v>
      </c>
      <c r="K401" s="35" t="s">
        <v>137</v>
      </c>
      <c r="L401" s="18"/>
      <c r="M401" s="32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6"/>
      <c r="AC401" s="36"/>
      <c r="AD401" s="17"/>
      <c r="AE401" s="18" t="s">
        <v>1330</v>
      </c>
      <c r="AF401" s="124" t="s">
        <v>1571</v>
      </c>
      <c r="AG401" s="19"/>
      <c r="AH401" s="18" t="s">
        <v>1334</v>
      </c>
      <c r="AI401" s="19" t="s">
        <v>1571</v>
      </c>
      <c r="AJ401" s="15"/>
      <c r="AK401" s="15"/>
      <c r="AL401" s="16">
        <f t="shared" si="13"/>
        <v>75000</v>
      </c>
      <c r="AM401" s="15" t="s">
        <v>1327</v>
      </c>
      <c r="AN401" s="15" t="s">
        <v>1328</v>
      </c>
      <c r="AO401" s="18"/>
      <c r="AP401" s="18"/>
      <c r="AQ401" s="18"/>
      <c r="AR401" s="18"/>
      <c r="AS401" s="18"/>
      <c r="AT401" s="18"/>
    </row>
    <row r="402" spans="1:46" s="23" customFormat="1" ht="72" x14ac:dyDescent="0.2">
      <c r="A402" s="19" t="s">
        <v>45</v>
      </c>
      <c r="B402" s="19" t="s">
        <v>277</v>
      </c>
      <c r="C402" s="19" t="s">
        <v>276</v>
      </c>
      <c r="D402" s="19" t="s">
        <v>33</v>
      </c>
      <c r="E402" s="19" t="s">
        <v>454</v>
      </c>
      <c r="F402" s="28" t="s">
        <v>1972</v>
      </c>
      <c r="G402" s="19" t="s">
        <v>705</v>
      </c>
      <c r="H402" s="18" t="s">
        <v>270</v>
      </c>
      <c r="I402" s="18" t="s">
        <v>274</v>
      </c>
      <c r="J402" s="17">
        <v>75000</v>
      </c>
      <c r="K402" s="35" t="s">
        <v>137</v>
      </c>
      <c r="L402" s="18"/>
      <c r="M402" s="32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6"/>
      <c r="AC402" s="36"/>
      <c r="AD402" s="17"/>
      <c r="AE402" s="18" t="s">
        <v>1330</v>
      </c>
      <c r="AF402" s="124" t="s">
        <v>1571</v>
      </c>
      <c r="AG402" s="19"/>
      <c r="AH402" s="18" t="s">
        <v>1334</v>
      </c>
      <c r="AI402" s="19" t="s">
        <v>1571</v>
      </c>
      <c r="AJ402" s="15"/>
      <c r="AK402" s="15"/>
      <c r="AL402" s="16">
        <f t="shared" si="13"/>
        <v>75000</v>
      </c>
      <c r="AM402" s="15" t="s">
        <v>1327</v>
      </c>
      <c r="AN402" s="15" t="s">
        <v>1328</v>
      </c>
      <c r="AO402" s="18"/>
      <c r="AP402" s="18"/>
      <c r="AQ402" s="18"/>
      <c r="AR402" s="18"/>
      <c r="AS402" s="18"/>
      <c r="AT402" s="18"/>
    </row>
    <row r="403" spans="1:46" s="23" customFormat="1" ht="72" x14ac:dyDescent="0.2">
      <c r="A403" s="19" t="s">
        <v>45</v>
      </c>
      <c r="B403" s="19" t="s">
        <v>277</v>
      </c>
      <c r="C403" s="19" t="s">
        <v>276</v>
      </c>
      <c r="D403" s="19" t="s">
        <v>33</v>
      </c>
      <c r="E403" s="19" t="s">
        <v>454</v>
      </c>
      <c r="F403" s="28" t="s">
        <v>1973</v>
      </c>
      <c r="G403" s="19" t="s">
        <v>706</v>
      </c>
      <c r="H403" s="18" t="s">
        <v>270</v>
      </c>
      <c r="I403" s="18" t="s">
        <v>274</v>
      </c>
      <c r="J403" s="17">
        <v>75000</v>
      </c>
      <c r="K403" s="35" t="s">
        <v>137</v>
      </c>
      <c r="L403" s="18"/>
      <c r="M403" s="32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6"/>
      <c r="AC403" s="36"/>
      <c r="AD403" s="17"/>
      <c r="AE403" s="18" t="s">
        <v>1330</v>
      </c>
      <c r="AF403" s="124" t="s">
        <v>1571</v>
      </c>
      <c r="AG403" s="19"/>
      <c r="AH403" s="18" t="s">
        <v>1334</v>
      </c>
      <c r="AI403" s="19" t="s">
        <v>1571</v>
      </c>
      <c r="AJ403" s="15"/>
      <c r="AK403" s="15"/>
      <c r="AL403" s="16">
        <f t="shared" si="13"/>
        <v>75000</v>
      </c>
      <c r="AM403" s="15" t="s">
        <v>1327</v>
      </c>
      <c r="AN403" s="15" t="s">
        <v>1328</v>
      </c>
      <c r="AO403" s="18"/>
      <c r="AP403" s="18"/>
      <c r="AQ403" s="18"/>
      <c r="AR403" s="18"/>
      <c r="AS403" s="18"/>
      <c r="AT403" s="18"/>
    </row>
    <row r="404" spans="1:46" s="23" customFormat="1" ht="72" x14ac:dyDescent="0.2">
      <c r="A404" s="19" t="s">
        <v>45</v>
      </c>
      <c r="B404" s="19" t="s">
        <v>277</v>
      </c>
      <c r="C404" s="19" t="s">
        <v>276</v>
      </c>
      <c r="D404" s="19" t="s">
        <v>33</v>
      </c>
      <c r="E404" s="19" t="s">
        <v>454</v>
      </c>
      <c r="F404" s="28" t="s">
        <v>1974</v>
      </c>
      <c r="G404" s="19" t="s">
        <v>707</v>
      </c>
      <c r="H404" s="18" t="s">
        <v>270</v>
      </c>
      <c r="I404" s="18" t="s">
        <v>274</v>
      </c>
      <c r="J404" s="17">
        <v>65000</v>
      </c>
      <c r="K404" s="35" t="s">
        <v>137</v>
      </c>
      <c r="L404" s="18"/>
      <c r="M404" s="32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6"/>
      <c r="AC404" s="36"/>
      <c r="AD404" s="17"/>
      <c r="AE404" s="18" t="s">
        <v>1330</v>
      </c>
      <c r="AF404" s="124" t="s">
        <v>1571</v>
      </c>
      <c r="AG404" s="19"/>
      <c r="AH404" s="18" t="s">
        <v>1334</v>
      </c>
      <c r="AI404" s="19" t="s">
        <v>1571</v>
      </c>
      <c r="AJ404" s="15"/>
      <c r="AK404" s="15"/>
      <c r="AL404" s="16">
        <f t="shared" si="13"/>
        <v>65000</v>
      </c>
      <c r="AM404" s="15" t="s">
        <v>1327</v>
      </c>
      <c r="AN404" s="15" t="s">
        <v>1328</v>
      </c>
      <c r="AO404" s="18"/>
      <c r="AP404" s="18"/>
      <c r="AQ404" s="18"/>
      <c r="AR404" s="18"/>
      <c r="AS404" s="18"/>
      <c r="AT404" s="18"/>
    </row>
    <row r="405" spans="1:46" s="23" customFormat="1" ht="72" x14ac:dyDescent="0.2">
      <c r="A405" s="19" t="s">
        <v>45</v>
      </c>
      <c r="B405" s="19" t="s">
        <v>277</v>
      </c>
      <c r="C405" s="19" t="s">
        <v>276</v>
      </c>
      <c r="D405" s="19" t="s">
        <v>33</v>
      </c>
      <c r="E405" s="19" t="s">
        <v>454</v>
      </c>
      <c r="F405" s="28" t="s">
        <v>1975</v>
      </c>
      <c r="G405" s="19" t="s">
        <v>708</v>
      </c>
      <c r="H405" s="18" t="s">
        <v>387</v>
      </c>
      <c r="I405" s="18" t="s">
        <v>274</v>
      </c>
      <c r="J405" s="17">
        <v>48000</v>
      </c>
      <c r="K405" s="35" t="s">
        <v>137</v>
      </c>
      <c r="L405" s="18"/>
      <c r="M405" s="32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6"/>
      <c r="AC405" s="36"/>
      <c r="AD405" s="17"/>
      <c r="AE405" s="18" t="s">
        <v>1330</v>
      </c>
      <c r="AF405" s="124" t="s">
        <v>1571</v>
      </c>
      <c r="AG405" s="19"/>
      <c r="AH405" s="18" t="s">
        <v>1334</v>
      </c>
      <c r="AI405" s="19" t="s">
        <v>1571</v>
      </c>
      <c r="AJ405" s="15"/>
      <c r="AK405" s="15"/>
      <c r="AL405" s="16">
        <f t="shared" si="13"/>
        <v>48000</v>
      </c>
      <c r="AM405" s="15" t="s">
        <v>1327</v>
      </c>
      <c r="AN405" s="15" t="s">
        <v>1328</v>
      </c>
      <c r="AO405" s="18"/>
      <c r="AP405" s="18"/>
      <c r="AQ405" s="18"/>
      <c r="AR405" s="18"/>
      <c r="AS405" s="18"/>
      <c r="AT405" s="18"/>
    </row>
    <row r="406" spans="1:46" s="23" customFormat="1" ht="72" x14ac:dyDescent="0.2">
      <c r="A406" s="19" t="s">
        <v>45</v>
      </c>
      <c r="B406" s="19" t="s">
        <v>277</v>
      </c>
      <c r="C406" s="19" t="s">
        <v>276</v>
      </c>
      <c r="D406" s="19" t="s">
        <v>33</v>
      </c>
      <c r="E406" s="19" t="s">
        <v>454</v>
      </c>
      <c r="F406" s="28" t="s">
        <v>1976</v>
      </c>
      <c r="G406" s="19" t="s">
        <v>709</v>
      </c>
      <c r="H406" s="18" t="s">
        <v>272</v>
      </c>
      <c r="I406" s="18" t="s">
        <v>274</v>
      </c>
      <c r="J406" s="17">
        <v>54000</v>
      </c>
      <c r="K406" s="35" t="s">
        <v>137</v>
      </c>
      <c r="L406" s="18"/>
      <c r="M406" s="32"/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6" t="s">
        <v>2887</v>
      </c>
      <c r="AC406" s="36" t="s">
        <v>2887</v>
      </c>
      <c r="AD406" s="17"/>
      <c r="AE406" s="18" t="s">
        <v>2876</v>
      </c>
      <c r="AF406" s="124" t="s">
        <v>1571</v>
      </c>
      <c r="AG406" s="19" t="s">
        <v>2457</v>
      </c>
      <c r="AH406" s="18" t="s">
        <v>1334</v>
      </c>
      <c r="AI406" s="19" t="s">
        <v>1571</v>
      </c>
      <c r="AJ406" s="15"/>
      <c r="AK406" s="17">
        <v>54000</v>
      </c>
      <c r="AL406" s="16">
        <f t="shared" si="13"/>
        <v>0</v>
      </c>
      <c r="AM406" s="15" t="s">
        <v>1327</v>
      </c>
      <c r="AN406" s="15" t="s">
        <v>1328</v>
      </c>
      <c r="AO406" s="18"/>
      <c r="AP406" s="18"/>
      <c r="AQ406" s="18"/>
      <c r="AR406" s="18"/>
      <c r="AS406" s="18"/>
      <c r="AT406" s="18"/>
    </row>
    <row r="407" spans="1:46" s="23" customFormat="1" ht="72" x14ac:dyDescent="0.2">
      <c r="A407" s="19" t="s">
        <v>45</v>
      </c>
      <c r="B407" s="19" t="s">
        <v>277</v>
      </c>
      <c r="C407" s="19" t="s">
        <v>276</v>
      </c>
      <c r="D407" s="19" t="s">
        <v>33</v>
      </c>
      <c r="E407" s="19" t="s">
        <v>454</v>
      </c>
      <c r="F407" s="28" t="s">
        <v>1977</v>
      </c>
      <c r="G407" s="19" t="s">
        <v>710</v>
      </c>
      <c r="H407" s="18" t="s">
        <v>319</v>
      </c>
      <c r="I407" s="18" t="s">
        <v>274</v>
      </c>
      <c r="J407" s="17">
        <v>120000</v>
      </c>
      <c r="K407" s="35" t="s">
        <v>137</v>
      </c>
      <c r="L407" s="18"/>
      <c r="M407" s="32"/>
      <c r="N407" s="53">
        <v>43887</v>
      </c>
      <c r="O407" s="18"/>
      <c r="P407" s="36"/>
      <c r="Q407" s="18"/>
      <c r="R407" s="18"/>
      <c r="S407" s="18"/>
      <c r="T407" s="18"/>
      <c r="U407" s="18"/>
      <c r="V407" s="53"/>
      <c r="W407" s="17"/>
      <c r="X407" s="32"/>
      <c r="Y407" s="36"/>
      <c r="Z407" s="17"/>
      <c r="AA407" s="36"/>
      <c r="AB407" s="36"/>
      <c r="AC407" s="36"/>
      <c r="AD407" s="17"/>
      <c r="AE407" s="18" t="s">
        <v>1330</v>
      </c>
      <c r="AF407" s="124" t="s">
        <v>1571</v>
      </c>
      <c r="AG407" s="19"/>
      <c r="AH407" s="18" t="s">
        <v>1334</v>
      </c>
      <c r="AI407" s="19" t="s">
        <v>1571</v>
      </c>
      <c r="AJ407" s="15"/>
      <c r="AK407" s="15"/>
      <c r="AL407" s="16">
        <f t="shared" si="13"/>
        <v>120000</v>
      </c>
      <c r="AM407" s="15" t="s">
        <v>1327</v>
      </c>
      <c r="AN407" s="15" t="s">
        <v>1328</v>
      </c>
      <c r="AO407" s="18"/>
      <c r="AP407" s="18"/>
      <c r="AQ407" s="18"/>
      <c r="AR407" s="18"/>
      <c r="AS407" s="18"/>
      <c r="AT407" s="18"/>
    </row>
    <row r="408" spans="1:46" s="23" customFormat="1" ht="72" x14ac:dyDescent="0.2">
      <c r="A408" s="19" t="s">
        <v>45</v>
      </c>
      <c r="B408" s="19" t="s">
        <v>277</v>
      </c>
      <c r="C408" s="19" t="s">
        <v>276</v>
      </c>
      <c r="D408" s="19" t="s">
        <v>33</v>
      </c>
      <c r="E408" s="19" t="s">
        <v>454</v>
      </c>
      <c r="F408" s="28" t="s">
        <v>1978</v>
      </c>
      <c r="G408" s="19" t="s">
        <v>711</v>
      </c>
      <c r="H408" s="18" t="s">
        <v>319</v>
      </c>
      <c r="I408" s="18" t="s">
        <v>274</v>
      </c>
      <c r="J408" s="17">
        <v>100000</v>
      </c>
      <c r="K408" s="35" t="s">
        <v>137</v>
      </c>
      <c r="L408" s="18"/>
      <c r="M408" s="32"/>
      <c r="N408" s="53">
        <v>43887</v>
      </c>
      <c r="O408" s="18"/>
      <c r="P408" s="36"/>
      <c r="Q408" s="18"/>
      <c r="R408" s="18"/>
      <c r="S408" s="18"/>
      <c r="T408" s="18"/>
      <c r="U408" s="18"/>
      <c r="V408" s="53"/>
      <c r="W408" s="17"/>
      <c r="X408" s="32"/>
      <c r="Y408" s="36"/>
      <c r="Z408" s="17"/>
      <c r="AA408" s="36"/>
      <c r="AB408" s="36"/>
      <c r="AC408" s="36"/>
      <c r="AD408" s="17"/>
      <c r="AE408" s="18" t="s">
        <v>1330</v>
      </c>
      <c r="AF408" s="124" t="s">
        <v>1571</v>
      </c>
      <c r="AG408" s="19"/>
      <c r="AH408" s="18" t="s">
        <v>1334</v>
      </c>
      <c r="AI408" s="19" t="s">
        <v>1571</v>
      </c>
      <c r="AJ408" s="15"/>
      <c r="AK408" s="15"/>
      <c r="AL408" s="16">
        <f t="shared" si="13"/>
        <v>100000</v>
      </c>
      <c r="AM408" s="15" t="s">
        <v>1327</v>
      </c>
      <c r="AN408" s="15" t="s">
        <v>1328</v>
      </c>
      <c r="AO408" s="18"/>
      <c r="AP408" s="18"/>
      <c r="AQ408" s="18"/>
      <c r="AR408" s="18"/>
      <c r="AS408" s="18"/>
      <c r="AT408" s="18"/>
    </row>
    <row r="409" spans="1:46" s="23" customFormat="1" ht="72" x14ac:dyDescent="0.2">
      <c r="A409" s="19" t="s">
        <v>45</v>
      </c>
      <c r="B409" s="19" t="s">
        <v>277</v>
      </c>
      <c r="C409" s="19" t="s">
        <v>276</v>
      </c>
      <c r="D409" s="19" t="s">
        <v>33</v>
      </c>
      <c r="E409" s="19" t="s">
        <v>454</v>
      </c>
      <c r="F409" s="28" t="s">
        <v>1979</v>
      </c>
      <c r="G409" s="19" t="s">
        <v>712</v>
      </c>
      <c r="H409" s="18" t="s">
        <v>317</v>
      </c>
      <c r="I409" s="18" t="s">
        <v>274</v>
      </c>
      <c r="J409" s="17">
        <v>250000</v>
      </c>
      <c r="K409" s="35" t="s">
        <v>137</v>
      </c>
      <c r="L409" s="18"/>
      <c r="M409" s="32"/>
      <c r="N409" s="53">
        <v>43887</v>
      </c>
      <c r="O409" s="18"/>
      <c r="P409" s="36"/>
      <c r="Q409" s="18"/>
      <c r="R409" s="18"/>
      <c r="S409" s="18"/>
      <c r="T409" s="18"/>
      <c r="U409" s="18"/>
      <c r="V409" s="53"/>
      <c r="W409" s="17"/>
      <c r="X409" s="32"/>
      <c r="Y409" s="36"/>
      <c r="Z409" s="17"/>
      <c r="AA409" s="36"/>
      <c r="AB409" s="36"/>
      <c r="AC409" s="36"/>
      <c r="AD409" s="17"/>
      <c r="AE409" s="18" t="s">
        <v>1330</v>
      </c>
      <c r="AF409" s="124" t="s">
        <v>1571</v>
      </c>
      <c r="AG409" s="19"/>
      <c r="AH409" s="18" t="s">
        <v>1334</v>
      </c>
      <c r="AI409" s="19" t="s">
        <v>1571</v>
      </c>
      <c r="AJ409" s="15"/>
      <c r="AK409" s="15"/>
      <c r="AL409" s="16">
        <f t="shared" si="13"/>
        <v>250000</v>
      </c>
      <c r="AM409" s="15" t="s">
        <v>1327</v>
      </c>
      <c r="AN409" s="15" t="s">
        <v>1328</v>
      </c>
      <c r="AO409" s="18"/>
      <c r="AP409" s="18"/>
      <c r="AQ409" s="18"/>
      <c r="AR409" s="18"/>
      <c r="AS409" s="18"/>
      <c r="AT409" s="18"/>
    </row>
    <row r="410" spans="1:46" s="23" customFormat="1" ht="72" x14ac:dyDescent="0.2">
      <c r="A410" s="19" t="s">
        <v>45</v>
      </c>
      <c r="B410" s="19" t="s">
        <v>277</v>
      </c>
      <c r="C410" s="19" t="s">
        <v>276</v>
      </c>
      <c r="D410" s="19" t="s">
        <v>33</v>
      </c>
      <c r="E410" s="19" t="s">
        <v>454</v>
      </c>
      <c r="F410" s="28" t="s">
        <v>1980</v>
      </c>
      <c r="G410" s="19" t="s">
        <v>713</v>
      </c>
      <c r="H410" s="18" t="s">
        <v>317</v>
      </c>
      <c r="I410" s="18" t="s">
        <v>274</v>
      </c>
      <c r="J410" s="17">
        <v>150000</v>
      </c>
      <c r="K410" s="35" t="s">
        <v>137</v>
      </c>
      <c r="L410" s="18"/>
      <c r="M410" s="32"/>
      <c r="N410" s="53">
        <v>43887</v>
      </c>
      <c r="O410" s="18"/>
      <c r="P410" s="36"/>
      <c r="Q410" s="18"/>
      <c r="R410" s="18"/>
      <c r="S410" s="18"/>
      <c r="T410" s="18"/>
      <c r="U410" s="18"/>
      <c r="V410" s="53"/>
      <c r="W410" s="17"/>
      <c r="X410" s="32"/>
      <c r="Y410" s="36"/>
      <c r="Z410" s="17"/>
      <c r="AA410" s="36"/>
      <c r="AB410" s="36"/>
      <c r="AC410" s="36"/>
      <c r="AD410" s="17"/>
      <c r="AE410" s="18" t="s">
        <v>1330</v>
      </c>
      <c r="AF410" s="124" t="s">
        <v>1571</v>
      </c>
      <c r="AG410" s="19"/>
      <c r="AH410" s="18" t="s">
        <v>1334</v>
      </c>
      <c r="AI410" s="19" t="s">
        <v>1571</v>
      </c>
      <c r="AJ410" s="15"/>
      <c r="AK410" s="15"/>
      <c r="AL410" s="16">
        <f t="shared" si="13"/>
        <v>150000</v>
      </c>
      <c r="AM410" s="15" t="s">
        <v>1327</v>
      </c>
      <c r="AN410" s="15" t="s">
        <v>1328</v>
      </c>
      <c r="AO410" s="18"/>
      <c r="AP410" s="18"/>
      <c r="AQ410" s="18"/>
      <c r="AR410" s="18"/>
      <c r="AS410" s="18"/>
      <c r="AT410" s="18"/>
    </row>
    <row r="411" spans="1:46" s="23" customFormat="1" ht="72" x14ac:dyDescent="0.2">
      <c r="A411" s="19" t="s">
        <v>45</v>
      </c>
      <c r="B411" s="19" t="s">
        <v>277</v>
      </c>
      <c r="C411" s="19" t="s">
        <v>276</v>
      </c>
      <c r="D411" s="19" t="s">
        <v>33</v>
      </c>
      <c r="E411" s="19" t="s">
        <v>454</v>
      </c>
      <c r="F411" s="28" t="s">
        <v>1981</v>
      </c>
      <c r="G411" s="19" t="s">
        <v>714</v>
      </c>
      <c r="H411" s="18" t="s">
        <v>270</v>
      </c>
      <c r="I411" s="18" t="s">
        <v>274</v>
      </c>
      <c r="J411" s="17">
        <v>48000</v>
      </c>
      <c r="K411" s="35" t="s">
        <v>137</v>
      </c>
      <c r="L411" s="18"/>
      <c r="M411" s="32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6"/>
      <c r="AC411" s="36"/>
      <c r="AD411" s="17"/>
      <c r="AE411" s="18" t="s">
        <v>1330</v>
      </c>
      <c r="AF411" s="124" t="s">
        <v>1571</v>
      </c>
      <c r="AG411" s="19"/>
      <c r="AH411" s="18" t="s">
        <v>1334</v>
      </c>
      <c r="AI411" s="19" t="s">
        <v>1571</v>
      </c>
      <c r="AJ411" s="15"/>
      <c r="AK411" s="15"/>
      <c r="AL411" s="16">
        <f t="shared" si="13"/>
        <v>48000</v>
      </c>
      <c r="AM411" s="15" t="s">
        <v>1327</v>
      </c>
      <c r="AN411" s="15" t="s">
        <v>1328</v>
      </c>
      <c r="AO411" s="18"/>
      <c r="AP411" s="18"/>
      <c r="AQ411" s="18"/>
      <c r="AR411" s="18"/>
      <c r="AS411" s="18"/>
      <c r="AT411" s="18"/>
    </row>
    <row r="412" spans="1:46" s="23" customFormat="1" ht="72" x14ac:dyDescent="0.2">
      <c r="A412" s="19" t="s">
        <v>45</v>
      </c>
      <c r="B412" s="19" t="s">
        <v>277</v>
      </c>
      <c r="C412" s="19" t="s">
        <v>276</v>
      </c>
      <c r="D412" s="19" t="s">
        <v>33</v>
      </c>
      <c r="E412" s="19" t="s">
        <v>454</v>
      </c>
      <c r="F412" s="28" t="s">
        <v>1982</v>
      </c>
      <c r="G412" s="19" t="s">
        <v>715</v>
      </c>
      <c r="H412" s="18" t="s">
        <v>270</v>
      </c>
      <c r="I412" s="18" t="s">
        <v>335</v>
      </c>
      <c r="J412" s="17">
        <v>27000</v>
      </c>
      <c r="K412" s="35" t="s">
        <v>137</v>
      </c>
      <c r="L412" s="18"/>
      <c r="M412" s="32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6"/>
      <c r="AC412" s="36"/>
      <c r="AD412" s="17"/>
      <c r="AE412" s="18" t="s">
        <v>1330</v>
      </c>
      <c r="AF412" s="124" t="s">
        <v>1571</v>
      </c>
      <c r="AG412" s="19"/>
      <c r="AH412" s="18" t="s">
        <v>1334</v>
      </c>
      <c r="AI412" s="19" t="s">
        <v>1571</v>
      </c>
      <c r="AJ412" s="15"/>
      <c r="AK412" s="15"/>
      <c r="AL412" s="16">
        <f t="shared" si="13"/>
        <v>27000</v>
      </c>
      <c r="AM412" s="15" t="s">
        <v>1327</v>
      </c>
      <c r="AN412" s="15" t="s">
        <v>1328</v>
      </c>
      <c r="AO412" s="18"/>
      <c r="AP412" s="18"/>
      <c r="AQ412" s="18"/>
      <c r="AR412" s="18"/>
      <c r="AS412" s="18"/>
      <c r="AT412" s="18"/>
    </row>
    <row r="413" spans="1:46" s="23" customFormat="1" ht="72" x14ac:dyDescent="0.2">
      <c r="A413" s="19" t="s">
        <v>45</v>
      </c>
      <c r="B413" s="19" t="s">
        <v>277</v>
      </c>
      <c r="C413" s="19" t="s">
        <v>276</v>
      </c>
      <c r="D413" s="19" t="s">
        <v>33</v>
      </c>
      <c r="E413" s="19" t="s">
        <v>454</v>
      </c>
      <c r="F413" s="28" t="s">
        <v>1983</v>
      </c>
      <c r="G413" s="19" t="s">
        <v>716</v>
      </c>
      <c r="H413" s="18" t="s">
        <v>270</v>
      </c>
      <c r="I413" s="18" t="s">
        <v>335</v>
      </c>
      <c r="J413" s="17">
        <v>27000</v>
      </c>
      <c r="K413" s="35" t="s">
        <v>137</v>
      </c>
      <c r="L413" s="18"/>
      <c r="M413" s="32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6"/>
      <c r="AC413" s="36"/>
      <c r="AD413" s="17"/>
      <c r="AE413" s="18" t="s">
        <v>1330</v>
      </c>
      <c r="AF413" s="124" t="s">
        <v>1571</v>
      </c>
      <c r="AG413" s="19"/>
      <c r="AH413" s="18" t="s">
        <v>1334</v>
      </c>
      <c r="AI413" s="19" t="s">
        <v>1571</v>
      </c>
      <c r="AJ413" s="15"/>
      <c r="AK413" s="15"/>
      <c r="AL413" s="16">
        <f t="shared" si="13"/>
        <v>27000</v>
      </c>
      <c r="AM413" s="15" t="s">
        <v>1327</v>
      </c>
      <c r="AN413" s="15" t="s">
        <v>1328</v>
      </c>
      <c r="AO413" s="18"/>
      <c r="AP413" s="18"/>
      <c r="AQ413" s="18"/>
      <c r="AR413" s="18"/>
      <c r="AS413" s="18"/>
      <c r="AT413" s="18"/>
    </row>
    <row r="414" spans="1:46" s="23" customFormat="1" ht="72" x14ac:dyDescent="0.2">
      <c r="A414" s="19" t="s">
        <v>45</v>
      </c>
      <c r="B414" s="19" t="s">
        <v>277</v>
      </c>
      <c r="C414" s="19" t="s">
        <v>276</v>
      </c>
      <c r="D414" s="19" t="s">
        <v>33</v>
      </c>
      <c r="E414" s="19" t="s">
        <v>454</v>
      </c>
      <c r="F414" s="28" t="s">
        <v>1984</v>
      </c>
      <c r="G414" s="19" t="s">
        <v>717</v>
      </c>
      <c r="H414" s="18" t="s">
        <v>270</v>
      </c>
      <c r="I414" s="18" t="s">
        <v>718</v>
      </c>
      <c r="J414" s="17">
        <v>22000</v>
      </c>
      <c r="K414" s="35" t="s">
        <v>137</v>
      </c>
      <c r="L414" s="18"/>
      <c r="M414" s="32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6"/>
      <c r="AC414" s="36"/>
      <c r="AD414" s="17"/>
      <c r="AE414" s="18" t="s">
        <v>1330</v>
      </c>
      <c r="AF414" s="124" t="s">
        <v>1571</v>
      </c>
      <c r="AG414" s="19"/>
      <c r="AH414" s="18" t="s">
        <v>1334</v>
      </c>
      <c r="AI414" s="19" t="s">
        <v>1571</v>
      </c>
      <c r="AJ414" s="15"/>
      <c r="AK414" s="15"/>
      <c r="AL414" s="16">
        <f t="shared" si="13"/>
        <v>22000</v>
      </c>
      <c r="AM414" s="15" t="s">
        <v>1327</v>
      </c>
      <c r="AN414" s="15" t="s">
        <v>1328</v>
      </c>
      <c r="AO414" s="18"/>
      <c r="AP414" s="18"/>
      <c r="AQ414" s="18"/>
      <c r="AR414" s="18"/>
      <c r="AS414" s="18"/>
      <c r="AT414" s="18"/>
    </row>
    <row r="415" spans="1:46" s="23" customFormat="1" ht="72" x14ac:dyDescent="0.2">
      <c r="A415" s="19" t="s">
        <v>45</v>
      </c>
      <c r="B415" s="19" t="s">
        <v>277</v>
      </c>
      <c r="C415" s="19" t="s">
        <v>276</v>
      </c>
      <c r="D415" s="19" t="s">
        <v>33</v>
      </c>
      <c r="E415" s="19" t="s">
        <v>454</v>
      </c>
      <c r="F415" s="28" t="s">
        <v>1985</v>
      </c>
      <c r="G415" s="19" t="s">
        <v>719</v>
      </c>
      <c r="H415" s="18" t="s">
        <v>270</v>
      </c>
      <c r="I415" s="18" t="s">
        <v>718</v>
      </c>
      <c r="J415" s="17">
        <v>20000</v>
      </c>
      <c r="K415" s="35" t="s">
        <v>137</v>
      </c>
      <c r="L415" s="18"/>
      <c r="M415" s="32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6"/>
      <c r="AC415" s="36"/>
      <c r="AD415" s="17"/>
      <c r="AE415" s="18" t="s">
        <v>1330</v>
      </c>
      <c r="AF415" s="124" t="s">
        <v>1571</v>
      </c>
      <c r="AG415" s="19"/>
      <c r="AH415" s="18" t="s">
        <v>1334</v>
      </c>
      <c r="AI415" s="19" t="s">
        <v>1571</v>
      </c>
      <c r="AJ415" s="15"/>
      <c r="AK415" s="15"/>
      <c r="AL415" s="16">
        <f t="shared" si="13"/>
        <v>20000</v>
      </c>
      <c r="AM415" s="15" t="s">
        <v>1327</v>
      </c>
      <c r="AN415" s="15" t="s">
        <v>1328</v>
      </c>
      <c r="AO415" s="18"/>
      <c r="AP415" s="18"/>
      <c r="AQ415" s="18"/>
      <c r="AR415" s="18"/>
      <c r="AS415" s="18"/>
      <c r="AT415" s="18"/>
    </row>
    <row r="416" spans="1:46" s="23" customFormat="1" ht="72" x14ac:dyDescent="0.2">
      <c r="A416" s="19" t="s">
        <v>45</v>
      </c>
      <c r="B416" s="19" t="s">
        <v>277</v>
      </c>
      <c r="C416" s="19" t="s">
        <v>276</v>
      </c>
      <c r="D416" s="19" t="s">
        <v>33</v>
      </c>
      <c r="E416" s="19" t="s">
        <v>454</v>
      </c>
      <c r="F416" s="28" t="s">
        <v>1986</v>
      </c>
      <c r="G416" s="19" t="s">
        <v>720</v>
      </c>
      <c r="H416" s="18" t="s">
        <v>303</v>
      </c>
      <c r="I416" s="18" t="s">
        <v>274</v>
      </c>
      <c r="J416" s="17">
        <v>70000</v>
      </c>
      <c r="K416" s="35" t="s">
        <v>137</v>
      </c>
      <c r="L416" s="18"/>
      <c r="M416" s="32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6"/>
      <c r="AC416" s="36"/>
      <c r="AD416" s="17"/>
      <c r="AE416" s="18" t="s">
        <v>1330</v>
      </c>
      <c r="AF416" s="124" t="s">
        <v>1571</v>
      </c>
      <c r="AG416" s="19"/>
      <c r="AH416" s="18" t="s">
        <v>1334</v>
      </c>
      <c r="AI416" s="19" t="s">
        <v>1571</v>
      </c>
      <c r="AJ416" s="15"/>
      <c r="AK416" s="15"/>
      <c r="AL416" s="16">
        <f t="shared" si="13"/>
        <v>70000</v>
      </c>
      <c r="AM416" s="15" t="s">
        <v>1327</v>
      </c>
      <c r="AN416" s="15" t="s">
        <v>1328</v>
      </c>
      <c r="AO416" s="18"/>
      <c r="AP416" s="18"/>
      <c r="AQ416" s="18"/>
      <c r="AR416" s="18"/>
      <c r="AS416" s="18"/>
      <c r="AT416" s="18"/>
    </row>
    <row r="417" spans="1:46" s="23" customFormat="1" ht="72" x14ac:dyDescent="0.2">
      <c r="A417" s="19" t="s">
        <v>45</v>
      </c>
      <c r="B417" s="19" t="s">
        <v>277</v>
      </c>
      <c r="C417" s="19" t="s">
        <v>276</v>
      </c>
      <c r="D417" s="19" t="s">
        <v>33</v>
      </c>
      <c r="E417" s="19" t="s">
        <v>454</v>
      </c>
      <c r="F417" s="28" t="s">
        <v>1987</v>
      </c>
      <c r="G417" s="19" t="s">
        <v>721</v>
      </c>
      <c r="H417" s="18" t="s">
        <v>317</v>
      </c>
      <c r="I417" s="18" t="s">
        <v>274</v>
      </c>
      <c r="J417" s="17">
        <v>30000</v>
      </c>
      <c r="K417" s="35" t="s">
        <v>137</v>
      </c>
      <c r="L417" s="18"/>
      <c r="M417" s="32"/>
      <c r="N417" s="53">
        <v>43887</v>
      </c>
      <c r="O417" s="18"/>
      <c r="P417" s="36"/>
      <c r="Q417" s="18"/>
      <c r="R417" s="18"/>
      <c r="S417" s="18"/>
      <c r="T417" s="18"/>
      <c r="U417" s="18"/>
      <c r="V417" s="53"/>
      <c r="W417" s="17"/>
      <c r="X417" s="32"/>
      <c r="Y417" s="36"/>
      <c r="Z417" s="17"/>
      <c r="AA417" s="36"/>
      <c r="AB417" s="36"/>
      <c r="AC417" s="36"/>
      <c r="AD417" s="17"/>
      <c r="AE417" s="18" t="s">
        <v>1330</v>
      </c>
      <c r="AF417" s="124" t="s">
        <v>1571</v>
      </c>
      <c r="AG417" s="19"/>
      <c r="AH417" s="18" t="s">
        <v>1334</v>
      </c>
      <c r="AI417" s="19" t="s">
        <v>1571</v>
      </c>
      <c r="AJ417" s="15"/>
      <c r="AK417" s="15"/>
      <c r="AL417" s="16">
        <f t="shared" si="13"/>
        <v>30000</v>
      </c>
      <c r="AM417" s="15" t="s">
        <v>1327</v>
      </c>
      <c r="AN417" s="15" t="s">
        <v>1328</v>
      </c>
      <c r="AO417" s="18"/>
      <c r="AP417" s="18"/>
      <c r="AQ417" s="18"/>
      <c r="AR417" s="18"/>
      <c r="AS417" s="18"/>
      <c r="AT417" s="18"/>
    </row>
    <row r="418" spans="1:46" s="23" customFormat="1" ht="72" x14ac:dyDescent="0.2">
      <c r="A418" s="19" t="s">
        <v>45</v>
      </c>
      <c r="B418" s="19" t="s">
        <v>277</v>
      </c>
      <c r="C418" s="19" t="s">
        <v>276</v>
      </c>
      <c r="D418" s="19" t="s">
        <v>11</v>
      </c>
      <c r="E418" s="19" t="s">
        <v>310</v>
      </c>
      <c r="F418" s="28" t="s">
        <v>1988</v>
      </c>
      <c r="G418" s="19" t="s">
        <v>722</v>
      </c>
      <c r="H418" s="18" t="s">
        <v>303</v>
      </c>
      <c r="I418" s="18" t="s">
        <v>268</v>
      </c>
      <c r="J418" s="17">
        <v>55000</v>
      </c>
      <c r="K418" s="35" t="s">
        <v>137</v>
      </c>
      <c r="L418" s="18"/>
      <c r="M418" s="32"/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6"/>
      <c r="AC418" s="36"/>
      <c r="AD418" s="17"/>
      <c r="AE418" s="18" t="s">
        <v>2890</v>
      </c>
      <c r="AF418" s="124" t="s">
        <v>1571</v>
      </c>
      <c r="AG418" s="19" t="s">
        <v>2456</v>
      </c>
      <c r="AH418" s="18" t="s">
        <v>1334</v>
      </c>
      <c r="AI418" s="19" t="s">
        <v>1571</v>
      </c>
      <c r="AJ418" s="17">
        <v>55000</v>
      </c>
      <c r="AK418" s="15"/>
      <c r="AL418" s="16">
        <f t="shared" si="13"/>
        <v>0</v>
      </c>
      <c r="AM418" s="15" t="s">
        <v>1331</v>
      </c>
      <c r="AN418" s="15" t="s">
        <v>1331</v>
      </c>
      <c r="AO418" s="18"/>
      <c r="AP418" s="18"/>
      <c r="AQ418" s="18"/>
      <c r="AR418" s="18"/>
      <c r="AS418" s="18"/>
      <c r="AT418" s="18"/>
    </row>
    <row r="419" spans="1:46" s="23" customFormat="1" ht="72" x14ac:dyDescent="0.2">
      <c r="A419" s="19" t="s">
        <v>45</v>
      </c>
      <c r="B419" s="19" t="s">
        <v>277</v>
      </c>
      <c r="C419" s="19" t="s">
        <v>276</v>
      </c>
      <c r="D419" s="19" t="s">
        <v>11</v>
      </c>
      <c r="E419" s="19" t="s">
        <v>310</v>
      </c>
      <c r="F419" s="28" t="s">
        <v>1989</v>
      </c>
      <c r="G419" s="19" t="s">
        <v>665</v>
      </c>
      <c r="H419" s="18" t="s">
        <v>319</v>
      </c>
      <c r="I419" s="18" t="s">
        <v>274</v>
      </c>
      <c r="J419" s="17">
        <v>48000</v>
      </c>
      <c r="K419" s="35" t="s">
        <v>137</v>
      </c>
      <c r="L419" s="18"/>
      <c r="M419" s="32"/>
      <c r="N419" s="18"/>
      <c r="O419" s="18"/>
      <c r="P419" s="36"/>
      <c r="Q419" s="18" t="s">
        <v>2877</v>
      </c>
      <c r="R419" s="18"/>
      <c r="S419" s="18"/>
      <c r="T419" s="18"/>
      <c r="U419" s="18"/>
      <c r="V419" s="53"/>
      <c r="W419" s="17"/>
      <c r="X419" s="32"/>
      <c r="Y419" s="36"/>
      <c r="Z419" s="17"/>
      <c r="AA419" s="36"/>
      <c r="AB419" s="36"/>
      <c r="AC419" s="36"/>
      <c r="AD419" s="17"/>
      <c r="AE419" s="18" t="s">
        <v>1330</v>
      </c>
      <c r="AF419" s="124" t="s">
        <v>1571</v>
      </c>
      <c r="AG419" s="19" t="s">
        <v>2456</v>
      </c>
      <c r="AH419" s="18" t="s">
        <v>1334</v>
      </c>
      <c r="AI419" s="19" t="s">
        <v>1571</v>
      </c>
      <c r="AJ419" s="17">
        <v>48000</v>
      </c>
      <c r="AK419" s="15"/>
      <c r="AL419" s="16">
        <f t="shared" si="13"/>
        <v>0</v>
      </c>
      <c r="AM419" s="15" t="s">
        <v>1327</v>
      </c>
      <c r="AN419" s="15" t="s">
        <v>1328</v>
      </c>
      <c r="AO419" s="18"/>
      <c r="AP419" s="18"/>
      <c r="AQ419" s="18"/>
      <c r="AR419" s="18"/>
      <c r="AS419" s="18"/>
      <c r="AT419" s="18"/>
    </row>
    <row r="420" spans="1:46" s="23" customFormat="1" ht="72" x14ac:dyDescent="0.2">
      <c r="A420" s="19" t="s">
        <v>45</v>
      </c>
      <c r="B420" s="19" t="s">
        <v>277</v>
      </c>
      <c r="C420" s="19" t="s">
        <v>276</v>
      </c>
      <c r="D420" s="19" t="s">
        <v>11</v>
      </c>
      <c r="E420" s="19" t="s">
        <v>310</v>
      </c>
      <c r="F420" s="28" t="s">
        <v>1990</v>
      </c>
      <c r="G420" s="19" t="s">
        <v>723</v>
      </c>
      <c r="H420" s="18" t="s">
        <v>269</v>
      </c>
      <c r="I420" s="18" t="s">
        <v>631</v>
      </c>
      <c r="J420" s="17">
        <v>12000</v>
      </c>
      <c r="K420" s="35" t="s">
        <v>137</v>
      </c>
      <c r="L420" s="18"/>
      <c r="M420" s="32"/>
      <c r="N420" s="18"/>
      <c r="O420" s="18"/>
      <c r="P420" s="36"/>
      <c r="Q420" s="18" t="s">
        <v>2877</v>
      </c>
      <c r="R420" s="18"/>
      <c r="S420" s="18"/>
      <c r="T420" s="18"/>
      <c r="U420" s="18"/>
      <c r="V420" s="53"/>
      <c r="W420" s="17"/>
      <c r="X420" s="32"/>
      <c r="Y420" s="36"/>
      <c r="Z420" s="17"/>
      <c r="AA420" s="36"/>
      <c r="AB420" s="36"/>
      <c r="AC420" s="36"/>
      <c r="AD420" s="17"/>
      <c r="AE420" s="18" t="s">
        <v>1330</v>
      </c>
      <c r="AF420" s="124" t="s">
        <v>1571</v>
      </c>
      <c r="AG420" s="19" t="s">
        <v>2456</v>
      </c>
      <c r="AH420" s="18" t="s">
        <v>1334</v>
      </c>
      <c r="AI420" s="19" t="s">
        <v>1571</v>
      </c>
      <c r="AJ420" s="17">
        <v>12000</v>
      </c>
      <c r="AK420" s="15"/>
      <c r="AL420" s="16">
        <f t="shared" si="13"/>
        <v>0</v>
      </c>
      <c r="AM420" s="15" t="s">
        <v>1327</v>
      </c>
      <c r="AN420" s="15" t="s">
        <v>1328</v>
      </c>
      <c r="AO420" s="18"/>
      <c r="AP420" s="18"/>
      <c r="AQ420" s="18"/>
      <c r="AR420" s="18"/>
      <c r="AS420" s="18"/>
      <c r="AT420" s="18"/>
    </row>
    <row r="421" spans="1:46" s="23" customFormat="1" ht="72" x14ac:dyDescent="0.2">
      <c r="A421" s="19" t="s">
        <v>45</v>
      </c>
      <c r="B421" s="19" t="s">
        <v>277</v>
      </c>
      <c r="C421" s="19" t="s">
        <v>276</v>
      </c>
      <c r="D421" s="19" t="s">
        <v>11</v>
      </c>
      <c r="E421" s="19" t="s">
        <v>310</v>
      </c>
      <c r="F421" s="28" t="s">
        <v>1991</v>
      </c>
      <c r="G421" s="19" t="s">
        <v>724</v>
      </c>
      <c r="H421" s="18" t="s">
        <v>269</v>
      </c>
      <c r="I421" s="18" t="s">
        <v>631</v>
      </c>
      <c r="J421" s="17">
        <v>40000</v>
      </c>
      <c r="K421" s="35" t="s">
        <v>137</v>
      </c>
      <c r="L421" s="18"/>
      <c r="M421" s="32"/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6"/>
      <c r="AC421" s="36"/>
      <c r="AD421" s="17"/>
      <c r="AE421" s="18" t="s">
        <v>2890</v>
      </c>
      <c r="AF421" s="124" t="s">
        <v>1571</v>
      </c>
      <c r="AG421" s="19" t="s">
        <v>2456</v>
      </c>
      <c r="AH421" s="18" t="s">
        <v>1334</v>
      </c>
      <c r="AI421" s="19" t="s">
        <v>1571</v>
      </c>
      <c r="AJ421" s="17">
        <v>40000</v>
      </c>
      <c r="AK421" s="15"/>
      <c r="AL421" s="16">
        <f t="shared" si="13"/>
        <v>0</v>
      </c>
      <c r="AM421" s="15" t="s">
        <v>1327</v>
      </c>
      <c r="AN421" s="15" t="s">
        <v>1328</v>
      </c>
      <c r="AO421" s="18"/>
      <c r="AP421" s="18"/>
      <c r="AQ421" s="18"/>
      <c r="AR421" s="18"/>
      <c r="AS421" s="18"/>
      <c r="AT421" s="18"/>
    </row>
    <row r="422" spans="1:46" s="23" customFormat="1" ht="72" x14ac:dyDescent="0.2">
      <c r="A422" s="19" t="s">
        <v>45</v>
      </c>
      <c r="B422" s="19" t="s">
        <v>277</v>
      </c>
      <c r="C422" s="19" t="s">
        <v>276</v>
      </c>
      <c r="D422" s="19" t="s">
        <v>11</v>
      </c>
      <c r="E422" s="19" t="s">
        <v>310</v>
      </c>
      <c r="F422" s="28" t="s">
        <v>1992</v>
      </c>
      <c r="G422" s="19" t="s">
        <v>669</v>
      </c>
      <c r="H422" s="18" t="s">
        <v>269</v>
      </c>
      <c r="I422" s="18" t="s">
        <v>631</v>
      </c>
      <c r="J422" s="17">
        <v>24000</v>
      </c>
      <c r="K422" s="35" t="s">
        <v>137</v>
      </c>
      <c r="L422" s="18"/>
      <c r="M422" s="32"/>
      <c r="N422" s="18"/>
      <c r="O422" s="18"/>
      <c r="P422" s="36"/>
      <c r="Q422" s="18" t="s">
        <v>2877</v>
      </c>
      <c r="R422" s="18"/>
      <c r="S422" s="18"/>
      <c r="T422" s="18"/>
      <c r="U422" s="18"/>
      <c r="V422" s="53"/>
      <c r="W422" s="17"/>
      <c r="X422" s="32"/>
      <c r="Y422" s="36"/>
      <c r="Z422" s="17"/>
      <c r="AA422" s="36"/>
      <c r="AB422" s="36"/>
      <c r="AC422" s="36"/>
      <c r="AD422" s="17"/>
      <c r="AE422" s="18" t="s">
        <v>1330</v>
      </c>
      <c r="AF422" s="124" t="s">
        <v>1571</v>
      </c>
      <c r="AG422" s="19" t="s">
        <v>2456</v>
      </c>
      <c r="AH422" s="18" t="s">
        <v>1334</v>
      </c>
      <c r="AI422" s="19" t="s">
        <v>1571</v>
      </c>
      <c r="AJ422" s="17">
        <v>24000</v>
      </c>
      <c r="AK422" s="15"/>
      <c r="AL422" s="16">
        <f t="shared" si="13"/>
        <v>0</v>
      </c>
      <c r="AM422" s="15" t="s">
        <v>1331</v>
      </c>
      <c r="AN422" s="15" t="s">
        <v>1331</v>
      </c>
      <c r="AO422" s="18"/>
      <c r="AP422" s="18"/>
      <c r="AQ422" s="18"/>
      <c r="AR422" s="18"/>
      <c r="AS422" s="18"/>
      <c r="AT422" s="18"/>
    </row>
    <row r="423" spans="1:46" s="23" customFormat="1" ht="72" x14ac:dyDescent="0.2">
      <c r="A423" s="19" t="s">
        <v>45</v>
      </c>
      <c r="B423" s="19" t="s">
        <v>277</v>
      </c>
      <c r="C423" s="19" t="s">
        <v>276</v>
      </c>
      <c r="D423" s="19" t="s">
        <v>286</v>
      </c>
      <c r="E423" s="19" t="s">
        <v>310</v>
      </c>
      <c r="F423" s="28" t="s">
        <v>1993</v>
      </c>
      <c r="G423" s="19" t="s">
        <v>725</v>
      </c>
      <c r="H423" s="18" t="s">
        <v>319</v>
      </c>
      <c r="I423" s="18" t="s">
        <v>271</v>
      </c>
      <c r="J423" s="17">
        <v>80000</v>
      </c>
      <c r="K423" s="35" t="s">
        <v>137</v>
      </c>
      <c r="L423" s="18"/>
      <c r="M423" s="32"/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6"/>
      <c r="AC423" s="36"/>
      <c r="AD423" s="17"/>
      <c r="AE423" s="18" t="s">
        <v>2941</v>
      </c>
      <c r="AF423" s="124" t="s">
        <v>1571</v>
      </c>
      <c r="AG423" s="19" t="s">
        <v>2456</v>
      </c>
      <c r="AH423" s="18" t="s">
        <v>1334</v>
      </c>
      <c r="AI423" s="19" t="s">
        <v>1571</v>
      </c>
      <c r="AJ423" s="17">
        <v>80000</v>
      </c>
      <c r="AK423" s="15"/>
      <c r="AL423" s="16">
        <f t="shared" si="13"/>
        <v>0</v>
      </c>
      <c r="AM423" s="15" t="s">
        <v>1331</v>
      </c>
      <c r="AN423" s="15" t="s">
        <v>1331</v>
      </c>
      <c r="AO423" s="18"/>
      <c r="AP423" s="18"/>
      <c r="AQ423" s="18"/>
      <c r="AR423" s="18"/>
      <c r="AS423" s="18"/>
      <c r="AT423" s="18"/>
    </row>
    <row r="424" spans="1:46" s="23" customFormat="1" ht="72" x14ac:dyDescent="0.2">
      <c r="A424" s="19" t="s">
        <v>45</v>
      </c>
      <c r="B424" s="19" t="s">
        <v>277</v>
      </c>
      <c r="C424" s="19" t="s">
        <v>276</v>
      </c>
      <c r="D424" s="19" t="s">
        <v>286</v>
      </c>
      <c r="E424" s="19" t="s">
        <v>310</v>
      </c>
      <c r="F424" s="28" t="s">
        <v>1994</v>
      </c>
      <c r="G424" s="19" t="s">
        <v>726</v>
      </c>
      <c r="H424" s="18" t="s">
        <v>269</v>
      </c>
      <c r="I424" s="18" t="s">
        <v>271</v>
      </c>
      <c r="J424" s="17">
        <v>67400</v>
      </c>
      <c r="K424" s="35" t="s">
        <v>137</v>
      </c>
      <c r="L424" s="18"/>
      <c r="M424" s="32"/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6"/>
      <c r="AC424" s="36"/>
      <c r="AD424" s="17"/>
      <c r="AE424" s="18" t="s">
        <v>2890</v>
      </c>
      <c r="AF424" s="124" t="s">
        <v>1571</v>
      </c>
      <c r="AG424" s="19" t="s">
        <v>2456</v>
      </c>
      <c r="AH424" s="18" t="s">
        <v>1334</v>
      </c>
      <c r="AI424" s="19" t="s">
        <v>1571</v>
      </c>
      <c r="AJ424" s="17">
        <v>67400</v>
      </c>
      <c r="AK424" s="15"/>
      <c r="AL424" s="16">
        <f t="shared" si="13"/>
        <v>0</v>
      </c>
      <c r="AM424" s="15" t="s">
        <v>1327</v>
      </c>
      <c r="AN424" s="15" t="s">
        <v>1327</v>
      </c>
      <c r="AO424" s="18"/>
      <c r="AP424" s="18"/>
      <c r="AQ424" s="18"/>
      <c r="AR424" s="18"/>
      <c r="AS424" s="18"/>
      <c r="AT424" s="18"/>
    </row>
    <row r="425" spans="1:46" s="23" customFormat="1" ht="72" x14ac:dyDescent="0.2">
      <c r="A425" s="19" t="s">
        <v>45</v>
      </c>
      <c r="B425" s="19" t="s">
        <v>277</v>
      </c>
      <c r="C425" s="19" t="s">
        <v>276</v>
      </c>
      <c r="D425" s="19" t="s">
        <v>18</v>
      </c>
      <c r="E425" s="19" t="s">
        <v>310</v>
      </c>
      <c r="F425" s="28" t="s">
        <v>1995</v>
      </c>
      <c r="G425" s="19" t="s">
        <v>727</v>
      </c>
      <c r="H425" s="18" t="s">
        <v>270</v>
      </c>
      <c r="I425" s="18" t="s">
        <v>728</v>
      </c>
      <c r="J425" s="17">
        <v>5292500</v>
      </c>
      <c r="K425" s="35" t="s">
        <v>137</v>
      </c>
      <c r="L425" s="18"/>
      <c r="M425" s="32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6"/>
      <c r="AC425" s="36"/>
      <c r="AD425" s="17"/>
      <c r="AE425" s="18" t="s">
        <v>1334</v>
      </c>
      <c r="AF425" s="124" t="s">
        <v>3454</v>
      </c>
      <c r="AG425" s="19"/>
      <c r="AH425" s="18" t="s">
        <v>1333</v>
      </c>
      <c r="AI425" s="19" t="s">
        <v>1568</v>
      </c>
      <c r="AJ425" s="15"/>
      <c r="AK425" s="15"/>
      <c r="AL425" s="16">
        <f t="shared" si="13"/>
        <v>5292500</v>
      </c>
      <c r="AM425" s="15" t="s">
        <v>1327</v>
      </c>
      <c r="AN425" s="15" t="s">
        <v>1328</v>
      </c>
      <c r="AO425" s="18"/>
      <c r="AP425" s="18"/>
      <c r="AQ425" s="18"/>
      <c r="AR425" s="18"/>
      <c r="AS425" s="18"/>
      <c r="AT425" s="18"/>
    </row>
    <row r="426" spans="1:46" s="23" customFormat="1" ht="72" x14ac:dyDescent="0.2">
      <c r="A426" s="19" t="s">
        <v>45</v>
      </c>
      <c r="B426" s="19" t="s">
        <v>277</v>
      </c>
      <c r="C426" s="19" t="s">
        <v>276</v>
      </c>
      <c r="D426" s="19" t="s">
        <v>33</v>
      </c>
      <c r="E426" s="19" t="s">
        <v>310</v>
      </c>
      <c r="F426" s="28" t="s">
        <v>1996</v>
      </c>
      <c r="G426" s="19" t="s">
        <v>729</v>
      </c>
      <c r="H426" s="18" t="s">
        <v>270</v>
      </c>
      <c r="I426" s="18" t="s">
        <v>274</v>
      </c>
      <c r="J426" s="17">
        <v>35000</v>
      </c>
      <c r="K426" s="35" t="s">
        <v>137</v>
      </c>
      <c r="L426" s="18"/>
      <c r="M426" s="32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6"/>
      <c r="AC426" s="36"/>
      <c r="AD426" s="17"/>
      <c r="AE426" s="18" t="s">
        <v>1334</v>
      </c>
      <c r="AF426" s="124" t="s">
        <v>1571</v>
      </c>
      <c r="AG426" s="19"/>
      <c r="AH426" s="18" t="s">
        <v>1334</v>
      </c>
      <c r="AI426" s="19" t="s">
        <v>1571</v>
      </c>
      <c r="AJ426" s="15"/>
      <c r="AK426" s="15"/>
      <c r="AL426" s="16">
        <f t="shared" si="13"/>
        <v>35000</v>
      </c>
      <c r="AM426" s="15" t="s">
        <v>1327</v>
      </c>
      <c r="AN426" s="15" t="s">
        <v>1328</v>
      </c>
      <c r="AO426" s="18"/>
      <c r="AP426" s="18"/>
      <c r="AQ426" s="18"/>
      <c r="AR426" s="18"/>
      <c r="AS426" s="18"/>
      <c r="AT426" s="18"/>
    </row>
    <row r="427" spans="1:46" s="23" customFormat="1" ht="72" x14ac:dyDescent="0.2">
      <c r="A427" s="19" t="s">
        <v>45</v>
      </c>
      <c r="B427" s="19" t="s">
        <v>277</v>
      </c>
      <c r="C427" s="19" t="s">
        <v>276</v>
      </c>
      <c r="D427" s="19" t="s">
        <v>33</v>
      </c>
      <c r="E427" s="19" t="s">
        <v>310</v>
      </c>
      <c r="F427" s="28" t="s">
        <v>1997</v>
      </c>
      <c r="G427" s="19" t="s">
        <v>730</v>
      </c>
      <c r="H427" s="18" t="s">
        <v>270</v>
      </c>
      <c r="I427" s="18" t="s">
        <v>274</v>
      </c>
      <c r="J427" s="17">
        <v>15000</v>
      </c>
      <c r="K427" s="35" t="s">
        <v>137</v>
      </c>
      <c r="L427" s="18"/>
      <c r="M427" s="32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6"/>
      <c r="AC427" s="36"/>
      <c r="AD427" s="17"/>
      <c r="AE427" s="18" t="s">
        <v>1334</v>
      </c>
      <c r="AF427" s="124" t="s">
        <v>1571</v>
      </c>
      <c r="AG427" s="19"/>
      <c r="AH427" s="18" t="s">
        <v>1334</v>
      </c>
      <c r="AI427" s="19" t="s">
        <v>1571</v>
      </c>
      <c r="AJ427" s="15"/>
      <c r="AK427" s="15"/>
      <c r="AL427" s="16">
        <f t="shared" si="13"/>
        <v>15000</v>
      </c>
      <c r="AM427" s="15" t="s">
        <v>1327</v>
      </c>
      <c r="AN427" s="15" t="s">
        <v>1328</v>
      </c>
      <c r="AO427" s="18"/>
      <c r="AP427" s="18"/>
      <c r="AQ427" s="18"/>
      <c r="AR427" s="18"/>
      <c r="AS427" s="18"/>
      <c r="AT427" s="18"/>
    </row>
    <row r="428" spans="1:46" s="23" customFormat="1" ht="72" x14ac:dyDescent="0.2">
      <c r="A428" s="19" t="s">
        <v>45</v>
      </c>
      <c r="B428" s="19" t="s">
        <v>277</v>
      </c>
      <c r="C428" s="19" t="s">
        <v>276</v>
      </c>
      <c r="D428" s="19" t="s">
        <v>33</v>
      </c>
      <c r="E428" s="19" t="s">
        <v>310</v>
      </c>
      <c r="F428" s="28" t="s">
        <v>1998</v>
      </c>
      <c r="G428" s="19" t="s">
        <v>731</v>
      </c>
      <c r="H428" s="18" t="s">
        <v>270</v>
      </c>
      <c r="I428" s="18" t="s">
        <v>274</v>
      </c>
      <c r="J428" s="17">
        <v>35000</v>
      </c>
      <c r="K428" s="35" t="s">
        <v>137</v>
      </c>
      <c r="L428" s="18"/>
      <c r="M428" s="32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6"/>
      <c r="AC428" s="36"/>
      <c r="AD428" s="17"/>
      <c r="AE428" s="18" t="s">
        <v>1334</v>
      </c>
      <c r="AF428" s="124" t="s">
        <v>1571</v>
      </c>
      <c r="AG428" s="19"/>
      <c r="AH428" s="18" t="s">
        <v>1334</v>
      </c>
      <c r="AI428" s="19" t="s">
        <v>1571</v>
      </c>
      <c r="AJ428" s="15"/>
      <c r="AK428" s="15"/>
      <c r="AL428" s="16">
        <f t="shared" si="13"/>
        <v>35000</v>
      </c>
      <c r="AM428" s="15" t="s">
        <v>1327</v>
      </c>
      <c r="AN428" s="15" t="s">
        <v>1328</v>
      </c>
      <c r="AO428" s="18"/>
      <c r="AP428" s="18"/>
      <c r="AQ428" s="18"/>
      <c r="AR428" s="18"/>
      <c r="AS428" s="18"/>
      <c r="AT428" s="18"/>
    </row>
    <row r="429" spans="1:46" s="23" customFormat="1" ht="72" x14ac:dyDescent="0.2">
      <c r="A429" s="19" t="s">
        <v>45</v>
      </c>
      <c r="B429" s="19" t="s">
        <v>277</v>
      </c>
      <c r="C429" s="19" t="s">
        <v>276</v>
      </c>
      <c r="D429" s="19" t="s">
        <v>33</v>
      </c>
      <c r="E429" s="19" t="s">
        <v>310</v>
      </c>
      <c r="F429" s="28" t="s">
        <v>1999</v>
      </c>
      <c r="G429" s="19" t="s">
        <v>732</v>
      </c>
      <c r="H429" s="18" t="s">
        <v>270</v>
      </c>
      <c r="I429" s="18" t="s">
        <v>733</v>
      </c>
      <c r="J429" s="17">
        <v>180000</v>
      </c>
      <c r="K429" s="35" t="s">
        <v>137</v>
      </c>
      <c r="L429" s="18"/>
      <c r="M429" s="32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6"/>
      <c r="AC429" s="36"/>
      <c r="AD429" s="17"/>
      <c r="AE429" s="18" t="s">
        <v>1334</v>
      </c>
      <c r="AF429" s="124" t="s">
        <v>1571</v>
      </c>
      <c r="AG429" s="19"/>
      <c r="AH429" s="18" t="s">
        <v>1334</v>
      </c>
      <c r="AI429" s="19" t="s">
        <v>1571</v>
      </c>
      <c r="AJ429" s="15"/>
      <c r="AK429" s="15"/>
      <c r="AL429" s="16">
        <f t="shared" si="13"/>
        <v>180000</v>
      </c>
      <c r="AM429" s="15" t="s">
        <v>1327</v>
      </c>
      <c r="AN429" s="15" t="s">
        <v>1328</v>
      </c>
      <c r="AO429" s="18"/>
      <c r="AP429" s="18"/>
      <c r="AQ429" s="18"/>
      <c r="AR429" s="18"/>
      <c r="AS429" s="18"/>
      <c r="AT429" s="18"/>
    </row>
    <row r="430" spans="1:46" s="23" customFormat="1" ht="72" x14ac:dyDescent="0.2">
      <c r="A430" s="19" t="s">
        <v>45</v>
      </c>
      <c r="B430" s="19" t="s">
        <v>277</v>
      </c>
      <c r="C430" s="19" t="s">
        <v>276</v>
      </c>
      <c r="D430" s="19" t="s">
        <v>33</v>
      </c>
      <c r="E430" s="19" t="s">
        <v>310</v>
      </c>
      <c r="F430" s="28" t="s">
        <v>2000</v>
      </c>
      <c r="G430" s="19" t="s">
        <v>734</v>
      </c>
      <c r="H430" s="18" t="s">
        <v>270</v>
      </c>
      <c r="I430" s="18" t="s">
        <v>274</v>
      </c>
      <c r="J430" s="17">
        <v>130000</v>
      </c>
      <c r="K430" s="35" t="s">
        <v>137</v>
      </c>
      <c r="L430" s="18"/>
      <c r="M430" s="32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6"/>
      <c r="AC430" s="36"/>
      <c r="AD430" s="17"/>
      <c r="AE430" s="18" t="s">
        <v>1334</v>
      </c>
      <c r="AF430" s="124" t="s">
        <v>1571</v>
      </c>
      <c r="AG430" s="19"/>
      <c r="AH430" s="18" t="s">
        <v>1334</v>
      </c>
      <c r="AI430" s="19" t="s">
        <v>1571</v>
      </c>
      <c r="AJ430" s="15"/>
      <c r="AK430" s="15"/>
      <c r="AL430" s="16">
        <f t="shared" si="13"/>
        <v>130000</v>
      </c>
      <c r="AM430" s="15" t="s">
        <v>1327</v>
      </c>
      <c r="AN430" s="15" t="s">
        <v>1328</v>
      </c>
      <c r="AO430" s="18"/>
      <c r="AP430" s="18"/>
      <c r="AQ430" s="18"/>
      <c r="AR430" s="18"/>
      <c r="AS430" s="18"/>
      <c r="AT430" s="18"/>
    </row>
    <row r="431" spans="1:46" s="23" customFormat="1" ht="72" x14ac:dyDescent="0.2">
      <c r="A431" s="19" t="s">
        <v>45</v>
      </c>
      <c r="B431" s="19" t="s">
        <v>277</v>
      </c>
      <c r="C431" s="19" t="s">
        <v>276</v>
      </c>
      <c r="D431" s="19" t="s">
        <v>33</v>
      </c>
      <c r="E431" s="19" t="s">
        <v>310</v>
      </c>
      <c r="F431" s="28" t="s">
        <v>2001</v>
      </c>
      <c r="G431" s="19" t="s">
        <v>735</v>
      </c>
      <c r="H431" s="18" t="s">
        <v>270</v>
      </c>
      <c r="I431" s="18" t="s">
        <v>274</v>
      </c>
      <c r="J431" s="17">
        <v>36000</v>
      </c>
      <c r="K431" s="35" t="s">
        <v>137</v>
      </c>
      <c r="L431" s="18"/>
      <c r="M431" s="32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6"/>
      <c r="AC431" s="36"/>
      <c r="AD431" s="17"/>
      <c r="AE431" s="18" t="s">
        <v>1334</v>
      </c>
      <c r="AF431" s="124" t="s">
        <v>1571</v>
      </c>
      <c r="AG431" s="19"/>
      <c r="AH431" s="18" t="s">
        <v>1334</v>
      </c>
      <c r="AI431" s="19" t="s">
        <v>1571</v>
      </c>
      <c r="AJ431" s="15"/>
      <c r="AK431" s="15"/>
      <c r="AL431" s="16">
        <f t="shared" si="13"/>
        <v>36000</v>
      </c>
      <c r="AM431" s="15" t="s">
        <v>1327</v>
      </c>
      <c r="AN431" s="15" t="s">
        <v>1328</v>
      </c>
      <c r="AO431" s="18"/>
      <c r="AP431" s="18"/>
      <c r="AQ431" s="18"/>
      <c r="AR431" s="18"/>
      <c r="AS431" s="18"/>
      <c r="AT431" s="18"/>
    </row>
    <row r="432" spans="1:46" s="23" customFormat="1" ht="72" x14ac:dyDescent="0.2">
      <c r="A432" s="19" t="s">
        <v>45</v>
      </c>
      <c r="B432" s="19" t="s">
        <v>277</v>
      </c>
      <c r="C432" s="19" t="s">
        <v>276</v>
      </c>
      <c r="D432" s="19" t="s">
        <v>33</v>
      </c>
      <c r="E432" s="19" t="s">
        <v>310</v>
      </c>
      <c r="F432" s="28" t="s">
        <v>2002</v>
      </c>
      <c r="G432" s="19" t="s">
        <v>736</v>
      </c>
      <c r="H432" s="18" t="s">
        <v>270</v>
      </c>
      <c r="I432" s="18" t="s">
        <v>275</v>
      </c>
      <c r="J432" s="17">
        <v>350000</v>
      </c>
      <c r="K432" s="35" t="s">
        <v>137</v>
      </c>
      <c r="L432" s="18"/>
      <c r="M432" s="32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6"/>
      <c r="AC432" s="36"/>
      <c r="AD432" s="17"/>
      <c r="AE432" s="18" t="s">
        <v>1334</v>
      </c>
      <c r="AF432" s="124" t="s">
        <v>1571</v>
      </c>
      <c r="AG432" s="19"/>
      <c r="AH432" s="18" t="s">
        <v>1334</v>
      </c>
      <c r="AI432" s="19" t="s">
        <v>1571</v>
      </c>
      <c r="AJ432" s="15"/>
      <c r="AK432" s="15"/>
      <c r="AL432" s="16">
        <f t="shared" si="13"/>
        <v>350000</v>
      </c>
      <c r="AM432" s="15" t="s">
        <v>1327</v>
      </c>
      <c r="AN432" s="15" t="s">
        <v>1328</v>
      </c>
      <c r="AO432" s="18"/>
      <c r="AP432" s="18"/>
      <c r="AQ432" s="18"/>
      <c r="AR432" s="18"/>
      <c r="AS432" s="18"/>
      <c r="AT432" s="18"/>
    </row>
    <row r="433" spans="1:46" s="23" customFormat="1" ht="72" x14ac:dyDescent="0.2">
      <c r="A433" s="19" t="s">
        <v>45</v>
      </c>
      <c r="B433" s="19" t="s">
        <v>277</v>
      </c>
      <c r="C433" s="19" t="s">
        <v>276</v>
      </c>
      <c r="D433" s="19" t="s">
        <v>33</v>
      </c>
      <c r="E433" s="19" t="s">
        <v>310</v>
      </c>
      <c r="F433" s="28" t="s">
        <v>2003</v>
      </c>
      <c r="G433" s="19" t="s">
        <v>737</v>
      </c>
      <c r="H433" s="18" t="s">
        <v>270</v>
      </c>
      <c r="I433" s="18" t="s">
        <v>274</v>
      </c>
      <c r="J433" s="17">
        <v>35000</v>
      </c>
      <c r="K433" s="35" t="s">
        <v>137</v>
      </c>
      <c r="L433" s="18"/>
      <c r="M433" s="32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6"/>
      <c r="AC433" s="36"/>
      <c r="AD433" s="17"/>
      <c r="AE433" s="18" t="s">
        <v>1334</v>
      </c>
      <c r="AF433" s="124" t="s">
        <v>1571</v>
      </c>
      <c r="AG433" s="19"/>
      <c r="AH433" s="18" t="s">
        <v>1334</v>
      </c>
      <c r="AI433" s="19" t="s">
        <v>1571</v>
      </c>
      <c r="AJ433" s="15"/>
      <c r="AK433" s="15"/>
      <c r="AL433" s="16">
        <f t="shared" si="13"/>
        <v>35000</v>
      </c>
      <c r="AM433" s="15" t="s">
        <v>1327</v>
      </c>
      <c r="AN433" s="15" t="s">
        <v>1328</v>
      </c>
      <c r="AO433" s="18"/>
      <c r="AP433" s="18"/>
      <c r="AQ433" s="18"/>
      <c r="AR433" s="18"/>
      <c r="AS433" s="18"/>
      <c r="AT433" s="18"/>
    </row>
    <row r="434" spans="1:46" s="23" customFormat="1" ht="72" x14ac:dyDescent="0.2">
      <c r="A434" s="19" t="s">
        <v>45</v>
      </c>
      <c r="B434" s="19" t="s">
        <v>277</v>
      </c>
      <c r="C434" s="19" t="s">
        <v>276</v>
      </c>
      <c r="D434" s="19" t="s">
        <v>33</v>
      </c>
      <c r="E434" s="19" t="s">
        <v>310</v>
      </c>
      <c r="F434" s="28" t="s">
        <v>2004</v>
      </c>
      <c r="G434" s="19" t="s">
        <v>738</v>
      </c>
      <c r="H434" s="18" t="s">
        <v>270</v>
      </c>
      <c r="I434" s="18" t="s">
        <v>274</v>
      </c>
      <c r="J434" s="17">
        <v>35000</v>
      </c>
      <c r="K434" s="35" t="s">
        <v>137</v>
      </c>
      <c r="L434" s="18"/>
      <c r="M434" s="32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6"/>
      <c r="AC434" s="36"/>
      <c r="AD434" s="17"/>
      <c r="AE434" s="18" t="s">
        <v>1334</v>
      </c>
      <c r="AF434" s="124" t="s">
        <v>1571</v>
      </c>
      <c r="AG434" s="19"/>
      <c r="AH434" s="18" t="s">
        <v>1334</v>
      </c>
      <c r="AI434" s="19" t="s">
        <v>1571</v>
      </c>
      <c r="AJ434" s="15"/>
      <c r="AK434" s="15"/>
      <c r="AL434" s="16">
        <f t="shared" si="13"/>
        <v>35000</v>
      </c>
      <c r="AM434" s="15" t="s">
        <v>1327</v>
      </c>
      <c r="AN434" s="15" t="s">
        <v>1328</v>
      </c>
      <c r="AO434" s="18"/>
      <c r="AP434" s="18"/>
      <c r="AQ434" s="18"/>
      <c r="AR434" s="18"/>
      <c r="AS434" s="18"/>
      <c r="AT434" s="18"/>
    </row>
    <row r="435" spans="1:46" s="23" customFormat="1" ht="72" x14ac:dyDescent="0.2">
      <c r="A435" s="19" t="s">
        <v>45</v>
      </c>
      <c r="B435" s="19" t="s">
        <v>277</v>
      </c>
      <c r="C435" s="19" t="s">
        <v>276</v>
      </c>
      <c r="D435" s="19" t="s">
        <v>33</v>
      </c>
      <c r="E435" s="19" t="s">
        <v>310</v>
      </c>
      <c r="F435" s="28" t="s">
        <v>2005</v>
      </c>
      <c r="G435" s="19" t="s">
        <v>739</v>
      </c>
      <c r="H435" s="18" t="s">
        <v>270</v>
      </c>
      <c r="I435" s="18" t="s">
        <v>274</v>
      </c>
      <c r="J435" s="17">
        <v>35000</v>
      </c>
      <c r="K435" s="35" t="s">
        <v>137</v>
      </c>
      <c r="L435" s="18"/>
      <c r="M435" s="32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6"/>
      <c r="AC435" s="36"/>
      <c r="AD435" s="17"/>
      <c r="AE435" s="18" t="s">
        <v>1334</v>
      </c>
      <c r="AF435" s="124" t="s">
        <v>1571</v>
      </c>
      <c r="AG435" s="19"/>
      <c r="AH435" s="18" t="s">
        <v>1334</v>
      </c>
      <c r="AI435" s="19" t="s">
        <v>1571</v>
      </c>
      <c r="AJ435" s="15"/>
      <c r="AK435" s="15"/>
      <c r="AL435" s="16">
        <f t="shared" si="13"/>
        <v>35000</v>
      </c>
      <c r="AM435" s="15" t="s">
        <v>1327</v>
      </c>
      <c r="AN435" s="15" t="s">
        <v>1328</v>
      </c>
      <c r="AO435" s="18"/>
      <c r="AP435" s="18"/>
      <c r="AQ435" s="18"/>
      <c r="AR435" s="18"/>
      <c r="AS435" s="18"/>
      <c r="AT435" s="18"/>
    </row>
    <row r="436" spans="1:46" s="23" customFormat="1" ht="72" x14ac:dyDescent="0.2">
      <c r="A436" s="19" t="s">
        <v>45</v>
      </c>
      <c r="B436" s="19" t="s">
        <v>277</v>
      </c>
      <c r="C436" s="19" t="s">
        <v>276</v>
      </c>
      <c r="D436" s="19" t="s">
        <v>33</v>
      </c>
      <c r="E436" s="19" t="s">
        <v>310</v>
      </c>
      <c r="F436" s="28" t="s">
        <v>2006</v>
      </c>
      <c r="G436" s="19" t="s">
        <v>740</v>
      </c>
      <c r="H436" s="18" t="s">
        <v>270</v>
      </c>
      <c r="I436" s="18" t="s">
        <v>274</v>
      </c>
      <c r="J436" s="17">
        <v>35000</v>
      </c>
      <c r="K436" s="35" t="s">
        <v>137</v>
      </c>
      <c r="L436" s="18"/>
      <c r="M436" s="32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6"/>
      <c r="AC436" s="36"/>
      <c r="AD436" s="17"/>
      <c r="AE436" s="18" t="s">
        <v>1334</v>
      </c>
      <c r="AF436" s="124" t="s">
        <v>1571</v>
      </c>
      <c r="AG436" s="19"/>
      <c r="AH436" s="18" t="s">
        <v>1334</v>
      </c>
      <c r="AI436" s="19" t="s">
        <v>1571</v>
      </c>
      <c r="AJ436" s="15"/>
      <c r="AK436" s="15"/>
      <c r="AL436" s="16">
        <f t="shared" si="13"/>
        <v>35000</v>
      </c>
      <c r="AM436" s="15" t="s">
        <v>1327</v>
      </c>
      <c r="AN436" s="15" t="s">
        <v>1328</v>
      </c>
      <c r="AO436" s="18"/>
      <c r="AP436" s="18"/>
      <c r="AQ436" s="18"/>
      <c r="AR436" s="18"/>
      <c r="AS436" s="18"/>
      <c r="AT436" s="18"/>
    </row>
    <row r="437" spans="1:46" s="23" customFormat="1" ht="72" x14ac:dyDescent="0.2">
      <c r="A437" s="19" t="s">
        <v>45</v>
      </c>
      <c r="B437" s="19" t="s">
        <v>277</v>
      </c>
      <c r="C437" s="19" t="s">
        <v>276</v>
      </c>
      <c r="D437" s="19" t="s">
        <v>33</v>
      </c>
      <c r="E437" s="19" t="s">
        <v>310</v>
      </c>
      <c r="F437" s="28" t="s">
        <v>2007</v>
      </c>
      <c r="G437" s="19" t="s">
        <v>741</v>
      </c>
      <c r="H437" s="18" t="s">
        <v>270</v>
      </c>
      <c r="I437" s="18" t="s">
        <v>274</v>
      </c>
      <c r="J437" s="17">
        <v>30000</v>
      </c>
      <c r="K437" s="35" t="s">
        <v>137</v>
      </c>
      <c r="L437" s="18"/>
      <c r="M437" s="32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6"/>
      <c r="AC437" s="36"/>
      <c r="AD437" s="17"/>
      <c r="AE437" s="18" t="s">
        <v>1334</v>
      </c>
      <c r="AF437" s="124" t="s">
        <v>1571</v>
      </c>
      <c r="AG437" s="19"/>
      <c r="AH437" s="18" t="s">
        <v>1334</v>
      </c>
      <c r="AI437" s="19" t="s">
        <v>1571</v>
      </c>
      <c r="AJ437" s="15"/>
      <c r="AK437" s="15"/>
      <c r="AL437" s="16">
        <f t="shared" si="13"/>
        <v>30000</v>
      </c>
      <c r="AM437" s="15" t="s">
        <v>1327</v>
      </c>
      <c r="AN437" s="15" t="s">
        <v>1328</v>
      </c>
      <c r="AO437" s="18"/>
      <c r="AP437" s="18"/>
      <c r="AQ437" s="18"/>
      <c r="AR437" s="18"/>
      <c r="AS437" s="18"/>
      <c r="AT437" s="18"/>
    </row>
    <row r="438" spans="1:46" s="23" customFormat="1" ht="72" x14ac:dyDescent="0.2">
      <c r="A438" s="19" t="s">
        <v>45</v>
      </c>
      <c r="B438" s="19" t="s">
        <v>277</v>
      </c>
      <c r="C438" s="19" t="s">
        <v>276</v>
      </c>
      <c r="D438" s="19" t="s">
        <v>33</v>
      </c>
      <c r="E438" s="19" t="s">
        <v>310</v>
      </c>
      <c r="F438" s="28" t="s">
        <v>2008</v>
      </c>
      <c r="G438" s="19" t="s">
        <v>742</v>
      </c>
      <c r="H438" s="18" t="s">
        <v>270</v>
      </c>
      <c r="I438" s="18" t="s">
        <v>274</v>
      </c>
      <c r="J438" s="17">
        <v>70000</v>
      </c>
      <c r="K438" s="35" t="s">
        <v>137</v>
      </c>
      <c r="L438" s="18"/>
      <c r="M438" s="32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6"/>
      <c r="AC438" s="36"/>
      <c r="AD438" s="17"/>
      <c r="AE438" s="18" t="s">
        <v>1334</v>
      </c>
      <c r="AF438" s="124" t="s">
        <v>1571</v>
      </c>
      <c r="AG438" s="19"/>
      <c r="AH438" s="18" t="s">
        <v>1334</v>
      </c>
      <c r="AI438" s="19" t="s">
        <v>1571</v>
      </c>
      <c r="AJ438" s="15"/>
      <c r="AK438" s="15"/>
      <c r="AL438" s="16">
        <f t="shared" si="13"/>
        <v>70000</v>
      </c>
      <c r="AM438" s="15" t="s">
        <v>1327</v>
      </c>
      <c r="AN438" s="15" t="s">
        <v>1328</v>
      </c>
      <c r="AO438" s="18"/>
      <c r="AP438" s="18"/>
      <c r="AQ438" s="18"/>
      <c r="AR438" s="18"/>
      <c r="AS438" s="18"/>
      <c r="AT438" s="18"/>
    </row>
    <row r="439" spans="1:46" s="23" customFormat="1" ht="72" x14ac:dyDescent="0.2">
      <c r="A439" s="19" t="s">
        <v>45</v>
      </c>
      <c r="B439" s="19" t="s">
        <v>277</v>
      </c>
      <c r="C439" s="19" t="s">
        <v>276</v>
      </c>
      <c r="D439" s="19" t="s">
        <v>33</v>
      </c>
      <c r="E439" s="19" t="s">
        <v>310</v>
      </c>
      <c r="F439" s="28" t="s">
        <v>2009</v>
      </c>
      <c r="G439" s="19" t="s">
        <v>743</v>
      </c>
      <c r="H439" s="18" t="s">
        <v>270</v>
      </c>
      <c r="I439" s="18" t="s">
        <v>553</v>
      </c>
      <c r="J439" s="17">
        <v>5000</v>
      </c>
      <c r="K439" s="35" t="s">
        <v>137</v>
      </c>
      <c r="L439" s="18"/>
      <c r="M439" s="32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6"/>
      <c r="AC439" s="36"/>
      <c r="AD439" s="17"/>
      <c r="AE439" s="18" t="s">
        <v>1334</v>
      </c>
      <c r="AF439" s="124" t="s">
        <v>1571</v>
      </c>
      <c r="AG439" s="19"/>
      <c r="AH439" s="18" t="s">
        <v>1334</v>
      </c>
      <c r="AI439" s="19" t="s">
        <v>1571</v>
      </c>
      <c r="AJ439" s="15"/>
      <c r="AK439" s="15"/>
      <c r="AL439" s="16">
        <f t="shared" si="13"/>
        <v>5000</v>
      </c>
      <c r="AM439" s="15" t="s">
        <v>1327</v>
      </c>
      <c r="AN439" s="15" t="s">
        <v>1328</v>
      </c>
      <c r="AO439" s="18"/>
      <c r="AP439" s="18"/>
      <c r="AQ439" s="18"/>
      <c r="AR439" s="18"/>
      <c r="AS439" s="18"/>
      <c r="AT439" s="18"/>
    </row>
    <row r="440" spans="1:46" s="23" customFormat="1" ht="72" x14ac:dyDescent="0.2">
      <c r="A440" s="19" t="s">
        <v>45</v>
      </c>
      <c r="B440" s="19" t="s">
        <v>277</v>
      </c>
      <c r="C440" s="19" t="s">
        <v>276</v>
      </c>
      <c r="D440" s="19" t="s">
        <v>33</v>
      </c>
      <c r="E440" s="19" t="s">
        <v>310</v>
      </c>
      <c r="F440" s="28" t="s">
        <v>2010</v>
      </c>
      <c r="G440" s="19" t="s">
        <v>744</v>
      </c>
      <c r="H440" s="18" t="s">
        <v>270</v>
      </c>
      <c r="I440" s="18" t="s">
        <v>268</v>
      </c>
      <c r="J440" s="17">
        <v>80000</v>
      </c>
      <c r="K440" s="35" t="s">
        <v>137</v>
      </c>
      <c r="L440" s="18"/>
      <c r="M440" s="32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6"/>
      <c r="AC440" s="36"/>
      <c r="AD440" s="17"/>
      <c r="AE440" s="18" t="s">
        <v>1334</v>
      </c>
      <c r="AF440" s="124" t="s">
        <v>1571</v>
      </c>
      <c r="AG440" s="19"/>
      <c r="AH440" s="18" t="s">
        <v>1334</v>
      </c>
      <c r="AI440" s="19" t="s">
        <v>1571</v>
      </c>
      <c r="AJ440" s="15"/>
      <c r="AK440" s="15"/>
      <c r="AL440" s="16">
        <f t="shared" si="13"/>
        <v>80000</v>
      </c>
      <c r="AM440" s="15" t="s">
        <v>1327</v>
      </c>
      <c r="AN440" s="15" t="s">
        <v>1328</v>
      </c>
      <c r="AO440" s="18"/>
      <c r="AP440" s="18"/>
      <c r="AQ440" s="18"/>
      <c r="AR440" s="18"/>
      <c r="AS440" s="18"/>
      <c r="AT440" s="18"/>
    </row>
    <row r="441" spans="1:46" s="23" customFormat="1" ht="72" x14ac:dyDescent="0.2">
      <c r="A441" s="19" t="s">
        <v>45</v>
      </c>
      <c r="B441" s="19" t="s">
        <v>277</v>
      </c>
      <c r="C441" s="19" t="s">
        <v>276</v>
      </c>
      <c r="D441" s="19" t="s">
        <v>33</v>
      </c>
      <c r="E441" s="19" t="s">
        <v>310</v>
      </c>
      <c r="F441" s="28" t="s">
        <v>2011</v>
      </c>
      <c r="G441" s="19" t="s">
        <v>745</v>
      </c>
      <c r="H441" s="18" t="s">
        <v>270</v>
      </c>
      <c r="I441" s="18" t="s">
        <v>268</v>
      </c>
      <c r="J441" s="17">
        <v>80000</v>
      </c>
      <c r="K441" s="35" t="s">
        <v>137</v>
      </c>
      <c r="L441" s="18"/>
      <c r="M441" s="32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6"/>
      <c r="AC441" s="36"/>
      <c r="AD441" s="17"/>
      <c r="AE441" s="18" t="s">
        <v>1334</v>
      </c>
      <c r="AF441" s="124" t="s">
        <v>1571</v>
      </c>
      <c r="AG441" s="19"/>
      <c r="AH441" s="18" t="s">
        <v>1334</v>
      </c>
      <c r="AI441" s="19" t="s">
        <v>1571</v>
      </c>
      <c r="AJ441" s="15"/>
      <c r="AK441" s="15"/>
      <c r="AL441" s="16">
        <f t="shared" si="13"/>
        <v>80000</v>
      </c>
      <c r="AM441" s="15" t="s">
        <v>1327</v>
      </c>
      <c r="AN441" s="15" t="s">
        <v>1328</v>
      </c>
      <c r="AO441" s="18"/>
      <c r="AP441" s="18"/>
      <c r="AQ441" s="18"/>
      <c r="AR441" s="18"/>
      <c r="AS441" s="18"/>
      <c r="AT441" s="18"/>
    </row>
    <row r="442" spans="1:46" s="23" customFormat="1" ht="72" x14ac:dyDescent="0.2">
      <c r="A442" s="19" t="s">
        <v>45</v>
      </c>
      <c r="B442" s="19" t="s">
        <v>277</v>
      </c>
      <c r="C442" s="19" t="s">
        <v>276</v>
      </c>
      <c r="D442" s="19" t="s">
        <v>33</v>
      </c>
      <c r="E442" s="19" t="s">
        <v>310</v>
      </c>
      <c r="F442" s="28" t="s">
        <v>2012</v>
      </c>
      <c r="G442" s="19" t="s">
        <v>746</v>
      </c>
      <c r="H442" s="18" t="s">
        <v>270</v>
      </c>
      <c r="I442" s="18" t="s">
        <v>268</v>
      </c>
      <c r="J442" s="17">
        <v>80000</v>
      </c>
      <c r="K442" s="35" t="s">
        <v>137</v>
      </c>
      <c r="L442" s="18"/>
      <c r="M442" s="32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6"/>
      <c r="AC442" s="36"/>
      <c r="AD442" s="17"/>
      <c r="AE442" s="18" t="s">
        <v>1334</v>
      </c>
      <c r="AF442" s="124" t="s">
        <v>1571</v>
      </c>
      <c r="AG442" s="19"/>
      <c r="AH442" s="18" t="s">
        <v>1334</v>
      </c>
      <c r="AI442" s="19" t="s">
        <v>1571</v>
      </c>
      <c r="AJ442" s="15"/>
      <c r="AK442" s="15"/>
      <c r="AL442" s="16">
        <f t="shared" si="13"/>
        <v>80000</v>
      </c>
      <c r="AM442" s="15" t="s">
        <v>1327</v>
      </c>
      <c r="AN442" s="15" t="s">
        <v>1328</v>
      </c>
      <c r="AO442" s="18"/>
      <c r="AP442" s="18"/>
      <c r="AQ442" s="18"/>
      <c r="AR442" s="18"/>
      <c r="AS442" s="18"/>
      <c r="AT442" s="18"/>
    </row>
    <row r="443" spans="1:46" s="23" customFormat="1" ht="72" x14ac:dyDescent="0.2">
      <c r="A443" s="19" t="s">
        <v>45</v>
      </c>
      <c r="B443" s="19" t="s">
        <v>277</v>
      </c>
      <c r="C443" s="19" t="s">
        <v>276</v>
      </c>
      <c r="D443" s="19" t="s">
        <v>33</v>
      </c>
      <c r="E443" s="19" t="s">
        <v>310</v>
      </c>
      <c r="F443" s="28" t="s">
        <v>2013</v>
      </c>
      <c r="G443" s="19" t="s">
        <v>747</v>
      </c>
      <c r="H443" s="18" t="s">
        <v>270</v>
      </c>
      <c r="I443" s="18" t="s">
        <v>268</v>
      </c>
      <c r="J443" s="17">
        <v>80000</v>
      </c>
      <c r="K443" s="35" t="s">
        <v>137</v>
      </c>
      <c r="L443" s="18"/>
      <c r="M443" s="32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6"/>
      <c r="AC443" s="36"/>
      <c r="AD443" s="17"/>
      <c r="AE443" s="18" t="s">
        <v>1334</v>
      </c>
      <c r="AF443" s="124" t="s">
        <v>1571</v>
      </c>
      <c r="AG443" s="19"/>
      <c r="AH443" s="18" t="s">
        <v>1334</v>
      </c>
      <c r="AI443" s="19" t="s">
        <v>1571</v>
      </c>
      <c r="AJ443" s="15"/>
      <c r="AK443" s="15"/>
      <c r="AL443" s="16">
        <f t="shared" si="13"/>
        <v>80000</v>
      </c>
      <c r="AM443" s="15" t="s">
        <v>1327</v>
      </c>
      <c r="AN443" s="15" t="s">
        <v>1328</v>
      </c>
      <c r="AO443" s="18"/>
      <c r="AP443" s="18"/>
      <c r="AQ443" s="18"/>
      <c r="AR443" s="18"/>
      <c r="AS443" s="18"/>
      <c r="AT443" s="18"/>
    </row>
    <row r="444" spans="1:46" s="23" customFormat="1" ht="72" x14ac:dyDescent="0.2">
      <c r="A444" s="19" t="s">
        <v>45</v>
      </c>
      <c r="B444" s="19" t="s">
        <v>277</v>
      </c>
      <c r="C444" s="19" t="s">
        <v>276</v>
      </c>
      <c r="D444" s="19" t="s">
        <v>33</v>
      </c>
      <c r="E444" s="19" t="s">
        <v>310</v>
      </c>
      <c r="F444" s="28" t="s">
        <v>2014</v>
      </c>
      <c r="G444" s="19" t="s">
        <v>748</v>
      </c>
      <c r="H444" s="18" t="s">
        <v>270</v>
      </c>
      <c r="I444" s="18" t="s">
        <v>268</v>
      </c>
      <c r="J444" s="17">
        <v>80000</v>
      </c>
      <c r="K444" s="35" t="s">
        <v>137</v>
      </c>
      <c r="L444" s="18"/>
      <c r="M444" s="32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6"/>
      <c r="AC444" s="36"/>
      <c r="AD444" s="17"/>
      <c r="AE444" s="18" t="s">
        <v>1334</v>
      </c>
      <c r="AF444" s="124" t="s">
        <v>1571</v>
      </c>
      <c r="AG444" s="19"/>
      <c r="AH444" s="18" t="s">
        <v>1334</v>
      </c>
      <c r="AI444" s="19" t="s">
        <v>1571</v>
      </c>
      <c r="AJ444" s="15"/>
      <c r="AK444" s="15"/>
      <c r="AL444" s="16">
        <f t="shared" si="13"/>
        <v>80000</v>
      </c>
      <c r="AM444" s="15" t="s">
        <v>1327</v>
      </c>
      <c r="AN444" s="15" t="s">
        <v>1328</v>
      </c>
      <c r="AO444" s="18"/>
      <c r="AP444" s="18"/>
      <c r="AQ444" s="18"/>
      <c r="AR444" s="18"/>
      <c r="AS444" s="18"/>
      <c r="AT444" s="18"/>
    </row>
    <row r="445" spans="1:46" s="23" customFormat="1" ht="72" x14ac:dyDescent="0.2">
      <c r="A445" s="19" t="s">
        <v>45</v>
      </c>
      <c r="B445" s="19" t="s">
        <v>277</v>
      </c>
      <c r="C445" s="19" t="s">
        <v>276</v>
      </c>
      <c r="D445" s="19" t="s">
        <v>33</v>
      </c>
      <c r="E445" s="19" t="s">
        <v>310</v>
      </c>
      <c r="F445" s="28" t="s">
        <v>2015</v>
      </c>
      <c r="G445" s="19" t="s">
        <v>749</v>
      </c>
      <c r="H445" s="18" t="s">
        <v>270</v>
      </c>
      <c r="I445" s="18" t="s">
        <v>268</v>
      </c>
      <c r="J445" s="17">
        <v>80000</v>
      </c>
      <c r="K445" s="35" t="s">
        <v>137</v>
      </c>
      <c r="L445" s="18"/>
      <c r="M445" s="32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6"/>
      <c r="AC445" s="36"/>
      <c r="AD445" s="17"/>
      <c r="AE445" s="18" t="s">
        <v>1334</v>
      </c>
      <c r="AF445" s="124" t="s">
        <v>1571</v>
      </c>
      <c r="AG445" s="19"/>
      <c r="AH445" s="18" t="s">
        <v>1334</v>
      </c>
      <c r="AI445" s="19" t="s">
        <v>1571</v>
      </c>
      <c r="AJ445" s="15"/>
      <c r="AK445" s="15"/>
      <c r="AL445" s="16">
        <f t="shared" si="13"/>
        <v>80000</v>
      </c>
      <c r="AM445" s="15" t="s">
        <v>1327</v>
      </c>
      <c r="AN445" s="15" t="s">
        <v>1328</v>
      </c>
      <c r="AO445" s="18"/>
      <c r="AP445" s="18"/>
      <c r="AQ445" s="18"/>
      <c r="AR445" s="18"/>
      <c r="AS445" s="18"/>
      <c r="AT445" s="18"/>
    </row>
    <row r="446" spans="1:46" s="23" customFormat="1" ht="72" x14ac:dyDescent="0.2">
      <c r="A446" s="19" t="s">
        <v>45</v>
      </c>
      <c r="B446" s="19" t="s">
        <v>277</v>
      </c>
      <c r="C446" s="19" t="s">
        <v>17</v>
      </c>
      <c r="D446" s="19" t="s">
        <v>34</v>
      </c>
      <c r="E446" s="19" t="s">
        <v>454</v>
      </c>
      <c r="F446" s="28" t="s">
        <v>2016</v>
      </c>
      <c r="G446" s="19" t="s">
        <v>1141</v>
      </c>
      <c r="H446" s="18" t="s">
        <v>270</v>
      </c>
      <c r="I446" s="18" t="s">
        <v>1119</v>
      </c>
      <c r="J446" s="17">
        <v>3527000</v>
      </c>
      <c r="K446" s="35" t="s">
        <v>137</v>
      </c>
      <c r="L446" s="18"/>
      <c r="M446" s="32"/>
      <c r="N446" s="53">
        <v>43886</v>
      </c>
      <c r="O446" s="18"/>
      <c r="P446" s="36"/>
      <c r="Q446" s="19"/>
      <c r="R446" s="18"/>
      <c r="S446" s="18"/>
      <c r="T446" s="18"/>
      <c r="U446" s="18"/>
      <c r="V446" s="53"/>
      <c r="W446" s="17"/>
      <c r="X446" s="32">
        <v>4</v>
      </c>
      <c r="Y446" s="36"/>
      <c r="Z446" s="17"/>
      <c r="AA446" s="36"/>
      <c r="AB446" s="36"/>
      <c r="AC446" s="36"/>
      <c r="AD446" s="17"/>
      <c r="AE446" s="18" t="s">
        <v>1330</v>
      </c>
      <c r="AF446" s="124" t="s">
        <v>1571</v>
      </c>
      <c r="AG446" s="19"/>
      <c r="AH446" s="18" t="s">
        <v>1334</v>
      </c>
      <c r="AI446" s="19" t="s">
        <v>1571</v>
      </c>
      <c r="AJ446" s="15"/>
      <c r="AK446" s="15"/>
      <c r="AL446" s="16">
        <f t="shared" si="13"/>
        <v>3527000</v>
      </c>
      <c r="AM446" s="15" t="s">
        <v>1327</v>
      </c>
      <c r="AN446" s="15" t="s">
        <v>1328</v>
      </c>
      <c r="AO446" s="18"/>
      <c r="AP446" s="18"/>
      <c r="AQ446" s="18"/>
      <c r="AR446" s="18"/>
      <c r="AS446" s="18"/>
      <c r="AT446" s="18"/>
    </row>
    <row r="447" spans="1:46" s="23" customFormat="1" ht="72" x14ac:dyDescent="0.2">
      <c r="A447" s="19" t="s">
        <v>45</v>
      </c>
      <c r="B447" s="19" t="s">
        <v>277</v>
      </c>
      <c r="C447" s="19" t="s">
        <v>17</v>
      </c>
      <c r="D447" s="19" t="s">
        <v>34</v>
      </c>
      <c r="E447" s="19" t="s">
        <v>454</v>
      </c>
      <c r="F447" s="28" t="s">
        <v>2017</v>
      </c>
      <c r="G447" s="19" t="s">
        <v>1142</v>
      </c>
      <c r="H447" s="18" t="s">
        <v>270</v>
      </c>
      <c r="I447" s="18" t="s">
        <v>1122</v>
      </c>
      <c r="J447" s="17">
        <v>1800000</v>
      </c>
      <c r="K447" s="35" t="s">
        <v>137</v>
      </c>
      <c r="L447" s="18"/>
      <c r="M447" s="32"/>
      <c r="N447" s="53">
        <v>43918</v>
      </c>
      <c r="O447" s="18"/>
      <c r="P447" s="36"/>
      <c r="Q447" s="19"/>
      <c r="R447" s="18"/>
      <c r="S447" s="18"/>
      <c r="T447" s="18"/>
      <c r="U447" s="18"/>
      <c r="V447" s="53"/>
      <c r="W447" s="17"/>
      <c r="X447" s="32">
        <v>4</v>
      </c>
      <c r="Y447" s="36"/>
      <c r="Z447" s="17"/>
      <c r="AA447" s="36"/>
      <c r="AB447" s="36"/>
      <c r="AC447" s="36"/>
      <c r="AD447" s="17"/>
      <c r="AE447" s="19" t="s">
        <v>2944</v>
      </c>
      <c r="AF447" s="124" t="s">
        <v>3457</v>
      </c>
      <c r="AG447" s="19"/>
      <c r="AH447" s="19" t="s">
        <v>1335</v>
      </c>
      <c r="AI447" s="19" t="s">
        <v>1569</v>
      </c>
      <c r="AJ447" s="15"/>
      <c r="AK447" s="15"/>
      <c r="AL447" s="16">
        <f t="shared" si="13"/>
        <v>1800000</v>
      </c>
      <c r="AM447" s="15" t="s">
        <v>1327</v>
      </c>
      <c r="AN447" s="15" t="s">
        <v>1328</v>
      </c>
      <c r="AO447" s="18"/>
      <c r="AP447" s="18"/>
      <c r="AQ447" s="18"/>
      <c r="AR447" s="18"/>
      <c r="AS447" s="18"/>
      <c r="AT447" s="18"/>
    </row>
    <row r="448" spans="1:46" s="23" customFormat="1" ht="72" x14ac:dyDescent="0.2">
      <c r="A448" s="19" t="s">
        <v>46</v>
      </c>
      <c r="B448" s="19" t="s">
        <v>277</v>
      </c>
      <c r="C448" s="19" t="s">
        <v>276</v>
      </c>
      <c r="D448" s="19" t="s">
        <v>11</v>
      </c>
      <c r="E448" s="19" t="s">
        <v>454</v>
      </c>
      <c r="F448" s="28" t="s">
        <v>2018</v>
      </c>
      <c r="G448" s="19" t="s">
        <v>750</v>
      </c>
      <c r="H448" s="18" t="s">
        <v>303</v>
      </c>
      <c r="I448" s="18" t="s">
        <v>274</v>
      </c>
      <c r="J448" s="17">
        <v>80000</v>
      </c>
      <c r="K448" s="64" t="s">
        <v>2442</v>
      </c>
      <c r="L448" s="64"/>
      <c r="M448" s="35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/>
      <c r="AF448" s="127" t="s">
        <v>3455</v>
      </c>
      <c r="AG448" s="20" t="s">
        <v>2457</v>
      </c>
      <c r="AH448" s="20" t="s">
        <v>1336</v>
      </c>
      <c r="AI448" s="19" t="s">
        <v>1569</v>
      </c>
      <c r="AJ448" s="16"/>
      <c r="AK448" s="16">
        <v>69000</v>
      </c>
      <c r="AL448" s="16">
        <f t="shared" si="13"/>
        <v>11000</v>
      </c>
      <c r="AM448" s="71" t="s">
        <v>1289</v>
      </c>
      <c r="AN448" s="71" t="s">
        <v>1289</v>
      </c>
      <c r="AO448" s="71" t="s">
        <v>1289</v>
      </c>
      <c r="AP448" s="71" t="s">
        <v>1289</v>
      </c>
      <c r="AQ448" s="71" t="s">
        <v>1289</v>
      </c>
      <c r="AR448" s="71" t="s">
        <v>1289</v>
      </c>
      <c r="AS448" s="71" t="s">
        <v>1289</v>
      </c>
      <c r="AT448" s="19"/>
    </row>
    <row r="449" spans="1:46" s="23" customFormat="1" ht="72" x14ac:dyDescent="0.2">
      <c r="A449" s="19" t="s">
        <v>46</v>
      </c>
      <c r="B449" s="19" t="s">
        <v>277</v>
      </c>
      <c r="C449" s="19" t="s">
        <v>276</v>
      </c>
      <c r="D449" s="19" t="s">
        <v>11</v>
      </c>
      <c r="E449" s="19" t="s">
        <v>454</v>
      </c>
      <c r="F449" s="28" t="s">
        <v>2019</v>
      </c>
      <c r="G449" s="19" t="s">
        <v>751</v>
      </c>
      <c r="H449" s="18" t="s">
        <v>270</v>
      </c>
      <c r="I449" s="18" t="s">
        <v>300</v>
      </c>
      <c r="J449" s="17">
        <v>30200</v>
      </c>
      <c r="K449" s="64"/>
      <c r="L449" s="64"/>
      <c r="M449" s="35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/>
      <c r="AF449" s="127" t="s">
        <v>3455</v>
      </c>
      <c r="AG449" s="20" t="s">
        <v>2457</v>
      </c>
      <c r="AH449" s="20" t="s">
        <v>1336</v>
      </c>
      <c r="AI449" s="19" t="s">
        <v>1569</v>
      </c>
      <c r="AJ449" s="16"/>
      <c r="AK449" s="16">
        <v>30000</v>
      </c>
      <c r="AL449" s="16">
        <f t="shared" si="13"/>
        <v>200</v>
      </c>
      <c r="AM449" s="71" t="s">
        <v>1289</v>
      </c>
      <c r="AN449" s="71" t="s">
        <v>1289</v>
      </c>
      <c r="AO449" s="71" t="s">
        <v>1289</v>
      </c>
      <c r="AP449" s="71" t="s">
        <v>1289</v>
      </c>
      <c r="AQ449" s="71" t="s">
        <v>1289</v>
      </c>
      <c r="AR449" s="71" t="s">
        <v>1289</v>
      </c>
      <c r="AS449" s="71" t="s">
        <v>1289</v>
      </c>
      <c r="AT449" s="19"/>
    </row>
    <row r="450" spans="1:46" s="23" customFormat="1" ht="72" x14ac:dyDescent="0.2">
      <c r="A450" s="19" t="s">
        <v>46</v>
      </c>
      <c r="B450" s="19" t="s">
        <v>277</v>
      </c>
      <c r="C450" s="19" t="s">
        <v>276</v>
      </c>
      <c r="D450" s="19" t="s">
        <v>21</v>
      </c>
      <c r="E450" s="19" t="s">
        <v>454</v>
      </c>
      <c r="F450" s="28" t="s">
        <v>2020</v>
      </c>
      <c r="G450" s="19" t="s">
        <v>752</v>
      </c>
      <c r="H450" s="18" t="s">
        <v>269</v>
      </c>
      <c r="I450" s="18" t="s">
        <v>271</v>
      </c>
      <c r="J450" s="17">
        <v>50000</v>
      </c>
      <c r="K450" s="64"/>
      <c r="L450" s="64"/>
      <c r="M450" s="35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/>
      <c r="AF450" s="127" t="s">
        <v>3455</v>
      </c>
      <c r="AG450" s="20" t="s">
        <v>2457</v>
      </c>
      <c r="AH450" s="20" t="s">
        <v>1336</v>
      </c>
      <c r="AI450" s="19" t="s">
        <v>1569</v>
      </c>
      <c r="AJ450" s="16"/>
      <c r="AK450" s="16">
        <v>48860</v>
      </c>
      <c r="AL450" s="16">
        <f t="shared" si="13"/>
        <v>1140</v>
      </c>
      <c r="AM450" s="71" t="s">
        <v>1289</v>
      </c>
      <c r="AN450" s="71" t="s">
        <v>1289</v>
      </c>
      <c r="AO450" s="71" t="s">
        <v>1289</v>
      </c>
      <c r="AP450" s="71" t="s">
        <v>1289</v>
      </c>
      <c r="AQ450" s="71" t="s">
        <v>1289</v>
      </c>
      <c r="AR450" s="71" t="s">
        <v>1289</v>
      </c>
      <c r="AS450" s="71" t="s">
        <v>1289</v>
      </c>
      <c r="AT450" s="19"/>
    </row>
    <row r="451" spans="1:46" s="23" customFormat="1" ht="90" x14ac:dyDescent="0.2">
      <c r="A451" s="19" t="s">
        <v>46</v>
      </c>
      <c r="B451" s="19" t="s">
        <v>277</v>
      </c>
      <c r="C451" s="19" t="s">
        <v>276</v>
      </c>
      <c r="D451" s="19" t="s">
        <v>286</v>
      </c>
      <c r="E451" s="19" t="s">
        <v>454</v>
      </c>
      <c r="F451" s="28" t="s">
        <v>2021</v>
      </c>
      <c r="G451" s="19" t="s">
        <v>753</v>
      </c>
      <c r="H451" s="18" t="s">
        <v>317</v>
      </c>
      <c r="I451" s="18" t="s">
        <v>271</v>
      </c>
      <c r="J451" s="17">
        <v>132500</v>
      </c>
      <c r="K451" s="64"/>
      <c r="L451" s="64"/>
      <c r="M451" s="35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/>
      <c r="AF451" s="127" t="s">
        <v>3455</v>
      </c>
      <c r="AG451" s="20" t="s">
        <v>2457</v>
      </c>
      <c r="AH451" s="20" t="s">
        <v>1336</v>
      </c>
      <c r="AI451" s="19" t="s">
        <v>1569</v>
      </c>
      <c r="AJ451" s="16"/>
      <c r="AK451" s="16">
        <v>127950</v>
      </c>
      <c r="AL451" s="16">
        <f t="shared" ref="AL451:AL514" si="14">J451-AJ451-AK451</f>
        <v>4550</v>
      </c>
      <c r="AM451" s="71" t="s">
        <v>1289</v>
      </c>
      <c r="AN451" s="71" t="s">
        <v>1289</v>
      </c>
      <c r="AO451" s="71" t="s">
        <v>1289</v>
      </c>
      <c r="AP451" s="71" t="s">
        <v>1289</v>
      </c>
      <c r="AQ451" s="71" t="s">
        <v>1289</v>
      </c>
      <c r="AR451" s="71" t="s">
        <v>1289</v>
      </c>
      <c r="AS451" s="71" t="s">
        <v>1289</v>
      </c>
      <c r="AT451" s="19"/>
    </row>
    <row r="452" spans="1:46" s="23" customFormat="1" ht="72" x14ac:dyDescent="0.2">
      <c r="A452" s="19" t="s">
        <v>46</v>
      </c>
      <c r="B452" s="19" t="s">
        <v>277</v>
      </c>
      <c r="C452" s="19" t="s">
        <v>276</v>
      </c>
      <c r="D452" s="19" t="s">
        <v>18</v>
      </c>
      <c r="E452" s="19" t="s">
        <v>454</v>
      </c>
      <c r="F452" s="28" t="s">
        <v>2022</v>
      </c>
      <c r="G452" s="19" t="s">
        <v>754</v>
      </c>
      <c r="H452" s="18" t="s">
        <v>269</v>
      </c>
      <c r="I452" s="18" t="s">
        <v>275</v>
      </c>
      <c r="J452" s="17">
        <v>100000</v>
      </c>
      <c r="K452" s="35" t="s">
        <v>137</v>
      </c>
      <c r="L452" s="64"/>
      <c r="M452" s="64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1289</v>
      </c>
      <c r="AD452" s="18" t="s">
        <v>1289</v>
      </c>
      <c r="AE452" s="54" t="s">
        <v>2975</v>
      </c>
      <c r="AF452" s="127" t="s">
        <v>1570</v>
      </c>
      <c r="AG452" s="20" t="s">
        <v>2456</v>
      </c>
      <c r="AH452" s="20" t="s">
        <v>1337</v>
      </c>
      <c r="AI452" s="20" t="s">
        <v>1570</v>
      </c>
      <c r="AJ452" s="16">
        <v>60000</v>
      </c>
      <c r="AK452" s="16"/>
      <c r="AL452" s="16">
        <f t="shared" si="14"/>
        <v>40000</v>
      </c>
      <c r="AM452" s="71" t="s">
        <v>1289</v>
      </c>
      <c r="AN452" s="71" t="s">
        <v>1289</v>
      </c>
      <c r="AO452" s="71" t="s">
        <v>1289</v>
      </c>
      <c r="AP452" s="52" t="s">
        <v>3009</v>
      </c>
      <c r="AQ452" s="52" t="s">
        <v>3010</v>
      </c>
      <c r="AR452" s="119">
        <v>60000</v>
      </c>
      <c r="AS452" s="146">
        <f>+M452-AR452</f>
        <v>-60000</v>
      </c>
      <c r="AT452" s="52"/>
    </row>
    <row r="453" spans="1:46" s="23" customFormat="1" ht="72" x14ac:dyDescent="0.2">
      <c r="A453" s="19" t="s">
        <v>46</v>
      </c>
      <c r="B453" s="19" t="s">
        <v>277</v>
      </c>
      <c r="C453" s="19" t="s">
        <v>276</v>
      </c>
      <c r="D453" s="19" t="s">
        <v>18</v>
      </c>
      <c r="E453" s="19" t="s">
        <v>454</v>
      </c>
      <c r="F453" s="28" t="s">
        <v>2023</v>
      </c>
      <c r="G453" s="19" t="s">
        <v>755</v>
      </c>
      <c r="H453" s="18" t="s">
        <v>269</v>
      </c>
      <c r="I453" s="18" t="s">
        <v>268</v>
      </c>
      <c r="J453" s="17">
        <v>240000</v>
      </c>
      <c r="K453" s="35" t="s">
        <v>137</v>
      </c>
      <c r="L453" s="64"/>
      <c r="M453" s="64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1289</v>
      </c>
      <c r="AD453" s="18" t="s">
        <v>1289</v>
      </c>
      <c r="AE453" s="54" t="s">
        <v>2975</v>
      </c>
      <c r="AF453" s="127" t="s">
        <v>1570</v>
      </c>
      <c r="AG453" s="20" t="s">
        <v>2456</v>
      </c>
      <c r="AH453" s="20" t="s">
        <v>1337</v>
      </c>
      <c r="AI453" s="20" t="s">
        <v>1570</v>
      </c>
      <c r="AJ453" s="16">
        <v>140000</v>
      </c>
      <c r="AK453" s="16"/>
      <c r="AL453" s="16">
        <f t="shared" si="14"/>
        <v>100000</v>
      </c>
      <c r="AM453" s="71" t="s">
        <v>1289</v>
      </c>
      <c r="AN453" s="71" t="s">
        <v>1289</v>
      </c>
      <c r="AO453" s="71" t="s">
        <v>1289</v>
      </c>
      <c r="AP453" s="52" t="s">
        <v>3009</v>
      </c>
      <c r="AQ453" s="52" t="s">
        <v>3010</v>
      </c>
      <c r="AR453" s="119">
        <v>140000</v>
      </c>
      <c r="AS453" s="146">
        <f t="shared" ref="AS453:AS460" si="15">+M453-AR453</f>
        <v>-140000</v>
      </c>
      <c r="AT453" s="52"/>
    </row>
    <row r="454" spans="1:46" s="23" customFormat="1" ht="72" x14ac:dyDescent="0.2">
      <c r="A454" s="19" t="s">
        <v>46</v>
      </c>
      <c r="B454" s="19" t="s">
        <v>277</v>
      </c>
      <c r="C454" s="19" t="s">
        <v>276</v>
      </c>
      <c r="D454" s="19" t="s">
        <v>18</v>
      </c>
      <c r="E454" s="19" t="s">
        <v>454</v>
      </c>
      <c r="F454" s="28" t="s">
        <v>2024</v>
      </c>
      <c r="G454" s="19" t="s">
        <v>756</v>
      </c>
      <c r="H454" s="18" t="s">
        <v>269</v>
      </c>
      <c r="I454" s="18" t="s">
        <v>268</v>
      </c>
      <c r="J454" s="17">
        <v>180000</v>
      </c>
      <c r="K454" s="35" t="s">
        <v>137</v>
      </c>
      <c r="L454" s="64"/>
      <c r="M454" s="64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1289</v>
      </c>
      <c r="AD454" s="18" t="s">
        <v>1289</v>
      </c>
      <c r="AE454" s="54" t="s">
        <v>2975</v>
      </c>
      <c r="AF454" s="127" t="s">
        <v>1570</v>
      </c>
      <c r="AG454" s="20" t="s">
        <v>2456</v>
      </c>
      <c r="AH454" s="20" t="s">
        <v>1337</v>
      </c>
      <c r="AI454" s="20" t="s">
        <v>1570</v>
      </c>
      <c r="AJ454" s="16">
        <v>110000</v>
      </c>
      <c r="AK454" s="16"/>
      <c r="AL454" s="16">
        <f t="shared" si="14"/>
        <v>70000</v>
      </c>
      <c r="AM454" s="71" t="s">
        <v>1289</v>
      </c>
      <c r="AN454" s="71" t="s">
        <v>1289</v>
      </c>
      <c r="AO454" s="71" t="s">
        <v>1289</v>
      </c>
      <c r="AP454" s="52" t="s">
        <v>3009</v>
      </c>
      <c r="AQ454" s="52" t="s">
        <v>3010</v>
      </c>
      <c r="AR454" s="119">
        <v>110000</v>
      </c>
      <c r="AS454" s="146">
        <f t="shared" si="15"/>
        <v>-110000</v>
      </c>
      <c r="AT454" s="52"/>
    </row>
    <row r="455" spans="1:46" s="23" customFormat="1" ht="72" x14ac:dyDescent="0.2">
      <c r="A455" s="19" t="s">
        <v>46</v>
      </c>
      <c r="B455" s="19" t="s">
        <v>277</v>
      </c>
      <c r="C455" s="19" t="s">
        <v>276</v>
      </c>
      <c r="D455" s="19" t="s">
        <v>18</v>
      </c>
      <c r="E455" s="19" t="s">
        <v>454</v>
      </c>
      <c r="F455" s="28" t="s">
        <v>2025</v>
      </c>
      <c r="G455" s="19" t="s">
        <v>757</v>
      </c>
      <c r="H455" s="18" t="s">
        <v>269</v>
      </c>
      <c r="I455" s="18" t="s">
        <v>275</v>
      </c>
      <c r="J455" s="17">
        <v>120000</v>
      </c>
      <c r="K455" s="35" t="s">
        <v>137</v>
      </c>
      <c r="L455" s="64"/>
      <c r="M455" s="64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1289</v>
      </c>
      <c r="AD455" s="18" t="s">
        <v>1289</v>
      </c>
      <c r="AE455" s="54" t="s">
        <v>2975</v>
      </c>
      <c r="AF455" s="127" t="s">
        <v>1570</v>
      </c>
      <c r="AG455" s="20" t="s">
        <v>2456</v>
      </c>
      <c r="AH455" s="20" t="s">
        <v>1337</v>
      </c>
      <c r="AI455" s="20" t="s">
        <v>1570</v>
      </c>
      <c r="AJ455" s="16">
        <v>70000</v>
      </c>
      <c r="AK455" s="16"/>
      <c r="AL455" s="16">
        <f t="shared" si="14"/>
        <v>50000</v>
      </c>
      <c r="AM455" s="71" t="s">
        <v>1289</v>
      </c>
      <c r="AN455" s="71" t="s">
        <v>1289</v>
      </c>
      <c r="AO455" s="71" t="s">
        <v>1289</v>
      </c>
      <c r="AP455" s="52" t="s">
        <v>3009</v>
      </c>
      <c r="AQ455" s="52" t="s">
        <v>3010</v>
      </c>
      <c r="AR455" s="119">
        <v>70000</v>
      </c>
      <c r="AS455" s="146">
        <f t="shared" si="15"/>
        <v>-70000</v>
      </c>
      <c r="AT455" s="52"/>
    </row>
    <row r="456" spans="1:46" s="23" customFormat="1" ht="72" x14ac:dyDescent="0.2">
      <c r="A456" s="19" t="s">
        <v>46</v>
      </c>
      <c r="B456" s="19" t="s">
        <v>277</v>
      </c>
      <c r="C456" s="19" t="s">
        <v>276</v>
      </c>
      <c r="D456" s="19" t="s">
        <v>18</v>
      </c>
      <c r="E456" s="19" t="s">
        <v>454</v>
      </c>
      <c r="F456" s="28" t="s">
        <v>2026</v>
      </c>
      <c r="G456" s="19" t="s">
        <v>758</v>
      </c>
      <c r="H456" s="18" t="s">
        <v>269</v>
      </c>
      <c r="I456" s="18" t="s">
        <v>275</v>
      </c>
      <c r="J456" s="17">
        <v>100000</v>
      </c>
      <c r="K456" s="35" t="s">
        <v>137</v>
      </c>
      <c r="L456" s="64"/>
      <c r="M456" s="64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1289</v>
      </c>
      <c r="AD456" s="18" t="s">
        <v>1289</v>
      </c>
      <c r="AE456" s="54" t="s">
        <v>2975</v>
      </c>
      <c r="AF456" s="127" t="s">
        <v>1570</v>
      </c>
      <c r="AG456" s="20" t="s">
        <v>2456</v>
      </c>
      <c r="AH456" s="20" t="s">
        <v>1337</v>
      </c>
      <c r="AI456" s="20" t="s">
        <v>1570</v>
      </c>
      <c r="AJ456" s="16">
        <v>60000</v>
      </c>
      <c r="AK456" s="16"/>
      <c r="AL456" s="16">
        <f t="shared" si="14"/>
        <v>40000</v>
      </c>
      <c r="AM456" s="71" t="s">
        <v>1289</v>
      </c>
      <c r="AN456" s="71" t="s">
        <v>1289</v>
      </c>
      <c r="AO456" s="71" t="s">
        <v>1289</v>
      </c>
      <c r="AP456" s="52" t="s">
        <v>3009</v>
      </c>
      <c r="AQ456" s="52" t="s">
        <v>3010</v>
      </c>
      <c r="AR456" s="119">
        <v>60000</v>
      </c>
      <c r="AS456" s="146">
        <f t="shared" si="15"/>
        <v>-60000</v>
      </c>
      <c r="AT456" s="52"/>
    </row>
    <row r="457" spans="1:46" s="23" customFormat="1" ht="72" x14ac:dyDescent="0.2">
      <c r="A457" s="19" t="s">
        <v>46</v>
      </c>
      <c r="B457" s="19" t="s">
        <v>277</v>
      </c>
      <c r="C457" s="19" t="s">
        <v>276</v>
      </c>
      <c r="D457" s="19" t="s">
        <v>18</v>
      </c>
      <c r="E457" s="19" t="s">
        <v>454</v>
      </c>
      <c r="F457" s="28" t="s">
        <v>2027</v>
      </c>
      <c r="G457" s="19" t="s">
        <v>759</v>
      </c>
      <c r="H457" s="18" t="s">
        <v>269</v>
      </c>
      <c r="I457" s="18" t="s">
        <v>275</v>
      </c>
      <c r="J457" s="17">
        <v>300000</v>
      </c>
      <c r="K457" s="35" t="s">
        <v>137</v>
      </c>
      <c r="L457" s="64"/>
      <c r="M457" s="64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1289</v>
      </c>
      <c r="AD457" s="18" t="s">
        <v>1289</v>
      </c>
      <c r="AE457" s="54" t="s">
        <v>2975</v>
      </c>
      <c r="AF457" s="127" t="s">
        <v>1570</v>
      </c>
      <c r="AG457" s="20" t="s">
        <v>2456</v>
      </c>
      <c r="AH457" s="20" t="s">
        <v>1337</v>
      </c>
      <c r="AI457" s="20" t="s">
        <v>1570</v>
      </c>
      <c r="AJ457" s="16">
        <v>180000</v>
      </c>
      <c r="AK457" s="16"/>
      <c r="AL457" s="16">
        <f t="shared" si="14"/>
        <v>120000</v>
      </c>
      <c r="AM457" s="71" t="s">
        <v>1289</v>
      </c>
      <c r="AN457" s="71" t="s">
        <v>1289</v>
      </c>
      <c r="AO457" s="71" t="s">
        <v>1289</v>
      </c>
      <c r="AP457" s="52" t="s">
        <v>3009</v>
      </c>
      <c r="AQ457" s="52" t="s">
        <v>3010</v>
      </c>
      <c r="AR457" s="119">
        <v>180000</v>
      </c>
      <c r="AS457" s="146">
        <f t="shared" si="15"/>
        <v>-180000</v>
      </c>
      <c r="AT457" s="52"/>
    </row>
    <row r="458" spans="1:46" s="23" customFormat="1" ht="72" x14ac:dyDescent="0.2">
      <c r="A458" s="19" t="s">
        <v>46</v>
      </c>
      <c r="B458" s="19" t="s">
        <v>277</v>
      </c>
      <c r="C458" s="19" t="s">
        <v>276</v>
      </c>
      <c r="D458" s="19" t="s">
        <v>18</v>
      </c>
      <c r="E458" s="19" t="s">
        <v>454</v>
      </c>
      <c r="F458" s="28" t="s">
        <v>2028</v>
      </c>
      <c r="G458" s="19" t="s">
        <v>760</v>
      </c>
      <c r="H458" s="18" t="s">
        <v>269</v>
      </c>
      <c r="I458" s="18" t="s">
        <v>275</v>
      </c>
      <c r="J458" s="17">
        <v>300000</v>
      </c>
      <c r="K458" s="35" t="s">
        <v>137</v>
      </c>
      <c r="L458" s="64"/>
      <c r="M458" s="64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1289</v>
      </c>
      <c r="AD458" s="18" t="s">
        <v>1289</v>
      </c>
      <c r="AE458" s="54" t="s">
        <v>2975</v>
      </c>
      <c r="AF458" s="127" t="s">
        <v>1570</v>
      </c>
      <c r="AG458" s="20" t="s">
        <v>2456</v>
      </c>
      <c r="AH458" s="20" t="s">
        <v>1337</v>
      </c>
      <c r="AI458" s="20" t="s">
        <v>1570</v>
      </c>
      <c r="AJ458" s="16">
        <v>165000</v>
      </c>
      <c r="AK458" s="16"/>
      <c r="AL458" s="16">
        <f t="shared" si="14"/>
        <v>135000</v>
      </c>
      <c r="AM458" s="71" t="s">
        <v>1289</v>
      </c>
      <c r="AN458" s="71" t="s">
        <v>1289</v>
      </c>
      <c r="AO458" s="71" t="s">
        <v>1289</v>
      </c>
      <c r="AP458" s="52" t="s">
        <v>3009</v>
      </c>
      <c r="AQ458" s="52" t="s">
        <v>3010</v>
      </c>
      <c r="AR458" s="119">
        <v>165000</v>
      </c>
      <c r="AS458" s="146">
        <f t="shared" si="15"/>
        <v>-165000</v>
      </c>
      <c r="AT458" s="52"/>
    </row>
    <row r="459" spans="1:46" s="23" customFormat="1" ht="72" x14ac:dyDescent="0.2">
      <c r="A459" s="19" t="s">
        <v>46</v>
      </c>
      <c r="B459" s="19" t="s">
        <v>277</v>
      </c>
      <c r="C459" s="19" t="s">
        <v>276</v>
      </c>
      <c r="D459" s="19" t="s">
        <v>18</v>
      </c>
      <c r="E459" s="19" t="s">
        <v>454</v>
      </c>
      <c r="F459" s="28" t="s">
        <v>2029</v>
      </c>
      <c r="G459" s="19" t="s">
        <v>761</v>
      </c>
      <c r="H459" s="18" t="s">
        <v>270</v>
      </c>
      <c r="I459" s="18" t="s">
        <v>275</v>
      </c>
      <c r="J459" s="17">
        <v>150000</v>
      </c>
      <c r="K459" s="35" t="s">
        <v>137</v>
      </c>
      <c r="L459" s="64"/>
      <c r="M459" s="64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1289</v>
      </c>
      <c r="AD459" s="18" t="s">
        <v>1289</v>
      </c>
      <c r="AE459" s="54" t="s">
        <v>2975</v>
      </c>
      <c r="AF459" s="127" t="s">
        <v>1570</v>
      </c>
      <c r="AG459" s="20" t="s">
        <v>2456</v>
      </c>
      <c r="AH459" s="20" t="s">
        <v>1337</v>
      </c>
      <c r="AI459" s="20" t="s">
        <v>1570</v>
      </c>
      <c r="AJ459" s="16">
        <v>85000</v>
      </c>
      <c r="AK459" s="16"/>
      <c r="AL459" s="16">
        <f t="shared" si="14"/>
        <v>65000</v>
      </c>
      <c r="AM459" s="71" t="s">
        <v>1289</v>
      </c>
      <c r="AN459" s="71" t="s">
        <v>1289</v>
      </c>
      <c r="AO459" s="71" t="s">
        <v>1289</v>
      </c>
      <c r="AP459" s="52" t="s">
        <v>3009</v>
      </c>
      <c r="AQ459" s="52" t="s">
        <v>3010</v>
      </c>
      <c r="AR459" s="119">
        <v>85000</v>
      </c>
      <c r="AS459" s="146">
        <f t="shared" si="15"/>
        <v>-85000</v>
      </c>
      <c r="AT459" s="52"/>
    </row>
    <row r="460" spans="1:46" s="23" customFormat="1" ht="72" x14ac:dyDescent="0.2">
      <c r="A460" s="19" t="s">
        <v>46</v>
      </c>
      <c r="B460" s="19" t="s">
        <v>277</v>
      </c>
      <c r="C460" s="19" t="s">
        <v>276</v>
      </c>
      <c r="D460" s="19" t="s">
        <v>18</v>
      </c>
      <c r="E460" s="19" t="s">
        <v>454</v>
      </c>
      <c r="F460" s="28" t="s">
        <v>2030</v>
      </c>
      <c r="G460" s="19" t="s">
        <v>762</v>
      </c>
      <c r="H460" s="18" t="s">
        <v>270</v>
      </c>
      <c r="I460" s="18" t="s">
        <v>275</v>
      </c>
      <c r="J460" s="17">
        <v>300000</v>
      </c>
      <c r="K460" s="35" t="s">
        <v>137</v>
      </c>
      <c r="L460" s="64"/>
      <c r="M460" s="64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1289</v>
      </c>
      <c r="AD460" s="18" t="s">
        <v>1289</v>
      </c>
      <c r="AE460" s="54" t="s">
        <v>2975</v>
      </c>
      <c r="AF460" s="127" t="s">
        <v>1570</v>
      </c>
      <c r="AG460" s="20" t="s">
        <v>2456</v>
      </c>
      <c r="AH460" s="20" t="s">
        <v>1337</v>
      </c>
      <c r="AI460" s="20" t="s">
        <v>1570</v>
      </c>
      <c r="AJ460" s="16">
        <v>200000</v>
      </c>
      <c r="AK460" s="16"/>
      <c r="AL460" s="16">
        <f t="shared" si="14"/>
        <v>100000</v>
      </c>
      <c r="AM460" s="71" t="s">
        <v>1289</v>
      </c>
      <c r="AN460" s="71" t="s">
        <v>1289</v>
      </c>
      <c r="AO460" s="71" t="s">
        <v>1289</v>
      </c>
      <c r="AP460" s="52" t="s">
        <v>3009</v>
      </c>
      <c r="AQ460" s="52" t="s">
        <v>3010</v>
      </c>
      <c r="AR460" s="119">
        <v>200000</v>
      </c>
      <c r="AS460" s="146">
        <f t="shared" si="15"/>
        <v>-200000</v>
      </c>
      <c r="AT460" s="52"/>
    </row>
    <row r="461" spans="1:46" s="23" customFormat="1" ht="126" x14ac:dyDescent="0.2">
      <c r="A461" s="19" t="s">
        <v>46</v>
      </c>
      <c r="B461" s="19" t="s">
        <v>277</v>
      </c>
      <c r="C461" s="19" t="s">
        <v>276</v>
      </c>
      <c r="D461" s="19" t="s">
        <v>30</v>
      </c>
      <c r="E461" s="19" t="s">
        <v>454</v>
      </c>
      <c r="F461" s="28" t="s">
        <v>2031</v>
      </c>
      <c r="G461" s="19" t="s">
        <v>763</v>
      </c>
      <c r="H461" s="18" t="s">
        <v>270</v>
      </c>
      <c r="I461" s="18" t="s">
        <v>344</v>
      </c>
      <c r="J461" s="17">
        <v>24500</v>
      </c>
      <c r="K461" s="64"/>
      <c r="L461" s="64"/>
      <c r="M461" s="35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/>
      <c r="AF461" s="127" t="s">
        <v>3455</v>
      </c>
      <c r="AG461" s="20" t="s">
        <v>2457</v>
      </c>
      <c r="AH461" s="20" t="s">
        <v>1336</v>
      </c>
      <c r="AI461" s="19" t="s">
        <v>1569</v>
      </c>
      <c r="AJ461" s="16"/>
      <c r="AK461" s="16">
        <v>24500</v>
      </c>
      <c r="AL461" s="16">
        <f t="shared" si="14"/>
        <v>0</v>
      </c>
      <c r="AM461" s="71" t="s">
        <v>1289</v>
      </c>
      <c r="AN461" s="71" t="s">
        <v>1289</v>
      </c>
      <c r="AO461" s="71" t="s">
        <v>1289</v>
      </c>
      <c r="AP461" s="71" t="s">
        <v>1289</v>
      </c>
      <c r="AQ461" s="71" t="s">
        <v>1289</v>
      </c>
      <c r="AR461" s="71" t="s">
        <v>1289</v>
      </c>
      <c r="AS461" s="71" t="s">
        <v>1289</v>
      </c>
      <c r="AT461" s="52"/>
    </row>
    <row r="462" spans="1:46" s="23" customFormat="1" ht="72" x14ac:dyDescent="0.2">
      <c r="A462" s="19" t="s">
        <v>46</v>
      </c>
      <c r="B462" s="19" t="s">
        <v>277</v>
      </c>
      <c r="C462" s="19" t="s">
        <v>276</v>
      </c>
      <c r="D462" s="19" t="s">
        <v>30</v>
      </c>
      <c r="E462" s="19" t="s">
        <v>454</v>
      </c>
      <c r="F462" s="28" t="s">
        <v>2032</v>
      </c>
      <c r="G462" s="19" t="s">
        <v>764</v>
      </c>
      <c r="H462" s="18" t="s">
        <v>270</v>
      </c>
      <c r="I462" s="18" t="s">
        <v>344</v>
      </c>
      <c r="J462" s="17">
        <v>12800</v>
      </c>
      <c r="K462" s="64"/>
      <c r="L462" s="64"/>
      <c r="M462" s="35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/>
      <c r="AF462" s="127" t="s">
        <v>3455</v>
      </c>
      <c r="AG462" s="20" t="s">
        <v>2457</v>
      </c>
      <c r="AH462" s="20" t="s">
        <v>1336</v>
      </c>
      <c r="AI462" s="19" t="s">
        <v>1569</v>
      </c>
      <c r="AJ462" s="16"/>
      <c r="AK462" s="16">
        <v>12500</v>
      </c>
      <c r="AL462" s="16">
        <f t="shared" si="14"/>
        <v>300</v>
      </c>
      <c r="AM462" s="71" t="s">
        <v>1289</v>
      </c>
      <c r="AN462" s="71" t="s">
        <v>1289</v>
      </c>
      <c r="AO462" s="71" t="s">
        <v>1289</v>
      </c>
      <c r="AP462" s="71" t="s">
        <v>1289</v>
      </c>
      <c r="AQ462" s="71" t="s">
        <v>1289</v>
      </c>
      <c r="AR462" s="71" t="s">
        <v>1289</v>
      </c>
      <c r="AS462" s="71" t="s">
        <v>1289</v>
      </c>
      <c r="AT462" s="52"/>
    </row>
    <row r="463" spans="1:46" s="23" customFormat="1" ht="126" x14ac:dyDescent="0.2">
      <c r="A463" s="19" t="s">
        <v>46</v>
      </c>
      <c r="B463" s="19" t="s">
        <v>277</v>
      </c>
      <c r="C463" s="19" t="s">
        <v>276</v>
      </c>
      <c r="D463" s="19" t="s">
        <v>30</v>
      </c>
      <c r="E463" s="19" t="s">
        <v>454</v>
      </c>
      <c r="F463" s="28" t="s">
        <v>2033</v>
      </c>
      <c r="G463" s="19" t="s">
        <v>765</v>
      </c>
      <c r="H463" s="18" t="s">
        <v>270</v>
      </c>
      <c r="I463" s="18" t="s">
        <v>344</v>
      </c>
      <c r="J463" s="17">
        <v>24500</v>
      </c>
      <c r="K463" s="64"/>
      <c r="L463" s="64"/>
      <c r="M463" s="35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/>
      <c r="AF463" s="127" t="s">
        <v>3455</v>
      </c>
      <c r="AG463" s="20" t="s">
        <v>2457</v>
      </c>
      <c r="AH463" s="20" t="s">
        <v>1336</v>
      </c>
      <c r="AI463" s="19" t="s">
        <v>1569</v>
      </c>
      <c r="AJ463" s="16"/>
      <c r="AK463" s="17">
        <v>24500</v>
      </c>
      <c r="AL463" s="16">
        <f t="shared" si="14"/>
        <v>0</v>
      </c>
      <c r="AM463" s="71" t="s">
        <v>1289</v>
      </c>
      <c r="AN463" s="71" t="s">
        <v>1289</v>
      </c>
      <c r="AO463" s="71" t="s">
        <v>1289</v>
      </c>
      <c r="AP463" s="71" t="s">
        <v>1289</v>
      </c>
      <c r="AQ463" s="71" t="s">
        <v>1289</v>
      </c>
      <c r="AR463" s="71" t="s">
        <v>1289</v>
      </c>
      <c r="AS463" s="71" t="s">
        <v>1289</v>
      </c>
      <c r="AT463" s="52"/>
    </row>
    <row r="464" spans="1:46" s="23" customFormat="1" ht="72" x14ac:dyDescent="0.2">
      <c r="A464" s="19" t="s">
        <v>46</v>
      </c>
      <c r="B464" s="19" t="s">
        <v>277</v>
      </c>
      <c r="C464" s="19" t="s">
        <v>276</v>
      </c>
      <c r="D464" s="19" t="s">
        <v>30</v>
      </c>
      <c r="E464" s="19" t="s">
        <v>454</v>
      </c>
      <c r="F464" s="28" t="s">
        <v>2034</v>
      </c>
      <c r="G464" s="19" t="s">
        <v>766</v>
      </c>
      <c r="H464" s="18" t="s">
        <v>270</v>
      </c>
      <c r="I464" s="18" t="s">
        <v>344</v>
      </c>
      <c r="J464" s="17">
        <v>18500</v>
      </c>
      <c r="K464" s="64"/>
      <c r="L464" s="64"/>
      <c r="M464" s="35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/>
      <c r="AF464" s="127" t="s">
        <v>3455</v>
      </c>
      <c r="AG464" s="20" t="s">
        <v>2457</v>
      </c>
      <c r="AH464" s="20" t="s">
        <v>1336</v>
      </c>
      <c r="AI464" s="19" t="s">
        <v>1569</v>
      </c>
      <c r="AJ464" s="16"/>
      <c r="AK464" s="17">
        <v>18500</v>
      </c>
      <c r="AL464" s="16">
        <f t="shared" si="14"/>
        <v>0</v>
      </c>
      <c r="AM464" s="71" t="s">
        <v>1289</v>
      </c>
      <c r="AN464" s="71" t="s">
        <v>1289</v>
      </c>
      <c r="AO464" s="71" t="s">
        <v>1289</v>
      </c>
      <c r="AP464" s="71" t="s">
        <v>1289</v>
      </c>
      <c r="AQ464" s="71" t="s">
        <v>1289</v>
      </c>
      <c r="AR464" s="71" t="s">
        <v>1289</v>
      </c>
      <c r="AS464" s="71" t="s">
        <v>1289</v>
      </c>
      <c r="AT464" s="52"/>
    </row>
    <row r="465" spans="1:46" s="23" customFormat="1" ht="72" x14ac:dyDescent="0.2">
      <c r="A465" s="19" t="s">
        <v>46</v>
      </c>
      <c r="B465" s="19" t="s">
        <v>277</v>
      </c>
      <c r="C465" s="19" t="s">
        <v>276</v>
      </c>
      <c r="D465" s="19" t="s">
        <v>33</v>
      </c>
      <c r="E465" s="19" t="s">
        <v>454</v>
      </c>
      <c r="F465" s="28" t="s">
        <v>2035</v>
      </c>
      <c r="G465" s="19" t="s">
        <v>767</v>
      </c>
      <c r="H465" s="18" t="s">
        <v>270</v>
      </c>
      <c r="I465" s="18" t="s">
        <v>274</v>
      </c>
      <c r="J465" s="17">
        <v>35000</v>
      </c>
      <c r="K465" s="35" t="s">
        <v>137</v>
      </c>
      <c r="L465" s="64"/>
      <c r="M465" s="64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8" t="s">
        <v>1289</v>
      </c>
      <c r="AE465" s="54" t="s">
        <v>2986</v>
      </c>
      <c r="AF465" s="127" t="s">
        <v>1570</v>
      </c>
      <c r="AG465" s="20" t="s">
        <v>2456</v>
      </c>
      <c r="AH465" s="20" t="s">
        <v>1338</v>
      </c>
      <c r="AI465" s="20" t="s">
        <v>1570</v>
      </c>
      <c r="AJ465" s="16">
        <v>25705</v>
      </c>
      <c r="AK465" s="16"/>
      <c r="AL465" s="16">
        <f t="shared" si="14"/>
        <v>9295</v>
      </c>
      <c r="AM465" s="71" t="s">
        <v>1289</v>
      </c>
      <c r="AN465" s="71" t="s">
        <v>1289</v>
      </c>
      <c r="AO465" s="71" t="s">
        <v>1289</v>
      </c>
      <c r="AP465" s="71" t="s">
        <v>1289</v>
      </c>
      <c r="AQ465" s="52" t="s">
        <v>3011</v>
      </c>
      <c r="AR465" s="119">
        <v>25705</v>
      </c>
      <c r="AS465" s="119">
        <f t="shared" ref="AS465:AS476" si="16">+M465-AR465</f>
        <v>-25705</v>
      </c>
      <c r="AT465" s="52"/>
    </row>
    <row r="466" spans="1:46" s="23" customFormat="1" ht="72" x14ac:dyDescent="0.2">
      <c r="A466" s="19" t="s">
        <v>46</v>
      </c>
      <c r="B466" s="19" t="s">
        <v>277</v>
      </c>
      <c r="C466" s="19" t="s">
        <v>276</v>
      </c>
      <c r="D466" s="19" t="s">
        <v>33</v>
      </c>
      <c r="E466" s="19" t="s">
        <v>454</v>
      </c>
      <c r="F466" s="28" t="s">
        <v>2036</v>
      </c>
      <c r="G466" s="19" t="s">
        <v>768</v>
      </c>
      <c r="H466" s="18" t="s">
        <v>340</v>
      </c>
      <c r="I466" s="18" t="s">
        <v>274</v>
      </c>
      <c r="J466" s="17">
        <v>96000</v>
      </c>
      <c r="K466" s="35" t="s">
        <v>137</v>
      </c>
      <c r="L466" s="64"/>
      <c r="M466" s="64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8" t="s">
        <v>1289</v>
      </c>
      <c r="AE466" s="54" t="s">
        <v>2986</v>
      </c>
      <c r="AF466" s="127" t="s">
        <v>1570</v>
      </c>
      <c r="AG466" s="20" t="s">
        <v>2456</v>
      </c>
      <c r="AH466" s="20" t="s">
        <v>1338</v>
      </c>
      <c r="AI466" s="20" t="s">
        <v>1570</v>
      </c>
      <c r="AJ466" s="17">
        <v>96000</v>
      </c>
      <c r="AK466" s="16"/>
      <c r="AL466" s="16">
        <f t="shared" si="14"/>
        <v>0</v>
      </c>
      <c r="AM466" s="71" t="s">
        <v>1289</v>
      </c>
      <c r="AN466" s="71" t="s">
        <v>1289</v>
      </c>
      <c r="AO466" s="71" t="s">
        <v>1289</v>
      </c>
      <c r="AP466" s="71" t="s">
        <v>1289</v>
      </c>
      <c r="AQ466" s="52" t="s">
        <v>3011</v>
      </c>
      <c r="AR466" s="119">
        <v>96000</v>
      </c>
      <c r="AS466" s="147">
        <f t="shared" si="16"/>
        <v>-96000</v>
      </c>
      <c r="AT466" s="52"/>
    </row>
    <row r="467" spans="1:46" s="23" customFormat="1" ht="72" x14ac:dyDescent="0.2">
      <c r="A467" s="19" t="s">
        <v>46</v>
      </c>
      <c r="B467" s="19" t="s">
        <v>277</v>
      </c>
      <c r="C467" s="19" t="s">
        <v>276</v>
      </c>
      <c r="D467" s="19" t="s">
        <v>33</v>
      </c>
      <c r="E467" s="19" t="s">
        <v>454</v>
      </c>
      <c r="F467" s="28" t="s">
        <v>2037</v>
      </c>
      <c r="G467" s="19" t="s">
        <v>769</v>
      </c>
      <c r="H467" s="18" t="s">
        <v>340</v>
      </c>
      <c r="I467" s="18" t="s">
        <v>274</v>
      </c>
      <c r="J467" s="17">
        <v>151200</v>
      </c>
      <c r="K467" s="35" t="s">
        <v>137</v>
      </c>
      <c r="L467" s="64"/>
      <c r="M467" s="64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8" t="s">
        <v>1289</v>
      </c>
      <c r="AE467" s="54" t="s">
        <v>2986</v>
      </c>
      <c r="AF467" s="127" t="s">
        <v>1570</v>
      </c>
      <c r="AG467" s="20" t="s">
        <v>2456</v>
      </c>
      <c r="AH467" s="20" t="s">
        <v>1338</v>
      </c>
      <c r="AI467" s="20" t="s">
        <v>1570</v>
      </c>
      <c r="AJ467" s="17">
        <v>151200</v>
      </c>
      <c r="AK467" s="16"/>
      <c r="AL467" s="16">
        <f t="shared" si="14"/>
        <v>0</v>
      </c>
      <c r="AM467" s="71" t="s">
        <v>1289</v>
      </c>
      <c r="AN467" s="71" t="s">
        <v>1289</v>
      </c>
      <c r="AO467" s="71" t="s">
        <v>1289</v>
      </c>
      <c r="AP467" s="71" t="s">
        <v>1289</v>
      </c>
      <c r="AQ467" s="52" t="s">
        <v>3011</v>
      </c>
      <c r="AR467" s="119">
        <v>151200</v>
      </c>
      <c r="AS467" s="147">
        <f t="shared" si="16"/>
        <v>-151200</v>
      </c>
      <c r="AT467" s="52"/>
    </row>
    <row r="468" spans="1:46" s="23" customFormat="1" ht="72" x14ac:dyDescent="0.2">
      <c r="A468" s="19" t="s">
        <v>46</v>
      </c>
      <c r="B468" s="19" t="s">
        <v>277</v>
      </c>
      <c r="C468" s="19" t="s">
        <v>276</v>
      </c>
      <c r="D468" s="19" t="s">
        <v>33</v>
      </c>
      <c r="E468" s="19" t="s">
        <v>454</v>
      </c>
      <c r="F468" s="28" t="s">
        <v>2038</v>
      </c>
      <c r="G468" s="19" t="s">
        <v>770</v>
      </c>
      <c r="H468" s="18" t="s">
        <v>340</v>
      </c>
      <c r="I468" s="18" t="s">
        <v>274</v>
      </c>
      <c r="J468" s="17">
        <v>93000</v>
      </c>
      <c r="K468" s="35" t="s">
        <v>137</v>
      </c>
      <c r="L468" s="64"/>
      <c r="M468" s="64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8" t="s">
        <v>1289</v>
      </c>
      <c r="AE468" s="54" t="s">
        <v>2986</v>
      </c>
      <c r="AF468" s="127" t="s">
        <v>1570</v>
      </c>
      <c r="AG468" s="20" t="s">
        <v>2456</v>
      </c>
      <c r="AH468" s="20" t="s">
        <v>1338</v>
      </c>
      <c r="AI468" s="20" t="s">
        <v>1570</v>
      </c>
      <c r="AJ468" s="17">
        <v>93000</v>
      </c>
      <c r="AK468" s="16"/>
      <c r="AL468" s="16">
        <f t="shared" si="14"/>
        <v>0</v>
      </c>
      <c r="AM468" s="71" t="s">
        <v>1289</v>
      </c>
      <c r="AN468" s="71" t="s">
        <v>1289</v>
      </c>
      <c r="AO468" s="71" t="s">
        <v>1289</v>
      </c>
      <c r="AP468" s="71" t="s">
        <v>1289</v>
      </c>
      <c r="AQ468" s="52" t="s">
        <v>3011</v>
      </c>
      <c r="AR468" s="119">
        <v>93000</v>
      </c>
      <c r="AS468" s="147">
        <f t="shared" si="16"/>
        <v>-93000</v>
      </c>
      <c r="AT468" s="52"/>
    </row>
    <row r="469" spans="1:46" s="23" customFormat="1" ht="72" x14ac:dyDescent="0.2">
      <c r="A469" s="19" t="s">
        <v>46</v>
      </c>
      <c r="B469" s="19" t="s">
        <v>277</v>
      </c>
      <c r="C469" s="19" t="s">
        <v>276</v>
      </c>
      <c r="D469" s="19" t="s">
        <v>33</v>
      </c>
      <c r="E469" s="19" t="s">
        <v>454</v>
      </c>
      <c r="F469" s="28" t="s">
        <v>2039</v>
      </c>
      <c r="G469" s="19" t="s">
        <v>771</v>
      </c>
      <c r="H469" s="18" t="s">
        <v>387</v>
      </c>
      <c r="I469" s="18" t="s">
        <v>274</v>
      </c>
      <c r="J469" s="17">
        <v>120000</v>
      </c>
      <c r="K469" s="35" t="s">
        <v>137</v>
      </c>
      <c r="L469" s="64"/>
      <c r="M469" s="64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8" t="s">
        <v>1289</v>
      </c>
      <c r="AE469" s="54" t="s">
        <v>2986</v>
      </c>
      <c r="AF469" s="127" t="s">
        <v>1570</v>
      </c>
      <c r="AG469" s="20" t="s">
        <v>2456</v>
      </c>
      <c r="AH469" s="20" t="s">
        <v>1338</v>
      </c>
      <c r="AI469" s="20" t="s">
        <v>1570</v>
      </c>
      <c r="AJ469" s="17">
        <v>120000</v>
      </c>
      <c r="AK469" s="16"/>
      <c r="AL469" s="16">
        <f t="shared" si="14"/>
        <v>0</v>
      </c>
      <c r="AM469" s="71" t="s">
        <v>1289</v>
      </c>
      <c r="AN469" s="71" t="s">
        <v>1289</v>
      </c>
      <c r="AO469" s="71" t="s">
        <v>1289</v>
      </c>
      <c r="AP469" s="71" t="s">
        <v>1289</v>
      </c>
      <c r="AQ469" s="52" t="s">
        <v>3011</v>
      </c>
      <c r="AR469" s="119">
        <v>120000</v>
      </c>
      <c r="AS469" s="147">
        <f t="shared" si="16"/>
        <v>-120000</v>
      </c>
      <c r="AT469" s="52"/>
    </row>
    <row r="470" spans="1:46" s="23" customFormat="1" ht="72" x14ac:dyDescent="0.2">
      <c r="A470" s="19" t="s">
        <v>46</v>
      </c>
      <c r="B470" s="19" t="s">
        <v>277</v>
      </c>
      <c r="C470" s="19" t="s">
        <v>276</v>
      </c>
      <c r="D470" s="19" t="s">
        <v>33</v>
      </c>
      <c r="E470" s="19" t="s">
        <v>454</v>
      </c>
      <c r="F470" s="28" t="s">
        <v>2040</v>
      </c>
      <c r="G470" s="19" t="s">
        <v>772</v>
      </c>
      <c r="H470" s="18" t="s">
        <v>340</v>
      </c>
      <c r="I470" s="18" t="s">
        <v>274</v>
      </c>
      <c r="J470" s="17">
        <v>156000</v>
      </c>
      <c r="K470" s="35" t="s">
        <v>137</v>
      </c>
      <c r="L470" s="64"/>
      <c r="M470" s="64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8" t="s">
        <v>1289</v>
      </c>
      <c r="AE470" s="54" t="s">
        <v>2986</v>
      </c>
      <c r="AF470" s="127" t="s">
        <v>1570</v>
      </c>
      <c r="AG470" s="20" t="s">
        <v>2456</v>
      </c>
      <c r="AH470" s="20" t="s">
        <v>1338</v>
      </c>
      <c r="AI470" s="20" t="s">
        <v>1570</v>
      </c>
      <c r="AJ470" s="17">
        <v>156000</v>
      </c>
      <c r="AK470" s="16"/>
      <c r="AL470" s="16">
        <f t="shared" si="14"/>
        <v>0</v>
      </c>
      <c r="AM470" s="71" t="s">
        <v>1289</v>
      </c>
      <c r="AN470" s="71" t="s">
        <v>1289</v>
      </c>
      <c r="AO470" s="71" t="s">
        <v>1289</v>
      </c>
      <c r="AP470" s="71" t="s">
        <v>1289</v>
      </c>
      <c r="AQ470" s="52" t="s">
        <v>3011</v>
      </c>
      <c r="AR470" s="119">
        <v>156000</v>
      </c>
      <c r="AS470" s="147">
        <f t="shared" si="16"/>
        <v>-156000</v>
      </c>
      <c r="AT470" s="52"/>
    </row>
    <row r="471" spans="1:46" s="23" customFormat="1" ht="72" x14ac:dyDescent="0.2">
      <c r="A471" s="19" t="s">
        <v>46</v>
      </c>
      <c r="B471" s="19" t="s">
        <v>277</v>
      </c>
      <c r="C471" s="19" t="s">
        <v>276</v>
      </c>
      <c r="D471" s="19" t="s">
        <v>33</v>
      </c>
      <c r="E471" s="19" t="s">
        <v>454</v>
      </c>
      <c r="F471" s="28" t="s">
        <v>2041</v>
      </c>
      <c r="G471" s="19" t="s">
        <v>773</v>
      </c>
      <c r="H471" s="18" t="s">
        <v>340</v>
      </c>
      <c r="I471" s="18" t="s">
        <v>274</v>
      </c>
      <c r="J471" s="17">
        <v>72000</v>
      </c>
      <c r="K471" s="35" t="s">
        <v>137</v>
      </c>
      <c r="L471" s="64"/>
      <c r="M471" s="64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8" t="s">
        <v>1289</v>
      </c>
      <c r="AE471" s="54" t="s">
        <v>2986</v>
      </c>
      <c r="AF471" s="127" t="s">
        <v>1570</v>
      </c>
      <c r="AG471" s="20" t="s">
        <v>2456</v>
      </c>
      <c r="AH471" s="20" t="s">
        <v>1338</v>
      </c>
      <c r="AI471" s="20" t="s">
        <v>1570</v>
      </c>
      <c r="AJ471" s="17">
        <v>72000</v>
      </c>
      <c r="AK471" s="16"/>
      <c r="AL471" s="16">
        <f t="shared" si="14"/>
        <v>0</v>
      </c>
      <c r="AM471" s="71" t="s">
        <v>1289</v>
      </c>
      <c r="AN471" s="71" t="s">
        <v>1289</v>
      </c>
      <c r="AO471" s="71" t="s">
        <v>1289</v>
      </c>
      <c r="AP471" s="71" t="s">
        <v>1289</v>
      </c>
      <c r="AQ471" s="52" t="s">
        <v>3011</v>
      </c>
      <c r="AR471" s="119">
        <v>72000</v>
      </c>
      <c r="AS471" s="147">
        <f t="shared" si="16"/>
        <v>-72000</v>
      </c>
      <c r="AT471" s="52"/>
    </row>
    <row r="472" spans="1:46" s="23" customFormat="1" ht="72" x14ac:dyDescent="0.2">
      <c r="A472" s="19" t="s">
        <v>46</v>
      </c>
      <c r="B472" s="19" t="s">
        <v>277</v>
      </c>
      <c r="C472" s="19" t="s">
        <v>276</v>
      </c>
      <c r="D472" s="19" t="s">
        <v>33</v>
      </c>
      <c r="E472" s="19" t="s">
        <v>454</v>
      </c>
      <c r="F472" s="28" t="s">
        <v>2042</v>
      </c>
      <c r="G472" s="19" t="s">
        <v>774</v>
      </c>
      <c r="H472" s="18" t="s">
        <v>267</v>
      </c>
      <c r="I472" s="18" t="s">
        <v>274</v>
      </c>
      <c r="J472" s="17">
        <v>123000</v>
      </c>
      <c r="K472" s="35" t="s">
        <v>137</v>
      </c>
      <c r="L472" s="64"/>
      <c r="M472" s="64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8" t="s">
        <v>1289</v>
      </c>
      <c r="AE472" s="54" t="s">
        <v>2986</v>
      </c>
      <c r="AF472" s="127" t="s">
        <v>1570</v>
      </c>
      <c r="AG472" s="20" t="s">
        <v>2456</v>
      </c>
      <c r="AH472" s="20" t="s">
        <v>1338</v>
      </c>
      <c r="AI472" s="20" t="s">
        <v>1570</v>
      </c>
      <c r="AJ472" s="17">
        <v>123000</v>
      </c>
      <c r="AK472" s="16"/>
      <c r="AL472" s="16">
        <f t="shared" si="14"/>
        <v>0</v>
      </c>
      <c r="AM472" s="71" t="s">
        <v>1289</v>
      </c>
      <c r="AN472" s="71" t="s">
        <v>1289</v>
      </c>
      <c r="AO472" s="71" t="s">
        <v>1289</v>
      </c>
      <c r="AP472" s="71" t="s">
        <v>1289</v>
      </c>
      <c r="AQ472" s="52" t="s">
        <v>3011</v>
      </c>
      <c r="AR472" s="119">
        <v>123000</v>
      </c>
      <c r="AS472" s="147">
        <f t="shared" si="16"/>
        <v>-123000</v>
      </c>
      <c r="AT472" s="52"/>
    </row>
    <row r="473" spans="1:46" s="23" customFormat="1" ht="72" x14ac:dyDescent="0.2">
      <c r="A473" s="19" t="s">
        <v>46</v>
      </c>
      <c r="B473" s="19" t="s">
        <v>277</v>
      </c>
      <c r="C473" s="19" t="s">
        <v>276</v>
      </c>
      <c r="D473" s="19" t="s">
        <v>33</v>
      </c>
      <c r="E473" s="19" t="s">
        <v>454</v>
      </c>
      <c r="F473" s="28" t="s">
        <v>2043</v>
      </c>
      <c r="G473" s="19" t="s">
        <v>775</v>
      </c>
      <c r="H473" s="18" t="s">
        <v>340</v>
      </c>
      <c r="I473" s="18" t="s">
        <v>274</v>
      </c>
      <c r="J473" s="17">
        <v>108000</v>
      </c>
      <c r="K473" s="35" t="s">
        <v>137</v>
      </c>
      <c r="L473" s="64"/>
      <c r="M473" s="64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8" t="s">
        <v>1289</v>
      </c>
      <c r="AE473" s="54" t="s">
        <v>2986</v>
      </c>
      <c r="AF473" s="127" t="s">
        <v>1570</v>
      </c>
      <c r="AG473" s="20" t="s">
        <v>2456</v>
      </c>
      <c r="AH473" s="20" t="s">
        <v>1338</v>
      </c>
      <c r="AI473" s="20" t="s">
        <v>1570</v>
      </c>
      <c r="AJ473" s="17">
        <v>108000</v>
      </c>
      <c r="AK473" s="16"/>
      <c r="AL473" s="16">
        <f t="shared" si="14"/>
        <v>0</v>
      </c>
      <c r="AM473" s="71" t="s">
        <v>1289</v>
      </c>
      <c r="AN473" s="71" t="s">
        <v>1289</v>
      </c>
      <c r="AO473" s="71" t="s">
        <v>1289</v>
      </c>
      <c r="AP473" s="71" t="s">
        <v>1289</v>
      </c>
      <c r="AQ473" s="52" t="s">
        <v>3011</v>
      </c>
      <c r="AR473" s="119">
        <v>108000</v>
      </c>
      <c r="AS473" s="147">
        <f t="shared" si="16"/>
        <v>-108000</v>
      </c>
      <c r="AT473" s="52"/>
    </row>
    <row r="474" spans="1:46" s="23" customFormat="1" ht="72" x14ac:dyDescent="0.2">
      <c r="A474" s="19" t="s">
        <v>46</v>
      </c>
      <c r="B474" s="19" t="s">
        <v>277</v>
      </c>
      <c r="C474" s="19" t="s">
        <v>276</v>
      </c>
      <c r="D474" s="19" t="s">
        <v>33</v>
      </c>
      <c r="E474" s="19" t="s">
        <v>454</v>
      </c>
      <c r="F474" s="28" t="s">
        <v>2044</v>
      </c>
      <c r="G474" s="19" t="s">
        <v>776</v>
      </c>
      <c r="H474" s="18" t="s">
        <v>501</v>
      </c>
      <c r="I474" s="18" t="s">
        <v>274</v>
      </c>
      <c r="J474" s="17">
        <v>188000</v>
      </c>
      <c r="K474" s="35" t="s">
        <v>137</v>
      </c>
      <c r="L474" s="64"/>
      <c r="M474" s="64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8" t="s">
        <v>1289</v>
      </c>
      <c r="AE474" s="54" t="s">
        <v>2986</v>
      </c>
      <c r="AF474" s="127" t="s">
        <v>1570</v>
      </c>
      <c r="AG474" s="20" t="s">
        <v>2456</v>
      </c>
      <c r="AH474" s="20" t="s">
        <v>1338</v>
      </c>
      <c r="AI474" s="20" t="s">
        <v>1570</v>
      </c>
      <c r="AJ474" s="17">
        <v>188000</v>
      </c>
      <c r="AK474" s="16"/>
      <c r="AL474" s="16">
        <f t="shared" si="14"/>
        <v>0</v>
      </c>
      <c r="AM474" s="71" t="s">
        <v>1289</v>
      </c>
      <c r="AN474" s="71" t="s">
        <v>1289</v>
      </c>
      <c r="AO474" s="71" t="s">
        <v>1289</v>
      </c>
      <c r="AP474" s="71" t="s">
        <v>1289</v>
      </c>
      <c r="AQ474" s="52" t="s">
        <v>3011</v>
      </c>
      <c r="AR474" s="119">
        <v>188000</v>
      </c>
      <c r="AS474" s="147">
        <f t="shared" si="16"/>
        <v>-188000</v>
      </c>
      <c r="AT474" s="52"/>
    </row>
    <row r="475" spans="1:46" s="23" customFormat="1" ht="72" x14ac:dyDescent="0.2">
      <c r="A475" s="19" t="s">
        <v>46</v>
      </c>
      <c r="B475" s="19" t="s">
        <v>277</v>
      </c>
      <c r="C475" s="19" t="s">
        <v>276</v>
      </c>
      <c r="D475" s="19" t="s">
        <v>33</v>
      </c>
      <c r="E475" s="19" t="s">
        <v>454</v>
      </c>
      <c r="F475" s="28" t="s">
        <v>2045</v>
      </c>
      <c r="G475" s="19" t="s">
        <v>777</v>
      </c>
      <c r="H475" s="18" t="s">
        <v>340</v>
      </c>
      <c r="I475" s="18" t="s">
        <v>274</v>
      </c>
      <c r="J475" s="17">
        <v>96000</v>
      </c>
      <c r="K475" s="35" t="s">
        <v>137</v>
      </c>
      <c r="L475" s="64"/>
      <c r="M475" s="64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8" t="s">
        <v>1289</v>
      </c>
      <c r="AE475" s="54" t="s">
        <v>2986</v>
      </c>
      <c r="AF475" s="127" t="s">
        <v>1570</v>
      </c>
      <c r="AG475" s="20" t="s">
        <v>2456</v>
      </c>
      <c r="AH475" s="20" t="s">
        <v>1338</v>
      </c>
      <c r="AI475" s="20" t="s">
        <v>1570</v>
      </c>
      <c r="AJ475" s="17">
        <v>96000</v>
      </c>
      <c r="AK475" s="16"/>
      <c r="AL475" s="16">
        <f t="shared" si="14"/>
        <v>0</v>
      </c>
      <c r="AM475" s="71" t="s">
        <v>1289</v>
      </c>
      <c r="AN475" s="71" t="s">
        <v>1289</v>
      </c>
      <c r="AO475" s="71" t="s">
        <v>1289</v>
      </c>
      <c r="AP475" s="71" t="s">
        <v>1289</v>
      </c>
      <c r="AQ475" s="52" t="s">
        <v>3011</v>
      </c>
      <c r="AR475" s="119">
        <v>96000</v>
      </c>
      <c r="AS475" s="147">
        <f t="shared" si="16"/>
        <v>-96000</v>
      </c>
      <c r="AT475" s="52"/>
    </row>
    <row r="476" spans="1:46" s="23" customFormat="1" ht="90" x14ac:dyDescent="0.2">
      <c r="A476" s="19" t="s">
        <v>46</v>
      </c>
      <c r="B476" s="19" t="s">
        <v>277</v>
      </c>
      <c r="C476" s="19" t="s">
        <v>276</v>
      </c>
      <c r="D476" s="19" t="s">
        <v>22</v>
      </c>
      <c r="E476" s="19" t="s">
        <v>349</v>
      </c>
      <c r="F476" s="28" t="s">
        <v>2046</v>
      </c>
      <c r="G476" s="19" t="s">
        <v>778</v>
      </c>
      <c r="H476" s="18" t="s">
        <v>270</v>
      </c>
      <c r="I476" s="18" t="s">
        <v>275</v>
      </c>
      <c r="J476" s="17">
        <v>1920000</v>
      </c>
      <c r="K476" s="35" t="s">
        <v>137</v>
      </c>
      <c r="L476" s="64"/>
      <c r="M476" s="64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127" t="s">
        <v>1570</v>
      </c>
      <c r="AG476" s="20" t="s">
        <v>2456</v>
      </c>
      <c r="AH476" s="20" t="s">
        <v>1339</v>
      </c>
      <c r="AI476" s="20" t="s">
        <v>1570</v>
      </c>
      <c r="AJ476" s="16">
        <v>1915300</v>
      </c>
      <c r="AK476" s="16"/>
      <c r="AL476" s="16">
        <f t="shared" si="14"/>
        <v>4700</v>
      </c>
      <c r="AM476" s="71" t="s">
        <v>1289</v>
      </c>
      <c r="AN476" s="71" t="s">
        <v>1289</v>
      </c>
      <c r="AO476" s="52" t="s">
        <v>3012</v>
      </c>
      <c r="AP476" s="52" t="s">
        <v>3013</v>
      </c>
      <c r="AQ476" s="52" t="s">
        <v>3014</v>
      </c>
      <c r="AR476" s="119">
        <v>1915300</v>
      </c>
      <c r="AS476" s="119">
        <f t="shared" si="16"/>
        <v>-1915300</v>
      </c>
      <c r="AT476" s="52"/>
    </row>
    <row r="477" spans="1:46" s="23" customFormat="1" ht="72" x14ac:dyDescent="0.2">
      <c r="A477" s="19" t="s">
        <v>46</v>
      </c>
      <c r="B477" s="19" t="s">
        <v>277</v>
      </c>
      <c r="C477" s="19" t="s">
        <v>276</v>
      </c>
      <c r="D477" s="19" t="s">
        <v>10</v>
      </c>
      <c r="E477" s="19" t="s">
        <v>311</v>
      </c>
      <c r="F477" s="28" t="s">
        <v>2047</v>
      </c>
      <c r="G477" s="19" t="s">
        <v>779</v>
      </c>
      <c r="H477" s="18" t="s">
        <v>303</v>
      </c>
      <c r="I477" s="18" t="s">
        <v>271</v>
      </c>
      <c r="J477" s="17">
        <v>43000</v>
      </c>
      <c r="K477" s="64"/>
      <c r="L477" s="64"/>
      <c r="M477" s="35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9" t="s">
        <v>1289</v>
      </c>
      <c r="AE477" s="54"/>
      <c r="AF477" s="127" t="s">
        <v>3455</v>
      </c>
      <c r="AG477" s="20" t="s">
        <v>2457</v>
      </c>
      <c r="AH477" s="20" t="s">
        <v>1336</v>
      </c>
      <c r="AI477" s="19" t="s">
        <v>1569</v>
      </c>
      <c r="AJ477" s="16"/>
      <c r="AK477" s="16">
        <v>42900</v>
      </c>
      <c r="AL477" s="16">
        <f t="shared" si="14"/>
        <v>100</v>
      </c>
      <c r="AM477" s="71" t="s">
        <v>1289</v>
      </c>
      <c r="AN477" s="71" t="s">
        <v>1289</v>
      </c>
      <c r="AO477" s="71" t="s">
        <v>1289</v>
      </c>
      <c r="AP477" s="71" t="s">
        <v>1289</v>
      </c>
      <c r="AQ477" s="71" t="s">
        <v>1289</v>
      </c>
      <c r="AR477" s="71" t="s">
        <v>1289</v>
      </c>
      <c r="AS477" s="71" t="s">
        <v>1289</v>
      </c>
      <c r="AT477" s="52"/>
    </row>
    <row r="478" spans="1:46" s="23" customFormat="1" ht="72" x14ac:dyDescent="0.2">
      <c r="A478" s="19" t="s">
        <v>46</v>
      </c>
      <c r="B478" s="19" t="s">
        <v>277</v>
      </c>
      <c r="C478" s="19" t="s">
        <v>276</v>
      </c>
      <c r="D478" s="19" t="s">
        <v>10</v>
      </c>
      <c r="E478" s="19" t="s">
        <v>311</v>
      </c>
      <c r="F478" s="28" t="s">
        <v>2048</v>
      </c>
      <c r="G478" s="19" t="s">
        <v>780</v>
      </c>
      <c r="H478" s="18" t="s">
        <v>269</v>
      </c>
      <c r="I478" s="18" t="s">
        <v>271</v>
      </c>
      <c r="J478" s="17">
        <v>15000</v>
      </c>
      <c r="K478" s="64"/>
      <c r="L478" s="64"/>
      <c r="M478" s="35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8" t="s">
        <v>1289</v>
      </c>
      <c r="AE478" s="54"/>
      <c r="AF478" s="127" t="s">
        <v>3455</v>
      </c>
      <c r="AG478" s="20" t="s">
        <v>2457</v>
      </c>
      <c r="AH478" s="20" t="s">
        <v>1336</v>
      </c>
      <c r="AI478" s="19" t="s">
        <v>1569</v>
      </c>
      <c r="AJ478" s="16"/>
      <c r="AK478" s="17">
        <v>15000</v>
      </c>
      <c r="AL478" s="16">
        <f t="shared" si="14"/>
        <v>0</v>
      </c>
      <c r="AM478" s="149" t="s">
        <v>1289</v>
      </c>
      <c r="AN478" s="71" t="s">
        <v>1289</v>
      </c>
      <c r="AO478" s="71" t="s">
        <v>1289</v>
      </c>
      <c r="AP478" s="71" t="s">
        <v>1289</v>
      </c>
      <c r="AQ478" s="71" t="s">
        <v>1289</v>
      </c>
      <c r="AR478" s="71" t="s">
        <v>1289</v>
      </c>
      <c r="AS478" s="71" t="s">
        <v>1289</v>
      </c>
      <c r="AT478" s="52"/>
    </row>
    <row r="479" spans="1:46" s="23" customFormat="1" ht="126" x14ac:dyDescent="0.2">
      <c r="A479" s="19" t="s">
        <v>46</v>
      </c>
      <c r="B479" s="19" t="s">
        <v>277</v>
      </c>
      <c r="C479" s="19" t="s">
        <v>17</v>
      </c>
      <c r="D479" s="19" t="s">
        <v>34</v>
      </c>
      <c r="E479" s="19" t="s">
        <v>454</v>
      </c>
      <c r="F479" s="28" t="s">
        <v>2049</v>
      </c>
      <c r="G479" s="19" t="s">
        <v>1144</v>
      </c>
      <c r="H479" s="18" t="s">
        <v>270</v>
      </c>
      <c r="I479" s="18" t="s">
        <v>1122</v>
      </c>
      <c r="J479" s="17">
        <v>1800000</v>
      </c>
      <c r="K479" s="35" t="s">
        <v>137</v>
      </c>
      <c r="L479" s="64"/>
      <c r="M479" s="64"/>
      <c r="N479" s="19" t="s">
        <v>3002</v>
      </c>
      <c r="O479" s="19" t="s">
        <v>1289</v>
      </c>
      <c r="P479" s="19" t="s">
        <v>1289</v>
      </c>
      <c r="Q479" s="19" t="s">
        <v>1289</v>
      </c>
      <c r="R479" s="19" t="s">
        <v>1289</v>
      </c>
      <c r="S479" s="19" t="s">
        <v>1289</v>
      </c>
      <c r="T479" s="19" t="s">
        <v>1289</v>
      </c>
      <c r="U479" s="19" t="s">
        <v>1289</v>
      </c>
      <c r="V479" s="19" t="s">
        <v>1289</v>
      </c>
      <c r="W479" s="19" t="s">
        <v>1289</v>
      </c>
      <c r="X479" s="18" t="s">
        <v>1289</v>
      </c>
      <c r="Y479" s="46" t="s">
        <v>3003</v>
      </c>
      <c r="Z479" s="19" t="s">
        <v>1289</v>
      </c>
      <c r="AA479" s="18" t="s">
        <v>1289</v>
      </c>
      <c r="AB479" s="19" t="s">
        <v>1289</v>
      </c>
      <c r="AC479" s="19" t="s">
        <v>1289</v>
      </c>
      <c r="AD479" s="18" t="s">
        <v>1289</v>
      </c>
      <c r="AE479" s="54" t="s">
        <v>3004</v>
      </c>
      <c r="AF479" s="172" t="s">
        <v>3452</v>
      </c>
      <c r="AG479" s="54"/>
      <c r="AH479" s="54" t="s">
        <v>1340</v>
      </c>
      <c r="AI479" s="20" t="s">
        <v>1568</v>
      </c>
      <c r="AJ479" s="16"/>
      <c r="AK479" s="16"/>
      <c r="AL479" s="16">
        <f t="shared" si="14"/>
        <v>1800000</v>
      </c>
      <c r="AM479" s="150" t="s">
        <v>2725</v>
      </c>
      <c r="AN479" s="150" t="s">
        <v>3015</v>
      </c>
      <c r="AO479" s="52" t="s">
        <v>3016</v>
      </c>
      <c r="AP479" s="52" t="s">
        <v>3017</v>
      </c>
      <c r="AQ479" s="52" t="s">
        <v>3018</v>
      </c>
      <c r="AR479" s="19"/>
      <c r="AS479" s="19"/>
      <c r="AT479" s="52" t="s">
        <v>3019</v>
      </c>
    </row>
    <row r="480" spans="1:46" s="23" customFormat="1" ht="180" x14ac:dyDescent="0.2">
      <c r="A480" s="19" t="s">
        <v>46</v>
      </c>
      <c r="B480" s="19" t="s">
        <v>277</v>
      </c>
      <c r="C480" s="19" t="s">
        <v>17</v>
      </c>
      <c r="D480" s="19" t="s">
        <v>34</v>
      </c>
      <c r="E480" s="19" t="s">
        <v>454</v>
      </c>
      <c r="F480" s="28" t="s">
        <v>2050</v>
      </c>
      <c r="G480" s="19" t="s">
        <v>1145</v>
      </c>
      <c r="H480" s="18" t="s">
        <v>270</v>
      </c>
      <c r="I480" s="18" t="s">
        <v>631</v>
      </c>
      <c r="J480" s="17">
        <v>15000000</v>
      </c>
      <c r="K480" s="35" t="s">
        <v>137</v>
      </c>
      <c r="L480" s="64"/>
      <c r="M480" s="64"/>
      <c r="N480" s="19" t="s">
        <v>1289</v>
      </c>
      <c r="O480" s="19" t="s">
        <v>3005</v>
      </c>
      <c r="P480" s="19" t="s">
        <v>2957</v>
      </c>
      <c r="Q480" s="19" t="s">
        <v>3006</v>
      </c>
      <c r="R480" s="19" t="s">
        <v>29</v>
      </c>
      <c r="S480" s="19" t="s">
        <v>122</v>
      </c>
      <c r="T480" s="19" t="s">
        <v>1289</v>
      </c>
      <c r="U480" s="19" t="s">
        <v>1289</v>
      </c>
      <c r="V480" s="19" t="s">
        <v>3007</v>
      </c>
      <c r="W480" s="16">
        <v>12498000</v>
      </c>
      <c r="X480" s="18" t="s">
        <v>1289</v>
      </c>
      <c r="Y480" s="46" t="s">
        <v>3003</v>
      </c>
      <c r="Z480" s="19" t="s">
        <v>1289</v>
      </c>
      <c r="AA480" s="18" t="s">
        <v>1289</v>
      </c>
      <c r="AB480" s="19" t="s">
        <v>1289</v>
      </c>
      <c r="AC480" s="19" t="s">
        <v>1289</v>
      </c>
      <c r="AD480" s="18" t="s">
        <v>1289</v>
      </c>
      <c r="AE480" s="54" t="s">
        <v>3008</v>
      </c>
      <c r="AF480" s="172" t="s">
        <v>1571</v>
      </c>
      <c r="AG480" s="54"/>
      <c r="AH480" s="54" t="s">
        <v>1341</v>
      </c>
      <c r="AI480" s="20" t="s">
        <v>1570</v>
      </c>
      <c r="AJ480" s="16"/>
      <c r="AK480" s="16"/>
      <c r="AL480" s="16">
        <f t="shared" si="14"/>
        <v>15000000</v>
      </c>
      <c r="AM480" s="150"/>
      <c r="AN480" s="150"/>
      <c r="AO480" s="52" t="s">
        <v>3020</v>
      </c>
      <c r="AP480" s="52" t="s">
        <v>3021</v>
      </c>
      <c r="AQ480" s="52" t="s">
        <v>3022</v>
      </c>
      <c r="AR480" s="16">
        <v>12498000</v>
      </c>
      <c r="AS480" s="151">
        <f>+M480-AR480</f>
        <v>-12498000</v>
      </c>
      <c r="AT480" s="52"/>
    </row>
    <row r="481" spans="1:46" s="23" customFormat="1" ht="72" x14ac:dyDescent="0.2">
      <c r="A481" s="19" t="s">
        <v>47</v>
      </c>
      <c r="B481" s="19" t="s">
        <v>277</v>
      </c>
      <c r="C481" s="19" t="s">
        <v>276</v>
      </c>
      <c r="D481" s="19" t="s">
        <v>11</v>
      </c>
      <c r="E481" s="19" t="s">
        <v>454</v>
      </c>
      <c r="F481" s="28" t="s">
        <v>2051</v>
      </c>
      <c r="G481" s="19" t="s">
        <v>781</v>
      </c>
      <c r="H481" s="18" t="s">
        <v>269</v>
      </c>
      <c r="I481" s="18" t="s">
        <v>268</v>
      </c>
      <c r="J481" s="17">
        <v>8000</v>
      </c>
      <c r="K481" s="35" t="s">
        <v>137</v>
      </c>
      <c r="L481" s="64"/>
      <c r="M481" s="64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8"/>
      <c r="Y481" s="46"/>
      <c r="Z481" s="19"/>
      <c r="AA481" s="19"/>
      <c r="AB481" s="19"/>
      <c r="AC481" s="19"/>
      <c r="AD481" s="19"/>
      <c r="AE481" s="20" t="s">
        <v>3023</v>
      </c>
      <c r="AF481" s="127" t="s">
        <v>3458</v>
      </c>
      <c r="AG481" s="20" t="s">
        <v>2456</v>
      </c>
      <c r="AH481" s="55" t="s">
        <v>1342</v>
      </c>
      <c r="AI481" s="19" t="s">
        <v>1571</v>
      </c>
      <c r="AJ481" s="119">
        <v>7600</v>
      </c>
      <c r="AK481" s="120"/>
      <c r="AL481" s="16">
        <f t="shared" si="14"/>
        <v>400</v>
      </c>
      <c r="AM481" s="19" t="s">
        <v>1343</v>
      </c>
      <c r="AN481" s="19" t="s">
        <v>1344</v>
      </c>
      <c r="AO481" s="19" t="s">
        <v>3036</v>
      </c>
      <c r="AP481" s="19" t="s">
        <v>3036</v>
      </c>
      <c r="AQ481" s="19" t="s">
        <v>1368</v>
      </c>
      <c r="AR481" s="17">
        <v>8000</v>
      </c>
      <c r="AS481" s="19"/>
      <c r="AT481" s="19"/>
    </row>
    <row r="482" spans="1:46" s="23" customFormat="1" ht="72" x14ac:dyDescent="0.2">
      <c r="A482" s="19" t="s">
        <v>47</v>
      </c>
      <c r="B482" s="19" t="s">
        <v>277</v>
      </c>
      <c r="C482" s="19" t="s">
        <v>276</v>
      </c>
      <c r="D482" s="19" t="s">
        <v>11</v>
      </c>
      <c r="E482" s="19" t="s">
        <v>454</v>
      </c>
      <c r="F482" s="28" t="s">
        <v>2052</v>
      </c>
      <c r="G482" s="19" t="s">
        <v>782</v>
      </c>
      <c r="H482" s="18" t="s">
        <v>270</v>
      </c>
      <c r="I482" s="18" t="s">
        <v>268</v>
      </c>
      <c r="J482" s="17">
        <v>9500</v>
      </c>
      <c r="K482" s="35" t="s">
        <v>137</v>
      </c>
      <c r="L482" s="64"/>
      <c r="M482" s="64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8"/>
      <c r="Y482" s="46"/>
      <c r="Z482" s="19"/>
      <c r="AA482" s="19"/>
      <c r="AB482" s="19"/>
      <c r="AC482" s="19"/>
      <c r="AD482" s="19"/>
      <c r="AE482" s="20" t="s">
        <v>3023</v>
      </c>
      <c r="AF482" s="127" t="s">
        <v>3458</v>
      </c>
      <c r="AG482" s="20" t="s">
        <v>2456</v>
      </c>
      <c r="AH482" s="55" t="s">
        <v>1342</v>
      </c>
      <c r="AI482" s="19" t="s">
        <v>1571</v>
      </c>
      <c r="AJ482" s="119">
        <v>9100</v>
      </c>
      <c r="AK482" s="120"/>
      <c r="AL482" s="16">
        <f t="shared" si="14"/>
        <v>400</v>
      </c>
      <c r="AM482" s="19" t="s">
        <v>1343</v>
      </c>
      <c r="AN482" s="19" t="s">
        <v>1344</v>
      </c>
      <c r="AO482" s="19" t="s">
        <v>3036</v>
      </c>
      <c r="AP482" s="19" t="s">
        <v>3036</v>
      </c>
      <c r="AQ482" s="19" t="s">
        <v>1368</v>
      </c>
      <c r="AR482" s="17">
        <v>9500</v>
      </c>
      <c r="AS482" s="19"/>
      <c r="AT482" s="19"/>
    </row>
    <row r="483" spans="1:46" s="23" customFormat="1" ht="72" x14ac:dyDescent="0.2">
      <c r="A483" s="19" t="s">
        <v>47</v>
      </c>
      <c r="B483" s="19" t="s">
        <v>277</v>
      </c>
      <c r="C483" s="19" t="s">
        <v>276</v>
      </c>
      <c r="D483" s="19" t="s">
        <v>11</v>
      </c>
      <c r="E483" s="19" t="s">
        <v>454</v>
      </c>
      <c r="F483" s="28" t="s">
        <v>2053</v>
      </c>
      <c r="G483" s="19" t="s">
        <v>783</v>
      </c>
      <c r="H483" s="18" t="s">
        <v>402</v>
      </c>
      <c r="I483" s="18" t="s">
        <v>268</v>
      </c>
      <c r="J483" s="17">
        <v>12000</v>
      </c>
      <c r="K483" s="35" t="s">
        <v>137</v>
      </c>
      <c r="L483" s="64"/>
      <c r="M483" s="64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8"/>
      <c r="Y483" s="46"/>
      <c r="Z483" s="19"/>
      <c r="AA483" s="19"/>
      <c r="AB483" s="19"/>
      <c r="AC483" s="19"/>
      <c r="AD483" s="19"/>
      <c r="AE483" s="20" t="s">
        <v>3023</v>
      </c>
      <c r="AF483" s="127" t="s">
        <v>3458</v>
      </c>
      <c r="AG483" s="20" t="s">
        <v>2456</v>
      </c>
      <c r="AH483" s="55" t="s">
        <v>1342</v>
      </c>
      <c r="AI483" s="19" t="s">
        <v>1571</v>
      </c>
      <c r="AJ483" s="119">
        <v>12000</v>
      </c>
      <c r="AK483" s="120"/>
      <c r="AL483" s="16">
        <f t="shared" si="14"/>
        <v>0</v>
      </c>
      <c r="AM483" s="19" t="s">
        <v>1343</v>
      </c>
      <c r="AN483" s="19" t="s">
        <v>1344</v>
      </c>
      <c r="AO483" s="19" t="s">
        <v>3036</v>
      </c>
      <c r="AP483" s="19" t="s">
        <v>3036</v>
      </c>
      <c r="AQ483" s="19" t="s">
        <v>1368</v>
      </c>
      <c r="AR483" s="17">
        <v>12000</v>
      </c>
      <c r="AS483" s="19"/>
      <c r="AT483" s="19"/>
    </row>
    <row r="484" spans="1:46" s="23" customFormat="1" ht="72" x14ac:dyDescent="0.2">
      <c r="A484" s="19" t="s">
        <v>47</v>
      </c>
      <c r="B484" s="19" t="s">
        <v>277</v>
      </c>
      <c r="C484" s="19" t="s">
        <v>276</v>
      </c>
      <c r="D484" s="19" t="s">
        <v>11</v>
      </c>
      <c r="E484" s="19" t="s">
        <v>454</v>
      </c>
      <c r="F484" s="28" t="s">
        <v>2054</v>
      </c>
      <c r="G484" s="19" t="s">
        <v>784</v>
      </c>
      <c r="H484" s="18" t="s">
        <v>360</v>
      </c>
      <c r="I484" s="18" t="s">
        <v>268</v>
      </c>
      <c r="J484" s="17">
        <v>105000</v>
      </c>
      <c r="K484" s="35" t="s">
        <v>137</v>
      </c>
      <c r="L484" s="64"/>
      <c r="M484" s="64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8"/>
      <c r="Y484" s="46"/>
      <c r="Z484" s="19"/>
      <c r="AA484" s="19"/>
      <c r="AB484" s="19"/>
      <c r="AC484" s="19"/>
      <c r="AD484" s="19"/>
      <c r="AE484" s="20" t="s">
        <v>3023</v>
      </c>
      <c r="AF484" s="127" t="s">
        <v>3458</v>
      </c>
      <c r="AG484" s="20" t="s">
        <v>2456</v>
      </c>
      <c r="AH484" s="55" t="s">
        <v>1342</v>
      </c>
      <c r="AI484" s="19" t="s">
        <v>1571</v>
      </c>
      <c r="AJ484" s="119">
        <v>103500</v>
      </c>
      <c r="AK484" s="120"/>
      <c r="AL484" s="16">
        <f t="shared" si="14"/>
        <v>1500</v>
      </c>
      <c r="AM484" s="19" t="s">
        <v>1343</v>
      </c>
      <c r="AN484" s="19" t="s">
        <v>1344</v>
      </c>
      <c r="AO484" s="19" t="s">
        <v>3036</v>
      </c>
      <c r="AP484" s="19" t="s">
        <v>3036</v>
      </c>
      <c r="AQ484" s="19" t="s">
        <v>1368</v>
      </c>
      <c r="AR484" s="17">
        <v>105000</v>
      </c>
      <c r="AS484" s="19"/>
      <c r="AT484" s="19"/>
    </row>
    <row r="485" spans="1:46" s="23" customFormat="1" ht="72" x14ac:dyDescent="0.2">
      <c r="A485" s="19" t="s">
        <v>47</v>
      </c>
      <c r="B485" s="19" t="s">
        <v>277</v>
      </c>
      <c r="C485" s="19" t="s">
        <v>276</v>
      </c>
      <c r="D485" s="19" t="s">
        <v>11</v>
      </c>
      <c r="E485" s="19" t="s">
        <v>454</v>
      </c>
      <c r="F485" s="28" t="s">
        <v>2055</v>
      </c>
      <c r="G485" s="19" t="s">
        <v>785</v>
      </c>
      <c r="H485" s="18" t="s">
        <v>272</v>
      </c>
      <c r="I485" s="18" t="s">
        <v>268</v>
      </c>
      <c r="J485" s="17">
        <v>10500</v>
      </c>
      <c r="K485" s="35" t="s">
        <v>137</v>
      </c>
      <c r="L485" s="64"/>
      <c r="M485" s="64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8"/>
      <c r="Y485" s="46"/>
      <c r="Z485" s="19"/>
      <c r="AA485" s="19"/>
      <c r="AB485" s="19"/>
      <c r="AC485" s="19"/>
      <c r="AD485" s="19"/>
      <c r="AE485" s="20" t="s">
        <v>3023</v>
      </c>
      <c r="AF485" s="127" t="s">
        <v>3458</v>
      </c>
      <c r="AG485" s="20" t="s">
        <v>2456</v>
      </c>
      <c r="AH485" s="55" t="s">
        <v>1342</v>
      </c>
      <c r="AI485" s="19" t="s">
        <v>1571</v>
      </c>
      <c r="AJ485" s="119">
        <v>9600</v>
      </c>
      <c r="AK485" s="120"/>
      <c r="AL485" s="16">
        <f t="shared" si="14"/>
        <v>900</v>
      </c>
      <c r="AM485" s="19" t="s">
        <v>1343</v>
      </c>
      <c r="AN485" s="19" t="s">
        <v>1344</v>
      </c>
      <c r="AO485" s="19" t="s">
        <v>3036</v>
      </c>
      <c r="AP485" s="19" t="s">
        <v>3036</v>
      </c>
      <c r="AQ485" s="19" t="s">
        <v>1368</v>
      </c>
      <c r="AR485" s="17">
        <v>10500</v>
      </c>
      <c r="AS485" s="19"/>
      <c r="AT485" s="19"/>
    </row>
    <row r="486" spans="1:46" s="23" customFormat="1" ht="72" x14ac:dyDescent="0.2">
      <c r="A486" s="19" t="s">
        <v>47</v>
      </c>
      <c r="B486" s="19" t="s">
        <v>277</v>
      </c>
      <c r="C486" s="19" t="s">
        <v>276</v>
      </c>
      <c r="D486" s="19" t="s">
        <v>11</v>
      </c>
      <c r="E486" s="19" t="s">
        <v>454</v>
      </c>
      <c r="F486" s="28" t="s">
        <v>2056</v>
      </c>
      <c r="G486" s="19" t="s">
        <v>786</v>
      </c>
      <c r="H486" s="18" t="s">
        <v>270</v>
      </c>
      <c r="I486" s="18" t="s">
        <v>271</v>
      </c>
      <c r="J486" s="17">
        <v>28000</v>
      </c>
      <c r="K486" s="35" t="s">
        <v>137</v>
      </c>
      <c r="L486" s="64"/>
      <c r="M486" s="64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8"/>
      <c r="Y486" s="46"/>
      <c r="Z486" s="19"/>
      <c r="AA486" s="19"/>
      <c r="AB486" s="19"/>
      <c r="AC486" s="19"/>
      <c r="AD486" s="19"/>
      <c r="AE486" s="20" t="s">
        <v>3023</v>
      </c>
      <c r="AF486" s="127" t="s">
        <v>3458</v>
      </c>
      <c r="AG486" s="20"/>
      <c r="AH486" s="55" t="s">
        <v>1342</v>
      </c>
      <c r="AI486" s="19" t="s">
        <v>1571</v>
      </c>
      <c r="AJ486" s="119"/>
      <c r="AK486" s="120"/>
      <c r="AL486" s="16">
        <f t="shared" si="14"/>
        <v>28000</v>
      </c>
      <c r="AM486" s="19" t="s">
        <v>1343</v>
      </c>
      <c r="AN486" s="19" t="s">
        <v>1344</v>
      </c>
      <c r="AO486" s="19" t="s">
        <v>3036</v>
      </c>
      <c r="AP486" s="19" t="s">
        <v>3036</v>
      </c>
      <c r="AQ486" s="19" t="s">
        <v>1368</v>
      </c>
      <c r="AR486" s="17">
        <v>28000</v>
      </c>
      <c r="AS486" s="19"/>
      <c r="AT486" s="19"/>
    </row>
    <row r="487" spans="1:46" s="123" customFormat="1" ht="72" x14ac:dyDescent="0.2">
      <c r="A487" s="52" t="s">
        <v>47</v>
      </c>
      <c r="B487" s="19" t="s">
        <v>277</v>
      </c>
      <c r="C487" s="19" t="s">
        <v>276</v>
      </c>
      <c r="D487" s="19" t="s">
        <v>11</v>
      </c>
      <c r="E487" s="19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35" t="s">
        <v>137</v>
      </c>
      <c r="L487" s="64"/>
      <c r="M487" s="64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8"/>
      <c r="Y487" s="46"/>
      <c r="Z487" s="19"/>
      <c r="AA487" s="19"/>
      <c r="AB487" s="19"/>
      <c r="AC487" s="19"/>
      <c r="AD487" s="19"/>
      <c r="AE487" s="20" t="s">
        <v>3023</v>
      </c>
      <c r="AF487" s="127" t="s">
        <v>3458</v>
      </c>
      <c r="AG487" s="54" t="s">
        <v>2456</v>
      </c>
      <c r="AH487" s="55" t="s">
        <v>1342</v>
      </c>
      <c r="AI487" s="19" t="s">
        <v>1571</v>
      </c>
      <c r="AJ487" s="119">
        <v>52000</v>
      </c>
      <c r="AK487" s="119"/>
      <c r="AL487" s="119">
        <f t="shared" si="14"/>
        <v>8000</v>
      </c>
      <c r="AM487" s="19" t="s">
        <v>1343</v>
      </c>
      <c r="AN487" s="19" t="s">
        <v>1344</v>
      </c>
      <c r="AO487" s="19" t="s">
        <v>3036</v>
      </c>
      <c r="AP487" s="19" t="s">
        <v>3036</v>
      </c>
      <c r="AQ487" s="19" t="s">
        <v>1368</v>
      </c>
      <c r="AR487" s="17">
        <v>60000</v>
      </c>
      <c r="AS487" s="19"/>
      <c r="AT487" s="19"/>
    </row>
    <row r="488" spans="1:46" s="23" customFormat="1" ht="72" x14ac:dyDescent="0.2">
      <c r="A488" s="19" t="s">
        <v>47</v>
      </c>
      <c r="B488" s="19" t="s">
        <v>277</v>
      </c>
      <c r="C488" s="19" t="s">
        <v>276</v>
      </c>
      <c r="D488" s="19" t="s">
        <v>11</v>
      </c>
      <c r="E488" s="19" t="s">
        <v>454</v>
      </c>
      <c r="F488" s="28" t="s">
        <v>2058</v>
      </c>
      <c r="G488" s="19" t="s">
        <v>788</v>
      </c>
      <c r="H488" s="18" t="s">
        <v>340</v>
      </c>
      <c r="I488" s="18" t="s">
        <v>273</v>
      </c>
      <c r="J488" s="17">
        <v>108000</v>
      </c>
      <c r="K488" s="35" t="s">
        <v>137</v>
      </c>
      <c r="L488" s="64"/>
      <c r="M488" s="64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8"/>
      <c r="Y488" s="46"/>
      <c r="Z488" s="19"/>
      <c r="AA488" s="19"/>
      <c r="AB488" s="19"/>
      <c r="AC488" s="19"/>
      <c r="AD488" s="19"/>
      <c r="AE488" s="20" t="s">
        <v>3023</v>
      </c>
      <c r="AF488" s="127" t="s">
        <v>3458</v>
      </c>
      <c r="AG488" s="20" t="s">
        <v>2456</v>
      </c>
      <c r="AH488" s="55" t="s">
        <v>1342</v>
      </c>
      <c r="AI488" s="19" t="s">
        <v>1571</v>
      </c>
      <c r="AJ488" s="119">
        <v>96000</v>
      </c>
      <c r="AK488" s="120"/>
      <c r="AL488" s="16">
        <f t="shared" si="14"/>
        <v>12000</v>
      </c>
      <c r="AM488" s="19" t="s">
        <v>1343</v>
      </c>
      <c r="AN488" s="19" t="s">
        <v>1344</v>
      </c>
      <c r="AO488" s="19" t="s">
        <v>3036</v>
      </c>
      <c r="AP488" s="19" t="s">
        <v>3036</v>
      </c>
      <c r="AQ488" s="19" t="s">
        <v>1368</v>
      </c>
      <c r="AR488" s="17">
        <v>108000</v>
      </c>
      <c r="AS488" s="19"/>
      <c r="AT488" s="19"/>
    </row>
    <row r="489" spans="1:46" s="23" customFormat="1" ht="72" x14ac:dyDescent="0.2">
      <c r="A489" s="19" t="s">
        <v>47</v>
      </c>
      <c r="B489" s="19" t="s">
        <v>277</v>
      </c>
      <c r="C489" s="19" t="s">
        <v>276</v>
      </c>
      <c r="D489" s="19" t="s">
        <v>11</v>
      </c>
      <c r="E489" s="19" t="s">
        <v>454</v>
      </c>
      <c r="F489" s="28" t="s">
        <v>2059</v>
      </c>
      <c r="G489" s="19" t="s">
        <v>789</v>
      </c>
      <c r="H489" s="18" t="s">
        <v>303</v>
      </c>
      <c r="I489" s="18" t="s">
        <v>274</v>
      </c>
      <c r="J489" s="17">
        <v>70000</v>
      </c>
      <c r="K489" s="35" t="s">
        <v>137</v>
      </c>
      <c r="L489" s="64"/>
      <c r="M489" s="64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8"/>
      <c r="Y489" s="46"/>
      <c r="Z489" s="19"/>
      <c r="AA489" s="19"/>
      <c r="AB489" s="19"/>
      <c r="AC489" s="19"/>
      <c r="AD489" s="19"/>
      <c r="AE489" s="20" t="s">
        <v>3023</v>
      </c>
      <c r="AF489" s="127" t="s">
        <v>3458</v>
      </c>
      <c r="AG489" s="20" t="s">
        <v>2456</v>
      </c>
      <c r="AH489" s="55" t="s">
        <v>1342</v>
      </c>
      <c r="AI489" s="19" t="s">
        <v>1571</v>
      </c>
      <c r="AJ489" s="119">
        <v>55000</v>
      </c>
      <c r="AK489" s="120"/>
      <c r="AL489" s="16">
        <f t="shared" si="14"/>
        <v>15000</v>
      </c>
      <c r="AM489" s="19" t="s">
        <v>1343</v>
      </c>
      <c r="AN489" s="19" t="s">
        <v>1344</v>
      </c>
      <c r="AO489" s="19" t="s">
        <v>3036</v>
      </c>
      <c r="AP489" s="19" t="s">
        <v>3036</v>
      </c>
      <c r="AQ489" s="19" t="s">
        <v>1368</v>
      </c>
      <c r="AR489" s="17">
        <v>70000</v>
      </c>
      <c r="AS489" s="19"/>
      <c r="AT489" s="19"/>
    </row>
    <row r="490" spans="1:46" s="23" customFormat="1" ht="72" x14ac:dyDescent="0.2">
      <c r="A490" s="19" t="s">
        <v>47</v>
      </c>
      <c r="B490" s="19" t="s">
        <v>277</v>
      </c>
      <c r="C490" s="19" t="s">
        <v>276</v>
      </c>
      <c r="D490" s="19" t="s">
        <v>11</v>
      </c>
      <c r="E490" s="19" t="s">
        <v>454</v>
      </c>
      <c r="F490" s="28" t="s">
        <v>2060</v>
      </c>
      <c r="G490" s="19" t="s">
        <v>790</v>
      </c>
      <c r="H490" s="18" t="s">
        <v>297</v>
      </c>
      <c r="I490" s="18" t="s">
        <v>268</v>
      </c>
      <c r="J490" s="17">
        <v>64000</v>
      </c>
      <c r="K490" s="35" t="s">
        <v>137</v>
      </c>
      <c r="L490" s="64"/>
      <c r="M490" s="64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8"/>
      <c r="Y490" s="46"/>
      <c r="Z490" s="19"/>
      <c r="AA490" s="19"/>
      <c r="AB490" s="19"/>
      <c r="AC490" s="19"/>
      <c r="AD490" s="19"/>
      <c r="AE490" s="20" t="s">
        <v>3023</v>
      </c>
      <c r="AF490" s="127" t="s">
        <v>3458</v>
      </c>
      <c r="AG490" s="20" t="s">
        <v>2456</v>
      </c>
      <c r="AH490" s="55" t="s">
        <v>1342</v>
      </c>
      <c r="AI490" s="19" t="s">
        <v>1571</v>
      </c>
      <c r="AJ490" s="119">
        <v>60800</v>
      </c>
      <c r="AK490" s="120"/>
      <c r="AL490" s="16">
        <f t="shared" si="14"/>
        <v>3200</v>
      </c>
      <c r="AM490" s="19" t="s">
        <v>1343</v>
      </c>
      <c r="AN490" s="19" t="s">
        <v>1344</v>
      </c>
      <c r="AO490" s="19" t="s">
        <v>3036</v>
      </c>
      <c r="AP490" s="19" t="s">
        <v>3036</v>
      </c>
      <c r="AQ490" s="19" t="s">
        <v>1368</v>
      </c>
      <c r="AR490" s="17">
        <v>64000</v>
      </c>
      <c r="AS490" s="19"/>
      <c r="AT490" s="19"/>
    </row>
    <row r="491" spans="1:46" s="23" customFormat="1" ht="72" x14ac:dyDescent="0.2">
      <c r="A491" s="19" t="s">
        <v>47</v>
      </c>
      <c r="B491" s="19" t="s">
        <v>277</v>
      </c>
      <c r="C491" s="19" t="s">
        <v>276</v>
      </c>
      <c r="D491" s="19" t="s">
        <v>11</v>
      </c>
      <c r="E491" s="19" t="s">
        <v>454</v>
      </c>
      <c r="F491" s="28" t="s">
        <v>2061</v>
      </c>
      <c r="G491" s="19" t="s">
        <v>791</v>
      </c>
      <c r="H491" s="18" t="s">
        <v>459</v>
      </c>
      <c r="I491" s="18" t="s">
        <v>268</v>
      </c>
      <c r="J491" s="17">
        <v>60000</v>
      </c>
      <c r="K491" s="35" t="s">
        <v>137</v>
      </c>
      <c r="L491" s="64"/>
      <c r="M491" s="64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8"/>
      <c r="Y491" s="46"/>
      <c r="Z491" s="19"/>
      <c r="AA491" s="19"/>
      <c r="AB491" s="19"/>
      <c r="AC491" s="19"/>
      <c r="AD491" s="19"/>
      <c r="AE491" s="20" t="s">
        <v>3023</v>
      </c>
      <c r="AF491" s="127" t="s">
        <v>3458</v>
      </c>
      <c r="AG491" s="20" t="s">
        <v>2456</v>
      </c>
      <c r="AH491" s="55" t="s">
        <v>1342</v>
      </c>
      <c r="AI491" s="19" t="s">
        <v>1571</v>
      </c>
      <c r="AJ491" s="119">
        <v>51400</v>
      </c>
      <c r="AK491" s="120"/>
      <c r="AL491" s="16">
        <f t="shared" si="14"/>
        <v>8600</v>
      </c>
      <c r="AM491" s="19" t="s">
        <v>1343</v>
      </c>
      <c r="AN491" s="19" t="s">
        <v>1344</v>
      </c>
      <c r="AO491" s="19" t="s">
        <v>3036</v>
      </c>
      <c r="AP491" s="19" t="s">
        <v>3036</v>
      </c>
      <c r="AQ491" s="19" t="s">
        <v>1368</v>
      </c>
      <c r="AR491" s="17">
        <v>60000</v>
      </c>
      <c r="AS491" s="19"/>
      <c r="AT491" s="19"/>
    </row>
    <row r="492" spans="1:46" s="23" customFormat="1" ht="72" x14ac:dyDescent="0.2">
      <c r="A492" s="19" t="s">
        <v>47</v>
      </c>
      <c r="B492" s="19" t="s">
        <v>277</v>
      </c>
      <c r="C492" s="19" t="s">
        <v>276</v>
      </c>
      <c r="D492" s="19" t="s">
        <v>21</v>
      </c>
      <c r="E492" s="19" t="s">
        <v>454</v>
      </c>
      <c r="F492" s="28" t="s">
        <v>2062</v>
      </c>
      <c r="G492" s="19" t="s">
        <v>792</v>
      </c>
      <c r="H492" s="18" t="s">
        <v>269</v>
      </c>
      <c r="I492" s="18" t="s">
        <v>271</v>
      </c>
      <c r="J492" s="17">
        <v>25200</v>
      </c>
      <c r="K492" s="64"/>
      <c r="L492" s="64"/>
      <c r="M492" s="35" t="s">
        <v>137</v>
      </c>
      <c r="N492" s="19"/>
      <c r="O492" s="19" t="s">
        <v>1345</v>
      </c>
      <c r="P492" s="68">
        <v>242212</v>
      </c>
      <c r="Q492" s="19" t="s">
        <v>1346</v>
      </c>
      <c r="R492" s="19" t="s">
        <v>1347</v>
      </c>
      <c r="S492" s="19" t="s">
        <v>1348</v>
      </c>
      <c r="T492" s="19" t="s">
        <v>1349</v>
      </c>
      <c r="U492" s="19"/>
      <c r="V492" s="19" t="s">
        <v>3024</v>
      </c>
      <c r="W492" s="17">
        <v>25200</v>
      </c>
      <c r="X492" s="18" t="s">
        <v>1182</v>
      </c>
      <c r="Y492" s="128">
        <v>23117</v>
      </c>
      <c r="Z492" s="17">
        <v>25200</v>
      </c>
      <c r="AA492" s="19">
        <v>7014149325</v>
      </c>
      <c r="AB492" s="48">
        <v>23097</v>
      </c>
      <c r="AC492" s="48">
        <v>23097</v>
      </c>
      <c r="AD492" s="17">
        <v>25200</v>
      </c>
      <c r="AE492" s="20" t="s">
        <v>3025</v>
      </c>
      <c r="AF492" s="127" t="s">
        <v>1570</v>
      </c>
      <c r="AG492" s="20" t="s">
        <v>2456</v>
      </c>
      <c r="AH492" s="55" t="s">
        <v>1350</v>
      </c>
      <c r="AI492" s="20" t="s">
        <v>1570</v>
      </c>
      <c r="AJ492" s="119">
        <v>25200</v>
      </c>
      <c r="AK492" s="120"/>
      <c r="AL492" s="16">
        <f t="shared" si="14"/>
        <v>0</v>
      </c>
      <c r="AM492" s="19" t="s">
        <v>1343</v>
      </c>
      <c r="AN492" s="19" t="s">
        <v>1344</v>
      </c>
      <c r="AO492" s="19" t="s">
        <v>3037</v>
      </c>
      <c r="AP492" s="19" t="s">
        <v>3037</v>
      </c>
      <c r="AQ492" s="19" t="s">
        <v>3036</v>
      </c>
      <c r="AR492" s="17">
        <v>25200</v>
      </c>
      <c r="AS492" s="19"/>
      <c r="AT492" s="19"/>
    </row>
    <row r="493" spans="1:46" s="23" customFormat="1" ht="72" x14ac:dyDescent="0.2">
      <c r="A493" s="19" t="s">
        <v>47</v>
      </c>
      <c r="B493" s="19" t="s">
        <v>277</v>
      </c>
      <c r="C493" s="19" t="s">
        <v>276</v>
      </c>
      <c r="D493" s="19" t="s">
        <v>21</v>
      </c>
      <c r="E493" s="19" t="s">
        <v>454</v>
      </c>
      <c r="F493" s="28" t="s">
        <v>2063</v>
      </c>
      <c r="G493" s="19" t="s">
        <v>793</v>
      </c>
      <c r="H493" s="18" t="s">
        <v>272</v>
      </c>
      <c r="I493" s="18" t="s">
        <v>275</v>
      </c>
      <c r="J493" s="17">
        <v>39000</v>
      </c>
      <c r="K493" s="64"/>
      <c r="L493" s="64"/>
      <c r="M493" s="35" t="s">
        <v>137</v>
      </c>
      <c r="N493" s="19"/>
      <c r="O493" s="19" t="s">
        <v>1345</v>
      </c>
      <c r="P493" s="68">
        <v>242212</v>
      </c>
      <c r="Q493" s="19" t="s">
        <v>1346</v>
      </c>
      <c r="R493" s="19" t="s">
        <v>1347</v>
      </c>
      <c r="S493" s="19" t="s">
        <v>1348</v>
      </c>
      <c r="T493" s="19" t="s">
        <v>1349</v>
      </c>
      <c r="U493" s="19"/>
      <c r="V493" s="19" t="s">
        <v>3024</v>
      </c>
      <c r="W493" s="17">
        <v>39000</v>
      </c>
      <c r="X493" s="18" t="s">
        <v>1182</v>
      </c>
      <c r="Y493" s="128">
        <v>23117</v>
      </c>
      <c r="Z493" s="17">
        <v>39000</v>
      </c>
      <c r="AA493" s="19">
        <v>7014149325</v>
      </c>
      <c r="AB493" s="48">
        <v>23097</v>
      </c>
      <c r="AC493" s="48">
        <v>23097</v>
      </c>
      <c r="AD493" s="17">
        <v>39000</v>
      </c>
      <c r="AE493" s="20" t="s">
        <v>3025</v>
      </c>
      <c r="AF493" s="127" t="s">
        <v>1570</v>
      </c>
      <c r="AG493" s="20" t="s">
        <v>2456</v>
      </c>
      <c r="AH493" s="55" t="s">
        <v>1350</v>
      </c>
      <c r="AI493" s="20" t="s">
        <v>1570</v>
      </c>
      <c r="AJ493" s="17">
        <v>39000</v>
      </c>
      <c r="AK493" s="120"/>
      <c r="AL493" s="16">
        <f t="shared" si="14"/>
        <v>0</v>
      </c>
      <c r="AM493" s="19" t="s">
        <v>1343</v>
      </c>
      <c r="AN493" s="19" t="s">
        <v>1344</v>
      </c>
      <c r="AO493" s="19" t="s">
        <v>3038</v>
      </c>
      <c r="AP493" s="19" t="s">
        <v>3038</v>
      </c>
      <c r="AQ493" s="19" t="s">
        <v>3036</v>
      </c>
      <c r="AR493" s="17">
        <v>39000</v>
      </c>
      <c r="AS493" s="19"/>
      <c r="AT493" s="19"/>
    </row>
    <row r="494" spans="1:46" s="23" customFormat="1" ht="72" x14ac:dyDescent="0.2">
      <c r="A494" s="19" t="s">
        <v>47</v>
      </c>
      <c r="B494" s="19" t="s">
        <v>277</v>
      </c>
      <c r="C494" s="19" t="s">
        <v>276</v>
      </c>
      <c r="D494" s="19" t="s">
        <v>286</v>
      </c>
      <c r="E494" s="19" t="s">
        <v>454</v>
      </c>
      <c r="F494" s="28" t="s">
        <v>2064</v>
      </c>
      <c r="G494" s="19" t="s">
        <v>794</v>
      </c>
      <c r="H494" s="18" t="s">
        <v>795</v>
      </c>
      <c r="I494" s="18" t="s">
        <v>274</v>
      </c>
      <c r="J494" s="17">
        <v>250000</v>
      </c>
      <c r="K494" s="64"/>
      <c r="L494" s="64"/>
      <c r="M494" s="35" t="s">
        <v>137</v>
      </c>
      <c r="N494" s="19"/>
      <c r="O494" s="19" t="s">
        <v>1351</v>
      </c>
      <c r="P494" s="68">
        <v>242212</v>
      </c>
      <c r="Q494" s="19" t="s">
        <v>1346</v>
      </c>
      <c r="R494" s="19" t="s">
        <v>1347</v>
      </c>
      <c r="S494" s="19" t="s">
        <v>1348</v>
      </c>
      <c r="T494" s="19"/>
      <c r="U494" s="19"/>
      <c r="V494" s="19" t="s">
        <v>3024</v>
      </c>
      <c r="W494" s="17">
        <v>250000</v>
      </c>
      <c r="X494" s="18" t="s">
        <v>1182</v>
      </c>
      <c r="Y494" s="128">
        <v>242263</v>
      </c>
      <c r="Z494" s="17">
        <v>250000</v>
      </c>
      <c r="AA494" s="19">
        <v>7014182086</v>
      </c>
      <c r="AB494" s="48">
        <v>23097</v>
      </c>
      <c r="AC494" s="48">
        <v>23097</v>
      </c>
      <c r="AD494" s="17">
        <v>250000</v>
      </c>
      <c r="AE494" s="20" t="s">
        <v>3025</v>
      </c>
      <c r="AF494" s="127" t="s">
        <v>1570</v>
      </c>
      <c r="AG494" s="20" t="s">
        <v>2456</v>
      </c>
      <c r="AH494" s="55" t="s">
        <v>1350</v>
      </c>
      <c r="AI494" s="20" t="s">
        <v>1570</v>
      </c>
      <c r="AJ494" s="17">
        <v>250000</v>
      </c>
      <c r="AK494" s="120"/>
      <c r="AL494" s="16">
        <f t="shared" si="14"/>
        <v>0</v>
      </c>
      <c r="AM494" s="19" t="s">
        <v>1343</v>
      </c>
      <c r="AN494" s="19" t="s">
        <v>1344</v>
      </c>
      <c r="AO494" s="19" t="s">
        <v>3039</v>
      </c>
      <c r="AP494" s="19" t="s">
        <v>3039</v>
      </c>
      <c r="AQ494" s="19" t="s">
        <v>3036</v>
      </c>
      <c r="AR494" s="17">
        <v>250000</v>
      </c>
      <c r="AS494" s="19"/>
      <c r="AT494" s="19"/>
    </row>
    <row r="495" spans="1:46" s="23" customFormat="1" ht="72" x14ac:dyDescent="0.2">
      <c r="A495" s="19" t="s">
        <v>47</v>
      </c>
      <c r="B495" s="19" t="s">
        <v>277</v>
      </c>
      <c r="C495" s="19" t="s">
        <v>276</v>
      </c>
      <c r="D495" s="19" t="s">
        <v>286</v>
      </c>
      <c r="E495" s="19" t="s">
        <v>454</v>
      </c>
      <c r="F495" s="28" t="s">
        <v>2065</v>
      </c>
      <c r="G495" s="19" t="s">
        <v>796</v>
      </c>
      <c r="H495" s="18" t="s">
        <v>270</v>
      </c>
      <c r="I495" s="18" t="s">
        <v>271</v>
      </c>
      <c r="J495" s="17">
        <v>20000</v>
      </c>
      <c r="K495" s="64"/>
      <c r="L495" s="64"/>
      <c r="M495" s="35" t="s">
        <v>137</v>
      </c>
      <c r="N495" s="19"/>
      <c r="O495" s="19" t="s">
        <v>1351</v>
      </c>
      <c r="P495" s="68">
        <v>242212</v>
      </c>
      <c r="Q495" s="19" t="s">
        <v>1346</v>
      </c>
      <c r="R495" s="19" t="s">
        <v>1347</v>
      </c>
      <c r="S495" s="19" t="s">
        <v>1348</v>
      </c>
      <c r="T495" s="19"/>
      <c r="U495" s="19"/>
      <c r="V495" s="19" t="s">
        <v>3024</v>
      </c>
      <c r="W495" s="17">
        <v>20000</v>
      </c>
      <c r="X495" s="18" t="s">
        <v>1182</v>
      </c>
      <c r="Y495" s="128">
        <v>242263</v>
      </c>
      <c r="Z495" s="17">
        <v>20000</v>
      </c>
      <c r="AA495" s="19">
        <v>7014182086</v>
      </c>
      <c r="AB495" s="48">
        <v>23097</v>
      </c>
      <c r="AC495" s="48">
        <v>23097</v>
      </c>
      <c r="AD495" s="17">
        <v>20000</v>
      </c>
      <c r="AE495" s="20" t="s">
        <v>3025</v>
      </c>
      <c r="AF495" s="127" t="s">
        <v>1570</v>
      </c>
      <c r="AG495" s="20" t="s">
        <v>2456</v>
      </c>
      <c r="AH495" s="55" t="s">
        <v>1350</v>
      </c>
      <c r="AI495" s="20" t="s">
        <v>1570</v>
      </c>
      <c r="AJ495" s="17">
        <v>20000</v>
      </c>
      <c r="AK495" s="120"/>
      <c r="AL495" s="16">
        <f t="shared" si="14"/>
        <v>0</v>
      </c>
      <c r="AM495" s="19" t="s">
        <v>1343</v>
      </c>
      <c r="AN495" s="19" t="s">
        <v>1344</v>
      </c>
      <c r="AO495" s="19" t="s">
        <v>3040</v>
      </c>
      <c r="AP495" s="19" t="s">
        <v>3040</v>
      </c>
      <c r="AQ495" s="19" t="s">
        <v>3036</v>
      </c>
      <c r="AR495" s="17">
        <v>20000</v>
      </c>
      <c r="AS495" s="19"/>
      <c r="AT495" s="19"/>
    </row>
    <row r="496" spans="1:46" s="23" customFormat="1" ht="72" x14ac:dyDescent="0.2">
      <c r="A496" s="19" t="s">
        <v>47</v>
      </c>
      <c r="B496" s="19" t="s">
        <v>277</v>
      </c>
      <c r="C496" s="19" t="s">
        <v>276</v>
      </c>
      <c r="D496" s="19" t="s">
        <v>13</v>
      </c>
      <c r="E496" s="19" t="s">
        <v>454</v>
      </c>
      <c r="F496" s="28" t="s">
        <v>2066</v>
      </c>
      <c r="G496" s="19" t="s">
        <v>797</v>
      </c>
      <c r="H496" s="18" t="s">
        <v>319</v>
      </c>
      <c r="I496" s="18" t="s">
        <v>268</v>
      </c>
      <c r="J496" s="17">
        <v>60000</v>
      </c>
      <c r="K496" s="64"/>
      <c r="L496" s="64"/>
      <c r="M496" s="35" t="s">
        <v>137</v>
      </c>
      <c r="N496" s="19"/>
      <c r="O496" s="19" t="s">
        <v>1352</v>
      </c>
      <c r="P496" s="68">
        <v>242212</v>
      </c>
      <c r="Q496" s="19" t="s">
        <v>1346</v>
      </c>
      <c r="R496" s="19" t="s">
        <v>1347</v>
      </c>
      <c r="S496" s="19" t="s">
        <v>1348</v>
      </c>
      <c r="T496" s="19"/>
      <c r="U496" s="19"/>
      <c r="V496" s="19" t="s">
        <v>3024</v>
      </c>
      <c r="W496" s="17">
        <v>60000</v>
      </c>
      <c r="X496" s="18" t="s">
        <v>1182</v>
      </c>
      <c r="Y496" s="128">
        <v>242263</v>
      </c>
      <c r="Z496" s="17">
        <v>60000</v>
      </c>
      <c r="AA496" s="19">
        <v>7014182069</v>
      </c>
      <c r="AB496" s="48">
        <v>23097</v>
      </c>
      <c r="AC496" s="48">
        <v>23097</v>
      </c>
      <c r="AD496" s="17">
        <v>60000</v>
      </c>
      <c r="AE496" s="20" t="s">
        <v>3025</v>
      </c>
      <c r="AF496" s="127" t="s">
        <v>1570</v>
      </c>
      <c r="AG496" s="20" t="s">
        <v>2456</v>
      </c>
      <c r="AH496" s="55" t="s">
        <v>1350</v>
      </c>
      <c r="AI496" s="20" t="s">
        <v>1570</v>
      </c>
      <c r="AJ496" s="17">
        <v>60000</v>
      </c>
      <c r="AK496" s="120"/>
      <c r="AL496" s="16">
        <f t="shared" si="14"/>
        <v>0</v>
      </c>
      <c r="AM496" s="19" t="s">
        <v>1343</v>
      </c>
      <c r="AN496" s="19" t="s">
        <v>1344</v>
      </c>
      <c r="AO496" s="19" t="s">
        <v>3041</v>
      </c>
      <c r="AP496" s="19" t="s">
        <v>3041</v>
      </c>
      <c r="AQ496" s="19" t="s">
        <v>3036</v>
      </c>
      <c r="AR496" s="17">
        <v>60000</v>
      </c>
      <c r="AS496" s="19"/>
      <c r="AT496" s="19"/>
    </row>
    <row r="497" spans="1:46" s="23" customFormat="1" ht="72" x14ac:dyDescent="0.2">
      <c r="A497" s="19" t="s">
        <v>47</v>
      </c>
      <c r="B497" s="19" t="s">
        <v>277</v>
      </c>
      <c r="C497" s="19" t="s">
        <v>276</v>
      </c>
      <c r="D497" s="19" t="s">
        <v>13</v>
      </c>
      <c r="E497" s="19" t="s">
        <v>454</v>
      </c>
      <c r="F497" s="28" t="s">
        <v>2067</v>
      </c>
      <c r="G497" s="19" t="s">
        <v>798</v>
      </c>
      <c r="H497" s="18" t="s">
        <v>501</v>
      </c>
      <c r="I497" s="18" t="s">
        <v>274</v>
      </c>
      <c r="J497" s="17">
        <v>70000</v>
      </c>
      <c r="K497" s="64"/>
      <c r="L497" s="64"/>
      <c r="M497" s="35" t="s">
        <v>137</v>
      </c>
      <c r="N497" s="19"/>
      <c r="O497" s="19" t="s">
        <v>1352</v>
      </c>
      <c r="P497" s="68">
        <v>242212</v>
      </c>
      <c r="Q497" s="19" t="s">
        <v>1346</v>
      </c>
      <c r="R497" s="19" t="s">
        <v>1347</v>
      </c>
      <c r="S497" s="19" t="s">
        <v>1348</v>
      </c>
      <c r="T497" s="19"/>
      <c r="U497" s="19"/>
      <c r="V497" s="19" t="s">
        <v>3024</v>
      </c>
      <c r="W497" s="17">
        <v>70000</v>
      </c>
      <c r="X497" s="18" t="s">
        <v>1182</v>
      </c>
      <c r="Y497" s="128">
        <v>242263</v>
      </c>
      <c r="Z497" s="17">
        <v>70000</v>
      </c>
      <c r="AA497" s="19">
        <v>7014182069</v>
      </c>
      <c r="AB497" s="48">
        <v>23097</v>
      </c>
      <c r="AC497" s="48">
        <v>23097</v>
      </c>
      <c r="AD497" s="17">
        <v>70000</v>
      </c>
      <c r="AE497" s="20" t="s">
        <v>3025</v>
      </c>
      <c r="AF497" s="127" t="s">
        <v>1570</v>
      </c>
      <c r="AG497" s="20" t="s">
        <v>2456</v>
      </c>
      <c r="AH497" s="55" t="s">
        <v>1350</v>
      </c>
      <c r="AI497" s="20" t="s">
        <v>1570</v>
      </c>
      <c r="AJ497" s="17">
        <v>70000</v>
      </c>
      <c r="AK497" s="120"/>
      <c r="AL497" s="16">
        <f t="shared" si="14"/>
        <v>0</v>
      </c>
      <c r="AM497" s="19" t="s">
        <v>1343</v>
      </c>
      <c r="AN497" s="19" t="s">
        <v>1344</v>
      </c>
      <c r="AO497" s="19" t="s">
        <v>3042</v>
      </c>
      <c r="AP497" s="19" t="s">
        <v>3042</v>
      </c>
      <c r="AQ497" s="19" t="s">
        <v>3036</v>
      </c>
      <c r="AR497" s="17">
        <v>70000</v>
      </c>
      <c r="AS497" s="19"/>
      <c r="AT497" s="19"/>
    </row>
    <row r="498" spans="1:46" s="23" customFormat="1" ht="72" x14ac:dyDescent="0.2">
      <c r="A498" s="19" t="s">
        <v>47</v>
      </c>
      <c r="B498" s="19" t="s">
        <v>277</v>
      </c>
      <c r="C498" s="19" t="s">
        <v>276</v>
      </c>
      <c r="D498" s="19" t="s">
        <v>30</v>
      </c>
      <c r="E498" s="19" t="s">
        <v>454</v>
      </c>
      <c r="F498" s="28" t="s">
        <v>2068</v>
      </c>
      <c r="G498" s="19" t="s">
        <v>799</v>
      </c>
      <c r="H498" s="18" t="s">
        <v>319</v>
      </c>
      <c r="I498" s="18" t="s">
        <v>268</v>
      </c>
      <c r="J498" s="17">
        <v>22400</v>
      </c>
      <c r="K498" s="64"/>
      <c r="L498" s="64"/>
      <c r="M498" s="35" t="s">
        <v>137</v>
      </c>
      <c r="N498" s="19"/>
      <c r="O498" s="19" t="s">
        <v>1353</v>
      </c>
      <c r="P498" s="68">
        <v>242208</v>
      </c>
      <c r="Q498" s="19" t="s">
        <v>1354</v>
      </c>
      <c r="R498" s="19" t="s">
        <v>1347</v>
      </c>
      <c r="S498" s="19" t="s">
        <v>1348</v>
      </c>
      <c r="T498" s="19" t="s">
        <v>1355</v>
      </c>
      <c r="U498" s="19"/>
      <c r="V498" s="19" t="s">
        <v>3026</v>
      </c>
      <c r="W498" s="17">
        <v>22400</v>
      </c>
      <c r="X498" s="18" t="s">
        <v>1182</v>
      </c>
      <c r="Y498" s="128">
        <v>242248</v>
      </c>
      <c r="Z498" s="17">
        <v>22400</v>
      </c>
      <c r="AA498" s="19">
        <v>7014183444</v>
      </c>
      <c r="AB498" s="48">
        <v>23097</v>
      </c>
      <c r="AC498" s="48">
        <v>23097</v>
      </c>
      <c r="AD498" s="17">
        <v>22400</v>
      </c>
      <c r="AE498" s="20" t="s">
        <v>3025</v>
      </c>
      <c r="AF498" s="127" t="s">
        <v>1570</v>
      </c>
      <c r="AG498" s="20" t="s">
        <v>2456</v>
      </c>
      <c r="AH498" s="55" t="s">
        <v>1350</v>
      </c>
      <c r="AI498" s="20" t="s">
        <v>1570</v>
      </c>
      <c r="AJ498" s="17">
        <v>22400</v>
      </c>
      <c r="AK498" s="120"/>
      <c r="AL498" s="16">
        <f t="shared" si="14"/>
        <v>0</v>
      </c>
      <c r="AM498" s="19" t="s">
        <v>1343</v>
      </c>
      <c r="AN498" s="19" t="s">
        <v>1344</v>
      </c>
      <c r="AO498" s="19" t="s">
        <v>3043</v>
      </c>
      <c r="AP498" s="19" t="s">
        <v>3043</v>
      </c>
      <c r="AQ498" s="19" t="s">
        <v>3036</v>
      </c>
      <c r="AR498" s="17">
        <v>22400</v>
      </c>
      <c r="AS498" s="19"/>
      <c r="AT498" s="19"/>
    </row>
    <row r="499" spans="1:46" s="23" customFormat="1" ht="72" x14ac:dyDescent="0.2">
      <c r="A499" s="19" t="s">
        <v>47</v>
      </c>
      <c r="B499" s="19" t="s">
        <v>277</v>
      </c>
      <c r="C499" s="19" t="s">
        <v>276</v>
      </c>
      <c r="D499" s="19" t="s">
        <v>30</v>
      </c>
      <c r="E499" s="19" t="s">
        <v>454</v>
      </c>
      <c r="F499" s="28" t="s">
        <v>2069</v>
      </c>
      <c r="G499" s="19" t="s">
        <v>800</v>
      </c>
      <c r="H499" s="18" t="s">
        <v>270</v>
      </c>
      <c r="I499" s="18" t="s">
        <v>801</v>
      </c>
      <c r="J499" s="17">
        <v>5400</v>
      </c>
      <c r="K499" s="64"/>
      <c r="L499" s="64"/>
      <c r="M499" s="35" t="s">
        <v>137</v>
      </c>
      <c r="N499" s="19"/>
      <c r="O499" s="19" t="s">
        <v>1353</v>
      </c>
      <c r="P499" s="68">
        <v>242208</v>
      </c>
      <c r="Q499" s="19" t="s">
        <v>1354</v>
      </c>
      <c r="R499" s="19" t="s">
        <v>1347</v>
      </c>
      <c r="S499" s="19" t="s">
        <v>1348</v>
      </c>
      <c r="T499" s="19" t="s">
        <v>1356</v>
      </c>
      <c r="U499" s="19"/>
      <c r="V499" s="19" t="s">
        <v>3026</v>
      </c>
      <c r="W499" s="17">
        <v>5200</v>
      </c>
      <c r="X499" s="18" t="s">
        <v>1182</v>
      </c>
      <c r="Y499" s="128">
        <v>242248</v>
      </c>
      <c r="Z499" s="17">
        <v>5200</v>
      </c>
      <c r="AA499" s="19">
        <v>7014183444</v>
      </c>
      <c r="AB499" s="48">
        <v>23097</v>
      </c>
      <c r="AC499" s="48">
        <v>23097</v>
      </c>
      <c r="AD499" s="17">
        <v>5200</v>
      </c>
      <c r="AE499" s="20" t="s">
        <v>3025</v>
      </c>
      <c r="AF499" s="127" t="s">
        <v>1570</v>
      </c>
      <c r="AG499" s="20" t="s">
        <v>2456</v>
      </c>
      <c r="AH499" s="55" t="s">
        <v>1350</v>
      </c>
      <c r="AI499" s="20" t="s">
        <v>1570</v>
      </c>
      <c r="AJ499" s="119">
        <v>5200</v>
      </c>
      <c r="AK499" s="120"/>
      <c r="AL499" s="16">
        <f t="shared" si="14"/>
        <v>200</v>
      </c>
      <c r="AM499" s="19" t="s">
        <v>1343</v>
      </c>
      <c r="AN499" s="19" t="s">
        <v>1344</v>
      </c>
      <c r="AO499" s="19" t="s">
        <v>3044</v>
      </c>
      <c r="AP499" s="19" t="s">
        <v>3044</v>
      </c>
      <c r="AQ499" s="19" t="s">
        <v>3036</v>
      </c>
      <c r="AR499" s="17">
        <v>5200</v>
      </c>
      <c r="AS499" s="17">
        <v>200</v>
      </c>
      <c r="AT499" s="19"/>
    </row>
    <row r="500" spans="1:46" s="23" customFormat="1" ht="72" x14ac:dyDescent="0.2">
      <c r="A500" s="19" t="s">
        <v>47</v>
      </c>
      <c r="B500" s="19" t="s">
        <v>277</v>
      </c>
      <c r="C500" s="19" t="s">
        <v>276</v>
      </c>
      <c r="D500" s="19" t="s">
        <v>30</v>
      </c>
      <c r="E500" s="19" t="s">
        <v>454</v>
      </c>
      <c r="F500" s="28" t="s">
        <v>2070</v>
      </c>
      <c r="G500" s="19" t="s">
        <v>802</v>
      </c>
      <c r="H500" s="18" t="s">
        <v>269</v>
      </c>
      <c r="I500" s="18" t="s">
        <v>803</v>
      </c>
      <c r="J500" s="17">
        <v>25400</v>
      </c>
      <c r="K500" s="64"/>
      <c r="L500" s="64"/>
      <c r="M500" s="35" t="s">
        <v>137</v>
      </c>
      <c r="N500" s="19"/>
      <c r="O500" s="19" t="s">
        <v>1353</v>
      </c>
      <c r="P500" s="68">
        <v>242208</v>
      </c>
      <c r="Q500" s="19" t="s">
        <v>1354</v>
      </c>
      <c r="R500" s="19" t="s">
        <v>1347</v>
      </c>
      <c r="S500" s="19" t="s">
        <v>1348</v>
      </c>
      <c r="T500" s="19" t="s">
        <v>1357</v>
      </c>
      <c r="U500" s="19"/>
      <c r="V500" s="19" t="s">
        <v>3026</v>
      </c>
      <c r="W500" s="17">
        <v>17600</v>
      </c>
      <c r="X500" s="18" t="s">
        <v>1182</v>
      </c>
      <c r="Y500" s="128">
        <v>242248</v>
      </c>
      <c r="Z500" s="17">
        <v>17600</v>
      </c>
      <c r="AA500" s="19">
        <v>7014183444</v>
      </c>
      <c r="AB500" s="48">
        <v>23097</v>
      </c>
      <c r="AC500" s="48">
        <v>23097</v>
      </c>
      <c r="AD500" s="17">
        <v>17600</v>
      </c>
      <c r="AE500" s="20" t="s">
        <v>3025</v>
      </c>
      <c r="AF500" s="127" t="s">
        <v>1570</v>
      </c>
      <c r="AG500" s="20" t="s">
        <v>2456</v>
      </c>
      <c r="AH500" s="55" t="s">
        <v>1350</v>
      </c>
      <c r="AI500" s="20" t="s">
        <v>1570</v>
      </c>
      <c r="AJ500" s="119">
        <v>17600</v>
      </c>
      <c r="AK500" s="120"/>
      <c r="AL500" s="16">
        <f t="shared" si="14"/>
        <v>7800</v>
      </c>
      <c r="AM500" s="19" t="s">
        <v>1343</v>
      </c>
      <c r="AN500" s="19" t="s">
        <v>1344</v>
      </c>
      <c r="AO500" s="19" t="s">
        <v>3045</v>
      </c>
      <c r="AP500" s="19" t="s">
        <v>3045</v>
      </c>
      <c r="AQ500" s="19" t="s">
        <v>3036</v>
      </c>
      <c r="AR500" s="17">
        <v>17600</v>
      </c>
      <c r="AS500" s="17">
        <v>7800</v>
      </c>
      <c r="AT500" s="19"/>
    </row>
    <row r="501" spans="1:46" s="23" customFormat="1" ht="72" x14ac:dyDescent="0.2">
      <c r="A501" s="19" t="s">
        <v>47</v>
      </c>
      <c r="B501" s="19" t="s">
        <v>277</v>
      </c>
      <c r="C501" s="19" t="s">
        <v>276</v>
      </c>
      <c r="D501" s="19" t="s">
        <v>30</v>
      </c>
      <c r="E501" s="19" t="s">
        <v>454</v>
      </c>
      <c r="F501" s="28" t="s">
        <v>2071</v>
      </c>
      <c r="G501" s="19" t="s">
        <v>804</v>
      </c>
      <c r="H501" s="18" t="s">
        <v>269</v>
      </c>
      <c r="I501" s="18" t="s">
        <v>803</v>
      </c>
      <c r="J501" s="17">
        <v>21800</v>
      </c>
      <c r="K501" s="64"/>
      <c r="L501" s="64"/>
      <c r="M501" s="35" t="s">
        <v>137</v>
      </c>
      <c r="N501" s="19"/>
      <c r="O501" s="19" t="s">
        <v>1353</v>
      </c>
      <c r="P501" s="68">
        <v>242208</v>
      </c>
      <c r="Q501" s="19" t="s">
        <v>1354</v>
      </c>
      <c r="R501" s="19" t="s">
        <v>1347</v>
      </c>
      <c r="S501" s="19" t="s">
        <v>1348</v>
      </c>
      <c r="T501" s="19" t="s">
        <v>1357</v>
      </c>
      <c r="U501" s="19"/>
      <c r="V501" s="19" t="s">
        <v>3026</v>
      </c>
      <c r="W501" s="17">
        <v>17600</v>
      </c>
      <c r="X501" s="18" t="s">
        <v>1182</v>
      </c>
      <c r="Y501" s="128">
        <v>242248</v>
      </c>
      <c r="Z501" s="17">
        <v>17600</v>
      </c>
      <c r="AA501" s="19">
        <v>7014183444</v>
      </c>
      <c r="AB501" s="48">
        <v>23097</v>
      </c>
      <c r="AC501" s="48">
        <v>23097</v>
      </c>
      <c r="AD501" s="17">
        <v>17600</v>
      </c>
      <c r="AE501" s="20" t="s">
        <v>3025</v>
      </c>
      <c r="AF501" s="127" t="s">
        <v>1570</v>
      </c>
      <c r="AG501" s="20" t="s">
        <v>2456</v>
      </c>
      <c r="AH501" s="55" t="s">
        <v>1350</v>
      </c>
      <c r="AI501" s="20" t="s">
        <v>1570</v>
      </c>
      <c r="AJ501" s="119">
        <v>17600</v>
      </c>
      <c r="AK501" s="120"/>
      <c r="AL501" s="16">
        <f t="shared" si="14"/>
        <v>4200</v>
      </c>
      <c r="AM501" s="19" t="s">
        <v>1343</v>
      </c>
      <c r="AN501" s="19" t="s">
        <v>1344</v>
      </c>
      <c r="AO501" s="19" t="s">
        <v>3046</v>
      </c>
      <c r="AP501" s="19" t="s">
        <v>3046</v>
      </c>
      <c r="AQ501" s="19" t="s">
        <v>3036</v>
      </c>
      <c r="AR501" s="17">
        <v>17600</v>
      </c>
      <c r="AS501" s="17">
        <v>4200</v>
      </c>
      <c r="AT501" s="19"/>
    </row>
    <row r="502" spans="1:46" s="23" customFormat="1" ht="72" x14ac:dyDescent="0.2">
      <c r="A502" s="19" t="s">
        <v>47</v>
      </c>
      <c r="B502" s="19" t="s">
        <v>277</v>
      </c>
      <c r="C502" s="19" t="s">
        <v>276</v>
      </c>
      <c r="D502" s="19" t="s">
        <v>18</v>
      </c>
      <c r="E502" s="19" t="s">
        <v>454</v>
      </c>
      <c r="F502" s="28" t="s">
        <v>2072</v>
      </c>
      <c r="G502" s="19" t="s">
        <v>805</v>
      </c>
      <c r="H502" s="18" t="s">
        <v>270</v>
      </c>
      <c r="I502" s="18" t="s">
        <v>274</v>
      </c>
      <c r="J502" s="17">
        <v>100000</v>
      </c>
      <c r="K502" s="35" t="s">
        <v>137</v>
      </c>
      <c r="L502" s="64"/>
      <c r="M502" s="64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8"/>
      <c r="Y502" s="46"/>
      <c r="Z502" s="19"/>
      <c r="AA502" s="19"/>
      <c r="AB502" s="19"/>
      <c r="AC502" s="19"/>
      <c r="AD502" s="19"/>
      <c r="AE502" s="20" t="s">
        <v>3027</v>
      </c>
      <c r="AF502" s="127" t="s">
        <v>3458</v>
      </c>
      <c r="AG502" s="20"/>
      <c r="AH502" s="55" t="s">
        <v>1358</v>
      </c>
      <c r="AI502" s="19" t="s">
        <v>1568</v>
      </c>
      <c r="AJ502" s="119"/>
      <c r="AK502" s="120"/>
      <c r="AL502" s="16">
        <f t="shared" si="14"/>
        <v>100000</v>
      </c>
      <c r="AM502" s="19" t="s">
        <v>1343</v>
      </c>
      <c r="AN502" s="19" t="s">
        <v>1344</v>
      </c>
      <c r="AO502" s="19" t="s">
        <v>3047</v>
      </c>
      <c r="AP502" s="19" t="s">
        <v>3047</v>
      </c>
      <c r="AQ502" s="19" t="s">
        <v>3048</v>
      </c>
      <c r="AR502" s="17">
        <v>100000</v>
      </c>
      <c r="AS502" s="19"/>
      <c r="AT502" s="19"/>
    </row>
    <row r="503" spans="1:46" s="23" customFormat="1" ht="72" x14ac:dyDescent="0.2">
      <c r="A503" s="19" t="s">
        <v>47</v>
      </c>
      <c r="B503" s="19" t="s">
        <v>277</v>
      </c>
      <c r="C503" s="19" t="s">
        <v>276</v>
      </c>
      <c r="D503" s="19" t="s">
        <v>18</v>
      </c>
      <c r="E503" s="19" t="s">
        <v>454</v>
      </c>
      <c r="F503" s="28" t="s">
        <v>2073</v>
      </c>
      <c r="G503" s="19" t="s">
        <v>806</v>
      </c>
      <c r="H503" s="18" t="s">
        <v>270</v>
      </c>
      <c r="I503" s="18" t="s">
        <v>268</v>
      </c>
      <c r="J503" s="17">
        <v>100000</v>
      </c>
      <c r="K503" s="35" t="s">
        <v>137</v>
      </c>
      <c r="L503" s="64"/>
      <c r="M503" s="64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8"/>
      <c r="Y503" s="46"/>
      <c r="Z503" s="19"/>
      <c r="AA503" s="19"/>
      <c r="AB503" s="19"/>
      <c r="AC503" s="19"/>
      <c r="AD503" s="19"/>
      <c r="AE503" s="20" t="s">
        <v>3027</v>
      </c>
      <c r="AF503" s="127" t="s">
        <v>3458</v>
      </c>
      <c r="AG503" s="20"/>
      <c r="AH503" s="55" t="s">
        <v>1358</v>
      </c>
      <c r="AI503" s="19" t="s">
        <v>1568</v>
      </c>
      <c r="AJ503" s="119"/>
      <c r="AK503" s="120"/>
      <c r="AL503" s="16">
        <f t="shared" si="14"/>
        <v>100000</v>
      </c>
      <c r="AM503" s="19" t="s">
        <v>1343</v>
      </c>
      <c r="AN503" s="19" t="s">
        <v>1344</v>
      </c>
      <c r="AO503" s="19" t="s">
        <v>3047</v>
      </c>
      <c r="AP503" s="19" t="s">
        <v>3047</v>
      </c>
      <c r="AQ503" s="19" t="s">
        <v>3048</v>
      </c>
      <c r="AR503" s="17">
        <v>100000</v>
      </c>
      <c r="AS503" s="19"/>
      <c r="AT503" s="19"/>
    </row>
    <row r="504" spans="1:46" s="23" customFormat="1" ht="72" x14ac:dyDescent="0.2">
      <c r="A504" s="19" t="s">
        <v>47</v>
      </c>
      <c r="B504" s="19" t="s">
        <v>277</v>
      </c>
      <c r="C504" s="19" t="s">
        <v>276</v>
      </c>
      <c r="D504" s="19" t="s">
        <v>18</v>
      </c>
      <c r="E504" s="19" t="s">
        <v>454</v>
      </c>
      <c r="F504" s="28" t="s">
        <v>2074</v>
      </c>
      <c r="G504" s="19" t="s">
        <v>807</v>
      </c>
      <c r="H504" s="18" t="s">
        <v>270</v>
      </c>
      <c r="I504" s="18" t="s">
        <v>268</v>
      </c>
      <c r="J504" s="17">
        <v>200000</v>
      </c>
      <c r="K504" s="35" t="s">
        <v>137</v>
      </c>
      <c r="L504" s="64"/>
      <c r="M504" s="64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8"/>
      <c r="Y504" s="46"/>
      <c r="Z504" s="19"/>
      <c r="AA504" s="19"/>
      <c r="AB504" s="19"/>
      <c r="AC504" s="19"/>
      <c r="AD504" s="19"/>
      <c r="AE504" s="20" t="s">
        <v>3027</v>
      </c>
      <c r="AF504" s="127" t="s">
        <v>3458</v>
      </c>
      <c r="AG504" s="20"/>
      <c r="AH504" s="55" t="s">
        <v>1358</v>
      </c>
      <c r="AI504" s="19" t="s">
        <v>1568</v>
      </c>
      <c r="AJ504" s="119"/>
      <c r="AK504" s="120"/>
      <c r="AL504" s="16">
        <f t="shared" si="14"/>
        <v>200000</v>
      </c>
      <c r="AM504" s="19" t="s">
        <v>1343</v>
      </c>
      <c r="AN504" s="19" t="s">
        <v>1344</v>
      </c>
      <c r="AO504" s="19" t="s">
        <v>3047</v>
      </c>
      <c r="AP504" s="19" t="s">
        <v>3047</v>
      </c>
      <c r="AQ504" s="19" t="s">
        <v>3048</v>
      </c>
      <c r="AR504" s="17">
        <v>200000</v>
      </c>
      <c r="AS504" s="19"/>
      <c r="AT504" s="19"/>
    </row>
    <row r="505" spans="1:46" s="23" customFormat="1" ht="72" x14ac:dyDescent="0.2">
      <c r="A505" s="19" t="s">
        <v>47</v>
      </c>
      <c r="B505" s="19" t="s">
        <v>277</v>
      </c>
      <c r="C505" s="19" t="s">
        <v>276</v>
      </c>
      <c r="D505" s="19" t="s">
        <v>18</v>
      </c>
      <c r="E505" s="19" t="s">
        <v>454</v>
      </c>
      <c r="F505" s="28" t="s">
        <v>2075</v>
      </c>
      <c r="G505" s="19" t="s">
        <v>808</v>
      </c>
      <c r="H505" s="18" t="s">
        <v>269</v>
      </c>
      <c r="I505" s="18" t="s">
        <v>271</v>
      </c>
      <c r="J505" s="17">
        <v>78000</v>
      </c>
      <c r="K505" s="64"/>
      <c r="L505" s="64"/>
      <c r="M505" s="35" t="s">
        <v>137</v>
      </c>
      <c r="N505" s="19"/>
      <c r="O505" s="19" t="s">
        <v>1359</v>
      </c>
      <c r="P505" s="68">
        <v>242212</v>
      </c>
      <c r="Q505" s="19" t="s">
        <v>1360</v>
      </c>
      <c r="R505" s="19" t="s">
        <v>1347</v>
      </c>
      <c r="S505" s="19" t="s">
        <v>1361</v>
      </c>
      <c r="T505" s="19"/>
      <c r="U505" s="19"/>
      <c r="V505" s="19" t="s">
        <v>3028</v>
      </c>
      <c r="W505" s="17">
        <v>78000</v>
      </c>
      <c r="X505" s="18" t="s">
        <v>1182</v>
      </c>
      <c r="Y505" s="128">
        <v>242262</v>
      </c>
      <c r="Z505" s="17">
        <v>78000</v>
      </c>
      <c r="AA505" s="19">
        <v>7014141430</v>
      </c>
      <c r="AB505" s="128">
        <v>242233</v>
      </c>
      <c r="AC505" s="128">
        <v>242233</v>
      </c>
      <c r="AD505" s="17">
        <v>78000</v>
      </c>
      <c r="AE505" s="20" t="s">
        <v>2457</v>
      </c>
      <c r="AF505" s="127" t="s">
        <v>1570</v>
      </c>
      <c r="AG505" s="20" t="s">
        <v>2457</v>
      </c>
      <c r="AH505" s="55" t="s">
        <v>1350</v>
      </c>
      <c r="AI505" s="20" t="s">
        <v>1570</v>
      </c>
      <c r="AJ505" s="119"/>
      <c r="AK505" s="17">
        <v>78000</v>
      </c>
      <c r="AL505" s="16">
        <f t="shared" si="14"/>
        <v>0</v>
      </c>
      <c r="AM505" s="19" t="s">
        <v>1343</v>
      </c>
      <c r="AN505" s="19" t="s">
        <v>1344</v>
      </c>
      <c r="AO505" s="19" t="s">
        <v>3044</v>
      </c>
      <c r="AP505" s="19" t="s">
        <v>3046</v>
      </c>
      <c r="AQ505" s="19" t="s">
        <v>3036</v>
      </c>
      <c r="AR505" s="17">
        <v>78000</v>
      </c>
      <c r="AS505" s="19"/>
      <c r="AT505" s="19"/>
    </row>
    <row r="506" spans="1:46" s="23" customFormat="1" ht="72" x14ac:dyDescent="0.2">
      <c r="A506" s="19" t="s">
        <v>47</v>
      </c>
      <c r="B506" s="19" t="s">
        <v>277</v>
      </c>
      <c r="C506" s="19" t="s">
        <v>276</v>
      </c>
      <c r="D506" s="19" t="s">
        <v>18</v>
      </c>
      <c r="E506" s="19" t="s">
        <v>454</v>
      </c>
      <c r="F506" s="28" t="s">
        <v>2076</v>
      </c>
      <c r="G506" s="19" t="s">
        <v>809</v>
      </c>
      <c r="H506" s="18" t="s">
        <v>270</v>
      </c>
      <c r="I506" s="18" t="s">
        <v>271</v>
      </c>
      <c r="J506" s="17">
        <v>70000</v>
      </c>
      <c r="K506" s="64"/>
      <c r="L506" s="64"/>
      <c r="M506" s="35" t="s">
        <v>137</v>
      </c>
      <c r="N506" s="19"/>
      <c r="O506" s="19" t="s">
        <v>1359</v>
      </c>
      <c r="P506" s="68">
        <v>242212</v>
      </c>
      <c r="Q506" s="19" t="s">
        <v>1360</v>
      </c>
      <c r="R506" s="19" t="s">
        <v>1347</v>
      </c>
      <c r="S506" s="19" t="s">
        <v>1361</v>
      </c>
      <c r="T506" s="19"/>
      <c r="U506" s="19"/>
      <c r="V506" s="19" t="s">
        <v>3028</v>
      </c>
      <c r="W506" s="17">
        <v>70000</v>
      </c>
      <c r="X506" s="18" t="s">
        <v>1182</v>
      </c>
      <c r="Y506" s="128">
        <v>242262</v>
      </c>
      <c r="Z506" s="17">
        <v>70000</v>
      </c>
      <c r="AA506" s="19">
        <v>7014141430</v>
      </c>
      <c r="AB506" s="128">
        <v>242233</v>
      </c>
      <c r="AC506" s="128">
        <v>242233</v>
      </c>
      <c r="AD506" s="17">
        <v>70000</v>
      </c>
      <c r="AE506" s="20" t="s">
        <v>2457</v>
      </c>
      <c r="AF506" s="127" t="s">
        <v>1570</v>
      </c>
      <c r="AG506" s="20" t="s">
        <v>2457</v>
      </c>
      <c r="AH506" s="55" t="s">
        <v>1350</v>
      </c>
      <c r="AI506" s="20" t="s">
        <v>1570</v>
      </c>
      <c r="AJ506" s="119"/>
      <c r="AK506" s="17">
        <v>70000</v>
      </c>
      <c r="AL506" s="16">
        <f t="shared" si="14"/>
        <v>0</v>
      </c>
      <c r="AM506" s="19" t="s">
        <v>1343</v>
      </c>
      <c r="AN506" s="19" t="s">
        <v>1344</v>
      </c>
      <c r="AO506" s="19" t="s">
        <v>3045</v>
      </c>
      <c r="AP506" s="19" t="s">
        <v>3046</v>
      </c>
      <c r="AQ506" s="19" t="s">
        <v>3036</v>
      </c>
      <c r="AR506" s="17">
        <v>70000</v>
      </c>
      <c r="AS506" s="19"/>
      <c r="AT506" s="19"/>
    </row>
    <row r="507" spans="1:46" s="23" customFormat="1" ht="72" x14ac:dyDescent="0.2">
      <c r="A507" s="19" t="s">
        <v>47</v>
      </c>
      <c r="B507" s="19" t="s">
        <v>277</v>
      </c>
      <c r="C507" s="19" t="s">
        <v>276</v>
      </c>
      <c r="D507" s="19" t="s">
        <v>18</v>
      </c>
      <c r="E507" s="19" t="s">
        <v>454</v>
      </c>
      <c r="F507" s="28" t="s">
        <v>2077</v>
      </c>
      <c r="G507" s="19" t="s">
        <v>810</v>
      </c>
      <c r="H507" s="18" t="s">
        <v>269</v>
      </c>
      <c r="I507" s="18" t="s">
        <v>271</v>
      </c>
      <c r="J507" s="17">
        <v>98000</v>
      </c>
      <c r="K507" s="64"/>
      <c r="L507" s="64"/>
      <c r="M507" s="35" t="s">
        <v>137</v>
      </c>
      <c r="N507" s="19"/>
      <c r="O507" s="19" t="s">
        <v>1359</v>
      </c>
      <c r="P507" s="68">
        <v>242212</v>
      </c>
      <c r="Q507" s="19" t="s">
        <v>1360</v>
      </c>
      <c r="R507" s="19" t="s">
        <v>1347</v>
      </c>
      <c r="S507" s="19" t="s">
        <v>1361</v>
      </c>
      <c r="T507" s="19"/>
      <c r="U507" s="19"/>
      <c r="V507" s="19" t="s">
        <v>3028</v>
      </c>
      <c r="W507" s="17">
        <v>98000</v>
      </c>
      <c r="X507" s="18" t="s">
        <v>1182</v>
      </c>
      <c r="Y507" s="128">
        <v>242262</v>
      </c>
      <c r="Z507" s="17">
        <v>98000</v>
      </c>
      <c r="AA507" s="19">
        <v>7014141430</v>
      </c>
      <c r="AB507" s="128">
        <v>242233</v>
      </c>
      <c r="AC507" s="128">
        <v>242233</v>
      </c>
      <c r="AD507" s="17">
        <v>98000</v>
      </c>
      <c r="AE507" s="20" t="s">
        <v>2457</v>
      </c>
      <c r="AF507" s="127" t="s">
        <v>1570</v>
      </c>
      <c r="AG507" s="20" t="s">
        <v>2457</v>
      </c>
      <c r="AH507" s="55" t="s">
        <v>1350</v>
      </c>
      <c r="AI507" s="20" t="s">
        <v>1570</v>
      </c>
      <c r="AJ507" s="119"/>
      <c r="AK507" s="17">
        <v>98000</v>
      </c>
      <c r="AL507" s="16">
        <f t="shared" si="14"/>
        <v>0</v>
      </c>
      <c r="AM507" s="19" t="s">
        <v>1343</v>
      </c>
      <c r="AN507" s="19" t="s">
        <v>1344</v>
      </c>
      <c r="AO507" s="19" t="s">
        <v>3046</v>
      </c>
      <c r="AP507" s="19" t="s">
        <v>3046</v>
      </c>
      <c r="AQ507" s="19" t="s">
        <v>3036</v>
      </c>
      <c r="AR507" s="17">
        <v>98000</v>
      </c>
      <c r="AS507" s="19"/>
      <c r="AT507" s="19"/>
    </row>
    <row r="508" spans="1:46" s="23" customFormat="1" ht="72" x14ac:dyDescent="0.2">
      <c r="A508" s="19" t="s">
        <v>47</v>
      </c>
      <c r="B508" s="19" t="s">
        <v>277</v>
      </c>
      <c r="C508" s="19" t="s">
        <v>276</v>
      </c>
      <c r="D508" s="19" t="s">
        <v>18</v>
      </c>
      <c r="E508" s="19" t="s">
        <v>454</v>
      </c>
      <c r="F508" s="28" t="s">
        <v>2078</v>
      </c>
      <c r="G508" s="19" t="s">
        <v>811</v>
      </c>
      <c r="H508" s="18" t="s">
        <v>270</v>
      </c>
      <c r="I508" s="18" t="s">
        <v>275</v>
      </c>
      <c r="J508" s="17">
        <v>100000</v>
      </c>
      <c r="K508" s="35" t="s">
        <v>137</v>
      </c>
      <c r="L508" s="64"/>
      <c r="M508" s="64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8"/>
      <c r="Y508" s="46"/>
      <c r="Z508" s="19"/>
      <c r="AA508" s="19"/>
      <c r="AB508" s="19"/>
      <c r="AC508" s="19"/>
      <c r="AD508" s="19"/>
      <c r="AE508" s="20" t="s">
        <v>3027</v>
      </c>
      <c r="AF508" s="127" t="s">
        <v>3458</v>
      </c>
      <c r="AG508" s="20"/>
      <c r="AH508" s="55" t="s">
        <v>1358</v>
      </c>
      <c r="AI508" s="19" t="s">
        <v>1568</v>
      </c>
      <c r="AJ508" s="119"/>
      <c r="AK508" s="120"/>
      <c r="AL508" s="16">
        <f t="shared" si="14"/>
        <v>100000</v>
      </c>
      <c r="AM508" s="19" t="s">
        <v>1343</v>
      </c>
      <c r="AN508" s="19" t="s">
        <v>1344</v>
      </c>
      <c r="AO508" s="19" t="s">
        <v>3047</v>
      </c>
      <c r="AP508" s="19" t="s">
        <v>3047</v>
      </c>
      <c r="AQ508" s="19" t="s">
        <v>3048</v>
      </c>
      <c r="AR508" s="17">
        <v>100000</v>
      </c>
      <c r="AS508" s="19"/>
      <c r="AT508" s="19"/>
    </row>
    <row r="509" spans="1:46" s="23" customFormat="1" ht="72" x14ac:dyDescent="0.2">
      <c r="A509" s="19" t="s">
        <v>47</v>
      </c>
      <c r="B509" s="19" t="s">
        <v>277</v>
      </c>
      <c r="C509" s="19" t="s">
        <v>276</v>
      </c>
      <c r="D509" s="19" t="s">
        <v>18</v>
      </c>
      <c r="E509" s="19" t="s">
        <v>454</v>
      </c>
      <c r="F509" s="28" t="s">
        <v>2079</v>
      </c>
      <c r="G509" s="19" t="s">
        <v>812</v>
      </c>
      <c r="H509" s="18" t="s">
        <v>319</v>
      </c>
      <c r="I509" s="18" t="s">
        <v>631</v>
      </c>
      <c r="J509" s="17">
        <v>120000</v>
      </c>
      <c r="K509" s="35" t="s">
        <v>137</v>
      </c>
      <c r="L509" s="64"/>
      <c r="M509" s="64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8"/>
      <c r="Y509" s="46"/>
      <c r="Z509" s="19"/>
      <c r="AA509" s="19"/>
      <c r="AB509" s="19"/>
      <c r="AC509" s="19"/>
      <c r="AD509" s="19"/>
      <c r="AE509" s="20" t="s">
        <v>3027</v>
      </c>
      <c r="AF509" s="127" t="s">
        <v>3458</v>
      </c>
      <c r="AG509" s="20"/>
      <c r="AH509" s="55" t="s">
        <v>1358</v>
      </c>
      <c r="AI509" s="19" t="s">
        <v>1568</v>
      </c>
      <c r="AJ509" s="119"/>
      <c r="AK509" s="120"/>
      <c r="AL509" s="16">
        <f t="shared" si="14"/>
        <v>120000</v>
      </c>
      <c r="AM509" s="19" t="s">
        <v>1343</v>
      </c>
      <c r="AN509" s="19" t="s">
        <v>1344</v>
      </c>
      <c r="AO509" s="19" t="s">
        <v>3047</v>
      </c>
      <c r="AP509" s="19" t="s">
        <v>3047</v>
      </c>
      <c r="AQ509" s="19" t="s">
        <v>3048</v>
      </c>
      <c r="AR509" s="17">
        <v>120000</v>
      </c>
      <c r="AS509" s="19"/>
      <c r="AT509" s="19"/>
    </row>
    <row r="510" spans="1:46" s="23" customFormat="1" ht="72" x14ac:dyDescent="0.2">
      <c r="A510" s="19" t="s">
        <v>47</v>
      </c>
      <c r="B510" s="19" t="s">
        <v>277</v>
      </c>
      <c r="C510" s="19" t="s">
        <v>276</v>
      </c>
      <c r="D510" s="19" t="s">
        <v>18</v>
      </c>
      <c r="E510" s="19" t="s">
        <v>454</v>
      </c>
      <c r="F510" s="28" t="s">
        <v>2080</v>
      </c>
      <c r="G510" s="19" t="s">
        <v>813</v>
      </c>
      <c r="H510" s="18" t="s">
        <v>270</v>
      </c>
      <c r="I510" s="18" t="s">
        <v>275</v>
      </c>
      <c r="J510" s="17">
        <v>100000</v>
      </c>
      <c r="K510" s="35" t="s">
        <v>137</v>
      </c>
      <c r="L510" s="64"/>
      <c r="M510" s="64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8"/>
      <c r="Y510" s="46"/>
      <c r="Z510" s="19"/>
      <c r="AA510" s="19"/>
      <c r="AB510" s="19"/>
      <c r="AC510" s="19"/>
      <c r="AD510" s="19"/>
      <c r="AE510" s="20" t="s">
        <v>3027</v>
      </c>
      <c r="AF510" s="127" t="s">
        <v>3458</v>
      </c>
      <c r="AG510" s="20"/>
      <c r="AH510" s="55" t="s">
        <v>1358</v>
      </c>
      <c r="AI510" s="19" t="s">
        <v>1568</v>
      </c>
      <c r="AJ510" s="119"/>
      <c r="AK510" s="120"/>
      <c r="AL510" s="16">
        <f t="shared" si="14"/>
        <v>100000</v>
      </c>
      <c r="AM510" s="19" t="s">
        <v>1343</v>
      </c>
      <c r="AN510" s="19" t="s">
        <v>1344</v>
      </c>
      <c r="AO510" s="19" t="s">
        <v>3047</v>
      </c>
      <c r="AP510" s="19" t="s">
        <v>3047</v>
      </c>
      <c r="AQ510" s="19" t="s">
        <v>3048</v>
      </c>
      <c r="AR510" s="17">
        <v>100000</v>
      </c>
      <c r="AS510" s="19"/>
      <c r="AT510" s="19"/>
    </row>
    <row r="511" spans="1:46" s="23" customFormat="1" ht="72" x14ac:dyDescent="0.2">
      <c r="A511" s="19" t="s">
        <v>47</v>
      </c>
      <c r="B511" s="19" t="s">
        <v>277</v>
      </c>
      <c r="C511" s="19" t="s">
        <v>276</v>
      </c>
      <c r="D511" s="19" t="s">
        <v>18</v>
      </c>
      <c r="E511" s="19" t="s">
        <v>454</v>
      </c>
      <c r="F511" s="28" t="s">
        <v>2081</v>
      </c>
      <c r="G511" s="19" t="s">
        <v>814</v>
      </c>
      <c r="H511" s="18" t="s">
        <v>270</v>
      </c>
      <c r="I511" s="18" t="s">
        <v>553</v>
      </c>
      <c r="J511" s="17">
        <v>80000</v>
      </c>
      <c r="K511" s="35" t="s">
        <v>137</v>
      </c>
      <c r="L511" s="64"/>
      <c r="M511" s="64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8"/>
      <c r="Y511" s="46"/>
      <c r="Z511" s="19"/>
      <c r="AA511" s="19"/>
      <c r="AB511" s="19"/>
      <c r="AC511" s="19"/>
      <c r="AD511" s="19"/>
      <c r="AE511" s="20" t="s">
        <v>3027</v>
      </c>
      <c r="AF511" s="127" t="s">
        <v>3458</v>
      </c>
      <c r="AG511" s="20"/>
      <c r="AH511" s="55" t="s">
        <v>1358</v>
      </c>
      <c r="AI511" s="19" t="s">
        <v>1568</v>
      </c>
      <c r="AJ511" s="119"/>
      <c r="AK511" s="120"/>
      <c r="AL511" s="16">
        <f t="shared" si="14"/>
        <v>80000</v>
      </c>
      <c r="AM511" s="19" t="s">
        <v>1343</v>
      </c>
      <c r="AN511" s="19" t="s">
        <v>1344</v>
      </c>
      <c r="AO511" s="19" t="s">
        <v>3047</v>
      </c>
      <c r="AP511" s="19" t="s">
        <v>3047</v>
      </c>
      <c r="AQ511" s="19" t="s">
        <v>3048</v>
      </c>
      <c r="AR511" s="17">
        <v>80000</v>
      </c>
      <c r="AS511" s="19"/>
      <c r="AT511" s="19"/>
    </row>
    <row r="512" spans="1:46" s="23" customFormat="1" ht="72" x14ac:dyDescent="0.2">
      <c r="A512" s="19" t="s">
        <v>47</v>
      </c>
      <c r="B512" s="19" t="s">
        <v>277</v>
      </c>
      <c r="C512" s="19" t="s">
        <v>276</v>
      </c>
      <c r="D512" s="19" t="s">
        <v>18</v>
      </c>
      <c r="E512" s="19" t="s">
        <v>454</v>
      </c>
      <c r="F512" s="28" t="s">
        <v>2082</v>
      </c>
      <c r="G512" s="19" t="s">
        <v>815</v>
      </c>
      <c r="H512" s="18" t="s">
        <v>269</v>
      </c>
      <c r="I512" s="18" t="s">
        <v>268</v>
      </c>
      <c r="J512" s="17">
        <v>100000</v>
      </c>
      <c r="K512" s="35" t="s">
        <v>137</v>
      </c>
      <c r="L512" s="64"/>
      <c r="M512" s="64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8"/>
      <c r="Y512" s="46"/>
      <c r="Z512" s="19"/>
      <c r="AA512" s="19"/>
      <c r="AB512" s="19"/>
      <c r="AC512" s="19"/>
      <c r="AD512" s="19"/>
      <c r="AE512" s="20" t="s">
        <v>3027</v>
      </c>
      <c r="AF512" s="127" t="s">
        <v>3458</v>
      </c>
      <c r="AG512" s="20"/>
      <c r="AH512" s="55" t="s">
        <v>1358</v>
      </c>
      <c r="AI512" s="19" t="s">
        <v>1568</v>
      </c>
      <c r="AJ512" s="119"/>
      <c r="AK512" s="120"/>
      <c r="AL512" s="16">
        <f t="shared" si="14"/>
        <v>100000</v>
      </c>
      <c r="AM512" s="19" t="s">
        <v>1343</v>
      </c>
      <c r="AN512" s="19" t="s">
        <v>1344</v>
      </c>
      <c r="AO512" s="19" t="s">
        <v>3047</v>
      </c>
      <c r="AP512" s="19" t="s">
        <v>3047</v>
      </c>
      <c r="AQ512" s="19" t="s">
        <v>3048</v>
      </c>
      <c r="AR512" s="17">
        <v>100000</v>
      </c>
      <c r="AS512" s="19"/>
      <c r="AT512" s="19"/>
    </row>
    <row r="513" spans="1:46" s="23" customFormat="1" ht="72" x14ac:dyDescent="0.2">
      <c r="A513" s="19" t="s">
        <v>47</v>
      </c>
      <c r="B513" s="19" t="s">
        <v>277</v>
      </c>
      <c r="C513" s="19" t="s">
        <v>276</v>
      </c>
      <c r="D513" s="19" t="s">
        <v>28</v>
      </c>
      <c r="E513" s="19" t="s">
        <v>454</v>
      </c>
      <c r="F513" s="28" t="s">
        <v>2083</v>
      </c>
      <c r="G513" s="19" t="s">
        <v>816</v>
      </c>
      <c r="H513" s="18" t="s">
        <v>270</v>
      </c>
      <c r="I513" s="18" t="s">
        <v>271</v>
      </c>
      <c r="J513" s="17">
        <v>30000</v>
      </c>
      <c r="K513" s="64"/>
      <c r="L513" s="64"/>
      <c r="M513" s="35" t="s">
        <v>137</v>
      </c>
      <c r="N513" s="19"/>
      <c r="O513" s="19" t="s">
        <v>3029</v>
      </c>
      <c r="P513" s="68">
        <v>242212</v>
      </c>
      <c r="Q513" s="19" t="s">
        <v>1362</v>
      </c>
      <c r="R513" s="19" t="s">
        <v>1347</v>
      </c>
      <c r="S513" s="19" t="s">
        <v>1363</v>
      </c>
      <c r="T513" s="19"/>
      <c r="U513" s="19"/>
      <c r="V513" s="19" t="s">
        <v>3024</v>
      </c>
      <c r="W513" s="17">
        <v>30000</v>
      </c>
      <c r="X513" s="18" t="s">
        <v>1182</v>
      </c>
      <c r="Y513" s="128">
        <v>23117</v>
      </c>
      <c r="Z513" s="17">
        <v>30000</v>
      </c>
      <c r="AA513" s="19">
        <v>7014182514</v>
      </c>
      <c r="AB513" s="48">
        <v>23097</v>
      </c>
      <c r="AC513" s="48">
        <v>23097</v>
      </c>
      <c r="AD513" s="17">
        <v>30000</v>
      </c>
      <c r="AE513" s="20" t="s">
        <v>3025</v>
      </c>
      <c r="AF513" s="127" t="s">
        <v>1570</v>
      </c>
      <c r="AG513" s="20" t="s">
        <v>2456</v>
      </c>
      <c r="AH513" s="55" t="s">
        <v>1350</v>
      </c>
      <c r="AI513" s="20" t="s">
        <v>1570</v>
      </c>
      <c r="AJ513" s="17">
        <v>30000</v>
      </c>
      <c r="AK513" s="120"/>
      <c r="AL513" s="16">
        <f t="shared" si="14"/>
        <v>0</v>
      </c>
      <c r="AM513" s="19" t="s">
        <v>1343</v>
      </c>
      <c r="AN513" s="19" t="s">
        <v>1344</v>
      </c>
      <c r="AO513" s="19" t="s">
        <v>3037</v>
      </c>
      <c r="AP513" s="19" t="s">
        <v>3037</v>
      </c>
      <c r="AQ513" s="19" t="s">
        <v>3036</v>
      </c>
      <c r="AR513" s="17">
        <v>30000</v>
      </c>
      <c r="AS513" s="19"/>
      <c r="AT513" s="19"/>
    </row>
    <row r="514" spans="1:46" s="23" customFormat="1" ht="72" x14ac:dyDescent="0.2">
      <c r="A514" s="19" t="s">
        <v>47</v>
      </c>
      <c r="B514" s="19" t="s">
        <v>277</v>
      </c>
      <c r="C514" s="19" t="s">
        <v>276</v>
      </c>
      <c r="D514" s="19" t="s">
        <v>28</v>
      </c>
      <c r="E514" s="19" t="s">
        <v>454</v>
      </c>
      <c r="F514" s="28" t="s">
        <v>2084</v>
      </c>
      <c r="G514" s="19" t="s">
        <v>817</v>
      </c>
      <c r="H514" s="18" t="s">
        <v>270</v>
      </c>
      <c r="I514" s="18" t="s">
        <v>271</v>
      </c>
      <c r="J514" s="17">
        <v>5000</v>
      </c>
      <c r="K514" s="64"/>
      <c r="L514" s="64"/>
      <c r="M514" s="35" t="s">
        <v>137</v>
      </c>
      <c r="N514" s="19"/>
      <c r="O514" s="19" t="s">
        <v>3029</v>
      </c>
      <c r="P514" s="68">
        <v>242212</v>
      </c>
      <c r="Q514" s="19" t="s">
        <v>1362</v>
      </c>
      <c r="R514" s="19" t="s">
        <v>1347</v>
      </c>
      <c r="S514" s="19" t="s">
        <v>1363</v>
      </c>
      <c r="T514" s="19"/>
      <c r="U514" s="19"/>
      <c r="V514" s="19" t="s">
        <v>3024</v>
      </c>
      <c r="W514" s="17">
        <v>5000</v>
      </c>
      <c r="X514" s="18" t="s">
        <v>1182</v>
      </c>
      <c r="Y514" s="128">
        <v>23117</v>
      </c>
      <c r="Z514" s="17">
        <v>5000</v>
      </c>
      <c r="AA514" s="19">
        <v>7014182514</v>
      </c>
      <c r="AB514" s="48">
        <v>23097</v>
      </c>
      <c r="AC514" s="48">
        <v>23097</v>
      </c>
      <c r="AD514" s="17">
        <v>5000</v>
      </c>
      <c r="AE514" s="20" t="s">
        <v>3025</v>
      </c>
      <c r="AF514" s="127" t="s">
        <v>1570</v>
      </c>
      <c r="AG514" s="20" t="s">
        <v>2456</v>
      </c>
      <c r="AH514" s="55" t="s">
        <v>1350</v>
      </c>
      <c r="AI514" s="20" t="s">
        <v>1570</v>
      </c>
      <c r="AJ514" s="119">
        <v>5000</v>
      </c>
      <c r="AK514" s="120"/>
      <c r="AL514" s="16">
        <f t="shared" si="14"/>
        <v>0</v>
      </c>
      <c r="AM514" s="19" t="s">
        <v>1343</v>
      </c>
      <c r="AN514" s="19" t="s">
        <v>1344</v>
      </c>
      <c r="AO514" s="19" t="s">
        <v>3045</v>
      </c>
      <c r="AP514" s="19" t="s">
        <v>3037</v>
      </c>
      <c r="AQ514" s="19" t="s">
        <v>3036</v>
      </c>
      <c r="AR514" s="17">
        <v>5000</v>
      </c>
      <c r="AS514" s="19"/>
      <c r="AT514" s="19"/>
    </row>
    <row r="515" spans="1:46" s="23" customFormat="1" ht="72" x14ac:dyDescent="0.2">
      <c r="A515" s="19" t="s">
        <v>47</v>
      </c>
      <c r="B515" s="19" t="s">
        <v>277</v>
      </c>
      <c r="C515" s="19" t="s">
        <v>276</v>
      </c>
      <c r="D515" s="19" t="s">
        <v>28</v>
      </c>
      <c r="E515" s="19" t="s">
        <v>454</v>
      </c>
      <c r="F515" s="28" t="s">
        <v>2085</v>
      </c>
      <c r="G515" s="19" t="s">
        <v>818</v>
      </c>
      <c r="H515" s="18" t="s">
        <v>270</v>
      </c>
      <c r="I515" s="18" t="s">
        <v>271</v>
      </c>
      <c r="J515" s="17">
        <v>2800</v>
      </c>
      <c r="K515" s="69"/>
      <c r="L515" s="64"/>
      <c r="M515" s="35" t="s">
        <v>137</v>
      </c>
      <c r="N515" s="19"/>
      <c r="O515" s="19" t="s">
        <v>3029</v>
      </c>
      <c r="P515" s="68">
        <v>242212</v>
      </c>
      <c r="Q515" s="19" t="s">
        <v>1362</v>
      </c>
      <c r="R515" s="19" t="s">
        <v>1347</v>
      </c>
      <c r="S515" s="19" t="s">
        <v>1363</v>
      </c>
      <c r="T515" s="19"/>
      <c r="U515" s="19"/>
      <c r="V515" s="19" t="s">
        <v>3024</v>
      </c>
      <c r="W515" s="17">
        <v>2800</v>
      </c>
      <c r="X515" s="18" t="s">
        <v>1182</v>
      </c>
      <c r="Y515" s="128">
        <v>23117</v>
      </c>
      <c r="Z515" s="17">
        <v>2800</v>
      </c>
      <c r="AA515" s="19">
        <v>7014182514</v>
      </c>
      <c r="AB515" s="48">
        <v>23097</v>
      </c>
      <c r="AC515" s="48">
        <v>23097</v>
      </c>
      <c r="AD515" s="17">
        <v>2800</v>
      </c>
      <c r="AE515" s="20" t="s">
        <v>3025</v>
      </c>
      <c r="AF515" s="127" t="s">
        <v>1570</v>
      </c>
      <c r="AG515" s="20" t="s">
        <v>2456</v>
      </c>
      <c r="AH515" s="55" t="s">
        <v>1350</v>
      </c>
      <c r="AI515" s="20" t="s">
        <v>1570</v>
      </c>
      <c r="AJ515" s="119">
        <v>2800</v>
      </c>
      <c r="AK515" s="120"/>
      <c r="AL515" s="16">
        <f t="shared" ref="AL515:AL578" si="17">J515-AJ515-AK515</f>
        <v>0</v>
      </c>
      <c r="AM515" s="19" t="s">
        <v>1343</v>
      </c>
      <c r="AN515" s="19" t="s">
        <v>1344</v>
      </c>
      <c r="AO515" s="19" t="s">
        <v>3037</v>
      </c>
      <c r="AP515" s="19" t="s">
        <v>3037</v>
      </c>
      <c r="AQ515" s="19" t="s">
        <v>3036</v>
      </c>
      <c r="AR515" s="17">
        <v>2800</v>
      </c>
      <c r="AS515" s="19"/>
      <c r="AT515" s="19"/>
    </row>
    <row r="516" spans="1:46" s="23" customFormat="1" ht="72" x14ac:dyDescent="0.2">
      <c r="A516" s="19" t="s">
        <v>47</v>
      </c>
      <c r="B516" s="19" t="s">
        <v>277</v>
      </c>
      <c r="C516" s="19" t="s">
        <v>276</v>
      </c>
      <c r="D516" s="19" t="s">
        <v>33</v>
      </c>
      <c r="E516" s="19" t="s">
        <v>454</v>
      </c>
      <c r="F516" s="28" t="s">
        <v>2086</v>
      </c>
      <c r="G516" s="19" t="s">
        <v>819</v>
      </c>
      <c r="H516" s="18" t="s">
        <v>270</v>
      </c>
      <c r="I516" s="18" t="s">
        <v>274</v>
      </c>
      <c r="J516" s="17">
        <v>80000</v>
      </c>
      <c r="K516" s="35" t="s">
        <v>137</v>
      </c>
      <c r="L516" s="64"/>
      <c r="M516" s="64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8"/>
      <c r="Y516" s="46"/>
      <c r="Z516" s="19"/>
      <c r="AA516" s="19"/>
      <c r="AB516" s="19"/>
      <c r="AC516" s="19"/>
      <c r="AD516" s="19"/>
      <c r="AE516" s="20" t="s">
        <v>3030</v>
      </c>
      <c r="AF516" s="127" t="s">
        <v>3458</v>
      </c>
      <c r="AG516" s="20"/>
      <c r="AH516" s="55" t="s">
        <v>1358</v>
      </c>
      <c r="AI516" s="19" t="s">
        <v>1568</v>
      </c>
      <c r="AJ516" s="17"/>
      <c r="AK516" s="120"/>
      <c r="AL516" s="16">
        <f t="shared" si="17"/>
        <v>80000</v>
      </c>
      <c r="AM516" s="19" t="s">
        <v>1343</v>
      </c>
      <c r="AN516" s="19" t="s">
        <v>1344</v>
      </c>
      <c r="AO516" s="19" t="s">
        <v>3049</v>
      </c>
      <c r="AP516" s="19" t="s">
        <v>3049</v>
      </c>
      <c r="AQ516" s="19" t="s">
        <v>3050</v>
      </c>
      <c r="AR516" s="17">
        <v>80000</v>
      </c>
      <c r="AS516" s="19"/>
      <c r="AT516" s="19"/>
    </row>
    <row r="517" spans="1:46" s="23" customFormat="1" ht="72" x14ac:dyDescent="0.2">
      <c r="A517" s="19" t="s">
        <v>47</v>
      </c>
      <c r="B517" s="19" t="s">
        <v>277</v>
      </c>
      <c r="C517" s="19" t="s">
        <v>276</v>
      </c>
      <c r="D517" s="19" t="s">
        <v>33</v>
      </c>
      <c r="E517" s="19" t="s">
        <v>454</v>
      </c>
      <c r="F517" s="28" t="s">
        <v>2087</v>
      </c>
      <c r="G517" s="19" t="s">
        <v>820</v>
      </c>
      <c r="H517" s="18" t="s">
        <v>414</v>
      </c>
      <c r="I517" s="18" t="s">
        <v>274</v>
      </c>
      <c r="J517" s="17">
        <v>350000</v>
      </c>
      <c r="K517" s="35" t="s">
        <v>137</v>
      </c>
      <c r="L517" s="64"/>
      <c r="M517" s="64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8"/>
      <c r="Y517" s="46"/>
      <c r="Z517" s="19"/>
      <c r="AA517" s="19"/>
      <c r="AB517" s="19"/>
      <c r="AC517" s="19"/>
      <c r="AD517" s="19"/>
      <c r="AE517" s="20" t="s">
        <v>3030</v>
      </c>
      <c r="AF517" s="127" t="s">
        <v>3458</v>
      </c>
      <c r="AG517" s="20"/>
      <c r="AH517" s="55" t="s">
        <v>1358</v>
      </c>
      <c r="AI517" s="19" t="s">
        <v>1568</v>
      </c>
      <c r="AJ517" s="119"/>
      <c r="AK517" s="120"/>
      <c r="AL517" s="16">
        <f t="shared" si="17"/>
        <v>350000</v>
      </c>
      <c r="AM517" s="19" t="s">
        <v>1343</v>
      </c>
      <c r="AN517" s="19" t="s">
        <v>1344</v>
      </c>
      <c r="AO517" s="19" t="s">
        <v>3049</v>
      </c>
      <c r="AP517" s="19" t="s">
        <v>3049</v>
      </c>
      <c r="AQ517" s="19" t="s">
        <v>3050</v>
      </c>
      <c r="AR517" s="17">
        <v>350000</v>
      </c>
      <c r="AS517" s="19"/>
      <c r="AT517" s="19"/>
    </row>
    <row r="518" spans="1:46" s="23" customFormat="1" ht="72" x14ac:dyDescent="0.2">
      <c r="A518" s="19" t="s">
        <v>47</v>
      </c>
      <c r="B518" s="19" t="s">
        <v>277</v>
      </c>
      <c r="C518" s="19" t="s">
        <v>276</v>
      </c>
      <c r="D518" s="19" t="s">
        <v>33</v>
      </c>
      <c r="E518" s="19" t="s">
        <v>454</v>
      </c>
      <c r="F518" s="28" t="s">
        <v>2088</v>
      </c>
      <c r="G518" s="19" t="s">
        <v>821</v>
      </c>
      <c r="H518" s="18" t="s">
        <v>387</v>
      </c>
      <c r="I518" s="18" t="s">
        <v>274</v>
      </c>
      <c r="J518" s="17">
        <v>56000</v>
      </c>
      <c r="K518" s="35" t="s">
        <v>137</v>
      </c>
      <c r="L518" s="64"/>
      <c r="M518" s="64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8"/>
      <c r="Y518" s="46"/>
      <c r="Z518" s="19"/>
      <c r="AA518" s="19"/>
      <c r="AB518" s="19"/>
      <c r="AC518" s="19"/>
      <c r="AD518" s="19"/>
      <c r="AE518" s="20" t="s">
        <v>3030</v>
      </c>
      <c r="AF518" s="127" t="s">
        <v>3458</v>
      </c>
      <c r="AG518" s="20"/>
      <c r="AH518" s="55" t="s">
        <v>1358</v>
      </c>
      <c r="AI518" s="19" t="s">
        <v>1568</v>
      </c>
      <c r="AJ518" s="119"/>
      <c r="AK518" s="120"/>
      <c r="AL518" s="16">
        <f t="shared" si="17"/>
        <v>56000</v>
      </c>
      <c r="AM518" s="19" t="s">
        <v>1343</v>
      </c>
      <c r="AN518" s="19" t="s">
        <v>1344</v>
      </c>
      <c r="AO518" s="19" t="s">
        <v>3049</v>
      </c>
      <c r="AP518" s="19" t="s">
        <v>3049</v>
      </c>
      <c r="AQ518" s="19" t="s">
        <v>3050</v>
      </c>
      <c r="AR518" s="17">
        <v>56000</v>
      </c>
      <c r="AS518" s="19"/>
      <c r="AT518" s="19"/>
    </row>
    <row r="519" spans="1:46" s="23" customFormat="1" ht="72" x14ac:dyDescent="0.2">
      <c r="A519" s="19" t="s">
        <v>47</v>
      </c>
      <c r="B519" s="19" t="s">
        <v>277</v>
      </c>
      <c r="C519" s="19" t="s">
        <v>276</v>
      </c>
      <c r="D519" s="19" t="s">
        <v>33</v>
      </c>
      <c r="E519" s="19" t="s">
        <v>454</v>
      </c>
      <c r="F519" s="28" t="s">
        <v>2089</v>
      </c>
      <c r="G519" s="19" t="s">
        <v>822</v>
      </c>
      <c r="H519" s="18" t="s">
        <v>319</v>
      </c>
      <c r="I519" s="18" t="s">
        <v>274</v>
      </c>
      <c r="J519" s="17">
        <v>200000</v>
      </c>
      <c r="K519" s="35" t="s">
        <v>137</v>
      </c>
      <c r="L519" s="64"/>
      <c r="M519" s="64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8"/>
      <c r="Y519" s="46"/>
      <c r="Z519" s="19"/>
      <c r="AA519" s="19"/>
      <c r="AB519" s="19"/>
      <c r="AC519" s="19"/>
      <c r="AD519" s="19"/>
      <c r="AE519" s="20" t="s">
        <v>3030</v>
      </c>
      <c r="AF519" s="127" t="s">
        <v>3458</v>
      </c>
      <c r="AG519" s="20"/>
      <c r="AH519" s="55" t="s">
        <v>1358</v>
      </c>
      <c r="AI519" s="19" t="s">
        <v>1568</v>
      </c>
      <c r="AJ519" s="119"/>
      <c r="AK519" s="120"/>
      <c r="AL519" s="16">
        <f t="shared" si="17"/>
        <v>200000</v>
      </c>
      <c r="AM519" s="19" t="s">
        <v>1343</v>
      </c>
      <c r="AN519" s="19" t="s">
        <v>1344</v>
      </c>
      <c r="AO519" s="19" t="s">
        <v>3049</v>
      </c>
      <c r="AP519" s="19" t="s">
        <v>3049</v>
      </c>
      <c r="AQ519" s="19" t="s">
        <v>3050</v>
      </c>
      <c r="AR519" s="17">
        <v>200000</v>
      </c>
      <c r="AS519" s="19"/>
      <c r="AT519" s="19"/>
    </row>
    <row r="520" spans="1:46" s="23" customFormat="1" ht="72" x14ac:dyDescent="0.2">
      <c r="A520" s="19" t="s">
        <v>47</v>
      </c>
      <c r="B520" s="19" t="s">
        <v>277</v>
      </c>
      <c r="C520" s="19" t="s">
        <v>276</v>
      </c>
      <c r="D520" s="19" t="s">
        <v>33</v>
      </c>
      <c r="E520" s="19" t="s">
        <v>454</v>
      </c>
      <c r="F520" s="28" t="s">
        <v>2090</v>
      </c>
      <c r="G520" s="19" t="s">
        <v>823</v>
      </c>
      <c r="H520" s="18" t="s">
        <v>319</v>
      </c>
      <c r="I520" s="18" t="s">
        <v>274</v>
      </c>
      <c r="J520" s="17">
        <v>220000</v>
      </c>
      <c r="K520" s="35" t="s">
        <v>137</v>
      </c>
      <c r="L520" s="64"/>
      <c r="M520" s="64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8"/>
      <c r="Y520" s="46"/>
      <c r="Z520" s="19"/>
      <c r="AA520" s="19"/>
      <c r="AB520" s="19"/>
      <c r="AC520" s="19"/>
      <c r="AD520" s="19"/>
      <c r="AE520" s="20" t="s">
        <v>3030</v>
      </c>
      <c r="AF520" s="127" t="s">
        <v>3458</v>
      </c>
      <c r="AG520" s="20"/>
      <c r="AH520" s="55" t="s">
        <v>1358</v>
      </c>
      <c r="AI520" s="19" t="s">
        <v>1568</v>
      </c>
      <c r="AJ520" s="119"/>
      <c r="AK520" s="120"/>
      <c r="AL520" s="16">
        <f t="shared" si="17"/>
        <v>220000</v>
      </c>
      <c r="AM520" s="19" t="s">
        <v>1343</v>
      </c>
      <c r="AN520" s="19" t="s">
        <v>1344</v>
      </c>
      <c r="AO520" s="19" t="s">
        <v>3049</v>
      </c>
      <c r="AP520" s="19" t="s">
        <v>3049</v>
      </c>
      <c r="AQ520" s="19" t="s">
        <v>3050</v>
      </c>
      <c r="AR520" s="17">
        <v>220000</v>
      </c>
      <c r="AS520" s="19"/>
      <c r="AT520" s="19"/>
    </row>
    <row r="521" spans="1:46" s="23" customFormat="1" ht="72" x14ac:dyDescent="0.2">
      <c r="A521" s="19" t="s">
        <v>47</v>
      </c>
      <c r="B521" s="19" t="s">
        <v>277</v>
      </c>
      <c r="C521" s="19" t="s">
        <v>276</v>
      </c>
      <c r="D521" s="19" t="s">
        <v>33</v>
      </c>
      <c r="E521" s="19" t="s">
        <v>454</v>
      </c>
      <c r="F521" s="28" t="s">
        <v>2091</v>
      </c>
      <c r="G521" s="19" t="s">
        <v>824</v>
      </c>
      <c r="H521" s="18" t="s">
        <v>340</v>
      </c>
      <c r="I521" s="18" t="s">
        <v>274</v>
      </c>
      <c r="J521" s="17">
        <v>360000</v>
      </c>
      <c r="K521" s="35" t="s">
        <v>137</v>
      </c>
      <c r="L521" s="64"/>
      <c r="M521" s="64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8"/>
      <c r="Y521" s="46"/>
      <c r="Z521" s="19"/>
      <c r="AA521" s="19"/>
      <c r="AB521" s="19"/>
      <c r="AC521" s="19"/>
      <c r="AD521" s="19"/>
      <c r="AE521" s="20" t="s">
        <v>3030</v>
      </c>
      <c r="AF521" s="127" t="s">
        <v>3458</v>
      </c>
      <c r="AG521" s="20"/>
      <c r="AH521" s="55" t="s">
        <v>1358</v>
      </c>
      <c r="AI521" s="19" t="s">
        <v>1568</v>
      </c>
      <c r="AJ521" s="119"/>
      <c r="AK521" s="120"/>
      <c r="AL521" s="16">
        <f t="shared" si="17"/>
        <v>360000</v>
      </c>
      <c r="AM521" s="19" t="s">
        <v>1343</v>
      </c>
      <c r="AN521" s="19" t="s">
        <v>1344</v>
      </c>
      <c r="AO521" s="19" t="s">
        <v>3049</v>
      </c>
      <c r="AP521" s="19" t="s">
        <v>3049</v>
      </c>
      <c r="AQ521" s="19" t="s">
        <v>3050</v>
      </c>
      <c r="AR521" s="17">
        <v>360000</v>
      </c>
      <c r="AS521" s="19"/>
      <c r="AT521" s="19"/>
    </row>
    <row r="522" spans="1:46" s="23" customFormat="1" ht="72" x14ac:dyDescent="0.2">
      <c r="A522" s="19" t="s">
        <v>47</v>
      </c>
      <c r="B522" s="19" t="s">
        <v>277</v>
      </c>
      <c r="C522" s="19" t="s">
        <v>276</v>
      </c>
      <c r="D522" s="19" t="s">
        <v>33</v>
      </c>
      <c r="E522" s="19" t="s">
        <v>454</v>
      </c>
      <c r="F522" s="28" t="s">
        <v>2092</v>
      </c>
      <c r="G522" s="19" t="s">
        <v>825</v>
      </c>
      <c r="H522" s="18" t="s">
        <v>340</v>
      </c>
      <c r="I522" s="18" t="s">
        <v>274</v>
      </c>
      <c r="J522" s="17">
        <v>300000</v>
      </c>
      <c r="K522" s="35" t="s">
        <v>137</v>
      </c>
      <c r="L522" s="64"/>
      <c r="M522" s="64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8"/>
      <c r="Y522" s="46"/>
      <c r="Z522" s="19"/>
      <c r="AA522" s="19"/>
      <c r="AB522" s="19"/>
      <c r="AC522" s="19"/>
      <c r="AD522" s="19"/>
      <c r="AE522" s="20" t="s">
        <v>3030</v>
      </c>
      <c r="AF522" s="127" t="s">
        <v>3458</v>
      </c>
      <c r="AG522" s="20"/>
      <c r="AH522" s="55" t="s">
        <v>1358</v>
      </c>
      <c r="AI522" s="19" t="s">
        <v>1568</v>
      </c>
      <c r="AJ522" s="119"/>
      <c r="AK522" s="120"/>
      <c r="AL522" s="16">
        <f t="shared" si="17"/>
        <v>300000</v>
      </c>
      <c r="AM522" s="19" t="s">
        <v>1343</v>
      </c>
      <c r="AN522" s="19" t="s">
        <v>1344</v>
      </c>
      <c r="AO522" s="19" t="s">
        <v>3049</v>
      </c>
      <c r="AP522" s="19" t="s">
        <v>3049</v>
      </c>
      <c r="AQ522" s="19" t="s">
        <v>3050</v>
      </c>
      <c r="AR522" s="17">
        <v>300000</v>
      </c>
      <c r="AS522" s="19"/>
      <c r="AT522" s="19"/>
    </row>
    <row r="523" spans="1:46" s="23" customFormat="1" ht="90" x14ac:dyDescent="0.2">
      <c r="A523" s="19" t="s">
        <v>47</v>
      </c>
      <c r="B523" s="19" t="s">
        <v>277</v>
      </c>
      <c r="C523" s="19" t="s">
        <v>276</v>
      </c>
      <c r="D523" s="19" t="s">
        <v>22</v>
      </c>
      <c r="E523" s="19" t="s">
        <v>349</v>
      </c>
      <c r="F523" s="28" t="s">
        <v>2093</v>
      </c>
      <c r="G523" s="19" t="s">
        <v>826</v>
      </c>
      <c r="H523" s="18" t="s">
        <v>270</v>
      </c>
      <c r="I523" s="18" t="s">
        <v>275</v>
      </c>
      <c r="J523" s="17">
        <v>1288000</v>
      </c>
      <c r="K523" s="35" t="s">
        <v>137</v>
      </c>
      <c r="L523" s="64"/>
      <c r="M523" s="64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8"/>
      <c r="Y523" s="46"/>
      <c r="Z523" s="19"/>
      <c r="AA523" s="19"/>
      <c r="AB523" s="19"/>
      <c r="AC523" s="19"/>
      <c r="AD523" s="19"/>
      <c r="AE523" s="20" t="s">
        <v>3031</v>
      </c>
      <c r="AF523" s="127" t="s">
        <v>3458</v>
      </c>
      <c r="AG523" s="20"/>
      <c r="AH523" s="55" t="s">
        <v>1342</v>
      </c>
      <c r="AI523" s="19" t="s">
        <v>1571</v>
      </c>
      <c r="AJ523" s="119"/>
      <c r="AK523" s="120"/>
      <c r="AL523" s="16">
        <f t="shared" si="17"/>
        <v>1288000</v>
      </c>
      <c r="AM523" s="19" t="s">
        <v>1343</v>
      </c>
      <c r="AN523" s="19" t="s">
        <v>1344</v>
      </c>
      <c r="AO523" s="19" t="s">
        <v>3051</v>
      </c>
      <c r="AP523" s="19" t="s">
        <v>3052</v>
      </c>
      <c r="AQ523" s="19" t="s">
        <v>3053</v>
      </c>
      <c r="AR523" s="17">
        <v>1288000</v>
      </c>
      <c r="AS523" s="19"/>
      <c r="AT523" s="19"/>
    </row>
    <row r="524" spans="1:46" s="23" customFormat="1" ht="90" x14ac:dyDescent="0.2">
      <c r="A524" s="19" t="s">
        <v>47</v>
      </c>
      <c r="B524" s="19" t="s">
        <v>277</v>
      </c>
      <c r="C524" s="19" t="s">
        <v>276</v>
      </c>
      <c r="D524" s="19" t="s">
        <v>22</v>
      </c>
      <c r="E524" s="19" t="s">
        <v>349</v>
      </c>
      <c r="F524" s="28" t="s">
        <v>2094</v>
      </c>
      <c r="G524" s="19" t="s">
        <v>827</v>
      </c>
      <c r="H524" s="18" t="s">
        <v>270</v>
      </c>
      <c r="I524" s="18" t="s">
        <v>275</v>
      </c>
      <c r="J524" s="17">
        <v>1980000</v>
      </c>
      <c r="K524" s="35" t="s">
        <v>137</v>
      </c>
      <c r="L524" s="64"/>
      <c r="M524" s="64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8"/>
      <c r="Y524" s="46"/>
      <c r="Z524" s="19"/>
      <c r="AA524" s="19"/>
      <c r="AB524" s="19"/>
      <c r="AC524" s="19"/>
      <c r="AD524" s="19"/>
      <c r="AE524" s="20" t="s">
        <v>3032</v>
      </c>
      <c r="AF524" s="127" t="s">
        <v>3458</v>
      </c>
      <c r="AG524" s="20" t="s">
        <v>2456</v>
      </c>
      <c r="AH524" s="55" t="s">
        <v>1342</v>
      </c>
      <c r="AI524" s="19" t="s">
        <v>1571</v>
      </c>
      <c r="AJ524" s="119">
        <v>1787000</v>
      </c>
      <c r="AK524" s="120"/>
      <c r="AL524" s="16">
        <f t="shared" si="17"/>
        <v>193000</v>
      </c>
      <c r="AM524" s="19" t="s">
        <v>1343</v>
      </c>
      <c r="AN524" s="19" t="s">
        <v>1344</v>
      </c>
      <c r="AO524" s="19" t="s">
        <v>3051</v>
      </c>
      <c r="AP524" s="19" t="s">
        <v>3052</v>
      </c>
      <c r="AQ524" s="19" t="s">
        <v>3053</v>
      </c>
      <c r="AR524" s="17">
        <v>1980000</v>
      </c>
      <c r="AS524" s="19"/>
      <c r="AT524" s="19"/>
    </row>
    <row r="525" spans="1:46" s="23" customFormat="1" ht="72" x14ac:dyDescent="0.2">
      <c r="A525" s="19" t="s">
        <v>47</v>
      </c>
      <c r="B525" s="19" t="s">
        <v>277</v>
      </c>
      <c r="C525" s="19" t="s">
        <v>276</v>
      </c>
      <c r="D525" s="19" t="s">
        <v>11</v>
      </c>
      <c r="E525" s="19" t="s">
        <v>310</v>
      </c>
      <c r="F525" s="28" t="s">
        <v>2095</v>
      </c>
      <c r="G525" s="19" t="s">
        <v>828</v>
      </c>
      <c r="H525" s="18" t="s">
        <v>269</v>
      </c>
      <c r="I525" s="18" t="s">
        <v>268</v>
      </c>
      <c r="J525" s="17">
        <v>4000</v>
      </c>
      <c r="K525" s="35" t="s">
        <v>137</v>
      </c>
      <c r="L525" s="64"/>
      <c r="M525" s="64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8"/>
      <c r="Y525" s="46"/>
      <c r="Z525" s="19"/>
      <c r="AA525" s="19"/>
      <c r="AB525" s="19"/>
      <c r="AC525" s="19"/>
      <c r="AD525" s="19"/>
      <c r="AE525" s="20" t="s">
        <v>3023</v>
      </c>
      <c r="AF525" s="127" t="s">
        <v>3458</v>
      </c>
      <c r="AG525" s="20" t="s">
        <v>2456</v>
      </c>
      <c r="AH525" s="55" t="s">
        <v>1342</v>
      </c>
      <c r="AI525" s="19" t="s">
        <v>1571</v>
      </c>
      <c r="AJ525" s="17">
        <v>4000</v>
      </c>
      <c r="AK525" s="120"/>
      <c r="AL525" s="16">
        <f t="shared" si="17"/>
        <v>0</v>
      </c>
      <c r="AM525" s="19" t="s">
        <v>1343</v>
      </c>
      <c r="AN525" s="19" t="s">
        <v>1344</v>
      </c>
      <c r="AO525" s="19" t="s">
        <v>3036</v>
      </c>
      <c r="AP525" s="19" t="s">
        <v>3036</v>
      </c>
      <c r="AQ525" s="19" t="s">
        <v>1368</v>
      </c>
      <c r="AR525" s="17">
        <v>4000</v>
      </c>
      <c r="AS525" s="19"/>
      <c r="AT525" s="19"/>
    </row>
    <row r="526" spans="1:46" s="23" customFormat="1" ht="72" x14ac:dyDescent="0.2">
      <c r="A526" s="19" t="s">
        <v>47</v>
      </c>
      <c r="B526" s="19" t="s">
        <v>277</v>
      </c>
      <c r="C526" s="19" t="s">
        <v>276</v>
      </c>
      <c r="D526" s="19" t="s">
        <v>11</v>
      </c>
      <c r="E526" s="19" t="s">
        <v>310</v>
      </c>
      <c r="F526" s="28" t="s">
        <v>2096</v>
      </c>
      <c r="G526" s="19" t="s">
        <v>785</v>
      </c>
      <c r="H526" s="18" t="s">
        <v>303</v>
      </c>
      <c r="I526" s="18" t="s">
        <v>268</v>
      </c>
      <c r="J526" s="17">
        <v>20000</v>
      </c>
      <c r="K526" s="35" t="s">
        <v>137</v>
      </c>
      <c r="L526" s="64"/>
      <c r="M526" s="64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8"/>
      <c r="Y526" s="46"/>
      <c r="Z526" s="19"/>
      <c r="AA526" s="19"/>
      <c r="AB526" s="19"/>
      <c r="AC526" s="19"/>
      <c r="AD526" s="19"/>
      <c r="AE526" s="20" t="s">
        <v>3023</v>
      </c>
      <c r="AF526" s="127" t="s">
        <v>3458</v>
      </c>
      <c r="AG526" s="20" t="s">
        <v>2456</v>
      </c>
      <c r="AH526" s="55" t="s">
        <v>1342</v>
      </c>
      <c r="AI526" s="19" t="s">
        <v>1571</v>
      </c>
      <c r="AJ526" s="119">
        <v>19000</v>
      </c>
      <c r="AK526" s="120"/>
      <c r="AL526" s="16">
        <f t="shared" si="17"/>
        <v>1000</v>
      </c>
      <c r="AM526" s="19" t="s">
        <v>1343</v>
      </c>
      <c r="AN526" s="19" t="s">
        <v>1344</v>
      </c>
      <c r="AO526" s="19" t="s">
        <v>3036</v>
      </c>
      <c r="AP526" s="19" t="s">
        <v>3036</v>
      </c>
      <c r="AQ526" s="19" t="s">
        <v>1368</v>
      </c>
      <c r="AR526" s="17">
        <v>20000</v>
      </c>
      <c r="AS526" s="19"/>
      <c r="AT526" s="19"/>
    </row>
    <row r="527" spans="1:46" s="23" customFormat="1" ht="72" x14ac:dyDescent="0.2">
      <c r="A527" s="19" t="s">
        <v>47</v>
      </c>
      <c r="B527" s="19" t="s">
        <v>277</v>
      </c>
      <c r="C527" s="19" t="s">
        <v>276</v>
      </c>
      <c r="D527" s="19" t="s">
        <v>11</v>
      </c>
      <c r="E527" s="19" t="s">
        <v>310</v>
      </c>
      <c r="F527" s="28" t="s">
        <v>2097</v>
      </c>
      <c r="G527" s="19" t="s">
        <v>829</v>
      </c>
      <c r="H527" s="18" t="s">
        <v>317</v>
      </c>
      <c r="I527" s="18" t="s">
        <v>631</v>
      </c>
      <c r="J527" s="17">
        <v>35000</v>
      </c>
      <c r="K527" s="35" t="s">
        <v>137</v>
      </c>
      <c r="L527" s="64"/>
      <c r="M527" s="64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8"/>
      <c r="Y527" s="46"/>
      <c r="Z527" s="19"/>
      <c r="AA527" s="19"/>
      <c r="AB527" s="19"/>
      <c r="AC527" s="19"/>
      <c r="AD527" s="19"/>
      <c r="AE527" s="20" t="s">
        <v>3023</v>
      </c>
      <c r="AF527" s="127" t="s">
        <v>3458</v>
      </c>
      <c r="AG527" s="20" t="s">
        <v>2456</v>
      </c>
      <c r="AH527" s="55" t="s">
        <v>1342</v>
      </c>
      <c r="AI527" s="19" t="s">
        <v>1571</v>
      </c>
      <c r="AJ527" s="119">
        <v>27500</v>
      </c>
      <c r="AK527" s="120"/>
      <c r="AL527" s="16">
        <f t="shared" si="17"/>
        <v>7500</v>
      </c>
      <c r="AM527" s="19" t="s">
        <v>1343</v>
      </c>
      <c r="AN527" s="19" t="s">
        <v>1344</v>
      </c>
      <c r="AO527" s="19" t="s">
        <v>3036</v>
      </c>
      <c r="AP527" s="19" t="s">
        <v>3036</v>
      </c>
      <c r="AQ527" s="19" t="s">
        <v>1368</v>
      </c>
      <c r="AR527" s="17">
        <v>35000</v>
      </c>
      <c r="AS527" s="19"/>
      <c r="AT527" s="19"/>
    </row>
    <row r="528" spans="1:46" s="23" customFormat="1" ht="72" x14ac:dyDescent="0.2">
      <c r="A528" s="19" t="s">
        <v>47</v>
      </c>
      <c r="B528" s="19" t="s">
        <v>277</v>
      </c>
      <c r="C528" s="19" t="s">
        <v>276</v>
      </c>
      <c r="D528" s="19" t="s">
        <v>11</v>
      </c>
      <c r="E528" s="19" t="s">
        <v>310</v>
      </c>
      <c r="F528" s="28" t="s">
        <v>2098</v>
      </c>
      <c r="G528" s="19" t="s">
        <v>830</v>
      </c>
      <c r="H528" s="18" t="s">
        <v>319</v>
      </c>
      <c r="I528" s="18" t="s">
        <v>273</v>
      </c>
      <c r="J528" s="17">
        <v>28000</v>
      </c>
      <c r="K528" s="35" t="s">
        <v>137</v>
      </c>
      <c r="L528" s="64"/>
      <c r="M528" s="64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8"/>
      <c r="Y528" s="46"/>
      <c r="Z528" s="19"/>
      <c r="AA528" s="19"/>
      <c r="AB528" s="19"/>
      <c r="AC528" s="19"/>
      <c r="AD528" s="19"/>
      <c r="AE528" s="20" t="s">
        <v>3023</v>
      </c>
      <c r="AF528" s="127" t="s">
        <v>3458</v>
      </c>
      <c r="AG528" s="20" t="s">
        <v>2456</v>
      </c>
      <c r="AH528" s="55" t="s">
        <v>1342</v>
      </c>
      <c r="AI528" s="19" t="s">
        <v>1571</v>
      </c>
      <c r="AJ528" s="119">
        <v>24000</v>
      </c>
      <c r="AK528" s="120"/>
      <c r="AL528" s="16">
        <f t="shared" si="17"/>
        <v>4000</v>
      </c>
      <c r="AM528" s="19" t="s">
        <v>1343</v>
      </c>
      <c r="AN528" s="19" t="s">
        <v>1344</v>
      </c>
      <c r="AO528" s="19" t="s">
        <v>3036</v>
      </c>
      <c r="AP528" s="19" t="s">
        <v>3036</v>
      </c>
      <c r="AQ528" s="19" t="s">
        <v>1368</v>
      </c>
      <c r="AR528" s="17">
        <v>28000</v>
      </c>
      <c r="AS528" s="19"/>
      <c r="AT528" s="19"/>
    </row>
    <row r="529" spans="1:46" s="23" customFormat="1" ht="72" x14ac:dyDescent="0.2">
      <c r="A529" s="19" t="s">
        <v>47</v>
      </c>
      <c r="B529" s="19" t="s">
        <v>277</v>
      </c>
      <c r="C529" s="19" t="s">
        <v>276</v>
      </c>
      <c r="D529" s="19" t="s">
        <v>11</v>
      </c>
      <c r="E529" s="19" t="s">
        <v>310</v>
      </c>
      <c r="F529" s="28" t="s">
        <v>2099</v>
      </c>
      <c r="G529" s="19" t="s">
        <v>831</v>
      </c>
      <c r="H529" s="18" t="s">
        <v>319</v>
      </c>
      <c r="I529" s="18" t="s">
        <v>268</v>
      </c>
      <c r="J529" s="17">
        <v>32000</v>
      </c>
      <c r="K529" s="35" t="s">
        <v>137</v>
      </c>
      <c r="L529" s="64"/>
      <c r="M529" s="64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8"/>
      <c r="Y529" s="46"/>
      <c r="Z529" s="19"/>
      <c r="AA529" s="19"/>
      <c r="AB529" s="19"/>
      <c r="AC529" s="19"/>
      <c r="AD529" s="19"/>
      <c r="AE529" s="20" t="s">
        <v>3023</v>
      </c>
      <c r="AF529" s="127" t="s">
        <v>3458</v>
      </c>
      <c r="AG529" s="20" t="s">
        <v>2456</v>
      </c>
      <c r="AH529" s="55" t="s">
        <v>1342</v>
      </c>
      <c r="AI529" s="19" t="s">
        <v>1571</v>
      </c>
      <c r="AJ529" s="119">
        <v>26000</v>
      </c>
      <c r="AK529" s="120"/>
      <c r="AL529" s="16">
        <f t="shared" si="17"/>
        <v>6000</v>
      </c>
      <c r="AM529" s="19" t="s">
        <v>1343</v>
      </c>
      <c r="AN529" s="19" t="s">
        <v>1344</v>
      </c>
      <c r="AO529" s="19" t="s">
        <v>3036</v>
      </c>
      <c r="AP529" s="19" t="s">
        <v>3036</v>
      </c>
      <c r="AQ529" s="19" t="s">
        <v>1368</v>
      </c>
      <c r="AR529" s="17">
        <v>32000</v>
      </c>
      <c r="AS529" s="19"/>
      <c r="AT529" s="19"/>
    </row>
    <row r="530" spans="1:46" s="23" customFormat="1" ht="72" x14ac:dyDescent="0.2">
      <c r="A530" s="19" t="s">
        <v>47</v>
      </c>
      <c r="B530" s="19" t="s">
        <v>277</v>
      </c>
      <c r="C530" s="19" t="s">
        <v>276</v>
      </c>
      <c r="D530" s="19" t="s">
        <v>11</v>
      </c>
      <c r="E530" s="19" t="s">
        <v>310</v>
      </c>
      <c r="F530" s="28" t="s">
        <v>2100</v>
      </c>
      <c r="G530" s="19" t="s">
        <v>832</v>
      </c>
      <c r="H530" s="18" t="s">
        <v>464</v>
      </c>
      <c r="I530" s="18" t="s">
        <v>268</v>
      </c>
      <c r="J530" s="17">
        <v>45000</v>
      </c>
      <c r="K530" s="35" t="s">
        <v>137</v>
      </c>
      <c r="L530" s="64"/>
      <c r="M530" s="64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8"/>
      <c r="Y530" s="46"/>
      <c r="Z530" s="19"/>
      <c r="AA530" s="19"/>
      <c r="AB530" s="19"/>
      <c r="AC530" s="19"/>
      <c r="AD530" s="19"/>
      <c r="AE530" s="20" t="s">
        <v>3023</v>
      </c>
      <c r="AF530" s="127" t="s">
        <v>3458</v>
      </c>
      <c r="AG530" s="20" t="s">
        <v>2456</v>
      </c>
      <c r="AH530" s="55" t="s">
        <v>1342</v>
      </c>
      <c r="AI530" s="19" t="s">
        <v>1571</v>
      </c>
      <c r="AJ530" s="119">
        <v>42000</v>
      </c>
      <c r="AK530" s="120"/>
      <c r="AL530" s="16">
        <f t="shared" si="17"/>
        <v>3000</v>
      </c>
      <c r="AM530" s="19" t="s">
        <v>1343</v>
      </c>
      <c r="AN530" s="19" t="s">
        <v>1344</v>
      </c>
      <c r="AO530" s="19" t="s">
        <v>3036</v>
      </c>
      <c r="AP530" s="19" t="s">
        <v>3036</v>
      </c>
      <c r="AQ530" s="19" t="s">
        <v>1368</v>
      </c>
      <c r="AR530" s="17">
        <v>45000</v>
      </c>
      <c r="AS530" s="19"/>
      <c r="AT530" s="19"/>
    </row>
    <row r="531" spans="1:46" s="23" customFormat="1" ht="72" x14ac:dyDescent="0.2">
      <c r="A531" s="19" t="s">
        <v>47</v>
      </c>
      <c r="B531" s="19" t="s">
        <v>277</v>
      </c>
      <c r="C531" s="19" t="s">
        <v>276</v>
      </c>
      <c r="D531" s="19" t="s">
        <v>286</v>
      </c>
      <c r="E531" s="19" t="s">
        <v>310</v>
      </c>
      <c r="F531" s="28" t="s">
        <v>2101</v>
      </c>
      <c r="G531" s="19" t="s">
        <v>833</v>
      </c>
      <c r="H531" s="18" t="s">
        <v>267</v>
      </c>
      <c r="I531" s="18" t="s">
        <v>271</v>
      </c>
      <c r="J531" s="17">
        <v>162000</v>
      </c>
      <c r="K531" s="70"/>
      <c r="L531" s="64"/>
      <c r="M531" s="35" t="s">
        <v>137</v>
      </c>
      <c r="N531" s="19"/>
      <c r="O531" s="19" t="s">
        <v>1364</v>
      </c>
      <c r="P531" s="68">
        <v>242212</v>
      </c>
      <c r="Q531" s="19" t="s">
        <v>1346</v>
      </c>
      <c r="R531" s="19" t="s">
        <v>1347</v>
      </c>
      <c r="S531" s="19" t="s">
        <v>1348</v>
      </c>
      <c r="T531" s="19"/>
      <c r="U531" s="19"/>
      <c r="V531" s="19" t="s">
        <v>3033</v>
      </c>
      <c r="W531" s="17">
        <v>162000</v>
      </c>
      <c r="X531" s="18" t="s">
        <v>1182</v>
      </c>
      <c r="Y531" s="128">
        <v>242263</v>
      </c>
      <c r="Z531" s="17">
        <v>162000</v>
      </c>
      <c r="AA531" s="19">
        <v>7014182086</v>
      </c>
      <c r="AB531" s="48">
        <v>23097</v>
      </c>
      <c r="AC531" s="48">
        <v>23097</v>
      </c>
      <c r="AD531" s="17">
        <v>162000</v>
      </c>
      <c r="AE531" s="20" t="s">
        <v>3025</v>
      </c>
      <c r="AF531" s="127" t="s">
        <v>1570</v>
      </c>
      <c r="AG531" s="20" t="s">
        <v>2456</v>
      </c>
      <c r="AH531" s="55" t="s">
        <v>1350</v>
      </c>
      <c r="AI531" s="20" t="s">
        <v>1570</v>
      </c>
      <c r="AJ531" s="17">
        <v>162000</v>
      </c>
      <c r="AK531" s="120"/>
      <c r="AL531" s="16">
        <f t="shared" si="17"/>
        <v>0</v>
      </c>
      <c r="AM531" s="19" t="s">
        <v>1343</v>
      </c>
      <c r="AN531" s="19" t="s">
        <v>1344</v>
      </c>
      <c r="AO531" s="19" t="s">
        <v>3044</v>
      </c>
      <c r="AP531" s="19" t="s">
        <v>3044</v>
      </c>
      <c r="AQ531" s="19" t="s">
        <v>3036</v>
      </c>
      <c r="AR531" s="17">
        <v>162000</v>
      </c>
      <c r="AS531" s="19"/>
      <c r="AT531" s="19"/>
    </row>
    <row r="532" spans="1:46" s="23" customFormat="1" ht="72" x14ac:dyDescent="0.2">
      <c r="A532" s="19" t="s">
        <v>47</v>
      </c>
      <c r="B532" s="19" t="s">
        <v>277</v>
      </c>
      <c r="C532" s="19" t="s">
        <v>276</v>
      </c>
      <c r="D532" s="19" t="s">
        <v>13</v>
      </c>
      <c r="E532" s="19" t="s">
        <v>310</v>
      </c>
      <c r="F532" s="28" t="s">
        <v>2102</v>
      </c>
      <c r="G532" s="19" t="s">
        <v>834</v>
      </c>
      <c r="H532" s="18" t="s">
        <v>317</v>
      </c>
      <c r="I532" s="18" t="s">
        <v>271</v>
      </c>
      <c r="J532" s="17">
        <v>60000</v>
      </c>
      <c r="K532" s="69"/>
      <c r="L532" s="64"/>
      <c r="M532" s="35" t="s">
        <v>137</v>
      </c>
      <c r="N532" s="19"/>
      <c r="O532" s="19" t="s">
        <v>1352</v>
      </c>
      <c r="P532" s="68">
        <v>242212</v>
      </c>
      <c r="Q532" s="19" t="s">
        <v>1346</v>
      </c>
      <c r="R532" s="19" t="s">
        <v>1347</v>
      </c>
      <c r="S532" s="19" t="s">
        <v>1348</v>
      </c>
      <c r="T532" s="19"/>
      <c r="U532" s="19"/>
      <c r="V532" s="19" t="s">
        <v>3033</v>
      </c>
      <c r="W532" s="17">
        <v>60000</v>
      </c>
      <c r="X532" s="18" t="s">
        <v>1182</v>
      </c>
      <c r="Y532" s="128">
        <v>242263</v>
      </c>
      <c r="Z532" s="17">
        <v>60000</v>
      </c>
      <c r="AA532" s="19">
        <v>7014182069</v>
      </c>
      <c r="AB532" s="48">
        <v>23097</v>
      </c>
      <c r="AC532" s="48">
        <v>23097</v>
      </c>
      <c r="AD532" s="17">
        <v>60000</v>
      </c>
      <c r="AE532" s="20" t="s">
        <v>3025</v>
      </c>
      <c r="AF532" s="127" t="s">
        <v>1570</v>
      </c>
      <c r="AG532" s="20" t="s">
        <v>2456</v>
      </c>
      <c r="AH532" s="55" t="s">
        <v>1350</v>
      </c>
      <c r="AI532" s="20" t="s">
        <v>1570</v>
      </c>
      <c r="AJ532" s="17">
        <v>60000</v>
      </c>
      <c r="AK532" s="120"/>
      <c r="AL532" s="16">
        <f t="shared" si="17"/>
        <v>0</v>
      </c>
      <c r="AM532" s="19" t="s">
        <v>1343</v>
      </c>
      <c r="AN532" s="19" t="s">
        <v>1344</v>
      </c>
      <c r="AO532" s="19" t="s">
        <v>3045</v>
      </c>
      <c r="AP532" s="19" t="s">
        <v>3045</v>
      </c>
      <c r="AQ532" s="19" t="s">
        <v>3036</v>
      </c>
      <c r="AR532" s="17">
        <v>60000</v>
      </c>
      <c r="AS532" s="19"/>
      <c r="AT532" s="19"/>
    </row>
    <row r="533" spans="1:46" s="23" customFormat="1" ht="72" x14ac:dyDescent="0.2">
      <c r="A533" s="19" t="s">
        <v>47</v>
      </c>
      <c r="B533" s="19" t="s">
        <v>277</v>
      </c>
      <c r="C533" s="19" t="s">
        <v>276</v>
      </c>
      <c r="D533" s="19" t="s">
        <v>33</v>
      </c>
      <c r="E533" s="19" t="s">
        <v>310</v>
      </c>
      <c r="F533" s="28" t="s">
        <v>2103</v>
      </c>
      <c r="G533" s="19" t="s">
        <v>835</v>
      </c>
      <c r="H533" s="18" t="s">
        <v>270</v>
      </c>
      <c r="I533" s="18" t="s">
        <v>274</v>
      </c>
      <c r="J533" s="17">
        <v>35000</v>
      </c>
      <c r="K533" s="35" t="s">
        <v>137</v>
      </c>
      <c r="L533" s="64"/>
      <c r="M533" s="64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8"/>
      <c r="Y533" s="46"/>
      <c r="Z533" s="19"/>
      <c r="AA533" s="19"/>
      <c r="AB533" s="19"/>
      <c r="AC533" s="19"/>
      <c r="AD533" s="19"/>
      <c r="AE533" s="20" t="s">
        <v>3030</v>
      </c>
      <c r="AF533" s="127" t="s">
        <v>3458</v>
      </c>
      <c r="AG533" s="20"/>
      <c r="AH533" s="55" t="s">
        <v>1358</v>
      </c>
      <c r="AI533" s="19" t="s">
        <v>1568</v>
      </c>
      <c r="AJ533" s="119"/>
      <c r="AK533" s="120"/>
      <c r="AL533" s="16">
        <f t="shared" si="17"/>
        <v>35000</v>
      </c>
      <c r="AM533" s="19" t="s">
        <v>1343</v>
      </c>
      <c r="AN533" s="19" t="s">
        <v>1344</v>
      </c>
      <c r="AO533" s="19" t="s">
        <v>3049</v>
      </c>
      <c r="AP533" s="19" t="s">
        <v>3049</v>
      </c>
      <c r="AQ533" s="19" t="s">
        <v>3050</v>
      </c>
      <c r="AR533" s="17">
        <v>35000</v>
      </c>
      <c r="AS533" s="19"/>
      <c r="AT533" s="19"/>
    </row>
    <row r="534" spans="1:46" s="23" customFormat="1" ht="72" x14ac:dyDescent="0.2">
      <c r="A534" s="19" t="s">
        <v>47</v>
      </c>
      <c r="B534" s="19" t="s">
        <v>277</v>
      </c>
      <c r="C534" s="19" t="s">
        <v>276</v>
      </c>
      <c r="D534" s="19" t="s">
        <v>33</v>
      </c>
      <c r="E534" s="19" t="s">
        <v>310</v>
      </c>
      <c r="F534" s="28" t="s">
        <v>2104</v>
      </c>
      <c r="G534" s="19" t="s">
        <v>836</v>
      </c>
      <c r="H534" s="18" t="s">
        <v>267</v>
      </c>
      <c r="I534" s="18" t="s">
        <v>274</v>
      </c>
      <c r="J534" s="17">
        <v>300000</v>
      </c>
      <c r="K534" s="35" t="s">
        <v>137</v>
      </c>
      <c r="L534" s="64"/>
      <c r="M534" s="64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8"/>
      <c r="Y534" s="46"/>
      <c r="Z534" s="19"/>
      <c r="AA534" s="19"/>
      <c r="AB534" s="19"/>
      <c r="AC534" s="19"/>
      <c r="AD534" s="19"/>
      <c r="AE534" s="20" t="s">
        <v>3030</v>
      </c>
      <c r="AF534" s="127" t="s">
        <v>3458</v>
      </c>
      <c r="AG534" s="20"/>
      <c r="AH534" s="55" t="s">
        <v>1358</v>
      </c>
      <c r="AI534" s="19" t="s">
        <v>1568</v>
      </c>
      <c r="AJ534" s="119"/>
      <c r="AK534" s="120"/>
      <c r="AL534" s="16">
        <f t="shared" si="17"/>
        <v>300000</v>
      </c>
      <c r="AM534" s="19" t="s">
        <v>1343</v>
      </c>
      <c r="AN534" s="19" t="s">
        <v>1344</v>
      </c>
      <c r="AO534" s="19" t="s">
        <v>3049</v>
      </c>
      <c r="AP534" s="19" t="s">
        <v>3049</v>
      </c>
      <c r="AQ534" s="19" t="s">
        <v>3050</v>
      </c>
      <c r="AR534" s="17">
        <v>300000</v>
      </c>
      <c r="AS534" s="19"/>
      <c r="AT534" s="19"/>
    </row>
    <row r="535" spans="1:46" s="23" customFormat="1" ht="72" x14ac:dyDescent="0.2">
      <c r="A535" s="19" t="s">
        <v>47</v>
      </c>
      <c r="B535" s="19" t="s">
        <v>277</v>
      </c>
      <c r="C535" s="19" t="s">
        <v>276</v>
      </c>
      <c r="D535" s="19" t="s">
        <v>33</v>
      </c>
      <c r="E535" s="19" t="s">
        <v>310</v>
      </c>
      <c r="F535" s="28" t="s">
        <v>2105</v>
      </c>
      <c r="G535" s="19" t="s">
        <v>837</v>
      </c>
      <c r="H535" s="18" t="s">
        <v>387</v>
      </c>
      <c r="I535" s="18" t="s">
        <v>274</v>
      </c>
      <c r="J535" s="17">
        <v>600000</v>
      </c>
      <c r="K535" s="35" t="s">
        <v>137</v>
      </c>
      <c r="L535" s="64"/>
      <c r="M535" s="64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8"/>
      <c r="Y535" s="46"/>
      <c r="Z535" s="19"/>
      <c r="AA535" s="19"/>
      <c r="AB535" s="19"/>
      <c r="AC535" s="19"/>
      <c r="AD535" s="19"/>
      <c r="AE535" s="20" t="s">
        <v>3030</v>
      </c>
      <c r="AF535" s="127" t="s">
        <v>3458</v>
      </c>
      <c r="AG535" s="20"/>
      <c r="AH535" s="55" t="s">
        <v>1358</v>
      </c>
      <c r="AI535" s="19" t="s">
        <v>1568</v>
      </c>
      <c r="AJ535" s="119"/>
      <c r="AK535" s="120"/>
      <c r="AL535" s="16">
        <f t="shared" si="17"/>
        <v>600000</v>
      </c>
      <c r="AM535" s="19" t="s">
        <v>1343</v>
      </c>
      <c r="AN535" s="19" t="s">
        <v>1344</v>
      </c>
      <c r="AO535" s="19" t="s">
        <v>3049</v>
      </c>
      <c r="AP535" s="19" t="s">
        <v>3049</v>
      </c>
      <c r="AQ535" s="19" t="s">
        <v>3050</v>
      </c>
      <c r="AR535" s="17">
        <v>600000</v>
      </c>
      <c r="AS535" s="19"/>
      <c r="AT535" s="19"/>
    </row>
    <row r="536" spans="1:46" s="23" customFormat="1" ht="72" x14ac:dyDescent="0.2">
      <c r="A536" s="19" t="s">
        <v>47</v>
      </c>
      <c r="B536" s="19" t="s">
        <v>277</v>
      </c>
      <c r="C536" s="19" t="s">
        <v>276</v>
      </c>
      <c r="D536" s="19" t="s">
        <v>33</v>
      </c>
      <c r="E536" s="19" t="s">
        <v>310</v>
      </c>
      <c r="F536" s="28" t="s">
        <v>2106</v>
      </c>
      <c r="G536" s="19" t="s">
        <v>838</v>
      </c>
      <c r="H536" s="18" t="s">
        <v>270</v>
      </c>
      <c r="I536" s="18" t="s">
        <v>274</v>
      </c>
      <c r="J536" s="17">
        <v>65000</v>
      </c>
      <c r="K536" s="35" t="s">
        <v>137</v>
      </c>
      <c r="L536" s="64"/>
      <c r="M536" s="64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8"/>
      <c r="Y536" s="46"/>
      <c r="Z536" s="19"/>
      <c r="AA536" s="19"/>
      <c r="AB536" s="19"/>
      <c r="AC536" s="19"/>
      <c r="AD536" s="19"/>
      <c r="AE536" s="20" t="s">
        <v>3030</v>
      </c>
      <c r="AF536" s="127" t="s">
        <v>3458</v>
      </c>
      <c r="AG536" s="20"/>
      <c r="AH536" s="55" t="s">
        <v>1358</v>
      </c>
      <c r="AI536" s="19" t="s">
        <v>1568</v>
      </c>
      <c r="AJ536" s="119"/>
      <c r="AK536" s="120"/>
      <c r="AL536" s="16">
        <f t="shared" si="17"/>
        <v>65000</v>
      </c>
      <c r="AM536" s="19" t="s">
        <v>1343</v>
      </c>
      <c r="AN536" s="19" t="s">
        <v>1344</v>
      </c>
      <c r="AO536" s="19" t="s">
        <v>3049</v>
      </c>
      <c r="AP536" s="19" t="s">
        <v>3049</v>
      </c>
      <c r="AQ536" s="19" t="s">
        <v>3050</v>
      </c>
      <c r="AR536" s="17">
        <v>65000</v>
      </c>
      <c r="AS536" s="19"/>
      <c r="AT536" s="19"/>
    </row>
    <row r="537" spans="1:46" s="23" customFormat="1" ht="72" x14ac:dyDescent="0.2">
      <c r="A537" s="19" t="s">
        <v>47</v>
      </c>
      <c r="B537" s="19" t="s">
        <v>277</v>
      </c>
      <c r="C537" s="19" t="s">
        <v>276</v>
      </c>
      <c r="D537" s="19" t="s">
        <v>33</v>
      </c>
      <c r="E537" s="19" t="s">
        <v>310</v>
      </c>
      <c r="F537" s="28" t="s">
        <v>2107</v>
      </c>
      <c r="G537" s="19" t="s">
        <v>839</v>
      </c>
      <c r="H537" s="18" t="s">
        <v>269</v>
      </c>
      <c r="I537" s="18" t="s">
        <v>840</v>
      </c>
      <c r="J537" s="17">
        <v>40000</v>
      </c>
      <c r="K537" s="35" t="s">
        <v>137</v>
      </c>
      <c r="L537" s="64"/>
      <c r="M537" s="64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8"/>
      <c r="Y537" s="46"/>
      <c r="Z537" s="19"/>
      <c r="AA537" s="19"/>
      <c r="AB537" s="19"/>
      <c r="AC537" s="19"/>
      <c r="AD537" s="19"/>
      <c r="AE537" s="20" t="s">
        <v>3030</v>
      </c>
      <c r="AF537" s="127" t="s">
        <v>3458</v>
      </c>
      <c r="AG537" s="20"/>
      <c r="AH537" s="55" t="s">
        <v>1358</v>
      </c>
      <c r="AI537" s="19" t="s">
        <v>1568</v>
      </c>
      <c r="AJ537" s="119"/>
      <c r="AK537" s="120"/>
      <c r="AL537" s="16">
        <f t="shared" si="17"/>
        <v>40000</v>
      </c>
      <c r="AM537" s="19" t="s">
        <v>1343</v>
      </c>
      <c r="AN537" s="19" t="s">
        <v>1344</v>
      </c>
      <c r="AO537" s="19" t="s">
        <v>3049</v>
      </c>
      <c r="AP537" s="19" t="s">
        <v>3049</v>
      </c>
      <c r="AQ537" s="19" t="s">
        <v>3050</v>
      </c>
      <c r="AR537" s="17">
        <v>40000</v>
      </c>
      <c r="AS537" s="19"/>
      <c r="AT537" s="19"/>
    </row>
    <row r="538" spans="1:46" s="23" customFormat="1" ht="72" x14ac:dyDescent="0.2">
      <c r="A538" s="19" t="s">
        <v>47</v>
      </c>
      <c r="B538" s="19" t="s">
        <v>277</v>
      </c>
      <c r="C538" s="19" t="s">
        <v>276</v>
      </c>
      <c r="D538" s="19" t="s">
        <v>33</v>
      </c>
      <c r="E538" s="19" t="s">
        <v>310</v>
      </c>
      <c r="F538" s="28" t="s">
        <v>2108</v>
      </c>
      <c r="G538" s="19" t="s">
        <v>841</v>
      </c>
      <c r="H538" s="18" t="s">
        <v>267</v>
      </c>
      <c r="I538" s="18" t="s">
        <v>511</v>
      </c>
      <c r="J538" s="17">
        <v>18000</v>
      </c>
      <c r="K538" s="35" t="s">
        <v>137</v>
      </c>
      <c r="L538" s="64"/>
      <c r="M538" s="64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8"/>
      <c r="Y538" s="46"/>
      <c r="Z538" s="19"/>
      <c r="AA538" s="19"/>
      <c r="AB538" s="19"/>
      <c r="AC538" s="19"/>
      <c r="AD538" s="19"/>
      <c r="AE538" s="20" t="s">
        <v>3030</v>
      </c>
      <c r="AF538" s="127" t="s">
        <v>3458</v>
      </c>
      <c r="AG538" s="20"/>
      <c r="AH538" s="55" t="s">
        <v>1358</v>
      </c>
      <c r="AI538" s="19" t="s">
        <v>1568</v>
      </c>
      <c r="AJ538" s="119"/>
      <c r="AK538" s="120"/>
      <c r="AL538" s="16">
        <f t="shared" si="17"/>
        <v>18000</v>
      </c>
      <c r="AM538" s="19" t="s">
        <v>1343</v>
      </c>
      <c r="AN538" s="19" t="s">
        <v>1344</v>
      </c>
      <c r="AO538" s="19" t="s">
        <v>3049</v>
      </c>
      <c r="AP538" s="19" t="s">
        <v>3049</v>
      </c>
      <c r="AQ538" s="19" t="s">
        <v>3050</v>
      </c>
      <c r="AR538" s="17">
        <v>18000</v>
      </c>
      <c r="AS538" s="19"/>
      <c r="AT538" s="19"/>
    </row>
    <row r="539" spans="1:46" s="23" customFormat="1" ht="72" x14ac:dyDescent="0.2">
      <c r="A539" s="19" t="s">
        <v>47</v>
      </c>
      <c r="B539" s="19" t="s">
        <v>277</v>
      </c>
      <c r="C539" s="19" t="s">
        <v>276</v>
      </c>
      <c r="D539" s="19" t="s">
        <v>33</v>
      </c>
      <c r="E539" s="19" t="s">
        <v>310</v>
      </c>
      <c r="F539" s="28" t="s">
        <v>2109</v>
      </c>
      <c r="G539" s="19" t="s">
        <v>842</v>
      </c>
      <c r="H539" s="18" t="s">
        <v>340</v>
      </c>
      <c r="I539" s="18" t="s">
        <v>840</v>
      </c>
      <c r="J539" s="17">
        <v>36000</v>
      </c>
      <c r="K539" s="35" t="s">
        <v>137</v>
      </c>
      <c r="L539" s="64"/>
      <c r="M539" s="64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8"/>
      <c r="Y539" s="46"/>
      <c r="Z539" s="19"/>
      <c r="AA539" s="19"/>
      <c r="AB539" s="19"/>
      <c r="AC539" s="19"/>
      <c r="AD539" s="19"/>
      <c r="AE539" s="20" t="s">
        <v>3030</v>
      </c>
      <c r="AF539" s="127" t="s">
        <v>3458</v>
      </c>
      <c r="AG539" s="20"/>
      <c r="AH539" s="55" t="s">
        <v>1358</v>
      </c>
      <c r="AI539" s="19" t="s">
        <v>1568</v>
      </c>
      <c r="AJ539" s="119"/>
      <c r="AK539" s="120"/>
      <c r="AL539" s="16">
        <f t="shared" si="17"/>
        <v>36000</v>
      </c>
      <c r="AM539" s="19" t="s">
        <v>1343</v>
      </c>
      <c r="AN539" s="19" t="s">
        <v>1344</v>
      </c>
      <c r="AO539" s="19" t="s">
        <v>3049</v>
      </c>
      <c r="AP539" s="19" t="s">
        <v>3049</v>
      </c>
      <c r="AQ539" s="19" t="s">
        <v>3050</v>
      </c>
      <c r="AR539" s="17">
        <v>36000</v>
      </c>
      <c r="AS539" s="19"/>
      <c r="AT539" s="19"/>
    </row>
    <row r="540" spans="1:46" s="23" customFormat="1" ht="72" x14ac:dyDescent="0.2">
      <c r="A540" s="19" t="s">
        <v>47</v>
      </c>
      <c r="B540" s="19" t="s">
        <v>277</v>
      </c>
      <c r="C540" s="19" t="s">
        <v>276</v>
      </c>
      <c r="D540" s="19" t="s">
        <v>33</v>
      </c>
      <c r="E540" s="19" t="s">
        <v>310</v>
      </c>
      <c r="F540" s="28" t="s">
        <v>2110</v>
      </c>
      <c r="G540" s="19" t="s">
        <v>843</v>
      </c>
      <c r="H540" s="18" t="s">
        <v>387</v>
      </c>
      <c r="I540" s="18" t="s">
        <v>274</v>
      </c>
      <c r="J540" s="17">
        <v>176000</v>
      </c>
      <c r="K540" s="35" t="s">
        <v>137</v>
      </c>
      <c r="L540" s="64"/>
      <c r="M540" s="64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8"/>
      <c r="Y540" s="46"/>
      <c r="Z540" s="19"/>
      <c r="AA540" s="19"/>
      <c r="AB540" s="19"/>
      <c r="AC540" s="19"/>
      <c r="AD540" s="19"/>
      <c r="AE540" s="20" t="s">
        <v>3030</v>
      </c>
      <c r="AF540" s="127" t="s">
        <v>3458</v>
      </c>
      <c r="AG540" s="20"/>
      <c r="AH540" s="55" t="s">
        <v>1358</v>
      </c>
      <c r="AI540" s="19" t="s">
        <v>1568</v>
      </c>
      <c r="AJ540" s="119"/>
      <c r="AK540" s="120"/>
      <c r="AL540" s="16">
        <f t="shared" si="17"/>
        <v>176000</v>
      </c>
      <c r="AM540" s="19" t="s">
        <v>1343</v>
      </c>
      <c r="AN540" s="19" t="s">
        <v>1344</v>
      </c>
      <c r="AO540" s="19" t="s">
        <v>3049</v>
      </c>
      <c r="AP540" s="19" t="s">
        <v>3049</v>
      </c>
      <c r="AQ540" s="19" t="s">
        <v>3050</v>
      </c>
      <c r="AR540" s="17">
        <v>176000</v>
      </c>
      <c r="AS540" s="19"/>
      <c r="AT540" s="19"/>
    </row>
    <row r="541" spans="1:46" s="23" customFormat="1" ht="72" x14ac:dyDescent="0.2">
      <c r="A541" s="19" t="s">
        <v>47</v>
      </c>
      <c r="B541" s="19" t="s">
        <v>277</v>
      </c>
      <c r="C541" s="19" t="s">
        <v>276</v>
      </c>
      <c r="D541" s="19" t="s">
        <v>33</v>
      </c>
      <c r="E541" s="19" t="s">
        <v>310</v>
      </c>
      <c r="F541" s="28" t="s">
        <v>2111</v>
      </c>
      <c r="G541" s="19" t="s">
        <v>844</v>
      </c>
      <c r="H541" s="18" t="s">
        <v>464</v>
      </c>
      <c r="I541" s="18" t="s">
        <v>511</v>
      </c>
      <c r="J541" s="17">
        <v>45000</v>
      </c>
      <c r="K541" s="35" t="s">
        <v>137</v>
      </c>
      <c r="L541" s="64"/>
      <c r="M541" s="64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8"/>
      <c r="Y541" s="46"/>
      <c r="Z541" s="19"/>
      <c r="AA541" s="19"/>
      <c r="AB541" s="19"/>
      <c r="AC541" s="19"/>
      <c r="AD541" s="19"/>
      <c r="AE541" s="20" t="s">
        <v>3030</v>
      </c>
      <c r="AF541" s="127" t="s">
        <v>3458</v>
      </c>
      <c r="AG541" s="20"/>
      <c r="AH541" s="55" t="s">
        <v>1358</v>
      </c>
      <c r="AI541" s="19" t="s">
        <v>1568</v>
      </c>
      <c r="AJ541" s="119"/>
      <c r="AK541" s="120"/>
      <c r="AL541" s="16">
        <f t="shared" si="17"/>
        <v>45000</v>
      </c>
      <c r="AM541" s="19" t="s">
        <v>1343</v>
      </c>
      <c r="AN541" s="19" t="s">
        <v>1344</v>
      </c>
      <c r="AO541" s="19" t="s">
        <v>3049</v>
      </c>
      <c r="AP541" s="19" t="s">
        <v>3049</v>
      </c>
      <c r="AQ541" s="19" t="s">
        <v>3050</v>
      </c>
      <c r="AR541" s="17">
        <v>45000</v>
      </c>
      <c r="AS541" s="19"/>
      <c r="AT541" s="19"/>
    </row>
    <row r="542" spans="1:46" s="23" customFormat="1" ht="72" x14ac:dyDescent="0.2">
      <c r="A542" s="19" t="s">
        <v>47</v>
      </c>
      <c r="B542" s="19" t="s">
        <v>277</v>
      </c>
      <c r="C542" s="19" t="s">
        <v>276</v>
      </c>
      <c r="D542" s="19" t="s">
        <v>10</v>
      </c>
      <c r="E542" s="19" t="s">
        <v>311</v>
      </c>
      <c r="F542" s="28" t="s">
        <v>2112</v>
      </c>
      <c r="G542" s="19" t="s">
        <v>845</v>
      </c>
      <c r="H542" s="18" t="s">
        <v>303</v>
      </c>
      <c r="I542" s="18" t="s">
        <v>271</v>
      </c>
      <c r="J542" s="17">
        <v>170000</v>
      </c>
      <c r="K542" s="35" t="s">
        <v>137</v>
      </c>
      <c r="L542" s="64"/>
      <c r="M542" s="64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8"/>
      <c r="Y542" s="46"/>
      <c r="Z542" s="19"/>
      <c r="AA542" s="19"/>
      <c r="AB542" s="19"/>
      <c r="AC542" s="19"/>
      <c r="AD542" s="19"/>
      <c r="AE542" s="20" t="s">
        <v>3034</v>
      </c>
      <c r="AF542" s="172" t="s">
        <v>1573</v>
      </c>
      <c r="AG542" s="54"/>
      <c r="AH542" s="54" t="s">
        <v>1365</v>
      </c>
      <c r="AI542" s="54" t="s">
        <v>1573</v>
      </c>
      <c r="AJ542" s="119"/>
      <c r="AK542" s="120"/>
      <c r="AL542" s="16">
        <f t="shared" si="17"/>
        <v>170000</v>
      </c>
      <c r="AM542" s="19" t="s">
        <v>1343</v>
      </c>
      <c r="AN542" s="19" t="s">
        <v>1344</v>
      </c>
      <c r="AO542" s="19" t="s">
        <v>3054</v>
      </c>
      <c r="AP542" s="19" t="s">
        <v>3054</v>
      </c>
      <c r="AQ542" s="19" t="s">
        <v>3055</v>
      </c>
      <c r="AR542" s="17">
        <v>170000</v>
      </c>
      <c r="AS542" s="19"/>
      <c r="AT542" s="19"/>
    </row>
    <row r="543" spans="1:46" s="23" customFormat="1" ht="90" x14ac:dyDescent="0.2">
      <c r="A543" s="19" t="s">
        <v>47</v>
      </c>
      <c r="B543" s="19" t="s">
        <v>277</v>
      </c>
      <c r="C543" s="19" t="s">
        <v>276</v>
      </c>
      <c r="D543" s="19" t="s">
        <v>10</v>
      </c>
      <c r="E543" s="19" t="s">
        <v>311</v>
      </c>
      <c r="F543" s="28" t="s">
        <v>2113</v>
      </c>
      <c r="G543" s="19" t="s">
        <v>846</v>
      </c>
      <c r="H543" s="18" t="s">
        <v>270</v>
      </c>
      <c r="I543" s="18" t="s">
        <v>271</v>
      </c>
      <c r="J543" s="17">
        <v>120000</v>
      </c>
      <c r="K543" s="35" t="s">
        <v>137</v>
      </c>
      <c r="L543" s="64"/>
      <c r="M543" s="64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8"/>
      <c r="Y543" s="46"/>
      <c r="Z543" s="19"/>
      <c r="AA543" s="19"/>
      <c r="AB543" s="19"/>
      <c r="AC543" s="19"/>
      <c r="AD543" s="19"/>
      <c r="AE543" s="20" t="s">
        <v>3034</v>
      </c>
      <c r="AF543" s="172" t="s">
        <v>1573</v>
      </c>
      <c r="AG543" s="54"/>
      <c r="AH543" s="54" t="s">
        <v>1365</v>
      </c>
      <c r="AI543" s="54" t="s">
        <v>1573</v>
      </c>
      <c r="AJ543" s="119"/>
      <c r="AK543" s="120"/>
      <c r="AL543" s="16">
        <f t="shared" si="17"/>
        <v>120000</v>
      </c>
      <c r="AM543" s="19" t="s">
        <v>1343</v>
      </c>
      <c r="AN543" s="19" t="s">
        <v>1344</v>
      </c>
      <c r="AO543" s="19" t="s">
        <v>3054</v>
      </c>
      <c r="AP543" s="19" t="s">
        <v>3054</v>
      </c>
      <c r="AQ543" s="19" t="s">
        <v>3055</v>
      </c>
      <c r="AR543" s="17">
        <v>120000</v>
      </c>
      <c r="AS543" s="19"/>
      <c r="AT543" s="19"/>
    </row>
    <row r="544" spans="1:46" s="23" customFormat="1" ht="72" x14ac:dyDescent="0.2">
      <c r="A544" s="19" t="s">
        <v>47</v>
      </c>
      <c r="B544" s="19" t="s">
        <v>277</v>
      </c>
      <c r="C544" s="19" t="s">
        <v>276</v>
      </c>
      <c r="D544" s="19" t="s">
        <v>10</v>
      </c>
      <c r="E544" s="19" t="s">
        <v>311</v>
      </c>
      <c r="F544" s="28" t="s">
        <v>2114</v>
      </c>
      <c r="G544" s="19" t="s">
        <v>847</v>
      </c>
      <c r="H544" s="18" t="s">
        <v>501</v>
      </c>
      <c r="I544" s="18" t="s">
        <v>271</v>
      </c>
      <c r="J544" s="17">
        <v>368000</v>
      </c>
      <c r="K544" s="35" t="s">
        <v>137</v>
      </c>
      <c r="L544" s="64"/>
      <c r="M544" s="64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8"/>
      <c r="Y544" s="46"/>
      <c r="Z544" s="19"/>
      <c r="AA544" s="19"/>
      <c r="AB544" s="19"/>
      <c r="AC544" s="19"/>
      <c r="AD544" s="19"/>
      <c r="AE544" s="20" t="s">
        <v>3034</v>
      </c>
      <c r="AF544" s="172" t="s">
        <v>1573</v>
      </c>
      <c r="AG544" s="54"/>
      <c r="AH544" s="54" t="s">
        <v>1365</v>
      </c>
      <c r="AI544" s="54" t="s">
        <v>1573</v>
      </c>
      <c r="AJ544" s="119"/>
      <c r="AK544" s="120"/>
      <c r="AL544" s="16">
        <f t="shared" si="17"/>
        <v>368000</v>
      </c>
      <c r="AM544" s="19" t="s">
        <v>1343</v>
      </c>
      <c r="AN544" s="19" t="s">
        <v>1344</v>
      </c>
      <c r="AO544" s="19" t="s">
        <v>3054</v>
      </c>
      <c r="AP544" s="19" t="s">
        <v>3054</v>
      </c>
      <c r="AQ544" s="19" t="s">
        <v>3055</v>
      </c>
      <c r="AR544" s="17">
        <v>368000</v>
      </c>
      <c r="AS544" s="19"/>
      <c r="AT544" s="19"/>
    </row>
    <row r="545" spans="1:46" s="23" customFormat="1" ht="72" x14ac:dyDescent="0.2">
      <c r="A545" s="19" t="s">
        <v>47</v>
      </c>
      <c r="B545" s="19" t="s">
        <v>277</v>
      </c>
      <c r="C545" s="19" t="s">
        <v>276</v>
      </c>
      <c r="D545" s="19" t="s">
        <v>10</v>
      </c>
      <c r="E545" s="19" t="s">
        <v>311</v>
      </c>
      <c r="F545" s="28" t="s">
        <v>2115</v>
      </c>
      <c r="G545" s="19" t="s">
        <v>848</v>
      </c>
      <c r="H545" s="18" t="s">
        <v>317</v>
      </c>
      <c r="I545" s="18" t="s">
        <v>271</v>
      </c>
      <c r="J545" s="17">
        <v>110000</v>
      </c>
      <c r="K545" s="35" t="s">
        <v>137</v>
      </c>
      <c r="L545" s="64"/>
      <c r="M545" s="64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8"/>
      <c r="Y545" s="46"/>
      <c r="Z545" s="19"/>
      <c r="AA545" s="19"/>
      <c r="AB545" s="19"/>
      <c r="AC545" s="19"/>
      <c r="AD545" s="19"/>
      <c r="AE545" s="20" t="s">
        <v>3034</v>
      </c>
      <c r="AF545" s="172" t="s">
        <v>1573</v>
      </c>
      <c r="AG545" s="54"/>
      <c r="AH545" s="54" t="s">
        <v>1365</v>
      </c>
      <c r="AI545" s="54" t="s">
        <v>1573</v>
      </c>
      <c r="AJ545" s="119"/>
      <c r="AK545" s="120"/>
      <c r="AL545" s="16">
        <f t="shared" si="17"/>
        <v>110000</v>
      </c>
      <c r="AM545" s="19" t="s">
        <v>1343</v>
      </c>
      <c r="AN545" s="19" t="s">
        <v>1344</v>
      </c>
      <c r="AO545" s="19" t="s">
        <v>3054</v>
      </c>
      <c r="AP545" s="19" t="s">
        <v>3054</v>
      </c>
      <c r="AQ545" s="19" t="s">
        <v>3055</v>
      </c>
      <c r="AR545" s="17">
        <v>110000</v>
      </c>
      <c r="AS545" s="19"/>
      <c r="AT545" s="19"/>
    </row>
    <row r="546" spans="1:46" s="23" customFormat="1" ht="72" x14ac:dyDescent="0.2">
      <c r="A546" s="19" t="s">
        <v>47</v>
      </c>
      <c r="B546" s="19" t="s">
        <v>277</v>
      </c>
      <c r="C546" s="19" t="s">
        <v>276</v>
      </c>
      <c r="D546" s="19" t="s">
        <v>10</v>
      </c>
      <c r="E546" s="19" t="s">
        <v>311</v>
      </c>
      <c r="F546" s="28" t="s">
        <v>2116</v>
      </c>
      <c r="G546" s="19" t="s">
        <v>849</v>
      </c>
      <c r="H546" s="18" t="s">
        <v>270</v>
      </c>
      <c r="I546" s="18" t="s">
        <v>271</v>
      </c>
      <c r="J546" s="17">
        <v>100000</v>
      </c>
      <c r="K546" s="35" t="s">
        <v>137</v>
      </c>
      <c r="L546" s="64"/>
      <c r="M546" s="64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8"/>
      <c r="Y546" s="46"/>
      <c r="Z546" s="19"/>
      <c r="AA546" s="19"/>
      <c r="AB546" s="19"/>
      <c r="AC546" s="19"/>
      <c r="AD546" s="19"/>
      <c r="AE546" s="20" t="s">
        <v>3034</v>
      </c>
      <c r="AF546" s="172" t="s">
        <v>1573</v>
      </c>
      <c r="AG546" s="54"/>
      <c r="AH546" s="54" t="s">
        <v>1365</v>
      </c>
      <c r="AI546" s="54" t="s">
        <v>1573</v>
      </c>
      <c r="AJ546" s="119"/>
      <c r="AK546" s="120"/>
      <c r="AL546" s="16">
        <f t="shared" si="17"/>
        <v>100000</v>
      </c>
      <c r="AM546" s="19" t="s">
        <v>1343</v>
      </c>
      <c r="AN546" s="19" t="s">
        <v>1344</v>
      </c>
      <c r="AO546" s="19" t="s">
        <v>3054</v>
      </c>
      <c r="AP546" s="19" t="s">
        <v>3054</v>
      </c>
      <c r="AQ546" s="19" t="s">
        <v>3055</v>
      </c>
      <c r="AR546" s="17">
        <v>100000</v>
      </c>
      <c r="AS546" s="19"/>
      <c r="AT546" s="19"/>
    </row>
    <row r="547" spans="1:46" s="23" customFormat="1" ht="72" x14ac:dyDescent="0.2">
      <c r="A547" s="19" t="s">
        <v>47</v>
      </c>
      <c r="B547" s="19" t="s">
        <v>277</v>
      </c>
      <c r="C547" s="19" t="s">
        <v>276</v>
      </c>
      <c r="D547" s="19" t="s">
        <v>10</v>
      </c>
      <c r="E547" s="19" t="s">
        <v>311</v>
      </c>
      <c r="F547" s="28" t="s">
        <v>2117</v>
      </c>
      <c r="G547" s="19" t="s">
        <v>850</v>
      </c>
      <c r="H547" s="18" t="s">
        <v>270</v>
      </c>
      <c r="I547" s="18" t="s">
        <v>631</v>
      </c>
      <c r="J547" s="17">
        <v>95000</v>
      </c>
      <c r="K547" s="35" t="s">
        <v>137</v>
      </c>
      <c r="L547" s="64"/>
      <c r="M547" s="64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8"/>
      <c r="Y547" s="46"/>
      <c r="Z547" s="19"/>
      <c r="AA547" s="19"/>
      <c r="AB547" s="19"/>
      <c r="AC547" s="19"/>
      <c r="AD547" s="19"/>
      <c r="AE547" s="20" t="s">
        <v>3034</v>
      </c>
      <c r="AF547" s="172" t="s">
        <v>1573</v>
      </c>
      <c r="AG547" s="54"/>
      <c r="AH547" s="54" t="s">
        <v>1365</v>
      </c>
      <c r="AI547" s="54" t="s">
        <v>1573</v>
      </c>
      <c r="AJ547" s="119"/>
      <c r="AK547" s="120"/>
      <c r="AL547" s="16">
        <f t="shared" si="17"/>
        <v>95000</v>
      </c>
      <c r="AM547" s="19" t="s">
        <v>1343</v>
      </c>
      <c r="AN547" s="19" t="s">
        <v>1344</v>
      </c>
      <c r="AO547" s="19" t="s">
        <v>3054</v>
      </c>
      <c r="AP547" s="19" t="s">
        <v>3054</v>
      </c>
      <c r="AQ547" s="19" t="s">
        <v>3055</v>
      </c>
      <c r="AR547" s="17">
        <v>95000</v>
      </c>
      <c r="AS547" s="19"/>
      <c r="AT547" s="19"/>
    </row>
    <row r="548" spans="1:46" s="23" customFormat="1" ht="72" x14ac:dyDescent="0.2">
      <c r="A548" s="19" t="s">
        <v>47</v>
      </c>
      <c r="B548" s="19" t="s">
        <v>277</v>
      </c>
      <c r="C548" s="19" t="s">
        <v>276</v>
      </c>
      <c r="D548" s="19" t="s">
        <v>10</v>
      </c>
      <c r="E548" s="19" t="s">
        <v>311</v>
      </c>
      <c r="F548" s="28" t="s">
        <v>2118</v>
      </c>
      <c r="G548" s="19" t="s">
        <v>851</v>
      </c>
      <c r="H548" s="18" t="s">
        <v>303</v>
      </c>
      <c r="I548" s="18" t="s">
        <v>271</v>
      </c>
      <c r="J548" s="17">
        <v>80000</v>
      </c>
      <c r="K548" s="35" t="s">
        <v>137</v>
      </c>
      <c r="L548" s="64"/>
      <c r="M548" s="64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8"/>
      <c r="Y548" s="46"/>
      <c r="Z548" s="19"/>
      <c r="AA548" s="19"/>
      <c r="AB548" s="19"/>
      <c r="AC548" s="19"/>
      <c r="AD548" s="19"/>
      <c r="AE548" s="20" t="s">
        <v>3034</v>
      </c>
      <c r="AF548" s="172" t="s">
        <v>1573</v>
      </c>
      <c r="AG548" s="54"/>
      <c r="AH548" s="54" t="s">
        <v>1365</v>
      </c>
      <c r="AI548" s="54" t="s">
        <v>1573</v>
      </c>
      <c r="AJ548" s="119"/>
      <c r="AK548" s="120"/>
      <c r="AL548" s="16">
        <f t="shared" si="17"/>
        <v>80000</v>
      </c>
      <c r="AM548" s="19" t="s">
        <v>1343</v>
      </c>
      <c r="AN548" s="19" t="s">
        <v>1344</v>
      </c>
      <c r="AO548" s="19" t="s">
        <v>3054</v>
      </c>
      <c r="AP548" s="19" t="s">
        <v>3054</v>
      </c>
      <c r="AQ548" s="19" t="s">
        <v>3055</v>
      </c>
      <c r="AR548" s="17">
        <v>80000</v>
      </c>
      <c r="AS548" s="19"/>
      <c r="AT548" s="19"/>
    </row>
    <row r="549" spans="1:46" s="23" customFormat="1" ht="72" x14ac:dyDescent="0.2">
      <c r="A549" s="19" t="s">
        <v>47</v>
      </c>
      <c r="B549" s="19" t="s">
        <v>277</v>
      </c>
      <c r="C549" s="19" t="s">
        <v>276</v>
      </c>
      <c r="D549" s="19" t="s">
        <v>10</v>
      </c>
      <c r="E549" s="19" t="s">
        <v>311</v>
      </c>
      <c r="F549" s="28" t="s">
        <v>2119</v>
      </c>
      <c r="G549" s="19" t="s">
        <v>852</v>
      </c>
      <c r="H549" s="18" t="s">
        <v>317</v>
      </c>
      <c r="I549" s="18" t="s">
        <v>271</v>
      </c>
      <c r="J549" s="17">
        <v>75000</v>
      </c>
      <c r="K549" s="35" t="s">
        <v>137</v>
      </c>
      <c r="L549" s="64"/>
      <c r="M549" s="64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8"/>
      <c r="Y549" s="46"/>
      <c r="Z549" s="19"/>
      <c r="AA549" s="19"/>
      <c r="AB549" s="19"/>
      <c r="AC549" s="19"/>
      <c r="AD549" s="19"/>
      <c r="AE549" s="20" t="s">
        <v>3034</v>
      </c>
      <c r="AF549" s="172" t="s">
        <v>1573</v>
      </c>
      <c r="AG549" s="54"/>
      <c r="AH549" s="54" t="s">
        <v>1365</v>
      </c>
      <c r="AI549" s="54" t="s">
        <v>1573</v>
      </c>
      <c r="AJ549" s="119"/>
      <c r="AK549" s="120"/>
      <c r="AL549" s="16">
        <f t="shared" si="17"/>
        <v>75000</v>
      </c>
      <c r="AM549" s="19" t="s">
        <v>1343</v>
      </c>
      <c r="AN549" s="19" t="s">
        <v>1344</v>
      </c>
      <c r="AO549" s="19" t="s">
        <v>3054</v>
      </c>
      <c r="AP549" s="19" t="s">
        <v>3054</v>
      </c>
      <c r="AQ549" s="19" t="s">
        <v>3055</v>
      </c>
      <c r="AR549" s="17">
        <v>75000</v>
      </c>
      <c r="AS549" s="19"/>
      <c r="AT549" s="19"/>
    </row>
    <row r="550" spans="1:46" s="23" customFormat="1" ht="72" x14ac:dyDescent="0.2">
      <c r="A550" s="19" t="s">
        <v>47</v>
      </c>
      <c r="B550" s="19" t="s">
        <v>277</v>
      </c>
      <c r="C550" s="19" t="s">
        <v>276</v>
      </c>
      <c r="D550" s="19" t="s">
        <v>10</v>
      </c>
      <c r="E550" s="19" t="s">
        <v>311</v>
      </c>
      <c r="F550" s="28" t="s">
        <v>2120</v>
      </c>
      <c r="G550" s="19" t="s">
        <v>853</v>
      </c>
      <c r="H550" s="18" t="s">
        <v>269</v>
      </c>
      <c r="I550" s="18" t="s">
        <v>271</v>
      </c>
      <c r="J550" s="17">
        <v>30000</v>
      </c>
      <c r="K550" s="35" t="s">
        <v>137</v>
      </c>
      <c r="L550" s="64"/>
      <c r="M550" s="64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8"/>
      <c r="Y550" s="46"/>
      <c r="Z550" s="19"/>
      <c r="AA550" s="19"/>
      <c r="AB550" s="19"/>
      <c r="AC550" s="19"/>
      <c r="AD550" s="19"/>
      <c r="AE550" s="20" t="s">
        <v>3034</v>
      </c>
      <c r="AF550" s="172" t="s">
        <v>1573</v>
      </c>
      <c r="AG550" s="54"/>
      <c r="AH550" s="54" t="s">
        <v>1365</v>
      </c>
      <c r="AI550" s="54" t="s">
        <v>1573</v>
      </c>
      <c r="AJ550" s="119"/>
      <c r="AK550" s="120"/>
      <c r="AL550" s="16">
        <f t="shared" si="17"/>
        <v>30000</v>
      </c>
      <c r="AM550" s="19" t="s">
        <v>1343</v>
      </c>
      <c r="AN550" s="19" t="s">
        <v>1344</v>
      </c>
      <c r="AO550" s="19" t="s">
        <v>3054</v>
      </c>
      <c r="AP550" s="19" t="s">
        <v>3054</v>
      </c>
      <c r="AQ550" s="19" t="s">
        <v>3055</v>
      </c>
      <c r="AR550" s="17">
        <v>30000</v>
      </c>
      <c r="AS550" s="19"/>
      <c r="AT550" s="19"/>
    </row>
    <row r="551" spans="1:46" s="23" customFormat="1" ht="72" x14ac:dyDescent="0.2">
      <c r="A551" s="19" t="s">
        <v>47</v>
      </c>
      <c r="B551" s="19" t="s">
        <v>277</v>
      </c>
      <c r="C551" s="19" t="s">
        <v>276</v>
      </c>
      <c r="D551" s="19" t="s">
        <v>10</v>
      </c>
      <c r="E551" s="19" t="s">
        <v>311</v>
      </c>
      <c r="F551" s="28" t="s">
        <v>2121</v>
      </c>
      <c r="G551" s="19" t="s">
        <v>854</v>
      </c>
      <c r="H551" s="18" t="s">
        <v>269</v>
      </c>
      <c r="I551" s="18" t="s">
        <v>271</v>
      </c>
      <c r="J551" s="17">
        <v>17800</v>
      </c>
      <c r="K551" s="35" t="s">
        <v>137</v>
      </c>
      <c r="L551" s="64"/>
      <c r="M551" s="64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8"/>
      <c r="Y551" s="46"/>
      <c r="Z551" s="19"/>
      <c r="AA551" s="19"/>
      <c r="AB551" s="19"/>
      <c r="AC551" s="19"/>
      <c r="AD551" s="19"/>
      <c r="AE551" s="20" t="s">
        <v>3034</v>
      </c>
      <c r="AF551" s="172" t="s">
        <v>1573</v>
      </c>
      <c r="AG551" s="54"/>
      <c r="AH551" s="54" t="s">
        <v>1365</v>
      </c>
      <c r="AI551" s="54" t="s">
        <v>1573</v>
      </c>
      <c r="AJ551" s="119"/>
      <c r="AK551" s="120"/>
      <c r="AL551" s="16">
        <f t="shared" si="17"/>
        <v>17800</v>
      </c>
      <c r="AM551" s="19" t="s">
        <v>1343</v>
      </c>
      <c r="AN551" s="19" t="s">
        <v>1344</v>
      </c>
      <c r="AO551" s="19" t="s">
        <v>3054</v>
      </c>
      <c r="AP551" s="19" t="s">
        <v>3054</v>
      </c>
      <c r="AQ551" s="19" t="s">
        <v>3055</v>
      </c>
      <c r="AR551" s="17">
        <v>17800</v>
      </c>
      <c r="AS551" s="19"/>
      <c r="AT551" s="19"/>
    </row>
    <row r="552" spans="1:46" s="23" customFormat="1" ht="72" x14ac:dyDescent="0.2">
      <c r="A552" s="19" t="s">
        <v>47</v>
      </c>
      <c r="B552" s="19" t="s">
        <v>277</v>
      </c>
      <c r="C552" s="19" t="s">
        <v>276</v>
      </c>
      <c r="D552" s="19" t="s">
        <v>10</v>
      </c>
      <c r="E552" s="19" t="s">
        <v>311</v>
      </c>
      <c r="F552" s="28" t="s">
        <v>2122</v>
      </c>
      <c r="G552" s="19" t="s">
        <v>855</v>
      </c>
      <c r="H552" s="18" t="s">
        <v>269</v>
      </c>
      <c r="I552" s="18" t="s">
        <v>271</v>
      </c>
      <c r="J552" s="17">
        <v>48000</v>
      </c>
      <c r="K552" s="35" t="s">
        <v>137</v>
      </c>
      <c r="L552" s="64"/>
      <c r="M552" s="64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8"/>
      <c r="Y552" s="46"/>
      <c r="Z552" s="19"/>
      <c r="AA552" s="19"/>
      <c r="AB552" s="19"/>
      <c r="AC552" s="19"/>
      <c r="AD552" s="19"/>
      <c r="AE552" s="20" t="s">
        <v>3034</v>
      </c>
      <c r="AF552" s="172" t="s">
        <v>1573</v>
      </c>
      <c r="AG552" s="54"/>
      <c r="AH552" s="54" t="s">
        <v>1365</v>
      </c>
      <c r="AI552" s="54" t="s">
        <v>1573</v>
      </c>
      <c r="AJ552" s="119"/>
      <c r="AK552" s="120"/>
      <c r="AL552" s="16">
        <f t="shared" si="17"/>
        <v>48000</v>
      </c>
      <c r="AM552" s="19" t="s">
        <v>1343</v>
      </c>
      <c r="AN552" s="19" t="s">
        <v>1344</v>
      </c>
      <c r="AO552" s="19" t="s">
        <v>3054</v>
      </c>
      <c r="AP552" s="19" t="s">
        <v>3054</v>
      </c>
      <c r="AQ552" s="19" t="s">
        <v>3055</v>
      </c>
      <c r="AR552" s="17">
        <v>48000</v>
      </c>
      <c r="AS552" s="19"/>
      <c r="AT552" s="19"/>
    </row>
    <row r="553" spans="1:46" s="23" customFormat="1" ht="72" x14ac:dyDescent="0.2">
      <c r="A553" s="19" t="s">
        <v>47</v>
      </c>
      <c r="B553" s="19" t="s">
        <v>277</v>
      </c>
      <c r="C553" s="19" t="s">
        <v>276</v>
      </c>
      <c r="D553" s="19" t="s">
        <v>10</v>
      </c>
      <c r="E553" s="19" t="s">
        <v>311</v>
      </c>
      <c r="F553" s="28" t="s">
        <v>2123</v>
      </c>
      <c r="G553" s="19" t="s">
        <v>856</v>
      </c>
      <c r="H553" s="18" t="s">
        <v>269</v>
      </c>
      <c r="I553" s="18" t="s">
        <v>271</v>
      </c>
      <c r="J553" s="17">
        <v>20000</v>
      </c>
      <c r="K553" s="35" t="s">
        <v>137</v>
      </c>
      <c r="L553" s="64"/>
      <c r="M553" s="64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8"/>
      <c r="Y553" s="46"/>
      <c r="Z553" s="19"/>
      <c r="AA553" s="19"/>
      <c r="AB553" s="19"/>
      <c r="AC553" s="19"/>
      <c r="AD553" s="19"/>
      <c r="AE553" s="20" t="s">
        <v>3034</v>
      </c>
      <c r="AF553" s="172" t="s">
        <v>1573</v>
      </c>
      <c r="AG553" s="54"/>
      <c r="AH553" s="54" t="s">
        <v>1365</v>
      </c>
      <c r="AI553" s="54" t="s">
        <v>1573</v>
      </c>
      <c r="AJ553" s="119"/>
      <c r="AK553" s="120"/>
      <c r="AL553" s="16">
        <f t="shared" si="17"/>
        <v>20000</v>
      </c>
      <c r="AM553" s="19" t="s">
        <v>1343</v>
      </c>
      <c r="AN553" s="19" t="s">
        <v>1344</v>
      </c>
      <c r="AO553" s="19" t="s">
        <v>3054</v>
      </c>
      <c r="AP553" s="19" t="s">
        <v>3054</v>
      </c>
      <c r="AQ553" s="19" t="s">
        <v>3055</v>
      </c>
      <c r="AR553" s="17">
        <v>20000</v>
      </c>
      <c r="AS553" s="19"/>
      <c r="AT553" s="19"/>
    </row>
    <row r="554" spans="1:46" s="23" customFormat="1" ht="72" x14ac:dyDescent="0.2">
      <c r="A554" s="19" t="s">
        <v>47</v>
      </c>
      <c r="B554" s="19" t="s">
        <v>277</v>
      </c>
      <c r="C554" s="19" t="s">
        <v>276</v>
      </c>
      <c r="D554" s="19" t="s">
        <v>10</v>
      </c>
      <c r="E554" s="19" t="s">
        <v>311</v>
      </c>
      <c r="F554" s="28" t="s">
        <v>2124</v>
      </c>
      <c r="G554" s="19" t="s">
        <v>857</v>
      </c>
      <c r="H554" s="18" t="s">
        <v>270</v>
      </c>
      <c r="I554" s="18" t="s">
        <v>273</v>
      </c>
      <c r="J554" s="17">
        <v>13000</v>
      </c>
      <c r="K554" s="35" t="s">
        <v>137</v>
      </c>
      <c r="L554" s="64"/>
      <c r="M554" s="64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8"/>
      <c r="Y554" s="46"/>
      <c r="Z554" s="19"/>
      <c r="AA554" s="19"/>
      <c r="AB554" s="19"/>
      <c r="AC554" s="19"/>
      <c r="AD554" s="19"/>
      <c r="AE554" s="20" t="s">
        <v>3034</v>
      </c>
      <c r="AF554" s="172" t="s">
        <v>1573</v>
      </c>
      <c r="AG554" s="54"/>
      <c r="AH554" s="54" t="s">
        <v>1365</v>
      </c>
      <c r="AI554" s="54" t="s">
        <v>1573</v>
      </c>
      <c r="AJ554" s="119"/>
      <c r="AK554" s="120"/>
      <c r="AL554" s="16">
        <f t="shared" si="17"/>
        <v>13000</v>
      </c>
      <c r="AM554" s="19" t="s">
        <v>1343</v>
      </c>
      <c r="AN554" s="19" t="s">
        <v>1344</v>
      </c>
      <c r="AO554" s="19" t="s">
        <v>3054</v>
      </c>
      <c r="AP554" s="19" t="s">
        <v>3054</v>
      </c>
      <c r="AQ554" s="19" t="s">
        <v>3055</v>
      </c>
      <c r="AR554" s="17">
        <v>13000</v>
      </c>
      <c r="AS554" s="19"/>
      <c r="AT554" s="19"/>
    </row>
    <row r="555" spans="1:46" s="23" customFormat="1" ht="72" x14ac:dyDescent="0.2">
      <c r="A555" s="19" t="s">
        <v>47</v>
      </c>
      <c r="B555" s="19" t="s">
        <v>277</v>
      </c>
      <c r="C555" s="19" t="s">
        <v>17</v>
      </c>
      <c r="D555" s="19" t="s">
        <v>34</v>
      </c>
      <c r="E555" s="19" t="s">
        <v>454</v>
      </c>
      <c r="F555" s="28" t="s">
        <v>2125</v>
      </c>
      <c r="G555" s="19" t="s">
        <v>1134</v>
      </c>
      <c r="H555" s="18" t="s">
        <v>270</v>
      </c>
      <c r="I555" s="18" t="s">
        <v>1119</v>
      </c>
      <c r="J555" s="17">
        <v>18257600</v>
      </c>
      <c r="K555" s="35" t="s">
        <v>137</v>
      </c>
      <c r="L555" s="64"/>
      <c r="M555" s="64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8"/>
      <c r="Y555" s="46"/>
      <c r="Z555" s="19"/>
      <c r="AA555" s="19"/>
      <c r="AB555" s="19"/>
      <c r="AC555" s="19"/>
      <c r="AD555" s="19"/>
      <c r="AE555" s="20" t="s">
        <v>3035</v>
      </c>
      <c r="AF555" s="127" t="s">
        <v>3452</v>
      </c>
      <c r="AG555" s="20"/>
      <c r="AH555" s="55" t="s">
        <v>1366</v>
      </c>
      <c r="AI555" s="19" t="s">
        <v>1568</v>
      </c>
      <c r="AJ555" s="119"/>
      <c r="AK555" s="120"/>
      <c r="AL555" s="16">
        <f t="shared" si="17"/>
        <v>18257600</v>
      </c>
      <c r="AM555" s="19" t="s">
        <v>1367</v>
      </c>
      <c r="AN555" s="19" t="s">
        <v>1368</v>
      </c>
      <c r="AO555" s="19" t="s">
        <v>3056</v>
      </c>
      <c r="AP555" s="19" t="s">
        <v>3057</v>
      </c>
      <c r="AQ555" s="19" t="s">
        <v>3058</v>
      </c>
      <c r="AR555" s="17">
        <v>18257600</v>
      </c>
      <c r="AS555" s="19"/>
      <c r="AT555" s="19"/>
    </row>
    <row r="556" spans="1:46" s="23" customFormat="1" ht="72" x14ac:dyDescent="0.2">
      <c r="A556" s="19" t="s">
        <v>47</v>
      </c>
      <c r="B556" s="19" t="s">
        <v>277</v>
      </c>
      <c r="C556" s="19" t="s">
        <v>17</v>
      </c>
      <c r="D556" s="19" t="s">
        <v>34</v>
      </c>
      <c r="E556" s="19" t="s">
        <v>454</v>
      </c>
      <c r="F556" s="28" t="s">
        <v>2126</v>
      </c>
      <c r="G556" s="19" t="s">
        <v>1135</v>
      </c>
      <c r="H556" s="18" t="s">
        <v>269</v>
      </c>
      <c r="I556" s="18" t="s">
        <v>1119</v>
      </c>
      <c r="J556" s="17">
        <v>2998000</v>
      </c>
      <c r="K556" s="35" t="s">
        <v>137</v>
      </c>
      <c r="L556" s="64"/>
      <c r="M556" s="64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8"/>
      <c r="Y556" s="46"/>
      <c r="Z556" s="19"/>
      <c r="AA556" s="19"/>
      <c r="AB556" s="19"/>
      <c r="AC556" s="19"/>
      <c r="AD556" s="19"/>
      <c r="AE556" s="20" t="s">
        <v>3035</v>
      </c>
      <c r="AF556" s="127" t="s">
        <v>3452</v>
      </c>
      <c r="AG556" s="20"/>
      <c r="AH556" s="55" t="s">
        <v>1366</v>
      </c>
      <c r="AI556" s="19" t="s">
        <v>1568</v>
      </c>
      <c r="AJ556" s="119"/>
      <c r="AK556" s="120"/>
      <c r="AL556" s="16">
        <f t="shared" si="17"/>
        <v>2998000</v>
      </c>
      <c r="AM556" s="19" t="s">
        <v>1369</v>
      </c>
      <c r="AN556" s="19" t="s">
        <v>1370</v>
      </c>
      <c r="AO556" s="19" t="s">
        <v>3056</v>
      </c>
      <c r="AP556" s="19" t="s">
        <v>3057</v>
      </c>
      <c r="AQ556" s="19" t="s">
        <v>3058</v>
      </c>
      <c r="AR556" s="17">
        <v>2998000</v>
      </c>
      <c r="AS556" s="19"/>
      <c r="AT556" s="19"/>
    </row>
    <row r="557" spans="1:46" s="23" customFormat="1" ht="72" x14ac:dyDescent="0.2">
      <c r="A557" s="19" t="s">
        <v>47</v>
      </c>
      <c r="B557" s="19" t="s">
        <v>277</v>
      </c>
      <c r="C557" s="19" t="s">
        <v>17</v>
      </c>
      <c r="D557" s="19" t="s">
        <v>34</v>
      </c>
      <c r="E557" s="19" t="s">
        <v>454</v>
      </c>
      <c r="F557" s="28" t="s">
        <v>2127</v>
      </c>
      <c r="G557" s="19" t="s">
        <v>1136</v>
      </c>
      <c r="H557" s="18" t="s">
        <v>270</v>
      </c>
      <c r="I557" s="18" t="s">
        <v>1119</v>
      </c>
      <c r="J557" s="17">
        <v>6500000</v>
      </c>
      <c r="K557" s="35" t="s">
        <v>137</v>
      </c>
      <c r="L557" s="64"/>
      <c r="M557" s="64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8"/>
      <c r="Y557" s="46"/>
      <c r="Z557" s="19"/>
      <c r="AA557" s="19"/>
      <c r="AB557" s="19"/>
      <c r="AC557" s="19"/>
      <c r="AD557" s="19"/>
      <c r="AE557" s="20" t="s">
        <v>3035</v>
      </c>
      <c r="AF557" s="127" t="s">
        <v>3452</v>
      </c>
      <c r="AG557" s="20"/>
      <c r="AH557" s="55" t="s">
        <v>1366</v>
      </c>
      <c r="AI557" s="19" t="s">
        <v>1568</v>
      </c>
      <c r="AJ557" s="119"/>
      <c r="AK557" s="120"/>
      <c r="AL557" s="16">
        <f t="shared" si="17"/>
        <v>6500000</v>
      </c>
      <c r="AM557" s="19" t="s">
        <v>1371</v>
      </c>
      <c r="AN557" s="19" t="s">
        <v>1372</v>
      </c>
      <c r="AO557" s="19" t="s">
        <v>3056</v>
      </c>
      <c r="AP557" s="19" t="s">
        <v>3057</v>
      </c>
      <c r="AQ557" s="19" t="s">
        <v>3058</v>
      </c>
      <c r="AR557" s="17">
        <v>6500000</v>
      </c>
      <c r="AS557" s="19"/>
      <c r="AT557" s="19"/>
    </row>
    <row r="558" spans="1:46" s="23" customFormat="1" ht="72" x14ac:dyDescent="0.2">
      <c r="A558" s="19" t="s">
        <v>47</v>
      </c>
      <c r="B558" s="19" t="s">
        <v>277</v>
      </c>
      <c r="C558" s="19" t="s">
        <v>17</v>
      </c>
      <c r="D558" s="19" t="s">
        <v>34</v>
      </c>
      <c r="E558" s="19" t="s">
        <v>454</v>
      </c>
      <c r="F558" s="28" t="s">
        <v>2128</v>
      </c>
      <c r="G558" s="19" t="s">
        <v>1137</v>
      </c>
      <c r="H558" s="18" t="s">
        <v>270</v>
      </c>
      <c r="I558" s="18" t="s">
        <v>1122</v>
      </c>
      <c r="J558" s="17">
        <v>1800000</v>
      </c>
      <c r="K558" s="35" t="s">
        <v>137</v>
      </c>
      <c r="L558" s="64"/>
      <c r="M558" s="64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8"/>
      <c r="Y558" s="46"/>
      <c r="Z558" s="19"/>
      <c r="AA558" s="19"/>
      <c r="AB558" s="19"/>
      <c r="AC558" s="19"/>
      <c r="AD558" s="19"/>
      <c r="AE558" s="20" t="s">
        <v>3035</v>
      </c>
      <c r="AF558" s="127" t="s">
        <v>3452</v>
      </c>
      <c r="AG558" s="20"/>
      <c r="AH558" s="55" t="s">
        <v>1366</v>
      </c>
      <c r="AI558" s="19" t="s">
        <v>1568</v>
      </c>
      <c r="AJ558" s="119"/>
      <c r="AK558" s="120"/>
      <c r="AL558" s="16">
        <f t="shared" si="17"/>
        <v>1800000</v>
      </c>
      <c r="AM558" s="19" t="s">
        <v>1373</v>
      </c>
      <c r="AN558" s="19" t="s">
        <v>1374</v>
      </c>
      <c r="AO558" s="19" t="s">
        <v>3056</v>
      </c>
      <c r="AP558" s="19" t="s">
        <v>3057</v>
      </c>
      <c r="AQ558" s="19" t="s">
        <v>3058</v>
      </c>
      <c r="AR558" s="17">
        <v>1800000</v>
      </c>
      <c r="AS558" s="19"/>
      <c r="AT558" s="19"/>
    </row>
    <row r="559" spans="1:46" s="23" customFormat="1" ht="72" x14ac:dyDescent="0.2">
      <c r="A559" s="19" t="s">
        <v>48</v>
      </c>
      <c r="B559" s="19" t="s">
        <v>277</v>
      </c>
      <c r="C559" s="19" t="s">
        <v>276</v>
      </c>
      <c r="D559" s="19" t="s">
        <v>11</v>
      </c>
      <c r="E559" s="19" t="s">
        <v>454</v>
      </c>
      <c r="F559" s="28" t="s">
        <v>2129</v>
      </c>
      <c r="G559" s="19" t="s">
        <v>858</v>
      </c>
      <c r="H559" s="18" t="s">
        <v>319</v>
      </c>
      <c r="I559" s="18" t="s">
        <v>273</v>
      </c>
      <c r="J559" s="17">
        <v>28000</v>
      </c>
      <c r="K559" s="64"/>
      <c r="L559" s="70"/>
      <c r="M559" s="35" t="s">
        <v>137</v>
      </c>
      <c r="N559" s="19"/>
      <c r="O559" s="19"/>
      <c r="P559" s="19"/>
      <c r="Q559" s="19" t="s">
        <v>1375</v>
      </c>
      <c r="R559" s="19" t="s">
        <v>24</v>
      </c>
      <c r="S559" s="18" t="s">
        <v>108</v>
      </c>
      <c r="T559" s="19"/>
      <c r="U559" s="19"/>
      <c r="V559" s="19"/>
      <c r="W559" s="16"/>
      <c r="X559" s="18" t="s">
        <v>1376</v>
      </c>
      <c r="Y559" s="46"/>
      <c r="Z559" s="16"/>
      <c r="AA559" s="19"/>
      <c r="AB559" s="19"/>
      <c r="AC559" s="19"/>
      <c r="AD559" s="19"/>
      <c r="AE559" s="20" t="s">
        <v>1377</v>
      </c>
      <c r="AF559" s="127" t="s">
        <v>1570</v>
      </c>
      <c r="AG559" s="20"/>
      <c r="AH559" s="20" t="s">
        <v>1377</v>
      </c>
      <c r="AI559" s="20" t="s">
        <v>1570</v>
      </c>
      <c r="AJ559" s="16"/>
      <c r="AK559" s="16"/>
      <c r="AL559" s="16">
        <f t="shared" si="17"/>
        <v>28000</v>
      </c>
      <c r="AM559" s="19" t="s">
        <v>1378</v>
      </c>
      <c r="AN559" s="19" t="s">
        <v>1379</v>
      </c>
      <c r="AO559" s="19"/>
      <c r="AP559" s="19"/>
      <c r="AQ559" s="19"/>
      <c r="AR559" s="19"/>
      <c r="AS559" s="19"/>
      <c r="AT559" s="19"/>
    </row>
    <row r="560" spans="1:46" s="23" customFormat="1" ht="72" x14ac:dyDescent="0.2">
      <c r="A560" s="19" t="s">
        <v>48</v>
      </c>
      <c r="B560" s="19" t="s">
        <v>277</v>
      </c>
      <c r="C560" s="19" t="s">
        <v>276</v>
      </c>
      <c r="D560" s="19" t="s">
        <v>11</v>
      </c>
      <c r="E560" s="19" t="s">
        <v>454</v>
      </c>
      <c r="F560" s="28" t="s">
        <v>2130</v>
      </c>
      <c r="G560" s="19" t="s">
        <v>859</v>
      </c>
      <c r="H560" s="18" t="s">
        <v>270</v>
      </c>
      <c r="I560" s="18" t="s">
        <v>274</v>
      </c>
      <c r="J560" s="17">
        <v>8500</v>
      </c>
      <c r="K560" s="64"/>
      <c r="L560" s="64"/>
      <c r="M560" s="35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/>
      <c r="AF560" s="127" t="s">
        <v>1570</v>
      </c>
      <c r="AG560" s="20" t="s">
        <v>2457</v>
      </c>
      <c r="AH560" s="20" t="s">
        <v>1377</v>
      </c>
      <c r="AI560" s="20" t="s">
        <v>1570</v>
      </c>
      <c r="AJ560" s="16"/>
      <c r="AK560" s="17">
        <v>8500</v>
      </c>
      <c r="AL560" s="16">
        <f>J560-AJ560-AK560</f>
        <v>0</v>
      </c>
      <c r="AM560" s="19"/>
      <c r="AN560" s="19"/>
      <c r="AO560" s="19"/>
      <c r="AP560" s="19"/>
      <c r="AQ560" s="19"/>
      <c r="AR560" s="19"/>
      <c r="AS560" s="19"/>
      <c r="AT560" s="19"/>
    </row>
    <row r="561" spans="1:46" s="23" customFormat="1" ht="72" x14ac:dyDescent="0.2">
      <c r="A561" s="19" t="s">
        <v>48</v>
      </c>
      <c r="B561" s="19" t="s">
        <v>277</v>
      </c>
      <c r="C561" s="19" t="s">
        <v>276</v>
      </c>
      <c r="D561" s="19" t="s">
        <v>21</v>
      </c>
      <c r="E561" s="19" t="s">
        <v>454</v>
      </c>
      <c r="F561" s="28" t="s">
        <v>2131</v>
      </c>
      <c r="G561" s="19" t="s">
        <v>860</v>
      </c>
      <c r="H561" s="18" t="s">
        <v>272</v>
      </c>
      <c r="I561" s="18" t="s">
        <v>274</v>
      </c>
      <c r="J561" s="17">
        <v>83500</v>
      </c>
      <c r="K561" s="64"/>
      <c r="L561" s="64"/>
      <c r="M561" s="35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/>
      <c r="AF561" s="127" t="s">
        <v>1570</v>
      </c>
      <c r="AG561" s="20" t="s">
        <v>2457</v>
      </c>
      <c r="AH561" s="20" t="s">
        <v>1377</v>
      </c>
      <c r="AI561" s="20" t="s">
        <v>1570</v>
      </c>
      <c r="AJ561" s="16"/>
      <c r="AK561" s="16">
        <v>80700</v>
      </c>
      <c r="AL561" s="16">
        <f t="shared" ref="AL561:AL577" si="18">J561-AJ561-AK561</f>
        <v>2800</v>
      </c>
      <c r="AM561" s="19"/>
      <c r="AN561" s="19"/>
      <c r="AO561" s="19"/>
      <c r="AP561" s="19"/>
      <c r="AQ561" s="19"/>
      <c r="AR561" s="19"/>
      <c r="AS561" s="19"/>
      <c r="AT561" s="19"/>
    </row>
    <row r="562" spans="1:46" s="23" customFormat="1" ht="90" x14ac:dyDescent="0.2">
      <c r="A562" s="19" t="s">
        <v>48</v>
      </c>
      <c r="B562" s="19" t="s">
        <v>277</v>
      </c>
      <c r="C562" s="19" t="s">
        <v>276</v>
      </c>
      <c r="D562" s="19" t="s">
        <v>286</v>
      </c>
      <c r="E562" s="19" t="s">
        <v>454</v>
      </c>
      <c r="F562" s="28" t="s">
        <v>2132</v>
      </c>
      <c r="G562" s="19" t="s">
        <v>861</v>
      </c>
      <c r="H562" s="18" t="s">
        <v>303</v>
      </c>
      <c r="I562" s="18" t="s">
        <v>271</v>
      </c>
      <c r="J562" s="17">
        <v>265000</v>
      </c>
      <c r="K562" s="64"/>
      <c r="L562" s="64"/>
      <c r="M562" s="35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/>
      <c r="AF562" s="127" t="s">
        <v>1570</v>
      </c>
      <c r="AG562" s="20" t="s">
        <v>2457</v>
      </c>
      <c r="AH562" s="20" t="s">
        <v>1377</v>
      </c>
      <c r="AI562" s="20" t="s">
        <v>1570</v>
      </c>
      <c r="AJ562" s="16"/>
      <c r="AK562" s="16">
        <v>255000</v>
      </c>
      <c r="AL562" s="16">
        <f t="shared" si="18"/>
        <v>10000</v>
      </c>
      <c r="AM562" s="19"/>
      <c r="AN562" s="19"/>
      <c r="AO562" s="19"/>
      <c r="AP562" s="19"/>
      <c r="AQ562" s="19"/>
      <c r="AR562" s="19"/>
      <c r="AS562" s="19"/>
      <c r="AT562" s="19"/>
    </row>
    <row r="563" spans="1:46" s="23" customFormat="1" ht="72" x14ac:dyDescent="0.2">
      <c r="A563" s="19" t="s">
        <v>48</v>
      </c>
      <c r="B563" s="19" t="s">
        <v>277</v>
      </c>
      <c r="C563" s="19" t="s">
        <v>276</v>
      </c>
      <c r="D563" s="19" t="s">
        <v>18</v>
      </c>
      <c r="E563" s="19" t="s">
        <v>454</v>
      </c>
      <c r="F563" s="28" t="s">
        <v>2133</v>
      </c>
      <c r="G563" s="19" t="s">
        <v>862</v>
      </c>
      <c r="H563" s="18" t="s">
        <v>270</v>
      </c>
      <c r="I563" s="18" t="s">
        <v>274</v>
      </c>
      <c r="J563" s="17">
        <v>630000</v>
      </c>
      <c r="K563" s="64"/>
      <c r="L563" s="35" t="s">
        <v>137</v>
      </c>
      <c r="M563" s="64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/>
      <c r="AF563" s="127" t="s">
        <v>1570</v>
      </c>
      <c r="AG563" s="20" t="s">
        <v>2457</v>
      </c>
      <c r="AH563" s="20" t="s">
        <v>1385</v>
      </c>
      <c r="AI563" s="20" t="s">
        <v>1570</v>
      </c>
      <c r="AJ563" s="16"/>
      <c r="AK563" s="16">
        <v>625000</v>
      </c>
      <c r="AL563" s="16">
        <f t="shared" si="18"/>
        <v>5000</v>
      </c>
      <c r="AM563" s="19"/>
      <c r="AN563" s="19"/>
      <c r="AO563" s="19"/>
      <c r="AP563" s="19"/>
      <c r="AQ563" s="19"/>
      <c r="AR563" s="19"/>
      <c r="AS563" s="19"/>
      <c r="AT563" s="19"/>
    </row>
    <row r="564" spans="1:46" s="23" customFormat="1" ht="72" x14ac:dyDescent="0.2">
      <c r="A564" s="19" t="s">
        <v>48</v>
      </c>
      <c r="B564" s="19" t="s">
        <v>277</v>
      </c>
      <c r="C564" s="19" t="s">
        <v>276</v>
      </c>
      <c r="D564" s="19" t="s">
        <v>18</v>
      </c>
      <c r="E564" s="19" t="s">
        <v>454</v>
      </c>
      <c r="F564" s="28" t="s">
        <v>2134</v>
      </c>
      <c r="G564" s="19" t="s">
        <v>863</v>
      </c>
      <c r="H564" s="18" t="s">
        <v>269</v>
      </c>
      <c r="I564" s="18" t="s">
        <v>553</v>
      </c>
      <c r="J564" s="17">
        <v>160000</v>
      </c>
      <c r="K564" s="64"/>
      <c r="L564" s="35" t="s">
        <v>137</v>
      </c>
      <c r="M564" s="64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4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/>
      <c r="AF564" s="127" t="s">
        <v>1570</v>
      </c>
      <c r="AG564" s="20" t="s">
        <v>2457</v>
      </c>
      <c r="AH564" s="20" t="s">
        <v>1385</v>
      </c>
      <c r="AI564" s="20" t="s">
        <v>1570</v>
      </c>
      <c r="AJ564" s="16"/>
      <c r="AK564" s="17">
        <v>160000</v>
      </c>
      <c r="AL564" s="16">
        <f t="shared" si="18"/>
        <v>0</v>
      </c>
      <c r="AM564" s="19"/>
      <c r="AN564" s="19"/>
      <c r="AO564" s="19"/>
      <c r="AP564" s="19"/>
      <c r="AQ564" s="19"/>
      <c r="AR564" s="19"/>
      <c r="AS564" s="19"/>
      <c r="AT564" s="19"/>
    </row>
    <row r="565" spans="1:46" s="23" customFormat="1" ht="72" x14ac:dyDescent="0.2">
      <c r="A565" s="19" t="s">
        <v>48</v>
      </c>
      <c r="B565" s="19" t="s">
        <v>277</v>
      </c>
      <c r="C565" s="19" t="s">
        <v>276</v>
      </c>
      <c r="D565" s="19" t="s">
        <v>18</v>
      </c>
      <c r="E565" s="19" t="s">
        <v>454</v>
      </c>
      <c r="F565" s="28" t="s">
        <v>2135</v>
      </c>
      <c r="G565" s="19" t="s">
        <v>864</v>
      </c>
      <c r="H565" s="18" t="s">
        <v>270</v>
      </c>
      <c r="I565" s="18" t="s">
        <v>553</v>
      </c>
      <c r="J565" s="17">
        <v>75000</v>
      </c>
      <c r="K565" s="64"/>
      <c r="L565" s="35" t="s">
        <v>137</v>
      </c>
      <c r="M565" s="64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/>
      <c r="AF565" s="127" t="s">
        <v>1570</v>
      </c>
      <c r="AG565" s="20" t="s">
        <v>2457</v>
      </c>
      <c r="AH565" s="20" t="s">
        <v>1385</v>
      </c>
      <c r="AI565" s="20" t="s">
        <v>1570</v>
      </c>
      <c r="AJ565" s="16"/>
      <c r="AK565" s="17">
        <v>75000</v>
      </c>
      <c r="AL565" s="16">
        <f t="shared" si="18"/>
        <v>0</v>
      </c>
      <c r="AM565" s="19"/>
      <c r="AN565" s="19"/>
      <c r="AO565" s="19"/>
      <c r="AP565" s="19"/>
      <c r="AQ565" s="19"/>
      <c r="AR565" s="19"/>
      <c r="AS565" s="19"/>
      <c r="AT565" s="19"/>
    </row>
    <row r="566" spans="1:46" s="23" customFormat="1" ht="72" x14ac:dyDescent="0.2">
      <c r="A566" s="19" t="s">
        <v>48</v>
      </c>
      <c r="B566" s="19" t="s">
        <v>277</v>
      </c>
      <c r="C566" s="19" t="s">
        <v>276</v>
      </c>
      <c r="D566" s="19" t="s">
        <v>18</v>
      </c>
      <c r="E566" s="19" t="s">
        <v>454</v>
      </c>
      <c r="F566" s="28" t="s">
        <v>2136</v>
      </c>
      <c r="G566" s="19" t="s">
        <v>865</v>
      </c>
      <c r="H566" s="18" t="s">
        <v>270</v>
      </c>
      <c r="I566" s="18" t="s">
        <v>553</v>
      </c>
      <c r="J566" s="17">
        <v>70000</v>
      </c>
      <c r="K566" s="64"/>
      <c r="L566" s="35" t="s">
        <v>137</v>
      </c>
      <c r="M566" s="64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/>
      <c r="AF566" s="127" t="s">
        <v>1570</v>
      </c>
      <c r="AG566" s="20" t="s">
        <v>2457</v>
      </c>
      <c r="AH566" s="20" t="s">
        <v>1385</v>
      </c>
      <c r="AI566" s="20" t="s">
        <v>1570</v>
      </c>
      <c r="AJ566" s="16"/>
      <c r="AK566" s="17">
        <v>70000</v>
      </c>
      <c r="AL566" s="16">
        <f t="shared" si="18"/>
        <v>0</v>
      </c>
      <c r="AM566" s="19"/>
      <c r="AN566" s="19"/>
      <c r="AO566" s="19"/>
      <c r="AP566" s="19"/>
      <c r="AQ566" s="19"/>
      <c r="AR566" s="19"/>
      <c r="AS566" s="19"/>
      <c r="AT566" s="19"/>
    </row>
    <row r="567" spans="1:46" s="23" customFormat="1" ht="72" x14ac:dyDescent="0.2">
      <c r="A567" s="19" t="s">
        <v>48</v>
      </c>
      <c r="B567" s="19" t="s">
        <v>277</v>
      </c>
      <c r="C567" s="19" t="s">
        <v>276</v>
      </c>
      <c r="D567" s="19" t="s">
        <v>18</v>
      </c>
      <c r="E567" s="19" t="s">
        <v>454</v>
      </c>
      <c r="F567" s="28" t="s">
        <v>2137</v>
      </c>
      <c r="G567" s="19" t="s">
        <v>866</v>
      </c>
      <c r="H567" s="18" t="s">
        <v>272</v>
      </c>
      <c r="I567" s="18" t="s">
        <v>268</v>
      </c>
      <c r="J567" s="17">
        <v>15000</v>
      </c>
      <c r="K567" s="64"/>
      <c r="L567" s="35" t="s">
        <v>137</v>
      </c>
      <c r="M567" s="64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/>
      <c r="AF567" s="127" t="s">
        <v>1570</v>
      </c>
      <c r="AG567" s="20" t="s">
        <v>2457</v>
      </c>
      <c r="AH567" s="20" t="s">
        <v>1385</v>
      </c>
      <c r="AI567" s="20" t="s">
        <v>1570</v>
      </c>
      <c r="AJ567" s="16"/>
      <c r="AK567" s="17">
        <v>15000</v>
      </c>
      <c r="AL567" s="16">
        <f t="shared" si="18"/>
        <v>0</v>
      </c>
      <c r="AM567" s="19"/>
      <c r="AN567" s="19"/>
      <c r="AO567" s="19"/>
      <c r="AP567" s="19"/>
      <c r="AQ567" s="19"/>
      <c r="AR567" s="19"/>
      <c r="AS567" s="19"/>
      <c r="AT567" s="19"/>
    </row>
    <row r="568" spans="1:46" s="23" customFormat="1" ht="72" x14ac:dyDescent="0.2">
      <c r="A568" s="19" t="s">
        <v>48</v>
      </c>
      <c r="B568" s="19" t="s">
        <v>277</v>
      </c>
      <c r="C568" s="19" t="s">
        <v>276</v>
      </c>
      <c r="D568" s="19" t="s">
        <v>18</v>
      </c>
      <c r="E568" s="19" t="s">
        <v>454</v>
      </c>
      <c r="F568" s="28" t="s">
        <v>2138</v>
      </c>
      <c r="G568" s="19" t="s">
        <v>867</v>
      </c>
      <c r="H568" s="18" t="s">
        <v>270</v>
      </c>
      <c r="I568" s="18" t="s">
        <v>274</v>
      </c>
      <c r="J568" s="17">
        <v>100000</v>
      </c>
      <c r="K568" s="64"/>
      <c r="L568" s="35" t="s">
        <v>137</v>
      </c>
      <c r="M568" s="64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/>
      <c r="AF568" s="127" t="s">
        <v>1570</v>
      </c>
      <c r="AG568" s="20" t="s">
        <v>2457</v>
      </c>
      <c r="AH568" s="20" t="s">
        <v>1385</v>
      </c>
      <c r="AI568" s="20" t="s">
        <v>1570</v>
      </c>
      <c r="AJ568" s="16"/>
      <c r="AK568" s="17">
        <v>100000</v>
      </c>
      <c r="AL568" s="16">
        <f t="shared" si="18"/>
        <v>0</v>
      </c>
      <c r="AM568" s="19"/>
      <c r="AN568" s="19"/>
      <c r="AO568" s="19"/>
      <c r="AP568" s="19"/>
      <c r="AQ568" s="19"/>
      <c r="AR568" s="19"/>
      <c r="AS568" s="19"/>
      <c r="AT568" s="19"/>
    </row>
    <row r="569" spans="1:46" s="23" customFormat="1" ht="144" x14ac:dyDescent="0.2">
      <c r="A569" s="19" t="s">
        <v>48</v>
      </c>
      <c r="B569" s="19" t="s">
        <v>277</v>
      </c>
      <c r="C569" s="19" t="s">
        <v>276</v>
      </c>
      <c r="D569" s="19" t="s">
        <v>18</v>
      </c>
      <c r="E569" s="19" t="s">
        <v>454</v>
      </c>
      <c r="F569" s="28" t="s">
        <v>2139</v>
      </c>
      <c r="G569" s="19" t="s">
        <v>868</v>
      </c>
      <c r="H569" s="18" t="s">
        <v>269</v>
      </c>
      <c r="I569" s="18" t="s">
        <v>274</v>
      </c>
      <c r="J569" s="17">
        <v>50000</v>
      </c>
      <c r="K569" s="64"/>
      <c r="L569" s="35" t="s">
        <v>137</v>
      </c>
      <c r="M569" s="64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/>
      <c r="AF569" s="127" t="s">
        <v>1570</v>
      </c>
      <c r="AG569" s="20" t="s">
        <v>2457</v>
      </c>
      <c r="AH569" s="20" t="s">
        <v>1385</v>
      </c>
      <c r="AI569" s="20" t="s">
        <v>1570</v>
      </c>
      <c r="AJ569" s="16"/>
      <c r="AK569" s="17">
        <v>50000</v>
      </c>
      <c r="AL569" s="16">
        <f t="shared" si="18"/>
        <v>0</v>
      </c>
      <c r="AM569" s="19"/>
      <c r="AN569" s="19"/>
      <c r="AO569" s="19"/>
      <c r="AP569" s="19"/>
      <c r="AQ569" s="19"/>
      <c r="AR569" s="19"/>
      <c r="AS569" s="19"/>
      <c r="AT569" s="19"/>
    </row>
    <row r="570" spans="1:46" s="23" customFormat="1" ht="72" x14ac:dyDescent="0.2">
      <c r="A570" s="19" t="s">
        <v>48</v>
      </c>
      <c r="B570" s="19" t="s">
        <v>277</v>
      </c>
      <c r="C570" s="19" t="s">
        <v>276</v>
      </c>
      <c r="D570" s="19" t="s">
        <v>18</v>
      </c>
      <c r="E570" s="19" t="s">
        <v>454</v>
      </c>
      <c r="F570" s="28" t="s">
        <v>2140</v>
      </c>
      <c r="G570" s="19" t="s">
        <v>869</v>
      </c>
      <c r="H570" s="18" t="s">
        <v>272</v>
      </c>
      <c r="I570" s="18" t="s">
        <v>275</v>
      </c>
      <c r="J570" s="17">
        <v>375000</v>
      </c>
      <c r="K570" s="64"/>
      <c r="L570" s="35" t="s">
        <v>137</v>
      </c>
      <c r="M570" s="64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/>
      <c r="AF570" s="127" t="s">
        <v>1570</v>
      </c>
      <c r="AG570" s="20" t="s">
        <v>2457</v>
      </c>
      <c r="AH570" s="20" t="s">
        <v>1385</v>
      </c>
      <c r="AI570" s="20" t="s">
        <v>1570</v>
      </c>
      <c r="AJ570" s="16"/>
      <c r="AK570" s="17">
        <v>375000</v>
      </c>
      <c r="AL570" s="16">
        <f t="shared" si="18"/>
        <v>0</v>
      </c>
      <c r="AM570" s="19"/>
      <c r="AN570" s="19"/>
      <c r="AO570" s="19"/>
      <c r="AP570" s="19"/>
      <c r="AQ570" s="19"/>
      <c r="AR570" s="19"/>
      <c r="AS570" s="19"/>
      <c r="AT570" s="19"/>
    </row>
    <row r="571" spans="1:46" s="23" customFormat="1" ht="72" x14ac:dyDescent="0.2">
      <c r="A571" s="19" t="s">
        <v>48</v>
      </c>
      <c r="B571" s="19" t="s">
        <v>277</v>
      </c>
      <c r="C571" s="19" t="s">
        <v>276</v>
      </c>
      <c r="D571" s="19" t="s">
        <v>18</v>
      </c>
      <c r="E571" s="19" t="s">
        <v>454</v>
      </c>
      <c r="F571" s="28" t="s">
        <v>2141</v>
      </c>
      <c r="G571" s="19" t="s">
        <v>870</v>
      </c>
      <c r="H571" s="18" t="s">
        <v>270</v>
      </c>
      <c r="I571" s="18" t="s">
        <v>268</v>
      </c>
      <c r="J571" s="17">
        <v>200000</v>
      </c>
      <c r="K571" s="64"/>
      <c r="L571" s="35" t="s">
        <v>137</v>
      </c>
      <c r="M571" s="64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/>
      <c r="AF571" s="127" t="s">
        <v>1570</v>
      </c>
      <c r="AG571" s="20" t="s">
        <v>2457</v>
      </c>
      <c r="AH571" s="20" t="s">
        <v>1385</v>
      </c>
      <c r="AI571" s="20" t="s">
        <v>1570</v>
      </c>
      <c r="AJ571" s="16"/>
      <c r="AK571" s="17">
        <v>200000</v>
      </c>
      <c r="AL571" s="16">
        <f t="shared" si="18"/>
        <v>0</v>
      </c>
      <c r="AM571" s="19"/>
      <c r="AN571" s="19"/>
      <c r="AO571" s="19"/>
      <c r="AP571" s="19"/>
      <c r="AQ571" s="19"/>
      <c r="AR571" s="19"/>
      <c r="AS571" s="19"/>
      <c r="AT571" s="19"/>
    </row>
    <row r="572" spans="1:46" s="23" customFormat="1" ht="72" x14ac:dyDescent="0.2">
      <c r="A572" s="19" t="s">
        <v>48</v>
      </c>
      <c r="B572" s="19" t="s">
        <v>277</v>
      </c>
      <c r="C572" s="19" t="s">
        <v>276</v>
      </c>
      <c r="D572" s="19" t="s">
        <v>18</v>
      </c>
      <c r="E572" s="19" t="s">
        <v>454</v>
      </c>
      <c r="F572" s="28" t="s">
        <v>2142</v>
      </c>
      <c r="G572" s="19" t="s">
        <v>871</v>
      </c>
      <c r="H572" s="18" t="s">
        <v>270</v>
      </c>
      <c r="I572" s="18" t="s">
        <v>268</v>
      </c>
      <c r="J572" s="17">
        <v>350000</v>
      </c>
      <c r="K572" s="64"/>
      <c r="L572" s="35" t="s">
        <v>137</v>
      </c>
      <c r="M572" s="64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/>
      <c r="AF572" s="127" t="s">
        <v>1570</v>
      </c>
      <c r="AG572" s="20" t="s">
        <v>2457</v>
      </c>
      <c r="AH572" s="20" t="s">
        <v>1385</v>
      </c>
      <c r="AI572" s="20" t="s">
        <v>1570</v>
      </c>
      <c r="AJ572" s="16"/>
      <c r="AK572" s="17">
        <v>350000</v>
      </c>
      <c r="AL572" s="16">
        <f t="shared" si="18"/>
        <v>0</v>
      </c>
      <c r="AM572" s="19"/>
      <c r="AN572" s="19"/>
      <c r="AO572" s="19"/>
      <c r="AP572" s="19"/>
      <c r="AQ572" s="19"/>
      <c r="AR572" s="19"/>
      <c r="AS572" s="19"/>
      <c r="AT572" s="19"/>
    </row>
    <row r="573" spans="1:46" s="23" customFormat="1" ht="72" x14ac:dyDescent="0.2">
      <c r="A573" s="19" t="s">
        <v>48</v>
      </c>
      <c r="B573" s="19" t="s">
        <v>277</v>
      </c>
      <c r="C573" s="19" t="s">
        <v>276</v>
      </c>
      <c r="D573" s="19" t="s">
        <v>18</v>
      </c>
      <c r="E573" s="19" t="s">
        <v>454</v>
      </c>
      <c r="F573" s="28" t="s">
        <v>2143</v>
      </c>
      <c r="G573" s="19" t="s">
        <v>872</v>
      </c>
      <c r="H573" s="18" t="s">
        <v>269</v>
      </c>
      <c r="I573" s="18" t="s">
        <v>275</v>
      </c>
      <c r="J573" s="17">
        <v>400000</v>
      </c>
      <c r="K573" s="64"/>
      <c r="L573" s="35" t="s">
        <v>137</v>
      </c>
      <c r="M573" s="64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/>
      <c r="AF573" s="127" t="s">
        <v>1570</v>
      </c>
      <c r="AG573" s="20" t="s">
        <v>2457</v>
      </c>
      <c r="AH573" s="20" t="s">
        <v>1385</v>
      </c>
      <c r="AI573" s="20" t="s">
        <v>1570</v>
      </c>
      <c r="AJ573" s="16"/>
      <c r="AK573" s="17">
        <v>400000</v>
      </c>
      <c r="AL573" s="16">
        <f t="shared" si="18"/>
        <v>0</v>
      </c>
      <c r="AM573" s="19"/>
      <c r="AN573" s="19"/>
      <c r="AO573" s="19"/>
      <c r="AP573" s="19"/>
      <c r="AQ573" s="19"/>
      <c r="AR573" s="19"/>
      <c r="AS573" s="19"/>
      <c r="AT573" s="19"/>
    </row>
    <row r="574" spans="1:46" s="23" customFormat="1" ht="72" x14ac:dyDescent="0.2">
      <c r="A574" s="19" t="s">
        <v>48</v>
      </c>
      <c r="B574" s="19" t="s">
        <v>277</v>
      </c>
      <c r="C574" s="19" t="s">
        <v>276</v>
      </c>
      <c r="D574" s="19" t="s">
        <v>18</v>
      </c>
      <c r="E574" s="19" t="s">
        <v>454</v>
      </c>
      <c r="F574" s="28" t="s">
        <v>2144</v>
      </c>
      <c r="G574" s="19" t="s">
        <v>873</v>
      </c>
      <c r="H574" s="18" t="s">
        <v>269</v>
      </c>
      <c r="I574" s="18" t="s">
        <v>275</v>
      </c>
      <c r="J574" s="17">
        <v>120000</v>
      </c>
      <c r="K574" s="64"/>
      <c r="L574" s="35" t="s">
        <v>137</v>
      </c>
      <c r="M574" s="64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/>
      <c r="AF574" s="127" t="s">
        <v>1570</v>
      </c>
      <c r="AG574" s="20" t="s">
        <v>2457</v>
      </c>
      <c r="AH574" s="20" t="s">
        <v>1385</v>
      </c>
      <c r="AI574" s="20" t="s">
        <v>1570</v>
      </c>
      <c r="AJ574" s="16"/>
      <c r="AK574" s="17">
        <v>120000</v>
      </c>
      <c r="AL574" s="16">
        <f t="shared" si="18"/>
        <v>0</v>
      </c>
      <c r="AM574" s="19"/>
      <c r="AN574" s="19"/>
      <c r="AO574" s="19"/>
      <c r="AP574" s="19"/>
      <c r="AQ574" s="19"/>
      <c r="AR574" s="19"/>
      <c r="AS574" s="19"/>
      <c r="AT574" s="19"/>
    </row>
    <row r="575" spans="1:46" s="23" customFormat="1" ht="72" x14ac:dyDescent="0.2">
      <c r="A575" s="19" t="s">
        <v>48</v>
      </c>
      <c r="B575" s="19" t="s">
        <v>277</v>
      </c>
      <c r="C575" s="19" t="s">
        <v>276</v>
      </c>
      <c r="D575" s="19" t="s">
        <v>18</v>
      </c>
      <c r="E575" s="19" t="s">
        <v>454</v>
      </c>
      <c r="F575" s="28" t="s">
        <v>2145</v>
      </c>
      <c r="G575" s="19" t="s">
        <v>874</v>
      </c>
      <c r="H575" s="18" t="s">
        <v>317</v>
      </c>
      <c r="I575" s="18" t="s">
        <v>275</v>
      </c>
      <c r="J575" s="17">
        <v>375000</v>
      </c>
      <c r="K575" s="64"/>
      <c r="L575" s="35" t="s">
        <v>137</v>
      </c>
      <c r="M575" s="64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/>
      <c r="AF575" s="127" t="s">
        <v>1570</v>
      </c>
      <c r="AG575" s="20" t="s">
        <v>2457</v>
      </c>
      <c r="AH575" s="20" t="s">
        <v>1385</v>
      </c>
      <c r="AI575" s="20" t="s">
        <v>1570</v>
      </c>
      <c r="AJ575" s="16"/>
      <c r="AK575" s="17">
        <v>375000</v>
      </c>
      <c r="AL575" s="16">
        <f t="shared" si="18"/>
        <v>0</v>
      </c>
      <c r="AM575" s="19"/>
      <c r="AN575" s="19"/>
      <c r="AO575" s="19"/>
      <c r="AP575" s="19"/>
      <c r="AQ575" s="19"/>
      <c r="AR575" s="19"/>
      <c r="AS575" s="19"/>
      <c r="AT575" s="19"/>
    </row>
    <row r="576" spans="1:46" s="23" customFormat="1" ht="72" x14ac:dyDescent="0.2">
      <c r="A576" s="19" t="s">
        <v>48</v>
      </c>
      <c r="B576" s="19" t="s">
        <v>277</v>
      </c>
      <c r="C576" s="19" t="s">
        <v>276</v>
      </c>
      <c r="D576" s="19" t="s">
        <v>18</v>
      </c>
      <c r="E576" s="19" t="s">
        <v>454</v>
      </c>
      <c r="F576" s="28" t="s">
        <v>2146</v>
      </c>
      <c r="G576" s="19" t="s">
        <v>875</v>
      </c>
      <c r="H576" s="18" t="s">
        <v>317</v>
      </c>
      <c r="I576" s="18" t="s">
        <v>275</v>
      </c>
      <c r="J576" s="17">
        <v>300000</v>
      </c>
      <c r="K576" s="64"/>
      <c r="L576" s="35" t="s">
        <v>137</v>
      </c>
      <c r="M576" s="64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/>
      <c r="AF576" s="127" t="s">
        <v>1570</v>
      </c>
      <c r="AG576" s="20" t="s">
        <v>2457</v>
      </c>
      <c r="AH576" s="20" t="s">
        <v>1385</v>
      </c>
      <c r="AI576" s="20" t="s">
        <v>1570</v>
      </c>
      <c r="AJ576" s="16"/>
      <c r="AK576" s="17">
        <v>300000</v>
      </c>
      <c r="AL576" s="16">
        <f t="shared" si="18"/>
        <v>0</v>
      </c>
      <c r="AM576" s="19"/>
      <c r="AN576" s="19"/>
      <c r="AO576" s="19"/>
      <c r="AP576" s="19"/>
      <c r="AQ576" s="19"/>
      <c r="AR576" s="19"/>
      <c r="AS576" s="19"/>
      <c r="AT576" s="19"/>
    </row>
    <row r="577" spans="1:46" s="23" customFormat="1" ht="72" x14ac:dyDescent="0.2">
      <c r="A577" s="19" t="s">
        <v>48</v>
      </c>
      <c r="B577" s="19" t="s">
        <v>277</v>
      </c>
      <c r="C577" s="19" t="s">
        <v>276</v>
      </c>
      <c r="D577" s="19" t="s">
        <v>18</v>
      </c>
      <c r="E577" s="19" t="s">
        <v>454</v>
      </c>
      <c r="F577" s="28" t="s">
        <v>2147</v>
      </c>
      <c r="G577" s="19" t="s">
        <v>876</v>
      </c>
      <c r="H577" s="18" t="s">
        <v>269</v>
      </c>
      <c r="I577" s="18" t="s">
        <v>268</v>
      </c>
      <c r="J577" s="17">
        <v>120000</v>
      </c>
      <c r="K577" s="64"/>
      <c r="L577" s="35" t="s">
        <v>137</v>
      </c>
      <c r="M577" s="64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/>
      <c r="AF577" s="127" t="s">
        <v>1570</v>
      </c>
      <c r="AG577" s="20" t="s">
        <v>2457</v>
      </c>
      <c r="AH577" s="20" t="s">
        <v>1385</v>
      </c>
      <c r="AI577" s="20" t="s">
        <v>1570</v>
      </c>
      <c r="AJ577" s="16"/>
      <c r="AK577" s="17">
        <v>120000</v>
      </c>
      <c r="AL577" s="16">
        <f t="shared" si="18"/>
        <v>0</v>
      </c>
      <c r="AM577" s="19"/>
      <c r="AN577" s="19"/>
      <c r="AO577" s="19"/>
      <c r="AP577" s="19"/>
      <c r="AQ577" s="19"/>
      <c r="AR577" s="19"/>
      <c r="AS577" s="19"/>
      <c r="AT577" s="19"/>
    </row>
    <row r="578" spans="1:46" s="23" customFormat="1" ht="72" x14ac:dyDescent="0.2">
      <c r="A578" s="19" t="s">
        <v>48</v>
      </c>
      <c r="B578" s="19" t="s">
        <v>277</v>
      </c>
      <c r="C578" s="19" t="s">
        <v>276</v>
      </c>
      <c r="D578" s="19" t="s">
        <v>33</v>
      </c>
      <c r="E578" s="19" t="s">
        <v>454</v>
      </c>
      <c r="F578" s="28" t="s">
        <v>2148</v>
      </c>
      <c r="G578" s="19" t="s">
        <v>877</v>
      </c>
      <c r="H578" s="18" t="s">
        <v>459</v>
      </c>
      <c r="I578" s="18" t="s">
        <v>274</v>
      </c>
      <c r="J578" s="17">
        <v>100000</v>
      </c>
      <c r="K578" s="64"/>
      <c r="L578" s="35" t="s">
        <v>137</v>
      </c>
      <c r="M578" s="64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/>
      <c r="Z578" s="16">
        <f t="shared" si="19"/>
        <v>98000</v>
      </c>
      <c r="AA578" s="19"/>
      <c r="AB578" s="19"/>
      <c r="AC578" s="19"/>
      <c r="AD578" s="19"/>
      <c r="AE578" s="20"/>
      <c r="AF578" s="127" t="s">
        <v>1570</v>
      </c>
      <c r="AG578" s="20"/>
      <c r="AH578" s="20" t="s">
        <v>1385</v>
      </c>
      <c r="AI578" s="20" t="s">
        <v>1570</v>
      </c>
      <c r="AJ578" s="16"/>
      <c r="AK578" s="16"/>
      <c r="AL578" s="16">
        <f t="shared" si="17"/>
        <v>100000</v>
      </c>
      <c r="AM578" s="19" t="s">
        <v>1389</v>
      </c>
      <c r="AN578" s="19" t="s">
        <v>1389</v>
      </c>
      <c r="AO578" s="19"/>
      <c r="AP578" s="19"/>
      <c r="AQ578" s="19"/>
      <c r="AR578" s="19"/>
      <c r="AS578" s="19"/>
      <c r="AT578" s="19"/>
    </row>
    <row r="579" spans="1:46" s="23" customFormat="1" ht="72" x14ac:dyDescent="0.2">
      <c r="A579" s="19" t="s">
        <v>48</v>
      </c>
      <c r="B579" s="19" t="s">
        <v>277</v>
      </c>
      <c r="C579" s="19" t="s">
        <v>276</v>
      </c>
      <c r="D579" s="19" t="s">
        <v>33</v>
      </c>
      <c r="E579" s="19" t="s">
        <v>454</v>
      </c>
      <c r="F579" s="28" t="s">
        <v>2149</v>
      </c>
      <c r="G579" s="19" t="s">
        <v>878</v>
      </c>
      <c r="H579" s="18" t="s">
        <v>270</v>
      </c>
      <c r="I579" s="18" t="s">
        <v>274</v>
      </c>
      <c r="J579" s="17">
        <v>65000</v>
      </c>
      <c r="K579" s="64"/>
      <c r="L579" s="35" t="s">
        <v>137</v>
      </c>
      <c r="M579" s="64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/>
      <c r="Z579" s="16">
        <f t="shared" si="19"/>
        <v>58000</v>
      </c>
      <c r="AA579" s="19"/>
      <c r="AB579" s="19"/>
      <c r="AC579" s="19"/>
      <c r="AD579" s="19"/>
      <c r="AE579" s="20"/>
      <c r="AF579" s="127" t="s">
        <v>1570</v>
      </c>
      <c r="AG579" s="20"/>
      <c r="AH579" s="20" t="s">
        <v>1385</v>
      </c>
      <c r="AI579" s="20" t="s">
        <v>1570</v>
      </c>
      <c r="AJ579" s="16"/>
      <c r="AK579" s="16"/>
      <c r="AL579" s="16">
        <f t="shared" ref="AL579:AL642" si="21">J579-AJ579-AK579</f>
        <v>65000</v>
      </c>
      <c r="AM579" s="19" t="s">
        <v>1389</v>
      </c>
      <c r="AN579" s="19" t="s">
        <v>1389</v>
      </c>
      <c r="AO579" s="19"/>
      <c r="AP579" s="19"/>
      <c r="AQ579" s="19"/>
      <c r="AR579" s="19"/>
      <c r="AS579" s="19"/>
      <c r="AT579" s="19"/>
    </row>
    <row r="580" spans="1:46" s="23" customFormat="1" ht="72" x14ac:dyDescent="0.2">
      <c r="A580" s="19" t="s">
        <v>48</v>
      </c>
      <c r="B580" s="19" t="s">
        <v>277</v>
      </c>
      <c r="C580" s="19" t="s">
        <v>276</v>
      </c>
      <c r="D580" s="19" t="s">
        <v>33</v>
      </c>
      <c r="E580" s="19" t="s">
        <v>454</v>
      </c>
      <c r="F580" s="28" t="s">
        <v>2150</v>
      </c>
      <c r="G580" s="19" t="s">
        <v>879</v>
      </c>
      <c r="H580" s="18" t="s">
        <v>267</v>
      </c>
      <c r="I580" s="18" t="s">
        <v>274</v>
      </c>
      <c r="J580" s="17">
        <v>48000</v>
      </c>
      <c r="K580" s="64"/>
      <c r="L580" s="35" t="s">
        <v>137</v>
      </c>
      <c r="M580" s="64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/>
      <c r="Z580" s="16">
        <f t="shared" si="19"/>
        <v>45000</v>
      </c>
      <c r="AA580" s="19"/>
      <c r="AB580" s="19"/>
      <c r="AC580" s="19"/>
      <c r="AD580" s="19"/>
      <c r="AE580" s="20"/>
      <c r="AF580" s="127" t="s">
        <v>1570</v>
      </c>
      <c r="AG580" s="20"/>
      <c r="AH580" s="20" t="s">
        <v>1385</v>
      </c>
      <c r="AI580" s="20" t="s">
        <v>1570</v>
      </c>
      <c r="AJ580" s="16"/>
      <c r="AK580" s="16"/>
      <c r="AL580" s="16">
        <f t="shared" si="21"/>
        <v>48000</v>
      </c>
      <c r="AM580" s="19" t="s">
        <v>1389</v>
      </c>
      <c r="AN580" s="19" t="s">
        <v>1389</v>
      </c>
      <c r="AO580" s="19"/>
      <c r="AP580" s="19"/>
      <c r="AQ580" s="19"/>
      <c r="AR580" s="19"/>
      <c r="AS580" s="19"/>
      <c r="AT580" s="19"/>
    </row>
    <row r="581" spans="1:46" s="23" customFormat="1" ht="72" x14ac:dyDescent="0.2">
      <c r="A581" s="19" t="s">
        <v>48</v>
      </c>
      <c r="B581" s="19" t="s">
        <v>277</v>
      </c>
      <c r="C581" s="19" t="s">
        <v>276</v>
      </c>
      <c r="D581" s="19" t="s">
        <v>33</v>
      </c>
      <c r="E581" s="19" t="s">
        <v>454</v>
      </c>
      <c r="F581" s="28" t="s">
        <v>2151</v>
      </c>
      <c r="G581" s="19" t="s">
        <v>880</v>
      </c>
      <c r="H581" s="18" t="s">
        <v>270</v>
      </c>
      <c r="I581" s="18" t="s">
        <v>274</v>
      </c>
      <c r="J581" s="17">
        <v>75000</v>
      </c>
      <c r="K581" s="64"/>
      <c r="L581" s="35" t="s">
        <v>137</v>
      </c>
      <c r="M581" s="64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/>
      <c r="Z581" s="16">
        <f t="shared" si="19"/>
        <v>70000</v>
      </c>
      <c r="AA581" s="19"/>
      <c r="AB581" s="19"/>
      <c r="AC581" s="19"/>
      <c r="AD581" s="19"/>
      <c r="AE581" s="20"/>
      <c r="AF581" s="127" t="s">
        <v>1570</v>
      </c>
      <c r="AG581" s="20"/>
      <c r="AH581" s="20" t="s">
        <v>1385</v>
      </c>
      <c r="AI581" s="20" t="s">
        <v>1570</v>
      </c>
      <c r="AJ581" s="16"/>
      <c r="AK581" s="16"/>
      <c r="AL581" s="16">
        <f t="shared" si="21"/>
        <v>75000</v>
      </c>
      <c r="AM581" s="19" t="s">
        <v>1389</v>
      </c>
      <c r="AN581" s="19" t="s">
        <v>1389</v>
      </c>
      <c r="AO581" s="19"/>
      <c r="AP581" s="19"/>
      <c r="AQ581" s="19"/>
      <c r="AR581" s="19"/>
      <c r="AS581" s="19"/>
      <c r="AT581" s="19"/>
    </row>
    <row r="582" spans="1:46" s="23" customFormat="1" ht="72" x14ac:dyDescent="0.2">
      <c r="A582" s="19" t="s">
        <v>48</v>
      </c>
      <c r="B582" s="19" t="s">
        <v>277</v>
      </c>
      <c r="C582" s="19" t="s">
        <v>276</v>
      </c>
      <c r="D582" s="19" t="s">
        <v>33</v>
      </c>
      <c r="E582" s="19" t="s">
        <v>454</v>
      </c>
      <c r="F582" s="28" t="s">
        <v>2152</v>
      </c>
      <c r="G582" s="19" t="s">
        <v>881</v>
      </c>
      <c r="H582" s="18" t="s">
        <v>270</v>
      </c>
      <c r="I582" s="18" t="s">
        <v>274</v>
      </c>
      <c r="J582" s="17">
        <v>75000</v>
      </c>
      <c r="K582" s="64"/>
      <c r="L582" s="35" t="s">
        <v>137</v>
      </c>
      <c r="M582" s="64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/>
      <c r="Z582" s="16">
        <f t="shared" si="19"/>
        <v>70000</v>
      </c>
      <c r="AA582" s="19"/>
      <c r="AB582" s="19"/>
      <c r="AC582" s="19"/>
      <c r="AD582" s="19"/>
      <c r="AE582" s="20"/>
      <c r="AF582" s="127" t="s">
        <v>1570</v>
      </c>
      <c r="AG582" s="20"/>
      <c r="AH582" s="20" t="s">
        <v>1385</v>
      </c>
      <c r="AI582" s="20" t="s">
        <v>1570</v>
      </c>
      <c r="AJ582" s="16"/>
      <c r="AK582" s="16"/>
      <c r="AL582" s="16">
        <f t="shared" si="21"/>
        <v>75000</v>
      </c>
      <c r="AM582" s="19" t="s">
        <v>1389</v>
      </c>
      <c r="AN582" s="19" t="s">
        <v>1389</v>
      </c>
      <c r="AO582" s="19"/>
      <c r="AP582" s="19"/>
      <c r="AQ582" s="19"/>
      <c r="AR582" s="19"/>
      <c r="AS582" s="19"/>
      <c r="AT582" s="19"/>
    </row>
    <row r="583" spans="1:46" s="23" customFormat="1" ht="72" x14ac:dyDescent="0.2">
      <c r="A583" s="19" t="s">
        <v>48</v>
      </c>
      <c r="B583" s="19" t="s">
        <v>277</v>
      </c>
      <c r="C583" s="19" t="s">
        <v>276</v>
      </c>
      <c r="D583" s="19" t="s">
        <v>33</v>
      </c>
      <c r="E583" s="19" t="s">
        <v>454</v>
      </c>
      <c r="F583" s="28" t="s">
        <v>2153</v>
      </c>
      <c r="G583" s="19" t="s">
        <v>882</v>
      </c>
      <c r="H583" s="18" t="s">
        <v>340</v>
      </c>
      <c r="I583" s="18" t="s">
        <v>274</v>
      </c>
      <c r="J583" s="17">
        <v>144000</v>
      </c>
      <c r="K583" s="64"/>
      <c r="L583" s="35" t="s">
        <v>137</v>
      </c>
      <c r="M583" s="64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/>
      <c r="Z583" s="16">
        <f t="shared" si="19"/>
        <v>132000</v>
      </c>
      <c r="AA583" s="19"/>
      <c r="AB583" s="19"/>
      <c r="AC583" s="19"/>
      <c r="AD583" s="19"/>
      <c r="AE583" s="20"/>
      <c r="AF583" s="127" t="s">
        <v>1570</v>
      </c>
      <c r="AG583" s="20"/>
      <c r="AH583" s="20" t="s">
        <v>1385</v>
      </c>
      <c r="AI583" s="20" t="s">
        <v>1570</v>
      </c>
      <c r="AJ583" s="16"/>
      <c r="AK583" s="16"/>
      <c r="AL583" s="16">
        <f t="shared" si="21"/>
        <v>144000</v>
      </c>
      <c r="AM583" s="19" t="s">
        <v>1389</v>
      </c>
      <c r="AN583" s="19" t="s">
        <v>1389</v>
      </c>
      <c r="AO583" s="19"/>
      <c r="AP583" s="19"/>
      <c r="AQ583" s="19"/>
      <c r="AR583" s="19"/>
      <c r="AS583" s="19"/>
      <c r="AT583" s="19"/>
    </row>
    <row r="584" spans="1:46" s="23" customFormat="1" ht="72" x14ac:dyDescent="0.2">
      <c r="A584" s="19" t="s">
        <v>48</v>
      </c>
      <c r="B584" s="19" t="s">
        <v>277</v>
      </c>
      <c r="C584" s="19" t="s">
        <v>276</v>
      </c>
      <c r="D584" s="19" t="s">
        <v>33</v>
      </c>
      <c r="E584" s="19" t="s">
        <v>454</v>
      </c>
      <c r="F584" s="28" t="s">
        <v>2154</v>
      </c>
      <c r="G584" s="19" t="s">
        <v>883</v>
      </c>
      <c r="H584" s="18" t="s">
        <v>387</v>
      </c>
      <c r="I584" s="18" t="s">
        <v>274</v>
      </c>
      <c r="J584" s="17">
        <v>80000</v>
      </c>
      <c r="K584" s="64"/>
      <c r="L584" s="35" t="s">
        <v>137</v>
      </c>
      <c r="M584" s="64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/>
      <c r="Z584" s="16">
        <f t="shared" si="19"/>
        <v>75000</v>
      </c>
      <c r="AA584" s="19"/>
      <c r="AB584" s="19"/>
      <c r="AC584" s="19"/>
      <c r="AD584" s="19"/>
      <c r="AE584" s="20"/>
      <c r="AF584" s="127" t="s">
        <v>1570</v>
      </c>
      <c r="AG584" s="20"/>
      <c r="AH584" s="20" t="s">
        <v>1385</v>
      </c>
      <c r="AI584" s="20" t="s">
        <v>1570</v>
      </c>
      <c r="AJ584" s="16"/>
      <c r="AK584" s="16"/>
      <c r="AL584" s="16">
        <f t="shared" si="21"/>
        <v>80000</v>
      </c>
      <c r="AM584" s="19" t="s">
        <v>1389</v>
      </c>
      <c r="AN584" s="19" t="s">
        <v>1389</v>
      </c>
      <c r="AO584" s="19"/>
      <c r="AP584" s="19"/>
      <c r="AQ584" s="19"/>
      <c r="AR584" s="19"/>
      <c r="AS584" s="19"/>
      <c r="AT584" s="19"/>
    </row>
    <row r="585" spans="1:46" s="23" customFormat="1" ht="72" x14ac:dyDescent="0.2">
      <c r="A585" s="19" t="s">
        <v>48</v>
      </c>
      <c r="B585" s="19" t="s">
        <v>277</v>
      </c>
      <c r="C585" s="19" t="s">
        <v>276</v>
      </c>
      <c r="D585" s="19" t="s">
        <v>10</v>
      </c>
      <c r="E585" s="19" t="s">
        <v>311</v>
      </c>
      <c r="F585" s="28" t="s">
        <v>2155</v>
      </c>
      <c r="G585" s="19" t="s">
        <v>884</v>
      </c>
      <c r="H585" s="18" t="s">
        <v>414</v>
      </c>
      <c r="I585" s="18" t="s">
        <v>271</v>
      </c>
      <c r="J585" s="17">
        <v>154000</v>
      </c>
      <c r="K585" s="64"/>
      <c r="L585" s="35" t="s">
        <v>137</v>
      </c>
      <c r="M585" s="64"/>
      <c r="N585" s="19" t="s">
        <v>1390</v>
      </c>
      <c r="O585" s="19"/>
      <c r="P585" s="19"/>
      <c r="Q585" s="19" t="s">
        <v>2443</v>
      </c>
      <c r="R585" s="19" t="s">
        <v>1295</v>
      </c>
      <c r="S585" s="18" t="s">
        <v>108</v>
      </c>
      <c r="T585" s="19"/>
      <c r="U585" s="19"/>
      <c r="V585" s="19"/>
      <c r="W585" s="16"/>
      <c r="X585" s="18" t="s">
        <v>1376</v>
      </c>
      <c r="Y585" s="46"/>
      <c r="Z585" s="16">
        <f t="shared" si="19"/>
        <v>0</v>
      </c>
      <c r="AA585" s="19"/>
      <c r="AB585" s="19"/>
      <c r="AC585" s="19"/>
      <c r="AD585" s="19"/>
      <c r="AE585" s="20" t="s">
        <v>1385</v>
      </c>
      <c r="AF585" s="127" t="s">
        <v>1570</v>
      </c>
      <c r="AG585" s="20"/>
      <c r="AH585" s="20" t="s">
        <v>1391</v>
      </c>
      <c r="AI585" s="20" t="s">
        <v>1571</v>
      </c>
      <c r="AJ585" s="16"/>
      <c r="AK585" s="16"/>
      <c r="AL585" s="16">
        <f t="shared" si="21"/>
        <v>154000</v>
      </c>
      <c r="AM585" s="19" t="s">
        <v>1379</v>
      </c>
      <c r="AN585" s="19" t="s">
        <v>1379</v>
      </c>
      <c r="AO585" s="19"/>
      <c r="AP585" s="19"/>
      <c r="AQ585" s="19"/>
      <c r="AR585" s="19"/>
      <c r="AS585" s="19"/>
      <c r="AT585" s="19"/>
    </row>
    <row r="586" spans="1:46" s="23" customFormat="1" ht="72" x14ac:dyDescent="0.2">
      <c r="A586" s="19" t="s">
        <v>48</v>
      </c>
      <c r="B586" s="19" t="s">
        <v>277</v>
      </c>
      <c r="C586" s="19" t="s">
        <v>276</v>
      </c>
      <c r="D586" s="19" t="s">
        <v>10</v>
      </c>
      <c r="E586" s="19" t="s">
        <v>311</v>
      </c>
      <c r="F586" s="28" t="s">
        <v>2156</v>
      </c>
      <c r="G586" s="19" t="s">
        <v>885</v>
      </c>
      <c r="H586" s="18" t="s">
        <v>305</v>
      </c>
      <c r="I586" s="18" t="s">
        <v>271</v>
      </c>
      <c r="J586" s="17">
        <v>1230000</v>
      </c>
      <c r="K586" s="64"/>
      <c r="L586" s="35" t="s">
        <v>137</v>
      </c>
      <c r="M586" s="64"/>
      <c r="N586" s="19" t="s">
        <v>1390</v>
      </c>
      <c r="O586" s="19"/>
      <c r="P586" s="19"/>
      <c r="Q586" s="19" t="s">
        <v>2443</v>
      </c>
      <c r="R586" s="19" t="s">
        <v>1295</v>
      </c>
      <c r="S586" s="18" t="s">
        <v>108</v>
      </c>
      <c r="T586" s="19"/>
      <c r="U586" s="19"/>
      <c r="V586" s="19"/>
      <c r="W586" s="19"/>
      <c r="X586" s="18" t="s">
        <v>1376</v>
      </c>
      <c r="Y586" s="46"/>
      <c r="Z586" s="16">
        <f t="shared" si="19"/>
        <v>0</v>
      </c>
      <c r="AA586" s="19"/>
      <c r="AB586" s="19"/>
      <c r="AC586" s="19"/>
      <c r="AD586" s="19"/>
      <c r="AE586" s="20" t="s">
        <v>1385</v>
      </c>
      <c r="AF586" s="127" t="s">
        <v>1570</v>
      </c>
      <c r="AG586" s="20"/>
      <c r="AH586" s="20" t="s">
        <v>1391</v>
      </c>
      <c r="AI586" s="20" t="s">
        <v>1571</v>
      </c>
      <c r="AJ586" s="16"/>
      <c r="AK586" s="16"/>
      <c r="AL586" s="16">
        <f t="shared" si="21"/>
        <v>1230000</v>
      </c>
      <c r="AM586" s="19" t="s">
        <v>1379</v>
      </c>
      <c r="AN586" s="19" t="s">
        <v>1379</v>
      </c>
      <c r="AO586" s="19"/>
      <c r="AP586" s="19"/>
      <c r="AQ586" s="19"/>
      <c r="AR586" s="19"/>
      <c r="AS586" s="19"/>
      <c r="AT586" s="19"/>
    </row>
    <row r="587" spans="1:46" s="23" customFormat="1" ht="72" x14ac:dyDescent="0.2">
      <c r="A587" s="19" t="s">
        <v>48</v>
      </c>
      <c r="B587" s="19" t="s">
        <v>277</v>
      </c>
      <c r="C587" s="19" t="s">
        <v>276</v>
      </c>
      <c r="D587" s="19" t="s">
        <v>10</v>
      </c>
      <c r="E587" s="19" t="s">
        <v>311</v>
      </c>
      <c r="F587" s="28" t="s">
        <v>2157</v>
      </c>
      <c r="G587" s="19" t="s">
        <v>886</v>
      </c>
      <c r="H587" s="18" t="s">
        <v>319</v>
      </c>
      <c r="I587" s="18" t="s">
        <v>271</v>
      </c>
      <c r="J587" s="17">
        <v>88000</v>
      </c>
      <c r="K587" s="64"/>
      <c r="L587" s="35" t="s">
        <v>137</v>
      </c>
      <c r="M587" s="64"/>
      <c r="N587" s="19" t="s">
        <v>1390</v>
      </c>
      <c r="O587" s="19"/>
      <c r="P587" s="19"/>
      <c r="Q587" s="19" t="s">
        <v>2443</v>
      </c>
      <c r="R587" s="19" t="s">
        <v>1295</v>
      </c>
      <c r="S587" s="18" t="s">
        <v>108</v>
      </c>
      <c r="T587" s="19"/>
      <c r="U587" s="19"/>
      <c r="V587" s="19"/>
      <c r="W587" s="19"/>
      <c r="X587" s="18" t="s">
        <v>1376</v>
      </c>
      <c r="Y587" s="46"/>
      <c r="Z587" s="16">
        <f t="shared" si="19"/>
        <v>0</v>
      </c>
      <c r="AA587" s="19"/>
      <c r="AB587" s="19"/>
      <c r="AC587" s="19"/>
      <c r="AD587" s="19"/>
      <c r="AE587" s="20" t="s">
        <v>1385</v>
      </c>
      <c r="AF587" s="127" t="s">
        <v>1570</v>
      </c>
      <c r="AG587" s="20"/>
      <c r="AH587" s="20" t="s">
        <v>1391</v>
      </c>
      <c r="AI587" s="20" t="s">
        <v>1571</v>
      </c>
      <c r="AJ587" s="16"/>
      <c r="AK587" s="16"/>
      <c r="AL587" s="16">
        <f t="shared" si="21"/>
        <v>88000</v>
      </c>
      <c r="AM587" s="19" t="s">
        <v>1379</v>
      </c>
      <c r="AN587" s="19" t="s">
        <v>1379</v>
      </c>
      <c r="AO587" s="19"/>
      <c r="AP587" s="19"/>
      <c r="AQ587" s="19"/>
      <c r="AR587" s="19"/>
      <c r="AS587" s="19"/>
      <c r="AT587" s="19"/>
    </row>
    <row r="588" spans="1:46" s="23" customFormat="1" ht="108" x14ac:dyDescent="0.2">
      <c r="A588" s="19" t="s">
        <v>48</v>
      </c>
      <c r="B588" s="19" t="s">
        <v>277</v>
      </c>
      <c r="C588" s="19" t="s">
        <v>276</v>
      </c>
      <c r="D588" s="19" t="s">
        <v>10</v>
      </c>
      <c r="E588" s="19" t="s">
        <v>311</v>
      </c>
      <c r="F588" s="28" t="s">
        <v>2158</v>
      </c>
      <c r="G588" s="19" t="s">
        <v>887</v>
      </c>
      <c r="H588" s="18" t="s">
        <v>888</v>
      </c>
      <c r="I588" s="18" t="s">
        <v>889</v>
      </c>
      <c r="J588" s="17">
        <v>197600</v>
      </c>
      <c r="K588" s="64"/>
      <c r="L588" s="35" t="s">
        <v>137</v>
      </c>
      <c r="M588" s="64"/>
      <c r="N588" s="19" t="s">
        <v>1390</v>
      </c>
      <c r="O588" s="19"/>
      <c r="P588" s="19"/>
      <c r="Q588" s="19" t="s">
        <v>2443</v>
      </c>
      <c r="R588" s="19" t="s">
        <v>1295</v>
      </c>
      <c r="S588" s="18" t="s">
        <v>108</v>
      </c>
      <c r="T588" s="19"/>
      <c r="U588" s="19"/>
      <c r="V588" s="19"/>
      <c r="W588" s="19"/>
      <c r="X588" s="18" t="s">
        <v>1376</v>
      </c>
      <c r="Y588" s="46"/>
      <c r="Z588" s="16">
        <f t="shared" si="19"/>
        <v>0</v>
      </c>
      <c r="AA588" s="19"/>
      <c r="AB588" s="19"/>
      <c r="AC588" s="19"/>
      <c r="AD588" s="19"/>
      <c r="AE588" s="20" t="s">
        <v>1385</v>
      </c>
      <c r="AF588" s="127" t="s">
        <v>1570</v>
      </c>
      <c r="AG588" s="20"/>
      <c r="AH588" s="20" t="s">
        <v>1391</v>
      </c>
      <c r="AI588" s="20" t="s">
        <v>1571</v>
      </c>
      <c r="AJ588" s="16"/>
      <c r="AK588" s="16"/>
      <c r="AL588" s="16">
        <f t="shared" si="21"/>
        <v>197600</v>
      </c>
      <c r="AM588" s="19" t="s">
        <v>1379</v>
      </c>
      <c r="AN588" s="19" t="s">
        <v>1379</v>
      </c>
      <c r="AO588" s="19"/>
      <c r="AP588" s="19"/>
      <c r="AQ588" s="19"/>
      <c r="AR588" s="19"/>
      <c r="AS588" s="19"/>
      <c r="AT588" s="19"/>
    </row>
    <row r="589" spans="1:46" s="23" customFormat="1" ht="72" x14ac:dyDescent="0.2">
      <c r="A589" s="19" t="s">
        <v>48</v>
      </c>
      <c r="B589" s="19" t="s">
        <v>277</v>
      </c>
      <c r="C589" s="19" t="s">
        <v>276</v>
      </c>
      <c r="D589" s="19" t="s">
        <v>10</v>
      </c>
      <c r="E589" s="19" t="s">
        <v>311</v>
      </c>
      <c r="F589" s="28" t="s">
        <v>2159</v>
      </c>
      <c r="G589" s="19" t="s">
        <v>890</v>
      </c>
      <c r="H589" s="18" t="s">
        <v>270</v>
      </c>
      <c r="I589" s="18" t="s">
        <v>274</v>
      </c>
      <c r="J589" s="17">
        <v>466000</v>
      </c>
      <c r="K589" s="64"/>
      <c r="L589" s="35" t="s">
        <v>137</v>
      </c>
      <c r="M589" s="64"/>
      <c r="N589" s="19" t="s">
        <v>1390</v>
      </c>
      <c r="O589" s="19"/>
      <c r="P589" s="19"/>
      <c r="Q589" s="19" t="s">
        <v>2443</v>
      </c>
      <c r="R589" s="19" t="s">
        <v>1295</v>
      </c>
      <c r="S589" s="18" t="s">
        <v>108</v>
      </c>
      <c r="T589" s="19"/>
      <c r="U589" s="19"/>
      <c r="V589" s="19"/>
      <c r="W589" s="19"/>
      <c r="X589" s="18" t="s">
        <v>1376</v>
      </c>
      <c r="Y589" s="46"/>
      <c r="Z589" s="16">
        <f t="shared" si="19"/>
        <v>0</v>
      </c>
      <c r="AA589" s="19"/>
      <c r="AB589" s="19"/>
      <c r="AC589" s="19"/>
      <c r="AD589" s="19"/>
      <c r="AE589" s="20" t="s">
        <v>1385</v>
      </c>
      <c r="AF589" s="127" t="s">
        <v>1570</v>
      </c>
      <c r="AG589" s="20"/>
      <c r="AH589" s="20" t="s">
        <v>1391</v>
      </c>
      <c r="AI589" s="20" t="s">
        <v>1571</v>
      </c>
      <c r="AJ589" s="16"/>
      <c r="AK589" s="16"/>
      <c r="AL589" s="16">
        <f t="shared" si="21"/>
        <v>466000</v>
      </c>
      <c r="AM589" s="19" t="s">
        <v>1379</v>
      </c>
      <c r="AN589" s="19" t="s">
        <v>1379</v>
      </c>
      <c r="AO589" s="19"/>
      <c r="AP589" s="19"/>
      <c r="AQ589" s="19"/>
      <c r="AR589" s="19"/>
      <c r="AS589" s="19"/>
      <c r="AT589" s="19"/>
    </row>
    <row r="590" spans="1:46" s="23" customFormat="1" ht="72" x14ac:dyDescent="0.2">
      <c r="A590" s="19" t="s">
        <v>48</v>
      </c>
      <c r="B590" s="19" t="s">
        <v>277</v>
      </c>
      <c r="C590" s="19" t="s">
        <v>276</v>
      </c>
      <c r="D590" s="19" t="s">
        <v>10</v>
      </c>
      <c r="E590" s="19" t="s">
        <v>311</v>
      </c>
      <c r="F590" s="28" t="s">
        <v>2160</v>
      </c>
      <c r="G590" s="19" t="s">
        <v>891</v>
      </c>
      <c r="H590" s="18" t="s">
        <v>270</v>
      </c>
      <c r="I590" s="18" t="s">
        <v>271</v>
      </c>
      <c r="J590" s="17">
        <v>18000</v>
      </c>
      <c r="K590" s="64"/>
      <c r="L590" s="35" t="s">
        <v>137</v>
      </c>
      <c r="M590" s="64"/>
      <c r="N590" s="19" t="s">
        <v>1390</v>
      </c>
      <c r="O590" s="19"/>
      <c r="P590" s="19"/>
      <c r="Q590" s="19" t="s">
        <v>2443</v>
      </c>
      <c r="R590" s="19" t="s">
        <v>1295</v>
      </c>
      <c r="S590" s="18" t="s">
        <v>108</v>
      </c>
      <c r="T590" s="19"/>
      <c r="U590" s="19"/>
      <c r="V590" s="19"/>
      <c r="W590" s="19"/>
      <c r="X590" s="18" t="s">
        <v>1376</v>
      </c>
      <c r="Y590" s="46"/>
      <c r="Z590" s="16">
        <f t="shared" si="19"/>
        <v>0</v>
      </c>
      <c r="AA590" s="19"/>
      <c r="AB590" s="19"/>
      <c r="AC590" s="19"/>
      <c r="AD590" s="19"/>
      <c r="AE590" s="20" t="s">
        <v>1385</v>
      </c>
      <c r="AF590" s="127" t="s">
        <v>1570</v>
      </c>
      <c r="AG590" s="20"/>
      <c r="AH590" s="20" t="s">
        <v>1391</v>
      </c>
      <c r="AI590" s="20" t="s">
        <v>1571</v>
      </c>
      <c r="AJ590" s="16"/>
      <c r="AK590" s="16"/>
      <c r="AL590" s="16">
        <f t="shared" si="21"/>
        <v>18000</v>
      </c>
      <c r="AM590" s="19" t="s">
        <v>1379</v>
      </c>
      <c r="AN590" s="19" t="s">
        <v>1379</v>
      </c>
      <c r="AO590" s="19"/>
      <c r="AP590" s="19"/>
      <c r="AQ590" s="19"/>
      <c r="AR590" s="19"/>
      <c r="AS590" s="19"/>
      <c r="AT590" s="19"/>
    </row>
    <row r="591" spans="1:46" s="23" customFormat="1" ht="144" x14ac:dyDescent="0.2">
      <c r="A591" s="19" t="s">
        <v>48</v>
      </c>
      <c r="B591" s="19" t="s">
        <v>277</v>
      </c>
      <c r="C591" s="19" t="s">
        <v>17</v>
      </c>
      <c r="D591" s="19" t="s">
        <v>1565</v>
      </c>
      <c r="E591" s="19" t="s">
        <v>454</v>
      </c>
      <c r="F591" s="28" t="s">
        <v>2161</v>
      </c>
      <c r="G591" s="19" t="s">
        <v>1116</v>
      </c>
      <c r="H591" s="18" t="s">
        <v>270</v>
      </c>
      <c r="I591" s="18" t="s">
        <v>631</v>
      </c>
      <c r="J591" s="17">
        <v>11600000</v>
      </c>
      <c r="K591" s="64"/>
      <c r="L591" s="35" t="s">
        <v>137</v>
      </c>
      <c r="M591" s="64"/>
      <c r="N591" s="19"/>
      <c r="O591" s="19"/>
      <c r="P591" s="19"/>
      <c r="Q591" s="19"/>
      <c r="R591" s="19"/>
      <c r="S591" s="18" t="s">
        <v>108</v>
      </c>
      <c r="T591" s="19"/>
      <c r="U591" s="19"/>
      <c r="V591" s="19"/>
      <c r="W591" s="19"/>
      <c r="X591" s="18" t="s">
        <v>1376</v>
      </c>
      <c r="Y591" s="46"/>
      <c r="Z591" s="16">
        <f t="shared" si="19"/>
        <v>0</v>
      </c>
      <c r="AA591" s="19"/>
      <c r="AB591" s="19"/>
      <c r="AC591" s="19"/>
      <c r="AD591" s="19"/>
      <c r="AE591" s="20" t="s">
        <v>1392</v>
      </c>
      <c r="AF591" s="127" t="s">
        <v>3457</v>
      </c>
      <c r="AG591" s="20"/>
      <c r="AH591" s="20" t="s">
        <v>1392</v>
      </c>
      <c r="AI591" s="20" t="s">
        <v>1568</v>
      </c>
      <c r="AJ591" s="16"/>
      <c r="AK591" s="16"/>
      <c r="AL591" s="16">
        <f t="shared" si="21"/>
        <v>11600000</v>
      </c>
      <c r="AM591" s="19" t="s">
        <v>3089</v>
      </c>
      <c r="AN591" s="19" t="s">
        <v>3090</v>
      </c>
      <c r="AO591" s="19"/>
      <c r="AP591" s="19"/>
      <c r="AQ591" s="19"/>
      <c r="AR591" s="19"/>
      <c r="AS591" s="19"/>
      <c r="AT591" s="19" t="s">
        <v>3091</v>
      </c>
    </row>
    <row r="592" spans="1:46" s="23" customFormat="1" ht="74.25" customHeight="1" x14ac:dyDescent="0.2">
      <c r="A592" s="19" t="s">
        <v>48</v>
      </c>
      <c r="B592" s="19" t="s">
        <v>277</v>
      </c>
      <c r="C592" s="19" t="s">
        <v>17</v>
      </c>
      <c r="D592" s="19" t="s">
        <v>34</v>
      </c>
      <c r="E592" s="19" t="s">
        <v>454</v>
      </c>
      <c r="F592" s="28" t="s">
        <v>2162</v>
      </c>
      <c r="G592" s="19" t="s">
        <v>1118</v>
      </c>
      <c r="H592" s="18" t="s">
        <v>270</v>
      </c>
      <c r="I592" s="18" t="s">
        <v>1119</v>
      </c>
      <c r="J592" s="17">
        <v>3900000</v>
      </c>
      <c r="K592" s="64"/>
      <c r="L592" s="35" t="s">
        <v>137</v>
      </c>
      <c r="M592" s="64"/>
      <c r="N592" s="19" t="s">
        <v>1393</v>
      </c>
      <c r="O592" s="19"/>
      <c r="P592" s="19"/>
      <c r="Q592" s="19" t="s">
        <v>1394</v>
      </c>
      <c r="R592" s="19" t="s">
        <v>12</v>
      </c>
      <c r="S592" s="18" t="s">
        <v>108</v>
      </c>
      <c r="T592" s="19"/>
      <c r="U592" s="19"/>
      <c r="V592" s="19"/>
      <c r="W592" s="19"/>
      <c r="X592" s="18" t="s">
        <v>1261</v>
      </c>
      <c r="Y592" s="46"/>
      <c r="Z592" s="16">
        <f t="shared" si="19"/>
        <v>0</v>
      </c>
      <c r="AA592" s="19"/>
      <c r="AB592" s="19"/>
      <c r="AC592" s="19"/>
      <c r="AD592" s="19"/>
      <c r="AE592" s="20" t="s">
        <v>1385</v>
      </c>
      <c r="AF592" s="127" t="s">
        <v>1570</v>
      </c>
      <c r="AG592" s="20"/>
      <c r="AH592" s="20" t="s">
        <v>1385</v>
      </c>
      <c r="AI592" s="20" t="s">
        <v>1570</v>
      </c>
      <c r="AJ592" s="16"/>
      <c r="AK592" s="16"/>
      <c r="AL592" s="16">
        <f t="shared" si="21"/>
        <v>3900000</v>
      </c>
      <c r="AM592" s="19" t="s">
        <v>1395</v>
      </c>
      <c r="AN592" s="19" t="s">
        <v>1395</v>
      </c>
      <c r="AO592" s="19"/>
      <c r="AP592" s="19"/>
      <c r="AQ592" s="19"/>
      <c r="AR592" s="19"/>
      <c r="AS592" s="19"/>
      <c r="AT592" s="19"/>
    </row>
    <row r="593" spans="1:46" s="23" customFormat="1" ht="74.25" customHeight="1" x14ac:dyDescent="0.2">
      <c r="A593" s="19" t="s">
        <v>48</v>
      </c>
      <c r="B593" s="19" t="s">
        <v>277</v>
      </c>
      <c r="C593" s="19" t="s">
        <v>17</v>
      </c>
      <c r="D593" s="19" t="s">
        <v>34</v>
      </c>
      <c r="E593" s="19" t="s">
        <v>454</v>
      </c>
      <c r="F593" s="28" t="s">
        <v>2163</v>
      </c>
      <c r="G593" s="19" t="s">
        <v>1120</v>
      </c>
      <c r="H593" s="18" t="s">
        <v>270</v>
      </c>
      <c r="I593" s="18" t="s">
        <v>1119</v>
      </c>
      <c r="J593" s="17">
        <v>1600000</v>
      </c>
      <c r="K593" s="64"/>
      <c r="L593" s="35" t="s">
        <v>137</v>
      </c>
      <c r="M593" s="64"/>
      <c r="N593" s="19" t="s">
        <v>1396</v>
      </c>
      <c r="O593" s="19"/>
      <c r="P593" s="19"/>
      <c r="Q593" s="19" t="s">
        <v>1394</v>
      </c>
      <c r="R593" s="19" t="s">
        <v>12</v>
      </c>
      <c r="S593" s="18" t="s">
        <v>108</v>
      </c>
      <c r="T593" s="19"/>
      <c r="U593" s="19"/>
      <c r="V593" s="19"/>
      <c r="W593" s="19"/>
      <c r="X593" s="18" t="s">
        <v>1261</v>
      </c>
      <c r="Y593" s="46"/>
      <c r="Z593" s="16">
        <f t="shared" si="19"/>
        <v>0</v>
      </c>
      <c r="AA593" s="19"/>
      <c r="AB593" s="19"/>
      <c r="AC593" s="19"/>
      <c r="AD593" s="19"/>
      <c r="AE593" s="20" t="s">
        <v>1385</v>
      </c>
      <c r="AF593" s="127" t="s">
        <v>1570</v>
      </c>
      <c r="AG593" s="20"/>
      <c r="AH593" s="20" t="s">
        <v>1391</v>
      </c>
      <c r="AI593" s="20" t="s">
        <v>1571</v>
      </c>
      <c r="AJ593" s="16"/>
      <c r="AK593" s="16"/>
      <c r="AL593" s="16">
        <f t="shared" si="21"/>
        <v>1600000</v>
      </c>
      <c r="AM593" s="19" t="s">
        <v>1397</v>
      </c>
      <c r="AN593" s="19" t="s">
        <v>1397</v>
      </c>
      <c r="AO593" s="19"/>
      <c r="AP593" s="19"/>
      <c r="AQ593" s="19"/>
      <c r="AR593" s="19"/>
      <c r="AS593" s="19"/>
      <c r="AT593" s="19"/>
    </row>
    <row r="594" spans="1:46" s="23" customFormat="1" ht="74.25" customHeight="1" x14ac:dyDescent="0.2">
      <c r="A594" s="19" t="s">
        <v>48</v>
      </c>
      <c r="B594" s="19" t="s">
        <v>277</v>
      </c>
      <c r="C594" s="19" t="s">
        <v>17</v>
      </c>
      <c r="D594" s="19" t="s">
        <v>34</v>
      </c>
      <c r="E594" s="19" t="s">
        <v>454</v>
      </c>
      <c r="F594" s="28" t="s">
        <v>2164</v>
      </c>
      <c r="G594" s="19" t="s">
        <v>1121</v>
      </c>
      <c r="H594" s="18" t="s">
        <v>270</v>
      </c>
      <c r="I594" s="18" t="s">
        <v>1122</v>
      </c>
      <c r="J594" s="17">
        <v>1800000</v>
      </c>
      <c r="K594" s="64"/>
      <c r="L594" s="35" t="s">
        <v>137</v>
      </c>
      <c r="M594" s="64"/>
      <c r="N594" s="19"/>
      <c r="O594" s="19"/>
      <c r="P594" s="19"/>
      <c r="Q594" s="19"/>
      <c r="R594" s="19"/>
      <c r="S594" s="18" t="s">
        <v>108</v>
      </c>
      <c r="T594" s="19"/>
      <c r="U594" s="19"/>
      <c r="V594" s="19"/>
      <c r="W594" s="19"/>
      <c r="X594" s="18"/>
      <c r="Y594" s="46"/>
      <c r="Z594" s="16">
        <f t="shared" si="19"/>
        <v>0</v>
      </c>
      <c r="AA594" s="19"/>
      <c r="AB594" s="19"/>
      <c r="AC594" s="19"/>
      <c r="AD594" s="19"/>
      <c r="AE594" s="20" t="s">
        <v>3088</v>
      </c>
      <c r="AF594" s="127" t="s">
        <v>3457</v>
      </c>
      <c r="AG594" s="20"/>
      <c r="AH594" s="20" t="s">
        <v>1392</v>
      </c>
      <c r="AI594" s="20" t="s">
        <v>1568</v>
      </c>
      <c r="AJ594" s="16"/>
      <c r="AK594" s="16"/>
      <c r="AL594" s="16">
        <f t="shared" si="21"/>
        <v>1800000</v>
      </c>
      <c r="AM594" s="19" t="s">
        <v>3092</v>
      </c>
      <c r="AN594" s="19" t="s">
        <v>3093</v>
      </c>
      <c r="AO594" s="19"/>
      <c r="AP594" s="19"/>
      <c r="AQ594" s="19"/>
      <c r="AR594" s="19"/>
      <c r="AS594" s="19"/>
      <c r="AT594" s="19" t="s">
        <v>3094</v>
      </c>
    </row>
    <row r="595" spans="1:46" s="23" customFormat="1" ht="72" x14ac:dyDescent="0.25">
      <c r="A595" s="19" t="s">
        <v>49</v>
      </c>
      <c r="B595" s="19" t="s">
        <v>277</v>
      </c>
      <c r="C595" s="19" t="s">
        <v>276</v>
      </c>
      <c r="D595" s="19" t="s">
        <v>11</v>
      </c>
      <c r="E595" s="19" t="s">
        <v>454</v>
      </c>
      <c r="F595" s="28" t="s">
        <v>2165</v>
      </c>
      <c r="G595" s="19" t="s">
        <v>892</v>
      </c>
      <c r="H595" s="18" t="s">
        <v>267</v>
      </c>
      <c r="I595" s="18" t="s">
        <v>274</v>
      </c>
      <c r="J595" s="17">
        <v>51000</v>
      </c>
      <c r="K595" s="64"/>
      <c r="L595" s="64"/>
      <c r="M595" s="35" t="s">
        <v>137</v>
      </c>
      <c r="N595" s="19"/>
      <c r="O595" s="19" t="s">
        <v>3095</v>
      </c>
      <c r="P595" s="48">
        <v>242236</v>
      </c>
      <c r="Q595" s="152" t="s">
        <v>3096</v>
      </c>
      <c r="R595" s="48" t="s">
        <v>1295</v>
      </c>
      <c r="S595" s="48" t="s">
        <v>65</v>
      </c>
      <c r="T595" s="48"/>
      <c r="U595" s="19"/>
      <c r="V595" s="71" t="s">
        <v>3097</v>
      </c>
      <c r="W595" s="74">
        <v>50040</v>
      </c>
      <c r="X595" s="140">
        <v>1</v>
      </c>
      <c r="Y595" s="128">
        <v>23105</v>
      </c>
      <c r="Z595" s="74">
        <v>50040</v>
      </c>
      <c r="AA595" s="19"/>
      <c r="AB595" s="19"/>
      <c r="AC595" s="19"/>
      <c r="AD595" s="19"/>
      <c r="AE595" s="52" t="s">
        <v>3098</v>
      </c>
      <c r="AF595" s="127" t="s">
        <v>1570</v>
      </c>
      <c r="AG595" s="20"/>
      <c r="AH595" s="52" t="s">
        <v>1399</v>
      </c>
      <c r="AI595" s="19" t="s">
        <v>1570</v>
      </c>
      <c r="AJ595" s="16"/>
      <c r="AK595" s="16"/>
      <c r="AL595" s="16">
        <f t="shared" si="21"/>
        <v>51000</v>
      </c>
      <c r="AM595" s="48">
        <v>23079</v>
      </c>
      <c r="AN595" s="48">
        <v>23082</v>
      </c>
      <c r="AO595" s="48">
        <v>23086</v>
      </c>
      <c r="AP595" s="48">
        <v>23087</v>
      </c>
      <c r="AQ595" s="48">
        <v>23090</v>
      </c>
      <c r="AR595" s="17">
        <v>51000</v>
      </c>
      <c r="AS595" s="19"/>
      <c r="AT595" s="52"/>
    </row>
    <row r="596" spans="1:46" s="23" customFormat="1" ht="72" x14ac:dyDescent="0.25">
      <c r="A596" s="19" t="s">
        <v>49</v>
      </c>
      <c r="B596" s="19" t="s">
        <v>277</v>
      </c>
      <c r="C596" s="19" t="s">
        <v>276</v>
      </c>
      <c r="D596" s="19" t="s">
        <v>11</v>
      </c>
      <c r="E596" s="19" t="s">
        <v>454</v>
      </c>
      <c r="F596" s="28" t="s">
        <v>2166</v>
      </c>
      <c r="G596" s="19" t="s">
        <v>893</v>
      </c>
      <c r="H596" s="18" t="s">
        <v>894</v>
      </c>
      <c r="I596" s="18" t="s">
        <v>268</v>
      </c>
      <c r="J596" s="17">
        <v>160000</v>
      </c>
      <c r="K596" s="64"/>
      <c r="L596" s="64"/>
      <c r="M596" s="35" t="s">
        <v>137</v>
      </c>
      <c r="N596" s="19"/>
      <c r="O596" s="19" t="s">
        <v>3095</v>
      </c>
      <c r="P596" s="48">
        <v>242236</v>
      </c>
      <c r="Q596" s="153" t="s">
        <v>3096</v>
      </c>
      <c r="R596" s="48" t="s">
        <v>1295</v>
      </c>
      <c r="S596" s="48" t="s">
        <v>65</v>
      </c>
      <c r="T596" s="48"/>
      <c r="U596" s="19"/>
      <c r="V596" s="71" t="s">
        <v>3097</v>
      </c>
      <c r="W596" s="74">
        <v>160000</v>
      </c>
      <c r="X596" s="140">
        <v>1</v>
      </c>
      <c r="Y596" s="128">
        <v>23105</v>
      </c>
      <c r="Z596" s="74">
        <v>160000</v>
      </c>
      <c r="AA596" s="19"/>
      <c r="AB596" s="19"/>
      <c r="AC596" s="19"/>
      <c r="AD596" s="19"/>
      <c r="AE596" s="52" t="s">
        <v>3098</v>
      </c>
      <c r="AF596" s="127" t="s">
        <v>1570</v>
      </c>
      <c r="AG596" s="20" t="s">
        <v>2457</v>
      </c>
      <c r="AH596" s="52" t="s">
        <v>1399</v>
      </c>
      <c r="AI596" s="19" t="s">
        <v>1570</v>
      </c>
      <c r="AJ596" s="16"/>
      <c r="AK596" s="17">
        <v>160000</v>
      </c>
      <c r="AL596" s="16">
        <f t="shared" si="21"/>
        <v>0</v>
      </c>
      <c r="AM596" s="48">
        <v>23079</v>
      </c>
      <c r="AN596" s="48">
        <v>23082</v>
      </c>
      <c r="AO596" s="48">
        <v>23086</v>
      </c>
      <c r="AP596" s="48">
        <v>23087</v>
      </c>
      <c r="AQ596" s="48">
        <v>23090</v>
      </c>
      <c r="AR596" s="17">
        <v>160000</v>
      </c>
      <c r="AS596" s="19"/>
      <c r="AT596" s="52"/>
    </row>
    <row r="597" spans="1:46" s="23" customFormat="1" ht="72" x14ac:dyDescent="0.25">
      <c r="A597" s="19" t="s">
        <v>49</v>
      </c>
      <c r="B597" s="19" t="s">
        <v>277</v>
      </c>
      <c r="C597" s="19" t="s">
        <v>276</v>
      </c>
      <c r="D597" s="19" t="s">
        <v>11</v>
      </c>
      <c r="E597" s="19" t="s">
        <v>454</v>
      </c>
      <c r="F597" s="28" t="s">
        <v>2167</v>
      </c>
      <c r="G597" s="19" t="s">
        <v>895</v>
      </c>
      <c r="H597" s="18" t="s">
        <v>896</v>
      </c>
      <c r="I597" s="18" t="s">
        <v>268</v>
      </c>
      <c r="J597" s="17">
        <v>300000</v>
      </c>
      <c r="K597" s="64"/>
      <c r="L597" s="64"/>
      <c r="M597" s="35" t="s">
        <v>137</v>
      </c>
      <c r="N597" s="19"/>
      <c r="O597" s="19" t="s">
        <v>1398</v>
      </c>
      <c r="P597" s="48">
        <v>242236</v>
      </c>
      <c r="Q597" s="152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/>
      <c r="AB597" s="19"/>
      <c r="AC597" s="19"/>
      <c r="AD597" s="19"/>
      <c r="AE597" s="52" t="s">
        <v>1399</v>
      </c>
      <c r="AF597" s="127" t="s">
        <v>1570</v>
      </c>
      <c r="AG597" s="20"/>
      <c r="AH597" s="52" t="s">
        <v>1399</v>
      </c>
      <c r="AI597" s="19" t="s">
        <v>1570</v>
      </c>
      <c r="AJ597" s="16"/>
      <c r="AK597" s="16"/>
      <c r="AL597" s="16">
        <f t="shared" si="21"/>
        <v>300000</v>
      </c>
      <c r="AM597" s="48">
        <v>23079</v>
      </c>
      <c r="AN597" s="48">
        <v>23082</v>
      </c>
      <c r="AO597" s="48">
        <v>23086</v>
      </c>
      <c r="AP597" s="48">
        <v>23087</v>
      </c>
      <c r="AQ597" s="48">
        <v>23090</v>
      </c>
      <c r="AR597" s="17">
        <v>300000</v>
      </c>
      <c r="AS597" s="19"/>
      <c r="AT597" s="52"/>
    </row>
    <row r="598" spans="1:46" s="23" customFormat="1" ht="72" x14ac:dyDescent="0.25">
      <c r="A598" s="19" t="s">
        <v>49</v>
      </c>
      <c r="B598" s="19" t="s">
        <v>277</v>
      </c>
      <c r="C598" s="19" t="s">
        <v>276</v>
      </c>
      <c r="D598" s="19" t="s">
        <v>11</v>
      </c>
      <c r="E598" s="19" t="s">
        <v>454</v>
      </c>
      <c r="F598" s="28" t="s">
        <v>2168</v>
      </c>
      <c r="G598" s="19" t="s">
        <v>897</v>
      </c>
      <c r="H598" s="18" t="s">
        <v>270</v>
      </c>
      <c r="I598" s="18" t="s">
        <v>271</v>
      </c>
      <c r="J598" s="17">
        <v>180000</v>
      </c>
      <c r="K598" s="64"/>
      <c r="L598" s="64"/>
      <c r="M598" s="35" t="s">
        <v>137</v>
      </c>
      <c r="N598" s="19"/>
      <c r="O598" s="19" t="s">
        <v>1400</v>
      </c>
      <c r="P598" s="48">
        <v>242233</v>
      </c>
      <c r="Q598" s="153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52" t="s">
        <v>3102</v>
      </c>
      <c r="AF598" s="127" t="s">
        <v>1570</v>
      </c>
      <c r="AG598" s="20" t="s">
        <v>2457</v>
      </c>
      <c r="AH598" s="52" t="s">
        <v>1401</v>
      </c>
      <c r="AI598" s="19" t="s">
        <v>1570</v>
      </c>
      <c r="AJ598" s="16"/>
      <c r="AK598" s="17">
        <v>180000</v>
      </c>
      <c r="AL598" s="16">
        <f t="shared" si="21"/>
        <v>0</v>
      </c>
      <c r="AM598" s="48">
        <v>23079</v>
      </c>
      <c r="AN598" s="48">
        <v>23082</v>
      </c>
      <c r="AO598" s="48">
        <v>23086</v>
      </c>
      <c r="AP598" s="48">
        <v>23087</v>
      </c>
      <c r="AQ598" s="48">
        <v>23090</v>
      </c>
      <c r="AR598" s="17">
        <v>180000</v>
      </c>
      <c r="AS598" s="19"/>
      <c r="AT598" s="52"/>
    </row>
    <row r="599" spans="1:46" s="23" customFormat="1" ht="72" x14ac:dyDescent="0.2">
      <c r="A599" s="19" t="s">
        <v>49</v>
      </c>
      <c r="B599" s="19" t="s">
        <v>277</v>
      </c>
      <c r="C599" s="19" t="s">
        <v>276</v>
      </c>
      <c r="D599" s="19" t="s">
        <v>11</v>
      </c>
      <c r="E599" s="19" t="s">
        <v>454</v>
      </c>
      <c r="F599" s="28" t="s">
        <v>2169</v>
      </c>
      <c r="G599" s="19" t="s">
        <v>898</v>
      </c>
      <c r="H599" s="18" t="s">
        <v>319</v>
      </c>
      <c r="I599" s="18" t="s">
        <v>271</v>
      </c>
      <c r="J599" s="17">
        <v>88000</v>
      </c>
      <c r="K599" s="64"/>
      <c r="L599" s="64"/>
      <c r="M599" s="35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/>
      <c r="AB599" s="19"/>
      <c r="AC599" s="19"/>
      <c r="AD599" s="19"/>
      <c r="AE599" s="52" t="s">
        <v>3105</v>
      </c>
      <c r="AF599" s="127" t="s">
        <v>1570</v>
      </c>
      <c r="AG599" s="20"/>
      <c r="AH599" s="52" t="s">
        <v>1402</v>
      </c>
      <c r="AI599" s="19" t="s">
        <v>1570</v>
      </c>
      <c r="AJ599" s="16"/>
      <c r="AK599" s="16"/>
      <c r="AL599" s="16">
        <f t="shared" si="21"/>
        <v>88000</v>
      </c>
      <c r="AM599" s="48">
        <v>23079</v>
      </c>
      <c r="AN599" s="48">
        <v>23082</v>
      </c>
      <c r="AO599" s="48">
        <v>23090</v>
      </c>
      <c r="AP599" s="48">
        <v>23093</v>
      </c>
      <c r="AQ599" s="48">
        <v>23096</v>
      </c>
      <c r="AR599" s="17">
        <v>88000</v>
      </c>
      <c r="AS599" s="19"/>
      <c r="AT599" s="52"/>
    </row>
    <row r="600" spans="1:46" s="23" customFormat="1" ht="90" x14ac:dyDescent="0.2">
      <c r="A600" s="19" t="s">
        <v>49</v>
      </c>
      <c r="B600" s="19" t="s">
        <v>277</v>
      </c>
      <c r="C600" s="19" t="s">
        <v>276</v>
      </c>
      <c r="D600" s="19" t="s">
        <v>11</v>
      </c>
      <c r="E600" s="19" t="s">
        <v>454</v>
      </c>
      <c r="F600" s="28" t="s">
        <v>2170</v>
      </c>
      <c r="G600" s="19" t="s">
        <v>899</v>
      </c>
      <c r="H600" s="18" t="s">
        <v>900</v>
      </c>
      <c r="I600" s="18" t="s">
        <v>271</v>
      </c>
      <c r="J600" s="17">
        <v>775600</v>
      </c>
      <c r="K600" s="35" t="s">
        <v>137</v>
      </c>
      <c r="L600" s="64"/>
      <c r="M600" s="64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/>
      <c r="AB600" s="19"/>
      <c r="AC600" s="19"/>
      <c r="AD600" s="19"/>
      <c r="AE600" s="52" t="s">
        <v>3110</v>
      </c>
      <c r="AF600" s="126" t="s">
        <v>1571</v>
      </c>
      <c r="AG600" s="52"/>
      <c r="AH600" s="52" t="s">
        <v>1404</v>
      </c>
      <c r="AI600" s="19" t="s">
        <v>1571</v>
      </c>
      <c r="AJ600" s="16"/>
      <c r="AK600" s="16"/>
      <c r="AL600" s="16">
        <f t="shared" si="21"/>
        <v>775600</v>
      </c>
      <c r="AM600" s="48">
        <v>23079</v>
      </c>
      <c r="AN600" s="48">
        <v>23082</v>
      </c>
      <c r="AO600" s="48">
        <v>23110</v>
      </c>
      <c r="AP600" s="48">
        <v>23111</v>
      </c>
      <c r="AQ600" s="48">
        <v>23118</v>
      </c>
      <c r="AR600" s="17">
        <v>775600</v>
      </c>
      <c r="AS600" s="19"/>
      <c r="AT600" s="52"/>
    </row>
    <row r="601" spans="1:46" s="23" customFormat="1" ht="72" x14ac:dyDescent="0.2">
      <c r="A601" s="19" t="s">
        <v>49</v>
      </c>
      <c r="B601" s="19" t="s">
        <v>277</v>
      </c>
      <c r="C601" s="19" t="s">
        <v>276</v>
      </c>
      <c r="D601" s="19" t="s">
        <v>11</v>
      </c>
      <c r="E601" s="19" t="s">
        <v>454</v>
      </c>
      <c r="F601" s="28" t="s">
        <v>2171</v>
      </c>
      <c r="G601" s="19" t="s">
        <v>901</v>
      </c>
      <c r="H601" s="18" t="s">
        <v>269</v>
      </c>
      <c r="I601" s="18" t="s">
        <v>271</v>
      </c>
      <c r="J601" s="17">
        <v>15000</v>
      </c>
      <c r="K601" s="64"/>
      <c r="L601" s="64"/>
      <c r="M601" s="35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/>
      <c r="AB601" s="19"/>
      <c r="AC601" s="19"/>
      <c r="AD601" s="19"/>
      <c r="AE601" s="52" t="s">
        <v>3114</v>
      </c>
      <c r="AF601" s="127" t="s">
        <v>1570</v>
      </c>
      <c r="AG601" s="20"/>
      <c r="AH601" s="52" t="s">
        <v>1406</v>
      </c>
      <c r="AI601" s="19" t="s">
        <v>1570</v>
      </c>
      <c r="AJ601" s="16"/>
      <c r="AK601" s="16"/>
      <c r="AL601" s="16">
        <f t="shared" si="21"/>
        <v>15000</v>
      </c>
      <c r="AM601" s="48">
        <v>23079</v>
      </c>
      <c r="AN601" s="48">
        <v>23082</v>
      </c>
      <c r="AO601" s="48">
        <v>23090</v>
      </c>
      <c r="AP601" s="48">
        <v>23093</v>
      </c>
      <c r="AQ601" s="48">
        <v>23096</v>
      </c>
      <c r="AR601" s="17">
        <v>15000</v>
      </c>
      <c r="AS601" s="19"/>
      <c r="AT601" s="52"/>
    </row>
    <row r="602" spans="1:46" s="23" customFormat="1" ht="72" x14ac:dyDescent="0.2">
      <c r="A602" s="19" t="s">
        <v>49</v>
      </c>
      <c r="B602" s="19" t="s">
        <v>277</v>
      </c>
      <c r="C602" s="19" t="s">
        <v>276</v>
      </c>
      <c r="D602" s="19" t="s">
        <v>11</v>
      </c>
      <c r="E602" s="19" t="s">
        <v>454</v>
      </c>
      <c r="F602" s="28" t="s">
        <v>2172</v>
      </c>
      <c r="G602" s="19" t="s">
        <v>902</v>
      </c>
      <c r="H602" s="18" t="s">
        <v>267</v>
      </c>
      <c r="I602" s="18" t="s">
        <v>273</v>
      </c>
      <c r="J602" s="17">
        <v>60000</v>
      </c>
      <c r="K602" s="64"/>
      <c r="L602" s="64"/>
      <c r="M602" s="35" t="s">
        <v>137</v>
      </c>
      <c r="N602" s="19"/>
      <c r="O602" s="19" t="s">
        <v>1398</v>
      </c>
      <c r="P602" s="48">
        <v>242247</v>
      </c>
      <c r="Q602" s="48" t="s">
        <v>3115</v>
      </c>
      <c r="R602" s="48" t="s">
        <v>3116</v>
      </c>
      <c r="S602" s="48" t="s">
        <v>65</v>
      </c>
      <c r="T602" s="48"/>
      <c r="U602" s="19"/>
      <c r="V602" s="71" t="s">
        <v>3117</v>
      </c>
      <c r="W602" s="74">
        <v>60000</v>
      </c>
      <c r="X602" s="18">
        <v>5</v>
      </c>
      <c r="Y602" s="128">
        <v>23116</v>
      </c>
      <c r="Z602" s="74">
        <v>60000</v>
      </c>
      <c r="AA602" s="19"/>
      <c r="AB602" s="19"/>
      <c r="AC602" s="19"/>
      <c r="AD602" s="19"/>
      <c r="AE602" s="52" t="s">
        <v>3118</v>
      </c>
      <c r="AF602" s="127" t="s">
        <v>1570</v>
      </c>
      <c r="AG602" s="20"/>
      <c r="AH602" s="52" t="s">
        <v>1399</v>
      </c>
      <c r="AI602" s="19" t="s">
        <v>1570</v>
      </c>
      <c r="AJ602" s="16"/>
      <c r="AK602" s="16"/>
      <c r="AL602" s="16">
        <f t="shared" si="21"/>
        <v>60000</v>
      </c>
      <c r="AM602" s="48">
        <v>23079</v>
      </c>
      <c r="AN602" s="48">
        <v>23082</v>
      </c>
      <c r="AO602" s="48">
        <v>23086</v>
      </c>
      <c r="AP602" s="48">
        <v>23087</v>
      </c>
      <c r="AQ602" s="48">
        <v>23090</v>
      </c>
      <c r="AR602" s="17">
        <v>60000</v>
      </c>
      <c r="AS602" s="19"/>
      <c r="AT602" s="52"/>
    </row>
    <row r="603" spans="1:46" s="23" customFormat="1" ht="72" x14ac:dyDescent="0.25">
      <c r="A603" s="19" t="s">
        <v>49</v>
      </c>
      <c r="B603" s="19" t="s">
        <v>277</v>
      </c>
      <c r="C603" s="19" t="s">
        <v>276</v>
      </c>
      <c r="D603" s="19" t="s">
        <v>11</v>
      </c>
      <c r="E603" s="19" t="s">
        <v>454</v>
      </c>
      <c r="F603" s="28" t="s">
        <v>2173</v>
      </c>
      <c r="G603" s="19" t="s">
        <v>903</v>
      </c>
      <c r="H603" s="18" t="s">
        <v>319</v>
      </c>
      <c r="I603" s="18" t="s">
        <v>273</v>
      </c>
      <c r="J603" s="17">
        <v>60000</v>
      </c>
      <c r="K603" s="64"/>
      <c r="L603" s="64"/>
      <c r="M603" s="35" t="s">
        <v>137</v>
      </c>
      <c r="N603" s="19"/>
      <c r="O603" s="19" t="s">
        <v>1398</v>
      </c>
      <c r="P603" s="48">
        <v>242236</v>
      </c>
      <c r="Q603" s="152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/>
      <c r="AB603" s="19"/>
      <c r="AC603" s="19"/>
      <c r="AD603" s="19"/>
      <c r="AE603" s="52" t="s">
        <v>3098</v>
      </c>
      <c r="AF603" s="127" t="s">
        <v>1570</v>
      </c>
      <c r="AG603" s="20"/>
      <c r="AH603" s="52" t="s">
        <v>1399</v>
      </c>
      <c r="AI603" s="19" t="s">
        <v>1570</v>
      </c>
      <c r="AJ603" s="16"/>
      <c r="AK603" s="16"/>
      <c r="AL603" s="16">
        <f t="shared" si="21"/>
        <v>60000</v>
      </c>
      <c r="AM603" s="48">
        <v>23079</v>
      </c>
      <c r="AN603" s="48">
        <v>23082</v>
      </c>
      <c r="AO603" s="48">
        <v>23086</v>
      </c>
      <c r="AP603" s="48">
        <v>23087</v>
      </c>
      <c r="AQ603" s="48">
        <v>23090</v>
      </c>
      <c r="AR603" s="17">
        <v>60000</v>
      </c>
      <c r="AS603" s="19"/>
      <c r="AT603" s="52"/>
    </row>
    <row r="604" spans="1:46" s="23" customFormat="1" ht="72" x14ac:dyDescent="0.25">
      <c r="A604" s="19" t="s">
        <v>49</v>
      </c>
      <c r="B604" s="19" t="s">
        <v>277</v>
      </c>
      <c r="C604" s="19" t="s">
        <v>276</v>
      </c>
      <c r="D604" s="19" t="s">
        <v>11</v>
      </c>
      <c r="E604" s="19" t="s">
        <v>454</v>
      </c>
      <c r="F604" s="28" t="s">
        <v>2174</v>
      </c>
      <c r="G604" s="19" t="s">
        <v>904</v>
      </c>
      <c r="H604" s="18" t="s">
        <v>267</v>
      </c>
      <c r="I604" s="18" t="s">
        <v>274</v>
      </c>
      <c r="J604" s="17">
        <v>48000</v>
      </c>
      <c r="K604" s="64"/>
      <c r="L604" s="64"/>
      <c r="M604" s="35" t="s">
        <v>137</v>
      </c>
      <c r="N604" s="19"/>
      <c r="O604" s="19" t="s">
        <v>1398</v>
      </c>
      <c r="P604" s="48">
        <v>242236</v>
      </c>
      <c r="Q604" s="153" t="s">
        <v>3096</v>
      </c>
      <c r="R604" s="48" t="s">
        <v>1295</v>
      </c>
      <c r="S604" s="48" t="s">
        <v>65</v>
      </c>
      <c r="T604" s="48"/>
      <c r="U604" s="19"/>
      <c r="V604" s="71" t="s">
        <v>3097</v>
      </c>
      <c r="W604" s="74">
        <v>48000</v>
      </c>
      <c r="X604" s="140">
        <v>1</v>
      </c>
      <c r="Y604" s="128">
        <v>23105</v>
      </c>
      <c r="Z604" s="74">
        <v>48000</v>
      </c>
      <c r="AA604" s="19"/>
      <c r="AB604" s="19"/>
      <c r="AC604" s="19"/>
      <c r="AD604" s="19"/>
      <c r="AE604" s="52" t="s">
        <v>3098</v>
      </c>
      <c r="AF604" s="127" t="s">
        <v>1570</v>
      </c>
      <c r="AG604" s="20"/>
      <c r="AH604" s="52" t="s">
        <v>1399</v>
      </c>
      <c r="AI604" s="19" t="s">
        <v>1570</v>
      </c>
      <c r="AJ604" s="16"/>
      <c r="AK604" s="16"/>
      <c r="AL604" s="16">
        <f t="shared" si="21"/>
        <v>48000</v>
      </c>
      <c r="AM604" s="48">
        <v>23079</v>
      </c>
      <c r="AN604" s="48">
        <v>23082</v>
      </c>
      <c r="AO604" s="48">
        <v>23086</v>
      </c>
      <c r="AP604" s="48">
        <v>23087</v>
      </c>
      <c r="AQ604" s="48">
        <v>23090</v>
      </c>
      <c r="AR604" s="17">
        <v>48000</v>
      </c>
      <c r="AS604" s="19"/>
      <c r="AT604" s="52"/>
    </row>
    <row r="605" spans="1:46" s="23" customFormat="1" ht="72" x14ac:dyDescent="0.25">
      <c r="A605" s="19" t="s">
        <v>49</v>
      </c>
      <c r="B605" s="19" t="s">
        <v>277</v>
      </c>
      <c r="C605" s="19" t="s">
        <v>276</v>
      </c>
      <c r="D605" s="19" t="s">
        <v>11</v>
      </c>
      <c r="E605" s="19" t="s">
        <v>454</v>
      </c>
      <c r="F605" s="28" t="s">
        <v>2175</v>
      </c>
      <c r="G605" s="19" t="s">
        <v>905</v>
      </c>
      <c r="H605" s="18" t="s">
        <v>464</v>
      </c>
      <c r="I605" s="18" t="s">
        <v>268</v>
      </c>
      <c r="J605" s="17">
        <v>97500</v>
      </c>
      <c r="K605" s="64"/>
      <c r="L605" s="64"/>
      <c r="M605" s="35" t="s">
        <v>137</v>
      </c>
      <c r="N605" s="19"/>
      <c r="O605" s="19" t="s">
        <v>1398</v>
      </c>
      <c r="P605" s="48">
        <v>242236</v>
      </c>
      <c r="Q605" s="152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/>
      <c r="AB605" s="19"/>
      <c r="AC605" s="19"/>
      <c r="AD605" s="19"/>
      <c r="AE605" s="52" t="s">
        <v>3098</v>
      </c>
      <c r="AF605" s="127" t="s">
        <v>1570</v>
      </c>
      <c r="AG605" s="20"/>
      <c r="AH605" s="52" t="s">
        <v>1399</v>
      </c>
      <c r="AI605" s="19" t="s">
        <v>1570</v>
      </c>
      <c r="AJ605" s="16"/>
      <c r="AK605" s="16"/>
      <c r="AL605" s="16">
        <f t="shared" si="21"/>
        <v>97500</v>
      </c>
      <c r="AM605" s="48">
        <v>23079</v>
      </c>
      <c r="AN605" s="48">
        <v>23082</v>
      </c>
      <c r="AO605" s="48">
        <v>23086</v>
      </c>
      <c r="AP605" s="48">
        <v>23087</v>
      </c>
      <c r="AQ605" s="48">
        <v>23090</v>
      </c>
      <c r="AR605" s="17">
        <v>97500</v>
      </c>
      <c r="AS605" s="19"/>
      <c r="AT605" s="52"/>
    </row>
    <row r="606" spans="1:46" s="23" customFormat="1" ht="72" x14ac:dyDescent="0.2">
      <c r="A606" s="19" t="s">
        <v>49</v>
      </c>
      <c r="B606" s="19" t="s">
        <v>277</v>
      </c>
      <c r="C606" s="19" t="s">
        <v>276</v>
      </c>
      <c r="D606" s="19" t="s">
        <v>11</v>
      </c>
      <c r="E606" s="19" t="s">
        <v>454</v>
      </c>
      <c r="F606" s="28" t="s">
        <v>2176</v>
      </c>
      <c r="G606" s="19" t="s">
        <v>906</v>
      </c>
      <c r="H606" s="18" t="s">
        <v>459</v>
      </c>
      <c r="I606" s="18" t="s">
        <v>268</v>
      </c>
      <c r="J606" s="17">
        <v>34000</v>
      </c>
      <c r="K606" s="64"/>
      <c r="L606" s="64"/>
      <c r="M606" s="35" t="s">
        <v>137</v>
      </c>
      <c r="N606" s="19"/>
      <c r="O606" s="19" t="s">
        <v>1407</v>
      </c>
      <c r="P606" s="48">
        <v>242244</v>
      </c>
      <c r="Q606" s="48" t="s">
        <v>3119</v>
      </c>
      <c r="R606" s="48" t="s">
        <v>1297</v>
      </c>
      <c r="S606" s="48" t="s">
        <v>65</v>
      </c>
      <c r="T606" s="48"/>
      <c r="U606" s="19"/>
      <c r="V606" s="71" t="s">
        <v>3120</v>
      </c>
      <c r="W606" s="74">
        <v>33000</v>
      </c>
      <c r="X606" s="18">
        <v>4</v>
      </c>
      <c r="Y606" s="128">
        <v>23113</v>
      </c>
      <c r="Z606" s="74">
        <v>33000</v>
      </c>
      <c r="AA606" s="19"/>
      <c r="AB606" s="19"/>
      <c r="AC606" s="19"/>
      <c r="AD606" s="19"/>
      <c r="AE606" s="52" t="s">
        <v>3121</v>
      </c>
      <c r="AF606" s="127" t="s">
        <v>1570</v>
      </c>
      <c r="AG606" s="20"/>
      <c r="AH606" s="52" t="s">
        <v>1408</v>
      </c>
      <c r="AI606" s="19" t="s">
        <v>1570</v>
      </c>
      <c r="AJ606" s="16"/>
      <c r="AK606" s="16"/>
      <c r="AL606" s="16">
        <f t="shared" si="21"/>
        <v>34000</v>
      </c>
      <c r="AM606" s="48">
        <v>23079</v>
      </c>
      <c r="AN606" s="48">
        <v>23082</v>
      </c>
      <c r="AO606" s="48">
        <v>23086</v>
      </c>
      <c r="AP606" s="48">
        <v>23087</v>
      </c>
      <c r="AQ606" s="48">
        <v>23090</v>
      </c>
      <c r="AR606" s="17">
        <v>34000</v>
      </c>
      <c r="AS606" s="19"/>
      <c r="AT606" s="52"/>
    </row>
    <row r="607" spans="1:46" s="23" customFormat="1" ht="72" x14ac:dyDescent="0.2">
      <c r="A607" s="19" t="s">
        <v>49</v>
      </c>
      <c r="B607" s="19" t="s">
        <v>277</v>
      </c>
      <c r="C607" s="19" t="s">
        <v>276</v>
      </c>
      <c r="D607" s="19" t="s">
        <v>11</v>
      </c>
      <c r="E607" s="19" t="s">
        <v>454</v>
      </c>
      <c r="F607" s="28" t="s">
        <v>2177</v>
      </c>
      <c r="G607" s="19" t="s">
        <v>907</v>
      </c>
      <c r="H607" s="18" t="s">
        <v>908</v>
      </c>
      <c r="I607" s="18" t="s">
        <v>268</v>
      </c>
      <c r="J607" s="17">
        <v>50000</v>
      </c>
      <c r="K607" s="64"/>
      <c r="L607" s="64"/>
      <c r="M607" s="35" t="s">
        <v>137</v>
      </c>
      <c r="N607" s="19"/>
      <c r="O607" s="19" t="s">
        <v>1407</v>
      </c>
      <c r="P607" s="48">
        <v>242244</v>
      </c>
      <c r="Q607" s="48" t="s">
        <v>3119</v>
      </c>
      <c r="R607" s="48" t="s">
        <v>1297</v>
      </c>
      <c r="S607" s="48" t="s">
        <v>65</v>
      </c>
      <c r="T607" s="48"/>
      <c r="U607" s="19"/>
      <c r="V607" s="71" t="s">
        <v>3120</v>
      </c>
      <c r="W607" s="74">
        <v>47250</v>
      </c>
      <c r="X607" s="18">
        <v>4</v>
      </c>
      <c r="Y607" s="128">
        <v>23113</v>
      </c>
      <c r="Z607" s="74">
        <v>47250</v>
      </c>
      <c r="AA607" s="19"/>
      <c r="AB607" s="19"/>
      <c r="AC607" s="19"/>
      <c r="AD607" s="19"/>
      <c r="AE607" s="52" t="s">
        <v>3121</v>
      </c>
      <c r="AF607" s="127" t="s">
        <v>1570</v>
      </c>
      <c r="AG607" s="20"/>
      <c r="AH607" s="52" t="s">
        <v>1408</v>
      </c>
      <c r="AI607" s="19" t="s">
        <v>1570</v>
      </c>
      <c r="AJ607" s="16"/>
      <c r="AK607" s="16"/>
      <c r="AL607" s="16">
        <f t="shared" si="21"/>
        <v>50000</v>
      </c>
      <c r="AM607" s="48">
        <v>23079</v>
      </c>
      <c r="AN607" s="48">
        <v>23082</v>
      </c>
      <c r="AO607" s="48">
        <v>23086</v>
      </c>
      <c r="AP607" s="48">
        <v>23087</v>
      </c>
      <c r="AQ607" s="48">
        <v>23090</v>
      </c>
      <c r="AR607" s="17">
        <v>50000</v>
      </c>
      <c r="AS607" s="19"/>
      <c r="AT607" s="52"/>
    </row>
    <row r="608" spans="1:46" s="23" customFormat="1" ht="72" x14ac:dyDescent="0.2">
      <c r="A608" s="19" t="s">
        <v>49</v>
      </c>
      <c r="B608" s="19" t="s">
        <v>277</v>
      </c>
      <c r="C608" s="19" t="s">
        <v>276</v>
      </c>
      <c r="D608" s="19" t="s">
        <v>11</v>
      </c>
      <c r="E608" s="19" t="s">
        <v>454</v>
      </c>
      <c r="F608" s="28" t="s">
        <v>2178</v>
      </c>
      <c r="G608" s="19" t="s">
        <v>909</v>
      </c>
      <c r="H608" s="18" t="s">
        <v>459</v>
      </c>
      <c r="I608" s="18" t="s">
        <v>274</v>
      </c>
      <c r="J608" s="17">
        <v>160000</v>
      </c>
      <c r="K608" s="64"/>
      <c r="L608" s="64"/>
      <c r="M608" s="35" t="s">
        <v>137</v>
      </c>
      <c r="N608" s="19"/>
      <c r="O608" s="19" t="s">
        <v>1409</v>
      </c>
      <c r="P608" s="48">
        <v>242233</v>
      </c>
      <c r="Q608" s="154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52" t="s">
        <v>3102</v>
      </c>
      <c r="AF608" s="127" t="s">
        <v>1570</v>
      </c>
      <c r="AG608" s="20"/>
      <c r="AH608" s="52" t="s">
        <v>1410</v>
      </c>
      <c r="AI608" s="19" t="s">
        <v>1570</v>
      </c>
      <c r="AJ608" s="16"/>
      <c r="AK608" s="16"/>
      <c r="AL608" s="16">
        <f t="shared" si="21"/>
        <v>160000</v>
      </c>
      <c r="AM608" s="48">
        <v>23079</v>
      </c>
      <c r="AN608" s="48">
        <v>23082</v>
      </c>
      <c r="AO608" s="48">
        <v>23090</v>
      </c>
      <c r="AP608" s="48">
        <v>23093</v>
      </c>
      <c r="AQ608" s="48">
        <v>23096</v>
      </c>
      <c r="AR608" s="17">
        <v>160000</v>
      </c>
      <c r="AS608" s="19"/>
      <c r="AT608" s="52"/>
    </row>
    <row r="609" spans="1:46" s="23" customFormat="1" ht="72" x14ac:dyDescent="0.25">
      <c r="A609" s="19" t="s">
        <v>49</v>
      </c>
      <c r="B609" s="19" t="s">
        <v>277</v>
      </c>
      <c r="C609" s="19" t="s">
        <v>276</v>
      </c>
      <c r="D609" s="19" t="s">
        <v>21</v>
      </c>
      <c r="E609" s="19" t="s">
        <v>454</v>
      </c>
      <c r="F609" s="28" t="s">
        <v>2179</v>
      </c>
      <c r="G609" s="19" t="s">
        <v>910</v>
      </c>
      <c r="H609" s="18" t="s">
        <v>269</v>
      </c>
      <c r="I609" s="18" t="s">
        <v>271</v>
      </c>
      <c r="J609" s="17">
        <v>27000</v>
      </c>
      <c r="K609" s="64"/>
      <c r="L609" s="64"/>
      <c r="M609" s="35" t="s">
        <v>137</v>
      </c>
      <c r="N609" s="19"/>
      <c r="O609" s="19" t="s">
        <v>3123</v>
      </c>
      <c r="P609" s="48">
        <v>242239</v>
      </c>
      <c r="Q609" s="153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52" t="s">
        <v>3102</v>
      </c>
      <c r="AF609" s="127" t="s">
        <v>1570</v>
      </c>
      <c r="AG609" s="20" t="s">
        <v>2457</v>
      </c>
      <c r="AH609" s="52" t="s">
        <v>1412</v>
      </c>
      <c r="AI609" s="19" t="s">
        <v>1570</v>
      </c>
      <c r="AJ609" s="16"/>
      <c r="AK609" s="16">
        <v>23980</v>
      </c>
      <c r="AL609" s="16">
        <f t="shared" si="21"/>
        <v>3020</v>
      </c>
      <c r="AM609" s="48">
        <v>23079</v>
      </c>
      <c r="AN609" s="48">
        <v>23082</v>
      </c>
      <c r="AO609" s="48">
        <v>23086</v>
      </c>
      <c r="AP609" s="48">
        <v>23087</v>
      </c>
      <c r="AQ609" s="48">
        <v>23090</v>
      </c>
      <c r="AR609" s="17">
        <v>27000</v>
      </c>
      <c r="AS609" s="19"/>
      <c r="AT609" s="52"/>
    </row>
    <row r="610" spans="1:46" s="23" customFormat="1" ht="72" x14ac:dyDescent="0.2">
      <c r="A610" s="19" t="s">
        <v>49</v>
      </c>
      <c r="B610" s="19" t="s">
        <v>277</v>
      </c>
      <c r="C610" s="19" t="s">
        <v>276</v>
      </c>
      <c r="D610" s="19" t="s">
        <v>21</v>
      </c>
      <c r="E610" s="19" t="s">
        <v>454</v>
      </c>
      <c r="F610" s="28" t="s">
        <v>2180</v>
      </c>
      <c r="G610" s="19" t="s">
        <v>911</v>
      </c>
      <c r="H610" s="18" t="s">
        <v>319</v>
      </c>
      <c r="I610" s="18" t="s">
        <v>274</v>
      </c>
      <c r="J610" s="17">
        <v>28800</v>
      </c>
      <c r="K610" s="64"/>
      <c r="L610" s="64"/>
      <c r="M610" s="35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3128</v>
      </c>
      <c r="W610" s="74">
        <v>28800</v>
      </c>
      <c r="X610" s="18">
        <v>4</v>
      </c>
      <c r="Y610" s="128">
        <v>23113</v>
      </c>
      <c r="Z610" s="74">
        <v>28800</v>
      </c>
      <c r="AA610" s="19"/>
      <c r="AB610" s="128"/>
      <c r="AC610" s="128"/>
      <c r="AD610" s="19"/>
      <c r="AE610" s="52" t="s">
        <v>3129</v>
      </c>
      <c r="AF610" s="127" t="s">
        <v>1570</v>
      </c>
      <c r="AG610" s="20"/>
      <c r="AH610" s="52" t="s">
        <v>1414</v>
      </c>
      <c r="AI610" s="19" t="s">
        <v>1570</v>
      </c>
      <c r="AJ610" s="16"/>
      <c r="AK610" s="16"/>
      <c r="AL610" s="16">
        <f t="shared" si="21"/>
        <v>28800</v>
      </c>
      <c r="AM610" s="48">
        <v>23079</v>
      </c>
      <c r="AN610" s="48">
        <v>23082</v>
      </c>
      <c r="AO610" s="48">
        <v>23086</v>
      </c>
      <c r="AP610" s="48">
        <v>23087</v>
      </c>
      <c r="AQ610" s="48">
        <v>23090</v>
      </c>
      <c r="AR610" s="17">
        <v>28800</v>
      </c>
      <c r="AS610" s="19"/>
      <c r="AT610" s="52"/>
    </row>
    <row r="611" spans="1:46" s="23" customFormat="1" ht="90" x14ac:dyDescent="0.2">
      <c r="A611" s="19" t="s">
        <v>49</v>
      </c>
      <c r="B611" s="19" t="s">
        <v>277</v>
      </c>
      <c r="C611" s="19" t="s">
        <v>276</v>
      </c>
      <c r="D611" s="19" t="s">
        <v>286</v>
      </c>
      <c r="E611" s="19" t="s">
        <v>454</v>
      </c>
      <c r="F611" s="28" t="s">
        <v>2181</v>
      </c>
      <c r="G611" s="19" t="s">
        <v>912</v>
      </c>
      <c r="H611" s="18" t="s">
        <v>269</v>
      </c>
      <c r="I611" s="18" t="s">
        <v>271</v>
      </c>
      <c r="J611" s="17">
        <v>80000</v>
      </c>
      <c r="K611" s="64"/>
      <c r="L611" s="64"/>
      <c r="M611" s="35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/>
      <c r="AB611" s="19"/>
      <c r="AC611" s="19"/>
      <c r="AD611" s="19"/>
      <c r="AE611" s="52" t="s">
        <v>3132</v>
      </c>
      <c r="AF611" s="127" t="s">
        <v>1570</v>
      </c>
      <c r="AG611" s="20"/>
      <c r="AH611" s="52" t="s">
        <v>1416</v>
      </c>
      <c r="AI611" s="19" t="s">
        <v>1570</v>
      </c>
      <c r="AJ611" s="16"/>
      <c r="AK611" s="16"/>
      <c r="AL611" s="16">
        <f t="shared" si="21"/>
        <v>80000</v>
      </c>
      <c r="AM611" s="48">
        <v>23079</v>
      </c>
      <c r="AN611" s="48">
        <v>23082</v>
      </c>
      <c r="AO611" s="48">
        <v>23097</v>
      </c>
      <c r="AP611" s="48">
        <v>23100</v>
      </c>
      <c r="AQ611" s="48">
        <v>23104</v>
      </c>
      <c r="AR611" s="17">
        <v>80000</v>
      </c>
      <c r="AS611" s="19"/>
      <c r="AT611" s="52"/>
    </row>
    <row r="612" spans="1:46" s="23" customFormat="1" ht="90" x14ac:dyDescent="0.2">
      <c r="A612" s="19" t="s">
        <v>49</v>
      </c>
      <c r="B612" s="19" t="s">
        <v>277</v>
      </c>
      <c r="C612" s="19" t="s">
        <v>276</v>
      </c>
      <c r="D612" s="19" t="s">
        <v>286</v>
      </c>
      <c r="E612" s="19" t="s">
        <v>454</v>
      </c>
      <c r="F612" s="28" t="s">
        <v>2182</v>
      </c>
      <c r="G612" s="19" t="s">
        <v>913</v>
      </c>
      <c r="H612" s="18" t="s">
        <v>303</v>
      </c>
      <c r="I612" s="18" t="s">
        <v>271</v>
      </c>
      <c r="J612" s="17">
        <v>277000</v>
      </c>
      <c r="K612" s="64"/>
      <c r="L612" s="64"/>
      <c r="M612" s="35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/>
      <c r="AB612" s="19"/>
      <c r="AC612" s="19"/>
      <c r="AD612" s="19"/>
      <c r="AE612" s="52" t="s">
        <v>3135</v>
      </c>
      <c r="AF612" s="127" t="s">
        <v>1570</v>
      </c>
      <c r="AG612" s="20"/>
      <c r="AH612" s="52" t="s">
        <v>1417</v>
      </c>
      <c r="AI612" s="19" t="s">
        <v>1570</v>
      </c>
      <c r="AJ612" s="16"/>
      <c r="AK612" s="16"/>
      <c r="AL612" s="16">
        <f t="shared" si="21"/>
        <v>277000</v>
      </c>
      <c r="AM612" s="48">
        <v>23079</v>
      </c>
      <c r="AN612" s="48">
        <v>23082</v>
      </c>
      <c r="AO612" s="48">
        <v>23097</v>
      </c>
      <c r="AP612" s="48">
        <v>23100</v>
      </c>
      <c r="AQ612" s="48">
        <v>23104</v>
      </c>
      <c r="AR612" s="17">
        <v>277000</v>
      </c>
      <c r="AS612" s="19"/>
      <c r="AT612" s="52"/>
    </row>
    <row r="613" spans="1:46" s="23" customFormat="1" ht="72" x14ac:dyDescent="0.25">
      <c r="A613" s="19" t="s">
        <v>49</v>
      </c>
      <c r="B613" s="19" t="s">
        <v>277</v>
      </c>
      <c r="C613" s="19" t="s">
        <v>276</v>
      </c>
      <c r="D613" s="19" t="s">
        <v>286</v>
      </c>
      <c r="E613" s="19" t="s">
        <v>454</v>
      </c>
      <c r="F613" s="28" t="s">
        <v>2183</v>
      </c>
      <c r="G613" s="19" t="s">
        <v>914</v>
      </c>
      <c r="H613" s="18" t="s">
        <v>272</v>
      </c>
      <c r="I613" s="18" t="s">
        <v>271</v>
      </c>
      <c r="J613" s="17">
        <v>111000</v>
      </c>
      <c r="K613" s="64"/>
      <c r="L613" s="64"/>
      <c r="M613" s="35" t="s">
        <v>137</v>
      </c>
      <c r="N613" s="19"/>
      <c r="O613" s="19" t="s">
        <v>1411</v>
      </c>
      <c r="P613" s="48">
        <v>242239</v>
      </c>
      <c r="Q613" s="153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52" t="s">
        <v>3102</v>
      </c>
      <c r="AF613" s="127" t="s">
        <v>1570</v>
      </c>
      <c r="AG613" s="20" t="s">
        <v>2457</v>
      </c>
      <c r="AH613" s="52" t="s">
        <v>1418</v>
      </c>
      <c r="AI613" s="19" t="s">
        <v>1570</v>
      </c>
      <c r="AJ613" s="16"/>
      <c r="AK613" s="16">
        <v>110895</v>
      </c>
      <c r="AL613" s="16">
        <f t="shared" si="21"/>
        <v>105</v>
      </c>
      <c r="AM613" s="48">
        <v>23079</v>
      </c>
      <c r="AN613" s="48">
        <v>23082</v>
      </c>
      <c r="AO613" s="48">
        <v>23086</v>
      </c>
      <c r="AP613" s="48">
        <v>23087</v>
      </c>
      <c r="AQ613" s="48">
        <v>23090</v>
      </c>
      <c r="AR613" s="17">
        <v>111000</v>
      </c>
      <c r="AS613" s="19"/>
      <c r="AT613" s="52"/>
    </row>
    <row r="614" spans="1:46" s="23" customFormat="1" ht="72" x14ac:dyDescent="0.2">
      <c r="A614" s="19" t="s">
        <v>49</v>
      </c>
      <c r="B614" s="19" t="s">
        <v>277</v>
      </c>
      <c r="C614" s="19" t="s">
        <v>276</v>
      </c>
      <c r="D614" s="19" t="s">
        <v>13</v>
      </c>
      <c r="E614" s="19" t="s">
        <v>454</v>
      </c>
      <c r="F614" s="28" t="s">
        <v>2184</v>
      </c>
      <c r="G614" s="19" t="s">
        <v>915</v>
      </c>
      <c r="H614" s="18" t="s">
        <v>303</v>
      </c>
      <c r="I614" s="18" t="s">
        <v>271</v>
      </c>
      <c r="J614" s="17">
        <v>100000</v>
      </c>
      <c r="K614" s="64"/>
      <c r="L614" s="64"/>
      <c r="M614" s="35" t="s">
        <v>137</v>
      </c>
      <c r="N614" s="19"/>
      <c r="O614" s="19" t="s">
        <v>1419</v>
      </c>
      <c r="P614" s="48">
        <v>242233</v>
      </c>
      <c r="Q614" s="155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52" t="s">
        <v>3102</v>
      </c>
      <c r="AF614" s="127" t="s">
        <v>1570</v>
      </c>
      <c r="AG614" s="20" t="s">
        <v>2457</v>
      </c>
      <c r="AH614" s="52" t="s">
        <v>1410</v>
      </c>
      <c r="AI614" s="19" t="s">
        <v>1570</v>
      </c>
      <c r="AJ614" s="16"/>
      <c r="AK614" s="17">
        <v>100000</v>
      </c>
      <c r="AL614" s="16">
        <f t="shared" si="21"/>
        <v>0</v>
      </c>
      <c r="AM614" s="48">
        <v>23079</v>
      </c>
      <c r="AN614" s="48">
        <v>23082</v>
      </c>
      <c r="AO614" s="48">
        <v>23090</v>
      </c>
      <c r="AP614" s="48">
        <v>23093</v>
      </c>
      <c r="AQ614" s="48">
        <v>23096</v>
      </c>
      <c r="AR614" s="17">
        <v>100000</v>
      </c>
      <c r="AS614" s="19"/>
      <c r="AT614" s="52"/>
    </row>
    <row r="615" spans="1:46" s="23" customFormat="1" ht="90" x14ac:dyDescent="0.2">
      <c r="A615" s="19" t="s">
        <v>49</v>
      </c>
      <c r="B615" s="19" t="s">
        <v>277</v>
      </c>
      <c r="C615" s="19" t="s">
        <v>276</v>
      </c>
      <c r="D615" s="19" t="s">
        <v>13</v>
      </c>
      <c r="E615" s="19" t="s">
        <v>454</v>
      </c>
      <c r="F615" s="28" t="s">
        <v>2185</v>
      </c>
      <c r="G615" s="19" t="s">
        <v>916</v>
      </c>
      <c r="H615" s="18" t="s">
        <v>317</v>
      </c>
      <c r="I615" s="18" t="s">
        <v>271</v>
      </c>
      <c r="J615" s="17">
        <v>45000</v>
      </c>
      <c r="K615" s="64"/>
      <c r="L615" s="64"/>
      <c r="M615" s="35" t="s">
        <v>137</v>
      </c>
      <c r="N615" s="19"/>
      <c r="O615" s="19" t="s">
        <v>1419</v>
      </c>
      <c r="P615" s="48">
        <v>242233</v>
      </c>
      <c r="Q615" s="154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52" t="s">
        <v>3102</v>
      </c>
      <c r="AF615" s="127" t="s">
        <v>1570</v>
      </c>
      <c r="AG615" s="20" t="s">
        <v>2457</v>
      </c>
      <c r="AH615" s="52" t="s">
        <v>1410</v>
      </c>
      <c r="AI615" s="19" t="s">
        <v>1570</v>
      </c>
      <c r="AJ615" s="16"/>
      <c r="AK615" s="17">
        <v>45000</v>
      </c>
      <c r="AL615" s="16">
        <f t="shared" si="21"/>
        <v>0</v>
      </c>
      <c r="AM615" s="48">
        <v>23079</v>
      </c>
      <c r="AN615" s="48">
        <v>23082</v>
      </c>
      <c r="AO615" s="48">
        <v>23090</v>
      </c>
      <c r="AP615" s="48">
        <v>23093</v>
      </c>
      <c r="AQ615" s="48">
        <v>23096</v>
      </c>
      <c r="AR615" s="17">
        <v>45000</v>
      </c>
      <c r="AS615" s="19"/>
      <c r="AT615" s="52"/>
    </row>
    <row r="616" spans="1:46" s="23" customFormat="1" ht="90" x14ac:dyDescent="0.2">
      <c r="A616" s="19" t="s">
        <v>49</v>
      </c>
      <c r="B616" s="19" t="s">
        <v>277</v>
      </c>
      <c r="C616" s="19" t="s">
        <v>276</v>
      </c>
      <c r="D616" s="19" t="s">
        <v>13</v>
      </c>
      <c r="E616" s="19" t="s">
        <v>454</v>
      </c>
      <c r="F616" s="28" t="s">
        <v>2186</v>
      </c>
      <c r="G616" s="19" t="s">
        <v>917</v>
      </c>
      <c r="H616" s="18" t="s">
        <v>303</v>
      </c>
      <c r="I616" s="18" t="s">
        <v>281</v>
      </c>
      <c r="J616" s="17">
        <v>200000</v>
      </c>
      <c r="K616" s="64"/>
      <c r="L616" s="64"/>
      <c r="M616" s="35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/>
      <c r="AB616" s="19"/>
      <c r="AC616" s="19"/>
      <c r="AD616" s="19"/>
      <c r="AE616" s="52" t="s">
        <v>3139</v>
      </c>
      <c r="AF616" s="127" t="s">
        <v>1570</v>
      </c>
      <c r="AG616" s="20"/>
      <c r="AH616" s="52" t="s">
        <v>1416</v>
      </c>
      <c r="AI616" s="19" t="s">
        <v>1570</v>
      </c>
      <c r="AJ616" s="16"/>
      <c r="AK616" s="16"/>
      <c r="AL616" s="16">
        <f t="shared" si="21"/>
        <v>200000</v>
      </c>
      <c r="AM616" s="48">
        <v>23079</v>
      </c>
      <c r="AN616" s="48">
        <v>23082</v>
      </c>
      <c r="AO616" s="48">
        <v>23097</v>
      </c>
      <c r="AP616" s="48">
        <v>23100</v>
      </c>
      <c r="AQ616" s="48">
        <v>23104</v>
      </c>
      <c r="AR616" s="17">
        <v>200000</v>
      </c>
      <c r="AS616" s="19"/>
      <c r="AT616" s="52"/>
    </row>
    <row r="617" spans="1:46" s="23" customFormat="1" ht="72" x14ac:dyDescent="0.2">
      <c r="A617" s="19" t="s">
        <v>49</v>
      </c>
      <c r="B617" s="19" t="s">
        <v>277</v>
      </c>
      <c r="C617" s="19" t="s">
        <v>276</v>
      </c>
      <c r="D617" s="19" t="s">
        <v>18</v>
      </c>
      <c r="E617" s="19" t="s">
        <v>454</v>
      </c>
      <c r="F617" s="28" t="s">
        <v>2187</v>
      </c>
      <c r="G617" s="19" t="s">
        <v>918</v>
      </c>
      <c r="H617" s="18" t="s">
        <v>272</v>
      </c>
      <c r="I617" s="18" t="s">
        <v>268</v>
      </c>
      <c r="J617" s="17">
        <v>180000</v>
      </c>
      <c r="K617" s="35" t="s">
        <v>137</v>
      </c>
      <c r="L617" s="64"/>
      <c r="M617" s="64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/>
      <c r="AB617" s="19"/>
      <c r="AC617" s="19"/>
      <c r="AD617" s="19"/>
      <c r="AE617" s="52" t="s">
        <v>3143</v>
      </c>
      <c r="AF617" s="127" t="s">
        <v>1570</v>
      </c>
      <c r="AG617" s="20"/>
      <c r="AH617" s="52" t="s">
        <v>1421</v>
      </c>
      <c r="AI617" s="19" t="s">
        <v>1570</v>
      </c>
      <c r="AJ617" s="16"/>
      <c r="AK617" s="16"/>
      <c r="AL617" s="16">
        <f t="shared" si="21"/>
        <v>180000</v>
      </c>
      <c r="AM617" s="48">
        <v>23079</v>
      </c>
      <c r="AN617" s="48">
        <v>23082</v>
      </c>
      <c r="AO617" s="48">
        <v>23110</v>
      </c>
      <c r="AP617" s="48">
        <v>23111</v>
      </c>
      <c r="AQ617" s="48">
        <v>23118</v>
      </c>
      <c r="AR617" s="17">
        <v>180000</v>
      </c>
      <c r="AS617" s="19"/>
      <c r="AT617" s="52"/>
    </row>
    <row r="618" spans="1:46" s="23" customFormat="1" ht="72" x14ac:dyDescent="0.2">
      <c r="A618" s="19" t="s">
        <v>49</v>
      </c>
      <c r="B618" s="19" t="s">
        <v>277</v>
      </c>
      <c r="C618" s="19" t="s">
        <v>276</v>
      </c>
      <c r="D618" s="19" t="s">
        <v>18</v>
      </c>
      <c r="E618" s="19" t="s">
        <v>454</v>
      </c>
      <c r="F618" s="28" t="s">
        <v>2188</v>
      </c>
      <c r="G618" s="19" t="s">
        <v>919</v>
      </c>
      <c r="H618" s="18" t="s">
        <v>270</v>
      </c>
      <c r="I618" s="18" t="s">
        <v>268</v>
      </c>
      <c r="J618" s="17">
        <v>150000</v>
      </c>
      <c r="K618" s="35" t="s">
        <v>137</v>
      </c>
      <c r="L618" s="64"/>
      <c r="M618" s="64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/>
      <c r="AB618" s="19"/>
      <c r="AC618" s="19"/>
      <c r="AD618" s="19"/>
      <c r="AE618" s="52" t="s">
        <v>3143</v>
      </c>
      <c r="AF618" s="127" t="s">
        <v>1570</v>
      </c>
      <c r="AG618" s="20"/>
      <c r="AH618" s="52" t="s">
        <v>1421</v>
      </c>
      <c r="AI618" s="19" t="s">
        <v>1570</v>
      </c>
      <c r="AJ618" s="16"/>
      <c r="AK618" s="16"/>
      <c r="AL618" s="16">
        <f t="shared" si="21"/>
        <v>150000</v>
      </c>
      <c r="AM618" s="48">
        <v>23079</v>
      </c>
      <c r="AN618" s="48">
        <v>23082</v>
      </c>
      <c r="AO618" s="48">
        <v>23110</v>
      </c>
      <c r="AP618" s="48">
        <v>23111</v>
      </c>
      <c r="AQ618" s="48">
        <v>23118</v>
      </c>
      <c r="AR618" s="17">
        <v>150000</v>
      </c>
      <c r="AS618" s="19"/>
      <c r="AT618" s="52"/>
    </row>
    <row r="619" spans="1:46" s="23" customFormat="1" ht="72" x14ac:dyDescent="0.2">
      <c r="A619" s="19" t="s">
        <v>49</v>
      </c>
      <c r="B619" s="19" t="s">
        <v>277</v>
      </c>
      <c r="C619" s="19" t="s">
        <v>276</v>
      </c>
      <c r="D619" s="19" t="s">
        <v>18</v>
      </c>
      <c r="E619" s="19" t="s">
        <v>454</v>
      </c>
      <c r="F619" s="28" t="s">
        <v>2189</v>
      </c>
      <c r="G619" s="19" t="s">
        <v>920</v>
      </c>
      <c r="H619" s="18" t="s">
        <v>270</v>
      </c>
      <c r="I619" s="18" t="s">
        <v>268</v>
      </c>
      <c r="J619" s="17">
        <v>50000</v>
      </c>
      <c r="K619" s="35" t="s">
        <v>137</v>
      </c>
      <c r="L619" s="64"/>
      <c r="M619" s="64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/>
      <c r="AB619" s="19"/>
      <c r="AC619" s="19"/>
      <c r="AD619" s="19"/>
      <c r="AE619" s="52" t="s">
        <v>3143</v>
      </c>
      <c r="AF619" s="127" t="s">
        <v>1570</v>
      </c>
      <c r="AG619" s="20"/>
      <c r="AH619" s="52" t="s">
        <v>1421</v>
      </c>
      <c r="AI619" s="19" t="s">
        <v>1570</v>
      </c>
      <c r="AJ619" s="16"/>
      <c r="AK619" s="16"/>
      <c r="AL619" s="16">
        <f t="shared" si="21"/>
        <v>50000</v>
      </c>
      <c r="AM619" s="48">
        <v>23079</v>
      </c>
      <c r="AN619" s="48">
        <v>23082</v>
      </c>
      <c r="AO619" s="48">
        <v>23110</v>
      </c>
      <c r="AP619" s="48">
        <v>23111</v>
      </c>
      <c r="AQ619" s="48">
        <v>23118</v>
      </c>
      <c r="AR619" s="17">
        <v>50000</v>
      </c>
      <c r="AS619" s="19"/>
      <c r="AT619" s="52"/>
    </row>
    <row r="620" spans="1:46" s="23" customFormat="1" ht="72" x14ac:dyDescent="0.2">
      <c r="A620" s="19" t="s">
        <v>49</v>
      </c>
      <c r="B620" s="19" t="s">
        <v>277</v>
      </c>
      <c r="C620" s="19" t="s">
        <v>276</v>
      </c>
      <c r="D620" s="19" t="s">
        <v>18</v>
      </c>
      <c r="E620" s="19" t="s">
        <v>454</v>
      </c>
      <c r="F620" s="28" t="s">
        <v>2190</v>
      </c>
      <c r="G620" s="19" t="s">
        <v>921</v>
      </c>
      <c r="H620" s="18" t="s">
        <v>267</v>
      </c>
      <c r="I620" s="18" t="s">
        <v>268</v>
      </c>
      <c r="J620" s="17">
        <v>720000</v>
      </c>
      <c r="K620" s="35" t="s">
        <v>137</v>
      </c>
      <c r="L620" s="64"/>
      <c r="M620" s="64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/>
      <c r="AB620" s="19"/>
      <c r="AC620" s="19"/>
      <c r="AD620" s="19"/>
      <c r="AE620" s="52" t="s">
        <v>3143</v>
      </c>
      <c r="AF620" s="127" t="s">
        <v>1570</v>
      </c>
      <c r="AG620" s="20"/>
      <c r="AH620" s="52" t="s">
        <v>1421</v>
      </c>
      <c r="AI620" s="19" t="s">
        <v>1570</v>
      </c>
      <c r="AJ620" s="16"/>
      <c r="AK620" s="16"/>
      <c r="AL620" s="16">
        <f t="shared" si="21"/>
        <v>720000</v>
      </c>
      <c r="AM620" s="48">
        <v>23079</v>
      </c>
      <c r="AN620" s="48">
        <v>23082</v>
      </c>
      <c r="AO620" s="48">
        <v>23110</v>
      </c>
      <c r="AP620" s="48">
        <v>23111</v>
      </c>
      <c r="AQ620" s="48">
        <v>23118</v>
      </c>
      <c r="AR620" s="17">
        <v>720000</v>
      </c>
      <c r="AS620" s="19"/>
      <c r="AT620" s="52"/>
    </row>
    <row r="621" spans="1:46" s="23" customFormat="1" ht="72" x14ac:dyDescent="0.2">
      <c r="A621" s="19" t="s">
        <v>49</v>
      </c>
      <c r="B621" s="19" t="s">
        <v>277</v>
      </c>
      <c r="C621" s="19" t="s">
        <v>276</v>
      </c>
      <c r="D621" s="19" t="s">
        <v>18</v>
      </c>
      <c r="E621" s="19" t="s">
        <v>454</v>
      </c>
      <c r="F621" s="28" t="s">
        <v>2191</v>
      </c>
      <c r="G621" s="19" t="s">
        <v>922</v>
      </c>
      <c r="H621" s="18" t="s">
        <v>267</v>
      </c>
      <c r="I621" s="18" t="s">
        <v>268</v>
      </c>
      <c r="J621" s="17">
        <v>540000</v>
      </c>
      <c r="K621" s="35" t="s">
        <v>137</v>
      </c>
      <c r="L621" s="64"/>
      <c r="M621" s="64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/>
      <c r="AB621" s="19"/>
      <c r="AC621" s="19"/>
      <c r="AD621" s="19"/>
      <c r="AE621" s="52" t="s">
        <v>3143</v>
      </c>
      <c r="AF621" s="127" t="s">
        <v>1570</v>
      </c>
      <c r="AG621" s="20"/>
      <c r="AH621" s="52" t="s">
        <v>1421</v>
      </c>
      <c r="AI621" s="19" t="s">
        <v>1570</v>
      </c>
      <c r="AJ621" s="16"/>
      <c r="AK621" s="16"/>
      <c r="AL621" s="16">
        <f t="shared" si="21"/>
        <v>540000</v>
      </c>
      <c r="AM621" s="48">
        <v>23079</v>
      </c>
      <c r="AN621" s="48">
        <v>23082</v>
      </c>
      <c r="AO621" s="48">
        <v>23110</v>
      </c>
      <c r="AP621" s="48">
        <v>23111</v>
      </c>
      <c r="AQ621" s="48">
        <v>23118</v>
      </c>
      <c r="AR621" s="17">
        <v>540000</v>
      </c>
      <c r="AS621" s="19"/>
      <c r="AT621" s="52"/>
    </row>
    <row r="622" spans="1:46" s="23" customFormat="1" ht="72" x14ac:dyDescent="0.2">
      <c r="A622" s="19" t="s">
        <v>49</v>
      </c>
      <c r="B622" s="19" t="s">
        <v>277</v>
      </c>
      <c r="C622" s="19" t="s">
        <v>276</v>
      </c>
      <c r="D622" s="19" t="s">
        <v>18</v>
      </c>
      <c r="E622" s="19" t="s">
        <v>454</v>
      </c>
      <c r="F622" s="28" t="s">
        <v>2192</v>
      </c>
      <c r="G622" s="19" t="s">
        <v>923</v>
      </c>
      <c r="H622" s="18" t="s">
        <v>267</v>
      </c>
      <c r="I622" s="18" t="s">
        <v>268</v>
      </c>
      <c r="J622" s="17">
        <v>480000</v>
      </c>
      <c r="K622" s="35" t="s">
        <v>137</v>
      </c>
      <c r="L622" s="64"/>
      <c r="M622" s="64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/>
      <c r="AB622" s="19"/>
      <c r="AC622" s="19"/>
      <c r="AD622" s="19"/>
      <c r="AE622" s="52" t="s">
        <v>3143</v>
      </c>
      <c r="AF622" s="127" t="s">
        <v>1570</v>
      </c>
      <c r="AG622" s="20"/>
      <c r="AH622" s="52" t="s">
        <v>1421</v>
      </c>
      <c r="AI622" s="19" t="s">
        <v>1570</v>
      </c>
      <c r="AJ622" s="16"/>
      <c r="AK622" s="16"/>
      <c r="AL622" s="16">
        <f t="shared" si="21"/>
        <v>480000</v>
      </c>
      <c r="AM622" s="48">
        <v>23079</v>
      </c>
      <c r="AN622" s="48">
        <v>23082</v>
      </c>
      <c r="AO622" s="48">
        <v>23110</v>
      </c>
      <c r="AP622" s="48">
        <v>23111</v>
      </c>
      <c r="AQ622" s="48">
        <v>23118</v>
      </c>
      <c r="AR622" s="17">
        <v>480000</v>
      </c>
      <c r="AS622" s="19"/>
      <c r="AT622" s="52"/>
    </row>
    <row r="623" spans="1:46" s="23" customFormat="1" ht="72" x14ac:dyDescent="0.2">
      <c r="A623" s="19" t="s">
        <v>49</v>
      </c>
      <c r="B623" s="19" t="s">
        <v>277</v>
      </c>
      <c r="C623" s="19" t="s">
        <v>276</v>
      </c>
      <c r="D623" s="19" t="s">
        <v>18</v>
      </c>
      <c r="E623" s="19" t="s">
        <v>454</v>
      </c>
      <c r="F623" s="28" t="s">
        <v>2193</v>
      </c>
      <c r="G623" s="19" t="s">
        <v>924</v>
      </c>
      <c r="H623" s="18" t="s">
        <v>269</v>
      </c>
      <c r="I623" s="18" t="s">
        <v>268</v>
      </c>
      <c r="J623" s="17">
        <v>140000</v>
      </c>
      <c r="K623" s="35" t="s">
        <v>137</v>
      </c>
      <c r="L623" s="64"/>
      <c r="M623" s="64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/>
      <c r="AB623" s="19"/>
      <c r="AC623" s="19"/>
      <c r="AD623" s="19"/>
      <c r="AE623" s="52" t="s">
        <v>3143</v>
      </c>
      <c r="AF623" s="127" t="s">
        <v>1570</v>
      </c>
      <c r="AG623" s="20"/>
      <c r="AH623" s="52" t="s">
        <v>1421</v>
      </c>
      <c r="AI623" s="19" t="s">
        <v>1570</v>
      </c>
      <c r="AJ623" s="16"/>
      <c r="AK623" s="16"/>
      <c r="AL623" s="16">
        <f t="shared" si="21"/>
        <v>140000</v>
      </c>
      <c r="AM623" s="48">
        <v>23079</v>
      </c>
      <c r="AN623" s="48">
        <v>23082</v>
      </c>
      <c r="AO623" s="48">
        <v>23110</v>
      </c>
      <c r="AP623" s="48">
        <v>23111</v>
      </c>
      <c r="AQ623" s="48">
        <v>23118</v>
      </c>
      <c r="AR623" s="17">
        <v>140000</v>
      </c>
      <c r="AS623" s="19"/>
      <c r="AT623" s="52"/>
    </row>
    <row r="624" spans="1:46" s="23" customFormat="1" ht="72" x14ac:dyDescent="0.2">
      <c r="A624" s="19" t="s">
        <v>49</v>
      </c>
      <c r="B624" s="19" t="s">
        <v>277</v>
      </c>
      <c r="C624" s="19" t="s">
        <v>276</v>
      </c>
      <c r="D624" s="19" t="s">
        <v>18</v>
      </c>
      <c r="E624" s="19" t="s">
        <v>454</v>
      </c>
      <c r="F624" s="28" t="s">
        <v>2194</v>
      </c>
      <c r="G624" s="19" t="s">
        <v>925</v>
      </c>
      <c r="H624" s="18" t="s">
        <v>270</v>
      </c>
      <c r="I624" s="18" t="s">
        <v>274</v>
      </c>
      <c r="J624" s="17">
        <v>20000</v>
      </c>
      <c r="K624" s="35" t="s">
        <v>137</v>
      </c>
      <c r="L624" s="64"/>
      <c r="M624" s="64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/>
      <c r="AB624" s="19"/>
      <c r="AC624" s="19"/>
      <c r="AD624" s="19"/>
      <c r="AE624" s="52" t="s">
        <v>3143</v>
      </c>
      <c r="AF624" s="127" t="s">
        <v>1570</v>
      </c>
      <c r="AG624" s="20"/>
      <c r="AH624" s="52" t="s">
        <v>1421</v>
      </c>
      <c r="AI624" s="19" t="s">
        <v>1570</v>
      </c>
      <c r="AJ624" s="16"/>
      <c r="AK624" s="16"/>
      <c r="AL624" s="16">
        <f t="shared" si="21"/>
        <v>20000</v>
      </c>
      <c r="AM624" s="48">
        <v>23079</v>
      </c>
      <c r="AN624" s="48">
        <v>23082</v>
      </c>
      <c r="AO624" s="48">
        <v>23110</v>
      </c>
      <c r="AP624" s="48">
        <v>23111</v>
      </c>
      <c r="AQ624" s="48">
        <v>23118</v>
      </c>
      <c r="AR624" s="17">
        <v>20000</v>
      </c>
      <c r="AS624" s="19"/>
      <c r="AT624" s="52"/>
    </row>
    <row r="625" spans="1:46" s="23" customFormat="1" ht="72" x14ac:dyDescent="0.2">
      <c r="A625" s="19" t="s">
        <v>49</v>
      </c>
      <c r="B625" s="19" t="s">
        <v>277</v>
      </c>
      <c r="C625" s="19" t="s">
        <v>276</v>
      </c>
      <c r="D625" s="19" t="s">
        <v>18</v>
      </c>
      <c r="E625" s="19" t="s">
        <v>454</v>
      </c>
      <c r="F625" s="28" t="s">
        <v>2195</v>
      </c>
      <c r="G625" s="19" t="s">
        <v>926</v>
      </c>
      <c r="H625" s="18" t="s">
        <v>270</v>
      </c>
      <c r="I625" s="18" t="s">
        <v>268</v>
      </c>
      <c r="J625" s="17">
        <v>100000</v>
      </c>
      <c r="K625" s="35" t="s">
        <v>137</v>
      </c>
      <c r="L625" s="64"/>
      <c r="M625" s="64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/>
      <c r="AB625" s="19"/>
      <c r="AC625" s="19"/>
      <c r="AD625" s="19"/>
      <c r="AE625" s="52" t="s">
        <v>3143</v>
      </c>
      <c r="AF625" s="127" t="s">
        <v>1570</v>
      </c>
      <c r="AG625" s="20"/>
      <c r="AH625" s="52" t="s">
        <v>1421</v>
      </c>
      <c r="AI625" s="19" t="s">
        <v>1570</v>
      </c>
      <c r="AJ625" s="16"/>
      <c r="AK625" s="16"/>
      <c r="AL625" s="16">
        <f t="shared" si="21"/>
        <v>100000</v>
      </c>
      <c r="AM625" s="48">
        <v>23079</v>
      </c>
      <c r="AN625" s="48">
        <v>23082</v>
      </c>
      <c r="AO625" s="48">
        <v>23110</v>
      </c>
      <c r="AP625" s="48">
        <v>23111</v>
      </c>
      <c r="AQ625" s="48">
        <v>23118</v>
      </c>
      <c r="AR625" s="17">
        <v>100000</v>
      </c>
      <c r="AS625" s="19"/>
      <c r="AT625" s="52"/>
    </row>
    <row r="626" spans="1:46" s="23" customFormat="1" ht="72" x14ac:dyDescent="0.2">
      <c r="A626" s="19" t="s">
        <v>49</v>
      </c>
      <c r="B626" s="19" t="s">
        <v>277</v>
      </c>
      <c r="C626" s="19" t="s">
        <v>276</v>
      </c>
      <c r="D626" s="19" t="s">
        <v>18</v>
      </c>
      <c r="E626" s="19" t="s">
        <v>454</v>
      </c>
      <c r="F626" s="28" t="s">
        <v>2196</v>
      </c>
      <c r="G626" s="19" t="s">
        <v>927</v>
      </c>
      <c r="H626" s="18" t="s">
        <v>270</v>
      </c>
      <c r="I626" s="18" t="s">
        <v>553</v>
      </c>
      <c r="J626" s="17">
        <v>80000</v>
      </c>
      <c r="K626" s="35" t="s">
        <v>137</v>
      </c>
      <c r="L626" s="64"/>
      <c r="M626" s="64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/>
      <c r="AB626" s="19"/>
      <c r="AC626" s="19"/>
      <c r="AD626" s="19"/>
      <c r="AE626" s="52" t="s">
        <v>3143</v>
      </c>
      <c r="AF626" s="127" t="s">
        <v>1570</v>
      </c>
      <c r="AG626" s="20"/>
      <c r="AH626" s="52" t="s">
        <v>1421</v>
      </c>
      <c r="AI626" s="19" t="s">
        <v>1570</v>
      </c>
      <c r="AJ626" s="16"/>
      <c r="AK626" s="16"/>
      <c r="AL626" s="16">
        <f t="shared" si="21"/>
        <v>80000</v>
      </c>
      <c r="AM626" s="48">
        <v>23079</v>
      </c>
      <c r="AN626" s="48">
        <v>23082</v>
      </c>
      <c r="AO626" s="48">
        <v>23110</v>
      </c>
      <c r="AP626" s="48">
        <v>23111</v>
      </c>
      <c r="AQ626" s="48">
        <v>23118</v>
      </c>
      <c r="AR626" s="17">
        <v>80000</v>
      </c>
      <c r="AS626" s="19"/>
      <c r="AT626" s="52"/>
    </row>
    <row r="627" spans="1:46" s="23" customFormat="1" ht="72" x14ac:dyDescent="0.2">
      <c r="A627" s="19" t="s">
        <v>49</v>
      </c>
      <c r="B627" s="19" t="s">
        <v>277</v>
      </c>
      <c r="C627" s="19" t="s">
        <v>276</v>
      </c>
      <c r="D627" s="19" t="s">
        <v>18</v>
      </c>
      <c r="E627" s="19" t="s">
        <v>454</v>
      </c>
      <c r="F627" s="28" t="s">
        <v>2197</v>
      </c>
      <c r="G627" s="19" t="s">
        <v>928</v>
      </c>
      <c r="H627" s="18" t="s">
        <v>269</v>
      </c>
      <c r="I627" s="18" t="s">
        <v>553</v>
      </c>
      <c r="J627" s="17">
        <v>300000</v>
      </c>
      <c r="K627" s="35" t="s">
        <v>137</v>
      </c>
      <c r="L627" s="64"/>
      <c r="M627" s="64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/>
      <c r="AB627" s="19"/>
      <c r="AC627" s="19"/>
      <c r="AD627" s="19"/>
      <c r="AE627" s="52" t="s">
        <v>3143</v>
      </c>
      <c r="AF627" s="127" t="s">
        <v>1570</v>
      </c>
      <c r="AG627" s="20"/>
      <c r="AH627" s="52" t="s">
        <v>1421</v>
      </c>
      <c r="AI627" s="19" t="s">
        <v>1570</v>
      </c>
      <c r="AJ627" s="16"/>
      <c r="AK627" s="16"/>
      <c r="AL627" s="16">
        <f t="shared" si="21"/>
        <v>300000</v>
      </c>
      <c r="AM627" s="48">
        <v>23079</v>
      </c>
      <c r="AN627" s="48">
        <v>23082</v>
      </c>
      <c r="AO627" s="48">
        <v>23110</v>
      </c>
      <c r="AP627" s="48">
        <v>23111</v>
      </c>
      <c r="AQ627" s="48">
        <v>23118</v>
      </c>
      <c r="AR627" s="17">
        <v>300000</v>
      </c>
      <c r="AS627" s="19"/>
      <c r="AT627" s="52"/>
    </row>
    <row r="628" spans="1:46" s="23" customFormat="1" ht="72" x14ac:dyDescent="0.2">
      <c r="A628" s="19" t="s">
        <v>49</v>
      </c>
      <c r="B628" s="19" t="s">
        <v>277</v>
      </c>
      <c r="C628" s="19" t="s">
        <v>276</v>
      </c>
      <c r="D628" s="19" t="s">
        <v>18</v>
      </c>
      <c r="E628" s="19" t="s">
        <v>454</v>
      </c>
      <c r="F628" s="28" t="s">
        <v>2198</v>
      </c>
      <c r="G628" s="19" t="s">
        <v>929</v>
      </c>
      <c r="H628" s="18" t="s">
        <v>269</v>
      </c>
      <c r="I628" s="18" t="s">
        <v>553</v>
      </c>
      <c r="J628" s="17">
        <v>120000</v>
      </c>
      <c r="K628" s="35" t="s">
        <v>137</v>
      </c>
      <c r="L628" s="64"/>
      <c r="M628" s="64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/>
      <c r="AB628" s="19"/>
      <c r="AC628" s="19"/>
      <c r="AD628" s="19"/>
      <c r="AE628" s="52" t="s">
        <v>3143</v>
      </c>
      <c r="AF628" s="127" t="s">
        <v>1570</v>
      </c>
      <c r="AG628" s="20"/>
      <c r="AH628" s="52" t="s">
        <v>1421</v>
      </c>
      <c r="AI628" s="19" t="s">
        <v>1570</v>
      </c>
      <c r="AJ628" s="16"/>
      <c r="AK628" s="16"/>
      <c r="AL628" s="16">
        <f t="shared" si="21"/>
        <v>120000</v>
      </c>
      <c r="AM628" s="48">
        <v>23079</v>
      </c>
      <c r="AN628" s="48">
        <v>23082</v>
      </c>
      <c r="AO628" s="48">
        <v>23110</v>
      </c>
      <c r="AP628" s="48">
        <v>23111</v>
      </c>
      <c r="AQ628" s="48">
        <v>23118</v>
      </c>
      <c r="AR628" s="17">
        <v>120000</v>
      </c>
      <c r="AS628" s="19"/>
      <c r="AT628" s="52"/>
    </row>
    <row r="629" spans="1:46" s="23" customFormat="1" ht="72" x14ac:dyDescent="0.2">
      <c r="A629" s="19" t="s">
        <v>49</v>
      </c>
      <c r="B629" s="19" t="s">
        <v>277</v>
      </c>
      <c r="C629" s="19" t="s">
        <v>276</v>
      </c>
      <c r="D629" s="19" t="s">
        <v>30</v>
      </c>
      <c r="E629" s="19" t="s">
        <v>454</v>
      </c>
      <c r="F629" s="28" t="s">
        <v>2199</v>
      </c>
      <c r="G629" s="19" t="s">
        <v>930</v>
      </c>
      <c r="H629" s="18" t="s">
        <v>269</v>
      </c>
      <c r="I629" s="18" t="s">
        <v>803</v>
      </c>
      <c r="J629" s="17">
        <v>24000</v>
      </c>
      <c r="K629" s="64"/>
      <c r="L629" s="64"/>
      <c r="M629" s="35" t="s">
        <v>137</v>
      </c>
      <c r="N629" s="19"/>
      <c r="O629" s="19" t="s">
        <v>1422</v>
      </c>
      <c r="P629" s="48">
        <v>242246</v>
      </c>
      <c r="Q629" s="155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/>
      <c r="AB629" s="128"/>
      <c r="AC629" s="128"/>
      <c r="AD629" s="74"/>
      <c r="AE629" s="52" t="s">
        <v>3158</v>
      </c>
      <c r="AF629" s="127" t="s">
        <v>1570</v>
      </c>
      <c r="AG629" s="20"/>
      <c r="AH629" s="52" t="s">
        <v>1423</v>
      </c>
      <c r="AI629" s="19" t="s">
        <v>1570</v>
      </c>
      <c r="AJ629" s="16"/>
      <c r="AK629" s="16"/>
      <c r="AL629" s="16">
        <f t="shared" si="21"/>
        <v>24000</v>
      </c>
      <c r="AM629" s="48">
        <v>23079</v>
      </c>
      <c r="AN629" s="48">
        <v>23082</v>
      </c>
      <c r="AO629" s="48">
        <v>23090</v>
      </c>
      <c r="AP629" s="48">
        <v>23093</v>
      </c>
      <c r="AQ629" s="48">
        <v>23096</v>
      </c>
      <c r="AR629" s="17">
        <v>24000</v>
      </c>
      <c r="AS629" s="19"/>
      <c r="AT629" s="52"/>
    </row>
    <row r="630" spans="1:46" s="23" customFormat="1" ht="72" x14ac:dyDescent="0.2">
      <c r="A630" s="19" t="s">
        <v>49</v>
      </c>
      <c r="B630" s="19" t="s">
        <v>277</v>
      </c>
      <c r="C630" s="19" t="s">
        <v>276</v>
      </c>
      <c r="D630" s="19" t="s">
        <v>26</v>
      </c>
      <c r="E630" s="19" t="s">
        <v>454</v>
      </c>
      <c r="F630" s="28" t="s">
        <v>2200</v>
      </c>
      <c r="G630" s="19" t="s">
        <v>931</v>
      </c>
      <c r="H630" s="18" t="s">
        <v>272</v>
      </c>
      <c r="I630" s="18" t="s">
        <v>274</v>
      </c>
      <c r="J630" s="17">
        <v>10500</v>
      </c>
      <c r="K630" s="64"/>
      <c r="L630" s="64"/>
      <c r="M630" s="35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52" t="s">
        <v>3102</v>
      </c>
      <c r="AF630" s="127" t="s">
        <v>1570</v>
      </c>
      <c r="AG630" s="20" t="s">
        <v>2457</v>
      </c>
      <c r="AH630" s="52" t="s">
        <v>1414</v>
      </c>
      <c r="AI630" s="19" t="s">
        <v>1570</v>
      </c>
      <c r="AJ630" s="16"/>
      <c r="AK630" s="17">
        <v>10500</v>
      </c>
      <c r="AL630" s="16">
        <f t="shared" si="21"/>
        <v>0</v>
      </c>
      <c r="AM630" s="48">
        <v>23079</v>
      </c>
      <c r="AN630" s="48">
        <v>23082</v>
      </c>
      <c r="AO630" s="48">
        <v>23090</v>
      </c>
      <c r="AP630" s="48">
        <v>23093</v>
      </c>
      <c r="AQ630" s="48">
        <v>23096</v>
      </c>
      <c r="AR630" s="17">
        <v>10500</v>
      </c>
      <c r="AS630" s="19"/>
      <c r="AT630" s="52"/>
    </row>
    <row r="631" spans="1:46" s="23" customFormat="1" ht="72" x14ac:dyDescent="0.2">
      <c r="A631" s="19" t="s">
        <v>49</v>
      </c>
      <c r="B631" s="19" t="s">
        <v>277</v>
      </c>
      <c r="C631" s="19" t="s">
        <v>276</v>
      </c>
      <c r="D631" s="19" t="s">
        <v>26</v>
      </c>
      <c r="E631" s="19" t="s">
        <v>454</v>
      </c>
      <c r="F631" s="28" t="s">
        <v>2201</v>
      </c>
      <c r="G631" s="19" t="s">
        <v>932</v>
      </c>
      <c r="H631" s="18" t="s">
        <v>269</v>
      </c>
      <c r="I631" s="18" t="s">
        <v>271</v>
      </c>
      <c r="J631" s="17">
        <v>30000</v>
      </c>
      <c r="K631" s="64"/>
      <c r="L631" s="64"/>
      <c r="M631" s="35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52" t="s">
        <v>3102</v>
      </c>
      <c r="AF631" s="127" t="s">
        <v>1570</v>
      </c>
      <c r="AG631" s="20" t="s">
        <v>2457</v>
      </c>
      <c r="AH631" s="52" t="s">
        <v>1414</v>
      </c>
      <c r="AI631" s="19" t="s">
        <v>1570</v>
      </c>
      <c r="AJ631" s="16"/>
      <c r="AK631" s="17">
        <v>30000</v>
      </c>
      <c r="AL631" s="16">
        <f t="shared" si="21"/>
        <v>0</v>
      </c>
      <c r="AM631" s="48">
        <v>23079</v>
      </c>
      <c r="AN631" s="48">
        <v>23082</v>
      </c>
      <c r="AO631" s="48">
        <v>23090</v>
      </c>
      <c r="AP631" s="48">
        <v>23093</v>
      </c>
      <c r="AQ631" s="48">
        <v>23096</v>
      </c>
      <c r="AR631" s="17">
        <v>30000</v>
      </c>
      <c r="AS631" s="19"/>
      <c r="AT631" s="52"/>
    </row>
    <row r="632" spans="1:46" s="23" customFormat="1" ht="72" x14ac:dyDescent="0.2">
      <c r="A632" s="19" t="s">
        <v>49</v>
      </c>
      <c r="B632" s="19" t="s">
        <v>277</v>
      </c>
      <c r="C632" s="19" t="s">
        <v>276</v>
      </c>
      <c r="D632" s="19" t="s">
        <v>26</v>
      </c>
      <c r="E632" s="19" t="s">
        <v>454</v>
      </c>
      <c r="F632" s="28" t="s">
        <v>2202</v>
      </c>
      <c r="G632" s="19" t="s">
        <v>933</v>
      </c>
      <c r="H632" s="18" t="s">
        <v>269</v>
      </c>
      <c r="I632" s="18" t="s">
        <v>274</v>
      </c>
      <c r="J632" s="17">
        <v>10000</v>
      </c>
      <c r="K632" s="64"/>
      <c r="L632" s="64"/>
      <c r="M632" s="35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52" t="s">
        <v>3102</v>
      </c>
      <c r="AF632" s="127" t="s">
        <v>1570</v>
      </c>
      <c r="AG632" s="20" t="s">
        <v>2457</v>
      </c>
      <c r="AH632" s="52" t="s">
        <v>1414</v>
      </c>
      <c r="AI632" s="19" t="s">
        <v>1570</v>
      </c>
      <c r="AJ632" s="16"/>
      <c r="AK632" s="17">
        <v>10000</v>
      </c>
      <c r="AL632" s="16">
        <f t="shared" si="21"/>
        <v>0</v>
      </c>
      <c r="AM632" s="48">
        <v>23079</v>
      </c>
      <c r="AN632" s="48">
        <v>23082</v>
      </c>
      <c r="AO632" s="48">
        <v>23090</v>
      </c>
      <c r="AP632" s="48">
        <v>23093</v>
      </c>
      <c r="AQ632" s="48">
        <v>23096</v>
      </c>
      <c r="AR632" s="17">
        <v>10000</v>
      </c>
      <c r="AS632" s="19"/>
      <c r="AT632" s="52"/>
    </row>
    <row r="633" spans="1:46" s="23" customFormat="1" ht="72" x14ac:dyDescent="0.2">
      <c r="A633" s="19" t="s">
        <v>49</v>
      </c>
      <c r="B633" s="19" t="s">
        <v>277</v>
      </c>
      <c r="C633" s="19" t="s">
        <v>276</v>
      </c>
      <c r="D633" s="19" t="s">
        <v>16</v>
      </c>
      <c r="E633" s="19" t="s">
        <v>454</v>
      </c>
      <c r="F633" s="28" t="s">
        <v>2203</v>
      </c>
      <c r="G633" s="19" t="s">
        <v>934</v>
      </c>
      <c r="H633" s="18" t="s">
        <v>269</v>
      </c>
      <c r="I633" s="18" t="s">
        <v>268</v>
      </c>
      <c r="J633" s="17">
        <v>23600</v>
      </c>
      <c r="K633" s="64"/>
      <c r="L633" s="64"/>
      <c r="M633" s="35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52" t="s">
        <v>3102</v>
      </c>
      <c r="AF633" s="127" t="s">
        <v>1570</v>
      </c>
      <c r="AG633" s="20" t="s">
        <v>2457</v>
      </c>
      <c r="AH633" s="52" t="s">
        <v>1414</v>
      </c>
      <c r="AI633" s="19" t="s">
        <v>1570</v>
      </c>
      <c r="AJ633" s="16"/>
      <c r="AK633" s="17">
        <v>23600</v>
      </c>
      <c r="AL633" s="16">
        <f t="shared" si="21"/>
        <v>0</v>
      </c>
      <c r="AM633" s="48">
        <v>23079</v>
      </c>
      <c r="AN633" s="48">
        <v>23082</v>
      </c>
      <c r="AO633" s="48">
        <v>23090</v>
      </c>
      <c r="AP633" s="48">
        <v>23093</v>
      </c>
      <c r="AQ633" s="48">
        <v>23096</v>
      </c>
      <c r="AR633" s="17">
        <v>23600</v>
      </c>
      <c r="AS633" s="19"/>
      <c r="AT633" s="52"/>
    </row>
    <row r="634" spans="1:46" s="23" customFormat="1" ht="72" x14ac:dyDescent="0.2">
      <c r="A634" s="19" t="s">
        <v>49</v>
      </c>
      <c r="B634" s="19" t="s">
        <v>277</v>
      </c>
      <c r="C634" s="19" t="s">
        <v>276</v>
      </c>
      <c r="D634" s="19" t="s">
        <v>16</v>
      </c>
      <c r="E634" s="19" t="s">
        <v>454</v>
      </c>
      <c r="F634" s="28" t="s">
        <v>2204</v>
      </c>
      <c r="G634" s="19" t="s">
        <v>935</v>
      </c>
      <c r="H634" s="18" t="s">
        <v>267</v>
      </c>
      <c r="I634" s="18" t="s">
        <v>274</v>
      </c>
      <c r="J634" s="17">
        <v>11400</v>
      </c>
      <c r="K634" s="64"/>
      <c r="L634" s="64"/>
      <c r="M634" s="35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52" t="s">
        <v>3102</v>
      </c>
      <c r="AF634" s="127" t="s">
        <v>1570</v>
      </c>
      <c r="AG634" s="20" t="s">
        <v>2457</v>
      </c>
      <c r="AH634" s="52" t="s">
        <v>1414</v>
      </c>
      <c r="AI634" s="19" t="s">
        <v>1570</v>
      </c>
      <c r="AJ634" s="16"/>
      <c r="AK634" s="17">
        <v>11400</v>
      </c>
      <c r="AL634" s="16">
        <f t="shared" si="21"/>
        <v>0</v>
      </c>
      <c r="AM634" s="48">
        <v>23079</v>
      </c>
      <c r="AN634" s="48">
        <v>23082</v>
      </c>
      <c r="AO634" s="48">
        <v>23090</v>
      </c>
      <c r="AP634" s="48">
        <v>23093</v>
      </c>
      <c r="AQ634" s="48">
        <v>23096</v>
      </c>
      <c r="AR634" s="17">
        <v>11400</v>
      </c>
      <c r="AS634" s="19"/>
      <c r="AT634" s="52"/>
    </row>
    <row r="635" spans="1:46" s="23" customFormat="1" ht="72" x14ac:dyDescent="0.2">
      <c r="A635" s="19" t="s">
        <v>49</v>
      </c>
      <c r="B635" s="19" t="s">
        <v>277</v>
      </c>
      <c r="C635" s="19" t="s">
        <v>276</v>
      </c>
      <c r="D635" s="19" t="s">
        <v>16</v>
      </c>
      <c r="E635" s="19" t="s">
        <v>454</v>
      </c>
      <c r="F635" s="28" t="s">
        <v>2205</v>
      </c>
      <c r="G635" s="19" t="s">
        <v>936</v>
      </c>
      <c r="H635" s="18" t="s">
        <v>267</v>
      </c>
      <c r="I635" s="18" t="s">
        <v>274</v>
      </c>
      <c r="J635" s="17">
        <v>11400</v>
      </c>
      <c r="K635" s="64"/>
      <c r="L635" s="64"/>
      <c r="M635" s="35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52" t="s">
        <v>3102</v>
      </c>
      <c r="AF635" s="127" t="s">
        <v>1570</v>
      </c>
      <c r="AG635" s="20" t="s">
        <v>2457</v>
      </c>
      <c r="AH635" s="52" t="s">
        <v>1414</v>
      </c>
      <c r="AI635" s="19" t="s">
        <v>1570</v>
      </c>
      <c r="AJ635" s="16"/>
      <c r="AK635" s="17">
        <v>11400</v>
      </c>
      <c r="AL635" s="16">
        <f t="shared" si="21"/>
        <v>0</v>
      </c>
      <c r="AM635" s="48">
        <v>23079</v>
      </c>
      <c r="AN635" s="48">
        <v>23082</v>
      </c>
      <c r="AO635" s="48">
        <v>23090</v>
      </c>
      <c r="AP635" s="48">
        <v>23093</v>
      </c>
      <c r="AQ635" s="48">
        <v>23096</v>
      </c>
      <c r="AR635" s="17">
        <v>11400</v>
      </c>
      <c r="AS635" s="19"/>
      <c r="AT635" s="52"/>
    </row>
    <row r="636" spans="1:46" s="23" customFormat="1" ht="72" x14ac:dyDescent="0.2">
      <c r="A636" s="19" t="s">
        <v>49</v>
      </c>
      <c r="B636" s="19" t="s">
        <v>277</v>
      </c>
      <c r="C636" s="19" t="s">
        <v>276</v>
      </c>
      <c r="D636" s="19" t="s">
        <v>25</v>
      </c>
      <c r="E636" s="19" t="s">
        <v>454</v>
      </c>
      <c r="F636" s="28" t="s">
        <v>2206</v>
      </c>
      <c r="G636" s="19" t="s">
        <v>937</v>
      </c>
      <c r="H636" s="18" t="s">
        <v>269</v>
      </c>
      <c r="I636" s="18" t="s">
        <v>271</v>
      </c>
      <c r="J636" s="17">
        <v>40000</v>
      </c>
      <c r="K636" s="64"/>
      <c r="L636" s="64"/>
      <c r="M636" s="35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52" t="s">
        <v>3102</v>
      </c>
      <c r="AF636" s="127" t="s">
        <v>1570</v>
      </c>
      <c r="AG636" s="20" t="s">
        <v>2457</v>
      </c>
      <c r="AH636" s="52" t="s">
        <v>1414</v>
      </c>
      <c r="AI636" s="19" t="s">
        <v>1570</v>
      </c>
      <c r="AJ636" s="16"/>
      <c r="AK636" s="17">
        <v>40000</v>
      </c>
      <c r="AL636" s="16">
        <f t="shared" si="21"/>
        <v>0</v>
      </c>
      <c r="AM636" s="48">
        <v>23079</v>
      </c>
      <c r="AN636" s="48">
        <v>23082</v>
      </c>
      <c r="AO636" s="48">
        <v>23090</v>
      </c>
      <c r="AP636" s="48">
        <v>23093</v>
      </c>
      <c r="AQ636" s="48">
        <v>23096</v>
      </c>
      <c r="AR636" s="17">
        <v>40000</v>
      </c>
      <c r="AS636" s="19"/>
      <c r="AT636" s="52"/>
    </row>
    <row r="637" spans="1:46" s="23" customFormat="1" ht="72" x14ac:dyDescent="0.2">
      <c r="A637" s="19" t="s">
        <v>49</v>
      </c>
      <c r="B637" s="19" t="s">
        <v>277</v>
      </c>
      <c r="C637" s="19" t="s">
        <v>276</v>
      </c>
      <c r="D637" s="19" t="s">
        <v>28</v>
      </c>
      <c r="E637" s="19" t="s">
        <v>454</v>
      </c>
      <c r="F637" s="28" t="s">
        <v>2207</v>
      </c>
      <c r="G637" s="19" t="s">
        <v>938</v>
      </c>
      <c r="H637" s="18" t="s">
        <v>270</v>
      </c>
      <c r="I637" s="18" t="s">
        <v>271</v>
      </c>
      <c r="J637" s="17">
        <v>37000</v>
      </c>
      <c r="K637" s="64"/>
      <c r="L637" s="64"/>
      <c r="M637" s="35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52" t="s">
        <v>3102</v>
      </c>
      <c r="AF637" s="127" t="s">
        <v>1570</v>
      </c>
      <c r="AG637" s="20" t="s">
        <v>2457</v>
      </c>
      <c r="AH637" s="52" t="s">
        <v>1402</v>
      </c>
      <c r="AI637" s="19" t="s">
        <v>1570</v>
      </c>
      <c r="AJ637" s="16"/>
      <c r="AK637" s="17">
        <v>37000</v>
      </c>
      <c r="AL637" s="16">
        <f t="shared" si="21"/>
        <v>0</v>
      </c>
      <c r="AM637" s="48">
        <v>23079</v>
      </c>
      <c r="AN637" s="48">
        <v>23082</v>
      </c>
      <c r="AO637" s="48">
        <v>23083</v>
      </c>
      <c r="AP637" s="48">
        <v>23086</v>
      </c>
      <c r="AQ637" s="48">
        <v>23089</v>
      </c>
      <c r="AR637" s="17">
        <v>37000</v>
      </c>
      <c r="AS637" s="19"/>
      <c r="AT637" s="52"/>
    </row>
    <row r="638" spans="1:46" s="23" customFormat="1" ht="72" x14ac:dyDescent="0.2">
      <c r="A638" s="19" t="s">
        <v>49</v>
      </c>
      <c r="B638" s="19" t="s">
        <v>277</v>
      </c>
      <c r="C638" s="19" t="s">
        <v>276</v>
      </c>
      <c r="D638" s="19" t="s">
        <v>28</v>
      </c>
      <c r="E638" s="19" t="s">
        <v>454</v>
      </c>
      <c r="F638" s="28" t="s">
        <v>2208</v>
      </c>
      <c r="G638" s="19" t="s">
        <v>939</v>
      </c>
      <c r="H638" s="18" t="s">
        <v>272</v>
      </c>
      <c r="I638" s="18" t="s">
        <v>275</v>
      </c>
      <c r="J638" s="17">
        <v>15000</v>
      </c>
      <c r="K638" s="64"/>
      <c r="L638" s="64"/>
      <c r="M638" s="35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52" t="s">
        <v>3102</v>
      </c>
      <c r="AF638" s="127" t="s">
        <v>1570</v>
      </c>
      <c r="AG638" s="20" t="s">
        <v>2457</v>
      </c>
      <c r="AH638" s="52" t="s">
        <v>1428</v>
      </c>
      <c r="AI638" s="19" t="s">
        <v>1570</v>
      </c>
      <c r="AJ638" s="16"/>
      <c r="AK638" s="17">
        <v>15000</v>
      </c>
      <c r="AL638" s="16">
        <f t="shared" si="21"/>
        <v>0</v>
      </c>
      <c r="AM638" s="48">
        <v>23079</v>
      </c>
      <c r="AN638" s="48">
        <v>23082</v>
      </c>
      <c r="AO638" s="48">
        <v>23083</v>
      </c>
      <c r="AP638" s="48">
        <v>23086</v>
      </c>
      <c r="AQ638" s="48">
        <v>23089</v>
      </c>
      <c r="AR638" s="17">
        <v>15000</v>
      </c>
      <c r="AS638" s="19"/>
      <c r="AT638" s="52"/>
    </row>
    <row r="639" spans="1:46" s="23" customFormat="1" ht="72" x14ac:dyDescent="0.2">
      <c r="A639" s="19" t="s">
        <v>49</v>
      </c>
      <c r="B639" s="19" t="s">
        <v>277</v>
      </c>
      <c r="C639" s="19" t="s">
        <v>276</v>
      </c>
      <c r="D639" s="19" t="s">
        <v>33</v>
      </c>
      <c r="E639" s="19" t="s">
        <v>454</v>
      </c>
      <c r="F639" s="28" t="s">
        <v>2209</v>
      </c>
      <c r="G639" s="19" t="s">
        <v>940</v>
      </c>
      <c r="H639" s="18" t="s">
        <v>270</v>
      </c>
      <c r="I639" s="18" t="s">
        <v>941</v>
      </c>
      <c r="J639" s="17">
        <v>307000</v>
      </c>
      <c r="K639" s="64"/>
      <c r="L639" s="64"/>
      <c r="M639" s="35" t="s">
        <v>137</v>
      </c>
      <c r="N639" s="19"/>
      <c r="O639" s="19" t="s">
        <v>1429</v>
      </c>
      <c r="P639" s="48"/>
      <c r="Q639" s="48" t="s">
        <v>3163</v>
      </c>
      <c r="R639" s="48" t="s">
        <v>1297</v>
      </c>
      <c r="S639" s="48" t="s">
        <v>74</v>
      </c>
      <c r="T639" s="48"/>
      <c r="U639" s="19"/>
      <c r="V639" s="19"/>
      <c r="W639" s="19"/>
      <c r="X639" s="18"/>
      <c r="Y639" s="46"/>
      <c r="Z639" s="19"/>
      <c r="AA639" s="19"/>
      <c r="AB639" s="19"/>
      <c r="AC639" s="19"/>
      <c r="AD639" s="19"/>
      <c r="AE639" s="52" t="s">
        <v>3164</v>
      </c>
      <c r="AF639" s="127" t="s">
        <v>1570</v>
      </c>
      <c r="AG639" s="20"/>
      <c r="AH639" s="52" t="s">
        <v>1430</v>
      </c>
      <c r="AI639" s="19" t="s">
        <v>1570</v>
      </c>
      <c r="AJ639" s="16"/>
      <c r="AK639" s="16"/>
      <c r="AL639" s="16">
        <f t="shared" si="21"/>
        <v>307000</v>
      </c>
      <c r="AM639" s="48">
        <v>23079</v>
      </c>
      <c r="AN639" s="48">
        <v>23082</v>
      </c>
      <c r="AO639" s="48">
        <v>23110</v>
      </c>
      <c r="AP639" s="48">
        <v>23111</v>
      </c>
      <c r="AQ639" s="48">
        <v>23118</v>
      </c>
      <c r="AR639" s="17">
        <v>307000</v>
      </c>
      <c r="AS639" s="19"/>
      <c r="AT639" s="52"/>
    </row>
    <row r="640" spans="1:46" s="23" customFormat="1" ht="72" x14ac:dyDescent="0.2">
      <c r="A640" s="19" t="s">
        <v>49</v>
      </c>
      <c r="B640" s="19" t="s">
        <v>277</v>
      </c>
      <c r="C640" s="19" t="s">
        <v>276</v>
      </c>
      <c r="D640" s="19" t="s">
        <v>33</v>
      </c>
      <c r="E640" s="19" t="s">
        <v>454</v>
      </c>
      <c r="F640" s="28" t="s">
        <v>2210</v>
      </c>
      <c r="G640" s="19" t="s">
        <v>942</v>
      </c>
      <c r="H640" s="18" t="s">
        <v>270</v>
      </c>
      <c r="I640" s="18" t="s">
        <v>274</v>
      </c>
      <c r="J640" s="17">
        <v>100000</v>
      </c>
      <c r="K640" s="64"/>
      <c r="L640" s="64"/>
      <c r="M640" s="35" t="s">
        <v>137</v>
      </c>
      <c r="N640" s="19"/>
      <c r="O640" s="19" t="s">
        <v>1431</v>
      </c>
      <c r="P640" s="48">
        <v>242241</v>
      </c>
      <c r="Q640" s="155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52" t="s">
        <v>3102</v>
      </c>
      <c r="AF640" s="127" t="s">
        <v>1570</v>
      </c>
      <c r="AG640" s="20" t="s">
        <v>2457</v>
      </c>
      <c r="AH640" s="52" t="s">
        <v>1432</v>
      </c>
      <c r="AI640" s="19" t="s">
        <v>1570</v>
      </c>
      <c r="AJ640" s="16"/>
      <c r="AK640" s="16">
        <v>98950</v>
      </c>
      <c r="AL640" s="16">
        <f t="shared" si="21"/>
        <v>1050</v>
      </c>
      <c r="AM640" s="48">
        <v>23079</v>
      </c>
      <c r="AN640" s="48">
        <v>23082</v>
      </c>
      <c r="AO640" s="48">
        <v>23090</v>
      </c>
      <c r="AP640" s="48">
        <v>23093</v>
      </c>
      <c r="AQ640" s="48">
        <v>23096</v>
      </c>
      <c r="AR640" s="17">
        <v>100000</v>
      </c>
      <c r="AS640" s="19"/>
      <c r="AT640" s="52"/>
    </row>
    <row r="641" spans="1:46" s="23" customFormat="1" ht="72" x14ac:dyDescent="0.2">
      <c r="A641" s="19" t="s">
        <v>49</v>
      </c>
      <c r="B641" s="19" t="s">
        <v>277</v>
      </c>
      <c r="C641" s="19" t="s">
        <v>276</v>
      </c>
      <c r="D641" s="19" t="s">
        <v>33</v>
      </c>
      <c r="E641" s="19" t="s">
        <v>454</v>
      </c>
      <c r="F641" s="28" t="s">
        <v>2211</v>
      </c>
      <c r="G641" s="19" t="s">
        <v>943</v>
      </c>
      <c r="H641" s="18" t="s">
        <v>270</v>
      </c>
      <c r="I641" s="18" t="s">
        <v>941</v>
      </c>
      <c r="J641" s="17">
        <v>164000</v>
      </c>
      <c r="K641" s="64"/>
      <c r="L641" s="64"/>
      <c r="M641" s="35" t="s">
        <v>137</v>
      </c>
      <c r="N641" s="19"/>
      <c r="O641" s="19" t="s">
        <v>1429</v>
      </c>
      <c r="P641" s="48"/>
      <c r="Q641" s="48" t="s">
        <v>3163</v>
      </c>
      <c r="R641" s="48" t="s">
        <v>1297</v>
      </c>
      <c r="S641" s="48" t="s">
        <v>74</v>
      </c>
      <c r="T641" s="48"/>
      <c r="U641" s="19"/>
      <c r="V641" s="19"/>
      <c r="W641" s="19"/>
      <c r="X641" s="18"/>
      <c r="Y641" s="46"/>
      <c r="Z641" s="19"/>
      <c r="AA641" s="19"/>
      <c r="AB641" s="19"/>
      <c r="AC641" s="19"/>
      <c r="AD641" s="19"/>
      <c r="AE641" s="52" t="s">
        <v>3164</v>
      </c>
      <c r="AF641" s="127" t="s">
        <v>1570</v>
      </c>
      <c r="AG641" s="20"/>
      <c r="AH641" s="52" t="s">
        <v>1430</v>
      </c>
      <c r="AI641" s="19" t="s">
        <v>1570</v>
      </c>
      <c r="AJ641" s="16"/>
      <c r="AK641" s="16"/>
      <c r="AL641" s="16">
        <f t="shared" si="21"/>
        <v>164000</v>
      </c>
      <c r="AM641" s="48">
        <v>23079</v>
      </c>
      <c r="AN641" s="48">
        <v>23082</v>
      </c>
      <c r="AO641" s="48">
        <v>23110</v>
      </c>
      <c r="AP641" s="48">
        <v>23111</v>
      </c>
      <c r="AQ641" s="48">
        <v>23118</v>
      </c>
      <c r="AR641" s="17">
        <v>164000</v>
      </c>
      <c r="AS641" s="19"/>
      <c r="AT641" s="52"/>
    </row>
    <row r="642" spans="1:46" s="23" customFormat="1" ht="72" x14ac:dyDescent="0.2">
      <c r="A642" s="19" t="s">
        <v>49</v>
      </c>
      <c r="B642" s="19" t="s">
        <v>277</v>
      </c>
      <c r="C642" s="19" t="s">
        <v>276</v>
      </c>
      <c r="D642" s="19" t="s">
        <v>10</v>
      </c>
      <c r="E642" s="19" t="s">
        <v>311</v>
      </c>
      <c r="F642" s="28" t="s">
        <v>2212</v>
      </c>
      <c r="G642" s="19" t="s">
        <v>944</v>
      </c>
      <c r="H642" s="18" t="s">
        <v>272</v>
      </c>
      <c r="I642" s="18" t="s">
        <v>271</v>
      </c>
      <c r="J642" s="17">
        <v>9000</v>
      </c>
      <c r="K642" s="64"/>
      <c r="L642" s="64"/>
      <c r="M642" s="35" t="s">
        <v>137</v>
      </c>
      <c r="N642" s="19"/>
      <c r="O642" s="19" t="s">
        <v>1433</v>
      </c>
      <c r="P642" s="48">
        <v>242246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3131</v>
      </c>
      <c r="W642" s="74">
        <v>9000</v>
      </c>
      <c r="X642" s="18">
        <v>1</v>
      </c>
      <c r="Y642" s="128">
        <v>23115</v>
      </c>
      <c r="Z642" s="74">
        <v>9000</v>
      </c>
      <c r="AA642" s="19"/>
      <c r="AB642" s="19"/>
      <c r="AC642" s="19"/>
      <c r="AD642" s="19"/>
      <c r="AE642" s="52" t="s">
        <v>3168</v>
      </c>
      <c r="AF642" s="127" t="s">
        <v>1570</v>
      </c>
      <c r="AG642" s="20"/>
      <c r="AH642" s="52" t="s">
        <v>1416</v>
      </c>
      <c r="AI642" s="19" t="s">
        <v>1570</v>
      </c>
      <c r="AJ642" s="16"/>
      <c r="AK642" s="16"/>
      <c r="AL642" s="16">
        <f t="shared" si="21"/>
        <v>9000</v>
      </c>
      <c r="AM642" s="48">
        <v>23079</v>
      </c>
      <c r="AN642" s="48">
        <v>23082</v>
      </c>
      <c r="AO642" s="48">
        <v>23086</v>
      </c>
      <c r="AP642" s="48">
        <v>23087</v>
      </c>
      <c r="AQ642" s="48">
        <v>23090</v>
      </c>
      <c r="AR642" s="17">
        <v>9000</v>
      </c>
      <c r="AS642" s="19"/>
      <c r="AT642" s="52"/>
    </row>
    <row r="643" spans="1:46" s="23" customFormat="1" ht="72" x14ac:dyDescent="0.2">
      <c r="A643" s="19" t="s">
        <v>49</v>
      </c>
      <c r="B643" s="19" t="s">
        <v>277</v>
      </c>
      <c r="C643" s="19" t="s">
        <v>276</v>
      </c>
      <c r="D643" s="19" t="s">
        <v>10</v>
      </c>
      <c r="E643" s="19" t="s">
        <v>311</v>
      </c>
      <c r="F643" s="28" t="s">
        <v>2213</v>
      </c>
      <c r="G643" s="19" t="s">
        <v>945</v>
      </c>
      <c r="H643" s="18" t="s">
        <v>269</v>
      </c>
      <c r="I643" s="18" t="s">
        <v>271</v>
      </c>
      <c r="J643" s="17">
        <v>2000</v>
      </c>
      <c r="K643" s="64"/>
      <c r="L643" s="64"/>
      <c r="M643" s="35" t="s">
        <v>137</v>
      </c>
      <c r="N643" s="19"/>
      <c r="O643" s="19" t="s">
        <v>1433</v>
      </c>
      <c r="P643" s="48">
        <v>242246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3131</v>
      </c>
      <c r="W643" s="74">
        <v>2000</v>
      </c>
      <c r="X643" s="18">
        <v>1</v>
      </c>
      <c r="Y643" s="128">
        <v>23115</v>
      </c>
      <c r="Z643" s="74">
        <v>2000</v>
      </c>
      <c r="AA643" s="19"/>
      <c r="AB643" s="19"/>
      <c r="AC643" s="19"/>
      <c r="AD643" s="19"/>
      <c r="AE643" s="52" t="s">
        <v>3168</v>
      </c>
      <c r="AF643" s="127" t="s">
        <v>1570</v>
      </c>
      <c r="AG643" s="20"/>
      <c r="AH643" s="52" t="s">
        <v>1416</v>
      </c>
      <c r="AI643" s="19" t="s">
        <v>1570</v>
      </c>
      <c r="AJ643" s="16"/>
      <c r="AK643" s="16"/>
      <c r="AL643" s="16">
        <f t="shared" ref="AL643:AL706" si="22">J643-AJ643-AK643</f>
        <v>2000</v>
      </c>
      <c r="AM643" s="48">
        <v>23079</v>
      </c>
      <c r="AN643" s="48">
        <v>23082</v>
      </c>
      <c r="AO643" s="48">
        <v>23086</v>
      </c>
      <c r="AP643" s="48">
        <v>23087</v>
      </c>
      <c r="AQ643" s="48">
        <v>23090</v>
      </c>
      <c r="AR643" s="17">
        <v>2000</v>
      </c>
      <c r="AS643" s="19"/>
      <c r="AT643" s="52"/>
    </row>
    <row r="644" spans="1:46" s="23" customFormat="1" ht="72" x14ac:dyDescent="0.2">
      <c r="A644" s="19" t="s">
        <v>49</v>
      </c>
      <c r="B644" s="19" t="s">
        <v>277</v>
      </c>
      <c r="C644" s="19" t="s">
        <v>276</v>
      </c>
      <c r="D644" s="19" t="s">
        <v>10</v>
      </c>
      <c r="E644" s="19" t="s">
        <v>311</v>
      </c>
      <c r="F644" s="28" t="s">
        <v>2214</v>
      </c>
      <c r="G644" s="19" t="s">
        <v>946</v>
      </c>
      <c r="H644" s="18" t="s">
        <v>270</v>
      </c>
      <c r="I644" s="18" t="s">
        <v>271</v>
      </c>
      <c r="J644" s="17">
        <v>4500</v>
      </c>
      <c r="K644" s="64"/>
      <c r="L644" s="64"/>
      <c r="M644" s="35" t="s">
        <v>137</v>
      </c>
      <c r="N644" s="19"/>
      <c r="O644" s="19" t="s">
        <v>1433</v>
      </c>
      <c r="P644" s="48">
        <v>242246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3131</v>
      </c>
      <c r="W644" s="74">
        <v>4500</v>
      </c>
      <c r="X644" s="18">
        <v>1</v>
      </c>
      <c r="Y644" s="128">
        <v>23115</v>
      </c>
      <c r="Z644" s="74">
        <v>4500</v>
      </c>
      <c r="AA644" s="19"/>
      <c r="AB644" s="19"/>
      <c r="AC644" s="19"/>
      <c r="AD644" s="19"/>
      <c r="AE644" s="52" t="s">
        <v>3168</v>
      </c>
      <c r="AF644" s="127" t="s">
        <v>1570</v>
      </c>
      <c r="AG644" s="20"/>
      <c r="AH644" s="52" t="s">
        <v>1416</v>
      </c>
      <c r="AI644" s="19" t="s">
        <v>1570</v>
      </c>
      <c r="AJ644" s="16"/>
      <c r="AK644" s="16"/>
      <c r="AL644" s="16">
        <f t="shared" si="22"/>
        <v>4500</v>
      </c>
      <c r="AM644" s="48">
        <v>23079</v>
      </c>
      <c r="AN644" s="48">
        <v>23082</v>
      </c>
      <c r="AO644" s="48">
        <v>23086</v>
      </c>
      <c r="AP644" s="48">
        <v>23087</v>
      </c>
      <c r="AQ644" s="48">
        <v>23090</v>
      </c>
      <c r="AR644" s="17">
        <v>4500</v>
      </c>
      <c r="AS644" s="19"/>
      <c r="AT644" s="52"/>
    </row>
    <row r="645" spans="1:46" s="23" customFormat="1" ht="72" x14ac:dyDescent="0.2">
      <c r="A645" s="19" t="s">
        <v>49</v>
      </c>
      <c r="B645" s="19" t="s">
        <v>277</v>
      </c>
      <c r="C645" s="19" t="s">
        <v>276</v>
      </c>
      <c r="D645" s="19" t="s">
        <v>10</v>
      </c>
      <c r="E645" s="19" t="s">
        <v>311</v>
      </c>
      <c r="F645" s="28" t="s">
        <v>2215</v>
      </c>
      <c r="G645" s="19" t="s">
        <v>947</v>
      </c>
      <c r="H645" s="18" t="s">
        <v>948</v>
      </c>
      <c r="I645" s="18" t="s">
        <v>271</v>
      </c>
      <c r="J645" s="17">
        <v>506000</v>
      </c>
      <c r="K645" s="35" t="s">
        <v>137</v>
      </c>
      <c r="L645" s="64"/>
      <c r="M645" s="64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/>
      <c r="AB645" s="19"/>
      <c r="AC645" s="19"/>
      <c r="AD645" s="19"/>
      <c r="AE645" s="52" t="s">
        <v>3173</v>
      </c>
      <c r="AF645" s="124" t="s">
        <v>1571</v>
      </c>
      <c r="AG645" s="19"/>
      <c r="AH645" s="52" t="s">
        <v>1435</v>
      </c>
      <c r="AI645" s="19" t="s">
        <v>1571</v>
      </c>
      <c r="AJ645" s="16"/>
      <c r="AK645" s="16"/>
      <c r="AL645" s="16">
        <f t="shared" si="22"/>
        <v>506000</v>
      </c>
      <c r="AM645" s="48">
        <v>23079</v>
      </c>
      <c r="AN645" s="48">
        <v>23082</v>
      </c>
      <c r="AO645" s="48">
        <v>23110</v>
      </c>
      <c r="AP645" s="48">
        <v>23111</v>
      </c>
      <c r="AQ645" s="48">
        <v>23118</v>
      </c>
      <c r="AR645" s="17">
        <v>506000</v>
      </c>
      <c r="AS645" s="19"/>
      <c r="AT645" s="52"/>
    </row>
    <row r="646" spans="1:46" s="23" customFormat="1" ht="72" x14ac:dyDescent="0.2">
      <c r="A646" s="19" t="s">
        <v>49</v>
      </c>
      <c r="B646" s="19" t="s">
        <v>277</v>
      </c>
      <c r="C646" s="19" t="s">
        <v>276</v>
      </c>
      <c r="D646" s="19" t="s">
        <v>10</v>
      </c>
      <c r="E646" s="19" t="s">
        <v>311</v>
      </c>
      <c r="F646" s="28" t="s">
        <v>2216</v>
      </c>
      <c r="G646" s="19" t="s">
        <v>949</v>
      </c>
      <c r="H646" s="18" t="s">
        <v>414</v>
      </c>
      <c r="I646" s="18" t="s">
        <v>271</v>
      </c>
      <c r="J646" s="17">
        <v>154000</v>
      </c>
      <c r="K646" s="35" t="s">
        <v>137</v>
      </c>
      <c r="L646" s="64"/>
      <c r="M646" s="64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/>
      <c r="AB646" s="19"/>
      <c r="AC646" s="19"/>
      <c r="AD646" s="19"/>
      <c r="AE646" s="52" t="s">
        <v>3173</v>
      </c>
      <c r="AF646" s="124" t="s">
        <v>1571</v>
      </c>
      <c r="AG646" s="19"/>
      <c r="AH646" s="52" t="s">
        <v>1435</v>
      </c>
      <c r="AI646" s="19" t="s">
        <v>1571</v>
      </c>
      <c r="AJ646" s="16"/>
      <c r="AK646" s="16"/>
      <c r="AL646" s="16">
        <f t="shared" si="22"/>
        <v>154000</v>
      </c>
      <c r="AM646" s="48">
        <v>23079</v>
      </c>
      <c r="AN646" s="48">
        <v>23082</v>
      </c>
      <c r="AO646" s="48">
        <v>23110</v>
      </c>
      <c r="AP646" s="48">
        <v>23111</v>
      </c>
      <c r="AQ646" s="48">
        <v>23118</v>
      </c>
      <c r="AR646" s="17">
        <v>154000</v>
      </c>
      <c r="AS646" s="19"/>
      <c r="AT646" s="52"/>
    </row>
    <row r="647" spans="1:46" s="23" customFormat="1" ht="72" x14ac:dyDescent="0.2">
      <c r="A647" s="19" t="s">
        <v>49</v>
      </c>
      <c r="B647" s="19" t="s">
        <v>277</v>
      </c>
      <c r="C647" s="19" t="s">
        <v>276</v>
      </c>
      <c r="D647" s="19" t="s">
        <v>10</v>
      </c>
      <c r="E647" s="19" t="s">
        <v>311</v>
      </c>
      <c r="F647" s="28" t="s">
        <v>2217</v>
      </c>
      <c r="G647" s="19" t="s">
        <v>950</v>
      </c>
      <c r="H647" s="18" t="s">
        <v>303</v>
      </c>
      <c r="I647" s="18" t="s">
        <v>271</v>
      </c>
      <c r="J647" s="17">
        <v>80000</v>
      </c>
      <c r="K647" s="35" t="s">
        <v>137</v>
      </c>
      <c r="L647" s="64"/>
      <c r="M647" s="64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/>
      <c r="AB647" s="19"/>
      <c r="AC647" s="19"/>
      <c r="AD647" s="19"/>
      <c r="AE647" s="52" t="s">
        <v>3173</v>
      </c>
      <c r="AF647" s="124" t="s">
        <v>1571</v>
      </c>
      <c r="AG647" s="19"/>
      <c r="AH647" s="52" t="s">
        <v>1435</v>
      </c>
      <c r="AI647" s="19" t="s">
        <v>1571</v>
      </c>
      <c r="AJ647" s="16"/>
      <c r="AK647" s="16"/>
      <c r="AL647" s="16">
        <f t="shared" si="22"/>
        <v>80000</v>
      </c>
      <c r="AM647" s="48">
        <v>23079</v>
      </c>
      <c r="AN647" s="48">
        <v>23082</v>
      </c>
      <c r="AO647" s="48">
        <v>23110</v>
      </c>
      <c r="AP647" s="48">
        <v>23111</v>
      </c>
      <c r="AQ647" s="48">
        <v>23118</v>
      </c>
      <c r="AR647" s="17">
        <v>80000</v>
      </c>
      <c r="AS647" s="19"/>
      <c r="AT647" s="52"/>
    </row>
    <row r="648" spans="1:46" s="23" customFormat="1" ht="72" x14ac:dyDescent="0.2">
      <c r="A648" s="19" t="s">
        <v>49</v>
      </c>
      <c r="B648" s="19" t="s">
        <v>277</v>
      </c>
      <c r="C648" s="19" t="s">
        <v>276</v>
      </c>
      <c r="D648" s="19" t="s">
        <v>10</v>
      </c>
      <c r="E648" s="19" t="s">
        <v>311</v>
      </c>
      <c r="F648" s="28" t="s">
        <v>2218</v>
      </c>
      <c r="G648" s="19" t="s">
        <v>951</v>
      </c>
      <c r="H648" s="18" t="s">
        <v>303</v>
      </c>
      <c r="I648" s="18" t="s">
        <v>271</v>
      </c>
      <c r="J648" s="17">
        <v>89000</v>
      </c>
      <c r="K648" s="35" t="s">
        <v>137</v>
      </c>
      <c r="L648" s="64"/>
      <c r="M648" s="64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/>
      <c r="AB648" s="19"/>
      <c r="AC648" s="19"/>
      <c r="AD648" s="19"/>
      <c r="AE648" s="52" t="s">
        <v>3173</v>
      </c>
      <c r="AF648" s="124" t="s">
        <v>1571</v>
      </c>
      <c r="AG648" s="19"/>
      <c r="AH648" s="52" t="s">
        <v>1435</v>
      </c>
      <c r="AI648" s="19" t="s">
        <v>1571</v>
      </c>
      <c r="AJ648" s="16"/>
      <c r="AK648" s="16"/>
      <c r="AL648" s="16">
        <f t="shared" si="22"/>
        <v>89000</v>
      </c>
      <c r="AM648" s="48">
        <v>23079</v>
      </c>
      <c r="AN648" s="48">
        <v>23082</v>
      </c>
      <c r="AO648" s="48">
        <v>23110</v>
      </c>
      <c r="AP648" s="48">
        <v>23111</v>
      </c>
      <c r="AQ648" s="48">
        <v>23118</v>
      </c>
      <c r="AR648" s="17">
        <v>89000</v>
      </c>
      <c r="AS648" s="19"/>
      <c r="AT648" s="52"/>
    </row>
    <row r="649" spans="1:46" s="23" customFormat="1" ht="72" x14ac:dyDescent="0.2">
      <c r="A649" s="19" t="s">
        <v>49</v>
      </c>
      <c r="B649" s="19" t="s">
        <v>277</v>
      </c>
      <c r="C649" s="19" t="s">
        <v>276</v>
      </c>
      <c r="D649" s="19" t="s">
        <v>10</v>
      </c>
      <c r="E649" s="19" t="s">
        <v>311</v>
      </c>
      <c r="F649" s="28" t="s">
        <v>2219</v>
      </c>
      <c r="G649" s="19" t="s">
        <v>952</v>
      </c>
      <c r="H649" s="18" t="s">
        <v>459</v>
      </c>
      <c r="I649" s="18" t="s">
        <v>271</v>
      </c>
      <c r="J649" s="17">
        <v>50000</v>
      </c>
      <c r="K649" s="35" t="s">
        <v>137</v>
      </c>
      <c r="L649" s="64"/>
      <c r="M649" s="64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/>
      <c r="AB649" s="19"/>
      <c r="AC649" s="19"/>
      <c r="AD649" s="19"/>
      <c r="AE649" s="52" t="s">
        <v>3173</v>
      </c>
      <c r="AF649" s="124" t="s">
        <v>1571</v>
      </c>
      <c r="AG649" s="19"/>
      <c r="AH649" s="52" t="s">
        <v>1435</v>
      </c>
      <c r="AI649" s="19" t="s">
        <v>1571</v>
      </c>
      <c r="AJ649" s="16"/>
      <c r="AK649" s="16"/>
      <c r="AL649" s="16">
        <f t="shared" si="22"/>
        <v>50000</v>
      </c>
      <c r="AM649" s="48">
        <v>23079</v>
      </c>
      <c r="AN649" s="48">
        <v>23082</v>
      </c>
      <c r="AO649" s="48">
        <v>23110</v>
      </c>
      <c r="AP649" s="48">
        <v>23111</v>
      </c>
      <c r="AQ649" s="48">
        <v>23118</v>
      </c>
      <c r="AR649" s="17">
        <v>50000</v>
      </c>
      <c r="AS649" s="19"/>
      <c r="AT649" s="52"/>
    </row>
    <row r="650" spans="1:46" s="23" customFormat="1" ht="396" x14ac:dyDescent="0.2">
      <c r="A650" s="19" t="s">
        <v>49</v>
      </c>
      <c r="B650" s="19" t="s">
        <v>277</v>
      </c>
      <c r="C650" s="19" t="s">
        <v>17</v>
      </c>
      <c r="D650" s="19" t="s">
        <v>1566</v>
      </c>
      <c r="E650" s="19" t="s">
        <v>454</v>
      </c>
      <c r="F650" s="28" t="s">
        <v>2462</v>
      </c>
      <c r="G650" s="19" t="s">
        <v>1113</v>
      </c>
      <c r="H650" s="18" t="s">
        <v>270</v>
      </c>
      <c r="I650" s="18" t="s">
        <v>631</v>
      </c>
      <c r="J650" s="17">
        <f>12227400+20379000</f>
        <v>32606400</v>
      </c>
      <c r="K650" s="35" t="s">
        <v>137</v>
      </c>
      <c r="L650" s="64"/>
      <c r="M650" s="64"/>
      <c r="N650" s="19"/>
      <c r="O650" s="18" t="s">
        <v>1436</v>
      </c>
      <c r="P650" s="42">
        <v>241569</v>
      </c>
      <c r="Q650" s="54" t="s">
        <v>1437</v>
      </c>
      <c r="R650" s="18">
        <v>3</v>
      </c>
      <c r="S650" s="19" t="s">
        <v>116</v>
      </c>
      <c r="T650" s="19"/>
      <c r="U650" s="19"/>
      <c r="V650" s="72" t="s">
        <v>1438</v>
      </c>
      <c r="W650" s="21">
        <v>101895000</v>
      </c>
      <c r="X650" s="18">
        <v>22</v>
      </c>
      <c r="Y650" s="52" t="s">
        <v>3180</v>
      </c>
      <c r="Z650" s="52" t="s">
        <v>3181</v>
      </c>
      <c r="AA650" s="71">
        <v>7011385495</v>
      </c>
      <c r="AB650" s="52" t="s">
        <v>3182</v>
      </c>
      <c r="AC650" s="52" t="s">
        <v>3183</v>
      </c>
      <c r="AD650" s="52" t="s">
        <v>3184</v>
      </c>
      <c r="AE650" s="56" t="s">
        <v>3185</v>
      </c>
      <c r="AF650" s="173" t="s">
        <v>2452</v>
      </c>
      <c r="AG650" s="56" t="s">
        <v>2452</v>
      </c>
      <c r="AH650" s="56" t="s">
        <v>1440</v>
      </c>
      <c r="AI650" s="56" t="s">
        <v>1572</v>
      </c>
      <c r="AJ650" s="16"/>
      <c r="AK650" s="16">
        <f>10189500+17322150</f>
        <v>27511650</v>
      </c>
      <c r="AL650" s="16">
        <f t="shared" si="22"/>
        <v>5094750</v>
      </c>
      <c r="AM650" s="42">
        <v>241569</v>
      </c>
      <c r="AN650" s="48">
        <v>23082</v>
      </c>
      <c r="AO650" s="19" t="s">
        <v>1441</v>
      </c>
      <c r="AP650" s="19" t="s">
        <v>1439</v>
      </c>
      <c r="AQ650" s="19" t="s">
        <v>1442</v>
      </c>
      <c r="AR650" s="73" t="s">
        <v>3191</v>
      </c>
      <c r="AS650" s="19"/>
      <c r="AT650" s="56"/>
    </row>
    <row r="651" spans="1:46" s="23" customFormat="1" ht="108" x14ac:dyDescent="0.2">
      <c r="A651" s="19" t="s">
        <v>49</v>
      </c>
      <c r="B651" s="19" t="s">
        <v>277</v>
      </c>
      <c r="C651" s="19" t="s">
        <v>17</v>
      </c>
      <c r="D651" s="19" t="s">
        <v>34</v>
      </c>
      <c r="E651" s="19" t="s">
        <v>454</v>
      </c>
      <c r="F651" s="28" t="s">
        <v>2220</v>
      </c>
      <c r="G651" s="19" t="s">
        <v>1133</v>
      </c>
      <c r="H651" s="18" t="s">
        <v>270</v>
      </c>
      <c r="I651" s="18" t="s">
        <v>1122</v>
      </c>
      <c r="J651" s="17">
        <v>1800000</v>
      </c>
      <c r="K651" s="35" t="s">
        <v>137</v>
      </c>
      <c r="L651" s="64"/>
      <c r="M651" s="64"/>
      <c r="N651" s="19"/>
      <c r="O651" s="19" t="s">
        <v>1443</v>
      </c>
      <c r="P651" s="48">
        <v>242250</v>
      </c>
      <c r="Q651" s="48" t="s">
        <v>3186</v>
      </c>
      <c r="R651" s="18">
        <v>2</v>
      </c>
      <c r="S651" s="19" t="s">
        <v>65</v>
      </c>
      <c r="T651" s="19"/>
      <c r="U651" s="19"/>
      <c r="V651" s="72" t="s">
        <v>3187</v>
      </c>
      <c r="W651" s="17">
        <v>1800000</v>
      </c>
      <c r="X651" s="18">
        <v>3</v>
      </c>
      <c r="Y651" s="72" t="s">
        <v>3188</v>
      </c>
      <c r="Z651" s="21" t="s">
        <v>3189</v>
      </c>
      <c r="AA651" s="71"/>
      <c r="AB651" s="19"/>
      <c r="AC651" s="19"/>
      <c r="AD651" s="74"/>
      <c r="AE651" s="52" t="s">
        <v>3190</v>
      </c>
      <c r="AF651" s="124" t="s">
        <v>1571</v>
      </c>
      <c r="AG651" s="19"/>
      <c r="AH651" s="52" t="s">
        <v>1435</v>
      </c>
      <c r="AI651" s="19" t="s">
        <v>1571</v>
      </c>
      <c r="AJ651" s="16"/>
      <c r="AK651" s="16"/>
      <c r="AL651" s="16">
        <f t="shared" si="22"/>
        <v>1800000</v>
      </c>
      <c r="AM651" s="48">
        <v>23079</v>
      </c>
      <c r="AN651" s="48">
        <v>23082</v>
      </c>
      <c r="AO651" s="56" t="s">
        <v>1444</v>
      </c>
      <c r="AP651" s="56" t="s">
        <v>1445</v>
      </c>
      <c r="AQ651" s="56" t="s">
        <v>3192</v>
      </c>
      <c r="AR651" s="56" t="s">
        <v>3193</v>
      </c>
      <c r="AS651" s="19"/>
      <c r="AT651" s="52"/>
    </row>
    <row r="652" spans="1:46" s="23" customFormat="1" ht="72" x14ac:dyDescent="0.2">
      <c r="A652" s="19" t="s">
        <v>50</v>
      </c>
      <c r="B652" s="19" t="s">
        <v>277</v>
      </c>
      <c r="C652" s="19" t="s">
        <v>276</v>
      </c>
      <c r="D652" s="19" t="s">
        <v>11</v>
      </c>
      <c r="E652" s="19" t="s">
        <v>454</v>
      </c>
      <c r="F652" s="28" t="s">
        <v>2221</v>
      </c>
      <c r="G652" s="19" t="s">
        <v>953</v>
      </c>
      <c r="H652" s="18" t="s">
        <v>270</v>
      </c>
      <c r="I652" s="18" t="s">
        <v>273</v>
      </c>
      <c r="J652" s="17">
        <v>11000</v>
      </c>
      <c r="K652" s="64"/>
      <c r="L652" s="64"/>
      <c r="M652" s="35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127" t="s">
        <v>1571</v>
      </c>
      <c r="AG652" s="20"/>
      <c r="AH652" s="20" t="s">
        <v>1446</v>
      </c>
      <c r="AI652" s="20" t="s">
        <v>1571</v>
      </c>
      <c r="AJ652" s="16"/>
      <c r="AK652" s="16"/>
      <c r="AL652" s="16">
        <f t="shared" si="22"/>
        <v>11000</v>
      </c>
      <c r="AM652" s="18" t="s">
        <v>3207</v>
      </c>
      <c r="AN652" s="18" t="s">
        <v>3207</v>
      </c>
      <c r="AO652" s="18" t="s">
        <v>3270</v>
      </c>
      <c r="AP652" s="18" t="s">
        <v>3270</v>
      </c>
      <c r="AQ652" s="18" t="s">
        <v>3271</v>
      </c>
      <c r="AR652" s="19"/>
      <c r="AS652" s="19"/>
      <c r="AT652" s="19"/>
    </row>
    <row r="653" spans="1:46" s="23" customFormat="1" ht="72" x14ac:dyDescent="0.2">
      <c r="A653" s="19" t="s">
        <v>50</v>
      </c>
      <c r="B653" s="19" t="s">
        <v>277</v>
      </c>
      <c r="C653" s="19" t="s">
        <v>276</v>
      </c>
      <c r="D653" s="19" t="s">
        <v>11</v>
      </c>
      <c r="E653" s="19" t="s">
        <v>454</v>
      </c>
      <c r="F653" s="28" t="s">
        <v>2222</v>
      </c>
      <c r="G653" s="19" t="s">
        <v>954</v>
      </c>
      <c r="H653" s="18" t="s">
        <v>269</v>
      </c>
      <c r="I653" s="18" t="s">
        <v>273</v>
      </c>
      <c r="J653" s="17">
        <v>26000</v>
      </c>
      <c r="K653" s="64"/>
      <c r="L653" s="64"/>
      <c r="M653" s="35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127" t="s">
        <v>1571</v>
      </c>
      <c r="AG653" s="20"/>
      <c r="AH653" s="20" t="s">
        <v>1446</v>
      </c>
      <c r="AI653" s="20" t="s">
        <v>1571</v>
      </c>
      <c r="AJ653" s="16"/>
      <c r="AK653" s="16"/>
      <c r="AL653" s="16">
        <f t="shared" si="22"/>
        <v>26000</v>
      </c>
      <c r="AM653" s="18" t="s">
        <v>3207</v>
      </c>
      <c r="AN653" s="18" t="s">
        <v>3207</v>
      </c>
      <c r="AO653" s="18" t="s">
        <v>3270</v>
      </c>
      <c r="AP653" s="18" t="s">
        <v>3270</v>
      </c>
      <c r="AQ653" s="18" t="s">
        <v>3271</v>
      </c>
      <c r="AR653" s="19"/>
      <c r="AS653" s="19"/>
      <c r="AT653" s="19"/>
    </row>
    <row r="654" spans="1:46" s="23" customFormat="1" ht="72" x14ac:dyDescent="0.2">
      <c r="A654" s="19" t="s">
        <v>50</v>
      </c>
      <c r="B654" s="19" t="s">
        <v>277</v>
      </c>
      <c r="C654" s="19" t="s">
        <v>276</v>
      </c>
      <c r="D654" s="19" t="s">
        <v>11</v>
      </c>
      <c r="E654" s="19" t="s">
        <v>454</v>
      </c>
      <c r="F654" s="28" t="s">
        <v>2223</v>
      </c>
      <c r="G654" s="19" t="s">
        <v>955</v>
      </c>
      <c r="H654" s="18" t="s">
        <v>270</v>
      </c>
      <c r="I654" s="18" t="s">
        <v>273</v>
      </c>
      <c r="J654" s="17">
        <v>14300</v>
      </c>
      <c r="K654" s="64"/>
      <c r="L654" s="64"/>
      <c r="M654" s="35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127" t="s">
        <v>1571</v>
      </c>
      <c r="AG654" s="20"/>
      <c r="AH654" s="20" t="s">
        <v>1446</v>
      </c>
      <c r="AI654" s="20" t="s">
        <v>1571</v>
      </c>
      <c r="AJ654" s="16"/>
      <c r="AK654" s="16"/>
      <c r="AL654" s="16">
        <f t="shared" si="22"/>
        <v>14300</v>
      </c>
      <c r="AM654" s="18" t="s">
        <v>3207</v>
      </c>
      <c r="AN654" s="18" t="s">
        <v>3207</v>
      </c>
      <c r="AO654" s="18" t="s">
        <v>3270</v>
      </c>
      <c r="AP654" s="18" t="s">
        <v>3270</v>
      </c>
      <c r="AQ654" s="18" t="s">
        <v>3271</v>
      </c>
      <c r="AR654" s="19"/>
      <c r="AS654" s="19"/>
      <c r="AT654" s="19"/>
    </row>
    <row r="655" spans="1:46" s="23" customFormat="1" ht="72" x14ac:dyDescent="0.2">
      <c r="A655" s="19" t="s">
        <v>50</v>
      </c>
      <c r="B655" s="19" t="s">
        <v>277</v>
      </c>
      <c r="C655" s="19" t="s">
        <v>276</v>
      </c>
      <c r="D655" s="19" t="s">
        <v>11</v>
      </c>
      <c r="E655" s="19" t="s">
        <v>454</v>
      </c>
      <c r="F655" s="28" t="s">
        <v>2224</v>
      </c>
      <c r="G655" s="19" t="s">
        <v>956</v>
      </c>
      <c r="H655" s="18" t="s">
        <v>270</v>
      </c>
      <c r="I655" s="18" t="s">
        <v>273</v>
      </c>
      <c r="J655" s="17">
        <v>24700</v>
      </c>
      <c r="K655" s="64"/>
      <c r="L655" s="64"/>
      <c r="M655" s="35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127" t="s">
        <v>1571</v>
      </c>
      <c r="AG655" s="20"/>
      <c r="AH655" s="20" t="s">
        <v>1446</v>
      </c>
      <c r="AI655" s="20" t="s">
        <v>1571</v>
      </c>
      <c r="AJ655" s="16"/>
      <c r="AK655" s="16"/>
      <c r="AL655" s="16">
        <f t="shared" si="22"/>
        <v>24700</v>
      </c>
      <c r="AM655" s="18" t="s">
        <v>3207</v>
      </c>
      <c r="AN655" s="18" t="s">
        <v>3207</v>
      </c>
      <c r="AO655" s="18" t="s">
        <v>3270</v>
      </c>
      <c r="AP655" s="18" t="s">
        <v>3270</v>
      </c>
      <c r="AQ655" s="18" t="s">
        <v>3271</v>
      </c>
      <c r="AR655" s="19"/>
      <c r="AS655" s="19"/>
      <c r="AT655" s="19"/>
    </row>
    <row r="656" spans="1:46" s="23" customFormat="1" ht="72" x14ac:dyDescent="0.2">
      <c r="A656" s="19" t="s">
        <v>50</v>
      </c>
      <c r="B656" s="19" t="s">
        <v>277</v>
      </c>
      <c r="C656" s="19" t="s">
        <v>276</v>
      </c>
      <c r="D656" s="19" t="s">
        <v>11</v>
      </c>
      <c r="E656" s="19" t="s">
        <v>454</v>
      </c>
      <c r="F656" s="28" t="s">
        <v>2225</v>
      </c>
      <c r="G656" s="19" t="s">
        <v>957</v>
      </c>
      <c r="H656" s="18" t="s">
        <v>270</v>
      </c>
      <c r="I656" s="18" t="s">
        <v>273</v>
      </c>
      <c r="J656" s="17">
        <v>28600</v>
      </c>
      <c r="K656" s="64"/>
      <c r="L656" s="64"/>
      <c r="M656" s="35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127" t="s">
        <v>1571</v>
      </c>
      <c r="AG656" s="20"/>
      <c r="AH656" s="20" t="s">
        <v>1446</v>
      </c>
      <c r="AI656" s="20" t="s">
        <v>1571</v>
      </c>
      <c r="AJ656" s="16"/>
      <c r="AK656" s="16"/>
      <c r="AL656" s="16">
        <f t="shared" si="22"/>
        <v>28600</v>
      </c>
      <c r="AM656" s="18" t="s">
        <v>3207</v>
      </c>
      <c r="AN656" s="18" t="s">
        <v>3207</v>
      </c>
      <c r="AO656" s="18" t="s">
        <v>3270</v>
      </c>
      <c r="AP656" s="18" t="s">
        <v>3270</v>
      </c>
      <c r="AQ656" s="18" t="s">
        <v>3271</v>
      </c>
      <c r="AR656" s="19"/>
      <c r="AS656" s="19"/>
      <c r="AT656" s="19"/>
    </row>
    <row r="657" spans="1:46" s="23" customFormat="1" ht="72" x14ac:dyDescent="0.2">
      <c r="A657" s="19" t="s">
        <v>50</v>
      </c>
      <c r="B657" s="19" t="s">
        <v>277</v>
      </c>
      <c r="C657" s="19" t="s">
        <v>276</v>
      </c>
      <c r="D657" s="19" t="s">
        <v>11</v>
      </c>
      <c r="E657" s="19" t="s">
        <v>454</v>
      </c>
      <c r="F657" s="28" t="s">
        <v>2226</v>
      </c>
      <c r="G657" s="19" t="s">
        <v>958</v>
      </c>
      <c r="H657" s="18" t="s">
        <v>269</v>
      </c>
      <c r="I657" s="18" t="s">
        <v>273</v>
      </c>
      <c r="J657" s="17">
        <v>62400</v>
      </c>
      <c r="K657" s="64"/>
      <c r="L657" s="64"/>
      <c r="M657" s="35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127" t="s">
        <v>1571</v>
      </c>
      <c r="AG657" s="20"/>
      <c r="AH657" s="20" t="s">
        <v>1446</v>
      </c>
      <c r="AI657" s="20" t="s">
        <v>1571</v>
      </c>
      <c r="AJ657" s="16"/>
      <c r="AK657" s="16"/>
      <c r="AL657" s="16">
        <f t="shared" si="22"/>
        <v>62400</v>
      </c>
      <c r="AM657" s="18" t="s">
        <v>3207</v>
      </c>
      <c r="AN657" s="18" t="s">
        <v>3207</v>
      </c>
      <c r="AO657" s="18" t="s">
        <v>3270</v>
      </c>
      <c r="AP657" s="18" t="s">
        <v>3270</v>
      </c>
      <c r="AQ657" s="18" t="s">
        <v>3271</v>
      </c>
      <c r="AR657" s="19"/>
      <c r="AS657" s="19"/>
      <c r="AT657" s="19"/>
    </row>
    <row r="658" spans="1:46" s="23" customFormat="1" ht="72" x14ac:dyDescent="0.2">
      <c r="A658" s="19" t="s">
        <v>50</v>
      </c>
      <c r="B658" s="19" t="s">
        <v>277</v>
      </c>
      <c r="C658" s="19" t="s">
        <v>276</v>
      </c>
      <c r="D658" s="19" t="s">
        <v>11</v>
      </c>
      <c r="E658" s="19" t="s">
        <v>454</v>
      </c>
      <c r="F658" s="28" t="s">
        <v>2227</v>
      </c>
      <c r="G658" s="19" t="s">
        <v>959</v>
      </c>
      <c r="H658" s="18" t="s">
        <v>317</v>
      </c>
      <c r="I658" s="18" t="s">
        <v>322</v>
      </c>
      <c r="J658" s="17">
        <v>25000</v>
      </c>
      <c r="K658" s="64"/>
      <c r="L658" s="64"/>
      <c r="M658" s="35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127" t="s">
        <v>1570</v>
      </c>
      <c r="AG658" s="20" t="s">
        <v>2457</v>
      </c>
      <c r="AH658" s="20" t="s">
        <v>1450</v>
      </c>
      <c r="AI658" s="20" t="s">
        <v>1570</v>
      </c>
      <c r="AJ658" s="16"/>
      <c r="AK658" s="16">
        <v>23500</v>
      </c>
      <c r="AL658" s="16">
        <f t="shared" si="22"/>
        <v>1500</v>
      </c>
      <c r="AM658" s="18"/>
      <c r="AN658" s="18"/>
      <c r="AO658" s="18"/>
      <c r="AP658" s="18"/>
      <c r="AQ658" s="18"/>
      <c r="AR658" s="74">
        <v>23500</v>
      </c>
      <c r="AS658" s="17">
        <v>1500</v>
      </c>
      <c r="AT658" s="19"/>
    </row>
    <row r="659" spans="1:46" s="23" customFormat="1" ht="72" x14ac:dyDescent="0.2">
      <c r="A659" s="19" t="s">
        <v>50</v>
      </c>
      <c r="B659" s="19" t="s">
        <v>277</v>
      </c>
      <c r="C659" s="19" t="s">
        <v>276</v>
      </c>
      <c r="D659" s="19" t="s">
        <v>11</v>
      </c>
      <c r="E659" s="19" t="s">
        <v>454</v>
      </c>
      <c r="F659" s="28" t="s">
        <v>2228</v>
      </c>
      <c r="G659" s="19" t="s">
        <v>960</v>
      </c>
      <c r="H659" s="18" t="s">
        <v>896</v>
      </c>
      <c r="I659" s="18" t="s">
        <v>268</v>
      </c>
      <c r="J659" s="17">
        <v>120000</v>
      </c>
      <c r="K659" s="64"/>
      <c r="L659" s="64"/>
      <c r="M659" s="35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/>
      <c r="AC659" s="18"/>
      <c r="AD659" s="19"/>
      <c r="AE659" s="18" t="s">
        <v>3208</v>
      </c>
      <c r="AF659" s="127" t="s">
        <v>1571</v>
      </c>
      <c r="AG659" s="20" t="s">
        <v>2456</v>
      </c>
      <c r="AH659" s="20" t="s">
        <v>1446</v>
      </c>
      <c r="AI659" s="20" t="s">
        <v>1571</v>
      </c>
      <c r="AJ659" s="16">
        <v>114000</v>
      </c>
      <c r="AK659" s="16"/>
      <c r="AL659" s="16">
        <f t="shared" si="22"/>
        <v>6000</v>
      </c>
      <c r="AM659" s="18"/>
      <c r="AN659" s="18"/>
      <c r="AO659" s="18" t="s">
        <v>3207</v>
      </c>
      <c r="AP659" s="18" t="s">
        <v>3207</v>
      </c>
      <c r="AQ659" s="18" t="s">
        <v>3241</v>
      </c>
      <c r="AR659" s="19"/>
      <c r="AS659" s="19"/>
      <c r="AT659" s="19"/>
    </row>
    <row r="660" spans="1:46" s="23" customFormat="1" ht="72" x14ac:dyDescent="0.2">
      <c r="A660" s="19" t="s">
        <v>50</v>
      </c>
      <c r="B660" s="19" t="s">
        <v>277</v>
      </c>
      <c r="C660" s="19" t="s">
        <v>276</v>
      </c>
      <c r="D660" s="19" t="s">
        <v>11</v>
      </c>
      <c r="E660" s="19" t="s">
        <v>454</v>
      </c>
      <c r="F660" s="28" t="s">
        <v>2229</v>
      </c>
      <c r="G660" s="19" t="s">
        <v>961</v>
      </c>
      <c r="H660" s="18" t="s">
        <v>459</v>
      </c>
      <c r="I660" s="18" t="s">
        <v>268</v>
      </c>
      <c r="J660" s="17">
        <v>24000</v>
      </c>
      <c r="K660" s="64"/>
      <c r="L660" s="64"/>
      <c r="M660" s="35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/>
      <c r="AC660" s="18"/>
      <c r="AD660" s="19"/>
      <c r="AE660" s="18" t="s">
        <v>3208</v>
      </c>
      <c r="AF660" s="127" t="s">
        <v>1571</v>
      </c>
      <c r="AG660" s="20" t="s">
        <v>2456</v>
      </c>
      <c r="AH660" s="20" t="s">
        <v>1446</v>
      </c>
      <c r="AI660" s="20" t="s">
        <v>1571</v>
      </c>
      <c r="AJ660" s="17">
        <v>24000</v>
      </c>
      <c r="AK660" s="16"/>
      <c r="AL660" s="16">
        <f t="shared" si="22"/>
        <v>0</v>
      </c>
      <c r="AM660" s="18"/>
      <c r="AN660" s="18"/>
      <c r="AO660" s="18" t="s">
        <v>3207</v>
      </c>
      <c r="AP660" s="18" t="s">
        <v>3207</v>
      </c>
      <c r="AQ660" s="18" t="s">
        <v>3241</v>
      </c>
      <c r="AR660" s="19"/>
      <c r="AS660" s="19"/>
      <c r="AT660" s="19"/>
    </row>
    <row r="661" spans="1:46" s="23" customFormat="1" ht="72" x14ac:dyDescent="0.2">
      <c r="A661" s="19" t="s">
        <v>50</v>
      </c>
      <c r="B661" s="19" t="s">
        <v>277</v>
      </c>
      <c r="C661" s="19" t="s">
        <v>276</v>
      </c>
      <c r="D661" s="19" t="s">
        <v>11</v>
      </c>
      <c r="E661" s="19" t="s">
        <v>454</v>
      </c>
      <c r="F661" s="28" t="s">
        <v>2230</v>
      </c>
      <c r="G661" s="19" t="s">
        <v>962</v>
      </c>
      <c r="H661" s="18" t="s">
        <v>270</v>
      </c>
      <c r="I661" s="18" t="s">
        <v>271</v>
      </c>
      <c r="J661" s="17">
        <v>28000</v>
      </c>
      <c r="K661" s="64"/>
      <c r="L661" s="64"/>
      <c r="M661" s="35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127" t="s">
        <v>1570</v>
      </c>
      <c r="AG661" s="20" t="s">
        <v>2457</v>
      </c>
      <c r="AH661" s="20" t="s">
        <v>1450</v>
      </c>
      <c r="AI661" s="20" t="s">
        <v>1570</v>
      </c>
      <c r="AJ661" s="16"/>
      <c r="AK661" s="16">
        <v>25700</v>
      </c>
      <c r="AL661" s="16">
        <f t="shared" si="22"/>
        <v>2300</v>
      </c>
      <c r="AM661" s="18"/>
      <c r="AN661" s="18"/>
      <c r="AO661" s="18"/>
      <c r="AP661" s="18"/>
      <c r="AQ661" s="18"/>
      <c r="AR661" s="17">
        <v>25700</v>
      </c>
      <c r="AS661" s="17">
        <v>2300</v>
      </c>
      <c r="AT661" s="19"/>
    </row>
    <row r="662" spans="1:46" s="23" customFormat="1" ht="72" x14ac:dyDescent="0.2">
      <c r="A662" s="19" t="s">
        <v>50</v>
      </c>
      <c r="B662" s="19" t="s">
        <v>277</v>
      </c>
      <c r="C662" s="19" t="s">
        <v>276</v>
      </c>
      <c r="D662" s="19" t="s">
        <v>11</v>
      </c>
      <c r="E662" s="19" t="s">
        <v>454</v>
      </c>
      <c r="F662" s="28" t="s">
        <v>2231</v>
      </c>
      <c r="G662" s="19" t="s">
        <v>963</v>
      </c>
      <c r="H662" s="18" t="s">
        <v>270</v>
      </c>
      <c r="I662" s="18" t="s">
        <v>273</v>
      </c>
      <c r="J662" s="17">
        <v>12000</v>
      </c>
      <c r="K662" s="64"/>
      <c r="L662" s="64"/>
      <c r="M662" s="35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127" t="s">
        <v>1571</v>
      </c>
      <c r="AG662" s="20" t="s">
        <v>2456</v>
      </c>
      <c r="AH662" s="20" t="s">
        <v>1446</v>
      </c>
      <c r="AI662" s="20" t="s">
        <v>1571</v>
      </c>
      <c r="AJ662" s="16">
        <v>11900</v>
      </c>
      <c r="AK662" s="16"/>
      <c r="AL662" s="16">
        <f t="shared" si="22"/>
        <v>100</v>
      </c>
      <c r="AM662" s="18"/>
      <c r="AN662" s="18"/>
      <c r="AO662" s="18" t="s">
        <v>3216</v>
      </c>
      <c r="AP662" s="18" t="s">
        <v>3216</v>
      </c>
      <c r="AQ662" s="18" t="s">
        <v>3272</v>
      </c>
      <c r="AR662" s="19"/>
      <c r="AS662" s="19"/>
      <c r="AT662" s="19"/>
    </row>
    <row r="663" spans="1:46" s="23" customFormat="1" ht="72" x14ac:dyDescent="0.2">
      <c r="A663" s="19" t="s">
        <v>50</v>
      </c>
      <c r="B663" s="19" t="s">
        <v>277</v>
      </c>
      <c r="C663" s="19" t="s">
        <v>276</v>
      </c>
      <c r="D663" s="19" t="s">
        <v>11</v>
      </c>
      <c r="E663" s="19" t="s">
        <v>454</v>
      </c>
      <c r="F663" s="28" t="s">
        <v>2232</v>
      </c>
      <c r="G663" s="19" t="s">
        <v>964</v>
      </c>
      <c r="H663" s="18" t="s">
        <v>270</v>
      </c>
      <c r="I663" s="18" t="s">
        <v>273</v>
      </c>
      <c r="J663" s="17">
        <v>20000</v>
      </c>
      <c r="K663" s="64"/>
      <c r="L663" s="64"/>
      <c r="M663" s="35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127" t="s">
        <v>1571</v>
      </c>
      <c r="AG663" s="20" t="s">
        <v>2456</v>
      </c>
      <c r="AH663" s="20" t="s">
        <v>1446</v>
      </c>
      <c r="AI663" s="20" t="s">
        <v>1571</v>
      </c>
      <c r="AJ663" s="16">
        <v>19900</v>
      </c>
      <c r="AK663" s="16"/>
      <c r="AL663" s="16">
        <f t="shared" si="22"/>
        <v>100</v>
      </c>
      <c r="AM663" s="18"/>
      <c r="AN663" s="18"/>
      <c r="AO663" s="18" t="s">
        <v>3216</v>
      </c>
      <c r="AP663" s="18" t="s">
        <v>3216</v>
      </c>
      <c r="AQ663" s="18" t="s">
        <v>3272</v>
      </c>
      <c r="AR663" s="19"/>
      <c r="AS663" s="19"/>
      <c r="AT663" s="19"/>
    </row>
    <row r="664" spans="1:46" s="23" customFormat="1" ht="72" x14ac:dyDescent="0.2">
      <c r="A664" s="19" t="s">
        <v>50</v>
      </c>
      <c r="B664" s="19" t="s">
        <v>277</v>
      </c>
      <c r="C664" s="19" t="s">
        <v>276</v>
      </c>
      <c r="D664" s="19" t="s">
        <v>11</v>
      </c>
      <c r="E664" s="19" t="s">
        <v>454</v>
      </c>
      <c r="F664" s="28" t="s">
        <v>2233</v>
      </c>
      <c r="G664" s="19" t="s">
        <v>965</v>
      </c>
      <c r="H664" s="18" t="s">
        <v>269</v>
      </c>
      <c r="I664" s="18" t="s">
        <v>273</v>
      </c>
      <c r="J664" s="17">
        <v>12000</v>
      </c>
      <c r="K664" s="64"/>
      <c r="L664" s="64"/>
      <c r="M664" s="35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9"/>
      <c r="AC664" s="19"/>
      <c r="AD664" s="19"/>
      <c r="AE664" s="18" t="s">
        <v>3208</v>
      </c>
      <c r="AF664" s="127" t="s">
        <v>1571</v>
      </c>
      <c r="AG664" s="20" t="s">
        <v>2456</v>
      </c>
      <c r="AH664" s="20" t="s">
        <v>1446</v>
      </c>
      <c r="AI664" s="20" t="s">
        <v>1571</v>
      </c>
      <c r="AJ664" s="16">
        <v>11800</v>
      </c>
      <c r="AK664" s="16"/>
      <c r="AL664" s="16">
        <f t="shared" si="22"/>
        <v>200</v>
      </c>
      <c r="AM664" s="18"/>
      <c r="AN664" s="18"/>
      <c r="AO664" s="18" t="s">
        <v>3207</v>
      </c>
      <c r="AP664" s="18" t="s">
        <v>3207</v>
      </c>
      <c r="AQ664" s="18" t="s">
        <v>3241</v>
      </c>
      <c r="AR664" s="19"/>
      <c r="AS664" s="19"/>
      <c r="AT664" s="19"/>
    </row>
    <row r="665" spans="1:46" s="23" customFormat="1" ht="72" x14ac:dyDescent="0.2">
      <c r="A665" s="19" t="s">
        <v>50</v>
      </c>
      <c r="B665" s="19" t="s">
        <v>277</v>
      </c>
      <c r="C665" s="19" t="s">
        <v>276</v>
      </c>
      <c r="D665" s="19" t="s">
        <v>11</v>
      </c>
      <c r="E665" s="19" t="s">
        <v>454</v>
      </c>
      <c r="F665" s="28" t="s">
        <v>2234</v>
      </c>
      <c r="G665" s="19" t="s">
        <v>966</v>
      </c>
      <c r="H665" s="18" t="s">
        <v>270</v>
      </c>
      <c r="I665" s="18" t="s">
        <v>274</v>
      </c>
      <c r="J665" s="17">
        <v>25000</v>
      </c>
      <c r="K665" s="64"/>
      <c r="L665" s="64"/>
      <c r="M665" s="35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127" t="s">
        <v>1570</v>
      </c>
      <c r="AG665" s="20" t="s">
        <v>2457</v>
      </c>
      <c r="AH665" s="20" t="s">
        <v>1450</v>
      </c>
      <c r="AI665" s="20" t="s">
        <v>1570</v>
      </c>
      <c r="AJ665" s="16"/>
      <c r="AK665" s="17">
        <v>25000</v>
      </c>
      <c r="AL665" s="16">
        <f t="shared" si="22"/>
        <v>0</v>
      </c>
      <c r="AM665" s="18"/>
      <c r="AN665" s="18"/>
      <c r="AO665" s="18"/>
      <c r="AP665" s="18"/>
      <c r="AQ665" s="18"/>
      <c r="AR665" s="74">
        <v>25000</v>
      </c>
      <c r="AS665" s="18" t="s">
        <v>1289</v>
      </c>
      <c r="AT665" s="19"/>
    </row>
    <row r="666" spans="1:46" s="23" customFormat="1" ht="72" x14ac:dyDescent="0.2">
      <c r="A666" s="19" t="s">
        <v>50</v>
      </c>
      <c r="B666" s="19" t="s">
        <v>277</v>
      </c>
      <c r="C666" s="19" t="s">
        <v>276</v>
      </c>
      <c r="D666" s="19" t="s">
        <v>11</v>
      </c>
      <c r="E666" s="19" t="s">
        <v>454</v>
      </c>
      <c r="F666" s="28" t="s">
        <v>2235</v>
      </c>
      <c r="G666" s="19" t="s">
        <v>967</v>
      </c>
      <c r="H666" s="18" t="s">
        <v>459</v>
      </c>
      <c r="I666" s="18" t="s">
        <v>268</v>
      </c>
      <c r="J666" s="17">
        <v>20000</v>
      </c>
      <c r="K666" s="64"/>
      <c r="L666" s="64"/>
      <c r="M666" s="35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9"/>
      <c r="AC666" s="19"/>
      <c r="AD666" s="19"/>
      <c r="AE666" s="18" t="s">
        <v>3208</v>
      </c>
      <c r="AF666" s="127" t="s">
        <v>1571</v>
      </c>
      <c r="AG666" s="20" t="s">
        <v>2456</v>
      </c>
      <c r="AH666" s="20" t="s">
        <v>1446</v>
      </c>
      <c r="AI666" s="20" t="s">
        <v>1571</v>
      </c>
      <c r="AJ666" s="17">
        <v>20000</v>
      </c>
      <c r="AK666" s="16"/>
      <c r="AL666" s="16">
        <f t="shared" si="22"/>
        <v>0</v>
      </c>
      <c r="AM666" s="18"/>
      <c r="AN666" s="18"/>
      <c r="AO666" s="18" t="s">
        <v>3207</v>
      </c>
      <c r="AP666" s="18" t="s">
        <v>3207</v>
      </c>
      <c r="AQ666" s="18" t="s">
        <v>3241</v>
      </c>
      <c r="AR666" s="19"/>
      <c r="AS666" s="19"/>
      <c r="AT666" s="19"/>
    </row>
    <row r="667" spans="1:46" s="23" customFormat="1" ht="72" x14ac:dyDescent="0.2">
      <c r="A667" s="19" t="s">
        <v>50</v>
      </c>
      <c r="B667" s="19" t="s">
        <v>277</v>
      </c>
      <c r="C667" s="19" t="s">
        <v>276</v>
      </c>
      <c r="D667" s="19" t="s">
        <v>286</v>
      </c>
      <c r="E667" s="19" t="s">
        <v>454</v>
      </c>
      <c r="F667" s="28" t="s">
        <v>2236</v>
      </c>
      <c r="G667" s="19" t="s">
        <v>968</v>
      </c>
      <c r="H667" s="18" t="s">
        <v>317</v>
      </c>
      <c r="I667" s="18" t="s">
        <v>274</v>
      </c>
      <c r="J667" s="17">
        <v>237500</v>
      </c>
      <c r="K667" s="64"/>
      <c r="L667" s="64"/>
      <c r="M667" s="35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127" t="s">
        <v>1570</v>
      </c>
      <c r="AG667" s="20" t="s">
        <v>2457</v>
      </c>
      <c r="AH667" s="20" t="s">
        <v>1450</v>
      </c>
      <c r="AI667" s="20" t="s">
        <v>1570</v>
      </c>
      <c r="AJ667" s="16"/>
      <c r="AK667" s="17">
        <v>237500</v>
      </c>
      <c r="AL667" s="16">
        <f t="shared" si="22"/>
        <v>0</v>
      </c>
      <c r="AM667" s="18"/>
      <c r="AN667" s="18"/>
      <c r="AO667" s="18"/>
      <c r="AP667" s="18"/>
      <c r="AQ667" s="18"/>
      <c r="AR667" s="17">
        <v>237500</v>
      </c>
      <c r="AS667" s="18" t="s">
        <v>1289</v>
      </c>
      <c r="AT667" s="19"/>
    </row>
    <row r="668" spans="1:46" s="123" customFormat="1" ht="72" x14ac:dyDescent="0.2">
      <c r="A668" s="52" t="s">
        <v>50</v>
      </c>
      <c r="B668" s="19" t="s">
        <v>277</v>
      </c>
      <c r="C668" s="19" t="s">
        <v>276</v>
      </c>
      <c r="D668" s="19" t="s">
        <v>13</v>
      </c>
      <c r="E668" s="19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35" t="s">
        <v>137</v>
      </c>
      <c r="L668" s="64"/>
      <c r="M668" s="64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127" t="s">
        <v>1570</v>
      </c>
      <c r="AG668" s="54" t="s">
        <v>2457</v>
      </c>
      <c r="AH668" s="20" t="s">
        <v>1450</v>
      </c>
      <c r="AI668" s="20" t="s">
        <v>1570</v>
      </c>
      <c r="AJ668" s="119"/>
      <c r="AK668" s="119">
        <v>320000</v>
      </c>
      <c r="AL668" s="119">
        <f t="shared" si="22"/>
        <v>20000</v>
      </c>
      <c r="AM668" s="18"/>
      <c r="AN668" s="18"/>
      <c r="AO668" s="18"/>
      <c r="AP668" s="18"/>
      <c r="AQ668" s="18"/>
      <c r="AR668" s="74">
        <v>320000</v>
      </c>
      <c r="AS668" s="74">
        <v>20000</v>
      </c>
      <c r="AT668" s="19"/>
    </row>
    <row r="669" spans="1:46" s="23" customFormat="1" ht="72" x14ac:dyDescent="0.2">
      <c r="A669" s="19" t="s">
        <v>50</v>
      </c>
      <c r="B669" s="19" t="s">
        <v>277</v>
      </c>
      <c r="C669" s="19" t="s">
        <v>276</v>
      </c>
      <c r="D669" s="19" t="s">
        <v>13</v>
      </c>
      <c r="E669" s="19" t="s">
        <v>454</v>
      </c>
      <c r="F669" s="28" t="s">
        <v>2238</v>
      </c>
      <c r="G669" s="19" t="s">
        <v>970</v>
      </c>
      <c r="H669" s="18" t="s">
        <v>269</v>
      </c>
      <c r="I669" s="18" t="s">
        <v>271</v>
      </c>
      <c r="J669" s="17">
        <v>98000</v>
      </c>
      <c r="K669" s="35" t="s">
        <v>137</v>
      </c>
      <c r="L669" s="64"/>
      <c r="M669" s="64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127" t="s">
        <v>1570</v>
      </c>
      <c r="AG669" s="54" t="s">
        <v>2457</v>
      </c>
      <c r="AH669" s="20" t="s">
        <v>1450</v>
      </c>
      <c r="AI669" s="20" t="s">
        <v>1570</v>
      </c>
      <c r="AJ669" s="16"/>
      <c r="AK669" s="17">
        <v>98000</v>
      </c>
      <c r="AL669" s="16">
        <f t="shared" si="22"/>
        <v>0</v>
      </c>
      <c r="AM669" s="18"/>
      <c r="AN669" s="18"/>
      <c r="AO669" s="18"/>
      <c r="AP669" s="18"/>
      <c r="AQ669" s="18"/>
      <c r="AR669" s="74">
        <v>98000</v>
      </c>
      <c r="AS669" s="18" t="s">
        <v>1289</v>
      </c>
      <c r="AT669" s="19"/>
    </row>
    <row r="670" spans="1:46" s="23" customFormat="1" ht="72" x14ac:dyDescent="0.2">
      <c r="A670" s="19" t="s">
        <v>50</v>
      </c>
      <c r="B670" s="19" t="s">
        <v>277</v>
      </c>
      <c r="C670" s="19" t="s">
        <v>276</v>
      </c>
      <c r="D670" s="19" t="s">
        <v>13</v>
      </c>
      <c r="E670" s="19" t="s">
        <v>454</v>
      </c>
      <c r="F670" s="28" t="s">
        <v>2239</v>
      </c>
      <c r="G670" s="19" t="s">
        <v>971</v>
      </c>
      <c r="H670" s="18" t="s">
        <v>269</v>
      </c>
      <c r="I670" s="18" t="s">
        <v>274</v>
      </c>
      <c r="J670" s="17">
        <v>120000</v>
      </c>
      <c r="K670" s="35" t="s">
        <v>137</v>
      </c>
      <c r="L670" s="64"/>
      <c r="M670" s="64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127" t="s">
        <v>1570</v>
      </c>
      <c r="AG670" s="54" t="s">
        <v>2457</v>
      </c>
      <c r="AH670" s="20" t="s">
        <v>1450</v>
      </c>
      <c r="AI670" s="20" t="s">
        <v>1570</v>
      </c>
      <c r="AJ670" s="16"/>
      <c r="AK670" s="17">
        <v>120000</v>
      </c>
      <c r="AL670" s="16">
        <f t="shared" si="22"/>
        <v>0</v>
      </c>
      <c r="AM670" s="18"/>
      <c r="AN670" s="18"/>
      <c r="AO670" s="18"/>
      <c r="AP670" s="18"/>
      <c r="AQ670" s="18"/>
      <c r="AR670" s="74">
        <v>120000</v>
      </c>
      <c r="AS670" s="18" t="s">
        <v>1289</v>
      </c>
      <c r="AT670" s="19"/>
    </row>
    <row r="671" spans="1:46" s="23" customFormat="1" ht="72" x14ac:dyDescent="0.2">
      <c r="A671" s="19" t="s">
        <v>50</v>
      </c>
      <c r="B671" s="19" t="s">
        <v>277</v>
      </c>
      <c r="C671" s="19" t="s">
        <v>276</v>
      </c>
      <c r="D671" s="19" t="s">
        <v>13</v>
      </c>
      <c r="E671" s="19" t="s">
        <v>454</v>
      </c>
      <c r="F671" s="28" t="s">
        <v>2240</v>
      </c>
      <c r="G671" s="19" t="s">
        <v>972</v>
      </c>
      <c r="H671" s="18" t="s">
        <v>387</v>
      </c>
      <c r="I671" s="18" t="s">
        <v>273</v>
      </c>
      <c r="J671" s="17">
        <v>360000</v>
      </c>
      <c r="K671" s="35" t="s">
        <v>137</v>
      </c>
      <c r="L671" s="64"/>
      <c r="M671" s="64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127" t="s">
        <v>1570</v>
      </c>
      <c r="AG671" s="54" t="s">
        <v>2457</v>
      </c>
      <c r="AH671" s="20" t="s">
        <v>1450</v>
      </c>
      <c r="AI671" s="20" t="s">
        <v>1570</v>
      </c>
      <c r="AJ671" s="16"/>
      <c r="AK671" s="17">
        <v>360000</v>
      </c>
      <c r="AL671" s="16">
        <f t="shared" si="22"/>
        <v>0</v>
      </c>
      <c r="AM671" s="18"/>
      <c r="AN671" s="18"/>
      <c r="AO671" s="18"/>
      <c r="AP671" s="18"/>
      <c r="AQ671" s="18"/>
      <c r="AR671" s="74">
        <v>360000</v>
      </c>
      <c r="AS671" s="18" t="s">
        <v>1289</v>
      </c>
      <c r="AT671" s="19"/>
    </row>
    <row r="672" spans="1:46" s="23" customFormat="1" ht="72" x14ac:dyDescent="0.2">
      <c r="A672" s="19" t="s">
        <v>50</v>
      </c>
      <c r="B672" s="19" t="s">
        <v>277</v>
      </c>
      <c r="C672" s="19" t="s">
        <v>276</v>
      </c>
      <c r="D672" s="19" t="s">
        <v>13</v>
      </c>
      <c r="E672" s="19" t="s">
        <v>454</v>
      </c>
      <c r="F672" s="28" t="s">
        <v>2241</v>
      </c>
      <c r="G672" s="19" t="s">
        <v>973</v>
      </c>
      <c r="H672" s="18" t="s">
        <v>319</v>
      </c>
      <c r="I672" s="18" t="s">
        <v>273</v>
      </c>
      <c r="J672" s="17">
        <v>320000</v>
      </c>
      <c r="K672" s="35" t="s">
        <v>137</v>
      </c>
      <c r="L672" s="64"/>
      <c r="M672" s="64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127" t="s">
        <v>1570</v>
      </c>
      <c r="AG672" s="54" t="s">
        <v>2457</v>
      </c>
      <c r="AH672" s="20" t="s">
        <v>1450</v>
      </c>
      <c r="AI672" s="20" t="s">
        <v>1570</v>
      </c>
      <c r="AJ672" s="16"/>
      <c r="AK672" s="16">
        <v>282000</v>
      </c>
      <c r="AL672" s="16">
        <f t="shared" si="22"/>
        <v>38000</v>
      </c>
      <c r="AM672" s="18"/>
      <c r="AN672" s="18"/>
      <c r="AO672" s="18"/>
      <c r="AP672" s="18"/>
      <c r="AQ672" s="18"/>
      <c r="AR672" s="74">
        <v>282000</v>
      </c>
      <c r="AS672" s="74">
        <v>38000</v>
      </c>
      <c r="AT672" s="19"/>
    </row>
    <row r="673" spans="1:46" s="23" customFormat="1" ht="72" x14ac:dyDescent="0.2">
      <c r="A673" s="19" t="s">
        <v>50</v>
      </c>
      <c r="B673" s="19" t="s">
        <v>277</v>
      </c>
      <c r="C673" s="19" t="s">
        <v>276</v>
      </c>
      <c r="D673" s="19" t="s">
        <v>13</v>
      </c>
      <c r="E673" s="19" t="s">
        <v>454</v>
      </c>
      <c r="F673" s="28" t="s">
        <v>2242</v>
      </c>
      <c r="G673" s="19" t="s">
        <v>974</v>
      </c>
      <c r="H673" s="18" t="s">
        <v>319</v>
      </c>
      <c r="I673" s="18" t="s">
        <v>273</v>
      </c>
      <c r="J673" s="17">
        <v>120000</v>
      </c>
      <c r="K673" s="35" t="s">
        <v>137</v>
      </c>
      <c r="L673" s="64"/>
      <c r="M673" s="64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127" t="s">
        <v>1570</v>
      </c>
      <c r="AG673" s="54" t="s">
        <v>2457</v>
      </c>
      <c r="AH673" s="20" t="s">
        <v>1450</v>
      </c>
      <c r="AI673" s="20" t="s">
        <v>1570</v>
      </c>
      <c r="AJ673" s="16"/>
      <c r="AK673" s="17">
        <v>120000</v>
      </c>
      <c r="AL673" s="16">
        <f t="shared" si="22"/>
        <v>0</v>
      </c>
      <c r="AM673" s="18"/>
      <c r="AN673" s="18"/>
      <c r="AO673" s="18"/>
      <c r="AP673" s="18"/>
      <c r="AQ673" s="18"/>
      <c r="AR673" s="74">
        <v>120000</v>
      </c>
      <c r="AS673" s="18" t="s">
        <v>1289</v>
      </c>
      <c r="AT673" s="19"/>
    </row>
    <row r="674" spans="1:46" s="23" customFormat="1" ht="72" x14ac:dyDescent="0.2">
      <c r="A674" s="19" t="s">
        <v>50</v>
      </c>
      <c r="B674" s="19" t="s">
        <v>277</v>
      </c>
      <c r="C674" s="19" t="s">
        <v>276</v>
      </c>
      <c r="D674" s="19" t="s">
        <v>18</v>
      </c>
      <c r="E674" s="19" t="s">
        <v>454</v>
      </c>
      <c r="F674" s="28" t="s">
        <v>2243</v>
      </c>
      <c r="G674" s="19" t="s">
        <v>975</v>
      </c>
      <c r="H674" s="18" t="s">
        <v>317</v>
      </c>
      <c r="I674" s="18" t="s">
        <v>274</v>
      </c>
      <c r="J674" s="17">
        <v>375000</v>
      </c>
      <c r="K674" s="35" t="s">
        <v>137</v>
      </c>
      <c r="L674" s="64"/>
      <c r="M674" s="64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127" t="s">
        <v>1570</v>
      </c>
      <c r="AG674" s="54" t="s">
        <v>2457</v>
      </c>
      <c r="AH674" s="20" t="s">
        <v>1450</v>
      </c>
      <c r="AI674" s="20" t="s">
        <v>1570</v>
      </c>
      <c r="AJ674" s="16"/>
      <c r="AK674" s="16">
        <v>362250</v>
      </c>
      <c r="AL674" s="16">
        <f t="shared" si="22"/>
        <v>12750</v>
      </c>
      <c r="AM674" s="18"/>
      <c r="AN674" s="18"/>
      <c r="AO674" s="18"/>
      <c r="AP674" s="18"/>
      <c r="AQ674" s="18"/>
      <c r="AR674" s="74">
        <v>362250</v>
      </c>
      <c r="AS674" s="74">
        <v>12750</v>
      </c>
      <c r="AT674" s="19"/>
    </row>
    <row r="675" spans="1:46" s="23" customFormat="1" ht="72" x14ac:dyDescent="0.2">
      <c r="A675" s="19" t="s">
        <v>50</v>
      </c>
      <c r="B675" s="19" t="s">
        <v>277</v>
      </c>
      <c r="C675" s="19" t="s">
        <v>276</v>
      </c>
      <c r="D675" s="19" t="s">
        <v>18</v>
      </c>
      <c r="E675" s="19" t="s">
        <v>454</v>
      </c>
      <c r="F675" s="28" t="s">
        <v>2244</v>
      </c>
      <c r="G675" s="19" t="s">
        <v>976</v>
      </c>
      <c r="H675" s="18" t="s">
        <v>269</v>
      </c>
      <c r="I675" s="18" t="s">
        <v>271</v>
      </c>
      <c r="J675" s="17">
        <v>120000</v>
      </c>
      <c r="K675" s="35" t="s">
        <v>137</v>
      </c>
      <c r="L675" s="64"/>
      <c r="M675" s="64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127" t="s">
        <v>1570</v>
      </c>
      <c r="AG675" s="54" t="s">
        <v>2457</v>
      </c>
      <c r="AH675" s="20" t="s">
        <v>1450</v>
      </c>
      <c r="AI675" s="20" t="s">
        <v>1570</v>
      </c>
      <c r="AJ675" s="16"/>
      <c r="AK675" s="16">
        <v>107283</v>
      </c>
      <c r="AL675" s="16">
        <f t="shared" si="22"/>
        <v>12717</v>
      </c>
      <c r="AM675" s="18"/>
      <c r="AN675" s="18"/>
      <c r="AO675" s="18"/>
      <c r="AP675" s="18"/>
      <c r="AQ675" s="18"/>
      <c r="AR675" s="74">
        <v>107283</v>
      </c>
      <c r="AS675" s="74">
        <v>12717</v>
      </c>
      <c r="AT675" s="19"/>
    </row>
    <row r="676" spans="1:46" s="23" customFormat="1" ht="72" x14ac:dyDescent="0.2">
      <c r="A676" s="19" t="s">
        <v>50</v>
      </c>
      <c r="B676" s="19" t="s">
        <v>277</v>
      </c>
      <c r="C676" s="19" t="s">
        <v>276</v>
      </c>
      <c r="D676" s="19" t="s">
        <v>18</v>
      </c>
      <c r="E676" s="19" t="s">
        <v>454</v>
      </c>
      <c r="F676" s="28" t="s">
        <v>2245</v>
      </c>
      <c r="G676" s="19" t="s">
        <v>977</v>
      </c>
      <c r="H676" s="18" t="s">
        <v>269</v>
      </c>
      <c r="I676" s="18" t="s">
        <v>273</v>
      </c>
      <c r="J676" s="17">
        <v>300000</v>
      </c>
      <c r="K676" s="35" t="s">
        <v>137</v>
      </c>
      <c r="L676" s="64"/>
      <c r="M676" s="64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127" t="s">
        <v>1570</v>
      </c>
      <c r="AG676" s="54" t="s">
        <v>2457</v>
      </c>
      <c r="AH676" s="20" t="s">
        <v>1450</v>
      </c>
      <c r="AI676" s="20" t="s">
        <v>1570</v>
      </c>
      <c r="AJ676" s="16"/>
      <c r="AK676" s="16">
        <v>298801.5</v>
      </c>
      <c r="AL676" s="16">
        <f t="shared" si="22"/>
        <v>1198.5</v>
      </c>
      <c r="AM676" s="18"/>
      <c r="AN676" s="18"/>
      <c r="AO676" s="18"/>
      <c r="AP676" s="18"/>
      <c r="AQ676" s="18"/>
      <c r="AR676" s="50">
        <v>298801.5</v>
      </c>
      <c r="AS676" s="50">
        <v>1198.5</v>
      </c>
      <c r="AT676" s="19"/>
    </row>
    <row r="677" spans="1:46" s="23" customFormat="1" ht="90" x14ac:dyDescent="0.2">
      <c r="A677" s="19" t="s">
        <v>50</v>
      </c>
      <c r="B677" s="19" t="s">
        <v>277</v>
      </c>
      <c r="C677" s="19" t="s">
        <v>276</v>
      </c>
      <c r="D677" s="19" t="s">
        <v>18</v>
      </c>
      <c r="E677" s="19" t="s">
        <v>454</v>
      </c>
      <c r="F677" s="28" t="s">
        <v>2246</v>
      </c>
      <c r="G677" s="19" t="s">
        <v>978</v>
      </c>
      <c r="H677" s="18" t="s">
        <v>303</v>
      </c>
      <c r="I677" s="18" t="s">
        <v>273</v>
      </c>
      <c r="J677" s="17">
        <v>500000</v>
      </c>
      <c r="K677" s="35" t="s">
        <v>137</v>
      </c>
      <c r="L677" s="64"/>
      <c r="M677" s="64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127" t="s">
        <v>1570</v>
      </c>
      <c r="AG677" s="54" t="s">
        <v>2457</v>
      </c>
      <c r="AH677" s="20" t="s">
        <v>1450</v>
      </c>
      <c r="AI677" s="20" t="s">
        <v>1570</v>
      </c>
      <c r="AJ677" s="16"/>
      <c r="AK677" s="17">
        <v>500000</v>
      </c>
      <c r="AL677" s="16">
        <f t="shared" si="22"/>
        <v>0</v>
      </c>
      <c r="AM677" s="18"/>
      <c r="AN677" s="18"/>
      <c r="AO677" s="18"/>
      <c r="AP677" s="18"/>
      <c r="AQ677" s="18"/>
      <c r="AR677" s="74">
        <v>500000</v>
      </c>
      <c r="AS677" s="18" t="s">
        <v>1289</v>
      </c>
      <c r="AT677" s="19"/>
    </row>
    <row r="678" spans="1:46" s="23" customFormat="1" ht="72" x14ac:dyDescent="0.2">
      <c r="A678" s="19" t="s">
        <v>50</v>
      </c>
      <c r="B678" s="19" t="s">
        <v>277</v>
      </c>
      <c r="C678" s="19" t="s">
        <v>276</v>
      </c>
      <c r="D678" s="19" t="s">
        <v>18</v>
      </c>
      <c r="E678" s="19" t="s">
        <v>454</v>
      </c>
      <c r="F678" s="28" t="s">
        <v>2247</v>
      </c>
      <c r="G678" s="19" t="s">
        <v>979</v>
      </c>
      <c r="H678" s="18" t="s">
        <v>272</v>
      </c>
      <c r="I678" s="18" t="s">
        <v>273</v>
      </c>
      <c r="J678" s="17">
        <v>144000</v>
      </c>
      <c r="K678" s="35" t="s">
        <v>137</v>
      </c>
      <c r="L678" s="64"/>
      <c r="M678" s="64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127" t="s">
        <v>1570</v>
      </c>
      <c r="AG678" s="54" t="s">
        <v>2457</v>
      </c>
      <c r="AH678" s="20" t="s">
        <v>1450</v>
      </c>
      <c r="AI678" s="20" t="s">
        <v>1570</v>
      </c>
      <c r="AJ678" s="16"/>
      <c r="AK678" s="16">
        <v>131665.5</v>
      </c>
      <c r="AL678" s="16">
        <f t="shared" si="22"/>
        <v>12334.5</v>
      </c>
      <c r="AM678" s="18"/>
      <c r="AN678" s="18"/>
      <c r="AO678" s="18"/>
      <c r="AP678" s="18"/>
      <c r="AQ678" s="18"/>
      <c r="AR678" s="50">
        <v>131665.5</v>
      </c>
      <c r="AS678" s="50">
        <v>12334.5</v>
      </c>
      <c r="AT678" s="19"/>
    </row>
    <row r="679" spans="1:46" s="23" customFormat="1" ht="72" x14ac:dyDescent="0.2">
      <c r="A679" s="19" t="s">
        <v>50</v>
      </c>
      <c r="B679" s="19" t="s">
        <v>277</v>
      </c>
      <c r="C679" s="19" t="s">
        <v>276</v>
      </c>
      <c r="D679" s="19" t="s">
        <v>33</v>
      </c>
      <c r="E679" s="19" t="s">
        <v>454</v>
      </c>
      <c r="F679" s="28" t="s">
        <v>2248</v>
      </c>
      <c r="G679" s="19" t="s">
        <v>980</v>
      </c>
      <c r="H679" s="18" t="s">
        <v>501</v>
      </c>
      <c r="I679" s="18" t="s">
        <v>344</v>
      </c>
      <c r="J679" s="17">
        <v>128000</v>
      </c>
      <c r="K679" s="35" t="s">
        <v>137</v>
      </c>
      <c r="L679" s="64"/>
      <c r="M679" s="64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127" t="s">
        <v>1570</v>
      </c>
      <c r="AG679" s="20" t="s">
        <v>2456</v>
      </c>
      <c r="AH679" s="20" t="s">
        <v>1450</v>
      </c>
      <c r="AI679" s="20" t="s">
        <v>1570</v>
      </c>
      <c r="AJ679" s="16">
        <v>120000</v>
      </c>
      <c r="AK679" s="16"/>
      <c r="AL679" s="16">
        <f t="shared" si="22"/>
        <v>8000</v>
      </c>
      <c r="AM679" s="18"/>
      <c r="AN679" s="18"/>
      <c r="AO679" s="18" t="s">
        <v>3232</v>
      </c>
      <c r="AP679" s="18" t="s">
        <v>3232</v>
      </c>
      <c r="AQ679" s="18" t="s">
        <v>3273</v>
      </c>
      <c r="AR679" s="19"/>
      <c r="AS679" s="19"/>
      <c r="AT679" s="19"/>
    </row>
    <row r="680" spans="1:46" s="23" customFormat="1" ht="72" x14ac:dyDescent="0.2">
      <c r="A680" s="19" t="s">
        <v>50</v>
      </c>
      <c r="B680" s="19" t="s">
        <v>277</v>
      </c>
      <c r="C680" s="19" t="s">
        <v>276</v>
      </c>
      <c r="D680" s="19" t="s">
        <v>33</v>
      </c>
      <c r="E680" s="19" t="s">
        <v>454</v>
      </c>
      <c r="F680" s="28" t="s">
        <v>2249</v>
      </c>
      <c r="G680" s="19" t="s">
        <v>981</v>
      </c>
      <c r="H680" s="18" t="s">
        <v>376</v>
      </c>
      <c r="I680" s="18" t="s">
        <v>274</v>
      </c>
      <c r="J680" s="17">
        <v>250000</v>
      </c>
      <c r="K680" s="35" t="s">
        <v>137</v>
      </c>
      <c r="L680" s="64"/>
      <c r="M680" s="64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127" t="s">
        <v>1570</v>
      </c>
      <c r="AG680" s="20" t="s">
        <v>2456</v>
      </c>
      <c r="AH680" s="20" t="s">
        <v>1450</v>
      </c>
      <c r="AI680" s="20" t="s">
        <v>1570</v>
      </c>
      <c r="AJ680" s="16">
        <v>225000</v>
      </c>
      <c r="AK680" s="16"/>
      <c r="AL680" s="16">
        <f t="shared" si="22"/>
        <v>25000</v>
      </c>
      <c r="AM680" s="18"/>
      <c r="AN680" s="18"/>
      <c r="AO680" s="18" t="s">
        <v>3232</v>
      </c>
      <c r="AP680" s="18" t="s">
        <v>3232</v>
      </c>
      <c r="AQ680" s="18" t="s">
        <v>3273</v>
      </c>
      <c r="AR680" s="19"/>
      <c r="AS680" s="19"/>
      <c r="AT680" s="19"/>
    </row>
    <row r="681" spans="1:46" s="23" customFormat="1" ht="72" x14ac:dyDescent="0.2">
      <c r="A681" s="19" t="s">
        <v>50</v>
      </c>
      <c r="B681" s="19" t="s">
        <v>277</v>
      </c>
      <c r="C681" s="19" t="s">
        <v>276</v>
      </c>
      <c r="D681" s="19" t="s">
        <v>33</v>
      </c>
      <c r="E681" s="19" t="s">
        <v>454</v>
      </c>
      <c r="F681" s="28" t="s">
        <v>2250</v>
      </c>
      <c r="G681" s="19" t="s">
        <v>982</v>
      </c>
      <c r="H681" s="18" t="s">
        <v>387</v>
      </c>
      <c r="I681" s="18" t="s">
        <v>274</v>
      </c>
      <c r="J681" s="17">
        <v>156000</v>
      </c>
      <c r="K681" s="35" t="s">
        <v>137</v>
      </c>
      <c r="L681" s="64"/>
      <c r="M681" s="64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127" t="s">
        <v>1570</v>
      </c>
      <c r="AG681" s="20" t="s">
        <v>2456</v>
      </c>
      <c r="AH681" s="20" t="s">
        <v>1450</v>
      </c>
      <c r="AI681" s="20" t="s">
        <v>1570</v>
      </c>
      <c r="AJ681" s="17">
        <v>156000</v>
      </c>
      <c r="AK681" s="16"/>
      <c r="AL681" s="16">
        <f t="shared" si="22"/>
        <v>0</v>
      </c>
      <c r="AM681" s="18"/>
      <c r="AN681" s="18"/>
      <c r="AO681" s="18" t="s">
        <v>3232</v>
      </c>
      <c r="AP681" s="18" t="s">
        <v>3232</v>
      </c>
      <c r="AQ681" s="18" t="s">
        <v>3273</v>
      </c>
      <c r="AR681" s="19"/>
      <c r="AS681" s="19"/>
      <c r="AT681" s="19"/>
    </row>
    <row r="682" spans="1:46" s="23" customFormat="1" ht="72" x14ac:dyDescent="0.2">
      <c r="A682" s="19" t="s">
        <v>50</v>
      </c>
      <c r="B682" s="19" t="s">
        <v>277</v>
      </c>
      <c r="C682" s="19" t="s">
        <v>276</v>
      </c>
      <c r="D682" s="19" t="s">
        <v>33</v>
      </c>
      <c r="E682" s="19" t="s">
        <v>454</v>
      </c>
      <c r="F682" s="28" t="s">
        <v>2251</v>
      </c>
      <c r="G682" s="19" t="s">
        <v>983</v>
      </c>
      <c r="H682" s="18" t="s">
        <v>387</v>
      </c>
      <c r="I682" s="18" t="s">
        <v>344</v>
      </c>
      <c r="J682" s="17">
        <v>208000</v>
      </c>
      <c r="K682" s="35" t="s">
        <v>137</v>
      </c>
      <c r="L682" s="64"/>
      <c r="M682" s="64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127" t="s">
        <v>1570</v>
      </c>
      <c r="AG682" s="20" t="s">
        <v>2456</v>
      </c>
      <c r="AH682" s="20" t="s">
        <v>1450</v>
      </c>
      <c r="AI682" s="20" t="s">
        <v>1570</v>
      </c>
      <c r="AJ682" s="17">
        <v>208000</v>
      </c>
      <c r="AK682" s="16"/>
      <c r="AL682" s="16">
        <f t="shared" si="22"/>
        <v>0</v>
      </c>
      <c r="AM682" s="18"/>
      <c r="AN682" s="18"/>
      <c r="AO682" s="18" t="s">
        <v>3232</v>
      </c>
      <c r="AP682" s="18" t="s">
        <v>3232</v>
      </c>
      <c r="AQ682" s="18" t="s">
        <v>3273</v>
      </c>
      <c r="AR682" s="19"/>
      <c r="AS682" s="19"/>
      <c r="AT682" s="19"/>
    </row>
    <row r="683" spans="1:46" s="23" customFormat="1" ht="72" x14ac:dyDescent="0.2">
      <c r="A683" s="19" t="s">
        <v>50</v>
      </c>
      <c r="B683" s="19" t="s">
        <v>277</v>
      </c>
      <c r="C683" s="19" t="s">
        <v>276</v>
      </c>
      <c r="D683" s="19" t="s">
        <v>33</v>
      </c>
      <c r="E683" s="19" t="s">
        <v>454</v>
      </c>
      <c r="F683" s="28" t="s">
        <v>2252</v>
      </c>
      <c r="G683" s="19" t="s">
        <v>984</v>
      </c>
      <c r="H683" s="18" t="s">
        <v>269</v>
      </c>
      <c r="I683" s="18" t="s">
        <v>344</v>
      </c>
      <c r="J683" s="17">
        <v>80000</v>
      </c>
      <c r="K683" s="35" t="s">
        <v>137</v>
      </c>
      <c r="L683" s="64"/>
      <c r="M683" s="64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127" t="s">
        <v>1570</v>
      </c>
      <c r="AG683" s="20" t="s">
        <v>2456</v>
      </c>
      <c r="AH683" s="20" t="s">
        <v>1450</v>
      </c>
      <c r="AI683" s="20" t="s">
        <v>1570</v>
      </c>
      <c r="AJ683" s="17">
        <v>80000</v>
      </c>
      <c r="AK683" s="16"/>
      <c r="AL683" s="16">
        <f t="shared" si="22"/>
        <v>0</v>
      </c>
      <c r="AM683" s="18"/>
      <c r="AN683" s="18"/>
      <c r="AO683" s="18" t="s">
        <v>3232</v>
      </c>
      <c r="AP683" s="18" t="s">
        <v>3232</v>
      </c>
      <c r="AQ683" s="18" t="s">
        <v>3273</v>
      </c>
      <c r="AR683" s="19"/>
      <c r="AS683" s="19"/>
      <c r="AT683" s="19"/>
    </row>
    <row r="684" spans="1:46" s="23" customFormat="1" ht="72" x14ac:dyDescent="0.2">
      <c r="A684" s="19" t="s">
        <v>50</v>
      </c>
      <c r="B684" s="19" t="s">
        <v>277</v>
      </c>
      <c r="C684" s="19" t="s">
        <v>276</v>
      </c>
      <c r="D684" s="19" t="s">
        <v>33</v>
      </c>
      <c r="E684" s="19" t="s">
        <v>454</v>
      </c>
      <c r="F684" s="28" t="s">
        <v>2253</v>
      </c>
      <c r="G684" s="19" t="s">
        <v>985</v>
      </c>
      <c r="H684" s="18" t="s">
        <v>387</v>
      </c>
      <c r="I684" s="18" t="s">
        <v>274</v>
      </c>
      <c r="J684" s="17">
        <v>168000</v>
      </c>
      <c r="K684" s="35" t="s">
        <v>137</v>
      </c>
      <c r="L684" s="64"/>
      <c r="M684" s="64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127" t="s">
        <v>1570</v>
      </c>
      <c r="AG684" s="20" t="s">
        <v>2456</v>
      </c>
      <c r="AH684" s="20" t="s">
        <v>1450</v>
      </c>
      <c r="AI684" s="20" t="s">
        <v>1570</v>
      </c>
      <c r="AJ684" s="16">
        <v>158000</v>
      </c>
      <c r="AK684" s="16"/>
      <c r="AL684" s="16">
        <f t="shared" si="22"/>
        <v>10000</v>
      </c>
      <c r="AM684" s="18"/>
      <c r="AN684" s="18"/>
      <c r="AO684" s="18" t="s">
        <v>3232</v>
      </c>
      <c r="AP684" s="18" t="s">
        <v>3232</v>
      </c>
      <c r="AQ684" s="18" t="s">
        <v>3273</v>
      </c>
      <c r="AR684" s="19"/>
      <c r="AS684" s="19"/>
      <c r="AT684" s="19"/>
    </row>
    <row r="685" spans="1:46" s="23" customFormat="1" ht="72" x14ac:dyDescent="0.2">
      <c r="A685" s="19" t="s">
        <v>50</v>
      </c>
      <c r="B685" s="19" t="s">
        <v>277</v>
      </c>
      <c r="C685" s="19" t="s">
        <v>276</v>
      </c>
      <c r="D685" s="19" t="s">
        <v>33</v>
      </c>
      <c r="E685" s="19" t="s">
        <v>454</v>
      </c>
      <c r="F685" s="28" t="s">
        <v>2254</v>
      </c>
      <c r="G685" s="19" t="s">
        <v>986</v>
      </c>
      <c r="H685" s="18" t="s">
        <v>414</v>
      </c>
      <c r="I685" s="18" t="s">
        <v>274</v>
      </c>
      <c r="J685" s="17">
        <v>140000</v>
      </c>
      <c r="K685" s="35" t="s">
        <v>137</v>
      </c>
      <c r="L685" s="64"/>
      <c r="M685" s="64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127" t="s">
        <v>1570</v>
      </c>
      <c r="AG685" s="20" t="s">
        <v>2456</v>
      </c>
      <c r="AH685" s="20" t="s">
        <v>1450</v>
      </c>
      <c r="AI685" s="20" t="s">
        <v>1570</v>
      </c>
      <c r="AJ685" s="17">
        <v>140000</v>
      </c>
      <c r="AK685" s="16"/>
      <c r="AL685" s="16">
        <f t="shared" si="22"/>
        <v>0</v>
      </c>
      <c r="AM685" s="18"/>
      <c r="AN685" s="18"/>
      <c r="AO685" s="18" t="s">
        <v>3232</v>
      </c>
      <c r="AP685" s="18" t="s">
        <v>3232</v>
      </c>
      <c r="AQ685" s="18" t="s">
        <v>3273</v>
      </c>
      <c r="AR685" s="19"/>
      <c r="AS685" s="19"/>
      <c r="AT685" s="19"/>
    </row>
    <row r="686" spans="1:46" s="23" customFormat="1" ht="72" x14ac:dyDescent="0.2">
      <c r="A686" s="19" t="s">
        <v>50</v>
      </c>
      <c r="B686" s="19" t="s">
        <v>277</v>
      </c>
      <c r="C686" s="19" t="s">
        <v>276</v>
      </c>
      <c r="D686" s="19" t="s">
        <v>33</v>
      </c>
      <c r="E686" s="19" t="s">
        <v>454</v>
      </c>
      <c r="F686" s="28" t="s">
        <v>2255</v>
      </c>
      <c r="G686" s="19" t="s">
        <v>987</v>
      </c>
      <c r="H686" s="18" t="s">
        <v>376</v>
      </c>
      <c r="I686" s="18" t="s">
        <v>274</v>
      </c>
      <c r="J686" s="17">
        <v>460000</v>
      </c>
      <c r="K686" s="35" t="s">
        <v>137</v>
      </c>
      <c r="L686" s="64"/>
      <c r="M686" s="64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127" t="s">
        <v>1570</v>
      </c>
      <c r="AG686" s="20" t="s">
        <v>2456</v>
      </c>
      <c r="AH686" s="20" t="s">
        <v>1450</v>
      </c>
      <c r="AI686" s="20" t="s">
        <v>1570</v>
      </c>
      <c r="AJ686" s="16">
        <v>450000</v>
      </c>
      <c r="AK686" s="16"/>
      <c r="AL686" s="16">
        <f t="shared" si="22"/>
        <v>10000</v>
      </c>
      <c r="AM686" s="18"/>
      <c r="AN686" s="18"/>
      <c r="AO686" s="18" t="s">
        <v>3232</v>
      </c>
      <c r="AP686" s="18" t="s">
        <v>3232</v>
      </c>
      <c r="AQ686" s="18" t="s">
        <v>3273</v>
      </c>
      <c r="AR686" s="19"/>
      <c r="AS686" s="19"/>
      <c r="AT686" s="19"/>
    </row>
    <row r="687" spans="1:46" s="23" customFormat="1" ht="72" x14ac:dyDescent="0.2">
      <c r="A687" s="19" t="s">
        <v>50</v>
      </c>
      <c r="B687" s="19" t="s">
        <v>277</v>
      </c>
      <c r="C687" s="19" t="s">
        <v>276</v>
      </c>
      <c r="D687" s="19" t="s">
        <v>33</v>
      </c>
      <c r="E687" s="19" t="s">
        <v>454</v>
      </c>
      <c r="F687" s="28" t="s">
        <v>2256</v>
      </c>
      <c r="G687" s="19" t="s">
        <v>988</v>
      </c>
      <c r="H687" s="18" t="s">
        <v>599</v>
      </c>
      <c r="I687" s="18" t="s">
        <v>274</v>
      </c>
      <c r="J687" s="17">
        <v>120000</v>
      </c>
      <c r="K687" s="35" t="s">
        <v>137</v>
      </c>
      <c r="L687" s="64"/>
      <c r="M687" s="64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127" t="s">
        <v>1570</v>
      </c>
      <c r="AG687" s="20" t="s">
        <v>2456</v>
      </c>
      <c r="AH687" s="20" t="s">
        <v>1450</v>
      </c>
      <c r="AI687" s="20" t="s">
        <v>1570</v>
      </c>
      <c r="AJ687" s="17">
        <v>120000</v>
      </c>
      <c r="AK687" s="16"/>
      <c r="AL687" s="16">
        <f t="shared" si="22"/>
        <v>0</v>
      </c>
      <c r="AM687" s="18"/>
      <c r="AN687" s="18"/>
      <c r="AO687" s="18" t="s">
        <v>3232</v>
      </c>
      <c r="AP687" s="18" t="s">
        <v>3232</v>
      </c>
      <c r="AQ687" s="18" t="s">
        <v>3273</v>
      </c>
      <c r="AR687" s="19"/>
      <c r="AS687" s="19"/>
      <c r="AT687" s="19"/>
    </row>
    <row r="688" spans="1:46" s="23" customFormat="1" ht="72" x14ac:dyDescent="0.2">
      <c r="A688" s="19" t="s">
        <v>50</v>
      </c>
      <c r="B688" s="19" t="s">
        <v>277</v>
      </c>
      <c r="C688" s="19" t="s">
        <v>276</v>
      </c>
      <c r="D688" s="19" t="s">
        <v>33</v>
      </c>
      <c r="E688" s="19" t="s">
        <v>454</v>
      </c>
      <c r="F688" s="28" t="s">
        <v>2257</v>
      </c>
      <c r="G688" s="19" t="s">
        <v>989</v>
      </c>
      <c r="H688" s="18" t="s">
        <v>340</v>
      </c>
      <c r="I688" s="18" t="s">
        <v>274</v>
      </c>
      <c r="J688" s="17">
        <v>900000</v>
      </c>
      <c r="K688" s="35" t="s">
        <v>137</v>
      </c>
      <c r="L688" s="64"/>
      <c r="M688" s="64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127" t="s">
        <v>1570</v>
      </c>
      <c r="AG688" s="20" t="s">
        <v>2456</v>
      </c>
      <c r="AH688" s="20" t="s">
        <v>1450</v>
      </c>
      <c r="AI688" s="20" t="s">
        <v>1570</v>
      </c>
      <c r="AJ688" s="16">
        <v>876000</v>
      </c>
      <c r="AK688" s="16"/>
      <c r="AL688" s="16">
        <f t="shared" si="22"/>
        <v>24000</v>
      </c>
      <c r="AM688" s="18"/>
      <c r="AN688" s="18"/>
      <c r="AO688" s="18" t="s">
        <v>3232</v>
      </c>
      <c r="AP688" s="18" t="s">
        <v>3232</v>
      </c>
      <c r="AQ688" s="18" t="s">
        <v>3273</v>
      </c>
      <c r="AR688" s="19"/>
      <c r="AS688" s="19"/>
      <c r="AT688" s="19"/>
    </row>
    <row r="689" spans="1:46" s="23" customFormat="1" ht="72" x14ac:dyDescent="0.2">
      <c r="A689" s="19" t="s">
        <v>50</v>
      </c>
      <c r="B689" s="19" t="s">
        <v>277</v>
      </c>
      <c r="C689" s="19" t="s">
        <v>276</v>
      </c>
      <c r="D689" s="19" t="s">
        <v>33</v>
      </c>
      <c r="E689" s="19" t="s">
        <v>454</v>
      </c>
      <c r="F689" s="28" t="s">
        <v>2258</v>
      </c>
      <c r="G689" s="19" t="s">
        <v>990</v>
      </c>
      <c r="H689" s="18" t="s">
        <v>269</v>
      </c>
      <c r="I689" s="18" t="s">
        <v>275</v>
      </c>
      <c r="J689" s="17">
        <v>812000</v>
      </c>
      <c r="K689" s="35" t="s">
        <v>137</v>
      </c>
      <c r="L689" s="64"/>
      <c r="M689" s="64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127" t="s">
        <v>1570</v>
      </c>
      <c r="AG689" s="20" t="s">
        <v>2456</v>
      </c>
      <c r="AH689" s="20" t="s">
        <v>1450</v>
      </c>
      <c r="AI689" s="20" t="s">
        <v>1570</v>
      </c>
      <c r="AJ689" s="16">
        <v>800000</v>
      </c>
      <c r="AK689" s="16"/>
      <c r="AL689" s="16">
        <f t="shared" si="22"/>
        <v>12000</v>
      </c>
      <c r="AM689" s="18"/>
      <c r="AN689" s="18"/>
      <c r="AO689" s="18" t="s">
        <v>3232</v>
      </c>
      <c r="AP689" s="18" t="s">
        <v>3232</v>
      </c>
      <c r="AQ689" s="18" t="s">
        <v>3273</v>
      </c>
      <c r="AR689" s="19"/>
      <c r="AS689" s="19"/>
      <c r="AT689" s="19"/>
    </row>
    <row r="690" spans="1:46" s="23" customFormat="1" ht="72" x14ac:dyDescent="0.2">
      <c r="A690" s="19" t="s">
        <v>50</v>
      </c>
      <c r="B690" s="19" t="s">
        <v>277</v>
      </c>
      <c r="C690" s="19" t="s">
        <v>276</v>
      </c>
      <c r="D690" s="19" t="s">
        <v>11</v>
      </c>
      <c r="E690" s="19" t="s">
        <v>310</v>
      </c>
      <c r="F690" s="28" t="s">
        <v>2259</v>
      </c>
      <c r="G690" s="19" t="s">
        <v>991</v>
      </c>
      <c r="H690" s="18" t="s">
        <v>270</v>
      </c>
      <c r="I690" s="18" t="s">
        <v>273</v>
      </c>
      <c r="J690" s="17">
        <v>7000</v>
      </c>
      <c r="K690" s="64"/>
      <c r="L690" s="64"/>
      <c r="M690" s="35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127" t="s">
        <v>1571</v>
      </c>
      <c r="AG690" s="20" t="s">
        <v>2456</v>
      </c>
      <c r="AH690" s="20" t="s">
        <v>1446</v>
      </c>
      <c r="AI690" s="20" t="s">
        <v>1571</v>
      </c>
      <c r="AJ690" s="17">
        <v>7000</v>
      </c>
      <c r="AK690" s="16"/>
      <c r="AL690" s="16">
        <f t="shared" si="22"/>
        <v>0</v>
      </c>
      <c r="AM690" s="18"/>
      <c r="AN690" s="18"/>
      <c r="AO690" s="18" t="s">
        <v>3207</v>
      </c>
      <c r="AP690" s="18" t="s">
        <v>3207</v>
      </c>
      <c r="AQ690" s="18" t="s">
        <v>3241</v>
      </c>
      <c r="AR690" s="19"/>
      <c r="AS690" s="19"/>
      <c r="AT690" s="19"/>
    </row>
    <row r="691" spans="1:46" s="23" customFormat="1" ht="72" x14ac:dyDescent="0.2">
      <c r="A691" s="19" t="s">
        <v>50</v>
      </c>
      <c r="B691" s="19" t="s">
        <v>277</v>
      </c>
      <c r="C691" s="19" t="s">
        <v>276</v>
      </c>
      <c r="D691" s="19" t="s">
        <v>11</v>
      </c>
      <c r="E691" s="19" t="s">
        <v>310</v>
      </c>
      <c r="F691" s="28" t="s">
        <v>2260</v>
      </c>
      <c r="G691" s="19" t="s">
        <v>992</v>
      </c>
      <c r="H691" s="18" t="s">
        <v>272</v>
      </c>
      <c r="I691" s="18" t="s">
        <v>273</v>
      </c>
      <c r="J691" s="17">
        <v>24000</v>
      </c>
      <c r="K691" s="64"/>
      <c r="L691" s="64"/>
      <c r="M691" s="35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127" t="s">
        <v>1571</v>
      </c>
      <c r="AG691" s="20" t="s">
        <v>2456</v>
      </c>
      <c r="AH691" s="20" t="s">
        <v>1446</v>
      </c>
      <c r="AI691" s="20" t="s">
        <v>1571</v>
      </c>
      <c r="AJ691" s="16">
        <v>22200</v>
      </c>
      <c r="AK691" s="16"/>
      <c r="AL691" s="16">
        <f t="shared" si="22"/>
        <v>1800</v>
      </c>
      <c r="AM691" s="18"/>
      <c r="AN691" s="18"/>
      <c r="AO691" s="18" t="s">
        <v>3207</v>
      </c>
      <c r="AP691" s="18" t="s">
        <v>3207</v>
      </c>
      <c r="AQ691" s="18" t="s">
        <v>3241</v>
      </c>
      <c r="AR691" s="19"/>
      <c r="AS691" s="19"/>
      <c r="AT691" s="19"/>
    </row>
    <row r="692" spans="1:46" s="23" customFormat="1" ht="72" x14ac:dyDescent="0.2">
      <c r="A692" s="19" t="s">
        <v>50</v>
      </c>
      <c r="B692" s="19" t="s">
        <v>277</v>
      </c>
      <c r="C692" s="19" t="s">
        <v>276</v>
      </c>
      <c r="D692" s="19" t="s">
        <v>286</v>
      </c>
      <c r="E692" s="19" t="s">
        <v>310</v>
      </c>
      <c r="F692" s="28" t="s">
        <v>2261</v>
      </c>
      <c r="G692" s="19" t="s">
        <v>993</v>
      </c>
      <c r="H692" s="18" t="s">
        <v>269</v>
      </c>
      <c r="I692" s="18" t="s">
        <v>271</v>
      </c>
      <c r="J692" s="17">
        <v>40000</v>
      </c>
      <c r="K692" s="64"/>
      <c r="L692" s="64"/>
      <c r="M692" s="35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3242</v>
      </c>
      <c r="AF692" s="127" t="s">
        <v>1571</v>
      </c>
      <c r="AG692" s="20" t="s">
        <v>2456</v>
      </c>
      <c r="AH692" s="20" t="s">
        <v>1446</v>
      </c>
      <c r="AI692" s="20" t="s">
        <v>1571</v>
      </c>
      <c r="AJ692" s="16">
        <v>35800</v>
      </c>
      <c r="AK692" s="16"/>
      <c r="AL692" s="16">
        <f t="shared" si="22"/>
        <v>4200</v>
      </c>
      <c r="AM692" s="18"/>
      <c r="AN692" s="18"/>
      <c r="AO692" s="18"/>
      <c r="AP692" s="18"/>
      <c r="AQ692" s="18" t="s">
        <v>3241</v>
      </c>
      <c r="AR692" s="19"/>
      <c r="AS692" s="19"/>
      <c r="AT692" s="19"/>
    </row>
    <row r="693" spans="1:46" s="23" customFormat="1" ht="72" x14ac:dyDescent="0.2">
      <c r="A693" s="19" t="s">
        <v>50</v>
      </c>
      <c r="B693" s="19" t="s">
        <v>277</v>
      </c>
      <c r="C693" s="19" t="s">
        <v>276</v>
      </c>
      <c r="D693" s="19" t="s">
        <v>286</v>
      </c>
      <c r="E693" s="19" t="s">
        <v>310</v>
      </c>
      <c r="F693" s="28" t="s">
        <v>2262</v>
      </c>
      <c r="G693" s="19" t="s">
        <v>994</v>
      </c>
      <c r="H693" s="18" t="s">
        <v>387</v>
      </c>
      <c r="I693" s="18" t="s">
        <v>271</v>
      </c>
      <c r="J693" s="17">
        <v>56000</v>
      </c>
      <c r="K693" s="64"/>
      <c r="L693" s="64"/>
      <c r="M693" s="35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127" t="s">
        <v>1571</v>
      </c>
      <c r="AG693" s="20" t="s">
        <v>2457</v>
      </c>
      <c r="AH693" s="20" t="s">
        <v>1446</v>
      </c>
      <c r="AI693" s="20" t="s">
        <v>1571</v>
      </c>
      <c r="AJ693" s="16"/>
      <c r="AK693" s="17">
        <v>56000</v>
      </c>
      <c r="AL693" s="16">
        <f t="shared" si="22"/>
        <v>0</v>
      </c>
      <c r="AM693" s="18"/>
      <c r="AN693" s="18"/>
      <c r="AO693" s="18"/>
      <c r="AP693" s="18"/>
      <c r="AQ693" s="18"/>
      <c r="AR693" s="17">
        <v>56000</v>
      </c>
      <c r="AS693" s="18" t="s">
        <v>1289</v>
      </c>
      <c r="AT693" s="19"/>
    </row>
    <row r="694" spans="1:46" s="23" customFormat="1" ht="90" x14ac:dyDescent="0.2">
      <c r="A694" s="19" t="s">
        <v>50</v>
      </c>
      <c r="B694" s="19" t="s">
        <v>277</v>
      </c>
      <c r="C694" s="19" t="s">
        <v>276</v>
      </c>
      <c r="D694" s="19" t="s">
        <v>286</v>
      </c>
      <c r="E694" s="19" t="s">
        <v>310</v>
      </c>
      <c r="F694" s="28" t="s">
        <v>2263</v>
      </c>
      <c r="G694" s="19" t="s">
        <v>995</v>
      </c>
      <c r="H694" s="18" t="s">
        <v>270</v>
      </c>
      <c r="I694" s="18" t="s">
        <v>271</v>
      </c>
      <c r="J694" s="17">
        <v>19600</v>
      </c>
      <c r="K694" s="64"/>
      <c r="L694" s="64"/>
      <c r="M694" s="35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3242</v>
      </c>
      <c r="AF694" s="127" t="s">
        <v>1571</v>
      </c>
      <c r="AG694" s="20" t="s">
        <v>2456</v>
      </c>
      <c r="AH694" s="20" t="s">
        <v>1446</v>
      </c>
      <c r="AI694" s="20" t="s">
        <v>1571</v>
      </c>
      <c r="AJ694" s="16">
        <v>14990</v>
      </c>
      <c r="AK694" s="16"/>
      <c r="AL694" s="16">
        <f t="shared" si="22"/>
        <v>4610</v>
      </c>
      <c r="AM694" s="18"/>
      <c r="AN694" s="18"/>
      <c r="AO694" s="18"/>
      <c r="AP694" s="18"/>
      <c r="AQ694" s="18" t="s">
        <v>3247</v>
      </c>
      <c r="AR694" s="74">
        <v>14990</v>
      </c>
      <c r="AS694" s="17">
        <v>4610</v>
      </c>
      <c r="AT694" s="19"/>
    </row>
    <row r="695" spans="1:46" s="23" customFormat="1" ht="72" x14ac:dyDescent="0.2">
      <c r="A695" s="19" t="s">
        <v>50</v>
      </c>
      <c r="B695" s="19" t="s">
        <v>277</v>
      </c>
      <c r="C695" s="19" t="s">
        <v>276</v>
      </c>
      <c r="D695" s="19" t="s">
        <v>10</v>
      </c>
      <c r="E695" s="19" t="s">
        <v>311</v>
      </c>
      <c r="F695" s="28" t="s">
        <v>2264</v>
      </c>
      <c r="G695" s="19" t="s">
        <v>996</v>
      </c>
      <c r="H695" s="18" t="s">
        <v>317</v>
      </c>
      <c r="I695" s="18" t="s">
        <v>271</v>
      </c>
      <c r="J695" s="17">
        <v>150000</v>
      </c>
      <c r="K695" s="64"/>
      <c r="L695" s="64"/>
      <c r="M695" s="35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3242</v>
      </c>
      <c r="AF695" s="127" t="s">
        <v>1571</v>
      </c>
      <c r="AG695" s="20" t="s">
        <v>2456</v>
      </c>
      <c r="AH695" s="20" t="s">
        <v>1446</v>
      </c>
      <c r="AI695" s="20" t="s">
        <v>1571</v>
      </c>
      <c r="AJ695" s="16">
        <v>147500</v>
      </c>
      <c r="AK695" s="16"/>
      <c r="AL695" s="16">
        <f t="shared" si="22"/>
        <v>2500</v>
      </c>
      <c r="AM695" s="18"/>
      <c r="AN695" s="18"/>
      <c r="AO695" s="18"/>
      <c r="AP695" s="18"/>
      <c r="AQ695" s="18" t="s">
        <v>3247</v>
      </c>
      <c r="AR695" s="17">
        <v>147500</v>
      </c>
      <c r="AS695" s="17">
        <v>2500</v>
      </c>
      <c r="AT695" s="19"/>
    </row>
    <row r="696" spans="1:46" s="23" customFormat="1" ht="72" x14ac:dyDescent="0.2">
      <c r="A696" s="19" t="s">
        <v>50</v>
      </c>
      <c r="B696" s="19" t="s">
        <v>277</v>
      </c>
      <c r="C696" s="19" t="s">
        <v>276</v>
      </c>
      <c r="D696" s="19" t="s">
        <v>10</v>
      </c>
      <c r="E696" s="19" t="s">
        <v>311</v>
      </c>
      <c r="F696" s="28" t="s">
        <v>2265</v>
      </c>
      <c r="G696" s="19" t="s">
        <v>997</v>
      </c>
      <c r="H696" s="18" t="s">
        <v>269</v>
      </c>
      <c r="I696" s="18" t="s">
        <v>271</v>
      </c>
      <c r="J696" s="17">
        <v>30000</v>
      </c>
      <c r="K696" s="64"/>
      <c r="L696" s="64"/>
      <c r="M696" s="35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3242</v>
      </c>
      <c r="AF696" s="127" t="s">
        <v>1571</v>
      </c>
      <c r="AG696" s="20" t="s">
        <v>2456</v>
      </c>
      <c r="AH696" s="20" t="s">
        <v>1446</v>
      </c>
      <c r="AI696" s="20" t="s">
        <v>1571</v>
      </c>
      <c r="AJ696" s="16">
        <v>29000</v>
      </c>
      <c r="AK696" s="16"/>
      <c r="AL696" s="16">
        <f t="shared" si="22"/>
        <v>1000</v>
      </c>
      <c r="AM696" s="18"/>
      <c r="AN696" s="18"/>
      <c r="AO696" s="18"/>
      <c r="AP696" s="18"/>
      <c r="AQ696" s="18" t="s">
        <v>3247</v>
      </c>
      <c r="AR696" s="17">
        <v>29000</v>
      </c>
      <c r="AS696" s="17">
        <v>1000</v>
      </c>
      <c r="AT696" s="19"/>
    </row>
    <row r="697" spans="1:46" s="23" customFormat="1" ht="108" x14ac:dyDescent="0.2">
      <c r="A697" s="19" t="s">
        <v>50</v>
      </c>
      <c r="B697" s="19" t="s">
        <v>277</v>
      </c>
      <c r="C697" s="19" t="s">
        <v>276</v>
      </c>
      <c r="D697" s="19" t="s">
        <v>10</v>
      </c>
      <c r="E697" s="19" t="s">
        <v>311</v>
      </c>
      <c r="F697" s="28" t="s">
        <v>2266</v>
      </c>
      <c r="G697" s="19" t="s">
        <v>998</v>
      </c>
      <c r="H697" s="18" t="s">
        <v>317</v>
      </c>
      <c r="I697" s="18" t="s">
        <v>271</v>
      </c>
      <c r="J697" s="17">
        <v>12500</v>
      </c>
      <c r="K697" s="64"/>
      <c r="L697" s="64"/>
      <c r="M697" s="35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3242</v>
      </c>
      <c r="AF697" s="127" t="s">
        <v>1571</v>
      </c>
      <c r="AG697" s="20" t="s">
        <v>2456</v>
      </c>
      <c r="AH697" s="20" t="s">
        <v>1446</v>
      </c>
      <c r="AI697" s="20" t="s">
        <v>1571</v>
      </c>
      <c r="AJ697" s="16">
        <v>11000</v>
      </c>
      <c r="AK697" s="16"/>
      <c r="AL697" s="16">
        <f t="shared" si="22"/>
        <v>1500</v>
      </c>
      <c r="AM697" s="18"/>
      <c r="AN697" s="18"/>
      <c r="AO697" s="18"/>
      <c r="AP697" s="18"/>
      <c r="AQ697" s="18" t="s">
        <v>3247</v>
      </c>
      <c r="AR697" s="17">
        <v>11000</v>
      </c>
      <c r="AS697" s="17">
        <v>1500</v>
      </c>
      <c r="AT697" s="19"/>
    </row>
    <row r="698" spans="1:46" s="23" customFormat="1" ht="72" x14ac:dyDescent="0.2">
      <c r="A698" s="19" t="s">
        <v>50</v>
      </c>
      <c r="B698" s="19" t="s">
        <v>277</v>
      </c>
      <c r="C698" s="19" t="s">
        <v>276</v>
      </c>
      <c r="D698" s="19" t="s">
        <v>10</v>
      </c>
      <c r="E698" s="19" t="s">
        <v>311</v>
      </c>
      <c r="F698" s="28" t="s">
        <v>2267</v>
      </c>
      <c r="G698" s="19" t="s">
        <v>999</v>
      </c>
      <c r="H698" s="18" t="s">
        <v>270</v>
      </c>
      <c r="I698" s="18" t="s">
        <v>268</v>
      </c>
      <c r="J698" s="17">
        <v>5400</v>
      </c>
      <c r="K698" s="64"/>
      <c r="L698" s="64"/>
      <c r="M698" s="35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3242</v>
      </c>
      <c r="AF698" s="127" t="s">
        <v>1571</v>
      </c>
      <c r="AG698" s="20" t="s">
        <v>2456</v>
      </c>
      <c r="AH698" s="20" t="s">
        <v>1446</v>
      </c>
      <c r="AI698" s="20" t="s">
        <v>1571</v>
      </c>
      <c r="AJ698" s="16">
        <v>4000</v>
      </c>
      <c r="AK698" s="16"/>
      <c r="AL698" s="16">
        <f t="shared" si="22"/>
        <v>1400</v>
      </c>
      <c r="AM698" s="18"/>
      <c r="AN698" s="18"/>
      <c r="AO698" s="18"/>
      <c r="AP698" s="18"/>
      <c r="AQ698" s="18" t="s">
        <v>3247</v>
      </c>
      <c r="AR698" s="17">
        <v>4000</v>
      </c>
      <c r="AS698" s="17">
        <v>1400</v>
      </c>
      <c r="AT698" s="19"/>
    </row>
    <row r="699" spans="1:46" s="23" customFormat="1" ht="409.5" x14ac:dyDescent="0.2">
      <c r="A699" s="19" t="s">
        <v>50</v>
      </c>
      <c r="B699" s="19" t="s">
        <v>277</v>
      </c>
      <c r="C699" s="19" t="s">
        <v>17</v>
      </c>
      <c r="D699" s="19" t="s">
        <v>1566</v>
      </c>
      <c r="E699" s="19" t="s">
        <v>454</v>
      </c>
      <c r="F699" s="28" t="s">
        <v>2268</v>
      </c>
      <c r="G699" s="19" t="s">
        <v>1483</v>
      </c>
      <c r="H699" s="18" t="s">
        <v>270</v>
      </c>
      <c r="I699" s="18" t="s">
        <v>631</v>
      </c>
      <c r="J699" s="17">
        <v>16879500</v>
      </c>
      <c r="K699" s="35" t="s">
        <v>137</v>
      </c>
      <c r="L699" s="18"/>
      <c r="M699" s="18"/>
      <c r="N699" s="160"/>
      <c r="O699" s="161" t="s">
        <v>1478</v>
      </c>
      <c r="P699" s="161" t="s">
        <v>1479</v>
      </c>
      <c r="Q699" s="161" t="s">
        <v>1480</v>
      </c>
      <c r="R699" s="161" t="s">
        <v>1481</v>
      </c>
      <c r="S699" s="161" t="s">
        <v>124</v>
      </c>
      <c r="T699" s="161" t="s">
        <v>1289</v>
      </c>
      <c r="U699" s="161" t="s">
        <v>1289</v>
      </c>
      <c r="V699" s="161" t="s">
        <v>1482</v>
      </c>
      <c r="W699" s="162" t="s">
        <v>3259</v>
      </c>
      <c r="X699" s="161" t="s">
        <v>3260</v>
      </c>
      <c r="Y699" s="18" t="s">
        <v>3261</v>
      </c>
      <c r="Z699" s="20" t="s">
        <v>3262</v>
      </c>
      <c r="AA699" s="161" t="s">
        <v>3263</v>
      </c>
      <c r="AB699" s="19" t="s">
        <v>3264</v>
      </c>
      <c r="AC699" s="19" t="s">
        <v>3265</v>
      </c>
      <c r="AD699" s="163" t="s">
        <v>3266</v>
      </c>
      <c r="AE699" s="20" t="s">
        <v>3267</v>
      </c>
      <c r="AF699" s="127" t="s">
        <v>2452</v>
      </c>
      <c r="AG699" s="20" t="s">
        <v>2456</v>
      </c>
      <c r="AH699" s="20" t="s">
        <v>1572</v>
      </c>
      <c r="AI699" s="20" t="s">
        <v>1572</v>
      </c>
      <c r="AJ699" s="118">
        <v>16879500</v>
      </c>
      <c r="AK699" s="16"/>
      <c r="AL699" s="16">
        <f t="shared" si="22"/>
        <v>0</v>
      </c>
      <c r="AM699" s="19"/>
      <c r="AN699" s="18"/>
      <c r="AO699" s="19"/>
      <c r="AP699" s="19"/>
      <c r="AQ699" s="19"/>
      <c r="AR699" s="19"/>
      <c r="AS699" s="19"/>
      <c r="AT699" s="19"/>
    </row>
    <row r="700" spans="1:46" s="23" customFormat="1" ht="72" x14ac:dyDescent="0.2">
      <c r="A700" s="19" t="s">
        <v>50</v>
      </c>
      <c r="B700" s="19" t="s">
        <v>277</v>
      </c>
      <c r="C700" s="19" t="s">
        <v>17</v>
      </c>
      <c r="D700" s="19" t="s">
        <v>34</v>
      </c>
      <c r="E700" s="19" t="s">
        <v>454</v>
      </c>
      <c r="F700" s="28" t="s">
        <v>2269</v>
      </c>
      <c r="G700" s="19" t="s">
        <v>1131</v>
      </c>
      <c r="H700" s="18" t="s">
        <v>270</v>
      </c>
      <c r="I700" s="18" t="s">
        <v>1119</v>
      </c>
      <c r="J700" s="17">
        <v>2759000</v>
      </c>
      <c r="K700" s="35" t="s">
        <v>137</v>
      </c>
      <c r="L700" s="64"/>
      <c r="M700" s="64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8"/>
      <c r="Y700" s="46"/>
      <c r="Z700" s="19"/>
      <c r="AA700" s="19"/>
      <c r="AB700" s="19"/>
      <c r="AC700" s="19"/>
      <c r="AD700" s="19"/>
      <c r="AE700" s="20" t="s">
        <v>3268</v>
      </c>
      <c r="AF700" s="127" t="s">
        <v>1570</v>
      </c>
      <c r="AG700" s="20"/>
      <c r="AH700" s="20" t="s">
        <v>1484</v>
      </c>
      <c r="AI700" s="20" t="s">
        <v>1571</v>
      </c>
      <c r="AJ700" s="16"/>
      <c r="AK700" s="16"/>
      <c r="AL700" s="16">
        <f t="shared" si="22"/>
        <v>2759000</v>
      </c>
      <c r="AM700" s="18" t="s">
        <v>3226</v>
      </c>
      <c r="AN700" s="18" t="s">
        <v>3274</v>
      </c>
      <c r="AO700" s="19"/>
      <c r="AP700" s="19"/>
      <c r="AQ700" s="19"/>
      <c r="AR700" s="19"/>
      <c r="AS700" s="19"/>
      <c r="AT700" s="19"/>
    </row>
    <row r="701" spans="1:46" s="23" customFormat="1" ht="72" x14ac:dyDescent="0.2">
      <c r="A701" s="19" t="s">
        <v>50</v>
      </c>
      <c r="B701" s="19" t="s">
        <v>277</v>
      </c>
      <c r="C701" s="19" t="s">
        <v>17</v>
      </c>
      <c r="D701" s="19" t="s">
        <v>34</v>
      </c>
      <c r="E701" s="19" t="s">
        <v>454</v>
      </c>
      <c r="F701" s="28" t="s">
        <v>2270</v>
      </c>
      <c r="G701" s="19" t="s">
        <v>1132</v>
      </c>
      <c r="H701" s="18" t="s">
        <v>270</v>
      </c>
      <c r="I701" s="18" t="s">
        <v>1122</v>
      </c>
      <c r="J701" s="17">
        <v>1800000</v>
      </c>
      <c r="K701" s="35" t="s">
        <v>137</v>
      </c>
      <c r="L701" s="64"/>
      <c r="M701" s="64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8"/>
      <c r="Y701" s="46"/>
      <c r="Z701" s="19"/>
      <c r="AA701" s="19"/>
      <c r="AB701" s="19"/>
      <c r="AC701" s="19"/>
      <c r="AD701" s="19"/>
      <c r="AE701" s="20" t="s">
        <v>3269</v>
      </c>
      <c r="AF701" s="127" t="s">
        <v>3451</v>
      </c>
      <c r="AG701" s="20"/>
      <c r="AH701" s="20" t="s">
        <v>1485</v>
      </c>
      <c r="AI701" s="20" t="s">
        <v>1568</v>
      </c>
      <c r="AJ701" s="16"/>
      <c r="AK701" s="16"/>
      <c r="AL701" s="16">
        <f t="shared" si="22"/>
        <v>1800000</v>
      </c>
      <c r="AM701" s="18" t="s">
        <v>3207</v>
      </c>
      <c r="AN701" s="42">
        <v>23108</v>
      </c>
      <c r="AO701" s="19"/>
      <c r="AP701" s="19"/>
      <c r="AQ701" s="19"/>
      <c r="AR701" s="19"/>
      <c r="AS701" s="19"/>
      <c r="AT701" s="19"/>
    </row>
    <row r="702" spans="1:46" s="23" customFormat="1" ht="72" x14ac:dyDescent="0.2">
      <c r="A702" s="19" t="s">
        <v>51</v>
      </c>
      <c r="B702" s="19" t="s">
        <v>277</v>
      </c>
      <c r="C702" s="19" t="s">
        <v>276</v>
      </c>
      <c r="D702" s="19" t="s">
        <v>11</v>
      </c>
      <c r="E702" s="19" t="s">
        <v>454</v>
      </c>
      <c r="F702" s="28" t="s">
        <v>2271</v>
      </c>
      <c r="G702" s="19" t="s">
        <v>1000</v>
      </c>
      <c r="H702" s="18" t="s">
        <v>360</v>
      </c>
      <c r="I702" s="18" t="s">
        <v>268</v>
      </c>
      <c r="J702" s="17">
        <v>150000</v>
      </c>
      <c r="K702" s="35" t="s">
        <v>137</v>
      </c>
      <c r="L702" s="64"/>
      <c r="M702" s="75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2444</v>
      </c>
      <c r="AF702" s="124" t="s">
        <v>3451</v>
      </c>
      <c r="AG702" s="19"/>
      <c r="AH702" s="19" t="s">
        <v>1486</v>
      </c>
      <c r="AI702" s="19" t="s">
        <v>1571</v>
      </c>
      <c r="AJ702" s="16"/>
      <c r="AK702" s="16"/>
      <c r="AL702" s="16">
        <f t="shared" si="22"/>
        <v>150000</v>
      </c>
      <c r="AM702" s="18" t="s">
        <v>2445</v>
      </c>
      <c r="AN702" s="18" t="s">
        <v>2445</v>
      </c>
      <c r="AO702" s="18" t="s">
        <v>2446</v>
      </c>
      <c r="AP702" s="18" t="s">
        <v>2446</v>
      </c>
      <c r="AQ702" s="18" t="s">
        <v>2446</v>
      </c>
      <c r="AR702" s="19"/>
      <c r="AS702" s="19"/>
      <c r="AT702" s="19"/>
    </row>
    <row r="703" spans="1:46" s="23" customFormat="1" ht="72" x14ac:dyDescent="0.2">
      <c r="A703" s="19" t="s">
        <v>51</v>
      </c>
      <c r="B703" s="19" t="s">
        <v>277</v>
      </c>
      <c r="C703" s="19" t="s">
        <v>276</v>
      </c>
      <c r="D703" s="19" t="s">
        <v>11</v>
      </c>
      <c r="E703" s="19" t="s">
        <v>454</v>
      </c>
      <c r="F703" s="28" t="s">
        <v>2272</v>
      </c>
      <c r="G703" s="19" t="s">
        <v>1001</v>
      </c>
      <c r="H703" s="18" t="s">
        <v>319</v>
      </c>
      <c r="I703" s="18" t="s">
        <v>274</v>
      </c>
      <c r="J703" s="17">
        <v>34000</v>
      </c>
      <c r="K703" s="35" t="s">
        <v>137</v>
      </c>
      <c r="L703" s="64"/>
      <c r="M703" s="75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2444</v>
      </c>
      <c r="AF703" s="124" t="s">
        <v>3451</v>
      </c>
      <c r="AG703" s="19"/>
      <c r="AH703" s="19" t="s">
        <v>1486</v>
      </c>
      <c r="AI703" s="19" t="s">
        <v>1571</v>
      </c>
      <c r="AJ703" s="16"/>
      <c r="AK703" s="16"/>
      <c r="AL703" s="16">
        <f t="shared" si="22"/>
        <v>34000</v>
      </c>
      <c r="AM703" s="18" t="s">
        <v>2445</v>
      </c>
      <c r="AN703" s="18" t="s">
        <v>2445</v>
      </c>
      <c r="AO703" s="18" t="s">
        <v>2446</v>
      </c>
      <c r="AP703" s="18" t="s">
        <v>2446</v>
      </c>
      <c r="AQ703" s="18" t="s">
        <v>2446</v>
      </c>
      <c r="AR703" s="19"/>
      <c r="AS703" s="19"/>
      <c r="AT703" s="19"/>
    </row>
    <row r="704" spans="1:46" s="23" customFormat="1" ht="72" x14ac:dyDescent="0.2">
      <c r="A704" s="19" t="s">
        <v>51</v>
      </c>
      <c r="B704" s="19" t="s">
        <v>277</v>
      </c>
      <c r="C704" s="19" t="s">
        <v>276</v>
      </c>
      <c r="D704" s="19" t="s">
        <v>11</v>
      </c>
      <c r="E704" s="19" t="s">
        <v>454</v>
      </c>
      <c r="F704" s="28" t="s">
        <v>2273</v>
      </c>
      <c r="G704" s="19" t="s">
        <v>1002</v>
      </c>
      <c r="H704" s="18" t="s">
        <v>269</v>
      </c>
      <c r="I704" s="18" t="s">
        <v>273</v>
      </c>
      <c r="J704" s="17">
        <v>12000</v>
      </c>
      <c r="K704" s="35" t="s">
        <v>137</v>
      </c>
      <c r="L704" s="64"/>
      <c r="M704" s="75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2444</v>
      </c>
      <c r="AF704" s="124" t="s">
        <v>3451</v>
      </c>
      <c r="AG704" s="19"/>
      <c r="AH704" s="19" t="s">
        <v>1486</v>
      </c>
      <c r="AI704" s="19" t="s">
        <v>1571</v>
      </c>
      <c r="AJ704" s="16"/>
      <c r="AK704" s="16"/>
      <c r="AL704" s="16">
        <f t="shared" si="22"/>
        <v>12000</v>
      </c>
      <c r="AM704" s="18" t="s">
        <v>2445</v>
      </c>
      <c r="AN704" s="18" t="s">
        <v>2445</v>
      </c>
      <c r="AO704" s="18" t="s">
        <v>2446</v>
      </c>
      <c r="AP704" s="18" t="s">
        <v>2446</v>
      </c>
      <c r="AQ704" s="18" t="s">
        <v>2446</v>
      </c>
      <c r="AR704" s="19"/>
      <c r="AS704" s="19"/>
      <c r="AT704" s="19"/>
    </row>
    <row r="705" spans="1:46" s="23" customFormat="1" ht="72" x14ac:dyDescent="0.2">
      <c r="A705" s="19" t="s">
        <v>51</v>
      </c>
      <c r="B705" s="19" t="s">
        <v>277</v>
      </c>
      <c r="C705" s="19" t="s">
        <v>276</v>
      </c>
      <c r="D705" s="19" t="s">
        <v>11</v>
      </c>
      <c r="E705" s="19" t="s">
        <v>454</v>
      </c>
      <c r="F705" s="28" t="s">
        <v>2274</v>
      </c>
      <c r="G705" s="19" t="s">
        <v>1003</v>
      </c>
      <c r="H705" s="18" t="s">
        <v>270</v>
      </c>
      <c r="I705" s="18" t="s">
        <v>803</v>
      </c>
      <c r="J705" s="17">
        <v>6000</v>
      </c>
      <c r="K705" s="35" t="s">
        <v>137</v>
      </c>
      <c r="L705" s="64"/>
      <c r="M705" s="75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2444</v>
      </c>
      <c r="AF705" s="124" t="s">
        <v>3451</v>
      </c>
      <c r="AG705" s="19"/>
      <c r="AH705" s="19" t="s">
        <v>1486</v>
      </c>
      <c r="AI705" s="19" t="s">
        <v>1571</v>
      </c>
      <c r="AJ705" s="16"/>
      <c r="AK705" s="16"/>
      <c r="AL705" s="16">
        <f t="shared" si="22"/>
        <v>6000</v>
      </c>
      <c r="AM705" s="18" t="s">
        <v>2445</v>
      </c>
      <c r="AN705" s="18" t="s">
        <v>2445</v>
      </c>
      <c r="AO705" s="18" t="s">
        <v>2446</v>
      </c>
      <c r="AP705" s="18" t="s">
        <v>2446</v>
      </c>
      <c r="AQ705" s="18" t="s">
        <v>2446</v>
      </c>
      <c r="AR705" s="19"/>
      <c r="AS705" s="19"/>
      <c r="AT705" s="19"/>
    </row>
    <row r="706" spans="1:46" s="23" customFormat="1" ht="72" x14ac:dyDescent="0.2">
      <c r="A706" s="19" t="s">
        <v>51</v>
      </c>
      <c r="B706" s="19" t="s">
        <v>277</v>
      </c>
      <c r="C706" s="19" t="s">
        <v>276</v>
      </c>
      <c r="D706" s="19" t="s">
        <v>11</v>
      </c>
      <c r="E706" s="19" t="s">
        <v>454</v>
      </c>
      <c r="F706" s="28" t="s">
        <v>2275</v>
      </c>
      <c r="G706" s="19" t="s">
        <v>1004</v>
      </c>
      <c r="H706" s="18" t="s">
        <v>269</v>
      </c>
      <c r="I706" s="18" t="s">
        <v>275</v>
      </c>
      <c r="J706" s="17">
        <v>10000</v>
      </c>
      <c r="K706" s="35" t="s">
        <v>137</v>
      </c>
      <c r="L706" s="64"/>
      <c r="M706" s="64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2444</v>
      </c>
      <c r="AF706" s="124" t="s">
        <v>3451</v>
      </c>
      <c r="AG706" s="19"/>
      <c r="AH706" s="19" t="s">
        <v>1486</v>
      </c>
      <c r="AI706" s="19" t="s">
        <v>1571</v>
      </c>
      <c r="AJ706" s="16"/>
      <c r="AK706" s="16"/>
      <c r="AL706" s="16">
        <f t="shared" si="22"/>
        <v>10000</v>
      </c>
      <c r="AM706" s="18" t="s">
        <v>2445</v>
      </c>
      <c r="AN706" s="18" t="s">
        <v>2445</v>
      </c>
      <c r="AO706" s="18" t="s">
        <v>2446</v>
      </c>
      <c r="AP706" s="18" t="s">
        <v>2446</v>
      </c>
      <c r="AQ706" s="18" t="s">
        <v>2446</v>
      </c>
      <c r="AR706" s="19"/>
      <c r="AS706" s="19"/>
      <c r="AT706" s="19"/>
    </row>
    <row r="707" spans="1:46" s="23" customFormat="1" ht="72" x14ac:dyDescent="0.2">
      <c r="A707" s="19" t="s">
        <v>51</v>
      </c>
      <c r="B707" s="19" t="s">
        <v>277</v>
      </c>
      <c r="C707" s="19" t="s">
        <v>276</v>
      </c>
      <c r="D707" s="19" t="s">
        <v>286</v>
      </c>
      <c r="E707" s="19" t="s">
        <v>454</v>
      </c>
      <c r="F707" s="28" t="s">
        <v>2276</v>
      </c>
      <c r="G707" s="19" t="s">
        <v>1005</v>
      </c>
      <c r="H707" s="18" t="s">
        <v>317</v>
      </c>
      <c r="I707" s="18" t="s">
        <v>271</v>
      </c>
      <c r="J707" s="17">
        <v>104000</v>
      </c>
      <c r="K707" s="35" t="s">
        <v>137</v>
      </c>
      <c r="L707" s="64"/>
      <c r="M707" s="75"/>
      <c r="N707" s="19"/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2444</v>
      </c>
      <c r="AF707" s="124" t="s">
        <v>3451</v>
      </c>
      <c r="AG707" s="19"/>
      <c r="AH707" s="19" t="s">
        <v>1486</v>
      </c>
      <c r="AI707" s="19" t="s">
        <v>1571</v>
      </c>
      <c r="AJ707" s="16"/>
      <c r="AK707" s="16"/>
      <c r="AL707" s="16">
        <f t="shared" ref="AL707:AL770" si="23">J707-AJ707-AK707</f>
        <v>104000</v>
      </c>
      <c r="AM707" s="18" t="s">
        <v>2445</v>
      </c>
      <c r="AN707" s="18" t="s">
        <v>2445</v>
      </c>
      <c r="AO707" s="18" t="s">
        <v>2446</v>
      </c>
      <c r="AP707" s="18" t="s">
        <v>2446</v>
      </c>
      <c r="AQ707" s="18" t="s">
        <v>2446</v>
      </c>
      <c r="AR707" s="19"/>
      <c r="AS707" s="19"/>
      <c r="AT707" s="19"/>
    </row>
    <row r="708" spans="1:46" s="23" customFormat="1" ht="72" x14ac:dyDescent="0.2">
      <c r="A708" s="19" t="s">
        <v>51</v>
      </c>
      <c r="B708" s="19" t="s">
        <v>277</v>
      </c>
      <c r="C708" s="19" t="s">
        <v>276</v>
      </c>
      <c r="D708" s="19" t="s">
        <v>286</v>
      </c>
      <c r="E708" s="19" t="s">
        <v>454</v>
      </c>
      <c r="F708" s="28" t="s">
        <v>2300</v>
      </c>
      <c r="G708" s="19" t="s">
        <v>1006</v>
      </c>
      <c r="H708" s="18" t="s">
        <v>317</v>
      </c>
      <c r="I708" s="18" t="s">
        <v>271</v>
      </c>
      <c r="J708" s="17">
        <v>163500</v>
      </c>
      <c r="K708" s="35" t="s">
        <v>137</v>
      </c>
      <c r="L708" s="64"/>
      <c r="M708" s="75"/>
      <c r="N708" s="19"/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2444</v>
      </c>
      <c r="AF708" s="124" t="s">
        <v>3451</v>
      </c>
      <c r="AG708" s="19"/>
      <c r="AH708" s="19" t="s">
        <v>1486</v>
      </c>
      <c r="AI708" s="19" t="s">
        <v>1571</v>
      </c>
      <c r="AJ708" s="16"/>
      <c r="AK708" s="16"/>
      <c r="AL708" s="16">
        <f t="shared" si="23"/>
        <v>163500</v>
      </c>
      <c r="AM708" s="18" t="s">
        <v>2445</v>
      </c>
      <c r="AN708" s="18" t="s">
        <v>2445</v>
      </c>
      <c r="AO708" s="18" t="s">
        <v>2446</v>
      </c>
      <c r="AP708" s="18" t="s">
        <v>2446</v>
      </c>
      <c r="AQ708" s="18" t="s">
        <v>2446</v>
      </c>
      <c r="AR708" s="19"/>
      <c r="AS708" s="19"/>
      <c r="AT708" s="19"/>
    </row>
    <row r="709" spans="1:46" s="23" customFormat="1" ht="72" x14ac:dyDescent="0.2">
      <c r="A709" s="19" t="s">
        <v>51</v>
      </c>
      <c r="B709" s="19" t="s">
        <v>277</v>
      </c>
      <c r="C709" s="19" t="s">
        <v>276</v>
      </c>
      <c r="D709" s="19" t="s">
        <v>286</v>
      </c>
      <c r="E709" s="19" t="s">
        <v>454</v>
      </c>
      <c r="F709" s="28" t="s">
        <v>2278</v>
      </c>
      <c r="G709" s="19" t="s">
        <v>1007</v>
      </c>
      <c r="H709" s="18" t="s">
        <v>317</v>
      </c>
      <c r="I709" s="18" t="s">
        <v>281</v>
      </c>
      <c r="J709" s="17">
        <v>65500</v>
      </c>
      <c r="K709" s="35" t="s">
        <v>137</v>
      </c>
      <c r="L709" s="64"/>
      <c r="M709" s="75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2444</v>
      </c>
      <c r="AF709" s="124" t="s">
        <v>3451</v>
      </c>
      <c r="AG709" s="19"/>
      <c r="AH709" s="19" t="s">
        <v>1486</v>
      </c>
      <c r="AI709" s="19" t="s">
        <v>1571</v>
      </c>
      <c r="AJ709" s="16"/>
      <c r="AK709" s="16"/>
      <c r="AL709" s="16">
        <f t="shared" si="23"/>
        <v>65500</v>
      </c>
      <c r="AM709" s="18" t="s">
        <v>2445</v>
      </c>
      <c r="AN709" s="18" t="s">
        <v>2445</v>
      </c>
      <c r="AO709" s="18" t="s">
        <v>2446</v>
      </c>
      <c r="AP709" s="18" t="s">
        <v>2446</v>
      </c>
      <c r="AQ709" s="18" t="s">
        <v>2446</v>
      </c>
      <c r="AR709" s="19"/>
      <c r="AS709" s="19"/>
      <c r="AT709" s="19"/>
    </row>
    <row r="710" spans="1:46" s="23" customFormat="1" ht="72" x14ac:dyDescent="0.2">
      <c r="A710" s="19" t="s">
        <v>51</v>
      </c>
      <c r="B710" s="19" t="s">
        <v>277</v>
      </c>
      <c r="C710" s="19" t="s">
        <v>276</v>
      </c>
      <c r="D710" s="19" t="s">
        <v>13</v>
      </c>
      <c r="E710" s="19" t="s">
        <v>454</v>
      </c>
      <c r="F710" s="28" t="s">
        <v>2279</v>
      </c>
      <c r="G710" s="19" t="s">
        <v>1008</v>
      </c>
      <c r="H710" s="18" t="s">
        <v>272</v>
      </c>
      <c r="I710" s="18" t="s">
        <v>271</v>
      </c>
      <c r="J710" s="17">
        <v>15000</v>
      </c>
      <c r="K710" s="64"/>
      <c r="L710" s="64"/>
      <c r="M710" s="35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3275</v>
      </c>
      <c r="AF710" s="124" t="s">
        <v>1570</v>
      </c>
      <c r="AG710" s="19"/>
      <c r="AH710" s="19" t="s">
        <v>1486</v>
      </c>
      <c r="AI710" s="19" t="s">
        <v>1571</v>
      </c>
      <c r="AJ710" s="16"/>
      <c r="AK710" s="16"/>
      <c r="AL710" s="16">
        <f t="shared" si="23"/>
        <v>15000</v>
      </c>
      <c r="AM710" s="18" t="s">
        <v>1495</v>
      </c>
      <c r="AN710" s="18" t="s">
        <v>1495</v>
      </c>
      <c r="AO710" s="18" t="s">
        <v>1495</v>
      </c>
      <c r="AP710" s="18" t="s">
        <v>1495</v>
      </c>
      <c r="AQ710" s="18" t="s">
        <v>1495</v>
      </c>
      <c r="AR710" s="19"/>
      <c r="AS710" s="19"/>
      <c r="AT710" s="19"/>
    </row>
    <row r="711" spans="1:46" s="23" customFormat="1" ht="144" x14ac:dyDescent="0.2">
      <c r="A711" s="19" t="s">
        <v>51</v>
      </c>
      <c r="B711" s="19" t="s">
        <v>277</v>
      </c>
      <c r="C711" s="19" t="s">
        <v>276</v>
      </c>
      <c r="D711" s="19" t="s">
        <v>33</v>
      </c>
      <c r="E711" s="19" t="s">
        <v>454</v>
      </c>
      <c r="F711" s="28" t="s">
        <v>2280</v>
      </c>
      <c r="G711" s="19" t="s">
        <v>1009</v>
      </c>
      <c r="H711" s="18" t="s">
        <v>270</v>
      </c>
      <c r="I711" s="18" t="s">
        <v>274</v>
      </c>
      <c r="J711" s="17">
        <v>60000</v>
      </c>
      <c r="K711" s="35" t="s">
        <v>137</v>
      </c>
      <c r="L711" s="64"/>
      <c r="M711" s="64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127" t="s">
        <v>1570</v>
      </c>
      <c r="AG711" s="20" t="s">
        <v>2456</v>
      </c>
      <c r="AH711" s="19" t="s">
        <v>1489</v>
      </c>
      <c r="AI711" s="20" t="s">
        <v>1570</v>
      </c>
      <c r="AJ711" s="16">
        <v>59000</v>
      </c>
      <c r="AK711" s="16"/>
      <c r="AL711" s="16">
        <f t="shared" si="23"/>
        <v>1000</v>
      </c>
      <c r="AM711" s="18" t="s">
        <v>2514</v>
      </c>
      <c r="AN711" s="18" t="s">
        <v>2514</v>
      </c>
      <c r="AO711" s="18" t="s">
        <v>3287</v>
      </c>
      <c r="AP711" s="18" t="s">
        <v>3287</v>
      </c>
      <c r="AQ711" s="18" t="s">
        <v>2448</v>
      </c>
      <c r="AR711" s="16">
        <v>59000</v>
      </c>
      <c r="AS711" s="15">
        <v>1000</v>
      </c>
      <c r="AT711" s="19"/>
    </row>
    <row r="712" spans="1:46" s="23" customFormat="1" ht="144" x14ac:dyDescent="0.2">
      <c r="A712" s="19" t="s">
        <v>51</v>
      </c>
      <c r="B712" s="19" t="s">
        <v>277</v>
      </c>
      <c r="C712" s="19" t="s">
        <v>276</v>
      </c>
      <c r="D712" s="19" t="s">
        <v>33</v>
      </c>
      <c r="E712" s="19" t="s">
        <v>454</v>
      </c>
      <c r="F712" s="28" t="s">
        <v>2281</v>
      </c>
      <c r="G712" s="19" t="s">
        <v>1010</v>
      </c>
      <c r="H712" s="18" t="s">
        <v>272</v>
      </c>
      <c r="I712" s="18" t="s">
        <v>274</v>
      </c>
      <c r="J712" s="17">
        <v>240000</v>
      </c>
      <c r="K712" s="35" t="s">
        <v>137</v>
      </c>
      <c r="L712" s="64"/>
      <c r="M712" s="64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127" t="s">
        <v>1570</v>
      </c>
      <c r="AG712" s="20" t="s">
        <v>2456</v>
      </c>
      <c r="AH712" s="19" t="s">
        <v>1489</v>
      </c>
      <c r="AI712" s="20" t="s">
        <v>1570</v>
      </c>
      <c r="AJ712" s="16">
        <v>237000</v>
      </c>
      <c r="AK712" s="16"/>
      <c r="AL712" s="16">
        <f t="shared" si="23"/>
        <v>3000</v>
      </c>
      <c r="AM712" s="18" t="s">
        <v>2514</v>
      </c>
      <c r="AN712" s="18" t="s">
        <v>2514</v>
      </c>
      <c r="AO712" s="18" t="s">
        <v>3287</v>
      </c>
      <c r="AP712" s="18" t="s">
        <v>3287</v>
      </c>
      <c r="AQ712" s="18" t="s">
        <v>2448</v>
      </c>
      <c r="AR712" s="16">
        <v>237000</v>
      </c>
      <c r="AS712" s="15">
        <v>3000</v>
      </c>
      <c r="AT712" s="19"/>
    </row>
    <row r="713" spans="1:46" s="23" customFormat="1" ht="144" x14ac:dyDescent="0.2">
      <c r="A713" s="19" t="s">
        <v>51</v>
      </c>
      <c r="B713" s="19" t="s">
        <v>277</v>
      </c>
      <c r="C713" s="19" t="s">
        <v>276</v>
      </c>
      <c r="D713" s="19" t="s">
        <v>33</v>
      </c>
      <c r="E713" s="19" t="s">
        <v>454</v>
      </c>
      <c r="F713" s="28" t="s">
        <v>2282</v>
      </c>
      <c r="G713" s="19" t="s">
        <v>1011</v>
      </c>
      <c r="H713" s="18" t="s">
        <v>267</v>
      </c>
      <c r="I713" s="18" t="s">
        <v>274</v>
      </c>
      <c r="J713" s="17">
        <v>72000</v>
      </c>
      <c r="K713" s="35" t="s">
        <v>137</v>
      </c>
      <c r="L713" s="64"/>
      <c r="M713" s="64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127" t="s">
        <v>1570</v>
      </c>
      <c r="AG713" s="20" t="s">
        <v>2456</v>
      </c>
      <c r="AH713" s="19" t="s">
        <v>1489</v>
      </c>
      <c r="AI713" s="20" t="s">
        <v>1570</v>
      </c>
      <c r="AJ713" s="17">
        <v>72000</v>
      </c>
      <c r="AK713" s="16"/>
      <c r="AL713" s="16">
        <f t="shared" si="23"/>
        <v>0</v>
      </c>
      <c r="AM713" s="18" t="s">
        <v>2514</v>
      </c>
      <c r="AN713" s="18" t="s">
        <v>2514</v>
      </c>
      <c r="AO713" s="18" t="s">
        <v>3287</v>
      </c>
      <c r="AP713" s="18" t="s">
        <v>3287</v>
      </c>
      <c r="AQ713" s="18" t="s">
        <v>2448</v>
      </c>
      <c r="AR713" s="16">
        <v>72000</v>
      </c>
      <c r="AS713" s="15" t="s">
        <v>2395</v>
      </c>
      <c r="AT713" s="19"/>
    </row>
    <row r="714" spans="1:46" s="23" customFormat="1" ht="144" x14ac:dyDescent="0.2">
      <c r="A714" s="19" t="s">
        <v>51</v>
      </c>
      <c r="B714" s="19" t="s">
        <v>277</v>
      </c>
      <c r="C714" s="19" t="s">
        <v>276</v>
      </c>
      <c r="D714" s="19" t="s">
        <v>33</v>
      </c>
      <c r="E714" s="19" t="s">
        <v>454</v>
      </c>
      <c r="F714" s="28" t="s">
        <v>2283</v>
      </c>
      <c r="G714" s="19" t="s">
        <v>1012</v>
      </c>
      <c r="H714" s="18" t="s">
        <v>270</v>
      </c>
      <c r="I714" s="18" t="s">
        <v>274</v>
      </c>
      <c r="J714" s="17">
        <v>15000</v>
      </c>
      <c r="K714" s="35" t="s">
        <v>137</v>
      </c>
      <c r="L714" s="64"/>
      <c r="M714" s="64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127" t="s">
        <v>1570</v>
      </c>
      <c r="AG714" s="20" t="s">
        <v>2456</v>
      </c>
      <c r="AH714" s="19" t="s">
        <v>1489</v>
      </c>
      <c r="AI714" s="20" t="s">
        <v>1570</v>
      </c>
      <c r="AJ714" s="17">
        <v>15000</v>
      </c>
      <c r="AK714" s="16"/>
      <c r="AL714" s="16">
        <f t="shared" si="23"/>
        <v>0</v>
      </c>
      <c r="AM714" s="18" t="s">
        <v>2514</v>
      </c>
      <c r="AN714" s="18" t="s">
        <v>2514</v>
      </c>
      <c r="AO714" s="18" t="s">
        <v>3287</v>
      </c>
      <c r="AP714" s="18" t="s">
        <v>3287</v>
      </c>
      <c r="AQ714" s="18" t="s">
        <v>2448</v>
      </c>
      <c r="AR714" s="16">
        <v>15000</v>
      </c>
      <c r="AS714" s="15" t="s">
        <v>2395</v>
      </c>
      <c r="AT714" s="19"/>
    </row>
    <row r="715" spans="1:46" s="23" customFormat="1" ht="144" x14ac:dyDescent="0.2">
      <c r="A715" s="19" t="s">
        <v>51</v>
      </c>
      <c r="B715" s="19" t="s">
        <v>277</v>
      </c>
      <c r="C715" s="19" t="s">
        <v>276</v>
      </c>
      <c r="D715" s="19" t="s">
        <v>33</v>
      </c>
      <c r="E715" s="19" t="s">
        <v>454</v>
      </c>
      <c r="F715" s="28" t="s">
        <v>2284</v>
      </c>
      <c r="G715" s="19" t="s">
        <v>1013</v>
      </c>
      <c r="H715" s="18" t="s">
        <v>387</v>
      </c>
      <c r="I715" s="18" t="s">
        <v>718</v>
      </c>
      <c r="J715" s="17">
        <v>72000</v>
      </c>
      <c r="K715" s="35" t="s">
        <v>137</v>
      </c>
      <c r="L715" s="64"/>
      <c r="M715" s="64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127" t="s">
        <v>1570</v>
      </c>
      <c r="AG715" s="20" t="s">
        <v>2456</v>
      </c>
      <c r="AH715" s="19" t="s">
        <v>1489</v>
      </c>
      <c r="AI715" s="20" t="s">
        <v>1570</v>
      </c>
      <c r="AJ715" s="16">
        <v>69000</v>
      </c>
      <c r="AK715" s="16"/>
      <c r="AL715" s="16">
        <f t="shared" si="23"/>
        <v>3000</v>
      </c>
      <c r="AM715" s="18" t="s">
        <v>2514</v>
      </c>
      <c r="AN715" s="18" t="s">
        <v>2514</v>
      </c>
      <c r="AO715" s="18" t="s">
        <v>3287</v>
      </c>
      <c r="AP715" s="18" t="s">
        <v>3287</v>
      </c>
      <c r="AQ715" s="18" t="s">
        <v>2448</v>
      </c>
      <c r="AR715" s="16">
        <v>69000</v>
      </c>
      <c r="AS715" s="15">
        <v>3000</v>
      </c>
      <c r="AT715" s="19"/>
    </row>
    <row r="716" spans="1:46" s="23" customFormat="1" ht="144" x14ac:dyDescent="0.2">
      <c r="A716" s="19" t="s">
        <v>51</v>
      </c>
      <c r="B716" s="19" t="s">
        <v>277</v>
      </c>
      <c r="C716" s="19" t="s">
        <v>276</v>
      </c>
      <c r="D716" s="19" t="s">
        <v>33</v>
      </c>
      <c r="E716" s="19" t="s">
        <v>454</v>
      </c>
      <c r="F716" s="28" t="s">
        <v>2285</v>
      </c>
      <c r="G716" s="19" t="s">
        <v>1014</v>
      </c>
      <c r="H716" s="18" t="s">
        <v>270</v>
      </c>
      <c r="I716" s="18" t="s">
        <v>274</v>
      </c>
      <c r="J716" s="17">
        <v>50000</v>
      </c>
      <c r="K716" s="35" t="s">
        <v>137</v>
      </c>
      <c r="L716" s="64"/>
      <c r="M716" s="64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127" t="s">
        <v>1570</v>
      </c>
      <c r="AG716" s="20" t="s">
        <v>2456</v>
      </c>
      <c r="AH716" s="19" t="s">
        <v>1489</v>
      </c>
      <c r="AI716" s="20" t="s">
        <v>1570</v>
      </c>
      <c r="AJ716" s="16">
        <v>49000</v>
      </c>
      <c r="AK716" s="16"/>
      <c r="AL716" s="16">
        <f t="shared" si="23"/>
        <v>1000</v>
      </c>
      <c r="AM716" s="18" t="s">
        <v>2514</v>
      </c>
      <c r="AN716" s="18" t="s">
        <v>2514</v>
      </c>
      <c r="AO716" s="18" t="s">
        <v>3287</v>
      </c>
      <c r="AP716" s="18" t="s">
        <v>3287</v>
      </c>
      <c r="AQ716" s="18" t="s">
        <v>2448</v>
      </c>
      <c r="AR716" s="16">
        <v>49000</v>
      </c>
      <c r="AS716" s="15">
        <v>1000</v>
      </c>
      <c r="AT716" s="19"/>
    </row>
    <row r="717" spans="1:46" s="23" customFormat="1" ht="144" x14ac:dyDescent="0.2">
      <c r="A717" s="19" t="s">
        <v>51</v>
      </c>
      <c r="B717" s="19" t="s">
        <v>277</v>
      </c>
      <c r="C717" s="19" t="s">
        <v>276</v>
      </c>
      <c r="D717" s="19" t="s">
        <v>33</v>
      </c>
      <c r="E717" s="19" t="s">
        <v>454</v>
      </c>
      <c r="F717" s="28" t="s">
        <v>2286</v>
      </c>
      <c r="G717" s="19" t="s">
        <v>1015</v>
      </c>
      <c r="H717" s="18" t="s">
        <v>387</v>
      </c>
      <c r="I717" s="18" t="s">
        <v>274</v>
      </c>
      <c r="J717" s="17">
        <v>120000</v>
      </c>
      <c r="K717" s="35" t="s">
        <v>137</v>
      </c>
      <c r="L717" s="64"/>
      <c r="M717" s="64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127" t="s">
        <v>1570</v>
      </c>
      <c r="AG717" s="20" t="s">
        <v>2456</v>
      </c>
      <c r="AH717" s="19" t="s">
        <v>1489</v>
      </c>
      <c r="AI717" s="20" t="s">
        <v>1570</v>
      </c>
      <c r="AJ717" s="16">
        <v>116000</v>
      </c>
      <c r="AK717" s="16"/>
      <c r="AL717" s="16">
        <f t="shared" si="23"/>
        <v>4000</v>
      </c>
      <c r="AM717" s="18" t="s">
        <v>2514</v>
      </c>
      <c r="AN717" s="18" t="s">
        <v>2514</v>
      </c>
      <c r="AO717" s="18" t="s">
        <v>3287</v>
      </c>
      <c r="AP717" s="18" t="s">
        <v>3287</v>
      </c>
      <c r="AQ717" s="18" t="s">
        <v>2448</v>
      </c>
      <c r="AR717" s="16">
        <v>116000</v>
      </c>
      <c r="AS717" s="16">
        <v>4000</v>
      </c>
      <c r="AT717" s="19"/>
    </row>
    <row r="718" spans="1:46" s="23" customFormat="1" ht="126" x14ac:dyDescent="0.2">
      <c r="A718" s="19" t="s">
        <v>51</v>
      </c>
      <c r="B718" s="19" t="s">
        <v>277</v>
      </c>
      <c r="C718" s="19" t="s">
        <v>276</v>
      </c>
      <c r="D718" s="19" t="s">
        <v>22</v>
      </c>
      <c r="E718" s="19" t="s">
        <v>349</v>
      </c>
      <c r="F718" s="28" t="s">
        <v>2287</v>
      </c>
      <c r="G718" s="19" t="s">
        <v>1016</v>
      </c>
      <c r="H718" s="18" t="s">
        <v>270</v>
      </c>
      <c r="I718" s="18" t="s">
        <v>275</v>
      </c>
      <c r="J718" s="17">
        <v>991000</v>
      </c>
      <c r="K718" s="35" t="s">
        <v>137</v>
      </c>
      <c r="L718" s="64"/>
      <c r="M718" s="64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124" t="s">
        <v>3451</v>
      </c>
      <c r="AG718" s="19"/>
      <c r="AH718" s="19" t="s">
        <v>1490</v>
      </c>
      <c r="AI718" s="19" t="s">
        <v>1568</v>
      </c>
      <c r="AJ718" s="16"/>
      <c r="AK718" s="16"/>
      <c r="AL718" s="16">
        <f t="shared" si="23"/>
        <v>991000</v>
      </c>
      <c r="AM718" s="18" t="s">
        <v>2445</v>
      </c>
      <c r="AN718" s="18" t="s">
        <v>2445</v>
      </c>
      <c r="AO718" s="18" t="s">
        <v>2447</v>
      </c>
      <c r="AP718" s="18" t="s">
        <v>2447</v>
      </c>
      <c r="AQ718" s="18" t="s">
        <v>2447</v>
      </c>
      <c r="AR718" s="19"/>
      <c r="AS718" s="19"/>
      <c r="AT718" s="19"/>
    </row>
    <row r="719" spans="1:46" s="23" customFormat="1" ht="72" x14ac:dyDescent="0.2">
      <c r="A719" s="19" t="s">
        <v>51</v>
      </c>
      <c r="B719" s="19" t="s">
        <v>277</v>
      </c>
      <c r="C719" s="19" t="s">
        <v>276</v>
      </c>
      <c r="D719" s="19" t="s">
        <v>11</v>
      </c>
      <c r="E719" s="19" t="s">
        <v>310</v>
      </c>
      <c r="F719" s="28" t="s">
        <v>2288</v>
      </c>
      <c r="G719" s="19" t="s">
        <v>1017</v>
      </c>
      <c r="H719" s="18" t="s">
        <v>267</v>
      </c>
      <c r="I719" s="18" t="s">
        <v>271</v>
      </c>
      <c r="J719" s="17">
        <v>282000</v>
      </c>
      <c r="K719" s="35" t="s">
        <v>137</v>
      </c>
      <c r="L719" s="64"/>
      <c r="M719" s="64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2444</v>
      </c>
      <c r="AF719" s="124" t="s">
        <v>3451</v>
      </c>
      <c r="AG719" s="19"/>
      <c r="AH719" s="19" t="s">
        <v>1490</v>
      </c>
      <c r="AI719" s="19" t="s">
        <v>1568</v>
      </c>
      <c r="AJ719" s="16"/>
      <c r="AK719" s="16"/>
      <c r="AL719" s="16">
        <f t="shared" si="23"/>
        <v>282000</v>
      </c>
      <c r="AM719" s="18" t="s">
        <v>2445</v>
      </c>
      <c r="AN719" s="18" t="s">
        <v>2445</v>
      </c>
      <c r="AO719" s="18" t="s">
        <v>2446</v>
      </c>
      <c r="AP719" s="18" t="s">
        <v>2446</v>
      </c>
      <c r="AQ719" s="18" t="s">
        <v>2446</v>
      </c>
      <c r="AR719" s="19"/>
      <c r="AS719" s="19"/>
      <c r="AT719" s="19"/>
    </row>
    <row r="720" spans="1:46" s="23" customFormat="1" ht="72" x14ac:dyDescent="0.2">
      <c r="A720" s="19" t="s">
        <v>51</v>
      </c>
      <c r="B720" s="19" t="s">
        <v>277</v>
      </c>
      <c r="C720" s="19" t="s">
        <v>276</v>
      </c>
      <c r="D720" s="19" t="s">
        <v>11</v>
      </c>
      <c r="E720" s="19" t="s">
        <v>310</v>
      </c>
      <c r="F720" s="28" t="s">
        <v>2289</v>
      </c>
      <c r="G720" s="19" t="s">
        <v>1018</v>
      </c>
      <c r="H720" s="18" t="s">
        <v>459</v>
      </c>
      <c r="I720" s="18" t="s">
        <v>274</v>
      </c>
      <c r="J720" s="17">
        <v>40000</v>
      </c>
      <c r="K720" s="35" t="s">
        <v>137</v>
      </c>
      <c r="L720" s="64"/>
      <c r="M720" s="64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2444</v>
      </c>
      <c r="AF720" s="124" t="s">
        <v>3451</v>
      </c>
      <c r="AG720" s="19"/>
      <c r="AH720" s="19" t="s">
        <v>1490</v>
      </c>
      <c r="AI720" s="19" t="s">
        <v>1568</v>
      </c>
      <c r="AJ720" s="16"/>
      <c r="AK720" s="16"/>
      <c r="AL720" s="16">
        <f t="shared" si="23"/>
        <v>40000</v>
      </c>
      <c r="AM720" s="18" t="s">
        <v>2445</v>
      </c>
      <c r="AN720" s="18" t="s">
        <v>2445</v>
      </c>
      <c r="AO720" s="18" t="s">
        <v>2446</v>
      </c>
      <c r="AP720" s="18" t="s">
        <v>2446</v>
      </c>
      <c r="AQ720" s="18" t="s">
        <v>2446</v>
      </c>
      <c r="AR720" s="19"/>
      <c r="AS720" s="19"/>
      <c r="AT720" s="19"/>
    </row>
    <row r="721" spans="1:46" s="23" customFormat="1" ht="72" x14ac:dyDescent="0.2">
      <c r="A721" s="19" t="s">
        <v>51</v>
      </c>
      <c r="B721" s="19" t="s">
        <v>277</v>
      </c>
      <c r="C721" s="19" t="s">
        <v>276</v>
      </c>
      <c r="D721" s="19" t="s">
        <v>11</v>
      </c>
      <c r="E721" s="19" t="s">
        <v>310</v>
      </c>
      <c r="F721" s="28" t="s">
        <v>2290</v>
      </c>
      <c r="G721" s="19" t="s">
        <v>1019</v>
      </c>
      <c r="H721" s="18" t="s">
        <v>303</v>
      </c>
      <c r="I721" s="18" t="s">
        <v>274</v>
      </c>
      <c r="J721" s="17">
        <v>45000</v>
      </c>
      <c r="K721" s="35" t="s">
        <v>137</v>
      </c>
      <c r="L721" s="64"/>
      <c r="M721" s="64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2444</v>
      </c>
      <c r="AF721" s="124" t="s">
        <v>3451</v>
      </c>
      <c r="AG721" s="19"/>
      <c r="AH721" s="19" t="s">
        <v>1490</v>
      </c>
      <c r="AI721" s="19" t="s">
        <v>1568</v>
      </c>
      <c r="AJ721" s="16"/>
      <c r="AK721" s="16"/>
      <c r="AL721" s="16">
        <f t="shared" si="23"/>
        <v>45000</v>
      </c>
      <c r="AM721" s="18" t="s">
        <v>2445</v>
      </c>
      <c r="AN721" s="18" t="s">
        <v>2445</v>
      </c>
      <c r="AO721" s="18" t="s">
        <v>2446</v>
      </c>
      <c r="AP721" s="18" t="s">
        <v>2446</v>
      </c>
      <c r="AQ721" s="18" t="s">
        <v>2446</v>
      </c>
      <c r="AR721" s="19"/>
      <c r="AS721" s="19"/>
      <c r="AT721" s="19"/>
    </row>
    <row r="722" spans="1:46" s="23" customFormat="1" ht="72" x14ac:dyDescent="0.2">
      <c r="A722" s="19" t="s">
        <v>51</v>
      </c>
      <c r="B722" s="19" t="s">
        <v>277</v>
      </c>
      <c r="C722" s="19" t="s">
        <v>276</v>
      </c>
      <c r="D722" s="19" t="s">
        <v>11</v>
      </c>
      <c r="E722" s="19" t="s">
        <v>310</v>
      </c>
      <c r="F722" s="28" t="s">
        <v>2291</v>
      </c>
      <c r="G722" s="19" t="s">
        <v>1020</v>
      </c>
      <c r="H722" s="18" t="s">
        <v>270</v>
      </c>
      <c r="I722" s="18" t="s">
        <v>1021</v>
      </c>
      <c r="J722" s="17">
        <v>26000</v>
      </c>
      <c r="K722" s="35" t="s">
        <v>137</v>
      </c>
      <c r="L722" s="64"/>
      <c r="M722" s="64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2444</v>
      </c>
      <c r="AF722" s="124" t="s">
        <v>3451</v>
      </c>
      <c r="AG722" s="19"/>
      <c r="AH722" s="19" t="s">
        <v>1490</v>
      </c>
      <c r="AI722" s="19" t="s">
        <v>1568</v>
      </c>
      <c r="AJ722" s="16"/>
      <c r="AK722" s="16"/>
      <c r="AL722" s="16">
        <f t="shared" si="23"/>
        <v>26000</v>
      </c>
      <c r="AM722" s="18" t="s">
        <v>2445</v>
      </c>
      <c r="AN722" s="18" t="s">
        <v>2445</v>
      </c>
      <c r="AO722" s="18" t="s">
        <v>2446</v>
      </c>
      <c r="AP722" s="18" t="s">
        <v>2446</v>
      </c>
      <c r="AQ722" s="18" t="s">
        <v>2446</v>
      </c>
      <c r="AR722" s="19"/>
      <c r="AS722" s="19"/>
      <c r="AT722" s="19"/>
    </row>
    <row r="723" spans="1:46" s="23" customFormat="1" ht="72" x14ac:dyDescent="0.2">
      <c r="A723" s="19" t="s">
        <v>51</v>
      </c>
      <c r="B723" s="19" t="s">
        <v>277</v>
      </c>
      <c r="C723" s="19" t="s">
        <v>276</v>
      </c>
      <c r="D723" s="19" t="s">
        <v>21</v>
      </c>
      <c r="E723" s="19" t="s">
        <v>310</v>
      </c>
      <c r="F723" s="28" t="s">
        <v>2292</v>
      </c>
      <c r="G723" s="19" t="s">
        <v>1022</v>
      </c>
      <c r="H723" s="18" t="s">
        <v>269</v>
      </c>
      <c r="I723" s="18" t="s">
        <v>271</v>
      </c>
      <c r="J723" s="17">
        <v>18000</v>
      </c>
      <c r="K723" s="64"/>
      <c r="L723" s="64"/>
      <c r="M723" s="35" t="s">
        <v>137</v>
      </c>
      <c r="N723" s="19"/>
      <c r="O723" s="18" t="s">
        <v>3281</v>
      </c>
      <c r="P723" s="18" t="s">
        <v>2514</v>
      </c>
      <c r="Q723" s="19" t="s">
        <v>3282</v>
      </c>
      <c r="R723" s="18" t="s">
        <v>1279</v>
      </c>
      <c r="S723" s="18" t="s">
        <v>123</v>
      </c>
      <c r="T723" s="19"/>
      <c r="U723" s="19"/>
      <c r="V723" s="19" t="s">
        <v>3283</v>
      </c>
      <c r="W723" s="17">
        <v>18000</v>
      </c>
      <c r="X723" s="18">
        <v>1</v>
      </c>
      <c r="Y723" s="18" t="s">
        <v>3284</v>
      </c>
      <c r="Z723" s="17">
        <v>18000</v>
      </c>
      <c r="AA723" s="19"/>
      <c r="AB723" s="19"/>
      <c r="AC723" s="17"/>
      <c r="AD723" s="17">
        <v>18000</v>
      </c>
      <c r="AE723" s="19" t="s">
        <v>3285</v>
      </c>
      <c r="AF723" s="124" t="s">
        <v>1570</v>
      </c>
      <c r="AG723" s="19"/>
      <c r="AH723" s="19" t="s">
        <v>1486</v>
      </c>
      <c r="AI723" s="19" t="s">
        <v>1571</v>
      </c>
      <c r="AJ723" s="16"/>
      <c r="AK723" s="16"/>
      <c r="AL723" s="16">
        <f t="shared" si="23"/>
        <v>18000</v>
      </c>
      <c r="AM723" s="18" t="s">
        <v>1495</v>
      </c>
      <c r="AN723" s="18" t="s">
        <v>1495</v>
      </c>
      <c r="AO723" s="18" t="s">
        <v>3288</v>
      </c>
      <c r="AP723" s="18" t="s">
        <v>3288</v>
      </c>
      <c r="AQ723" s="18" t="s">
        <v>3288</v>
      </c>
      <c r="AR723" s="17">
        <v>18000</v>
      </c>
      <c r="AS723" s="19"/>
      <c r="AT723" s="19"/>
    </row>
    <row r="724" spans="1:46" s="23" customFormat="1" ht="72" x14ac:dyDescent="0.2">
      <c r="A724" s="19" t="s">
        <v>51</v>
      </c>
      <c r="B724" s="19" t="s">
        <v>277</v>
      </c>
      <c r="C724" s="19" t="s">
        <v>276</v>
      </c>
      <c r="D724" s="19" t="s">
        <v>21</v>
      </c>
      <c r="E724" s="19" t="s">
        <v>310</v>
      </c>
      <c r="F724" s="28" t="s">
        <v>2293</v>
      </c>
      <c r="G724" s="19" t="s">
        <v>1023</v>
      </c>
      <c r="H724" s="18" t="s">
        <v>269</v>
      </c>
      <c r="I724" s="18" t="s">
        <v>271</v>
      </c>
      <c r="J724" s="17">
        <v>28000</v>
      </c>
      <c r="K724" s="64"/>
      <c r="L724" s="64"/>
      <c r="M724" s="35" t="s">
        <v>137</v>
      </c>
      <c r="N724" s="19"/>
      <c r="O724" s="18" t="s">
        <v>3281</v>
      </c>
      <c r="P724" s="18" t="s">
        <v>2514</v>
      </c>
      <c r="Q724" s="19" t="s">
        <v>3286</v>
      </c>
      <c r="R724" s="18" t="s">
        <v>1279</v>
      </c>
      <c r="S724" s="18" t="s">
        <v>123</v>
      </c>
      <c r="T724" s="19"/>
      <c r="U724" s="19"/>
      <c r="V724" s="19" t="s">
        <v>3283</v>
      </c>
      <c r="W724" s="17">
        <v>28000</v>
      </c>
      <c r="X724" s="18">
        <v>1</v>
      </c>
      <c r="Y724" s="18" t="s">
        <v>3284</v>
      </c>
      <c r="Z724" s="17">
        <v>28000</v>
      </c>
      <c r="AA724" s="19"/>
      <c r="AB724" s="19"/>
      <c r="AC724" s="17"/>
      <c r="AD724" s="17">
        <v>28000</v>
      </c>
      <c r="AE724" s="19" t="s">
        <v>3285</v>
      </c>
      <c r="AF724" s="124" t="s">
        <v>1570</v>
      </c>
      <c r="AG724" s="19"/>
      <c r="AH724" s="19" t="s">
        <v>1486</v>
      </c>
      <c r="AI724" s="19" t="s">
        <v>1571</v>
      </c>
      <c r="AJ724" s="16"/>
      <c r="AK724" s="16"/>
      <c r="AL724" s="16">
        <f t="shared" si="23"/>
        <v>28000</v>
      </c>
      <c r="AM724" s="18" t="s">
        <v>1495</v>
      </c>
      <c r="AN724" s="18" t="s">
        <v>1495</v>
      </c>
      <c r="AO724" s="18" t="s">
        <v>3288</v>
      </c>
      <c r="AP724" s="18" t="s">
        <v>3288</v>
      </c>
      <c r="AQ724" s="18" t="s">
        <v>3288</v>
      </c>
      <c r="AR724" s="17">
        <v>28000</v>
      </c>
      <c r="AS724" s="19"/>
      <c r="AT724" s="19"/>
    </row>
    <row r="725" spans="1:46" s="23" customFormat="1" ht="72" x14ac:dyDescent="0.2">
      <c r="A725" s="19" t="s">
        <v>51</v>
      </c>
      <c r="B725" s="19" t="s">
        <v>277</v>
      </c>
      <c r="C725" s="19" t="s">
        <v>276</v>
      </c>
      <c r="D725" s="19" t="s">
        <v>21</v>
      </c>
      <c r="E725" s="19" t="s">
        <v>310</v>
      </c>
      <c r="F725" s="28" t="s">
        <v>2294</v>
      </c>
      <c r="G725" s="19" t="s">
        <v>1024</v>
      </c>
      <c r="H725" s="18" t="s">
        <v>270</v>
      </c>
      <c r="I725" s="18" t="s">
        <v>271</v>
      </c>
      <c r="J725" s="17">
        <v>11000</v>
      </c>
      <c r="K725" s="64"/>
      <c r="L725" s="64"/>
      <c r="M725" s="35" t="s">
        <v>137</v>
      </c>
      <c r="N725" s="19"/>
      <c r="O725" s="18" t="s">
        <v>3281</v>
      </c>
      <c r="P725" s="18" t="s">
        <v>2514</v>
      </c>
      <c r="Q725" s="19" t="s">
        <v>3282</v>
      </c>
      <c r="R725" s="18" t="s">
        <v>1279</v>
      </c>
      <c r="S725" s="18" t="s">
        <v>123</v>
      </c>
      <c r="T725" s="19"/>
      <c r="U725" s="19"/>
      <c r="V725" s="19" t="s">
        <v>3283</v>
      </c>
      <c r="W725" s="17">
        <v>11000</v>
      </c>
      <c r="X725" s="18">
        <v>1</v>
      </c>
      <c r="Y725" s="18" t="s">
        <v>3284</v>
      </c>
      <c r="Z725" s="17">
        <v>11000</v>
      </c>
      <c r="AA725" s="19"/>
      <c r="AB725" s="19"/>
      <c r="AC725" s="17"/>
      <c r="AD725" s="17">
        <v>11000</v>
      </c>
      <c r="AE725" s="19" t="s">
        <v>3285</v>
      </c>
      <c r="AF725" s="124" t="s">
        <v>1570</v>
      </c>
      <c r="AG725" s="19"/>
      <c r="AH725" s="19" t="s">
        <v>1486</v>
      </c>
      <c r="AI725" s="19" t="s">
        <v>1571</v>
      </c>
      <c r="AJ725" s="16"/>
      <c r="AK725" s="16"/>
      <c r="AL725" s="16">
        <f t="shared" si="23"/>
        <v>11000</v>
      </c>
      <c r="AM725" s="18" t="s">
        <v>1495</v>
      </c>
      <c r="AN725" s="18" t="s">
        <v>1495</v>
      </c>
      <c r="AO725" s="18" t="s">
        <v>3288</v>
      </c>
      <c r="AP725" s="18" t="s">
        <v>3288</v>
      </c>
      <c r="AQ725" s="18" t="s">
        <v>3288</v>
      </c>
      <c r="AR725" s="17">
        <v>11000</v>
      </c>
      <c r="AS725" s="19"/>
      <c r="AT725" s="19"/>
    </row>
    <row r="726" spans="1:46" s="23" customFormat="1" ht="72" x14ac:dyDescent="0.2">
      <c r="A726" s="19" t="s">
        <v>51</v>
      </c>
      <c r="B726" s="19" t="s">
        <v>277</v>
      </c>
      <c r="C726" s="19" t="s">
        <v>276</v>
      </c>
      <c r="D726" s="19" t="s">
        <v>21</v>
      </c>
      <c r="E726" s="19" t="s">
        <v>310</v>
      </c>
      <c r="F726" s="28" t="s">
        <v>2295</v>
      </c>
      <c r="G726" s="19" t="s">
        <v>1025</v>
      </c>
      <c r="H726" s="18" t="s">
        <v>270</v>
      </c>
      <c r="I726" s="18" t="s">
        <v>271</v>
      </c>
      <c r="J726" s="17">
        <v>9500</v>
      </c>
      <c r="K726" s="64"/>
      <c r="L726" s="64"/>
      <c r="M726" s="35" t="s">
        <v>137</v>
      </c>
      <c r="N726" s="19"/>
      <c r="O726" s="18" t="s">
        <v>3281</v>
      </c>
      <c r="P726" s="18" t="s">
        <v>2514</v>
      </c>
      <c r="Q726" s="19" t="s">
        <v>3282</v>
      </c>
      <c r="R726" s="18" t="s">
        <v>1279</v>
      </c>
      <c r="S726" s="18" t="s">
        <v>123</v>
      </c>
      <c r="T726" s="19"/>
      <c r="U726" s="19"/>
      <c r="V726" s="19" t="s">
        <v>3283</v>
      </c>
      <c r="W726" s="17">
        <v>9500</v>
      </c>
      <c r="X726" s="18">
        <v>1</v>
      </c>
      <c r="Y726" s="18" t="s">
        <v>3284</v>
      </c>
      <c r="Z726" s="17">
        <v>9500</v>
      </c>
      <c r="AA726" s="19"/>
      <c r="AB726" s="19"/>
      <c r="AC726" s="17"/>
      <c r="AD726" s="17">
        <v>9500</v>
      </c>
      <c r="AE726" s="19" t="s">
        <v>3285</v>
      </c>
      <c r="AF726" s="124" t="s">
        <v>1570</v>
      </c>
      <c r="AG726" s="19"/>
      <c r="AH726" s="19" t="s">
        <v>1486</v>
      </c>
      <c r="AI726" s="19" t="s">
        <v>1571</v>
      </c>
      <c r="AJ726" s="16"/>
      <c r="AK726" s="16"/>
      <c r="AL726" s="16">
        <f t="shared" si="23"/>
        <v>9500</v>
      </c>
      <c r="AM726" s="18" t="s">
        <v>1495</v>
      </c>
      <c r="AN726" s="18" t="s">
        <v>1495</v>
      </c>
      <c r="AO726" s="18" t="s">
        <v>3288</v>
      </c>
      <c r="AP726" s="18" t="s">
        <v>3288</v>
      </c>
      <c r="AQ726" s="18" t="s">
        <v>3288</v>
      </c>
      <c r="AR726" s="17">
        <v>9500</v>
      </c>
      <c r="AS726" s="19"/>
      <c r="AT726" s="19"/>
    </row>
    <row r="727" spans="1:46" s="23" customFormat="1" ht="72" x14ac:dyDescent="0.2">
      <c r="A727" s="19" t="s">
        <v>51</v>
      </c>
      <c r="B727" s="19" t="s">
        <v>277</v>
      </c>
      <c r="C727" s="19" t="s">
        <v>276</v>
      </c>
      <c r="D727" s="19" t="s">
        <v>21</v>
      </c>
      <c r="E727" s="19" t="s">
        <v>310</v>
      </c>
      <c r="F727" s="28" t="s">
        <v>2296</v>
      </c>
      <c r="G727" s="19" t="s">
        <v>1026</v>
      </c>
      <c r="H727" s="18" t="s">
        <v>303</v>
      </c>
      <c r="I727" s="18" t="s">
        <v>274</v>
      </c>
      <c r="J727" s="17">
        <v>72000</v>
      </c>
      <c r="K727" s="64"/>
      <c r="L727" s="64"/>
      <c r="M727" s="35" t="s">
        <v>137</v>
      </c>
      <c r="N727" s="19"/>
      <c r="O727" s="18" t="s">
        <v>3281</v>
      </c>
      <c r="P727" s="18" t="s">
        <v>2514</v>
      </c>
      <c r="Q727" s="19" t="s">
        <v>3282</v>
      </c>
      <c r="R727" s="18" t="s">
        <v>1279</v>
      </c>
      <c r="S727" s="18" t="s">
        <v>123</v>
      </c>
      <c r="T727" s="19"/>
      <c r="U727" s="19"/>
      <c r="V727" s="19" t="s">
        <v>3283</v>
      </c>
      <c r="W727" s="17">
        <v>72000</v>
      </c>
      <c r="X727" s="18">
        <v>1</v>
      </c>
      <c r="Y727" s="18" t="s">
        <v>3284</v>
      </c>
      <c r="Z727" s="17">
        <v>72000</v>
      </c>
      <c r="AA727" s="19"/>
      <c r="AB727" s="19"/>
      <c r="AC727" s="17"/>
      <c r="AD727" s="17">
        <v>72000</v>
      </c>
      <c r="AE727" s="19" t="s">
        <v>3285</v>
      </c>
      <c r="AF727" s="124" t="s">
        <v>1570</v>
      </c>
      <c r="AG727" s="19"/>
      <c r="AH727" s="19" t="s">
        <v>1486</v>
      </c>
      <c r="AI727" s="19" t="s">
        <v>1571</v>
      </c>
      <c r="AJ727" s="16"/>
      <c r="AK727" s="16"/>
      <c r="AL727" s="16">
        <f t="shared" si="23"/>
        <v>72000</v>
      </c>
      <c r="AM727" s="18" t="s">
        <v>1495</v>
      </c>
      <c r="AN727" s="18" t="s">
        <v>1495</v>
      </c>
      <c r="AO727" s="18" t="s">
        <v>3288</v>
      </c>
      <c r="AP727" s="18" t="s">
        <v>3288</v>
      </c>
      <c r="AQ727" s="18" t="s">
        <v>3288</v>
      </c>
      <c r="AR727" s="17">
        <v>72000</v>
      </c>
      <c r="AS727" s="19"/>
      <c r="AT727" s="19"/>
    </row>
    <row r="728" spans="1:46" s="23" customFormat="1" ht="72" x14ac:dyDescent="0.2">
      <c r="A728" s="19" t="s">
        <v>51</v>
      </c>
      <c r="B728" s="19" t="s">
        <v>277</v>
      </c>
      <c r="C728" s="19" t="s">
        <v>276</v>
      </c>
      <c r="D728" s="19" t="s">
        <v>21</v>
      </c>
      <c r="E728" s="19" t="s">
        <v>310</v>
      </c>
      <c r="F728" s="28" t="s">
        <v>2297</v>
      </c>
      <c r="G728" s="19" t="s">
        <v>1027</v>
      </c>
      <c r="H728" s="18" t="s">
        <v>270</v>
      </c>
      <c r="I728" s="18" t="s">
        <v>275</v>
      </c>
      <c r="J728" s="17">
        <v>18000</v>
      </c>
      <c r="K728" s="64"/>
      <c r="L728" s="64"/>
      <c r="M728" s="35" t="s">
        <v>137</v>
      </c>
      <c r="N728" s="19"/>
      <c r="O728" s="18" t="s">
        <v>3281</v>
      </c>
      <c r="P728" s="18" t="s">
        <v>2514</v>
      </c>
      <c r="Q728" s="19" t="s">
        <v>3282</v>
      </c>
      <c r="R728" s="18" t="s">
        <v>1279</v>
      </c>
      <c r="S728" s="18" t="s">
        <v>123</v>
      </c>
      <c r="T728" s="19"/>
      <c r="U728" s="19"/>
      <c r="V728" s="19" t="s">
        <v>3283</v>
      </c>
      <c r="W728" s="17">
        <v>18000</v>
      </c>
      <c r="X728" s="18">
        <v>1</v>
      </c>
      <c r="Y728" s="18" t="s">
        <v>3284</v>
      </c>
      <c r="Z728" s="17">
        <v>18000</v>
      </c>
      <c r="AA728" s="19"/>
      <c r="AB728" s="19"/>
      <c r="AC728" s="17"/>
      <c r="AD728" s="17">
        <v>18000</v>
      </c>
      <c r="AE728" s="19" t="s">
        <v>3285</v>
      </c>
      <c r="AF728" s="124" t="s">
        <v>1570</v>
      </c>
      <c r="AG728" s="19"/>
      <c r="AH728" s="19" t="s">
        <v>1486</v>
      </c>
      <c r="AI728" s="19" t="s">
        <v>1571</v>
      </c>
      <c r="AJ728" s="16"/>
      <c r="AK728" s="16"/>
      <c r="AL728" s="16">
        <f t="shared" si="23"/>
        <v>18000</v>
      </c>
      <c r="AM728" s="18" t="s">
        <v>1495</v>
      </c>
      <c r="AN728" s="18" t="s">
        <v>1495</v>
      </c>
      <c r="AO728" s="18" t="s">
        <v>3288</v>
      </c>
      <c r="AP728" s="18" t="s">
        <v>3288</v>
      </c>
      <c r="AQ728" s="18" t="s">
        <v>3288</v>
      </c>
      <c r="AR728" s="17">
        <v>18000</v>
      </c>
      <c r="AS728" s="19"/>
      <c r="AT728" s="19"/>
    </row>
    <row r="729" spans="1:46" s="23" customFormat="1" ht="72" x14ac:dyDescent="0.2">
      <c r="A729" s="19" t="s">
        <v>51</v>
      </c>
      <c r="B729" s="19" t="s">
        <v>277</v>
      </c>
      <c r="C729" s="19" t="s">
        <v>276</v>
      </c>
      <c r="D729" s="19" t="s">
        <v>286</v>
      </c>
      <c r="E729" s="19" t="s">
        <v>310</v>
      </c>
      <c r="F729" s="28" t="s">
        <v>2298</v>
      </c>
      <c r="G729" s="19" t="s">
        <v>1028</v>
      </c>
      <c r="H729" s="18" t="s">
        <v>269</v>
      </c>
      <c r="I729" s="18" t="s">
        <v>271</v>
      </c>
      <c r="J729" s="17">
        <v>210000</v>
      </c>
      <c r="K729" s="35" t="s">
        <v>137</v>
      </c>
      <c r="L729" s="64"/>
      <c r="M729" s="64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2444</v>
      </c>
      <c r="AF729" s="124" t="s">
        <v>3451</v>
      </c>
      <c r="AG729" s="19"/>
      <c r="AH729" s="19" t="s">
        <v>1486</v>
      </c>
      <c r="AI729" s="19" t="s">
        <v>1571</v>
      </c>
      <c r="AJ729" s="16"/>
      <c r="AK729" s="16"/>
      <c r="AL729" s="16">
        <f t="shared" si="23"/>
        <v>210000</v>
      </c>
      <c r="AM729" s="18" t="s">
        <v>2445</v>
      </c>
      <c r="AN729" s="18" t="s">
        <v>2445</v>
      </c>
      <c r="AO729" s="18" t="s">
        <v>2446</v>
      </c>
      <c r="AP729" s="18" t="s">
        <v>2446</v>
      </c>
      <c r="AQ729" s="18" t="s">
        <v>2446</v>
      </c>
      <c r="AR729" s="19"/>
      <c r="AS729" s="19"/>
      <c r="AT729" s="19"/>
    </row>
    <row r="730" spans="1:46" s="23" customFormat="1" ht="72" x14ac:dyDescent="0.2">
      <c r="A730" s="19" t="s">
        <v>51</v>
      </c>
      <c r="B730" s="19" t="s">
        <v>277</v>
      </c>
      <c r="C730" s="19" t="s">
        <v>276</v>
      </c>
      <c r="D730" s="19" t="s">
        <v>286</v>
      </c>
      <c r="E730" s="19" t="s">
        <v>310</v>
      </c>
      <c r="F730" s="28" t="s">
        <v>2299</v>
      </c>
      <c r="G730" s="19" t="s">
        <v>1029</v>
      </c>
      <c r="H730" s="18" t="s">
        <v>269</v>
      </c>
      <c r="I730" s="18" t="s">
        <v>271</v>
      </c>
      <c r="J730" s="17">
        <v>41600</v>
      </c>
      <c r="K730" s="35" t="s">
        <v>137</v>
      </c>
      <c r="L730" s="64"/>
      <c r="M730" s="64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19"/>
      <c r="Z730" s="19"/>
      <c r="AA730" s="19"/>
      <c r="AB730" s="19"/>
      <c r="AC730" s="19"/>
      <c r="AD730" s="19"/>
      <c r="AE730" s="19" t="s">
        <v>2444</v>
      </c>
      <c r="AF730" s="124" t="s">
        <v>3451</v>
      </c>
      <c r="AG730" s="19"/>
      <c r="AH730" s="19" t="s">
        <v>1486</v>
      </c>
      <c r="AI730" s="19" t="s">
        <v>1571</v>
      </c>
      <c r="AJ730" s="16"/>
      <c r="AK730" s="16"/>
      <c r="AL730" s="16">
        <f t="shared" si="23"/>
        <v>41600</v>
      </c>
      <c r="AM730" s="18" t="s">
        <v>2445</v>
      </c>
      <c r="AN730" s="18" t="s">
        <v>2445</v>
      </c>
      <c r="AO730" s="18" t="s">
        <v>2446</v>
      </c>
      <c r="AP730" s="18" t="s">
        <v>2446</v>
      </c>
      <c r="AQ730" s="18" t="s">
        <v>2446</v>
      </c>
      <c r="AR730" s="19"/>
      <c r="AS730" s="19"/>
      <c r="AT730" s="19"/>
    </row>
    <row r="731" spans="1:46" s="23" customFormat="1" ht="72" x14ac:dyDescent="0.2">
      <c r="A731" s="19" t="s">
        <v>51</v>
      </c>
      <c r="B731" s="19" t="s">
        <v>277</v>
      </c>
      <c r="C731" s="19" t="s">
        <v>276</v>
      </c>
      <c r="D731" s="19" t="s">
        <v>286</v>
      </c>
      <c r="E731" s="19" t="s">
        <v>310</v>
      </c>
      <c r="F731" s="28" t="s">
        <v>2277</v>
      </c>
      <c r="G731" s="19" t="s">
        <v>1030</v>
      </c>
      <c r="H731" s="18" t="s">
        <v>269</v>
      </c>
      <c r="I731" s="18" t="s">
        <v>271</v>
      </c>
      <c r="J731" s="17">
        <v>65400</v>
      </c>
      <c r="K731" s="35" t="s">
        <v>137</v>
      </c>
      <c r="L731" s="64"/>
      <c r="M731" s="64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2444</v>
      </c>
      <c r="AF731" s="124" t="s">
        <v>3451</v>
      </c>
      <c r="AG731" s="19"/>
      <c r="AH731" s="19" t="s">
        <v>1486</v>
      </c>
      <c r="AI731" s="19" t="s">
        <v>1571</v>
      </c>
      <c r="AJ731" s="16"/>
      <c r="AK731" s="16"/>
      <c r="AL731" s="16">
        <f t="shared" si="23"/>
        <v>65400</v>
      </c>
      <c r="AM731" s="18" t="s">
        <v>2445</v>
      </c>
      <c r="AN731" s="18" t="s">
        <v>2445</v>
      </c>
      <c r="AO731" s="18" t="s">
        <v>2446</v>
      </c>
      <c r="AP731" s="18" t="s">
        <v>2446</v>
      </c>
      <c r="AQ731" s="18" t="s">
        <v>2446</v>
      </c>
      <c r="AR731" s="19"/>
      <c r="AS731" s="19"/>
      <c r="AT731" s="19"/>
    </row>
    <row r="732" spans="1:46" s="23" customFormat="1" ht="72" x14ac:dyDescent="0.2">
      <c r="A732" s="19" t="s">
        <v>51</v>
      </c>
      <c r="B732" s="19" t="s">
        <v>277</v>
      </c>
      <c r="C732" s="19" t="s">
        <v>276</v>
      </c>
      <c r="D732" s="19" t="s">
        <v>286</v>
      </c>
      <c r="E732" s="19" t="s">
        <v>310</v>
      </c>
      <c r="F732" s="28" t="s">
        <v>2301</v>
      </c>
      <c r="G732" s="19" t="s">
        <v>1031</v>
      </c>
      <c r="H732" s="18" t="s">
        <v>269</v>
      </c>
      <c r="I732" s="18" t="s">
        <v>281</v>
      </c>
      <c r="J732" s="17">
        <v>30600</v>
      </c>
      <c r="K732" s="35" t="s">
        <v>137</v>
      </c>
      <c r="L732" s="64"/>
      <c r="M732" s="64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2444</v>
      </c>
      <c r="AF732" s="124" t="s">
        <v>3451</v>
      </c>
      <c r="AG732" s="19"/>
      <c r="AH732" s="19" t="s">
        <v>1486</v>
      </c>
      <c r="AI732" s="19" t="s">
        <v>1571</v>
      </c>
      <c r="AJ732" s="16"/>
      <c r="AK732" s="16"/>
      <c r="AL732" s="16">
        <f t="shared" si="23"/>
        <v>30600</v>
      </c>
      <c r="AM732" s="18" t="s">
        <v>2445</v>
      </c>
      <c r="AN732" s="18" t="s">
        <v>2445</v>
      </c>
      <c r="AO732" s="18" t="s">
        <v>2446</v>
      </c>
      <c r="AP732" s="18" t="s">
        <v>2446</v>
      </c>
      <c r="AQ732" s="18" t="s">
        <v>2446</v>
      </c>
      <c r="AR732" s="19"/>
      <c r="AS732" s="19"/>
      <c r="AT732" s="19"/>
    </row>
    <row r="733" spans="1:46" s="23" customFormat="1" ht="90" x14ac:dyDescent="0.2">
      <c r="A733" s="19" t="s">
        <v>51</v>
      </c>
      <c r="B733" s="19" t="s">
        <v>277</v>
      </c>
      <c r="C733" s="19" t="s">
        <v>276</v>
      </c>
      <c r="D733" s="19" t="s">
        <v>10</v>
      </c>
      <c r="E733" s="19" t="s">
        <v>311</v>
      </c>
      <c r="F733" s="28" t="s">
        <v>2302</v>
      </c>
      <c r="G733" s="19" t="s">
        <v>1032</v>
      </c>
      <c r="H733" s="18" t="s">
        <v>270</v>
      </c>
      <c r="I733" s="18" t="s">
        <v>274</v>
      </c>
      <c r="J733" s="17">
        <v>60000</v>
      </c>
      <c r="K733" s="35" t="s">
        <v>137</v>
      </c>
      <c r="L733" s="64"/>
      <c r="M733" s="64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2444</v>
      </c>
      <c r="AF733" s="124" t="s">
        <v>3451</v>
      </c>
      <c r="AG733" s="19"/>
      <c r="AH733" s="19" t="s">
        <v>1491</v>
      </c>
      <c r="AI733" s="19" t="s">
        <v>1568</v>
      </c>
      <c r="AJ733" s="16"/>
      <c r="AK733" s="16"/>
      <c r="AL733" s="16">
        <f t="shared" si="23"/>
        <v>60000</v>
      </c>
      <c r="AM733" s="18" t="s">
        <v>2445</v>
      </c>
      <c r="AN733" s="18" t="s">
        <v>2445</v>
      </c>
      <c r="AO733" s="18" t="s">
        <v>2446</v>
      </c>
      <c r="AP733" s="18" t="s">
        <v>2446</v>
      </c>
      <c r="AQ733" s="18" t="s">
        <v>2446</v>
      </c>
      <c r="AR733" s="19"/>
      <c r="AS733" s="19"/>
      <c r="AT733" s="19"/>
    </row>
    <row r="734" spans="1:46" s="23" customFormat="1" ht="90" x14ac:dyDescent="0.2">
      <c r="A734" s="19" t="s">
        <v>51</v>
      </c>
      <c r="B734" s="19" t="s">
        <v>277</v>
      </c>
      <c r="C734" s="19" t="s">
        <v>276</v>
      </c>
      <c r="D734" s="19" t="s">
        <v>10</v>
      </c>
      <c r="E734" s="19" t="s">
        <v>311</v>
      </c>
      <c r="F734" s="28" t="s">
        <v>2303</v>
      </c>
      <c r="G734" s="19" t="s">
        <v>1033</v>
      </c>
      <c r="H734" s="18" t="s">
        <v>270</v>
      </c>
      <c r="I734" s="18" t="s">
        <v>274</v>
      </c>
      <c r="J734" s="17">
        <v>75000</v>
      </c>
      <c r="K734" s="35" t="s">
        <v>137</v>
      </c>
      <c r="L734" s="64"/>
      <c r="M734" s="64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2444</v>
      </c>
      <c r="AF734" s="124" t="s">
        <v>3451</v>
      </c>
      <c r="AG734" s="19"/>
      <c r="AH734" s="19" t="s">
        <v>1491</v>
      </c>
      <c r="AI734" s="19" t="s">
        <v>1568</v>
      </c>
      <c r="AJ734" s="16"/>
      <c r="AK734" s="16"/>
      <c r="AL734" s="16">
        <f t="shared" si="23"/>
        <v>75000</v>
      </c>
      <c r="AM734" s="18" t="s">
        <v>2445</v>
      </c>
      <c r="AN734" s="18" t="s">
        <v>2445</v>
      </c>
      <c r="AO734" s="18" t="s">
        <v>2446</v>
      </c>
      <c r="AP734" s="18" t="s">
        <v>2446</v>
      </c>
      <c r="AQ734" s="18" t="s">
        <v>2446</v>
      </c>
      <c r="AR734" s="19"/>
      <c r="AS734" s="19"/>
      <c r="AT734" s="19"/>
    </row>
    <row r="735" spans="1:46" s="23" customFormat="1" ht="90" x14ac:dyDescent="0.2">
      <c r="A735" s="19" t="s">
        <v>51</v>
      </c>
      <c r="B735" s="19" t="s">
        <v>277</v>
      </c>
      <c r="C735" s="19" t="s">
        <v>276</v>
      </c>
      <c r="D735" s="19" t="s">
        <v>10</v>
      </c>
      <c r="E735" s="19" t="s">
        <v>311</v>
      </c>
      <c r="F735" s="28" t="s">
        <v>2304</v>
      </c>
      <c r="G735" s="19" t="s">
        <v>1034</v>
      </c>
      <c r="H735" s="18" t="s">
        <v>459</v>
      </c>
      <c r="I735" s="18" t="s">
        <v>271</v>
      </c>
      <c r="J735" s="17">
        <v>440000</v>
      </c>
      <c r="K735" s="35" t="s">
        <v>137</v>
      </c>
      <c r="L735" s="64"/>
      <c r="M735" s="64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2444</v>
      </c>
      <c r="AF735" s="124" t="s">
        <v>3451</v>
      </c>
      <c r="AG735" s="19"/>
      <c r="AH735" s="19" t="s">
        <v>1491</v>
      </c>
      <c r="AI735" s="19" t="s">
        <v>1568</v>
      </c>
      <c r="AJ735" s="16"/>
      <c r="AK735" s="16"/>
      <c r="AL735" s="16">
        <f t="shared" si="23"/>
        <v>440000</v>
      </c>
      <c r="AM735" s="18" t="s">
        <v>2445</v>
      </c>
      <c r="AN735" s="18" t="s">
        <v>2445</v>
      </c>
      <c r="AO735" s="18" t="s">
        <v>2446</v>
      </c>
      <c r="AP735" s="18" t="s">
        <v>2446</v>
      </c>
      <c r="AQ735" s="18" t="s">
        <v>2446</v>
      </c>
      <c r="AR735" s="19"/>
      <c r="AS735" s="19"/>
      <c r="AT735" s="19"/>
    </row>
    <row r="736" spans="1:46" s="23" customFormat="1" ht="72" x14ac:dyDescent="0.2">
      <c r="A736" s="19" t="s">
        <v>51</v>
      </c>
      <c r="B736" s="19" t="s">
        <v>277</v>
      </c>
      <c r="C736" s="19" t="s">
        <v>276</v>
      </c>
      <c r="D736" s="19" t="s">
        <v>10</v>
      </c>
      <c r="E736" s="19" t="s">
        <v>311</v>
      </c>
      <c r="F736" s="28" t="s">
        <v>2305</v>
      </c>
      <c r="G736" s="19" t="s">
        <v>1035</v>
      </c>
      <c r="H736" s="18" t="s">
        <v>303</v>
      </c>
      <c r="I736" s="18" t="s">
        <v>271</v>
      </c>
      <c r="J736" s="17">
        <v>300000</v>
      </c>
      <c r="K736" s="35" t="s">
        <v>137</v>
      </c>
      <c r="L736" s="64"/>
      <c r="M736" s="64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2444</v>
      </c>
      <c r="AF736" s="124" t="s">
        <v>3451</v>
      </c>
      <c r="AG736" s="19"/>
      <c r="AH736" s="19" t="s">
        <v>1491</v>
      </c>
      <c r="AI736" s="19" t="s">
        <v>1568</v>
      </c>
      <c r="AJ736" s="16"/>
      <c r="AK736" s="16"/>
      <c r="AL736" s="16">
        <f t="shared" si="23"/>
        <v>300000</v>
      </c>
      <c r="AM736" s="18" t="s">
        <v>2445</v>
      </c>
      <c r="AN736" s="18" t="s">
        <v>2445</v>
      </c>
      <c r="AO736" s="18" t="s">
        <v>2446</v>
      </c>
      <c r="AP736" s="18" t="s">
        <v>2446</v>
      </c>
      <c r="AQ736" s="18" t="s">
        <v>2446</v>
      </c>
      <c r="AR736" s="19"/>
      <c r="AS736" s="19"/>
      <c r="AT736" s="19"/>
    </row>
    <row r="737" spans="1:46" s="23" customFormat="1" ht="72" x14ac:dyDescent="0.2">
      <c r="A737" s="19" t="s">
        <v>51</v>
      </c>
      <c r="B737" s="19" t="s">
        <v>277</v>
      </c>
      <c r="C737" s="19" t="s">
        <v>276</v>
      </c>
      <c r="D737" s="19" t="s">
        <v>10</v>
      </c>
      <c r="E737" s="19" t="s">
        <v>311</v>
      </c>
      <c r="F737" s="28" t="s">
        <v>2306</v>
      </c>
      <c r="G737" s="19" t="s">
        <v>1036</v>
      </c>
      <c r="H737" s="18" t="s">
        <v>319</v>
      </c>
      <c r="I737" s="18" t="s">
        <v>271</v>
      </c>
      <c r="J737" s="17">
        <v>88000</v>
      </c>
      <c r="K737" s="35" t="s">
        <v>137</v>
      </c>
      <c r="L737" s="64"/>
      <c r="M737" s="64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2444</v>
      </c>
      <c r="AF737" s="124" t="s">
        <v>3451</v>
      </c>
      <c r="AG737" s="19"/>
      <c r="AH737" s="19" t="s">
        <v>1491</v>
      </c>
      <c r="AI737" s="19" t="s">
        <v>1568</v>
      </c>
      <c r="AJ737" s="16"/>
      <c r="AK737" s="16"/>
      <c r="AL737" s="16">
        <f t="shared" si="23"/>
        <v>88000</v>
      </c>
      <c r="AM737" s="18" t="s">
        <v>2445</v>
      </c>
      <c r="AN737" s="18" t="s">
        <v>2445</v>
      </c>
      <c r="AO737" s="18" t="s">
        <v>2446</v>
      </c>
      <c r="AP737" s="18" t="s">
        <v>2446</v>
      </c>
      <c r="AQ737" s="18" t="s">
        <v>2446</v>
      </c>
      <c r="AR737" s="19"/>
      <c r="AS737" s="19"/>
      <c r="AT737" s="19"/>
    </row>
    <row r="738" spans="1:46" s="23" customFormat="1" ht="72" x14ac:dyDescent="0.2">
      <c r="A738" s="19" t="s">
        <v>51</v>
      </c>
      <c r="B738" s="19" t="s">
        <v>277</v>
      </c>
      <c r="C738" s="19" t="s">
        <v>276</v>
      </c>
      <c r="D738" s="19" t="s">
        <v>10</v>
      </c>
      <c r="E738" s="19" t="s">
        <v>311</v>
      </c>
      <c r="F738" s="28" t="s">
        <v>2307</v>
      </c>
      <c r="G738" s="19" t="s">
        <v>1037</v>
      </c>
      <c r="H738" s="18" t="s">
        <v>303</v>
      </c>
      <c r="I738" s="18" t="s">
        <v>271</v>
      </c>
      <c r="J738" s="17">
        <v>80000</v>
      </c>
      <c r="K738" s="35" t="s">
        <v>137</v>
      </c>
      <c r="L738" s="64"/>
      <c r="M738" s="64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2444</v>
      </c>
      <c r="AF738" s="124" t="s">
        <v>3451</v>
      </c>
      <c r="AG738" s="19"/>
      <c r="AH738" s="19" t="s">
        <v>1491</v>
      </c>
      <c r="AI738" s="19" t="s">
        <v>1568</v>
      </c>
      <c r="AJ738" s="16"/>
      <c r="AK738" s="16"/>
      <c r="AL738" s="16">
        <f t="shared" si="23"/>
        <v>80000</v>
      </c>
      <c r="AM738" s="18" t="s">
        <v>2445</v>
      </c>
      <c r="AN738" s="18" t="s">
        <v>2445</v>
      </c>
      <c r="AO738" s="18" t="s">
        <v>2446</v>
      </c>
      <c r="AP738" s="18" t="s">
        <v>2446</v>
      </c>
      <c r="AQ738" s="18" t="s">
        <v>2446</v>
      </c>
      <c r="AR738" s="19"/>
      <c r="AS738" s="19"/>
      <c r="AT738" s="19"/>
    </row>
    <row r="739" spans="1:46" s="23" customFormat="1" ht="72" x14ac:dyDescent="0.2">
      <c r="A739" s="19" t="s">
        <v>51</v>
      </c>
      <c r="B739" s="19" t="s">
        <v>277</v>
      </c>
      <c r="C739" s="19" t="s">
        <v>276</v>
      </c>
      <c r="D739" s="19" t="s">
        <v>10</v>
      </c>
      <c r="E739" s="19" t="s">
        <v>311</v>
      </c>
      <c r="F739" s="28" t="s">
        <v>2308</v>
      </c>
      <c r="G739" s="19" t="s">
        <v>1038</v>
      </c>
      <c r="H739" s="18" t="s">
        <v>303</v>
      </c>
      <c r="I739" s="18" t="s">
        <v>271</v>
      </c>
      <c r="J739" s="17">
        <v>89000</v>
      </c>
      <c r="K739" s="35" t="s">
        <v>137</v>
      </c>
      <c r="L739" s="64"/>
      <c r="M739" s="64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2444</v>
      </c>
      <c r="AF739" s="124" t="s">
        <v>3451</v>
      </c>
      <c r="AG739" s="19"/>
      <c r="AH739" s="19" t="s">
        <v>1491</v>
      </c>
      <c r="AI739" s="19" t="s">
        <v>1568</v>
      </c>
      <c r="AJ739" s="16"/>
      <c r="AK739" s="16"/>
      <c r="AL739" s="16">
        <f t="shared" si="23"/>
        <v>89000</v>
      </c>
      <c r="AM739" s="18" t="s">
        <v>2445</v>
      </c>
      <c r="AN739" s="18" t="s">
        <v>2445</v>
      </c>
      <c r="AO739" s="18" t="s">
        <v>2446</v>
      </c>
      <c r="AP739" s="18" t="s">
        <v>2446</v>
      </c>
      <c r="AQ739" s="18" t="s">
        <v>2446</v>
      </c>
      <c r="AR739" s="19"/>
      <c r="AS739" s="19"/>
      <c r="AT739" s="19"/>
    </row>
    <row r="740" spans="1:46" s="23" customFormat="1" ht="72" x14ac:dyDescent="0.2">
      <c r="A740" s="19" t="s">
        <v>51</v>
      </c>
      <c r="B740" s="19" t="s">
        <v>277</v>
      </c>
      <c r="C740" s="19" t="s">
        <v>276</v>
      </c>
      <c r="D740" s="19" t="s">
        <v>10</v>
      </c>
      <c r="E740" s="19" t="s">
        <v>311</v>
      </c>
      <c r="F740" s="28" t="s">
        <v>2309</v>
      </c>
      <c r="G740" s="19" t="s">
        <v>1039</v>
      </c>
      <c r="H740" s="18" t="s">
        <v>303</v>
      </c>
      <c r="I740" s="18" t="s">
        <v>271</v>
      </c>
      <c r="J740" s="17">
        <v>89000</v>
      </c>
      <c r="K740" s="35" t="s">
        <v>137</v>
      </c>
      <c r="L740" s="64"/>
      <c r="M740" s="64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2444</v>
      </c>
      <c r="AF740" s="124" t="s">
        <v>3451</v>
      </c>
      <c r="AG740" s="19"/>
      <c r="AH740" s="19" t="s">
        <v>1491</v>
      </c>
      <c r="AI740" s="19" t="s">
        <v>1568</v>
      </c>
      <c r="AJ740" s="16"/>
      <c r="AK740" s="16"/>
      <c r="AL740" s="16">
        <f t="shared" si="23"/>
        <v>89000</v>
      </c>
      <c r="AM740" s="18" t="s">
        <v>2445</v>
      </c>
      <c r="AN740" s="18" t="s">
        <v>2445</v>
      </c>
      <c r="AO740" s="18" t="s">
        <v>2446</v>
      </c>
      <c r="AP740" s="18" t="s">
        <v>2446</v>
      </c>
      <c r="AQ740" s="18" t="s">
        <v>2446</v>
      </c>
      <c r="AR740" s="19"/>
      <c r="AS740" s="19"/>
      <c r="AT740" s="19"/>
    </row>
    <row r="741" spans="1:46" s="23" customFormat="1" ht="72" x14ac:dyDescent="0.2">
      <c r="A741" s="19" t="s">
        <v>51</v>
      </c>
      <c r="B741" s="19" t="s">
        <v>277</v>
      </c>
      <c r="C741" s="19" t="s">
        <v>276</v>
      </c>
      <c r="D741" s="19" t="s">
        <v>10</v>
      </c>
      <c r="E741" s="19" t="s">
        <v>311</v>
      </c>
      <c r="F741" s="28" t="s">
        <v>2310</v>
      </c>
      <c r="G741" s="19" t="s">
        <v>1040</v>
      </c>
      <c r="H741" s="18" t="s">
        <v>459</v>
      </c>
      <c r="I741" s="18" t="s">
        <v>271</v>
      </c>
      <c r="J741" s="17">
        <v>50000</v>
      </c>
      <c r="K741" s="35" t="s">
        <v>137</v>
      </c>
      <c r="L741" s="64"/>
      <c r="M741" s="64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2444</v>
      </c>
      <c r="AF741" s="124" t="s">
        <v>3451</v>
      </c>
      <c r="AG741" s="19"/>
      <c r="AH741" s="19" t="s">
        <v>1491</v>
      </c>
      <c r="AI741" s="19" t="s">
        <v>1568</v>
      </c>
      <c r="AJ741" s="16"/>
      <c r="AK741" s="16"/>
      <c r="AL741" s="16">
        <f t="shared" si="23"/>
        <v>50000</v>
      </c>
      <c r="AM741" s="18" t="s">
        <v>2445</v>
      </c>
      <c r="AN741" s="18" t="s">
        <v>2445</v>
      </c>
      <c r="AO741" s="18" t="s">
        <v>2446</v>
      </c>
      <c r="AP741" s="18" t="s">
        <v>2446</v>
      </c>
      <c r="AQ741" s="18" t="s">
        <v>2446</v>
      </c>
      <c r="AR741" s="19"/>
      <c r="AS741" s="19"/>
      <c r="AT741" s="19"/>
    </row>
    <row r="742" spans="1:46" s="23" customFormat="1" ht="72" x14ac:dyDescent="0.2">
      <c r="A742" s="19" t="s">
        <v>51</v>
      </c>
      <c r="B742" s="19" t="s">
        <v>277</v>
      </c>
      <c r="C742" s="19" t="s">
        <v>276</v>
      </c>
      <c r="D742" s="19" t="s">
        <v>10</v>
      </c>
      <c r="E742" s="19" t="s">
        <v>311</v>
      </c>
      <c r="F742" s="28" t="s">
        <v>2311</v>
      </c>
      <c r="G742" s="19" t="s">
        <v>1041</v>
      </c>
      <c r="H742" s="18" t="s">
        <v>303</v>
      </c>
      <c r="I742" s="18" t="s">
        <v>1042</v>
      </c>
      <c r="J742" s="17">
        <v>25000</v>
      </c>
      <c r="K742" s="35" t="s">
        <v>137</v>
      </c>
      <c r="L742" s="64"/>
      <c r="M742" s="64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2444</v>
      </c>
      <c r="AF742" s="124" t="s">
        <v>3451</v>
      </c>
      <c r="AG742" s="19"/>
      <c r="AH742" s="19" t="s">
        <v>1491</v>
      </c>
      <c r="AI742" s="19" t="s">
        <v>1568</v>
      </c>
      <c r="AJ742" s="16"/>
      <c r="AK742" s="16"/>
      <c r="AL742" s="16">
        <f t="shared" si="23"/>
        <v>25000</v>
      </c>
      <c r="AM742" s="18" t="s">
        <v>2445</v>
      </c>
      <c r="AN742" s="18" t="s">
        <v>2445</v>
      </c>
      <c r="AO742" s="18" t="s">
        <v>2446</v>
      </c>
      <c r="AP742" s="18" t="s">
        <v>2446</v>
      </c>
      <c r="AQ742" s="18" t="s">
        <v>2446</v>
      </c>
      <c r="AR742" s="19"/>
      <c r="AS742" s="19"/>
      <c r="AT742" s="19"/>
    </row>
    <row r="743" spans="1:46" s="23" customFormat="1" ht="72" x14ac:dyDescent="0.2">
      <c r="A743" s="19" t="s">
        <v>51</v>
      </c>
      <c r="B743" s="19" t="s">
        <v>277</v>
      </c>
      <c r="C743" s="19" t="s">
        <v>276</v>
      </c>
      <c r="D743" s="19" t="s">
        <v>10</v>
      </c>
      <c r="E743" s="19" t="s">
        <v>311</v>
      </c>
      <c r="F743" s="28" t="s">
        <v>2312</v>
      </c>
      <c r="G743" s="19" t="s">
        <v>1043</v>
      </c>
      <c r="H743" s="18" t="s">
        <v>303</v>
      </c>
      <c r="I743" s="18" t="s">
        <v>268</v>
      </c>
      <c r="J743" s="17">
        <v>54000</v>
      </c>
      <c r="K743" s="35" t="s">
        <v>137</v>
      </c>
      <c r="L743" s="64"/>
      <c r="M743" s="64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2444</v>
      </c>
      <c r="AF743" s="124" t="s">
        <v>3451</v>
      </c>
      <c r="AG743" s="19"/>
      <c r="AH743" s="19" t="s">
        <v>1486</v>
      </c>
      <c r="AI743" s="19" t="s">
        <v>1571</v>
      </c>
      <c r="AJ743" s="16"/>
      <c r="AK743" s="16"/>
      <c r="AL743" s="16">
        <f t="shared" si="23"/>
        <v>54000</v>
      </c>
      <c r="AM743" s="18" t="s">
        <v>2445</v>
      </c>
      <c r="AN743" s="18" t="s">
        <v>2445</v>
      </c>
      <c r="AO743" s="18" t="s">
        <v>2446</v>
      </c>
      <c r="AP743" s="18" t="s">
        <v>2446</v>
      </c>
      <c r="AQ743" s="18" t="s">
        <v>2446</v>
      </c>
      <c r="AR743" s="19"/>
      <c r="AS743" s="19"/>
      <c r="AT743" s="19"/>
    </row>
    <row r="744" spans="1:46" s="23" customFormat="1" ht="72" x14ac:dyDescent="0.2">
      <c r="A744" s="19" t="s">
        <v>51</v>
      </c>
      <c r="B744" s="19" t="s">
        <v>277</v>
      </c>
      <c r="C744" s="19" t="s">
        <v>17</v>
      </c>
      <c r="D744" s="19" t="s">
        <v>34</v>
      </c>
      <c r="E744" s="19" t="s">
        <v>454</v>
      </c>
      <c r="F744" s="28" t="s">
        <v>2313</v>
      </c>
      <c r="G744" s="19" t="s">
        <v>1123</v>
      </c>
      <c r="H744" s="18" t="s">
        <v>270</v>
      </c>
      <c r="I744" s="18" t="s">
        <v>1122</v>
      </c>
      <c r="J744" s="17">
        <v>1800000</v>
      </c>
      <c r="K744" s="35" t="s">
        <v>137</v>
      </c>
      <c r="L744" s="64"/>
      <c r="M744" s="64"/>
      <c r="N744" s="18" t="s">
        <v>3279</v>
      </c>
      <c r="O744" s="19"/>
      <c r="P744" s="19"/>
      <c r="Q744" s="19"/>
      <c r="R744" s="19"/>
      <c r="S744" s="19"/>
      <c r="T744" s="19"/>
      <c r="U744" s="19"/>
      <c r="V744" s="19"/>
      <c r="W744" s="19"/>
      <c r="X744" s="18"/>
      <c r="Y744" s="46"/>
      <c r="Z744" s="19"/>
      <c r="AA744" s="19"/>
      <c r="AB744" s="19"/>
      <c r="AC744" s="19"/>
      <c r="AD744" s="19"/>
      <c r="AE744" s="19" t="s">
        <v>3280</v>
      </c>
      <c r="AF744" s="124" t="s">
        <v>3452</v>
      </c>
      <c r="AG744" s="19"/>
      <c r="AH744" s="19" t="s">
        <v>1492</v>
      </c>
      <c r="AI744" s="19" t="s">
        <v>1568</v>
      </c>
      <c r="AJ744" s="16"/>
      <c r="AK744" s="16"/>
      <c r="AL744" s="16">
        <f t="shared" si="23"/>
        <v>1800000</v>
      </c>
      <c r="AM744" s="18" t="s">
        <v>2445</v>
      </c>
      <c r="AN744" s="18" t="s">
        <v>2445</v>
      </c>
      <c r="AO744" s="18" t="s">
        <v>2448</v>
      </c>
      <c r="AP744" s="18" t="s">
        <v>2448</v>
      </c>
      <c r="AQ744" s="18" t="s">
        <v>2448</v>
      </c>
      <c r="AR744" s="19"/>
      <c r="AS744" s="19"/>
      <c r="AT744" s="19"/>
    </row>
    <row r="745" spans="1:46" s="23" customFormat="1" ht="144" x14ac:dyDescent="0.2">
      <c r="A745" s="19" t="s">
        <v>52</v>
      </c>
      <c r="B745" s="19" t="s">
        <v>277</v>
      </c>
      <c r="C745" s="19" t="s">
        <v>276</v>
      </c>
      <c r="D745" s="19" t="s">
        <v>11</v>
      </c>
      <c r="E745" s="19" t="s">
        <v>454</v>
      </c>
      <c r="F745" s="28" t="s">
        <v>2314</v>
      </c>
      <c r="G745" s="19" t="s">
        <v>1044</v>
      </c>
      <c r="H745" s="18" t="s">
        <v>317</v>
      </c>
      <c r="I745" s="18" t="s">
        <v>271</v>
      </c>
      <c r="J745" s="17">
        <v>139500</v>
      </c>
      <c r="K745" s="35" t="s">
        <v>137</v>
      </c>
      <c r="L745" s="64"/>
      <c r="M745" s="64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54" t="s">
        <v>3295</v>
      </c>
      <c r="AF745" s="127" t="s">
        <v>1571</v>
      </c>
      <c r="AG745" s="20"/>
      <c r="AH745" s="20" t="s">
        <v>1494</v>
      </c>
      <c r="AI745" s="20" t="s">
        <v>1571</v>
      </c>
      <c r="AJ745" s="16"/>
      <c r="AK745" s="16"/>
      <c r="AL745" s="16">
        <f t="shared" si="23"/>
        <v>139500</v>
      </c>
      <c r="AM745" s="18" t="s">
        <v>1495</v>
      </c>
      <c r="AN745" s="18" t="s">
        <v>1495</v>
      </c>
      <c r="AO745" s="18" t="s">
        <v>3288</v>
      </c>
      <c r="AP745" s="18" t="s">
        <v>3288</v>
      </c>
      <c r="AQ745" s="18" t="s">
        <v>3288</v>
      </c>
      <c r="AR745" s="16">
        <v>128000</v>
      </c>
      <c r="AS745" s="16">
        <v>11500</v>
      </c>
      <c r="AT745" s="17"/>
    </row>
    <row r="746" spans="1:46" s="23" customFormat="1" ht="144" x14ac:dyDescent="0.2">
      <c r="A746" s="19" t="s">
        <v>52</v>
      </c>
      <c r="B746" s="19" t="s">
        <v>277</v>
      </c>
      <c r="C746" s="19" t="s">
        <v>276</v>
      </c>
      <c r="D746" s="19" t="s">
        <v>11</v>
      </c>
      <c r="E746" s="19" t="s">
        <v>454</v>
      </c>
      <c r="F746" s="28" t="s">
        <v>2315</v>
      </c>
      <c r="G746" s="19" t="s">
        <v>1045</v>
      </c>
      <c r="H746" s="18" t="s">
        <v>317</v>
      </c>
      <c r="I746" s="18" t="s">
        <v>271</v>
      </c>
      <c r="J746" s="17">
        <v>251000</v>
      </c>
      <c r="K746" s="35" t="s">
        <v>137</v>
      </c>
      <c r="L746" s="64"/>
      <c r="M746" s="64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54" t="s">
        <v>3295</v>
      </c>
      <c r="AF746" s="127" t="s">
        <v>1571</v>
      </c>
      <c r="AG746" s="20"/>
      <c r="AH746" s="20" t="s">
        <v>1494</v>
      </c>
      <c r="AI746" s="20" t="s">
        <v>1571</v>
      </c>
      <c r="AJ746" s="16"/>
      <c r="AK746" s="16"/>
      <c r="AL746" s="16">
        <f t="shared" si="23"/>
        <v>251000</v>
      </c>
      <c r="AM746" s="18" t="s">
        <v>1495</v>
      </c>
      <c r="AN746" s="18" t="s">
        <v>1495</v>
      </c>
      <c r="AO746" s="18" t="s">
        <v>3288</v>
      </c>
      <c r="AP746" s="18" t="s">
        <v>3288</v>
      </c>
      <c r="AQ746" s="18" t="s">
        <v>3288</v>
      </c>
      <c r="AR746" s="16">
        <v>211000</v>
      </c>
      <c r="AS746" s="16">
        <v>40000</v>
      </c>
      <c r="AT746" s="17"/>
    </row>
    <row r="747" spans="1:46" s="23" customFormat="1" ht="144" x14ac:dyDescent="0.2">
      <c r="A747" s="19" t="s">
        <v>52</v>
      </c>
      <c r="B747" s="19" t="s">
        <v>277</v>
      </c>
      <c r="C747" s="19" t="s">
        <v>276</v>
      </c>
      <c r="D747" s="19" t="s">
        <v>11</v>
      </c>
      <c r="E747" s="19" t="s">
        <v>454</v>
      </c>
      <c r="F747" s="28" t="s">
        <v>2316</v>
      </c>
      <c r="G747" s="19" t="s">
        <v>1046</v>
      </c>
      <c r="H747" s="18" t="s">
        <v>303</v>
      </c>
      <c r="I747" s="18" t="s">
        <v>271</v>
      </c>
      <c r="J747" s="17">
        <v>616000</v>
      </c>
      <c r="K747" s="35" t="s">
        <v>137</v>
      </c>
      <c r="L747" s="64"/>
      <c r="M747" s="64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54" t="s">
        <v>3295</v>
      </c>
      <c r="AF747" s="127" t="s">
        <v>1571</v>
      </c>
      <c r="AG747" s="20"/>
      <c r="AH747" s="20" t="s">
        <v>1494</v>
      </c>
      <c r="AI747" s="20" t="s">
        <v>1571</v>
      </c>
      <c r="AJ747" s="16"/>
      <c r="AK747" s="16"/>
      <c r="AL747" s="16">
        <f t="shared" si="23"/>
        <v>616000</v>
      </c>
      <c r="AM747" s="18" t="s">
        <v>1495</v>
      </c>
      <c r="AN747" s="18" t="s">
        <v>1495</v>
      </c>
      <c r="AO747" s="18" t="s">
        <v>3288</v>
      </c>
      <c r="AP747" s="18" t="s">
        <v>3288</v>
      </c>
      <c r="AQ747" s="18" t="s">
        <v>3288</v>
      </c>
      <c r="AR747" s="16">
        <v>452000</v>
      </c>
      <c r="AS747" s="16">
        <v>164000</v>
      </c>
      <c r="AT747" s="17"/>
    </row>
    <row r="748" spans="1:46" s="23" customFormat="1" ht="72" x14ac:dyDescent="0.2">
      <c r="A748" s="19" t="s">
        <v>52</v>
      </c>
      <c r="B748" s="19" t="s">
        <v>277</v>
      </c>
      <c r="C748" s="19" t="s">
        <v>276</v>
      </c>
      <c r="D748" s="19" t="s">
        <v>11</v>
      </c>
      <c r="E748" s="19" t="s">
        <v>454</v>
      </c>
      <c r="F748" s="28" t="s">
        <v>2317</v>
      </c>
      <c r="G748" s="19" t="s">
        <v>1047</v>
      </c>
      <c r="H748" s="18" t="s">
        <v>319</v>
      </c>
      <c r="I748" s="18" t="s">
        <v>553</v>
      </c>
      <c r="J748" s="17">
        <v>200000</v>
      </c>
      <c r="K748" s="35" t="s">
        <v>137</v>
      </c>
      <c r="L748" s="64"/>
      <c r="M748" s="64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9"/>
      <c r="AC748" s="19"/>
      <c r="AD748" s="16">
        <v>188000</v>
      </c>
      <c r="AE748" s="54" t="s">
        <v>3295</v>
      </c>
      <c r="AF748" s="127" t="s">
        <v>1571</v>
      </c>
      <c r="AG748" s="20" t="s">
        <v>2456</v>
      </c>
      <c r="AH748" s="20" t="s">
        <v>1494</v>
      </c>
      <c r="AI748" s="20" t="s">
        <v>1571</v>
      </c>
      <c r="AJ748" s="16">
        <v>188000</v>
      </c>
      <c r="AK748" s="16"/>
      <c r="AL748" s="16">
        <f t="shared" si="23"/>
        <v>12000</v>
      </c>
      <c r="AM748" s="18" t="s">
        <v>1495</v>
      </c>
      <c r="AN748" s="18" t="s">
        <v>1495</v>
      </c>
      <c r="AO748" s="18" t="s">
        <v>3288</v>
      </c>
      <c r="AP748" s="18" t="s">
        <v>3288</v>
      </c>
      <c r="AQ748" s="18" t="s">
        <v>3288</v>
      </c>
      <c r="AR748" s="16">
        <v>188000</v>
      </c>
      <c r="AS748" s="16">
        <v>12000</v>
      </c>
      <c r="AT748" s="54"/>
    </row>
    <row r="749" spans="1:46" s="23" customFormat="1" ht="72" x14ac:dyDescent="0.2">
      <c r="A749" s="19" t="s">
        <v>52</v>
      </c>
      <c r="B749" s="19" t="s">
        <v>277</v>
      </c>
      <c r="C749" s="19" t="s">
        <v>276</v>
      </c>
      <c r="D749" s="19" t="s">
        <v>11</v>
      </c>
      <c r="E749" s="19" t="s">
        <v>454</v>
      </c>
      <c r="F749" s="28" t="s">
        <v>2318</v>
      </c>
      <c r="G749" s="19" t="s">
        <v>1048</v>
      </c>
      <c r="H749" s="18" t="s">
        <v>319</v>
      </c>
      <c r="I749" s="18" t="s">
        <v>273</v>
      </c>
      <c r="J749" s="17">
        <v>36000</v>
      </c>
      <c r="K749" s="35" t="s">
        <v>137</v>
      </c>
      <c r="L749" s="64"/>
      <c r="M749" s="64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9"/>
      <c r="AC749" s="19"/>
      <c r="AD749" s="16">
        <v>32000</v>
      </c>
      <c r="AE749" s="54" t="s">
        <v>3295</v>
      </c>
      <c r="AF749" s="127" t="s">
        <v>1571</v>
      </c>
      <c r="AG749" s="20" t="s">
        <v>2456</v>
      </c>
      <c r="AH749" s="20" t="s">
        <v>1494</v>
      </c>
      <c r="AI749" s="20" t="s">
        <v>1571</v>
      </c>
      <c r="AJ749" s="16">
        <v>32000</v>
      </c>
      <c r="AK749" s="16"/>
      <c r="AL749" s="16">
        <f t="shared" si="23"/>
        <v>4000</v>
      </c>
      <c r="AM749" s="18" t="s">
        <v>1495</v>
      </c>
      <c r="AN749" s="18" t="s">
        <v>1495</v>
      </c>
      <c r="AO749" s="18" t="s">
        <v>3288</v>
      </c>
      <c r="AP749" s="18" t="s">
        <v>3288</v>
      </c>
      <c r="AQ749" s="18" t="s">
        <v>3288</v>
      </c>
      <c r="AR749" s="16">
        <v>32000</v>
      </c>
      <c r="AS749" s="16">
        <v>4000</v>
      </c>
      <c r="AT749" s="54"/>
    </row>
    <row r="750" spans="1:46" s="23" customFormat="1" ht="72" x14ac:dyDescent="0.2">
      <c r="A750" s="19" t="s">
        <v>52</v>
      </c>
      <c r="B750" s="19" t="s">
        <v>277</v>
      </c>
      <c r="C750" s="19" t="s">
        <v>276</v>
      </c>
      <c r="D750" s="19" t="s">
        <v>11</v>
      </c>
      <c r="E750" s="19" t="s">
        <v>454</v>
      </c>
      <c r="F750" s="28" t="s">
        <v>2319</v>
      </c>
      <c r="G750" s="19" t="s">
        <v>1049</v>
      </c>
      <c r="H750" s="18" t="s">
        <v>303</v>
      </c>
      <c r="I750" s="18" t="s">
        <v>273</v>
      </c>
      <c r="J750" s="17">
        <v>150000</v>
      </c>
      <c r="K750" s="35" t="s">
        <v>137</v>
      </c>
      <c r="L750" s="64"/>
      <c r="M750" s="64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9"/>
      <c r="AC750" s="19"/>
      <c r="AD750" s="16">
        <v>140000</v>
      </c>
      <c r="AE750" s="54" t="s">
        <v>3295</v>
      </c>
      <c r="AF750" s="127" t="s">
        <v>1571</v>
      </c>
      <c r="AG750" s="20" t="s">
        <v>2456</v>
      </c>
      <c r="AH750" s="20" t="s">
        <v>1494</v>
      </c>
      <c r="AI750" s="20" t="s">
        <v>1571</v>
      </c>
      <c r="AJ750" s="16">
        <v>140000</v>
      </c>
      <c r="AK750" s="16"/>
      <c r="AL750" s="16">
        <f t="shared" si="23"/>
        <v>10000</v>
      </c>
      <c r="AM750" s="18" t="s">
        <v>1495</v>
      </c>
      <c r="AN750" s="18" t="s">
        <v>1495</v>
      </c>
      <c r="AO750" s="18" t="s">
        <v>3288</v>
      </c>
      <c r="AP750" s="18" t="s">
        <v>3288</v>
      </c>
      <c r="AQ750" s="18" t="s">
        <v>3288</v>
      </c>
      <c r="AR750" s="16">
        <v>140000</v>
      </c>
      <c r="AS750" s="16">
        <v>10000</v>
      </c>
      <c r="AT750" s="54"/>
    </row>
    <row r="751" spans="1:46" s="23" customFormat="1" ht="72" x14ac:dyDescent="0.2">
      <c r="A751" s="19" t="s">
        <v>52</v>
      </c>
      <c r="B751" s="19" t="s">
        <v>277</v>
      </c>
      <c r="C751" s="19" t="s">
        <v>276</v>
      </c>
      <c r="D751" s="19" t="s">
        <v>11</v>
      </c>
      <c r="E751" s="19" t="s">
        <v>454</v>
      </c>
      <c r="F751" s="28" t="s">
        <v>2320</v>
      </c>
      <c r="G751" s="19" t="s">
        <v>1050</v>
      </c>
      <c r="H751" s="18" t="s">
        <v>459</v>
      </c>
      <c r="I751" s="18" t="s">
        <v>268</v>
      </c>
      <c r="J751" s="17">
        <v>120000</v>
      </c>
      <c r="K751" s="35" t="s">
        <v>137</v>
      </c>
      <c r="L751" s="64"/>
      <c r="M751" s="64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9"/>
      <c r="AC751" s="19"/>
      <c r="AD751" s="16">
        <v>100000</v>
      </c>
      <c r="AE751" s="54" t="s">
        <v>3295</v>
      </c>
      <c r="AF751" s="127" t="s">
        <v>1571</v>
      </c>
      <c r="AG751" s="20" t="s">
        <v>2456</v>
      </c>
      <c r="AH751" s="20" t="s">
        <v>1494</v>
      </c>
      <c r="AI751" s="20" t="s">
        <v>1571</v>
      </c>
      <c r="AJ751" s="16">
        <v>100000</v>
      </c>
      <c r="AK751" s="16"/>
      <c r="AL751" s="16">
        <f t="shared" si="23"/>
        <v>20000</v>
      </c>
      <c r="AM751" s="18" t="s">
        <v>1495</v>
      </c>
      <c r="AN751" s="18" t="s">
        <v>1495</v>
      </c>
      <c r="AO751" s="18" t="s">
        <v>3288</v>
      </c>
      <c r="AP751" s="18" t="s">
        <v>3288</v>
      </c>
      <c r="AQ751" s="18" t="s">
        <v>3288</v>
      </c>
      <c r="AR751" s="16">
        <v>100000</v>
      </c>
      <c r="AS751" s="16">
        <v>20000</v>
      </c>
      <c r="AT751" s="54"/>
    </row>
    <row r="752" spans="1:46" s="23" customFormat="1" ht="72" x14ac:dyDescent="0.2">
      <c r="A752" s="19" t="s">
        <v>52</v>
      </c>
      <c r="B752" s="19" t="s">
        <v>277</v>
      </c>
      <c r="C752" s="19" t="s">
        <v>276</v>
      </c>
      <c r="D752" s="19" t="s">
        <v>286</v>
      </c>
      <c r="E752" s="19" t="s">
        <v>454</v>
      </c>
      <c r="F752" s="28" t="s">
        <v>2321</v>
      </c>
      <c r="G752" s="19" t="s">
        <v>1051</v>
      </c>
      <c r="H752" s="18" t="s">
        <v>414</v>
      </c>
      <c r="I752" s="18" t="s">
        <v>271</v>
      </c>
      <c r="J752" s="17">
        <v>560000</v>
      </c>
      <c r="K752" s="35" t="s">
        <v>137</v>
      </c>
      <c r="L752" s="64"/>
      <c r="M752" s="64"/>
      <c r="N752" s="19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20" t="s">
        <v>3314</v>
      </c>
      <c r="AF752" s="127" t="s">
        <v>1571</v>
      </c>
      <c r="AG752" s="20" t="s">
        <v>2456</v>
      </c>
      <c r="AH752" s="20" t="s">
        <v>1496</v>
      </c>
      <c r="AI752" s="19" t="s">
        <v>1568</v>
      </c>
      <c r="AJ752" s="16">
        <v>327440</v>
      </c>
      <c r="AK752" s="16"/>
      <c r="AL752" s="16">
        <f t="shared" si="23"/>
        <v>232560</v>
      </c>
      <c r="AM752" s="18"/>
      <c r="AN752" s="18"/>
      <c r="AO752" s="18"/>
      <c r="AP752" s="18"/>
      <c r="AQ752" s="18"/>
      <c r="AR752" s="16"/>
      <c r="AS752" s="16"/>
      <c r="AT752" s="20"/>
    </row>
    <row r="753" spans="1:46" s="23" customFormat="1" ht="90" x14ac:dyDescent="0.2">
      <c r="A753" s="19" t="s">
        <v>52</v>
      </c>
      <c r="B753" s="19" t="s">
        <v>277</v>
      </c>
      <c r="C753" s="19" t="s">
        <v>276</v>
      </c>
      <c r="D753" s="19" t="s">
        <v>286</v>
      </c>
      <c r="E753" s="19" t="s">
        <v>454</v>
      </c>
      <c r="F753" s="28" t="s">
        <v>2322</v>
      </c>
      <c r="G753" s="19" t="s">
        <v>1052</v>
      </c>
      <c r="H753" s="18" t="s">
        <v>387</v>
      </c>
      <c r="I753" s="18" t="s">
        <v>271</v>
      </c>
      <c r="J753" s="17">
        <v>149600</v>
      </c>
      <c r="K753" s="35" t="s">
        <v>137</v>
      </c>
      <c r="L753" s="64"/>
      <c r="M753" s="64"/>
      <c r="N753" s="19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36000</v>
      </c>
      <c r="X753" s="18" t="s">
        <v>1182</v>
      </c>
      <c r="Y753" s="18" t="s">
        <v>3312</v>
      </c>
      <c r="Z753" s="16">
        <v>36000</v>
      </c>
      <c r="AA753" s="19">
        <v>7014232091</v>
      </c>
      <c r="AB753" s="18" t="s">
        <v>3313</v>
      </c>
      <c r="AC753" s="18" t="s">
        <v>3313</v>
      </c>
      <c r="AD753" s="16">
        <v>36000</v>
      </c>
      <c r="AE753" s="20" t="s">
        <v>3314</v>
      </c>
      <c r="AF753" s="127" t="s">
        <v>1571</v>
      </c>
      <c r="AG753" s="20" t="s">
        <v>2456</v>
      </c>
      <c r="AH753" s="20" t="s">
        <v>1496</v>
      </c>
      <c r="AI753" s="19" t="s">
        <v>1568</v>
      </c>
      <c r="AJ753" s="16">
        <v>100560</v>
      </c>
      <c r="AK753" s="16"/>
      <c r="AL753" s="16">
        <f t="shared" si="23"/>
        <v>49040</v>
      </c>
      <c r="AM753" s="18"/>
      <c r="AN753" s="18"/>
      <c r="AO753" s="18"/>
      <c r="AP753" s="18"/>
      <c r="AQ753" s="18"/>
      <c r="AR753" s="16"/>
      <c r="AS753" s="16"/>
      <c r="AT753" s="20"/>
    </row>
    <row r="754" spans="1:46" s="23" customFormat="1" ht="90" x14ac:dyDescent="0.2">
      <c r="A754" s="19" t="s">
        <v>52</v>
      </c>
      <c r="B754" s="19" t="s">
        <v>277</v>
      </c>
      <c r="C754" s="19" t="s">
        <v>276</v>
      </c>
      <c r="D754" s="19" t="s">
        <v>286</v>
      </c>
      <c r="E754" s="19" t="s">
        <v>454</v>
      </c>
      <c r="F754" s="28" t="s">
        <v>2323</v>
      </c>
      <c r="G754" s="19" t="s">
        <v>1053</v>
      </c>
      <c r="H754" s="18" t="s">
        <v>269</v>
      </c>
      <c r="I754" s="18" t="s">
        <v>271</v>
      </c>
      <c r="J754" s="17">
        <v>39200</v>
      </c>
      <c r="K754" s="35" t="s">
        <v>137</v>
      </c>
      <c r="L754" s="64"/>
      <c r="M754" s="64"/>
      <c r="N754" s="19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100560</v>
      </c>
      <c r="X754" s="18" t="s">
        <v>1182</v>
      </c>
      <c r="Y754" s="18" t="s">
        <v>3312</v>
      </c>
      <c r="Z754" s="16">
        <v>100560</v>
      </c>
      <c r="AA754" s="19">
        <v>7014232091</v>
      </c>
      <c r="AB754" s="18" t="s">
        <v>3313</v>
      </c>
      <c r="AC754" s="18" t="s">
        <v>3313</v>
      </c>
      <c r="AD754" s="16">
        <v>100560</v>
      </c>
      <c r="AE754" s="20" t="s">
        <v>3314</v>
      </c>
      <c r="AF754" s="127" t="s">
        <v>1571</v>
      </c>
      <c r="AG754" s="20" t="s">
        <v>2456</v>
      </c>
      <c r="AH754" s="20" t="s">
        <v>1496</v>
      </c>
      <c r="AI754" s="19" t="s">
        <v>1568</v>
      </c>
      <c r="AJ754" s="16">
        <v>36000</v>
      </c>
      <c r="AK754" s="16"/>
      <c r="AL754" s="16">
        <f t="shared" si="23"/>
        <v>3200</v>
      </c>
      <c r="AM754" s="18"/>
      <c r="AN754" s="18"/>
      <c r="AO754" s="18"/>
      <c r="AP754" s="18"/>
      <c r="AQ754" s="18"/>
      <c r="AR754" s="16"/>
      <c r="AS754" s="16"/>
      <c r="AT754" s="20"/>
    </row>
    <row r="755" spans="1:46" s="23" customFormat="1" ht="72" x14ac:dyDescent="0.2">
      <c r="A755" s="19" t="s">
        <v>52</v>
      </c>
      <c r="B755" s="19" t="s">
        <v>277</v>
      </c>
      <c r="C755" s="19" t="s">
        <v>276</v>
      </c>
      <c r="D755" s="19" t="s">
        <v>13</v>
      </c>
      <c r="E755" s="19" t="s">
        <v>454</v>
      </c>
      <c r="F755" s="28" t="s">
        <v>2324</v>
      </c>
      <c r="G755" s="19" t="s">
        <v>1054</v>
      </c>
      <c r="H755" s="18" t="s">
        <v>414</v>
      </c>
      <c r="I755" s="18" t="s">
        <v>274</v>
      </c>
      <c r="J755" s="17">
        <v>105000</v>
      </c>
      <c r="K755" s="64"/>
      <c r="L755" s="64"/>
      <c r="M755" s="35" t="s">
        <v>137</v>
      </c>
      <c r="N755" s="19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/>
      <c r="AB755" s="18"/>
      <c r="AC755" s="18"/>
      <c r="AD755" s="16">
        <v>104930</v>
      </c>
      <c r="AE755" s="20" t="s">
        <v>3295</v>
      </c>
      <c r="AF755" s="127" t="s">
        <v>1571</v>
      </c>
      <c r="AG755" s="20"/>
      <c r="AH755" s="20" t="s">
        <v>1496</v>
      </c>
      <c r="AI755" s="19" t="s">
        <v>1568</v>
      </c>
      <c r="AJ755" s="16"/>
      <c r="AK755" s="16"/>
      <c r="AL755" s="16">
        <f t="shared" si="23"/>
        <v>105000</v>
      </c>
      <c r="AM755" s="18" t="s">
        <v>1495</v>
      </c>
      <c r="AN755" s="18" t="s">
        <v>1495</v>
      </c>
      <c r="AO755" s="18" t="s">
        <v>3288</v>
      </c>
      <c r="AP755" s="18" t="s">
        <v>3288</v>
      </c>
      <c r="AQ755" s="18" t="s">
        <v>3288</v>
      </c>
      <c r="AR755" s="16">
        <v>104930</v>
      </c>
      <c r="AS755" s="19">
        <v>70</v>
      </c>
      <c r="AT755" s="19"/>
    </row>
    <row r="756" spans="1:46" s="23" customFormat="1" ht="72" x14ac:dyDescent="0.2">
      <c r="A756" s="19" t="s">
        <v>52</v>
      </c>
      <c r="B756" s="19" t="s">
        <v>277</v>
      </c>
      <c r="C756" s="19" t="s">
        <v>276</v>
      </c>
      <c r="D756" s="19" t="s">
        <v>13</v>
      </c>
      <c r="E756" s="19" t="s">
        <v>454</v>
      </c>
      <c r="F756" s="28" t="s">
        <v>2325</v>
      </c>
      <c r="G756" s="19" t="s">
        <v>1055</v>
      </c>
      <c r="H756" s="18" t="s">
        <v>317</v>
      </c>
      <c r="I756" s="18" t="s">
        <v>271</v>
      </c>
      <c r="J756" s="17">
        <v>40000</v>
      </c>
      <c r="K756" s="64"/>
      <c r="L756" s="64"/>
      <c r="M756" s="35" t="s">
        <v>137</v>
      </c>
      <c r="N756" s="19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/>
      <c r="AB756" s="18"/>
      <c r="AC756" s="18"/>
      <c r="AD756" s="16">
        <v>39500</v>
      </c>
      <c r="AE756" s="20" t="s">
        <v>3295</v>
      </c>
      <c r="AF756" s="127" t="s">
        <v>1571</v>
      </c>
      <c r="AG756" s="20"/>
      <c r="AH756" s="20" t="s">
        <v>1496</v>
      </c>
      <c r="AI756" s="19" t="s">
        <v>1568</v>
      </c>
      <c r="AJ756" s="16"/>
      <c r="AK756" s="16"/>
      <c r="AL756" s="16">
        <f t="shared" si="23"/>
        <v>40000</v>
      </c>
      <c r="AM756" s="18" t="s">
        <v>1495</v>
      </c>
      <c r="AN756" s="18" t="s">
        <v>1495</v>
      </c>
      <c r="AO756" s="18" t="s">
        <v>3288</v>
      </c>
      <c r="AP756" s="18" t="s">
        <v>3288</v>
      </c>
      <c r="AQ756" s="18" t="s">
        <v>3288</v>
      </c>
      <c r="AR756" s="16">
        <v>39500</v>
      </c>
      <c r="AS756" s="19">
        <v>500</v>
      </c>
      <c r="AT756" s="19"/>
    </row>
    <row r="757" spans="1:46" s="23" customFormat="1" ht="72" x14ac:dyDescent="0.2">
      <c r="A757" s="19" t="s">
        <v>52</v>
      </c>
      <c r="B757" s="19" t="s">
        <v>277</v>
      </c>
      <c r="C757" s="19" t="s">
        <v>276</v>
      </c>
      <c r="D757" s="19" t="s">
        <v>13</v>
      </c>
      <c r="E757" s="19" t="s">
        <v>454</v>
      </c>
      <c r="F757" s="28" t="s">
        <v>2326</v>
      </c>
      <c r="G757" s="19" t="s">
        <v>1056</v>
      </c>
      <c r="H757" s="18" t="s">
        <v>269</v>
      </c>
      <c r="I757" s="18" t="s">
        <v>274</v>
      </c>
      <c r="J757" s="17">
        <v>50000</v>
      </c>
      <c r="K757" s="64"/>
      <c r="L757" s="64"/>
      <c r="M757" s="35" t="s">
        <v>137</v>
      </c>
      <c r="N757" s="19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/>
      <c r="AB757" s="18"/>
      <c r="AC757" s="18"/>
      <c r="AD757" s="16">
        <v>49980</v>
      </c>
      <c r="AE757" s="20" t="s">
        <v>3295</v>
      </c>
      <c r="AF757" s="127" t="s">
        <v>1571</v>
      </c>
      <c r="AG757" s="20"/>
      <c r="AH757" s="20" t="s">
        <v>1496</v>
      </c>
      <c r="AI757" s="19" t="s">
        <v>1568</v>
      </c>
      <c r="AJ757" s="16"/>
      <c r="AK757" s="16"/>
      <c r="AL757" s="16">
        <f t="shared" si="23"/>
        <v>50000</v>
      </c>
      <c r="AM757" s="18" t="s">
        <v>1495</v>
      </c>
      <c r="AN757" s="18" t="s">
        <v>1495</v>
      </c>
      <c r="AO757" s="18" t="s">
        <v>3288</v>
      </c>
      <c r="AP757" s="18" t="s">
        <v>3288</v>
      </c>
      <c r="AQ757" s="18" t="s">
        <v>3288</v>
      </c>
      <c r="AR757" s="16">
        <v>49980</v>
      </c>
      <c r="AS757" s="19">
        <v>20</v>
      </c>
      <c r="AT757" s="19"/>
    </row>
    <row r="758" spans="1:46" s="23" customFormat="1" ht="72" x14ac:dyDescent="0.2">
      <c r="A758" s="19" t="s">
        <v>52</v>
      </c>
      <c r="B758" s="19" t="s">
        <v>277</v>
      </c>
      <c r="C758" s="19" t="s">
        <v>276</v>
      </c>
      <c r="D758" s="19" t="s">
        <v>28</v>
      </c>
      <c r="E758" s="19" t="s">
        <v>454</v>
      </c>
      <c r="F758" s="28" t="s">
        <v>2327</v>
      </c>
      <c r="G758" s="19" t="s">
        <v>1057</v>
      </c>
      <c r="H758" s="18" t="s">
        <v>270</v>
      </c>
      <c r="I758" s="18" t="s">
        <v>271</v>
      </c>
      <c r="J758" s="17">
        <v>7000</v>
      </c>
      <c r="K758" s="64"/>
      <c r="L758" s="64"/>
      <c r="M758" s="35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20" t="s">
        <v>3332</v>
      </c>
      <c r="AF758" s="127" t="s">
        <v>1570</v>
      </c>
      <c r="AG758" s="20" t="s">
        <v>2457</v>
      </c>
      <c r="AH758" s="20" t="s">
        <v>1498</v>
      </c>
      <c r="AI758" s="19" t="s">
        <v>1571</v>
      </c>
      <c r="AJ758" s="16"/>
      <c r="AK758" s="16">
        <v>7000</v>
      </c>
      <c r="AL758" s="16">
        <f t="shared" si="23"/>
        <v>0</v>
      </c>
      <c r="AM758" s="18"/>
      <c r="AN758" s="18"/>
      <c r="AO758" s="18"/>
      <c r="AP758" s="18"/>
      <c r="AQ758" s="18"/>
      <c r="AR758" s="15"/>
      <c r="AS758" s="19"/>
      <c r="AT758" s="19"/>
    </row>
    <row r="759" spans="1:46" s="23" customFormat="1" ht="72" x14ac:dyDescent="0.2">
      <c r="A759" s="19" t="s">
        <v>52</v>
      </c>
      <c r="B759" s="19" t="s">
        <v>277</v>
      </c>
      <c r="C759" s="19" t="s">
        <v>276</v>
      </c>
      <c r="D759" s="19" t="s">
        <v>28</v>
      </c>
      <c r="E759" s="19" t="s">
        <v>454</v>
      </c>
      <c r="F759" s="28" t="s">
        <v>2328</v>
      </c>
      <c r="G759" s="19" t="s">
        <v>1058</v>
      </c>
      <c r="H759" s="18" t="s">
        <v>270</v>
      </c>
      <c r="I759" s="18" t="s">
        <v>271</v>
      </c>
      <c r="J759" s="17">
        <v>8500</v>
      </c>
      <c r="K759" s="64"/>
      <c r="L759" s="64"/>
      <c r="M759" s="35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20" t="s">
        <v>3332</v>
      </c>
      <c r="AF759" s="127" t="s">
        <v>1570</v>
      </c>
      <c r="AG759" s="20" t="s">
        <v>2457</v>
      </c>
      <c r="AH759" s="20" t="s">
        <v>1498</v>
      </c>
      <c r="AI759" s="19" t="s">
        <v>1571</v>
      </c>
      <c r="AJ759" s="16"/>
      <c r="AK759" s="16">
        <v>8500</v>
      </c>
      <c r="AL759" s="16">
        <f t="shared" si="23"/>
        <v>0</v>
      </c>
      <c r="AM759" s="18"/>
      <c r="AN759" s="18"/>
      <c r="AO759" s="18"/>
      <c r="AP759" s="18"/>
      <c r="AQ759" s="18"/>
      <c r="AR759" s="15"/>
      <c r="AS759" s="19"/>
      <c r="AT759" s="19"/>
    </row>
    <row r="760" spans="1:46" s="23" customFormat="1" ht="72" x14ac:dyDescent="0.2">
      <c r="A760" s="19" t="s">
        <v>52</v>
      </c>
      <c r="B760" s="19" t="s">
        <v>277</v>
      </c>
      <c r="C760" s="19" t="s">
        <v>276</v>
      </c>
      <c r="D760" s="19" t="s">
        <v>33</v>
      </c>
      <c r="E760" s="19" t="s">
        <v>454</v>
      </c>
      <c r="F760" s="28" t="s">
        <v>2329</v>
      </c>
      <c r="G760" s="19" t="s">
        <v>1059</v>
      </c>
      <c r="H760" s="18" t="s">
        <v>402</v>
      </c>
      <c r="I760" s="18" t="s">
        <v>274</v>
      </c>
      <c r="J760" s="17">
        <v>250000</v>
      </c>
      <c r="K760" s="64"/>
      <c r="L760" s="64"/>
      <c r="M760" s="35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20" t="s">
        <v>3314</v>
      </c>
      <c r="AF760" s="127" t="s">
        <v>1570</v>
      </c>
      <c r="AG760" s="20" t="s">
        <v>2456</v>
      </c>
      <c r="AH760" s="20" t="s">
        <v>1498</v>
      </c>
      <c r="AI760" s="19" t="s">
        <v>1571</v>
      </c>
      <c r="AJ760" s="17">
        <v>250000</v>
      </c>
      <c r="AK760" s="16"/>
      <c r="AL760" s="16">
        <f t="shared" si="23"/>
        <v>0</v>
      </c>
      <c r="AM760" s="18"/>
      <c r="AN760" s="18"/>
      <c r="AO760" s="18"/>
      <c r="AP760" s="18"/>
      <c r="AQ760" s="18"/>
      <c r="AR760" s="15"/>
      <c r="AS760" s="19">
        <v>0</v>
      </c>
      <c r="AT760" s="19"/>
    </row>
    <row r="761" spans="1:46" s="23" customFormat="1" ht="72" x14ac:dyDescent="0.2">
      <c r="A761" s="19" t="s">
        <v>52</v>
      </c>
      <c r="B761" s="19" t="s">
        <v>277</v>
      </c>
      <c r="C761" s="19" t="s">
        <v>17</v>
      </c>
      <c r="D761" s="19" t="s">
        <v>34</v>
      </c>
      <c r="E761" s="19" t="s">
        <v>454</v>
      </c>
      <c r="F761" s="28" t="s">
        <v>2330</v>
      </c>
      <c r="G761" s="19" t="s">
        <v>1138</v>
      </c>
      <c r="H761" s="18" t="s">
        <v>270</v>
      </c>
      <c r="I761" s="18" t="s">
        <v>1119</v>
      </c>
      <c r="J761" s="17">
        <v>16000000</v>
      </c>
      <c r="K761" s="35" t="s">
        <v>137</v>
      </c>
      <c r="L761" s="64"/>
      <c r="M761" s="64"/>
      <c r="N761" s="19" t="s">
        <v>3340</v>
      </c>
      <c r="O761" s="19"/>
      <c r="P761" s="19"/>
      <c r="Q761" s="19"/>
      <c r="R761" s="19"/>
      <c r="S761" s="19" t="s">
        <v>78</v>
      </c>
      <c r="T761" s="19"/>
      <c r="U761" s="19"/>
      <c r="V761" s="19"/>
      <c r="W761" s="19"/>
      <c r="X761" s="18" t="s">
        <v>3341</v>
      </c>
      <c r="Y761" s="46"/>
      <c r="Z761" s="19"/>
      <c r="AA761" s="19"/>
      <c r="AB761" s="19"/>
      <c r="AC761" s="19"/>
      <c r="AD761" s="19"/>
      <c r="AE761" s="20" t="s">
        <v>3342</v>
      </c>
      <c r="AF761" s="127" t="s">
        <v>3452</v>
      </c>
      <c r="AG761" s="20"/>
      <c r="AH761" s="20" t="s">
        <v>1499</v>
      </c>
      <c r="AI761" s="20" t="s">
        <v>1568</v>
      </c>
      <c r="AJ761" s="16"/>
      <c r="AK761" s="16"/>
      <c r="AL761" s="16">
        <f t="shared" si="23"/>
        <v>16000000</v>
      </c>
      <c r="AM761" s="18" t="s">
        <v>3288</v>
      </c>
      <c r="AN761" s="18" t="s">
        <v>3288</v>
      </c>
      <c r="AO761" s="18" t="s">
        <v>3288</v>
      </c>
      <c r="AP761" s="18" t="s">
        <v>3288</v>
      </c>
      <c r="AQ761" s="18" t="s">
        <v>3288</v>
      </c>
      <c r="AR761" s="19"/>
      <c r="AS761" s="19"/>
      <c r="AT761" s="19"/>
    </row>
    <row r="762" spans="1:46" s="23" customFormat="1" ht="72" x14ac:dyDescent="0.2">
      <c r="A762" s="19" t="s">
        <v>52</v>
      </c>
      <c r="B762" s="19" t="s">
        <v>277</v>
      </c>
      <c r="C762" s="19" t="s">
        <v>17</v>
      </c>
      <c r="D762" s="19" t="s">
        <v>34</v>
      </c>
      <c r="E762" s="19" t="s">
        <v>454</v>
      </c>
      <c r="F762" s="28" t="s">
        <v>2331</v>
      </c>
      <c r="G762" s="19" t="s">
        <v>1139</v>
      </c>
      <c r="H762" s="18" t="s">
        <v>270</v>
      </c>
      <c r="I762" s="18" t="s">
        <v>1122</v>
      </c>
      <c r="J762" s="17">
        <v>1800000</v>
      </c>
      <c r="K762" s="35" t="s">
        <v>137</v>
      </c>
      <c r="L762" s="64"/>
      <c r="M762" s="64"/>
      <c r="N762" s="19" t="s">
        <v>3343</v>
      </c>
      <c r="O762" s="19"/>
      <c r="P762" s="19"/>
      <c r="Q762" s="19"/>
      <c r="R762" s="19"/>
      <c r="S762" s="19" t="s">
        <v>78</v>
      </c>
      <c r="T762" s="19"/>
      <c r="U762" s="19"/>
      <c r="V762" s="19"/>
      <c r="W762" s="19"/>
      <c r="X762" s="18" t="s">
        <v>1261</v>
      </c>
      <c r="Y762" s="46"/>
      <c r="Z762" s="19"/>
      <c r="AA762" s="19"/>
      <c r="AB762" s="19"/>
      <c r="AC762" s="19"/>
      <c r="AD762" s="19"/>
      <c r="AE762" s="20" t="s">
        <v>3344</v>
      </c>
      <c r="AF762" s="127" t="s">
        <v>3452</v>
      </c>
      <c r="AG762" s="20"/>
      <c r="AH762" s="20" t="s">
        <v>1500</v>
      </c>
      <c r="AI762" s="20" t="s">
        <v>1568</v>
      </c>
      <c r="AJ762" s="16"/>
      <c r="AK762" s="16"/>
      <c r="AL762" s="16">
        <f t="shared" si="23"/>
        <v>1800000</v>
      </c>
      <c r="AM762" s="18" t="s">
        <v>3288</v>
      </c>
      <c r="AN762" s="18" t="s">
        <v>3288</v>
      </c>
      <c r="AO762" s="18" t="s">
        <v>3288</v>
      </c>
      <c r="AP762" s="18" t="s">
        <v>3288</v>
      </c>
      <c r="AQ762" s="18" t="s">
        <v>3288</v>
      </c>
      <c r="AR762" s="19"/>
      <c r="AS762" s="19"/>
      <c r="AT762" s="19"/>
    </row>
    <row r="763" spans="1:46" s="23" customFormat="1" ht="72" x14ac:dyDescent="0.2">
      <c r="A763" s="19" t="s">
        <v>52</v>
      </c>
      <c r="B763" s="19" t="s">
        <v>277</v>
      </c>
      <c r="C763" s="19" t="s">
        <v>17</v>
      </c>
      <c r="D763" s="19" t="s">
        <v>34</v>
      </c>
      <c r="E763" s="19" t="s">
        <v>454</v>
      </c>
      <c r="F763" s="28" t="s">
        <v>2332</v>
      </c>
      <c r="G763" s="19" t="s">
        <v>1140</v>
      </c>
      <c r="H763" s="18" t="s">
        <v>270</v>
      </c>
      <c r="I763" s="18" t="s">
        <v>1119</v>
      </c>
      <c r="J763" s="17">
        <v>9000000</v>
      </c>
      <c r="K763" s="35" t="s">
        <v>137</v>
      </c>
      <c r="L763" s="64"/>
      <c r="M763" s="64"/>
      <c r="N763" s="19" t="s">
        <v>3345</v>
      </c>
      <c r="O763" s="19"/>
      <c r="P763" s="19"/>
      <c r="Q763" s="19"/>
      <c r="R763" s="19"/>
      <c r="S763" s="19" t="s">
        <v>78</v>
      </c>
      <c r="T763" s="19"/>
      <c r="U763" s="19"/>
      <c r="V763" s="19"/>
      <c r="W763" s="19"/>
      <c r="X763" s="18" t="s">
        <v>3346</v>
      </c>
      <c r="Y763" s="46"/>
      <c r="Z763" s="19"/>
      <c r="AA763" s="19"/>
      <c r="AB763" s="19"/>
      <c r="AC763" s="19"/>
      <c r="AD763" s="19"/>
      <c r="AE763" s="20" t="s">
        <v>3347</v>
      </c>
      <c r="AF763" s="127" t="s">
        <v>3452</v>
      </c>
      <c r="AG763" s="20"/>
      <c r="AH763" s="20" t="s">
        <v>1500</v>
      </c>
      <c r="AI763" s="20" t="s">
        <v>1568</v>
      </c>
      <c r="AJ763" s="16"/>
      <c r="AK763" s="16"/>
      <c r="AL763" s="16">
        <f t="shared" si="23"/>
        <v>9000000</v>
      </c>
      <c r="AM763" s="18" t="s">
        <v>3288</v>
      </c>
      <c r="AN763" s="18" t="s">
        <v>3288</v>
      </c>
      <c r="AO763" s="18" t="s">
        <v>3288</v>
      </c>
      <c r="AP763" s="18" t="s">
        <v>3288</v>
      </c>
      <c r="AQ763" s="18" t="s">
        <v>3288</v>
      </c>
      <c r="AR763" s="19"/>
      <c r="AS763" s="19"/>
      <c r="AT763" s="19"/>
    </row>
    <row r="764" spans="1:46" s="23" customFormat="1" ht="72" x14ac:dyDescent="0.2">
      <c r="A764" s="19" t="s">
        <v>53</v>
      </c>
      <c r="B764" s="19" t="s">
        <v>277</v>
      </c>
      <c r="C764" s="19" t="s">
        <v>276</v>
      </c>
      <c r="D764" s="19" t="s">
        <v>11</v>
      </c>
      <c r="E764" s="19" t="s">
        <v>454</v>
      </c>
      <c r="F764" s="28" t="s">
        <v>2333</v>
      </c>
      <c r="G764" s="19" t="s">
        <v>1060</v>
      </c>
      <c r="H764" s="18" t="s">
        <v>270</v>
      </c>
      <c r="I764" s="18" t="s">
        <v>271</v>
      </c>
      <c r="J764" s="17">
        <v>20600</v>
      </c>
      <c r="K764" s="64"/>
      <c r="L764" s="64"/>
      <c r="M764" s="35" t="s">
        <v>137</v>
      </c>
      <c r="N764" s="19"/>
      <c r="O764" s="19"/>
      <c r="P764" s="19"/>
      <c r="Q764" s="19" t="s">
        <v>1501</v>
      </c>
      <c r="R764" s="19" t="s">
        <v>1502</v>
      </c>
      <c r="S764" s="19"/>
      <c r="T764" s="19"/>
      <c r="U764" s="19"/>
      <c r="V764" s="19"/>
      <c r="W764" s="19"/>
      <c r="X764" s="18"/>
      <c r="Y764" s="46"/>
      <c r="Z764" s="19"/>
      <c r="AA764" s="19"/>
      <c r="AB764" s="19"/>
      <c r="AC764" s="19"/>
      <c r="AD764" s="19"/>
      <c r="AE764" s="57" t="s">
        <v>1503</v>
      </c>
      <c r="AF764" s="174" t="s">
        <v>3453</v>
      </c>
      <c r="AG764" s="57"/>
      <c r="AH764" s="57" t="s">
        <v>1503</v>
      </c>
      <c r="AI764" s="19" t="s">
        <v>1569</v>
      </c>
      <c r="AJ764" s="16"/>
      <c r="AK764" s="16"/>
      <c r="AL764" s="16">
        <f t="shared" si="23"/>
        <v>20600</v>
      </c>
      <c r="AM764" s="43" t="s">
        <v>2449</v>
      </c>
      <c r="AN764" s="43" t="s">
        <v>2449</v>
      </c>
      <c r="AO764" s="18" t="s">
        <v>2450</v>
      </c>
      <c r="AP764" s="18" t="s">
        <v>2450</v>
      </c>
      <c r="AQ764" s="19"/>
      <c r="AR764" s="19"/>
      <c r="AS764" s="19"/>
      <c r="AT764" s="19"/>
    </row>
    <row r="765" spans="1:46" s="23" customFormat="1" ht="72" x14ac:dyDescent="0.2">
      <c r="A765" s="19" t="s">
        <v>53</v>
      </c>
      <c r="B765" s="19" t="s">
        <v>277</v>
      </c>
      <c r="C765" s="19" t="s">
        <v>276</v>
      </c>
      <c r="D765" s="19" t="s">
        <v>11</v>
      </c>
      <c r="E765" s="19" t="s">
        <v>454</v>
      </c>
      <c r="F765" s="28" t="s">
        <v>2334</v>
      </c>
      <c r="G765" s="19" t="s">
        <v>1061</v>
      </c>
      <c r="H765" s="18" t="s">
        <v>269</v>
      </c>
      <c r="I765" s="18" t="s">
        <v>271</v>
      </c>
      <c r="J765" s="17">
        <v>56000</v>
      </c>
      <c r="K765" s="64"/>
      <c r="L765" s="64"/>
      <c r="M765" s="35" t="s">
        <v>137</v>
      </c>
      <c r="N765" s="19"/>
      <c r="O765" s="19"/>
      <c r="P765" s="19"/>
      <c r="Q765" s="19" t="s">
        <v>1504</v>
      </c>
      <c r="R765" s="19" t="s">
        <v>1502</v>
      </c>
      <c r="S765" s="19"/>
      <c r="T765" s="19"/>
      <c r="U765" s="19"/>
      <c r="V765" s="19"/>
      <c r="W765" s="19"/>
      <c r="X765" s="18"/>
      <c r="Y765" s="46"/>
      <c r="Z765" s="19"/>
      <c r="AA765" s="19"/>
      <c r="AB765" s="19"/>
      <c r="AC765" s="19"/>
      <c r="AD765" s="19"/>
      <c r="AE765" s="57" t="s">
        <v>1503</v>
      </c>
      <c r="AF765" s="174" t="s">
        <v>3453</v>
      </c>
      <c r="AG765" s="57"/>
      <c r="AH765" s="57" t="s">
        <v>1503</v>
      </c>
      <c r="AI765" s="19" t="s">
        <v>1569</v>
      </c>
      <c r="AJ765" s="16"/>
      <c r="AK765" s="16"/>
      <c r="AL765" s="16">
        <f t="shared" si="23"/>
        <v>56000</v>
      </c>
      <c r="AM765" s="43" t="s">
        <v>2449</v>
      </c>
      <c r="AN765" s="43" t="s">
        <v>2449</v>
      </c>
      <c r="AO765" s="18" t="s">
        <v>2450</v>
      </c>
      <c r="AP765" s="18" t="s">
        <v>2450</v>
      </c>
      <c r="AQ765" s="19"/>
      <c r="AR765" s="19"/>
      <c r="AS765" s="19"/>
      <c r="AT765" s="19"/>
    </row>
    <row r="766" spans="1:46" s="23" customFormat="1" ht="72" x14ac:dyDescent="0.2">
      <c r="A766" s="19" t="s">
        <v>53</v>
      </c>
      <c r="B766" s="19" t="s">
        <v>277</v>
      </c>
      <c r="C766" s="19" t="s">
        <v>276</v>
      </c>
      <c r="D766" s="19" t="s">
        <v>11</v>
      </c>
      <c r="E766" s="19" t="s">
        <v>454</v>
      </c>
      <c r="F766" s="28" t="s">
        <v>2335</v>
      </c>
      <c r="G766" s="19" t="s">
        <v>1062</v>
      </c>
      <c r="H766" s="18" t="s">
        <v>270</v>
      </c>
      <c r="I766" s="18" t="s">
        <v>271</v>
      </c>
      <c r="J766" s="17">
        <v>25000</v>
      </c>
      <c r="K766" s="64"/>
      <c r="L766" s="64"/>
      <c r="M766" s="35" t="s">
        <v>137</v>
      </c>
      <c r="N766" s="19"/>
      <c r="O766" s="19"/>
      <c r="P766" s="19"/>
      <c r="Q766" s="19" t="s">
        <v>1504</v>
      </c>
      <c r="R766" s="19" t="s">
        <v>1502</v>
      </c>
      <c r="S766" s="19"/>
      <c r="T766" s="19"/>
      <c r="U766" s="19"/>
      <c r="V766" s="19"/>
      <c r="W766" s="19"/>
      <c r="X766" s="18"/>
      <c r="Y766" s="46"/>
      <c r="Z766" s="19"/>
      <c r="AA766" s="19"/>
      <c r="AB766" s="19"/>
      <c r="AC766" s="19"/>
      <c r="AD766" s="19"/>
      <c r="AE766" s="57" t="s">
        <v>1503</v>
      </c>
      <c r="AF766" s="174" t="s">
        <v>3453</v>
      </c>
      <c r="AG766" s="57"/>
      <c r="AH766" s="57" t="s">
        <v>1503</v>
      </c>
      <c r="AI766" s="19" t="s">
        <v>1569</v>
      </c>
      <c r="AJ766" s="16"/>
      <c r="AK766" s="16"/>
      <c r="AL766" s="16">
        <f t="shared" si="23"/>
        <v>25000</v>
      </c>
      <c r="AM766" s="43" t="s">
        <v>2449</v>
      </c>
      <c r="AN766" s="43" t="s">
        <v>2449</v>
      </c>
      <c r="AO766" s="18" t="s">
        <v>2450</v>
      </c>
      <c r="AP766" s="18" t="s">
        <v>2450</v>
      </c>
      <c r="AQ766" s="19"/>
      <c r="AR766" s="19"/>
      <c r="AS766" s="19"/>
      <c r="AT766" s="19"/>
    </row>
    <row r="767" spans="1:46" s="23" customFormat="1" ht="72" x14ac:dyDescent="0.2">
      <c r="A767" s="19" t="s">
        <v>53</v>
      </c>
      <c r="B767" s="19" t="s">
        <v>277</v>
      </c>
      <c r="C767" s="19" t="s">
        <v>276</v>
      </c>
      <c r="D767" s="19" t="s">
        <v>11</v>
      </c>
      <c r="E767" s="19" t="s">
        <v>454</v>
      </c>
      <c r="F767" s="28" t="s">
        <v>2336</v>
      </c>
      <c r="G767" s="19" t="s">
        <v>1063</v>
      </c>
      <c r="H767" s="18" t="s">
        <v>270</v>
      </c>
      <c r="I767" s="18" t="s">
        <v>273</v>
      </c>
      <c r="J767" s="17">
        <v>4000</v>
      </c>
      <c r="K767" s="64"/>
      <c r="L767" s="64"/>
      <c r="M767" s="35" t="s">
        <v>137</v>
      </c>
      <c r="N767" s="19"/>
      <c r="O767" s="19"/>
      <c r="P767" s="19"/>
      <c r="Q767" s="19" t="s">
        <v>1504</v>
      </c>
      <c r="R767" s="19" t="s">
        <v>1502</v>
      </c>
      <c r="S767" s="19"/>
      <c r="T767" s="19"/>
      <c r="U767" s="19"/>
      <c r="V767" s="19"/>
      <c r="W767" s="19"/>
      <c r="X767" s="18"/>
      <c r="Y767" s="46"/>
      <c r="Z767" s="19"/>
      <c r="AA767" s="19"/>
      <c r="AB767" s="19"/>
      <c r="AC767" s="19"/>
      <c r="AD767" s="19"/>
      <c r="AE767" s="57" t="s">
        <v>1503</v>
      </c>
      <c r="AF767" s="174" t="s">
        <v>3453</v>
      </c>
      <c r="AG767" s="57"/>
      <c r="AH767" s="57" t="s">
        <v>1503</v>
      </c>
      <c r="AI767" s="19" t="s">
        <v>1569</v>
      </c>
      <c r="AJ767" s="16"/>
      <c r="AK767" s="16"/>
      <c r="AL767" s="16">
        <f t="shared" si="23"/>
        <v>4000</v>
      </c>
      <c r="AM767" s="43" t="s">
        <v>2449</v>
      </c>
      <c r="AN767" s="43" t="s">
        <v>2449</v>
      </c>
      <c r="AO767" s="18" t="s">
        <v>2450</v>
      </c>
      <c r="AP767" s="18" t="s">
        <v>2450</v>
      </c>
      <c r="AQ767" s="19"/>
      <c r="AR767" s="19"/>
      <c r="AS767" s="19"/>
      <c r="AT767" s="19"/>
    </row>
    <row r="768" spans="1:46" s="23" customFormat="1" ht="72" x14ac:dyDescent="0.2">
      <c r="A768" s="19" t="s">
        <v>53</v>
      </c>
      <c r="B768" s="19" t="s">
        <v>277</v>
      </c>
      <c r="C768" s="19" t="s">
        <v>276</v>
      </c>
      <c r="D768" s="19" t="s">
        <v>11</v>
      </c>
      <c r="E768" s="19" t="s">
        <v>454</v>
      </c>
      <c r="F768" s="28" t="s">
        <v>2337</v>
      </c>
      <c r="G768" s="19" t="s">
        <v>1064</v>
      </c>
      <c r="H768" s="18" t="s">
        <v>317</v>
      </c>
      <c r="I768" s="18" t="s">
        <v>273</v>
      </c>
      <c r="J768" s="17">
        <v>35000</v>
      </c>
      <c r="K768" s="64"/>
      <c r="L768" s="64"/>
      <c r="M768" s="35" t="s">
        <v>137</v>
      </c>
      <c r="N768" s="19"/>
      <c r="O768" s="19"/>
      <c r="P768" s="19"/>
      <c r="Q768" s="19" t="s">
        <v>1504</v>
      </c>
      <c r="R768" s="19" t="s">
        <v>1502</v>
      </c>
      <c r="S768" s="19"/>
      <c r="T768" s="19"/>
      <c r="U768" s="19"/>
      <c r="V768" s="19"/>
      <c r="W768" s="19"/>
      <c r="X768" s="18"/>
      <c r="Y768" s="46"/>
      <c r="Z768" s="19"/>
      <c r="AA768" s="19"/>
      <c r="AB768" s="19"/>
      <c r="AC768" s="19"/>
      <c r="AD768" s="19"/>
      <c r="AE768" s="57" t="s">
        <v>1503</v>
      </c>
      <c r="AF768" s="174" t="s">
        <v>3453</v>
      </c>
      <c r="AG768" s="57"/>
      <c r="AH768" s="57" t="s">
        <v>1503</v>
      </c>
      <c r="AI768" s="19" t="s">
        <v>1569</v>
      </c>
      <c r="AJ768" s="16"/>
      <c r="AK768" s="16"/>
      <c r="AL768" s="16">
        <f t="shared" si="23"/>
        <v>35000</v>
      </c>
      <c r="AM768" s="43" t="s">
        <v>2449</v>
      </c>
      <c r="AN768" s="43" t="s">
        <v>2449</v>
      </c>
      <c r="AO768" s="18" t="s">
        <v>2450</v>
      </c>
      <c r="AP768" s="18" t="s">
        <v>2450</v>
      </c>
      <c r="AQ768" s="19"/>
      <c r="AR768" s="19"/>
      <c r="AS768" s="19"/>
      <c r="AT768" s="19"/>
    </row>
    <row r="769" spans="1:46" s="23" customFormat="1" ht="72" x14ac:dyDescent="0.2">
      <c r="A769" s="19" t="s">
        <v>53</v>
      </c>
      <c r="B769" s="19" t="s">
        <v>277</v>
      </c>
      <c r="C769" s="19" t="s">
        <v>276</v>
      </c>
      <c r="D769" s="19" t="s">
        <v>11</v>
      </c>
      <c r="E769" s="19" t="s">
        <v>454</v>
      </c>
      <c r="F769" s="28" t="s">
        <v>2338</v>
      </c>
      <c r="G769" s="19" t="s">
        <v>1065</v>
      </c>
      <c r="H769" s="18" t="s">
        <v>1066</v>
      </c>
      <c r="I769" s="18" t="s">
        <v>268</v>
      </c>
      <c r="J769" s="17">
        <v>497500</v>
      </c>
      <c r="K769" s="64"/>
      <c r="L769" s="64"/>
      <c r="M769" s="35" t="s">
        <v>137</v>
      </c>
      <c r="N769" s="19"/>
      <c r="O769" s="19"/>
      <c r="P769" s="19"/>
      <c r="Q769" s="19" t="s">
        <v>1505</v>
      </c>
      <c r="R769" s="19" t="s">
        <v>1502</v>
      </c>
      <c r="S769" s="19"/>
      <c r="T769" s="19"/>
      <c r="U769" s="19"/>
      <c r="V769" s="19"/>
      <c r="W769" s="19"/>
      <c r="X769" s="18"/>
      <c r="Y769" s="46"/>
      <c r="Z769" s="19"/>
      <c r="AA769" s="19"/>
      <c r="AB769" s="19"/>
      <c r="AC769" s="19"/>
      <c r="AD769" s="19"/>
      <c r="AE769" s="57" t="s">
        <v>1503</v>
      </c>
      <c r="AF769" s="174" t="s">
        <v>3453</v>
      </c>
      <c r="AG769" s="57"/>
      <c r="AH769" s="57" t="s">
        <v>1503</v>
      </c>
      <c r="AI769" s="19" t="s">
        <v>1569</v>
      </c>
      <c r="AJ769" s="16"/>
      <c r="AK769" s="16"/>
      <c r="AL769" s="16">
        <f t="shared" si="23"/>
        <v>497500</v>
      </c>
      <c r="AM769" s="43" t="s">
        <v>2449</v>
      </c>
      <c r="AN769" s="43" t="s">
        <v>2449</v>
      </c>
      <c r="AO769" s="18" t="s">
        <v>2450</v>
      </c>
      <c r="AP769" s="18" t="s">
        <v>2450</v>
      </c>
      <c r="AQ769" s="19"/>
      <c r="AR769" s="19"/>
      <c r="AS769" s="19"/>
      <c r="AT769" s="19"/>
    </row>
    <row r="770" spans="1:46" s="23" customFormat="1" ht="72" x14ac:dyDescent="0.2">
      <c r="A770" s="19" t="s">
        <v>53</v>
      </c>
      <c r="B770" s="19" t="s">
        <v>277</v>
      </c>
      <c r="C770" s="19" t="s">
        <v>276</v>
      </c>
      <c r="D770" s="19" t="s">
        <v>21</v>
      </c>
      <c r="E770" s="19" t="s">
        <v>454</v>
      </c>
      <c r="F770" s="28" t="s">
        <v>2339</v>
      </c>
      <c r="G770" s="19" t="s">
        <v>1067</v>
      </c>
      <c r="H770" s="18" t="s">
        <v>1068</v>
      </c>
      <c r="I770" s="18" t="s">
        <v>274</v>
      </c>
      <c r="J770" s="17">
        <v>403000</v>
      </c>
      <c r="K770" s="64"/>
      <c r="L770" s="64"/>
      <c r="M770" s="35" t="s">
        <v>137</v>
      </c>
      <c r="N770" s="19"/>
      <c r="O770" s="19"/>
      <c r="P770" s="19"/>
      <c r="Q770" s="76" t="s">
        <v>1506</v>
      </c>
      <c r="R770" s="77" t="s">
        <v>1507</v>
      </c>
      <c r="S770" s="19"/>
      <c r="T770" s="19"/>
      <c r="U770" s="19"/>
      <c r="V770" s="19"/>
      <c r="W770" s="19"/>
      <c r="X770" s="18"/>
      <c r="Y770" s="46"/>
      <c r="Z770" s="19"/>
      <c r="AA770" s="19"/>
      <c r="AB770" s="19"/>
      <c r="AC770" s="19"/>
      <c r="AD770" s="19"/>
      <c r="AE770" s="57" t="s">
        <v>1503</v>
      </c>
      <c r="AF770" s="174" t="s">
        <v>3453</v>
      </c>
      <c r="AG770" s="57"/>
      <c r="AH770" s="57" t="s">
        <v>1503</v>
      </c>
      <c r="AI770" s="19" t="s">
        <v>1569</v>
      </c>
      <c r="AJ770" s="16"/>
      <c r="AK770" s="16"/>
      <c r="AL770" s="16">
        <f t="shared" si="23"/>
        <v>403000</v>
      </c>
      <c r="AM770" s="43" t="s">
        <v>2449</v>
      </c>
      <c r="AN770" s="43" t="s">
        <v>2449</v>
      </c>
      <c r="AO770" s="18" t="s">
        <v>2450</v>
      </c>
      <c r="AP770" s="18" t="s">
        <v>2450</v>
      </c>
      <c r="AQ770" s="19"/>
      <c r="AR770" s="19"/>
      <c r="AS770" s="19"/>
      <c r="AT770" s="19"/>
    </row>
    <row r="771" spans="1:46" s="23" customFormat="1" ht="72" x14ac:dyDescent="0.2">
      <c r="A771" s="19" t="s">
        <v>53</v>
      </c>
      <c r="B771" s="19" t="s">
        <v>277</v>
      </c>
      <c r="C771" s="19" t="s">
        <v>276</v>
      </c>
      <c r="D771" s="19" t="s">
        <v>13</v>
      </c>
      <c r="E771" s="19" t="s">
        <v>454</v>
      </c>
      <c r="F771" s="28" t="s">
        <v>2340</v>
      </c>
      <c r="G771" s="19" t="s">
        <v>1069</v>
      </c>
      <c r="H771" s="18" t="s">
        <v>270</v>
      </c>
      <c r="I771" s="18" t="s">
        <v>274</v>
      </c>
      <c r="J771" s="17">
        <v>190000</v>
      </c>
      <c r="K771" s="64"/>
      <c r="L771" s="64"/>
      <c r="M771" s="35" t="s">
        <v>137</v>
      </c>
      <c r="N771" s="19"/>
      <c r="O771" s="19"/>
      <c r="P771" s="19"/>
      <c r="Q771" s="19" t="s">
        <v>1508</v>
      </c>
      <c r="R771" s="19" t="s">
        <v>1502</v>
      </c>
      <c r="S771" s="19"/>
      <c r="T771" s="19"/>
      <c r="U771" s="19"/>
      <c r="V771" s="19"/>
      <c r="W771" s="19"/>
      <c r="X771" s="18"/>
      <c r="Y771" s="46"/>
      <c r="Z771" s="19"/>
      <c r="AA771" s="19"/>
      <c r="AB771" s="19"/>
      <c r="AC771" s="19"/>
      <c r="AD771" s="19"/>
      <c r="AE771" s="57" t="s">
        <v>1503</v>
      </c>
      <c r="AF771" s="174" t="s">
        <v>3453</v>
      </c>
      <c r="AG771" s="57"/>
      <c r="AH771" s="57" t="s">
        <v>1503</v>
      </c>
      <c r="AI771" s="19" t="s">
        <v>1569</v>
      </c>
      <c r="AJ771" s="16"/>
      <c r="AK771" s="16"/>
      <c r="AL771" s="16">
        <f t="shared" ref="AL771:AL822" si="24">J771-AJ771-AK771</f>
        <v>190000</v>
      </c>
      <c r="AM771" s="43" t="s">
        <v>2449</v>
      </c>
      <c r="AN771" s="43" t="s">
        <v>2449</v>
      </c>
      <c r="AO771" s="18" t="s">
        <v>2450</v>
      </c>
      <c r="AP771" s="18" t="s">
        <v>2450</v>
      </c>
      <c r="AQ771" s="19"/>
      <c r="AR771" s="19"/>
      <c r="AS771" s="19"/>
      <c r="AT771" s="19"/>
    </row>
    <row r="772" spans="1:46" s="23" customFormat="1" ht="72" x14ac:dyDescent="0.2">
      <c r="A772" s="19" t="s">
        <v>53</v>
      </c>
      <c r="B772" s="19" t="s">
        <v>277</v>
      </c>
      <c r="C772" s="19" t="s">
        <v>276</v>
      </c>
      <c r="D772" s="19" t="s">
        <v>16</v>
      </c>
      <c r="E772" s="19" t="s">
        <v>454</v>
      </c>
      <c r="F772" s="28" t="s">
        <v>2341</v>
      </c>
      <c r="G772" s="19" t="s">
        <v>1070</v>
      </c>
      <c r="H772" s="18" t="s">
        <v>387</v>
      </c>
      <c r="I772" s="18" t="s">
        <v>1071</v>
      </c>
      <c r="J772" s="17">
        <v>560000</v>
      </c>
      <c r="K772" s="35" t="s">
        <v>137</v>
      </c>
      <c r="L772" s="64"/>
      <c r="M772" s="64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8"/>
      <c r="Y772" s="46"/>
      <c r="Z772" s="19"/>
      <c r="AA772" s="19"/>
      <c r="AB772" s="19"/>
      <c r="AC772" s="19"/>
      <c r="AD772" s="19"/>
      <c r="AE772" s="57" t="s">
        <v>1509</v>
      </c>
      <c r="AF772" s="127" t="s">
        <v>3458</v>
      </c>
      <c r="AG772" s="20"/>
      <c r="AH772" s="57" t="s">
        <v>1509</v>
      </c>
      <c r="AI772" s="57" t="s">
        <v>1571</v>
      </c>
      <c r="AJ772" s="16"/>
      <c r="AK772" s="16"/>
      <c r="AL772" s="16">
        <f t="shared" si="24"/>
        <v>560000</v>
      </c>
      <c r="AM772" s="43" t="s">
        <v>2449</v>
      </c>
      <c r="AN772" s="43" t="s">
        <v>2449</v>
      </c>
      <c r="AO772" s="18" t="s">
        <v>2450</v>
      </c>
      <c r="AP772" s="18" t="s">
        <v>2450</v>
      </c>
      <c r="AQ772" s="19"/>
      <c r="AR772" s="19"/>
      <c r="AS772" s="19"/>
      <c r="AT772" s="19"/>
    </row>
    <row r="773" spans="1:46" s="23" customFormat="1" ht="72" x14ac:dyDescent="0.2">
      <c r="A773" s="19" t="s">
        <v>53</v>
      </c>
      <c r="B773" s="19" t="s">
        <v>277</v>
      </c>
      <c r="C773" s="19" t="s">
        <v>276</v>
      </c>
      <c r="D773" s="19" t="s">
        <v>10</v>
      </c>
      <c r="E773" s="19" t="s">
        <v>311</v>
      </c>
      <c r="F773" s="28" t="s">
        <v>2342</v>
      </c>
      <c r="G773" s="19" t="s">
        <v>1072</v>
      </c>
      <c r="H773" s="18" t="s">
        <v>270</v>
      </c>
      <c r="I773" s="18" t="s">
        <v>271</v>
      </c>
      <c r="J773" s="17">
        <v>40000</v>
      </c>
      <c r="K773" s="64"/>
      <c r="L773" s="64"/>
      <c r="M773" s="35" t="s">
        <v>137</v>
      </c>
      <c r="N773" s="19"/>
      <c r="O773" s="19"/>
      <c r="P773" s="19"/>
      <c r="Q773" s="19" t="s">
        <v>1501</v>
      </c>
      <c r="R773" s="19" t="s">
        <v>1502</v>
      </c>
      <c r="S773" s="19"/>
      <c r="T773" s="19"/>
      <c r="U773" s="19"/>
      <c r="V773" s="19"/>
      <c r="W773" s="19"/>
      <c r="X773" s="18"/>
      <c r="Y773" s="46"/>
      <c r="Z773" s="19"/>
      <c r="AA773" s="19"/>
      <c r="AB773" s="19"/>
      <c r="AC773" s="19"/>
      <c r="AD773" s="19"/>
      <c r="AE773" s="57" t="s">
        <v>1503</v>
      </c>
      <c r="AF773" s="174" t="s">
        <v>3453</v>
      </c>
      <c r="AG773" s="57"/>
      <c r="AH773" s="57" t="s">
        <v>1503</v>
      </c>
      <c r="AI773" s="19" t="s">
        <v>1569</v>
      </c>
      <c r="AJ773" s="16"/>
      <c r="AK773" s="16"/>
      <c r="AL773" s="16">
        <f t="shared" si="24"/>
        <v>40000</v>
      </c>
      <c r="AM773" s="43" t="s">
        <v>2449</v>
      </c>
      <c r="AN773" s="43" t="s">
        <v>2449</v>
      </c>
      <c r="AO773" s="18" t="s">
        <v>2450</v>
      </c>
      <c r="AP773" s="18" t="s">
        <v>2450</v>
      </c>
      <c r="AQ773" s="19"/>
      <c r="AR773" s="19"/>
      <c r="AS773" s="19"/>
      <c r="AT773" s="19"/>
    </row>
    <row r="774" spans="1:46" s="23" customFormat="1" ht="72" x14ac:dyDescent="0.2">
      <c r="A774" s="19" t="s">
        <v>53</v>
      </c>
      <c r="B774" s="19" t="s">
        <v>277</v>
      </c>
      <c r="C774" s="19" t="s">
        <v>17</v>
      </c>
      <c r="D774" s="19" t="s">
        <v>34</v>
      </c>
      <c r="E774" s="19" t="s">
        <v>454</v>
      </c>
      <c r="F774" s="28" t="s">
        <v>2343</v>
      </c>
      <c r="G774" s="19" t="s">
        <v>1146</v>
      </c>
      <c r="H774" s="18" t="s">
        <v>270</v>
      </c>
      <c r="I774" s="18" t="s">
        <v>1119</v>
      </c>
      <c r="J774" s="17">
        <v>1387300</v>
      </c>
      <c r="K774" s="35" t="s">
        <v>137</v>
      </c>
      <c r="L774" s="64"/>
      <c r="M774" s="64"/>
      <c r="N774" s="19" t="s">
        <v>3348</v>
      </c>
      <c r="O774" s="166" t="s">
        <v>2601</v>
      </c>
      <c r="P774" s="19"/>
      <c r="Q774" s="19" t="s">
        <v>3349</v>
      </c>
      <c r="R774" s="19" t="s">
        <v>3350</v>
      </c>
      <c r="S774" s="19"/>
      <c r="T774" s="19"/>
      <c r="U774" s="19"/>
      <c r="V774" s="19"/>
      <c r="W774" s="19"/>
      <c r="X774" s="18"/>
      <c r="Y774" s="46"/>
      <c r="Z774" s="19"/>
      <c r="AA774" s="19"/>
      <c r="AB774" s="19"/>
      <c r="AC774" s="19"/>
      <c r="AD774" s="19"/>
      <c r="AE774" s="57" t="s">
        <v>3351</v>
      </c>
      <c r="AF774" s="127" t="s">
        <v>3458</v>
      </c>
      <c r="AG774" s="20"/>
      <c r="AH774" s="57" t="s">
        <v>1509</v>
      </c>
      <c r="AI774" s="57" t="s">
        <v>1571</v>
      </c>
      <c r="AJ774" s="16"/>
      <c r="AK774" s="16"/>
      <c r="AL774" s="16">
        <f t="shared" si="24"/>
        <v>1387300</v>
      </c>
      <c r="AM774" s="43" t="s">
        <v>2449</v>
      </c>
      <c r="AN774" s="43" t="s">
        <v>2449</v>
      </c>
      <c r="AO774" s="18" t="s">
        <v>2450</v>
      </c>
      <c r="AP774" s="18" t="s">
        <v>2450</v>
      </c>
      <c r="AQ774" s="19"/>
      <c r="AR774" s="19"/>
      <c r="AS774" s="19"/>
      <c r="AT774" s="19"/>
    </row>
    <row r="775" spans="1:46" s="23" customFormat="1" ht="72" x14ac:dyDescent="0.2">
      <c r="A775" s="19" t="s">
        <v>53</v>
      </c>
      <c r="B775" s="19" t="s">
        <v>277</v>
      </c>
      <c r="C775" s="19" t="s">
        <v>17</v>
      </c>
      <c r="D775" s="19" t="s">
        <v>34</v>
      </c>
      <c r="E775" s="19" t="s">
        <v>454</v>
      </c>
      <c r="F775" s="28" t="s">
        <v>2344</v>
      </c>
      <c r="G775" s="19" t="s">
        <v>1147</v>
      </c>
      <c r="H775" s="18" t="s">
        <v>270</v>
      </c>
      <c r="I775" s="18" t="s">
        <v>1119</v>
      </c>
      <c r="J775" s="17">
        <v>1145800</v>
      </c>
      <c r="K775" s="35" t="s">
        <v>137</v>
      </c>
      <c r="L775" s="64"/>
      <c r="M775" s="64"/>
      <c r="N775" s="19" t="s">
        <v>3348</v>
      </c>
      <c r="O775" s="166" t="s">
        <v>2620</v>
      </c>
      <c r="P775" s="19"/>
      <c r="Q775" s="19" t="s">
        <v>3349</v>
      </c>
      <c r="R775" s="19" t="s">
        <v>3350</v>
      </c>
      <c r="S775" s="19"/>
      <c r="T775" s="19"/>
      <c r="U775" s="19"/>
      <c r="V775" s="19"/>
      <c r="W775" s="19"/>
      <c r="X775" s="18"/>
      <c r="Y775" s="46"/>
      <c r="Z775" s="19"/>
      <c r="AA775" s="19"/>
      <c r="AB775" s="19"/>
      <c r="AC775" s="19"/>
      <c r="AD775" s="19"/>
      <c r="AE775" s="57" t="s">
        <v>3351</v>
      </c>
      <c r="AF775" s="127" t="s">
        <v>3458</v>
      </c>
      <c r="AG775" s="20"/>
      <c r="AH775" s="57" t="s">
        <v>1509</v>
      </c>
      <c r="AI775" s="57" t="s">
        <v>1571</v>
      </c>
      <c r="AJ775" s="16"/>
      <c r="AK775" s="16"/>
      <c r="AL775" s="16">
        <f t="shared" si="24"/>
        <v>1145800</v>
      </c>
      <c r="AM775" s="43" t="s">
        <v>2449</v>
      </c>
      <c r="AN775" s="43" t="s">
        <v>2449</v>
      </c>
      <c r="AO775" s="18" t="s">
        <v>2450</v>
      </c>
      <c r="AP775" s="18" t="s">
        <v>2450</v>
      </c>
      <c r="AQ775" s="19"/>
      <c r="AR775" s="19"/>
      <c r="AS775" s="19"/>
      <c r="AT775" s="19"/>
    </row>
    <row r="776" spans="1:46" s="23" customFormat="1" ht="72" x14ac:dyDescent="0.2">
      <c r="A776" s="19" t="s">
        <v>53</v>
      </c>
      <c r="B776" s="19" t="s">
        <v>277</v>
      </c>
      <c r="C776" s="19" t="s">
        <v>17</v>
      </c>
      <c r="D776" s="19" t="s">
        <v>34</v>
      </c>
      <c r="E776" s="19" t="s">
        <v>454</v>
      </c>
      <c r="F776" s="28" t="s">
        <v>2345</v>
      </c>
      <c r="G776" s="19" t="s">
        <v>1148</v>
      </c>
      <c r="H776" s="18" t="s">
        <v>270</v>
      </c>
      <c r="I776" s="18" t="s">
        <v>1119</v>
      </c>
      <c r="J776" s="17">
        <v>1062000</v>
      </c>
      <c r="K776" s="35" t="s">
        <v>137</v>
      </c>
      <c r="L776" s="64"/>
      <c r="M776" s="64"/>
      <c r="N776" s="19" t="s">
        <v>3348</v>
      </c>
      <c r="O776" s="166" t="s">
        <v>2597</v>
      </c>
      <c r="P776" s="19"/>
      <c r="Q776" s="19" t="s">
        <v>3352</v>
      </c>
      <c r="R776" s="19" t="s">
        <v>3350</v>
      </c>
      <c r="S776" s="19"/>
      <c r="T776" s="19"/>
      <c r="U776" s="19"/>
      <c r="V776" s="19"/>
      <c r="W776" s="19"/>
      <c r="X776" s="18"/>
      <c r="Y776" s="46"/>
      <c r="Z776" s="19"/>
      <c r="AA776" s="19"/>
      <c r="AB776" s="19"/>
      <c r="AC776" s="19"/>
      <c r="AD776" s="19"/>
      <c r="AE776" s="57" t="s">
        <v>3351</v>
      </c>
      <c r="AF776" s="127" t="s">
        <v>3458</v>
      </c>
      <c r="AG776" s="20"/>
      <c r="AH776" s="57" t="s">
        <v>1509</v>
      </c>
      <c r="AI776" s="57" t="s">
        <v>1571</v>
      </c>
      <c r="AJ776" s="16"/>
      <c r="AK776" s="16"/>
      <c r="AL776" s="16">
        <f t="shared" si="24"/>
        <v>1062000</v>
      </c>
      <c r="AM776" s="43" t="s">
        <v>2449</v>
      </c>
      <c r="AN776" s="43" t="s">
        <v>2449</v>
      </c>
      <c r="AO776" s="18" t="s">
        <v>2450</v>
      </c>
      <c r="AP776" s="18" t="s">
        <v>2450</v>
      </c>
      <c r="AQ776" s="19"/>
      <c r="AR776" s="19"/>
      <c r="AS776" s="19"/>
      <c r="AT776" s="19"/>
    </row>
    <row r="777" spans="1:46" s="23" customFormat="1" ht="72" x14ac:dyDescent="0.2">
      <c r="A777" s="19" t="s">
        <v>54</v>
      </c>
      <c r="B777" s="19" t="s">
        <v>277</v>
      </c>
      <c r="C777" s="19" t="s">
        <v>276</v>
      </c>
      <c r="D777" s="19" t="s">
        <v>11</v>
      </c>
      <c r="E777" s="19" t="s">
        <v>454</v>
      </c>
      <c r="F777" s="28" t="s">
        <v>2346</v>
      </c>
      <c r="G777" s="19" t="s">
        <v>1073</v>
      </c>
      <c r="H777" s="18" t="s">
        <v>303</v>
      </c>
      <c r="I777" s="18" t="s">
        <v>273</v>
      </c>
      <c r="J777" s="17">
        <v>45000</v>
      </c>
      <c r="K777" s="64"/>
      <c r="L777" s="64"/>
      <c r="M777" s="35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46"/>
      <c r="Z777" s="17">
        <v>45000</v>
      </c>
      <c r="AA777" s="18">
        <v>7014199907</v>
      </c>
      <c r="AB777" s="19"/>
      <c r="AC777" s="19"/>
      <c r="AD777" s="19"/>
      <c r="AE777" s="18" t="s">
        <v>3357</v>
      </c>
      <c r="AF777" s="127" t="s">
        <v>1570</v>
      </c>
      <c r="AG777" s="20" t="s">
        <v>2456</v>
      </c>
      <c r="AH777" s="20" t="s">
        <v>1511</v>
      </c>
      <c r="AI777" s="19" t="s">
        <v>1570</v>
      </c>
      <c r="AJ777" s="17">
        <v>45000</v>
      </c>
      <c r="AK777" s="16"/>
      <c r="AL777" s="16">
        <f t="shared" si="24"/>
        <v>0</v>
      </c>
      <c r="AM777" s="18" t="s">
        <v>1512</v>
      </c>
      <c r="AN777" s="18" t="s">
        <v>1512</v>
      </c>
      <c r="AO777" s="18" t="s">
        <v>3393</v>
      </c>
      <c r="AP777" s="18" t="s">
        <v>3394</v>
      </c>
      <c r="AQ777" s="18" t="s">
        <v>3395</v>
      </c>
      <c r="AR777" s="17">
        <v>45000</v>
      </c>
      <c r="AS777" s="19">
        <v>0</v>
      </c>
      <c r="AT777" s="19"/>
    </row>
    <row r="778" spans="1:46" s="23" customFormat="1" ht="72" x14ac:dyDescent="0.2">
      <c r="A778" s="19" t="s">
        <v>54</v>
      </c>
      <c r="B778" s="19" t="s">
        <v>277</v>
      </c>
      <c r="C778" s="19" t="s">
        <v>276</v>
      </c>
      <c r="D778" s="19" t="s">
        <v>11</v>
      </c>
      <c r="E778" s="19" t="s">
        <v>454</v>
      </c>
      <c r="F778" s="28" t="s">
        <v>2347</v>
      </c>
      <c r="G778" s="19" t="s">
        <v>1074</v>
      </c>
      <c r="H778" s="18" t="s">
        <v>270</v>
      </c>
      <c r="I778" s="18" t="s">
        <v>273</v>
      </c>
      <c r="J778" s="17">
        <v>4800</v>
      </c>
      <c r="K778" s="64"/>
      <c r="L778" s="64"/>
      <c r="M778" s="35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46"/>
      <c r="Z778" s="17">
        <v>4400</v>
      </c>
      <c r="AA778" s="18">
        <v>7014199907</v>
      </c>
      <c r="AB778" s="19"/>
      <c r="AC778" s="19"/>
      <c r="AD778" s="19"/>
      <c r="AE778" s="18" t="s">
        <v>3357</v>
      </c>
      <c r="AF778" s="127" t="s">
        <v>1570</v>
      </c>
      <c r="AG778" s="20" t="s">
        <v>2456</v>
      </c>
      <c r="AH778" s="20" t="s">
        <v>1511</v>
      </c>
      <c r="AI778" s="19" t="s">
        <v>1570</v>
      </c>
      <c r="AJ778" s="16">
        <v>4400</v>
      </c>
      <c r="AK778" s="16"/>
      <c r="AL778" s="16">
        <f t="shared" si="24"/>
        <v>400</v>
      </c>
      <c r="AM778" s="18" t="s">
        <v>1512</v>
      </c>
      <c r="AN778" s="18" t="s">
        <v>1512</v>
      </c>
      <c r="AO778" s="18" t="s">
        <v>3393</v>
      </c>
      <c r="AP778" s="18" t="s">
        <v>3394</v>
      </c>
      <c r="AQ778" s="18" t="s">
        <v>3395</v>
      </c>
      <c r="AR778" s="17">
        <v>4400</v>
      </c>
      <c r="AS778" s="45" t="e">
        <f>SUM(M778-AR778)</f>
        <v>#VALUE!</v>
      </c>
      <c r="AT778" s="19"/>
    </row>
    <row r="779" spans="1:46" s="23" customFormat="1" ht="72" x14ac:dyDescent="0.2">
      <c r="A779" s="19" t="s">
        <v>54</v>
      </c>
      <c r="B779" s="19" t="s">
        <v>277</v>
      </c>
      <c r="C779" s="19" t="s">
        <v>276</v>
      </c>
      <c r="D779" s="19" t="s">
        <v>11</v>
      </c>
      <c r="E779" s="19" t="s">
        <v>454</v>
      </c>
      <c r="F779" s="28" t="s">
        <v>2348</v>
      </c>
      <c r="G779" s="19" t="s">
        <v>1075</v>
      </c>
      <c r="H779" s="18" t="s">
        <v>272</v>
      </c>
      <c r="I779" s="18" t="s">
        <v>268</v>
      </c>
      <c r="J779" s="17">
        <v>9600</v>
      </c>
      <c r="K779" s="64"/>
      <c r="L779" s="64"/>
      <c r="M779" s="35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46"/>
      <c r="Z779" s="17">
        <v>9600</v>
      </c>
      <c r="AA779" s="18">
        <v>7014199907</v>
      </c>
      <c r="AB779" s="19"/>
      <c r="AC779" s="19"/>
      <c r="AD779" s="19"/>
      <c r="AE779" s="18" t="s">
        <v>3357</v>
      </c>
      <c r="AF779" s="127" t="s">
        <v>1570</v>
      </c>
      <c r="AG779" s="20" t="s">
        <v>2456</v>
      </c>
      <c r="AH779" s="20" t="s">
        <v>1511</v>
      </c>
      <c r="AI779" s="19" t="s">
        <v>1570</v>
      </c>
      <c r="AJ779" s="16">
        <v>9600</v>
      </c>
      <c r="AK779" s="16"/>
      <c r="AL779" s="16">
        <f t="shared" si="24"/>
        <v>0</v>
      </c>
      <c r="AM779" s="18" t="s">
        <v>1512</v>
      </c>
      <c r="AN779" s="18" t="s">
        <v>1512</v>
      </c>
      <c r="AO779" s="18" t="s">
        <v>3393</v>
      </c>
      <c r="AP779" s="18" t="s">
        <v>3394</v>
      </c>
      <c r="AQ779" s="18" t="s">
        <v>3395</v>
      </c>
      <c r="AR779" s="17">
        <v>9600</v>
      </c>
      <c r="AS779" s="19">
        <v>0</v>
      </c>
      <c r="AT779" s="19"/>
    </row>
    <row r="780" spans="1:46" s="23" customFormat="1" ht="72" x14ac:dyDescent="0.2">
      <c r="A780" s="19" t="s">
        <v>54</v>
      </c>
      <c r="B780" s="19" t="s">
        <v>277</v>
      </c>
      <c r="C780" s="19" t="s">
        <v>276</v>
      </c>
      <c r="D780" s="19" t="s">
        <v>11</v>
      </c>
      <c r="E780" s="19" t="s">
        <v>454</v>
      </c>
      <c r="F780" s="28" t="s">
        <v>2349</v>
      </c>
      <c r="G780" s="19" t="s">
        <v>1076</v>
      </c>
      <c r="H780" s="18" t="s">
        <v>270</v>
      </c>
      <c r="I780" s="18" t="s">
        <v>274</v>
      </c>
      <c r="J780" s="17">
        <v>36000</v>
      </c>
      <c r="K780" s="64"/>
      <c r="L780" s="64"/>
      <c r="M780" s="35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46"/>
      <c r="Z780" s="17">
        <v>36000</v>
      </c>
      <c r="AA780" s="18">
        <v>7014199907</v>
      </c>
      <c r="AB780" s="19"/>
      <c r="AC780" s="19"/>
      <c r="AD780" s="19"/>
      <c r="AE780" s="18" t="s">
        <v>3357</v>
      </c>
      <c r="AF780" s="127" t="s">
        <v>1570</v>
      </c>
      <c r="AG780" s="20" t="s">
        <v>2456</v>
      </c>
      <c r="AH780" s="20" t="s">
        <v>1511</v>
      </c>
      <c r="AI780" s="19" t="s">
        <v>1570</v>
      </c>
      <c r="AJ780" s="17">
        <v>36000</v>
      </c>
      <c r="AK780" s="16"/>
      <c r="AL780" s="16">
        <f t="shared" si="24"/>
        <v>0</v>
      </c>
      <c r="AM780" s="18" t="s">
        <v>1512</v>
      </c>
      <c r="AN780" s="18" t="s">
        <v>1512</v>
      </c>
      <c r="AO780" s="18" t="s">
        <v>3393</v>
      </c>
      <c r="AP780" s="18" t="s">
        <v>3394</v>
      </c>
      <c r="AQ780" s="18" t="s">
        <v>3395</v>
      </c>
      <c r="AR780" s="17">
        <v>36000</v>
      </c>
      <c r="AS780" s="19">
        <v>0</v>
      </c>
      <c r="AT780" s="19"/>
    </row>
    <row r="781" spans="1:46" s="23" customFormat="1" ht="90" x14ac:dyDescent="0.2">
      <c r="A781" s="19" t="s">
        <v>54</v>
      </c>
      <c r="B781" s="19" t="s">
        <v>277</v>
      </c>
      <c r="C781" s="19" t="s">
        <v>276</v>
      </c>
      <c r="D781" s="19" t="s">
        <v>286</v>
      </c>
      <c r="E781" s="19" t="s">
        <v>454</v>
      </c>
      <c r="F781" s="28" t="s">
        <v>2350</v>
      </c>
      <c r="G781" s="19" t="s">
        <v>1077</v>
      </c>
      <c r="H781" s="18" t="s">
        <v>269</v>
      </c>
      <c r="I781" s="18" t="s">
        <v>271</v>
      </c>
      <c r="J781" s="17">
        <v>37400</v>
      </c>
      <c r="K781" s="64"/>
      <c r="L781" s="64"/>
      <c r="M781" s="35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46"/>
      <c r="Z781" s="17">
        <v>37400</v>
      </c>
      <c r="AA781" s="18">
        <v>7014199761</v>
      </c>
      <c r="AB781" s="19"/>
      <c r="AC781" s="19"/>
      <c r="AD781" s="19"/>
      <c r="AE781" s="18" t="s">
        <v>3357</v>
      </c>
      <c r="AF781" s="127" t="s">
        <v>1570</v>
      </c>
      <c r="AG781" s="20" t="s">
        <v>2456</v>
      </c>
      <c r="AH781" s="20" t="s">
        <v>1511</v>
      </c>
      <c r="AI781" s="19" t="s">
        <v>1570</v>
      </c>
      <c r="AJ781" s="17">
        <v>37400</v>
      </c>
      <c r="AK781" s="16"/>
      <c r="AL781" s="16">
        <f t="shared" si="24"/>
        <v>0</v>
      </c>
      <c r="AM781" s="18" t="s">
        <v>1512</v>
      </c>
      <c r="AN781" s="18" t="s">
        <v>1512</v>
      </c>
      <c r="AO781" s="18" t="s">
        <v>3089</v>
      </c>
      <c r="AP781" s="18" t="s">
        <v>3396</v>
      </c>
      <c r="AQ781" s="18" t="s">
        <v>1515</v>
      </c>
      <c r="AR781" s="17">
        <v>37400</v>
      </c>
      <c r="AS781" s="19">
        <v>0</v>
      </c>
      <c r="AT781" s="19"/>
    </row>
    <row r="782" spans="1:46" s="23" customFormat="1" ht="72" x14ac:dyDescent="0.2">
      <c r="A782" s="19" t="s">
        <v>54</v>
      </c>
      <c r="B782" s="19" t="s">
        <v>277</v>
      </c>
      <c r="C782" s="19" t="s">
        <v>276</v>
      </c>
      <c r="D782" s="19" t="s">
        <v>16</v>
      </c>
      <c r="E782" s="19" t="s">
        <v>454</v>
      </c>
      <c r="F782" s="28" t="s">
        <v>2351</v>
      </c>
      <c r="G782" s="19" t="s">
        <v>1078</v>
      </c>
      <c r="H782" s="18" t="s">
        <v>269</v>
      </c>
      <c r="I782" s="18" t="s">
        <v>662</v>
      </c>
      <c r="J782" s="17">
        <v>15000</v>
      </c>
      <c r="K782" s="64"/>
      <c r="L782" s="64"/>
      <c r="M782" s="35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46"/>
      <c r="Z782" s="17">
        <v>14000</v>
      </c>
      <c r="AA782" s="18">
        <v>7014201441</v>
      </c>
      <c r="AB782" s="19"/>
      <c r="AC782" s="19"/>
      <c r="AD782" s="19"/>
      <c r="AE782" s="18" t="s">
        <v>3357</v>
      </c>
      <c r="AF782" s="127" t="s">
        <v>1570</v>
      </c>
      <c r="AG782" s="20" t="s">
        <v>2456</v>
      </c>
      <c r="AH782" s="20" t="s">
        <v>1511</v>
      </c>
      <c r="AI782" s="19" t="s">
        <v>1570</v>
      </c>
      <c r="AJ782" s="16">
        <v>14000</v>
      </c>
      <c r="AK782" s="16"/>
      <c r="AL782" s="16">
        <f t="shared" si="24"/>
        <v>1000</v>
      </c>
      <c r="AM782" s="18" t="s">
        <v>1512</v>
      </c>
      <c r="AN782" s="18" t="s">
        <v>1512</v>
      </c>
      <c r="AO782" s="18" t="s">
        <v>3393</v>
      </c>
      <c r="AP782" s="18" t="s">
        <v>3394</v>
      </c>
      <c r="AQ782" s="18" t="s">
        <v>3395</v>
      </c>
      <c r="AR782" s="17">
        <v>15000</v>
      </c>
      <c r="AS782" s="19">
        <v>0</v>
      </c>
      <c r="AT782" s="19"/>
    </row>
    <row r="783" spans="1:46" s="23" customFormat="1" ht="72" x14ac:dyDescent="0.2">
      <c r="A783" s="19" t="s">
        <v>54</v>
      </c>
      <c r="B783" s="19" t="s">
        <v>277</v>
      </c>
      <c r="C783" s="19" t="s">
        <v>276</v>
      </c>
      <c r="D783" s="19" t="s">
        <v>16</v>
      </c>
      <c r="E783" s="19" t="s">
        <v>454</v>
      </c>
      <c r="F783" s="28" t="s">
        <v>2352</v>
      </c>
      <c r="G783" s="19" t="s">
        <v>1079</v>
      </c>
      <c r="H783" s="18" t="s">
        <v>270</v>
      </c>
      <c r="I783" s="18" t="s">
        <v>274</v>
      </c>
      <c r="J783" s="17">
        <v>3600</v>
      </c>
      <c r="K783" s="64"/>
      <c r="L783" s="64"/>
      <c r="M783" s="35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46"/>
      <c r="Z783" s="17">
        <v>3600</v>
      </c>
      <c r="AA783" s="18">
        <v>701419883</v>
      </c>
      <c r="AB783" s="19"/>
      <c r="AC783" s="19"/>
      <c r="AD783" s="19"/>
      <c r="AE783" s="18" t="s">
        <v>3357</v>
      </c>
      <c r="AF783" s="127" t="s">
        <v>1570</v>
      </c>
      <c r="AG783" s="20" t="s">
        <v>2456</v>
      </c>
      <c r="AH783" s="20" t="s">
        <v>1511</v>
      </c>
      <c r="AI783" s="19" t="s">
        <v>1570</v>
      </c>
      <c r="AJ783" s="16">
        <v>3600</v>
      </c>
      <c r="AK783" s="16"/>
      <c r="AL783" s="16">
        <f t="shared" si="24"/>
        <v>0</v>
      </c>
      <c r="AM783" s="18" t="s">
        <v>1512</v>
      </c>
      <c r="AN783" s="18" t="s">
        <v>1512</v>
      </c>
      <c r="AO783" s="18" t="s">
        <v>3089</v>
      </c>
      <c r="AP783" s="18" t="s">
        <v>3396</v>
      </c>
      <c r="AQ783" s="18" t="s">
        <v>1515</v>
      </c>
      <c r="AR783" s="17">
        <v>3600</v>
      </c>
      <c r="AS783" s="19">
        <v>0</v>
      </c>
      <c r="AT783" s="19"/>
    </row>
    <row r="784" spans="1:46" s="23" customFormat="1" ht="72" x14ac:dyDescent="0.2">
      <c r="A784" s="19" t="s">
        <v>54</v>
      </c>
      <c r="B784" s="19" t="s">
        <v>277</v>
      </c>
      <c r="C784" s="19" t="s">
        <v>276</v>
      </c>
      <c r="D784" s="19" t="s">
        <v>16</v>
      </c>
      <c r="E784" s="19" t="s">
        <v>454</v>
      </c>
      <c r="F784" s="28" t="s">
        <v>2353</v>
      </c>
      <c r="G784" s="19" t="s">
        <v>1080</v>
      </c>
      <c r="H784" s="18" t="s">
        <v>270</v>
      </c>
      <c r="I784" s="18" t="s">
        <v>274</v>
      </c>
      <c r="J784" s="17">
        <v>4000</v>
      </c>
      <c r="K784" s="64"/>
      <c r="L784" s="64"/>
      <c r="M784" s="35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46"/>
      <c r="Z784" s="17">
        <v>4000</v>
      </c>
      <c r="AA784" s="18">
        <v>701419883</v>
      </c>
      <c r="AB784" s="19"/>
      <c r="AC784" s="19"/>
      <c r="AD784" s="19"/>
      <c r="AE784" s="18" t="s">
        <v>3357</v>
      </c>
      <c r="AF784" s="127" t="s">
        <v>1570</v>
      </c>
      <c r="AG784" s="20" t="s">
        <v>2456</v>
      </c>
      <c r="AH784" s="20" t="s">
        <v>1511</v>
      </c>
      <c r="AI784" s="19" t="s">
        <v>1570</v>
      </c>
      <c r="AJ784" s="16">
        <v>4000</v>
      </c>
      <c r="AK784" s="16"/>
      <c r="AL784" s="16">
        <f t="shared" si="24"/>
        <v>0</v>
      </c>
      <c r="AM784" s="18" t="s">
        <v>1512</v>
      </c>
      <c r="AN784" s="18" t="s">
        <v>1512</v>
      </c>
      <c r="AO784" s="18" t="s">
        <v>3089</v>
      </c>
      <c r="AP784" s="18" t="s">
        <v>3396</v>
      </c>
      <c r="AQ784" s="18" t="s">
        <v>1515</v>
      </c>
      <c r="AR784" s="17">
        <v>4000</v>
      </c>
      <c r="AS784" s="19">
        <v>0</v>
      </c>
      <c r="AT784" s="19"/>
    </row>
    <row r="785" spans="1:46" s="23" customFormat="1" ht="72" x14ac:dyDescent="0.2">
      <c r="A785" s="19" t="s">
        <v>54</v>
      </c>
      <c r="B785" s="19" t="s">
        <v>277</v>
      </c>
      <c r="C785" s="19" t="s">
        <v>276</v>
      </c>
      <c r="D785" s="19" t="s">
        <v>16</v>
      </c>
      <c r="E785" s="19" t="s">
        <v>454</v>
      </c>
      <c r="F785" s="28" t="s">
        <v>2354</v>
      </c>
      <c r="G785" s="19" t="s">
        <v>1081</v>
      </c>
      <c r="H785" s="18" t="s">
        <v>269</v>
      </c>
      <c r="I785" s="18" t="s">
        <v>273</v>
      </c>
      <c r="J785" s="17">
        <v>20000</v>
      </c>
      <c r="K785" s="64"/>
      <c r="L785" s="64"/>
      <c r="M785" s="35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46"/>
      <c r="Z785" s="17">
        <v>19800</v>
      </c>
      <c r="AA785" s="18">
        <v>701419883</v>
      </c>
      <c r="AB785" s="19"/>
      <c r="AC785" s="19"/>
      <c r="AD785" s="19"/>
      <c r="AE785" s="18" t="s">
        <v>3357</v>
      </c>
      <c r="AF785" s="127" t="s">
        <v>1570</v>
      </c>
      <c r="AG785" s="20" t="s">
        <v>2456</v>
      </c>
      <c r="AH785" s="20" t="s">
        <v>1511</v>
      </c>
      <c r="AI785" s="19" t="s">
        <v>1570</v>
      </c>
      <c r="AJ785" s="16">
        <v>19800</v>
      </c>
      <c r="AK785" s="16"/>
      <c r="AL785" s="16">
        <f t="shared" si="24"/>
        <v>200</v>
      </c>
      <c r="AM785" s="18" t="s">
        <v>1512</v>
      </c>
      <c r="AN785" s="18" t="s">
        <v>1512</v>
      </c>
      <c r="AO785" s="18" t="s">
        <v>3089</v>
      </c>
      <c r="AP785" s="18" t="s">
        <v>3396</v>
      </c>
      <c r="AQ785" s="18" t="s">
        <v>1515</v>
      </c>
      <c r="AR785" s="17">
        <v>20000</v>
      </c>
      <c r="AS785" s="19">
        <v>0</v>
      </c>
      <c r="AT785" s="19"/>
    </row>
    <row r="786" spans="1:46" s="23" customFormat="1" ht="72" x14ac:dyDescent="0.2">
      <c r="A786" s="19" t="s">
        <v>54</v>
      </c>
      <c r="B786" s="19" t="s">
        <v>277</v>
      </c>
      <c r="C786" s="19" t="s">
        <v>276</v>
      </c>
      <c r="D786" s="19" t="s">
        <v>16</v>
      </c>
      <c r="E786" s="19" t="s">
        <v>454</v>
      </c>
      <c r="F786" s="28" t="s">
        <v>2355</v>
      </c>
      <c r="G786" s="19" t="s">
        <v>1082</v>
      </c>
      <c r="H786" s="18" t="s">
        <v>270</v>
      </c>
      <c r="I786" s="18" t="s">
        <v>273</v>
      </c>
      <c r="J786" s="17">
        <v>30000</v>
      </c>
      <c r="K786" s="64"/>
      <c r="L786" s="64"/>
      <c r="M786" s="35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46"/>
      <c r="Z786" s="17">
        <v>30000</v>
      </c>
      <c r="AA786" s="18">
        <v>7014201441</v>
      </c>
      <c r="AB786" s="19"/>
      <c r="AC786" s="19"/>
      <c r="AD786" s="19"/>
      <c r="AE786" s="18" t="s">
        <v>3357</v>
      </c>
      <c r="AF786" s="127" t="s">
        <v>1570</v>
      </c>
      <c r="AG786" s="20" t="s">
        <v>2456</v>
      </c>
      <c r="AH786" s="20" t="s">
        <v>1511</v>
      </c>
      <c r="AI786" s="19" t="s">
        <v>1570</v>
      </c>
      <c r="AJ786" s="17">
        <v>30000</v>
      </c>
      <c r="AK786" s="16"/>
      <c r="AL786" s="16">
        <f t="shared" si="24"/>
        <v>0</v>
      </c>
      <c r="AM786" s="18" t="s">
        <v>1512</v>
      </c>
      <c r="AN786" s="18" t="s">
        <v>1512</v>
      </c>
      <c r="AO786" s="18" t="s">
        <v>3393</v>
      </c>
      <c r="AP786" s="18" t="s">
        <v>3394</v>
      </c>
      <c r="AQ786" s="18" t="s">
        <v>3395</v>
      </c>
      <c r="AR786" s="17">
        <v>30000</v>
      </c>
      <c r="AS786" s="19">
        <v>0</v>
      </c>
      <c r="AT786" s="19"/>
    </row>
    <row r="787" spans="1:46" s="23" customFormat="1" ht="72" x14ac:dyDescent="0.2">
      <c r="A787" s="19" t="s">
        <v>54</v>
      </c>
      <c r="B787" s="19" t="s">
        <v>277</v>
      </c>
      <c r="C787" s="19" t="s">
        <v>276</v>
      </c>
      <c r="D787" s="19" t="s">
        <v>16</v>
      </c>
      <c r="E787" s="19" t="s">
        <v>454</v>
      </c>
      <c r="F787" s="28" t="s">
        <v>2356</v>
      </c>
      <c r="G787" s="19" t="s">
        <v>1083</v>
      </c>
      <c r="H787" s="18" t="s">
        <v>270</v>
      </c>
      <c r="I787" s="18" t="s">
        <v>273</v>
      </c>
      <c r="J787" s="17">
        <v>30000</v>
      </c>
      <c r="K787" s="64"/>
      <c r="L787" s="64"/>
      <c r="M787" s="35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46"/>
      <c r="Z787" s="17">
        <v>30000</v>
      </c>
      <c r="AA787" s="18">
        <v>7014201441</v>
      </c>
      <c r="AB787" s="19"/>
      <c r="AC787" s="19"/>
      <c r="AD787" s="19"/>
      <c r="AE787" s="18" t="s">
        <v>3357</v>
      </c>
      <c r="AF787" s="127" t="s">
        <v>1570</v>
      </c>
      <c r="AG787" s="20" t="s">
        <v>2456</v>
      </c>
      <c r="AH787" s="20" t="s">
        <v>1511</v>
      </c>
      <c r="AI787" s="19" t="s">
        <v>1570</v>
      </c>
      <c r="AJ787" s="17">
        <v>30000</v>
      </c>
      <c r="AK787" s="16"/>
      <c r="AL787" s="16">
        <f t="shared" si="24"/>
        <v>0</v>
      </c>
      <c r="AM787" s="18" t="s">
        <v>1512</v>
      </c>
      <c r="AN787" s="18" t="s">
        <v>1512</v>
      </c>
      <c r="AO787" s="18" t="s">
        <v>3393</v>
      </c>
      <c r="AP787" s="18" t="s">
        <v>3394</v>
      </c>
      <c r="AQ787" s="18" t="s">
        <v>3395</v>
      </c>
      <c r="AR787" s="17">
        <v>30000</v>
      </c>
      <c r="AS787" s="19">
        <v>0</v>
      </c>
      <c r="AT787" s="19"/>
    </row>
    <row r="788" spans="1:46" s="23" customFormat="1" ht="72" x14ac:dyDescent="0.2">
      <c r="A788" s="19" t="s">
        <v>54</v>
      </c>
      <c r="B788" s="19" t="s">
        <v>277</v>
      </c>
      <c r="C788" s="19" t="s">
        <v>276</v>
      </c>
      <c r="D788" s="19" t="s">
        <v>16</v>
      </c>
      <c r="E788" s="19" t="s">
        <v>454</v>
      </c>
      <c r="F788" s="28" t="s">
        <v>2357</v>
      </c>
      <c r="G788" s="19" t="s">
        <v>1084</v>
      </c>
      <c r="H788" s="18" t="s">
        <v>319</v>
      </c>
      <c r="I788" s="18" t="s">
        <v>435</v>
      </c>
      <c r="J788" s="17">
        <v>26000</v>
      </c>
      <c r="K788" s="64"/>
      <c r="L788" s="64"/>
      <c r="M788" s="35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46"/>
      <c r="Z788" s="17">
        <v>26000</v>
      </c>
      <c r="AA788" s="18">
        <v>7014201441</v>
      </c>
      <c r="AB788" s="19"/>
      <c r="AC788" s="19"/>
      <c r="AD788" s="19"/>
      <c r="AE788" s="18" t="s">
        <v>3357</v>
      </c>
      <c r="AF788" s="127" t="s">
        <v>1570</v>
      </c>
      <c r="AG788" s="20" t="s">
        <v>2456</v>
      </c>
      <c r="AH788" s="20" t="s">
        <v>1511</v>
      </c>
      <c r="AI788" s="19" t="s">
        <v>1570</v>
      </c>
      <c r="AJ788" s="17">
        <v>26000</v>
      </c>
      <c r="AK788" s="16"/>
      <c r="AL788" s="16">
        <f t="shared" si="24"/>
        <v>0</v>
      </c>
      <c r="AM788" s="18" t="s">
        <v>1512</v>
      </c>
      <c r="AN788" s="18" t="s">
        <v>1512</v>
      </c>
      <c r="AO788" s="18" t="s">
        <v>3393</v>
      </c>
      <c r="AP788" s="18" t="s">
        <v>3394</v>
      </c>
      <c r="AQ788" s="18" t="s">
        <v>3395</v>
      </c>
      <c r="AR788" s="17">
        <v>26000</v>
      </c>
      <c r="AS788" s="19">
        <v>0</v>
      </c>
      <c r="AT788" s="19"/>
    </row>
    <row r="789" spans="1:46" s="23" customFormat="1" ht="72" x14ac:dyDescent="0.2">
      <c r="A789" s="19" t="s">
        <v>54</v>
      </c>
      <c r="B789" s="19" t="s">
        <v>277</v>
      </c>
      <c r="C789" s="19" t="s">
        <v>276</v>
      </c>
      <c r="D789" s="19" t="s">
        <v>16</v>
      </c>
      <c r="E789" s="19" t="s">
        <v>454</v>
      </c>
      <c r="F789" s="28" t="s">
        <v>2358</v>
      </c>
      <c r="G789" s="19" t="s">
        <v>1085</v>
      </c>
      <c r="H789" s="18" t="s">
        <v>270</v>
      </c>
      <c r="I789" s="18" t="s">
        <v>274</v>
      </c>
      <c r="J789" s="17">
        <v>150000</v>
      </c>
      <c r="K789" s="64"/>
      <c r="L789" s="64"/>
      <c r="M789" s="35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46"/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127" t="s">
        <v>1570</v>
      </c>
      <c r="AG789" s="20" t="s">
        <v>2456</v>
      </c>
      <c r="AH789" s="20" t="s">
        <v>1511</v>
      </c>
      <c r="AI789" s="19" t="s">
        <v>1570</v>
      </c>
      <c r="AJ789" s="16">
        <v>114704</v>
      </c>
      <c r="AK789" s="16"/>
      <c r="AL789" s="16">
        <f t="shared" si="24"/>
        <v>35296</v>
      </c>
      <c r="AM789" s="18" t="s">
        <v>1512</v>
      </c>
      <c r="AN789" s="18" t="s">
        <v>1512</v>
      </c>
      <c r="AO789" s="18" t="s">
        <v>3393</v>
      </c>
      <c r="AP789" s="18" t="s">
        <v>3394</v>
      </c>
      <c r="AQ789" s="18" t="s">
        <v>3395</v>
      </c>
      <c r="AR789" s="17">
        <v>150000</v>
      </c>
      <c r="AS789" s="17">
        <v>35296</v>
      </c>
      <c r="AT789" s="19"/>
    </row>
    <row r="790" spans="1:46" s="23" customFormat="1" ht="108" x14ac:dyDescent="0.2">
      <c r="A790" s="19" t="s">
        <v>54</v>
      </c>
      <c r="B790" s="19" t="s">
        <v>277</v>
      </c>
      <c r="C790" s="19" t="s">
        <v>276</v>
      </c>
      <c r="D790" s="19" t="s">
        <v>10</v>
      </c>
      <c r="E790" s="19" t="s">
        <v>311</v>
      </c>
      <c r="F790" s="28" t="s">
        <v>2359</v>
      </c>
      <c r="G790" s="19" t="s">
        <v>1086</v>
      </c>
      <c r="H790" s="18" t="s">
        <v>270</v>
      </c>
      <c r="I790" s="18" t="s">
        <v>274</v>
      </c>
      <c r="J790" s="17">
        <v>180000</v>
      </c>
      <c r="K790" s="64"/>
      <c r="L790" s="64"/>
      <c r="M790" s="35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46"/>
      <c r="Z790" s="17">
        <v>179000</v>
      </c>
      <c r="AA790" s="18">
        <v>7014194314</v>
      </c>
      <c r="AB790" s="19"/>
      <c r="AC790" s="19"/>
      <c r="AD790" s="19"/>
      <c r="AE790" s="18" t="s">
        <v>3357</v>
      </c>
      <c r="AF790" s="127" t="s">
        <v>1570</v>
      </c>
      <c r="AG790" s="20" t="s">
        <v>2456</v>
      </c>
      <c r="AH790" s="20" t="s">
        <v>1511</v>
      </c>
      <c r="AI790" s="19" t="s">
        <v>1570</v>
      </c>
      <c r="AJ790" s="16">
        <v>179000</v>
      </c>
      <c r="AK790" s="16"/>
      <c r="AL790" s="16">
        <f t="shared" si="24"/>
        <v>1000</v>
      </c>
      <c r="AM790" s="18" t="s">
        <v>1512</v>
      </c>
      <c r="AN790" s="18" t="s">
        <v>1513</v>
      </c>
      <c r="AO790" s="18" t="s">
        <v>3393</v>
      </c>
      <c r="AP790" s="18" t="s">
        <v>3394</v>
      </c>
      <c r="AQ790" s="18" t="s">
        <v>3395</v>
      </c>
      <c r="AR790" s="17">
        <v>179000</v>
      </c>
      <c r="AS790" s="45" t="e">
        <f>SUM(M790-AR790)</f>
        <v>#VALUE!</v>
      </c>
      <c r="AT790" s="19"/>
    </row>
    <row r="791" spans="1:46" s="23" customFormat="1" ht="72" x14ac:dyDescent="0.2">
      <c r="A791" s="19" t="s">
        <v>54</v>
      </c>
      <c r="B791" s="19" t="s">
        <v>277</v>
      </c>
      <c r="C791" s="19" t="s">
        <v>276</v>
      </c>
      <c r="D791" s="19" t="s">
        <v>10</v>
      </c>
      <c r="E791" s="19" t="s">
        <v>311</v>
      </c>
      <c r="F791" s="28" t="s">
        <v>2360</v>
      </c>
      <c r="G791" s="19" t="s">
        <v>1087</v>
      </c>
      <c r="H791" s="18" t="s">
        <v>272</v>
      </c>
      <c r="I791" s="18" t="s">
        <v>271</v>
      </c>
      <c r="J791" s="17">
        <v>66000</v>
      </c>
      <c r="K791" s="64"/>
      <c r="L791" s="64"/>
      <c r="M791" s="35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46"/>
      <c r="Z791" s="17">
        <v>66000</v>
      </c>
      <c r="AA791" s="18">
        <v>7014194111</v>
      </c>
      <c r="AB791" s="19"/>
      <c r="AC791" s="19"/>
      <c r="AD791" s="19"/>
      <c r="AE791" s="18" t="s">
        <v>3357</v>
      </c>
      <c r="AF791" s="127" t="s">
        <v>1570</v>
      </c>
      <c r="AG791" s="20" t="s">
        <v>2456</v>
      </c>
      <c r="AH791" s="20" t="s">
        <v>1511</v>
      </c>
      <c r="AI791" s="19" t="s">
        <v>1570</v>
      </c>
      <c r="AJ791" s="17">
        <v>66000</v>
      </c>
      <c r="AK791" s="16"/>
      <c r="AL791" s="16">
        <f t="shared" si="24"/>
        <v>0</v>
      </c>
      <c r="AM791" s="18" t="s">
        <v>1512</v>
      </c>
      <c r="AN791" s="18" t="s">
        <v>1513</v>
      </c>
      <c r="AO791" s="18" t="s">
        <v>3393</v>
      </c>
      <c r="AP791" s="18" t="s">
        <v>3394</v>
      </c>
      <c r="AQ791" s="18" t="s">
        <v>3395</v>
      </c>
      <c r="AR791" s="17">
        <v>66000</v>
      </c>
      <c r="AS791" s="19">
        <v>0</v>
      </c>
      <c r="AT791" s="19"/>
    </row>
    <row r="792" spans="1:46" s="23" customFormat="1" ht="72" x14ac:dyDescent="0.2">
      <c r="A792" s="19" t="s">
        <v>54</v>
      </c>
      <c r="B792" s="19" t="s">
        <v>277</v>
      </c>
      <c r="C792" s="19" t="s">
        <v>276</v>
      </c>
      <c r="D792" s="19" t="s">
        <v>10</v>
      </c>
      <c r="E792" s="19" t="s">
        <v>311</v>
      </c>
      <c r="F792" s="28" t="s">
        <v>2361</v>
      </c>
      <c r="G792" s="19" t="s">
        <v>1088</v>
      </c>
      <c r="H792" s="18" t="s">
        <v>303</v>
      </c>
      <c r="I792" s="18" t="s">
        <v>271</v>
      </c>
      <c r="J792" s="17">
        <v>300000</v>
      </c>
      <c r="K792" s="64"/>
      <c r="L792" s="64"/>
      <c r="M792" s="35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46"/>
      <c r="Z792" s="17">
        <v>300000</v>
      </c>
      <c r="AA792" s="18">
        <v>7014194111</v>
      </c>
      <c r="AB792" s="19"/>
      <c r="AC792" s="19"/>
      <c r="AD792" s="19"/>
      <c r="AE792" s="18" t="s">
        <v>3357</v>
      </c>
      <c r="AF792" s="127" t="s">
        <v>1570</v>
      </c>
      <c r="AG792" s="20" t="s">
        <v>2456</v>
      </c>
      <c r="AH792" s="20" t="s">
        <v>1511</v>
      </c>
      <c r="AI792" s="19" t="s">
        <v>1570</v>
      </c>
      <c r="AJ792" s="17">
        <v>300000</v>
      </c>
      <c r="AK792" s="16"/>
      <c r="AL792" s="16">
        <f t="shared" si="24"/>
        <v>0</v>
      </c>
      <c r="AM792" s="18" t="s">
        <v>1512</v>
      </c>
      <c r="AN792" s="18" t="s">
        <v>1513</v>
      </c>
      <c r="AO792" s="18" t="s">
        <v>3393</v>
      </c>
      <c r="AP792" s="18" t="s">
        <v>3394</v>
      </c>
      <c r="AQ792" s="18" t="s">
        <v>3395</v>
      </c>
      <c r="AR792" s="17">
        <v>300000</v>
      </c>
      <c r="AS792" s="19">
        <v>0</v>
      </c>
      <c r="AT792" s="19"/>
    </row>
    <row r="793" spans="1:46" s="23" customFormat="1" ht="72" x14ac:dyDescent="0.2">
      <c r="A793" s="19" t="s">
        <v>54</v>
      </c>
      <c r="B793" s="19" t="s">
        <v>277</v>
      </c>
      <c r="C793" s="19" t="s">
        <v>276</v>
      </c>
      <c r="D793" s="19" t="s">
        <v>10</v>
      </c>
      <c r="E793" s="19" t="s">
        <v>311</v>
      </c>
      <c r="F793" s="28" t="s">
        <v>2362</v>
      </c>
      <c r="G793" s="19" t="s">
        <v>1089</v>
      </c>
      <c r="H793" s="18" t="s">
        <v>269</v>
      </c>
      <c r="I793" s="18" t="s">
        <v>271</v>
      </c>
      <c r="J793" s="17">
        <v>44000</v>
      </c>
      <c r="K793" s="64"/>
      <c r="L793" s="64"/>
      <c r="M793" s="35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46"/>
      <c r="Z793" s="17">
        <v>44000</v>
      </c>
      <c r="AA793" s="18">
        <v>7014194111</v>
      </c>
      <c r="AB793" s="19"/>
      <c r="AC793" s="19"/>
      <c r="AD793" s="19"/>
      <c r="AE793" s="18" t="s">
        <v>3357</v>
      </c>
      <c r="AF793" s="127" t="s">
        <v>1570</v>
      </c>
      <c r="AG793" s="20" t="s">
        <v>2456</v>
      </c>
      <c r="AH793" s="20" t="s">
        <v>1511</v>
      </c>
      <c r="AI793" s="19" t="s">
        <v>1570</v>
      </c>
      <c r="AJ793" s="17">
        <v>44000</v>
      </c>
      <c r="AK793" s="16"/>
      <c r="AL793" s="16">
        <f t="shared" si="24"/>
        <v>0</v>
      </c>
      <c r="AM793" s="18" t="s">
        <v>1512</v>
      </c>
      <c r="AN793" s="18" t="s">
        <v>1513</v>
      </c>
      <c r="AO793" s="18" t="s">
        <v>3393</v>
      </c>
      <c r="AP793" s="18" t="s">
        <v>3394</v>
      </c>
      <c r="AQ793" s="18" t="s">
        <v>3395</v>
      </c>
      <c r="AR793" s="17">
        <v>44000</v>
      </c>
      <c r="AS793" s="19">
        <v>0</v>
      </c>
      <c r="AT793" s="19"/>
    </row>
    <row r="794" spans="1:46" s="23" customFormat="1" ht="72" x14ac:dyDescent="0.2">
      <c r="A794" s="19" t="s">
        <v>54</v>
      </c>
      <c r="B794" s="19" t="s">
        <v>277</v>
      </c>
      <c r="C794" s="19" t="s">
        <v>276</v>
      </c>
      <c r="D794" s="19" t="s">
        <v>10</v>
      </c>
      <c r="E794" s="19" t="s">
        <v>311</v>
      </c>
      <c r="F794" s="28" t="s">
        <v>2363</v>
      </c>
      <c r="G794" s="19" t="s">
        <v>1090</v>
      </c>
      <c r="H794" s="18" t="s">
        <v>269</v>
      </c>
      <c r="I794" s="18" t="s">
        <v>271</v>
      </c>
      <c r="J794" s="17">
        <v>8600</v>
      </c>
      <c r="K794" s="64"/>
      <c r="L794" s="64"/>
      <c r="M794" s="35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46"/>
      <c r="Z794" s="17">
        <v>8600</v>
      </c>
      <c r="AA794" s="18">
        <v>7014194111</v>
      </c>
      <c r="AB794" s="19"/>
      <c r="AC794" s="19"/>
      <c r="AD794" s="19"/>
      <c r="AE794" s="18" t="s">
        <v>3357</v>
      </c>
      <c r="AF794" s="127" t="s">
        <v>1570</v>
      </c>
      <c r="AG794" s="20" t="s">
        <v>2456</v>
      </c>
      <c r="AH794" s="20" t="s">
        <v>1511</v>
      </c>
      <c r="AI794" s="19" t="s">
        <v>1570</v>
      </c>
      <c r="AJ794" s="17">
        <v>8600</v>
      </c>
      <c r="AK794" s="16"/>
      <c r="AL794" s="16">
        <f t="shared" si="24"/>
        <v>0</v>
      </c>
      <c r="AM794" s="18" t="s">
        <v>1512</v>
      </c>
      <c r="AN794" s="18" t="s">
        <v>1513</v>
      </c>
      <c r="AO794" s="18" t="s">
        <v>3393</v>
      </c>
      <c r="AP794" s="18" t="s">
        <v>3394</v>
      </c>
      <c r="AQ794" s="18" t="s">
        <v>3395</v>
      </c>
      <c r="AR794" s="17">
        <v>8600</v>
      </c>
      <c r="AS794" s="19">
        <v>0</v>
      </c>
      <c r="AT794" s="19"/>
    </row>
    <row r="795" spans="1:46" s="23" customFormat="1" ht="72" x14ac:dyDescent="0.2">
      <c r="A795" s="19" t="s">
        <v>54</v>
      </c>
      <c r="B795" s="19" t="s">
        <v>277</v>
      </c>
      <c r="C795" s="19" t="s">
        <v>276</v>
      </c>
      <c r="D795" s="19" t="s">
        <v>10</v>
      </c>
      <c r="E795" s="19" t="s">
        <v>311</v>
      </c>
      <c r="F795" s="28" t="s">
        <v>2364</v>
      </c>
      <c r="G795" s="19" t="s">
        <v>1091</v>
      </c>
      <c r="H795" s="18" t="s">
        <v>269</v>
      </c>
      <c r="I795" s="18" t="s">
        <v>271</v>
      </c>
      <c r="J795" s="17">
        <v>17800</v>
      </c>
      <c r="K795" s="64"/>
      <c r="L795" s="64"/>
      <c r="M795" s="35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46"/>
      <c r="Z795" s="17">
        <v>17800</v>
      </c>
      <c r="AA795" s="18">
        <v>7014194111</v>
      </c>
      <c r="AB795" s="19"/>
      <c r="AC795" s="19"/>
      <c r="AD795" s="19"/>
      <c r="AE795" s="18" t="s">
        <v>3357</v>
      </c>
      <c r="AF795" s="127" t="s">
        <v>1570</v>
      </c>
      <c r="AG795" s="20" t="s">
        <v>2456</v>
      </c>
      <c r="AH795" s="20" t="s">
        <v>1511</v>
      </c>
      <c r="AI795" s="19" t="s">
        <v>1570</v>
      </c>
      <c r="AJ795" s="17">
        <v>17800</v>
      </c>
      <c r="AK795" s="16"/>
      <c r="AL795" s="16">
        <f t="shared" si="24"/>
        <v>0</v>
      </c>
      <c r="AM795" s="18" t="s">
        <v>1512</v>
      </c>
      <c r="AN795" s="18" t="s">
        <v>1513</v>
      </c>
      <c r="AO795" s="18" t="s">
        <v>3393</v>
      </c>
      <c r="AP795" s="18" t="s">
        <v>3394</v>
      </c>
      <c r="AQ795" s="18" t="s">
        <v>3395</v>
      </c>
      <c r="AR795" s="17">
        <v>17800</v>
      </c>
      <c r="AS795" s="19">
        <v>0</v>
      </c>
      <c r="AT795" s="19"/>
    </row>
    <row r="796" spans="1:46" s="23" customFormat="1" ht="216" x14ac:dyDescent="0.2">
      <c r="A796" s="19" t="s">
        <v>54</v>
      </c>
      <c r="B796" s="19" t="s">
        <v>277</v>
      </c>
      <c r="C796" s="19" t="s">
        <v>17</v>
      </c>
      <c r="D796" s="19" t="s">
        <v>1565</v>
      </c>
      <c r="E796" s="19" t="s">
        <v>454</v>
      </c>
      <c r="F796" s="28" t="s">
        <v>2365</v>
      </c>
      <c r="G796" s="19" t="s">
        <v>1115</v>
      </c>
      <c r="H796" s="18" t="s">
        <v>270</v>
      </c>
      <c r="I796" s="18" t="s">
        <v>631</v>
      </c>
      <c r="J796" s="17">
        <v>8600000</v>
      </c>
      <c r="K796" s="35" t="s">
        <v>137</v>
      </c>
      <c r="L796" s="64"/>
      <c r="M796" s="64"/>
      <c r="N796" s="19"/>
      <c r="O796" s="19"/>
      <c r="P796" s="19"/>
      <c r="Q796" s="19"/>
      <c r="R796" s="19"/>
      <c r="S796" s="18"/>
      <c r="T796" s="19"/>
      <c r="U796" s="19"/>
      <c r="V796" s="19"/>
      <c r="W796" s="17"/>
      <c r="X796" s="18"/>
      <c r="Y796" s="46"/>
      <c r="Z796" s="19"/>
      <c r="AA796" s="19"/>
      <c r="AB796" s="19"/>
      <c r="AC796" s="19"/>
      <c r="AD796" s="19"/>
      <c r="AE796" s="20" t="s">
        <v>3387</v>
      </c>
      <c r="AF796" s="127" t="s">
        <v>1570</v>
      </c>
      <c r="AG796" s="20"/>
      <c r="AH796" s="20" t="s">
        <v>1514</v>
      </c>
      <c r="AI796" s="20" t="s">
        <v>1568</v>
      </c>
      <c r="AJ796" s="16"/>
      <c r="AK796" s="16"/>
      <c r="AL796" s="16">
        <f t="shared" si="24"/>
        <v>8600000</v>
      </c>
      <c r="AM796" s="18" t="s">
        <v>3397</v>
      </c>
      <c r="AN796" s="18" t="s">
        <v>3398</v>
      </c>
      <c r="AO796" s="18"/>
      <c r="AP796" s="18"/>
      <c r="AQ796" s="18"/>
      <c r="AR796" s="17"/>
      <c r="AS796" s="19"/>
      <c r="AT796" s="19"/>
    </row>
    <row r="797" spans="1:46" s="23" customFormat="1" ht="90" x14ac:dyDescent="0.2">
      <c r="A797" s="19" t="s">
        <v>54</v>
      </c>
      <c r="B797" s="19" t="s">
        <v>277</v>
      </c>
      <c r="C797" s="19" t="s">
        <v>17</v>
      </c>
      <c r="D797" s="19" t="s">
        <v>34</v>
      </c>
      <c r="E797" s="19" t="s">
        <v>454</v>
      </c>
      <c r="F797" s="28" t="s">
        <v>2366</v>
      </c>
      <c r="G797" s="19" t="s">
        <v>1155</v>
      </c>
      <c r="H797" s="18" t="s">
        <v>270</v>
      </c>
      <c r="I797" s="18" t="s">
        <v>1119</v>
      </c>
      <c r="J797" s="17">
        <v>900000</v>
      </c>
      <c r="K797" s="35" t="s">
        <v>137</v>
      </c>
      <c r="L797" s="64"/>
      <c r="M797" s="64"/>
      <c r="N797" s="18" t="s">
        <v>1516</v>
      </c>
      <c r="O797" s="19" t="s">
        <v>3388</v>
      </c>
      <c r="P797" s="19" t="s">
        <v>2523</v>
      </c>
      <c r="Q797" s="18" t="s">
        <v>3389</v>
      </c>
      <c r="R797" s="18" t="s">
        <v>1449</v>
      </c>
      <c r="S797" s="18" t="s">
        <v>123</v>
      </c>
      <c r="T797" s="19"/>
      <c r="U797" s="19"/>
      <c r="V797" s="18" t="s">
        <v>3390</v>
      </c>
      <c r="W797" s="17">
        <v>750000</v>
      </c>
      <c r="X797" s="18">
        <v>4</v>
      </c>
      <c r="Y797" s="46" t="s">
        <v>2543</v>
      </c>
      <c r="Z797" s="19" t="s">
        <v>3391</v>
      </c>
      <c r="AA797" s="18">
        <v>7014239321</v>
      </c>
      <c r="AB797" s="19"/>
      <c r="AC797" s="19"/>
      <c r="AD797" s="19"/>
      <c r="AE797" s="18" t="s">
        <v>3392</v>
      </c>
      <c r="AF797" s="127" t="s">
        <v>1570</v>
      </c>
      <c r="AG797" s="20" t="s">
        <v>2456</v>
      </c>
      <c r="AH797" s="20" t="s">
        <v>1517</v>
      </c>
      <c r="AI797" s="19" t="s">
        <v>1570</v>
      </c>
      <c r="AJ797" s="16">
        <v>750000</v>
      </c>
      <c r="AK797" s="16"/>
      <c r="AL797" s="16">
        <f t="shared" si="24"/>
        <v>150000</v>
      </c>
      <c r="AM797" s="18" t="s">
        <v>1512</v>
      </c>
      <c r="AN797" s="18" t="s">
        <v>1513</v>
      </c>
      <c r="AO797" s="18" t="s">
        <v>2543</v>
      </c>
      <c r="AP797" s="18" t="s">
        <v>3399</v>
      </c>
      <c r="AQ797" s="18" t="s">
        <v>3400</v>
      </c>
      <c r="AR797" s="17">
        <v>750000</v>
      </c>
      <c r="AS797" s="45">
        <f>SUM(M797-AR797)</f>
        <v>-750000</v>
      </c>
      <c r="AT797" s="19"/>
    </row>
    <row r="798" spans="1:46" s="23" customFormat="1" ht="72" x14ac:dyDescent="0.2">
      <c r="A798" s="19" t="s">
        <v>55</v>
      </c>
      <c r="B798" s="19" t="s">
        <v>277</v>
      </c>
      <c r="C798" s="19" t="s">
        <v>276</v>
      </c>
      <c r="D798" s="19" t="s">
        <v>11</v>
      </c>
      <c r="E798" s="19" t="s">
        <v>454</v>
      </c>
      <c r="F798" s="28" t="s">
        <v>2367</v>
      </c>
      <c r="G798" s="19" t="s">
        <v>1092</v>
      </c>
      <c r="H798" s="18" t="s">
        <v>317</v>
      </c>
      <c r="I798" s="18" t="s">
        <v>268</v>
      </c>
      <c r="J798" s="17">
        <v>215000</v>
      </c>
      <c r="K798" s="78"/>
      <c r="L798" s="78"/>
      <c r="M798" s="35" t="s">
        <v>137</v>
      </c>
      <c r="N798" s="81">
        <v>23074</v>
      </c>
      <c r="O798" s="52" t="s">
        <v>3401</v>
      </c>
      <c r="P798" s="167">
        <v>23096</v>
      </c>
      <c r="Q798" s="56" t="s">
        <v>3402</v>
      </c>
      <c r="R798" s="56" t="s">
        <v>15</v>
      </c>
      <c r="S798" s="168" t="s">
        <v>79</v>
      </c>
      <c r="T798" s="52"/>
      <c r="U798" s="52"/>
      <c r="V798" s="52" t="s">
        <v>3403</v>
      </c>
      <c r="W798" s="122">
        <v>215000</v>
      </c>
      <c r="X798" s="71" t="s">
        <v>2442</v>
      </c>
      <c r="Y798" s="80" t="s">
        <v>3404</v>
      </c>
      <c r="Z798" s="46" t="s">
        <v>3405</v>
      </c>
      <c r="AA798" s="52"/>
      <c r="AB798" s="52"/>
      <c r="AC798" s="52"/>
      <c r="AD798" s="52"/>
      <c r="AE798" s="20" t="s">
        <v>3406</v>
      </c>
      <c r="AF798" s="172" t="s">
        <v>1571</v>
      </c>
      <c r="AG798" s="54"/>
      <c r="AH798" s="54" t="s">
        <v>1257</v>
      </c>
      <c r="AI798" s="19" t="s">
        <v>1569</v>
      </c>
      <c r="AJ798" s="119"/>
      <c r="AK798" s="119"/>
      <c r="AL798" s="16">
        <f t="shared" si="24"/>
        <v>215000</v>
      </c>
      <c r="AM798" s="79">
        <v>23071</v>
      </c>
      <c r="AN798" s="79">
        <v>23071</v>
      </c>
      <c r="AO798" s="79">
        <v>23071</v>
      </c>
      <c r="AP798" s="79">
        <v>23071</v>
      </c>
      <c r="AQ798" s="81">
        <v>23100</v>
      </c>
      <c r="AR798" s="82">
        <v>215000</v>
      </c>
      <c r="AS798" s="52">
        <v>0</v>
      </c>
      <c r="AT798" s="52"/>
    </row>
    <row r="799" spans="1:46" s="23" customFormat="1" ht="72" x14ac:dyDescent="0.2">
      <c r="A799" s="19" t="s">
        <v>55</v>
      </c>
      <c r="B799" s="19" t="s">
        <v>277</v>
      </c>
      <c r="C799" s="19" t="s">
        <v>276</v>
      </c>
      <c r="D799" s="19" t="s">
        <v>11</v>
      </c>
      <c r="E799" s="19" t="s">
        <v>454</v>
      </c>
      <c r="F799" s="28" t="s">
        <v>2368</v>
      </c>
      <c r="G799" s="19" t="s">
        <v>1093</v>
      </c>
      <c r="H799" s="18" t="s">
        <v>269</v>
      </c>
      <c r="I799" s="18" t="s">
        <v>273</v>
      </c>
      <c r="J799" s="17">
        <v>44000</v>
      </c>
      <c r="K799" s="64"/>
      <c r="L799" s="64"/>
      <c r="M799" s="35" t="s">
        <v>137</v>
      </c>
      <c r="N799" s="48">
        <v>23072</v>
      </c>
      <c r="O799" s="19" t="s">
        <v>3407</v>
      </c>
      <c r="P799" s="169">
        <v>23082</v>
      </c>
      <c r="Q799" s="168" t="s">
        <v>3408</v>
      </c>
      <c r="R799" s="168" t="s">
        <v>15</v>
      </c>
      <c r="S799" s="168" t="s">
        <v>79</v>
      </c>
      <c r="T799" s="19"/>
      <c r="U799" s="19"/>
      <c r="V799" s="19" t="s">
        <v>3409</v>
      </c>
      <c r="W799" s="74">
        <v>114000</v>
      </c>
      <c r="X799" s="18" t="s">
        <v>1182</v>
      </c>
      <c r="Y799" s="46" t="s">
        <v>3410</v>
      </c>
      <c r="Z799" s="46" t="s">
        <v>3411</v>
      </c>
      <c r="AA799" s="19"/>
      <c r="AB799" s="19"/>
      <c r="AC799" s="19"/>
      <c r="AD799" s="19"/>
      <c r="AE799" s="20" t="s">
        <v>3406</v>
      </c>
      <c r="AF799" s="127" t="s">
        <v>1570</v>
      </c>
      <c r="AG799" s="20"/>
      <c r="AH799" s="20" t="s">
        <v>1257</v>
      </c>
      <c r="AI799" s="19" t="s">
        <v>1569</v>
      </c>
      <c r="AJ799" s="16"/>
      <c r="AK799" s="16"/>
      <c r="AL799" s="16">
        <f t="shared" si="24"/>
        <v>44000</v>
      </c>
      <c r="AM799" s="79">
        <v>23071</v>
      </c>
      <c r="AN799" s="79">
        <v>23071</v>
      </c>
      <c r="AO799" s="79">
        <v>23071</v>
      </c>
      <c r="AP799" s="79">
        <v>23071</v>
      </c>
      <c r="AQ799" s="81">
        <v>23100</v>
      </c>
      <c r="AR799" s="74">
        <v>44000</v>
      </c>
      <c r="AS799" s="19">
        <v>0</v>
      </c>
      <c r="AT799" s="19"/>
    </row>
    <row r="800" spans="1:46" s="23" customFormat="1" ht="72" x14ac:dyDescent="0.2">
      <c r="A800" s="19" t="s">
        <v>55</v>
      </c>
      <c r="B800" s="19" t="s">
        <v>277</v>
      </c>
      <c r="C800" s="19" t="s">
        <v>276</v>
      </c>
      <c r="D800" s="19" t="s">
        <v>11</v>
      </c>
      <c r="E800" s="19" t="s">
        <v>454</v>
      </c>
      <c r="F800" s="28" t="s">
        <v>2369</v>
      </c>
      <c r="G800" s="19" t="s">
        <v>1094</v>
      </c>
      <c r="H800" s="18" t="s">
        <v>269</v>
      </c>
      <c r="I800" s="18" t="s">
        <v>273</v>
      </c>
      <c r="J800" s="17">
        <v>70000</v>
      </c>
      <c r="K800" s="64"/>
      <c r="L800" s="64"/>
      <c r="M800" s="35" t="s">
        <v>137</v>
      </c>
      <c r="N800" s="48">
        <v>23072</v>
      </c>
      <c r="O800" s="19" t="s">
        <v>3407</v>
      </c>
      <c r="P800" s="169">
        <v>23082</v>
      </c>
      <c r="Q800" s="168" t="s">
        <v>3408</v>
      </c>
      <c r="R800" s="168" t="s">
        <v>15</v>
      </c>
      <c r="S800" s="168" t="s">
        <v>79</v>
      </c>
      <c r="T800" s="19"/>
      <c r="U800" s="19"/>
      <c r="V800" s="19" t="s">
        <v>3409</v>
      </c>
      <c r="W800" s="74">
        <v>114000</v>
      </c>
      <c r="X800" s="18" t="s">
        <v>1182</v>
      </c>
      <c r="Y800" s="46" t="s">
        <v>3410</v>
      </c>
      <c r="Z800" s="46" t="s">
        <v>3411</v>
      </c>
      <c r="AA800" s="19"/>
      <c r="AB800" s="19"/>
      <c r="AC800" s="19"/>
      <c r="AD800" s="19"/>
      <c r="AE800" s="20" t="s">
        <v>3406</v>
      </c>
      <c r="AF800" s="127" t="s">
        <v>1570</v>
      </c>
      <c r="AG800" s="20"/>
      <c r="AH800" s="20" t="s">
        <v>1257</v>
      </c>
      <c r="AI800" s="19" t="s">
        <v>1569</v>
      </c>
      <c r="AJ800" s="16"/>
      <c r="AK800" s="16"/>
      <c r="AL800" s="16">
        <f t="shared" si="24"/>
        <v>70000</v>
      </c>
      <c r="AM800" s="79">
        <v>23071</v>
      </c>
      <c r="AN800" s="79">
        <v>23071</v>
      </c>
      <c r="AO800" s="79">
        <v>23071</v>
      </c>
      <c r="AP800" s="79">
        <v>23071</v>
      </c>
      <c r="AQ800" s="81">
        <v>23100</v>
      </c>
      <c r="AR800" s="74">
        <v>70000</v>
      </c>
      <c r="AS800" s="19">
        <v>0</v>
      </c>
      <c r="AT800" s="19"/>
    </row>
    <row r="801" spans="1:46" s="23" customFormat="1" ht="72" x14ac:dyDescent="0.2">
      <c r="A801" s="19" t="s">
        <v>55</v>
      </c>
      <c r="B801" s="19" t="s">
        <v>277</v>
      </c>
      <c r="C801" s="19" t="s">
        <v>276</v>
      </c>
      <c r="D801" s="19" t="s">
        <v>11</v>
      </c>
      <c r="E801" s="19" t="s">
        <v>454</v>
      </c>
      <c r="F801" s="28" t="s">
        <v>2370</v>
      </c>
      <c r="G801" s="19" t="s">
        <v>1095</v>
      </c>
      <c r="H801" s="18" t="s">
        <v>270</v>
      </c>
      <c r="I801" s="18" t="s">
        <v>273</v>
      </c>
      <c r="J801" s="17">
        <v>8000</v>
      </c>
      <c r="K801" s="64"/>
      <c r="L801" s="64"/>
      <c r="M801" s="35" t="s">
        <v>137</v>
      </c>
      <c r="N801" s="48">
        <v>23073</v>
      </c>
      <c r="O801" s="19" t="s">
        <v>3412</v>
      </c>
      <c r="P801" s="169">
        <v>23093</v>
      </c>
      <c r="Q801" s="168" t="s">
        <v>3413</v>
      </c>
      <c r="R801" s="168" t="s">
        <v>1190</v>
      </c>
      <c r="S801" s="168" t="s">
        <v>79</v>
      </c>
      <c r="T801" s="19"/>
      <c r="U801" s="19"/>
      <c r="V801" s="19" t="s">
        <v>3414</v>
      </c>
      <c r="W801" s="156">
        <v>7890</v>
      </c>
      <c r="X801" s="18" t="s">
        <v>1182</v>
      </c>
      <c r="Y801" s="46" t="s">
        <v>3415</v>
      </c>
      <c r="Z801" s="46" t="s">
        <v>3416</v>
      </c>
      <c r="AA801" s="19">
        <v>7014243967</v>
      </c>
      <c r="AB801" s="48">
        <v>23096</v>
      </c>
      <c r="AC801" s="46" t="s">
        <v>3417</v>
      </c>
      <c r="AD801" s="156">
        <v>7890</v>
      </c>
      <c r="AE801" s="20" t="s">
        <v>2729</v>
      </c>
      <c r="AF801" s="127" t="s">
        <v>1570</v>
      </c>
      <c r="AG801" s="20" t="s">
        <v>2456</v>
      </c>
      <c r="AH801" s="20" t="s">
        <v>1518</v>
      </c>
      <c r="AI801" s="20" t="s">
        <v>1571</v>
      </c>
      <c r="AJ801" s="16">
        <v>7890</v>
      </c>
      <c r="AK801" s="16"/>
      <c r="AL801" s="16">
        <f t="shared" si="24"/>
        <v>110</v>
      </c>
      <c r="AM801" s="79">
        <v>23071</v>
      </c>
      <c r="AN801" s="79">
        <v>23071</v>
      </c>
      <c r="AO801" s="79">
        <v>23071</v>
      </c>
      <c r="AP801" s="79">
        <v>23071</v>
      </c>
      <c r="AQ801" s="81">
        <v>23100</v>
      </c>
      <c r="AR801" s="74">
        <v>8000</v>
      </c>
      <c r="AS801" s="19">
        <v>0</v>
      </c>
      <c r="AT801" s="19"/>
    </row>
    <row r="802" spans="1:46" s="23" customFormat="1" ht="72" x14ac:dyDescent="0.2">
      <c r="A802" s="19" t="s">
        <v>55</v>
      </c>
      <c r="B802" s="19" t="s">
        <v>277</v>
      </c>
      <c r="C802" s="19" t="s">
        <v>276</v>
      </c>
      <c r="D802" s="19" t="s">
        <v>11</v>
      </c>
      <c r="E802" s="19" t="s">
        <v>454</v>
      </c>
      <c r="F802" s="28" t="s">
        <v>2371</v>
      </c>
      <c r="G802" s="19" t="s">
        <v>1096</v>
      </c>
      <c r="H802" s="18" t="s">
        <v>270</v>
      </c>
      <c r="I802" s="18" t="s">
        <v>273</v>
      </c>
      <c r="J802" s="17">
        <v>6400</v>
      </c>
      <c r="K802" s="64"/>
      <c r="L802" s="64"/>
      <c r="M802" s="35" t="s">
        <v>137</v>
      </c>
      <c r="N802" s="48">
        <v>23073</v>
      </c>
      <c r="O802" s="19" t="s">
        <v>3412</v>
      </c>
      <c r="P802" s="169">
        <v>23093</v>
      </c>
      <c r="Q802" s="168" t="s">
        <v>3413</v>
      </c>
      <c r="R802" s="168" t="s">
        <v>1190</v>
      </c>
      <c r="S802" s="168" t="s">
        <v>79</v>
      </c>
      <c r="T802" s="19"/>
      <c r="U802" s="19"/>
      <c r="V802" s="19" t="s">
        <v>3414</v>
      </c>
      <c r="W802" s="156">
        <v>6390</v>
      </c>
      <c r="X802" s="18" t="s">
        <v>1182</v>
      </c>
      <c r="Y802" s="46" t="s">
        <v>3415</v>
      </c>
      <c r="Z802" s="46" t="s">
        <v>3418</v>
      </c>
      <c r="AA802" s="19">
        <v>7014243967</v>
      </c>
      <c r="AB802" s="48">
        <v>23096</v>
      </c>
      <c r="AC802" s="46" t="s">
        <v>3417</v>
      </c>
      <c r="AD802" s="156">
        <v>6390</v>
      </c>
      <c r="AE802" s="20" t="s">
        <v>2729</v>
      </c>
      <c r="AF802" s="127" t="s">
        <v>1570</v>
      </c>
      <c r="AG802" s="20" t="s">
        <v>2456</v>
      </c>
      <c r="AH802" s="20" t="s">
        <v>1518</v>
      </c>
      <c r="AI802" s="20" t="s">
        <v>1571</v>
      </c>
      <c r="AJ802" s="16">
        <v>6390</v>
      </c>
      <c r="AK802" s="16"/>
      <c r="AL802" s="16">
        <f t="shared" si="24"/>
        <v>10</v>
      </c>
      <c r="AM802" s="79">
        <v>23071</v>
      </c>
      <c r="AN802" s="79">
        <v>23071</v>
      </c>
      <c r="AO802" s="79">
        <v>23071</v>
      </c>
      <c r="AP802" s="79">
        <v>23071</v>
      </c>
      <c r="AQ802" s="81">
        <v>23100</v>
      </c>
      <c r="AR802" s="74">
        <v>6400</v>
      </c>
      <c r="AS802" s="19">
        <v>0</v>
      </c>
      <c r="AT802" s="19"/>
    </row>
    <row r="803" spans="1:46" s="23" customFormat="1" ht="72" x14ac:dyDescent="0.2">
      <c r="A803" s="19" t="s">
        <v>55</v>
      </c>
      <c r="B803" s="19" t="s">
        <v>277</v>
      </c>
      <c r="C803" s="19" t="s">
        <v>276</v>
      </c>
      <c r="D803" s="19" t="s">
        <v>11</v>
      </c>
      <c r="E803" s="19" t="s">
        <v>454</v>
      </c>
      <c r="F803" s="28" t="s">
        <v>2372</v>
      </c>
      <c r="G803" s="19" t="s">
        <v>1097</v>
      </c>
      <c r="H803" s="18" t="s">
        <v>317</v>
      </c>
      <c r="I803" s="18" t="s">
        <v>268</v>
      </c>
      <c r="J803" s="17">
        <v>9500</v>
      </c>
      <c r="K803" s="64"/>
      <c r="L803" s="64"/>
      <c r="M803" s="35" t="s">
        <v>137</v>
      </c>
      <c r="N803" s="48">
        <v>23073</v>
      </c>
      <c r="O803" s="19" t="s">
        <v>3412</v>
      </c>
      <c r="P803" s="169">
        <v>23093</v>
      </c>
      <c r="Q803" s="168" t="s">
        <v>3413</v>
      </c>
      <c r="R803" s="168" t="s">
        <v>1190</v>
      </c>
      <c r="S803" s="168" t="s">
        <v>79</v>
      </c>
      <c r="T803" s="19"/>
      <c r="U803" s="19"/>
      <c r="V803" s="19" t="s">
        <v>3414</v>
      </c>
      <c r="W803" s="156">
        <v>9100</v>
      </c>
      <c r="X803" s="18" t="s">
        <v>1182</v>
      </c>
      <c r="Y803" s="46" t="s">
        <v>3415</v>
      </c>
      <c r="Z803" s="46" t="s">
        <v>3419</v>
      </c>
      <c r="AA803" s="19">
        <v>7014243967</v>
      </c>
      <c r="AB803" s="48">
        <v>23096</v>
      </c>
      <c r="AC803" s="46" t="s">
        <v>3417</v>
      </c>
      <c r="AD803" s="156">
        <v>9100</v>
      </c>
      <c r="AE803" s="20" t="s">
        <v>2729</v>
      </c>
      <c r="AF803" s="127" t="s">
        <v>1570</v>
      </c>
      <c r="AG803" s="20" t="s">
        <v>2456</v>
      </c>
      <c r="AH803" s="20" t="s">
        <v>1518</v>
      </c>
      <c r="AI803" s="20" t="s">
        <v>1571</v>
      </c>
      <c r="AJ803" s="16">
        <v>9100</v>
      </c>
      <c r="AK803" s="16"/>
      <c r="AL803" s="16">
        <f t="shared" si="24"/>
        <v>400</v>
      </c>
      <c r="AM803" s="79">
        <v>23071</v>
      </c>
      <c r="AN803" s="79">
        <v>23071</v>
      </c>
      <c r="AO803" s="79">
        <v>23071</v>
      </c>
      <c r="AP803" s="79">
        <v>23071</v>
      </c>
      <c r="AQ803" s="81">
        <v>23100</v>
      </c>
      <c r="AR803" s="74">
        <v>95000</v>
      </c>
      <c r="AS803" s="19">
        <v>0</v>
      </c>
      <c r="AT803" s="19"/>
    </row>
    <row r="804" spans="1:46" s="23" customFormat="1" ht="72" x14ac:dyDescent="0.2">
      <c r="A804" s="19" t="s">
        <v>55</v>
      </c>
      <c r="B804" s="19" t="s">
        <v>277</v>
      </c>
      <c r="C804" s="19" t="s">
        <v>276</v>
      </c>
      <c r="D804" s="19" t="s">
        <v>11</v>
      </c>
      <c r="E804" s="19" t="s">
        <v>454</v>
      </c>
      <c r="F804" s="28" t="s">
        <v>2373</v>
      </c>
      <c r="G804" s="19" t="s">
        <v>1098</v>
      </c>
      <c r="H804" s="18" t="s">
        <v>459</v>
      </c>
      <c r="I804" s="18" t="s">
        <v>268</v>
      </c>
      <c r="J804" s="17">
        <v>38000</v>
      </c>
      <c r="K804" s="64"/>
      <c r="L804" s="64"/>
      <c r="M804" s="35" t="s">
        <v>137</v>
      </c>
      <c r="N804" s="48">
        <v>23073</v>
      </c>
      <c r="O804" s="19" t="s">
        <v>3412</v>
      </c>
      <c r="P804" s="169">
        <v>23093</v>
      </c>
      <c r="Q804" s="168" t="s">
        <v>3413</v>
      </c>
      <c r="R804" s="168" t="s">
        <v>1190</v>
      </c>
      <c r="S804" s="168" t="s">
        <v>79</v>
      </c>
      <c r="T804" s="19"/>
      <c r="U804" s="19"/>
      <c r="V804" s="19" t="s">
        <v>3414</v>
      </c>
      <c r="W804" s="156">
        <v>36400</v>
      </c>
      <c r="X804" s="18" t="s">
        <v>1182</v>
      </c>
      <c r="Y804" s="46" t="s">
        <v>3415</v>
      </c>
      <c r="Z804" s="46" t="s">
        <v>3420</v>
      </c>
      <c r="AA804" s="19">
        <v>7014243967</v>
      </c>
      <c r="AB804" s="48">
        <v>23096</v>
      </c>
      <c r="AC804" s="46" t="s">
        <v>3417</v>
      </c>
      <c r="AD804" s="156">
        <v>36400</v>
      </c>
      <c r="AE804" s="20" t="s">
        <v>2729</v>
      </c>
      <c r="AF804" s="127" t="s">
        <v>1570</v>
      </c>
      <c r="AG804" s="20" t="s">
        <v>2456</v>
      </c>
      <c r="AH804" s="20" t="s">
        <v>1518</v>
      </c>
      <c r="AI804" s="20" t="s">
        <v>1571</v>
      </c>
      <c r="AJ804" s="16">
        <v>36400</v>
      </c>
      <c r="AK804" s="16"/>
      <c r="AL804" s="16">
        <f t="shared" si="24"/>
        <v>1600</v>
      </c>
      <c r="AM804" s="79">
        <v>23071</v>
      </c>
      <c r="AN804" s="79">
        <v>23071</v>
      </c>
      <c r="AO804" s="79">
        <v>23071</v>
      </c>
      <c r="AP804" s="79">
        <v>23071</v>
      </c>
      <c r="AQ804" s="81">
        <v>23100</v>
      </c>
      <c r="AR804" s="74">
        <v>38000</v>
      </c>
      <c r="AS804" s="19">
        <v>0</v>
      </c>
      <c r="AT804" s="19"/>
    </row>
    <row r="805" spans="1:46" s="23" customFormat="1" ht="72" x14ac:dyDescent="0.2">
      <c r="A805" s="19" t="s">
        <v>55</v>
      </c>
      <c r="B805" s="19" t="s">
        <v>277</v>
      </c>
      <c r="C805" s="19" t="s">
        <v>276</v>
      </c>
      <c r="D805" s="19" t="s">
        <v>11</v>
      </c>
      <c r="E805" s="19" t="s">
        <v>454</v>
      </c>
      <c r="F805" s="28" t="s">
        <v>2374</v>
      </c>
      <c r="G805" s="19" t="s">
        <v>1099</v>
      </c>
      <c r="H805" s="18" t="s">
        <v>317</v>
      </c>
      <c r="I805" s="18" t="s">
        <v>268</v>
      </c>
      <c r="J805" s="17">
        <v>7000</v>
      </c>
      <c r="K805" s="64"/>
      <c r="L805" s="64"/>
      <c r="M805" s="35" t="s">
        <v>137</v>
      </c>
      <c r="N805" s="48">
        <v>23073</v>
      </c>
      <c r="O805" s="19" t="s">
        <v>3412</v>
      </c>
      <c r="P805" s="169">
        <v>23093</v>
      </c>
      <c r="Q805" s="168" t="s">
        <v>3413</v>
      </c>
      <c r="R805" s="168" t="s">
        <v>1190</v>
      </c>
      <c r="S805" s="168" t="s">
        <v>79</v>
      </c>
      <c r="T805" s="19"/>
      <c r="U805" s="19"/>
      <c r="V805" s="19" t="s">
        <v>3414</v>
      </c>
      <c r="W805" s="156">
        <v>6750</v>
      </c>
      <c r="X805" s="18" t="s">
        <v>1182</v>
      </c>
      <c r="Y805" s="46" t="s">
        <v>3415</v>
      </c>
      <c r="Z805" s="46" t="s">
        <v>3421</v>
      </c>
      <c r="AA805" s="19">
        <v>7014243967</v>
      </c>
      <c r="AB805" s="48">
        <v>23096</v>
      </c>
      <c r="AC805" s="46" t="s">
        <v>3417</v>
      </c>
      <c r="AD805" s="156">
        <v>6750</v>
      </c>
      <c r="AE805" s="20" t="s">
        <v>2729</v>
      </c>
      <c r="AF805" s="127" t="s">
        <v>1570</v>
      </c>
      <c r="AG805" s="20" t="s">
        <v>2456</v>
      </c>
      <c r="AH805" s="20" t="s">
        <v>1518</v>
      </c>
      <c r="AI805" s="20" t="s">
        <v>1571</v>
      </c>
      <c r="AJ805" s="16">
        <v>6750</v>
      </c>
      <c r="AK805" s="16"/>
      <c r="AL805" s="16">
        <f t="shared" si="24"/>
        <v>250</v>
      </c>
      <c r="AM805" s="79">
        <v>23071</v>
      </c>
      <c r="AN805" s="79">
        <v>23071</v>
      </c>
      <c r="AO805" s="79">
        <v>23071</v>
      </c>
      <c r="AP805" s="79">
        <v>23071</v>
      </c>
      <c r="AQ805" s="81">
        <v>23100</v>
      </c>
      <c r="AR805" s="74">
        <v>7000</v>
      </c>
      <c r="AS805" s="19">
        <v>0</v>
      </c>
      <c r="AT805" s="19"/>
    </row>
    <row r="806" spans="1:46" s="23" customFormat="1" ht="72" x14ac:dyDescent="0.2">
      <c r="A806" s="19" t="s">
        <v>55</v>
      </c>
      <c r="B806" s="19" t="s">
        <v>277</v>
      </c>
      <c r="C806" s="19" t="s">
        <v>276</v>
      </c>
      <c r="D806" s="19" t="s">
        <v>11</v>
      </c>
      <c r="E806" s="19" t="s">
        <v>454</v>
      </c>
      <c r="F806" s="28" t="s">
        <v>2375</v>
      </c>
      <c r="G806" s="19" t="s">
        <v>1100</v>
      </c>
      <c r="H806" s="18" t="s">
        <v>303</v>
      </c>
      <c r="I806" s="18" t="s">
        <v>268</v>
      </c>
      <c r="J806" s="17">
        <v>48000</v>
      </c>
      <c r="K806" s="64"/>
      <c r="L806" s="64"/>
      <c r="M806" s="35" t="s">
        <v>137</v>
      </c>
      <c r="N806" s="48">
        <v>23073</v>
      </c>
      <c r="O806" s="19" t="s">
        <v>3412</v>
      </c>
      <c r="P806" s="169">
        <v>23093</v>
      </c>
      <c r="Q806" s="168" t="s">
        <v>3413</v>
      </c>
      <c r="R806" s="168" t="s">
        <v>1190</v>
      </c>
      <c r="S806" s="168" t="s">
        <v>79</v>
      </c>
      <c r="T806" s="19"/>
      <c r="U806" s="19"/>
      <c r="V806" s="19" t="s">
        <v>3414</v>
      </c>
      <c r="W806" s="156">
        <v>47000</v>
      </c>
      <c r="X806" s="18" t="s">
        <v>1182</v>
      </c>
      <c r="Y806" s="46" t="s">
        <v>3415</v>
      </c>
      <c r="Z806" s="46" t="s">
        <v>3422</v>
      </c>
      <c r="AA806" s="19">
        <v>7014243967</v>
      </c>
      <c r="AB806" s="48">
        <v>23096</v>
      </c>
      <c r="AC806" s="46" t="s">
        <v>3417</v>
      </c>
      <c r="AD806" s="156">
        <v>47000</v>
      </c>
      <c r="AE806" s="20" t="s">
        <v>2729</v>
      </c>
      <c r="AF806" s="127" t="s">
        <v>1570</v>
      </c>
      <c r="AG806" s="20" t="s">
        <v>2456</v>
      </c>
      <c r="AH806" s="20" t="s">
        <v>1518</v>
      </c>
      <c r="AI806" s="20" t="s">
        <v>1571</v>
      </c>
      <c r="AJ806" s="16">
        <v>47000</v>
      </c>
      <c r="AK806" s="16"/>
      <c r="AL806" s="16">
        <f t="shared" si="24"/>
        <v>1000</v>
      </c>
      <c r="AM806" s="79">
        <v>23071</v>
      </c>
      <c r="AN806" s="79">
        <v>23071</v>
      </c>
      <c r="AO806" s="79">
        <v>23071</v>
      </c>
      <c r="AP806" s="79">
        <v>23071</v>
      </c>
      <c r="AQ806" s="81">
        <v>23100</v>
      </c>
      <c r="AR806" s="74">
        <v>48000</v>
      </c>
      <c r="AS806" s="19">
        <v>0</v>
      </c>
      <c r="AT806" s="19"/>
    </row>
    <row r="807" spans="1:46" s="23" customFormat="1" ht="72" x14ac:dyDescent="0.2">
      <c r="A807" s="19" t="s">
        <v>55</v>
      </c>
      <c r="B807" s="19" t="s">
        <v>277</v>
      </c>
      <c r="C807" s="19" t="s">
        <v>276</v>
      </c>
      <c r="D807" s="19" t="s">
        <v>21</v>
      </c>
      <c r="E807" s="19" t="s">
        <v>454</v>
      </c>
      <c r="F807" s="28" t="s">
        <v>2376</v>
      </c>
      <c r="G807" s="19" t="s">
        <v>1101</v>
      </c>
      <c r="H807" s="18" t="s">
        <v>269</v>
      </c>
      <c r="I807" s="18" t="s">
        <v>268</v>
      </c>
      <c r="J807" s="17">
        <v>14000</v>
      </c>
      <c r="K807" s="64"/>
      <c r="L807" s="64"/>
      <c r="M807" s="35" t="s">
        <v>137</v>
      </c>
      <c r="N807" s="48">
        <v>23072</v>
      </c>
      <c r="O807" s="19" t="s">
        <v>3423</v>
      </c>
      <c r="P807" s="169">
        <v>23083</v>
      </c>
      <c r="Q807" s="168" t="s">
        <v>3424</v>
      </c>
      <c r="R807" s="168" t="s">
        <v>12</v>
      </c>
      <c r="S807" s="168" t="s">
        <v>79</v>
      </c>
      <c r="T807" s="19"/>
      <c r="U807" s="19"/>
      <c r="V807" s="19" t="s">
        <v>3425</v>
      </c>
      <c r="W807" s="74">
        <v>14000</v>
      </c>
      <c r="X807" s="18" t="s">
        <v>1182</v>
      </c>
      <c r="Y807" s="128" t="s">
        <v>3426</v>
      </c>
      <c r="Z807" s="46" t="s">
        <v>3427</v>
      </c>
      <c r="AA807" s="19">
        <v>7014244340</v>
      </c>
      <c r="AB807" s="48">
        <v>23094</v>
      </c>
      <c r="AC807" s="46" t="s">
        <v>3417</v>
      </c>
      <c r="AD807" s="74">
        <v>14000</v>
      </c>
      <c r="AE807" s="20" t="s">
        <v>2729</v>
      </c>
      <c r="AF807" s="127" t="s">
        <v>1570</v>
      </c>
      <c r="AG807" s="20" t="s">
        <v>2456</v>
      </c>
      <c r="AH807" s="20" t="s">
        <v>1257</v>
      </c>
      <c r="AI807" s="19" t="s">
        <v>1569</v>
      </c>
      <c r="AJ807" s="17">
        <v>14000</v>
      </c>
      <c r="AK807" s="16"/>
      <c r="AL807" s="16">
        <f t="shared" si="24"/>
        <v>0</v>
      </c>
      <c r="AM807" s="79">
        <v>23071</v>
      </c>
      <c r="AN807" s="79">
        <v>23071</v>
      </c>
      <c r="AO807" s="79">
        <v>23071</v>
      </c>
      <c r="AP807" s="79">
        <v>23071</v>
      </c>
      <c r="AQ807" s="81">
        <v>23100</v>
      </c>
      <c r="AR807" s="74">
        <v>14000</v>
      </c>
      <c r="AS807" s="19">
        <v>0</v>
      </c>
      <c r="AT807" s="19"/>
    </row>
    <row r="808" spans="1:46" s="23" customFormat="1" ht="72" x14ac:dyDescent="0.2">
      <c r="A808" s="19" t="s">
        <v>55</v>
      </c>
      <c r="B808" s="19" t="s">
        <v>277</v>
      </c>
      <c r="C808" s="19" t="s">
        <v>276</v>
      </c>
      <c r="D808" s="19" t="s">
        <v>286</v>
      </c>
      <c r="E808" s="19" t="s">
        <v>454</v>
      </c>
      <c r="F808" s="28" t="s">
        <v>2377</v>
      </c>
      <c r="G808" s="19" t="s">
        <v>1102</v>
      </c>
      <c r="H808" s="18" t="s">
        <v>269</v>
      </c>
      <c r="I808" s="18" t="s">
        <v>274</v>
      </c>
      <c r="J808" s="17">
        <v>23800</v>
      </c>
      <c r="K808" s="64"/>
      <c r="L808" s="64"/>
      <c r="M808" s="35" t="s">
        <v>137</v>
      </c>
      <c r="N808" s="48">
        <v>23073</v>
      </c>
      <c r="O808" s="19" t="s">
        <v>3428</v>
      </c>
      <c r="P808" s="169">
        <v>23083</v>
      </c>
      <c r="Q808" s="168" t="s">
        <v>3429</v>
      </c>
      <c r="R808" s="168" t="s">
        <v>1190</v>
      </c>
      <c r="S808" s="168" t="s">
        <v>79</v>
      </c>
      <c r="T808" s="19" t="s">
        <v>3430</v>
      </c>
      <c r="U808" s="19" t="s">
        <v>3431</v>
      </c>
      <c r="V808" s="19" t="s">
        <v>3425</v>
      </c>
      <c r="W808" s="74">
        <v>23800</v>
      </c>
      <c r="X808" s="18" t="s">
        <v>1182</v>
      </c>
      <c r="Y808" s="128" t="s">
        <v>3426</v>
      </c>
      <c r="Z808" s="46" t="s">
        <v>3432</v>
      </c>
      <c r="AA808" s="19">
        <v>7014217444</v>
      </c>
      <c r="AB808" s="48">
        <v>23094</v>
      </c>
      <c r="AC808" s="46" t="s">
        <v>3417</v>
      </c>
      <c r="AD808" s="74">
        <v>23800</v>
      </c>
      <c r="AE808" s="20" t="s">
        <v>2729</v>
      </c>
      <c r="AF808" s="127" t="s">
        <v>1570</v>
      </c>
      <c r="AG808" s="20" t="s">
        <v>2456</v>
      </c>
      <c r="AH808" s="20" t="s">
        <v>1519</v>
      </c>
      <c r="AI808" s="19" t="s">
        <v>1571</v>
      </c>
      <c r="AJ808" s="17">
        <v>23800</v>
      </c>
      <c r="AK808" s="16"/>
      <c r="AL808" s="16">
        <f t="shared" si="24"/>
        <v>0</v>
      </c>
      <c r="AM808" s="79">
        <v>23071</v>
      </c>
      <c r="AN808" s="79">
        <v>23071</v>
      </c>
      <c r="AO808" s="79">
        <v>23071</v>
      </c>
      <c r="AP808" s="79">
        <v>23071</v>
      </c>
      <c r="AQ808" s="81">
        <v>23100</v>
      </c>
      <c r="AR808" s="74">
        <v>23800</v>
      </c>
      <c r="AS808" s="19">
        <v>0</v>
      </c>
      <c r="AT808" s="19"/>
    </row>
    <row r="809" spans="1:46" s="23" customFormat="1" ht="90" x14ac:dyDescent="0.2">
      <c r="A809" s="19" t="s">
        <v>55</v>
      </c>
      <c r="B809" s="19" t="s">
        <v>277</v>
      </c>
      <c r="C809" s="19" t="s">
        <v>276</v>
      </c>
      <c r="D809" s="19" t="s">
        <v>286</v>
      </c>
      <c r="E809" s="19" t="s">
        <v>454</v>
      </c>
      <c r="F809" s="28" t="s">
        <v>2378</v>
      </c>
      <c r="G809" s="19" t="s">
        <v>1103</v>
      </c>
      <c r="H809" s="18" t="s">
        <v>269</v>
      </c>
      <c r="I809" s="18" t="s">
        <v>274</v>
      </c>
      <c r="J809" s="17">
        <v>75400</v>
      </c>
      <c r="K809" s="64"/>
      <c r="L809" s="64"/>
      <c r="M809" s="35" t="s">
        <v>137</v>
      </c>
      <c r="N809" s="48">
        <v>23073</v>
      </c>
      <c r="O809" s="19" t="s">
        <v>3428</v>
      </c>
      <c r="P809" s="169">
        <v>23083</v>
      </c>
      <c r="Q809" s="168" t="s">
        <v>3429</v>
      </c>
      <c r="R809" s="168" t="s">
        <v>1190</v>
      </c>
      <c r="S809" s="168" t="s">
        <v>79</v>
      </c>
      <c r="T809" s="19"/>
      <c r="U809" s="19"/>
      <c r="V809" s="19" t="s">
        <v>3425</v>
      </c>
      <c r="W809" s="74">
        <v>75400</v>
      </c>
      <c r="X809" s="18" t="s">
        <v>1182</v>
      </c>
      <c r="Y809" s="128" t="s">
        <v>3426</v>
      </c>
      <c r="Z809" s="46" t="s">
        <v>3433</v>
      </c>
      <c r="AA809" s="19">
        <v>7014217444</v>
      </c>
      <c r="AB809" s="48">
        <v>23094</v>
      </c>
      <c r="AC809" s="46" t="s">
        <v>3417</v>
      </c>
      <c r="AD809" s="74">
        <v>75400</v>
      </c>
      <c r="AE809" s="20" t="s">
        <v>2729</v>
      </c>
      <c r="AF809" s="127" t="s">
        <v>1570</v>
      </c>
      <c r="AG809" s="20" t="s">
        <v>2456</v>
      </c>
      <c r="AH809" s="20" t="s">
        <v>1519</v>
      </c>
      <c r="AI809" s="19" t="s">
        <v>1571</v>
      </c>
      <c r="AJ809" s="17">
        <v>75400</v>
      </c>
      <c r="AK809" s="16"/>
      <c r="AL809" s="16">
        <f t="shared" si="24"/>
        <v>0</v>
      </c>
      <c r="AM809" s="79">
        <v>23071</v>
      </c>
      <c r="AN809" s="79">
        <v>23071</v>
      </c>
      <c r="AO809" s="79">
        <v>23071</v>
      </c>
      <c r="AP809" s="79">
        <v>23071</v>
      </c>
      <c r="AQ809" s="81">
        <v>23100</v>
      </c>
      <c r="AR809" s="74">
        <v>75400</v>
      </c>
      <c r="AS809" s="19">
        <v>0</v>
      </c>
      <c r="AT809" s="19"/>
    </row>
    <row r="810" spans="1:46" s="23" customFormat="1" ht="72" x14ac:dyDescent="0.2">
      <c r="A810" s="19" t="s">
        <v>55</v>
      </c>
      <c r="B810" s="19" t="s">
        <v>277</v>
      </c>
      <c r="C810" s="19" t="s">
        <v>276</v>
      </c>
      <c r="D810" s="19" t="s">
        <v>286</v>
      </c>
      <c r="E810" s="19" t="s">
        <v>454</v>
      </c>
      <c r="F810" s="28" t="s">
        <v>2379</v>
      </c>
      <c r="G810" s="19" t="s">
        <v>1104</v>
      </c>
      <c r="H810" s="18" t="s">
        <v>270</v>
      </c>
      <c r="I810" s="18" t="s">
        <v>274</v>
      </c>
      <c r="J810" s="17">
        <v>26000</v>
      </c>
      <c r="K810" s="64"/>
      <c r="L810" s="64"/>
      <c r="M810" s="35" t="s">
        <v>137</v>
      </c>
      <c r="N810" s="48">
        <v>23073</v>
      </c>
      <c r="O810" s="19" t="s">
        <v>3428</v>
      </c>
      <c r="P810" s="169">
        <v>23083</v>
      </c>
      <c r="Q810" s="168" t="s">
        <v>3429</v>
      </c>
      <c r="R810" s="168" t="s">
        <v>1190</v>
      </c>
      <c r="S810" s="168" t="s">
        <v>79</v>
      </c>
      <c r="T810" s="19"/>
      <c r="U810" s="19"/>
      <c r="V810" s="19" t="s">
        <v>3425</v>
      </c>
      <c r="W810" s="74">
        <v>26000</v>
      </c>
      <c r="X810" s="18" t="s">
        <v>1182</v>
      </c>
      <c r="Y810" s="128" t="s">
        <v>3426</v>
      </c>
      <c r="Z810" s="46" t="s">
        <v>3434</v>
      </c>
      <c r="AA810" s="19">
        <v>7014217444</v>
      </c>
      <c r="AB810" s="48">
        <v>23094</v>
      </c>
      <c r="AC810" s="46" t="s">
        <v>3417</v>
      </c>
      <c r="AD810" s="74">
        <v>26000</v>
      </c>
      <c r="AE810" s="20" t="s">
        <v>2729</v>
      </c>
      <c r="AF810" s="127" t="s">
        <v>1570</v>
      </c>
      <c r="AG810" s="20" t="s">
        <v>2456</v>
      </c>
      <c r="AH810" s="20" t="s">
        <v>1519</v>
      </c>
      <c r="AI810" s="19" t="s">
        <v>1571</v>
      </c>
      <c r="AJ810" s="17">
        <v>26000</v>
      </c>
      <c r="AK810" s="16"/>
      <c r="AL810" s="16">
        <f t="shared" si="24"/>
        <v>0</v>
      </c>
      <c r="AM810" s="79">
        <v>23071</v>
      </c>
      <c r="AN810" s="79">
        <v>23071</v>
      </c>
      <c r="AO810" s="79">
        <v>23071</v>
      </c>
      <c r="AP810" s="79">
        <v>23071</v>
      </c>
      <c r="AQ810" s="81">
        <v>23100</v>
      </c>
      <c r="AR810" s="74">
        <v>26000</v>
      </c>
      <c r="AS810" s="19">
        <v>0</v>
      </c>
      <c r="AT810" s="19"/>
    </row>
    <row r="811" spans="1:46" s="23" customFormat="1" ht="72" x14ac:dyDescent="0.2">
      <c r="A811" s="19" t="s">
        <v>55</v>
      </c>
      <c r="B811" s="19" t="s">
        <v>277</v>
      </c>
      <c r="C811" s="19" t="s">
        <v>276</v>
      </c>
      <c r="D811" s="19" t="s">
        <v>13</v>
      </c>
      <c r="E811" s="19" t="s">
        <v>454</v>
      </c>
      <c r="F811" s="28" t="s">
        <v>2380</v>
      </c>
      <c r="G811" s="19" t="s">
        <v>1105</v>
      </c>
      <c r="H811" s="18" t="s">
        <v>269</v>
      </c>
      <c r="I811" s="18" t="s">
        <v>274</v>
      </c>
      <c r="J811" s="17">
        <v>24000</v>
      </c>
      <c r="K811" s="64"/>
      <c r="L811" s="64"/>
      <c r="M811" s="35" t="s">
        <v>137</v>
      </c>
      <c r="N811" s="48">
        <v>23073</v>
      </c>
      <c r="O811" s="19" t="s">
        <v>3435</v>
      </c>
      <c r="P811" s="169">
        <v>23083</v>
      </c>
      <c r="Q811" s="168" t="s">
        <v>3424</v>
      </c>
      <c r="R811" s="168" t="s">
        <v>12</v>
      </c>
      <c r="S811" s="168" t="s">
        <v>79</v>
      </c>
      <c r="T811" s="19"/>
      <c r="U811" s="19"/>
      <c r="V811" s="19" t="s">
        <v>3425</v>
      </c>
      <c r="W811" s="74">
        <v>24000</v>
      </c>
      <c r="X811" s="18" t="s">
        <v>1182</v>
      </c>
      <c r="Y811" s="128" t="s">
        <v>3426</v>
      </c>
      <c r="Z811" s="46" t="s">
        <v>3436</v>
      </c>
      <c r="AA811" s="19">
        <v>7014242520</v>
      </c>
      <c r="AB811" s="48">
        <v>23094</v>
      </c>
      <c r="AC811" s="46" t="s">
        <v>3417</v>
      </c>
      <c r="AD811" s="17">
        <v>24000</v>
      </c>
      <c r="AE811" s="20" t="s">
        <v>2729</v>
      </c>
      <c r="AF811" s="127" t="s">
        <v>1570</v>
      </c>
      <c r="AG811" s="20" t="s">
        <v>2456</v>
      </c>
      <c r="AH811" s="20" t="s">
        <v>1518</v>
      </c>
      <c r="AI811" s="20" t="s">
        <v>1571</v>
      </c>
      <c r="AJ811" s="17">
        <v>24000</v>
      </c>
      <c r="AK811" s="16"/>
      <c r="AL811" s="16">
        <f t="shared" si="24"/>
        <v>0</v>
      </c>
      <c r="AM811" s="79">
        <v>23071</v>
      </c>
      <c r="AN811" s="79">
        <v>23071</v>
      </c>
      <c r="AO811" s="79">
        <v>23071</v>
      </c>
      <c r="AP811" s="79">
        <v>23071</v>
      </c>
      <c r="AQ811" s="81">
        <v>23100</v>
      </c>
      <c r="AR811" s="74">
        <v>24000</v>
      </c>
      <c r="AS811" s="19">
        <v>0</v>
      </c>
      <c r="AT811" s="19"/>
    </row>
    <row r="812" spans="1:46" s="23" customFormat="1" ht="72" x14ac:dyDescent="0.2">
      <c r="A812" s="19" t="s">
        <v>55</v>
      </c>
      <c r="B812" s="19" t="s">
        <v>277</v>
      </c>
      <c r="C812" s="19" t="s">
        <v>276</v>
      </c>
      <c r="D812" s="19" t="s">
        <v>13</v>
      </c>
      <c r="E812" s="19" t="s">
        <v>454</v>
      </c>
      <c r="F812" s="28" t="s">
        <v>2381</v>
      </c>
      <c r="G812" s="19" t="s">
        <v>1106</v>
      </c>
      <c r="H812" s="18" t="s">
        <v>270</v>
      </c>
      <c r="I812" s="18" t="s">
        <v>274</v>
      </c>
      <c r="J812" s="17">
        <v>6500</v>
      </c>
      <c r="K812" s="64"/>
      <c r="L812" s="64"/>
      <c r="M812" s="35" t="s">
        <v>137</v>
      </c>
      <c r="N812" s="48">
        <v>23072</v>
      </c>
      <c r="O812" s="20" t="s">
        <v>3437</v>
      </c>
      <c r="P812" s="170">
        <v>23089</v>
      </c>
      <c r="Q812" s="168" t="s">
        <v>3413</v>
      </c>
      <c r="R812" s="168" t="s">
        <v>1190</v>
      </c>
      <c r="S812" s="168" t="s">
        <v>79</v>
      </c>
      <c r="T812" s="19"/>
      <c r="U812" s="19"/>
      <c r="V812" s="20" t="s">
        <v>3438</v>
      </c>
      <c r="W812" s="156">
        <v>6500</v>
      </c>
      <c r="X812" s="18" t="s">
        <v>1182</v>
      </c>
      <c r="Y812" s="128" t="s">
        <v>3439</v>
      </c>
      <c r="Z812" s="46" t="s">
        <v>3440</v>
      </c>
      <c r="AA812" s="19">
        <v>7014217463</v>
      </c>
      <c r="AB812" s="48">
        <v>23096</v>
      </c>
      <c r="AC812" s="46" t="s">
        <v>3417</v>
      </c>
      <c r="AD812" s="17">
        <v>6500</v>
      </c>
      <c r="AE812" s="20" t="s">
        <v>2729</v>
      </c>
      <c r="AF812" s="127" t="s">
        <v>1570</v>
      </c>
      <c r="AG812" s="20" t="s">
        <v>2456</v>
      </c>
      <c r="AH812" s="20" t="s">
        <v>1257</v>
      </c>
      <c r="AI812" s="19" t="s">
        <v>1569</v>
      </c>
      <c r="AJ812" s="17">
        <v>6500</v>
      </c>
      <c r="AK812" s="16"/>
      <c r="AL812" s="16">
        <f t="shared" si="24"/>
        <v>0</v>
      </c>
      <c r="AM812" s="79">
        <v>23071</v>
      </c>
      <c r="AN812" s="79">
        <v>23071</v>
      </c>
      <c r="AO812" s="79">
        <v>23071</v>
      </c>
      <c r="AP812" s="79">
        <v>23071</v>
      </c>
      <c r="AQ812" s="81">
        <v>23100</v>
      </c>
      <c r="AR812" s="74">
        <v>65000</v>
      </c>
      <c r="AS812" s="19">
        <v>0</v>
      </c>
      <c r="AT812" s="19"/>
    </row>
    <row r="813" spans="1:46" s="23" customFormat="1" ht="72" x14ac:dyDescent="0.2">
      <c r="A813" s="19" t="s">
        <v>55</v>
      </c>
      <c r="B813" s="19" t="s">
        <v>277</v>
      </c>
      <c r="C813" s="19" t="s">
        <v>276</v>
      </c>
      <c r="D813" s="19" t="s">
        <v>16</v>
      </c>
      <c r="E813" s="19" t="s">
        <v>454</v>
      </c>
      <c r="F813" s="28" t="s">
        <v>2382</v>
      </c>
      <c r="G813" s="19" t="s">
        <v>1107</v>
      </c>
      <c r="H813" s="18" t="s">
        <v>387</v>
      </c>
      <c r="I813" s="18" t="s">
        <v>274</v>
      </c>
      <c r="J813" s="17">
        <v>36000</v>
      </c>
      <c r="K813" s="64"/>
      <c r="L813" s="64"/>
      <c r="M813" s="35" t="s">
        <v>137</v>
      </c>
      <c r="N813" s="48">
        <v>23072</v>
      </c>
      <c r="O813" s="19" t="s">
        <v>3441</v>
      </c>
      <c r="P813" s="169">
        <v>23093</v>
      </c>
      <c r="Q813" s="168" t="s">
        <v>3413</v>
      </c>
      <c r="R813" s="168" t="s">
        <v>1190</v>
      </c>
      <c r="S813" s="168" t="s">
        <v>79</v>
      </c>
      <c r="T813" s="19"/>
      <c r="U813" s="19"/>
      <c r="V813" s="19" t="s">
        <v>3414</v>
      </c>
      <c r="W813" s="156">
        <v>36000</v>
      </c>
      <c r="X813" s="18" t="s">
        <v>1182</v>
      </c>
      <c r="Y813" s="46" t="s">
        <v>3415</v>
      </c>
      <c r="Z813" s="46" t="s">
        <v>3442</v>
      </c>
      <c r="AA813" s="19">
        <v>7014216724</v>
      </c>
      <c r="AB813" s="48">
        <v>23096</v>
      </c>
      <c r="AC813" s="46" t="s">
        <v>3417</v>
      </c>
      <c r="AD813" s="156">
        <v>36000</v>
      </c>
      <c r="AE813" s="20" t="s">
        <v>2729</v>
      </c>
      <c r="AF813" s="127" t="s">
        <v>1570</v>
      </c>
      <c r="AG813" s="20" t="s">
        <v>2456</v>
      </c>
      <c r="AH813" s="20" t="s">
        <v>1257</v>
      </c>
      <c r="AI813" s="19" t="s">
        <v>1569</v>
      </c>
      <c r="AJ813" s="16">
        <v>35120</v>
      </c>
      <c r="AK813" s="16"/>
      <c r="AL813" s="16">
        <f t="shared" si="24"/>
        <v>880</v>
      </c>
      <c r="AM813" s="79">
        <v>23071</v>
      </c>
      <c r="AN813" s="79">
        <v>23071</v>
      </c>
      <c r="AO813" s="79">
        <v>23071</v>
      </c>
      <c r="AP813" s="79">
        <v>23071</v>
      </c>
      <c r="AQ813" s="81">
        <v>23100</v>
      </c>
      <c r="AR813" s="74">
        <v>35120</v>
      </c>
      <c r="AS813" s="19">
        <v>880</v>
      </c>
      <c r="AT813" s="19"/>
    </row>
    <row r="814" spans="1:46" s="23" customFormat="1" ht="72" x14ac:dyDescent="0.2">
      <c r="A814" s="19" t="s">
        <v>55</v>
      </c>
      <c r="B814" s="19" t="s">
        <v>277</v>
      </c>
      <c r="C814" s="19" t="s">
        <v>276</v>
      </c>
      <c r="D814" s="19" t="s">
        <v>16</v>
      </c>
      <c r="E814" s="19" t="s">
        <v>454</v>
      </c>
      <c r="F814" s="28" t="s">
        <v>2383</v>
      </c>
      <c r="G814" s="19" t="s">
        <v>1108</v>
      </c>
      <c r="H814" s="18" t="s">
        <v>269</v>
      </c>
      <c r="I814" s="18" t="s">
        <v>274</v>
      </c>
      <c r="J814" s="17">
        <v>20000</v>
      </c>
      <c r="K814" s="64"/>
      <c r="L814" s="64"/>
      <c r="M814" s="35" t="s">
        <v>137</v>
      </c>
      <c r="N814" s="49">
        <v>23071</v>
      </c>
      <c r="O814" s="19" t="s">
        <v>3423</v>
      </c>
      <c r="P814" s="169">
        <v>23082</v>
      </c>
      <c r="Q814" s="168" t="s">
        <v>3408</v>
      </c>
      <c r="R814" s="168" t="s">
        <v>15</v>
      </c>
      <c r="S814" s="168" t="s">
        <v>79</v>
      </c>
      <c r="T814" s="19"/>
      <c r="U814" s="19"/>
      <c r="V814" s="19" t="s">
        <v>3409</v>
      </c>
      <c r="W814" s="74">
        <v>20000</v>
      </c>
      <c r="X814" s="18" t="s">
        <v>1182</v>
      </c>
      <c r="Y814" s="46" t="s">
        <v>3410</v>
      </c>
      <c r="Z814" s="46" t="s">
        <v>3443</v>
      </c>
      <c r="AA814" s="19"/>
      <c r="AB814" s="19"/>
      <c r="AC814" s="19"/>
      <c r="AD814" s="19"/>
      <c r="AE814" s="20" t="s">
        <v>3406</v>
      </c>
      <c r="AF814" s="172" t="s">
        <v>1571</v>
      </c>
      <c r="AG814" s="54"/>
      <c r="AH814" s="20" t="s">
        <v>1257</v>
      </c>
      <c r="AI814" s="19" t="s">
        <v>1569</v>
      </c>
      <c r="AJ814" s="16"/>
      <c r="AK814" s="16"/>
      <c r="AL814" s="16">
        <f t="shared" si="24"/>
        <v>20000</v>
      </c>
      <c r="AM814" s="79">
        <v>23071</v>
      </c>
      <c r="AN814" s="79">
        <v>23071</v>
      </c>
      <c r="AO814" s="79">
        <v>23071</v>
      </c>
      <c r="AP814" s="79">
        <v>23071</v>
      </c>
      <c r="AQ814" s="81">
        <v>23100</v>
      </c>
      <c r="AR814" s="74">
        <v>20000</v>
      </c>
      <c r="AS814" s="19">
        <v>0</v>
      </c>
      <c r="AT814" s="19"/>
    </row>
    <row r="815" spans="1:46" s="23" customFormat="1" ht="144" x14ac:dyDescent="0.2">
      <c r="A815" s="19" t="s">
        <v>55</v>
      </c>
      <c r="B815" s="19" t="s">
        <v>277</v>
      </c>
      <c r="C815" s="19" t="s">
        <v>276</v>
      </c>
      <c r="D815" s="19" t="s">
        <v>16</v>
      </c>
      <c r="E815" s="19" t="s">
        <v>454</v>
      </c>
      <c r="F815" s="28" t="s">
        <v>2384</v>
      </c>
      <c r="G815" s="19" t="s">
        <v>1109</v>
      </c>
      <c r="H815" s="18" t="s">
        <v>270</v>
      </c>
      <c r="I815" s="18" t="s">
        <v>268</v>
      </c>
      <c r="J815" s="17">
        <v>21000</v>
      </c>
      <c r="K815" s="64"/>
      <c r="L815" s="64"/>
      <c r="M815" s="35" t="s">
        <v>137</v>
      </c>
      <c r="N815" s="49">
        <v>23071</v>
      </c>
      <c r="O815" s="19"/>
      <c r="P815" s="169"/>
      <c r="Q815" s="19"/>
      <c r="R815" s="19"/>
      <c r="S815" s="19"/>
      <c r="T815" s="19"/>
      <c r="U815" s="19"/>
      <c r="V815" s="19"/>
      <c r="W815" s="19"/>
      <c r="X815" s="18"/>
      <c r="Y815" s="46"/>
      <c r="Z815" s="19"/>
      <c r="AA815" s="19"/>
      <c r="AB815" s="19"/>
      <c r="AC815" s="19"/>
      <c r="AD815" s="19"/>
      <c r="AE815" s="20" t="s">
        <v>1520</v>
      </c>
      <c r="AF815" s="127" t="s">
        <v>3459</v>
      </c>
      <c r="AG815" s="20"/>
      <c r="AH815" s="20" t="s">
        <v>1520</v>
      </c>
      <c r="AI815" s="20" t="s">
        <v>1571</v>
      </c>
      <c r="AJ815" s="16"/>
      <c r="AK815" s="16"/>
      <c r="AL815" s="16">
        <f t="shared" si="24"/>
        <v>21000</v>
      </c>
      <c r="AM815" s="79"/>
      <c r="AN815" s="79"/>
      <c r="AO815" s="79"/>
      <c r="AP815" s="79"/>
      <c r="AQ815" s="19"/>
      <c r="AR815" s="74"/>
      <c r="AS815" s="19"/>
      <c r="AT815" s="20" t="s">
        <v>1520</v>
      </c>
    </row>
    <row r="816" spans="1:46" s="23" customFormat="1" ht="72" x14ac:dyDescent="0.2">
      <c r="A816" s="19" t="s">
        <v>55</v>
      </c>
      <c r="B816" s="19" t="s">
        <v>277</v>
      </c>
      <c r="C816" s="19" t="s">
        <v>276</v>
      </c>
      <c r="D816" s="19" t="s">
        <v>10</v>
      </c>
      <c r="E816" s="19" t="s">
        <v>311</v>
      </c>
      <c r="F816" s="28" t="s">
        <v>2385</v>
      </c>
      <c r="G816" s="19" t="s">
        <v>1110</v>
      </c>
      <c r="H816" s="18" t="s">
        <v>1111</v>
      </c>
      <c r="I816" s="18" t="s">
        <v>274</v>
      </c>
      <c r="J816" s="17">
        <v>151200</v>
      </c>
      <c r="K816" s="64"/>
      <c r="L816" s="64"/>
      <c r="M816" s="35" t="s">
        <v>137</v>
      </c>
      <c r="N816" s="48">
        <v>23073</v>
      </c>
      <c r="O816" s="19" t="s">
        <v>3444</v>
      </c>
      <c r="P816" s="169">
        <v>23088</v>
      </c>
      <c r="Q816" s="168" t="s">
        <v>3429</v>
      </c>
      <c r="R816" s="168" t="s">
        <v>1190</v>
      </c>
      <c r="S816" s="168" t="s">
        <v>79</v>
      </c>
      <c r="T816" s="19"/>
      <c r="U816" s="19"/>
      <c r="V816" s="171" t="s">
        <v>3445</v>
      </c>
      <c r="W816" s="74">
        <v>151200</v>
      </c>
      <c r="X816" s="18" t="s">
        <v>1182</v>
      </c>
      <c r="Y816" s="128" t="s">
        <v>3446</v>
      </c>
      <c r="Z816" s="46" t="s">
        <v>3447</v>
      </c>
      <c r="AA816" s="19">
        <v>7014246272</v>
      </c>
      <c r="AB816" s="48">
        <v>23096</v>
      </c>
      <c r="AC816" s="48">
        <v>23101</v>
      </c>
      <c r="AD816" s="17">
        <v>151200</v>
      </c>
      <c r="AE816" s="20" t="s">
        <v>2729</v>
      </c>
      <c r="AF816" s="127" t="s">
        <v>1571</v>
      </c>
      <c r="AG816" s="20"/>
      <c r="AH816" s="20" t="s">
        <v>1518</v>
      </c>
      <c r="AI816" s="20" t="s">
        <v>1571</v>
      </c>
      <c r="AJ816" s="16"/>
      <c r="AK816" s="16"/>
      <c r="AL816" s="16">
        <f t="shared" si="24"/>
        <v>151200</v>
      </c>
      <c r="AM816" s="79">
        <v>23071</v>
      </c>
      <c r="AN816" s="79">
        <v>23071</v>
      </c>
      <c r="AO816" s="79">
        <v>23071</v>
      </c>
      <c r="AP816" s="79">
        <v>23071</v>
      </c>
      <c r="AQ816" s="81">
        <v>23100</v>
      </c>
      <c r="AR816" s="74">
        <v>151200</v>
      </c>
      <c r="AS816" s="19">
        <v>0</v>
      </c>
      <c r="AT816" s="19"/>
    </row>
    <row r="817" spans="1:46" ht="72" x14ac:dyDescent="0.2">
      <c r="A817" s="19" t="s">
        <v>55</v>
      </c>
      <c r="B817" s="19" t="s">
        <v>277</v>
      </c>
      <c r="C817" s="19" t="s">
        <v>17</v>
      </c>
      <c r="D817" s="19" t="s">
        <v>34</v>
      </c>
      <c r="E817" s="19" t="s">
        <v>454</v>
      </c>
      <c r="F817" s="28" t="s">
        <v>2386</v>
      </c>
      <c r="G817" s="19" t="s">
        <v>1149</v>
      </c>
      <c r="H817" s="18" t="s">
        <v>270</v>
      </c>
      <c r="I817" s="18" t="s">
        <v>1119</v>
      </c>
      <c r="J817" s="17">
        <v>600000</v>
      </c>
      <c r="K817" s="35" t="s">
        <v>137</v>
      </c>
      <c r="L817" s="78"/>
      <c r="M817" s="78"/>
      <c r="N817" s="48">
        <v>23075</v>
      </c>
      <c r="O817" s="52"/>
      <c r="P817" s="167"/>
      <c r="Q817" s="52"/>
      <c r="R817" s="52"/>
      <c r="S817" s="52"/>
      <c r="T817" s="52"/>
      <c r="U817" s="52"/>
      <c r="V817" s="52"/>
      <c r="W817" s="52"/>
      <c r="X817" s="71"/>
      <c r="Y817" s="80"/>
      <c r="Z817" s="52"/>
      <c r="AA817" s="52"/>
      <c r="AB817" s="52"/>
      <c r="AC817" s="52"/>
      <c r="AD817" s="52"/>
      <c r="AE817" s="54" t="s">
        <v>2451</v>
      </c>
      <c r="AF817" s="172" t="s">
        <v>3456</v>
      </c>
      <c r="AG817" s="54"/>
      <c r="AH817" s="54" t="s">
        <v>1257</v>
      </c>
      <c r="AI817" s="19" t="s">
        <v>1569</v>
      </c>
      <c r="AJ817" s="119"/>
      <c r="AK817" s="119"/>
      <c r="AL817" s="16">
        <f t="shared" si="24"/>
        <v>600000</v>
      </c>
      <c r="AM817" s="79">
        <v>23102</v>
      </c>
      <c r="AN817" s="79">
        <v>23102</v>
      </c>
      <c r="AO817" s="52"/>
      <c r="AP817" s="52"/>
      <c r="AQ817" s="52"/>
      <c r="AR817" s="82"/>
      <c r="AS817" s="19"/>
      <c r="AT817" s="52"/>
    </row>
    <row r="818" spans="1:46" ht="72" x14ac:dyDescent="0.2">
      <c r="A818" s="19" t="s">
        <v>55</v>
      </c>
      <c r="B818" s="19" t="s">
        <v>277</v>
      </c>
      <c r="C818" s="19" t="s">
        <v>17</v>
      </c>
      <c r="D818" s="19" t="s">
        <v>34</v>
      </c>
      <c r="E818" s="19" t="s">
        <v>454</v>
      </c>
      <c r="F818" s="28" t="s">
        <v>2387</v>
      </c>
      <c r="G818" s="19" t="s">
        <v>1150</v>
      </c>
      <c r="H818" s="18" t="s">
        <v>270</v>
      </c>
      <c r="I818" s="18" t="s">
        <v>1119</v>
      </c>
      <c r="J818" s="17">
        <v>900000</v>
      </c>
      <c r="K818" s="35" t="s">
        <v>137</v>
      </c>
      <c r="L818" s="64"/>
      <c r="M818" s="64"/>
      <c r="N818" s="48">
        <v>23074</v>
      </c>
      <c r="O818" s="19"/>
      <c r="P818" s="169"/>
      <c r="Q818" s="19"/>
      <c r="R818" s="19"/>
      <c r="S818" s="19"/>
      <c r="T818" s="19"/>
      <c r="U818" s="19"/>
      <c r="V818" s="19"/>
      <c r="W818" s="19"/>
      <c r="X818" s="18"/>
      <c r="Y818" s="46"/>
      <c r="Z818" s="19"/>
      <c r="AA818" s="19"/>
      <c r="AB818" s="19"/>
      <c r="AC818" s="19"/>
      <c r="AD818" s="19"/>
      <c r="AE818" s="54" t="s">
        <v>2451</v>
      </c>
      <c r="AF818" s="124" t="s">
        <v>1571</v>
      </c>
      <c r="AG818" s="19"/>
      <c r="AH818" s="20" t="s">
        <v>1257</v>
      </c>
      <c r="AI818" s="19" t="s">
        <v>1569</v>
      </c>
      <c r="AJ818" s="16"/>
      <c r="AK818" s="16"/>
      <c r="AL818" s="16">
        <f t="shared" si="24"/>
        <v>900000</v>
      </c>
      <c r="AM818" s="79">
        <v>23102</v>
      </c>
      <c r="AN818" s="79">
        <v>23102</v>
      </c>
      <c r="AO818" s="19"/>
      <c r="AP818" s="19"/>
      <c r="AQ818" s="19"/>
      <c r="AR818" s="74"/>
      <c r="AS818" s="19"/>
      <c r="AT818" s="19"/>
    </row>
    <row r="819" spans="1:46" ht="72" x14ac:dyDescent="0.2">
      <c r="A819" s="19" t="s">
        <v>55</v>
      </c>
      <c r="B819" s="19" t="s">
        <v>277</v>
      </c>
      <c r="C819" s="19" t="s">
        <v>17</v>
      </c>
      <c r="D819" s="19" t="s">
        <v>34</v>
      </c>
      <c r="E819" s="19" t="s">
        <v>454</v>
      </c>
      <c r="F819" s="28" t="s">
        <v>2388</v>
      </c>
      <c r="G819" s="19" t="s">
        <v>1151</v>
      </c>
      <c r="H819" s="18" t="s">
        <v>270</v>
      </c>
      <c r="I819" s="18" t="s">
        <v>1119</v>
      </c>
      <c r="J819" s="17">
        <v>1600000</v>
      </c>
      <c r="K819" s="35" t="s">
        <v>137</v>
      </c>
      <c r="L819" s="64"/>
      <c r="M819" s="64"/>
      <c r="N819" s="48">
        <v>23070</v>
      </c>
      <c r="O819" s="19"/>
      <c r="P819" s="169"/>
      <c r="Q819" s="19"/>
      <c r="R819" s="19"/>
      <c r="S819" s="19"/>
      <c r="T819" s="19"/>
      <c r="U819" s="19"/>
      <c r="V819" s="19"/>
      <c r="W819" s="19"/>
      <c r="X819" s="18"/>
      <c r="Y819" s="46"/>
      <c r="Z819" s="19"/>
      <c r="AA819" s="19"/>
      <c r="AB819" s="19"/>
      <c r="AC819" s="19"/>
      <c r="AD819" s="19"/>
      <c r="AE819" s="20" t="s">
        <v>3448</v>
      </c>
      <c r="AF819" s="124" t="s">
        <v>1571</v>
      </c>
      <c r="AG819" s="19"/>
      <c r="AH819" s="20" t="s">
        <v>1519</v>
      </c>
      <c r="AI819" s="19" t="s">
        <v>1571</v>
      </c>
      <c r="AJ819" s="16"/>
      <c r="AK819" s="16"/>
      <c r="AL819" s="16">
        <f t="shared" si="24"/>
        <v>1600000</v>
      </c>
      <c r="AM819" s="79">
        <v>23071</v>
      </c>
      <c r="AN819" s="79">
        <v>23071</v>
      </c>
      <c r="AO819" s="19"/>
      <c r="AP819" s="19"/>
      <c r="AQ819" s="19"/>
      <c r="AR819" s="74"/>
      <c r="AS819" s="19"/>
      <c r="AT819" s="19"/>
    </row>
    <row r="820" spans="1:46" ht="72" x14ac:dyDescent="0.2">
      <c r="A820" s="19" t="s">
        <v>55</v>
      </c>
      <c r="B820" s="19" t="s">
        <v>277</v>
      </c>
      <c r="C820" s="19" t="s">
        <v>17</v>
      </c>
      <c r="D820" s="19" t="s">
        <v>34</v>
      </c>
      <c r="E820" s="19" t="s">
        <v>454</v>
      </c>
      <c r="F820" s="28" t="s">
        <v>2389</v>
      </c>
      <c r="G820" s="19" t="s">
        <v>1152</v>
      </c>
      <c r="H820" s="18" t="s">
        <v>270</v>
      </c>
      <c r="I820" s="18" t="s">
        <v>1119</v>
      </c>
      <c r="J820" s="17">
        <v>993600</v>
      </c>
      <c r="K820" s="35" t="s">
        <v>137</v>
      </c>
      <c r="L820" s="64"/>
      <c r="M820" s="64"/>
      <c r="N820" s="48">
        <v>23073</v>
      </c>
      <c r="O820" s="19"/>
      <c r="P820" s="169"/>
      <c r="Q820" s="19"/>
      <c r="R820" s="19"/>
      <c r="S820" s="19"/>
      <c r="T820" s="19"/>
      <c r="U820" s="19"/>
      <c r="V820" s="19"/>
      <c r="W820" s="19"/>
      <c r="X820" s="18"/>
      <c r="Y820" s="46"/>
      <c r="Z820" s="19"/>
      <c r="AA820" s="19"/>
      <c r="AB820" s="19"/>
      <c r="AC820" s="19"/>
      <c r="AD820" s="19"/>
      <c r="AE820" s="20" t="s">
        <v>3448</v>
      </c>
      <c r="AF820" s="124" t="s">
        <v>1571</v>
      </c>
      <c r="AG820" s="19"/>
      <c r="AH820" s="20" t="s">
        <v>1257</v>
      </c>
      <c r="AI820" s="19" t="s">
        <v>1569</v>
      </c>
      <c r="AJ820" s="16"/>
      <c r="AK820" s="16"/>
      <c r="AL820" s="16">
        <f t="shared" si="24"/>
        <v>993600</v>
      </c>
      <c r="AM820" s="79">
        <v>23102</v>
      </c>
      <c r="AN820" s="79">
        <v>23102</v>
      </c>
      <c r="AO820" s="19"/>
      <c r="AP820" s="19"/>
      <c r="AQ820" s="19"/>
      <c r="AR820" s="74"/>
      <c r="AS820" s="19"/>
      <c r="AT820" s="19"/>
    </row>
    <row r="821" spans="1:46" ht="72" x14ac:dyDescent="0.2">
      <c r="A821" s="19" t="s">
        <v>55</v>
      </c>
      <c r="B821" s="19" t="s">
        <v>277</v>
      </c>
      <c r="C821" s="19" t="s">
        <v>17</v>
      </c>
      <c r="D821" s="19" t="s">
        <v>34</v>
      </c>
      <c r="E821" s="19" t="s">
        <v>454</v>
      </c>
      <c r="F821" s="28" t="s">
        <v>2390</v>
      </c>
      <c r="G821" s="19" t="s">
        <v>1153</v>
      </c>
      <c r="H821" s="18" t="s">
        <v>270</v>
      </c>
      <c r="I821" s="18" t="s">
        <v>1119</v>
      </c>
      <c r="J821" s="17">
        <v>7755000</v>
      </c>
      <c r="K821" s="35" t="s">
        <v>137</v>
      </c>
      <c r="L821" s="64"/>
      <c r="M821" s="64"/>
      <c r="N821" s="49">
        <v>23071</v>
      </c>
      <c r="O821" s="19"/>
      <c r="P821" s="169"/>
      <c r="Q821" s="19"/>
      <c r="R821" s="19"/>
      <c r="S821" s="19"/>
      <c r="T821" s="19"/>
      <c r="U821" s="19"/>
      <c r="V821" s="19"/>
      <c r="W821" s="19"/>
      <c r="X821" s="18"/>
      <c r="Y821" s="46"/>
      <c r="Z821" s="19"/>
      <c r="AA821" s="19"/>
      <c r="AB821" s="19"/>
      <c r="AC821" s="19"/>
      <c r="AD821" s="19"/>
      <c r="AE821" s="54" t="s">
        <v>3449</v>
      </c>
      <c r="AF821" s="172" t="s">
        <v>3452</v>
      </c>
      <c r="AG821" s="54"/>
      <c r="AH821" s="20" t="s">
        <v>1519</v>
      </c>
      <c r="AI821" s="19" t="s">
        <v>1571</v>
      </c>
      <c r="AJ821" s="16"/>
      <c r="AK821" s="16"/>
      <c r="AL821" s="16">
        <f t="shared" si="24"/>
        <v>7755000</v>
      </c>
      <c r="AM821" s="79">
        <v>23102</v>
      </c>
      <c r="AN821" s="79">
        <v>23102</v>
      </c>
      <c r="AO821" s="19"/>
      <c r="AP821" s="19"/>
      <c r="AQ821" s="19"/>
      <c r="AR821" s="74"/>
      <c r="AS821" s="19"/>
      <c r="AT821" s="19"/>
    </row>
    <row r="822" spans="1:46" ht="72" x14ac:dyDescent="0.2">
      <c r="A822" s="19" t="s">
        <v>55</v>
      </c>
      <c r="B822" s="19" t="s">
        <v>277</v>
      </c>
      <c r="C822" s="19" t="s">
        <v>17</v>
      </c>
      <c r="D822" s="19" t="s">
        <v>34</v>
      </c>
      <c r="E822" s="19" t="s">
        <v>454</v>
      </c>
      <c r="F822" s="28" t="s">
        <v>2391</v>
      </c>
      <c r="G822" s="19" t="s">
        <v>1154</v>
      </c>
      <c r="H822" s="18" t="s">
        <v>270</v>
      </c>
      <c r="I822" s="18" t="s">
        <v>1119</v>
      </c>
      <c r="J822" s="17">
        <v>750000</v>
      </c>
      <c r="K822" s="35" t="s">
        <v>137</v>
      </c>
      <c r="L822" s="64"/>
      <c r="M822" s="64"/>
      <c r="N822" s="48">
        <v>23076</v>
      </c>
      <c r="O822" s="19"/>
      <c r="P822" s="169"/>
      <c r="Q822" s="19"/>
      <c r="R822" s="19"/>
      <c r="S822" s="19"/>
      <c r="T822" s="19"/>
      <c r="U822" s="19"/>
      <c r="V822" s="19"/>
      <c r="W822" s="19"/>
      <c r="X822" s="18"/>
      <c r="Y822" s="46"/>
      <c r="Z822" s="19"/>
      <c r="AA822" s="19"/>
      <c r="AB822" s="19"/>
      <c r="AC822" s="19"/>
      <c r="AD822" s="19"/>
      <c r="AE822" s="54" t="s">
        <v>2451</v>
      </c>
      <c r="AF822" s="172" t="s">
        <v>3456</v>
      </c>
      <c r="AG822" s="54"/>
      <c r="AH822" s="20" t="s">
        <v>1257</v>
      </c>
      <c r="AI822" s="19" t="s">
        <v>1569</v>
      </c>
      <c r="AJ822" s="16"/>
      <c r="AK822" s="16"/>
      <c r="AL822" s="16">
        <f t="shared" si="24"/>
        <v>750000</v>
      </c>
      <c r="AM822" s="79">
        <v>23071</v>
      </c>
      <c r="AN822" s="79">
        <v>23071</v>
      </c>
      <c r="AO822" s="19"/>
      <c r="AP822" s="19"/>
      <c r="AQ822" s="19"/>
      <c r="AR822" s="74"/>
      <c r="AS822" s="19"/>
      <c r="AT822" s="19"/>
    </row>
  </sheetData>
  <autoFilter ref="A1:AT822" xr:uid="{00000000-0009-0000-0000-000003000000}"/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phoneticPr fontId="11" type="noConversion"/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0300-000000000000}"/>
  </dataValidations>
  <pageMargins left="0.70866141732283472" right="0.70866141732283472" top="0.74803149606299213" bottom="0.74803149606299213" header="0.31496062992125984" footer="0.31496062992125984"/>
  <pageSetup paperSize="8" scale="40" orientation="landscape" r:id="rId1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300-000001000000}">
          <x14:formula1>
            <xm:f>Sheet2!$F$4:$F$19</xm:f>
          </x14:formula1>
          <xm:sqref>D356:D649 D651:D698 D700:D1048576 D1:D354</xm:sqref>
        </x14:dataValidation>
        <x14:dataValidation type="list" allowBlank="1" showInputMessage="1" showErrorMessage="1" xr:uid="{00000000-0002-0000-0300-000002000000}">
          <x14:formula1>
            <xm:f>Sheet2!$F$4:$F$20</xm:f>
          </x14:formula1>
          <xm:sqref>D355 D650 D699</xm:sqref>
        </x14:dataValidation>
        <x14:dataValidation type="list" allowBlank="1" showInputMessage="1" showErrorMessage="1" xr:uid="{00000000-0002-0000-0300-000003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X2:X38 R2:S38</xm:sqref>
        </x14:dataValidation>
        <x14:dataValidation type="list" allowBlank="1" showInputMessage="1" showErrorMessage="1" xr:uid="{00000000-0002-0000-0300-000004000000}">
          <x14:formula1>
            <xm:f>Sheet2!$C$4:$C$5</xm:f>
          </x14:formula1>
          <xm:sqref>B1:B1048576</xm:sqref>
        </x14:dataValidation>
        <x14:dataValidation type="list" allowBlank="1" showInputMessage="1" showErrorMessage="1" xr:uid="{00000000-0002-0000-0300-000005000000}">
          <x14:formula1>
            <xm:f>Sheet2!$H$4:$H$22</xm:f>
          </x14:formula1>
          <xm:sqref>A1:A1048576</xm:sqref>
        </x14:dataValidation>
        <x14:dataValidation type="list" allowBlank="1" showInputMessage="1" showErrorMessage="1" xr:uid="{00000000-0002-0000-0300-000006000000}">
          <x14:formula1>
            <xm:f>Sheet2!$E$4:$E$5</xm:f>
          </x14:formula1>
          <xm:sqref>C1:C1048576</xm:sqref>
        </x14:dataValidation>
        <x14:dataValidation type="list" allowBlank="1" showInputMessage="1" showErrorMessage="1" xr:uid="{00000000-0002-0000-0300-000007000000}">
          <x14:formula1>
            <xm:f>Sheet2!$C$19:$C$29</xm:f>
          </x14:formula1>
          <xm:sqref>E1:E1048576</xm:sqref>
        </x14:dataValidation>
        <x14:dataValidation type="list" allowBlank="1" showInputMessage="1" showErrorMessage="1" xr:uid="{00000000-0002-0000-0300-000008000000}">
          <x14:formula1>
            <xm:f>'D:\TON\เก็บผลงานเก่า\ปีงบประมาณ พ.ศ.2563\ตามงบลงทุนตามมาตรการเร่งรัด\31 มี.ค.63\[02 คณะศิลปศึกษา.xlsx]Sheet2'!#REF!</xm:f>
          </x14:formula1>
          <xm:sqref>X39:X79 R39:S79</xm:sqref>
        </x14:dataValidation>
        <x14:dataValidation type="list" allowBlank="1" showInputMessage="1" showErrorMessage="1" xr:uid="{00000000-0002-0000-0300-00000B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X98:X155 R98:S155</xm:sqref>
        </x14:dataValidation>
        <x14:dataValidation type="list" allowBlank="1" showInputMessage="1" showErrorMessage="1" xr:uid="{00000000-0002-0000-0300-00000E000000}">
          <x14:formula1>
            <xm:f>'D:\TON\เก็บผลงานเก่า\ปีงบประมาณ พ.ศ.2563\ตามงบลงทุนตามมาตรการเร่งรัด\31 มี.ค.63\[05 วนศ.xlsx]Sheet2'!#REF!</xm:f>
          </x14:formula1>
          <xm:sqref>X156:X184 X187:X192 R193:R211 R213:R242 R156:S184 S187:S192</xm:sqref>
        </x14:dataValidation>
        <x14:dataValidation type="list" allowBlank="1" showInputMessage="1" showErrorMessage="1" xr:uid="{00000000-0002-0000-0300-000011000000}">
          <x14:formula1>
            <xm:f>'D:\TON\เก็บผลงานเก่า\ปีงบประมาณ พ.ศ.2563\ตามงบลงทุนตามมาตรการเร่งรัด\31 มี.ค.63\[06 วนศ.เชียงใหม่.xlsx]Sheet2'!#REF!</xm:f>
          </x14:formula1>
          <xm:sqref>X243:X281 R243:S281</xm:sqref>
        </x14:dataValidation>
        <x14:dataValidation type="list" allowBlank="1" showInputMessage="1" showErrorMessage="1" xr:uid="{00000000-0002-0000-0300-000014000000}">
          <x14:formula1>
            <xm:f>'D:\TON\เก็บผลงานเก่า\ปีงบประมาณ พ.ศ.2563\ตามงบลงทุนตามมาตรการเร่งรัด\31 มี.ค.63\[09 วนศ.ร้อยเอ็ด.xlsx]Sheet2'!#REF!</xm:f>
          </x14:formula1>
          <xm:sqref>X358:X447 R358:S447</xm:sqref>
        </x14:dataValidation>
        <x14:dataValidation type="list" allowBlank="1" showInputMessage="1" showErrorMessage="1" xr:uid="{00000000-0002-0000-0300-000017000000}">
          <x14:formula1>
            <xm:f>'D:\TON\เก็บผลงานเก่า\ปีงบประมาณ พ.ศ.2563\ตามงบลงทุนตามมาตรการเร่งรัด\31 มี.ค.63\[15 วนศ.สุพรรณบุรี.xlsx]Sheet2'!#REF!</xm:f>
          </x14:formula1>
          <xm:sqref>X702:X744 R702:R709 R711:R722 R729:R744 S702:S744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Y822"/>
  <sheetViews>
    <sheetView showGridLines="0" tabSelected="1" zoomScaleNormal="100" workbookViewId="0"/>
  </sheetViews>
  <sheetFormatPr defaultRowHeight="18" x14ac:dyDescent="0.2"/>
  <cols>
    <col min="1" max="1" width="16.875" style="253" customWidth="1"/>
    <col min="2" max="2" width="27.375" style="253" hidden="1" customWidth="1"/>
    <col min="3" max="3" width="17.375" style="253" customWidth="1"/>
    <col min="4" max="4" width="18.125" style="253" hidden="1" customWidth="1"/>
    <col min="5" max="5" width="26.5" style="253" hidden="1" customWidth="1"/>
    <col min="6" max="6" width="24.5" style="267" customWidth="1"/>
    <col min="7" max="7" width="46.5" style="268" customWidth="1"/>
    <col min="8" max="8" width="5.625" style="123" customWidth="1"/>
    <col min="9" max="9" width="7" style="123" customWidth="1"/>
    <col min="10" max="10" width="16.125" style="269" bestFit="1" customWidth="1"/>
    <col min="11" max="13" width="9.875" style="123" customWidth="1"/>
    <col min="14" max="14" width="14.375" style="253" customWidth="1"/>
    <col min="15" max="15" width="14.875" style="253" customWidth="1"/>
    <col min="16" max="16" width="18" style="253" customWidth="1"/>
    <col min="17" max="17" width="15" style="253" customWidth="1"/>
    <col min="18" max="18" width="14.125" style="253" customWidth="1"/>
    <col min="19" max="19" width="15.25" style="253" customWidth="1"/>
    <col min="20" max="21" width="10.5" style="253" customWidth="1"/>
    <col min="22" max="22" width="18.5" style="253" customWidth="1"/>
    <col min="23" max="23" width="26.5" style="253" customWidth="1"/>
    <col min="24" max="24" width="11.875" style="123" customWidth="1"/>
    <col min="25" max="25" width="30.125" style="270" customWidth="1"/>
    <col min="26" max="26" width="28.625" style="253" customWidth="1"/>
    <col min="27" max="27" width="16.875" style="253" customWidth="1"/>
    <col min="28" max="28" width="24.25" style="253" customWidth="1"/>
    <col min="29" max="29" width="24.125" style="253" customWidth="1"/>
    <col min="30" max="30" width="25.875" style="253" customWidth="1"/>
    <col min="31" max="31" width="55.125" style="253" customWidth="1"/>
    <col min="32" max="33" width="39" style="268" hidden="1" customWidth="1"/>
    <col min="34" max="34" width="39" style="253" hidden="1" customWidth="1"/>
    <col min="35" max="36" width="39" style="268" hidden="1" customWidth="1"/>
    <col min="37" max="39" width="38.75" style="268" hidden="1" customWidth="1"/>
    <col min="40" max="40" width="21.5" style="84" customWidth="1"/>
    <col min="41" max="41" width="21.5" style="271" customWidth="1"/>
    <col min="42" max="42" width="21.5" style="84" hidden="1" customWidth="1"/>
    <col min="43" max="44" width="21.625" style="253" hidden="1" customWidth="1"/>
    <col min="45" max="45" width="21.875" style="253" hidden="1" customWidth="1"/>
    <col min="46" max="46" width="19.5" style="253" hidden="1" customWidth="1"/>
    <col min="47" max="47" width="24.25" style="253" hidden="1" customWidth="1"/>
    <col min="48" max="48" width="19.875" style="253" hidden="1" customWidth="1"/>
    <col min="49" max="49" width="17" style="253" hidden="1" customWidth="1"/>
    <col min="50" max="50" width="36.375" style="253" hidden="1" customWidth="1"/>
    <col min="51" max="51" width="9" style="253" hidden="1" customWidth="1"/>
    <col min="52" max="52" width="9" style="253" customWidth="1"/>
    <col min="53" max="16384" width="9" style="253"/>
  </cols>
  <sheetData>
    <row r="1" spans="1:50" s="247" customFormat="1" ht="164.25" x14ac:dyDescent="0.2">
      <c r="A1" s="237" t="s">
        <v>1546</v>
      </c>
      <c r="B1" s="237" t="s">
        <v>1547</v>
      </c>
      <c r="C1" s="238" t="s">
        <v>1548</v>
      </c>
      <c r="D1" s="237" t="s">
        <v>1549</v>
      </c>
      <c r="E1" s="237" t="s">
        <v>309</v>
      </c>
      <c r="F1" s="239" t="s">
        <v>1550</v>
      </c>
      <c r="G1" s="237" t="s">
        <v>1551</v>
      </c>
      <c r="H1" s="240" t="s">
        <v>1552</v>
      </c>
      <c r="I1" s="240" t="s">
        <v>1553</v>
      </c>
      <c r="J1" s="241" t="s">
        <v>1554</v>
      </c>
      <c r="K1" s="242" t="s">
        <v>0</v>
      </c>
      <c r="L1" s="242" t="s">
        <v>1</v>
      </c>
      <c r="M1" s="242" t="s">
        <v>2</v>
      </c>
      <c r="N1" s="243" t="s">
        <v>1521</v>
      </c>
      <c r="O1" s="244" t="s">
        <v>1525</v>
      </c>
      <c r="P1" s="244" t="s">
        <v>1526</v>
      </c>
      <c r="Q1" s="244" t="s">
        <v>1527</v>
      </c>
      <c r="R1" s="244" t="s">
        <v>1528</v>
      </c>
      <c r="S1" s="244" t="s">
        <v>1529</v>
      </c>
      <c r="T1" s="244" t="s">
        <v>1530</v>
      </c>
      <c r="U1" s="244" t="s">
        <v>1531</v>
      </c>
      <c r="V1" s="244" t="s">
        <v>1532</v>
      </c>
      <c r="W1" s="244" t="s">
        <v>1533</v>
      </c>
      <c r="X1" s="244" t="s">
        <v>1534</v>
      </c>
      <c r="Y1" s="244" t="s">
        <v>1535</v>
      </c>
      <c r="Z1" s="244" t="s">
        <v>1536</v>
      </c>
      <c r="AA1" s="244" t="s">
        <v>1537</v>
      </c>
      <c r="AB1" s="243" t="s">
        <v>1522</v>
      </c>
      <c r="AC1" s="243" t="s">
        <v>1523</v>
      </c>
      <c r="AD1" s="243" t="s">
        <v>1524</v>
      </c>
      <c r="AE1" s="243" t="s">
        <v>3619</v>
      </c>
      <c r="AF1" s="245" t="s">
        <v>2551</v>
      </c>
      <c r="AG1" s="245" t="s">
        <v>3618</v>
      </c>
      <c r="AH1" s="243" t="s">
        <v>3465</v>
      </c>
      <c r="AI1" s="245" t="s">
        <v>3557</v>
      </c>
      <c r="AJ1" s="245" t="s">
        <v>3613</v>
      </c>
      <c r="AK1" s="243" t="s">
        <v>2392</v>
      </c>
      <c r="AL1" s="243" t="s">
        <v>1567</v>
      </c>
      <c r="AM1" s="243" t="s">
        <v>3970</v>
      </c>
      <c r="AN1" s="83" t="s">
        <v>3554</v>
      </c>
      <c r="AO1" s="83" t="s">
        <v>3555</v>
      </c>
      <c r="AP1" s="246" t="s">
        <v>3556</v>
      </c>
      <c r="AQ1" s="244" t="s">
        <v>1538</v>
      </c>
      <c r="AR1" s="244" t="s">
        <v>1539</v>
      </c>
      <c r="AS1" s="244" t="s">
        <v>1540</v>
      </c>
      <c r="AT1" s="244" t="s">
        <v>1541</v>
      </c>
      <c r="AU1" s="244" t="s">
        <v>1542</v>
      </c>
      <c r="AV1" s="244" t="s">
        <v>1543</v>
      </c>
      <c r="AW1" s="244" t="s">
        <v>1544</v>
      </c>
      <c r="AX1" s="244" t="s">
        <v>1545</v>
      </c>
    </row>
    <row r="2" spans="1:50" s="123" customFormat="1" ht="72" x14ac:dyDescent="0.2">
      <c r="A2" s="52" t="s">
        <v>9</v>
      </c>
      <c r="B2" s="52" t="s">
        <v>277</v>
      </c>
      <c r="C2" s="52" t="s">
        <v>276</v>
      </c>
      <c r="D2" s="52" t="s">
        <v>11</v>
      </c>
      <c r="E2" s="52" t="s">
        <v>310</v>
      </c>
      <c r="F2" s="122" t="s">
        <v>1575</v>
      </c>
      <c r="G2" s="52" t="s">
        <v>254</v>
      </c>
      <c r="H2" s="71" t="s">
        <v>267</v>
      </c>
      <c r="I2" s="71" t="s">
        <v>268</v>
      </c>
      <c r="J2" s="122">
        <v>40800</v>
      </c>
      <c r="K2" s="248"/>
      <c r="L2" s="248"/>
      <c r="M2" s="249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3620</v>
      </c>
      <c r="AC2" s="36" t="s">
        <v>3620</v>
      </c>
      <c r="AD2" s="16">
        <v>40800</v>
      </c>
      <c r="AE2" s="19" t="s">
        <v>2500</v>
      </c>
      <c r="AF2" s="52" t="s">
        <v>2495</v>
      </c>
      <c r="AG2" s="52" t="s">
        <v>3544</v>
      </c>
      <c r="AH2" s="52" t="s">
        <v>3476</v>
      </c>
      <c r="AI2" s="52" t="s">
        <v>2457</v>
      </c>
      <c r="AJ2" s="52"/>
      <c r="AK2" s="52" t="s">
        <v>1158</v>
      </c>
      <c r="AL2" s="52" t="s">
        <v>1570</v>
      </c>
      <c r="AM2" s="52" t="s">
        <v>3553</v>
      </c>
      <c r="AN2" s="250"/>
      <c r="AO2" s="250">
        <v>40800</v>
      </c>
      <c r="AP2" s="119">
        <f>J2-AN2-AO2</f>
        <v>0</v>
      </c>
      <c r="AQ2" s="115">
        <v>242221</v>
      </c>
      <c r="AR2" s="115">
        <v>242221</v>
      </c>
      <c r="AS2" s="115">
        <v>242249</v>
      </c>
      <c r="AT2" s="115">
        <v>242249</v>
      </c>
      <c r="AU2" s="115">
        <v>242257</v>
      </c>
      <c r="AV2" s="15">
        <v>40800</v>
      </c>
      <c r="AW2" s="38" t="s">
        <v>2395</v>
      </c>
      <c r="AX2" s="71" t="s">
        <v>2548</v>
      </c>
    </row>
    <row r="3" spans="1:50" s="123" customFormat="1" ht="72" x14ac:dyDescent="0.2">
      <c r="A3" s="52" t="s">
        <v>9</v>
      </c>
      <c r="B3" s="52" t="s">
        <v>277</v>
      </c>
      <c r="C3" s="52" t="s">
        <v>276</v>
      </c>
      <c r="D3" s="52" t="s">
        <v>11</v>
      </c>
      <c r="E3" s="52" t="s">
        <v>310</v>
      </c>
      <c r="F3" s="121" t="s">
        <v>1576</v>
      </c>
      <c r="G3" s="52" t="s">
        <v>255</v>
      </c>
      <c r="H3" s="71" t="s">
        <v>269</v>
      </c>
      <c r="I3" s="71" t="s">
        <v>268</v>
      </c>
      <c r="J3" s="122">
        <v>4000</v>
      </c>
      <c r="K3" s="248"/>
      <c r="L3" s="248"/>
      <c r="M3" s="249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3621</v>
      </c>
      <c r="AC3" s="36" t="s">
        <v>3621</v>
      </c>
      <c r="AD3" s="16">
        <v>3800</v>
      </c>
      <c r="AE3" s="19" t="s">
        <v>3622</v>
      </c>
      <c r="AF3" s="52" t="s">
        <v>2495</v>
      </c>
      <c r="AG3" s="52" t="s">
        <v>3544</v>
      </c>
      <c r="AH3" s="52" t="s">
        <v>3476</v>
      </c>
      <c r="AI3" s="52" t="s">
        <v>2457</v>
      </c>
      <c r="AJ3" s="52"/>
      <c r="AK3" s="52" t="s">
        <v>1158</v>
      </c>
      <c r="AL3" s="52" t="s">
        <v>1570</v>
      </c>
      <c r="AM3" s="52" t="s">
        <v>3553</v>
      </c>
      <c r="AN3" s="250"/>
      <c r="AO3" s="250">
        <v>3800</v>
      </c>
      <c r="AP3" s="119">
        <f t="shared" ref="AP3:AP66" si="0">J3-AN3-AO3</f>
        <v>200</v>
      </c>
      <c r="AQ3" s="115">
        <v>242221</v>
      </c>
      <c r="AR3" s="115">
        <v>242221</v>
      </c>
      <c r="AS3" s="115">
        <v>242240</v>
      </c>
      <c r="AT3" s="115">
        <v>242240</v>
      </c>
      <c r="AU3" s="115">
        <v>242254</v>
      </c>
      <c r="AV3" s="15">
        <v>3800</v>
      </c>
      <c r="AW3" s="117">
        <v>200</v>
      </c>
      <c r="AX3" s="71" t="s">
        <v>2548</v>
      </c>
    </row>
    <row r="4" spans="1:50" s="123" customFormat="1" ht="72" x14ac:dyDescent="0.2">
      <c r="A4" s="52" t="s">
        <v>9</v>
      </c>
      <c r="B4" s="52" t="s">
        <v>277</v>
      </c>
      <c r="C4" s="52" t="s">
        <v>276</v>
      </c>
      <c r="D4" s="52" t="s">
        <v>11</v>
      </c>
      <c r="E4" s="52" t="s">
        <v>310</v>
      </c>
      <c r="F4" s="121" t="s">
        <v>1577</v>
      </c>
      <c r="G4" s="52" t="s">
        <v>256</v>
      </c>
      <c r="H4" s="71" t="s">
        <v>267</v>
      </c>
      <c r="I4" s="71" t="s">
        <v>268</v>
      </c>
      <c r="J4" s="122">
        <v>23400</v>
      </c>
      <c r="K4" s="248"/>
      <c r="L4" s="248"/>
      <c r="M4" s="249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3620</v>
      </c>
      <c r="AC4" s="36" t="s">
        <v>3620</v>
      </c>
      <c r="AD4" s="16">
        <v>23400</v>
      </c>
      <c r="AE4" s="19" t="s">
        <v>2500</v>
      </c>
      <c r="AF4" s="52" t="s">
        <v>2495</v>
      </c>
      <c r="AG4" s="52" t="s">
        <v>3544</v>
      </c>
      <c r="AH4" s="52" t="s">
        <v>3476</v>
      </c>
      <c r="AI4" s="52" t="s">
        <v>2457</v>
      </c>
      <c r="AJ4" s="52"/>
      <c r="AK4" s="52" t="s">
        <v>1158</v>
      </c>
      <c r="AL4" s="52" t="s">
        <v>1570</v>
      </c>
      <c r="AM4" s="52" t="s">
        <v>3553</v>
      </c>
      <c r="AN4" s="250"/>
      <c r="AO4" s="250">
        <v>23400</v>
      </c>
      <c r="AP4" s="119">
        <f t="shared" si="0"/>
        <v>0</v>
      </c>
      <c r="AQ4" s="115">
        <v>242221</v>
      </c>
      <c r="AR4" s="115">
        <v>242221</v>
      </c>
      <c r="AS4" s="115">
        <v>242249</v>
      </c>
      <c r="AT4" s="115">
        <v>242249</v>
      </c>
      <c r="AU4" s="115">
        <v>242257</v>
      </c>
      <c r="AV4" s="15">
        <v>23400</v>
      </c>
      <c r="AW4" s="38" t="s">
        <v>2395</v>
      </c>
      <c r="AX4" s="71" t="s">
        <v>2548</v>
      </c>
    </row>
    <row r="5" spans="1:50" s="123" customFormat="1" ht="72" x14ac:dyDescent="0.2">
      <c r="A5" s="52" t="s">
        <v>9</v>
      </c>
      <c r="B5" s="52" t="s">
        <v>277</v>
      </c>
      <c r="C5" s="52" t="s">
        <v>276</v>
      </c>
      <c r="D5" s="52" t="s">
        <v>11</v>
      </c>
      <c r="E5" s="52" t="s">
        <v>310</v>
      </c>
      <c r="F5" s="121" t="s">
        <v>1578</v>
      </c>
      <c r="G5" s="52" t="s">
        <v>257</v>
      </c>
      <c r="H5" s="71" t="s">
        <v>270</v>
      </c>
      <c r="I5" s="71" t="s">
        <v>271</v>
      </c>
      <c r="J5" s="122">
        <v>7000</v>
      </c>
      <c r="K5" s="248"/>
      <c r="L5" s="248"/>
      <c r="M5" s="249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52" t="s">
        <v>2500</v>
      </c>
      <c r="AG5" s="52" t="s">
        <v>3544</v>
      </c>
      <c r="AH5" s="52" t="s">
        <v>2457</v>
      </c>
      <c r="AI5" s="52" t="s">
        <v>2457</v>
      </c>
      <c r="AJ5" s="52"/>
      <c r="AK5" s="52" t="s">
        <v>1158</v>
      </c>
      <c r="AL5" s="52" t="s">
        <v>1570</v>
      </c>
      <c r="AM5" s="52" t="s">
        <v>3552</v>
      </c>
      <c r="AN5" s="250"/>
      <c r="AO5" s="250">
        <v>6900</v>
      </c>
      <c r="AP5" s="119">
        <f t="shared" si="0"/>
        <v>100</v>
      </c>
      <c r="AQ5" s="115">
        <v>242221</v>
      </c>
      <c r="AR5" s="115">
        <v>242221</v>
      </c>
      <c r="AS5" s="115">
        <v>242226</v>
      </c>
      <c r="AT5" s="115">
        <v>242226</v>
      </c>
      <c r="AU5" s="115">
        <v>242232</v>
      </c>
      <c r="AV5" s="15">
        <v>6900</v>
      </c>
      <c r="AW5" s="15">
        <v>100</v>
      </c>
      <c r="AX5" s="71" t="s">
        <v>2549</v>
      </c>
    </row>
    <row r="6" spans="1:50" s="123" customFormat="1" ht="72" x14ac:dyDescent="0.2">
      <c r="A6" s="52" t="s">
        <v>9</v>
      </c>
      <c r="B6" s="52" t="s">
        <v>277</v>
      </c>
      <c r="C6" s="52" t="s">
        <v>276</v>
      </c>
      <c r="D6" s="52" t="s">
        <v>11</v>
      </c>
      <c r="E6" s="52" t="s">
        <v>310</v>
      </c>
      <c r="F6" s="121" t="s">
        <v>1579</v>
      </c>
      <c r="G6" s="52" t="s">
        <v>258</v>
      </c>
      <c r="H6" s="71" t="s">
        <v>269</v>
      </c>
      <c r="I6" s="71" t="s">
        <v>271</v>
      </c>
      <c r="J6" s="122">
        <v>80400</v>
      </c>
      <c r="K6" s="248"/>
      <c r="L6" s="248"/>
      <c r="M6" s="249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3620</v>
      </c>
      <c r="AC6" s="36" t="s">
        <v>3620</v>
      </c>
      <c r="AD6" s="16">
        <v>80400</v>
      </c>
      <c r="AE6" s="19" t="s">
        <v>2500</v>
      </c>
      <c r="AF6" s="52" t="s">
        <v>2495</v>
      </c>
      <c r="AG6" s="52" t="s">
        <v>3544</v>
      </c>
      <c r="AH6" s="52" t="s">
        <v>3476</v>
      </c>
      <c r="AI6" s="52" t="s">
        <v>2457</v>
      </c>
      <c r="AJ6" s="52"/>
      <c r="AK6" s="52" t="s">
        <v>1158</v>
      </c>
      <c r="AL6" s="52" t="s">
        <v>1570</v>
      </c>
      <c r="AM6" s="52" t="s">
        <v>3553</v>
      </c>
      <c r="AN6" s="250"/>
      <c r="AO6" s="250">
        <v>80400</v>
      </c>
      <c r="AP6" s="119">
        <f t="shared" si="0"/>
        <v>0</v>
      </c>
      <c r="AQ6" s="115">
        <v>242221</v>
      </c>
      <c r="AR6" s="115">
        <v>242221</v>
      </c>
      <c r="AS6" s="115">
        <v>242249</v>
      </c>
      <c r="AT6" s="115">
        <v>242249</v>
      </c>
      <c r="AU6" s="115">
        <v>242257</v>
      </c>
      <c r="AV6" s="15">
        <v>80400</v>
      </c>
      <c r="AW6" s="38" t="s">
        <v>2395</v>
      </c>
      <c r="AX6" s="71" t="s">
        <v>2548</v>
      </c>
    </row>
    <row r="7" spans="1:50" s="123" customFormat="1" ht="72" x14ac:dyDescent="0.2">
      <c r="A7" s="52" t="s">
        <v>9</v>
      </c>
      <c r="B7" s="52" t="s">
        <v>277</v>
      </c>
      <c r="C7" s="52" t="s">
        <v>276</v>
      </c>
      <c r="D7" s="52" t="s">
        <v>11</v>
      </c>
      <c r="E7" s="52" t="s">
        <v>310</v>
      </c>
      <c r="F7" s="121" t="s">
        <v>1580</v>
      </c>
      <c r="G7" s="52" t="s">
        <v>259</v>
      </c>
      <c r="H7" s="71" t="s">
        <v>270</v>
      </c>
      <c r="I7" s="71" t="s">
        <v>268</v>
      </c>
      <c r="J7" s="122">
        <v>3500</v>
      </c>
      <c r="K7" s="248"/>
      <c r="L7" s="248"/>
      <c r="M7" s="249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3620</v>
      </c>
      <c r="AC7" s="36" t="s">
        <v>3620</v>
      </c>
      <c r="AD7" s="16">
        <v>3500</v>
      </c>
      <c r="AE7" s="19" t="s">
        <v>2500</v>
      </c>
      <c r="AF7" s="52" t="s">
        <v>2495</v>
      </c>
      <c r="AG7" s="52" t="s">
        <v>3544</v>
      </c>
      <c r="AH7" s="52" t="s">
        <v>3476</v>
      </c>
      <c r="AI7" s="52" t="s">
        <v>2457</v>
      </c>
      <c r="AJ7" s="52"/>
      <c r="AK7" s="52" t="s">
        <v>1158</v>
      </c>
      <c r="AL7" s="52" t="s">
        <v>1570</v>
      </c>
      <c r="AM7" s="52" t="s">
        <v>3553</v>
      </c>
      <c r="AN7" s="250"/>
      <c r="AO7" s="250">
        <v>3500</v>
      </c>
      <c r="AP7" s="119">
        <f t="shared" si="0"/>
        <v>0</v>
      </c>
      <c r="AQ7" s="115">
        <v>242221</v>
      </c>
      <c r="AR7" s="115">
        <v>242221</v>
      </c>
      <c r="AS7" s="115">
        <v>242249</v>
      </c>
      <c r="AT7" s="115">
        <v>242249</v>
      </c>
      <c r="AU7" s="115">
        <v>242257</v>
      </c>
      <c r="AV7" s="15">
        <v>3500</v>
      </c>
      <c r="AW7" s="38" t="s">
        <v>2395</v>
      </c>
      <c r="AX7" s="71" t="s">
        <v>2548</v>
      </c>
    </row>
    <row r="8" spans="1:50" s="123" customFormat="1" ht="72" x14ac:dyDescent="0.2">
      <c r="A8" s="52" t="s">
        <v>9</v>
      </c>
      <c r="B8" s="52" t="s">
        <v>277</v>
      </c>
      <c r="C8" s="52" t="s">
        <v>276</v>
      </c>
      <c r="D8" s="52" t="s">
        <v>11</v>
      </c>
      <c r="E8" s="52" t="s">
        <v>310</v>
      </c>
      <c r="F8" s="121" t="s">
        <v>1581</v>
      </c>
      <c r="G8" s="52" t="s">
        <v>260</v>
      </c>
      <c r="H8" s="71" t="s">
        <v>272</v>
      </c>
      <c r="I8" s="71" t="s">
        <v>273</v>
      </c>
      <c r="J8" s="122">
        <v>21300</v>
      </c>
      <c r="K8" s="248"/>
      <c r="L8" s="248"/>
      <c r="M8" s="249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3620</v>
      </c>
      <c r="AC8" s="36" t="s">
        <v>3620</v>
      </c>
      <c r="AD8" s="16">
        <v>21300</v>
      </c>
      <c r="AE8" s="19" t="s">
        <v>2500</v>
      </c>
      <c r="AF8" s="52" t="s">
        <v>2495</v>
      </c>
      <c r="AG8" s="52" t="s">
        <v>3544</v>
      </c>
      <c r="AH8" s="52" t="s">
        <v>3476</v>
      </c>
      <c r="AI8" s="52" t="s">
        <v>2457</v>
      </c>
      <c r="AJ8" s="52"/>
      <c r="AK8" s="52" t="s">
        <v>1158</v>
      </c>
      <c r="AL8" s="52" t="s">
        <v>1570</v>
      </c>
      <c r="AM8" s="52" t="s">
        <v>3553</v>
      </c>
      <c r="AN8" s="250"/>
      <c r="AO8" s="250">
        <v>21300</v>
      </c>
      <c r="AP8" s="119">
        <f t="shared" si="0"/>
        <v>0</v>
      </c>
      <c r="AQ8" s="115">
        <v>242221</v>
      </c>
      <c r="AR8" s="115">
        <v>242221</v>
      </c>
      <c r="AS8" s="115">
        <v>242249</v>
      </c>
      <c r="AT8" s="115">
        <v>242249</v>
      </c>
      <c r="AU8" s="115">
        <v>242257</v>
      </c>
      <c r="AV8" s="15">
        <v>21300</v>
      </c>
      <c r="AW8" s="38" t="s">
        <v>2395</v>
      </c>
      <c r="AX8" s="71" t="s">
        <v>2548</v>
      </c>
    </row>
    <row r="9" spans="1:50" s="123" customFormat="1" ht="72" x14ac:dyDescent="0.2">
      <c r="A9" s="52" t="s">
        <v>9</v>
      </c>
      <c r="B9" s="52" t="s">
        <v>277</v>
      </c>
      <c r="C9" s="52" t="s">
        <v>276</v>
      </c>
      <c r="D9" s="52" t="s">
        <v>11</v>
      </c>
      <c r="E9" s="52" t="s">
        <v>310</v>
      </c>
      <c r="F9" s="121" t="s">
        <v>1582</v>
      </c>
      <c r="G9" s="52" t="s">
        <v>261</v>
      </c>
      <c r="H9" s="71" t="s">
        <v>269</v>
      </c>
      <c r="I9" s="71" t="s">
        <v>274</v>
      </c>
      <c r="J9" s="122">
        <v>12000</v>
      </c>
      <c r="K9" s="248"/>
      <c r="L9" s="248"/>
      <c r="M9" s="249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3621</v>
      </c>
      <c r="AC9" s="36" t="s">
        <v>3621</v>
      </c>
      <c r="AD9" s="16">
        <v>9680</v>
      </c>
      <c r="AE9" s="19" t="s">
        <v>2500</v>
      </c>
      <c r="AF9" s="52" t="s">
        <v>2495</v>
      </c>
      <c r="AG9" s="52" t="s">
        <v>3544</v>
      </c>
      <c r="AH9" s="52" t="s">
        <v>3476</v>
      </c>
      <c r="AI9" s="52" t="s">
        <v>2457</v>
      </c>
      <c r="AJ9" s="52"/>
      <c r="AK9" s="52" t="s">
        <v>1158</v>
      </c>
      <c r="AL9" s="52" t="s">
        <v>1570</v>
      </c>
      <c r="AM9" s="52" t="s">
        <v>3553</v>
      </c>
      <c r="AN9" s="250"/>
      <c r="AO9" s="250">
        <v>9680</v>
      </c>
      <c r="AP9" s="119">
        <f t="shared" si="0"/>
        <v>2320</v>
      </c>
      <c r="AQ9" s="115">
        <v>242221</v>
      </c>
      <c r="AR9" s="115">
        <v>242221</v>
      </c>
      <c r="AS9" s="115">
        <v>242240</v>
      </c>
      <c r="AT9" s="115">
        <v>242240</v>
      </c>
      <c r="AU9" s="115">
        <v>242254</v>
      </c>
      <c r="AV9" s="15">
        <v>9680</v>
      </c>
      <c r="AW9" s="15">
        <v>2320</v>
      </c>
      <c r="AX9" s="71" t="s">
        <v>2548</v>
      </c>
    </row>
    <row r="10" spans="1:50" s="123" customFormat="1" ht="72" x14ac:dyDescent="0.2">
      <c r="A10" s="52" t="s">
        <v>9</v>
      </c>
      <c r="B10" s="52" t="s">
        <v>277</v>
      </c>
      <c r="C10" s="52" t="s">
        <v>276</v>
      </c>
      <c r="D10" s="52" t="s">
        <v>11</v>
      </c>
      <c r="E10" s="52" t="s">
        <v>310</v>
      </c>
      <c r="F10" s="121" t="s">
        <v>1583</v>
      </c>
      <c r="G10" s="52" t="s">
        <v>262</v>
      </c>
      <c r="H10" s="71" t="s">
        <v>270</v>
      </c>
      <c r="I10" s="71" t="s">
        <v>274</v>
      </c>
      <c r="J10" s="122">
        <v>10000</v>
      </c>
      <c r="K10" s="248"/>
      <c r="L10" s="248"/>
      <c r="M10" s="249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3623</v>
      </c>
      <c r="AC10" s="36" t="s">
        <v>3623</v>
      </c>
      <c r="AD10" s="15">
        <v>9900</v>
      </c>
      <c r="AE10" s="19" t="s">
        <v>2500</v>
      </c>
      <c r="AF10" s="52" t="s">
        <v>2495</v>
      </c>
      <c r="AG10" s="52" t="s">
        <v>3544</v>
      </c>
      <c r="AH10" s="52" t="s">
        <v>3476</v>
      </c>
      <c r="AI10" s="52" t="s">
        <v>2457</v>
      </c>
      <c r="AJ10" s="52"/>
      <c r="AK10" s="52" t="s">
        <v>1158</v>
      </c>
      <c r="AL10" s="52" t="s">
        <v>1570</v>
      </c>
      <c r="AM10" s="52" t="s">
        <v>3553</v>
      </c>
      <c r="AN10" s="250"/>
      <c r="AO10" s="250">
        <v>9900</v>
      </c>
      <c r="AP10" s="119">
        <f t="shared" si="0"/>
        <v>100</v>
      </c>
      <c r="AQ10" s="115">
        <v>242221</v>
      </c>
      <c r="AR10" s="115">
        <v>242221</v>
      </c>
      <c r="AS10" s="115">
        <v>242239</v>
      </c>
      <c r="AT10" s="115">
        <v>242239</v>
      </c>
      <c r="AU10" s="115">
        <v>242254</v>
      </c>
      <c r="AV10" s="15">
        <v>9900</v>
      </c>
      <c r="AW10" s="15">
        <v>100</v>
      </c>
      <c r="AX10" s="71" t="s">
        <v>2548</v>
      </c>
    </row>
    <row r="11" spans="1:50" s="123" customFormat="1" ht="72" x14ac:dyDescent="0.2">
      <c r="A11" s="52" t="s">
        <v>9</v>
      </c>
      <c r="B11" s="52" t="s">
        <v>277</v>
      </c>
      <c r="C11" s="52" t="s">
        <v>276</v>
      </c>
      <c r="D11" s="52" t="s">
        <v>11</v>
      </c>
      <c r="E11" s="52" t="s">
        <v>310</v>
      </c>
      <c r="F11" s="121" t="s">
        <v>1584</v>
      </c>
      <c r="G11" s="52" t="s">
        <v>263</v>
      </c>
      <c r="H11" s="71" t="s">
        <v>270</v>
      </c>
      <c r="I11" s="71" t="s">
        <v>268</v>
      </c>
      <c r="J11" s="122">
        <v>3500</v>
      </c>
      <c r="K11" s="248"/>
      <c r="L11" s="248"/>
      <c r="M11" s="249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3620</v>
      </c>
      <c r="AC11" s="36" t="s">
        <v>3620</v>
      </c>
      <c r="AD11" s="16">
        <v>3500</v>
      </c>
      <c r="AE11" s="19" t="s">
        <v>2500</v>
      </c>
      <c r="AF11" s="52" t="s">
        <v>2495</v>
      </c>
      <c r="AG11" s="52" t="s">
        <v>3544</v>
      </c>
      <c r="AH11" s="52" t="s">
        <v>3476</v>
      </c>
      <c r="AI11" s="52" t="s">
        <v>2457</v>
      </c>
      <c r="AJ11" s="52"/>
      <c r="AK11" s="52" t="s">
        <v>1158</v>
      </c>
      <c r="AL11" s="52" t="s">
        <v>1570</v>
      </c>
      <c r="AM11" s="52" t="s">
        <v>3553</v>
      </c>
      <c r="AN11" s="250"/>
      <c r="AO11" s="250">
        <v>3500</v>
      </c>
      <c r="AP11" s="119">
        <f t="shared" si="0"/>
        <v>0</v>
      </c>
      <c r="AQ11" s="115">
        <v>242221</v>
      </c>
      <c r="AR11" s="115">
        <v>242221</v>
      </c>
      <c r="AS11" s="115">
        <v>242249</v>
      </c>
      <c r="AT11" s="115">
        <v>242249</v>
      </c>
      <c r="AU11" s="115">
        <v>242257</v>
      </c>
      <c r="AV11" s="15">
        <v>3500</v>
      </c>
      <c r="AW11" s="38" t="s">
        <v>2395</v>
      </c>
      <c r="AX11" s="71" t="s">
        <v>2548</v>
      </c>
    </row>
    <row r="12" spans="1:50" s="123" customFormat="1" ht="72" x14ac:dyDescent="0.2">
      <c r="A12" s="52" t="s">
        <v>9</v>
      </c>
      <c r="B12" s="52" t="s">
        <v>277</v>
      </c>
      <c r="C12" s="52" t="s">
        <v>276</v>
      </c>
      <c r="D12" s="52" t="s">
        <v>11</v>
      </c>
      <c r="E12" s="52" t="s">
        <v>310</v>
      </c>
      <c r="F12" s="121" t="s">
        <v>1585</v>
      </c>
      <c r="G12" s="52" t="s">
        <v>264</v>
      </c>
      <c r="H12" s="71" t="s">
        <v>270</v>
      </c>
      <c r="I12" s="71" t="s">
        <v>268</v>
      </c>
      <c r="J12" s="122">
        <v>1400</v>
      </c>
      <c r="K12" s="248"/>
      <c r="L12" s="248"/>
      <c r="M12" s="249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3620</v>
      </c>
      <c r="AC12" s="36" t="s">
        <v>3620</v>
      </c>
      <c r="AD12" s="16">
        <v>1400</v>
      </c>
      <c r="AE12" s="19" t="s">
        <v>2500</v>
      </c>
      <c r="AF12" s="52" t="s">
        <v>2495</v>
      </c>
      <c r="AG12" s="52" t="s">
        <v>3544</v>
      </c>
      <c r="AH12" s="52" t="s">
        <v>3476</v>
      </c>
      <c r="AI12" s="52" t="s">
        <v>2457</v>
      </c>
      <c r="AJ12" s="52"/>
      <c r="AK12" s="52" t="s">
        <v>1158</v>
      </c>
      <c r="AL12" s="52" t="s">
        <v>1570</v>
      </c>
      <c r="AM12" s="52" t="s">
        <v>3553</v>
      </c>
      <c r="AN12" s="250"/>
      <c r="AO12" s="250">
        <v>1400</v>
      </c>
      <c r="AP12" s="119">
        <f t="shared" si="0"/>
        <v>0</v>
      </c>
      <c r="AQ12" s="115">
        <v>242221</v>
      </c>
      <c r="AR12" s="115">
        <v>242221</v>
      </c>
      <c r="AS12" s="115">
        <v>242249</v>
      </c>
      <c r="AT12" s="115">
        <v>242249</v>
      </c>
      <c r="AU12" s="115">
        <v>242257</v>
      </c>
      <c r="AV12" s="15">
        <v>1400</v>
      </c>
      <c r="AW12" s="38" t="s">
        <v>2395</v>
      </c>
      <c r="AX12" s="71" t="s">
        <v>2548</v>
      </c>
    </row>
    <row r="13" spans="1:50" s="123" customFormat="1" ht="72" x14ac:dyDescent="0.2">
      <c r="A13" s="52" t="s">
        <v>9</v>
      </c>
      <c r="B13" s="52" t="s">
        <v>277</v>
      </c>
      <c r="C13" s="52" t="s">
        <v>276</v>
      </c>
      <c r="D13" s="52" t="s">
        <v>11</v>
      </c>
      <c r="E13" s="52" t="s">
        <v>310</v>
      </c>
      <c r="F13" s="121" t="s">
        <v>1586</v>
      </c>
      <c r="G13" s="52" t="s">
        <v>265</v>
      </c>
      <c r="H13" s="71" t="s">
        <v>269</v>
      </c>
      <c r="I13" s="71" t="s">
        <v>268</v>
      </c>
      <c r="J13" s="122">
        <v>4200</v>
      </c>
      <c r="K13" s="248"/>
      <c r="L13" s="248"/>
      <c r="M13" s="249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3620</v>
      </c>
      <c r="AC13" s="36" t="s">
        <v>3620</v>
      </c>
      <c r="AD13" s="16">
        <v>4200</v>
      </c>
      <c r="AE13" s="19" t="s">
        <v>2500</v>
      </c>
      <c r="AF13" s="52" t="s">
        <v>2495</v>
      </c>
      <c r="AG13" s="52" t="s">
        <v>3544</v>
      </c>
      <c r="AH13" s="52" t="s">
        <v>3476</v>
      </c>
      <c r="AI13" s="52" t="s">
        <v>2457</v>
      </c>
      <c r="AJ13" s="52"/>
      <c r="AK13" s="52" t="s">
        <v>1158</v>
      </c>
      <c r="AL13" s="52" t="s">
        <v>1570</v>
      </c>
      <c r="AM13" s="52" t="s">
        <v>3553</v>
      </c>
      <c r="AN13" s="250"/>
      <c r="AO13" s="250">
        <v>4200</v>
      </c>
      <c r="AP13" s="119">
        <f t="shared" si="0"/>
        <v>0</v>
      </c>
      <c r="AQ13" s="115">
        <v>242221</v>
      </c>
      <c r="AR13" s="115">
        <v>242221</v>
      </c>
      <c r="AS13" s="115">
        <v>242249</v>
      </c>
      <c r="AT13" s="115">
        <v>242249</v>
      </c>
      <c r="AU13" s="115">
        <v>242257</v>
      </c>
      <c r="AV13" s="15">
        <v>4200</v>
      </c>
      <c r="AW13" s="38" t="s">
        <v>2395</v>
      </c>
      <c r="AX13" s="71" t="s">
        <v>2548</v>
      </c>
    </row>
    <row r="14" spans="1:50" s="123" customFormat="1" ht="72" x14ac:dyDescent="0.2">
      <c r="A14" s="52" t="s">
        <v>9</v>
      </c>
      <c r="B14" s="52" t="s">
        <v>277</v>
      </c>
      <c r="C14" s="52" t="s">
        <v>276</v>
      </c>
      <c r="D14" s="52" t="s">
        <v>11</v>
      </c>
      <c r="E14" s="52" t="s">
        <v>310</v>
      </c>
      <c r="F14" s="121" t="s">
        <v>1587</v>
      </c>
      <c r="G14" s="52" t="s">
        <v>266</v>
      </c>
      <c r="H14" s="71" t="s">
        <v>269</v>
      </c>
      <c r="I14" s="71" t="s">
        <v>275</v>
      </c>
      <c r="J14" s="122">
        <v>10000</v>
      </c>
      <c r="K14" s="248"/>
      <c r="L14" s="248"/>
      <c r="M14" s="249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3621</v>
      </c>
      <c r="AC14" s="36" t="s">
        <v>3621</v>
      </c>
      <c r="AD14" s="16">
        <v>8260</v>
      </c>
      <c r="AE14" s="19" t="s">
        <v>2500</v>
      </c>
      <c r="AF14" s="52" t="s">
        <v>2495</v>
      </c>
      <c r="AG14" s="52" t="s">
        <v>3544</v>
      </c>
      <c r="AH14" s="52" t="s">
        <v>3476</v>
      </c>
      <c r="AI14" s="52" t="s">
        <v>2457</v>
      </c>
      <c r="AJ14" s="52"/>
      <c r="AK14" s="52" t="s">
        <v>1158</v>
      </c>
      <c r="AL14" s="52" t="s">
        <v>1570</v>
      </c>
      <c r="AM14" s="52" t="s">
        <v>3553</v>
      </c>
      <c r="AN14" s="250"/>
      <c r="AO14" s="250">
        <v>8260</v>
      </c>
      <c r="AP14" s="119">
        <f t="shared" si="0"/>
        <v>1740</v>
      </c>
      <c r="AQ14" s="115">
        <v>242221</v>
      </c>
      <c r="AR14" s="115">
        <v>242221</v>
      </c>
      <c r="AS14" s="115">
        <v>242240</v>
      </c>
      <c r="AT14" s="115">
        <v>242240</v>
      </c>
      <c r="AU14" s="115">
        <v>242254</v>
      </c>
      <c r="AV14" s="15">
        <v>8260</v>
      </c>
      <c r="AW14" s="15">
        <v>1740</v>
      </c>
      <c r="AX14" s="71" t="s">
        <v>2548</v>
      </c>
    </row>
    <row r="15" spans="1:50" s="123" customFormat="1" ht="72" x14ac:dyDescent="0.2">
      <c r="A15" s="52" t="s">
        <v>9</v>
      </c>
      <c r="B15" s="52" t="s">
        <v>277</v>
      </c>
      <c r="C15" s="52" t="s">
        <v>276</v>
      </c>
      <c r="D15" s="52" t="s">
        <v>286</v>
      </c>
      <c r="E15" s="52" t="s">
        <v>310</v>
      </c>
      <c r="F15" s="121" t="s">
        <v>1588</v>
      </c>
      <c r="G15" s="52" t="s">
        <v>278</v>
      </c>
      <c r="H15" s="71" t="s">
        <v>270</v>
      </c>
      <c r="I15" s="71" t="s">
        <v>271</v>
      </c>
      <c r="J15" s="122">
        <v>47900</v>
      </c>
      <c r="K15" s="248"/>
      <c r="L15" s="248"/>
      <c r="M15" s="249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52" t="s">
        <v>2500</v>
      </c>
      <c r="AG15" s="52" t="s">
        <v>3544</v>
      </c>
      <c r="AH15" s="52" t="s">
        <v>2457</v>
      </c>
      <c r="AI15" s="52" t="s">
        <v>2457</v>
      </c>
      <c r="AJ15" s="52"/>
      <c r="AK15" s="52" t="s">
        <v>1158</v>
      </c>
      <c r="AL15" s="52" t="s">
        <v>1570</v>
      </c>
      <c r="AM15" s="52" t="s">
        <v>3552</v>
      </c>
      <c r="AN15" s="250"/>
      <c r="AO15" s="250">
        <v>42000</v>
      </c>
      <c r="AP15" s="119">
        <f t="shared" si="0"/>
        <v>5900</v>
      </c>
      <c r="AQ15" s="115">
        <v>242221</v>
      </c>
      <c r="AR15" s="115">
        <v>242221</v>
      </c>
      <c r="AS15" s="115">
        <v>242226</v>
      </c>
      <c r="AT15" s="115">
        <v>242226</v>
      </c>
      <c r="AU15" s="115">
        <v>242232</v>
      </c>
      <c r="AV15" s="15">
        <v>42000</v>
      </c>
      <c r="AW15" s="15">
        <v>5900</v>
      </c>
      <c r="AX15" s="71" t="s">
        <v>2549</v>
      </c>
    </row>
    <row r="16" spans="1:50" s="123" customFormat="1" ht="72" x14ac:dyDescent="0.2">
      <c r="A16" s="52" t="s">
        <v>9</v>
      </c>
      <c r="B16" s="52" t="s">
        <v>277</v>
      </c>
      <c r="C16" s="52" t="s">
        <v>276</v>
      </c>
      <c r="D16" s="52" t="s">
        <v>286</v>
      </c>
      <c r="E16" s="52" t="s">
        <v>310</v>
      </c>
      <c r="F16" s="121" t="s">
        <v>1589</v>
      </c>
      <c r="G16" s="52" t="s">
        <v>279</v>
      </c>
      <c r="H16" s="71" t="s">
        <v>270</v>
      </c>
      <c r="I16" s="71" t="s">
        <v>271</v>
      </c>
      <c r="J16" s="122">
        <v>58000</v>
      </c>
      <c r="K16" s="249" t="s">
        <v>137</v>
      </c>
      <c r="L16" s="248"/>
      <c r="M16" s="251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52" t="s">
        <v>2520</v>
      </c>
      <c r="AG16" s="52" t="s">
        <v>3544</v>
      </c>
      <c r="AH16" s="52" t="s">
        <v>3476</v>
      </c>
      <c r="AI16" s="52" t="s">
        <v>2456</v>
      </c>
      <c r="AJ16" s="52"/>
      <c r="AK16" s="52" t="s">
        <v>1160</v>
      </c>
      <c r="AL16" s="52" t="s">
        <v>1571</v>
      </c>
      <c r="AM16" s="52" t="s">
        <v>3553</v>
      </c>
      <c r="AN16" s="250">
        <v>55000</v>
      </c>
      <c r="AO16" s="250"/>
      <c r="AP16" s="119">
        <f t="shared" si="0"/>
        <v>3000</v>
      </c>
      <c r="AQ16" s="18"/>
      <c r="AR16" s="18"/>
      <c r="AS16" s="18"/>
      <c r="AT16" s="18"/>
      <c r="AU16" s="18"/>
      <c r="AV16" s="18"/>
      <c r="AW16" s="18"/>
      <c r="AX16" s="71"/>
    </row>
    <row r="17" spans="1:50" s="123" customFormat="1" ht="72" x14ac:dyDescent="0.2">
      <c r="A17" s="52" t="s">
        <v>9</v>
      </c>
      <c r="B17" s="52" t="s">
        <v>277</v>
      </c>
      <c r="C17" s="52" t="s">
        <v>276</v>
      </c>
      <c r="D17" s="52" t="s">
        <v>286</v>
      </c>
      <c r="E17" s="52" t="s">
        <v>310</v>
      </c>
      <c r="F17" s="121" t="s">
        <v>1590</v>
      </c>
      <c r="G17" s="52" t="s">
        <v>280</v>
      </c>
      <c r="H17" s="71" t="s">
        <v>270</v>
      </c>
      <c r="I17" s="71" t="s">
        <v>281</v>
      </c>
      <c r="J17" s="122">
        <v>35200</v>
      </c>
      <c r="K17" s="249" t="s">
        <v>137</v>
      </c>
      <c r="L17" s="248"/>
      <c r="M17" s="251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52" t="s">
        <v>2520</v>
      </c>
      <c r="AG17" s="52" t="s">
        <v>3544</v>
      </c>
      <c r="AH17" s="52" t="s">
        <v>3476</v>
      </c>
      <c r="AI17" s="52" t="s">
        <v>2456</v>
      </c>
      <c r="AJ17" s="52"/>
      <c r="AK17" s="52" t="s">
        <v>1160</v>
      </c>
      <c r="AL17" s="52" t="s">
        <v>1571</v>
      </c>
      <c r="AM17" s="52" t="s">
        <v>3553</v>
      </c>
      <c r="AN17" s="250">
        <v>34000</v>
      </c>
      <c r="AO17" s="250"/>
      <c r="AP17" s="119">
        <f t="shared" si="0"/>
        <v>1200</v>
      </c>
      <c r="AQ17" s="18"/>
      <c r="AR17" s="18"/>
      <c r="AS17" s="18"/>
      <c r="AT17" s="18"/>
      <c r="AU17" s="18"/>
      <c r="AV17" s="18"/>
      <c r="AW17" s="18"/>
      <c r="AX17" s="71"/>
    </row>
    <row r="18" spans="1:50" s="123" customFormat="1" ht="72" x14ac:dyDescent="0.2">
      <c r="A18" s="52" t="s">
        <v>9</v>
      </c>
      <c r="B18" s="52" t="s">
        <v>277</v>
      </c>
      <c r="C18" s="52" t="s">
        <v>276</v>
      </c>
      <c r="D18" s="52" t="s">
        <v>286</v>
      </c>
      <c r="E18" s="52" t="s">
        <v>310</v>
      </c>
      <c r="F18" s="121" t="s">
        <v>1591</v>
      </c>
      <c r="G18" s="52" t="s">
        <v>282</v>
      </c>
      <c r="H18" s="71" t="s">
        <v>270</v>
      </c>
      <c r="I18" s="71" t="s">
        <v>274</v>
      </c>
      <c r="J18" s="122">
        <v>8700000</v>
      </c>
      <c r="K18" s="249" t="s">
        <v>137</v>
      </c>
      <c r="L18" s="248"/>
      <c r="M18" s="251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52" t="s">
        <v>1161</v>
      </c>
      <c r="AG18" s="52" t="s">
        <v>3537</v>
      </c>
      <c r="AH18" s="52" t="s">
        <v>3451</v>
      </c>
      <c r="AI18" s="52" t="s">
        <v>3467</v>
      </c>
      <c r="AJ18" s="52"/>
      <c r="AK18" s="52" t="s">
        <v>1161</v>
      </c>
      <c r="AL18" s="52" t="s">
        <v>1568</v>
      </c>
      <c r="AM18" s="52" t="s">
        <v>3553</v>
      </c>
      <c r="AN18" s="250"/>
      <c r="AO18" s="250"/>
      <c r="AP18" s="119">
        <f t="shared" si="0"/>
        <v>8700000</v>
      </c>
      <c r="AQ18" s="18" t="s">
        <v>1162</v>
      </c>
      <c r="AR18" s="18" t="s">
        <v>1162</v>
      </c>
      <c r="AS18" s="18"/>
      <c r="AT18" s="18"/>
      <c r="AU18" s="18"/>
      <c r="AV18" s="18"/>
      <c r="AW18" s="18"/>
      <c r="AX18" s="71"/>
    </row>
    <row r="19" spans="1:50" s="123" customFormat="1" ht="72" x14ac:dyDescent="0.2">
      <c r="A19" s="52" t="s">
        <v>9</v>
      </c>
      <c r="B19" s="52" t="s">
        <v>277</v>
      </c>
      <c r="C19" s="52" t="s">
        <v>276</v>
      </c>
      <c r="D19" s="52" t="s">
        <v>286</v>
      </c>
      <c r="E19" s="52" t="s">
        <v>310</v>
      </c>
      <c r="F19" s="121" t="s">
        <v>1592</v>
      </c>
      <c r="G19" s="52" t="s">
        <v>283</v>
      </c>
      <c r="H19" s="71" t="s">
        <v>270</v>
      </c>
      <c r="I19" s="71" t="s">
        <v>274</v>
      </c>
      <c r="J19" s="122">
        <v>75000</v>
      </c>
      <c r="K19" s="249" t="s">
        <v>137</v>
      </c>
      <c r="L19" s="248"/>
      <c r="M19" s="251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52" t="s">
        <v>2520</v>
      </c>
      <c r="AG19" s="52" t="s">
        <v>3544</v>
      </c>
      <c r="AH19" s="52" t="s">
        <v>3476</v>
      </c>
      <c r="AI19" s="52" t="s">
        <v>2456</v>
      </c>
      <c r="AJ19" s="52"/>
      <c r="AK19" s="52" t="s">
        <v>1160</v>
      </c>
      <c r="AL19" s="52" t="s">
        <v>1571</v>
      </c>
      <c r="AM19" s="52" t="s">
        <v>3553</v>
      </c>
      <c r="AN19" s="250">
        <v>72000</v>
      </c>
      <c r="AO19" s="250"/>
      <c r="AP19" s="119">
        <f t="shared" si="0"/>
        <v>3000</v>
      </c>
      <c r="AQ19" s="18"/>
      <c r="AR19" s="18"/>
      <c r="AS19" s="18"/>
      <c r="AT19" s="18"/>
      <c r="AU19" s="18"/>
      <c r="AV19" s="18"/>
      <c r="AW19" s="18"/>
      <c r="AX19" s="71"/>
    </row>
    <row r="20" spans="1:50" s="123" customFormat="1" ht="72" x14ac:dyDescent="0.2">
      <c r="A20" s="52" t="s">
        <v>9</v>
      </c>
      <c r="B20" s="52" t="s">
        <v>277</v>
      </c>
      <c r="C20" s="52" t="s">
        <v>276</v>
      </c>
      <c r="D20" s="52" t="s">
        <v>286</v>
      </c>
      <c r="E20" s="52" t="s">
        <v>310</v>
      </c>
      <c r="F20" s="121" t="s">
        <v>1593</v>
      </c>
      <c r="G20" s="52" t="s">
        <v>284</v>
      </c>
      <c r="H20" s="71" t="s">
        <v>270</v>
      </c>
      <c r="I20" s="71" t="s">
        <v>274</v>
      </c>
      <c r="J20" s="122">
        <v>1155800</v>
      </c>
      <c r="K20" s="249" t="s">
        <v>137</v>
      </c>
      <c r="L20" s="248"/>
      <c r="M20" s="251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52" t="s">
        <v>2520</v>
      </c>
      <c r="AG20" s="52" t="s">
        <v>3544</v>
      </c>
      <c r="AH20" s="52" t="s">
        <v>3476</v>
      </c>
      <c r="AI20" s="52" t="s">
        <v>2456</v>
      </c>
      <c r="AJ20" s="52"/>
      <c r="AK20" s="52" t="s">
        <v>1160</v>
      </c>
      <c r="AL20" s="52" t="s">
        <v>1571</v>
      </c>
      <c r="AM20" s="52" t="s">
        <v>3553</v>
      </c>
      <c r="AN20" s="250">
        <v>1049000</v>
      </c>
      <c r="AO20" s="250"/>
      <c r="AP20" s="119">
        <f t="shared" si="0"/>
        <v>106800</v>
      </c>
      <c r="AQ20" s="18"/>
      <c r="AR20" s="18"/>
      <c r="AS20" s="18"/>
      <c r="AT20" s="18"/>
      <c r="AU20" s="18"/>
      <c r="AV20" s="18"/>
      <c r="AW20" s="18"/>
      <c r="AX20" s="71"/>
    </row>
    <row r="21" spans="1:50" s="123" customFormat="1" ht="72" x14ac:dyDescent="0.2">
      <c r="A21" s="52" t="s">
        <v>9</v>
      </c>
      <c r="B21" s="52" t="s">
        <v>277</v>
      </c>
      <c r="C21" s="52" t="s">
        <v>276</v>
      </c>
      <c r="D21" s="52" t="s">
        <v>286</v>
      </c>
      <c r="E21" s="52" t="s">
        <v>310</v>
      </c>
      <c r="F21" s="121" t="s">
        <v>1594</v>
      </c>
      <c r="G21" s="52" t="s">
        <v>285</v>
      </c>
      <c r="H21" s="71" t="s">
        <v>270</v>
      </c>
      <c r="I21" s="71" t="s">
        <v>271</v>
      </c>
      <c r="J21" s="122">
        <v>12000</v>
      </c>
      <c r="K21" s="248"/>
      <c r="L21" s="248"/>
      <c r="M21" s="249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52" t="s">
        <v>2500</v>
      </c>
      <c r="AG21" s="52" t="s">
        <v>3544</v>
      </c>
      <c r="AH21" s="52" t="s">
        <v>2457</v>
      </c>
      <c r="AI21" s="52" t="s">
        <v>2457</v>
      </c>
      <c r="AJ21" s="52"/>
      <c r="AK21" s="52" t="s">
        <v>1158</v>
      </c>
      <c r="AL21" s="52" t="s">
        <v>1570</v>
      </c>
      <c r="AM21" s="52" t="s">
        <v>3552</v>
      </c>
      <c r="AN21" s="250"/>
      <c r="AO21" s="250">
        <v>10400</v>
      </c>
      <c r="AP21" s="119">
        <f t="shared" si="0"/>
        <v>1600</v>
      </c>
      <c r="AQ21" s="115">
        <v>242221</v>
      </c>
      <c r="AR21" s="115">
        <v>242221</v>
      </c>
      <c r="AS21" s="115">
        <v>242226</v>
      </c>
      <c r="AT21" s="115">
        <v>242226</v>
      </c>
      <c r="AU21" s="115">
        <v>242232</v>
      </c>
      <c r="AV21" s="15">
        <v>10400</v>
      </c>
      <c r="AW21" s="15">
        <v>1600</v>
      </c>
      <c r="AX21" s="71" t="s">
        <v>2549</v>
      </c>
    </row>
    <row r="22" spans="1:50" s="123" customFormat="1" ht="72" x14ac:dyDescent="0.2">
      <c r="A22" s="52" t="s">
        <v>9</v>
      </c>
      <c r="B22" s="52" t="s">
        <v>277</v>
      </c>
      <c r="C22" s="52" t="s">
        <v>276</v>
      </c>
      <c r="D22" s="52" t="s">
        <v>13</v>
      </c>
      <c r="E22" s="52" t="s">
        <v>310</v>
      </c>
      <c r="F22" s="121" t="s">
        <v>1595</v>
      </c>
      <c r="G22" s="52" t="s">
        <v>287</v>
      </c>
      <c r="H22" s="71" t="s">
        <v>270</v>
      </c>
      <c r="I22" s="71" t="s">
        <v>274</v>
      </c>
      <c r="J22" s="122">
        <v>565300</v>
      </c>
      <c r="K22" s="249" t="s">
        <v>137</v>
      </c>
      <c r="L22" s="248"/>
      <c r="M22" s="251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52" t="s">
        <v>2520</v>
      </c>
      <c r="AG22" s="52" t="s">
        <v>3544</v>
      </c>
      <c r="AH22" s="52" t="s">
        <v>3476</v>
      </c>
      <c r="AI22" s="52" t="s">
        <v>2456</v>
      </c>
      <c r="AJ22" s="52"/>
      <c r="AK22" s="52" t="s">
        <v>1160</v>
      </c>
      <c r="AL22" s="52" t="s">
        <v>1571</v>
      </c>
      <c r="AM22" s="52" t="s">
        <v>3553</v>
      </c>
      <c r="AN22" s="250">
        <v>550000</v>
      </c>
      <c r="AO22" s="250"/>
      <c r="AP22" s="119">
        <f t="shared" si="0"/>
        <v>15300</v>
      </c>
      <c r="AQ22" s="18"/>
      <c r="AR22" s="18"/>
      <c r="AS22" s="18"/>
      <c r="AT22" s="18"/>
      <c r="AU22" s="18"/>
      <c r="AV22" s="18"/>
      <c r="AW22" s="18"/>
      <c r="AX22" s="71"/>
    </row>
    <row r="23" spans="1:50" s="123" customFormat="1" ht="72" x14ac:dyDescent="0.2">
      <c r="A23" s="52" t="s">
        <v>9</v>
      </c>
      <c r="B23" s="52" t="s">
        <v>277</v>
      </c>
      <c r="C23" s="52" t="s">
        <v>276</v>
      </c>
      <c r="D23" s="52" t="s">
        <v>13</v>
      </c>
      <c r="E23" s="52" t="s">
        <v>310</v>
      </c>
      <c r="F23" s="121" t="s">
        <v>1596</v>
      </c>
      <c r="G23" s="52" t="s">
        <v>288</v>
      </c>
      <c r="H23" s="71" t="s">
        <v>270</v>
      </c>
      <c r="I23" s="71" t="s">
        <v>274</v>
      </c>
      <c r="J23" s="122">
        <v>2641400</v>
      </c>
      <c r="K23" s="249" t="s">
        <v>137</v>
      </c>
      <c r="L23" s="248"/>
      <c r="M23" s="251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52" t="s">
        <v>1161</v>
      </c>
      <c r="AG23" s="52" t="s">
        <v>3537</v>
      </c>
      <c r="AH23" s="52" t="s">
        <v>3451</v>
      </c>
      <c r="AI23" s="52" t="s">
        <v>3467</v>
      </c>
      <c r="AJ23" s="52"/>
      <c r="AK23" s="52" t="s">
        <v>1161</v>
      </c>
      <c r="AL23" s="52" t="s">
        <v>1568</v>
      </c>
      <c r="AM23" s="52" t="s">
        <v>3553</v>
      </c>
      <c r="AN23" s="250"/>
      <c r="AO23" s="250"/>
      <c r="AP23" s="119">
        <f t="shared" si="0"/>
        <v>2641400</v>
      </c>
      <c r="AQ23" s="18" t="s">
        <v>1162</v>
      </c>
      <c r="AR23" s="18" t="s">
        <v>1162</v>
      </c>
      <c r="AS23" s="18"/>
      <c r="AT23" s="18"/>
      <c r="AU23" s="18"/>
      <c r="AV23" s="18"/>
      <c r="AW23" s="18"/>
      <c r="AX23" s="71"/>
    </row>
    <row r="24" spans="1:50" s="123" customFormat="1" ht="72" x14ac:dyDescent="0.2">
      <c r="A24" s="52" t="s">
        <v>9</v>
      </c>
      <c r="B24" s="52" t="s">
        <v>277</v>
      </c>
      <c r="C24" s="52" t="s">
        <v>276</v>
      </c>
      <c r="D24" s="52" t="s">
        <v>10</v>
      </c>
      <c r="E24" s="52" t="s">
        <v>311</v>
      </c>
      <c r="F24" s="121" t="s">
        <v>1597</v>
      </c>
      <c r="G24" s="52" t="s">
        <v>289</v>
      </c>
      <c r="H24" s="71" t="s">
        <v>270</v>
      </c>
      <c r="I24" s="71" t="s">
        <v>271</v>
      </c>
      <c r="J24" s="122">
        <v>23000</v>
      </c>
      <c r="K24" s="249" t="s">
        <v>137</v>
      </c>
      <c r="L24" s="248"/>
      <c r="M24" s="251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2529</v>
      </c>
      <c r="AF24" s="52" t="s">
        <v>2524</v>
      </c>
      <c r="AG24" s="52" t="s">
        <v>3544</v>
      </c>
      <c r="AH24" s="52" t="s">
        <v>3475</v>
      </c>
      <c r="AI24" s="52" t="s">
        <v>2457</v>
      </c>
      <c r="AJ24" s="52"/>
      <c r="AK24" s="52" t="s">
        <v>1165</v>
      </c>
      <c r="AL24" s="52" t="s">
        <v>1570</v>
      </c>
      <c r="AM24" s="52" t="s">
        <v>3553</v>
      </c>
      <c r="AN24" s="250"/>
      <c r="AO24" s="250">
        <v>21796</v>
      </c>
      <c r="AP24" s="119">
        <f t="shared" si="0"/>
        <v>1204</v>
      </c>
      <c r="AQ24" s="18"/>
      <c r="AR24" s="18"/>
      <c r="AS24" s="18"/>
      <c r="AT24" s="18"/>
      <c r="AU24" s="18"/>
      <c r="AV24" s="18"/>
      <c r="AW24" s="18"/>
      <c r="AX24" s="71"/>
    </row>
    <row r="25" spans="1:50" s="123" customFormat="1" ht="72" x14ac:dyDescent="0.2">
      <c r="A25" s="52" t="s">
        <v>9</v>
      </c>
      <c r="B25" s="52" t="s">
        <v>277</v>
      </c>
      <c r="C25" s="52" t="s">
        <v>276</v>
      </c>
      <c r="D25" s="52" t="s">
        <v>10</v>
      </c>
      <c r="E25" s="52" t="s">
        <v>311</v>
      </c>
      <c r="F25" s="121" t="s">
        <v>2458</v>
      </c>
      <c r="G25" s="52" t="s">
        <v>290</v>
      </c>
      <c r="H25" s="71" t="s">
        <v>291</v>
      </c>
      <c r="I25" s="71" t="s">
        <v>271</v>
      </c>
      <c r="J25" s="122">
        <f>60000+930000</f>
        <v>990000</v>
      </c>
      <c r="K25" s="249" t="s">
        <v>137</v>
      </c>
      <c r="L25" s="248"/>
      <c r="M25" s="251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2529</v>
      </c>
      <c r="AF25" s="52" t="s">
        <v>2524</v>
      </c>
      <c r="AG25" s="52" t="s">
        <v>3544</v>
      </c>
      <c r="AH25" s="52" t="s">
        <v>3475</v>
      </c>
      <c r="AI25" s="52" t="s">
        <v>2457</v>
      </c>
      <c r="AJ25" s="52"/>
      <c r="AK25" s="52" t="s">
        <v>1165</v>
      </c>
      <c r="AL25" s="52" t="s">
        <v>1570</v>
      </c>
      <c r="AM25" s="52" t="s">
        <v>3553</v>
      </c>
      <c r="AN25" s="250"/>
      <c r="AO25" s="250">
        <f>57960.95+898397.05</f>
        <v>956358</v>
      </c>
      <c r="AP25" s="119">
        <f t="shared" si="0"/>
        <v>33642</v>
      </c>
      <c r="AQ25" s="18"/>
      <c r="AR25" s="18"/>
      <c r="AS25" s="18"/>
      <c r="AT25" s="18"/>
      <c r="AU25" s="18"/>
      <c r="AV25" s="18"/>
      <c r="AW25" s="18"/>
      <c r="AX25" s="71"/>
    </row>
    <row r="26" spans="1:50" s="123" customFormat="1" ht="72" x14ac:dyDescent="0.2">
      <c r="A26" s="52" t="s">
        <v>9</v>
      </c>
      <c r="B26" s="52" t="s">
        <v>277</v>
      </c>
      <c r="C26" s="52" t="s">
        <v>276</v>
      </c>
      <c r="D26" s="52" t="s">
        <v>10</v>
      </c>
      <c r="E26" s="52" t="s">
        <v>311</v>
      </c>
      <c r="F26" s="121" t="s">
        <v>1598</v>
      </c>
      <c r="G26" s="52" t="s">
        <v>292</v>
      </c>
      <c r="H26" s="71" t="s">
        <v>269</v>
      </c>
      <c r="I26" s="71" t="s">
        <v>271</v>
      </c>
      <c r="J26" s="122">
        <v>34000</v>
      </c>
      <c r="K26" s="249" t="s">
        <v>137</v>
      </c>
      <c r="L26" s="248"/>
      <c r="M26" s="251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2529</v>
      </c>
      <c r="AF26" s="52" t="s">
        <v>2524</v>
      </c>
      <c r="AG26" s="52" t="s">
        <v>3544</v>
      </c>
      <c r="AH26" s="52" t="s">
        <v>3475</v>
      </c>
      <c r="AI26" s="52" t="s">
        <v>2457</v>
      </c>
      <c r="AJ26" s="52"/>
      <c r="AK26" s="52" t="s">
        <v>1165</v>
      </c>
      <c r="AL26" s="52" t="s">
        <v>1570</v>
      </c>
      <c r="AM26" s="52" t="s">
        <v>3553</v>
      </c>
      <c r="AN26" s="250"/>
      <c r="AO26" s="250">
        <v>33000</v>
      </c>
      <c r="AP26" s="119">
        <f t="shared" si="0"/>
        <v>1000</v>
      </c>
      <c r="AQ26" s="18"/>
      <c r="AR26" s="18"/>
      <c r="AS26" s="18"/>
      <c r="AT26" s="18"/>
      <c r="AU26" s="18"/>
      <c r="AV26" s="18"/>
      <c r="AW26" s="18"/>
      <c r="AX26" s="71"/>
    </row>
    <row r="27" spans="1:50" s="123" customFormat="1" ht="72" x14ac:dyDescent="0.2">
      <c r="A27" s="52" t="s">
        <v>9</v>
      </c>
      <c r="B27" s="52" t="s">
        <v>277</v>
      </c>
      <c r="C27" s="52" t="s">
        <v>276</v>
      </c>
      <c r="D27" s="52" t="s">
        <v>10</v>
      </c>
      <c r="E27" s="52" t="s">
        <v>311</v>
      </c>
      <c r="F27" s="121" t="s">
        <v>1599</v>
      </c>
      <c r="G27" s="52" t="s">
        <v>293</v>
      </c>
      <c r="H27" s="71" t="s">
        <v>269</v>
      </c>
      <c r="I27" s="71" t="s">
        <v>271</v>
      </c>
      <c r="J27" s="122">
        <v>10000</v>
      </c>
      <c r="K27" s="249" t="s">
        <v>137</v>
      </c>
      <c r="L27" s="248"/>
      <c r="M27" s="251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52" t="s">
        <v>2529</v>
      </c>
      <c r="AG27" s="52" t="s">
        <v>3544</v>
      </c>
      <c r="AH27" s="52" t="s">
        <v>2457</v>
      </c>
      <c r="AI27" s="52" t="s">
        <v>2457</v>
      </c>
      <c r="AJ27" s="52"/>
      <c r="AK27" s="52" t="s">
        <v>1165</v>
      </c>
      <c r="AL27" s="52" t="s">
        <v>1570</v>
      </c>
      <c r="AM27" s="52" t="s">
        <v>3552</v>
      </c>
      <c r="AN27" s="250"/>
      <c r="AO27" s="250">
        <v>3424</v>
      </c>
      <c r="AP27" s="119">
        <f t="shared" si="0"/>
        <v>6576</v>
      </c>
      <c r="AQ27" s="18"/>
      <c r="AR27" s="18"/>
      <c r="AS27" s="18"/>
      <c r="AT27" s="18"/>
      <c r="AU27" s="18"/>
      <c r="AV27" s="18"/>
      <c r="AW27" s="18"/>
      <c r="AX27" s="71" t="s">
        <v>2524</v>
      </c>
    </row>
    <row r="28" spans="1:50" s="123" customFormat="1" ht="72" x14ac:dyDescent="0.2">
      <c r="A28" s="52" t="s">
        <v>9</v>
      </c>
      <c r="B28" s="52" t="s">
        <v>277</v>
      </c>
      <c r="C28" s="52" t="s">
        <v>276</v>
      </c>
      <c r="D28" s="52" t="s">
        <v>10</v>
      </c>
      <c r="E28" s="52" t="s">
        <v>311</v>
      </c>
      <c r="F28" s="121" t="s">
        <v>1600</v>
      </c>
      <c r="G28" s="52" t="s">
        <v>294</v>
      </c>
      <c r="H28" s="71" t="s">
        <v>270</v>
      </c>
      <c r="I28" s="71" t="s">
        <v>271</v>
      </c>
      <c r="J28" s="122">
        <v>7100</v>
      </c>
      <c r="K28" s="249" t="s">
        <v>137</v>
      </c>
      <c r="L28" s="248"/>
      <c r="M28" s="251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52" t="s">
        <v>2531</v>
      </c>
      <c r="AG28" s="52" t="s">
        <v>3544</v>
      </c>
      <c r="AH28" s="52" t="s">
        <v>3476</v>
      </c>
      <c r="AI28" s="52" t="s">
        <v>2456</v>
      </c>
      <c r="AJ28" s="52"/>
      <c r="AK28" s="52" t="s">
        <v>1165</v>
      </c>
      <c r="AL28" s="52" t="s">
        <v>1570</v>
      </c>
      <c r="AM28" s="52" t="s">
        <v>3553</v>
      </c>
      <c r="AN28" s="250">
        <v>6634</v>
      </c>
      <c r="AO28" s="250"/>
      <c r="AP28" s="119">
        <f t="shared" si="0"/>
        <v>466</v>
      </c>
      <c r="AQ28" s="18"/>
      <c r="AR28" s="18"/>
      <c r="AS28" s="18"/>
      <c r="AT28" s="18"/>
      <c r="AU28" s="18"/>
      <c r="AV28" s="18"/>
      <c r="AW28" s="18"/>
      <c r="AX28" s="71"/>
    </row>
    <row r="29" spans="1:50" s="123" customFormat="1" ht="72" x14ac:dyDescent="0.2">
      <c r="A29" s="52" t="s">
        <v>9</v>
      </c>
      <c r="B29" s="52" t="s">
        <v>277</v>
      </c>
      <c r="C29" s="52" t="s">
        <v>276</v>
      </c>
      <c r="D29" s="52" t="s">
        <v>10</v>
      </c>
      <c r="E29" s="52" t="s">
        <v>311</v>
      </c>
      <c r="F29" s="121" t="s">
        <v>1601</v>
      </c>
      <c r="G29" s="52" t="s">
        <v>295</v>
      </c>
      <c r="H29" s="71" t="s">
        <v>270</v>
      </c>
      <c r="I29" s="71" t="s">
        <v>271</v>
      </c>
      <c r="J29" s="122">
        <v>2500</v>
      </c>
      <c r="K29" s="249" t="s">
        <v>137</v>
      </c>
      <c r="L29" s="248"/>
      <c r="M29" s="251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52" t="s">
        <v>2531</v>
      </c>
      <c r="AG29" s="52" t="s">
        <v>3544</v>
      </c>
      <c r="AH29" s="52" t="s">
        <v>3476</v>
      </c>
      <c r="AI29" s="52" t="s">
        <v>2456</v>
      </c>
      <c r="AJ29" s="52"/>
      <c r="AK29" s="52" t="s">
        <v>1165</v>
      </c>
      <c r="AL29" s="52" t="s">
        <v>1570</v>
      </c>
      <c r="AM29" s="52" t="s">
        <v>3553</v>
      </c>
      <c r="AN29" s="250">
        <v>1251.9000000000001</v>
      </c>
      <c r="AO29" s="250"/>
      <c r="AP29" s="119">
        <f t="shared" si="0"/>
        <v>1248.0999999999999</v>
      </c>
      <c r="AQ29" s="18"/>
      <c r="AR29" s="18"/>
      <c r="AS29" s="18"/>
      <c r="AT29" s="18"/>
      <c r="AU29" s="18"/>
      <c r="AV29" s="18"/>
      <c r="AW29" s="18"/>
      <c r="AX29" s="71"/>
    </row>
    <row r="30" spans="1:50" s="123" customFormat="1" ht="72" x14ac:dyDescent="0.2">
      <c r="A30" s="52" t="s">
        <v>9</v>
      </c>
      <c r="B30" s="52" t="s">
        <v>277</v>
      </c>
      <c r="C30" s="52" t="s">
        <v>276</v>
      </c>
      <c r="D30" s="52" t="s">
        <v>10</v>
      </c>
      <c r="E30" s="52" t="s">
        <v>311</v>
      </c>
      <c r="F30" s="121" t="s">
        <v>1602</v>
      </c>
      <c r="G30" s="52" t="s">
        <v>296</v>
      </c>
      <c r="H30" s="71" t="s">
        <v>297</v>
      </c>
      <c r="I30" s="71" t="s">
        <v>271</v>
      </c>
      <c r="J30" s="122">
        <v>80000</v>
      </c>
      <c r="K30" s="249" t="s">
        <v>137</v>
      </c>
      <c r="L30" s="248"/>
      <c r="M30" s="251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52" t="s">
        <v>2531</v>
      </c>
      <c r="AG30" s="52" t="s">
        <v>3544</v>
      </c>
      <c r="AH30" s="52" t="s">
        <v>3476</v>
      </c>
      <c r="AI30" s="52" t="s">
        <v>2456</v>
      </c>
      <c r="AJ30" s="52"/>
      <c r="AK30" s="52" t="s">
        <v>1165</v>
      </c>
      <c r="AL30" s="52" t="s">
        <v>1570</v>
      </c>
      <c r="AM30" s="52" t="s">
        <v>3553</v>
      </c>
      <c r="AN30" s="250">
        <v>40060.800000000003</v>
      </c>
      <c r="AO30" s="250"/>
      <c r="AP30" s="119">
        <f t="shared" si="0"/>
        <v>39939.199999999997</v>
      </c>
      <c r="AQ30" s="18"/>
      <c r="AR30" s="18"/>
      <c r="AS30" s="18"/>
      <c r="AT30" s="18"/>
      <c r="AU30" s="18"/>
      <c r="AV30" s="18"/>
      <c r="AW30" s="18"/>
      <c r="AX30" s="71"/>
    </row>
    <row r="31" spans="1:50" s="123" customFormat="1" ht="108" x14ac:dyDescent="0.2">
      <c r="A31" s="52" t="s">
        <v>9</v>
      </c>
      <c r="B31" s="52" t="s">
        <v>277</v>
      </c>
      <c r="C31" s="52" t="s">
        <v>276</v>
      </c>
      <c r="D31" s="52" t="s">
        <v>10</v>
      </c>
      <c r="E31" s="52" t="s">
        <v>311</v>
      </c>
      <c r="F31" s="121" t="s">
        <v>1603</v>
      </c>
      <c r="G31" s="52" t="s">
        <v>298</v>
      </c>
      <c r="H31" s="71" t="s">
        <v>297</v>
      </c>
      <c r="I31" s="71" t="s">
        <v>274</v>
      </c>
      <c r="J31" s="122">
        <v>121600</v>
      </c>
      <c r="K31" s="249" t="s">
        <v>137</v>
      </c>
      <c r="L31" s="248"/>
      <c r="M31" s="251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52" t="s">
        <v>2529</v>
      </c>
      <c r="AG31" s="52" t="s">
        <v>3544</v>
      </c>
      <c r="AH31" s="52" t="s">
        <v>2457</v>
      </c>
      <c r="AI31" s="52" t="s">
        <v>2457</v>
      </c>
      <c r="AJ31" s="52"/>
      <c r="AK31" s="52" t="s">
        <v>1165</v>
      </c>
      <c r="AL31" s="52" t="s">
        <v>1570</v>
      </c>
      <c r="AM31" s="52" t="s">
        <v>3552</v>
      </c>
      <c r="AN31" s="250"/>
      <c r="AO31" s="250">
        <v>65432</v>
      </c>
      <c r="AP31" s="119">
        <f t="shared" si="0"/>
        <v>56168</v>
      </c>
      <c r="AQ31" s="18"/>
      <c r="AR31" s="18"/>
      <c r="AS31" s="18"/>
      <c r="AT31" s="18"/>
      <c r="AU31" s="18"/>
      <c r="AV31" s="18"/>
      <c r="AW31" s="18"/>
      <c r="AX31" s="71" t="s">
        <v>2550</v>
      </c>
    </row>
    <row r="32" spans="1:50" s="123" customFormat="1" ht="72" x14ac:dyDescent="0.2">
      <c r="A32" s="52" t="s">
        <v>9</v>
      </c>
      <c r="B32" s="52" t="s">
        <v>277</v>
      </c>
      <c r="C32" s="52" t="s">
        <v>276</v>
      </c>
      <c r="D32" s="52" t="s">
        <v>10</v>
      </c>
      <c r="E32" s="52" t="s">
        <v>311</v>
      </c>
      <c r="F32" s="121" t="s">
        <v>1604</v>
      </c>
      <c r="G32" s="52" t="s">
        <v>299</v>
      </c>
      <c r="H32" s="71" t="s">
        <v>270</v>
      </c>
      <c r="I32" s="71" t="s">
        <v>300</v>
      </c>
      <c r="J32" s="122">
        <v>500000</v>
      </c>
      <c r="K32" s="249" t="s">
        <v>137</v>
      </c>
      <c r="L32" s="248"/>
      <c r="M32" s="251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52" t="s">
        <v>2540</v>
      </c>
      <c r="AG32" s="52" t="s">
        <v>3544</v>
      </c>
      <c r="AH32" s="52" t="s">
        <v>3462</v>
      </c>
      <c r="AI32" s="52" t="s">
        <v>2456</v>
      </c>
      <c r="AJ32" s="52"/>
      <c r="AK32" s="52" t="s">
        <v>1165</v>
      </c>
      <c r="AL32" s="52" t="s">
        <v>1570</v>
      </c>
      <c r="AM32" s="52" t="s">
        <v>3553</v>
      </c>
      <c r="AN32" s="250">
        <v>370000</v>
      </c>
      <c r="AO32" s="250"/>
      <c r="AP32" s="119">
        <f t="shared" si="0"/>
        <v>130000</v>
      </c>
      <c r="AQ32" s="18"/>
      <c r="AR32" s="18"/>
      <c r="AS32" s="18"/>
      <c r="AT32" s="18"/>
      <c r="AU32" s="18"/>
      <c r="AV32" s="18"/>
      <c r="AW32" s="18"/>
      <c r="AX32" s="71"/>
    </row>
    <row r="33" spans="1:50" s="123" customFormat="1" ht="72" x14ac:dyDescent="0.2">
      <c r="A33" s="52" t="s">
        <v>9</v>
      </c>
      <c r="B33" s="52" t="s">
        <v>277</v>
      </c>
      <c r="C33" s="52" t="s">
        <v>276</v>
      </c>
      <c r="D33" s="52" t="s">
        <v>10</v>
      </c>
      <c r="E33" s="52" t="s">
        <v>311</v>
      </c>
      <c r="F33" s="121" t="s">
        <v>1605</v>
      </c>
      <c r="G33" s="52" t="s">
        <v>301</v>
      </c>
      <c r="H33" s="71" t="s">
        <v>270</v>
      </c>
      <c r="I33" s="71" t="s">
        <v>300</v>
      </c>
      <c r="J33" s="122">
        <v>600000</v>
      </c>
      <c r="K33" s="249" t="s">
        <v>137</v>
      </c>
      <c r="L33" s="248"/>
      <c r="M33" s="251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52" t="s">
        <v>2520</v>
      </c>
      <c r="AG33" s="52" t="s">
        <v>3544</v>
      </c>
      <c r="AH33" s="52" t="s">
        <v>3476</v>
      </c>
      <c r="AI33" s="52" t="s">
        <v>2456</v>
      </c>
      <c r="AJ33" s="52"/>
      <c r="AK33" s="52" t="s">
        <v>1165</v>
      </c>
      <c r="AL33" s="52" t="s">
        <v>1570</v>
      </c>
      <c r="AM33" s="52" t="s">
        <v>3553</v>
      </c>
      <c r="AN33" s="250">
        <v>552120</v>
      </c>
      <c r="AO33" s="250"/>
      <c r="AP33" s="119">
        <f t="shared" si="0"/>
        <v>47880</v>
      </c>
      <c r="AQ33" s="18"/>
      <c r="AR33" s="18"/>
      <c r="AS33" s="18"/>
      <c r="AT33" s="18"/>
      <c r="AU33" s="18"/>
      <c r="AV33" s="18"/>
      <c r="AW33" s="18"/>
      <c r="AX33" s="71"/>
    </row>
    <row r="34" spans="1:50" s="123" customFormat="1" ht="72" x14ac:dyDescent="0.2">
      <c r="A34" s="52" t="s">
        <v>9</v>
      </c>
      <c r="B34" s="52" t="s">
        <v>277</v>
      </c>
      <c r="C34" s="52" t="s">
        <v>276</v>
      </c>
      <c r="D34" s="52" t="s">
        <v>10</v>
      </c>
      <c r="E34" s="52" t="s">
        <v>311</v>
      </c>
      <c r="F34" s="121" t="s">
        <v>1606</v>
      </c>
      <c r="G34" s="52" t="s">
        <v>302</v>
      </c>
      <c r="H34" s="71" t="s">
        <v>303</v>
      </c>
      <c r="I34" s="71" t="s">
        <v>271</v>
      </c>
      <c r="J34" s="122">
        <v>210000</v>
      </c>
      <c r="K34" s="249" t="s">
        <v>137</v>
      </c>
      <c r="L34" s="248"/>
      <c r="M34" s="251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52" t="s">
        <v>2531</v>
      </c>
      <c r="AG34" s="52" t="s">
        <v>3544</v>
      </c>
      <c r="AH34" s="52" t="s">
        <v>3476</v>
      </c>
      <c r="AI34" s="52" t="s">
        <v>2456</v>
      </c>
      <c r="AJ34" s="52"/>
      <c r="AK34" s="52" t="s">
        <v>1165</v>
      </c>
      <c r="AL34" s="52" t="s">
        <v>1570</v>
      </c>
      <c r="AM34" s="52" t="s">
        <v>3553</v>
      </c>
      <c r="AN34" s="250">
        <v>79180</v>
      </c>
      <c r="AO34" s="250"/>
      <c r="AP34" s="119">
        <f t="shared" si="0"/>
        <v>130820</v>
      </c>
      <c r="AQ34" s="18"/>
      <c r="AR34" s="18"/>
      <c r="AS34" s="18"/>
      <c r="AT34" s="18"/>
      <c r="AU34" s="18"/>
      <c r="AV34" s="18"/>
      <c r="AW34" s="18"/>
      <c r="AX34" s="71"/>
    </row>
    <row r="35" spans="1:50" s="123" customFormat="1" ht="90" x14ac:dyDescent="0.2">
      <c r="A35" s="52" t="s">
        <v>9</v>
      </c>
      <c r="B35" s="52" t="s">
        <v>277</v>
      </c>
      <c r="C35" s="52" t="s">
        <v>276</v>
      </c>
      <c r="D35" s="52" t="s">
        <v>10</v>
      </c>
      <c r="E35" s="52" t="s">
        <v>311</v>
      </c>
      <c r="F35" s="121" t="s">
        <v>1607</v>
      </c>
      <c r="G35" s="52" t="s">
        <v>304</v>
      </c>
      <c r="H35" s="71" t="s">
        <v>305</v>
      </c>
      <c r="I35" s="71" t="s">
        <v>271</v>
      </c>
      <c r="J35" s="122">
        <v>4968000</v>
      </c>
      <c r="K35" s="249" t="s">
        <v>137</v>
      </c>
      <c r="L35" s="248"/>
      <c r="M35" s="251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52" t="s">
        <v>2547</v>
      </c>
      <c r="AG35" s="52" t="s">
        <v>3540</v>
      </c>
      <c r="AH35" s="52" t="s">
        <v>3464</v>
      </c>
      <c r="AI35" s="52" t="s">
        <v>3467</v>
      </c>
      <c r="AJ35" s="52"/>
      <c r="AK35" s="52" t="s">
        <v>1178</v>
      </c>
      <c r="AL35" s="52" t="s">
        <v>1571</v>
      </c>
      <c r="AM35" s="52" t="s">
        <v>3553</v>
      </c>
      <c r="AN35" s="250"/>
      <c r="AO35" s="250"/>
      <c r="AP35" s="119">
        <f t="shared" si="0"/>
        <v>4968000</v>
      </c>
      <c r="AQ35" s="18"/>
      <c r="AR35" s="18"/>
      <c r="AS35" s="18"/>
      <c r="AT35" s="18"/>
      <c r="AU35" s="18"/>
      <c r="AV35" s="18"/>
      <c r="AW35" s="18"/>
      <c r="AX35" s="71"/>
    </row>
    <row r="36" spans="1:50" s="123" customFormat="1" ht="72" x14ac:dyDescent="0.2">
      <c r="A36" s="52" t="s">
        <v>9</v>
      </c>
      <c r="B36" s="52" t="s">
        <v>277</v>
      </c>
      <c r="C36" s="52" t="s">
        <v>276</v>
      </c>
      <c r="D36" s="52" t="s">
        <v>10</v>
      </c>
      <c r="E36" s="52" t="s">
        <v>311</v>
      </c>
      <c r="F36" s="121" t="s">
        <v>1608</v>
      </c>
      <c r="G36" s="52" t="s">
        <v>306</v>
      </c>
      <c r="H36" s="71" t="s">
        <v>267</v>
      </c>
      <c r="I36" s="71" t="s">
        <v>268</v>
      </c>
      <c r="J36" s="122">
        <v>12900</v>
      </c>
      <c r="K36" s="249" t="s">
        <v>137</v>
      </c>
      <c r="L36" s="248"/>
      <c r="M36" s="251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52" t="s">
        <v>2531</v>
      </c>
      <c r="AG36" s="52" t="s">
        <v>3544</v>
      </c>
      <c r="AH36" s="52" t="s">
        <v>3476</v>
      </c>
      <c r="AI36" s="52" t="s">
        <v>2456</v>
      </c>
      <c r="AJ36" s="52"/>
      <c r="AK36" s="52" t="s">
        <v>1165</v>
      </c>
      <c r="AL36" s="52" t="s">
        <v>1570</v>
      </c>
      <c r="AM36" s="52" t="s">
        <v>3553</v>
      </c>
      <c r="AN36" s="250">
        <v>10272</v>
      </c>
      <c r="AO36" s="250"/>
      <c r="AP36" s="119">
        <f t="shared" si="0"/>
        <v>2628</v>
      </c>
      <c r="AQ36" s="18"/>
      <c r="AR36" s="18"/>
      <c r="AS36" s="18"/>
      <c r="AT36" s="18"/>
      <c r="AU36" s="18"/>
      <c r="AV36" s="18"/>
      <c r="AW36" s="18"/>
      <c r="AX36" s="71"/>
    </row>
    <row r="37" spans="1:50" s="123" customFormat="1" ht="72" x14ac:dyDescent="0.2">
      <c r="A37" s="52" t="s">
        <v>9</v>
      </c>
      <c r="B37" s="52" t="s">
        <v>277</v>
      </c>
      <c r="C37" s="52" t="s">
        <v>276</v>
      </c>
      <c r="D37" s="52" t="s">
        <v>10</v>
      </c>
      <c r="E37" s="52" t="s">
        <v>311</v>
      </c>
      <c r="F37" s="121" t="s">
        <v>1609</v>
      </c>
      <c r="G37" s="52" t="s">
        <v>307</v>
      </c>
      <c r="H37" s="71" t="s">
        <v>267</v>
      </c>
      <c r="I37" s="71" t="s">
        <v>268</v>
      </c>
      <c r="J37" s="122">
        <v>12000</v>
      </c>
      <c r="K37" s="249" t="s">
        <v>137</v>
      </c>
      <c r="L37" s="248"/>
      <c r="M37" s="251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2529</v>
      </c>
      <c r="AF37" s="52" t="s">
        <v>2531</v>
      </c>
      <c r="AG37" s="52" t="s">
        <v>3544</v>
      </c>
      <c r="AH37" s="52" t="s">
        <v>3476</v>
      </c>
      <c r="AI37" s="52" t="s">
        <v>2457</v>
      </c>
      <c r="AJ37" s="52"/>
      <c r="AK37" s="52" t="s">
        <v>1165</v>
      </c>
      <c r="AL37" s="52" t="s">
        <v>1570</v>
      </c>
      <c r="AM37" s="52" t="s">
        <v>3553</v>
      </c>
      <c r="AN37" s="250"/>
      <c r="AO37" s="250">
        <v>10786</v>
      </c>
      <c r="AP37" s="119">
        <f t="shared" si="0"/>
        <v>1214</v>
      </c>
      <c r="AQ37" s="18"/>
      <c r="AR37" s="18"/>
      <c r="AS37" s="18"/>
      <c r="AT37" s="18"/>
      <c r="AU37" s="18"/>
      <c r="AV37" s="18"/>
      <c r="AW37" s="18"/>
      <c r="AX37" s="71"/>
    </row>
    <row r="38" spans="1:50" s="123" customFormat="1" ht="72" x14ac:dyDescent="0.2">
      <c r="A38" s="52" t="s">
        <v>9</v>
      </c>
      <c r="B38" s="52" t="s">
        <v>277</v>
      </c>
      <c r="C38" s="52" t="s">
        <v>276</v>
      </c>
      <c r="D38" s="52" t="s">
        <v>10</v>
      </c>
      <c r="E38" s="52" t="s">
        <v>311</v>
      </c>
      <c r="F38" s="121" t="s">
        <v>1610</v>
      </c>
      <c r="G38" s="52" t="s">
        <v>308</v>
      </c>
      <c r="H38" s="71" t="s">
        <v>270</v>
      </c>
      <c r="I38" s="71" t="s">
        <v>271</v>
      </c>
      <c r="J38" s="122">
        <v>4000</v>
      </c>
      <c r="K38" s="249" t="s">
        <v>137</v>
      </c>
      <c r="L38" s="248"/>
      <c r="M38" s="251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52" t="s">
        <v>2531</v>
      </c>
      <c r="AG38" s="52" t="s">
        <v>3544</v>
      </c>
      <c r="AH38" s="52" t="s">
        <v>3476</v>
      </c>
      <c r="AI38" s="52" t="s">
        <v>2456</v>
      </c>
      <c r="AJ38" s="52"/>
      <c r="AK38" s="52" t="s">
        <v>1165</v>
      </c>
      <c r="AL38" s="52" t="s">
        <v>1570</v>
      </c>
      <c r="AM38" s="52" t="s">
        <v>3553</v>
      </c>
      <c r="AN38" s="250">
        <v>3049.5</v>
      </c>
      <c r="AO38" s="250"/>
      <c r="AP38" s="119">
        <f t="shared" si="0"/>
        <v>950.5</v>
      </c>
      <c r="AQ38" s="18"/>
      <c r="AR38" s="18"/>
      <c r="AS38" s="18"/>
      <c r="AT38" s="18"/>
      <c r="AU38" s="18"/>
      <c r="AV38" s="18"/>
      <c r="AW38" s="18"/>
      <c r="AX38" s="71"/>
    </row>
    <row r="39" spans="1:50" s="123" customFormat="1" ht="90" x14ac:dyDescent="0.2">
      <c r="A39" s="52" t="s">
        <v>40</v>
      </c>
      <c r="B39" s="52" t="s">
        <v>277</v>
      </c>
      <c r="C39" s="52" t="s">
        <v>276</v>
      </c>
      <c r="D39" s="52" t="s">
        <v>11</v>
      </c>
      <c r="E39" s="52" t="s">
        <v>310</v>
      </c>
      <c r="F39" s="121" t="s">
        <v>1611</v>
      </c>
      <c r="G39" s="52" t="s">
        <v>312</v>
      </c>
      <c r="H39" s="71" t="s">
        <v>270</v>
      </c>
      <c r="I39" s="71" t="s">
        <v>271</v>
      </c>
      <c r="J39" s="122">
        <v>20600</v>
      </c>
      <c r="K39" s="71"/>
      <c r="L39" s="71"/>
      <c r="M39" s="249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52" t="s">
        <v>2557</v>
      </c>
      <c r="AG39" s="52" t="s">
        <v>3544</v>
      </c>
      <c r="AH39" s="52" t="s">
        <v>3476</v>
      </c>
      <c r="AI39" s="52" t="s">
        <v>2456</v>
      </c>
      <c r="AJ39" s="52"/>
      <c r="AK39" s="52" t="s">
        <v>1183</v>
      </c>
      <c r="AL39" s="52" t="s">
        <v>1570</v>
      </c>
      <c r="AM39" s="52" t="s">
        <v>3553</v>
      </c>
      <c r="AN39" s="250">
        <v>20000</v>
      </c>
      <c r="AO39" s="250"/>
      <c r="AP39" s="119">
        <f t="shared" si="0"/>
        <v>600</v>
      </c>
      <c r="AQ39" s="38" t="s">
        <v>1184</v>
      </c>
      <c r="AR39" s="38" t="s">
        <v>1185</v>
      </c>
      <c r="AS39" s="38" t="s">
        <v>1186</v>
      </c>
      <c r="AT39" s="38" t="s">
        <v>1186</v>
      </c>
      <c r="AU39" s="38" t="s">
        <v>1187</v>
      </c>
      <c r="AV39" s="16">
        <v>20000</v>
      </c>
      <c r="AW39" s="39" t="e">
        <f>R39-AV39</f>
        <v>#VALUE!</v>
      </c>
      <c r="AX39" s="18"/>
    </row>
    <row r="40" spans="1:50" s="123" customFormat="1" ht="90" x14ac:dyDescent="0.2">
      <c r="A40" s="52" t="s">
        <v>40</v>
      </c>
      <c r="B40" s="52" t="s">
        <v>277</v>
      </c>
      <c r="C40" s="52" t="s">
        <v>276</v>
      </c>
      <c r="D40" s="52" t="s">
        <v>11</v>
      </c>
      <c r="E40" s="52" t="s">
        <v>310</v>
      </c>
      <c r="F40" s="121" t="s">
        <v>1612</v>
      </c>
      <c r="G40" s="52" t="s">
        <v>313</v>
      </c>
      <c r="H40" s="71" t="s">
        <v>270</v>
      </c>
      <c r="I40" s="71" t="s">
        <v>271</v>
      </c>
      <c r="J40" s="122">
        <v>14000</v>
      </c>
      <c r="K40" s="71"/>
      <c r="L40" s="71"/>
      <c r="M40" s="249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52" t="s">
        <v>2557</v>
      </c>
      <c r="AG40" s="52" t="s">
        <v>3544</v>
      </c>
      <c r="AH40" s="52" t="s">
        <v>3476</v>
      </c>
      <c r="AI40" s="52" t="s">
        <v>2456</v>
      </c>
      <c r="AJ40" s="52"/>
      <c r="AK40" s="52" t="s">
        <v>1183</v>
      </c>
      <c r="AL40" s="52" t="s">
        <v>1570</v>
      </c>
      <c r="AM40" s="52" t="s">
        <v>3553</v>
      </c>
      <c r="AN40" s="250">
        <v>14000</v>
      </c>
      <c r="AO40" s="250"/>
      <c r="AP40" s="119">
        <f t="shared" si="0"/>
        <v>0</v>
      </c>
      <c r="AQ40" s="38" t="s">
        <v>1184</v>
      </c>
      <c r="AR40" s="38" t="s">
        <v>1185</v>
      </c>
      <c r="AS40" s="38" t="s">
        <v>1186</v>
      </c>
      <c r="AT40" s="38" t="s">
        <v>1186</v>
      </c>
      <c r="AU40" s="38" t="s">
        <v>1187</v>
      </c>
      <c r="AV40" s="16">
        <v>14000</v>
      </c>
      <c r="AW40" s="39" t="e">
        <f t="shared" ref="AW40:AW68" si="5">R40-AV40</f>
        <v>#VALUE!</v>
      </c>
      <c r="AX40" s="18"/>
    </row>
    <row r="41" spans="1:50" s="123" customFormat="1" ht="90" x14ac:dyDescent="0.2">
      <c r="A41" s="52" t="s">
        <v>40</v>
      </c>
      <c r="B41" s="52" t="s">
        <v>277</v>
      </c>
      <c r="C41" s="52" t="s">
        <v>276</v>
      </c>
      <c r="D41" s="52" t="s">
        <v>11</v>
      </c>
      <c r="E41" s="52" t="s">
        <v>310</v>
      </c>
      <c r="F41" s="121" t="s">
        <v>1613</v>
      </c>
      <c r="G41" s="52" t="s">
        <v>314</v>
      </c>
      <c r="H41" s="71" t="s">
        <v>270</v>
      </c>
      <c r="I41" s="71" t="s">
        <v>271</v>
      </c>
      <c r="J41" s="122">
        <v>30000</v>
      </c>
      <c r="K41" s="71"/>
      <c r="L41" s="71"/>
      <c r="M41" s="249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52" t="s">
        <v>2557</v>
      </c>
      <c r="AG41" s="52" t="s">
        <v>3544</v>
      </c>
      <c r="AH41" s="52" t="s">
        <v>3476</v>
      </c>
      <c r="AI41" s="52" t="s">
        <v>2456</v>
      </c>
      <c r="AJ41" s="52"/>
      <c r="AK41" s="52" t="s">
        <v>1183</v>
      </c>
      <c r="AL41" s="52" t="s">
        <v>1570</v>
      </c>
      <c r="AM41" s="52" t="s">
        <v>3553</v>
      </c>
      <c r="AN41" s="122">
        <v>30000</v>
      </c>
      <c r="AO41" s="250"/>
      <c r="AP41" s="119">
        <f t="shared" si="0"/>
        <v>0</v>
      </c>
      <c r="AQ41" s="38" t="s">
        <v>1184</v>
      </c>
      <c r="AR41" s="38" t="s">
        <v>1185</v>
      </c>
      <c r="AS41" s="38" t="s">
        <v>1186</v>
      </c>
      <c r="AT41" s="38" t="s">
        <v>1186</v>
      </c>
      <c r="AU41" s="38" t="s">
        <v>1187</v>
      </c>
      <c r="AV41" s="15">
        <v>30000</v>
      </c>
      <c r="AW41" s="39" t="e">
        <f t="shared" si="5"/>
        <v>#VALUE!</v>
      </c>
      <c r="AX41" s="18"/>
    </row>
    <row r="42" spans="1:50" s="123" customFormat="1" ht="90" x14ac:dyDescent="0.2">
      <c r="A42" s="52" t="s">
        <v>40</v>
      </c>
      <c r="B42" s="52" t="s">
        <v>277</v>
      </c>
      <c r="C42" s="52" t="s">
        <v>276</v>
      </c>
      <c r="D42" s="52" t="s">
        <v>11</v>
      </c>
      <c r="E42" s="52" t="s">
        <v>310</v>
      </c>
      <c r="F42" s="121" t="s">
        <v>1614</v>
      </c>
      <c r="G42" s="52" t="s">
        <v>315</v>
      </c>
      <c r="H42" s="71" t="s">
        <v>270</v>
      </c>
      <c r="I42" s="71" t="s">
        <v>271</v>
      </c>
      <c r="J42" s="122">
        <v>21900</v>
      </c>
      <c r="K42" s="71"/>
      <c r="L42" s="71"/>
      <c r="M42" s="249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52" t="s">
        <v>2557</v>
      </c>
      <c r="AG42" s="52" t="s">
        <v>3544</v>
      </c>
      <c r="AH42" s="52" t="s">
        <v>3476</v>
      </c>
      <c r="AI42" s="52" t="s">
        <v>2456</v>
      </c>
      <c r="AJ42" s="52"/>
      <c r="AK42" s="52" t="s">
        <v>1183</v>
      </c>
      <c r="AL42" s="52" t="s">
        <v>1570</v>
      </c>
      <c r="AM42" s="52" t="s">
        <v>3553</v>
      </c>
      <c r="AN42" s="250">
        <v>21900</v>
      </c>
      <c r="AO42" s="250"/>
      <c r="AP42" s="119">
        <f t="shared" si="0"/>
        <v>0</v>
      </c>
      <c r="AQ42" s="38" t="s">
        <v>1184</v>
      </c>
      <c r="AR42" s="38" t="s">
        <v>1185</v>
      </c>
      <c r="AS42" s="38" t="s">
        <v>1186</v>
      </c>
      <c r="AT42" s="38" t="s">
        <v>1186</v>
      </c>
      <c r="AU42" s="38" t="s">
        <v>1187</v>
      </c>
      <c r="AV42" s="16">
        <v>21900</v>
      </c>
      <c r="AW42" s="39" t="e">
        <f t="shared" si="5"/>
        <v>#VALUE!</v>
      </c>
      <c r="AX42" s="18"/>
    </row>
    <row r="43" spans="1:50" s="123" customFormat="1" ht="90" x14ac:dyDescent="0.2">
      <c r="A43" s="52" t="s">
        <v>40</v>
      </c>
      <c r="B43" s="52" t="s">
        <v>277</v>
      </c>
      <c r="C43" s="52" t="s">
        <v>276</v>
      </c>
      <c r="D43" s="52" t="s">
        <v>11</v>
      </c>
      <c r="E43" s="52" t="s">
        <v>310</v>
      </c>
      <c r="F43" s="121" t="s">
        <v>1615</v>
      </c>
      <c r="G43" s="52" t="s">
        <v>316</v>
      </c>
      <c r="H43" s="71" t="s">
        <v>317</v>
      </c>
      <c r="I43" s="71" t="s">
        <v>273</v>
      </c>
      <c r="J43" s="122">
        <v>35000</v>
      </c>
      <c r="K43" s="71"/>
      <c r="L43" s="71"/>
      <c r="M43" s="249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52" t="s">
        <v>2557</v>
      </c>
      <c r="AG43" s="52" t="s">
        <v>3544</v>
      </c>
      <c r="AH43" s="52" t="s">
        <v>3476</v>
      </c>
      <c r="AI43" s="52" t="s">
        <v>2456</v>
      </c>
      <c r="AJ43" s="52"/>
      <c r="AK43" s="52" t="s">
        <v>1183</v>
      </c>
      <c r="AL43" s="52" t="s">
        <v>1570</v>
      </c>
      <c r="AM43" s="52" t="s">
        <v>3553</v>
      </c>
      <c r="AN43" s="250">
        <v>35000</v>
      </c>
      <c r="AO43" s="250"/>
      <c r="AP43" s="119">
        <f t="shared" si="0"/>
        <v>0</v>
      </c>
      <c r="AQ43" s="38" t="s">
        <v>1184</v>
      </c>
      <c r="AR43" s="38" t="s">
        <v>1185</v>
      </c>
      <c r="AS43" s="38" t="s">
        <v>1186</v>
      </c>
      <c r="AT43" s="38" t="s">
        <v>1186</v>
      </c>
      <c r="AU43" s="38" t="s">
        <v>1187</v>
      </c>
      <c r="AV43" s="16">
        <v>35000</v>
      </c>
      <c r="AW43" s="39" t="e">
        <f t="shared" si="5"/>
        <v>#VALUE!</v>
      </c>
      <c r="AX43" s="18"/>
    </row>
    <row r="44" spans="1:50" s="123" customFormat="1" ht="90" x14ac:dyDescent="0.2">
      <c r="A44" s="52" t="s">
        <v>40</v>
      </c>
      <c r="B44" s="52" t="s">
        <v>277</v>
      </c>
      <c r="C44" s="52" t="s">
        <v>276</v>
      </c>
      <c r="D44" s="52" t="s">
        <v>11</v>
      </c>
      <c r="E44" s="52" t="s">
        <v>310</v>
      </c>
      <c r="F44" s="121" t="s">
        <v>1616</v>
      </c>
      <c r="G44" s="52" t="s">
        <v>318</v>
      </c>
      <c r="H44" s="71" t="s">
        <v>319</v>
      </c>
      <c r="I44" s="71" t="s">
        <v>273</v>
      </c>
      <c r="J44" s="122">
        <v>32000</v>
      </c>
      <c r="K44" s="71"/>
      <c r="L44" s="71"/>
      <c r="M44" s="249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52" t="s">
        <v>2557</v>
      </c>
      <c r="AG44" s="52" t="s">
        <v>3544</v>
      </c>
      <c r="AH44" s="52" t="s">
        <v>3476</v>
      </c>
      <c r="AI44" s="52" t="s">
        <v>2456</v>
      </c>
      <c r="AJ44" s="52"/>
      <c r="AK44" s="52" t="s">
        <v>1183</v>
      </c>
      <c r="AL44" s="52" t="s">
        <v>1570</v>
      </c>
      <c r="AM44" s="52" t="s">
        <v>3553</v>
      </c>
      <c r="AN44" s="250">
        <v>31998</v>
      </c>
      <c r="AO44" s="250"/>
      <c r="AP44" s="119">
        <f t="shared" si="0"/>
        <v>2</v>
      </c>
      <c r="AQ44" s="38" t="s">
        <v>1184</v>
      </c>
      <c r="AR44" s="38" t="s">
        <v>1185</v>
      </c>
      <c r="AS44" s="38" t="s">
        <v>1186</v>
      </c>
      <c r="AT44" s="38" t="s">
        <v>1186</v>
      </c>
      <c r="AU44" s="38" t="s">
        <v>1187</v>
      </c>
      <c r="AV44" s="16">
        <v>31998</v>
      </c>
      <c r="AW44" s="39" t="e">
        <f t="shared" si="5"/>
        <v>#VALUE!</v>
      </c>
      <c r="AX44" s="18"/>
    </row>
    <row r="45" spans="1:50" s="123" customFormat="1" ht="90" x14ac:dyDescent="0.2">
      <c r="A45" s="52" t="s">
        <v>40</v>
      </c>
      <c r="B45" s="52" t="s">
        <v>277</v>
      </c>
      <c r="C45" s="52" t="s">
        <v>276</v>
      </c>
      <c r="D45" s="52" t="s">
        <v>11</v>
      </c>
      <c r="E45" s="52" t="s">
        <v>310</v>
      </c>
      <c r="F45" s="121" t="s">
        <v>1617</v>
      </c>
      <c r="G45" s="52" t="s">
        <v>320</v>
      </c>
      <c r="H45" s="71" t="s">
        <v>269</v>
      </c>
      <c r="I45" s="71" t="s">
        <v>273</v>
      </c>
      <c r="J45" s="122">
        <v>12000</v>
      </c>
      <c r="K45" s="71"/>
      <c r="L45" s="71"/>
      <c r="M45" s="249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52" t="s">
        <v>2557</v>
      </c>
      <c r="AG45" s="52" t="s">
        <v>3544</v>
      </c>
      <c r="AH45" s="52" t="s">
        <v>3476</v>
      </c>
      <c r="AI45" s="52" t="s">
        <v>2456</v>
      </c>
      <c r="AJ45" s="52"/>
      <c r="AK45" s="52" t="s">
        <v>1183</v>
      </c>
      <c r="AL45" s="52" t="s">
        <v>1570</v>
      </c>
      <c r="AM45" s="52" t="s">
        <v>3553</v>
      </c>
      <c r="AN45" s="250">
        <v>11000</v>
      </c>
      <c r="AO45" s="250"/>
      <c r="AP45" s="119">
        <f t="shared" si="0"/>
        <v>1000</v>
      </c>
      <c r="AQ45" s="38" t="s">
        <v>1184</v>
      </c>
      <c r="AR45" s="38" t="s">
        <v>1185</v>
      </c>
      <c r="AS45" s="38" t="s">
        <v>1186</v>
      </c>
      <c r="AT45" s="38" t="s">
        <v>1186</v>
      </c>
      <c r="AU45" s="38" t="s">
        <v>1187</v>
      </c>
      <c r="AV45" s="16">
        <v>11000</v>
      </c>
      <c r="AW45" s="39" t="e">
        <f t="shared" si="5"/>
        <v>#VALUE!</v>
      </c>
      <c r="AX45" s="18"/>
    </row>
    <row r="46" spans="1:50" s="123" customFormat="1" ht="90" x14ac:dyDescent="0.2">
      <c r="A46" s="52" t="s">
        <v>40</v>
      </c>
      <c r="B46" s="52" t="s">
        <v>277</v>
      </c>
      <c r="C46" s="52" t="s">
        <v>276</v>
      </c>
      <c r="D46" s="52" t="s">
        <v>11</v>
      </c>
      <c r="E46" s="52" t="s">
        <v>310</v>
      </c>
      <c r="F46" s="121" t="s">
        <v>1618</v>
      </c>
      <c r="G46" s="52" t="s">
        <v>321</v>
      </c>
      <c r="H46" s="71" t="s">
        <v>269</v>
      </c>
      <c r="I46" s="71" t="s">
        <v>322</v>
      </c>
      <c r="J46" s="122">
        <v>3000</v>
      </c>
      <c r="K46" s="71"/>
      <c r="L46" s="71"/>
      <c r="M46" s="249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52" t="s">
        <v>2557</v>
      </c>
      <c r="AG46" s="52" t="s">
        <v>3544</v>
      </c>
      <c r="AH46" s="52" t="s">
        <v>3476</v>
      </c>
      <c r="AI46" s="52" t="s">
        <v>2456</v>
      </c>
      <c r="AJ46" s="52"/>
      <c r="AK46" s="52" t="s">
        <v>1183</v>
      </c>
      <c r="AL46" s="52" t="s">
        <v>1570</v>
      </c>
      <c r="AM46" s="52" t="s">
        <v>3553</v>
      </c>
      <c r="AN46" s="250">
        <v>3000</v>
      </c>
      <c r="AO46" s="250"/>
      <c r="AP46" s="119">
        <f t="shared" si="0"/>
        <v>0</v>
      </c>
      <c r="AQ46" s="38" t="s">
        <v>1184</v>
      </c>
      <c r="AR46" s="38" t="s">
        <v>1185</v>
      </c>
      <c r="AS46" s="38" t="s">
        <v>1186</v>
      </c>
      <c r="AT46" s="38" t="s">
        <v>1186</v>
      </c>
      <c r="AU46" s="38" t="s">
        <v>1187</v>
      </c>
      <c r="AV46" s="16">
        <v>3000</v>
      </c>
      <c r="AW46" s="39" t="e">
        <f t="shared" si="5"/>
        <v>#VALUE!</v>
      </c>
      <c r="AX46" s="18"/>
    </row>
    <row r="47" spans="1:50" s="123" customFormat="1" ht="90" x14ac:dyDescent="0.2">
      <c r="A47" s="52" t="s">
        <v>40</v>
      </c>
      <c r="B47" s="52" t="s">
        <v>277</v>
      </c>
      <c r="C47" s="52" t="s">
        <v>276</v>
      </c>
      <c r="D47" s="52" t="s">
        <v>11</v>
      </c>
      <c r="E47" s="52" t="s">
        <v>310</v>
      </c>
      <c r="F47" s="121" t="s">
        <v>1619</v>
      </c>
      <c r="G47" s="52" t="s">
        <v>323</v>
      </c>
      <c r="H47" s="71" t="s">
        <v>270</v>
      </c>
      <c r="I47" s="71" t="s">
        <v>274</v>
      </c>
      <c r="J47" s="122">
        <v>9000</v>
      </c>
      <c r="K47" s="71"/>
      <c r="L47" s="71"/>
      <c r="M47" s="249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52" t="s">
        <v>2557</v>
      </c>
      <c r="AG47" s="52" t="s">
        <v>3544</v>
      </c>
      <c r="AH47" s="52" t="s">
        <v>3476</v>
      </c>
      <c r="AI47" s="52" t="s">
        <v>2456</v>
      </c>
      <c r="AJ47" s="52"/>
      <c r="AK47" s="52" t="s">
        <v>1183</v>
      </c>
      <c r="AL47" s="52" t="s">
        <v>1570</v>
      </c>
      <c r="AM47" s="52" t="s">
        <v>3553</v>
      </c>
      <c r="AN47" s="250">
        <v>9000</v>
      </c>
      <c r="AO47" s="250"/>
      <c r="AP47" s="119">
        <f t="shared" si="0"/>
        <v>0</v>
      </c>
      <c r="AQ47" s="38" t="s">
        <v>1184</v>
      </c>
      <c r="AR47" s="38" t="s">
        <v>1185</v>
      </c>
      <c r="AS47" s="38" t="s">
        <v>1186</v>
      </c>
      <c r="AT47" s="38" t="s">
        <v>1186</v>
      </c>
      <c r="AU47" s="38" t="s">
        <v>1187</v>
      </c>
      <c r="AV47" s="17">
        <v>9000</v>
      </c>
      <c r="AW47" s="39" t="e">
        <f t="shared" si="5"/>
        <v>#VALUE!</v>
      </c>
      <c r="AX47" s="18"/>
    </row>
    <row r="48" spans="1:50" s="123" customFormat="1" ht="90" x14ac:dyDescent="0.2">
      <c r="A48" s="52" t="s">
        <v>40</v>
      </c>
      <c r="B48" s="52" t="s">
        <v>277</v>
      </c>
      <c r="C48" s="52" t="s">
        <v>276</v>
      </c>
      <c r="D48" s="52" t="s">
        <v>11</v>
      </c>
      <c r="E48" s="52" t="s">
        <v>310</v>
      </c>
      <c r="F48" s="121" t="s">
        <v>1620</v>
      </c>
      <c r="G48" s="52" t="s">
        <v>324</v>
      </c>
      <c r="H48" s="71" t="s">
        <v>303</v>
      </c>
      <c r="I48" s="71" t="s">
        <v>268</v>
      </c>
      <c r="J48" s="122">
        <v>45000</v>
      </c>
      <c r="K48" s="71"/>
      <c r="L48" s="71"/>
      <c r="M48" s="249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52" t="s">
        <v>2557</v>
      </c>
      <c r="AG48" s="52" t="s">
        <v>3544</v>
      </c>
      <c r="AH48" s="52" t="s">
        <v>3476</v>
      </c>
      <c r="AI48" s="52" t="s">
        <v>2456</v>
      </c>
      <c r="AJ48" s="52"/>
      <c r="AK48" s="52" t="s">
        <v>1183</v>
      </c>
      <c r="AL48" s="52" t="s">
        <v>1570</v>
      </c>
      <c r="AM48" s="52" t="s">
        <v>3553</v>
      </c>
      <c r="AN48" s="250">
        <v>45000</v>
      </c>
      <c r="AO48" s="250"/>
      <c r="AP48" s="119">
        <f t="shared" si="0"/>
        <v>0</v>
      </c>
      <c r="AQ48" s="38" t="s">
        <v>1184</v>
      </c>
      <c r="AR48" s="38" t="s">
        <v>1185</v>
      </c>
      <c r="AS48" s="38" t="s">
        <v>1186</v>
      </c>
      <c r="AT48" s="38" t="s">
        <v>1186</v>
      </c>
      <c r="AU48" s="38" t="s">
        <v>1187</v>
      </c>
      <c r="AV48" s="17">
        <v>45000</v>
      </c>
      <c r="AW48" s="39" t="e">
        <f t="shared" si="5"/>
        <v>#VALUE!</v>
      </c>
      <c r="AX48" s="18"/>
    </row>
    <row r="49" spans="1:50" s="123" customFormat="1" ht="90" x14ac:dyDescent="0.2">
      <c r="A49" s="52" t="s">
        <v>40</v>
      </c>
      <c r="B49" s="52" t="s">
        <v>277</v>
      </c>
      <c r="C49" s="52" t="s">
        <v>276</v>
      </c>
      <c r="D49" s="52" t="s">
        <v>11</v>
      </c>
      <c r="E49" s="52" t="s">
        <v>310</v>
      </c>
      <c r="F49" s="121" t="s">
        <v>1621</v>
      </c>
      <c r="G49" s="52" t="s">
        <v>325</v>
      </c>
      <c r="H49" s="71" t="s">
        <v>270</v>
      </c>
      <c r="I49" s="71" t="s">
        <v>275</v>
      </c>
      <c r="J49" s="122">
        <v>4000</v>
      </c>
      <c r="K49" s="71"/>
      <c r="L49" s="71"/>
      <c r="M49" s="249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52" t="s">
        <v>2557</v>
      </c>
      <c r="AG49" s="52" t="s">
        <v>3544</v>
      </c>
      <c r="AH49" s="52" t="s">
        <v>3476</v>
      </c>
      <c r="AI49" s="52" t="s">
        <v>2456</v>
      </c>
      <c r="AJ49" s="52"/>
      <c r="AK49" s="52" t="s">
        <v>1183</v>
      </c>
      <c r="AL49" s="52" t="s">
        <v>1570</v>
      </c>
      <c r="AM49" s="52" t="s">
        <v>3553</v>
      </c>
      <c r="AN49" s="250">
        <v>4000</v>
      </c>
      <c r="AO49" s="250"/>
      <c r="AP49" s="119">
        <f t="shared" si="0"/>
        <v>0</v>
      </c>
      <c r="AQ49" s="38" t="s">
        <v>1184</v>
      </c>
      <c r="AR49" s="38" t="s">
        <v>1185</v>
      </c>
      <c r="AS49" s="38" t="s">
        <v>1186</v>
      </c>
      <c r="AT49" s="38" t="s">
        <v>1186</v>
      </c>
      <c r="AU49" s="38" t="s">
        <v>1187</v>
      </c>
      <c r="AV49" s="17">
        <v>4000</v>
      </c>
      <c r="AW49" s="39" t="e">
        <f t="shared" si="5"/>
        <v>#VALUE!</v>
      </c>
      <c r="AX49" s="18"/>
    </row>
    <row r="50" spans="1:50" s="123" customFormat="1" ht="90" x14ac:dyDescent="0.2">
      <c r="A50" s="52" t="s">
        <v>40</v>
      </c>
      <c r="B50" s="52" t="s">
        <v>277</v>
      </c>
      <c r="C50" s="52" t="s">
        <v>276</v>
      </c>
      <c r="D50" s="52" t="s">
        <v>11</v>
      </c>
      <c r="E50" s="52" t="s">
        <v>310</v>
      </c>
      <c r="F50" s="121" t="s">
        <v>1622</v>
      </c>
      <c r="G50" s="52" t="s">
        <v>326</v>
      </c>
      <c r="H50" s="71" t="s">
        <v>269</v>
      </c>
      <c r="I50" s="71" t="s">
        <v>275</v>
      </c>
      <c r="J50" s="122">
        <v>2600</v>
      </c>
      <c r="K50" s="71"/>
      <c r="L50" s="71"/>
      <c r="M50" s="249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52" t="s">
        <v>2557</v>
      </c>
      <c r="AG50" s="52" t="s">
        <v>3544</v>
      </c>
      <c r="AH50" s="52" t="s">
        <v>3476</v>
      </c>
      <c r="AI50" s="52" t="s">
        <v>2456</v>
      </c>
      <c r="AJ50" s="52"/>
      <c r="AK50" s="52" t="s">
        <v>1183</v>
      </c>
      <c r="AL50" s="52" t="s">
        <v>1570</v>
      </c>
      <c r="AM50" s="52" t="s">
        <v>3553</v>
      </c>
      <c r="AN50" s="250">
        <v>2600</v>
      </c>
      <c r="AO50" s="250"/>
      <c r="AP50" s="119">
        <f t="shared" si="0"/>
        <v>0</v>
      </c>
      <c r="AQ50" s="38" t="s">
        <v>1184</v>
      </c>
      <c r="AR50" s="38" t="s">
        <v>1185</v>
      </c>
      <c r="AS50" s="38" t="s">
        <v>1186</v>
      </c>
      <c r="AT50" s="38" t="s">
        <v>1186</v>
      </c>
      <c r="AU50" s="38" t="s">
        <v>1187</v>
      </c>
      <c r="AV50" s="17">
        <v>2600</v>
      </c>
      <c r="AW50" s="39" t="e">
        <f t="shared" si="5"/>
        <v>#VALUE!</v>
      </c>
      <c r="AX50" s="18"/>
    </row>
    <row r="51" spans="1:50" s="123" customFormat="1" ht="90" x14ac:dyDescent="0.2">
      <c r="A51" s="52" t="s">
        <v>40</v>
      </c>
      <c r="B51" s="52" t="s">
        <v>277</v>
      </c>
      <c r="C51" s="52" t="s">
        <v>276</v>
      </c>
      <c r="D51" s="52" t="s">
        <v>11</v>
      </c>
      <c r="E51" s="52" t="s">
        <v>310</v>
      </c>
      <c r="F51" s="121" t="s">
        <v>1623</v>
      </c>
      <c r="G51" s="52" t="s">
        <v>327</v>
      </c>
      <c r="H51" s="71" t="s">
        <v>270</v>
      </c>
      <c r="I51" s="71" t="s">
        <v>271</v>
      </c>
      <c r="J51" s="122">
        <v>15000</v>
      </c>
      <c r="K51" s="71"/>
      <c r="L51" s="71"/>
      <c r="M51" s="249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18">
        <v>15000</v>
      </c>
      <c r="X51" s="18" t="s">
        <v>1182</v>
      </c>
      <c r="Y51" s="132" t="s">
        <v>2555</v>
      </c>
      <c r="Z51" s="118">
        <v>15000</v>
      </c>
      <c r="AA51" s="36" t="s">
        <v>2556</v>
      </c>
      <c r="AB51" s="18"/>
      <c r="AC51" s="18"/>
      <c r="AD51" s="118"/>
      <c r="AE51" s="19" t="s">
        <v>2557</v>
      </c>
      <c r="AF51" s="52" t="s">
        <v>2557</v>
      </c>
      <c r="AG51" s="52" t="s">
        <v>3544</v>
      </c>
      <c r="AH51" s="52" t="s">
        <v>3476</v>
      </c>
      <c r="AI51" s="52" t="s">
        <v>2456</v>
      </c>
      <c r="AJ51" s="52"/>
      <c r="AK51" s="52" t="s">
        <v>1183</v>
      </c>
      <c r="AL51" s="52" t="s">
        <v>1570</v>
      </c>
      <c r="AM51" s="52" t="s">
        <v>3553</v>
      </c>
      <c r="AN51" s="250">
        <v>15000</v>
      </c>
      <c r="AO51" s="250"/>
      <c r="AP51" s="119">
        <f t="shared" si="0"/>
        <v>0</v>
      </c>
      <c r="AQ51" s="38" t="s">
        <v>1184</v>
      </c>
      <c r="AR51" s="38" t="s">
        <v>1185</v>
      </c>
      <c r="AS51" s="38" t="s">
        <v>1186</v>
      </c>
      <c r="AT51" s="38" t="s">
        <v>1186</v>
      </c>
      <c r="AU51" s="38" t="s">
        <v>1187</v>
      </c>
      <c r="AV51" s="118">
        <v>15000</v>
      </c>
      <c r="AW51" s="39" t="e">
        <f t="shared" si="5"/>
        <v>#VALUE!</v>
      </c>
      <c r="AX51" s="18"/>
    </row>
    <row r="52" spans="1:50" s="123" customFormat="1" ht="90" x14ac:dyDescent="0.2">
      <c r="A52" s="52" t="s">
        <v>40</v>
      </c>
      <c r="B52" s="52" t="s">
        <v>277</v>
      </c>
      <c r="C52" s="52" t="s">
        <v>276</v>
      </c>
      <c r="D52" s="52" t="s">
        <v>286</v>
      </c>
      <c r="E52" s="52" t="s">
        <v>310</v>
      </c>
      <c r="F52" s="121" t="s">
        <v>1624</v>
      </c>
      <c r="G52" s="52" t="s">
        <v>328</v>
      </c>
      <c r="H52" s="71" t="s">
        <v>270</v>
      </c>
      <c r="I52" s="71" t="s">
        <v>268</v>
      </c>
      <c r="J52" s="122">
        <v>19300</v>
      </c>
      <c r="K52" s="71"/>
      <c r="L52" s="71"/>
      <c r="M52" s="249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9" t="s">
        <v>2565</v>
      </c>
      <c r="AF52" s="52" t="s">
        <v>2565</v>
      </c>
      <c r="AG52" s="52" t="s">
        <v>3544</v>
      </c>
      <c r="AH52" s="52" t="s">
        <v>2457</v>
      </c>
      <c r="AI52" s="52" t="s">
        <v>2457</v>
      </c>
      <c r="AJ52" s="52"/>
      <c r="AK52" s="52" t="s">
        <v>1183</v>
      </c>
      <c r="AL52" s="52" t="s">
        <v>1570</v>
      </c>
      <c r="AM52" s="52" t="s">
        <v>3552</v>
      </c>
      <c r="AN52" s="250"/>
      <c r="AO52" s="250">
        <v>18725</v>
      </c>
      <c r="AP52" s="119">
        <f t="shared" si="0"/>
        <v>575</v>
      </c>
      <c r="AQ52" s="38" t="s">
        <v>1184</v>
      </c>
      <c r="AR52" s="38" t="s">
        <v>1185</v>
      </c>
      <c r="AS52" s="38" t="s">
        <v>1187</v>
      </c>
      <c r="AT52" s="38" t="s">
        <v>1187</v>
      </c>
      <c r="AU52" s="38" t="s">
        <v>1187</v>
      </c>
      <c r="AV52" s="17">
        <v>17500</v>
      </c>
      <c r="AW52" s="39" t="e">
        <f t="shared" si="5"/>
        <v>#VALUE!</v>
      </c>
      <c r="AX52" s="18"/>
    </row>
    <row r="53" spans="1:50" s="123" customFormat="1" ht="90" x14ac:dyDescent="0.2">
      <c r="A53" s="52" t="s">
        <v>40</v>
      </c>
      <c r="B53" s="52" t="s">
        <v>277</v>
      </c>
      <c r="C53" s="52" t="s">
        <v>276</v>
      </c>
      <c r="D53" s="52" t="s">
        <v>286</v>
      </c>
      <c r="E53" s="52" t="s">
        <v>310</v>
      </c>
      <c r="F53" s="121" t="s">
        <v>1625</v>
      </c>
      <c r="G53" s="52" t="s">
        <v>329</v>
      </c>
      <c r="H53" s="71" t="s">
        <v>270</v>
      </c>
      <c r="I53" s="71" t="s">
        <v>271</v>
      </c>
      <c r="J53" s="122">
        <v>20000</v>
      </c>
      <c r="K53" s="71"/>
      <c r="L53" s="71"/>
      <c r="M53" s="249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9" t="s">
        <v>2565</v>
      </c>
      <c r="AF53" s="52" t="s">
        <v>2565</v>
      </c>
      <c r="AG53" s="52" t="s">
        <v>3544</v>
      </c>
      <c r="AH53" s="52" t="s">
        <v>2457</v>
      </c>
      <c r="AI53" s="52" t="s">
        <v>2457</v>
      </c>
      <c r="AJ53" s="52"/>
      <c r="AK53" s="52" t="s">
        <v>1183</v>
      </c>
      <c r="AL53" s="52" t="s">
        <v>1570</v>
      </c>
      <c r="AM53" s="52" t="s">
        <v>3552</v>
      </c>
      <c r="AN53" s="250"/>
      <c r="AO53" s="250">
        <v>12305</v>
      </c>
      <c r="AP53" s="119">
        <f t="shared" si="0"/>
        <v>7695</v>
      </c>
      <c r="AQ53" s="38" t="s">
        <v>1184</v>
      </c>
      <c r="AR53" s="38" t="s">
        <v>1185</v>
      </c>
      <c r="AS53" s="38" t="s">
        <v>1187</v>
      </c>
      <c r="AT53" s="38" t="s">
        <v>1187</v>
      </c>
      <c r="AU53" s="38" t="s">
        <v>1187</v>
      </c>
      <c r="AV53" s="17">
        <v>11500</v>
      </c>
      <c r="AW53" s="39" t="e">
        <f t="shared" si="5"/>
        <v>#VALUE!</v>
      </c>
      <c r="AX53" s="18"/>
    </row>
    <row r="54" spans="1:50" s="123" customFormat="1" ht="90" x14ac:dyDescent="0.2">
      <c r="A54" s="52" t="s">
        <v>40</v>
      </c>
      <c r="B54" s="52" t="s">
        <v>277</v>
      </c>
      <c r="C54" s="52" t="s">
        <v>276</v>
      </c>
      <c r="D54" s="52" t="s">
        <v>13</v>
      </c>
      <c r="E54" s="52" t="s">
        <v>310</v>
      </c>
      <c r="F54" s="121" t="s">
        <v>1626</v>
      </c>
      <c r="G54" s="52" t="s">
        <v>330</v>
      </c>
      <c r="H54" s="71" t="s">
        <v>267</v>
      </c>
      <c r="I54" s="71" t="s">
        <v>268</v>
      </c>
      <c r="J54" s="122">
        <v>30000</v>
      </c>
      <c r="K54" s="71"/>
      <c r="L54" s="71"/>
      <c r="M54" s="249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9" t="s">
        <v>2565</v>
      </c>
      <c r="AF54" s="52" t="s">
        <v>2565</v>
      </c>
      <c r="AG54" s="52" t="s">
        <v>3544</v>
      </c>
      <c r="AH54" s="52" t="s">
        <v>2457</v>
      </c>
      <c r="AI54" s="52" t="s">
        <v>2457</v>
      </c>
      <c r="AJ54" s="52"/>
      <c r="AK54" s="52" t="s">
        <v>1183</v>
      </c>
      <c r="AL54" s="52" t="s">
        <v>1570</v>
      </c>
      <c r="AM54" s="52" t="s">
        <v>3552</v>
      </c>
      <c r="AN54" s="250"/>
      <c r="AO54" s="250">
        <v>29981.4</v>
      </c>
      <c r="AP54" s="119">
        <f t="shared" si="0"/>
        <v>18.599999999998545</v>
      </c>
      <c r="AQ54" s="38" t="s">
        <v>1184</v>
      </c>
      <c r="AR54" s="38" t="s">
        <v>1185</v>
      </c>
      <c r="AS54" s="38" t="s">
        <v>1187</v>
      </c>
      <c r="AT54" s="38" t="s">
        <v>1187</v>
      </c>
      <c r="AU54" s="38" t="s">
        <v>1187</v>
      </c>
      <c r="AV54" s="17">
        <v>28020</v>
      </c>
      <c r="AW54" s="39" t="e">
        <f t="shared" si="5"/>
        <v>#VALUE!</v>
      </c>
      <c r="AX54" s="18"/>
    </row>
    <row r="55" spans="1:50" s="123" customFormat="1" ht="90" x14ac:dyDescent="0.2">
      <c r="A55" s="52" t="s">
        <v>40</v>
      </c>
      <c r="B55" s="52" t="s">
        <v>277</v>
      </c>
      <c r="C55" s="52" t="s">
        <v>276</v>
      </c>
      <c r="D55" s="52" t="s">
        <v>18</v>
      </c>
      <c r="E55" s="52" t="s">
        <v>310</v>
      </c>
      <c r="F55" s="121" t="s">
        <v>1627</v>
      </c>
      <c r="G55" s="52" t="s">
        <v>331</v>
      </c>
      <c r="H55" s="71" t="s">
        <v>303</v>
      </c>
      <c r="I55" s="71" t="s">
        <v>268</v>
      </c>
      <c r="J55" s="122">
        <v>100000</v>
      </c>
      <c r="K55" s="71"/>
      <c r="L55" s="71"/>
      <c r="M55" s="249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3624</v>
      </c>
      <c r="AF55" s="52" t="s">
        <v>2557</v>
      </c>
      <c r="AG55" s="52" t="s">
        <v>3544</v>
      </c>
      <c r="AH55" s="52" t="s">
        <v>3476</v>
      </c>
      <c r="AI55" s="52" t="s">
        <v>2456</v>
      </c>
      <c r="AJ55" s="52"/>
      <c r="AK55" s="52" t="s">
        <v>1183</v>
      </c>
      <c r="AL55" s="52" t="s">
        <v>1570</v>
      </c>
      <c r="AM55" s="52" t="s">
        <v>3553</v>
      </c>
      <c r="AN55" s="250">
        <v>89000</v>
      </c>
      <c r="AO55" s="250"/>
      <c r="AP55" s="119">
        <f t="shared" si="0"/>
        <v>11000</v>
      </c>
      <c r="AQ55" s="38" t="s">
        <v>1184</v>
      </c>
      <c r="AR55" s="38" t="s">
        <v>1185</v>
      </c>
      <c r="AS55" s="38" t="s">
        <v>1186</v>
      </c>
      <c r="AT55" s="38" t="s">
        <v>1186</v>
      </c>
      <c r="AU55" s="38" t="s">
        <v>1187</v>
      </c>
      <c r="AV55" s="17">
        <v>89000</v>
      </c>
      <c r="AW55" s="39" t="e">
        <f t="shared" si="5"/>
        <v>#VALUE!</v>
      </c>
      <c r="AX55" s="18"/>
    </row>
    <row r="56" spans="1:50" s="123" customFormat="1" ht="90" x14ac:dyDescent="0.2">
      <c r="A56" s="52" t="s">
        <v>40</v>
      </c>
      <c r="B56" s="52" t="s">
        <v>277</v>
      </c>
      <c r="C56" s="52" t="s">
        <v>276</v>
      </c>
      <c r="D56" s="52" t="s">
        <v>18</v>
      </c>
      <c r="E56" s="52" t="s">
        <v>310</v>
      </c>
      <c r="F56" s="121" t="s">
        <v>1628</v>
      </c>
      <c r="G56" s="52" t="s">
        <v>332</v>
      </c>
      <c r="H56" s="71" t="s">
        <v>270</v>
      </c>
      <c r="I56" s="71" t="s">
        <v>271</v>
      </c>
      <c r="J56" s="122">
        <v>130000</v>
      </c>
      <c r="K56" s="71"/>
      <c r="L56" s="71"/>
      <c r="M56" s="249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3624</v>
      </c>
      <c r="AF56" s="52" t="s">
        <v>2557</v>
      </c>
      <c r="AG56" s="52" t="s">
        <v>3544</v>
      </c>
      <c r="AH56" s="52" t="s">
        <v>3476</v>
      </c>
      <c r="AI56" s="52" t="s">
        <v>2456</v>
      </c>
      <c r="AJ56" s="52"/>
      <c r="AK56" s="52" t="s">
        <v>1183</v>
      </c>
      <c r="AL56" s="52" t="s">
        <v>1570</v>
      </c>
      <c r="AM56" s="52" t="s">
        <v>3553</v>
      </c>
      <c r="AN56" s="250">
        <v>128000</v>
      </c>
      <c r="AO56" s="250"/>
      <c r="AP56" s="119">
        <f t="shared" si="0"/>
        <v>2000</v>
      </c>
      <c r="AQ56" s="38" t="s">
        <v>1184</v>
      </c>
      <c r="AR56" s="38" t="s">
        <v>1185</v>
      </c>
      <c r="AS56" s="38" t="s">
        <v>1186</v>
      </c>
      <c r="AT56" s="38" t="s">
        <v>1186</v>
      </c>
      <c r="AU56" s="38" t="s">
        <v>1187</v>
      </c>
      <c r="AV56" s="17">
        <v>128000</v>
      </c>
      <c r="AW56" s="39" t="e">
        <f t="shared" si="5"/>
        <v>#VALUE!</v>
      </c>
      <c r="AX56" s="18"/>
    </row>
    <row r="57" spans="1:50" s="123" customFormat="1" ht="90" x14ac:dyDescent="0.2">
      <c r="A57" s="52" t="s">
        <v>40</v>
      </c>
      <c r="B57" s="52" t="s">
        <v>277</v>
      </c>
      <c r="C57" s="52" t="s">
        <v>276</v>
      </c>
      <c r="D57" s="52" t="s">
        <v>18</v>
      </c>
      <c r="E57" s="52" t="s">
        <v>310</v>
      </c>
      <c r="F57" s="121" t="s">
        <v>1629</v>
      </c>
      <c r="G57" s="52" t="s">
        <v>333</v>
      </c>
      <c r="H57" s="71" t="s">
        <v>270</v>
      </c>
      <c r="I57" s="71" t="s">
        <v>274</v>
      </c>
      <c r="J57" s="122">
        <v>168000</v>
      </c>
      <c r="K57" s="71"/>
      <c r="L57" s="71"/>
      <c r="M57" s="249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3624</v>
      </c>
      <c r="AF57" s="52" t="s">
        <v>2557</v>
      </c>
      <c r="AG57" s="52" t="s">
        <v>3544</v>
      </c>
      <c r="AH57" s="52" t="s">
        <v>3476</v>
      </c>
      <c r="AI57" s="52" t="s">
        <v>2456</v>
      </c>
      <c r="AJ57" s="52"/>
      <c r="AK57" s="52" t="s">
        <v>1183</v>
      </c>
      <c r="AL57" s="52" t="s">
        <v>1570</v>
      </c>
      <c r="AM57" s="52" t="s">
        <v>3553</v>
      </c>
      <c r="AN57" s="250">
        <v>166600</v>
      </c>
      <c r="AO57" s="250"/>
      <c r="AP57" s="119">
        <f t="shared" si="0"/>
        <v>1400</v>
      </c>
      <c r="AQ57" s="38" t="s">
        <v>1184</v>
      </c>
      <c r="AR57" s="38" t="s">
        <v>1185</v>
      </c>
      <c r="AS57" s="38" t="s">
        <v>1186</v>
      </c>
      <c r="AT57" s="38" t="s">
        <v>1186</v>
      </c>
      <c r="AU57" s="38" t="s">
        <v>1187</v>
      </c>
      <c r="AV57" s="17">
        <v>166600</v>
      </c>
      <c r="AW57" s="39" t="e">
        <f t="shared" si="5"/>
        <v>#VALUE!</v>
      </c>
      <c r="AX57" s="18"/>
    </row>
    <row r="58" spans="1:50" s="123" customFormat="1" ht="90" x14ac:dyDescent="0.2">
      <c r="A58" s="52" t="s">
        <v>40</v>
      </c>
      <c r="B58" s="52" t="s">
        <v>277</v>
      </c>
      <c r="C58" s="52" t="s">
        <v>276</v>
      </c>
      <c r="D58" s="52" t="s">
        <v>18</v>
      </c>
      <c r="E58" s="52" t="s">
        <v>310</v>
      </c>
      <c r="F58" s="121" t="s">
        <v>1630</v>
      </c>
      <c r="G58" s="52" t="s">
        <v>334</v>
      </c>
      <c r="H58" s="71" t="s">
        <v>270</v>
      </c>
      <c r="I58" s="71" t="s">
        <v>335</v>
      </c>
      <c r="J58" s="122">
        <v>3900</v>
      </c>
      <c r="K58" s="71"/>
      <c r="L58" s="71"/>
      <c r="M58" s="249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3624</v>
      </c>
      <c r="AF58" s="52" t="s">
        <v>2557</v>
      </c>
      <c r="AG58" s="52" t="s">
        <v>3544</v>
      </c>
      <c r="AH58" s="52" t="s">
        <v>3476</v>
      </c>
      <c r="AI58" s="52" t="s">
        <v>2456</v>
      </c>
      <c r="AJ58" s="52"/>
      <c r="AK58" s="52" t="s">
        <v>1183</v>
      </c>
      <c r="AL58" s="52" t="s">
        <v>1570</v>
      </c>
      <c r="AM58" s="52" t="s">
        <v>3553</v>
      </c>
      <c r="AN58" s="250">
        <v>3700</v>
      </c>
      <c r="AO58" s="250"/>
      <c r="AP58" s="119">
        <f t="shared" si="0"/>
        <v>200</v>
      </c>
      <c r="AQ58" s="38" t="s">
        <v>1184</v>
      </c>
      <c r="AR58" s="38" t="s">
        <v>1185</v>
      </c>
      <c r="AS58" s="38" t="s">
        <v>1186</v>
      </c>
      <c r="AT58" s="38" t="s">
        <v>1186</v>
      </c>
      <c r="AU58" s="38" t="s">
        <v>1187</v>
      </c>
      <c r="AV58" s="17">
        <v>3700</v>
      </c>
      <c r="AW58" s="39" t="e">
        <f t="shared" si="5"/>
        <v>#VALUE!</v>
      </c>
      <c r="AX58" s="18"/>
    </row>
    <row r="59" spans="1:50" s="123" customFormat="1" ht="90" x14ac:dyDescent="0.2">
      <c r="A59" s="52" t="s">
        <v>40</v>
      </c>
      <c r="B59" s="52" t="s">
        <v>277</v>
      </c>
      <c r="C59" s="52" t="s">
        <v>276</v>
      </c>
      <c r="D59" s="52" t="s">
        <v>18</v>
      </c>
      <c r="E59" s="52" t="s">
        <v>310</v>
      </c>
      <c r="F59" s="121" t="s">
        <v>1631</v>
      </c>
      <c r="G59" s="52" t="s">
        <v>336</v>
      </c>
      <c r="H59" s="71" t="s">
        <v>272</v>
      </c>
      <c r="I59" s="71" t="s">
        <v>335</v>
      </c>
      <c r="J59" s="122">
        <v>10100</v>
      </c>
      <c r="K59" s="71"/>
      <c r="L59" s="71"/>
      <c r="M59" s="249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3624</v>
      </c>
      <c r="AF59" s="52" t="s">
        <v>2557</v>
      </c>
      <c r="AG59" s="52" t="s">
        <v>3544</v>
      </c>
      <c r="AH59" s="52" t="s">
        <v>3476</v>
      </c>
      <c r="AI59" s="52" t="s">
        <v>2456</v>
      </c>
      <c r="AJ59" s="52"/>
      <c r="AK59" s="52" t="s">
        <v>1183</v>
      </c>
      <c r="AL59" s="52" t="s">
        <v>1570</v>
      </c>
      <c r="AM59" s="52" t="s">
        <v>3553</v>
      </c>
      <c r="AN59" s="250">
        <v>9600</v>
      </c>
      <c r="AO59" s="250"/>
      <c r="AP59" s="119">
        <f t="shared" si="0"/>
        <v>500</v>
      </c>
      <c r="AQ59" s="38" t="s">
        <v>1184</v>
      </c>
      <c r="AR59" s="38" t="s">
        <v>1185</v>
      </c>
      <c r="AS59" s="38" t="s">
        <v>1186</v>
      </c>
      <c r="AT59" s="38" t="s">
        <v>1186</v>
      </c>
      <c r="AU59" s="38" t="s">
        <v>1187</v>
      </c>
      <c r="AV59" s="17">
        <v>9600</v>
      </c>
      <c r="AW59" s="39" t="e">
        <f t="shared" si="5"/>
        <v>#VALUE!</v>
      </c>
      <c r="AX59" s="18"/>
    </row>
    <row r="60" spans="1:50" s="123" customFormat="1" ht="90" x14ac:dyDescent="0.2">
      <c r="A60" s="52" t="s">
        <v>40</v>
      </c>
      <c r="B60" s="52" t="s">
        <v>277</v>
      </c>
      <c r="C60" s="52" t="s">
        <v>276</v>
      </c>
      <c r="D60" s="52" t="s">
        <v>18</v>
      </c>
      <c r="E60" s="52" t="s">
        <v>310</v>
      </c>
      <c r="F60" s="121" t="s">
        <v>1632</v>
      </c>
      <c r="G60" s="52" t="s">
        <v>337</v>
      </c>
      <c r="H60" s="71" t="s">
        <v>319</v>
      </c>
      <c r="I60" s="71" t="s">
        <v>335</v>
      </c>
      <c r="J60" s="122">
        <v>8800</v>
      </c>
      <c r="K60" s="71"/>
      <c r="L60" s="71"/>
      <c r="M60" s="249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3624</v>
      </c>
      <c r="AF60" s="52" t="s">
        <v>2557</v>
      </c>
      <c r="AG60" s="52" t="s">
        <v>3544</v>
      </c>
      <c r="AH60" s="52" t="s">
        <v>3476</v>
      </c>
      <c r="AI60" s="52" t="s">
        <v>2456</v>
      </c>
      <c r="AJ60" s="52"/>
      <c r="AK60" s="52" t="s">
        <v>1183</v>
      </c>
      <c r="AL60" s="52" t="s">
        <v>1570</v>
      </c>
      <c r="AM60" s="52" t="s">
        <v>3553</v>
      </c>
      <c r="AN60" s="250">
        <v>8400</v>
      </c>
      <c r="AO60" s="250"/>
      <c r="AP60" s="119">
        <f t="shared" si="0"/>
        <v>400</v>
      </c>
      <c r="AQ60" s="38" t="s">
        <v>1184</v>
      </c>
      <c r="AR60" s="38" t="s">
        <v>1185</v>
      </c>
      <c r="AS60" s="38" t="s">
        <v>1186</v>
      </c>
      <c r="AT60" s="38" t="s">
        <v>1186</v>
      </c>
      <c r="AU60" s="38" t="s">
        <v>1187</v>
      </c>
      <c r="AV60" s="17">
        <v>8400</v>
      </c>
      <c r="AW60" s="39" t="e">
        <f t="shared" si="5"/>
        <v>#VALUE!</v>
      </c>
      <c r="AX60" s="18"/>
    </row>
    <row r="61" spans="1:50" s="123" customFormat="1" ht="90" x14ac:dyDescent="0.2">
      <c r="A61" s="52" t="s">
        <v>40</v>
      </c>
      <c r="B61" s="52" t="s">
        <v>277</v>
      </c>
      <c r="C61" s="52" t="s">
        <v>276</v>
      </c>
      <c r="D61" s="52" t="s">
        <v>18</v>
      </c>
      <c r="E61" s="52" t="s">
        <v>310</v>
      </c>
      <c r="F61" s="121" t="s">
        <v>1633</v>
      </c>
      <c r="G61" s="52" t="s">
        <v>338</v>
      </c>
      <c r="H61" s="71" t="s">
        <v>270</v>
      </c>
      <c r="I61" s="71" t="s">
        <v>271</v>
      </c>
      <c r="J61" s="122">
        <v>15000</v>
      </c>
      <c r="K61" s="71"/>
      <c r="L61" s="71"/>
      <c r="M61" s="249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6"/>
      <c r="AC61" s="36"/>
      <c r="AD61" s="17"/>
      <c r="AE61" s="19" t="s">
        <v>3624</v>
      </c>
      <c r="AF61" s="52" t="s">
        <v>2557</v>
      </c>
      <c r="AG61" s="52" t="s">
        <v>3544</v>
      </c>
      <c r="AH61" s="52" t="s">
        <v>3476</v>
      </c>
      <c r="AI61" s="52" t="s">
        <v>2456</v>
      </c>
      <c r="AJ61" s="52"/>
      <c r="AK61" s="52" t="s">
        <v>1183</v>
      </c>
      <c r="AL61" s="52" t="s">
        <v>1570</v>
      </c>
      <c r="AM61" s="52" t="s">
        <v>3553</v>
      </c>
      <c r="AN61" s="250">
        <v>12900</v>
      </c>
      <c r="AO61" s="250"/>
      <c r="AP61" s="119">
        <f t="shared" si="0"/>
        <v>2100</v>
      </c>
      <c r="AQ61" s="38" t="s">
        <v>1184</v>
      </c>
      <c r="AR61" s="38" t="s">
        <v>1185</v>
      </c>
      <c r="AS61" s="38" t="s">
        <v>1186</v>
      </c>
      <c r="AT61" s="38" t="s">
        <v>1186</v>
      </c>
      <c r="AU61" s="38" t="s">
        <v>1187</v>
      </c>
      <c r="AV61" s="17">
        <v>12900</v>
      </c>
      <c r="AW61" s="39" t="e">
        <f t="shared" si="5"/>
        <v>#VALUE!</v>
      </c>
      <c r="AX61" s="18"/>
    </row>
    <row r="62" spans="1:50" s="123" customFormat="1" ht="90" x14ac:dyDescent="0.2">
      <c r="A62" s="52" t="s">
        <v>40</v>
      </c>
      <c r="B62" s="52" t="s">
        <v>277</v>
      </c>
      <c r="C62" s="52" t="s">
        <v>276</v>
      </c>
      <c r="D62" s="52" t="s">
        <v>33</v>
      </c>
      <c r="E62" s="52" t="s">
        <v>310</v>
      </c>
      <c r="F62" s="121" t="s">
        <v>1634</v>
      </c>
      <c r="G62" s="52" t="s">
        <v>339</v>
      </c>
      <c r="H62" s="71" t="s">
        <v>340</v>
      </c>
      <c r="I62" s="71" t="s">
        <v>274</v>
      </c>
      <c r="J62" s="122">
        <v>111000</v>
      </c>
      <c r="K62" s="71"/>
      <c r="L62" s="71"/>
      <c r="M62" s="249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6"/>
      <c r="AC62" s="36"/>
      <c r="AD62" s="17"/>
      <c r="AE62" s="19" t="s">
        <v>2557</v>
      </c>
      <c r="AF62" s="52" t="s">
        <v>2557</v>
      </c>
      <c r="AG62" s="52" t="s">
        <v>3544</v>
      </c>
      <c r="AH62" s="52" t="s">
        <v>3476</v>
      </c>
      <c r="AI62" s="52" t="s">
        <v>2456</v>
      </c>
      <c r="AJ62" s="52"/>
      <c r="AK62" s="52" t="s">
        <v>1183</v>
      </c>
      <c r="AL62" s="52" t="s">
        <v>1570</v>
      </c>
      <c r="AM62" s="52" t="s">
        <v>3553</v>
      </c>
      <c r="AN62" s="250">
        <v>111000</v>
      </c>
      <c r="AO62" s="250"/>
      <c r="AP62" s="119">
        <f t="shared" si="0"/>
        <v>0</v>
      </c>
      <c r="AQ62" s="38" t="s">
        <v>1184</v>
      </c>
      <c r="AR62" s="38" t="s">
        <v>1185</v>
      </c>
      <c r="AS62" s="38" t="s">
        <v>1206</v>
      </c>
      <c r="AT62" s="38" t="s">
        <v>1206</v>
      </c>
      <c r="AU62" s="38" t="s">
        <v>1187</v>
      </c>
      <c r="AV62" s="17">
        <v>111000</v>
      </c>
      <c r="AW62" s="39" t="e">
        <f t="shared" si="5"/>
        <v>#VALUE!</v>
      </c>
      <c r="AX62" s="18"/>
    </row>
    <row r="63" spans="1:50" s="123" customFormat="1" ht="90" x14ac:dyDescent="0.2">
      <c r="A63" s="52" t="s">
        <v>40</v>
      </c>
      <c r="B63" s="52" t="s">
        <v>277</v>
      </c>
      <c r="C63" s="52" t="s">
        <v>276</v>
      </c>
      <c r="D63" s="52" t="s">
        <v>33</v>
      </c>
      <c r="E63" s="52" t="s">
        <v>310</v>
      </c>
      <c r="F63" s="121" t="s">
        <v>1635</v>
      </c>
      <c r="G63" s="52" t="s">
        <v>341</v>
      </c>
      <c r="H63" s="71" t="s">
        <v>270</v>
      </c>
      <c r="I63" s="71" t="s">
        <v>274</v>
      </c>
      <c r="J63" s="122">
        <v>15000</v>
      </c>
      <c r="K63" s="71"/>
      <c r="L63" s="71"/>
      <c r="M63" s="249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6"/>
      <c r="AC63" s="36"/>
      <c r="AD63" s="17"/>
      <c r="AE63" s="19" t="s">
        <v>2557</v>
      </c>
      <c r="AF63" s="52" t="s">
        <v>2557</v>
      </c>
      <c r="AG63" s="52" t="s">
        <v>3544</v>
      </c>
      <c r="AH63" s="52" t="s">
        <v>3476</v>
      </c>
      <c r="AI63" s="52" t="s">
        <v>2456</v>
      </c>
      <c r="AJ63" s="52"/>
      <c r="AK63" s="52" t="s">
        <v>1183</v>
      </c>
      <c r="AL63" s="52" t="s">
        <v>1570</v>
      </c>
      <c r="AM63" s="52" t="s">
        <v>3553</v>
      </c>
      <c r="AN63" s="250">
        <v>15000</v>
      </c>
      <c r="AO63" s="250"/>
      <c r="AP63" s="119">
        <f t="shared" si="0"/>
        <v>0</v>
      </c>
      <c r="AQ63" s="38" t="s">
        <v>1184</v>
      </c>
      <c r="AR63" s="38" t="s">
        <v>1185</v>
      </c>
      <c r="AS63" s="38" t="s">
        <v>1206</v>
      </c>
      <c r="AT63" s="38" t="s">
        <v>1206</v>
      </c>
      <c r="AU63" s="38" t="s">
        <v>1187</v>
      </c>
      <c r="AV63" s="17">
        <v>15000</v>
      </c>
      <c r="AW63" s="39" t="e">
        <f t="shared" si="5"/>
        <v>#VALUE!</v>
      </c>
      <c r="AX63" s="18"/>
    </row>
    <row r="64" spans="1:50" s="123" customFormat="1" ht="90" x14ac:dyDescent="0.2">
      <c r="A64" s="52" t="s">
        <v>40</v>
      </c>
      <c r="B64" s="52" t="s">
        <v>277</v>
      </c>
      <c r="C64" s="52" t="s">
        <v>276</v>
      </c>
      <c r="D64" s="52" t="s">
        <v>33</v>
      </c>
      <c r="E64" s="52" t="s">
        <v>310</v>
      </c>
      <c r="F64" s="121" t="s">
        <v>1636</v>
      </c>
      <c r="G64" s="52" t="s">
        <v>342</v>
      </c>
      <c r="H64" s="71" t="s">
        <v>340</v>
      </c>
      <c r="I64" s="71" t="s">
        <v>274</v>
      </c>
      <c r="J64" s="122">
        <v>180000</v>
      </c>
      <c r="K64" s="71"/>
      <c r="L64" s="71"/>
      <c r="M64" s="249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6"/>
      <c r="AC64" s="36"/>
      <c r="AD64" s="17"/>
      <c r="AE64" s="19" t="s">
        <v>2557</v>
      </c>
      <c r="AF64" s="52" t="s">
        <v>2557</v>
      </c>
      <c r="AG64" s="52" t="s">
        <v>3544</v>
      </c>
      <c r="AH64" s="52" t="s">
        <v>3476</v>
      </c>
      <c r="AI64" s="52" t="s">
        <v>2456</v>
      </c>
      <c r="AJ64" s="52"/>
      <c r="AK64" s="52" t="s">
        <v>1183</v>
      </c>
      <c r="AL64" s="52" t="s">
        <v>1570</v>
      </c>
      <c r="AM64" s="52" t="s">
        <v>3553</v>
      </c>
      <c r="AN64" s="122">
        <v>180000</v>
      </c>
      <c r="AO64" s="250"/>
      <c r="AP64" s="119">
        <f t="shared" si="0"/>
        <v>0</v>
      </c>
      <c r="AQ64" s="38" t="s">
        <v>1184</v>
      </c>
      <c r="AR64" s="38" t="s">
        <v>1185</v>
      </c>
      <c r="AS64" s="38" t="s">
        <v>1206</v>
      </c>
      <c r="AT64" s="38" t="s">
        <v>1206</v>
      </c>
      <c r="AU64" s="38" t="s">
        <v>1187</v>
      </c>
      <c r="AV64" s="17">
        <v>180000</v>
      </c>
      <c r="AW64" s="39" t="e">
        <f t="shared" si="5"/>
        <v>#VALUE!</v>
      </c>
      <c r="AX64" s="18"/>
    </row>
    <row r="65" spans="1:50" s="123" customFormat="1" ht="90" x14ac:dyDescent="0.2">
      <c r="A65" s="52" t="s">
        <v>40</v>
      </c>
      <c r="B65" s="52" t="s">
        <v>277</v>
      </c>
      <c r="C65" s="52" t="s">
        <v>276</v>
      </c>
      <c r="D65" s="52" t="s">
        <v>33</v>
      </c>
      <c r="E65" s="52" t="s">
        <v>310</v>
      </c>
      <c r="F65" s="121" t="s">
        <v>1637</v>
      </c>
      <c r="G65" s="52" t="s">
        <v>343</v>
      </c>
      <c r="H65" s="71" t="s">
        <v>270</v>
      </c>
      <c r="I65" s="71" t="s">
        <v>344</v>
      </c>
      <c r="J65" s="122">
        <v>3000</v>
      </c>
      <c r="K65" s="71"/>
      <c r="L65" s="71"/>
      <c r="M65" s="249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6"/>
      <c r="AC65" s="36"/>
      <c r="AD65" s="17"/>
      <c r="AE65" s="19" t="s">
        <v>2557</v>
      </c>
      <c r="AF65" s="52" t="s">
        <v>2557</v>
      </c>
      <c r="AG65" s="52" t="s">
        <v>3544</v>
      </c>
      <c r="AH65" s="52" t="s">
        <v>3476</v>
      </c>
      <c r="AI65" s="52" t="s">
        <v>2456</v>
      </c>
      <c r="AJ65" s="52"/>
      <c r="AK65" s="52" t="s">
        <v>1183</v>
      </c>
      <c r="AL65" s="52" t="s">
        <v>1570</v>
      </c>
      <c r="AM65" s="52" t="s">
        <v>3553</v>
      </c>
      <c r="AN65" s="122">
        <v>3000</v>
      </c>
      <c r="AO65" s="250"/>
      <c r="AP65" s="119">
        <f t="shared" si="0"/>
        <v>0</v>
      </c>
      <c r="AQ65" s="38" t="s">
        <v>1184</v>
      </c>
      <c r="AR65" s="38" t="s">
        <v>1185</v>
      </c>
      <c r="AS65" s="38" t="s">
        <v>1206</v>
      </c>
      <c r="AT65" s="38" t="s">
        <v>1206</v>
      </c>
      <c r="AU65" s="38" t="s">
        <v>1187</v>
      </c>
      <c r="AV65" s="17">
        <v>3000</v>
      </c>
      <c r="AW65" s="39" t="e">
        <f t="shared" si="5"/>
        <v>#VALUE!</v>
      </c>
      <c r="AX65" s="18"/>
    </row>
    <row r="66" spans="1:50" s="123" customFormat="1" ht="90" x14ac:dyDescent="0.2">
      <c r="A66" s="52" t="s">
        <v>40</v>
      </c>
      <c r="B66" s="52" t="s">
        <v>277</v>
      </c>
      <c r="C66" s="52" t="s">
        <v>276</v>
      </c>
      <c r="D66" s="52" t="s">
        <v>33</v>
      </c>
      <c r="E66" s="52" t="s">
        <v>310</v>
      </c>
      <c r="F66" s="121" t="s">
        <v>1638</v>
      </c>
      <c r="G66" s="52" t="s">
        <v>345</v>
      </c>
      <c r="H66" s="71" t="s">
        <v>270</v>
      </c>
      <c r="I66" s="71" t="s">
        <v>346</v>
      </c>
      <c r="J66" s="122">
        <v>2500</v>
      </c>
      <c r="K66" s="71"/>
      <c r="L66" s="71"/>
      <c r="M66" s="249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6"/>
      <c r="AC66" s="36"/>
      <c r="AD66" s="17"/>
      <c r="AE66" s="19" t="s">
        <v>2557</v>
      </c>
      <c r="AF66" s="52" t="s">
        <v>2557</v>
      </c>
      <c r="AG66" s="52" t="s">
        <v>3544</v>
      </c>
      <c r="AH66" s="52" t="s">
        <v>3476</v>
      </c>
      <c r="AI66" s="52" t="s">
        <v>2456</v>
      </c>
      <c r="AJ66" s="52"/>
      <c r="AK66" s="52" t="s">
        <v>1183</v>
      </c>
      <c r="AL66" s="52" t="s">
        <v>1570</v>
      </c>
      <c r="AM66" s="52" t="s">
        <v>3553</v>
      </c>
      <c r="AN66" s="122">
        <v>2500</v>
      </c>
      <c r="AO66" s="250"/>
      <c r="AP66" s="119">
        <f t="shared" si="0"/>
        <v>0</v>
      </c>
      <c r="AQ66" s="38" t="s">
        <v>1184</v>
      </c>
      <c r="AR66" s="38" t="s">
        <v>1185</v>
      </c>
      <c r="AS66" s="38" t="s">
        <v>1206</v>
      </c>
      <c r="AT66" s="38" t="s">
        <v>1206</v>
      </c>
      <c r="AU66" s="38" t="s">
        <v>1187</v>
      </c>
      <c r="AV66" s="17">
        <v>2500</v>
      </c>
      <c r="AW66" s="39" t="e">
        <f t="shared" si="5"/>
        <v>#VALUE!</v>
      </c>
      <c r="AX66" s="18"/>
    </row>
    <row r="67" spans="1:50" s="123" customFormat="1" ht="90" x14ac:dyDescent="0.2">
      <c r="A67" s="52" t="s">
        <v>40</v>
      </c>
      <c r="B67" s="52" t="s">
        <v>277</v>
      </c>
      <c r="C67" s="52" t="s">
        <v>276</v>
      </c>
      <c r="D67" s="52" t="s">
        <v>33</v>
      </c>
      <c r="E67" s="52" t="s">
        <v>310</v>
      </c>
      <c r="F67" s="121" t="s">
        <v>1639</v>
      </c>
      <c r="G67" s="52" t="s">
        <v>347</v>
      </c>
      <c r="H67" s="71" t="s">
        <v>270</v>
      </c>
      <c r="I67" s="71" t="s">
        <v>335</v>
      </c>
      <c r="J67" s="122">
        <v>3000</v>
      </c>
      <c r="K67" s="71"/>
      <c r="L67" s="71"/>
      <c r="M67" s="249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6"/>
      <c r="AC67" s="36"/>
      <c r="AD67" s="17"/>
      <c r="AE67" s="19" t="s">
        <v>2557</v>
      </c>
      <c r="AF67" s="52" t="s">
        <v>2557</v>
      </c>
      <c r="AG67" s="52" t="s">
        <v>3544</v>
      </c>
      <c r="AH67" s="52" t="s">
        <v>3476</v>
      </c>
      <c r="AI67" s="52" t="s">
        <v>2456</v>
      </c>
      <c r="AJ67" s="52"/>
      <c r="AK67" s="52" t="s">
        <v>1183</v>
      </c>
      <c r="AL67" s="52" t="s">
        <v>1570</v>
      </c>
      <c r="AM67" s="52" t="s">
        <v>3553</v>
      </c>
      <c r="AN67" s="122">
        <v>3000</v>
      </c>
      <c r="AO67" s="250"/>
      <c r="AP67" s="119">
        <f t="shared" ref="AP67:AP130" si="6">J67-AN67-AO67</f>
        <v>0</v>
      </c>
      <c r="AQ67" s="38" t="s">
        <v>1184</v>
      </c>
      <c r="AR67" s="38" t="s">
        <v>1185</v>
      </c>
      <c r="AS67" s="38" t="s">
        <v>1206</v>
      </c>
      <c r="AT67" s="38" t="s">
        <v>1206</v>
      </c>
      <c r="AU67" s="38" t="s">
        <v>1187</v>
      </c>
      <c r="AV67" s="17">
        <v>3000</v>
      </c>
      <c r="AW67" s="39" t="e">
        <f t="shared" si="5"/>
        <v>#VALUE!</v>
      </c>
      <c r="AX67" s="18"/>
    </row>
    <row r="68" spans="1:50" s="123" customFormat="1" ht="90" x14ac:dyDescent="0.2">
      <c r="A68" s="52" t="s">
        <v>40</v>
      </c>
      <c r="B68" s="52" t="s">
        <v>277</v>
      </c>
      <c r="C68" s="52" t="s">
        <v>276</v>
      </c>
      <c r="D68" s="52" t="s">
        <v>33</v>
      </c>
      <c r="E68" s="52" t="s">
        <v>310</v>
      </c>
      <c r="F68" s="121" t="s">
        <v>1640</v>
      </c>
      <c r="G68" s="52" t="s">
        <v>348</v>
      </c>
      <c r="H68" s="71" t="s">
        <v>270</v>
      </c>
      <c r="I68" s="71" t="s">
        <v>335</v>
      </c>
      <c r="J68" s="122">
        <v>5000</v>
      </c>
      <c r="K68" s="71"/>
      <c r="L68" s="71"/>
      <c r="M68" s="249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6"/>
      <c r="AC68" s="36"/>
      <c r="AD68" s="17"/>
      <c r="AE68" s="19" t="s">
        <v>2557</v>
      </c>
      <c r="AF68" s="52" t="s">
        <v>2557</v>
      </c>
      <c r="AG68" s="52" t="s">
        <v>3544</v>
      </c>
      <c r="AH68" s="52" t="s">
        <v>3476</v>
      </c>
      <c r="AI68" s="52" t="s">
        <v>2456</v>
      </c>
      <c r="AJ68" s="52"/>
      <c r="AK68" s="52" t="s">
        <v>1183</v>
      </c>
      <c r="AL68" s="52" t="s">
        <v>1570</v>
      </c>
      <c r="AM68" s="52" t="s">
        <v>3553</v>
      </c>
      <c r="AN68" s="122">
        <v>5000</v>
      </c>
      <c r="AO68" s="250"/>
      <c r="AP68" s="119">
        <f t="shared" si="6"/>
        <v>0</v>
      </c>
      <c r="AQ68" s="38" t="s">
        <v>1184</v>
      </c>
      <c r="AR68" s="38" t="s">
        <v>1185</v>
      </c>
      <c r="AS68" s="38" t="s">
        <v>1206</v>
      </c>
      <c r="AT68" s="38" t="s">
        <v>1206</v>
      </c>
      <c r="AU68" s="38" t="s">
        <v>1187</v>
      </c>
      <c r="AV68" s="17">
        <v>5000</v>
      </c>
      <c r="AW68" s="39" t="e">
        <f t="shared" si="5"/>
        <v>#VALUE!</v>
      </c>
      <c r="AX68" s="18"/>
    </row>
    <row r="69" spans="1:50" s="123" customFormat="1" ht="72" x14ac:dyDescent="0.2">
      <c r="A69" s="52" t="s">
        <v>40</v>
      </c>
      <c r="B69" s="52" t="s">
        <v>277</v>
      </c>
      <c r="C69" s="52" t="s">
        <v>276</v>
      </c>
      <c r="D69" s="52" t="s">
        <v>22</v>
      </c>
      <c r="E69" s="52" t="s">
        <v>349</v>
      </c>
      <c r="F69" s="121" t="s">
        <v>1641</v>
      </c>
      <c r="G69" s="52" t="s">
        <v>350</v>
      </c>
      <c r="H69" s="71" t="s">
        <v>270</v>
      </c>
      <c r="I69" s="71" t="s">
        <v>275</v>
      </c>
      <c r="J69" s="122">
        <v>7475000</v>
      </c>
      <c r="K69" s="249" t="s">
        <v>137</v>
      </c>
      <c r="L69" s="71"/>
      <c r="M69" s="71"/>
      <c r="N69" s="36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6"/>
      <c r="AC69" s="36"/>
      <c r="AD69" s="17"/>
      <c r="AE69" s="19" t="s">
        <v>3625</v>
      </c>
      <c r="AF69" s="52" t="s">
        <v>1207</v>
      </c>
      <c r="AG69" s="52" t="s">
        <v>3537</v>
      </c>
      <c r="AH69" s="52" t="s">
        <v>3451</v>
      </c>
      <c r="AI69" s="52" t="s">
        <v>3467</v>
      </c>
      <c r="AJ69" s="52"/>
      <c r="AK69" s="52" t="s">
        <v>1207</v>
      </c>
      <c r="AL69" s="52" t="s">
        <v>1568</v>
      </c>
      <c r="AM69" s="52" t="s">
        <v>3553</v>
      </c>
      <c r="AN69" s="250"/>
      <c r="AO69" s="250"/>
      <c r="AP69" s="119">
        <f t="shared" si="6"/>
        <v>7475000</v>
      </c>
      <c r="AQ69" s="331" t="s">
        <v>1208</v>
      </c>
      <c r="AR69" s="331" t="s">
        <v>1209</v>
      </c>
      <c r="AS69" s="331" t="s">
        <v>1210</v>
      </c>
      <c r="AT69" s="331" t="s">
        <v>1210</v>
      </c>
      <c r="AU69" s="331" t="s">
        <v>1211</v>
      </c>
      <c r="AV69" s="332"/>
      <c r="AW69" s="333">
        <v>0</v>
      </c>
      <c r="AX69" s="18"/>
    </row>
    <row r="70" spans="1:50" s="123" customFormat="1" ht="90" x14ac:dyDescent="0.2">
      <c r="A70" s="52" t="s">
        <v>40</v>
      </c>
      <c r="B70" s="52" t="s">
        <v>277</v>
      </c>
      <c r="C70" s="52" t="s">
        <v>276</v>
      </c>
      <c r="D70" s="52" t="s">
        <v>10</v>
      </c>
      <c r="E70" s="52" t="s">
        <v>311</v>
      </c>
      <c r="F70" s="121" t="s">
        <v>1642</v>
      </c>
      <c r="G70" s="52" t="s">
        <v>351</v>
      </c>
      <c r="H70" s="71" t="s">
        <v>352</v>
      </c>
      <c r="I70" s="71" t="s">
        <v>271</v>
      </c>
      <c r="J70" s="122">
        <v>1320000</v>
      </c>
      <c r="K70" s="249" t="s">
        <v>137</v>
      </c>
      <c r="L70" s="71"/>
      <c r="M70" s="71"/>
      <c r="N70" s="36" t="s">
        <v>3626</v>
      </c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6"/>
      <c r="AC70" s="36"/>
      <c r="AD70" s="17"/>
      <c r="AE70" s="19" t="s">
        <v>3627</v>
      </c>
      <c r="AF70" s="52" t="s">
        <v>2575</v>
      </c>
      <c r="AG70" s="52" t="s">
        <v>3537</v>
      </c>
      <c r="AH70" s="52" t="s">
        <v>3451</v>
      </c>
      <c r="AI70" s="52" t="s">
        <v>3467</v>
      </c>
      <c r="AJ70" s="52"/>
      <c r="AK70" s="52" t="s">
        <v>1212</v>
      </c>
      <c r="AL70" s="52" t="s">
        <v>1568</v>
      </c>
      <c r="AM70" s="52" t="s">
        <v>3553</v>
      </c>
      <c r="AN70" s="250"/>
      <c r="AO70" s="250"/>
      <c r="AP70" s="119">
        <f t="shared" si="6"/>
        <v>1320000</v>
      </c>
      <c r="AQ70" s="331" t="s">
        <v>1208</v>
      </c>
      <c r="AR70" s="331" t="s">
        <v>1209</v>
      </c>
      <c r="AS70" s="331" t="s">
        <v>1213</v>
      </c>
      <c r="AT70" s="331" t="s">
        <v>1213</v>
      </c>
      <c r="AU70" s="331" t="s">
        <v>1214</v>
      </c>
      <c r="AV70" s="332"/>
      <c r="AW70" s="333">
        <v>0</v>
      </c>
      <c r="AX70" s="18" t="s">
        <v>3629</v>
      </c>
    </row>
    <row r="71" spans="1:50" s="123" customFormat="1" ht="90" x14ac:dyDescent="0.2">
      <c r="A71" s="52" t="s">
        <v>40</v>
      </c>
      <c r="B71" s="52" t="s">
        <v>277</v>
      </c>
      <c r="C71" s="52" t="s">
        <v>276</v>
      </c>
      <c r="D71" s="52" t="s">
        <v>10</v>
      </c>
      <c r="E71" s="52" t="s">
        <v>311</v>
      </c>
      <c r="F71" s="121" t="s">
        <v>1643</v>
      </c>
      <c r="G71" s="52" t="s">
        <v>353</v>
      </c>
      <c r="H71" s="71" t="s">
        <v>354</v>
      </c>
      <c r="I71" s="71" t="s">
        <v>271</v>
      </c>
      <c r="J71" s="122">
        <v>2700000</v>
      </c>
      <c r="K71" s="249" t="s">
        <v>137</v>
      </c>
      <c r="L71" s="71"/>
      <c r="M71" s="71"/>
      <c r="N71" s="36" t="s">
        <v>3626</v>
      </c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6"/>
      <c r="AC71" s="36"/>
      <c r="AD71" s="17"/>
      <c r="AE71" s="19" t="s">
        <v>3627</v>
      </c>
      <c r="AF71" s="52" t="s">
        <v>2576</v>
      </c>
      <c r="AG71" s="52" t="s">
        <v>3537</v>
      </c>
      <c r="AH71" s="52" t="s">
        <v>3451</v>
      </c>
      <c r="AI71" s="52" t="s">
        <v>3467</v>
      </c>
      <c r="AJ71" s="52"/>
      <c r="AK71" s="52" t="s">
        <v>1212</v>
      </c>
      <c r="AL71" s="52" t="s">
        <v>1568</v>
      </c>
      <c r="AM71" s="52" t="s">
        <v>3553</v>
      </c>
      <c r="AN71" s="250"/>
      <c r="AO71" s="250"/>
      <c r="AP71" s="119">
        <f t="shared" si="6"/>
        <v>2700000</v>
      </c>
      <c r="AQ71" s="331" t="s">
        <v>1208</v>
      </c>
      <c r="AR71" s="331" t="s">
        <v>1209</v>
      </c>
      <c r="AS71" s="331" t="s">
        <v>1213</v>
      </c>
      <c r="AT71" s="331" t="s">
        <v>1213</v>
      </c>
      <c r="AU71" s="331" t="s">
        <v>1214</v>
      </c>
      <c r="AV71" s="332"/>
      <c r="AW71" s="333">
        <v>0</v>
      </c>
      <c r="AX71" s="18" t="s">
        <v>3629</v>
      </c>
    </row>
    <row r="72" spans="1:50" s="123" customFormat="1" ht="90" x14ac:dyDescent="0.2">
      <c r="A72" s="52" t="s">
        <v>40</v>
      </c>
      <c r="B72" s="52" t="s">
        <v>277</v>
      </c>
      <c r="C72" s="52" t="s">
        <v>276</v>
      </c>
      <c r="D72" s="52" t="s">
        <v>10</v>
      </c>
      <c r="E72" s="52" t="s">
        <v>311</v>
      </c>
      <c r="F72" s="121" t="s">
        <v>1644</v>
      </c>
      <c r="G72" s="52" t="s">
        <v>355</v>
      </c>
      <c r="H72" s="71" t="s">
        <v>319</v>
      </c>
      <c r="I72" s="71" t="s">
        <v>271</v>
      </c>
      <c r="J72" s="122">
        <v>88000</v>
      </c>
      <c r="K72" s="249" t="s">
        <v>137</v>
      </c>
      <c r="L72" s="71"/>
      <c r="M72" s="71"/>
      <c r="N72" s="36" t="s">
        <v>3626</v>
      </c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6"/>
      <c r="AC72" s="36"/>
      <c r="AD72" s="17"/>
      <c r="AE72" s="19" t="s">
        <v>3627</v>
      </c>
      <c r="AF72" s="52" t="s">
        <v>2576</v>
      </c>
      <c r="AG72" s="52" t="s">
        <v>3537</v>
      </c>
      <c r="AH72" s="52" t="s">
        <v>3451</v>
      </c>
      <c r="AI72" s="52" t="s">
        <v>3467</v>
      </c>
      <c r="AJ72" s="52"/>
      <c r="AK72" s="52" t="s">
        <v>1212</v>
      </c>
      <c r="AL72" s="52" t="s">
        <v>1568</v>
      </c>
      <c r="AM72" s="52" t="s">
        <v>3553</v>
      </c>
      <c r="AN72" s="250"/>
      <c r="AO72" s="250"/>
      <c r="AP72" s="119">
        <f t="shared" si="6"/>
        <v>88000</v>
      </c>
      <c r="AQ72" s="331" t="s">
        <v>1208</v>
      </c>
      <c r="AR72" s="331" t="s">
        <v>1209</v>
      </c>
      <c r="AS72" s="331" t="s">
        <v>1213</v>
      </c>
      <c r="AT72" s="331" t="s">
        <v>1213</v>
      </c>
      <c r="AU72" s="331" t="s">
        <v>1214</v>
      </c>
      <c r="AV72" s="332"/>
      <c r="AW72" s="333">
        <v>0</v>
      </c>
      <c r="AX72" s="18" t="s">
        <v>3629</v>
      </c>
    </row>
    <row r="73" spans="1:50" s="123" customFormat="1" ht="90" x14ac:dyDescent="0.2">
      <c r="A73" s="52" t="s">
        <v>40</v>
      </c>
      <c r="B73" s="52" t="s">
        <v>277</v>
      </c>
      <c r="C73" s="52" t="s">
        <v>276</v>
      </c>
      <c r="D73" s="52" t="s">
        <v>10</v>
      </c>
      <c r="E73" s="52" t="s">
        <v>311</v>
      </c>
      <c r="F73" s="121" t="s">
        <v>1645</v>
      </c>
      <c r="G73" s="52" t="s">
        <v>356</v>
      </c>
      <c r="H73" s="71" t="s">
        <v>317</v>
      </c>
      <c r="I73" s="71" t="s">
        <v>271</v>
      </c>
      <c r="J73" s="122">
        <v>50000</v>
      </c>
      <c r="K73" s="249" t="s">
        <v>137</v>
      </c>
      <c r="L73" s="71"/>
      <c r="M73" s="71"/>
      <c r="N73" s="36" t="s">
        <v>3626</v>
      </c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6"/>
      <c r="AC73" s="36"/>
      <c r="AD73" s="17"/>
      <c r="AE73" s="19" t="s">
        <v>3627</v>
      </c>
      <c r="AF73" s="52" t="s">
        <v>2576</v>
      </c>
      <c r="AG73" s="52" t="s">
        <v>3537</v>
      </c>
      <c r="AH73" s="52" t="s">
        <v>3451</v>
      </c>
      <c r="AI73" s="52" t="s">
        <v>3467</v>
      </c>
      <c r="AJ73" s="52"/>
      <c r="AK73" s="52" t="s">
        <v>1212</v>
      </c>
      <c r="AL73" s="52" t="s">
        <v>1568</v>
      </c>
      <c r="AM73" s="52" t="s">
        <v>3553</v>
      </c>
      <c r="AN73" s="250"/>
      <c r="AO73" s="250"/>
      <c r="AP73" s="119">
        <f t="shared" si="6"/>
        <v>50000</v>
      </c>
      <c r="AQ73" s="331" t="s">
        <v>1208</v>
      </c>
      <c r="AR73" s="331" t="s">
        <v>1209</v>
      </c>
      <c r="AS73" s="331" t="s">
        <v>1213</v>
      </c>
      <c r="AT73" s="331" t="s">
        <v>1213</v>
      </c>
      <c r="AU73" s="331" t="s">
        <v>1214</v>
      </c>
      <c r="AV73" s="332"/>
      <c r="AW73" s="333">
        <v>0</v>
      </c>
      <c r="AX73" s="18" t="s">
        <v>3629</v>
      </c>
    </row>
    <row r="74" spans="1:50" s="123" customFormat="1" ht="90" x14ac:dyDescent="0.2">
      <c r="A74" s="52" t="s">
        <v>40</v>
      </c>
      <c r="B74" s="52" t="s">
        <v>277</v>
      </c>
      <c r="C74" s="52" t="s">
        <v>276</v>
      </c>
      <c r="D74" s="52" t="s">
        <v>10</v>
      </c>
      <c r="E74" s="52" t="s">
        <v>311</v>
      </c>
      <c r="F74" s="121" t="s">
        <v>1646</v>
      </c>
      <c r="G74" s="52" t="s">
        <v>357</v>
      </c>
      <c r="H74" s="71" t="s">
        <v>269</v>
      </c>
      <c r="I74" s="71" t="s">
        <v>271</v>
      </c>
      <c r="J74" s="122">
        <v>30000</v>
      </c>
      <c r="K74" s="249" t="s">
        <v>137</v>
      </c>
      <c r="L74" s="71"/>
      <c r="M74" s="71"/>
      <c r="N74" s="36" t="s">
        <v>3626</v>
      </c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6"/>
      <c r="AC74" s="36"/>
      <c r="AD74" s="17"/>
      <c r="AE74" s="19" t="s">
        <v>3627</v>
      </c>
      <c r="AF74" s="52" t="s">
        <v>2576</v>
      </c>
      <c r="AG74" s="52" t="s">
        <v>3537</v>
      </c>
      <c r="AH74" s="52" t="s">
        <v>3451</v>
      </c>
      <c r="AI74" s="52" t="s">
        <v>3467</v>
      </c>
      <c r="AJ74" s="52"/>
      <c r="AK74" s="52" t="s">
        <v>1212</v>
      </c>
      <c r="AL74" s="52" t="s">
        <v>1568</v>
      </c>
      <c r="AM74" s="52" t="s">
        <v>3553</v>
      </c>
      <c r="AN74" s="250"/>
      <c r="AO74" s="250"/>
      <c r="AP74" s="119">
        <f t="shared" si="6"/>
        <v>30000</v>
      </c>
      <c r="AQ74" s="331" t="s">
        <v>1208</v>
      </c>
      <c r="AR74" s="331" t="s">
        <v>1209</v>
      </c>
      <c r="AS74" s="331" t="s">
        <v>1213</v>
      </c>
      <c r="AT74" s="331" t="s">
        <v>1213</v>
      </c>
      <c r="AU74" s="331" t="s">
        <v>1214</v>
      </c>
      <c r="AV74" s="332"/>
      <c r="AW74" s="333">
        <v>0</v>
      </c>
      <c r="AX74" s="18" t="s">
        <v>3629</v>
      </c>
    </row>
    <row r="75" spans="1:50" s="123" customFormat="1" ht="90" x14ac:dyDescent="0.2">
      <c r="A75" s="52" t="s">
        <v>40</v>
      </c>
      <c r="B75" s="52" t="s">
        <v>277</v>
      </c>
      <c r="C75" s="52" t="s">
        <v>276</v>
      </c>
      <c r="D75" s="52" t="s">
        <v>10</v>
      </c>
      <c r="E75" s="52" t="s">
        <v>311</v>
      </c>
      <c r="F75" s="121" t="s">
        <v>1647</v>
      </c>
      <c r="G75" s="52" t="s">
        <v>358</v>
      </c>
      <c r="H75" s="71" t="s">
        <v>269</v>
      </c>
      <c r="I75" s="71" t="s">
        <v>271</v>
      </c>
      <c r="J75" s="122">
        <v>8600</v>
      </c>
      <c r="K75" s="249" t="s">
        <v>137</v>
      </c>
      <c r="L75" s="71"/>
      <c r="M75" s="71"/>
      <c r="N75" s="36" t="s">
        <v>3626</v>
      </c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6"/>
      <c r="AC75" s="36"/>
      <c r="AD75" s="17"/>
      <c r="AE75" s="19" t="s">
        <v>3627</v>
      </c>
      <c r="AF75" s="52" t="s">
        <v>2576</v>
      </c>
      <c r="AG75" s="52" t="s">
        <v>3537</v>
      </c>
      <c r="AH75" s="52" t="s">
        <v>3451</v>
      </c>
      <c r="AI75" s="52" t="s">
        <v>3467</v>
      </c>
      <c r="AJ75" s="52"/>
      <c r="AK75" s="52" t="s">
        <v>1212</v>
      </c>
      <c r="AL75" s="52" t="s">
        <v>1568</v>
      </c>
      <c r="AM75" s="52" t="s">
        <v>3553</v>
      </c>
      <c r="AN75" s="250"/>
      <c r="AO75" s="250"/>
      <c r="AP75" s="119">
        <f t="shared" si="6"/>
        <v>8600</v>
      </c>
      <c r="AQ75" s="331" t="s">
        <v>1208</v>
      </c>
      <c r="AR75" s="331" t="s">
        <v>1209</v>
      </c>
      <c r="AS75" s="331" t="s">
        <v>1213</v>
      </c>
      <c r="AT75" s="331" t="s">
        <v>1213</v>
      </c>
      <c r="AU75" s="331" t="s">
        <v>1214</v>
      </c>
      <c r="AV75" s="332"/>
      <c r="AW75" s="333">
        <v>0</v>
      </c>
      <c r="AX75" s="18" t="s">
        <v>3629</v>
      </c>
    </row>
    <row r="76" spans="1:50" s="123" customFormat="1" ht="90" x14ac:dyDescent="0.2">
      <c r="A76" s="52" t="s">
        <v>40</v>
      </c>
      <c r="B76" s="52" t="s">
        <v>277</v>
      </c>
      <c r="C76" s="52" t="s">
        <v>276</v>
      </c>
      <c r="D76" s="52" t="s">
        <v>10</v>
      </c>
      <c r="E76" s="52" t="s">
        <v>311</v>
      </c>
      <c r="F76" s="121" t="s">
        <v>1648</v>
      </c>
      <c r="G76" s="52" t="s">
        <v>359</v>
      </c>
      <c r="H76" s="71" t="s">
        <v>360</v>
      </c>
      <c r="I76" s="71" t="s">
        <v>271</v>
      </c>
      <c r="J76" s="122">
        <v>375000</v>
      </c>
      <c r="K76" s="249" t="s">
        <v>137</v>
      </c>
      <c r="L76" s="71"/>
      <c r="M76" s="71"/>
      <c r="N76" s="36" t="s">
        <v>3626</v>
      </c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6"/>
      <c r="AC76" s="36"/>
      <c r="AD76" s="17"/>
      <c r="AE76" s="19" t="s">
        <v>3627</v>
      </c>
      <c r="AF76" s="52" t="s">
        <v>2576</v>
      </c>
      <c r="AG76" s="52" t="s">
        <v>3537</v>
      </c>
      <c r="AH76" s="52" t="s">
        <v>3451</v>
      </c>
      <c r="AI76" s="52" t="s">
        <v>3467</v>
      </c>
      <c r="AJ76" s="52"/>
      <c r="AK76" s="52" t="s">
        <v>1212</v>
      </c>
      <c r="AL76" s="52" t="s">
        <v>1568</v>
      </c>
      <c r="AM76" s="52" t="s">
        <v>3553</v>
      </c>
      <c r="AN76" s="250"/>
      <c r="AO76" s="250"/>
      <c r="AP76" s="119">
        <f t="shared" si="6"/>
        <v>375000</v>
      </c>
      <c r="AQ76" s="331" t="s">
        <v>1208</v>
      </c>
      <c r="AR76" s="331" t="s">
        <v>1209</v>
      </c>
      <c r="AS76" s="331" t="s">
        <v>1213</v>
      </c>
      <c r="AT76" s="331" t="s">
        <v>1213</v>
      </c>
      <c r="AU76" s="331" t="s">
        <v>1214</v>
      </c>
      <c r="AV76" s="332"/>
      <c r="AW76" s="333">
        <v>0</v>
      </c>
      <c r="AX76" s="18" t="s">
        <v>3629</v>
      </c>
    </row>
    <row r="77" spans="1:50" s="123" customFormat="1" ht="90" x14ac:dyDescent="0.2">
      <c r="A77" s="52" t="s">
        <v>40</v>
      </c>
      <c r="B77" s="52" t="s">
        <v>277</v>
      </c>
      <c r="C77" s="52" t="s">
        <v>276</v>
      </c>
      <c r="D77" s="52" t="s">
        <v>10</v>
      </c>
      <c r="E77" s="52" t="s">
        <v>311</v>
      </c>
      <c r="F77" s="121" t="s">
        <v>1649</v>
      </c>
      <c r="G77" s="52" t="s">
        <v>361</v>
      </c>
      <c r="H77" s="71" t="s">
        <v>270</v>
      </c>
      <c r="I77" s="71" t="s">
        <v>300</v>
      </c>
      <c r="J77" s="122">
        <v>85600</v>
      </c>
      <c r="K77" s="249" t="s">
        <v>137</v>
      </c>
      <c r="L77" s="71"/>
      <c r="M77" s="71"/>
      <c r="N77" s="40" t="s">
        <v>1188</v>
      </c>
      <c r="O77" s="18" t="s">
        <v>2577</v>
      </c>
      <c r="P77" s="132" t="s">
        <v>2553</v>
      </c>
      <c r="Q77" s="28" t="s">
        <v>1215</v>
      </c>
      <c r="R77" s="18" t="s">
        <v>1190</v>
      </c>
      <c r="S77" s="18" t="s">
        <v>1191</v>
      </c>
      <c r="T77" s="18" t="s">
        <v>2395</v>
      </c>
      <c r="U77" s="18" t="s">
        <v>2395</v>
      </c>
      <c r="V77" s="38" t="s">
        <v>2578</v>
      </c>
      <c r="W77" s="17">
        <v>85600</v>
      </c>
      <c r="X77" s="18" t="s">
        <v>1182</v>
      </c>
      <c r="Y77" s="132" t="s">
        <v>2579</v>
      </c>
      <c r="Z77" s="17">
        <v>85600</v>
      </c>
      <c r="AA77" s="36" t="s">
        <v>2580</v>
      </c>
      <c r="AB77" s="132" t="s">
        <v>2579</v>
      </c>
      <c r="AC77" s="132" t="s">
        <v>2579</v>
      </c>
      <c r="AD77" s="17">
        <v>85600</v>
      </c>
      <c r="AE77" s="19" t="s">
        <v>3628</v>
      </c>
      <c r="AF77" s="52" t="s">
        <v>3461</v>
      </c>
      <c r="AG77" s="52" t="s">
        <v>3544</v>
      </c>
      <c r="AH77" s="52" t="s">
        <v>3475</v>
      </c>
      <c r="AI77" s="52" t="s">
        <v>2456</v>
      </c>
      <c r="AJ77" s="52"/>
      <c r="AK77" s="52" t="s">
        <v>1212</v>
      </c>
      <c r="AL77" s="52" t="s">
        <v>1568</v>
      </c>
      <c r="AM77" s="52" t="s">
        <v>3553</v>
      </c>
      <c r="AN77" s="250">
        <v>85600</v>
      </c>
      <c r="AO77" s="250"/>
      <c r="AP77" s="119">
        <f t="shared" si="6"/>
        <v>0</v>
      </c>
      <c r="AQ77" s="38" t="s">
        <v>1184</v>
      </c>
      <c r="AR77" s="38" t="s">
        <v>1185</v>
      </c>
      <c r="AS77" s="38" t="s">
        <v>1186</v>
      </c>
      <c r="AT77" s="38" t="s">
        <v>1186</v>
      </c>
      <c r="AU77" s="38" t="s">
        <v>1187</v>
      </c>
      <c r="AV77" s="18"/>
      <c r="AW77" s="39">
        <v>0</v>
      </c>
      <c r="AX77" s="18" t="s">
        <v>2395</v>
      </c>
    </row>
    <row r="78" spans="1:50" s="123" customFormat="1" ht="90" x14ac:dyDescent="0.2">
      <c r="A78" s="52" t="s">
        <v>40</v>
      </c>
      <c r="B78" s="52" t="s">
        <v>277</v>
      </c>
      <c r="C78" s="52" t="s">
        <v>276</v>
      </c>
      <c r="D78" s="52" t="s">
        <v>10</v>
      </c>
      <c r="E78" s="52" t="s">
        <v>311</v>
      </c>
      <c r="F78" s="121" t="s">
        <v>1650</v>
      </c>
      <c r="G78" s="52" t="s">
        <v>362</v>
      </c>
      <c r="H78" s="71" t="s">
        <v>272</v>
      </c>
      <c r="I78" s="71" t="s">
        <v>271</v>
      </c>
      <c r="J78" s="122">
        <v>108000</v>
      </c>
      <c r="K78" s="249" t="s">
        <v>137</v>
      </c>
      <c r="L78" s="71"/>
      <c r="M78" s="71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6"/>
      <c r="AC78" s="36"/>
      <c r="AD78" s="17"/>
      <c r="AE78" s="19" t="s">
        <v>3627</v>
      </c>
      <c r="AF78" s="52" t="s">
        <v>2576</v>
      </c>
      <c r="AG78" s="52" t="s">
        <v>3537</v>
      </c>
      <c r="AH78" s="52" t="s">
        <v>3451</v>
      </c>
      <c r="AI78" s="52" t="s">
        <v>3467</v>
      </c>
      <c r="AJ78" s="52"/>
      <c r="AK78" s="52" t="s">
        <v>1212</v>
      </c>
      <c r="AL78" s="52" t="s">
        <v>1568</v>
      </c>
      <c r="AM78" s="52" t="s">
        <v>3553</v>
      </c>
      <c r="AN78" s="250"/>
      <c r="AO78" s="250"/>
      <c r="AP78" s="119">
        <f t="shared" si="6"/>
        <v>108000</v>
      </c>
      <c r="AQ78" s="331" t="s">
        <v>1208</v>
      </c>
      <c r="AR78" s="331" t="s">
        <v>1209</v>
      </c>
      <c r="AS78" s="331" t="s">
        <v>1213</v>
      </c>
      <c r="AT78" s="331" t="s">
        <v>1213</v>
      </c>
      <c r="AU78" s="331" t="s">
        <v>1214</v>
      </c>
      <c r="AV78" s="332"/>
      <c r="AW78" s="333">
        <v>0</v>
      </c>
      <c r="AX78" s="18" t="s">
        <v>3629</v>
      </c>
    </row>
    <row r="79" spans="1:50" s="123" customFormat="1" ht="90" x14ac:dyDescent="0.2">
      <c r="A79" s="52" t="s">
        <v>40</v>
      </c>
      <c r="B79" s="52" t="s">
        <v>277</v>
      </c>
      <c r="C79" s="52" t="s">
        <v>276</v>
      </c>
      <c r="D79" s="52" t="s">
        <v>10</v>
      </c>
      <c r="E79" s="52" t="s">
        <v>311</v>
      </c>
      <c r="F79" s="121" t="s">
        <v>1651</v>
      </c>
      <c r="G79" s="52" t="s">
        <v>363</v>
      </c>
      <c r="H79" s="71" t="s">
        <v>269</v>
      </c>
      <c r="I79" s="71" t="s">
        <v>274</v>
      </c>
      <c r="J79" s="122">
        <v>42000</v>
      </c>
      <c r="K79" s="71"/>
      <c r="L79" s="71"/>
      <c r="M79" s="249" t="s">
        <v>137</v>
      </c>
      <c r="N79" s="28"/>
      <c r="O79" s="18"/>
      <c r="P79" s="36"/>
      <c r="Q79" s="28"/>
      <c r="R79" s="18"/>
      <c r="S79" s="18"/>
      <c r="T79" s="18"/>
      <c r="U79" s="18"/>
      <c r="V79" s="18"/>
      <c r="W79" s="17"/>
      <c r="X79" s="18"/>
      <c r="Y79" s="41"/>
      <c r="Z79" s="17"/>
      <c r="AA79" s="36"/>
      <c r="AB79" s="36"/>
      <c r="AC79" s="36"/>
      <c r="AD79" s="17"/>
      <c r="AE79" s="19" t="s">
        <v>3627</v>
      </c>
      <c r="AF79" s="52" t="s">
        <v>2576</v>
      </c>
      <c r="AG79" s="52" t="s">
        <v>3537</v>
      </c>
      <c r="AH79" s="52" t="s">
        <v>3451</v>
      </c>
      <c r="AI79" s="52" t="s">
        <v>3467</v>
      </c>
      <c r="AJ79" s="52"/>
      <c r="AK79" s="52" t="s">
        <v>1183</v>
      </c>
      <c r="AL79" s="52" t="s">
        <v>1570</v>
      </c>
      <c r="AM79" s="52" t="s">
        <v>3553</v>
      </c>
      <c r="AN79" s="250"/>
      <c r="AO79" s="250"/>
      <c r="AP79" s="119">
        <f t="shared" si="6"/>
        <v>42000</v>
      </c>
      <c r="AQ79" s="331" t="s">
        <v>1208</v>
      </c>
      <c r="AR79" s="331" t="s">
        <v>1209</v>
      </c>
      <c r="AS79" s="331" t="s">
        <v>1213</v>
      </c>
      <c r="AT79" s="331" t="s">
        <v>1213</v>
      </c>
      <c r="AU79" s="331" t="s">
        <v>1214</v>
      </c>
      <c r="AV79" s="332"/>
      <c r="AW79" s="333">
        <v>0</v>
      </c>
      <c r="AX79" s="18" t="s">
        <v>3629</v>
      </c>
    </row>
    <row r="80" spans="1:50" s="123" customFormat="1" ht="72" x14ac:dyDescent="0.2">
      <c r="A80" s="52" t="s">
        <v>20</v>
      </c>
      <c r="B80" s="52" t="s">
        <v>277</v>
      </c>
      <c r="C80" s="52" t="s">
        <v>276</v>
      </c>
      <c r="D80" s="52" t="s">
        <v>286</v>
      </c>
      <c r="E80" s="52" t="s">
        <v>310</v>
      </c>
      <c r="F80" s="121" t="s">
        <v>1652</v>
      </c>
      <c r="G80" s="52" t="s">
        <v>364</v>
      </c>
      <c r="H80" s="71" t="s">
        <v>269</v>
      </c>
      <c r="I80" s="71" t="s">
        <v>271</v>
      </c>
      <c r="J80" s="122">
        <v>28200</v>
      </c>
      <c r="K80" s="71"/>
      <c r="L80" s="71"/>
      <c r="M80" s="249" t="s">
        <v>137</v>
      </c>
      <c r="N80" s="28"/>
      <c r="O80" s="18"/>
      <c r="P80" s="36"/>
      <c r="Q80" s="28" t="s">
        <v>3630</v>
      </c>
      <c r="R80" s="18" t="s">
        <v>15</v>
      </c>
      <c r="S80" s="18" t="s">
        <v>3631</v>
      </c>
      <c r="T80" s="18" t="s">
        <v>2862</v>
      </c>
      <c r="U80" s="18" t="s">
        <v>3632</v>
      </c>
      <c r="V80" s="18"/>
      <c r="W80" s="17"/>
      <c r="X80" s="18"/>
      <c r="Y80" s="41"/>
      <c r="Z80" s="17"/>
      <c r="AA80" s="36"/>
      <c r="AB80" s="36"/>
      <c r="AC80" s="36"/>
      <c r="AD80" s="17"/>
      <c r="AE80" s="18" t="s">
        <v>3633</v>
      </c>
      <c r="AF80" s="71" t="s">
        <v>3468</v>
      </c>
      <c r="AG80" s="71" t="s">
        <v>3541</v>
      </c>
      <c r="AH80" s="71" t="s">
        <v>1571</v>
      </c>
      <c r="AI80" s="52" t="s">
        <v>3467</v>
      </c>
      <c r="AJ80" s="52"/>
      <c r="AK80" s="71" t="s">
        <v>1216</v>
      </c>
      <c r="AL80" s="71" t="s">
        <v>1571</v>
      </c>
      <c r="AM80" s="52" t="s">
        <v>3553</v>
      </c>
      <c r="AN80" s="250"/>
      <c r="AO80" s="250"/>
      <c r="AP80" s="119">
        <f t="shared" si="6"/>
        <v>28200</v>
      </c>
      <c r="AQ80" s="338">
        <v>242232</v>
      </c>
      <c r="AR80" s="338">
        <v>242236</v>
      </c>
      <c r="AS80" s="338">
        <v>242243</v>
      </c>
      <c r="AT80" s="338">
        <v>242246</v>
      </c>
      <c r="AU80" s="338">
        <v>242247</v>
      </c>
      <c r="AV80" s="339">
        <v>28200</v>
      </c>
      <c r="AW80" s="332">
        <v>0</v>
      </c>
      <c r="AX80" s="332"/>
    </row>
    <row r="81" spans="1:50" s="123" customFormat="1" ht="90" x14ac:dyDescent="0.2">
      <c r="A81" s="52" t="s">
        <v>20</v>
      </c>
      <c r="B81" s="52" t="s">
        <v>277</v>
      </c>
      <c r="C81" s="52" t="s">
        <v>276</v>
      </c>
      <c r="D81" s="52" t="s">
        <v>13</v>
      </c>
      <c r="E81" s="52" t="s">
        <v>310</v>
      </c>
      <c r="F81" s="121" t="s">
        <v>1653</v>
      </c>
      <c r="G81" s="52" t="s">
        <v>365</v>
      </c>
      <c r="H81" s="71" t="s">
        <v>270</v>
      </c>
      <c r="I81" s="71" t="s">
        <v>271</v>
      </c>
      <c r="J81" s="122">
        <v>6000</v>
      </c>
      <c r="K81" s="71"/>
      <c r="L81" s="71"/>
      <c r="M81" s="249" t="s">
        <v>137</v>
      </c>
      <c r="N81" s="28"/>
      <c r="O81" s="18"/>
      <c r="P81" s="36"/>
      <c r="Q81" s="28" t="s">
        <v>3634</v>
      </c>
      <c r="R81" s="18" t="s">
        <v>1295</v>
      </c>
      <c r="S81" s="18" t="s">
        <v>3631</v>
      </c>
      <c r="T81" s="18" t="s">
        <v>3635</v>
      </c>
      <c r="U81" s="18" t="s">
        <v>3636</v>
      </c>
      <c r="V81" s="18"/>
      <c r="W81" s="17"/>
      <c r="X81" s="32"/>
      <c r="Y81" s="41"/>
      <c r="Z81" s="17"/>
      <c r="AA81" s="36"/>
      <c r="AB81" s="36"/>
      <c r="AC81" s="36"/>
      <c r="AD81" s="17"/>
      <c r="AE81" s="18" t="s">
        <v>3633</v>
      </c>
      <c r="AF81" s="71" t="s">
        <v>3469</v>
      </c>
      <c r="AG81" s="71" t="s">
        <v>3541</v>
      </c>
      <c r="AH81" s="71" t="s">
        <v>1571</v>
      </c>
      <c r="AI81" s="52" t="s">
        <v>3467</v>
      </c>
      <c r="AJ81" s="52"/>
      <c r="AK81" s="71" t="s">
        <v>1216</v>
      </c>
      <c r="AL81" s="71" t="s">
        <v>1571</v>
      </c>
      <c r="AM81" s="52" t="s">
        <v>3553</v>
      </c>
      <c r="AN81" s="250"/>
      <c r="AO81" s="250"/>
      <c r="AP81" s="119">
        <f t="shared" si="6"/>
        <v>6000</v>
      </c>
      <c r="AQ81" s="338">
        <v>242232</v>
      </c>
      <c r="AR81" s="338">
        <v>242236</v>
      </c>
      <c r="AS81" s="338">
        <v>242243</v>
      </c>
      <c r="AT81" s="338">
        <v>242246</v>
      </c>
      <c r="AU81" s="338">
        <v>242247</v>
      </c>
      <c r="AV81" s="339">
        <v>6000</v>
      </c>
      <c r="AW81" s="332">
        <v>0</v>
      </c>
      <c r="AX81" s="332"/>
    </row>
    <row r="82" spans="1:50" s="123" customFormat="1" ht="90" x14ac:dyDescent="0.2">
      <c r="A82" s="52" t="s">
        <v>20</v>
      </c>
      <c r="B82" s="52" t="s">
        <v>277</v>
      </c>
      <c r="C82" s="52" t="s">
        <v>276</v>
      </c>
      <c r="D82" s="52" t="s">
        <v>13</v>
      </c>
      <c r="E82" s="52" t="s">
        <v>310</v>
      </c>
      <c r="F82" s="121" t="s">
        <v>1654</v>
      </c>
      <c r="G82" s="52" t="s">
        <v>366</v>
      </c>
      <c r="H82" s="71" t="s">
        <v>319</v>
      </c>
      <c r="I82" s="71" t="s">
        <v>271</v>
      </c>
      <c r="J82" s="122">
        <v>32000</v>
      </c>
      <c r="K82" s="71"/>
      <c r="L82" s="71"/>
      <c r="M82" s="249" t="s">
        <v>137</v>
      </c>
      <c r="N82" s="28"/>
      <c r="O82" s="18"/>
      <c r="P82" s="36"/>
      <c r="Q82" s="28" t="s">
        <v>3634</v>
      </c>
      <c r="R82" s="18" t="s">
        <v>1295</v>
      </c>
      <c r="S82" s="18" t="s">
        <v>3631</v>
      </c>
      <c r="T82" s="18" t="s">
        <v>3320</v>
      </c>
      <c r="U82" s="18"/>
      <c r="V82" s="18"/>
      <c r="W82" s="17"/>
      <c r="X82" s="18"/>
      <c r="Y82" s="41"/>
      <c r="Z82" s="17"/>
      <c r="AA82" s="36"/>
      <c r="AB82" s="36"/>
      <c r="AC82" s="36"/>
      <c r="AD82" s="17"/>
      <c r="AE82" s="18" t="s">
        <v>3633</v>
      </c>
      <c r="AF82" s="71" t="s">
        <v>3468</v>
      </c>
      <c r="AG82" s="71" t="s">
        <v>3541</v>
      </c>
      <c r="AH82" s="71" t="s">
        <v>1571</v>
      </c>
      <c r="AI82" s="52" t="s">
        <v>3467</v>
      </c>
      <c r="AJ82" s="52"/>
      <c r="AK82" s="71" t="s">
        <v>1216</v>
      </c>
      <c r="AL82" s="71" t="s">
        <v>1571</v>
      </c>
      <c r="AM82" s="52" t="s">
        <v>3553</v>
      </c>
      <c r="AN82" s="250"/>
      <c r="AO82" s="250"/>
      <c r="AP82" s="119">
        <f t="shared" si="6"/>
        <v>32000</v>
      </c>
      <c r="AQ82" s="338">
        <v>242232</v>
      </c>
      <c r="AR82" s="338">
        <v>242236</v>
      </c>
      <c r="AS82" s="338">
        <v>242243</v>
      </c>
      <c r="AT82" s="338">
        <v>242246</v>
      </c>
      <c r="AU82" s="338">
        <v>242247</v>
      </c>
      <c r="AV82" s="339">
        <v>32000</v>
      </c>
      <c r="AW82" s="332">
        <v>0</v>
      </c>
      <c r="AX82" s="332"/>
    </row>
    <row r="83" spans="1:50" s="123" customFormat="1" ht="72" x14ac:dyDescent="0.2">
      <c r="A83" s="52" t="s">
        <v>20</v>
      </c>
      <c r="B83" s="52" t="s">
        <v>277</v>
      </c>
      <c r="C83" s="52" t="s">
        <v>276</v>
      </c>
      <c r="D83" s="52" t="s">
        <v>33</v>
      </c>
      <c r="E83" s="52" t="s">
        <v>310</v>
      </c>
      <c r="F83" s="121" t="s">
        <v>1655</v>
      </c>
      <c r="G83" s="52" t="s">
        <v>367</v>
      </c>
      <c r="H83" s="71" t="s">
        <v>303</v>
      </c>
      <c r="I83" s="71" t="s">
        <v>335</v>
      </c>
      <c r="J83" s="122">
        <v>7000</v>
      </c>
      <c r="K83" s="249" t="s">
        <v>137</v>
      </c>
      <c r="L83" s="71"/>
      <c r="M83" s="71"/>
      <c r="N83" s="28" t="s">
        <v>1217</v>
      </c>
      <c r="O83" s="43" t="s">
        <v>2768</v>
      </c>
      <c r="P83" s="36" t="s">
        <v>3637</v>
      </c>
      <c r="Q83" s="28" t="s">
        <v>3638</v>
      </c>
      <c r="R83" s="18" t="s">
        <v>15</v>
      </c>
      <c r="S83" s="18" t="s">
        <v>3631</v>
      </c>
      <c r="T83" s="18"/>
      <c r="U83" s="18"/>
      <c r="V83" s="36" t="s">
        <v>3639</v>
      </c>
      <c r="W83" s="17">
        <v>7000</v>
      </c>
      <c r="X83" s="18">
        <v>1</v>
      </c>
      <c r="Y83" s="42">
        <v>242326</v>
      </c>
      <c r="Z83" s="17">
        <v>6000</v>
      </c>
      <c r="AA83" s="36" t="s">
        <v>3640</v>
      </c>
      <c r="AB83" s="36"/>
      <c r="AC83" s="36"/>
      <c r="AD83" s="17"/>
      <c r="AE83" s="19" t="s">
        <v>3641</v>
      </c>
      <c r="AF83" s="52" t="s">
        <v>2584</v>
      </c>
      <c r="AG83" s="52" t="s">
        <v>3544</v>
      </c>
      <c r="AH83" s="52" t="s">
        <v>3476</v>
      </c>
      <c r="AI83" s="52" t="s">
        <v>2456</v>
      </c>
      <c r="AJ83" s="52"/>
      <c r="AK83" s="52" t="s">
        <v>1218</v>
      </c>
      <c r="AL83" s="52" t="s">
        <v>1571</v>
      </c>
      <c r="AM83" s="52" t="s">
        <v>3553</v>
      </c>
      <c r="AN83" s="250">
        <v>6000</v>
      </c>
      <c r="AO83" s="250"/>
      <c r="AP83" s="119">
        <f t="shared" si="6"/>
        <v>1000</v>
      </c>
      <c r="AQ83" s="338">
        <v>242235</v>
      </c>
      <c r="AR83" s="338">
        <v>242246</v>
      </c>
      <c r="AS83" s="338">
        <v>242326</v>
      </c>
      <c r="AT83" s="338">
        <v>242326</v>
      </c>
      <c r="AU83" s="338">
        <v>242326</v>
      </c>
      <c r="AV83" s="336">
        <v>7000</v>
      </c>
      <c r="AW83" s="332">
        <v>0</v>
      </c>
      <c r="AX83" s="332"/>
    </row>
    <row r="84" spans="1:50" s="123" customFormat="1" ht="72" x14ac:dyDescent="0.2">
      <c r="A84" s="52" t="s">
        <v>20</v>
      </c>
      <c r="B84" s="52" t="s">
        <v>277</v>
      </c>
      <c r="C84" s="52" t="s">
        <v>276</v>
      </c>
      <c r="D84" s="52" t="s">
        <v>33</v>
      </c>
      <c r="E84" s="52" t="s">
        <v>310</v>
      </c>
      <c r="F84" s="121" t="s">
        <v>1656</v>
      </c>
      <c r="G84" s="52" t="s">
        <v>368</v>
      </c>
      <c r="H84" s="71" t="s">
        <v>270</v>
      </c>
      <c r="I84" s="71" t="s">
        <v>274</v>
      </c>
      <c r="J84" s="122">
        <v>35000</v>
      </c>
      <c r="K84" s="249" t="s">
        <v>137</v>
      </c>
      <c r="L84" s="71"/>
      <c r="M84" s="71"/>
      <c r="N84" s="28" t="s">
        <v>1217</v>
      </c>
      <c r="O84" s="43" t="s">
        <v>2768</v>
      </c>
      <c r="P84" s="36" t="s">
        <v>3637</v>
      </c>
      <c r="Q84" s="28" t="s">
        <v>3638</v>
      </c>
      <c r="R84" s="18" t="s">
        <v>15</v>
      </c>
      <c r="S84" s="18" t="s">
        <v>3631</v>
      </c>
      <c r="T84" s="18"/>
      <c r="U84" s="18"/>
      <c r="V84" s="36" t="s">
        <v>3639</v>
      </c>
      <c r="W84" s="17">
        <v>35000</v>
      </c>
      <c r="X84" s="18">
        <v>1</v>
      </c>
      <c r="Y84" s="42">
        <v>242326</v>
      </c>
      <c r="Z84" s="17">
        <v>35000</v>
      </c>
      <c r="AA84" s="36" t="s">
        <v>3640</v>
      </c>
      <c r="AB84" s="36"/>
      <c r="AC84" s="36"/>
      <c r="AD84" s="17"/>
      <c r="AE84" s="19" t="s">
        <v>3641</v>
      </c>
      <c r="AF84" s="52" t="s">
        <v>2584</v>
      </c>
      <c r="AG84" s="52" t="s">
        <v>3544</v>
      </c>
      <c r="AH84" s="52" t="s">
        <v>3476</v>
      </c>
      <c r="AI84" s="52" t="s">
        <v>2456</v>
      </c>
      <c r="AJ84" s="52"/>
      <c r="AK84" s="52" t="s">
        <v>1218</v>
      </c>
      <c r="AL84" s="52" t="s">
        <v>1571</v>
      </c>
      <c r="AM84" s="52" t="s">
        <v>3553</v>
      </c>
      <c r="AN84" s="122">
        <v>35000</v>
      </c>
      <c r="AO84" s="250"/>
      <c r="AP84" s="119">
        <f t="shared" si="6"/>
        <v>0</v>
      </c>
      <c r="AQ84" s="338">
        <v>242236</v>
      </c>
      <c r="AR84" s="338">
        <v>242257</v>
      </c>
      <c r="AS84" s="338">
        <v>242326</v>
      </c>
      <c r="AT84" s="338">
        <v>242326</v>
      </c>
      <c r="AU84" s="338">
        <v>242326</v>
      </c>
      <c r="AV84" s="336">
        <v>35000</v>
      </c>
      <c r="AW84" s="332">
        <v>0</v>
      </c>
      <c r="AX84" s="332"/>
    </row>
    <row r="85" spans="1:50" s="123" customFormat="1" ht="72" x14ac:dyDescent="0.2">
      <c r="A85" s="52" t="s">
        <v>20</v>
      </c>
      <c r="B85" s="52" t="s">
        <v>277</v>
      </c>
      <c r="C85" s="52" t="s">
        <v>276</v>
      </c>
      <c r="D85" s="52" t="s">
        <v>33</v>
      </c>
      <c r="E85" s="52" t="s">
        <v>310</v>
      </c>
      <c r="F85" s="121" t="s">
        <v>1657</v>
      </c>
      <c r="G85" s="52" t="s">
        <v>369</v>
      </c>
      <c r="H85" s="71" t="s">
        <v>270</v>
      </c>
      <c r="I85" s="71" t="s">
        <v>274</v>
      </c>
      <c r="J85" s="122">
        <v>35000</v>
      </c>
      <c r="K85" s="249" t="s">
        <v>137</v>
      </c>
      <c r="L85" s="71"/>
      <c r="M85" s="71"/>
      <c r="N85" s="28" t="s">
        <v>1217</v>
      </c>
      <c r="O85" s="43" t="s">
        <v>2768</v>
      </c>
      <c r="P85" s="36" t="s">
        <v>3637</v>
      </c>
      <c r="Q85" s="28" t="s">
        <v>3638</v>
      </c>
      <c r="R85" s="18" t="s">
        <v>15</v>
      </c>
      <c r="S85" s="18" t="s">
        <v>3631</v>
      </c>
      <c r="T85" s="18"/>
      <c r="U85" s="18"/>
      <c r="V85" s="36" t="s">
        <v>3639</v>
      </c>
      <c r="W85" s="17">
        <v>35000</v>
      </c>
      <c r="X85" s="18">
        <v>1</v>
      </c>
      <c r="Y85" s="42">
        <v>242326</v>
      </c>
      <c r="Z85" s="17">
        <v>35000</v>
      </c>
      <c r="AA85" s="36" t="s">
        <v>3640</v>
      </c>
      <c r="AB85" s="36"/>
      <c r="AC85" s="36"/>
      <c r="AD85" s="17"/>
      <c r="AE85" s="19" t="s">
        <v>3641</v>
      </c>
      <c r="AF85" s="52" t="s">
        <v>2584</v>
      </c>
      <c r="AG85" s="52" t="s">
        <v>3544</v>
      </c>
      <c r="AH85" s="52" t="s">
        <v>3476</v>
      </c>
      <c r="AI85" s="52" t="s">
        <v>2456</v>
      </c>
      <c r="AJ85" s="52"/>
      <c r="AK85" s="52" t="s">
        <v>1218</v>
      </c>
      <c r="AL85" s="52" t="s">
        <v>1571</v>
      </c>
      <c r="AM85" s="52" t="s">
        <v>3553</v>
      </c>
      <c r="AN85" s="122">
        <v>35000</v>
      </c>
      <c r="AO85" s="250"/>
      <c r="AP85" s="119">
        <f t="shared" si="6"/>
        <v>0</v>
      </c>
      <c r="AQ85" s="338">
        <v>242236</v>
      </c>
      <c r="AR85" s="338">
        <v>242257</v>
      </c>
      <c r="AS85" s="338">
        <v>242326</v>
      </c>
      <c r="AT85" s="338">
        <v>242326</v>
      </c>
      <c r="AU85" s="338">
        <v>242326</v>
      </c>
      <c r="AV85" s="336">
        <v>35000</v>
      </c>
      <c r="AW85" s="332">
        <v>0</v>
      </c>
      <c r="AX85" s="332"/>
    </row>
    <row r="86" spans="1:50" s="123" customFormat="1" ht="72" x14ac:dyDescent="0.2">
      <c r="A86" s="52" t="s">
        <v>20</v>
      </c>
      <c r="B86" s="52" t="s">
        <v>277</v>
      </c>
      <c r="C86" s="52" t="s">
        <v>276</v>
      </c>
      <c r="D86" s="52" t="s">
        <v>33</v>
      </c>
      <c r="E86" s="52" t="s">
        <v>310</v>
      </c>
      <c r="F86" s="121" t="s">
        <v>1658</v>
      </c>
      <c r="G86" s="52" t="s">
        <v>370</v>
      </c>
      <c r="H86" s="71" t="s">
        <v>269</v>
      </c>
      <c r="I86" s="71" t="s">
        <v>274</v>
      </c>
      <c r="J86" s="122">
        <v>7000</v>
      </c>
      <c r="K86" s="249" t="s">
        <v>137</v>
      </c>
      <c r="L86" s="71"/>
      <c r="M86" s="71"/>
      <c r="N86" s="28" t="s">
        <v>1217</v>
      </c>
      <c r="O86" s="43" t="s">
        <v>2768</v>
      </c>
      <c r="P86" s="36" t="s">
        <v>3637</v>
      </c>
      <c r="Q86" s="28" t="s">
        <v>3638</v>
      </c>
      <c r="R86" s="18" t="s">
        <v>15</v>
      </c>
      <c r="S86" s="18" t="s">
        <v>3631</v>
      </c>
      <c r="T86" s="18"/>
      <c r="U86" s="18"/>
      <c r="V86" s="36" t="s">
        <v>3639</v>
      </c>
      <c r="W86" s="17">
        <v>7000</v>
      </c>
      <c r="X86" s="18">
        <v>1</v>
      </c>
      <c r="Y86" s="42">
        <v>242326</v>
      </c>
      <c r="Z86" s="17">
        <v>7000</v>
      </c>
      <c r="AA86" s="36" t="s">
        <v>3640</v>
      </c>
      <c r="AB86" s="36"/>
      <c r="AC86" s="36"/>
      <c r="AD86" s="17"/>
      <c r="AE86" s="19" t="s">
        <v>3641</v>
      </c>
      <c r="AF86" s="52" t="s">
        <v>2584</v>
      </c>
      <c r="AG86" s="52" t="s">
        <v>3544</v>
      </c>
      <c r="AH86" s="52" t="s">
        <v>3476</v>
      </c>
      <c r="AI86" s="52" t="s">
        <v>2456</v>
      </c>
      <c r="AJ86" s="52"/>
      <c r="AK86" s="52" t="s">
        <v>1218</v>
      </c>
      <c r="AL86" s="52" t="s">
        <v>1571</v>
      </c>
      <c r="AM86" s="52" t="s">
        <v>3553</v>
      </c>
      <c r="AN86" s="122">
        <v>7000</v>
      </c>
      <c r="AO86" s="250"/>
      <c r="AP86" s="119">
        <f t="shared" si="6"/>
        <v>0</v>
      </c>
      <c r="AQ86" s="338">
        <v>242236</v>
      </c>
      <c r="AR86" s="338">
        <v>242257</v>
      </c>
      <c r="AS86" s="338">
        <v>242326</v>
      </c>
      <c r="AT86" s="338">
        <v>242326</v>
      </c>
      <c r="AU86" s="338">
        <v>242326</v>
      </c>
      <c r="AV86" s="336">
        <v>7000</v>
      </c>
      <c r="AW86" s="332">
        <v>0</v>
      </c>
      <c r="AX86" s="332"/>
    </row>
    <row r="87" spans="1:50" s="123" customFormat="1" ht="72" x14ac:dyDescent="0.2">
      <c r="A87" s="52" t="s">
        <v>20</v>
      </c>
      <c r="B87" s="52" t="s">
        <v>277</v>
      </c>
      <c r="C87" s="52" t="s">
        <v>276</v>
      </c>
      <c r="D87" s="52" t="s">
        <v>33</v>
      </c>
      <c r="E87" s="52" t="s">
        <v>310</v>
      </c>
      <c r="F87" s="121" t="s">
        <v>1659</v>
      </c>
      <c r="G87" s="52" t="s">
        <v>371</v>
      </c>
      <c r="H87" s="71" t="s">
        <v>319</v>
      </c>
      <c r="I87" s="71" t="s">
        <v>274</v>
      </c>
      <c r="J87" s="122">
        <v>200000</v>
      </c>
      <c r="K87" s="249" t="s">
        <v>137</v>
      </c>
      <c r="L87" s="71"/>
      <c r="M87" s="71"/>
      <c r="N87" s="28" t="s">
        <v>1217</v>
      </c>
      <c r="O87" s="43" t="s">
        <v>2768</v>
      </c>
      <c r="P87" s="36" t="s">
        <v>3637</v>
      </c>
      <c r="Q87" s="28" t="s">
        <v>3638</v>
      </c>
      <c r="R87" s="18" t="s">
        <v>15</v>
      </c>
      <c r="S87" s="18" t="s">
        <v>3631</v>
      </c>
      <c r="T87" s="18"/>
      <c r="U87" s="18"/>
      <c r="V87" s="36" t="s">
        <v>3639</v>
      </c>
      <c r="W87" s="17">
        <v>200000</v>
      </c>
      <c r="X87" s="18">
        <v>1</v>
      </c>
      <c r="Y87" s="42">
        <v>242326</v>
      </c>
      <c r="Z87" s="17">
        <v>200000</v>
      </c>
      <c r="AA87" s="36" t="s">
        <v>3640</v>
      </c>
      <c r="AB87" s="36"/>
      <c r="AC87" s="36"/>
      <c r="AD87" s="17"/>
      <c r="AE87" s="19" t="s">
        <v>3641</v>
      </c>
      <c r="AF87" s="52" t="s">
        <v>2584</v>
      </c>
      <c r="AG87" s="52" t="s">
        <v>3544</v>
      </c>
      <c r="AH87" s="52" t="s">
        <v>3476</v>
      </c>
      <c r="AI87" s="52" t="s">
        <v>2456</v>
      </c>
      <c r="AJ87" s="52"/>
      <c r="AK87" s="52" t="s">
        <v>1218</v>
      </c>
      <c r="AL87" s="52" t="s">
        <v>1571</v>
      </c>
      <c r="AM87" s="52" t="s">
        <v>3553</v>
      </c>
      <c r="AN87" s="250">
        <v>200000</v>
      </c>
      <c r="AO87" s="250"/>
      <c r="AP87" s="119">
        <f t="shared" si="6"/>
        <v>0</v>
      </c>
      <c r="AQ87" s="338">
        <v>242236</v>
      </c>
      <c r="AR87" s="338">
        <v>242257</v>
      </c>
      <c r="AS87" s="338">
        <v>242326</v>
      </c>
      <c r="AT87" s="338">
        <v>242326</v>
      </c>
      <c r="AU87" s="338">
        <v>242326</v>
      </c>
      <c r="AV87" s="336">
        <v>200000</v>
      </c>
      <c r="AW87" s="332">
        <v>0</v>
      </c>
      <c r="AX87" s="332"/>
    </row>
    <row r="88" spans="1:50" s="123" customFormat="1" ht="72" x14ac:dyDescent="0.2">
      <c r="A88" s="52" t="s">
        <v>20</v>
      </c>
      <c r="B88" s="52" t="s">
        <v>277</v>
      </c>
      <c r="C88" s="52" t="s">
        <v>276</v>
      </c>
      <c r="D88" s="52" t="s">
        <v>33</v>
      </c>
      <c r="E88" s="52" t="s">
        <v>310</v>
      </c>
      <c r="F88" s="121" t="s">
        <v>1660</v>
      </c>
      <c r="G88" s="52" t="s">
        <v>372</v>
      </c>
      <c r="H88" s="71" t="s">
        <v>270</v>
      </c>
      <c r="I88" s="71" t="s">
        <v>274</v>
      </c>
      <c r="J88" s="122">
        <v>70000</v>
      </c>
      <c r="K88" s="249" t="s">
        <v>137</v>
      </c>
      <c r="L88" s="71"/>
      <c r="M88" s="71"/>
      <c r="N88" s="28" t="s">
        <v>1217</v>
      </c>
      <c r="O88" s="43" t="s">
        <v>2768</v>
      </c>
      <c r="P88" s="36" t="s">
        <v>3637</v>
      </c>
      <c r="Q88" s="28" t="s">
        <v>3638</v>
      </c>
      <c r="R88" s="18" t="s">
        <v>15</v>
      </c>
      <c r="S88" s="18" t="s">
        <v>3631</v>
      </c>
      <c r="T88" s="18"/>
      <c r="U88" s="18"/>
      <c r="V88" s="36" t="s">
        <v>3639</v>
      </c>
      <c r="W88" s="17">
        <v>70000</v>
      </c>
      <c r="X88" s="18">
        <v>1</v>
      </c>
      <c r="Y88" s="42">
        <v>242326</v>
      </c>
      <c r="Z88" s="17">
        <v>70000</v>
      </c>
      <c r="AA88" s="36" t="s">
        <v>3640</v>
      </c>
      <c r="AB88" s="36"/>
      <c r="AC88" s="36"/>
      <c r="AD88" s="17"/>
      <c r="AE88" s="19" t="s">
        <v>3641</v>
      </c>
      <c r="AF88" s="52" t="s">
        <v>2584</v>
      </c>
      <c r="AG88" s="52" t="s">
        <v>3544</v>
      </c>
      <c r="AH88" s="52" t="s">
        <v>3476</v>
      </c>
      <c r="AI88" s="52" t="s">
        <v>2456</v>
      </c>
      <c r="AJ88" s="52"/>
      <c r="AK88" s="52" t="s">
        <v>1218</v>
      </c>
      <c r="AL88" s="52" t="s">
        <v>1571</v>
      </c>
      <c r="AM88" s="52" t="s">
        <v>3553</v>
      </c>
      <c r="AN88" s="122">
        <v>70000</v>
      </c>
      <c r="AO88" s="250"/>
      <c r="AP88" s="119">
        <f t="shared" si="6"/>
        <v>0</v>
      </c>
      <c r="AQ88" s="338">
        <v>242236</v>
      </c>
      <c r="AR88" s="338">
        <v>242257</v>
      </c>
      <c r="AS88" s="338">
        <v>242326</v>
      </c>
      <c r="AT88" s="338">
        <v>242326</v>
      </c>
      <c r="AU88" s="338">
        <v>242326</v>
      </c>
      <c r="AV88" s="336">
        <v>70000</v>
      </c>
      <c r="AW88" s="332">
        <v>0</v>
      </c>
      <c r="AX88" s="332"/>
    </row>
    <row r="89" spans="1:50" s="123" customFormat="1" ht="72" x14ac:dyDescent="0.2">
      <c r="A89" s="52" t="s">
        <v>20</v>
      </c>
      <c r="B89" s="52" t="s">
        <v>277</v>
      </c>
      <c r="C89" s="52" t="s">
        <v>276</v>
      </c>
      <c r="D89" s="52" t="s">
        <v>33</v>
      </c>
      <c r="E89" s="52" t="s">
        <v>310</v>
      </c>
      <c r="F89" s="121" t="s">
        <v>1661</v>
      </c>
      <c r="G89" s="52" t="s">
        <v>373</v>
      </c>
      <c r="H89" s="71" t="s">
        <v>270</v>
      </c>
      <c r="I89" s="71" t="s">
        <v>274</v>
      </c>
      <c r="J89" s="122">
        <v>70000</v>
      </c>
      <c r="K89" s="249" t="s">
        <v>137</v>
      </c>
      <c r="L89" s="71"/>
      <c r="M89" s="71"/>
      <c r="N89" s="28" t="s">
        <v>1217</v>
      </c>
      <c r="O89" s="43" t="s">
        <v>2768</v>
      </c>
      <c r="P89" s="36" t="s">
        <v>3637</v>
      </c>
      <c r="Q89" s="28" t="s">
        <v>3638</v>
      </c>
      <c r="R89" s="18" t="s">
        <v>15</v>
      </c>
      <c r="S89" s="18" t="s">
        <v>3631</v>
      </c>
      <c r="T89" s="18"/>
      <c r="U89" s="18"/>
      <c r="V89" s="36" t="s">
        <v>3639</v>
      </c>
      <c r="W89" s="17">
        <v>70000</v>
      </c>
      <c r="X89" s="18">
        <v>1</v>
      </c>
      <c r="Y89" s="42">
        <v>242326</v>
      </c>
      <c r="Z89" s="17">
        <v>70000</v>
      </c>
      <c r="AA89" s="36" t="s">
        <v>3640</v>
      </c>
      <c r="AB89" s="36"/>
      <c r="AC89" s="36"/>
      <c r="AD89" s="17"/>
      <c r="AE89" s="19" t="s">
        <v>3641</v>
      </c>
      <c r="AF89" s="52" t="s">
        <v>2584</v>
      </c>
      <c r="AG89" s="52" t="s">
        <v>3544</v>
      </c>
      <c r="AH89" s="52" t="s">
        <v>3476</v>
      </c>
      <c r="AI89" s="52" t="s">
        <v>2456</v>
      </c>
      <c r="AJ89" s="52"/>
      <c r="AK89" s="52" t="s">
        <v>1218</v>
      </c>
      <c r="AL89" s="52" t="s">
        <v>1571</v>
      </c>
      <c r="AM89" s="52" t="s">
        <v>3553</v>
      </c>
      <c r="AN89" s="122">
        <v>70000</v>
      </c>
      <c r="AO89" s="250"/>
      <c r="AP89" s="119">
        <f t="shared" si="6"/>
        <v>0</v>
      </c>
      <c r="AQ89" s="338">
        <v>242236</v>
      </c>
      <c r="AR89" s="338">
        <v>242257</v>
      </c>
      <c r="AS89" s="338">
        <v>242326</v>
      </c>
      <c r="AT89" s="338">
        <v>242326</v>
      </c>
      <c r="AU89" s="338">
        <v>242326</v>
      </c>
      <c r="AV89" s="336">
        <v>70000</v>
      </c>
      <c r="AW89" s="332">
        <v>0</v>
      </c>
      <c r="AX89" s="332"/>
    </row>
    <row r="90" spans="1:50" s="123" customFormat="1" ht="72" x14ac:dyDescent="0.2">
      <c r="A90" s="52" t="s">
        <v>20</v>
      </c>
      <c r="B90" s="52" t="s">
        <v>277</v>
      </c>
      <c r="C90" s="52" t="s">
        <v>276</v>
      </c>
      <c r="D90" s="52" t="s">
        <v>33</v>
      </c>
      <c r="E90" s="52" t="s">
        <v>310</v>
      </c>
      <c r="F90" s="121" t="s">
        <v>1662</v>
      </c>
      <c r="G90" s="52" t="s">
        <v>374</v>
      </c>
      <c r="H90" s="71" t="s">
        <v>270</v>
      </c>
      <c r="I90" s="71" t="s">
        <v>274</v>
      </c>
      <c r="J90" s="122">
        <v>70000</v>
      </c>
      <c r="K90" s="249" t="s">
        <v>137</v>
      </c>
      <c r="L90" s="71"/>
      <c r="M90" s="71"/>
      <c r="N90" s="28" t="s">
        <v>1217</v>
      </c>
      <c r="O90" s="43" t="s">
        <v>2768</v>
      </c>
      <c r="P90" s="36" t="s">
        <v>3637</v>
      </c>
      <c r="Q90" s="28" t="s">
        <v>3638</v>
      </c>
      <c r="R90" s="18" t="s">
        <v>15</v>
      </c>
      <c r="S90" s="18" t="s">
        <v>3631</v>
      </c>
      <c r="T90" s="18"/>
      <c r="U90" s="18"/>
      <c r="V90" s="36" t="s">
        <v>3639</v>
      </c>
      <c r="W90" s="17">
        <v>70000</v>
      </c>
      <c r="X90" s="18">
        <v>1</v>
      </c>
      <c r="Y90" s="42">
        <v>242326</v>
      </c>
      <c r="Z90" s="17">
        <v>70000</v>
      </c>
      <c r="AA90" s="36" t="s">
        <v>3640</v>
      </c>
      <c r="AB90" s="36"/>
      <c r="AC90" s="36"/>
      <c r="AD90" s="17"/>
      <c r="AE90" s="19" t="s">
        <v>3641</v>
      </c>
      <c r="AF90" s="52" t="s">
        <v>2584</v>
      </c>
      <c r="AG90" s="52" t="s">
        <v>3544</v>
      </c>
      <c r="AH90" s="52" t="s">
        <v>3476</v>
      </c>
      <c r="AI90" s="52" t="s">
        <v>2456</v>
      </c>
      <c r="AJ90" s="52"/>
      <c r="AK90" s="52" t="s">
        <v>1218</v>
      </c>
      <c r="AL90" s="52" t="s">
        <v>1571</v>
      </c>
      <c r="AM90" s="52" t="s">
        <v>3553</v>
      </c>
      <c r="AN90" s="122">
        <v>70000</v>
      </c>
      <c r="AO90" s="250"/>
      <c r="AP90" s="119">
        <f t="shared" si="6"/>
        <v>0</v>
      </c>
      <c r="AQ90" s="338">
        <v>242236</v>
      </c>
      <c r="AR90" s="338">
        <v>242257</v>
      </c>
      <c r="AS90" s="338">
        <v>242326</v>
      </c>
      <c r="AT90" s="338">
        <v>242326</v>
      </c>
      <c r="AU90" s="338">
        <v>242326</v>
      </c>
      <c r="AV90" s="336">
        <v>70000</v>
      </c>
      <c r="AW90" s="332">
        <v>0</v>
      </c>
      <c r="AX90" s="332"/>
    </row>
    <row r="91" spans="1:50" s="123" customFormat="1" ht="72" x14ac:dyDescent="0.2">
      <c r="A91" s="52" t="s">
        <v>20</v>
      </c>
      <c r="B91" s="52" t="s">
        <v>277</v>
      </c>
      <c r="C91" s="52" t="s">
        <v>276</v>
      </c>
      <c r="D91" s="52" t="s">
        <v>33</v>
      </c>
      <c r="E91" s="52" t="s">
        <v>310</v>
      </c>
      <c r="F91" s="121" t="s">
        <v>1663</v>
      </c>
      <c r="G91" s="52" t="s">
        <v>375</v>
      </c>
      <c r="H91" s="71" t="s">
        <v>376</v>
      </c>
      <c r="I91" s="71" t="s">
        <v>274</v>
      </c>
      <c r="J91" s="122">
        <v>120000</v>
      </c>
      <c r="K91" s="249" t="s">
        <v>137</v>
      </c>
      <c r="L91" s="71"/>
      <c r="M91" s="71"/>
      <c r="N91" s="28" t="s">
        <v>1217</v>
      </c>
      <c r="O91" s="43" t="s">
        <v>2768</v>
      </c>
      <c r="P91" s="36" t="s">
        <v>3637</v>
      </c>
      <c r="Q91" s="28" t="s">
        <v>3638</v>
      </c>
      <c r="R91" s="18" t="s">
        <v>15</v>
      </c>
      <c r="S91" s="18" t="s">
        <v>3631</v>
      </c>
      <c r="T91" s="18"/>
      <c r="U91" s="18"/>
      <c r="V91" s="36" t="s">
        <v>3639</v>
      </c>
      <c r="W91" s="17">
        <v>120000</v>
      </c>
      <c r="X91" s="18">
        <v>1</v>
      </c>
      <c r="Y91" s="42">
        <v>242326</v>
      </c>
      <c r="Z91" s="17">
        <v>120000</v>
      </c>
      <c r="AA91" s="36" t="s">
        <v>3640</v>
      </c>
      <c r="AB91" s="18"/>
      <c r="AC91" s="18"/>
      <c r="AD91" s="17"/>
      <c r="AE91" s="19" t="s">
        <v>3641</v>
      </c>
      <c r="AF91" s="52" t="s">
        <v>2584</v>
      </c>
      <c r="AG91" s="52" t="s">
        <v>3544</v>
      </c>
      <c r="AH91" s="52" t="s">
        <v>3476</v>
      </c>
      <c r="AI91" s="52" t="s">
        <v>2456</v>
      </c>
      <c r="AJ91" s="52"/>
      <c r="AK91" s="52" t="s">
        <v>1218</v>
      </c>
      <c r="AL91" s="52" t="s">
        <v>1571</v>
      </c>
      <c r="AM91" s="52" t="s">
        <v>3553</v>
      </c>
      <c r="AN91" s="122">
        <v>120000</v>
      </c>
      <c r="AO91" s="250"/>
      <c r="AP91" s="119">
        <f t="shared" si="6"/>
        <v>0</v>
      </c>
      <c r="AQ91" s="338">
        <v>242236</v>
      </c>
      <c r="AR91" s="338">
        <v>242257</v>
      </c>
      <c r="AS91" s="338">
        <v>242326</v>
      </c>
      <c r="AT91" s="338">
        <v>242326</v>
      </c>
      <c r="AU91" s="338">
        <v>242326</v>
      </c>
      <c r="AV91" s="336">
        <v>120000</v>
      </c>
      <c r="AW91" s="332">
        <v>0</v>
      </c>
      <c r="AX91" s="332"/>
    </row>
    <row r="92" spans="1:50" s="123" customFormat="1" ht="72" x14ac:dyDescent="0.2">
      <c r="A92" s="52" t="s">
        <v>20</v>
      </c>
      <c r="B92" s="52" t="s">
        <v>277</v>
      </c>
      <c r="C92" s="52" t="s">
        <v>276</v>
      </c>
      <c r="D92" s="52" t="s">
        <v>33</v>
      </c>
      <c r="E92" s="52" t="s">
        <v>310</v>
      </c>
      <c r="F92" s="121" t="s">
        <v>1664</v>
      </c>
      <c r="G92" s="52" t="s">
        <v>377</v>
      </c>
      <c r="H92" s="71" t="s">
        <v>270</v>
      </c>
      <c r="I92" s="71" t="s">
        <v>274</v>
      </c>
      <c r="J92" s="122">
        <v>60000</v>
      </c>
      <c r="K92" s="249" t="s">
        <v>137</v>
      </c>
      <c r="L92" s="71"/>
      <c r="M92" s="71"/>
      <c r="N92" s="28" t="s">
        <v>1217</v>
      </c>
      <c r="O92" s="43" t="s">
        <v>2768</v>
      </c>
      <c r="P92" s="36" t="s">
        <v>3637</v>
      </c>
      <c r="Q92" s="28" t="s">
        <v>3638</v>
      </c>
      <c r="R92" s="18" t="s">
        <v>15</v>
      </c>
      <c r="S92" s="18" t="s">
        <v>3631</v>
      </c>
      <c r="T92" s="18"/>
      <c r="U92" s="18"/>
      <c r="V92" s="36" t="s">
        <v>3639</v>
      </c>
      <c r="W92" s="17">
        <v>60000</v>
      </c>
      <c r="X92" s="18">
        <v>1</v>
      </c>
      <c r="Y92" s="42">
        <v>242326</v>
      </c>
      <c r="Z92" s="17">
        <v>55000</v>
      </c>
      <c r="AA92" s="36" t="s">
        <v>3640</v>
      </c>
      <c r="AB92" s="36"/>
      <c r="AC92" s="36"/>
      <c r="AD92" s="17"/>
      <c r="AE92" s="19" t="s">
        <v>3641</v>
      </c>
      <c r="AF92" s="52" t="s">
        <v>2584</v>
      </c>
      <c r="AG92" s="52" t="s">
        <v>3544</v>
      </c>
      <c r="AH92" s="52" t="s">
        <v>3476</v>
      </c>
      <c r="AI92" s="52" t="s">
        <v>2456</v>
      </c>
      <c r="AJ92" s="52"/>
      <c r="AK92" s="52" t="s">
        <v>1218</v>
      </c>
      <c r="AL92" s="52" t="s">
        <v>1571</v>
      </c>
      <c r="AM92" s="52" t="s">
        <v>3553</v>
      </c>
      <c r="AN92" s="250">
        <v>55000</v>
      </c>
      <c r="AO92" s="250"/>
      <c r="AP92" s="119">
        <f t="shared" si="6"/>
        <v>5000</v>
      </c>
      <c r="AQ92" s="338">
        <v>242236</v>
      </c>
      <c r="AR92" s="338">
        <v>242257</v>
      </c>
      <c r="AS92" s="338">
        <v>242326</v>
      </c>
      <c r="AT92" s="338">
        <v>242326</v>
      </c>
      <c r="AU92" s="338">
        <v>242326</v>
      </c>
      <c r="AV92" s="336">
        <v>60000</v>
      </c>
      <c r="AW92" s="332">
        <v>0</v>
      </c>
      <c r="AX92" s="332"/>
    </row>
    <row r="93" spans="1:50" s="123" customFormat="1" ht="72" x14ac:dyDescent="0.2">
      <c r="A93" s="52" t="s">
        <v>20</v>
      </c>
      <c r="B93" s="52" t="s">
        <v>277</v>
      </c>
      <c r="C93" s="52" t="s">
        <v>276</v>
      </c>
      <c r="D93" s="52" t="s">
        <v>33</v>
      </c>
      <c r="E93" s="52" t="s">
        <v>310</v>
      </c>
      <c r="F93" s="121" t="s">
        <v>1665</v>
      </c>
      <c r="G93" s="52" t="s">
        <v>378</v>
      </c>
      <c r="H93" s="71" t="s">
        <v>269</v>
      </c>
      <c r="I93" s="71" t="s">
        <v>268</v>
      </c>
      <c r="J93" s="122">
        <v>6000</v>
      </c>
      <c r="K93" s="249" t="s">
        <v>137</v>
      </c>
      <c r="L93" s="71"/>
      <c r="M93" s="71"/>
      <c r="N93" s="28" t="s">
        <v>1217</v>
      </c>
      <c r="O93" s="43" t="s">
        <v>2768</v>
      </c>
      <c r="P93" s="36" t="s">
        <v>3637</v>
      </c>
      <c r="Q93" s="28" t="s">
        <v>3638</v>
      </c>
      <c r="R93" s="18" t="s">
        <v>15</v>
      </c>
      <c r="S93" s="18" t="s">
        <v>3631</v>
      </c>
      <c r="T93" s="18"/>
      <c r="U93" s="18"/>
      <c r="V93" s="36" t="s">
        <v>3639</v>
      </c>
      <c r="W93" s="17">
        <v>6000</v>
      </c>
      <c r="X93" s="18">
        <v>1</v>
      </c>
      <c r="Y93" s="42">
        <v>242326</v>
      </c>
      <c r="Z93" s="17">
        <v>6000</v>
      </c>
      <c r="AA93" s="36" t="s">
        <v>3640</v>
      </c>
      <c r="AB93" s="36"/>
      <c r="AC93" s="36"/>
      <c r="AD93" s="17"/>
      <c r="AE93" s="19" t="s">
        <v>3641</v>
      </c>
      <c r="AF93" s="52" t="s">
        <v>2584</v>
      </c>
      <c r="AG93" s="52" t="s">
        <v>3544</v>
      </c>
      <c r="AH93" s="52" t="s">
        <v>3476</v>
      </c>
      <c r="AI93" s="52" t="s">
        <v>2456</v>
      </c>
      <c r="AJ93" s="52"/>
      <c r="AK93" s="52" t="s">
        <v>1218</v>
      </c>
      <c r="AL93" s="52" t="s">
        <v>1571</v>
      </c>
      <c r="AM93" s="52" t="s">
        <v>3553</v>
      </c>
      <c r="AN93" s="122">
        <v>6000</v>
      </c>
      <c r="AO93" s="250"/>
      <c r="AP93" s="119">
        <f t="shared" si="6"/>
        <v>0</v>
      </c>
      <c r="AQ93" s="338">
        <v>242236</v>
      </c>
      <c r="AR93" s="338">
        <v>242257</v>
      </c>
      <c r="AS93" s="338">
        <v>242326</v>
      </c>
      <c r="AT93" s="338">
        <v>242326</v>
      </c>
      <c r="AU93" s="338">
        <v>242326</v>
      </c>
      <c r="AV93" s="336">
        <v>6000</v>
      </c>
      <c r="AW93" s="332">
        <v>0</v>
      </c>
      <c r="AX93" s="332"/>
    </row>
    <row r="94" spans="1:50" s="123" customFormat="1" ht="72" x14ac:dyDescent="0.2">
      <c r="A94" s="52" t="s">
        <v>20</v>
      </c>
      <c r="B94" s="52" t="s">
        <v>277</v>
      </c>
      <c r="C94" s="52" t="s">
        <v>276</v>
      </c>
      <c r="D94" s="52" t="s">
        <v>33</v>
      </c>
      <c r="E94" s="52" t="s">
        <v>310</v>
      </c>
      <c r="F94" s="121" t="s">
        <v>1666</v>
      </c>
      <c r="G94" s="52" t="s">
        <v>379</v>
      </c>
      <c r="H94" s="71" t="s">
        <v>303</v>
      </c>
      <c r="I94" s="71" t="s">
        <v>346</v>
      </c>
      <c r="J94" s="122">
        <v>5000</v>
      </c>
      <c r="K94" s="249" t="s">
        <v>137</v>
      </c>
      <c r="L94" s="71"/>
      <c r="M94" s="71"/>
      <c r="N94" s="28" t="s">
        <v>1217</v>
      </c>
      <c r="O94" s="43" t="s">
        <v>2768</v>
      </c>
      <c r="P94" s="36" t="s">
        <v>3637</v>
      </c>
      <c r="Q94" s="28" t="s">
        <v>3638</v>
      </c>
      <c r="R94" s="18" t="s">
        <v>15</v>
      </c>
      <c r="S94" s="18" t="s">
        <v>3631</v>
      </c>
      <c r="T94" s="18"/>
      <c r="U94" s="18"/>
      <c r="V94" s="36" t="s">
        <v>3639</v>
      </c>
      <c r="W94" s="17">
        <v>5000</v>
      </c>
      <c r="X94" s="18">
        <v>1</v>
      </c>
      <c r="Y94" s="42">
        <v>242326</v>
      </c>
      <c r="Z94" s="17">
        <v>5000</v>
      </c>
      <c r="AA94" s="36" t="s">
        <v>3640</v>
      </c>
      <c r="AB94" s="36"/>
      <c r="AC94" s="36"/>
      <c r="AD94" s="17"/>
      <c r="AE94" s="19" t="s">
        <v>3641</v>
      </c>
      <c r="AF94" s="52" t="s">
        <v>2584</v>
      </c>
      <c r="AG94" s="52" t="s">
        <v>3544</v>
      </c>
      <c r="AH94" s="52" t="s">
        <v>3476</v>
      </c>
      <c r="AI94" s="52" t="s">
        <v>2456</v>
      </c>
      <c r="AJ94" s="52"/>
      <c r="AK94" s="52" t="s">
        <v>1218</v>
      </c>
      <c r="AL94" s="52" t="s">
        <v>1571</v>
      </c>
      <c r="AM94" s="52" t="s">
        <v>3553</v>
      </c>
      <c r="AN94" s="122">
        <v>5000</v>
      </c>
      <c r="AO94" s="250"/>
      <c r="AP94" s="119">
        <f t="shared" si="6"/>
        <v>0</v>
      </c>
      <c r="AQ94" s="338">
        <v>242236</v>
      </c>
      <c r="AR94" s="338">
        <v>242257</v>
      </c>
      <c r="AS94" s="338">
        <v>242326</v>
      </c>
      <c r="AT94" s="338">
        <v>242326</v>
      </c>
      <c r="AU94" s="338">
        <v>242326</v>
      </c>
      <c r="AV94" s="336">
        <v>5000</v>
      </c>
      <c r="AW94" s="332">
        <v>0</v>
      </c>
      <c r="AX94" s="332"/>
    </row>
    <row r="95" spans="1:50" s="123" customFormat="1" ht="72" x14ac:dyDescent="0.2">
      <c r="A95" s="52" t="s">
        <v>20</v>
      </c>
      <c r="B95" s="52" t="s">
        <v>277</v>
      </c>
      <c r="C95" s="52" t="s">
        <v>276</v>
      </c>
      <c r="D95" s="52" t="s">
        <v>33</v>
      </c>
      <c r="E95" s="52" t="s">
        <v>310</v>
      </c>
      <c r="F95" s="121" t="s">
        <v>1667</v>
      </c>
      <c r="G95" s="52" t="s">
        <v>380</v>
      </c>
      <c r="H95" s="71" t="s">
        <v>270</v>
      </c>
      <c r="I95" s="71" t="s">
        <v>268</v>
      </c>
      <c r="J95" s="122">
        <v>20000</v>
      </c>
      <c r="K95" s="249" t="s">
        <v>137</v>
      </c>
      <c r="L95" s="71"/>
      <c r="M95" s="71"/>
      <c r="N95" s="28" t="s">
        <v>1217</v>
      </c>
      <c r="O95" s="43" t="s">
        <v>2768</v>
      </c>
      <c r="P95" s="36" t="s">
        <v>3637</v>
      </c>
      <c r="Q95" s="28" t="s">
        <v>3638</v>
      </c>
      <c r="R95" s="18" t="s">
        <v>15</v>
      </c>
      <c r="S95" s="18" t="s">
        <v>3631</v>
      </c>
      <c r="T95" s="18"/>
      <c r="U95" s="18"/>
      <c r="V95" s="36" t="s">
        <v>3639</v>
      </c>
      <c r="W95" s="17">
        <v>20000</v>
      </c>
      <c r="X95" s="18">
        <v>1</v>
      </c>
      <c r="Y95" s="42">
        <v>242326</v>
      </c>
      <c r="Z95" s="17">
        <v>20000</v>
      </c>
      <c r="AA95" s="36" t="s">
        <v>3640</v>
      </c>
      <c r="AB95" s="36"/>
      <c r="AC95" s="36"/>
      <c r="AD95" s="17"/>
      <c r="AE95" s="19" t="s">
        <v>3641</v>
      </c>
      <c r="AF95" s="52" t="s">
        <v>2584</v>
      </c>
      <c r="AG95" s="52" t="s">
        <v>3544</v>
      </c>
      <c r="AH95" s="52" t="s">
        <v>3476</v>
      </c>
      <c r="AI95" s="52" t="s">
        <v>2456</v>
      </c>
      <c r="AJ95" s="52"/>
      <c r="AK95" s="52" t="s">
        <v>1218</v>
      </c>
      <c r="AL95" s="52" t="s">
        <v>1571</v>
      </c>
      <c r="AM95" s="52" t="s">
        <v>3553</v>
      </c>
      <c r="AN95" s="250">
        <v>20000</v>
      </c>
      <c r="AO95" s="250"/>
      <c r="AP95" s="119">
        <f t="shared" si="6"/>
        <v>0</v>
      </c>
      <c r="AQ95" s="338">
        <v>242236</v>
      </c>
      <c r="AR95" s="338">
        <v>242257</v>
      </c>
      <c r="AS95" s="338">
        <v>242326</v>
      </c>
      <c r="AT95" s="338">
        <v>242326</v>
      </c>
      <c r="AU95" s="338">
        <v>242326</v>
      </c>
      <c r="AV95" s="336">
        <v>20000</v>
      </c>
      <c r="AW95" s="332">
        <v>0</v>
      </c>
      <c r="AX95" s="332"/>
    </row>
    <row r="96" spans="1:50" s="123" customFormat="1" ht="72" x14ac:dyDescent="0.2">
      <c r="A96" s="52" t="s">
        <v>20</v>
      </c>
      <c r="B96" s="52" t="s">
        <v>277</v>
      </c>
      <c r="C96" s="52" t="s">
        <v>276</v>
      </c>
      <c r="D96" s="52" t="s">
        <v>33</v>
      </c>
      <c r="E96" s="52" t="s">
        <v>310</v>
      </c>
      <c r="F96" s="121" t="s">
        <v>1668</v>
      </c>
      <c r="G96" s="52" t="s">
        <v>381</v>
      </c>
      <c r="H96" s="71" t="s">
        <v>270</v>
      </c>
      <c r="I96" s="71" t="s">
        <v>268</v>
      </c>
      <c r="J96" s="122">
        <v>20000</v>
      </c>
      <c r="K96" s="249" t="s">
        <v>137</v>
      </c>
      <c r="L96" s="71"/>
      <c r="M96" s="71"/>
      <c r="N96" s="28" t="s">
        <v>1217</v>
      </c>
      <c r="O96" s="43" t="s">
        <v>2768</v>
      </c>
      <c r="P96" s="36" t="s">
        <v>3637</v>
      </c>
      <c r="Q96" s="28" t="s">
        <v>3638</v>
      </c>
      <c r="R96" s="18" t="s">
        <v>15</v>
      </c>
      <c r="S96" s="18" t="s">
        <v>3631</v>
      </c>
      <c r="T96" s="18"/>
      <c r="U96" s="18"/>
      <c r="V96" s="36" t="s">
        <v>3639</v>
      </c>
      <c r="W96" s="17">
        <v>20000</v>
      </c>
      <c r="X96" s="18">
        <v>1</v>
      </c>
      <c r="Y96" s="42">
        <v>242326</v>
      </c>
      <c r="Z96" s="17">
        <v>20000</v>
      </c>
      <c r="AA96" s="36" t="s">
        <v>3640</v>
      </c>
      <c r="AB96" s="19"/>
      <c r="AC96" s="19"/>
      <c r="AD96" s="19"/>
      <c r="AE96" s="19" t="s">
        <v>3641</v>
      </c>
      <c r="AF96" s="52" t="s">
        <v>2584</v>
      </c>
      <c r="AG96" s="52" t="s">
        <v>3544</v>
      </c>
      <c r="AH96" s="52" t="s">
        <v>3476</v>
      </c>
      <c r="AI96" s="52" t="s">
        <v>2456</v>
      </c>
      <c r="AJ96" s="52"/>
      <c r="AK96" s="52" t="s">
        <v>1218</v>
      </c>
      <c r="AL96" s="52" t="s">
        <v>1571</v>
      </c>
      <c r="AM96" s="52" t="s">
        <v>3553</v>
      </c>
      <c r="AN96" s="122">
        <v>20000</v>
      </c>
      <c r="AO96" s="250"/>
      <c r="AP96" s="119">
        <f t="shared" si="6"/>
        <v>0</v>
      </c>
      <c r="AQ96" s="338">
        <v>242236</v>
      </c>
      <c r="AR96" s="338">
        <v>242257</v>
      </c>
      <c r="AS96" s="338">
        <v>242326</v>
      </c>
      <c r="AT96" s="338">
        <v>242326</v>
      </c>
      <c r="AU96" s="338">
        <v>242326</v>
      </c>
      <c r="AV96" s="336">
        <v>20000</v>
      </c>
      <c r="AW96" s="332">
        <v>0</v>
      </c>
      <c r="AX96" s="332"/>
    </row>
    <row r="97" spans="1:50" s="123" customFormat="1" ht="108" x14ac:dyDescent="0.2">
      <c r="A97" s="52" t="s">
        <v>20</v>
      </c>
      <c r="B97" s="52" t="s">
        <v>277</v>
      </c>
      <c r="C97" s="52" t="s">
        <v>276</v>
      </c>
      <c r="D97" s="52" t="s">
        <v>22</v>
      </c>
      <c r="E97" s="52" t="s">
        <v>349</v>
      </c>
      <c r="F97" s="121" t="s">
        <v>1669</v>
      </c>
      <c r="G97" s="52" t="s">
        <v>382</v>
      </c>
      <c r="H97" s="71" t="s">
        <v>270</v>
      </c>
      <c r="I97" s="71" t="s">
        <v>275</v>
      </c>
      <c r="J97" s="122">
        <v>7475000</v>
      </c>
      <c r="K97" s="249" t="s">
        <v>137</v>
      </c>
      <c r="L97" s="71"/>
      <c r="M97" s="71"/>
      <c r="N97" s="19"/>
      <c r="O97" s="18"/>
      <c r="P97" s="28"/>
      <c r="Q97" s="18"/>
      <c r="R97" s="18"/>
      <c r="S97" s="18"/>
      <c r="T97" s="18"/>
      <c r="U97" s="18"/>
      <c r="V97" s="19"/>
      <c r="W97" s="17"/>
      <c r="X97" s="18"/>
      <c r="Y97" s="41"/>
      <c r="Z97" s="17"/>
      <c r="AA97" s="36"/>
      <c r="AB97" s="19"/>
      <c r="AC97" s="19"/>
      <c r="AD97" s="19"/>
      <c r="AE97" s="19" t="s">
        <v>3642</v>
      </c>
      <c r="AF97" s="52" t="s">
        <v>1219</v>
      </c>
      <c r="AG97" s="52" t="s">
        <v>3537</v>
      </c>
      <c r="AH97" s="52" t="s">
        <v>3451</v>
      </c>
      <c r="AI97" s="52" t="s">
        <v>3467</v>
      </c>
      <c r="AJ97" s="52"/>
      <c r="AK97" s="52" t="s">
        <v>1219</v>
      </c>
      <c r="AL97" s="52" t="s">
        <v>1568</v>
      </c>
      <c r="AM97" s="52" t="s">
        <v>3553</v>
      </c>
      <c r="AN97" s="250"/>
      <c r="AO97" s="250"/>
      <c r="AP97" s="119">
        <f t="shared" si="6"/>
        <v>7475000</v>
      </c>
      <c r="AQ97" s="338"/>
      <c r="AR97" s="338"/>
      <c r="AS97" s="338"/>
      <c r="AT97" s="338"/>
      <c r="AU97" s="338"/>
      <c r="AV97" s="336">
        <v>7475000</v>
      </c>
      <c r="AW97" s="332">
        <v>0</v>
      </c>
      <c r="AX97" s="332" t="s">
        <v>2585</v>
      </c>
    </row>
    <row r="98" spans="1:50" s="123" customFormat="1" ht="72" x14ac:dyDescent="0.2">
      <c r="A98" s="52" t="s">
        <v>23</v>
      </c>
      <c r="B98" s="52" t="s">
        <v>277</v>
      </c>
      <c r="C98" s="52" t="s">
        <v>276</v>
      </c>
      <c r="D98" s="52" t="s">
        <v>11</v>
      </c>
      <c r="E98" s="52" t="s">
        <v>310</v>
      </c>
      <c r="F98" s="121" t="s">
        <v>1670</v>
      </c>
      <c r="G98" s="52" t="s">
        <v>383</v>
      </c>
      <c r="H98" s="71" t="s">
        <v>270</v>
      </c>
      <c r="I98" s="71" t="s">
        <v>271</v>
      </c>
      <c r="J98" s="122">
        <v>20000</v>
      </c>
      <c r="K98" s="71"/>
      <c r="L98" s="71"/>
      <c r="M98" s="249" t="s">
        <v>137</v>
      </c>
      <c r="N98" s="19"/>
      <c r="O98" s="18" t="s">
        <v>2586</v>
      </c>
      <c r="P98" s="36" t="s">
        <v>2587</v>
      </c>
      <c r="Q98" s="18" t="s">
        <v>1220</v>
      </c>
      <c r="R98" s="18" t="s">
        <v>1190</v>
      </c>
      <c r="S98" s="18" t="s">
        <v>60</v>
      </c>
      <c r="T98" s="18" t="s">
        <v>1221</v>
      </c>
      <c r="U98" s="18" t="s">
        <v>1222</v>
      </c>
      <c r="V98" s="36" t="s">
        <v>2588</v>
      </c>
      <c r="W98" s="17">
        <v>20000</v>
      </c>
      <c r="X98" s="18" t="s">
        <v>1182</v>
      </c>
      <c r="Y98" s="36" t="s">
        <v>2589</v>
      </c>
      <c r="Z98" s="17">
        <v>20000</v>
      </c>
      <c r="AA98" s="36" t="s">
        <v>3643</v>
      </c>
      <c r="AB98" s="42">
        <v>23104</v>
      </c>
      <c r="AC98" s="42">
        <v>23104</v>
      </c>
      <c r="AD98" s="19"/>
      <c r="AE98" s="52" t="s">
        <v>3644</v>
      </c>
      <c r="AF98" s="52" t="s">
        <v>2591</v>
      </c>
      <c r="AG98" s="52" t="s">
        <v>3544</v>
      </c>
      <c r="AH98" s="52" t="s">
        <v>3476</v>
      </c>
      <c r="AI98" s="52" t="s">
        <v>2456</v>
      </c>
      <c r="AJ98" s="52"/>
      <c r="AK98" s="52" t="s">
        <v>1223</v>
      </c>
      <c r="AL98" s="52" t="s">
        <v>1570</v>
      </c>
      <c r="AM98" s="52" t="s">
        <v>3553</v>
      </c>
      <c r="AN98" s="122">
        <v>20000</v>
      </c>
      <c r="AO98" s="250"/>
      <c r="AP98" s="119">
        <f t="shared" si="6"/>
        <v>0</v>
      </c>
      <c r="AQ98" s="338">
        <v>23082</v>
      </c>
      <c r="AR98" s="332"/>
      <c r="AS98" s="18" t="s">
        <v>2660</v>
      </c>
      <c r="AT98" s="18" t="s">
        <v>2660</v>
      </c>
      <c r="AU98" s="18" t="s">
        <v>2660</v>
      </c>
      <c r="AV98" s="15">
        <v>20000</v>
      </c>
      <c r="AW98" s="18" t="s">
        <v>2395</v>
      </c>
      <c r="AX98" s="18"/>
    </row>
    <row r="99" spans="1:50" s="123" customFormat="1" ht="72" x14ac:dyDescent="0.2">
      <c r="A99" s="52" t="s">
        <v>23</v>
      </c>
      <c r="B99" s="52" t="s">
        <v>277</v>
      </c>
      <c r="C99" s="52" t="s">
        <v>276</v>
      </c>
      <c r="D99" s="52" t="s">
        <v>11</v>
      </c>
      <c r="E99" s="52" t="s">
        <v>310</v>
      </c>
      <c r="F99" s="121" t="s">
        <v>1671</v>
      </c>
      <c r="G99" s="52" t="s">
        <v>384</v>
      </c>
      <c r="H99" s="71" t="s">
        <v>269</v>
      </c>
      <c r="I99" s="71" t="s">
        <v>271</v>
      </c>
      <c r="J99" s="122">
        <v>28000</v>
      </c>
      <c r="K99" s="71"/>
      <c r="L99" s="71"/>
      <c r="M99" s="249" t="s">
        <v>137</v>
      </c>
      <c r="N99" s="19"/>
      <c r="O99" s="18" t="s">
        <v>2586</v>
      </c>
      <c r="P99" s="36" t="s">
        <v>2587</v>
      </c>
      <c r="Q99" s="18" t="s">
        <v>1220</v>
      </c>
      <c r="R99" s="18" t="s">
        <v>1190</v>
      </c>
      <c r="S99" s="18" t="s">
        <v>60</v>
      </c>
      <c r="T99" s="18" t="s">
        <v>1225</v>
      </c>
      <c r="U99" s="18" t="s">
        <v>1226</v>
      </c>
      <c r="V99" s="36" t="s">
        <v>2588</v>
      </c>
      <c r="W99" s="17">
        <v>28000</v>
      </c>
      <c r="X99" s="18" t="s">
        <v>1182</v>
      </c>
      <c r="Y99" s="36" t="s">
        <v>2589</v>
      </c>
      <c r="Z99" s="17">
        <v>28000</v>
      </c>
      <c r="AA99" s="36" t="s">
        <v>3643</v>
      </c>
      <c r="AB99" s="42">
        <v>23104</v>
      </c>
      <c r="AC99" s="42">
        <v>23104</v>
      </c>
      <c r="AD99" s="19"/>
      <c r="AE99" s="52" t="s">
        <v>3644</v>
      </c>
      <c r="AF99" s="52" t="s">
        <v>2591</v>
      </c>
      <c r="AG99" s="52" t="s">
        <v>3544</v>
      </c>
      <c r="AH99" s="52" t="s">
        <v>3476</v>
      </c>
      <c r="AI99" s="52" t="s">
        <v>2456</v>
      </c>
      <c r="AJ99" s="52"/>
      <c r="AK99" s="52" t="s">
        <v>1223</v>
      </c>
      <c r="AL99" s="52" t="s">
        <v>1570</v>
      </c>
      <c r="AM99" s="52" t="s">
        <v>3553</v>
      </c>
      <c r="AN99" s="122">
        <v>28000</v>
      </c>
      <c r="AO99" s="250"/>
      <c r="AP99" s="119">
        <f t="shared" si="6"/>
        <v>0</v>
      </c>
      <c r="AQ99" s="338">
        <v>23082</v>
      </c>
      <c r="AR99" s="332"/>
      <c r="AS99" s="18" t="s">
        <v>2660</v>
      </c>
      <c r="AT99" s="18" t="s">
        <v>2660</v>
      </c>
      <c r="AU99" s="18" t="s">
        <v>2660</v>
      </c>
      <c r="AV99" s="15">
        <v>28000</v>
      </c>
      <c r="AW99" s="18" t="s">
        <v>2395</v>
      </c>
      <c r="AX99" s="18"/>
    </row>
    <row r="100" spans="1:50" s="123" customFormat="1" ht="72" x14ac:dyDescent="0.2">
      <c r="A100" s="52" t="s">
        <v>23</v>
      </c>
      <c r="B100" s="52" t="s">
        <v>277</v>
      </c>
      <c r="C100" s="52" t="s">
        <v>276</v>
      </c>
      <c r="D100" s="52" t="s">
        <v>11</v>
      </c>
      <c r="E100" s="52" t="s">
        <v>310</v>
      </c>
      <c r="F100" s="121" t="s">
        <v>1672</v>
      </c>
      <c r="G100" s="52" t="s">
        <v>385</v>
      </c>
      <c r="H100" s="71" t="s">
        <v>269</v>
      </c>
      <c r="I100" s="71" t="s">
        <v>271</v>
      </c>
      <c r="J100" s="122">
        <v>111800</v>
      </c>
      <c r="K100" s="71"/>
      <c r="L100" s="71"/>
      <c r="M100" s="249" t="s">
        <v>137</v>
      </c>
      <c r="N100" s="19"/>
      <c r="O100" s="18" t="s">
        <v>2592</v>
      </c>
      <c r="P100" s="36" t="s">
        <v>2587</v>
      </c>
      <c r="Q100" s="18" t="s">
        <v>1227</v>
      </c>
      <c r="R100" s="18" t="s">
        <v>1190</v>
      </c>
      <c r="S100" s="18" t="s">
        <v>60</v>
      </c>
      <c r="T100" s="18"/>
      <c r="U100" s="18"/>
      <c r="V100" s="131" t="s">
        <v>2593</v>
      </c>
      <c r="W100" s="17">
        <v>111800</v>
      </c>
      <c r="X100" s="18" t="s">
        <v>1182</v>
      </c>
      <c r="Y100" s="36" t="s">
        <v>2589</v>
      </c>
      <c r="Z100" s="17">
        <v>111800</v>
      </c>
      <c r="AA100" s="36" t="s">
        <v>2594</v>
      </c>
      <c r="AB100" s="19"/>
      <c r="AC100" s="19"/>
      <c r="AD100" s="19"/>
      <c r="AE100" s="19" t="s">
        <v>3645</v>
      </c>
      <c r="AF100" s="52" t="s">
        <v>2595</v>
      </c>
      <c r="AG100" s="52" t="s">
        <v>3544</v>
      </c>
      <c r="AH100" s="52" t="s">
        <v>3476</v>
      </c>
      <c r="AI100" s="52" t="s">
        <v>2456</v>
      </c>
      <c r="AJ100" s="52"/>
      <c r="AK100" s="52" t="s">
        <v>1223</v>
      </c>
      <c r="AL100" s="52" t="s">
        <v>1570</v>
      </c>
      <c r="AM100" s="52" t="s">
        <v>3553</v>
      </c>
      <c r="AN100" s="122">
        <v>111800</v>
      </c>
      <c r="AO100" s="250"/>
      <c r="AP100" s="119">
        <f t="shared" si="6"/>
        <v>0</v>
      </c>
      <c r="AQ100" s="338">
        <v>23082</v>
      </c>
      <c r="AR100" s="332"/>
      <c r="AS100" s="18" t="s">
        <v>2660</v>
      </c>
      <c r="AT100" s="18" t="s">
        <v>2660</v>
      </c>
      <c r="AU100" s="18" t="s">
        <v>2660</v>
      </c>
      <c r="AV100" s="343">
        <v>111800</v>
      </c>
      <c r="AW100" s="18" t="s">
        <v>2395</v>
      </c>
      <c r="AX100" s="18"/>
    </row>
    <row r="101" spans="1:50" s="123" customFormat="1" ht="144" x14ac:dyDescent="0.2">
      <c r="A101" s="52" t="s">
        <v>23</v>
      </c>
      <c r="B101" s="52" t="s">
        <v>277</v>
      </c>
      <c r="C101" s="52" t="s">
        <v>276</v>
      </c>
      <c r="D101" s="52" t="s">
        <v>11</v>
      </c>
      <c r="E101" s="52" t="s">
        <v>310</v>
      </c>
      <c r="F101" s="121" t="s">
        <v>1673</v>
      </c>
      <c r="G101" s="52" t="s">
        <v>386</v>
      </c>
      <c r="H101" s="71" t="s">
        <v>387</v>
      </c>
      <c r="I101" s="71" t="s">
        <v>271</v>
      </c>
      <c r="J101" s="122">
        <v>409600</v>
      </c>
      <c r="K101" s="71"/>
      <c r="L101" s="71"/>
      <c r="M101" s="249" t="s">
        <v>137</v>
      </c>
      <c r="N101" s="52"/>
      <c r="O101" s="131"/>
      <c r="P101" s="131"/>
      <c r="Q101" s="71" t="s">
        <v>1228</v>
      </c>
      <c r="R101" s="71" t="s">
        <v>12</v>
      </c>
      <c r="S101" s="71" t="s">
        <v>81</v>
      </c>
      <c r="T101" s="71" t="s">
        <v>1229</v>
      </c>
      <c r="U101" s="71" t="s">
        <v>1230</v>
      </c>
      <c r="V101" s="131"/>
      <c r="W101" s="122">
        <v>408312</v>
      </c>
      <c r="X101" s="71" t="s">
        <v>1182</v>
      </c>
      <c r="Y101" s="131"/>
      <c r="Z101" s="122">
        <v>408312</v>
      </c>
      <c r="AA101" s="131"/>
      <c r="AB101" s="52"/>
      <c r="AC101" s="52"/>
      <c r="AD101" s="52"/>
      <c r="AE101" s="52" t="s">
        <v>2596</v>
      </c>
      <c r="AF101" s="52" t="s">
        <v>2596</v>
      </c>
      <c r="AG101" s="52" t="s">
        <v>3541</v>
      </c>
      <c r="AH101" s="52" t="s">
        <v>3470</v>
      </c>
      <c r="AI101" s="52" t="s">
        <v>3467</v>
      </c>
      <c r="AJ101" s="52"/>
      <c r="AK101" s="52" t="s">
        <v>1223</v>
      </c>
      <c r="AL101" s="52" t="s">
        <v>1570</v>
      </c>
      <c r="AM101" s="52" t="s">
        <v>3553</v>
      </c>
      <c r="AN101" s="250"/>
      <c r="AO101" s="250"/>
      <c r="AP101" s="119">
        <f t="shared" si="6"/>
        <v>409600</v>
      </c>
      <c r="AQ101" s="344" t="s">
        <v>2660</v>
      </c>
      <c r="AR101" s="344" t="s">
        <v>2660</v>
      </c>
      <c r="AS101" s="71" t="s">
        <v>2660</v>
      </c>
      <c r="AT101" s="71" t="s">
        <v>2660</v>
      </c>
      <c r="AU101" s="71" t="s">
        <v>2660</v>
      </c>
      <c r="AV101" s="250">
        <v>408312</v>
      </c>
      <c r="AW101" s="80" t="s">
        <v>2661</v>
      </c>
      <c r="AX101" s="71"/>
    </row>
    <row r="102" spans="1:50" s="123" customFormat="1" ht="72" x14ac:dyDescent="0.2">
      <c r="A102" s="52" t="s">
        <v>23</v>
      </c>
      <c r="B102" s="52" t="s">
        <v>277</v>
      </c>
      <c r="C102" s="52" t="s">
        <v>276</v>
      </c>
      <c r="D102" s="52" t="s">
        <v>11</v>
      </c>
      <c r="E102" s="52" t="s">
        <v>310</v>
      </c>
      <c r="F102" s="121" t="s">
        <v>1674</v>
      </c>
      <c r="G102" s="52" t="s">
        <v>388</v>
      </c>
      <c r="H102" s="71" t="s">
        <v>319</v>
      </c>
      <c r="I102" s="71" t="s">
        <v>274</v>
      </c>
      <c r="J102" s="122">
        <v>46000</v>
      </c>
      <c r="K102" s="71"/>
      <c r="L102" s="71"/>
      <c r="M102" s="249" t="s">
        <v>137</v>
      </c>
      <c r="N102" s="19"/>
      <c r="O102" s="36" t="s">
        <v>2597</v>
      </c>
      <c r="P102" s="36" t="s">
        <v>2598</v>
      </c>
      <c r="Q102" s="18" t="s">
        <v>1231</v>
      </c>
      <c r="R102" s="18" t="s">
        <v>1190</v>
      </c>
      <c r="S102" s="18" t="s">
        <v>60</v>
      </c>
      <c r="T102" s="18"/>
      <c r="U102" s="18"/>
      <c r="V102" s="36" t="s">
        <v>2599</v>
      </c>
      <c r="W102" s="17">
        <v>46000</v>
      </c>
      <c r="X102" s="18" t="s">
        <v>1182</v>
      </c>
      <c r="Y102" s="36" t="s">
        <v>2600</v>
      </c>
      <c r="Z102" s="17">
        <v>46000</v>
      </c>
      <c r="AA102" s="36" t="s">
        <v>3646</v>
      </c>
      <c r="AB102" s="19"/>
      <c r="AC102" s="19"/>
      <c r="AD102" s="19"/>
      <c r="AE102" s="19" t="s">
        <v>3647</v>
      </c>
      <c r="AF102" s="52" t="s">
        <v>1223</v>
      </c>
      <c r="AG102" s="52" t="s">
        <v>3541</v>
      </c>
      <c r="AH102" s="52" t="s">
        <v>3470</v>
      </c>
      <c r="AI102" s="52" t="s">
        <v>2456</v>
      </c>
      <c r="AJ102" s="52"/>
      <c r="AK102" s="52" t="s">
        <v>1223</v>
      </c>
      <c r="AL102" s="52" t="s">
        <v>1570</v>
      </c>
      <c r="AM102" s="52" t="s">
        <v>3553</v>
      </c>
      <c r="AN102" s="250">
        <v>46000</v>
      </c>
      <c r="AO102" s="250"/>
      <c r="AP102" s="119">
        <f t="shared" si="6"/>
        <v>0</v>
      </c>
      <c r="AQ102" s="338">
        <v>23102</v>
      </c>
      <c r="AR102" s="332"/>
      <c r="AS102" s="18" t="s">
        <v>2662</v>
      </c>
      <c r="AT102" s="18" t="s">
        <v>2662</v>
      </c>
      <c r="AU102" s="18" t="s">
        <v>2662</v>
      </c>
      <c r="AV102" s="15">
        <v>46000</v>
      </c>
      <c r="AW102" s="18" t="s">
        <v>2395</v>
      </c>
      <c r="AX102" s="18"/>
    </row>
    <row r="103" spans="1:50" s="123" customFormat="1" ht="72" x14ac:dyDescent="0.2">
      <c r="A103" s="52" t="s">
        <v>23</v>
      </c>
      <c r="B103" s="52" t="s">
        <v>277</v>
      </c>
      <c r="C103" s="52" t="s">
        <v>276</v>
      </c>
      <c r="D103" s="52" t="s">
        <v>11</v>
      </c>
      <c r="E103" s="52" t="s">
        <v>310</v>
      </c>
      <c r="F103" s="121" t="s">
        <v>1675</v>
      </c>
      <c r="G103" s="52" t="s">
        <v>389</v>
      </c>
      <c r="H103" s="71" t="s">
        <v>270</v>
      </c>
      <c r="I103" s="71" t="s">
        <v>274</v>
      </c>
      <c r="J103" s="122">
        <v>58000</v>
      </c>
      <c r="K103" s="71"/>
      <c r="L103" s="71"/>
      <c r="M103" s="249" t="s">
        <v>137</v>
      </c>
      <c r="N103" s="19"/>
      <c r="O103" s="36" t="s">
        <v>2601</v>
      </c>
      <c r="P103" s="36" t="s">
        <v>2598</v>
      </c>
      <c r="Q103" s="18" t="s">
        <v>1231</v>
      </c>
      <c r="R103" s="18" t="s">
        <v>1190</v>
      </c>
      <c r="S103" s="18" t="s">
        <v>60</v>
      </c>
      <c r="T103" s="18"/>
      <c r="U103" s="18"/>
      <c r="V103" s="36" t="s">
        <v>2599</v>
      </c>
      <c r="W103" s="17">
        <v>58000</v>
      </c>
      <c r="X103" s="18" t="s">
        <v>1182</v>
      </c>
      <c r="Y103" s="36" t="s">
        <v>2600</v>
      </c>
      <c r="Z103" s="17">
        <v>58000</v>
      </c>
      <c r="AA103" s="36"/>
      <c r="AB103" s="19"/>
      <c r="AC103" s="19"/>
      <c r="AD103" s="19"/>
      <c r="AE103" s="19" t="s">
        <v>3645</v>
      </c>
      <c r="AF103" s="52" t="s">
        <v>1223</v>
      </c>
      <c r="AG103" s="52" t="s">
        <v>3541</v>
      </c>
      <c r="AH103" s="52" t="s">
        <v>3470</v>
      </c>
      <c r="AI103" s="52" t="s">
        <v>2456</v>
      </c>
      <c r="AJ103" s="52"/>
      <c r="AK103" s="52" t="s">
        <v>1223</v>
      </c>
      <c r="AL103" s="52" t="s">
        <v>1570</v>
      </c>
      <c r="AM103" s="52" t="s">
        <v>3553</v>
      </c>
      <c r="AN103" s="122">
        <v>58000</v>
      </c>
      <c r="AO103" s="250"/>
      <c r="AP103" s="119">
        <f t="shared" si="6"/>
        <v>0</v>
      </c>
      <c r="AQ103" s="338">
        <v>23102</v>
      </c>
      <c r="AR103" s="332" t="s">
        <v>2660</v>
      </c>
      <c r="AS103" s="18" t="s">
        <v>2662</v>
      </c>
      <c r="AT103" s="18" t="s">
        <v>2662</v>
      </c>
      <c r="AU103" s="18" t="s">
        <v>2662</v>
      </c>
      <c r="AV103" s="15">
        <v>58000</v>
      </c>
      <c r="AW103" s="18" t="s">
        <v>2395</v>
      </c>
      <c r="AX103" s="18"/>
    </row>
    <row r="104" spans="1:50" s="123" customFormat="1" ht="72" x14ac:dyDescent="0.2">
      <c r="A104" s="52" t="s">
        <v>23</v>
      </c>
      <c r="B104" s="52" t="s">
        <v>277</v>
      </c>
      <c r="C104" s="52" t="s">
        <v>276</v>
      </c>
      <c r="D104" s="52" t="s">
        <v>11</v>
      </c>
      <c r="E104" s="52" t="s">
        <v>310</v>
      </c>
      <c r="F104" s="121" t="s">
        <v>1676</v>
      </c>
      <c r="G104" s="52" t="s">
        <v>390</v>
      </c>
      <c r="H104" s="71" t="s">
        <v>269</v>
      </c>
      <c r="I104" s="71" t="s">
        <v>273</v>
      </c>
      <c r="J104" s="122">
        <v>15000</v>
      </c>
      <c r="K104" s="71"/>
      <c r="L104" s="71"/>
      <c r="M104" s="249" t="s">
        <v>137</v>
      </c>
      <c r="N104" s="19"/>
      <c r="O104" s="18" t="s">
        <v>2602</v>
      </c>
      <c r="P104" s="36" t="s">
        <v>2603</v>
      </c>
      <c r="Q104" s="18" t="s">
        <v>1231</v>
      </c>
      <c r="R104" s="18" t="s">
        <v>1190</v>
      </c>
      <c r="S104" s="18" t="s">
        <v>60</v>
      </c>
      <c r="T104" s="18"/>
      <c r="U104" s="18"/>
      <c r="V104" s="36" t="s">
        <v>2604</v>
      </c>
      <c r="W104" s="17">
        <v>14200</v>
      </c>
      <c r="X104" s="18" t="s">
        <v>1182</v>
      </c>
      <c r="Y104" s="36" t="s">
        <v>2605</v>
      </c>
      <c r="Z104" s="17">
        <v>14200</v>
      </c>
      <c r="AA104" s="36" t="s">
        <v>3648</v>
      </c>
      <c r="AB104" s="42">
        <v>23109</v>
      </c>
      <c r="AC104" s="42">
        <v>23109</v>
      </c>
      <c r="AD104" s="17">
        <v>14200</v>
      </c>
      <c r="AE104" s="52" t="s">
        <v>3644</v>
      </c>
      <c r="AF104" s="52" t="s">
        <v>2606</v>
      </c>
      <c r="AG104" s="52" t="s">
        <v>3544</v>
      </c>
      <c r="AH104" s="52" t="s">
        <v>3476</v>
      </c>
      <c r="AI104" s="52" t="s">
        <v>2456</v>
      </c>
      <c r="AJ104" s="52"/>
      <c r="AK104" s="52" t="s">
        <v>1223</v>
      </c>
      <c r="AL104" s="52" t="s">
        <v>1570</v>
      </c>
      <c r="AM104" s="52" t="s">
        <v>3553</v>
      </c>
      <c r="AN104" s="250">
        <v>14200</v>
      </c>
      <c r="AO104" s="250"/>
      <c r="AP104" s="119">
        <f t="shared" si="6"/>
        <v>800</v>
      </c>
      <c r="AQ104" s="338">
        <v>23083</v>
      </c>
      <c r="AR104" s="332"/>
      <c r="AS104" s="18" t="s">
        <v>2660</v>
      </c>
      <c r="AT104" s="18" t="s">
        <v>2660</v>
      </c>
      <c r="AU104" s="18" t="s">
        <v>2660</v>
      </c>
      <c r="AV104" s="15">
        <v>14200</v>
      </c>
      <c r="AW104" s="46" t="s">
        <v>2664</v>
      </c>
      <c r="AX104" s="18"/>
    </row>
    <row r="105" spans="1:50" s="123" customFormat="1" ht="72" x14ac:dyDescent="0.2">
      <c r="A105" s="52" t="s">
        <v>23</v>
      </c>
      <c r="B105" s="52" t="s">
        <v>277</v>
      </c>
      <c r="C105" s="52" t="s">
        <v>276</v>
      </c>
      <c r="D105" s="52" t="s">
        <v>11</v>
      </c>
      <c r="E105" s="52" t="s">
        <v>310</v>
      </c>
      <c r="F105" s="121" t="s">
        <v>1677</v>
      </c>
      <c r="G105" s="52" t="s">
        <v>391</v>
      </c>
      <c r="H105" s="71" t="s">
        <v>291</v>
      </c>
      <c r="I105" s="71" t="s">
        <v>273</v>
      </c>
      <c r="J105" s="122">
        <v>181500</v>
      </c>
      <c r="K105" s="71"/>
      <c r="L105" s="71"/>
      <c r="M105" s="249" t="s">
        <v>137</v>
      </c>
      <c r="N105" s="19"/>
      <c r="O105" s="36" t="s">
        <v>2597</v>
      </c>
      <c r="P105" s="36" t="s">
        <v>2598</v>
      </c>
      <c r="Q105" s="18" t="s">
        <v>1231</v>
      </c>
      <c r="R105" s="18" t="s">
        <v>1190</v>
      </c>
      <c r="S105" s="18" t="s">
        <v>60</v>
      </c>
      <c r="T105" s="18"/>
      <c r="U105" s="18"/>
      <c r="V105" s="36" t="s">
        <v>2599</v>
      </c>
      <c r="W105" s="17">
        <v>173019</v>
      </c>
      <c r="X105" s="18" t="s">
        <v>1182</v>
      </c>
      <c r="Y105" s="36" t="s">
        <v>2600</v>
      </c>
      <c r="Z105" s="17">
        <v>173019</v>
      </c>
      <c r="AA105" s="36" t="s">
        <v>3646</v>
      </c>
      <c r="AB105" s="19"/>
      <c r="AC105" s="19"/>
      <c r="AD105" s="19"/>
      <c r="AE105" s="19" t="s">
        <v>3645</v>
      </c>
      <c r="AF105" s="52" t="s">
        <v>1223</v>
      </c>
      <c r="AG105" s="52" t="s">
        <v>3541</v>
      </c>
      <c r="AH105" s="52" t="s">
        <v>3470</v>
      </c>
      <c r="AI105" s="52" t="s">
        <v>2456</v>
      </c>
      <c r="AJ105" s="52"/>
      <c r="AK105" s="52" t="s">
        <v>1223</v>
      </c>
      <c r="AL105" s="52" t="s">
        <v>1570</v>
      </c>
      <c r="AM105" s="52" t="s">
        <v>3553</v>
      </c>
      <c r="AN105" s="250">
        <v>173019</v>
      </c>
      <c r="AO105" s="250"/>
      <c r="AP105" s="119">
        <f t="shared" si="6"/>
        <v>8481</v>
      </c>
      <c r="AQ105" s="338">
        <v>23102</v>
      </c>
      <c r="AR105" s="332"/>
      <c r="AS105" s="18" t="s">
        <v>2662</v>
      </c>
      <c r="AT105" s="18" t="s">
        <v>2662</v>
      </c>
      <c r="AU105" s="18" t="s">
        <v>2662</v>
      </c>
      <c r="AV105" s="15">
        <v>173019</v>
      </c>
      <c r="AW105" s="134" t="s">
        <v>2665</v>
      </c>
      <c r="AX105" s="18"/>
    </row>
    <row r="106" spans="1:50" s="123" customFormat="1" ht="72" x14ac:dyDescent="0.2">
      <c r="A106" s="52" t="s">
        <v>23</v>
      </c>
      <c r="B106" s="52" t="s">
        <v>277</v>
      </c>
      <c r="C106" s="52" t="s">
        <v>276</v>
      </c>
      <c r="D106" s="52" t="s">
        <v>11</v>
      </c>
      <c r="E106" s="52" t="s">
        <v>310</v>
      </c>
      <c r="F106" s="121" t="s">
        <v>1678</v>
      </c>
      <c r="G106" s="52" t="s">
        <v>392</v>
      </c>
      <c r="H106" s="71" t="s">
        <v>269</v>
      </c>
      <c r="I106" s="71" t="s">
        <v>273</v>
      </c>
      <c r="J106" s="122">
        <v>19800</v>
      </c>
      <c r="K106" s="71"/>
      <c r="L106" s="71"/>
      <c r="M106" s="249" t="s">
        <v>137</v>
      </c>
      <c r="N106" s="19"/>
      <c r="O106" s="36" t="s">
        <v>2597</v>
      </c>
      <c r="P106" s="36" t="s">
        <v>2598</v>
      </c>
      <c r="Q106" s="18" t="s">
        <v>1231</v>
      </c>
      <c r="R106" s="18" t="s">
        <v>1190</v>
      </c>
      <c r="S106" s="18" t="s">
        <v>60</v>
      </c>
      <c r="T106" s="18"/>
      <c r="U106" s="18"/>
      <c r="V106" s="36" t="s">
        <v>2599</v>
      </c>
      <c r="W106" s="17">
        <v>19800</v>
      </c>
      <c r="X106" s="18" t="s">
        <v>1182</v>
      </c>
      <c r="Y106" s="36" t="s">
        <v>2600</v>
      </c>
      <c r="Z106" s="17">
        <v>19800</v>
      </c>
      <c r="AA106" s="36" t="s">
        <v>3646</v>
      </c>
      <c r="AB106" s="19"/>
      <c r="AC106" s="19"/>
      <c r="AD106" s="19"/>
      <c r="AE106" s="19" t="s">
        <v>3645</v>
      </c>
      <c r="AF106" s="52" t="s">
        <v>1223</v>
      </c>
      <c r="AG106" s="52" t="s">
        <v>3541</v>
      </c>
      <c r="AH106" s="52" t="s">
        <v>3470</v>
      </c>
      <c r="AI106" s="52" t="s">
        <v>2456</v>
      </c>
      <c r="AJ106" s="52"/>
      <c r="AK106" s="52" t="s">
        <v>1223</v>
      </c>
      <c r="AL106" s="52" t="s">
        <v>1570</v>
      </c>
      <c r="AM106" s="52" t="s">
        <v>3553</v>
      </c>
      <c r="AN106" s="122">
        <v>19800</v>
      </c>
      <c r="AO106" s="250"/>
      <c r="AP106" s="119">
        <f t="shared" si="6"/>
        <v>0</v>
      </c>
      <c r="AQ106" s="338">
        <v>23102</v>
      </c>
      <c r="AR106" s="332"/>
      <c r="AS106" s="18" t="s">
        <v>2662</v>
      </c>
      <c r="AT106" s="18" t="s">
        <v>2662</v>
      </c>
      <c r="AU106" s="18" t="s">
        <v>2662</v>
      </c>
      <c r="AV106" s="15">
        <v>19800</v>
      </c>
      <c r="AW106" s="18" t="s">
        <v>2395</v>
      </c>
      <c r="AX106" s="18"/>
    </row>
    <row r="107" spans="1:50" s="123" customFormat="1" ht="72" x14ac:dyDescent="0.2">
      <c r="A107" s="52" t="s">
        <v>23</v>
      </c>
      <c r="B107" s="52" t="s">
        <v>277</v>
      </c>
      <c r="C107" s="52" t="s">
        <v>276</v>
      </c>
      <c r="D107" s="52" t="s">
        <v>11</v>
      </c>
      <c r="E107" s="52" t="s">
        <v>310</v>
      </c>
      <c r="F107" s="121" t="s">
        <v>1679</v>
      </c>
      <c r="G107" s="52" t="s">
        <v>393</v>
      </c>
      <c r="H107" s="71" t="s">
        <v>319</v>
      </c>
      <c r="I107" s="71" t="s">
        <v>273</v>
      </c>
      <c r="J107" s="122">
        <v>60000</v>
      </c>
      <c r="K107" s="71"/>
      <c r="L107" s="71"/>
      <c r="M107" s="249" t="s">
        <v>137</v>
      </c>
      <c r="N107" s="19"/>
      <c r="O107" s="36" t="s">
        <v>2597</v>
      </c>
      <c r="P107" s="36" t="s">
        <v>2598</v>
      </c>
      <c r="Q107" s="18" t="s">
        <v>1231</v>
      </c>
      <c r="R107" s="18" t="s">
        <v>1190</v>
      </c>
      <c r="S107" s="18" t="s">
        <v>60</v>
      </c>
      <c r="T107" s="18"/>
      <c r="U107" s="18"/>
      <c r="V107" s="36" t="s">
        <v>2599</v>
      </c>
      <c r="W107" s="17">
        <v>38800</v>
      </c>
      <c r="X107" s="18" t="s">
        <v>1182</v>
      </c>
      <c r="Y107" s="36" t="s">
        <v>2600</v>
      </c>
      <c r="Z107" s="17">
        <v>38800</v>
      </c>
      <c r="AA107" s="36" t="s">
        <v>3646</v>
      </c>
      <c r="AB107" s="19"/>
      <c r="AC107" s="19"/>
      <c r="AD107" s="19"/>
      <c r="AE107" s="19" t="s">
        <v>3645</v>
      </c>
      <c r="AF107" s="52" t="s">
        <v>1223</v>
      </c>
      <c r="AG107" s="52" t="s">
        <v>3541</v>
      </c>
      <c r="AH107" s="52" t="s">
        <v>3470</v>
      </c>
      <c r="AI107" s="52" t="s">
        <v>2456</v>
      </c>
      <c r="AJ107" s="52"/>
      <c r="AK107" s="52" t="s">
        <v>1223</v>
      </c>
      <c r="AL107" s="52" t="s">
        <v>1570</v>
      </c>
      <c r="AM107" s="52" t="s">
        <v>3553</v>
      </c>
      <c r="AN107" s="250">
        <v>38800</v>
      </c>
      <c r="AO107" s="250"/>
      <c r="AP107" s="119">
        <f t="shared" si="6"/>
        <v>21200</v>
      </c>
      <c r="AQ107" s="338">
        <v>23102</v>
      </c>
      <c r="AR107" s="332"/>
      <c r="AS107" s="18" t="s">
        <v>2662</v>
      </c>
      <c r="AT107" s="18" t="s">
        <v>2662</v>
      </c>
      <c r="AU107" s="18" t="s">
        <v>2662</v>
      </c>
      <c r="AV107" s="15">
        <v>38800</v>
      </c>
      <c r="AW107" s="46" t="s">
        <v>2666</v>
      </c>
      <c r="AX107" s="18"/>
    </row>
    <row r="108" spans="1:50" s="123" customFormat="1" ht="72" x14ac:dyDescent="0.2">
      <c r="A108" s="52" t="s">
        <v>23</v>
      </c>
      <c r="B108" s="52" t="s">
        <v>277</v>
      </c>
      <c r="C108" s="52" t="s">
        <v>276</v>
      </c>
      <c r="D108" s="52" t="s">
        <v>11</v>
      </c>
      <c r="E108" s="52" t="s">
        <v>310</v>
      </c>
      <c r="F108" s="121" t="s">
        <v>1680</v>
      </c>
      <c r="G108" s="52" t="s">
        <v>394</v>
      </c>
      <c r="H108" s="71" t="s">
        <v>319</v>
      </c>
      <c r="I108" s="71" t="s">
        <v>273</v>
      </c>
      <c r="J108" s="122">
        <v>32000</v>
      </c>
      <c r="K108" s="71"/>
      <c r="L108" s="71"/>
      <c r="M108" s="249" t="s">
        <v>137</v>
      </c>
      <c r="N108" s="19"/>
      <c r="O108" s="18" t="s">
        <v>2602</v>
      </c>
      <c r="P108" s="36" t="s">
        <v>2603</v>
      </c>
      <c r="Q108" s="18" t="s">
        <v>1231</v>
      </c>
      <c r="R108" s="18" t="s">
        <v>1190</v>
      </c>
      <c r="S108" s="18" t="s">
        <v>60</v>
      </c>
      <c r="T108" s="18"/>
      <c r="U108" s="18"/>
      <c r="V108" s="36" t="s">
        <v>2604</v>
      </c>
      <c r="W108" s="17">
        <v>30800</v>
      </c>
      <c r="X108" s="18" t="s">
        <v>1182</v>
      </c>
      <c r="Y108" s="36" t="s">
        <v>2605</v>
      </c>
      <c r="Z108" s="17">
        <v>30800</v>
      </c>
      <c r="AA108" s="36" t="s">
        <v>3648</v>
      </c>
      <c r="AB108" s="42">
        <v>23109</v>
      </c>
      <c r="AC108" s="42">
        <v>23109</v>
      </c>
      <c r="AD108" s="17">
        <v>30800</v>
      </c>
      <c r="AE108" s="52" t="s">
        <v>3649</v>
      </c>
      <c r="AF108" s="52" t="s">
        <v>2606</v>
      </c>
      <c r="AG108" s="52" t="s">
        <v>3544</v>
      </c>
      <c r="AH108" s="52" t="s">
        <v>3476</v>
      </c>
      <c r="AI108" s="52" t="s">
        <v>2456</v>
      </c>
      <c r="AJ108" s="52"/>
      <c r="AK108" s="52" t="s">
        <v>1223</v>
      </c>
      <c r="AL108" s="52" t="s">
        <v>1570</v>
      </c>
      <c r="AM108" s="52" t="s">
        <v>3553</v>
      </c>
      <c r="AN108" s="250">
        <v>30800</v>
      </c>
      <c r="AO108" s="250"/>
      <c r="AP108" s="119">
        <f t="shared" si="6"/>
        <v>1200</v>
      </c>
      <c r="AQ108" s="338">
        <v>23083</v>
      </c>
      <c r="AR108" s="332"/>
      <c r="AS108" s="18" t="s">
        <v>2660</v>
      </c>
      <c r="AT108" s="18" t="s">
        <v>2660</v>
      </c>
      <c r="AU108" s="18" t="s">
        <v>2660</v>
      </c>
      <c r="AV108" s="15">
        <v>30800</v>
      </c>
      <c r="AW108" s="15">
        <v>1200</v>
      </c>
      <c r="AX108" s="18"/>
    </row>
    <row r="109" spans="1:50" s="123" customFormat="1" ht="72" x14ac:dyDescent="0.2">
      <c r="A109" s="52" t="s">
        <v>23</v>
      </c>
      <c r="B109" s="52" t="s">
        <v>277</v>
      </c>
      <c r="C109" s="52" t="s">
        <v>276</v>
      </c>
      <c r="D109" s="52" t="s">
        <v>11</v>
      </c>
      <c r="E109" s="52" t="s">
        <v>310</v>
      </c>
      <c r="F109" s="121" t="s">
        <v>1681</v>
      </c>
      <c r="G109" s="52" t="s">
        <v>395</v>
      </c>
      <c r="H109" s="71" t="s">
        <v>270</v>
      </c>
      <c r="I109" s="71" t="s">
        <v>273</v>
      </c>
      <c r="J109" s="122">
        <v>53500</v>
      </c>
      <c r="K109" s="71"/>
      <c r="L109" s="71"/>
      <c r="M109" s="249" t="s">
        <v>137</v>
      </c>
      <c r="N109" s="19"/>
      <c r="O109" s="36" t="s">
        <v>2597</v>
      </c>
      <c r="P109" s="36" t="s">
        <v>2598</v>
      </c>
      <c r="Q109" s="18" t="s">
        <v>1231</v>
      </c>
      <c r="R109" s="18" t="s">
        <v>1190</v>
      </c>
      <c r="S109" s="18" t="s">
        <v>60</v>
      </c>
      <c r="T109" s="18"/>
      <c r="U109" s="18"/>
      <c r="V109" s="36" t="s">
        <v>2599</v>
      </c>
      <c r="W109" s="17">
        <v>53500</v>
      </c>
      <c r="X109" s="18" t="s">
        <v>1182</v>
      </c>
      <c r="Y109" s="36" t="s">
        <v>2600</v>
      </c>
      <c r="Z109" s="17">
        <v>53500</v>
      </c>
      <c r="AA109" s="36" t="s">
        <v>3646</v>
      </c>
      <c r="AB109" s="19"/>
      <c r="AC109" s="19"/>
      <c r="AD109" s="19"/>
      <c r="AE109" s="19" t="s">
        <v>3645</v>
      </c>
      <c r="AF109" s="52" t="s">
        <v>1223</v>
      </c>
      <c r="AG109" s="52" t="s">
        <v>3541</v>
      </c>
      <c r="AH109" s="52" t="s">
        <v>3470</v>
      </c>
      <c r="AI109" s="52" t="s">
        <v>2456</v>
      </c>
      <c r="AJ109" s="52"/>
      <c r="AK109" s="52" t="s">
        <v>1223</v>
      </c>
      <c r="AL109" s="52" t="s">
        <v>1570</v>
      </c>
      <c r="AM109" s="52" t="s">
        <v>3553</v>
      </c>
      <c r="AN109" s="122">
        <v>53500</v>
      </c>
      <c r="AO109" s="250"/>
      <c r="AP109" s="119">
        <f t="shared" si="6"/>
        <v>0</v>
      </c>
      <c r="AQ109" s="338">
        <v>23102</v>
      </c>
      <c r="AR109" s="332"/>
      <c r="AS109" s="18" t="s">
        <v>2662</v>
      </c>
      <c r="AT109" s="18" t="s">
        <v>2662</v>
      </c>
      <c r="AU109" s="18" t="s">
        <v>2662</v>
      </c>
      <c r="AV109" s="15">
        <v>53500</v>
      </c>
      <c r="AW109" s="18" t="s">
        <v>2395</v>
      </c>
      <c r="AX109" s="18"/>
    </row>
    <row r="110" spans="1:50" s="123" customFormat="1" ht="90" x14ac:dyDescent="0.2">
      <c r="A110" s="52" t="s">
        <v>23</v>
      </c>
      <c r="B110" s="52" t="s">
        <v>277</v>
      </c>
      <c r="C110" s="52" t="s">
        <v>276</v>
      </c>
      <c r="D110" s="52" t="s">
        <v>11</v>
      </c>
      <c r="E110" s="52" t="s">
        <v>310</v>
      </c>
      <c r="F110" s="121" t="s">
        <v>1682</v>
      </c>
      <c r="G110" s="52" t="s">
        <v>396</v>
      </c>
      <c r="H110" s="71" t="s">
        <v>270</v>
      </c>
      <c r="I110" s="71" t="s">
        <v>397</v>
      </c>
      <c r="J110" s="122">
        <v>52500</v>
      </c>
      <c r="K110" s="71"/>
      <c r="L110" s="71"/>
      <c r="M110" s="249" t="s">
        <v>137</v>
      </c>
      <c r="N110" s="19"/>
      <c r="O110" s="36" t="s">
        <v>2607</v>
      </c>
      <c r="P110" s="36" t="s">
        <v>2603</v>
      </c>
      <c r="Q110" s="18" t="s">
        <v>1232</v>
      </c>
      <c r="R110" s="18" t="s">
        <v>12</v>
      </c>
      <c r="S110" s="18" t="s">
        <v>116</v>
      </c>
      <c r="T110" s="18"/>
      <c r="U110" s="18"/>
      <c r="V110" s="36" t="s">
        <v>2608</v>
      </c>
      <c r="W110" s="17">
        <v>52430</v>
      </c>
      <c r="X110" s="18" t="s">
        <v>1182</v>
      </c>
      <c r="Y110" s="36" t="s">
        <v>2609</v>
      </c>
      <c r="Z110" s="17">
        <v>52430</v>
      </c>
      <c r="AA110" s="36" t="s">
        <v>2610</v>
      </c>
      <c r="AB110" s="19"/>
      <c r="AC110" s="19"/>
      <c r="AD110" s="19"/>
      <c r="AE110" s="19" t="s">
        <v>3645</v>
      </c>
      <c r="AF110" s="52" t="s">
        <v>2595</v>
      </c>
      <c r="AG110" s="52" t="s">
        <v>3544</v>
      </c>
      <c r="AH110" s="52" t="s">
        <v>3476</v>
      </c>
      <c r="AI110" s="52" t="s">
        <v>2456</v>
      </c>
      <c r="AJ110" s="52"/>
      <c r="AK110" s="52" t="s">
        <v>1223</v>
      </c>
      <c r="AL110" s="52" t="s">
        <v>1570</v>
      </c>
      <c r="AM110" s="52" t="s">
        <v>3553</v>
      </c>
      <c r="AN110" s="250">
        <v>52430</v>
      </c>
      <c r="AO110" s="250"/>
      <c r="AP110" s="119">
        <f t="shared" si="6"/>
        <v>70</v>
      </c>
      <c r="AQ110" s="338">
        <v>23083</v>
      </c>
      <c r="AR110" s="332"/>
      <c r="AS110" s="18" t="s">
        <v>2662</v>
      </c>
      <c r="AT110" s="18" t="s">
        <v>2662</v>
      </c>
      <c r="AU110" s="18" t="s">
        <v>2662</v>
      </c>
      <c r="AV110" s="15">
        <v>52430</v>
      </c>
      <c r="AW110" s="46" t="s">
        <v>2667</v>
      </c>
      <c r="AX110" s="18"/>
    </row>
    <row r="111" spans="1:50" s="123" customFormat="1" ht="72" x14ac:dyDescent="0.2">
      <c r="A111" s="52" t="s">
        <v>23</v>
      </c>
      <c r="B111" s="52" t="s">
        <v>277</v>
      </c>
      <c r="C111" s="52" t="s">
        <v>276</v>
      </c>
      <c r="D111" s="52" t="s">
        <v>11</v>
      </c>
      <c r="E111" s="52" t="s">
        <v>310</v>
      </c>
      <c r="F111" s="121" t="s">
        <v>1683</v>
      </c>
      <c r="G111" s="52" t="s">
        <v>398</v>
      </c>
      <c r="H111" s="71" t="s">
        <v>317</v>
      </c>
      <c r="I111" s="71" t="s">
        <v>273</v>
      </c>
      <c r="J111" s="122">
        <v>40000</v>
      </c>
      <c r="K111" s="71"/>
      <c r="L111" s="71"/>
      <c r="M111" s="249" t="s">
        <v>137</v>
      </c>
      <c r="N111" s="19"/>
      <c r="O111" s="18" t="s">
        <v>2602</v>
      </c>
      <c r="P111" s="36" t="s">
        <v>2603</v>
      </c>
      <c r="Q111" s="18" t="s">
        <v>1231</v>
      </c>
      <c r="R111" s="18" t="s">
        <v>1190</v>
      </c>
      <c r="S111" s="18" t="s">
        <v>60</v>
      </c>
      <c r="T111" s="18"/>
      <c r="U111" s="18"/>
      <c r="V111" s="36" t="s">
        <v>2604</v>
      </c>
      <c r="W111" s="17">
        <v>40000</v>
      </c>
      <c r="X111" s="18" t="s">
        <v>1182</v>
      </c>
      <c r="Y111" s="36" t="s">
        <v>2605</v>
      </c>
      <c r="Z111" s="17">
        <v>40000</v>
      </c>
      <c r="AA111" s="36" t="s">
        <v>3648</v>
      </c>
      <c r="AB111" s="42">
        <v>23109</v>
      </c>
      <c r="AC111" s="42">
        <v>23109</v>
      </c>
      <c r="AD111" s="17">
        <v>40000</v>
      </c>
      <c r="AE111" s="52" t="s">
        <v>3644</v>
      </c>
      <c r="AF111" s="52" t="s">
        <v>2606</v>
      </c>
      <c r="AG111" s="52" t="s">
        <v>3544</v>
      </c>
      <c r="AH111" s="52" t="s">
        <v>3476</v>
      </c>
      <c r="AI111" s="52" t="s">
        <v>2456</v>
      </c>
      <c r="AJ111" s="52"/>
      <c r="AK111" s="52" t="s">
        <v>1223</v>
      </c>
      <c r="AL111" s="52" t="s">
        <v>1570</v>
      </c>
      <c r="AM111" s="52" t="s">
        <v>3553</v>
      </c>
      <c r="AN111" s="250">
        <v>40000</v>
      </c>
      <c r="AO111" s="250"/>
      <c r="AP111" s="119">
        <f t="shared" si="6"/>
        <v>0</v>
      </c>
      <c r="AQ111" s="338">
        <v>23083</v>
      </c>
      <c r="AR111" s="332"/>
      <c r="AS111" s="18" t="s">
        <v>2660</v>
      </c>
      <c r="AT111" s="18" t="s">
        <v>2660</v>
      </c>
      <c r="AU111" s="18" t="s">
        <v>2660</v>
      </c>
      <c r="AV111" s="15">
        <v>40000</v>
      </c>
      <c r="AW111" s="18" t="s">
        <v>2395</v>
      </c>
      <c r="AX111" s="18"/>
    </row>
    <row r="112" spans="1:50" s="123" customFormat="1" ht="72" x14ac:dyDescent="0.2">
      <c r="A112" s="52" t="s">
        <v>23</v>
      </c>
      <c r="B112" s="52" t="s">
        <v>277</v>
      </c>
      <c r="C112" s="52" t="s">
        <v>276</v>
      </c>
      <c r="D112" s="52" t="s">
        <v>11</v>
      </c>
      <c r="E112" s="52" t="s">
        <v>310</v>
      </c>
      <c r="F112" s="121" t="s">
        <v>1684</v>
      </c>
      <c r="G112" s="52" t="s">
        <v>399</v>
      </c>
      <c r="H112" s="71" t="s">
        <v>269</v>
      </c>
      <c r="I112" s="71" t="s">
        <v>397</v>
      </c>
      <c r="J112" s="122">
        <v>40000</v>
      </c>
      <c r="K112" s="71"/>
      <c r="L112" s="71"/>
      <c r="M112" s="249" t="s">
        <v>137</v>
      </c>
      <c r="N112" s="32"/>
      <c r="O112" s="36" t="s">
        <v>2597</v>
      </c>
      <c r="P112" s="36" t="s">
        <v>2598</v>
      </c>
      <c r="Q112" s="18" t="s">
        <v>1231</v>
      </c>
      <c r="R112" s="18" t="s">
        <v>1190</v>
      </c>
      <c r="S112" s="18" t="s">
        <v>60</v>
      </c>
      <c r="T112" s="18"/>
      <c r="U112" s="18"/>
      <c r="V112" s="36" t="s">
        <v>2599</v>
      </c>
      <c r="W112" s="17">
        <v>39000</v>
      </c>
      <c r="X112" s="18" t="s">
        <v>1182</v>
      </c>
      <c r="Y112" s="36" t="s">
        <v>2600</v>
      </c>
      <c r="Z112" s="17">
        <v>39000</v>
      </c>
      <c r="AA112" s="36" t="s">
        <v>3646</v>
      </c>
      <c r="AB112" s="18"/>
      <c r="AC112" s="18"/>
      <c r="AD112" s="17"/>
      <c r="AE112" s="19" t="s">
        <v>3645</v>
      </c>
      <c r="AF112" s="52" t="s">
        <v>1223</v>
      </c>
      <c r="AG112" s="52" t="s">
        <v>3541</v>
      </c>
      <c r="AH112" s="52" t="s">
        <v>3470</v>
      </c>
      <c r="AI112" s="52" t="s">
        <v>2456</v>
      </c>
      <c r="AJ112" s="52"/>
      <c r="AK112" s="52" t="s">
        <v>1223</v>
      </c>
      <c r="AL112" s="52" t="s">
        <v>1570</v>
      </c>
      <c r="AM112" s="52" t="s">
        <v>3553</v>
      </c>
      <c r="AN112" s="250">
        <v>39000</v>
      </c>
      <c r="AO112" s="250"/>
      <c r="AP112" s="119">
        <f t="shared" si="6"/>
        <v>1000</v>
      </c>
      <c r="AQ112" s="338">
        <v>23102</v>
      </c>
      <c r="AR112" s="332"/>
      <c r="AS112" s="18" t="s">
        <v>2662</v>
      </c>
      <c r="AT112" s="18" t="s">
        <v>2662</v>
      </c>
      <c r="AU112" s="18" t="s">
        <v>2662</v>
      </c>
      <c r="AV112" s="15">
        <v>39000</v>
      </c>
      <c r="AW112" s="46" t="s">
        <v>2668</v>
      </c>
      <c r="AX112" s="18"/>
    </row>
    <row r="113" spans="1:50" s="123" customFormat="1" ht="72" x14ac:dyDescent="0.2">
      <c r="A113" s="52" t="s">
        <v>23</v>
      </c>
      <c r="B113" s="52" t="s">
        <v>277</v>
      </c>
      <c r="C113" s="52" t="s">
        <v>276</v>
      </c>
      <c r="D113" s="52" t="s">
        <v>11</v>
      </c>
      <c r="E113" s="52" t="s">
        <v>310</v>
      </c>
      <c r="F113" s="121" t="s">
        <v>1685</v>
      </c>
      <c r="G113" s="52" t="s">
        <v>400</v>
      </c>
      <c r="H113" s="71" t="s">
        <v>303</v>
      </c>
      <c r="I113" s="71" t="s">
        <v>274</v>
      </c>
      <c r="J113" s="122">
        <v>80000</v>
      </c>
      <c r="K113" s="71"/>
      <c r="L113" s="71"/>
      <c r="M113" s="249" t="s">
        <v>137</v>
      </c>
      <c r="N113" s="32"/>
      <c r="O113" s="36" t="s">
        <v>2601</v>
      </c>
      <c r="P113" s="36" t="s">
        <v>2598</v>
      </c>
      <c r="Q113" s="18" t="s">
        <v>1231</v>
      </c>
      <c r="R113" s="18" t="s">
        <v>1190</v>
      </c>
      <c r="S113" s="18" t="s">
        <v>60</v>
      </c>
      <c r="T113" s="18"/>
      <c r="U113" s="18"/>
      <c r="V113" s="36" t="s">
        <v>2599</v>
      </c>
      <c r="W113" s="17">
        <v>70000</v>
      </c>
      <c r="X113" s="18" t="s">
        <v>1182</v>
      </c>
      <c r="Y113" s="36" t="s">
        <v>2600</v>
      </c>
      <c r="Z113" s="17">
        <v>70000</v>
      </c>
      <c r="AA113" s="36"/>
      <c r="AB113" s="18"/>
      <c r="AC113" s="18"/>
      <c r="AD113" s="17"/>
      <c r="AE113" s="19" t="s">
        <v>3645</v>
      </c>
      <c r="AF113" s="52" t="s">
        <v>1223</v>
      </c>
      <c r="AG113" s="52" t="s">
        <v>3541</v>
      </c>
      <c r="AH113" s="52" t="s">
        <v>3470</v>
      </c>
      <c r="AI113" s="52" t="s">
        <v>2456</v>
      </c>
      <c r="AJ113" s="52"/>
      <c r="AK113" s="52" t="s">
        <v>1223</v>
      </c>
      <c r="AL113" s="52" t="s">
        <v>1570</v>
      </c>
      <c r="AM113" s="52" t="s">
        <v>3553</v>
      </c>
      <c r="AN113" s="250">
        <v>70000</v>
      </c>
      <c r="AO113" s="250"/>
      <c r="AP113" s="119">
        <f t="shared" si="6"/>
        <v>10000</v>
      </c>
      <c r="AQ113" s="338">
        <v>23102</v>
      </c>
      <c r="AR113" s="332" t="s">
        <v>2660</v>
      </c>
      <c r="AS113" s="18" t="s">
        <v>2662</v>
      </c>
      <c r="AT113" s="18" t="s">
        <v>2662</v>
      </c>
      <c r="AU113" s="18" t="s">
        <v>2662</v>
      </c>
      <c r="AV113" s="15">
        <v>70000</v>
      </c>
      <c r="AW113" s="46" t="s">
        <v>2669</v>
      </c>
      <c r="AX113" s="18"/>
    </row>
    <row r="114" spans="1:50" s="123" customFormat="1" ht="72" x14ac:dyDescent="0.2">
      <c r="A114" s="52" t="s">
        <v>23</v>
      </c>
      <c r="B114" s="52" t="s">
        <v>277</v>
      </c>
      <c r="C114" s="52" t="s">
        <v>276</v>
      </c>
      <c r="D114" s="52" t="s">
        <v>11</v>
      </c>
      <c r="E114" s="52" t="s">
        <v>310</v>
      </c>
      <c r="F114" s="121" t="s">
        <v>1686</v>
      </c>
      <c r="G114" s="52" t="s">
        <v>401</v>
      </c>
      <c r="H114" s="71" t="s">
        <v>402</v>
      </c>
      <c r="I114" s="71" t="s">
        <v>268</v>
      </c>
      <c r="J114" s="122">
        <v>150000</v>
      </c>
      <c r="K114" s="71"/>
      <c r="L114" s="71"/>
      <c r="M114" s="249" t="s">
        <v>137</v>
      </c>
      <c r="N114" s="32"/>
      <c r="O114" s="36" t="s">
        <v>2601</v>
      </c>
      <c r="P114" s="36" t="s">
        <v>2598</v>
      </c>
      <c r="Q114" s="18" t="s">
        <v>1231</v>
      </c>
      <c r="R114" s="18" t="s">
        <v>1190</v>
      </c>
      <c r="S114" s="18" t="s">
        <v>60</v>
      </c>
      <c r="T114" s="18"/>
      <c r="U114" s="18"/>
      <c r="V114" s="36" t="s">
        <v>2599</v>
      </c>
      <c r="W114" s="17">
        <v>115000</v>
      </c>
      <c r="X114" s="18" t="s">
        <v>1182</v>
      </c>
      <c r="Y114" s="36" t="s">
        <v>2600</v>
      </c>
      <c r="Z114" s="17">
        <v>115000</v>
      </c>
      <c r="AA114" s="36"/>
      <c r="AB114" s="18"/>
      <c r="AC114" s="18"/>
      <c r="AD114" s="17"/>
      <c r="AE114" s="19" t="s">
        <v>3645</v>
      </c>
      <c r="AF114" s="52" t="s">
        <v>1223</v>
      </c>
      <c r="AG114" s="52" t="s">
        <v>3541</v>
      </c>
      <c r="AH114" s="52" t="s">
        <v>3470</v>
      </c>
      <c r="AI114" s="52" t="s">
        <v>2456</v>
      </c>
      <c r="AJ114" s="52"/>
      <c r="AK114" s="52" t="s">
        <v>1223</v>
      </c>
      <c r="AL114" s="52" t="s">
        <v>1570</v>
      </c>
      <c r="AM114" s="52" t="s">
        <v>3553</v>
      </c>
      <c r="AN114" s="250">
        <v>115000</v>
      </c>
      <c r="AO114" s="250"/>
      <c r="AP114" s="119">
        <f t="shared" si="6"/>
        <v>35000</v>
      </c>
      <c r="AQ114" s="338">
        <v>23102</v>
      </c>
      <c r="AR114" s="332" t="s">
        <v>2660</v>
      </c>
      <c r="AS114" s="18" t="s">
        <v>2662</v>
      </c>
      <c r="AT114" s="18" t="s">
        <v>2662</v>
      </c>
      <c r="AU114" s="18" t="s">
        <v>2662</v>
      </c>
      <c r="AV114" s="15">
        <v>115000</v>
      </c>
      <c r="AW114" s="46" t="s">
        <v>2670</v>
      </c>
      <c r="AX114" s="18"/>
    </row>
    <row r="115" spans="1:50" s="123" customFormat="1" ht="72" x14ac:dyDescent="0.2">
      <c r="A115" s="52" t="s">
        <v>23</v>
      </c>
      <c r="B115" s="52" t="s">
        <v>277</v>
      </c>
      <c r="C115" s="52" t="s">
        <v>276</v>
      </c>
      <c r="D115" s="52" t="s">
        <v>11</v>
      </c>
      <c r="E115" s="52" t="s">
        <v>310</v>
      </c>
      <c r="F115" s="121" t="s">
        <v>1687</v>
      </c>
      <c r="G115" s="52" t="s">
        <v>403</v>
      </c>
      <c r="H115" s="71" t="s">
        <v>319</v>
      </c>
      <c r="I115" s="71" t="s">
        <v>271</v>
      </c>
      <c r="J115" s="122">
        <v>58000</v>
      </c>
      <c r="K115" s="71"/>
      <c r="L115" s="71"/>
      <c r="M115" s="249" t="s">
        <v>137</v>
      </c>
      <c r="N115" s="32"/>
      <c r="O115" s="18" t="s">
        <v>2586</v>
      </c>
      <c r="P115" s="36" t="s">
        <v>2587</v>
      </c>
      <c r="Q115" s="20" t="s">
        <v>1220</v>
      </c>
      <c r="R115" s="18" t="s">
        <v>1190</v>
      </c>
      <c r="S115" s="18" t="s">
        <v>60</v>
      </c>
      <c r="T115" s="18" t="s">
        <v>1233</v>
      </c>
      <c r="U115" s="18" t="s">
        <v>1234</v>
      </c>
      <c r="V115" s="36" t="s">
        <v>2588</v>
      </c>
      <c r="W115" s="17">
        <v>58000</v>
      </c>
      <c r="X115" s="18" t="s">
        <v>1182</v>
      </c>
      <c r="Y115" s="36" t="s">
        <v>2589</v>
      </c>
      <c r="Z115" s="17">
        <v>58000</v>
      </c>
      <c r="AA115" s="36" t="s">
        <v>3643</v>
      </c>
      <c r="AB115" s="42">
        <v>23104</v>
      </c>
      <c r="AC115" s="42">
        <v>23104</v>
      </c>
      <c r="AD115" s="17"/>
      <c r="AE115" s="52" t="s">
        <v>3644</v>
      </c>
      <c r="AF115" s="52" t="s">
        <v>2591</v>
      </c>
      <c r="AG115" s="52" t="s">
        <v>3544</v>
      </c>
      <c r="AH115" s="52" t="s">
        <v>3476</v>
      </c>
      <c r="AI115" s="52" t="s">
        <v>2456</v>
      </c>
      <c r="AJ115" s="52"/>
      <c r="AK115" s="52" t="s">
        <v>1223</v>
      </c>
      <c r="AL115" s="52" t="s">
        <v>1570</v>
      </c>
      <c r="AM115" s="52" t="s">
        <v>3553</v>
      </c>
      <c r="AN115" s="122">
        <v>58000</v>
      </c>
      <c r="AO115" s="250"/>
      <c r="AP115" s="119">
        <f t="shared" si="6"/>
        <v>0</v>
      </c>
      <c r="AQ115" s="338">
        <v>23082</v>
      </c>
      <c r="AR115" s="332"/>
      <c r="AS115" s="18" t="s">
        <v>2660</v>
      </c>
      <c r="AT115" s="18" t="s">
        <v>2660</v>
      </c>
      <c r="AU115" s="18" t="s">
        <v>2660</v>
      </c>
      <c r="AV115" s="346">
        <v>58000</v>
      </c>
      <c r="AW115" s="18" t="s">
        <v>2395</v>
      </c>
      <c r="AX115" s="18"/>
    </row>
    <row r="116" spans="1:50" s="123" customFormat="1" ht="72" x14ac:dyDescent="0.2">
      <c r="A116" s="52" t="s">
        <v>23</v>
      </c>
      <c r="B116" s="52" t="s">
        <v>277</v>
      </c>
      <c r="C116" s="52" t="s">
        <v>276</v>
      </c>
      <c r="D116" s="52" t="s">
        <v>11</v>
      </c>
      <c r="E116" s="52" t="s">
        <v>310</v>
      </c>
      <c r="F116" s="121" t="s">
        <v>1688</v>
      </c>
      <c r="G116" s="52" t="s">
        <v>404</v>
      </c>
      <c r="H116" s="71" t="s">
        <v>340</v>
      </c>
      <c r="I116" s="71" t="s">
        <v>405</v>
      </c>
      <c r="J116" s="122">
        <v>36000</v>
      </c>
      <c r="K116" s="71"/>
      <c r="L116" s="71"/>
      <c r="M116" s="249" t="s">
        <v>137</v>
      </c>
      <c r="N116" s="32"/>
      <c r="O116" s="18" t="s">
        <v>2586</v>
      </c>
      <c r="P116" s="36" t="s">
        <v>2587</v>
      </c>
      <c r="Q116" s="20" t="s">
        <v>1220</v>
      </c>
      <c r="R116" s="18" t="s">
        <v>1190</v>
      </c>
      <c r="S116" s="18" t="s">
        <v>60</v>
      </c>
      <c r="T116" s="18" t="s">
        <v>1235</v>
      </c>
      <c r="U116" s="18" t="s">
        <v>1236</v>
      </c>
      <c r="V116" s="36" t="s">
        <v>2588</v>
      </c>
      <c r="W116" s="17">
        <v>36000</v>
      </c>
      <c r="X116" s="18" t="s">
        <v>1182</v>
      </c>
      <c r="Y116" s="36" t="s">
        <v>2589</v>
      </c>
      <c r="Z116" s="17">
        <v>36000</v>
      </c>
      <c r="AA116" s="36" t="s">
        <v>3643</v>
      </c>
      <c r="AB116" s="42">
        <v>23104</v>
      </c>
      <c r="AC116" s="42">
        <v>23104</v>
      </c>
      <c r="AD116" s="16"/>
      <c r="AE116" s="52" t="s">
        <v>3644</v>
      </c>
      <c r="AF116" s="52" t="s">
        <v>2591</v>
      </c>
      <c r="AG116" s="52" t="s">
        <v>3544</v>
      </c>
      <c r="AH116" s="52" t="s">
        <v>3476</v>
      </c>
      <c r="AI116" s="52" t="s">
        <v>2456</v>
      </c>
      <c r="AJ116" s="52"/>
      <c r="AK116" s="52" t="s">
        <v>1223</v>
      </c>
      <c r="AL116" s="52" t="s">
        <v>1570</v>
      </c>
      <c r="AM116" s="52" t="s">
        <v>3553</v>
      </c>
      <c r="AN116" s="122">
        <v>36000</v>
      </c>
      <c r="AO116" s="250"/>
      <c r="AP116" s="119">
        <f t="shared" si="6"/>
        <v>0</v>
      </c>
      <c r="AQ116" s="338">
        <v>23082</v>
      </c>
      <c r="AR116" s="332"/>
      <c r="AS116" s="18" t="s">
        <v>2660</v>
      </c>
      <c r="AT116" s="18" t="s">
        <v>2660</v>
      </c>
      <c r="AU116" s="18" t="s">
        <v>2660</v>
      </c>
      <c r="AV116" s="347">
        <v>36000</v>
      </c>
      <c r="AW116" s="18" t="s">
        <v>2395</v>
      </c>
      <c r="AX116" s="18"/>
    </row>
    <row r="117" spans="1:50" s="123" customFormat="1" ht="72" x14ac:dyDescent="0.2">
      <c r="A117" s="52" t="s">
        <v>23</v>
      </c>
      <c r="B117" s="52" t="s">
        <v>277</v>
      </c>
      <c r="C117" s="52" t="s">
        <v>276</v>
      </c>
      <c r="D117" s="52" t="s">
        <v>11</v>
      </c>
      <c r="E117" s="52" t="s">
        <v>310</v>
      </c>
      <c r="F117" s="121" t="s">
        <v>1689</v>
      </c>
      <c r="G117" s="52" t="s">
        <v>406</v>
      </c>
      <c r="H117" s="71" t="s">
        <v>407</v>
      </c>
      <c r="I117" s="71" t="s">
        <v>274</v>
      </c>
      <c r="J117" s="122">
        <v>180000</v>
      </c>
      <c r="K117" s="71"/>
      <c r="L117" s="71"/>
      <c r="M117" s="249" t="s">
        <v>137</v>
      </c>
      <c r="N117" s="32"/>
      <c r="O117" s="18" t="s">
        <v>2611</v>
      </c>
      <c r="P117" s="36" t="s">
        <v>2603</v>
      </c>
      <c r="Q117" s="20" t="s">
        <v>1237</v>
      </c>
      <c r="R117" s="18" t="s">
        <v>1190</v>
      </c>
      <c r="S117" s="18" t="s">
        <v>81</v>
      </c>
      <c r="T117" s="18"/>
      <c r="U117" s="18"/>
      <c r="V117" s="36" t="s">
        <v>2604</v>
      </c>
      <c r="W117" s="118">
        <v>178191.38</v>
      </c>
      <c r="X117" s="18" t="s">
        <v>1182</v>
      </c>
      <c r="Y117" s="36" t="s">
        <v>2605</v>
      </c>
      <c r="Z117" s="118">
        <v>178191.38</v>
      </c>
      <c r="AA117" s="36" t="s">
        <v>2612</v>
      </c>
      <c r="AB117" s="42">
        <v>23096</v>
      </c>
      <c r="AC117" s="42">
        <v>23096</v>
      </c>
      <c r="AD117" s="118">
        <v>178191.38</v>
      </c>
      <c r="AE117" s="19" t="s">
        <v>3644</v>
      </c>
      <c r="AF117" s="52" t="s">
        <v>2613</v>
      </c>
      <c r="AG117" s="52" t="s">
        <v>3544</v>
      </c>
      <c r="AH117" s="52" t="s">
        <v>3475</v>
      </c>
      <c r="AI117" s="52" t="s">
        <v>2456</v>
      </c>
      <c r="AJ117" s="52"/>
      <c r="AK117" s="52" t="s">
        <v>1223</v>
      </c>
      <c r="AL117" s="52" t="s">
        <v>1570</v>
      </c>
      <c r="AM117" s="52" t="s">
        <v>3553</v>
      </c>
      <c r="AN117" s="250">
        <v>178191.38</v>
      </c>
      <c r="AO117" s="250"/>
      <c r="AP117" s="119">
        <f t="shared" si="6"/>
        <v>1808.6199999999953</v>
      </c>
      <c r="AQ117" s="338"/>
      <c r="AR117" s="332"/>
      <c r="AS117" s="18"/>
      <c r="AT117" s="18"/>
      <c r="AU117" s="18"/>
      <c r="AV117" s="15">
        <v>178191.38</v>
      </c>
      <c r="AW117" s="15">
        <v>1808.62</v>
      </c>
      <c r="AX117" s="18"/>
    </row>
    <row r="118" spans="1:50" s="123" customFormat="1" ht="90" x14ac:dyDescent="0.2">
      <c r="A118" s="52" t="s">
        <v>23</v>
      </c>
      <c r="B118" s="52" t="s">
        <v>277</v>
      </c>
      <c r="C118" s="52" t="s">
        <v>276</v>
      </c>
      <c r="D118" s="52" t="s">
        <v>286</v>
      </c>
      <c r="E118" s="52" t="s">
        <v>310</v>
      </c>
      <c r="F118" s="121" t="s">
        <v>1690</v>
      </c>
      <c r="G118" s="52" t="s">
        <v>408</v>
      </c>
      <c r="H118" s="71" t="s">
        <v>270</v>
      </c>
      <c r="I118" s="71" t="s">
        <v>268</v>
      </c>
      <c r="J118" s="122">
        <v>50000</v>
      </c>
      <c r="K118" s="71"/>
      <c r="L118" s="71"/>
      <c r="M118" s="249" t="s">
        <v>137</v>
      </c>
      <c r="N118" s="32"/>
      <c r="O118" s="18" t="s">
        <v>2614</v>
      </c>
      <c r="P118" s="36" t="s">
        <v>2587</v>
      </c>
      <c r="Q118" s="18" t="s">
        <v>1227</v>
      </c>
      <c r="R118" s="18" t="s">
        <v>1190</v>
      </c>
      <c r="S118" s="18" t="s">
        <v>60</v>
      </c>
      <c r="T118" s="18"/>
      <c r="U118" s="18"/>
      <c r="V118" s="36" t="s">
        <v>2588</v>
      </c>
      <c r="W118" s="17">
        <v>50000</v>
      </c>
      <c r="X118" s="18" t="s">
        <v>1182</v>
      </c>
      <c r="Y118" s="36" t="s">
        <v>2589</v>
      </c>
      <c r="Z118" s="17">
        <v>50000</v>
      </c>
      <c r="AA118" s="36" t="s">
        <v>2615</v>
      </c>
      <c r="AB118" s="42">
        <v>23089</v>
      </c>
      <c r="AC118" s="42">
        <v>23089</v>
      </c>
      <c r="AD118" s="17">
        <v>50000</v>
      </c>
      <c r="AE118" s="19" t="s">
        <v>3650</v>
      </c>
      <c r="AF118" s="52" t="s">
        <v>2616</v>
      </c>
      <c r="AG118" s="52" t="s">
        <v>3544</v>
      </c>
      <c r="AH118" s="52" t="s">
        <v>3475</v>
      </c>
      <c r="AI118" s="52" t="s">
        <v>2457</v>
      </c>
      <c r="AJ118" s="52"/>
      <c r="AK118" s="52" t="s">
        <v>1223</v>
      </c>
      <c r="AL118" s="52" t="s">
        <v>1570</v>
      </c>
      <c r="AM118" s="52" t="s">
        <v>3553</v>
      </c>
      <c r="AN118" s="250"/>
      <c r="AO118" s="250">
        <v>50000</v>
      </c>
      <c r="AP118" s="119">
        <f t="shared" si="6"/>
        <v>0</v>
      </c>
      <c r="AQ118" s="338"/>
      <c r="AR118" s="332"/>
      <c r="AS118" s="18"/>
      <c r="AT118" s="18"/>
      <c r="AU118" s="18"/>
      <c r="AV118" s="15">
        <v>50000</v>
      </c>
      <c r="AW118" s="18" t="s">
        <v>2395</v>
      </c>
      <c r="AX118" s="18"/>
    </row>
    <row r="119" spans="1:50" s="123" customFormat="1" ht="72" x14ac:dyDescent="0.2">
      <c r="A119" s="52" t="s">
        <v>23</v>
      </c>
      <c r="B119" s="52" t="s">
        <v>277</v>
      </c>
      <c r="C119" s="52" t="s">
        <v>276</v>
      </c>
      <c r="D119" s="52" t="s">
        <v>286</v>
      </c>
      <c r="E119" s="52" t="s">
        <v>310</v>
      </c>
      <c r="F119" s="121" t="s">
        <v>1691</v>
      </c>
      <c r="G119" s="52" t="s">
        <v>409</v>
      </c>
      <c r="H119" s="71" t="s">
        <v>269</v>
      </c>
      <c r="I119" s="71" t="s">
        <v>271</v>
      </c>
      <c r="J119" s="122">
        <v>130000</v>
      </c>
      <c r="K119" s="71"/>
      <c r="L119" s="71"/>
      <c r="M119" s="249" t="s">
        <v>137</v>
      </c>
      <c r="N119" s="32"/>
      <c r="O119" s="18" t="s">
        <v>2617</v>
      </c>
      <c r="P119" s="36" t="s">
        <v>2587</v>
      </c>
      <c r="Q119" s="19" t="s">
        <v>1238</v>
      </c>
      <c r="R119" s="18" t="s">
        <v>1190</v>
      </c>
      <c r="S119" s="18" t="s">
        <v>60</v>
      </c>
      <c r="T119" s="18" t="s">
        <v>1239</v>
      </c>
      <c r="U119" s="18" t="s">
        <v>1240</v>
      </c>
      <c r="V119" s="36" t="s">
        <v>2618</v>
      </c>
      <c r="W119" s="118">
        <v>130000</v>
      </c>
      <c r="X119" s="18" t="s">
        <v>1182</v>
      </c>
      <c r="Y119" s="36" t="s">
        <v>2598</v>
      </c>
      <c r="Z119" s="118">
        <v>130000</v>
      </c>
      <c r="AA119" s="36" t="s">
        <v>3651</v>
      </c>
      <c r="AB119" s="42">
        <v>23086</v>
      </c>
      <c r="AC119" s="42">
        <v>23086</v>
      </c>
      <c r="AD119" s="17">
        <v>130000</v>
      </c>
      <c r="AE119" s="19" t="s">
        <v>3652</v>
      </c>
      <c r="AF119" s="52" t="s">
        <v>2616</v>
      </c>
      <c r="AG119" s="52" t="s">
        <v>3544</v>
      </c>
      <c r="AH119" s="52" t="s">
        <v>3475</v>
      </c>
      <c r="AI119" s="52" t="s">
        <v>2457</v>
      </c>
      <c r="AJ119" s="52"/>
      <c r="AK119" s="52" t="s">
        <v>1223</v>
      </c>
      <c r="AL119" s="52" t="s">
        <v>1570</v>
      </c>
      <c r="AM119" s="52" t="s">
        <v>3553</v>
      </c>
      <c r="AN119" s="122"/>
      <c r="AO119" s="122">
        <v>130000</v>
      </c>
      <c r="AP119" s="119">
        <f t="shared" si="6"/>
        <v>0</v>
      </c>
      <c r="AQ119" s="338"/>
      <c r="AR119" s="332"/>
      <c r="AS119" s="18"/>
      <c r="AT119" s="18"/>
      <c r="AU119" s="18"/>
      <c r="AV119" s="15">
        <v>130000</v>
      </c>
      <c r="AW119" s="18" t="s">
        <v>2395</v>
      </c>
      <c r="AX119" s="18"/>
    </row>
    <row r="120" spans="1:50" s="123" customFormat="1" ht="72" x14ac:dyDescent="0.2">
      <c r="A120" s="52" t="s">
        <v>23</v>
      </c>
      <c r="B120" s="52" t="s">
        <v>277</v>
      </c>
      <c r="C120" s="52" t="s">
        <v>276</v>
      </c>
      <c r="D120" s="52" t="s">
        <v>286</v>
      </c>
      <c r="E120" s="52" t="s">
        <v>310</v>
      </c>
      <c r="F120" s="121" t="s">
        <v>1692</v>
      </c>
      <c r="G120" s="52" t="s">
        <v>410</v>
      </c>
      <c r="H120" s="71" t="s">
        <v>270</v>
      </c>
      <c r="I120" s="71" t="s">
        <v>271</v>
      </c>
      <c r="J120" s="122">
        <v>9500</v>
      </c>
      <c r="K120" s="71"/>
      <c r="L120" s="71"/>
      <c r="M120" s="249" t="s">
        <v>137</v>
      </c>
      <c r="N120" s="32"/>
      <c r="O120" s="18" t="s">
        <v>2617</v>
      </c>
      <c r="P120" s="36" t="s">
        <v>2587</v>
      </c>
      <c r="Q120" s="19" t="s">
        <v>1238</v>
      </c>
      <c r="R120" s="18" t="s">
        <v>1190</v>
      </c>
      <c r="S120" s="18" t="s">
        <v>60</v>
      </c>
      <c r="T120" s="18" t="s">
        <v>1241</v>
      </c>
      <c r="U120" s="18" t="s">
        <v>1242</v>
      </c>
      <c r="V120" s="36" t="s">
        <v>2618</v>
      </c>
      <c r="W120" s="17">
        <v>9500</v>
      </c>
      <c r="X120" s="18" t="s">
        <v>1182</v>
      </c>
      <c r="Y120" s="36" t="s">
        <v>2598</v>
      </c>
      <c r="Z120" s="17">
        <v>9500</v>
      </c>
      <c r="AA120" s="36" t="s">
        <v>3651</v>
      </c>
      <c r="AB120" s="42">
        <v>23086</v>
      </c>
      <c r="AC120" s="42">
        <v>23086</v>
      </c>
      <c r="AD120" s="17">
        <v>9500</v>
      </c>
      <c r="AE120" s="19" t="s">
        <v>3652</v>
      </c>
      <c r="AF120" s="52" t="s">
        <v>2616</v>
      </c>
      <c r="AG120" s="52" t="s">
        <v>3544</v>
      </c>
      <c r="AH120" s="52" t="s">
        <v>3475</v>
      </c>
      <c r="AI120" s="52" t="s">
        <v>2457</v>
      </c>
      <c r="AJ120" s="52"/>
      <c r="AK120" s="52" t="s">
        <v>1223</v>
      </c>
      <c r="AL120" s="52" t="s">
        <v>1570</v>
      </c>
      <c r="AM120" s="52" t="s">
        <v>3553</v>
      </c>
      <c r="AN120" s="250"/>
      <c r="AO120" s="250">
        <v>9500</v>
      </c>
      <c r="AP120" s="119">
        <f t="shared" si="6"/>
        <v>0</v>
      </c>
      <c r="AQ120" s="338"/>
      <c r="AR120" s="332"/>
      <c r="AS120" s="18"/>
      <c r="AT120" s="18"/>
      <c r="AU120" s="18"/>
      <c r="AV120" s="15">
        <v>9500</v>
      </c>
      <c r="AW120" s="18" t="s">
        <v>2395</v>
      </c>
      <c r="AX120" s="18"/>
    </row>
    <row r="121" spans="1:50" s="123" customFormat="1" ht="72" x14ac:dyDescent="0.2">
      <c r="A121" s="52" t="s">
        <v>23</v>
      </c>
      <c r="B121" s="52" t="s">
        <v>277</v>
      </c>
      <c r="C121" s="52" t="s">
        <v>276</v>
      </c>
      <c r="D121" s="52" t="s">
        <v>286</v>
      </c>
      <c r="E121" s="52" t="s">
        <v>310</v>
      </c>
      <c r="F121" s="121" t="s">
        <v>1693</v>
      </c>
      <c r="G121" s="52" t="s">
        <v>411</v>
      </c>
      <c r="H121" s="71" t="s">
        <v>270</v>
      </c>
      <c r="I121" s="71" t="s">
        <v>274</v>
      </c>
      <c r="J121" s="122">
        <v>250000</v>
      </c>
      <c r="K121" s="71"/>
      <c r="L121" s="71"/>
      <c r="M121" s="249" t="s">
        <v>137</v>
      </c>
      <c r="N121" s="32"/>
      <c r="O121" s="36" t="s">
        <v>2620</v>
      </c>
      <c r="P121" s="36" t="s">
        <v>2621</v>
      </c>
      <c r="Q121" s="19" t="s">
        <v>1243</v>
      </c>
      <c r="R121" s="18" t="s">
        <v>1190</v>
      </c>
      <c r="S121" s="18" t="s">
        <v>89</v>
      </c>
      <c r="T121" s="18"/>
      <c r="U121" s="18"/>
      <c r="V121" s="36" t="s">
        <v>2622</v>
      </c>
      <c r="W121" s="17">
        <v>249845</v>
      </c>
      <c r="X121" s="18" t="s">
        <v>1182</v>
      </c>
      <c r="Y121" s="36" t="s">
        <v>2623</v>
      </c>
      <c r="Z121" s="17">
        <v>249845</v>
      </c>
      <c r="AA121" s="36"/>
      <c r="AB121" s="18"/>
      <c r="AC121" s="18"/>
      <c r="AD121" s="17"/>
      <c r="AE121" s="19" t="s">
        <v>3645</v>
      </c>
      <c r="AF121" s="52" t="s">
        <v>2624</v>
      </c>
      <c r="AG121" s="52" t="s">
        <v>3544</v>
      </c>
      <c r="AH121" s="52" t="s">
        <v>3476</v>
      </c>
      <c r="AI121" s="52" t="s">
        <v>2456</v>
      </c>
      <c r="AJ121" s="52"/>
      <c r="AK121" s="52" t="s">
        <v>1223</v>
      </c>
      <c r="AL121" s="52" t="s">
        <v>1570</v>
      </c>
      <c r="AM121" s="52" t="s">
        <v>3553</v>
      </c>
      <c r="AN121" s="250">
        <v>249845</v>
      </c>
      <c r="AO121" s="250"/>
      <c r="AP121" s="119">
        <f t="shared" si="6"/>
        <v>155</v>
      </c>
      <c r="AQ121" s="338">
        <v>23093</v>
      </c>
      <c r="AR121" s="332" t="s">
        <v>2660</v>
      </c>
      <c r="AS121" s="332" t="s">
        <v>2660</v>
      </c>
      <c r="AT121" s="332" t="s">
        <v>2660</v>
      </c>
      <c r="AU121" s="332" t="s">
        <v>2660</v>
      </c>
      <c r="AV121" s="15">
        <v>249845</v>
      </c>
      <c r="AW121" s="46" t="s">
        <v>2671</v>
      </c>
      <c r="AX121" s="18"/>
    </row>
    <row r="122" spans="1:50" s="123" customFormat="1" ht="90" x14ac:dyDescent="0.2">
      <c r="A122" s="52" t="s">
        <v>23</v>
      </c>
      <c r="B122" s="52" t="s">
        <v>277</v>
      </c>
      <c r="C122" s="52" t="s">
        <v>276</v>
      </c>
      <c r="D122" s="52" t="s">
        <v>286</v>
      </c>
      <c r="E122" s="52" t="s">
        <v>310</v>
      </c>
      <c r="F122" s="121" t="s">
        <v>1694</v>
      </c>
      <c r="G122" s="52" t="s">
        <v>412</v>
      </c>
      <c r="H122" s="71" t="s">
        <v>270</v>
      </c>
      <c r="I122" s="71" t="s">
        <v>274</v>
      </c>
      <c r="J122" s="122">
        <v>40000</v>
      </c>
      <c r="K122" s="71"/>
      <c r="L122" s="71"/>
      <c r="M122" s="249" t="s">
        <v>137</v>
      </c>
      <c r="N122" s="32"/>
      <c r="O122" s="18" t="s">
        <v>2625</v>
      </c>
      <c r="P122" s="36" t="s">
        <v>2603</v>
      </c>
      <c r="Q122" s="19" t="s">
        <v>1244</v>
      </c>
      <c r="R122" s="18" t="s">
        <v>12</v>
      </c>
      <c r="S122" s="18" t="s">
        <v>60</v>
      </c>
      <c r="T122" s="18"/>
      <c r="U122" s="18"/>
      <c r="V122" s="36" t="s">
        <v>2604</v>
      </c>
      <c r="W122" s="17">
        <v>40000</v>
      </c>
      <c r="X122" s="18" t="s">
        <v>1182</v>
      </c>
      <c r="Y122" s="36" t="s">
        <v>2605</v>
      </c>
      <c r="Z122" s="17">
        <v>40000</v>
      </c>
      <c r="AA122" s="36" t="s">
        <v>2626</v>
      </c>
      <c r="AB122" s="36" t="s">
        <v>2627</v>
      </c>
      <c r="AC122" s="36" t="s">
        <v>2627</v>
      </c>
      <c r="AD122" s="17">
        <v>40000</v>
      </c>
      <c r="AE122" s="19" t="s">
        <v>3644</v>
      </c>
      <c r="AF122" s="52" t="s">
        <v>2613</v>
      </c>
      <c r="AG122" s="52" t="s">
        <v>3544</v>
      </c>
      <c r="AH122" s="52" t="s">
        <v>3475</v>
      </c>
      <c r="AI122" s="52" t="s">
        <v>2456</v>
      </c>
      <c r="AJ122" s="52"/>
      <c r="AK122" s="52" t="s">
        <v>1223</v>
      </c>
      <c r="AL122" s="52" t="s">
        <v>1570</v>
      </c>
      <c r="AM122" s="52" t="s">
        <v>3553</v>
      </c>
      <c r="AN122" s="122">
        <v>40000</v>
      </c>
      <c r="AO122" s="250"/>
      <c r="AP122" s="119">
        <f t="shared" si="6"/>
        <v>0</v>
      </c>
      <c r="AQ122" s="338"/>
      <c r="AR122" s="332"/>
      <c r="AS122" s="18"/>
      <c r="AT122" s="18"/>
      <c r="AU122" s="18"/>
      <c r="AV122" s="15">
        <v>40000</v>
      </c>
      <c r="AW122" s="18" t="s">
        <v>2395</v>
      </c>
      <c r="AX122" s="18"/>
    </row>
    <row r="123" spans="1:50" s="123" customFormat="1" ht="72" x14ac:dyDescent="0.2">
      <c r="A123" s="52" t="s">
        <v>23</v>
      </c>
      <c r="B123" s="52" t="s">
        <v>277</v>
      </c>
      <c r="C123" s="52" t="s">
        <v>276</v>
      </c>
      <c r="D123" s="52" t="s">
        <v>25</v>
      </c>
      <c r="E123" s="52" t="s">
        <v>310</v>
      </c>
      <c r="F123" s="121" t="s">
        <v>1695</v>
      </c>
      <c r="G123" s="52" t="s">
        <v>413</v>
      </c>
      <c r="H123" s="71" t="s">
        <v>414</v>
      </c>
      <c r="I123" s="71" t="s">
        <v>273</v>
      </c>
      <c r="J123" s="122">
        <v>17500</v>
      </c>
      <c r="K123" s="71"/>
      <c r="L123" s="71"/>
      <c r="M123" s="249" t="s">
        <v>137</v>
      </c>
      <c r="N123" s="32"/>
      <c r="O123" s="18" t="s">
        <v>2628</v>
      </c>
      <c r="P123" s="36" t="s">
        <v>2603</v>
      </c>
      <c r="Q123" s="18" t="s">
        <v>1231</v>
      </c>
      <c r="R123" s="18" t="s">
        <v>1190</v>
      </c>
      <c r="S123" s="18" t="s">
        <v>60</v>
      </c>
      <c r="T123" s="18"/>
      <c r="U123" s="18"/>
      <c r="V123" s="36" t="s">
        <v>2604</v>
      </c>
      <c r="W123" s="17">
        <v>17500</v>
      </c>
      <c r="X123" s="18" t="s">
        <v>1182</v>
      </c>
      <c r="Y123" s="36" t="s">
        <v>2605</v>
      </c>
      <c r="Z123" s="17">
        <v>17500</v>
      </c>
      <c r="AA123" s="36" t="s">
        <v>3653</v>
      </c>
      <c r="AB123" s="36" t="s">
        <v>3061</v>
      </c>
      <c r="AC123" s="36" t="s">
        <v>3061</v>
      </c>
      <c r="AD123" s="17">
        <v>17500</v>
      </c>
      <c r="AE123" s="52" t="s">
        <v>3644</v>
      </c>
      <c r="AF123" s="52" t="s">
        <v>2629</v>
      </c>
      <c r="AG123" s="52" t="s">
        <v>3544</v>
      </c>
      <c r="AH123" s="52" t="s">
        <v>3476</v>
      </c>
      <c r="AI123" s="52" t="s">
        <v>2456</v>
      </c>
      <c r="AJ123" s="52"/>
      <c r="AK123" s="52" t="s">
        <v>1223</v>
      </c>
      <c r="AL123" s="52" t="s">
        <v>1570</v>
      </c>
      <c r="AM123" s="52" t="s">
        <v>3553</v>
      </c>
      <c r="AN123" s="122">
        <v>17500</v>
      </c>
      <c r="AO123" s="250"/>
      <c r="AP123" s="119">
        <f t="shared" si="6"/>
        <v>0</v>
      </c>
      <c r="AQ123" s="338">
        <v>242229</v>
      </c>
      <c r="AR123" s="332"/>
      <c r="AS123" s="332" t="s">
        <v>2660</v>
      </c>
      <c r="AT123" s="332" t="s">
        <v>2660</v>
      </c>
      <c r="AU123" s="332" t="s">
        <v>2660</v>
      </c>
      <c r="AV123" s="15">
        <v>17500</v>
      </c>
      <c r="AW123" s="18" t="s">
        <v>2395</v>
      </c>
      <c r="AX123" s="18"/>
    </row>
    <row r="124" spans="1:50" s="123" customFormat="1" ht="72" x14ac:dyDescent="0.2">
      <c r="A124" s="52" t="s">
        <v>23</v>
      </c>
      <c r="B124" s="52" t="s">
        <v>277</v>
      </c>
      <c r="C124" s="52" t="s">
        <v>276</v>
      </c>
      <c r="D124" s="52" t="s">
        <v>16</v>
      </c>
      <c r="E124" s="52" t="s">
        <v>310</v>
      </c>
      <c r="F124" s="121" t="s">
        <v>1696</v>
      </c>
      <c r="G124" s="52" t="s">
        <v>415</v>
      </c>
      <c r="H124" s="71" t="s">
        <v>267</v>
      </c>
      <c r="I124" s="71" t="s">
        <v>416</v>
      </c>
      <c r="J124" s="122">
        <v>24000</v>
      </c>
      <c r="K124" s="71"/>
      <c r="L124" s="71"/>
      <c r="M124" s="249" t="s">
        <v>137</v>
      </c>
      <c r="N124" s="32"/>
      <c r="O124" s="36"/>
      <c r="P124" s="36"/>
      <c r="Q124" s="18" t="s">
        <v>1245</v>
      </c>
      <c r="R124" s="18" t="s">
        <v>12</v>
      </c>
      <c r="S124" s="18" t="s">
        <v>60</v>
      </c>
      <c r="T124" s="18"/>
      <c r="U124" s="18"/>
      <c r="V124" s="36"/>
      <c r="W124" s="17">
        <v>24000</v>
      </c>
      <c r="X124" s="18" t="s">
        <v>1182</v>
      </c>
      <c r="Y124" s="36"/>
      <c r="Z124" s="17">
        <v>24000</v>
      </c>
      <c r="AA124" s="36"/>
      <c r="AB124" s="18"/>
      <c r="AC124" s="18"/>
      <c r="AD124" s="17"/>
      <c r="AE124" s="19" t="s">
        <v>2596</v>
      </c>
      <c r="AF124" s="52" t="s">
        <v>2630</v>
      </c>
      <c r="AG124" s="52" t="s">
        <v>3541</v>
      </c>
      <c r="AH124" s="52" t="s">
        <v>3470</v>
      </c>
      <c r="AI124" s="52" t="s">
        <v>3467</v>
      </c>
      <c r="AJ124" s="52"/>
      <c r="AK124" s="52" t="s">
        <v>1223</v>
      </c>
      <c r="AL124" s="52" t="s">
        <v>1570</v>
      </c>
      <c r="AM124" s="52" t="s">
        <v>3553</v>
      </c>
      <c r="AN124" s="250"/>
      <c r="AO124" s="250"/>
      <c r="AP124" s="119">
        <f t="shared" si="6"/>
        <v>24000</v>
      </c>
      <c r="AQ124" s="332" t="s">
        <v>2660</v>
      </c>
      <c r="AR124" s="332" t="s">
        <v>2660</v>
      </c>
      <c r="AS124" s="18"/>
      <c r="AT124" s="18"/>
      <c r="AU124" s="18"/>
      <c r="AV124" s="15">
        <v>24000</v>
      </c>
      <c r="AW124" s="18" t="s">
        <v>2395</v>
      </c>
      <c r="AX124" s="18"/>
    </row>
    <row r="125" spans="1:50" s="123" customFormat="1" ht="90" x14ac:dyDescent="0.2">
      <c r="A125" s="52" t="s">
        <v>23</v>
      </c>
      <c r="B125" s="52" t="s">
        <v>277</v>
      </c>
      <c r="C125" s="52" t="s">
        <v>276</v>
      </c>
      <c r="D125" s="52" t="s">
        <v>16</v>
      </c>
      <c r="E125" s="52" t="s">
        <v>310</v>
      </c>
      <c r="F125" s="121" t="s">
        <v>1697</v>
      </c>
      <c r="G125" s="52" t="s">
        <v>417</v>
      </c>
      <c r="H125" s="71" t="s">
        <v>269</v>
      </c>
      <c r="I125" s="71" t="s">
        <v>418</v>
      </c>
      <c r="J125" s="122">
        <v>22000</v>
      </c>
      <c r="K125" s="71"/>
      <c r="L125" s="71"/>
      <c r="M125" s="249" t="s">
        <v>137</v>
      </c>
      <c r="N125" s="32"/>
      <c r="O125" s="36" t="s">
        <v>2631</v>
      </c>
      <c r="P125" s="36" t="s">
        <v>2632</v>
      </c>
      <c r="Q125" s="19" t="s">
        <v>1244</v>
      </c>
      <c r="R125" s="18" t="s">
        <v>12</v>
      </c>
      <c r="S125" s="18" t="s">
        <v>60</v>
      </c>
      <c r="T125" s="18"/>
      <c r="U125" s="18"/>
      <c r="V125" s="36" t="s">
        <v>2633</v>
      </c>
      <c r="W125" s="17">
        <v>20000</v>
      </c>
      <c r="X125" s="18" t="s">
        <v>1182</v>
      </c>
      <c r="Y125" s="36" t="s">
        <v>2634</v>
      </c>
      <c r="Z125" s="17">
        <v>20000</v>
      </c>
      <c r="AA125" s="36"/>
      <c r="AB125" s="18"/>
      <c r="AC125" s="18"/>
      <c r="AD125" s="17"/>
      <c r="AE125" s="19" t="s">
        <v>3645</v>
      </c>
      <c r="AF125" s="52" t="s">
        <v>2635</v>
      </c>
      <c r="AG125" s="52" t="s">
        <v>3544</v>
      </c>
      <c r="AH125" s="52" t="s">
        <v>3476</v>
      </c>
      <c r="AI125" s="52" t="s">
        <v>2456</v>
      </c>
      <c r="AJ125" s="52"/>
      <c r="AK125" s="52" t="s">
        <v>1223</v>
      </c>
      <c r="AL125" s="52" t="s">
        <v>1570</v>
      </c>
      <c r="AM125" s="52" t="s">
        <v>3553</v>
      </c>
      <c r="AN125" s="250">
        <v>20000</v>
      </c>
      <c r="AO125" s="250"/>
      <c r="AP125" s="119">
        <f t="shared" si="6"/>
        <v>2000</v>
      </c>
      <c r="AQ125" s="338">
        <v>23100</v>
      </c>
      <c r="AR125" s="332" t="s">
        <v>2660</v>
      </c>
      <c r="AS125" s="18"/>
      <c r="AT125" s="18"/>
      <c r="AU125" s="18"/>
      <c r="AV125" s="15">
        <v>20000</v>
      </c>
      <c r="AW125" s="46" t="s">
        <v>3668</v>
      </c>
      <c r="AX125" s="18"/>
    </row>
    <row r="126" spans="1:50" s="123" customFormat="1" ht="90" x14ac:dyDescent="0.2">
      <c r="A126" s="52" t="s">
        <v>23</v>
      </c>
      <c r="B126" s="52" t="s">
        <v>277</v>
      </c>
      <c r="C126" s="52" t="s">
        <v>276</v>
      </c>
      <c r="D126" s="52" t="s">
        <v>16</v>
      </c>
      <c r="E126" s="52" t="s">
        <v>310</v>
      </c>
      <c r="F126" s="121" t="s">
        <v>1698</v>
      </c>
      <c r="G126" s="52" t="s">
        <v>419</v>
      </c>
      <c r="H126" s="71" t="s">
        <v>360</v>
      </c>
      <c r="I126" s="71" t="s">
        <v>418</v>
      </c>
      <c r="J126" s="122">
        <v>375000</v>
      </c>
      <c r="K126" s="71"/>
      <c r="L126" s="71"/>
      <c r="M126" s="249" t="s">
        <v>137</v>
      </c>
      <c r="N126" s="244"/>
      <c r="O126" s="131"/>
      <c r="P126" s="131"/>
      <c r="Q126" s="52" t="s">
        <v>1244</v>
      </c>
      <c r="R126" s="71" t="s">
        <v>12</v>
      </c>
      <c r="S126" s="71" t="s">
        <v>60</v>
      </c>
      <c r="T126" s="71" t="s">
        <v>1246</v>
      </c>
      <c r="U126" s="71" t="s">
        <v>1247</v>
      </c>
      <c r="V126" s="131"/>
      <c r="W126" s="122">
        <v>375000</v>
      </c>
      <c r="X126" s="71" t="s">
        <v>1182</v>
      </c>
      <c r="Y126" s="131"/>
      <c r="Z126" s="122">
        <v>375000</v>
      </c>
      <c r="AA126" s="131"/>
      <c r="AB126" s="71"/>
      <c r="AC126" s="71"/>
      <c r="AD126" s="122"/>
      <c r="AE126" s="52" t="s">
        <v>2596</v>
      </c>
      <c r="AF126" s="52" t="s">
        <v>2630</v>
      </c>
      <c r="AG126" s="52" t="s">
        <v>3541</v>
      </c>
      <c r="AH126" s="52" t="s">
        <v>3470</v>
      </c>
      <c r="AI126" s="52" t="s">
        <v>3467</v>
      </c>
      <c r="AJ126" s="52"/>
      <c r="AK126" s="52" t="s">
        <v>1223</v>
      </c>
      <c r="AL126" s="52" t="s">
        <v>1570</v>
      </c>
      <c r="AM126" s="52" t="s">
        <v>3553</v>
      </c>
      <c r="AN126" s="250"/>
      <c r="AO126" s="250"/>
      <c r="AP126" s="119">
        <f t="shared" si="6"/>
        <v>375000</v>
      </c>
      <c r="AQ126" s="344" t="s">
        <v>2660</v>
      </c>
      <c r="AR126" s="344" t="s">
        <v>2660</v>
      </c>
      <c r="AS126" s="71"/>
      <c r="AT126" s="71"/>
      <c r="AU126" s="71"/>
      <c r="AV126" s="250">
        <v>375000</v>
      </c>
      <c r="AW126" s="71" t="s">
        <v>2395</v>
      </c>
      <c r="AX126" s="71"/>
    </row>
    <row r="127" spans="1:50" s="123" customFormat="1" ht="90" x14ac:dyDescent="0.2">
      <c r="A127" s="52" t="s">
        <v>23</v>
      </c>
      <c r="B127" s="52" t="s">
        <v>277</v>
      </c>
      <c r="C127" s="52" t="s">
        <v>276</v>
      </c>
      <c r="D127" s="52" t="s">
        <v>16</v>
      </c>
      <c r="E127" s="52" t="s">
        <v>310</v>
      </c>
      <c r="F127" s="121" t="s">
        <v>1699</v>
      </c>
      <c r="G127" s="52" t="s">
        <v>420</v>
      </c>
      <c r="H127" s="71" t="s">
        <v>269</v>
      </c>
      <c r="I127" s="71" t="s">
        <v>421</v>
      </c>
      <c r="J127" s="122">
        <v>17000</v>
      </c>
      <c r="K127" s="71"/>
      <c r="L127" s="71"/>
      <c r="M127" s="249" t="s">
        <v>137</v>
      </c>
      <c r="N127" s="32"/>
      <c r="O127" s="36" t="s">
        <v>2631</v>
      </c>
      <c r="P127" s="36" t="s">
        <v>2632</v>
      </c>
      <c r="Q127" s="19" t="s">
        <v>1244</v>
      </c>
      <c r="R127" s="18" t="s">
        <v>12</v>
      </c>
      <c r="S127" s="18" t="s">
        <v>60</v>
      </c>
      <c r="T127" s="18"/>
      <c r="U127" s="18"/>
      <c r="V127" s="36"/>
      <c r="W127" s="17">
        <v>17000</v>
      </c>
      <c r="X127" s="18" t="s">
        <v>1182</v>
      </c>
      <c r="Y127" s="36"/>
      <c r="Z127" s="17">
        <v>17000</v>
      </c>
      <c r="AA127" s="36"/>
      <c r="AB127" s="18"/>
      <c r="AC127" s="18"/>
      <c r="AD127" s="17"/>
      <c r="AE127" s="19" t="s">
        <v>3645</v>
      </c>
      <c r="AF127" s="52" t="s">
        <v>2635</v>
      </c>
      <c r="AG127" s="52" t="s">
        <v>3544</v>
      </c>
      <c r="AH127" s="52" t="s">
        <v>3476</v>
      </c>
      <c r="AI127" s="52" t="s">
        <v>2456</v>
      </c>
      <c r="AJ127" s="52"/>
      <c r="AK127" s="52" t="s">
        <v>1223</v>
      </c>
      <c r="AL127" s="52" t="s">
        <v>1570</v>
      </c>
      <c r="AM127" s="52" t="s">
        <v>3553</v>
      </c>
      <c r="AN127" s="122">
        <v>17000</v>
      </c>
      <c r="AO127" s="250"/>
      <c r="AP127" s="119">
        <f t="shared" si="6"/>
        <v>0</v>
      </c>
      <c r="AQ127" s="338">
        <v>23100</v>
      </c>
      <c r="AR127" s="332" t="s">
        <v>2660</v>
      </c>
      <c r="AS127" s="18"/>
      <c r="AT127" s="18"/>
      <c r="AU127" s="18"/>
      <c r="AV127" s="15">
        <v>17000</v>
      </c>
      <c r="AW127" s="18" t="s">
        <v>2395</v>
      </c>
      <c r="AX127" s="18"/>
    </row>
    <row r="128" spans="1:50" s="123" customFormat="1" ht="72" x14ac:dyDescent="0.2">
      <c r="A128" s="52" t="s">
        <v>23</v>
      </c>
      <c r="B128" s="52" t="s">
        <v>277</v>
      </c>
      <c r="C128" s="52" t="s">
        <v>276</v>
      </c>
      <c r="D128" s="52" t="s">
        <v>16</v>
      </c>
      <c r="E128" s="52" t="s">
        <v>310</v>
      </c>
      <c r="F128" s="121" t="s">
        <v>1700</v>
      </c>
      <c r="G128" s="52" t="s">
        <v>422</v>
      </c>
      <c r="H128" s="71" t="s">
        <v>319</v>
      </c>
      <c r="I128" s="71" t="s">
        <v>335</v>
      </c>
      <c r="J128" s="122">
        <v>128000</v>
      </c>
      <c r="K128" s="71"/>
      <c r="L128" s="71"/>
      <c r="M128" s="249" t="s">
        <v>137</v>
      </c>
      <c r="N128" s="244"/>
      <c r="O128" s="131"/>
      <c r="P128" s="131"/>
      <c r="Q128" s="71" t="s">
        <v>1245</v>
      </c>
      <c r="R128" s="71" t="s">
        <v>12</v>
      </c>
      <c r="S128" s="71" t="s">
        <v>60</v>
      </c>
      <c r="T128" s="71"/>
      <c r="U128" s="71"/>
      <c r="V128" s="131"/>
      <c r="W128" s="122">
        <v>127200</v>
      </c>
      <c r="X128" s="71" t="s">
        <v>1182</v>
      </c>
      <c r="Y128" s="131"/>
      <c r="Z128" s="122">
        <v>127200</v>
      </c>
      <c r="AA128" s="131"/>
      <c r="AB128" s="71"/>
      <c r="AC128" s="71"/>
      <c r="AD128" s="122"/>
      <c r="AE128" s="52" t="s">
        <v>2596</v>
      </c>
      <c r="AF128" s="52" t="s">
        <v>2630</v>
      </c>
      <c r="AG128" s="52" t="s">
        <v>3541</v>
      </c>
      <c r="AH128" s="52" t="s">
        <v>3470</v>
      </c>
      <c r="AI128" s="52" t="s">
        <v>3467</v>
      </c>
      <c r="AJ128" s="52"/>
      <c r="AK128" s="52" t="s">
        <v>1223</v>
      </c>
      <c r="AL128" s="52" t="s">
        <v>1570</v>
      </c>
      <c r="AM128" s="52" t="s">
        <v>3553</v>
      </c>
      <c r="AN128" s="250"/>
      <c r="AO128" s="250"/>
      <c r="AP128" s="119">
        <f t="shared" si="6"/>
        <v>128000</v>
      </c>
      <c r="AQ128" s="344" t="s">
        <v>2660</v>
      </c>
      <c r="AR128" s="344" t="s">
        <v>2660</v>
      </c>
      <c r="AS128" s="71"/>
      <c r="AT128" s="71"/>
      <c r="AU128" s="71"/>
      <c r="AV128" s="250">
        <v>127200</v>
      </c>
      <c r="AW128" s="80" t="s">
        <v>2664</v>
      </c>
      <c r="AX128" s="71"/>
    </row>
    <row r="129" spans="1:50" s="123" customFormat="1" ht="90" x14ac:dyDescent="0.2">
      <c r="A129" s="52" t="s">
        <v>23</v>
      </c>
      <c r="B129" s="52" t="s">
        <v>277</v>
      </c>
      <c r="C129" s="52" t="s">
        <v>276</v>
      </c>
      <c r="D129" s="52" t="s">
        <v>16</v>
      </c>
      <c r="E129" s="52" t="s">
        <v>310</v>
      </c>
      <c r="F129" s="121" t="s">
        <v>1701</v>
      </c>
      <c r="G129" s="52" t="s">
        <v>423</v>
      </c>
      <c r="H129" s="71" t="s">
        <v>270</v>
      </c>
      <c r="I129" s="71" t="s">
        <v>397</v>
      </c>
      <c r="J129" s="122">
        <v>136000</v>
      </c>
      <c r="K129" s="71"/>
      <c r="L129" s="71"/>
      <c r="M129" s="249" t="s">
        <v>137</v>
      </c>
      <c r="N129" s="32"/>
      <c r="O129" s="18" t="s">
        <v>2636</v>
      </c>
      <c r="P129" s="36" t="s">
        <v>2603</v>
      </c>
      <c r="Q129" s="19" t="s">
        <v>1232</v>
      </c>
      <c r="R129" s="18" t="s">
        <v>12</v>
      </c>
      <c r="S129" s="18" t="s">
        <v>116</v>
      </c>
      <c r="T129" s="18"/>
      <c r="U129" s="18"/>
      <c r="V129" s="36" t="s">
        <v>2608</v>
      </c>
      <c r="W129" s="17">
        <v>135890</v>
      </c>
      <c r="X129" s="18" t="s">
        <v>1182</v>
      </c>
      <c r="Y129" s="36" t="s">
        <v>2609</v>
      </c>
      <c r="Z129" s="17">
        <v>135890</v>
      </c>
      <c r="AA129" s="36" t="s">
        <v>2637</v>
      </c>
      <c r="AB129" s="18"/>
      <c r="AC129" s="18"/>
      <c r="AD129" s="17"/>
      <c r="AE129" s="19" t="s">
        <v>3645</v>
      </c>
      <c r="AF129" s="52" t="s">
        <v>2595</v>
      </c>
      <c r="AG129" s="52" t="s">
        <v>3544</v>
      </c>
      <c r="AH129" s="52" t="s">
        <v>3476</v>
      </c>
      <c r="AI129" s="52" t="s">
        <v>2456</v>
      </c>
      <c r="AJ129" s="52"/>
      <c r="AK129" s="52" t="s">
        <v>1223</v>
      </c>
      <c r="AL129" s="52" t="s">
        <v>1570</v>
      </c>
      <c r="AM129" s="52" t="s">
        <v>3553</v>
      </c>
      <c r="AN129" s="250">
        <v>135890</v>
      </c>
      <c r="AO129" s="250"/>
      <c r="AP129" s="119">
        <f t="shared" si="6"/>
        <v>110</v>
      </c>
      <c r="AQ129" s="338">
        <v>23083</v>
      </c>
      <c r="AR129" s="332"/>
      <c r="AS129" s="18" t="s">
        <v>2662</v>
      </c>
      <c r="AT129" s="18" t="s">
        <v>2662</v>
      </c>
      <c r="AU129" s="18" t="s">
        <v>2662</v>
      </c>
      <c r="AV129" s="15">
        <v>135890</v>
      </c>
      <c r="AW129" s="46" t="s">
        <v>2672</v>
      </c>
      <c r="AX129" s="18"/>
    </row>
    <row r="130" spans="1:50" s="123" customFormat="1" ht="72" x14ac:dyDescent="0.2">
      <c r="A130" s="52" t="s">
        <v>23</v>
      </c>
      <c r="B130" s="52" t="s">
        <v>277</v>
      </c>
      <c r="C130" s="52" t="s">
        <v>276</v>
      </c>
      <c r="D130" s="52" t="s">
        <v>16</v>
      </c>
      <c r="E130" s="52" t="s">
        <v>310</v>
      </c>
      <c r="F130" s="121" t="s">
        <v>1702</v>
      </c>
      <c r="G130" s="52" t="s">
        <v>424</v>
      </c>
      <c r="H130" s="71" t="s">
        <v>270</v>
      </c>
      <c r="I130" s="71" t="s">
        <v>397</v>
      </c>
      <c r="J130" s="122">
        <v>140000</v>
      </c>
      <c r="K130" s="71"/>
      <c r="L130" s="71"/>
      <c r="M130" s="249" t="s">
        <v>137</v>
      </c>
      <c r="N130" s="32"/>
      <c r="O130" s="18" t="s">
        <v>2638</v>
      </c>
      <c r="P130" s="36" t="s">
        <v>2639</v>
      </c>
      <c r="Q130" s="19" t="s">
        <v>1248</v>
      </c>
      <c r="R130" s="18" t="s">
        <v>1190</v>
      </c>
      <c r="S130" s="18" t="s">
        <v>60</v>
      </c>
      <c r="T130" s="18"/>
      <c r="U130" s="18"/>
      <c r="V130" s="36" t="s">
        <v>2640</v>
      </c>
      <c r="W130" s="17">
        <v>123050</v>
      </c>
      <c r="X130" s="18" t="s">
        <v>1182</v>
      </c>
      <c r="Y130" s="36" t="s">
        <v>2641</v>
      </c>
      <c r="Z130" s="17">
        <v>123050</v>
      </c>
      <c r="AA130" s="36"/>
      <c r="AB130" s="18"/>
      <c r="AC130" s="18"/>
      <c r="AD130" s="17"/>
      <c r="AE130" s="19" t="s">
        <v>3645</v>
      </c>
      <c r="AF130" s="52" t="s">
        <v>2642</v>
      </c>
      <c r="AG130" s="52" t="s">
        <v>3544</v>
      </c>
      <c r="AH130" s="52" t="s">
        <v>3476</v>
      </c>
      <c r="AI130" s="52" t="s">
        <v>3467</v>
      </c>
      <c r="AJ130" s="52"/>
      <c r="AK130" s="52" t="s">
        <v>1223</v>
      </c>
      <c r="AL130" s="52" t="s">
        <v>1570</v>
      </c>
      <c r="AM130" s="52" t="s">
        <v>3553</v>
      </c>
      <c r="AN130" s="250"/>
      <c r="AO130" s="250"/>
      <c r="AP130" s="119">
        <f t="shared" si="6"/>
        <v>140000</v>
      </c>
      <c r="AQ130" s="338">
        <v>23096</v>
      </c>
      <c r="AR130" s="332" t="s">
        <v>2660</v>
      </c>
      <c r="AS130" s="18" t="s">
        <v>2662</v>
      </c>
      <c r="AT130" s="18" t="s">
        <v>2662</v>
      </c>
      <c r="AU130" s="18" t="s">
        <v>2662</v>
      </c>
      <c r="AV130" s="15">
        <v>123050</v>
      </c>
      <c r="AW130" s="134" t="s">
        <v>2673</v>
      </c>
      <c r="AX130" s="18"/>
    </row>
    <row r="131" spans="1:50" s="123" customFormat="1" ht="72" x14ac:dyDescent="0.2">
      <c r="A131" s="52" t="s">
        <v>23</v>
      </c>
      <c r="B131" s="52" t="s">
        <v>277</v>
      </c>
      <c r="C131" s="52" t="s">
        <v>276</v>
      </c>
      <c r="D131" s="52" t="s">
        <v>16</v>
      </c>
      <c r="E131" s="52" t="s">
        <v>310</v>
      </c>
      <c r="F131" s="121" t="s">
        <v>1703</v>
      </c>
      <c r="G131" s="52" t="s">
        <v>425</v>
      </c>
      <c r="H131" s="71" t="s">
        <v>272</v>
      </c>
      <c r="I131" s="71" t="s">
        <v>268</v>
      </c>
      <c r="J131" s="122">
        <v>9600</v>
      </c>
      <c r="K131" s="71"/>
      <c r="L131" s="71"/>
      <c r="M131" s="249" t="s">
        <v>137</v>
      </c>
      <c r="N131" s="32"/>
      <c r="O131" s="18" t="s">
        <v>2643</v>
      </c>
      <c r="P131" s="36" t="s">
        <v>2621</v>
      </c>
      <c r="Q131" s="18" t="s">
        <v>1231</v>
      </c>
      <c r="R131" s="18" t="s">
        <v>1190</v>
      </c>
      <c r="S131" s="18" t="s">
        <v>60</v>
      </c>
      <c r="T131" s="18"/>
      <c r="U131" s="18"/>
      <c r="V131" s="36" t="s">
        <v>2644</v>
      </c>
      <c r="W131" s="17">
        <v>9300</v>
      </c>
      <c r="X131" s="18" t="s">
        <v>1182</v>
      </c>
      <c r="Y131" s="36" t="s">
        <v>2645</v>
      </c>
      <c r="Z131" s="17">
        <v>9300</v>
      </c>
      <c r="AA131" s="36" t="s">
        <v>3654</v>
      </c>
      <c r="AB131" s="36"/>
      <c r="AC131" s="36"/>
      <c r="AD131" s="17"/>
      <c r="AE131" s="19" t="s">
        <v>3645</v>
      </c>
      <c r="AF131" s="52" t="s">
        <v>2642</v>
      </c>
      <c r="AG131" s="52" t="s">
        <v>3544</v>
      </c>
      <c r="AH131" s="52" t="s">
        <v>3476</v>
      </c>
      <c r="AI131" s="52" t="s">
        <v>2456</v>
      </c>
      <c r="AJ131" s="52"/>
      <c r="AK131" s="52" t="s">
        <v>1223</v>
      </c>
      <c r="AL131" s="52" t="s">
        <v>1570</v>
      </c>
      <c r="AM131" s="52" t="s">
        <v>3553</v>
      </c>
      <c r="AN131" s="250">
        <v>9300</v>
      </c>
      <c r="AO131" s="250"/>
      <c r="AP131" s="119">
        <f t="shared" ref="AP131:AP194" si="7">J131-AN131-AO131</f>
        <v>300</v>
      </c>
      <c r="AQ131" s="338">
        <v>23093</v>
      </c>
      <c r="AR131" s="332"/>
      <c r="AS131" s="18" t="s">
        <v>2662</v>
      </c>
      <c r="AT131" s="18" t="s">
        <v>2662</v>
      </c>
      <c r="AU131" s="18" t="s">
        <v>2662</v>
      </c>
      <c r="AV131" s="15">
        <v>9300</v>
      </c>
      <c r="AW131" s="46" t="s">
        <v>3669</v>
      </c>
      <c r="AX131" s="18"/>
    </row>
    <row r="132" spans="1:50" s="123" customFormat="1" ht="72" x14ac:dyDescent="0.2">
      <c r="A132" s="52" t="s">
        <v>23</v>
      </c>
      <c r="B132" s="52" t="s">
        <v>277</v>
      </c>
      <c r="C132" s="52" t="s">
        <v>276</v>
      </c>
      <c r="D132" s="52" t="s">
        <v>16</v>
      </c>
      <c r="E132" s="52" t="s">
        <v>310</v>
      </c>
      <c r="F132" s="121" t="s">
        <v>1704</v>
      </c>
      <c r="G132" s="52" t="s">
        <v>426</v>
      </c>
      <c r="H132" s="71" t="s">
        <v>303</v>
      </c>
      <c r="I132" s="71" t="s">
        <v>268</v>
      </c>
      <c r="J132" s="122">
        <v>135000</v>
      </c>
      <c r="K132" s="71"/>
      <c r="L132" s="71"/>
      <c r="M132" s="249" t="s">
        <v>137</v>
      </c>
      <c r="N132" s="32"/>
      <c r="O132" s="18" t="s">
        <v>2646</v>
      </c>
      <c r="P132" s="36" t="s">
        <v>2639</v>
      </c>
      <c r="Q132" s="19" t="s">
        <v>1249</v>
      </c>
      <c r="R132" s="18" t="s">
        <v>1190</v>
      </c>
      <c r="S132" s="18" t="s">
        <v>81</v>
      </c>
      <c r="T132" s="18"/>
      <c r="U132" s="18"/>
      <c r="V132" s="36" t="s">
        <v>2647</v>
      </c>
      <c r="W132" s="17">
        <v>134820</v>
      </c>
      <c r="X132" s="18" t="s">
        <v>1182</v>
      </c>
      <c r="Y132" s="36" t="s">
        <v>2648</v>
      </c>
      <c r="Z132" s="17">
        <v>134820</v>
      </c>
      <c r="AA132" s="36"/>
      <c r="AB132" s="18"/>
      <c r="AC132" s="18"/>
      <c r="AD132" s="17"/>
      <c r="AE132" s="19" t="s">
        <v>3645</v>
      </c>
      <c r="AF132" s="52" t="s">
        <v>2642</v>
      </c>
      <c r="AG132" s="52" t="s">
        <v>3544</v>
      </c>
      <c r="AH132" s="52" t="s">
        <v>3476</v>
      </c>
      <c r="AI132" s="52" t="s">
        <v>3467</v>
      </c>
      <c r="AJ132" s="52"/>
      <c r="AK132" s="52" t="s">
        <v>1223</v>
      </c>
      <c r="AL132" s="52" t="s">
        <v>1570</v>
      </c>
      <c r="AM132" s="52" t="s">
        <v>3553</v>
      </c>
      <c r="AN132" s="250"/>
      <c r="AO132" s="250"/>
      <c r="AP132" s="119">
        <f t="shared" si="7"/>
        <v>135000</v>
      </c>
      <c r="AQ132" s="338">
        <v>23096</v>
      </c>
      <c r="AR132" s="332" t="s">
        <v>2660</v>
      </c>
      <c r="AS132" s="18" t="s">
        <v>2662</v>
      </c>
      <c r="AT132" s="18" t="s">
        <v>2662</v>
      </c>
      <c r="AU132" s="18" t="s">
        <v>2662</v>
      </c>
      <c r="AV132" s="15">
        <v>134820</v>
      </c>
      <c r="AW132" s="46" t="s">
        <v>2674</v>
      </c>
      <c r="AX132" s="18"/>
    </row>
    <row r="133" spans="1:50" s="123" customFormat="1" ht="72" x14ac:dyDescent="0.2">
      <c r="A133" s="52" t="s">
        <v>23</v>
      </c>
      <c r="B133" s="52" t="s">
        <v>277</v>
      </c>
      <c r="C133" s="52" t="s">
        <v>276</v>
      </c>
      <c r="D133" s="52" t="s">
        <v>16</v>
      </c>
      <c r="E133" s="52" t="s">
        <v>310</v>
      </c>
      <c r="F133" s="121" t="s">
        <v>1705</v>
      </c>
      <c r="G133" s="52" t="s">
        <v>427</v>
      </c>
      <c r="H133" s="71" t="s">
        <v>270</v>
      </c>
      <c r="I133" s="71" t="s">
        <v>418</v>
      </c>
      <c r="J133" s="122">
        <v>25000</v>
      </c>
      <c r="K133" s="71"/>
      <c r="L133" s="71"/>
      <c r="M133" s="249" t="s">
        <v>137</v>
      </c>
      <c r="N133" s="32"/>
      <c r="O133" s="18" t="s">
        <v>2643</v>
      </c>
      <c r="P133" s="36" t="s">
        <v>2621</v>
      </c>
      <c r="Q133" s="18" t="s">
        <v>1231</v>
      </c>
      <c r="R133" s="18" t="s">
        <v>1190</v>
      </c>
      <c r="S133" s="18" t="s">
        <v>60</v>
      </c>
      <c r="T133" s="18"/>
      <c r="U133" s="18"/>
      <c r="V133" s="36" t="s">
        <v>2644</v>
      </c>
      <c r="W133" s="17">
        <v>22500</v>
      </c>
      <c r="X133" s="18" t="s">
        <v>1182</v>
      </c>
      <c r="Y133" s="36" t="s">
        <v>2645</v>
      </c>
      <c r="Z133" s="17">
        <v>22500</v>
      </c>
      <c r="AA133" s="36" t="s">
        <v>3654</v>
      </c>
      <c r="AB133" s="18"/>
      <c r="AC133" s="18"/>
      <c r="AD133" s="17"/>
      <c r="AE133" s="19" t="s">
        <v>3645</v>
      </c>
      <c r="AF133" s="52" t="s">
        <v>2642</v>
      </c>
      <c r="AG133" s="52" t="s">
        <v>3544</v>
      </c>
      <c r="AH133" s="52" t="s">
        <v>3476</v>
      </c>
      <c r="AI133" s="52" t="s">
        <v>2456</v>
      </c>
      <c r="AJ133" s="52"/>
      <c r="AK133" s="52" t="s">
        <v>1223</v>
      </c>
      <c r="AL133" s="52" t="s">
        <v>1570</v>
      </c>
      <c r="AM133" s="52" t="s">
        <v>3553</v>
      </c>
      <c r="AN133" s="250">
        <v>22500</v>
      </c>
      <c r="AO133" s="250"/>
      <c r="AP133" s="119">
        <f t="shared" si="7"/>
        <v>2500</v>
      </c>
      <c r="AQ133" s="338">
        <v>23093</v>
      </c>
      <c r="AR133" s="332"/>
      <c r="AS133" s="18" t="s">
        <v>2662</v>
      </c>
      <c r="AT133" s="18" t="s">
        <v>2662</v>
      </c>
      <c r="AU133" s="18" t="s">
        <v>2662</v>
      </c>
      <c r="AV133" s="15">
        <v>22500</v>
      </c>
      <c r="AW133" s="46" t="s">
        <v>3670</v>
      </c>
      <c r="AX133" s="18"/>
    </row>
    <row r="134" spans="1:50" s="123" customFormat="1" ht="72" x14ac:dyDescent="0.2">
      <c r="A134" s="52" t="s">
        <v>23</v>
      </c>
      <c r="B134" s="52" t="s">
        <v>277</v>
      </c>
      <c r="C134" s="52" t="s">
        <v>276</v>
      </c>
      <c r="D134" s="52" t="s">
        <v>16</v>
      </c>
      <c r="E134" s="52" t="s">
        <v>310</v>
      </c>
      <c r="F134" s="121" t="s">
        <v>1706</v>
      </c>
      <c r="G134" s="52" t="s">
        <v>428</v>
      </c>
      <c r="H134" s="71" t="s">
        <v>270</v>
      </c>
      <c r="I134" s="71" t="s">
        <v>418</v>
      </c>
      <c r="J134" s="122">
        <v>19000</v>
      </c>
      <c r="K134" s="71"/>
      <c r="L134" s="71"/>
      <c r="M134" s="249" t="s">
        <v>137</v>
      </c>
      <c r="N134" s="32"/>
      <c r="O134" s="18" t="s">
        <v>2643</v>
      </c>
      <c r="P134" s="36" t="s">
        <v>2621</v>
      </c>
      <c r="Q134" s="18" t="s">
        <v>1231</v>
      </c>
      <c r="R134" s="18" t="s">
        <v>1190</v>
      </c>
      <c r="S134" s="18" t="s">
        <v>60</v>
      </c>
      <c r="T134" s="18"/>
      <c r="U134" s="18"/>
      <c r="V134" s="36" t="s">
        <v>2644</v>
      </c>
      <c r="W134" s="17">
        <v>19000</v>
      </c>
      <c r="X134" s="18" t="s">
        <v>1182</v>
      </c>
      <c r="Y134" s="36" t="s">
        <v>2645</v>
      </c>
      <c r="Z134" s="17">
        <v>19000</v>
      </c>
      <c r="AA134" s="36" t="s">
        <v>3654</v>
      </c>
      <c r="AB134" s="18"/>
      <c r="AC134" s="18"/>
      <c r="AD134" s="17"/>
      <c r="AE134" s="19" t="s">
        <v>3645</v>
      </c>
      <c r="AF134" s="52" t="s">
        <v>2642</v>
      </c>
      <c r="AG134" s="52" t="s">
        <v>3544</v>
      </c>
      <c r="AH134" s="52" t="s">
        <v>3476</v>
      </c>
      <c r="AI134" s="52" t="s">
        <v>2456</v>
      </c>
      <c r="AJ134" s="52"/>
      <c r="AK134" s="52" t="s">
        <v>1223</v>
      </c>
      <c r="AL134" s="52" t="s">
        <v>1570</v>
      </c>
      <c r="AM134" s="52" t="s">
        <v>3553</v>
      </c>
      <c r="AN134" s="250">
        <v>19000</v>
      </c>
      <c r="AO134" s="250"/>
      <c r="AP134" s="119">
        <f t="shared" si="7"/>
        <v>0</v>
      </c>
      <c r="AQ134" s="338">
        <v>23093</v>
      </c>
      <c r="AR134" s="332"/>
      <c r="AS134" s="18" t="s">
        <v>2662</v>
      </c>
      <c r="AT134" s="18" t="s">
        <v>2662</v>
      </c>
      <c r="AU134" s="18" t="s">
        <v>2662</v>
      </c>
      <c r="AV134" s="15">
        <v>19000</v>
      </c>
      <c r="AW134" s="18" t="s">
        <v>2395</v>
      </c>
      <c r="AX134" s="18"/>
    </row>
    <row r="135" spans="1:50" s="123" customFormat="1" ht="72" x14ac:dyDescent="0.2">
      <c r="A135" s="52" t="s">
        <v>23</v>
      </c>
      <c r="B135" s="52" t="s">
        <v>277</v>
      </c>
      <c r="C135" s="52" t="s">
        <v>276</v>
      </c>
      <c r="D135" s="52" t="s">
        <v>16</v>
      </c>
      <c r="E135" s="52" t="s">
        <v>310</v>
      </c>
      <c r="F135" s="121" t="s">
        <v>1707</v>
      </c>
      <c r="G135" s="52" t="s">
        <v>429</v>
      </c>
      <c r="H135" s="71" t="s">
        <v>270</v>
      </c>
      <c r="I135" s="71" t="s">
        <v>418</v>
      </c>
      <c r="J135" s="122">
        <v>13000</v>
      </c>
      <c r="K135" s="71"/>
      <c r="L135" s="71"/>
      <c r="M135" s="249" t="s">
        <v>137</v>
      </c>
      <c r="N135" s="32"/>
      <c r="O135" s="18" t="s">
        <v>2643</v>
      </c>
      <c r="P135" s="36" t="s">
        <v>2621</v>
      </c>
      <c r="Q135" s="18" t="s">
        <v>1231</v>
      </c>
      <c r="R135" s="18" t="s">
        <v>1190</v>
      </c>
      <c r="S135" s="18" t="s">
        <v>60</v>
      </c>
      <c r="T135" s="18"/>
      <c r="U135" s="18"/>
      <c r="V135" s="36" t="s">
        <v>2644</v>
      </c>
      <c r="W135" s="17">
        <v>13000</v>
      </c>
      <c r="X135" s="18" t="s">
        <v>1182</v>
      </c>
      <c r="Y135" s="36" t="s">
        <v>2645</v>
      </c>
      <c r="Z135" s="17">
        <v>13000</v>
      </c>
      <c r="AA135" s="36" t="s">
        <v>3654</v>
      </c>
      <c r="AB135" s="18"/>
      <c r="AC135" s="18"/>
      <c r="AD135" s="17"/>
      <c r="AE135" s="19" t="s">
        <v>3645</v>
      </c>
      <c r="AF135" s="52" t="s">
        <v>2642</v>
      </c>
      <c r="AG135" s="52" t="s">
        <v>3544</v>
      </c>
      <c r="AH135" s="52" t="s">
        <v>3476</v>
      </c>
      <c r="AI135" s="52" t="s">
        <v>2456</v>
      </c>
      <c r="AJ135" s="52"/>
      <c r="AK135" s="52" t="s">
        <v>1223</v>
      </c>
      <c r="AL135" s="52" t="s">
        <v>1570</v>
      </c>
      <c r="AM135" s="52" t="s">
        <v>3553</v>
      </c>
      <c r="AN135" s="250">
        <v>13000</v>
      </c>
      <c r="AO135" s="250"/>
      <c r="AP135" s="119">
        <f t="shared" si="7"/>
        <v>0</v>
      </c>
      <c r="AQ135" s="338">
        <v>23093</v>
      </c>
      <c r="AR135" s="332"/>
      <c r="AS135" s="18" t="s">
        <v>2662</v>
      </c>
      <c r="AT135" s="18" t="s">
        <v>2662</v>
      </c>
      <c r="AU135" s="18" t="s">
        <v>2662</v>
      </c>
      <c r="AV135" s="15">
        <v>13000</v>
      </c>
      <c r="AW135" s="18" t="s">
        <v>2395</v>
      </c>
      <c r="AX135" s="18"/>
    </row>
    <row r="136" spans="1:50" s="123" customFormat="1" ht="90" x14ac:dyDescent="0.2">
      <c r="A136" s="52" t="s">
        <v>23</v>
      </c>
      <c r="B136" s="52" t="s">
        <v>277</v>
      </c>
      <c r="C136" s="52" t="s">
        <v>276</v>
      </c>
      <c r="D136" s="52" t="s">
        <v>16</v>
      </c>
      <c r="E136" s="52" t="s">
        <v>310</v>
      </c>
      <c r="F136" s="121" t="s">
        <v>1708</v>
      </c>
      <c r="G136" s="52" t="s">
        <v>430</v>
      </c>
      <c r="H136" s="71" t="s">
        <v>270</v>
      </c>
      <c r="I136" s="71" t="s">
        <v>274</v>
      </c>
      <c r="J136" s="122">
        <v>38000</v>
      </c>
      <c r="K136" s="71"/>
      <c r="L136" s="71"/>
      <c r="M136" s="249" t="s">
        <v>137</v>
      </c>
      <c r="N136" s="28"/>
      <c r="O136" s="36" t="s">
        <v>2631</v>
      </c>
      <c r="P136" s="36" t="s">
        <v>2632</v>
      </c>
      <c r="Q136" s="19" t="s">
        <v>1244</v>
      </c>
      <c r="R136" s="18" t="s">
        <v>12</v>
      </c>
      <c r="S136" s="18" t="s">
        <v>60</v>
      </c>
      <c r="T136" s="18" t="s">
        <v>1250</v>
      </c>
      <c r="U136" s="18" t="s">
        <v>1251</v>
      </c>
      <c r="V136" s="36"/>
      <c r="W136" s="17">
        <v>38000</v>
      </c>
      <c r="X136" s="18" t="s">
        <v>1182</v>
      </c>
      <c r="Y136" s="36"/>
      <c r="Z136" s="17">
        <v>38000</v>
      </c>
      <c r="AA136" s="36"/>
      <c r="AB136" s="36"/>
      <c r="AC136" s="36"/>
      <c r="AD136" s="17"/>
      <c r="AE136" s="19" t="s">
        <v>3645</v>
      </c>
      <c r="AF136" s="52" t="s">
        <v>2635</v>
      </c>
      <c r="AG136" s="52" t="s">
        <v>3544</v>
      </c>
      <c r="AH136" s="52" t="s">
        <v>3476</v>
      </c>
      <c r="AI136" s="52" t="s">
        <v>2456</v>
      </c>
      <c r="AJ136" s="52"/>
      <c r="AK136" s="52" t="s">
        <v>1223</v>
      </c>
      <c r="AL136" s="52" t="s">
        <v>1570</v>
      </c>
      <c r="AM136" s="52" t="s">
        <v>3553</v>
      </c>
      <c r="AN136" s="122">
        <v>38000</v>
      </c>
      <c r="AO136" s="250"/>
      <c r="AP136" s="119">
        <f t="shared" si="7"/>
        <v>0</v>
      </c>
      <c r="AQ136" s="338">
        <v>23100</v>
      </c>
      <c r="AR136" s="332" t="s">
        <v>2660</v>
      </c>
      <c r="AS136" s="18"/>
      <c r="AT136" s="18"/>
      <c r="AU136" s="18"/>
      <c r="AV136" s="15">
        <v>38000</v>
      </c>
      <c r="AW136" s="18" t="s">
        <v>2395</v>
      </c>
      <c r="AX136" s="18"/>
    </row>
    <row r="137" spans="1:50" s="123" customFormat="1" ht="72" x14ac:dyDescent="0.2">
      <c r="A137" s="52" t="s">
        <v>23</v>
      </c>
      <c r="B137" s="52" t="s">
        <v>277</v>
      </c>
      <c r="C137" s="52" t="s">
        <v>276</v>
      </c>
      <c r="D137" s="52" t="s">
        <v>16</v>
      </c>
      <c r="E137" s="52" t="s">
        <v>310</v>
      </c>
      <c r="F137" s="121" t="s">
        <v>1709</v>
      </c>
      <c r="G137" s="52" t="s">
        <v>431</v>
      </c>
      <c r="H137" s="71" t="s">
        <v>272</v>
      </c>
      <c r="I137" s="71" t="s">
        <v>432</v>
      </c>
      <c r="J137" s="122">
        <v>60000</v>
      </c>
      <c r="K137" s="71"/>
      <c r="L137" s="71"/>
      <c r="M137" s="249" t="s">
        <v>137</v>
      </c>
      <c r="N137" s="121"/>
      <c r="O137" s="131"/>
      <c r="P137" s="131"/>
      <c r="Q137" s="71" t="s">
        <v>1245</v>
      </c>
      <c r="R137" s="71" t="s">
        <v>12</v>
      </c>
      <c r="S137" s="71" t="s">
        <v>60</v>
      </c>
      <c r="T137" s="71"/>
      <c r="U137" s="71"/>
      <c r="V137" s="131"/>
      <c r="W137" s="122">
        <v>60000</v>
      </c>
      <c r="X137" s="71" t="s">
        <v>1182</v>
      </c>
      <c r="Y137" s="131"/>
      <c r="Z137" s="122">
        <v>60000</v>
      </c>
      <c r="AA137" s="131"/>
      <c r="AB137" s="131"/>
      <c r="AC137" s="131"/>
      <c r="AD137" s="122"/>
      <c r="AE137" s="52" t="s">
        <v>2596</v>
      </c>
      <c r="AF137" s="52" t="s">
        <v>2630</v>
      </c>
      <c r="AG137" s="52" t="s">
        <v>3541</v>
      </c>
      <c r="AH137" s="52" t="s">
        <v>3470</v>
      </c>
      <c r="AI137" s="52" t="s">
        <v>3467</v>
      </c>
      <c r="AJ137" s="52"/>
      <c r="AK137" s="52" t="s">
        <v>1223</v>
      </c>
      <c r="AL137" s="52" t="s">
        <v>1570</v>
      </c>
      <c r="AM137" s="52" t="s">
        <v>3553</v>
      </c>
      <c r="AN137" s="250"/>
      <c r="AO137" s="250"/>
      <c r="AP137" s="119">
        <f t="shared" si="7"/>
        <v>60000</v>
      </c>
      <c r="AQ137" s="344" t="s">
        <v>2660</v>
      </c>
      <c r="AR137" s="344" t="s">
        <v>2660</v>
      </c>
      <c r="AS137" s="71"/>
      <c r="AT137" s="71"/>
      <c r="AU137" s="71"/>
      <c r="AV137" s="250">
        <v>60000</v>
      </c>
      <c r="AW137" s="71" t="s">
        <v>2395</v>
      </c>
      <c r="AX137" s="71"/>
    </row>
    <row r="138" spans="1:50" s="123" customFormat="1" ht="72" x14ac:dyDescent="0.2">
      <c r="A138" s="52" t="s">
        <v>23</v>
      </c>
      <c r="B138" s="52" t="s">
        <v>277</v>
      </c>
      <c r="C138" s="52" t="s">
        <v>276</v>
      </c>
      <c r="D138" s="52" t="s">
        <v>16</v>
      </c>
      <c r="E138" s="52" t="s">
        <v>310</v>
      </c>
      <c r="F138" s="121" t="s">
        <v>1710</v>
      </c>
      <c r="G138" s="52" t="s">
        <v>433</v>
      </c>
      <c r="H138" s="71" t="s">
        <v>352</v>
      </c>
      <c r="I138" s="71" t="s">
        <v>432</v>
      </c>
      <c r="J138" s="122">
        <v>300000</v>
      </c>
      <c r="K138" s="71"/>
      <c r="L138" s="71"/>
      <c r="M138" s="249" t="s">
        <v>137</v>
      </c>
      <c r="N138" s="121"/>
      <c r="O138" s="131"/>
      <c r="P138" s="131"/>
      <c r="Q138" s="71" t="s">
        <v>1245</v>
      </c>
      <c r="R138" s="71" t="s">
        <v>12</v>
      </c>
      <c r="S138" s="71" t="s">
        <v>60</v>
      </c>
      <c r="T138" s="71"/>
      <c r="U138" s="71"/>
      <c r="V138" s="131"/>
      <c r="W138" s="122">
        <v>300000</v>
      </c>
      <c r="X138" s="71" t="s">
        <v>1182</v>
      </c>
      <c r="Y138" s="131"/>
      <c r="Z138" s="122">
        <v>300000</v>
      </c>
      <c r="AA138" s="131"/>
      <c r="AB138" s="131"/>
      <c r="AC138" s="131"/>
      <c r="AD138" s="122"/>
      <c r="AE138" s="52" t="s">
        <v>2596</v>
      </c>
      <c r="AF138" s="52" t="s">
        <v>2630</v>
      </c>
      <c r="AG138" s="52" t="s">
        <v>3541</v>
      </c>
      <c r="AH138" s="52" t="s">
        <v>3470</v>
      </c>
      <c r="AI138" s="52" t="s">
        <v>3467</v>
      </c>
      <c r="AJ138" s="52"/>
      <c r="AK138" s="52" t="s">
        <v>1223</v>
      </c>
      <c r="AL138" s="52" t="s">
        <v>1570</v>
      </c>
      <c r="AM138" s="52" t="s">
        <v>3553</v>
      </c>
      <c r="AN138" s="250"/>
      <c r="AO138" s="250"/>
      <c r="AP138" s="119">
        <f t="shared" si="7"/>
        <v>300000</v>
      </c>
      <c r="AQ138" s="344" t="s">
        <v>2660</v>
      </c>
      <c r="AR138" s="344" t="s">
        <v>2660</v>
      </c>
      <c r="AS138" s="71"/>
      <c r="AT138" s="71"/>
      <c r="AU138" s="71"/>
      <c r="AV138" s="250">
        <v>300000</v>
      </c>
      <c r="AW138" s="71" t="s">
        <v>2395</v>
      </c>
      <c r="AX138" s="71"/>
    </row>
    <row r="139" spans="1:50" s="123" customFormat="1" ht="72" x14ac:dyDescent="0.2">
      <c r="A139" s="52" t="s">
        <v>23</v>
      </c>
      <c r="B139" s="52" t="s">
        <v>277</v>
      </c>
      <c r="C139" s="52" t="s">
        <v>276</v>
      </c>
      <c r="D139" s="52" t="s">
        <v>16</v>
      </c>
      <c r="E139" s="52" t="s">
        <v>310</v>
      </c>
      <c r="F139" s="121" t="s">
        <v>1711</v>
      </c>
      <c r="G139" s="52" t="s">
        <v>434</v>
      </c>
      <c r="H139" s="71" t="s">
        <v>319</v>
      </c>
      <c r="I139" s="71" t="s">
        <v>435</v>
      </c>
      <c r="J139" s="122">
        <v>240000</v>
      </c>
      <c r="K139" s="71"/>
      <c r="L139" s="71"/>
      <c r="M139" s="249" t="s">
        <v>137</v>
      </c>
      <c r="N139" s="121"/>
      <c r="O139" s="131"/>
      <c r="P139" s="131"/>
      <c r="Q139" s="71" t="s">
        <v>1245</v>
      </c>
      <c r="R139" s="71" t="s">
        <v>12</v>
      </c>
      <c r="S139" s="71" t="s">
        <v>60</v>
      </c>
      <c r="T139" s="71"/>
      <c r="U139" s="71"/>
      <c r="V139" s="131"/>
      <c r="W139" s="122">
        <v>240000</v>
      </c>
      <c r="X139" s="71" t="s">
        <v>1182</v>
      </c>
      <c r="Y139" s="131"/>
      <c r="Z139" s="122">
        <v>240000</v>
      </c>
      <c r="AA139" s="131"/>
      <c r="AB139" s="131"/>
      <c r="AC139" s="131"/>
      <c r="AD139" s="122"/>
      <c r="AE139" s="52" t="s">
        <v>2596</v>
      </c>
      <c r="AF139" s="52" t="s">
        <v>2630</v>
      </c>
      <c r="AG139" s="52" t="s">
        <v>3541</v>
      </c>
      <c r="AH139" s="52" t="s">
        <v>3470</v>
      </c>
      <c r="AI139" s="52" t="s">
        <v>3467</v>
      </c>
      <c r="AJ139" s="52"/>
      <c r="AK139" s="52" t="s">
        <v>1223</v>
      </c>
      <c r="AL139" s="52" t="s">
        <v>1570</v>
      </c>
      <c r="AM139" s="52" t="s">
        <v>3553</v>
      </c>
      <c r="AN139" s="250"/>
      <c r="AO139" s="250"/>
      <c r="AP139" s="119">
        <f t="shared" si="7"/>
        <v>240000</v>
      </c>
      <c r="AQ139" s="344" t="s">
        <v>2660</v>
      </c>
      <c r="AR139" s="344" t="s">
        <v>2660</v>
      </c>
      <c r="AS139" s="71"/>
      <c r="AT139" s="71"/>
      <c r="AU139" s="71"/>
      <c r="AV139" s="250">
        <v>240000</v>
      </c>
      <c r="AW139" s="71" t="s">
        <v>2395</v>
      </c>
      <c r="AX139" s="71"/>
    </row>
    <row r="140" spans="1:50" s="123" customFormat="1" ht="90" x14ac:dyDescent="0.2">
      <c r="A140" s="52" t="s">
        <v>23</v>
      </c>
      <c r="B140" s="52" t="s">
        <v>277</v>
      </c>
      <c r="C140" s="52" t="s">
        <v>276</v>
      </c>
      <c r="D140" s="52" t="s">
        <v>16</v>
      </c>
      <c r="E140" s="52" t="s">
        <v>310</v>
      </c>
      <c r="F140" s="121" t="s">
        <v>1712</v>
      </c>
      <c r="G140" s="52" t="s">
        <v>436</v>
      </c>
      <c r="H140" s="71" t="s">
        <v>317</v>
      </c>
      <c r="I140" s="71" t="s">
        <v>335</v>
      </c>
      <c r="J140" s="122">
        <v>65000</v>
      </c>
      <c r="K140" s="71"/>
      <c r="L140" s="71"/>
      <c r="M140" s="249" t="s">
        <v>137</v>
      </c>
      <c r="N140" s="28"/>
      <c r="O140" s="36" t="s">
        <v>2631</v>
      </c>
      <c r="P140" s="36" t="s">
        <v>2632</v>
      </c>
      <c r="Q140" s="19" t="s">
        <v>1244</v>
      </c>
      <c r="R140" s="18" t="s">
        <v>12</v>
      </c>
      <c r="S140" s="18" t="s">
        <v>60</v>
      </c>
      <c r="T140" s="18"/>
      <c r="U140" s="18" t="s">
        <v>1252</v>
      </c>
      <c r="V140" s="36"/>
      <c r="W140" s="17">
        <v>65000</v>
      </c>
      <c r="X140" s="18" t="s">
        <v>1182</v>
      </c>
      <c r="Y140" s="36"/>
      <c r="Z140" s="17">
        <v>65000</v>
      </c>
      <c r="AA140" s="36"/>
      <c r="AB140" s="36"/>
      <c r="AC140" s="36"/>
      <c r="AD140" s="17"/>
      <c r="AE140" s="19" t="s">
        <v>3645</v>
      </c>
      <c r="AF140" s="52" t="s">
        <v>2635</v>
      </c>
      <c r="AG140" s="52" t="s">
        <v>3544</v>
      </c>
      <c r="AH140" s="52" t="s">
        <v>3476</v>
      </c>
      <c r="AI140" s="52" t="s">
        <v>2456</v>
      </c>
      <c r="AJ140" s="52"/>
      <c r="AK140" s="52" t="s">
        <v>1223</v>
      </c>
      <c r="AL140" s="52" t="s">
        <v>1570</v>
      </c>
      <c r="AM140" s="52" t="s">
        <v>3553</v>
      </c>
      <c r="AN140" s="250">
        <v>65000</v>
      </c>
      <c r="AO140" s="250"/>
      <c r="AP140" s="119">
        <f t="shared" si="7"/>
        <v>0</v>
      </c>
      <c r="AQ140" s="338">
        <v>23100</v>
      </c>
      <c r="AR140" s="332" t="s">
        <v>2660</v>
      </c>
      <c r="AS140" s="18"/>
      <c r="AT140" s="18"/>
      <c r="AU140" s="18"/>
      <c r="AV140" s="15">
        <v>65000</v>
      </c>
      <c r="AW140" s="18" t="s">
        <v>2395</v>
      </c>
      <c r="AX140" s="18"/>
    </row>
    <row r="141" spans="1:50" s="123" customFormat="1" ht="90" x14ac:dyDescent="0.2">
      <c r="A141" s="52" t="s">
        <v>23</v>
      </c>
      <c r="B141" s="52" t="s">
        <v>277</v>
      </c>
      <c r="C141" s="52" t="s">
        <v>276</v>
      </c>
      <c r="D141" s="52" t="s">
        <v>16</v>
      </c>
      <c r="E141" s="52" t="s">
        <v>310</v>
      </c>
      <c r="F141" s="121" t="s">
        <v>1713</v>
      </c>
      <c r="G141" s="52" t="s">
        <v>437</v>
      </c>
      <c r="H141" s="71" t="s">
        <v>270</v>
      </c>
      <c r="I141" s="71" t="s">
        <v>268</v>
      </c>
      <c r="J141" s="122">
        <v>15000</v>
      </c>
      <c r="K141" s="71"/>
      <c r="L141" s="71"/>
      <c r="M141" s="249" t="s">
        <v>137</v>
      </c>
      <c r="N141" s="28"/>
      <c r="O141" s="36" t="s">
        <v>2631</v>
      </c>
      <c r="P141" s="36" t="s">
        <v>2632</v>
      </c>
      <c r="Q141" s="19" t="s">
        <v>1244</v>
      </c>
      <c r="R141" s="18" t="s">
        <v>12</v>
      </c>
      <c r="S141" s="18" t="s">
        <v>60</v>
      </c>
      <c r="T141" s="18" t="s">
        <v>1253</v>
      </c>
      <c r="U141" s="18" t="s">
        <v>1254</v>
      </c>
      <c r="V141" s="36"/>
      <c r="W141" s="17">
        <v>15000</v>
      </c>
      <c r="X141" s="18" t="s">
        <v>1182</v>
      </c>
      <c r="Y141" s="36"/>
      <c r="Z141" s="17">
        <v>15000</v>
      </c>
      <c r="AA141" s="36"/>
      <c r="AB141" s="36"/>
      <c r="AC141" s="36"/>
      <c r="AD141" s="17"/>
      <c r="AE141" s="19" t="s">
        <v>3645</v>
      </c>
      <c r="AF141" s="52" t="s">
        <v>2635</v>
      </c>
      <c r="AG141" s="52" t="s">
        <v>3544</v>
      </c>
      <c r="AH141" s="52" t="s">
        <v>3476</v>
      </c>
      <c r="AI141" s="52" t="s">
        <v>2456</v>
      </c>
      <c r="AJ141" s="52"/>
      <c r="AK141" s="52" t="s">
        <v>1223</v>
      </c>
      <c r="AL141" s="52" t="s">
        <v>1570</v>
      </c>
      <c r="AM141" s="52" t="s">
        <v>3553</v>
      </c>
      <c r="AN141" s="250">
        <v>15000</v>
      </c>
      <c r="AO141" s="250"/>
      <c r="AP141" s="119">
        <f t="shared" si="7"/>
        <v>0</v>
      </c>
      <c r="AQ141" s="338">
        <v>23100</v>
      </c>
      <c r="AR141" s="332" t="s">
        <v>2660</v>
      </c>
      <c r="AS141" s="18"/>
      <c r="AT141" s="18"/>
      <c r="AU141" s="18"/>
      <c r="AV141" s="15">
        <v>15000</v>
      </c>
      <c r="AW141" s="18" t="s">
        <v>2395</v>
      </c>
      <c r="AX141" s="18"/>
    </row>
    <row r="142" spans="1:50" s="123" customFormat="1" ht="72" x14ac:dyDescent="0.2">
      <c r="A142" s="52" t="s">
        <v>23</v>
      </c>
      <c r="B142" s="52" t="s">
        <v>277</v>
      </c>
      <c r="C142" s="52" t="s">
        <v>276</v>
      </c>
      <c r="D142" s="52" t="s">
        <v>16</v>
      </c>
      <c r="E142" s="52" t="s">
        <v>310</v>
      </c>
      <c r="F142" s="121" t="s">
        <v>1714</v>
      </c>
      <c r="G142" s="52" t="s">
        <v>438</v>
      </c>
      <c r="H142" s="71" t="s">
        <v>303</v>
      </c>
      <c r="I142" s="71" t="s">
        <v>439</v>
      </c>
      <c r="J142" s="122">
        <v>40000</v>
      </c>
      <c r="K142" s="71"/>
      <c r="L142" s="71"/>
      <c r="M142" s="249" t="s">
        <v>137</v>
      </c>
      <c r="N142" s="28"/>
      <c r="O142" s="18" t="s">
        <v>2646</v>
      </c>
      <c r="P142" s="36" t="s">
        <v>2639</v>
      </c>
      <c r="Q142" s="19" t="s">
        <v>1249</v>
      </c>
      <c r="R142" s="18" t="s">
        <v>1190</v>
      </c>
      <c r="S142" s="18" t="s">
        <v>81</v>
      </c>
      <c r="T142" s="18"/>
      <c r="U142" s="18"/>
      <c r="V142" s="36" t="s">
        <v>2647</v>
      </c>
      <c r="W142" s="17">
        <v>39590</v>
      </c>
      <c r="X142" s="18" t="s">
        <v>1182</v>
      </c>
      <c r="Y142" s="36" t="s">
        <v>2648</v>
      </c>
      <c r="Z142" s="17">
        <v>39590</v>
      </c>
      <c r="AA142" s="36"/>
      <c r="AB142" s="36"/>
      <c r="AC142" s="36"/>
      <c r="AD142" s="17"/>
      <c r="AE142" s="19" t="s">
        <v>3645</v>
      </c>
      <c r="AF142" s="52" t="s">
        <v>2642</v>
      </c>
      <c r="AG142" s="52" t="s">
        <v>3544</v>
      </c>
      <c r="AH142" s="52" t="s">
        <v>3476</v>
      </c>
      <c r="AI142" s="52" t="s">
        <v>3467</v>
      </c>
      <c r="AJ142" s="52"/>
      <c r="AK142" s="52" t="s">
        <v>1223</v>
      </c>
      <c r="AL142" s="52" t="s">
        <v>1570</v>
      </c>
      <c r="AM142" s="52" t="s">
        <v>3553</v>
      </c>
      <c r="AN142" s="250"/>
      <c r="AO142" s="250"/>
      <c r="AP142" s="119">
        <f t="shared" si="7"/>
        <v>40000</v>
      </c>
      <c r="AQ142" s="338">
        <v>23096</v>
      </c>
      <c r="AR142" s="332" t="s">
        <v>2660</v>
      </c>
      <c r="AS142" s="18" t="s">
        <v>2662</v>
      </c>
      <c r="AT142" s="18" t="s">
        <v>2662</v>
      </c>
      <c r="AU142" s="18" t="s">
        <v>2662</v>
      </c>
      <c r="AV142" s="15">
        <v>39590</v>
      </c>
      <c r="AW142" s="46" t="s">
        <v>2675</v>
      </c>
      <c r="AX142" s="18"/>
    </row>
    <row r="143" spans="1:50" s="123" customFormat="1" ht="90" x14ac:dyDescent="0.2">
      <c r="A143" s="52" t="s">
        <v>23</v>
      </c>
      <c r="B143" s="52" t="s">
        <v>277</v>
      </c>
      <c r="C143" s="52" t="s">
        <v>276</v>
      </c>
      <c r="D143" s="52" t="s">
        <v>16</v>
      </c>
      <c r="E143" s="52" t="s">
        <v>310</v>
      </c>
      <c r="F143" s="121" t="s">
        <v>1715</v>
      </c>
      <c r="G143" s="52" t="s">
        <v>440</v>
      </c>
      <c r="H143" s="71" t="s">
        <v>387</v>
      </c>
      <c r="I143" s="71" t="s">
        <v>405</v>
      </c>
      <c r="J143" s="122">
        <v>56000</v>
      </c>
      <c r="K143" s="71"/>
      <c r="L143" s="71"/>
      <c r="M143" s="249" t="s">
        <v>137</v>
      </c>
      <c r="N143" s="28"/>
      <c r="O143" s="36" t="s">
        <v>2631</v>
      </c>
      <c r="P143" s="36" t="s">
        <v>2632</v>
      </c>
      <c r="Q143" s="19" t="s">
        <v>1244</v>
      </c>
      <c r="R143" s="18" t="s">
        <v>12</v>
      </c>
      <c r="S143" s="18" t="s">
        <v>60</v>
      </c>
      <c r="T143" s="18"/>
      <c r="U143" s="18"/>
      <c r="V143" s="36"/>
      <c r="W143" s="17">
        <v>56000</v>
      </c>
      <c r="X143" s="18" t="s">
        <v>1182</v>
      </c>
      <c r="Y143" s="36"/>
      <c r="Z143" s="17">
        <v>56000</v>
      </c>
      <c r="AA143" s="36"/>
      <c r="AB143" s="36"/>
      <c r="AC143" s="36"/>
      <c r="AD143" s="17"/>
      <c r="AE143" s="19" t="s">
        <v>3645</v>
      </c>
      <c r="AF143" s="52" t="s">
        <v>2635</v>
      </c>
      <c r="AG143" s="52" t="s">
        <v>3544</v>
      </c>
      <c r="AH143" s="52" t="s">
        <v>3476</v>
      </c>
      <c r="AI143" s="52" t="s">
        <v>2456</v>
      </c>
      <c r="AJ143" s="52"/>
      <c r="AK143" s="52" t="s">
        <v>1223</v>
      </c>
      <c r="AL143" s="52" t="s">
        <v>1570</v>
      </c>
      <c r="AM143" s="52" t="s">
        <v>3553</v>
      </c>
      <c r="AN143" s="122">
        <v>56000</v>
      </c>
      <c r="AO143" s="250"/>
      <c r="AP143" s="119">
        <f t="shared" si="7"/>
        <v>0</v>
      </c>
      <c r="AQ143" s="338">
        <v>23100</v>
      </c>
      <c r="AR143" s="332" t="s">
        <v>2660</v>
      </c>
      <c r="AS143" s="18"/>
      <c r="AT143" s="18"/>
      <c r="AU143" s="18"/>
      <c r="AV143" s="15">
        <v>56000</v>
      </c>
      <c r="AW143" s="18" t="s">
        <v>2395</v>
      </c>
      <c r="AX143" s="18"/>
    </row>
    <row r="144" spans="1:50" s="123" customFormat="1" ht="72" x14ac:dyDescent="0.2">
      <c r="A144" s="52" t="s">
        <v>23</v>
      </c>
      <c r="B144" s="52" t="s">
        <v>277</v>
      </c>
      <c r="C144" s="52" t="s">
        <v>276</v>
      </c>
      <c r="D144" s="52" t="s">
        <v>16</v>
      </c>
      <c r="E144" s="52" t="s">
        <v>310</v>
      </c>
      <c r="F144" s="121" t="s">
        <v>1716</v>
      </c>
      <c r="G144" s="52" t="s">
        <v>441</v>
      </c>
      <c r="H144" s="71" t="s">
        <v>270</v>
      </c>
      <c r="I144" s="71" t="s">
        <v>405</v>
      </c>
      <c r="J144" s="122">
        <v>100000</v>
      </c>
      <c r="K144" s="71"/>
      <c r="L144" s="71"/>
      <c r="M144" s="249" t="s">
        <v>137</v>
      </c>
      <c r="N144" s="28"/>
      <c r="O144" s="18"/>
      <c r="P144" s="36"/>
      <c r="Q144" s="28" t="s">
        <v>1255</v>
      </c>
      <c r="R144" s="18" t="s">
        <v>1256</v>
      </c>
      <c r="S144" s="18" t="s">
        <v>14</v>
      </c>
      <c r="T144" s="18"/>
      <c r="U144" s="18"/>
      <c r="V144" s="36"/>
      <c r="W144" s="17">
        <v>49500</v>
      </c>
      <c r="X144" s="18" t="s">
        <v>1182</v>
      </c>
      <c r="Y144" s="36"/>
      <c r="Z144" s="17">
        <v>49500</v>
      </c>
      <c r="AA144" s="36"/>
      <c r="AB144" s="36"/>
      <c r="AC144" s="36"/>
      <c r="AD144" s="17"/>
      <c r="AE144" s="19" t="s">
        <v>3655</v>
      </c>
      <c r="AF144" s="52" t="s">
        <v>1223</v>
      </c>
      <c r="AG144" s="52" t="s">
        <v>3541</v>
      </c>
      <c r="AH144" s="52" t="s">
        <v>3470</v>
      </c>
      <c r="AI144" s="52" t="s">
        <v>3467</v>
      </c>
      <c r="AJ144" s="52"/>
      <c r="AK144" s="52" t="s">
        <v>1223</v>
      </c>
      <c r="AL144" s="52" t="s">
        <v>1570</v>
      </c>
      <c r="AM144" s="52" t="s">
        <v>3553</v>
      </c>
      <c r="AN144" s="250"/>
      <c r="AO144" s="250"/>
      <c r="AP144" s="119">
        <f t="shared" si="7"/>
        <v>100000</v>
      </c>
      <c r="AQ144" s="332" t="s">
        <v>1224</v>
      </c>
      <c r="AR144" s="332" t="s">
        <v>2660</v>
      </c>
      <c r="AS144" s="18"/>
      <c r="AT144" s="18"/>
      <c r="AU144" s="18"/>
      <c r="AV144" s="15">
        <v>49500</v>
      </c>
      <c r="AW144" s="46" t="s">
        <v>3671</v>
      </c>
      <c r="AX144" s="18"/>
    </row>
    <row r="145" spans="1:50" s="123" customFormat="1" ht="72" x14ac:dyDescent="0.2">
      <c r="A145" s="52" t="s">
        <v>23</v>
      </c>
      <c r="B145" s="52" t="s">
        <v>277</v>
      </c>
      <c r="C145" s="52" t="s">
        <v>276</v>
      </c>
      <c r="D145" s="52" t="s">
        <v>28</v>
      </c>
      <c r="E145" s="52" t="s">
        <v>310</v>
      </c>
      <c r="F145" s="121" t="s">
        <v>1717</v>
      </c>
      <c r="G145" s="52" t="s">
        <v>442</v>
      </c>
      <c r="H145" s="71" t="s">
        <v>270</v>
      </c>
      <c r="I145" s="71" t="s">
        <v>274</v>
      </c>
      <c r="J145" s="122">
        <v>1200000</v>
      </c>
      <c r="K145" s="249" t="s">
        <v>137</v>
      </c>
      <c r="L145" s="71"/>
      <c r="M145" s="71"/>
      <c r="N145" s="121"/>
      <c r="O145" s="131"/>
      <c r="P145" s="131"/>
      <c r="Q145" s="121"/>
      <c r="R145" s="71"/>
      <c r="S145" s="71"/>
      <c r="T145" s="71"/>
      <c r="U145" s="71"/>
      <c r="V145" s="131"/>
      <c r="W145" s="122"/>
      <c r="X145" s="71" t="s">
        <v>1182</v>
      </c>
      <c r="Y145" s="131"/>
      <c r="Z145" s="122"/>
      <c r="AA145" s="131"/>
      <c r="AB145" s="131"/>
      <c r="AC145" s="131"/>
      <c r="AD145" s="122"/>
      <c r="AE145" s="52" t="s">
        <v>3656</v>
      </c>
      <c r="AF145" s="52" t="s">
        <v>2649</v>
      </c>
      <c r="AG145" s="52" t="s">
        <v>3537</v>
      </c>
      <c r="AH145" s="52" t="s">
        <v>3451</v>
      </c>
      <c r="AI145" s="52" t="s">
        <v>3467</v>
      </c>
      <c r="AJ145" s="52"/>
      <c r="AK145" s="52" t="s">
        <v>1257</v>
      </c>
      <c r="AL145" s="52" t="s">
        <v>1569</v>
      </c>
      <c r="AM145" s="52" t="s">
        <v>3553</v>
      </c>
      <c r="AN145" s="250"/>
      <c r="AO145" s="250"/>
      <c r="AP145" s="119">
        <f t="shared" si="7"/>
        <v>1200000</v>
      </c>
      <c r="AQ145" s="344" t="s">
        <v>1224</v>
      </c>
      <c r="AR145" s="344" t="s">
        <v>2660</v>
      </c>
      <c r="AS145" s="71"/>
      <c r="AT145" s="71"/>
      <c r="AU145" s="71"/>
      <c r="AV145" s="250"/>
      <c r="AW145" s="71"/>
      <c r="AX145" s="71"/>
    </row>
    <row r="146" spans="1:50" s="123" customFormat="1" ht="90" x14ac:dyDescent="0.2">
      <c r="A146" s="52" t="s">
        <v>23</v>
      </c>
      <c r="B146" s="52" t="s">
        <v>277</v>
      </c>
      <c r="C146" s="52" t="s">
        <v>276</v>
      </c>
      <c r="D146" s="52" t="s">
        <v>28</v>
      </c>
      <c r="E146" s="52" t="s">
        <v>310</v>
      </c>
      <c r="F146" s="121" t="s">
        <v>1718</v>
      </c>
      <c r="G146" s="52" t="s">
        <v>443</v>
      </c>
      <c r="H146" s="71" t="s">
        <v>270</v>
      </c>
      <c r="I146" s="71" t="s">
        <v>271</v>
      </c>
      <c r="J146" s="122">
        <v>18000</v>
      </c>
      <c r="K146" s="71"/>
      <c r="L146" s="71"/>
      <c r="M146" s="249" t="s">
        <v>137</v>
      </c>
      <c r="N146" s="28"/>
      <c r="O146" s="36" t="s">
        <v>2650</v>
      </c>
      <c r="P146" s="36" t="s">
        <v>2603</v>
      </c>
      <c r="Q146" s="19" t="s">
        <v>1244</v>
      </c>
      <c r="R146" s="18" t="s">
        <v>12</v>
      </c>
      <c r="S146" s="18" t="s">
        <v>60</v>
      </c>
      <c r="T146" s="18" t="s">
        <v>1258</v>
      </c>
      <c r="U146" s="18" t="s">
        <v>1259</v>
      </c>
      <c r="V146" s="36" t="s">
        <v>2604</v>
      </c>
      <c r="W146" s="17">
        <v>18000</v>
      </c>
      <c r="X146" s="18" t="s">
        <v>1182</v>
      </c>
      <c r="Y146" s="36" t="s">
        <v>2605</v>
      </c>
      <c r="Z146" s="17">
        <v>18000</v>
      </c>
      <c r="AA146" s="36" t="s">
        <v>2651</v>
      </c>
      <c r="AB146" s="36" t="s">
        <v>2627</v>
      </c>
      <c r="AC146" s="36" t="s">
        <v>2627</v>
      </c>
      <c r="AD146" s="17">
        <v>18000</v>
      </c>
      <c r="AE146" s="19" t="s">
        <v>3644</v>
      </c>
      <c r="AF146" s="52" t="s">
        <v>2613</v>
      </c>
      <c r="AG146" s="52" t="s">
        <v>3544</v>
      </c>
      <c r="AH146" s="52" t="s">
        <v>3475</v>
      </c>
      <c r="AI146" s="52" t="s">
        <v>2457</v>
      </c>
      <c r="AJ146" s="52"/>
      <c r="AK146" s="52" t="s">
        <v>1223</v>
      </c>
      <c r="AL146" s="52" t="s">
        <v>1570</v>
      </c>
      <c r="AM146" s="52" t="s">
        <v>3553</v>
      </c>
      <c r="AN146" s="250"/>
      <c r="AO146" s="250">
        <v>18000</v>
      </c>
      <c r="AP146" s="119">
        <f t="shared" si="7"/>
        <v>0</v>
      </c>
      <c r="AQ146" s="338"/>
      <c r="AR146" s="332"/>
      <c r="AS146" s="18"/>
      <c r="AT146" s="18"/>
      <c r="AU146" s="18"/>
      <c r="AV146" s="15">
        <v>18000</v>
      </c>
      <c r="AW146" s="18" t="s">
        <v>2395</v>
      </c>
      <c r="AX146" s="18"/>
    </row>
    <row r="147" spans="1:50" s="123" customFormat="1" ht="72" x14ac:dyDescent="0.2">
      <c r="A147" s="52" t="s">
        <v>23</v>
      </c>
      <c r="B147" s="52" t="s">
        <v>277</v>
      </c>
      <c r="C147" s="52" t="s">
        <v>276</v>
      </c>
      <c r="D147" s="52" t="s">
        <v>22</v>
      </c>
      <c r="E147" s="52" t="s">
        <v>349</v>
      </c>
      <c r="F147" s="121" t="s">
        <v>1719</v>
      </c>
      <c r="G147" s="52" t="s">
        <v>444</v>
      </c>
      <c r="H147" s="71" t="s">
        <v>270</v>
      </c>
      <c r="I147" s="71" t="s">
        <v>275</v>
      </c>
      <c r="J147" s="122">
        <v>4200000</v>
      </c>
      <c r="K147" s="249" t="s">
        <v>137</v>
      </c>
      <c r="L147" s="71"/>
      <c r="M147" s="71"/>
      <c r="N147" s="28"/>
      <c r="O147" s="43">
        <v>242217</v>
      </c>
      <c r="P147" s="36" t="s">
        <v>3657</v>
      </c>
      <c r="Q147" s="19" t="s">
        <v>3658</v>
      </c>
      <c r="R147" s="18" t="s">
        <v>1190</v>
      </c>
      <c r="S147" s="18" t="s">
        <v>14</v>
      </c>
      <c r="T147" s="18"/>
      <c r="U147" s="18"/>
      <c r="V147" s="36" t="s">
        <v>3659</v>
      </c>
      <c r="W147" s="17">
        <v>4155900</v>
      </c>
      <c r="X147" s="18" t="s">
        <v>1182</v>
      </c>
      <c r="Y147" s="36" t="s">
        <v>3660</v>
      </c>
      <c r="Z147" s="17">
        <v>4155900</v>
      </c>
      <c r="AA147" s="36" t="s">
        <v>3661</v>
      </c>
      <c r="AB147" s="36"/>
      <c r="AC147" s="36"/>
      <c r="AD147" s="17">
        <v>4155900</v>
      </c>
      <c r="AE147" s="19" t="s">
        <v>3645</v>
      </c>
      <c r="AF147" s="52" t="s">
        <v>2630</v>
      </c>
      <c r="AG147" s="52" t="s">
        <v>3541</v>
      </c>
      <c r="AH147" s="52" t="s">
        <v>3470</v>
      </c>
      <c r="AI147" s="52" t="s">
        <v>2456</v>
      </c>
      <c r="AJ147" s="52"/>
      <c r="AK147" s="52" t="s">
        <v>1257</v>
      </c>
      <c r="AL147" s="52" t="s">
        <v>1569</v>
      </c>
      <c r="AM147" s="52" t="s">
        <v>3553</v>
      </c>
      <c r="AN147" s="250">
        <v>4155900</v>
      </c>
      <c r="AO147" s="250"/>
      <c r="AP147" s="119">
        <f t="shared" si="7"/>
        <v>44100</v>
      </c>
      <c r="AQ147" s="338">
        <v>23108</v>
      </c>
      <c r="AR147" s="332"/>
      <c r="AS147" s="18"/>
      <c r="AT147" s="18"/>
      <c r="AU147" s="18"/>
      <c r="AV147" s="15">
        <v>4155900</v>
      </c>
      <c r="AW147" s="46" t="s">
        <v>3672</v>
      </c>
      <c r="AX147" s="18"/>
    </row>
    <row r="148" spans="1:50" s="123" customFormat="1" ht="90" x14ac:dyDescent="0.2">
      <c r="A148" s="52" t="s">
        <v>23</v>
      </c>
      <c r="B148" s="52" t="s">
        <v>277</v>
      </c>
      <c r="C148" s="52" t="s">
        <v>276</v>
      </c>
      <c r="D148" s="52" t="s">
        <v>10</v>
      </c>
      <c r="E148" s="52" t="s">
        <v>311</v>
      </c>
      <c r="F148" s="121" t="s">
        <v>1720</v>
      </c>
      <c r="G148" s="52" t="s">
        <v>445</v>
      </c>
      <c r="H148" s="71" t="s">
        <v>446</v>
      </c>
      <c r="I148" s="71" t="s">
        <v>271</v>
      </c>
      <c r="J148" s="122">
        <v>2700000</v>
      </c>
      <c r="K148" s="249" t="s">
        <v>137</v>
      </c>
      <c r="L148" s="71"/>
      <c r="M148" s="71"/>
      <c r="N148" s="28"/>
      <c r="O148" s="36"/>
      <c r="P148" s="36"/>
      <c r="Q148" s="19"/>
      <c r="R148" s="18"/>
      <c r="S148" s="18"/>
      <c r="T148" s="18"/>
      <c r="U148" s="18"/>
      <c r="V148" s="36"/>
      <c r="W148" s="17"/>
      <c r="X148" s="18" t="s">
        <v>1182</v>
      </c>
      <c r="Y148" s="36"/>
      <c r="Z148" s="17"/>
      <c r="AA148" s="36"/>
      <c r="AB148" s="36"/>
      <c r="AC148" s="36"/>
      <c r="AD148" s="17"/>
      <c r="AE148" s="19" t="s">
        <v>3662</v>
      </c>
      <c r="AF148" s="52" t="s">
        <v>2630</v>
      </c>
      <c r="AG148" s="52" t="s">
        <v>3541</v>
      </c>
      <c r="AH148" s="52" t="s">
        <v>3470</v>
      </c>
      <c r="AI148" s="52" t="s">
        <v>3467</v>
      </c>
      <c r="AJ148" s="52"/>
      <c r="AK148" s="52" t="s">
        <v>1260</v>
      </c>
      <c r="AL148" s="52" t="s">
        <v>1571</v>
      </c>
      <c r="AM148" s="52" t="s">
        <v>3553</v>
      </c>
      <c r="AN148" s="250"/>
      <c r="AO148" s="250"/>
      <c r="AP148" s="119">
        <f t="shared" si="7"/>
        <v>2700000</v>
      </c>
      <c r="AQ148" s="332" t="s">
        <v>2660</v>
      </c>
      <c r="AR148" s="332" t="s">
        <v>2660</v>
      </c>
      <c r="AS148" s="18"/>
      <c r="AT148" s="18"/>
      <c r="AU148" s="18"/>
      <c r="AV148" s="18"/>
      <c r="AW148" s="18"/>
      <c r="AX148" s="18"/>
    </row>
    <row r="149" spans="1:50" s="123" customFormat="1" ht="72" x14ac:dyDescent="0.2">
      <c r="A149" s="52" t="s">
        <v>23</v>
      </c>
      <c r="B149" s="52" t="s">
        <v>277</v>
      </c>
      <c r="C149" s="52" t="s">
        <v>276</v>
      </c>
      <c r="D149" s="52" t="s">
        <v>10</v>
      </c>
      <c r="E149" s="52" t="s">
        <v>311</v>
      </c>
      <c r="F149" s="121" t="s">
        <v>1721</v>
      </c>
      <c r="G149" s="52" t="s">
        <v>447</v>
      </c>
      <c r="H149" s="71" t="s">
        <v>303</v>
      </c>
      <c r="I149" s="71" t="s">
        <v>271</v>
      </c>
      <c r="J149" s="122">
        <v>300000</v>
      </c>
      <c r="K149" s="249" t="s">
        <v>137</v>
      </c>
      <c r="L149" s="71"/>
      <c r="M149" s="71"/>
      <c r="N149" s="28"/>
      <c r="O149" s="36"/>
      <c r="P149" s="36"/>
      <c r="Q149" s="19"/>
      <c r="R149" s="18"/>
      <c r="S149" s="18"/>
      <c r="T149" s="18"/>
      <c r="U149" s="18"/>
      <c r="V149" s="36"/>
      <c r="W149" s="17"/>
      <c r="X149" s="18" t="s">
        <v>1182</v>
      </c>
      <c r="Y149" s="36"/>
      <c r="Z149" s="17"/>
      <c r="AA149" s="36"/>
      <c r="AB149" s="36"/>
      <c r="AC149" s="36"/>
      <c r="AD149" s="17"/>
      <c r="AE149" s="19" t="s">
        <v>3662</v>
      </c>
      <c r="AF149" s="52" t="s">
        <v>2630</v>
      </c>
      <c r="AG149" s="52" t="s">
        <v>3541</v>
      </c>
      <c r="AH149" s="52" t="s">
        <v>3470</v>
      </c>
      <c r="AI149" s="52" t="s">
        <v>3467</v>
      </c>
      <c r="AJ149" s="52"/>
      <c r="AK149" s="52" t="s">
        <v>1260</v>
      </c>
      <c r="AL149" s="52" t="s">
        <v>1571</v>
      </c>
      <c r="AM149" s="52" t="s">
        <v>3553</v>
      </c>
      <c r="AN149" s="250"/>
      <c r="AO149" s="250"/>
      <c r="AP149" s="119">
        <f t="shared" si="7"/>
        <v>300000</v>
      </c>
      <c r="AQ149" s="332" t="s">
        <v>2660</v>
      </c>
      <c r="AR149" s="332" t="s">
        <v>2660</v>
      </c>
      <c r="AS149" s="18"/>
      <c r="AT149" s="18"/>
      <c r="AU149" s="18"/>
      <c r="AV149" s="18"/>
      <c r="AW149" s="18"/>
      <c r="AX149" s="18"/>
    </row>
    <row r="150" spans="1:50" s="123" customFormat="1" ht="72" x14ac:dyDescent="0.2">
      <c r="A150" s="52" t="s">
        <v>23</v>
      </c>
      <c r="B150" s="52" t="s">
        <v>277</v>
      </c>
      <c r="C150" s="52" t="s">
        <v>276</v>
      </c>
      <c r="D150" s="52" t="s">
        <v>10</v>
      </c>
      <c r="E150" s="52" t="s">
        <v>311</v>
      </c>
      <c r="F150" s="121" t="s">
        <v>1722</v>
      </c>
      <c r="G150" s="52" t="s">
        <v>448</v>
      </c>
      <c r="H150" s="71" t="s">
        <v>270</v>
      </c>
      <c r="I150" s="71" t="s">
        <v>271</v>
      </c>
      <c r="J150" s="122">
        <v>75000</v>
      </c>
      <c r="K150" s="249" t="s">
        <v>137</v>
      </c>
      <c r="L150" s="71"/>
      <c r="M150" s="71"/>
      <c r="N150" s="28"/>
      <c r="O150" s="36"/>
      <c r="P150" s="36"/>
      <c r="Q150" s="19"/>
      <c r="R150" s="18"/>
      <c r="S150" s="18"/>
      <c r="T150" s="18"/>
      <c r="U150" s="18"/>
      <c r="V150" s="36"/>
      <c r="W150" s="17"/>
      <c r="X150" s="18" t="s">
        <v>1182</v>
      </c>
      <c r="Y150" s="36"/>
      <c r="Z150" s="17"/>
      <c r="AA150" s="36"/>
      <c r="AB150" s="36"/>
      <c r="AC150" s="36"/>
      <c r="AD150" s="17"/>
      <c r="AE150" s="19" t="s">
        <v>3662</v>
      </c>
      <c r="AF150" s="52" t="s">
        <v>2630</v>
      </c>
      <c r="AG150" s="52" t="s">
        <v>3541</v>
      </c>
      <c r="AH150" s="52" t="s">
        <v>3470</v>
      </c>
      <c r="AI150" s="52" t="s">
        <v>3467</v>
      </c>
      <c r="AJ150" s="52"/>
      <c r="AK150" s="52" t="s">
        <v>1260</v>
      </c>
      <c r="AL150" s="52" t="s">
        <v>1571</v>
      </c>
      <c r="AM150" s="52" t="s">
        <v>3553</v>
      </c>
      <c r="AN150" s="250"/>
      <c r="AO150" s="250"/>
      <c r="AP150" s="119">
        <f t="shared" si="7"/>
        <v>75000</v>
      </c>
      <c r="AQ150" s="332" t="s">
        <v>2660</v>
      </c>
      <c r="AR150" s="332" t="s">
        <v>2660</v>
      </c>
      <c r="AS150" s="18"/>
      <c r="AT150" s="18"/>
      <c r="AU150" s="18"/>
      <c r="AV150" s="18"/>
      <c r="AW150" s="18"/>
      <c r="AX150" s="18"/>
    </row>
    <row r="151" spans="1:50" s="123" customFormat="1" ht="72" x14ac:dyDescent="0.2">
      <c r="A151" s="52" t="s">
        <v>23</v>
      </c>
      <c r="B151" s="52" t="s">
        <v>277</v>
      </c>
      <c r="C151" s="52" t="s">
        <v>276</v>
      </c>
      <c r="D151" s="52" t="s">
        <v>10</v>
      </c>
      <c r="E151" s="52" t="s">
        <v>311</v>
      </c>
      <c r="F151" s="121" t="s">
        <v>1723</v>
      </c>
      <c r="G151" s="52" t="s">
        <v>449</v>
      </c>
      <c r="H151" s="71" t="s">
        <v>450</v>
      </c>
      <c r="I151" s="71" t="s">
        <v>271</v>
      </c>
      <c r="J151" s="122">
        <v>137500</v>
      </c>
      <c r="K151" s="249" t="s">
        <v>137</v>
      </c>
      <c r="L151" s="71"/>
      <c r="M151" s="71"/>
      <c r="N151" s="28"/>
      <c r="O151" s="36"/>
      <c r="P151" s="36"/>
      <c r="Q151" s="19"/>
      <c r="R151" s="18"/>
      <c r="S151" s="18"/>
      <c r="T151" s="18"/>
      <c r="U151" s="18"/>
      <c r="V151" s="36"/>
      <c r="W151" s="118"/>
      <c r="X151" s="18" t="s">
        <v>1182</v>
      </c>
      <c r="Y151" s="36"/>
      <c r="Z151" s="118"/>
      <c r="AA151" s="36"/>
      <c r="AB151" s="36"/>
      <c r="AC151" s="36"/>
      <c r="AD151" s="118"/>
      <c r="AE151" s="19" t="s">
        <v>3662</v>
      </c>
      <c r="AF151" s="52" t="s">
        <v>2630</v>
      </c>
      <c r="AG151" s="52" t="s">
        <v>3541</v>
      </c>
      <c r="AH151" s="52" t="s">
        <v>3470</v>
      </c>
      <c r="AI151" s="52" t="s">
        <v>3467</v>
      </c>
      <c r="AJ151" s="52"/>
      <c r="AK151" s="52" t="s">
        <v>1260</v>
      </c>
      <c r="AL151" s="52" t="s">
        <v>1571</v>
      </c>
      <c r="AM151" s="52" t="s">
        <v>3553</v>
      </c>
      <c r="AN151" s="250"/>
      <c r="AO151" s="250"/>
      <c r="AP151" s="119">
        <f t="shared" si="7"/>
        <v>137500</v>
      </c>
      <c r="AQ151" s="332" t="s">
        <v>2660</v>
      </c>
      <c r="AR151" s="332" t="s">
        <v>2660</v>
      </c>
      <c r="AS151" s="18"/>
      <c r="AT151" s="18"/>
      <c r="AU151" s="18"/>
      <c r="AV151" s="18"/>
      <c r="AW151" s="18"/>
      <c r="AX151" s="18"/>
    </row>
    <row r="152" spans="1:50" s="123" customFormat="1" ht="108" x14ac:dyDescent="0.2">
      <c r="A152" s="52" t="s">
        <v>23</v>
      </c>
      <c r="B152" s="52" t="s">
        <v>277</v>
      </c>
      <c r="C152" s="52" t="s">
        <v>276</v>
      </c>
      <c r="D152" s="52" t="s">
        <v>10</v>
      </c>
      <c r="E152" s="52" t="s">
        <v>311</v>
      </c>
      <c r="F152" s="121" t="s">
        <v>1724</v>
      </c>
      <c r="G152" s="52" t="s">
        <v>451</v>
      </c>
      <c r="H152" s="71" t="s">
        <v>450</v>
      </c>
      <c r="I152" s="71" t="s">
        <v>271</v>
      </c>
      <c r="J152" s="122">
        <v>209000</v>
      </c>
      <c r="K152" s="249" t="s">
        <v>137</v>
      </c>
      <c r="L152" s="71"/>
      <c r="M152" s="71"/>
      <c r="N152" s="28"/>
      <c r="O152" s="36"/>
      <c r="P152" s="36"/>
      <c r="Q152" s="19"/>
      <c r="R152" s="18"/>
      <c r="S152" s="18"/>
      <c r="T152" s="18"/>
      <c r="U152" s="18"/>
      <c r="V152" s="36"/>
      <c r="W152" s="17"/>
      <c r="X152" s="18" t="s">
        <v>1182</v>
      </c>
      <c r="Y152" s="36"/>
      <c r="Z152" s="17"/>
      <c r="AA152" s="36"/>
      <c r="AB152" s="36"/>
      <c r="AC152" s="36"/>
      <c r="AD152" s="17"/>
      <c r="AE152" s="19" t="s">
        <v>3662</v>
      </c>
      <c r="AF152" s="52" t="s">
        <v>2630</v>
      </c>
      <c r="AG152" s="52" t="s">
        <v>3541</v>
      </c>
      <c r="AH152" s="52" t="s">
        <v>3470</v>
      </c>
      <c r="AI152" s="52" t="s">
        <v>3467</v>
      </c>
      <c r="AJ152" s="52"/>
      <c r="AK152" s="52" t="s">
        <v>1260</v>
      </c>
      <c r="AL152" s="52" t="s">
        <v>1571</v>
      </c>
      <c r="AM152" s="52" t="s">
        <v>3553</v>
      </c>
      <c r="AN152" s="250"/>
      <c r="AO152" s="250"/>
      <c r="AP152" s="119">
        <f t="shared" si="7"/>
        <v>209000</v>
      </c>
      <c r="AQ152" s="332" t="s">
        <v>2660</v>
      </c>
      <c r="AR152" s="332" t="s">
        <v>2660</v>
      </c>
      <c r="AS152" s="18"/>
      <c r="AT152" s="18"/>
      <c r="AU152" s="18"/>
      <c r="AV152" s="18"/>
      <c r="AW152" s="18"/>
      <c r="AX152" s="18"/>
    </row>
    <row r="153" spans="1:50" s="123" customFormat="1" ht="72" x14ac:dyDescent="0.2">
      <c r="A153" s="52" t="s">
        <v>23</v>
      </c>
      <c r="B153" s="52" t="s">
        <v>277</v>
      </c>
      <c r="C153" s="52" t="s">
        <v>276</v>
      </c>
      <c r="D153" s="52" t="s">
        <v>10</v>
      </c>
      <c r="E153" s="52" t="s">
        <v>311</v>
      </c>
      <c r="F153" s="121" t="s">
        <v>1725</v>
      </c>
      <c r="G153" s="52" t="s">
        <v>452</v>
      </c>
      <c r="H153" s="71" t="s">
        <v>270</v>
      </c>
      <c r="I153" s="71" t="s">
        <v>300</v>
      </c>
      <c r="J153" s="122">
        <v>500000</v>
      </c>
      <c r="K153" s="71"/>
      <c r="L153" s="71"/>
      <c r="M153" s="249" t="s">
        <v>137</v>
      </c>
      <c r="N153" s="121"/>
      <c r="O153" s="131" t="s">
        <v>2652</v>
      </c>
      <c r="P153" s="131" t="s">
        <v>2621</v>
      </c>
      <c r="Q153" s="52" t="s">
        <v>1243</v>
      </c>
      <c r="R153" s="71" t="s">
        <v>1190</v>
      </c>
      <c r="S153" s="71" t="s">
        <v>89</v>
      </c>
      <c r="T153" s="71"/>
      <c r="U153" s="71"/>
      <c r="V153" s="131" t="s">
        <v>2622</v>
      </c>
      <c r="W153" s="122">
        <v>499476</v>
      </c>
      <c r="X153" s="71" t="s">
        <v>1182</v>
      </c>
      <c r="Y153" s="131" t="s">
        <v>2623</v>
      </c>
      <c r="Z153" s="122">
        <v>499476</v>
      </c>
      <c r="AA153" s="36" t="s">
        <v>3663</v>
      </c>
      <c r="AB153" s="36" t="s">
        <v>3664</v>
      </c>
      <c r="AC153" s="36" t="s">
        <v>3664</v>
      </c>
      <c r="AD153" s="17">
        <v>499476</v>
      </c>
      <c r="AE153" s="19" t="s">
        <v>3644</v>
      </c>
      <c r="AF153" s="52" t="s">
        <v>2653</v>
      </c>
      <c r="AG153" s="52" t="s">
        <v>3544</v>
      </c>
      <c r="AH153" s="52" t="s">
        <v>3476</v>
      </c>
      <c r="AI153" s="52" t="s">
        <v>2456</v>
      </c>
      <c r="AJ153" s="52"/>
      <c r="AK153" s="52" t="s">
        <v>1223</v>
      </c>
      <c r="AL153" s="52" t="s">
        <v>1570</v>
      </c>
      <c r="AM153" s="52" t="s">
        <v>3553</v>
      </c>
      <c r="AN153" s="250">
        <v>499476</v>
      </c>
      <c r="AO153" s="250"/>
      <c r="AP153" s="119">
        <f t="shared" si="7"/>
        <v>524</v>
      </c>
      <c r="AQ153" s="338">
        <v>23093</v>
      </c>
      <c r="AR153" s="332"/>
      <c r="AS153" s="18"/>
      <c r="AT153" s="18"/>
      <c r="AU153" s="18"/>
      <c r="AV153" s="15">
        <v>499476</v>
      </c>
      <c r="AW153" s="46" t="s">
        <v>3673</v>
      </c>
      <c r="AX153" s="18"/>
    </row>
    <row r="154" spans="1:50" s="123" customFormat="1" ht="72" x14ac:dyDescent="0.2">
      <c r="A154" s="52" t="s">
        <v>23</v>
      </c>
      <c r="B154" s="52" t="s">
        <v>277</v>
      </c>
      <c r="C154" s="52" t="s">
        <v>276</v>
      </c>
      <c r="D154" s="52" t="s">
        <v>10</v>
      </c>
      <c r="E154" s="52" t="s">
        <v>311</v>
      </c>
      <c r="F154" s="121" t="s">
        <v>1726</v>
      </c>
      <c r="G154" s="52" t="s">
        <v>453</v>
      </c>
      <c r="H154" s="71" t="s">
        <v>270</v>
      </c>
      <c r="I154" s="71" t="s">
        <v>300</v>
      </c>
      <c r="J154" s="122">
        <v>500000</v>
      </c>
      <c r="K154" s="71"/>
      <c r="L154" s="71"/>
      <c r="M154" s="249" t="s">
        <v>137</v>
      </c>
      <c r="N154" s="121"/>
      <c r="O154" s="131" t="s">
        <v>2654</v>
      </c>
      <c r="P154" s="131" t="s">
        <v>2621</v>
      </c>
      <c r="Q154" s="52" t="s">
        <v>1243</v>
      </c>
      <c r="R154" s="71" t="s">
        <v>1190</v>
      </c>
      <c r="S154" s="71" t="s">
        <v>89</v>
      </c>
      <c r="T154" s="71"/>
      <c r="U154" s="71"/>
      <c r="V154" s="131" t="s">
        <v>2622</v>
      </c>
      <c r="W154" s="122">
        <v>497550</v>
      </c>
      <c r="X154" s="71" t="s">
        <v>1182</v>
      </c>
      <c r="Y154" s="131" t="s">
        <v>2623</v>
      </c>
      <c r="Z154" s="122">
        <v>497550</v>
      </c>
      <c r="AA154" s="36" t="s">
        <v>3665</v>
      </c>
      <c r="AB154" s="36" t="s">
        <v>3664</v>
      </c>
      <c r="AC154" s="36" t="s">
        <v>3664</v>
      </c>
      <c r="AD154" s="17">
        <v>497550</v>
      </c>
      <c r="AE154" s="19" t="s">
        <v>3644</v>
      </c>
      <c r="AF154" s="52" t="s">
        <v>2653</v>
      </c>
      <c r="AG154" s="52" t="s">
        <v>3544</v>
      </c>
      <c r="AH154" s="52" t="s">
        <v>3476</v>
      </c>
      <c r="AI154" s="52" t="s">
        <v>2456</v>
      </c>
      <c r="AJ154" s="52"/>
      <c r="AK154" s="52" t="s">
        <v>1223</v>
      </c>
      <c r="AL154" s="52" t="s">
        <v>1570</v>
      </c>
      <c r="AM154" s="52" t="s">
        <v>3553</v>
      </c>
      <c r="AN154" s="250">
        <v>497550</v>
      </c>
      <c r="AO154" s="250"/>
      <c r="AP154" s="119">
        <f t="shared" si="7"/>
        <v>2450</v>
      </c>
      <c r="AQ154" s="338">
        <v>23093</v>
      </c>
      <c r="AR154" s="332"/>
      <c r="AS154" s="18"/>
      <c r="AT154" s="18"/>
      <c r="AU154" s="18"/>
      <c r="AV154" s="15">
        <v>497550</v>
      </c>
      <c r="AW154" s="350" t="s">
        <v>3674</v>
      </c>
      <c r="AX154" s="18"/>
    </row>
    <row r="155" spans="1:50" s="123" customFormat="1" ht="72" x14ac:dyDescent="0.2">
      <c r="A155" s="52" t="s">
        <v>23</v>
      </c>
      <c r="B155" s="52" t="s">
        <v>277</v>
      </c>
      <c r="C155" s="52" t="s">
        <v>17</v>
      </c>
      <c r="D155" s="52" t="s">
        <v>34</v>
      </c>
      <c r="E155" s="52" t="s">
        <v>310</v>
      </c>
      <c r="F155" s="121" t="s">
        <v>1727</v>
      </c>
      <c r="G155" s="52" t="s">
        <v>1156</v>
      </c>
      <c r="H155" s="71" t="s">
        <v>270</v>
      </c>
      <c r="I155" s="71" t="s">
        <v>1119</v>
      </c>
      <c r="J155" s="122">
        <v>7403000</v>
      </c>
      <c r="K155" s="249" t="s">
        <v>137</v>
      </c>
      <c r="L155" s="71"/>
      <c r="M155" s="71"/>
      <c r="N155" s="121"/>
      <c r="O155" s="131" t="s">
        <v>2601</v>
      </c>
      <c r="P155" s="131" t="s">
        <v>2655</v>
      </c>
      <c r="Q155" s="52" t="s">
        <v>2656</v>
      </c>
      <c r="R155" s="71" t="s">
        <v>1190</v>
      </c>
      <c r="S155" s="71" t="s">
        <v>60</v>
      </c>
      <c r="T155" s="71"/>
      <c r="U155" s="71"/>
      <c r="V155" s="131" t="s">
        <v>2657</v>
      </c>
      <c r="W155" s="122">
        <v>6979863.6399999997</v>
      </c>
      <c r="X155" s="244" t="s">
        <v>1261</v>
      </c>
      <c r="Y155" s="252" t="s">
        <v>3981</v>
      </c>
      <c r="Z155" s="122">
        <v>6979863.6399999997</v>
      </c>
      <c r="AA155" s="36" t="s">
        <v>3666</v>
      </c>
      <c r="AB155" s="36"/>
      <c r="AC155" s="17">
        <v>497550</v>
      </c>
      <c r="AD155" s="118">
        <v>6979863.6399999997</v>
      </c>
      <c r="AE155" s="19" t="s">
        <v>3667</v>
      </c>
      <c r="AF155" s="54" t="s">
        <v>2659</v>
      </c>
      <c r="AG155" s="54" t="s">
        <v>3541</v>
      </c>
      <c r="AH155" s="52" t="s">
        <v>3470</v>
      </c>
      <c r="AI155" s="52" t="s">
        <v>2456</v>
      </c>
      <c r="AJ155" s="52"/>
      <c r="AK155" s="52" t="s">
        <v>1262</v>
      </c>
      <c r="AL155" s="52" t="s">
        <v>1571</v>
      </c>
      <c r="AM155" s="52" t="s">
        <v>3553</v>
      </c>
      <c r="AN155" s="250">
        <v>6979863.6399999997</v>
      </c>
      <c r="AO155" s="250"/>
      <c r="AP155" s="119">
        <f t="shared" si="7"/>
        <v>423136.36000000034</v>
      </c>
      <c r="AQ155" s="338">
        <v>23103</v>
      </c>
      <c r="AR155" s="332"/>
      <c r="AS155" s="18"/>
      <c r="AT155" s="18"/>
      <c r="AU155" s="18"/>
      <c r="AV155" s="15">
        <v>6979863.6399999997</v>
      </c>
      <c r="AW155" s="351">
        <v>423136.36</v>
      </c>
      <c r="AX155" s="18"/>
    </row>
    <row r="156" spans="1:50" s="123" customFormat="1" ht="72" x14ac:dyDescent="0.2">
      <c r="A156" s="52" t="s">
        <v>41</v>
      </c>
      <c r="B156" s="52" t="s">
        <v>277</v>
      </c>
      <c r="C156" s="52" t="s">
        <v>276</v>
      </c>
      <c r="D156" s="52" t="s">
        <v>11</v>
      </c>
      <c r="E156" s="52" t="s">
        <v>454</v>
      </c>
      <c r="F156" s="121" t="s">
        <v>1728</v>
      </c>
      <c r="G156" s="52" t="s">
        <v>455</v>
      </c>
      <c r="H156" s="71" t="s">
        <v>267</v>
      </c>
      <c r="I156" s="71" t="s">
        <v>435</v>
      </c>
      <c r="J156" s="122">
        <v>41700</v>
      </c>
      <c r="K156" s="71"/>
      <c r="L156" s="71"/>
      <c r="M156" s="249" t="s">
        <v>137</v>
      </c>
      <c r="N156" s="28"/>
      <c r="O156" s="18" t="s">
        <v>2676</v>
      </c>
      <c r="P156" s="36" t="s">
        <v>2677</v>
      </c>
      <c r="Q156" s="19" t="s">
        <v>2419</v>
      </c>
      <c r="R156" s="18" t="s">
        <v>39</v>
      </c>
      <c r="S156" s="18" t="s">
        <v>60</v>
      </c>
      <c r="T156" s="18"/>
      <c r="U156" s="18"/>
      <c r="V156" s="18" t="s">
        <v>2678</v>
      </c>
      <c r="W156" s="136">
        <v>41665.800000000003</v>
      </c>
      <c r="X156" s="32">
        <v>1</v>
      </c>
      <c r="Y156" s="36" t="s">
        <v>3061</v>
      </c>
      <c r="Z156" s="136">
        <v>41665.800000000003</v>
      </c>
      <c r="AA156" s="36" t="s">
        <v>2679</v>
      </c>
      <c r="AB156" s="36" t="s">
        <v>3061</v>
      </c>
      <c r="AC156" s="36" t="s">
        <v>3675</v>
      </c>
      <c r="AD156" s="136">
        <v>41665.800000000003</v>
      </c>
      <c r="AE156" s="19" t="s">
        <v>3676</v>
      </c>
      <c r="AF156" s="52" t="s">
        <v>2680</v>
      </c>
      <c r="AG156" s="52" t="s">
        <v>3544</v>
      </c>
      <c r="AH156" s="52" t="s">
        <v>3472</v>
      </c>
      <c r="AI156" s="52" t="s">
        <v>2456</v>
      </c>
      <c r="AJ156" s="52"/>
      <c r="AK156" s="52" t="s">
        <v>1263</v>
      </c>
      <c r="AL156" s="52" t="s">
        <v>1570</v>
      </c>
      <c r="AM156" s="52" t="s">
        <v>3553</v>
      </c>
      <c r="AN156" s="250">
        <v>41665.800000000003</v>
      </c>
      <c r="AO156" s="250"/>
      <c r="AP156" s="119">
        <f t="shared" si="7"/>
        <v>34.19999999999709</v>
      </c>
      <c r="AQ156" s="354">
        <v>23080</v>
      </c>
      <c r="AR156" s="341">
        <v>23102</v>
      </c>
      <c r="AS156" s="338">
        <v>23109</v>
      </c>
      <c r="AT156" s="355">
        <v>23114</v>
      </c>
      <c r="AU156" s="341">
        <v>23102</v>
      </c>
      <c r="AV156" s="356">
        <v>41665.800000000003</v>
      </c>
      <c r="AW156" s="332">
        <v>34.200000000000003</v>
      </c>
      <c r="AX156" s="18"/>
    </row>
    <row r="157" spans="1:50" s="123" customFormat="1" ht="72" x14ac:dyDescent="0.2">
      <c r="A157" s="52" t="s">
        <v>41</v>
      </c>
      <c r="B157" s="52" t="s">
        <v>277</v>
      </c>
      <c r="C157" s="52" t="s">
        <v>276</v>
      </c>
      <c r="D157" s="52" t="s">
        <v>11</v>
      </c>
      <c r="E157" s="52" t="s">
        <v>454</v>
      </c>
      <c r="F157" s="121" t="s">
        <v>1729</v>
      </c>
      <c r="G157" s="52" t="s">
        <v>456</v>
      </c>
      <c r="H157" s="71" t="s">
        <v>269</v>
      </c>
      <c r="I157" s="71" t="s">
        <v>271</v>
      </c>
      <c r="J157" s="122">
        <v>28000</v>
      </c>
      <c r="K157" s="71"/>
      <c r="L157" s="71"/>
      <c r="M157" s="249" t="s">
        <v>137</v>
      </c>
      <c r="N157" s="28"/>
      <c r="O157" s="18" t="s">
        <v>2681</v>
      </c>
      <c r="P157" s="36" t="s">
        <v>2677</v>
      </c>
      <c r="Q157" s="19" t="s">
        <v>2420</v>
      </c>
      <c r="R157" s="18" t="s">
        <v>39</v>
      </c>
      <c r="S157" s="18" t="s">
        <v>60</v>
      </c>
      <c r="T157" s="18"/>
      <c r="U157" s="18"/>
      <c r="V157" s="18" t="s">
        <v>2678</v>
      </c>
      <c r="W157" s="138">
        <v>13910</v>
      </c>
      <c r="X157" s="32">
        <v>1</v>
      </c>
      <c r="Y157" s="36" t="s">
        <v>2682</v>
      </c>
      <c r="Z157" s="138">
        <v>13910</v>
      </c>
      <c r="AA157" s="36" t="s">
        <v>3677</v>
      </c>
      <c r="AB157" s="36" t="s">
        <v>2682</v>
      </c>
      <c r="AC157" s="42">
        <v>23101</v>
      </c>
      <c r="AD157" s="138">
        <v>13910</v>
      </c>
      <c r="AE157" s="19" t="s">
        <v>3676</v>
      </c>
      <c r="AF157" s="52" t="s">
        <v>2683</v>
      </c>
      <c r="AG157" s="52" t="s">
        <v>3544</v>
      </c>
      <c r="AH157" s="52" t="s">
        <v>3472</v>
      </c>
      <c r="AI157" s="52" t="s">
        <v>2456</v>
      </c>
      <c r="AJ157" s="52"/>
      <c r="AK157" s="52" t="s">
        <v>1263</v>
      </c>
      <c r="AL157" s="52" t="s">
        <v>1570</v>
      </c>
      <c r="AM157" s="52" t="s">
        <v>3553</v>
      </c>
      <c r="AN157" s="250">
        <v>27820</v>
      </c>
      <c r="AO157" s="250"/>
      <c r="AP157" s="119">
        <f t="shared" si="7"/>
        <v>180</v>
      </c>
      <c r="AQ157" s="354">
        <v>23080</v>
      </c>
      <c r="AR157" s="341">
        <v>23102</v>
      </c>
      <c r="AS157" s="328" t="s">
        <v>2682</v>
      </c>
      <c r="AT157" s="355">
        <v>23101</v>
      </c>
      <c r="AU157" s="341">
        <v>23102</v>
      </c>
      <c r="AV157" s="357">
        <v>13910</v>
      </c>
      <c r="AW157" s="359">
        <v>14090</v>
      </c>
      <c r="AX157" s="332"/>
    </row>
    <row r="158" spans="1:50" s="123" customFormat="1" ht="72" x14ac:dyDescent="0.2">
      <c r="A158" s="52" t="s">
        <v>41</v>
      </c>
      <c r="B158" s="52" t="s">
        <v>277</v>
      </c>
      <c r="C158" s="52" t="s">
        <v>276</v>
      </c>
      <c r="D158" s="52" t="s">
        <v>11</v>
      </c>
      <c r="E158" s="52" t="s">
        <v>454</v>
      </c>
      <c r="F158" s="121" t="s">
        <v>1730</v>
      </c>
      <c r="G158" s="52" t="s">
        <v>457</v>
      </c>
      <c r="H158" s="71" t="s">
        <v>270</v>
      </c>
      <c r="I158" s="71" t="s">
        <v>271</v>
      </c>
      <c r="J158" s="122">
        <v>42000</v>
      </c>
      <c r="K158" s="71"/>
      <c r="L158" s="71"/>
      <c r="M158" s="249" t="s">
        <v>137</v>
      </c>
      <c r="N158" s="28"/>
      <c r="O158" s="18" t="s">
        <v>2681</v>
      </c>
      <c r="P158" s="36" t="s">
        <v>2677</v>
      </c>
      <c r="Q158" s="19" t="s">
        <v>2420</v>
      </c>
      <c r="R158" s="18" t="s">
        <v>39</v>
      </c>
      <c r="S158" s="18" t="s">
        <v>60</v>
      </c>
      <c r="T158" s="18"/>
      <c r="U158" s="18"/>
      <c r="V158" s="18" t="s">
        <v>2678</v>
      </c>
      <c r="W158" s="138">
        <v>34240</v>
      </c>
      <c r="X158" s="32">
        <v>1</v>
      </c>
      <c r="Y158" s="36" t="s">
        <v>2682</v>
      </c>
      <c r="Z158" s="138">
        <v>34240</v>
      </c>
      <c r="AA158" s="36" t="s">
        <v>3677</v>
      </c>
      <c r="AB158" s="36" t="s">
        <v>2682</v>
      </c>
      <c r="AC158" s="42">
        <v>23101</v>
      </c>
      <c r="AD158" s="138">
        <v>34240</v>
      </c>
      <c r="AE158" s="19" t="s">
        <v>3676</v>
      </c>
      <c r="AF158" s="52" t="s">
        <v>2683</v>
      </c>
      <c r="AG158" s="52" t="s">
        <v>3544</v>
      </c>
      <c r="AH158" s="52" t="s">
        <v>3472</v>
      </c>
      <c r="AI158" s="52" t="s">
        <v>2456</v>
      </c>
      <c r="AJ158" s="52"/>
      <c r="AK158" s="52" t="s">
        <v>1263</v>
      </c>
      <c r="AL158" s="52" t="s">
        <v>1570</v>
      </c>
      <c r="AM158" s="52" t="s">
        <v>3553</v>
      </c>
      <c r="AN158" s="250">
        <v>34240</v>
      </c>
      <c r="AO158" s="250"/>
      <c r="AP158" s="119">
        <f t="shared" si="7"/>
        <v>7760</v>
      </c>
      <c r="AQ158" s="354">
        <v>23080</v>
      </c>
      <c r="AR158" s="341">
        <v>23102</v>
      </c>
      <c r="AS158" s="328" t="s">
        <v>2682</v>
      </c>
      <c r="AT158" s="355">
        <v>23101</v>
      </c>
      <c r="AU158" s="341">
        <v>23102</v>
      </c>
      <c r="AV158" s="357">
        <v>34240</v>
      </c>
      <c r="AW158" s="346">
        <v>7760</v>
      </c>
      <c r="AX158" s="332"/>
    </row>
    <row r="159" spans="1:50" s="123" customFormat="1" ht="72" x14ac:dyDescent="0.2">
      <c r="A159" s="52" t="s">
        <v>41</v>
      </c>
      <c r="B159" s="52" t="s">
        <v>277</v>
      </c>
      <c r="C159" s="52" t="s">
        <v>276</v>
      </c>
      <c r="D159" s="52" t="s">
        <v>11</v>
      </c>
      <c r="E159" s="52" t="s">
        <v>454</v>
      </c>
      <c r="F159" s="121" t="s">
        <v>1731</v>
      </c>
      <c r="G159" s="52" t="s">
        <v>458</v>
      </c>
      <c r="H159" s="71" t="s">
        <v>459</v>
      </c>
      <c r="I159" s="71" t="s">
        <v>271</v>
      </c>
      <c r="J159" s="122">
        <f>(842400/26)*20</f>
        <v>648000</v>
      </c>
      <c r="K159" s="249" t="s">
        <v>137</v>
      </c>
      <c r="L159" s="71"/>
      <c r="M159" s="71"/>
      <c r="N159" s="28" t="s">
        <v>1264</v>
      </c>
      <c r="O159" s="18" t="s">
        <v>3678</v>
      </c>
      <c r="P159" s="36"/>
      <c r="Q159" s="20" t="s">
        <v>2421</v>
      </c>
      <c r="R159" s="18" t="s">
        <v>12</v>
      </c>
      <c r="S159" s="18" t="s">
        <v>60</v>
      </c>
      <c r="T159" s="18"/>
      <c r="U159" s="18"/>
      <c r="V159" s="18"/>
      <c r="W159" s="138">
        <v>450000</v>
      </c>
      <c r="X159" s="32">
        <v>1</v>
      </c>
      <c r="Y159" s="36"/>
      <c r="Z159" s="138">
        <v>450000</v>
      </c>
      <c r="AA159" s="36"/>
      <c r="AB159" s="36"/>
      <c r="AC159" s="36"/>
      <c r="AD159" s="138">
        <v>450000</v>
      </c>
      <c r="AE159" s="19" t="s">
        <v>2684</v>
      </c>
      <c r="AF159" s="52" t="s">
        <v>2684</v>
      </c>
      <c r="AG159" s="52" t="s">
        <v>3541</v>
      </c>
      <c r="AH159" s="52" t="s">
        <v>3470</v>
      </c>
      <c r="AI159" s="52" t="s">
        <v>3467</v>
      </c>
      <c r="AJ159" s="52"/>
      <c r="AK159" s="52" t="s">
        <v>1263</v>
      </c>
      <c r="AL159" s="52" t="s">
        <v>1570</v>
      </c>
      <c r="AM159" s="52" t="s">
        <v>3553</v>
      </c>
      <c r="AN159" s="250"/>
      <c r="AO159" s="250"/>
      <c r="AP159" s="119">
        <f t="shared" si="7"/>
        <v>648000</v>
      </c>
      <c r="AQ159" s="341">
        <v>23102</v>
      </c>
      <c r="AR159" s="341">
        <v>23102</v>
      </c>
      <c r="AS159" s="361">
        <v>23102</v>
      </c>
      <c r="AT159" s="361">
        <v>23102</v>
      </c>
      <c r="AU159" s="332" t="s">
        <v>2445</v>
      </c>
      <c r="AV159" s="362">
        <v>450000</v>
      </c>
      <c r="AW159" s="363">
        <v>198000</v>
      </c>
      <c r="AX159" s="332"/>
    </row>
    <row r="160" spans="1:50" s="123" customFormat="1" ht="72" x14ac:dyDescent="0.2">
      <c r="A160" s="52" t="s">
        <v>41</v>
      </c>
      <c r="B160" s="52" t="s">
        <v>277</v>
      </c>
      <c r="C160" s="52" t="s">
        <v>276</v>
      </c>
      <c r="D160" s="52" t="s">
        <v>11</v>
      </c>
      <c r="E160" s="52" t="s">
        <v>454</v>
      </c>
      <c r="F160" s="121" t="s">
        <v>1732</v>
      </c>
      <c r="G160" s="52" t="s">
        <v>460</v>
      </c>
      <c r="H160" s="71" t="s">
        <v>269</v>
      </c>
      <c r="I160" s="71" t="s">
        <v>273</v>
      </c>
      <c r="J160" s="122">
        <v>14000</v>
      </c>
      <c r="K160" s="71"/>
      <c r="L160" s="71"/>
      <c r="M160" s="249" t="s">
        <v>137</v>
      </c>
      <c r="N160" s="28"/>
      <c r="O160" s="18" t="s">
        <v>2685</v>
      </c>
      <c r="P160" s="36" t="s">
        <v>2677</v>
      </c>
      <c r="Q160" s="19" t="s">
        <v>2422</v>
      </c>
      <c r="R160" s="18" t="s">
        <v>39</v>
      </c>
      <c r="S160" s="18" t="s">
        <v>60</v>
      </c>
      <c r="T160" s="18"/>
      <c r="U160" s="18"/>
      <c r="V160" s="18" t="s">
        <v>2678</v>
      </c>
      <c r="W160" s="136">
        <v>13999.98</v>
      </c>
      <c r="X160" s="32">
        <v>1</v>
      </c>
      <c r="Y160" s="36" t="s">
        <v>3657</v>
      </c>
      <c r="Z160" s="136">
        <v>13999.98</v>
      </c>
      <c r="AA160" s="36" t="s">
        <v>3679</v>
      </c>
      <c r="AB160" s="36" t="s">
        <v>3657</v>
      </c>
      <c r="AC160" s="36" t="s">
        <v>3657</v>
      </c>
      <c r="AD160" s="136">
        <v>13999.98</v>
      </c>
      <c r="AE160" s="19" t="s">
        <v>3676</v>
      </c>
      <c r="AF160" s="52" t="s">
        <v>2684</v>
      </c>
      <c r="AG160" s="52" t="s">
        <v>3541</v>
      </c>
      <c r="AH160" s="52" t="s">
        <v>3470</v>
      </c>
      <c r="AI160" s="52" t="s">
        <v>2456</v>
      </c>
      <c r="AJ160" s="52"/>
      <c r="AK160" s="52" t="s">
        <v>1263</v>
      </c>
      <c r="AL160" s="52" t="s">
        <v>1570</v>
      </c>
      <c r="AM160" s="52" t="s">
        <v>3553</v>
      </c>
      <c r="AN160" s="250">
        <v>13999.88</v>
      </c>
      <c r="AO160" s="250"/>
      <c r="AP160" s="119">
        <f t="shared" si="7"/>
        <v>0.12000000000080036</v>
      </c>
      <c r="AQ160" s="354">
        <v>23080</v>
      </c>
      <c r="AR160" s="341">
        <v>23102</v>
      </c>
      <c r="AS160" s="328" t="s">
        <v>3657</v>
      </c>
      <c r="AT160" s="358" t="s">
        <v>3657</v>
      </c>
      <c r="AU160" s="341">
        <v>23102</v>
      </c>
      <c r="AV160" s="352">
        <v>13999.98</v>
      </c>
      <c r="AW160" s="346">
        <v>0</v>
      </c>
      <c r="AX160" s="332"/>
    </row>
    <row r="161" spans="1:50" s="123" customFormat="1" ht="72" x14ac:dyDescent="0.2">
      <c r="A161" s="52" t="s">
        <v>41</v>
      </c>
      <c r="B161" s="52" t="s">
        <v>277</v>
      </c>
      <c r="C161" s="52" t="s">
        <v>276</v>
      </c>
      <c r="D161" s="52" t="s">
        <v>11</v>
      </c>
      <c r="E161" s="52" t="s">
        <v>454</v>
      </c>
      <c r="F161" s="121" t="s">
        <v>1733</v>
      </c>
      <c r="G161" s="52" t="s">
        <v>461</v>
      </c>
      <c r="H161" s="71" t="s">
        <v>319</v>
      </c>
      <c r="I161" s="71" t="s">
        <v>273</v>
      </c>
      <c r="J161" s="122">
        <v>31200</v>
      </c>
      <c r="K161" s="71"/>
      <c r="L161" s="71"/>
      <c r="M161" s="249" t="s">
        <v>137</v>
      </c>
      <c r="N161" s="28"/>
      <c r="O161" s="18" t="s">
        <v>2685</v>
      </c>
      <c r="P161" s="36" t="s">
        <v>2677</v>
      </c>
      <c r="Q161" s="19" t="s">
        <v>2423</v>
      </c>
      <c r="R161" s="18" t="s">
        <v>39</v>
      </c>
      <c r="S161" s="18" t="s">
        <v>60</v>
      </c>
      <c r="T161" s="18"/>
      <c r="U161" s="18"/>
      <c r="V161" s="18" t="s">
        <v>2678</v>
      </c>
      <c r="W161" s="136">
        <v>29360.799999999999</v>
      </c>
      <c r="X161" s="32">
        <v>1</v>
      </c>
      <c r="Y161" s="36" t="s">
        <v>3657</v>
      </c>
      <c r="Z161" s="136">
        <v>29360.799999999999</v>
      </c>
      <c r="AA161" s="36" t="s">
        <v>3679</v>
      </c>
      <c r="AB161" s="36" t="s">
        <v>3657</v>
      </c>
      <c r="AC161" s="36" t="s">
        <v>3657</v>
      </c>
      <c r="AD161" s="136">
        <v>29360.799999999999</v>
      </c>
      <c r="AE161" s="19" t="s">
        <v>3676</v>
      </c>
      <c r="AF161" s="52" t="s">
        <v>2684</v>
      </c>
      <c r="AG161" s="52" t="s">
        <v>3541</v>
      </c>
      <c r="AH161" s="52" t="s">
        <v>3470</v>
      </c>
      <c r="AI161" s="52" t="s">
        <v>2456</v>
      </c>
      <c r="AJ161" s="52"/>
      <c r="AK161" s="52" t="s">
        <v>1263</v>
      </c>
      <c r="AL161" s="52" t="s">
        <v>1570</v>
      </c>
      <c r="AM161" s="52" t="s">
        <v>3553</v>
      </c>
      <c r="AN161" s="250">
        <v>29360.799999999999</v>
      </c>
      <c r="AO161" s="250"/>
      <c r="AP161" s="119">
        <f t="shared" si="7"/>
        <v>1839.2000000000007</v>
      </c>
      <c r="AQ161" s="354">
        <v>23080</v>
      </c>
      <c r="AR161" s="341">
        <v>23102</v>
      </c>
      <c r="AS161" s="328" t="s">
        <v>3657</v>
      </c>
      <c r="AT161" s="358" t="s">
        <v>3657</v>
      </c>
      <c r="AU161" s="341">
        <v>23102</v>
      </c>
      <c r="AV161" s="352">
        <v>29360.799999999999</v>
      </c>
      <c r="AW161" s="346">
        <v>1839.2</v>
      </c>
      <c r="AX161" s="332"/>
    </row>
    <row r="162" spans="1:50" s="123" customFormat="1" ht="72" x14ac:dyDescent="0.2">
      <c r="A162" s="52" t="s">
        <v>41</v>
      </c>
      <c r="B162" s="52" t="s">
        <v>277</v>
      </c>
      <c r="C162" s="52" t="s">
        <v>276</v>
      </c>
      <c r="D162" s="52" t="s">
        <v>11</v>
      </c>
      <c r="E162" s="52" t="s">
        <v>454</v>
      </c>
      <c r="F162" s="121" t="s">
        <v>1734</v>
      </c>
      <c r="G162" s="52" t="s">
        <v>462</v>
      </c>
      <c r="H162" s="71" t="s">
        <v>319</v>
      </c>
      <c r="I162" s="71" t="s">
        <v>273</v>
      </c>
      <c r="J162" s="122">
        <v>22000</v>
      </c>
      <c r="K162" s="71"/>
      <c r="L162" s="71"/>
      <c r="M162" s="249" t="s">
        <v>137</v>
      </c>
      <c r="N162" s="32"/>
      <c r="O162" s="18" t="s">
        <v>2685</v>
      </c>
      <c r="P162" s="36" t="s">
        <v>2677</v>
      </c>
      <c r="Q162" s="19" t="s">
        <v>2423</v>
      </c>
      <c r="R162" s="18" t="s">
        <v>39</v>
      </c>
      <c r="S162" s="18" t="s">
        <v>60</v>
      </c>
      <c r="T162" s="18"/>
      <c r="U162" s="18"/>
      <c r="V162" s="18" t="s">
        <v>2678</v>
      </c>
      <c r="W162" s="136">
        <v>21999.200000000001</v>
      </c>
      <c r="X162" s="32">
        <v>1</v>
      </c>
      <c r="Y162" s="36" t="s">
        <v>3657</v>
      </c>
      <c r="Z162" s="136">
        <v>21999.200000000001</v>
      </c>
      <c r="AA162" s="36" t="s">
        <v>3679</v>
      </c>
      <c r="AB162" s="36" t="s">
        <v>3657</v>
      </c>
      <c r="AC162" s="36" t="s">
        <v>3657</v>
      </c>
      <c r="AD162" s="136">
        <v>21999.200000000001</v>
      </c>
      <c r="AE162" s="19" t="s">
        <v>3676</v>
      </c>
      <c r="AF162" s="52" t="s">
        <v>2684</v>
      </c>
      <c r="AG162" s="52" t="s">
        <v>3541</v>
      </c>
      <c r="AH162" s="52" t="s">
        <v>3470</v>
      </c>
      <c r="AI162" s="52" t="s">
        <v>2456</v>
      </c>
      <c r="AJ162" s="52"/>
      <c r="AK162" s="52" t="s">
        <v>1263</v>
      </c>
      <c r="AL162" s="52" t="s">
        <v>1570</v>
      </c>
      <c r="AM162" s="52" t="s">
        <v>3553</v>
      </c>
      <c r="AN162" s="250">
        <v>21999.200000000001</v>
      </c>
      <c r="AO162" s="250"/>
      <c r="AP162" s="119">
        <f t="shared" si="7"/>
        <v>0.7999999999992724</v>
      </c>
      <c r="AQ162" s="354">
        <v>23080</v>
      </c>
      <c r="AR162" s="341">
        <v>23102</v>
      </c>
      <c r="AS162" s="328" t="s">
        <v>3657</v>
      </c>
      <c r="AT162" s="358" t="s">
        <v>3657</v>
      </c>
      <c r="AU162" s="341">
        <v>23102</v>
      </c>
      <c r="AV162" s="352">
        <v>21999.200000000001</v>
      </c>
      <c r="AW162" s="346">
        <v>0</v>
      </c>
      <c r="AX162" s="332"/>
    </row>
    <row r="163" spans="1:50" s="123" customFormat="1" ht="72" x14ac:dyDescent="0.2">
      <c r="A163" s="52" t="s">
        <v>41</v>
      </c>
      <c r="B163" s="52" t="s">
        <v>277</v>
      </c>
      <c r="C163" s="52" t="s">
        <v>276</v>
      </c>
      <c r="D163" s="52" t="s">
        <v>11</v>
      </c>
      <c r="E163" s="52" t="s">
        <v>454</v>
      </c>
      <c r="F163" s="121" t="s">
        <v>1735</v>
      </c>
      <c r="G163" s="52" t="s">
        <v>463</v>
      </c>
      <c r="H163" s="71" t="s">
        <v>464</v>
      </c>
      <c r="I163" s="71" t="s">
        <v>274</v>
      </c>
      <c r="J163" s="122">
        <v>168000</v>
      </c>
      <c r="K163" s="71"/>
      <c r="L163" s="71"/>
      <c r="M163" s="249" t="s">
        <v>137</v>
      </c>
      <c r="N163" s="32"/>
      <c r="O163" s="18" t="s">
        <v>2685</v>
      </c>
      <c r="P163" s="36" t="s">
        <v>2677</v>
      </c>
      <c r="Q163" s="19" t="s">
        <v>2423</v>
      </c>
      <c r="R163" s="18" t="s">
        <v>39</v>
      </c>
      <c r="S163" s="18" t="s">
        <v>60</v>
      </c>
      <c r="T163" s="18"/>
      <c r="U163" s="18"/>
      <c r="V163" s="18" t="s">
        <v>2678</v>
      </c>
      <c r="W163" s="136">
        <v>167722.5</v>
      </c>
      <c r="X163" s="32">
        <v>1</v>
      </c>
      <c r="Y163" s="36" t="s">
        <v>3657</v>
      </c>
      <c r="Z163" s="136">
        <v>167722.5</v>
      </c>
      <c r="AA163" s="36" t="s">
        <v>3679</v>
      </c>
      <c r="AB163" s="36" t="s">
        <v>3657</v>
      </c>
      <c r="AC163" s="36" t="s">
        <v>3657</v>
      </c>
      <c r="AD163" s="136">
        <v>167722.5</v>
      </c>
      <c r="AE163" s="19" t="s">
        <v>3676</v>
      </c>
      <c r="AF163" s="52" t="s">
        <v>2684</v>
      </c>
      <c r="AG163" s="52" t="s">
        <v>3541</v>
      </c>
      <c r="AH163" s="52" t="s">
        <v>3470</v>
      </c>
      <c r="AI163" s="52" t="s">
        <v>2456</v>
      </c>
      <c r="AJ163" s="52"/>
      <c r="AK163" s="52" t="s">
        <v>1263</v>
      </c>
      <c r="AL163" s="52" t="s">
        <v>1570</v>
      </c>
      <c r="AM163" s="52" t="s">
        <v>3553</v>
      </c>
      <c r="AN163" s="250">
        <v>167722.5</v>
      </c>
      <c r="AO163" s="250"/>
      <c r="AP163" s="119">
        <f t="shared" si="7"/>
        <v>277.5</v>
      </c>
      <c r="AQ163" s="354">
        <v>23080</v>
      </c>
      <c r="AR163" s="341">
        <v>23102</v>
      </c>
      <c r="AS163" s="328" t="s">
        <v>3657</v>
      </c>
      <c r="AT163" s="358" t="s">
        <v>3657</v>
      </c>
      <c r="AU163" s="341">
        <v>23102</v>
      </c>
      <c r="AV163" s="352">
        <v>167722.5</v>
      </c>
      <c r="AW163" s="346">
        <v>277.5</v>
      </c>
      <c r="AX163" s="332"/>
    </row>
    <row r="164" spans="1:50" s="123" customFormat="1" ht="72" x14ac:dyDescent="0.2">
      <c r="A164" s="52" t="s">
        <v>41</v>
      </c>
      <c r="B164" s="52" t="s">
        <v>277</v>
      </c>
      <c r="C164" s="52" t="s">
        <v>276</v>
      </c>
      <c r="D164" s="52" t="s">
        <v>11</v>
      </c>
      <c r="E164" s="52" t="s">
        <v>454</v>
      </c>
      <c r="F164" s="121" t="s">
        <v>1736</v>
      </c>
      <c r="G164" s="52" t="s">
        <v>465</v>
      </c>
      <c r="H164" s="71" t="s">
        <v>270</v>
      </c>
      <c r="I164" s="71" t="s">
        <v>274</v>
      </c>
      <c r="J164" s="122">
        <v>20600</v>
      </c>
      <c r="K164" s="71"/>
      <c r="L164" s="71"/>
      <c r="M164" s="249" t="s">
        <v>137</v>
      </c>
      <c r="N164" s="19"/>
      <c r="O164" s="18" t="s">
        <v>2685</v>
      </c>
      <c r="P164" s="36" t="s">
        <v>2677</v>
      </c>
      <c r="Q164" s="19" t="s">
        <v>2422</v>
      </c>
      <c r="R164" s="18" t="s">
        <v>39</v>
      </c>
      <c r="S164" s="18" t="s">
        <v>60</v>
      </c>
      <c r="T164" s="18"/>
      <c r="U164" s="18"/>
      <c r="V164" s="18" t="s">
        <v>2678</v>
      </c>
      <c r="W164" s="136">
        <v>20101.07</v>
      </c>
      <c r="X164" s="32">
        <v>1</v>
      </c>
      <c r="Y164" s="36" t="s">
        <v>3657</v>
      </c>
      <c r="Z164" s="136">
        <v>20101.07</v>
      </c>
      <c r="AA164" s="36" t="s">
        <v>3679</v>
      </c>
      <c r="AB164" s="36" t="s">
        <v>3657</v>
      </c>
      <c r="AC164" s="36" t="s">
        <v>3657</v>
      </c>
      <c r="AD164" s="136">
        <v>20101.07</v>
      </c>
      <c r="AE164" s="19" t="s">
        <v>3676</v>
      </c>
      <c r="AF164" s="52" t="s">
        <v>2684</v>
      </c>
      <c r="AG164" s="52" t="s">
        <v>3541</v>
      </c>
      <c r="AH164" s="52" t="s">
        <v>3470</v>
      </c>
      <c r="AI164" s="52" t="s">
        <v>2456</v>
      </c>
      <c r="AJ164" s="52"/>
      <c r="AK164" s="52" t="s">
        <v>1263</v>
      </c>
      <c r="AL164" s="52" t="s">
        <v>1570</v>
      </c>
      <c r="AM164" s="52" t="s">
        <v>3553</v>
      </c>
      <c r="AN164" s="250">
        <v>20101.02</v>
      </c>
      <c r="AO164" s="250"/>
      <c r="AP164" s="119">
        <f t="shared" si="7"/>
        <v>498.97999999999956</v>
      </c>
      <c r="AQ164" s="354">
        <v>23080</v>
      </c>
      <c r="AR164" s="341">
        <v>23102</v>
      </c>
      <c r="AS164" s="328" t="s">
        <v>3657</v>
      </c>
      <c r="AT164" s="358" t="s">
        <v>3657</v>
      </c>
      <c r="AU164" s="341">
        <v>23102</v>
      </c>
      <c r="AV164" s="352">
        <v>20101.07</v>
      </c>
      <c r="AW164" s="346">
        <v>498.93</v>
      </c>
      <c r="AX164" s="332"/>
    </row>
    <row r="165" spans="1:50" s="123" customFormat="1" ht="72" x14ac:dyDescent="0.2">
      <c r="A165" s="52" t="s">
        <v>41</v>
      </c>
      <c r="B165" s="52" t="s">
        <v>277</v>
      </c>
      <c r="C165" s="52" t="s">
        <v>276</v>
      </c>
      <c r="D165" s="52" t="s">
        <v>11</v>
      </c>
      <c r="E165" s="52" t="s">
        <v>454</v>
      </c>
      <c r="F165" s="121" t="s">
        <v>1737</v>
      </c>
      <c r="G165" s="52" t="s">
        <v>466</v>
      </c>
      <c r="H165" s="71" t="s">
        <v>459</v>
      </c>
      <c r="I165" s="71" t="s">
        <v>274</v>
      </c>
      <c r="J165" s="122">
        <v>118000</v>
      </c>
      <c r="K165" s="71"/>
      <c r="L165" s="71"/>
      <c r="M165" s="249" t="s">
        <v>137</v>
      </c>
      <c r="N165" s="28"/>
      <c r="O165" s="18" t="s">
        <v>2685</v>
      </c>
      <c r="P165" s="36" t="s">
        <v>2677</v>
      </c>
      <c r="Q165" s="19" t="s">
        <v>2423</v>
      </c>
      <c r="R165" s="18" t="s">
        <v>39</v>
      </c>
      <c r="S165" s="18" t="s">
        <v>60</v>
      </c>
      <c r="T165" s="18"/>
      <c r="U165" s="18"/>
      <c r="V165" s="18" t="s">
        <v>2678</v>
      </c>
      <c r="W165" s="136">
        <v>108219.8</v>
      </c>
      <c r="X165" s="32">
        <v>1</v>
      </c>
      <c r="Y165" s="36" t="s">
        <v>3657</v>
      </c>
      <c r="Z165" s="136">
        <v>108219.8</v>
      </c>
      <c r="AA165" s="36" t="s">
        <v>3679</v>
      </c>
      <c r="AB165" s="36" t="s">
        <v>3657</v>
      </c>
      <c r="AC165" s="36" t="s">
        <v>3657</v>
      </c>
      <c r="AD165" s="136">
        <v>108219.8</v>
      </c>
      <c r="AE165" s="19" t="s">
        <v>3676</v>
      </c>
      <c r="AF165" s="52" t="s">
        <v>2684</v>
      </c>
      <c r="AG165" s="52" t="s">
        <v>3541</v>
      </c>
      <c r="AH165" s="52" t="s">
        <v>3470</v>
      </c>
      <c r="AI165" s="52" t="s">
        <v>2456</v>
      </c>
      <c r="AJ165" s="52"/>
      <c r="AK165" s="52" t="s">
        <v>1263</v>
      </c>
      <c r="AL165" s="52" t="s">
        <v>1570</v>
      </c>
      <c r="AM165" s="52" t="s">
        <v>3553</v>
      </c>
      <c r="AN165" s="250">
        <v>108219.8</v>
      </c>
      <c r="AO165" s="250"/>
      <c r="AP165" s="119">
        <f t="shared" si="7"/>
        <v>9780.1999999999971</v>
      </c>
      <c r="AQ165" s="354">
        <v>23080</v>
      </c>
      <c r="AR165" s="341">
        <v>23102</v>
      </c>
      <c r="AS165" s="328" t="s">
        <v>3657</v>
      </c>
      <c r="AT165" s="358" t="s">
        <v>3657</v>
      </c>
      <c r="AU165" s="341">
        <v>23102</v>
      </c>
      <c r="AV165" s="352">
        <v>108219.8</v>
      </c>
      <c r="AW165" s="346">
        <v>9780.2000000000007</v>
      </c>
      <c r="AX165" s="332"/>
    </row>
    <row r="166" spans="1:50" s="123" customFormat="1" ht="72" x14ac:dyDescent="0.2">
      <c r="A166" s="52" t="s">
        <v>41</v>
      </c>
      <c r="B166" s="52" t="s">
        <v>277</v>
      </c>
      <c r="C166" s="52" t="s">
        <v>276</v>
      </c>
      <c r="D166" s="52" t="s">
        <v>11</v>
      </c>
      <c r="E166" s="52" t="s">
        <v>454</v>
      </c>
      <c r="F166" s="121" t="s">
        <v>1738</v>
      </c>
      <c r="G166" s="52" t="s">
        <v>467</v>
      </c>
      <c r="H166" s="71" t="s">
        <v>270</v>
      </c>
      <c r="I166" s="71" t="s">
        <v>274</v>
      </c>
      <c r="J166" s="122">
        <v>8500</v>
      </c>
      <c r="K166" s="71"/>
      <c r="L166" s="71"/>
      <c r="M166" s="249" t="s">
        <v>137</v>
      </c>
      <c r="N166" s="32"/>
      <c r="O166" s="18" t="s">
        <v>2685</v>
      </c>
      <c r="P166" s="36" t="s">
        <v>2677</v>
      </c>
      <c r="Q166" s="19" t="s">
        <v>2423</v>
      </c>
      <c r="R166" s="18" t="s">
        <v>39</v>
      </c>
      <c r="S166" s="18" t="s">
        <v>60</v>
      </c>
      <c r="T166" s="18"/>
      <c r="U166" s="18"/>
      <c r="V166" s="18" t="s">
        <v>2678</v>
      </c>
      <c r="W166" s="136">
        <v>8250.77</v>
      </c>
      <c r="X166" s="32">
        <v>1</v>
      </c>
      <c r="Y166" s="36" t="s">
        <v>3657</v>
      </c>
      <c r="Z166" s="136">
        <v>8250.77</v>
      </c>
      <c r="AA166" s="36" t="s">
        <v>3679</v>
      </c>
      <c r="AB166" s="36" t="s">
        <v>3657</v>
      </c>
      <c r="AC166" s="36" t="s">
        <v>3657</v>
      </c>
      <c r="AD166" s="136">
        <v>8250.77</v>
      </c>
      <c r="AE166" s="19" t="s">
        <v>3676</v>
      </c>
      <c r="AF166" s="52" t="s">
        <v>2684</v>
      </c>
      <c r="AG166" s="52" t="s">
        <v>3541</v>
      </c>
      <c r="AH166" s="52" t="s">
        <v>3470</v>
      </c>
      <c r="AI166" s="52" t="s">
        <v>2456</v>
      </c>
      <c r="AJ166" s="52"/>
      <c r="AK166" s="52" t="s">
        <v>1263</v>
      </c>
      <c r="AL166" s="52" t="s">
        <v>1570</v>
      </c>
      <c r="AM166" s="52" t="s">
        <v>3553</v>
      </c>
      <c r="AN166" s="250">
        <v>8250.77</v>
      </c>
      <c r="AO166" s="250"/>
      <c r="AP166" s="119">
        <f t="shared" si="7"/>
        <v>249.22999999999956</v>
      </c>
      <c r="AQ166" s="354">
        <v>23080</v>
      </c>
      <c r="AR166" s="341">
        <v>23102</v>
      </c>
      <c r="AS166" s="328" t="s">
        <v>3657</v>
      </c>
      <c r="AT166" s="358" t="s">
        <v>3657</v>
      </c>
      <c r="AU166" s="341">
        <v>23102</v>
      </c>
      <c r="AV166" s="352">
        <v>8250.77</v>
      </c>
      <c r="AW166" s="346">
        <v>249.23</v>
      </c>
      <c r="AX166" s="332"/>
    </row>
    <row r="167" spans="1:50" s="123" customFormat="1" ht="72" x14ac:dyDescent="0.2">
      <c r="A167" s="52" t="s">
        <v>41</v>
      </c>
      <c r="B167" s="52" t="s">
        <v>277</v>
      </c>
      <c r="C167" s="52" t="s">
        <v>276</v>
      </c>
      <c r="D167" s="52" t="s">
        <v>11</v>
      </c>
      <c r="E167" s="52" t="s">
        <v>454</v>
      </c>
      <c r="F167" s="121" t="s">
        <v>1739</v>
      </c>
      <c r="G167" s="52" t="s">
        <v>468</v>
      </c>
      <c r="H167" s="71" t="s">
        <v>459</v>
      </c>
      <c r="I167" s="71" t="s">
        <v>435</v>
      </c>
      <c r="J167" s="122">
        <v>114000</v>
      </c>
      <c r="K167" s="71"/>
      <c r="L167" s="71"/>
      <c r="M167" s="249" t="s">
        <v>137</v>
      </c>
      <c r="N167" s="32"/>
      <c r="O167" s="18" t="s">
        <v>2685</v>
      </c>
      <c r="P167" s="36" t="s">
        <v>2677</v>
      </c>
      <c r="Q167" s="19" t="s">
        <v>2423</v>
      </c>
      <c r="R167" s="18" t="s">
        <v>39</v>
      </c>
      <c r="S167" s="18" t="s">
        <v>60</v>
      </c>
      <c r="T167" s="18"/>
      <c r="U167" s="18"/>
      <c r="V167" s="18" t="s">
        <v>2678</v>
      </c>
      <c r="W167" s="136">
        <v>110017.4</v>
      </c>
      <c r="X167" s="32">
        <v>1</v>
      </c>
      <c r="Y167" s="36" t="s">
        <v>3657</v>
      </c>
      <c r="Z167" s="136">
        <v>110017.4</v>
      </c>
      <c r="AA167" s="36" t="s">
        <v>3679</v>
      </c>
      <c r="AB167" s="36" t="s">
        <v>3657</v>
      </c>
      <c r="AC167" s="36" t="s">
        <v>3657</v>
      </c>
      <c r="AD167" s="136">
        <v>110017.4</v>
      </c>
      <c r="AE167" s="19" t="s">
        <v>3676</v>
      </c>
      <c r="AF167" s="52" t="s">
        <v>2684</v>
      </c>
      <c r="AG167" s="52" t="s">
        <v>3541</v>
      </c>
      <c r="AH167" s="52" t="s">
        <v>3470</v>
      </c>
      <c r="AI167" s="52" t="s">
        <v>2456</v>
      </c>
      <c r="AJ167" s="52"/>
      <c r="AK167" s="52" t="s">
        <v>1263</v>
      </c>
      <c r="AL167" s="52" t="s">
        <v>1570</v>
      </c>
      <c r="AM167" s="52" t="s">
        <v>3553</v>
      </c>
      <c r="AN167" s="250">
        <v>110017.4</v>
      </c>
      <c r="AO167" s="250"/>
      <c r="AP167" s="119">
        <f t="shared" si="7"/>
        <v>3982.6000000000058</v>
      </c>
      <c r="AQ167" s="354">
        <v>23080</v>
      </c>
      <c r="AR167" s="341">
        <v>23102</v>
      </c>
      <c r="AS167" s="328" t="s">
        <v>3657</v>
      </c>
      <c r="AT167" s="358" t="s">
        <v>3657</v>
      </c>
      <c r="AU167" s="341">
        <v>23102</v>
      </c>
      <c r="AV167" s="352">
        <v>110017.4</v>
      </c>
      <c r="AW167" s="346">
        <v>3982.6</v>
      </c>
      <c r="AX167" s="332"/>
    </row>
    <row r="168" spans="1:50" s="123" customFormat="1" ht="72" x14ac:dyDescent="0.2">
      <c r="A168" s="52" t="s">
        <v>41</v>
      </c>
      <c r="B168" s="52" t="s">
        <v>277</v>
      </c>
      <c r="C168" s="52" t="s">
        <v>276</v>
      </c>
      <c r="D168" s="52" t="s">
        <v>11</v>
      </c>
      <c r="E168" s="52" t="s">
        <v>454</v>
      </c>
      <c r="F168" s="121" t="s">
        <v>1740</v>
      </c>
      <c r="G168" s="52" t="s">
        <v>469</v>
      </c>
      <c r="H168" s="71" t="s">
        <v>267</v>
      </c>
      <c r="I168" s="71" t="s">
        <v>268</v>
      </c>
      <c r="J168" s="122">
        <v>60000</v>
      </c>
      <c r="K168" s="71"/>
      <c r="L168" s="71"/>
      <c r="M168" s="249" t="s">
        <v>137</v>
      </c>
      <c r="N168" s="32"/>
      <c r="O168" s="18" t="s">
        <v>2685</v>
      </c>
      <c r="P168" s="36" t="s">
        <v>2677</v>
      </c>
      <c r="Q168" s="20" t="s">
        <v>2424</v>
      </c>
      <c r="R168" s="18" t="s">
        <v>39</v>
      </c>
      <c r="S168" s="18" t="s">
        <v>60</v>
      </c>
      <c r="T168" s="18" t="s">
        <v>2686</v>
      </c>
      <c r="U168" s="18"/>
      <c r="V168" s="18" t="s">
        <v>2678</v>
      </c>
      <c r="W168" s="138">
        <v>59706</v>
      </c>
      <c r="X168" s="32">
        <v>1</v>
      </c>
      <c r="Y168" s="36" t="s">
        <v>3680</v>
      </c>
      <c r="Z168" s="138">
        <v>59706</v>
      </c>
      <c r="AA168" s="36" t="s">
        <v>2687</v>
      </c>
      <c r="AB168" s="36" t="s">
        <v>3680</v>
      </c>
      <c r="AC168" s="18"/>
      <c r="AD168" s="138">
        <v>59706</v>
      </c>
      <c r="AE168" s="19" t="s">
        <v>2683</v>
      </c>
      <c r="AF168" s="52" t="s">
        <v>2680</v>
      </c>
      <c r="AG168" s="52" t="s">
        <v>3544</v>
      </c>
      <c r="AH168" s="52" t="s">
        <v>3472</v>
      </c>
      <c r="AI168" s="52" t="s">
        <v>2456</v>
      </c>
      <c r="AJ168" s="52"/>
      <c r="AK168" s="52" t="s">
        <v>1263</v>
      </c>
      <c r="AL168" s="52" t="s">
        <v>1570</v>
      </c>
      <c r="AM168" s="52" t="s">
        <v>3553</v>
      </c>
      <c r="AN168" s="250">
        <v>59706</v>
      </c>
      <c r="AO168" s="250"/>
      <c r="AP168" s="119">
        <f t="shared" si="7"/>
        <v>294</v>
      </c>
      <c r="AQ168" s="354">
        <v>23080</v>
      </c>
      <c r="AR168" s="341">
        <v>23102</v>
      </c>
      <c r="AS168" s="358" t="s">
        <v>3680</v>
      </c>
      <c r="AT168" s="361">
        <v>23102</v>
      </c>
      <c r="AU168" s="341">
        <v>23102</v>
      </c>
      <c r="AV168" s="357">
        <v>59706</v>
      </c>
      <c r="AW168" s="336">
        <v>294</v>
      </c>
      <c r="AX168" s="332"/>
    </row>
    <row r="169" spans="1:50" s="123" customFormat="1" ht="72" x14ac:dyDescent="0.2">
      <c r="A169" s="52" t="s">
        <v>41</v>
      </c>
      <c r="B169" s="52" t="s">
        <v>277</v>
      </c>
      <c r="C169" s="52" t="s">
        <v>276</v>
      </c>
      <c r="D169" s="52" t="s">
        <v>11</v>
      </c>
      <c r="E169" s="52" t="s">
        <v>454</v>
      </c>
      <c r="F169" s="121" t="s">
        <v>1741</v>
      </c>
      <c r="G169" s="52" t="s">
        <v>470</v>
      </c>
      <c r="H169" s="71" t="s">
        <v>464</v>
      </c>
      <c r="I169" s="71" t="s">
        <v>268</v>
      </c>
      <c r="J169" s="122">
        <v>360100</v>
      </c>
      <c r="K169" s="71"/>
      <c r="L169" s="71"/>
      <c r="M169" s="249" t="s">
        <v>137</v>
      </c>
      <c r="N169" s="32"/>
      <c r="O169" s="18" t="s">
        <v>2685</v>
      </c>
      <c r="P169" s="36" t="s">
        <v>2677</v>
      </c>
      <c r="Q169" s="20" t="s">
        <v>2425</v>
      </c>
      <c r="R169" s="18" t="s">
        <v>39</v>
      </c>
      <c r="S169" s="18" t="s">
        <v>60</v>
      </c>
      <c r="T169" s="18" t="s">
        <v>2686</v>
      </c>
      <c r="U169" s="18"/>
      <c r="V169" s="18" t="s">
        <v>2678</v>
      </c>
      <c r="W169" s="138">
        <v>96300</v>
      </c>
      <c r="X169" s="32">
        <v>1</v>
      </c>
      <c r="Y169" s="36" t="s">
        <v>3680</v>
      </c>
      <c r="Z169" s="138">
        <v>96300</v>
      </c>
      <c r="AA169" s="36" t="s">
        <v>2687</v>
      </c>
      <c r="AB169" s="36" t="s">
        <v>3680</v>
      </c>
      <c r="AC169" s="18"/>
      <c r="AD169" s="138">
        <v>96300</v>
      </c>
      <c r="AE169" s="19" t="s">
        <v>2683</v>
      </c>
      <c r="AF169" s="52" t="s">
        <v>2680</v>
      </c>
      <c r="AG169" s="52" t="s">
        <v>3544</v>
      </c>
      <c r="AH169" s="52" t="s">
        <v>3472</v>
      </c>
      <c r="AI169" s="52" t="s">
        <v>2456</v>
      </c>
      <c r="AJ169" s="52"/>
      <c r="AK169" s="52" t="s">
        <v>1263</v>
      </c>
      <c r="AL169" s="52" t="s">
        <v>1570</v>
      </c>
      <c r="AM169" s="52" t="s">
        <v>3553</v>
      </c>
      <c r="AN169" s="250">
        <v>96300</v>
      </c>
      <c r="AO169" s="250"/>
      <c r="AP169" s="119">
        <f t="shared" si="7"/>
        <v>263800</v>
      </c>
      <c r="AQ169" s="354">
        <v>23080</v>
      </c>
      <c r="AR169" s="341">
        <v>23102</v>
      </c>
      <c r="AS169" s="358" t="s">
        <v>3680</v>
      </c>
      <c r="AT169" s="361">
        <v>23102</v>
      </c>
      <c r="AU169" s="341">
        <v>23102</v>
      </c>
      <c r="AV169" s="357">
        <v>96300</v>
      </c>
      <c r="AW169" s="336">
        <v>263800</v>
      </c>
      <c r="AX169" s="332"/>
    </row>
    <row r="170" spans="1:50" s="123" customFormat="1" ht="72" x14ac:dyDescent="0.2">
      <c r="A170" s="52" t="s">
        <v>41</v>
      </c>
      <c r="B170" s="52" t="s">
        <v>277</v>
      </c>
      <c r="C170" s="52" t="s">
        <v>276</v>
      </c>
      <c r="D170" s="52" t="s">
        <v>11</v>
      </c>
      <c r="E170" s="52" t="s">
        <v>454</v>
      </c>
      <c r="F170" s="121" t="s">
        <v>1742</v>
      </c>
      <c r="G170" s="52" t="s">
        <v>471</v>
      </c>
      <c r="H170" s="71" t="s">
        <v>270</v>
      </c>
      <c r="I170" s="71" t="s">
        <v>268</v>
      </c>
      <c r="J170" s="122">
        <v>22000</v>
      </c>
      <c r="K170" s="71"/>
      <c r="L170" s="71"/>
      <c r="M170" s="249" t="s">
        <v>137</v>
      </c>
      <c r="N170" s="32"/>
      <c r="O170" s="18" t="s">
        <v>3367</v>
      </c>
      <c r="P170" s="36" t="s">
        <v>2677</v>
      </c>
      <c r="Q170" s="20" t="s">
        <v>2426</v>
      </c>
      <c r="R170" s="18" t="s">
        <v>39</v>
      </c>
      <c r="S170" s="18" t="s">
        <v>60</v>
      </c>
      <c r="T170" s="18"/>
      <c r="U170" s="18"/>
      <c r="V170" s="18" t="s">
        <v>2678</v>
      </c>
      <c r="W170" s="138">
        <v>19260</v>
      </c>
      <c r="X170" s="32">
        <v>1</v>
      </c>
      <c r="Y170" s="36" t="s">
        <v>2621</v>
      </c>
      <c r="Z170" s="138">
        <v>19260</v>
      </c>
      <c r="AA170" s="36" t="s">
        <v>3681</v>
      </c>
      <c r="AB170" s="36" t="s">
        <v>2621</v>
      </c>
      <c r="AC170" s="42">
        <v>23094</v>
      </c>
      <c r="AD170" s="138">
        <v>19260</v>
      </c>
      <c r="AE170" s="19" t="s">
        <v>3676</v>
      </c>
      <c r="AF170" s="52" t="s">
        <v>2684</v>
      </c>
      <c r="AG170" s="52" t="s">
        <v>3541</v>
      </c>
      <c r="AH170" s="52" t="s">
        <v>3470</v>
      </c>
      <c r="AI170" s="52" t="s">
        <v>2456</v>
      </c>
      <c r="AJ170" s="52"/>
      <c r="AK170" s="52" t="s">
        <v>1263</v>
      </c>
      <c r="AL170" s="52" t="s">
        <v>1570</v>
      </c>
      <c r="AM170" s="52" t="s">
        <v>3553</v>
      </c>
      <c r="AN170" s="250">
        <v>19260</v>
      </c>
      <c r="AO170" s="250"/>
      <c r="AP170" s="119">
        <f t="shared" si="7"/>
        <v>2740</v>
      </c>
      <c r="AQ170" s="354">
        <v>23080</v>
      </c>
      <c r="AR170" s="341">
        <v>23102</v>
      </c>
      <c r="AS170" s="328" t="s">
        <v>2621</v>
      </c>
      <c r="AT170" s="355">
        <v>23094</v>
      </c>
      <c r="AU170" s="341">
        <v>23102</v>
      </c>
      <c r="AV170" s="357">
        <v>19260</v>
      </c>
      <c r="AW170" s="336">
        <v>2740</v>
      </c>
      <c r="AX170" s="332"/>
    </row>
    <row r="171" spans="1:50" s="123" customFormat="1" ht="72" x14ac:dyDescent="0.2">
      <c r="A171" s="52" t="s">
        <v>41</v>
      </c>
      <c r="B171" s="52" t="s">
        <v>277</v>
      </c>
      <c r="C171" s="52" t="s">
        <v>276</v>
      </c>
      <c r="D171" s="52" t="s">
        <v>21</v>
      </c>
      <c r="E171" s="52" t="s">
        <v>454</v>
      </c>
      <c r="F171" s="121" t="s">
        <v>1743</v>
      </c>
      <c r="G171" s="52" t="s">
        <v>472</v>
      </c>
      <c r="H171" s="71" t="s">
        <v>269</v>
      </c>
      <c r="I171" s="71" t="s">
        <v>271</v>
      </c>
      <c r="J171" s="122">
        <v>26000</v>
      </c>
      <c r="K171" s="71"/>
      <c r="L171" s="71"/>
      <c r="M171" s="249" t="s">
        <v>137</v>
      </c>
      <c r="N171" s="32"/>
      <c r="O171" s="18" t="s">
        <v>2688</v>
      </c>
      <c r="P171" s="36" t="s">
        <v>2677</v>
      </c>
      <c r="Q171" s="20" t="s">
        <v>2427</v>
      </c>
      <c r="R171" s="18" t="s">
        <v>39</v>
      </c>
      <c r="S171" s="18" t="s">
        <v>60</v>
      </c>
      <c r="T171" s="18"/>
      <c r="U171" s="18"/>
      <c r="V171" s="18" t="s">
        <v>2678</v>
      </c>
      <c r="W171" s="136">
        <v>21357.200000000001</v>
      </c>
      <c r="X171" s="32">
        <v>1</v>
      </c>
      <c r="Y171" s="36" t="s">
        <v>2598</v>
      </c>
      <c r="Z171" s="136">
        <v>21357.200000000001</v>
      </c>
      <c r="AA171" s="36" t="s">
        <v>2689</v>
      </c>
      <c r="AB171" s="36" t="s">
        <v>2598</v>
      </c>
      <c r="AC171" s="42">
        <v>23102</v>
      </c>
      <c r="AD171" s="136">
        <v>21357.200000000001</v>
      </c>
      <c r="AE171" s="19" t="s">
        <v>3676</v>
      </c>
      <c r="AF171" s="52" t="s">
        <v>2680</v>
      </c>
      <c r="AG171" s="52" t="s">
        <v>3544</v>
      </c>
      <c r="AH171" s="52" t="s">
        <v>3472</v>
      </c>
      <c r="AI171" s="52" t="s">
        <v>2456</v>
      </c>
      <c r="AJ171" s="52"/>
      <c r="AK171" s="52" t="s">
        <v>1263</v>
      </c>
      <c r="AL171" s="52" t="s">
        <v>1570</v>
      </c>
      <c r="AM171" s="52" t="s">
        <v>3553</v>
      </c>
      <c r="AN171" s="250">
        <v>21357.200000000001</v>
      </c>
      <c r="AO171" s="250"/>
      <c r="AP171" s="119">
        <f t="shared" si="7"/>
        <v>4642.7999999999993</v>
      </c>
      <c r="AQ171" s="354">
        <v>23080</v>
      </c>
      <c r="AR171" s="341">
        <v>23102</v>
      </c>
      <c r="AS171" s="328" t="s">
        <v>2598</v>
      </c>
      <c r="AT171" s="355">
        <v>23102</v>
      </c>
      <c r="AU171" s="341">
        <v>23102</v>
      </c>
      <c r="AV171" s="352">
        <v>21357.200000000001</v>
      </c>
      <c r="AW171" s="336">
        <v>4643</v>
      </c>
      <c r="AX171" s="332"/>
    </row>
    <row r="172" spans="1:50" s="123" customFormat="1" ht="72" x14ac:dyDescent="0.2">
      <c r="A172" s="52" t="s">
        <v>41</v>
      </c>
      <c r="B172" s="52" t="s">
        <v>277</v>
      </c>
      <c r="C172" s="52" t="s">
        <v>276</v>
      </c>
      <c r="D172" s="52" t="s">
        <v>21</v>
      </c>
      <c r="E172" s="52" t="s">
        <v>454</v>
      </c>
      <c r="F172" s="121" t="s">
        <v>1744</v>
      </c>
      <c r="G172" s="52" t="s">
        <v>473</v>
      </c>
      <c r="H172" s="71" t="s">
        <v>270</v>
      </c>
      <c r="I172" s="71" t="s">
        <v>271</v>
      </c>
      <c r="J172" s="122">
        <v>15000</v>
      </c>
      <c r="K172" s="71"/>
      <c r="L172" s="71"/>
      <c r="M172" s="249" t="s">
        <v>137</v>
      </c>
      <c r="N172" s="19"/>
      <c r="O172" s="18" t="s">
        <v>2688</v>
      </c>
      <c r="P172" s="36" t="s">
        <v>2677</v>
      </c>
      <c r="Q172" s="20" t="s">
        <v>2427</v>
      </c>
      <c r="R172" s="18" t="s">
        <v>39</v>
      </c>
      <c r="S172" s="18" t="s">
        <v>60</v>
      </c>
      <c r="T172" s="18"/>
      <c r="U172" s="18"/>
      <c r="V172" s="18" t="s">
        <v>2678</v>
      </c>
      <c r="W172" s="136">
        <v>9983.1</v>
      </c>
      <c r="X172" s="32">
        <v>1</v>
      </c>
      <c r="Y172" s="36" t="s">
        <v>2598</v>
      </c>
      <c r="Z172" s="136">
        <v>9983.1</v>
      </c>
      <c r="AA172" s="36" t="s">
        <v>2689</v>
      </c>
      <c r="AB172" s="36" t="s">
        <v>2598</v>
      </c>
      <c r="AC172" s="42">
        <v>23102</v>
      </c>
      <c r="AD172" s="136">
        <v>9983.1</v>
      </c>
      <c r="AE172" s="19" t="s">
        <v>3676</v>
      </c>
      <c r="AF172" s="52" t="s">
        <v>2680</v>
      </c>
      <c r="AG172" s="52" t="s">
        <v>3544</v>
      </c>
      <c r="AH172" s="52" t="s">
        <v>3472</v>
      </c>
      <c r="AI172" s="52" t="s">
        <v>2456</v>
      </c>
      <c r="AJ172" s="52"/>
      <c r="AK172" s="52" t="s">
        <v>1263</v>
      </c>
      <c r="AL172" s="52" t="s">
        <v>1570</v>
      </c>
      <c r="AM172" s="52" t="s">
        <v>3553</v>
      </c>
      <c r="AN172" s="250">
        <v>14498.5</v>
      </c>
      <c r="AO172" s="250"/>
      <c r="AP172" s="119">
        <f t="shared" si="7"/>
        <v>501.5</v>
      </c>
      <c r="AQ172" s="354">
        <v>23080</v>
      </c>
      <c r="AR172" s="341">
        <v>23102</v>
      </c>
      <c r="AS172" s="328" t="s">
        <v>2598</v>
      </c>
      <c r="AT172" s="355">
        <v>23102</v>
      </c>
      <c r="AU172" s="341">
        <v>23102</v>
      </c>
      <c r="AV172" s="352">
        <v>9983.1</v>
      </c>
      <c r="AW172" s="336">
        <v>5016</v>
      </c>
      <c r="AX172" s="332"/>
    </row>
    <row r="173" spans="1:50" s="123" customFormat="1" ht="72" x14ac:dyDescent="0.2">
      <c r="A173" s="52" t="s">
        <v>41</v>
      </c>
      <c r="B173" s="52" t="s">
        <v>277</v>
      </c>
      <c r="C173" s="52" t="s">
        <v>276</v>
      </c>
      <c r="D173" s="52" t="s">
        <v>21</v>
      </c>
      <c r="E173" s="52" t="s">
        <v>454</v>
      </c>
      <c r="F173" s="121" t="s">
        <v>1745</v>
      </c>
      <c r="G173" s="52" t="s">
        <v>474</v>
      </c>
      <c r="H173" s="71" t="s">
        <v>270</v>
      </c>
      <c r="I173" s="71" t="s">
        <v>271</v>
      </c>
      <c r="J173" s="122">
        <v>15000</v>
      </c>
      <c r="K173" s="71"/>
      <c r="L173" s="71"/>
      <c r="M173" s="249" t="s">
        <v>137</v>
      </c>
      <c r="N173" s="19"/>
      <c r="O173" s="18" t="s">
        <v>2688</v>
      </c>
      <c r="P173" s="36" t="s">
        <v>2677</v>
      </c>
      <c r="Q173" s="20" t="s">
        <v>2427</v>
      </c>
      <c r="R173" s="18" t="s">
        <v>39</v>
      </c>
      <c r="S173" s="18" t="s">
        <v>60</v>
      </c>
      <c r="T173" s="18"/>
      <c r="U173" s="18"/>
      <c r="V173" s="18" t="s">
        <v>2678</v>
      </c>
      <c r="W173" s="136">
        <v>14498.5</v>
      </c>
      <c r="X173" s="32">
        <v>1</v>
      </c>
      <c r="Y173" s="36" t="s">
        <v>2598</v>
      </c>
      <c r="Z173" s="136">
        <v>14498.5</v>
      </c>
      <c r="AA173" s="36" t="s">
        <v>2689</v>
      </c>
      <c r="AB173" s="36" t="s">
        <v>2598</v>
      </c>
      <c r="AC173" s="42">
        <v>23102</v>
      </c>
      <c r="AD173" s="136">
        <v>14498.5</v>
      </c>
      <c r="AE173" s="19" t="s">
        <v>3676</v>
      </c>
      <c r="AF173" s="52" t="s">
        <v>2680</v>
      </c>
      <c r="AG173" s="52" t="s">
        <v>3544</v>
      </c>
      <c r="AH173" s="52" t="s">
        <v>3472</v>
      </c>
      <c r="AI173" s="52" t="s">
        <v>2456</v>
      </c>
      <c r="AJ173" s="52"/>
      <c r="AK173" s="52" t="s">
        <v>1263</v>
      </c>
      <c r="AL173" s="52" t="s">
        <v>1570</v>
      </c>
      <c r="AM173" s="52" t="s">
        <v>3553</v>
      </c>
      <c r="AN173" s="250">
        <v>9983.1</v>
      </c>
      <c r="AO173" s="250"/>
      <c r="AP173" s="119">
        <f t="shared" si="7"/>
        <v>5016.8999999999996</v>
      </c>
      <c r="AQ173" s="354">
        <v>23080</v>
      </c>
      <c r="AR173" s="341">
        <v>23102</v>
      </c>
      <c r="AS173" s="328" t="s">
        <v>2598</v>
      </c>
      <c r="AT173" s="355">
        <v>23102</v>
      </c>
      <c r="AU173" s="341">
        <v>23102</v>
      </c>
      <c r="AV173" s="352">
        <v>14498.5</v>
      </c>
      <c r="AW173" s="336">
        <v>502</v>
      </c>
      <c r="AX173" s="332"/>
    </row>
    <row r="174" spans="1:50" s="123" customFormat="1" ht="72" x14ac:dyDescent="0.2">
      <c r="A174" s="52" t="s">
        <v>41</v>
      </c>
      <c r="B174" s="52" t="s">
        <v>277</v>
      </c>
      <c r="C174" s="52" t="s">
        <v>276</v>
      </c>
      <c r="D174" s="52" t="s">
        <v>21</v>
      </c>
      <c r="E174" s="52" t="s">
        <v>454</v>
      </c>
      <c r="F174" s="121" t="s">
        <v>1746</v>
      </c>
      <c r="G174" s="52" t="s">
        <v>475</v>
      </c>
      <c r="H174" s="71" t="s">
        <v>269</v>
      </c>
      <c r="I174" s="71" t="s">
        <v>271</v>
      </c>
      <c r="J174" s="122">
        <v>36000</v>
      </c>
      <c r="K174" s="71"/>
      <c r="L174" s="71"/>
      <c r="M174" s="249" t="s">
        <v>137</v>
      </c>
      <c r="N174" s="32"/>
      <c r="O174" s="18" t="s">
        <v>2690</v>
      </c>
      <c r="P174" s="36" t="s">
        <v>2677</v>
      </c>
      <c r="Q174" s="20" t="s">
        <v>2425</v>
      </c>
      <c r="R174" s="18" t="s">
        <v>39</v>
      </c>
      <c r="S174" s="18" t="s">
        <v>60</v>
      </c>
      <c r="T174" s="18" t="s">
        <v>2691</v>
      </c>
      <c r="U174" s="18"/>
      <c r="V174" s="18" t="s">
        <v>2692</v>
      </c>
      <c r="W174" s="138">
        <v>34240</v>
      </c>
      <c r="X174" s="32">
        <v>1</v>
      </c>
      <c r="Y174" s="36" t="s">
        <v>1379</v>
      </c>
      <c r="Z174" s="17">
        <v>34240</v>
      </c>
      <c r="AA174" s="36" t="s">
        <v>2693</v>
      </c>
      <c r="AB174" s="42">
        <v>23087</v>
      </c>
      <c r="AC174" s="42">
        <v>23088</v>
      </c>
      <c r="AD174" s="138">
        <v>34240</v>
      </c>
      <c r="AE174" s="19" t="s">
        <v>3682</v>
      </c>
      <c r="AF174" s="52" t="s">
        <v>2694</v>
      </c>
      <c r="AG174" s="52" t="s">
        <v>3544</v>
      </c>
      <c r="AH174" s="52" t="s">
        <v>3475</v>
      </c>
      <c r="AI174" s="52" t="s">
        <v>2456</v>
      </c>
      <c r="AJ174" s="52"/>
      <c r="AK174" s="52" t="s">
        <v>1263</v>
      </c>
      <c r="AL174" s="52" t="s">
        <v>1570</v>
      </c>
      <c r="AM174" s="52" t="s">
        <v>3553</v>
      </c>
      <c r="AN174" s="250">
        <v>34240</v>
      </c>
      <c r="AO174" s="250"/>
      <c r="AP174" s="119">
        <f t="shared" si="7"/>
        <v>1760</v>
      </c>
      <c r="AQ174" s="354">
        <v>23080</v>
      </c>
      <c r="AR174" s="341">
        <v>23102</v>
      </c>
      <c r="AS174" s="338">
        <v>23087</v>
      </c>
      <c r="AT174" s="338">
        <v>23088</v>
      </c>
      <c r="AU174" s="341">
        <v>23102</v>
      </c>
      <c r="AV174" s="357">
        <v>34240</v>
      </c>
      <c r="AW174" s="336">
        <v>1760</v>
      </c>
      <c r="AX174" s="332"/>
    </row>
    <row r="175" spans="1:50" s="123" customFormat="1" ht="72" x14ac:dyDescent="0.2">
      <c r="A175" s="52" t="s">
        <v>41</v>
      </c>
      <c r="B175" s="52" t="s">
        <v>277</v>
      </c>
      <c r="C175" s="52" t="s">
        <v>276</v>
      </c>
      <c r="D175" s="52" t="s">
        <v>21</v>
      </c>
      <c r="E175" s="52" t="s">
        <v>454</v>
      </c>
      <c r="F175" s="121" t="s">
        <v>1747</v>
      </c>
      <c r="G175" s="52" t="s">
        <v>476</v>
      </c>
      <c r="H175" s="71" t="s">
        <v>269</v>
      </c>
      <c r="I175" s="71" t="s">
        <v>275</v>
      </c>
      <c r="J175" s="122">
        <v>60000</v>
      </c>
      <c r="K175" s="71"/>
      <c r="L175" s="71"/>
      <c r="M175" s="249" t="s">
        <v>137</v>
      </c>
      <c r="N175" s="32"/>
      <c r="O175" s="18" t="s">
        <v>2695</v>
      </c>
      <c r="P175" s="36" t="s">
        <v>2677</v>
      </c>
      <c r="Q175" s="20" t="s">
        <v>2428</v>
      </c>
      <c r="R175" s="18" t="s">
        <v>24</v>
      </c>
      <c r="S175" s="18" t="s">
        <v>123</v>
      </c>
      <c r="T175" s="18"/>
      <c r="U175" s="18"/>
      <c r="V175" s="18" t="s">
        <v>2678</v>
      </c>
      <c r="W175" s="138">
        <v>60000</v>
      </c>
      <c r="X175" s="32">
        <v>1</v>
      </c>
      <c r="Y175" s="36" t="s">
        <v>3680</v>
      </c>
      <c r="Z175" s="17">
        <v>60000</v>
      </c>
      <c r="AA175" s="36" t="s">
        <v>2696</v>
      </c>
      <c r="AB175" s="36" t="s">
        <v>3680</v>
      </c>
      <c r="AC175" s="18"/>
      <c r="AD175" s="138">
        <v>60000</v>
      </c>
      <c r="AE175" s="19" t="s">
        <v>2683</v>
      </c>
      <c r="AF175" s="52" t="s">
        <v>2680</v>
      </c>
      <c r="AG175" s="52" t="s">
        <v>3544</v>
      </c>
      <c r="AH175" s="52" t="s">
        <v>3472</v>
      </c>
      <c r="AI175" s="52" t="s">
        <v>2456</v>
      </c>
      <c r="AJ175" s="52"/>
      <c r="AK175" s="52" t="s">
        <v>1263</v>
      </c>
      <c r="AL175" s="52" t="s">
        <v>1570</v>
      </c>
      <c r="AM175" s="52" t="s">
        <v>3553</v>
      </c>
      <c r="AN175" s="122">
        <v>60000</v>
      </c>
      <c r="AO175" s="250"/>
      <c r="AP175" s="119">
        <f t="shared" si="7"/>
        <v>0</v>
      </c>
      <c r="AQ175" s="354">
        <v>23080</v>
      </c>
      <c r="AR175" s="341">
        <v>23102</v>
      </c>
      <c r="AS175" s="355">
        <v>23110</v>
      </c>
      <c r="AT175" s="361">
        <v>23102</v>
      </c>
      <c r="AU175" s="341">
        <v>23102</v>
      </c>
      <c r="AV175" s="357">
        <v>60000</v>
      </c>
      <c r="AW175" s="336">
        <v>0</v>
      </c>
      <c r="AX175" s="332"/>
    </row>
    <row r="176" spans="1:50" s="123" customFormat="1" ht="72" x14ac:dyDescent="0.2">
      <c r="A176" s="52" t="s">
        <v>41</v>
      </c>
      <c r="B176" s="52" t="s">
        <v>277</v>
      </c>
      <c r="C176" s="52" t="s">
        <v>276</v>
      </c>
      <c r="D176" s="52" t="s">
        <v>286</v>
      </c>
      <c r="E176" s="52" t="s">
        <v>454</v>
      </c>
      <c r="F176" s="121" t="s">
        <v>1748</v>
      </c>
      <c r="G176" s="52" t="s">
        <v>477</v>
      </c>
      <c r="H176" s="71" t="s">
        <v>270</v>
      </c>
      <c r="I176" s="71" t="s">
        <v>274</v>
      </c>
      <c r="J176" s="122">
        <v>138000</v>
      </c>
      <c r="K176" s="71"/>
      <c r="L176" s="71"/>
      <c r="M176" s="249" t="s">
        <v>137</v>
      </c>
      <c r="N176" s="32"/>
      <c r="O176" s="18" t="s">
        <v>2697</v>
      </c>
      <c r="P176" s="36" t="s">
        <v>2677</v>
      </c>
      <c r="Q176" s="20" t="s">
        <v>2429</v>
      </c>
      <c r="R176" s="18" t="s">
        <v>39</v>
      </c>
      <c r="S176" s="18" t="s">
        <v>116</v>
      </c>
      <c r="T176" s="18" t="s">
        <v>2559</v>
      </c>
      <c r="U176" s="18"/>
      <c r="V176" s="18" t="s">
        <v>2698</v>
      </c>
      <c r="W176" s="138">
        <v>138000</v>
      </c>
      <c r="X176" s="32">
        <v>1</v>
      </c>
      <c r="Y176" s="36" t="s">
        <v>3680</v>
      </c>
      <c r="Z176" s="17">
        <v>138000</v>
      </c>
      <c r="AA176" s="36" t="s">
        <v>2699</v>
      </c>
      <c r="AB176" s="36" t="s">
        <v>3680</v>
      </c>
      <c r="AC176" s="36"/>
      <c r="AD176" s="138">
        <v>138000</v>
      </c>
      <c r="AE176" s="19" t="s">
        <v>2683</v>
      </c>
      <c r="AF176" s="52" t="s">
        <v>2680</v>
      </c>
      <c r="AG176" s="52" t="s">
        <v>3544</v>
      </c>
      <c r="AH176" s="52" t="s">
        <v>3472</v>
      </c>
      <c r="AI176" s="52" t="s">
        <v>2456</v>
      </c>
      <c r="AJ176" s="52"/>
      <c r="AK176" s="52" t="s">
        <v>1263</v>
      </c>
      <c r="AL176" s="52" t="s">
        <v>1570</v>
      </c>
      <c r="AM176" s="52" t="s">
        <v>3553</v>
      </c>
      <c r="AN176" s="122">
        <v>138000</v>
      </c>
      <c r="AO176" s="250"/>
      <c r="AP176" s="119">
        <f t="shared" si="7"/>
        <v>0</v>
      </c>
      <c r="AQ176" s="354">
        <v>23080</v>
      </c>
      <c r="AR176" s="341">
        <v>23102</v>
      </c>
      <c r="AS176" s="355">
        <v>23110</v>
      </c>
      <c r="AT176" s="361">
        <v>23102</v>
      </c>
      <c r="AU176" s="341">
        <v>23102</v>
      </c>
      <c r="AV176" s="357">
        <v>138000</v>
      </c>
      <c r="AW176" s="336">
        <v>0</v>
      </c>
      <c r="AX176" s="332"/>
    </row>
    <row r="177" spans="1:50" s="123" customFormat="1" ht="72" x14ac:dyDescent="0.2">
      <c r="A177" s="52" t="s">
        <v>41</v>
      </c>
      <c r="B177" s="52" t="s">
        <v>277</v>
      </c>
      <c r="C177" s="52" t="s">
        <v>276</v>
      </c>
      <c r="D177" s="52" t="s">
        <v>286</v>
      </c>
      <c r="E177" s="52" t="s">
        <v>454</v>
      </c>
      <c r="F177" s="121" t="s">
        <v>1749</v>
      </c>
      <c r="G177" s="52" t="s">
        <v>478</v>
      </c>
      <c r="H177" s="71" t="s">
        <v>270</v>
      </c>
      <c r="I177" s="71" t="s">
        <v>271</v>
      </c>
      <c r="J177" s="122">
        <v>16000</v>
      </c>
      <c r="K177" s="71"/>
      <c r="L177" s="71"/>
      <c r="M177" s="249" t="s">
        <v>137</v>
      </c>
      <c r="N177" s="19"/>
      <c r="O177" s="18" t="s">
        <v>2676</v>
      </c>
      <c r="P177" s="36" t="s">
        <v>2677</v>
      </c>
      <c r="Q177" s="19" t="s">
        <v>2430</v>
      </c>
      <c r="R177" s="18" t="s">
        <v>39</v>
      </c>
      <c r="S177" s="18" t="s">
        <v>14</v>
      </c>
      <c r="T177" s="18" t="s">
        <v>2700</v>
      </c>
      <c r="U177" s="18" t="s">
        <v>2701</v>
      </c>
      <c r="V177" s="44" t="s">
        <v>2702</v>
      </c>
      <c r="W177" s="138">
        <v>16000</v>
      </c>
      <c r="X177" s="32">
        <v>1</v>
      </c>
      <c r="Y177" s="36" t="s">
        <v>1379</v>
      </c>
      <c r="Z177" s="17">
        <v>16000</v>
      </c>
      <c r="AA177" s="36" t="s">
        <v>2703</v>
      </c>
      <c r="AB177" s="36" t="s">
        <v>1378</v>
      </c>
      <c r="AC177" s="36" t="s">
        <v>1379</v>
      </c>
      <c r="AD177" s="138">
        <v>16000</v>
      </c>
      <c r="AE177" s="19" t="s">
        <v>3676</v>
      </c>
      <c r="AF177" s="52" t="s">
        <v>2694</v>
      </c>
      <c r="AG177" s="52" t="s">
        <v>3544</v>
      </c>
      <c r="AH177" s="52" t="s">
        <v>3475</v>
      </c>
      <c r="AI177" s="52" t="s">
        <v>2457</v>
      </c>
      <c r="AJ177" s="52"/>
      <c r="AK177" s="52" t="s">
        <v>1263</v>
      </c>
      <c r="AL177" s="52" t="s">
        <v>1570</v>
      </c>
      <c r="AM177" s="52" t="s">
        <v>3553</v>
      </c>
      <c r="AN177" s="122"/>
      <c r="AO177" s="122">
        <v>16000</v>
      </c>
      <c r="AP177" s="119">
        <f t="shared" si="7"/>
        <v>0</v>
      </c>
      <c r="AQ177" s="328" t="s">
        <v>2677</v>
      </c>
      <c r="AR177" s="341">
        <v>23102</v>
      </c>
      <c r="AS177" s="338">
        <v>23086</v>
      </c>
      <c r="AT177" s="338">
        <v>23087</v>
      </c>
      <c r="AU177" s="341">
        <v>23102</v>
      </c>
      <c r="AV177" s="357">
        <v>16000</v>
      </c>
      <c r="AW177" s="336">
        <v>0</v>
      </c>
      <c r="AX177" s="332"/>
    </row>
    <row r="178" spans="1:50" s="123" customFormat="1" ht="72" x14ac:dyDescent="0.2">
      <c r="A178" s="52" t="s">
        <v>41</v>
      </c>
      <c r="B178" s="52" t="s">
        <v>277</v>
      </c>
      <c r="C178" s="52" t="s">
        <v>276</v>
      </c>
      <c r="D178" s="52" t="s">
        <v>286</v>
      </c>
      <c r="E178" s="52" t="s">
        <v>454</v>
      </c>
      <c r="F178" s="121" t="s">
        <v>1750</v>
      </c>
      <c r="G178" s="52" t="s">
        <v>479</v>
      </c>
      <c r="H178" s="71" t="s">
        <v>270</v>
      </c>
      <c r="I178" s="71" t="s">
        <v>271</v>
      </c>
      <c r="J178" s="122">
        <v>300000</v>
      </c>
      <c r="K178" s="71"/>
      <c r="L178" s="71"/>
      <c r="M178" s="249" t="s">
        <v>137</v>
      </c>
      <c r="N178" s="19"/>
      <c r="O178" s="18" t="s">
        <v>2704</v>
      </c>
      <c r="P178" s="36" t="s">
        <v>2677</v>
      </c>
      <c r="Q178" s="20" t="s">
        <v>2429</v>
      </c>
      <c r="R178" s="18" t="s">
        <v>39</v>
      </c>
      <c r="S178" s="18" t="s">
        <v>116</v>
      </c>
      <c r="T178" s="18"/>
      <c r="U178" s="18"/>
      <c r="V178" s="18" t="s">
        <v>2705</v>
      </c>
      <c r="W178" s="138">
        <v>299000</v>
      </c>
      <c r="X178" s="32">
        <v>1</v>
      </c>
      <c r="Y178" s="36" t="s">
        <v>3680</v>
      </c>
      <c r="Z178" s="138">
        <v>299000</v>
      </c>
      <c r="AA178" s="36" t="s">
        <v>2706</v>
      </c>
      <c r="AB178" s="36" t="s">
        <v>3680</v>
      </c>
      <c r="AC178" s="36"/>
      <c r="AD178" s="138">
        <v>299000</v>
      </c>
      <c r="AE178" s="19" t="s">
        <v>2683</v>
      </c>
      <c r="AF178" s="52" t="s">
        <v>2680</v>
      </c>
      <c r="AG178" s="52" t="s">
        <v>3544</v>
      </c>
      <c r="AH178" s="52" t="s">
        <v>3472</v>
      </c>
      <c r="AI178" s="52" t="s">
        <v>2456</v>
      </c>
      <c r="AJ178" s="52"/>
      <c r="AK178" s="52" t="s">
        <v>1263</v>
      </c>
      <c r="AL178" s="52" t="s">
        <v>1570</v>
      </c>
      <c r="AM178" s="52" t="s">
        <v>3553</v>
      </c>
      <c r="AN178" s="250">
        <v>299000</v>
      </c>
      <c r="AO178" s="250"/>
      <c r="AP178" s="119">
        <f t="shared" si="7"/>
        <v>1000</v>
      </c>
      <c r="AQ178" s="354">
        <v>23080</v>
      </c>
      <c r="AR178" s="341">
        <v>23102</v>
      </c>
      <c r="AS178" s="355">
        <v>23110</v>
      </c>
      <c r="AT178" s="361">
        <v>23102</v>
      </c>
      <c r="AU178" s="341">
        <v>23102</v>
      </c>
      <c r="AV178" s="357">
        <v>299000</v>
      </c>
      <c r="AW178" s="336">
        <v>1000</v>
      </c>
      <c r="AX178" s="332"/>
    </row>
    <row r="179" spans="1:50" s="123" customFormat="1" ht="72" x14ac:dyDescent="0.2">
      <c r="A179" s="52" t="s">
        <v>41</v>
      </c>
      <c r="B179" s="52" t="s">
        <v>277</v>
      </c>
      <c r="C179" s="52" t="s">
        <v>276</v>
      </c>
      <c r="D179" s="52" t="s">
        <v>286</v>
      </c>
      <c r="E179" s="52" t="s">
        <v>454</v>
      </c>
      <c r="F179" s="121" t="s">
        <v>1751</v>
      </c>
      <c r="G179" s="52" t="s">
        <v>480</v>
      </c>
      <c r="H179" s="71" t="s">
        <v>272</v>
      </c>
      <c r="I179" s="71" t="s">
        <v>271</v>
      </c>
      <c r="J179" s="122">
        <v>93000</v>
      </c>
      <c r="K179" s="71"/>
      <c r="L179" s="71"/>
      <c r="M179" s="249" t="s">
        <v>137</v>
      </c>
      <c r="N179" s="19"/>
      <c r="O179" s="18" t="s">
        <v>2707</v>
      </c>
      <c r="P179" s="36" t="s">
        <v>2677</v>
      </c>
      <c r="Q179" s="20" t="s">
        <v>2431</v>
      </c>
      <c r="R179" s="18" t="s">
        <v>39</v>
      </c>
      <c r="S179" s="18" t="s">
        <v>60</v>
      </c>
      <c r="T179" s="18" t="s">
        <v>2708</v>
      </c>
      <c r="U179" s="18"/>
      <c r="V179" s="18" t="s">
        <v>2705</v>
      </c>
      <c r="W179" s="138">
        <v>93000</v>
      </c>
      <c r="X179" s="32">
        <v>1</v>
      </c>
      <c r="Y179" s="36" t="s">
        <v>3680</v>
      </c>
      <c r="Z179" s="17">
        <v>93000</v>
      </c>
      <c r="AA179" s="36" t="s">
        <v>2709</v>
      </c>
      <c r="AB179" s="36" t="s">
        <v>3680</v>
      </c>
      <c r="AC179" s="45"/>
      <c r="AD179" s="138">
        <v>93000</v>
      </c>
      <c r="AE179" s="19" t="s">
        <v>2683</v>
      </c>
      <c r="AF179" s="52" t="s">
        <v>2680</v>
      </c>
      <c r="AG179" s="52" t="s">
        <v>3544</v>
      </c>
      <c r="AH179" s="52" t="s">
        <v>3472</v>
      </c>
      <c r="AI179" s="52" t="s">
        <v>2456</v>
      </c>
      <c r="AJ179" s="52"/>
      <c r="AK179" s="52" t="s">
        <v>1263</v>
      </c>
      <c r="AL179" s="52" t="s">
        <v>1570</v>
      </c>
      <c r="AM179" s="52" t="s">
        <v>3553</v>
      </c>
      <c r="AN179" s="122">
        <v>93000</v>
      </c>
      <c r="AO179" s="250"/>
      <c r="AP179" s="119">
        <f t="shared" si="7"/>
        <v>0</v>
      </c>
      <c r="AQ179" s="354">
        <v>23080</v>
      </c>
      <c r="AR179" s="341">
        <v>23102</v>
      </c>
      <c r="AS179" s="355">
        <v>23110</v>
      </c>
      <c r="AT179" s="361">
        <v>23102</v>
      </c>
      <c r="AU179" s="341">
        <v>23102</v>
      </c>
      <c r="AV179" s="357">
        <v>93000</v>
      </c>
      <c r="AW179" s="336">
        <v>0</v>
      </c>
      <c r="AX179" s="332"/>
    </row>
    <row r="180" spans="1:50" s="123" customFormat="1" ht="72" x14ac:dyDescent="0.2">
      <c r="A180" s="52" t="s">
        <v>41</v>
      </c>
      <c r="B180" s="52" t="s">
        <v>277</v>
      </c>
      <c r="C180" s="52" t="s">
        <v>276</v>
      </c>
      <c r="D180" s="52" t="s">
        <v>286</v>
      </c>
      <c r="E180" s="52" t="s">
        <v>454</v>
      </c>
      <c r="F180" s="121" t="s">
        <v>1752</v>
      </c>
      <c r="G180" s="52" t="s">
        <v>481</v>
      </c>
      <c r="H180" s="71" t="s">
        <v>270</v>
      </c>
      <c r="I180" s="71" t="s">
        <v>274</v>
      </c>
      <c r="J180" s="122">
        <v>3500000</v>
      </c>
      <c r="K180" s="249" t="s">
        <v>137</v>
      </c>
      <c r="L180" s="71"/>
      <c r="M180" s="71"/>
      <c r="N180" s="19"/>
      <c r="O180" s="18"/>
      <c r="P180" s="36"/>
      <c r="Q180" s="19"/>
      <c r="R180" s="18"/>
      <c r="S180" s="18"/>
      <c r="T180" s="18"/>
      <c r="U180" s="18"/>
      <c r="V180" s="18"/>
      <c r="W180" s="139"/>
      <c r="X180" s="32"/>
      <c r="Y180" s="36"/>
      <c r="Z180" s="17"/>
      <c r="AA180" s="36"/>
      <c r="AB180" s="36"/>
      <c r="AC180" s="36"/>
      <c r="AD180" s="139"/>
      <c r="AE180" s="19" t="s">
        <v>3683</v>
      </c>
      <c r="AF180" s="52" t="s">
        <v>2710</v>
      </c>
      <c r="AG180" s="52" t="s">
        <v>3539</v>
      </c>
      <c r="AH180" s="52" t="s">
        <v>3477</v>
      </c>
      <c r="AI180" s="52" t="s">
        <v>3467</v>
      </c>
      <c r="AJ180" s="52"/>
      <c r="AK180" s="52" t="s">
        <v>1265</v>
      </c>
      <c r="AL180" s="52" t="s">
        <v>1568</v>
      </c>
      <c r="AM180" s="52" t="s">
        <v>3553</v>
      </c>
      <c r="AN180" s="250"/>
      <c r="AO180" s="250"/>
      <c r="AP180" s="119">
        <f t="shared" si="7"/>
        <v>3500000</v>
      </c>
      <c r="AQ180" s="341">
        <v>23071</v>
      </c>
      <c r="AR180" s="341">
        <v>23102</v>
      </c>
      <c r="AS180" s="332"/>
      <c r="AT180" s="341"/>
      <c r="AU180" s="332"/>
      <c r="AV180" s="332"/>
      <c r="AW180" s="332"/>
      <c r="AX180" s="332"/>
    </row>
    <row r="181" spans="1:50" s="123" customFormat="1" ht="72" x14ac:dyDescent="0.2">
      <c r="A181" s="52" t="s">
        <v>41</v>
      </c>
      <c r="B181" s="52" t="s">
        <v>277</v>
      </c>
      <c r="C181" s="52" t="s">
        <v>276</v>
      </c>
      <c r="D181" s="52" t="s">
        <v>286</v>
      </c>
      <c r="E181" s="52" t="s">
        <v>454</v>
      </c>
      <c r="F181" s="121" t="s">
        <v>1753</v>
      </c>
      <c r="G181" s="52" t="s">
        <v>482</v>
      </c>
      <c r="H181" s="71" t="s">
        <v>272</v>
      </c>
      <c r="I181" s="71" t="s">
        <v>274</v>
      </c>
      <c r="J181" s="122">
        <v>71400</v>
      </c>
      <c r="K181" s="71"/>
      <c r="L181" s="71"/>
      <c r="M181" s="249" t="s">
        <v>137</v>
      </c>
      <c r="N181" s="19"/>
      <c r="O181" s="19" t="s">
        <v>3684</v>
      </c>
      <c r="P181" s="36" t="s">
        <v>2677</v>
      </c>
      <c r="Q181" s="20" t="s">
        <v>2431</v>
      </c>
      <c r="R181" s="18" t="s">
        <v>39</v>
      </c>
      <c r="S181" s="18" t="s">
        <v>60</v>
      </c>
      <c r="T181" s="18"/>
      <c r="U181" s="18"/>
      <c r="V181" s="18" t="s">
        <v>2705</v>
      </c>
      <c r="W181" s="138">
        <v>71400</v>
      </c>
      <c r="X181" s="18">
        <v>1</v>
      </c>
      <c r="Y181" s="36" t="s">
        <v>3680</v>
      </c>
      <c r="Z181" s="138">
        <v>71400</v>
      </c>
      <c r="AA181" s="36" t="s">
        <v>3685</v>
      </c>
      <c r="AB181" s="36" t="s">
        <v>3680</v>
      </c>
      <c r="AC181" s="19"/>
      <c r="AD181" s="138">
        <v>71400</v>
      </c>
      <c r="AE181" s="19" t="s">
        <v>2683</v>
      </c>
      <c r="AF181" s="52" t="s">
        <v>2684</v>
      </c>
      <c r="AG181" s="52" t="s">
        <v>3541</v>
      </c>
      <c r="AH181" s="52" t="s">
        <v>3470</v>
      </c>
      <c r="AI181" s="52" t="s">
        <v>2456</v>
      </c>
      <c r="AJ181" s="52"/>
      <c r="AK181" s="52" t="s">
        <v>1266</v>
      </c>
      <c r="AL181" s="52" t="s">
        <v>1568</v>
      </c>
      <c r="AM181" s="52" t="s">
        <v>3553</v>
      </c>
      <c r="AN181" s="122">
        <v>71400</v>
      </c>
      <c r="AO181" s="250"/>
      <c r="AP181" s="119">
        <f t="shared" si="7"/>
        <v>0</v>
      </c>
      <c r="AQ181" s="341">
        <v>23071</v>
      </c>
      <c r="AR181" s="341">
        <v>23102</v>
      </c>
      <c r="AS181" s="355">
        <v>23110</v>
      </c>
      <c r="AT181" s="361">
        <v>23102</v>
      </c>
      <c r="AU181" s="341">
        <v>23102</v>
      </c>
      <c r="AV181" s="357">
        <v>71400</v>
      </c>
      <c r="AW181" s="311">
        <v>0</v>
      </c>
      <c r="AX181" s="332"/>
    </row>
    <row r="182" spans="1:50" s="123" customFormat="1" ht="72" x14ac:dyDescent="0.2">
      <c r="A182" s="52" t="s">
        <v>41</v>
      </c>
      <c r="B182" s="52" t="s">
        <v>277</v>
      </c>
      <c r="C182" s="52" t="s">
        <v>276</v>
      </c>
      <c r="D182" s="52" t="s">
        <v>286</v>
      </c>
      <c r="E182" s="52" t="s">
        <v>454</v>
      </c>
      <c r="F182" s="121" t="s">
        <v>1754</v>
      </c>
      <c r="G182" s="52" t="s">
        <v>483</v>
      </c>
      <c r="H182" s="71" t="s">
        <v>270</v>
      </c>
      <c r="I182" s="71" t="s">
        <v>274</v>
      </c>
      <c r="J182" s="122">
        <v>2000000</v>
      </c>
      <c r="K182" s="249" t="s">
        <v>137</v>
      </c>
      <c r="L182" s="71"/>
      <c r="M182" s="71"/>
      <c r="N182" s="19"/>
      <c r="O182" s="18"/>
      <c r="P182" s="36"/>
      <c r="Q182" s="19"/>
      <c r="R182" s="18"/>
      <c r="S182" s="18"/>
      <c r="T182" s="18"/>
      <c r="U182" s="18"/>
      <c r="V182" s="18"/>
      <c r="W182" s="139"/>
      <c r="X182" s="32"/>
      <c r="Y182" s="36"/>
      <c r="Z182" s="17"/>
      <c r="AA182" s="36"/>
      <c r="AB182" s="36"/>
      <c r="AC182" s="36"/>
      <c r="AD182" s="139"/>
      <c r="AE182" s="19" t="s">
        <v>3683</v>
      </c>
      <c r="AF182" s="52" t="s">
        <v>2710</v>
      </c>
      <c r="AG182" s="52" t="s">
        <v>3539</v>
      </c>
      <c r="AH182" s="52" t="s">
        <v>3477</v>
      </c>
      <c r="AI182" s="52" t="s">
        <v>3467</v>
      </c>
      <c r="AJ182" s="52"/>
      <c r="AK182" s="52" t="s">
        <v>1265</v>
      </c>
      <c r="AL182" s="52" t="s">
        <v>1568</v>
      </c>
      <c r="AM182" s="52" t="s">
        <v>3553</v>
      </c>
      <c r="AN182" s="250"/>
      <c r="AO182" s="250"/>
      <c r="AP182" s="119">
        <f t="shared" si="7"/>
        <v>2000000</v>
      </c>
      <c r="AQ182" s="341">
        <v>23071</v>
      </c>
      <c r="AR182" s="341">
        <v>23102</v>
      </c>
      <c r="AS182" s="338"/>
      <c r="AT182" s="341"/>
      <c r="AU182" s="332"/>
      <c r="AV182" s="332"/>
      <c r="AW182" s="332"/>
      <c r="AX182" s="332"/>
    </row>
    <row r="183" spans="1:50" s="123" customFormat="1" ht="72" x14ac:dyDescent="0.2">
      <c r="A183" s="52" t="s">
        <v>41</v>
      </c>
      <c r="B183" s="52" t="s">
        <v>277</v>
      </c>
      <c r="C183" s="52" t="s">
        <v>276</v>
      </c>
      <c r="D183" s="52" t="s">
        <v>286</v>
      </c>
      <c r="E183" s="52" t="s">
        <v>454</v>
      </c>
      <c r="F183" s="121" t="s">
        <v>1755</v>
      </c>
      <c r="G183" s="52" t="s">
        <v>484</v>
      </c>
      <c r="H183" s="71" t="s">
        <v>269</v>
      </c>
      <c r="I183" s="71" t="s">
        <v>268</v>
      </c>
      <c r="J183" s="122">
        <v>50000</v>
      </c>
      <c r="K183" s="71"/>
      <c r="L183" s="71"/>
      <c r="M183" s="249" t="s">
        <v>137</v>
      </c>
      <c r="N183" s="19"/>
      <c r="O183" s="18" t="s">
        <v>2704</v>
      </c>
      <c r="P183" s="36" t="s">
        <v>2677</v>
      </c>
      <c r="Q183" s="20" t="s">
        <v>2429</v>
      </c>
      <c r="R183" s="18" t="s">
        <v>39</v>
      </c>
      <c r="S183" s="18" t="s">
        <v>116</v>
      </c>
      <c r="T183" s="18" t="s">
        <v>2711</v>
      </c>
      <c r="U183" s="18"/>
      <c r="V183" s="18" t="s">
        <v>2705</v>
      </c>
      <c r="W183" s="138">
        <v>47200</v>
      </c>
      <c r="X183" s="32">
        <v>1</v>
      </c>
      <c r="Y183" s="36" t="s">
        <v>3680</v>
      </c>
      <c r="Z183" s="17">
        <v>47200</v>
      </c>
      <c r="AA183" s="36" t="s">
        <v>2706</v>
      </c>
      <c r="AB183" s="36" t="s">
        <v>3680</v>
      </c>
      <c r="AC183" s="36"/>
      <c r="AD183" s="138">
        <v>47200</v>
      </c>
      <c r="AE183" s="19" t="s">
        <v>2683</v>
      </c>
      <c r="AF183" s="52" t="s">
        <v>2680</v>
      </c>
      <c r="AG183" s="52" t="s">
        <v>3544</v>
      </c>
      <c r="AH183" s="52" t="s">
        <v>3472</v>
      </c>
      <c r="AI183" s="52" t="s">
        <v>2456</v>
      </c>
      <c r="AJ183" s="52"/>
      <c r="AK183" s="52" t="s">
        <v>1266</v>
      </c>
      <c r="AL183" s="52" t="s">
        <v>1568</v>
      </c>
      <c r="AM183" s="52" t="s">
        <v>3553</v>
      </c>
      <c r="AN183" s="250">
        <v>47200</v>
      </c>
      <c r="AO183" s="250"/>
      <c r="AP183" s="119">
        <f t="shared" si="7"/>
        <v>2800</v>
      </c>
      <c r="AQ183" s="354">
        <v>23080</v>
      </c>
      <c r="AR183" s="341">
        <v>23102</v>
      </c>
      <c r="AS183" s="355">
        <v>23110</v>
      </c>
      <c r="AT183" s="361">
        <v>23102</v>
      </c>
      <c r="AU183" s="341">
        <v>23102</v>
      </c>
      <c r="AV183" s="357">
        <v>47200</v>
      </c>
      <c r="AW183" s="336">
        <v>2800</v>
      </c>
      <c r="AX183" s="332"/>
    </row>
    <row r="184" spans="1:50" s="123" customFormat="1" ht="72" x14ac:dyDescent="0.2">
      <c r="A184" s="52" t="s">
        <v>41</v>
      </c>
      <c r="B184" s="52" t="s">
        <v>277</v>
      </c>
      <c r="C184" s="52" t="s">
        <v>276</v>
      </c>
      <c r="D184" s="52" t="s">
        <v>286</v>
      </c>
      <c r="E184" s="52" t="s">
        <v>454</v>
      </c>
      <c r="F184" s="121" t="s">
        <v>1756</v>
      </c>
      <c r="G184" s="52" t="s">
        <v>485</v>
      </c>
      <c r="H184" s="71" t="s">
        <v>270</v>
      </c>
      <c r="I184" s="71" t="s">
        <v>344</v>
      </c>
      <c r="J184" s="122">
        <v>25000</v>
      </c>
      <c r="K184" s="71"/>
      <c r="L184" s="71"/>
      <c r="M184" s="249" t="s">
        <v>137</v>
      </c>
      <c r="N184" s="19"/>
      <c r="O184" s="18" t="s">
        <v>2704</v>
      </c>
      <c r="P184" s="36" t="s">
        <v>2677</v>
      </c>
      <c r="Q184" s="20" t="s">
        <v>2429</v>
      </c>
      <c r="R184" s="18" t="s">
        <v>39</v>
      </c>
      <c r="S184" s="18" t="s">
        <v>116</v>
      </c>
      <c r="T184" s="18" t="s">
        <v>1193</v>
      </c>
      <c r="U184" s="18"/>
      <c r="V184" s="18" t="s">
        <v>2705</v>
      </c>
      <c r="W184" s="138">
        <v>24700</v>
      </c>
      <c r="X184" s="32">
        <v>1</v>
      </c>
      <c r="Y184" s="36" t="s">
        <v>3680</v>
      </c>
      <c r="Z184" s="17">
        <v>24700</v>
      </c>
      <c r="AA184" s="36" t="s">
        <v>2706</v>
      </c>
      <c r="AB184" s="36" t="s">
        <v>3680</v>
      </c>
      <c r="AC184" s="36"/>
      <c r="AD184" s="138">
        <v>24700</v>
      </c>
      <c r="AE184" s="19" t="s">
        <v>2683</v>
      </c>
      <c r="AF184" s="52" t="s">
        <v>2680</v>
      </c>
      <c r="AG184" s="52" t="s">
        <v>3544</v>
      </c>
      <c r="AH184" s="52" t="s">
        <v>3472</v>
      </c>
      <c r="AI184" s="52" t="s">
        <v>2456</v>
      </c>
      <c r="AJ184" s="52"/>
      <c r="AK184" s="52" t="s">
        <v>1266</v>
      </c>
      <c r="AL184" s="52" t="s">
        <v>1568</v>
      </c>
      <c r="AM184" s="52" t="s">
        <v>3553</v>
      </c>
      <c r="AN184" s="250">
        <v>24700</v>
      </c>
      <c r="AO184" s="250"/>
      <c r="AP184" s="119">
        <f t="shared" si="7"/>
        <v>300</v>
      </c>
      <c r="AQ184" s="354">
        <v>23080</v>
      </c>
      <c r="AR184" s="341">
        <v>23102</v>
      </c>
      <c r="AS184" s="355">
        <v>23110</v>
      </c>
      <c r="AT184" s="361">
        <v>23102</v>
      </c>
      <c r="AU184" s="341">
        <v>23102</v>
      </c>
      <c r="AV184" s="357">
        <v>24700</v>
      </c>
      <c r="AW184" s="336">
        <v>300</v>
      </c>
      <c r="AX184" s="332"/>
    </row>
    <row r="185" spans="1:50" ht="72" x14ac:dyDescent="0.2">
      <c r="A185" s="52" t="s">
        <v>41</v>
      </c>
      <c r="B185" s="52" t="s">
        <v>277</v>
      </c>
      <c r="C185" s="52" t="s">
        <v>276</v>
      </c>
      <c r="D185" s="52" t="s">
        <v>13</v>
      </c>
      <c r="E185" s="52" t="s">
        <v>454</v>
      </c>
      <c r="F185" s="121" t="s">
        <v>1757</v>
      </c>
      <c r="G185" s="52" t="s">
        <v>486</v>
      </c>
      <c r="H185" s="71" t="s">
        <v>270</v>
      </c>
      <c r="I185" s="71" t="s">
        <v>271</v>
      </c>
      <c r="J185" s="122">
        <v>800000</v>
      </c>
      <c r="K185" s="249" t="s">
        <v>137</v>
      </c>
      <c r="L185" s="71"/>
      <c r="M185" s="71"/>
      <c r="N185" s="19"/>
      <c r="O185" s="19" t="s">
        <v>3686</v>
      </c>
      <c r="P185" s="42">
        <v>23111</v>
      </c>
      <c r="Q185" s="19" t="s">
        <v>3687</v>
      </c>
      <c r="R185" s="18" t="s">
        <v>39</v>
      </c>
      <c r="S185" s="18" t="s">
        <v>60</v>
      </c>
      <c r="T185" s="19"/>
      <c r="U185" s="19"/>
      <c r="V185" s="18" t="s">
        <v>3688</v>
      </c>
      <c r="W185" s="74">
        <v>446600</v>
      </c>
      <c r="X185" s="18">
        <v>1</v>
      </c>
      <c r="Y185" s="18"/>
      <c r="Z185" s="74">
        <v>446600</v>
      </c>
      <c r="AA185" s="18">
        <v>7014323983</v>
      </c>
      <c r="AB185" s="19"/>
      <c r="AC185" s="19"/>
      <c r="AD185" s="74">
        <v>446600</v>
      </c>
      <c r="AE185" s="19" t="s">
        <v>2680</v>
      </c>
      <c r="AF185" s="52" t="s">
        <v>2684</v>
      </c>
      <c r="AG185" s="52" t="s">
        <v>3541</v>
      </c>
      <c r="AH185" s="52" t="s">
        <v>3470</v>
      </c>
      <c r="AI185" s="52" t="s">
        <v>2456</v>
      </c>
      <c r="AJ185" s="52"/>
      <c r="AK185" s="52" t="s">
        <v>1265</v>
      </c>
      <c r="AL185" s="52" t="s">
        <v>1568</v>
      </c>
      <c r="AM185" s="52" t="s">
        <v>3553</v>
      </c>
      <c r="AN185" s="119">
        <v>446600</v>
      </c>
      <c r="AO185" s="119"/>
      <c r="AP185" s="119">
        <f t="shared" si="7"/>
        <v>353400</v>
      </c>
      <c r="AQ185" s="368">
        <v>23111</v>
      </c>
      <c r="AR185" s="341">
        <v>23102</v>
      </c>
      <c r="AS185" s="361">
        <v>23102</v>
      </c>
      <c r="AT185" s="361">
        <v>23102</v>
      </c>
      <c r="AU185" s="361" t="s">
        <v>3698</v>
      </c>
      <c r="AV185" s="367">
        <v>446600</v>
      </c>
      <c r="AW185" s="367">
        <v>353400</v>
      </c>
      <c r="AX185" s="311"/>
    </row>
    <row r="186" spans="1:50" ht="90" x14ac:dyDescent="0.2">
      <c r="A186" s="52" t="s">
        <v>41</v>
      </c>
      <c r="B186" s="52" t="s">
        <v>277</v>
      </c>
      <c r="C186" s="52" t="s">
        <v>276</v>
      </c>
      <c r="D186" s="52" t="s">
        <v>13</v>
      </c>
      <c r="E186" s="52" t="s">
        <v>454</v>
      </c>
      <c r="F186" s="121" t="s">
        <v>1758</v>
      </c>
      <c r="G186" s="52" t="s">
        <v>487</v>
      </c>
      <c r="H186" s="71" t="s">
        <v>270</v>
      </c>
      <c r="I186" s="71" t="s">
        <v>274</v>
      </c>
      <c r="J186" s="122">
        <v>100000</v>
      </c>
      <c r="K186" s="71"/>
      <c r="L186" s="71"/>
      <c r="M186" s="249" t="s">
        <v>137</v>
      </c>
      <c r="N186" s="19"/>
      <c r="O186" s="19" t="s">
        <v>3689</v>
      </c>
      <c r="P186" s="42">
        <v>23115</v>
      </c>
      <c r="Q186" s="19" t="s">
        <v>2432</v>
      </c>
      <c r="R186" s="18" t="s">
        <v>39</v>
      </c>
      <c r="S186" s="18" t="s">
        <v>60</v>
      </c>
      <c r="T186" s="19"/>
      <c r="U186" s="19"/>
      <c r="V186" s="18" t="s">
        <v>3690</v>
      </c>
      <c r="W186" s="50">
        <v>99998.99</v>
      </c>
      <c r="X186" s="18">
        <v>1</v>
      </c>
      <c r="Y186" s="18"/>
      <c r="Z186" s="50">
        <v>99998.99</v>
      </c>
      <c r="AA186" s="18">
        <v>7014332721</v>
      </c>
      <c r="AB186" s="19"/>
      <c r="AC186" s="19"/>
      <c r="AD186" s="50">
        <v>99998.99</v>
      </c>
      <c r="AE186" s="19" t="s">
        <v>2680</v>
      </c>
      <c r="AF186" s="52" t="s">
        <v>2684</v>
      </c>
      <c r="AG186" s="52" t="s">
        <v>3541</v>
      </c>
      <c r="AH186" s="52" t="s">
        <v>3470</v>
      </c>
      <c r="AI186" s="52" t="s">
        <v>3467</v>
      </c>
      <c r="AJ186" s="52"/>
      <c r="AK186" s="52" t="s">
        <v>1263</v>
      </c>
      <c r="AL186" s="52" t="s">
        <v>1570</v>
      </c>
      <c r="AM186" s="52" t="s">
        <v>3553</v>
      </c>
      <c r="AN186" s="119"/>
      <c r="AO186" s="119"/>
      <c r="AP186" s="119">
        <f t="shared" si="7"/>
        <v>100000</v>
      </c>
      <c r="AQ186" s="368">
        <v>23115</v>
      </c>
      <c r="AR186" s="341">
        <v>23102</v>
      </c>
      <c r="AS186" s="361">
        <v>23102</v>
      </c>
      <c r="AT186" s="361">
        <v>23102</v>
      </c>
      <c r="AU186" s="341">
        <v>23102</v>
      </c>
      <c r="AV186" s="309">
        <v>99998.99</v>
      </c>
      <c r="AW186" s="311">
        <v>1.01</v>
      </c>
      <c r="AX186" s="187" t="s">
        <v>3969</v>
      </c>
    </row>
    <row r="187" spans="1:50" ht="72" x14ac:dyDescent="0.2">
      <c r="A187" s="52" t="s">
        <v>41</v>
      </c>
      <c r="B187" s="52" t="s">
        <v>277</v>
      </c>
      <c r="C187" s="52" t="s">
        <v>276</v>
      </c>
      <c r="D187" s="52" t="s">
        <v>25</v>
      </c>
      <c r="E187" s="52" t="s">
        <v>454</v>
      </c>
      <c r="F187" s="121" t="s">
        <v>1759</v>
      </c>
      <c r="G187" s="52" t="s">
        <v>488</v>
      </c>
      <c r="H187" s="71" t="s">
        <v>270</v>
      </c>
      <c r="I187" s="71" t="s">
        <v>271</v>
      </c>
      <c r="J187" s="122">
        <v>20000</v>
      </c>
      <c r="K187" s="71"/>
      <c r="L187" s="71"/>
      <c r="M187" s="249" t="s">
        <v>137</v>
      </c>
      <c r="N187" s="19"/>
      <c r="O187" s="19" t="s">
        <v>2712</v>
      </c>
      <c r="P187" s="36" t="s">
        <v>2677</v>
      </c>
      <c r="Q187" s="19" t="s">
        <v>2433</v>
      </c>
      <c r="R187" s="18" t="s">
        <v>39</v>
      </c>
      <c r="S187" s="18" t="s">
        <v>60</v>
      </c>
      <c r="T187" s="19"/>
      <c r="U187" s="19"/>
      <c r="V187" s="18" t="s">
        <v>2705</v>
      </c>
      <c r="W187" s="74">
        <v>19902</v>
      </c>
      <c r="X187" s="32">
        <v>1</v>
      </c>
      <c r="Y187" s="42">
        <v>23101</v>
      </c>
      <c r="Z187" s="74">
        <v>19902</v>
      </c>
      <c r="AA187" s="18">
        <v>7014332910</v>
      </c>
      <c r="AB187" s="128">
        <v>23101</v>
      </c>
      <c r="AC187" s="128">
        <v>23101</v>
      </c>
      <c r="AD187" s="74">
        <v>19902</v>
      </c>
      <c r="AE187" s="19" t="s">
        <v>3676</v>
      </c>
      <c r="AF187" s="52" t="s">
        <v>2683</v>
      </c>
      <c r="AG187" s="52" t="s">
        <v>3544</v>
      </c>
      <c r="AH187" s="52" t="s">
        <v>3472</v>
      </c>
      <c r="AI187" s="52" t="s">
        <v>2456</v>
      </c>
      <c r="AJ187" s="52"/>
      <c r="AK187" s="52" t="s">
        <v>1263</v>
      </c>
      <c r="AL187" s="52" t="s">
        <v>1570</v>
      </c>
      <c r="AM187" s="52" t="s">
        <v>3553</v>
      </c>
      <c r="AN187" s="119">
        <v>19902</v>
      </c>
      <c r="AO187" s="119"/>
      <c r="AP187" s="119">
        <f t="shared" si="7"/>
        <v>98</v>
      </c>
      <c r="AQ187" s="354">
        <v>23080</v>
      </c>
      <c r="AR187" s="341">
        <v>23102</v>
      </c>
      <c r="AS187" s="338">
        <v>23101</v>
      </c>
      <c r="AT187" s="355">
        <v>23101</v>
      </c>
      <c r="AU187" s="341">
        <v>23102</v>
      </c>
      <c r="AV187" s="367">
        <v>19902</v>
      </c>
      <c r="AW187" s="311">
        <v>98</v>
      </c>
      <c r="AX187" s="311"/>
    </row>
    <row r="188" spans="1:50" ht="72" x14ac:dyDescent="0.2">
      <c r="A188" s="52" t="s">
        <v>41</v>
      </c>
      <c r="B188" s="52" t="s">
        <v>277</v>
      </c>
      <c r="C188" s="52" t="s">
        <v>276</v>
      </c>
      <c r="D188" s="52" t="s">
        <v>16</v>
      </c>
      <c r="E188" s="52" t="s">
        <v>454</v>
      </c>
      <c r="F188" s="121" t="s">
        <v>1760</v>
      </c>
      <c r="G188" s="52" t="s">
        <v>489</v>
      </c>
      <c r="H188" s="71" t="s">
        <v>270</v>
      </c>
      <c r="I188" s="71" t="s">
        <v>271</v>
      </c>
      <c r="J188" s="122">
        <v>28000</v>
      </c>
      <c r="K188" s="71"/>
      <c r="L188" s="71"/>
      <c r="M188" s="249" t="s">
        <v>137</v>
      </c>
      <c r="N188" s="19"/>
      <c r="O188" s="19" t="s">
        <v>2713</v>
      </c>
      <c r="P188" s="36" t="s">
        <v>2677</v>
      </c>
      <c r="Q188" s="19" t="s">
        <v>2420</v>
      </c>
      <c r="R188" s="18" t="s">
        <v>39</v>
      </c>
      <c r="S188" s="18" t="s">
        <v>60</v>
      </c>
      <c r="T188" s="19"/>
      <c r="U188" s="19"/>
      <c r="V188" s="18" t="s">
        <v>2705</v>
      </c>
      <c r="W188" s="74">
        <v>26215</v>
      </c>
      <c r="X188" s="32">
        <v>1</v>
      </c>
      <c r="Y188" s="42">
        <v>23101</v>
      </c>
      <c r="Z188" s="74">
        <v>26215</v>
      </c>
      <c r="AA188" s="18">
        <v>7014279404</v>
      </c>
      <c r="AB188" s="128">
        <v>23101</v>
      </c>
      <c r="AC188" s="128">
        <v>23101</v>
      </c>
      <c r="AD188" s="74">
        <v>26215</v>
      </c>
      <c r="AE188" s="19" t="s">
        <v>3676</v>
      </c>
      <c r="AF188" s="52" t="s">
        <v>2683</v>
      </c>
      <c r="AG188" s="52" t="s">
        <v>3544</v>
      </c>
      <c r="AH188" s="52" t="s">
        <v>3472</v>
      </c>
      <c r="AI188" s="52" t="s">
        <v>2456</v>
      </c>
      <c r="AJ188" s="52"/>
      <c r="AK188" s="52" t="s">
        <v>1263</v>
      </c>
      <c r="AL188" s="52" t="s">
        <v>1570</v>
      </c>
      <c r="AM188" s="52" t="s">
        <v>3553</v>
      </c>
      <c r="AN188" s="119">
        <v>26215</v>
      </c>
      <c r="AO188" s="119"/>
      <c r="AP188" s="119">
        <f t="shared" si="7"/>
        <v>1785</v>
      </c>
      <c r="AQ188" s="354">
        <v>23080</v>
      </c>
      <c r="AR188" s="341">
        <v>23102</v>
      </c>
      <c r="AS188" s="338">
        <v>23101</v>
      </c>
      <c r="AT188" s="355">
        <v>23101</v>
      </c>
      <c r="AU188" s="341">
        <v>23102</v>
      </c>
      <c r="AV188" s="367">
        <v>26215</v>
      </c>
      <c r="AW188" s="367">
        <v>1785</v>
      </c>
      <c r="AX188" s="311"/>
    </row>
    <row r="189" spans="1:50" ht="72" x14ac:dyDescent="0.2">
      <c r="A189" s="52" t="s">
        <v>41</v>
      </c>
      <c r="B189" s="52" t="s">
        <v>277</v>
      </c>
      <c r="C189" s="52" t="s">
        <v>276</v>
      </c>
      <c r="D189" s="52" t="s">
        <v>16</v>
      </c>
      <c r="E189" s="52" t="s">
        <v>454</v>
      </c>
      <c r="F189" s="121" t="s">
        <v>1761</v>
      </c>
      <c r="G189" s="52" t="s">
        <v>490</v>
      </c>
      <c r="H189" s="71" t="s">
        <v>269</v>
      </c>
      <c r="I189" s="71" t="s">
        <v>268</v>
      </c>
      <c r="J189" s="122">
        <v>32000</v>
      </c>
      <c r="K189" s="71"/>
      <c r="L189" s="71"/>
      <c r="M189" s="249" t="s">
        <v>137</v>
      </c>
      <c r="N189" s="19"/>
      <c r="O189" s="19" t="s">
        <v>2712</v>
      </c>
      <c r="P189" s="36" t="s">
        <v>2677</v>
      </c>
      <c r="Q189" s="19" t="s">
        <v>2433</v>
      </c>
      <c r="R189" s="18" t="s">
        <v>39</v>
      </c>
      <c r="S189" s="18" t="s">
        <v>60</v>
      </c>
      <c r="T189" s="19"/>
      <c r="U189" s="19"/>
      <c r="V189" s="18" t="s">
        <v>2705</v>
      </c>
      <c r="W189" s="74">
        <v>29960</v>
      </c>
      <c r="X189" s="32">
        <v>1</v>
      </c>
      <c r="Y189" s="42">
        <v>23101</v>
      </c>
      <c r="Z189" s="74">
        <v>29960</v>
      </c>
      <c r="AA189" s="18">
        <v>7014289321</v>
      </c>
      <c r="AB189" s="128">
        <v>23101</v>
      </c>
      <c r="AC189" s="128">
        <v>23101</v>
      </c>
      <c r="AD189" s="74">
        <v>29960</v>
      </c>
      <c r="AE189" s="19" t="s">
        <v>3676</v>
      </c>
      <c r="AF189" s="52" t="s">
        <v>2683</v>
      </c>
      <c r="AG189" s="52" t="s">
        <v>3544</v>
      </c>
      <c r="AH189" s="52" t="s">
        <v>3472</v>
      </c>
      <c r="AI189" s="52" t="s">
        <v>2456</v>
      </c>
      <c r="AJ189" s="52"/>
      <c r="AK189" s="52" t="s">
        <v>1263</v>
      </c>
      <c r="AL189" s="52" t="s">
        <v>1570</v>
      </c>
      <c r="AM189" s="52" t="s">
        <v>3553</v>
      </c>
      <c r="AN189" s="119">
        <v>29960</v>
      </c>
      <c r="AO189" s="119"/>
      <c r="AP189" s="119">
        <f t="shared" si="7"/>
        <v>2040</v>
      </c>
      <c r="AQ189" s="354">
        <v>23080</v>
      </c>
      <c r="AR189" s="341">
        <v>23102</v>
      </c>
      <c r="AS189" s="338">
        <v>23101</v>
      </c>
      <c r="AT189" s="355">
        <v>23101</v>
      </c>
      <c r="AU189" s="341">
        <v>23102</v>
      </c>
      <c r="AV189" s="367">
        <v>29960</v>
      </c>
      <c r="AW189" s="367">
        <v>2040</v>
      </c>
      <c r="AX189" s="311"/>
    </row>
    <row r="190" spans="1:50" ht="72" x14ac:dyDescent="0.2">
      <c r="A190" s="52" t="s">
        <v>41</v>
      </c>
      <c r="B190" s="52" t="s">
        <v>277</v>
      </c>
      <c r="C190" s="52" t="s">
        <v>276</v>
      </c>
      <c r="D190" s="52" t="s">
        <v>30</v>
      </c>
      <c r="E190" s="52" t="s">
        <v>454</v>
      </c>
      <c r="F190" s="121" t="s">
        <v>1762</v>
      </c>
      <c r="G190" s="52" t="s">
        <v>491</v>
      </c>
      <c r="H190" s="71" t="s">
        <v>269</v>
      </c>
      <c r="I190" s="71" t="s">
        <v>274</v>
      </c>
      <c r="J190" s="122">
        <v>38000</v>
      </c>
      <c r="K190" s="71"/>
      <c r="L190" s="71"/>
      <c r="M190" s="249" t="s">
        <v>137</v>
      </c>
      <c r="N190" s="19"/>
      <c r="O190" s="19" t="s">
        <v>2714</v>
      </c>
      <c r="P190" s="36" t="s">
        <v>2677</v>
      </c>
      <c r="Q190" s="19" t="s">
        <v>2434</v>
      </c>
      <c r="R190" s="18" t="s">
        <v>39</v>
      </c>
      <c r="S190" s="18" t="s">
        <v>123</v>
      </c>
      <c r="T190" s="19"/>
      <c r="U190" s="19"/>
      <c r="V190" s="18" t="s">
        <v>2705</v>
      </c>
      <c r="W190" s="74">
        <v>38000</v>
      </c>
      <c r="X190" s="32">
        <v>1</v>
      </c>
      <c r="Y190" s="36" t="s">
        <v>3680</v>
      </c>
      <c r="Z190" s="74">
        <v>38000</v>
      </c>
      <c r="AA190" s="18">
        <v>7014238169</v>
      </c>
      <c r="AB190" s="36" t="s">
        <v>3680</v>
      </c>
      <c r="AC190" s="19"/>
      <c r="AD190" s="74">
        <v>38000</v>
      </c>
      <c r="AE190" s="19" t="s">
        <v>2683</v>
      </c>
      <c r="AF190" s="52" t="s">
        <v>2680</v>
      </c>
      <c r="AG190" s="52" t="s">
        <v>3544</v>
      </c>
      <c r="AH190" s="52" t="s">
        <v>3472</v>
      </c>
      <c r="AI190" s="52" t="s">
        <v>2456</v>
      </c>
      <c r="AJ190" s="52"/>
      <c r="AK190" s="52" t="s">
        <v>1263</v>
      </c>
      <c r="AL190" s="52" t="s">
        <v>1570</v>
      </c>
      <c r="AM190" s="52" t="s">
        <v>3553</v>
      </c>
      <c r="AN190" s="119">
        <v>38000</v>
      </c>
      <c r="AO190" s="119"/>
      <c r="AP190" s="119">
        <f t="shared" si="7"/>
        <v>0</v>
      </c>
      <c r="AQ190" s="354">
        <v>23080</v>
      </c>
      <c r="AR190" s="341">
        <v>23102</v>
      </c>
      <c r="AS190" s="358" t="s">
        <v>3680</v>
      </c>
      <c r="AT190" s="361">
        <v>23102</v>
      </c>
      <c r="AU190" s="341">
        <v>23102</v>
      </c>
      <c r="AV190" s="367">
        <v>38000</v>
      </c>
      <c r="AW190" s="346">
        <v>0</v>
      </c>
      <c r="AX190" s="311"/>
    </row>
    <row r="191" spans="1:50" ht="72" x14ac:dyDescent="0.2">
      <c r="A191" s="52" t="s">
        <v>41</v>
      </c>
      <c r="B191" s="52" t="s">
        <v>277</v>
      </c>
      <c r="C191" s="52" t="s">
        <v>276</v>
      </c>
      <c r="D191" s="52" t="s">
        <v>30</v>
      </c>
      <c r="E191" s="52" t="s">
        <v>454</v>
      </c>
      <c r="F191" s="121" t="s">
        <v>1763</v>
      </c>
      <c r="G191" s="52" t="s">
        <v>492</v>
      </c>
      <c r="H191" s="71" t="s">
        <v>269</v>
      </c>
      <c r="I191" s="71" t="s">
        <v>274</v>
      </c>
      <c r="J191" s="122">
        <v>276000</v>
      </c>
      <c r="K191" s="71"/>
      <c r="L191" s="71"/>
      <c r="M191" s="249" t="s">
        <v>137</v>
      </c>
      <c r="N191" s="19"/>
      <c r="O191" s="19" t="s">
        <v>2714</v>
      </c>
      <c r="P191" s="36" t="s">
        <v>2677</v>
      </c>
      <c r="Q191" s="19" t="s">
        <v>2434</v>
      </c>
      <c r="R191" s="18" t="s">
        <v>39</v>
      </c>
      <c r="S191" s="18" t="s">
        <v>123</v>
      </c>
      <c r="T191" s="19"/>
      <c r="U191" s="19"/>
      <c r="V191" s="18" t="s">
        <v>2705</v>
      </c>
      <c r="W191" s="74">
        <v>276000</v>
      </c>
      <c r="X191" s="32">
        <v>1</v>
      </c>
      <c r="Y191" s="36" t="s">
        <v>3680</v>
      </c>
      <c r="Z191" s="74">
        <v>276000</v>
      </c>
      <c r="AA191" s="18">
        <v>7014238169</v>
      </c>
      <c r="AB191" s="36" t="s">
        <v>3680</v>
      </c>
      <c r="AC191" s="19"/>
      <c r="AD191" s="74">
        <v>276000</v>
      </c>
      <c r="AE191" s="19" t="s">
        <v>2683</v>
      </c>
      <c r="AF191" s="52" t="s">
        <v>2680</v>
      </c>
      <c r="AG191" s="52" t="s">
        <v>3544</v>
      </c>
      <c r="AH191" s="52" t="s">
        <v>3472</v>
      </c>
      <c r="AI191" s="52" t="s">
        <v>2456</v>
      </c>
      <c r="AJ191" s="52"/>
      <c r="AK191" s="52" t="s">
        <v>1263</v>
      </c>
      <c r="AL191" s="52" t="s">
        <v>1570</v>
      </c>
      <c r="AM191" s="52" t="s">
        <v>3553</v>
      </c>
      <c r="AN191" s="122">
        <v>276000</v>
      </c>
      <c r="AO191" s="119"/>
      <c r="AP191" s="119">
        <f t="shared" si="7"/>
        <v>0</v>
      </c>
      <c r="AQ191" s="354">
        <v>23080</v>
      </c>
      <c r="AR191" s="341">
        <v>23102</v>
      </c>
      <c r="AS191" s="358" t="s">
        <v>3680</v>
      </c>
      <c r="AT191" s="361">
        <v>23102</v>
      </c>
      <c r="AU191" s="341">
        <v>23102</v>
      </c>
      <c r="AV191" s="367">
        <v>276000</v>
      </c>
      <c r="AW191" s="346">
        <f>-AW190</f>
        <v>0</v>
      </c>
      <c r="AX191" s="311"/>
    </row>
    <row r="192" spans="1:50" ht="72" x14ac:dyDescent="0.2">
      <c r="A192" s="52" t="s">
        <v>41</v>
      </c>
      <c r="B192" s="52" t="s">
        <v>277</v>
      </c>
      <c r="C192" s="52" t="s">
        <v>276</v>
      </c>
      <c r="D192" s="52" t="s">
        <v>30</v>
      </c>
      <c r="E192" s="52" t="s">
        <v>454</v>
      </c>
      <c r="F192" s="121" t="s">
        <v>1764</v>
      </c>
      <c r="G192" s="52" t="s">
        <v>493</v>
      </c>
      <c r="H192" s="71" t="s">
        <v>269</v>
      </c>
      <c r="I192" s="71" t="s">
        <v>274</v>
      </c>
      <c r="J192" s="122">
        <v>144000</v>
      </c>
      <c r="K192" s="71"/>
      <c r="L192" s="71"/>
      <c r="M192" s="249" t="s">
        <v>137</v>
      </c>
      <c r="N192" s="19"/>
      <c r="O192" s="19" t="s">
        <v>2714</v>
      </c>
      <c r="P192" s="36" t="s">
        <v>2677</v>
      </c>
      <c r="Q192" s="19" t="s">
        <v>2434</v>
      </c>
      <c r="R192" s="18" t="s">
        <v>39</v>
      </c>
      <c r="S192" s="18" t="s">
        <v>123</v>
      </c>
      <c r="T192" s="19"/>
      <c r="U192" s="19"/>
      <c r="V192" s="18" t="s">
        <v>2705</v>
      </c>
      <c r="W192" s="74">
        <v>144000</v>
      </c>
      <c r="X192" s="32">
        <v>1</v>
      </c>
      <c r="Y192" s="36" t="s">
        <v>3680</v>
      </c>
      <c r="Z192" s="74">
        <v>144000</v>
      </c>
      <c r="AA192" s="18">
        <v>7014238169</v>
      </c>
      <c r="AB192" s="36" t="s">
        <v>3680</v>
      </c>
      <c r="AC192" s="19"/>
      <c r="AD192" s="74">
        <v>144000</v>
      </c>
      <c r="AE192" s="19" t="s">
        <v>2683</v>
      </c>
      <c r="AF192" s="52" t="s">
        <v>2680</v>
      </c>
      <c r="AG192" s="52" t="s">
        <v>3544</v>
      </c>
      <c r="AH192" s="52" t="s">
        <v>3472</v>
      </c>
      <c r="AI192" s="52" t="s">
        <v>2456</v>
      </c>
      <c r="AJ192" s="52"/>
      <c r="AK192" s="52" t="s">
        <v>1263</v>
      </c>
      <c r="AL192" s="52" t="s">
        <v>1570</v>
      </c>
      <c r="AM192" s="52" t="s">
        <v>3553</v>
      </c>
      <c r="AN192" s="122">
        <v>144000</v>
      </c>
      <c r="AO192" s="119"/>
      <c r="AP192" s="119">
        <f t="shared" si="7"/>
        <v>0</v>
      </c>
      <c r="AQ192" s="354">
        <v>23080</v>
      </c>
      <c r="AR192" s="341">
        <v>23102</v>
      </c>
      <c r="AS192" s="361">
        <v>23102</v>
      </c>
      <c r="AT192" s="361">
        <v>23102</v>
      </c>
      <c r="AU192" s="341">
        <v>23102</v>
      </c>
      <c r="AV192" s="367">
        <v>144000</v>
      </c>
      <c r="AW192" s="346">
        <v>0</v>
      </c>
      <c r="AX192" s="311"/>
    </row>
    <row r="193" spans="1:50" s="123" customFormat="1" ht="72" x14ac:dyDescent="0.2">
      <c r="A193" s="52" t="s">
        <v>41</v>
      </c>
      <c r="B193" s="52" t="s">
        <v>277</v>
      </c>
      <c r="C193" s="52" t="s">
        <v>276</v>
      </c>
      <c r="D193" s="52" t="s">
        <v>18</v>
      </c>
      <c r="E193" s="52" t="s">
        <v>454</v>
      </c>
      <c r="F193" s="121" t="s">
        <v>1765</v>
      </c>
      <c r="G193" s="52" t="s">
        <v>494</v>
      </c>
      <c r="H193" s="71" t="s">
        <v>270</v>
      </c>
      <c r="I193" s="71" t="s">
        <v>275</v>
      </c>
      <c r="J193" s="122">
        <v>254000</v>
      </c>
      <c r="K193" s="249" t="s">
        <v>137</v>
      </c>
      <c r="L193" s="71"/>
      <c r="M193" s="71"/>
      <c r="N193" s="19"/>
      <c r="O193" s="19" t="s">
        <v>3691</v>
      </c>
      <c r="P193" s="18" t="s">
        <v>1395</v>
      </c>
      <c r="Q193" s="19" t="s">
        <v>2435</v>
      </c>
      <c r="R193" s="18" t="s">
        <v>12</v>
      </c>
      <c r="S193" s="18" t="s">
        <v>60</v>
      </c>
      <c r="T193" s="19"/>
      <c r="U193" s="19"/>
      <c r="V193" s="18" t="s">
        <v>3692</v>
      </c>
      <c r="W193" s="74">
        <v>254000</v>
      </c>
      <c r="X193" s="32">
        <v>1</v>
      </c>
      <c r="Y193" s="36" t="s">
        <v>3680</v>
      </c>
      <c r="Z193" s="74">
        <v>254000</v>
      </c>
      <c r="AA193" s="18">
        <v>7014288431</v>
      </c>
      <c r="AB193" s="19"/>
      <c r="AC193" s="19"/>
      <c r="AD193" s="74">
        <v>254000</v>
      </c>
      <c r="AE193" s="19" t="s">
        <v>2680</v>
      </c>
      <c r="AF193" s="52" t="s">
        <v>2684</v>
      </c>
      <c r="AG193" s="52" t="s">
        <v>3541</v>
      </c>
      <c r="AH193" s="52" t="s">
        <v>3470</v>
      </c>
      <c r="AI193" s="52" t="s">
        <v>2456</v>
      </c>
      <c r="AJ193" s="52"/>
      <c r="AK193" s="52" t="s">
        <v>1263</v>
      </c>
      <c r="AL193" s="52" t="s">
        <v>1570</v>
      </c>
      <c r="AM193" s="52" t="s">
        <v>3553</v>
      </c>
      <c r="AN193" s="119">
        <v>254000</v>
      </c>
      <c r="AO193" s="119"/>
      <c r="AP193" s="119">
        <f t="shared" si="7"/>
        <v>0</v>
      </c>
      <c r="AQ193" s="341">
        <v>23071</v>
      </c>
      <c r="AR193" s="341">
        <v>23102</v>
      </c>
      <c r="AS193" s="361">
        <v>23102</v>
      </c>
      <c r="AT193" s="361">
        <v>23102</v>
      </c>
      <c r="AU193" s="341">
        <v>23102</v>
      </c>
      <c r="AV193" s="367">
        <v>254000</v>
      </c>
      <c r="AW193" s="346">
        <v>0</v>
      </c>
      <c r="AX193" s="311"/>
    </row>
    <row r="194" spans="1:50" s="123" customFormat="1" ht="72" x14ac:dyDescent="0.2">
      <c r="A194" s="52" t="s">
        <v>41</v>
      </c>
      <c r="B194" s="52" t="s">
        <v>277</v>
      </c>
      <c r="C194" s="52" t="s">
        <v>276</v>
      </c>
      <c r="D194" s="52" t="s">
        <v>18</v>
      </c>
      <c r="E194" s="52" t="s">
        <v>454</v>
      </c>
      <c r="F194" s="121" t="s">
        <v>1766</v>
      </c>
      <c r="G194" s="52" t="s">
        <v>495</v>
      </c>
      <c r="H194" s="71" t="s">
        <v>269</v>
      </c>
      <c r="I194" s="71" t="s">
        <v>275</v>
      </c>
      <c r="J194" s="122">
        <v>600000</v>
      </c>
      <c r="K194" s="249" t="s">
        <v>137</v>
      </c>
      <c r="L194" s="71"/>
      <c r="M194" s="71"/>
      <c r="N194" s="19"/>
      <c r="O194" s="19" t="s">
        <v>3691</v>
      </c>
      <c r="P194" s="18" t="s">
        <v>1395</v>
      </c>
      <c r="Q194" s="19" t="s">
        <v>2435</v>
      </c>
      <c r="R194" s="18" t="s">
        <v>12</v>
      </c>
      <c r="S194" s="18" t="s">
        <v>60</v>
      </c>
      <c r="T194" s="19"/>
      <c r="U194" s="19"/>
      <c r="V194" s="18" t="s">
        <v>3692</v>
      </c>
      <c r="W194" s="74">
        <v>600000</v>
      </c>
      <c r="X194" s="32">
        <v>1</v>
      </c>
      <c r="Y194" s="36" t="s">
        <v>3680</v>
      </c>
      <c r="Z194" s="74">
        <v>600000</v>
      </c>
      <c r="AA194" s="18">
        <v>7014288431</v>
      </c>
      <c r="AB194" s="19"/>
      <c r="AC194" s="19"/>
      <c r="AD194" s="74">
        <v>600000</v>
      </c>
      <c r="AE194" s="19" t="s">
        <v>2680</v>
      </c>
      <c r="AF194" s="52" t="s">
        <v>2684</v>
      </c>
      <c r="AG194" s="52" t="s">
        <v>3541</v>
      </c>
      <c r="AH194" s="52" t="s">
        <v>3470</v>
      </c>
      <c r="AI194" s="52" t="s">
        <v>2456</v>
      </c>
      <c r="AJ194" s="52"/>
      <c r="AK194" s="52" t="s">
        <v>1263</v>
      </c>
      <c r="AL194" s="52" t="s">
        <v>1570</v>
      </c>
      <c r="AM194" s="52" t="s">
        <v>3553</v>
      </c>
      <c r="AN194" s="119">
        <v>600000</v>
      </c>
      <c r="AO194" s="119"/>
      <c r="AP194" s="119">
        <f t="shared" si="7"/>
        <v>0</v>
      </c>
      <c r="AQ194" s="341">
        <v>23071</v>
      </c>
      <c r="AR194" s="341">
        <v>23102</v>
      </c>
      <c r="AS194" s="361">
        <v>23102</v>
      </c>
      <c r="AT194" s="361">
        <v>23102</v>
      </c>
      <c r="AU194" s="341">
        <v>23102</v>
      </c>
      <c r="AV194" s="367">
        <v>600000</v>
      </c>
      <c r="AW194" s="346">
        <v>0</v>
      </c>
      <c r="AX194" s="311"/>
    </row>
    <row r="195" spans="1:50" s="123" customFormat="1" ht="72" x14ac:dyDescent="0.2">
      <c r="A195" s="52" t="s">
        <v>41</v>
      </c>
      <c r="B195" s="52" t="s">
        <v>277</v>
      </c>
      <c r="C195" s="52" t="s">
        <v>276</v>
      </c>
      <c r="D195" s="52" t="s">
        <v>18</v>
      </c>
      <c r="E195" s="52" t="s">
        <v>454</v>
      </c>
      <c r="F195" s="121" t="s">
        <v>1767</v>
      </c>
      <c r="G195" s="52" t="s">
        <v>496</v>
      </c>
      <c r="H195" s="71" t="s">
        <v>269</v>
      </c>
      <c r="I195" s="71" t="s">
        <v>275</v>
      </c>
      <c r="J195" s="122">
        <v>560000</v>
      </c>
      <c r="K195" s="249" t="s">
        <v>137</v>
      </c>
      <c r="L195" s="71"/>
      <c r="M195" s="71"/>
      <c r="N195" s="19"/>
      <c r="O195" s="19" t="s">
        <v>3691</v>
      </c>
      <c r="P195" s="18" t="s">
        <v>1395</v>
      </c>
      <c r="Q195" s="19" t="s">
        <v>2435</v>
      </c>
      <c r="R195" s="18" t="s">
        <v>12</v>
      </c>
      <c r="S195" s="18" t="s">
        <v>60</v>
      </c>
      <c r="T195" s="19"/>
      <c r="U195" s="19"/>
      <c r="V195" s="18" t="s">
        <v>3692</v>
      </c>
      <c r="W195" s="74">
        <v>560000</v>
      </c>
      <c r="X195" s="32">
        <v>1</v>
      </c>
      <c r="Y195" s="36" t="s">
        <v>3680</v>
      </c>
      <c r="Z195" s="74">
        <v>560000</v>
      </c>
      <c r="AA195" s="18">
        <v>7014288431</v>
      </c>
      <c r="AB195" s="19"/>
      <c r="AC195" s="19"/>
      <c r="AD195" s="74">
        <v>560000</v>
      </c>
      <c r="AE195" s="19" t="s">
        <v>2680</v>
      </c>
      <c r="AF195" s="52" t="s">
        <v>2684</v>
      </c>
      <c r="AG195" s="52" t="s">
        <v>3541</v>
      </c>
      <c r="AH195" s="52" t="s">
        <v>3470</v>
      </c>
      <c r="AI195" s="52" t="s">
        <v>2456</v>
      </c>
      <c r="AJ195" s="52"/>
      <c r="AK195" s="52" t="s">
        <v>1263</v>
      </c>
      <c r="AL195" s="52" t="s">
        <v>1570</v>
      </c>
      <c r="AM195" s="52" t="s">
        <v>3553</v>
      </c>
      <c r="AN195" s="122">
        <v>560000</v>
      </c>
      <c r="AO195" s="119"/>
      <c r="AP195" s="119">
        <f t="shared" ref="AP195:AP258" si="8">J195-AN195-AO195</f>
        <v>0</v>
      </c>
      <c r="AQ195" s="341">
        <v>23071</v>
      </c>
      <c r="AR195" s="341">
        <v>23102</v>
      </c>
      <c r="AS195" s="361">
        <v>23102</v>
      </c>
      <c r="AT195" s="361">
        <v>23102</v>
      </c>
      <c r="AU195" s="341">
        <v>23102</v>
      </c>
      <c r="AV195" s="367">
        <v>560000</v>
      </c>
      <c r="AW195" s="346">
        <v>0</v>
      </c>
      <c r="AX195" s="311"/>
    </row>
    <row r="196" spans="1:50" s="123" customFormat="1" ht="72" x14ac:dyDescent="0.2">
      <c r="A196" s="52" t="s">
        <v>41</v>
      </c>
      <c r="B196" s="52" t="s">
        <v>277</v>
      </c>
      <c r="C196" s="52" t="s">
        <v>276</v>
      </c>
      <c r="D196" s="52" t="s">
        <v>18</v>
      </c>
      <c r="E196" s="52" t="s">
        <v>454</v>
      </c>
      <c r="F196" s="121" t="s">
        <v>1768</v>
      </c>
      <c r="G196" s="52" t="s">
        <v>497</v>
      </c>
      <c r="H196" s="71" t="s">
        <v>270</v>
      </c>
      <c r="I196" s="71" t="s">
        <v>275</v>
      </c>
      <c r="J196" s="122">
        <v>140000</v>
      </c>
      <c r="K196" s="249" t="s">
        <v>137</v>
      </c>
      <c r="L196" s="71"/>
      <c r="M196" s="71"/>
      <c r="N196" s="19"/>
      <c r="O196" s="19" t="s">
        <v>3691</v>
      </c>
      <c r="P196" s="18" t="s">
        <v>1395</v>
      </c>
      <c r="Q196" s="19" t="s">
        <v>2435</v>
      </c>
      <c r="R196" s="18" t="s">
        <v>12</v>
      </c>
      <c r="S196" s="18" t="s">
        <v>60</v>
      </c>
      <c r="T196" s="19"/>
      <c r="U196" s="19"/>
      <c r="V196" s="18" t="s">
        <v>3692</v>
      </c>
      <c r="W196" s="74">
        <v>140000</v>
      </c>
      <c r="X196" s="32">
        <v>1</v>
      </c>
      <c r="Y196" s="36" t="s">
        <v>3680</v>
      </c>
      <c r="Z196" s="74">
        <v>140000</v>
      </c>
      <c r="AA196" s="18">
        <v>7014288431</v>
      </c>
      <c r="AB196" s="19"/>
      <c r="AC196" s="19"/>
      <c r="AD196" s="74">
        <v>140000</v>
      </c>
      <c r="AE196" s="19" t="s">
        <v>2680</v>
      </c>
      <c r="AF196" s="52" t="s">
        <v>2684</v>
      </c>
      <c r="AG196" s="52" t="s">
        <v>3541</v>
      </c>
      <c r="AH196" s="52" t="s">
        <v>3470</v>
      </c>
      <c r="AI196" s="52" t="s">
        <v>2456</v>
      </c>
      <c r="AJ196" s="52"/>
      <c r="AK196" s="52" t="s">
        <v>1263</v>
      </c>
      <c r="AL196" s="52" t="s">
        <v>1570</v>
      </c>
      <c r="AM196" s="52" t="s">
        <v>3553</v>
      </c>
      <c r="AN196" s="122">
        <v>140000</v>
      </c>
      <c r="AO196" s="119"/>
      <c r="AP196" s="119">
        <f t="shared" si="8"/>
        <v>0</v>
      </c>
      <c r="AQ196" s="341">
        <v>23071</v>
      </c>
      <c r="AR196" s="341">
        <v>23102</v>
      </c>
      <c r="AS196" s="361">
        <v>23102</v>
      </c>
      <c r="AT196" s="361">
        <v>23102</v>
      </c>
      <c r="AU196" s="341">
        <v>23102</v>
      </c>
      <c r="AV196" s="367">
        <v>140000</v>
      </c>
      <c r="AW196" s="346">
        <v>0</v>
      </c>
      <c r="AX196" s="311"/>
    </row>
    <row r="197" spans="1:50" s="123" customFormat="1" ht="72" x14ac:dyDescent="0.2">
      <c r="A197" s="52" t="s">
        <v>41</v>
      </c>
      <c r="B197" s="52" t="s">
        <v>277</v>
      </c>
      <c r="C197" s="52" t="s">
        <v>276</v>
      </c>
      <c r="D197" s="52" t="s">
        <v>18</v>
      </c>
      <c r="E197" s="52" t="s">
        <v>454</v>
      </c>
      <c r="F197" s="121" t="s">
        <v>1769</v>
      </c>
      <c r="G197" s="52" t="s">
        <v>498</v>
      </c>
      <c r="H197" s="71" t="s">
        <v>270</v>
      </c>
      <c r="I197" s="71" t="s">
        <v>275</v>
      </c>
      <c r="J197" s="122">
        <v>200000</v>
      </c>
      <c r="K197" s="249" t="s">
        <v>137</v>
      </c>
      <c r="L197" s="71"/>
      <c r="M197" s="71"/>
      <c r="N197" s="19"/>
      <c r="O197" s="19" t="s">
        <v>3691</v>
      </c>
      <c r="P197" s="18" t="s">
        <v>1395</v>
      </c>
      <c r="Q197" s="19" t="s">
        <v>2435</v>
      </c>
      <c r="R197" s="18" t="s">
        <v>12</v>
      </c>
      <c r="S197" s="18" t="s">
        <v>60</v>
      </c>
      <c r="T197" s="19"/>
      <c r="U197" s="19"/>
      <c r="V197" s="18" t="s">
        <v>3692</v>
      </c>
      <c r="W197" s="74">
        <v>199500</v>
      </c>
      <c r="X197" s="32">
        <v>1</v>
      </c>
      <c r="Y197" s="36" t="s">
        <v>3680</v>
      </c>
      <c r="Z197" s="74">
        <v>199500</v>
      </c>
      <c r="AA197" s="18">
        <v>7014288431</v>
      </c>
      <c r="AB197" s="19"/>
      <c r="AC197" s="19"/>
      <c r="AD197" s="74">
        <v>199500</v>
      </c>
      <c r="AE197" s="19" t="s">
        <v>2680</v>
      </c>
      <c r="AF197" s="52" t="s">
        <v>2684</v>
      </c>
      <c r="AG197" s="52" t="s">
        <v>3541</v>
      </c>
      <c r="AH197" s="52" t="s">
        <v>3470</v>
      </c>
      <c r="AI197" s="52" t="s">
        <v>2456</v>
      </c>
      <c r="AJ197" s="52"/>
      <c r="AK197" s="52" t="s">
        <v>1263</v>
      </c>
      <c r="AL197" s="52" t="s">
        <v>1570</v>
      </c>
      <c r="AM197" s="52" t="s">
        <v>3553</v>
      </c>
      <c r="AN197" s="119">
        <v>199500</v>
      </c>
      <c r="AO197" s="119"/>
      <c r="AP197" s="119">
        <f t="shared" si="8"/>
        <v>500</v>
      </c>
      <c r="AQ197" s="341">
        <v>23071</v>
      </c>
      <c r="AR197" s="341">
        <v>23102</v>
      </c>
      <c r="AS197" s="361">
        <v>23102</v>
      </c>
      <c r="AT197" s="361">
        <v>23102</v>
      </c>
      <c r="AU197" s="341">
        <v>23102</v>
      </c>
      <c r="AV197" s="367">
        <v>199500</v>
      </c>
      <c r="AW197" s="311">
        <v>500</v>
      </c>
      <c r="AX197" s="311"/>
    </row>
    <row r="198" spans="1:50" s="123" customFormat="1" ht="72" x14ac:dyDescent="0.2">
      <c r="A198" s="52" t="s">
        <v>41</v>
      </c>
      <c r="B198" s="52" t="s">
        <v>277</v>
      </c>
      <c r="C198" s="52" t="s">
        <v>276</v>
      </c>
      <c r="D198" s="52" t="s">
        <v>33</v>
      </c>
      <c r="E198" s="52" t="s">
        <v>454</v>
      </c>
      <c r="F198" s="121" t="s">
        <v>1770</v>
      </c>
      <c r="G198" s="52" t="s">
        <v>499</v>
      </c>
      <c r="H198" s="71" t="s">
        <v>267</v>
      </c>
      <c r="I198" s="71" t="s">
        <v>335</v>
      </c>
      <c r="J198" s="122">
        <v>42000</v>
      </c>
      <c r="K198" s="249" t="s">
        <v>137</v>
      </c>
      <c r="L198" s="71"/>
      <c r="M198" s="71"/>
      <c r="N198" s="19"/>
      <c r="O198" s="19" t="s">
        <v>3693</v>
      </c>
      <c r="P198" s="42">
        <v>23114</v>
      </c>
      <c r="Q198" s="19" t="s">
        <v>2436</v>
      </c>
      <c r="R198" s="18" t="s">
        <v>24</v>
      </c>
      <c r="S198" s="18" t="s">
        <v>60</v>
      </c>
      <c r="T198" s="19"/>
      <c r="U198" s="19"/>
      <c r="V198" s="18" t="s">
        <v>3694</v>
      </c>
      <c r="W198" s="74">
        <v>42000</v>
      </c>
      <c r="X198" s="32">
        <v>1</v>
      </c>
      <c r="Y198" s="18"/>
      <c r="Z198" s="74">
        <v>42000</v>
      </c>
      <c r="AA198" s="18">
        <v>7014330800</v>
      </c>
      <c r="AB198" s="19"/>
      <c r="AC198" s="19"/>
      <c r="AD198" s="74">
        <v>42000</v>
      </c>
      <c r="AE198" s="19" t="s">
        <v>2680</v>
      </c>
      <c r="AF198" s="52" t="s">
        <v>2684</v>
      </c>
      <c r="AG198" s="52" t="s">
        <v>3541</v>
      </c>
      <c r="AH198" s="52" t="s">
        <v>3470</v>
      </c>
      <c r="AI198" s="52" t="s">
        <v>2456</v>
      </c>
      <c r="AJ198" s="52"/>
      <c r="AK198" s="52" t="s">
        <v>1263</v>
      </c>
      <c r="AL198" s="52" t="s">
        <v>1570</v>
      </c>
      <c r="AM198" s="52" t="s">
        <v>3553</v>
      </c>
      <c r="AN198" s="122">
        <v>42000</v>
      </c>
      <c r="AO198" s="119"/>
      <c r="AP198" s="119">
        <f t="shared" si="8"/>
        <v>0</v>
      </c>
      <c r="AQ198" s="368">
        <v>23114</v>
      </c>
      <c r="AR198" s="341">
        <v>23102</v>
      </c>
      <c r="AS198" s="361">
        <v>23102</v>
      </c>
      <c r="AT198" s="361">
        <v>23102</v>
      </c>
      <c r="AU198" s="361">
        <v>23193</v>
      </c>
      <c r="AV198" s="371">
        <v>42000</v>
      </c>
      <c r="AW198" s="363">
        <f>-AW199-AV197</f>
        <v>40500</v>
      </c>
      <c r="AX198" s="311"/>
    </row>
    <row r="199" spans="1:50" s="123" customFormat="1" ht="72" x14ac:dyDescent="0.2">
      <c r="A199" s="52" t="s">
        <v>41</v>
      </c>
      <c r="B199" s="52" t="s">
        <v>277</v>
      </c>
      <c r="C199" s="52" t="s">
        <v>276</v>
      </c>
      <c r="D199" s="52" t="s">
        <v>33</v>
      </c>
      <c r="E199" s="52" t="s">
        <v>454</v>
      </c>
      <c r="F199" s="121" t="s">
        <v>1771</v>
      </c>
      <c r="G199" s="52" t="s">
        <v>500</v>
      </c>
      <c r="H199" s="71" t="s">
        <v>501</v>
      </c>
      <c r="I199" s="71" t="s">
        <v>335</v>
      </c>
      <c r="J199" s="122">
        <v>56000</v>
      </c>
      <c r="K199" s="249" t="s">
        <v>137</v>
      </c>
      <c r="L199" s="71"/>
      <c r="M199" s="71"/>
      <c r="N199" s="19"/>
      <c r="O199" s="19" t="s">
        <v>3693</v>
      </c>
      <c r="P199" s="42">
        <v>23114</v>
      </c>
      <c r="Q199" s="19" t="s">
        <v>2436</v>
      </c>
      <c r="R199" s="18" t="s">
        <v>24</v>
      </c>
      <c r="S199" s="18" t="s">
        <v>60</v>
      </c>
      <c r="T199" s="19"/>
      <c r="U199" s="19"/>
      <c r="V199" s="18" t="s">
        <v>3694</v>
      </c>
      <c r="W199" s="74">
        <v>56000</v>
      </c>
      <c r="X199" s="32">
        <v>1</v>
      </c>
      <c r="Y199" s="18"/>
      <c r="Z199" s="74">
        <v>56000</v>
      </c>
      <c r="AA199" s="18">
        <v>7014330800</v>
      </c>
      <c r="AB199" s="19"/>
      <c r="AC199" s="19"/>
      <c r="AD199" s="74">
        <v>56000</v>
      </c>
      <c r="AE199" s="19" t="s">
        <v>2680</v>
      </c>
      <c r="AF199" s="52" t="s">
        <v>2684</v>
      </c>
      <c r="AG199" s="52" t="s">
        <v>3541</v>
      </c>
      <c r="AH199" s="52" t="s">
        <v>3470</v>
      </c>
      <c r="AI199" s="52" t="s">
        <v>2456</v>
      </c>
      <c r="AJ199" s="52"/>
      <c r="AK199" s="52" t="s">
        <v>1263</v>
      </c>
      <c r="AL199" s="52" t="s">
        <v>1570</v>
      </c>
      <c r="AM199" s="52" t="s">
        <v>3553</v>
      </c>
      <c r="AN199" s="122">
        <v>56000</v>
      </c>
      <c r="AO199" s="119"/>
      <c r="AP199" s="119">
        <f t="shared" si="8"/>
        <v>0</v>
      </c>
      <c r="AQ199" s="368">
        <v>23114</v>
      </c>
      <c r="AR199" s="341">
        <v>23102</v>
      </c>
      <c r="AS199" s="361">
        <v>23102</v>
      </c>
      <c r="AT199" s="361">
        <v>23102</v>
      </c>
      <c r="AU199" s="361">
        <v>23193</v>
      </c>
      <c r="AV199" s="371">
        <v>56000</v>
      </c>
      <c r="AW199" s="363">
        <f>-AV202</f>
        <v>-240000</v>
      </c>
      <c r="AX199" s="311"/>
    </row>
    <row r="200" spans="1:50" s="123" customFormat="1" ht="72" x14ac:dyDescent="0.2">
      <c r="A200" s="52" t="s">
        <v>41</v>
      </c>
      <c r="B200" s="52" t="s">
        <v>277</v>
      </c>
      <c r="C200" s="52" t="s">
        <v>276</v>
      </c>
      <c r="D200" s="52" t="s">
        <v>33</v>
      </c>
      <c r="E200" s="52" t="s">
        <v>454</v>
      </c>
      <c r="F200" s="121" t="s">
        <v>1772</v>
      </c>
      <c r="G200" s="52" t="s">
        <v>502</v>
      </c>
      <c r="H200" s="71" t="s">
        <v>464</v>
      </c>
      <c r="I200" s="71" t="s">
        <v>274</v>
      </c>
      <c r="J200" s="122">
        <v>270000</v>
      </c>
      <c r="K200" s="249" t="s">
        <v>137</v>
      </c>
      <c r="L200" s="71"/>
      <c r="M200" s="71"/>
      <c r="N200" s="19"/>
      <c r="O200" s="19" t="s">
        <v>3693</v>
      </c>
      <c r="P200" s="42">
        <v>23114</v>
      </c>
      <c r="Q200" s="19" t="s">
        <v>2436</v>
      </c>
      <c r="R200" s="18" t="s">
        <v>24</v>
      </c>
      <c r="S200" s="18" t="s">
        <v>60</v>
      </c>
      <c r="T200" s="19"/>
      <c r="U200" s="19"/>
      <c r="V200" s="18" t="s">
        <v>3694</v>
      </c>
      <c r="W200" s="74">
        <v>270000</v>
      </c>
      <c r="X200" s="32">
        <v>1</v>
      </c>
      <c r="Y200" s="18"/>
      <c r="Z200" s="74">
        <v>270000</v>
      </c>
      <c r="AA200" s="18">
        <v>7014330800</v>
      </c>
      <c r="AB200" s="19"/>
      <c r="AC200" s="19"/>
      <c r="AD200" s="74">
        <v>270000</v>
      </c>
      <c r="AE200" s="19" t="s">
        <v>2680</v>
      </c>
      <c r="AF200" s="52" t="s">
        <v>2684</v>
      </c>
      <c r="AG200" s="52" t="s">
        <v>3541</v>
      </c>
      <c r="AH200" s="52" t="s">
        <v>3470</v>
      </c>
      <c r="AI200" s="52" t="s">
        <v>2456</v>
      </c>
      <c r="AJ200" s="52"/>
      <c r="AK200" s="52" t="s">
        <v>1263</v>
      </c>
      <c r="AL200" s="52" t="s">
        <v>1570</v>
      </c>
      <c r="AM200" s="52" t="s">
        <v>3553</v>
      </c>
      <c r="AN200" s="122">
        <v>270000</v>
      </c>
      <c r="AO200" s="119"/>
      <c r="AP200" s="119">
        <f t="shared" si="8"/>
        <v>0</v>
      </c>
      <c r="AQ200" s="368">
        <v>23114</v>
      </c>
      <c r="AR200" s="341">
        <v>23102</v>
      </c>
      <c r="AS200" s="361">
        <v>23102</v>
      </c>
      <c r="AT200" s="361">
        <v>23102</v>
      </c>
      <c r="AU200" s="361">
        <v>23193</v>
      </c>
      <c r="AV200" s="371">
        <v>270000</v>
      </c>
      <c r="AW200" s="363">
        <v>0</v>
      </c>
      <c r="AX200" s="311"/>
    </row>
    <row r="201" spans="1:50" s="123" customFormat="1" ht="72" x14ac:dyDescent="0.2">
      <c r="A201" s="52" t="s">
        <v>41</v>
      </c>
      <c r="B201" s="52" t="s">
        <v>277</v>
      </c>
      <c r="C201" s="52" t="s">
        <v>276</v>
      </c>
      <c r="D201" s="52" t="s">
        <v>33</v>
      </c>
      <c r="E201" s="52" t="s">
        <v>454</v>
      </c>
      <c r="F201" s="121" t="s">
        <v>1773</v>
      </c>
      <c r="G201" s="52" t="s">
        <v>503</v>
      </c>
      <c r="H201" s="71" t="s">
        <v>270</v>
      </c>
      <c r="I201" s="71" t="s">
        <v>274</v>
      </c>
      <c r="J201" s="122">
        <v>50000</v>
      </c>
      <c r="K201" s="249" t="s">
        <v>137</v>
      </c>
      <c r="L201" s="71"/>
      <c r="M201" s="71"/>
      <c r="N201" s="19"/>
      <c r="O201" s="19" t="s">
        <v>3693</v>
      </c>
      <c r="P201" s="42">
        <v>23114</v>
      </c>
      <c r="Q201" s="19" t="s">
        <v>2436</v>
      </c>
      <c r="R201" s="18" t="s">
        <v>24</v>
      </c>
      <c r="S201" s="18" t="s">
        <v>60</v>
      </c>
      <c r="T201" s="19"/>
      <c r="U201" s="19"/>
      <c r="V201" s="18" t="s">
        <v>3694</v>
      </c>
      <c r="W201" s="74">
        <v>50000</v>
      </c>
      <c r="X201" s="32">
        <v>1</v>
      </c>
      <c r="Y201" s="18"/>
      <c r="Z201" s="74">
        <v>50000</v>
      </c>
      <c r="AA201" s="18">
        <v>7014330800</v>
      </c>
      <c r="AB201" s="19"/>
      <c r="AC201" s="19"/>
      <c r="AD201" s="74">
        <v>50000</v>
      </c>
      <c r="AE201" s="19" t="s">
        <v>2680</v>
      </c>
      <c r="AF201" s="52" t="s">
        <v>2684</v>
      </c>
      <c r="AG201" s="52" t="s">
        <v>3541</v>
      </c>
      <c r="AH201" s="52" t="s">
        <v>3470</v>
      </c>
      <c r="AI201" s="52" t="s">
        <v>2456</v>
      </c>
      <c r="AJ201" s="52"/>
      <c r="AK201" s="52" t="s">
        <v>1263</v>
      </c>
      <c r="AL201" s="52" t="s">
        <v>1570</v>
      </c>
      <c r="AM201" s="52" t="s">
        <v>3553</v>
      </c>
      <c r="AN201" s="122">
        <v>50000</v>
      </c>
      <c r="AO201" s="119"/>
      <c r="AP201" s="119">
        <f t="shared" si="8"/>
        <v>0</v>
      </c>
      <c r="AQ201" s="368">
        <v>23114</v>
      </c>
      <c r="AR201" s="341">
        <v>23102</v>
      </c>
      <c r="AS201" s="361">
        <v>23102</v>
      </c>
      <c r="AT201" s="361">
        <v>23102</v>
      </c>
      <c r="AU201" s="361">
        <v>23193</v>
      </c>
      <c r="AV201" s="371">
        <v>50000</v>
      </c>
      <c r="AW201" s="363">
        <v>0</v>
      </c>
      <c r="AX201" s="311"/>
    </row>
    <row r="202" spans="1:50" s="123" customFormat="1" ht="72" x14ac:dyDescent="0.2">
      <c r="A202" s="52" t="s">
        <v>41</v>
      </c>
      <c r="B202" s="52" t="s">
        <v>277</v>
      </c>
      <c r="C202" s="52" t="s">
        <v>276</v>
      </c>
      <c r="D202" s="52" t="s">
        <v>33</v>
      </c>
      <c r="E202" s="52" t="s">
        <v>454</v>
      </c>
      <c r="F202" s="121" t="s">
        <v>1774</v>
      </c>
      <c r="G202" s="52" t="s">
        <v>504</v>
      </c>
      <c r="H202" s="71" t="s">
        <v>387</v>
      </c>
      <c r="I202" s="71" t="s">
        <v>274</v>
      </c>
      <c r="J202" s="122">
        <v>240000</v>
      </c>
      <c r="K202" s="249" t="s">
        <v>137</v>
      </c>
      <c r="L202" s="71"/>
      <c r="M202" s="71"/>
      <c r="N202" s="19"/>
      <c r="O202" s="19" t="s">
        <v>3693</v>
      </c>
      <c r="P202" s="42">
        <v>23114</v>
      </c>
      <c r="Q202" s="19" t="s">
        <v>2436</v>
      </c>
      <c r="R202" s="18" t="s">
        <v>24</v>
      </c>
      <c r="S202" s="18" t="s">
        <v>60</v>
      </c>
      <c r="T202" s="19"/>
      <c r="U202" s="19"/>
      <c r="V202" s="18" t="s">
        <v>3694</v>
      </c>
      <c r="W202" s="74">
        <v>240000</v>
      </c>
      <c r="X202" s="32">
        <v>1</v>
      </c>
      <c r="Y202" s="18"/>
      <c r="Z202" s="74">
        <v>240000</v>
      </c>
      <c r="AA202" s="18">
        <v>7014330800</v>
      </c>
      <c r="AB202" s="19"/>
      <c r="AC202" s="19"/>
      <c r="AD202" s="74">
        <v>240000</v>
      </c>
      <c r="AE202" s="19" t="s">
        <v>2680</v>
      </c>
      <c r="AF202" s="52" t="s">
        <v>2684</v>
      </c>
      <c r="AG202" s="52" t="s">
        <v>3541</v>
      </c>
      <c r="AH202" s="52" t="s">
        <v>3470</v>
      </c>
      <c r="AI202" s="52" t="s">
        <v>2456</v>
      </c>
      <c r="AJ202" s="52"/>
      <c r="AK202" s="52" t="s">
        <v>1263</v>
      </c>
      <c r="AL202" s="52" t="s">
        <v>1570</v>
      </c>
      <c r="AM202" s="52" t="s">
        <v>3553</v>
      </c>
      <c r="AN202" s="122">
        <v>240000</v>
      </c>
      <c r="AO202" s="119"/>
      <c r="AP202" s="119">
        <f t="shared" si="8"/>
        <v>0</v>
      </c>
      <c r="AQ202" s="368">
        <v>23114</v>
      </c>
      <c r="AR202" s="341">
        <v>23102</v>
      </c>
      <c r="AS202" s="361">
        <v>23102</v>
      </c>
      <c r="AT202" s="361">
        <v>23102</v>
      </c>
      <c r="AU202" s="361">
        <v>23193</v>
      </c>
      <c r="AV202" s="371">
        <v>240000</v>
      </c>
      <c r="AW202" s="363">
        <v>0</v>
      </c>
      <c r="AX202" s="311"/>
    </row>
    <row r="203" spans="1:50" s="123" customFormat="1" ht="72" x14ac:dyDescent="0.2">
      <c r="A203" s="52" t="s">
        <v>41</v>
      </c>
      <c r="B203" s="52" t="s">
        <v>277</v>
      </c>
      <c r="C203" s="52" t="s">
        <v>276</v>
      </c>
      <c r="D203" s="52" t="s">
        <v>33</v>
      </c>
      <c r="E203" s="52" t="s">
        <v>454</v>
      </c>
      <c r="F203" s="121" t="s">
        <v>1775</v>
      </c>
      <c r="G203" s="52" t="s">
        <v>505</v>
      </c>
      <c r="H203" s="71" t="s">
        <v>501</v>
      </c>
      <c r="I203" s="71" t="s">
        <v>274</v>
      </c>
      <c r="J203" s="122">
        <v>320000</v>
      </c>
      <c r="K203" s="249" t="s">
        <v>137</v>
      </c>
      <c r="L203" s="71"/>
      <c r="M203" s="71"/>
      <c r="N203" s="19"/>
      <c r="O203" s="19" t="s">
        <v>3693</v>
      </c>
      <c r="P203" s="42">
        <v>23114</v>
      </c>
      <c r="Q203" s="19" t="s">
        <v>2436</v>
      </c>
      <c r="R203" s="18" t="s">
        <v>24</v>
      </c>
      <c r="S203" s="18" t="s">
        <v>60</v>
      </c>
      <c r="T203" s="19"/>
      <c r="U203" s="19"/>
      <c r="V203" s="18" t="s">
        <v>3694</v>
      </c>
      <c r="W203" s="74">
        <v>311200</v>
      </c>
      <c r="X203" s="32">
        <v>1</v>
      </c>
      <c r="Y203" s="18"/>
      <c r="Z203" s="74">
        <v>311200</v>
      </c>
      <c r="AA203" s="18">
        <v>7014330800</v>
      </c>
      <c r="AB203" s="19"/>
      <c r="AC203" s="19"/>
      <c r="AD203" s="74">
        <v>311200</v>
      </c>
      <c r="AE203" s="19" t="s">
        <v>2680</v>
      </c>
      <c r="AF203" s="52" t="s">
        <v>2684</v>
      </c>
      <c r="AG203" s="52" t="s">
        <v>3541</v>
      </c>
      <c r="AH203" s="52" t="s">
        <v>3470</v>
      </c>
      <c r="AI203" s="52" t="s">
        <v>2456</v>
      </c>
      <c r="AJ203" s="52"/>
      <c r="AK203" s="52" t="s">
        <v>1263</v>
      </c>
      <c r="AL203" s="52" t="s">
        <v>1570</v>
      </c>
      <c r="AM203" s="52" t="s">
        <v>3553</v>
      </c>
      <c r="AN203" s="119">
        <v>311200</v>
      </c>
      <c r="AO203" s="119"/>
      <c r="AP203" s="119">
        <f t="shared" si="8"/>
        <v>8800</v>
      </c>
      <c r="AQ203" s="368">
        <v>23114</v>
      </c>
      <c r="AR203" s="341">
        <v>23102</v>
      </c>
      <c r="AS203" s="361">
        <v>23102</v>
      </c>
      <c r="AT203" s="361">
        <v>23102</v>
      </c>
      <c r="AU203" s="361">
        <v>23193</v>
      </c>
      <c r="AV203" s="371">
        <v>311200</v>
      </c>
      <c r="AW203" s="363">
        <v>8800</v>
      </c>
      <c r="AX203" s="311"/>
    </row>
    <row r="204" spans="1:50" s="123" customFormat="1" ht="72" x14ac:dyDescent="0.2">
      <c r="A204" s="52" t="s">
        <v>41</v>
      </c>
      <c r="B204" s="52" t="s">
        <v>277</v>
      </c>
      <c r="C204" s="52" t="s">
        <v>276</v>
      </c>
      <c r="D204" s="52" t="s">
        <v>33</v>
      </c>
      <c r="E204" s="52" t="s">
        <v>454</v>
      </c>
      <c r="F204" s="121" t="s">
        <v>1776</v>
      </c>
      <c r="G204" s="52" t="s">
        <v>506</v>
      </c>
      <c r="H204" s="71" t="s">
        <v>270</v>
      </c>
      <c r="I204" s="71" t="s">
        <v>274</v>
      </c>
      <c r="J204" s="122">
        <v>75000</v>
      </c>
      <c r="K204" s="249" t="s">
        <v>137</v>
      </c>
      <c r="L204" s="71"/>
      <c r="M204" s="71"/>
      <c r="N204" s="19"/>
      <c r="O204" s="19" t="s">
        <v>3693</v>
      </c>
      <c r="P204" s="42">
        <v>23114</v>
      </c>
      <c r="Q204" s="19" t="s">
        <v>2436</v>
      </c>
      <c r="R204" s="18" t="s">
        <v>24</v>
      </c>
      <c r="S204" s="18" t="s">
        <v>60</v>
      </c>
      <c r="T204" s="19"/>
      <c r="U204" s="19"/>
      <c r="V204" s="18" t="s">
        <v>3694</v>
      </c>
      <c r="W204" s="74">
        <v>75000</v>
      </c>
      <c r="X204" s="32">
        <v>1</v>
      </c>
      <c r="Y204" s="18"/>
      <c r="Z204" s="74">
        <v>75000</v>
      </c>
      <c r="AA204" s="18">
        <v>7014330800</v>
      </c>
      <c r="AB204" s="19"/>
      <c r="AC204" s="19"/>
      <c r="AD204" s="74">
        <v>75000</v>
      </c>
      <c r="AE204" s="19" t="s">
        <v>2680</v>
      </c>
      <c r="AF204" s="52" t="s">
        <v>2684</v>
      </c>
      <c r="AG204" s="52" t="s">
        <v>3541</v>
      </c>
      <c r="AH204" s="52" t="s">
        <v>3470</v>
      </c>
      <c r="AI204" s="52" t="s">
        <v>2456</v>
      </c>
      <c r="AJ204" s="52"/>
      <c r="AK204" s="52" t="s">
        <v>1263</v>
      </c>
      <c r="AL204" s="52" t="s">
        <v>1570</v>
      </c>
      <c r="AM204" s="52" t="s">
        <v>3553</v>
      </c>
      <c r="AN204" s="122">
        <v>75000</v>
      </c>
      <c r="AO204" s="119"/>
      <c r="AP204" s="119">
        <f t="shared" si="8"/>
        <v>0</v>
      </c>
      <c r="AQ204" s="368">
        <v>23114</v>
      </c>
      <c r="AR204" s="341">
        <v>23102</v>
      </c>
      <c r="AS204" s="361">
        <v>23102</v>
      </c>
      <c r="AT204" s="361">
        <v>23102</v>
      </c>
      <c r="AU204" s="361">
        <v>23193</v>
      </c>
      <c r="AV204" s="371">
        <v>75000</v>
      </c>
      <c r="AW204" s="363">
        <v>0</v>
      </c>
      <c r="AX204" s="311"/>
    </row>
    <row r="205" spans="1:50" s="123" customFormat="1" ht="72" x14ac:dyDescent="0.2">
      <c r="A205" s="52" t="s">
        <v>41</v>
      </c>
      <c r="B205" s="52" t="s">
        <v>277</v>
      </c>
      <c r="C205" s="52" t="s">
        <v>276</v>
      </c>
      <c r="D205" s="52" t="s">
        <v>33</v>
      </c>
      <c r="E205" s="52" t="s">
        <v>454</v>
      </c>
      <c r="F205" s="121" t="s">
        <v>1777</v>
      </c>
      <c r="G205" s="52" t="s">
        <v>507</v>
      </c>
      <c r="H205" s="71" t="s">
        <v>270</v>
      </c>
      <c r="I205" s="71" t="s">
        <v>274</v>
      </c>
      <c r="J205" s="122">
        <v>75000</v>
      </c>
      <c r="K205" s="249" t="s">
        <v>137</v>
      </c>
      <c r="L205" s="71"/>
      <c r="M205" s="71"/>
      <c r="N205" s="19"/>
      <c r="O205" s="19" t="s">
        <v>3693</v>
      </c>
      <c r="P205" s="42">
        <v>23114</v>
      </c>
      <c r="Q205" s="19" t="s">
        <v>2436</v>
      </c>
      <c r="R205" s="18" t="s">
        <v>24</v>
      </c>
      <c r="S205" s="18" t="s">
        <v>60</v>
      </c>
      <c r="T205" s="19"/>
      <c r="U205" s="19"/>
      <c r="V205" s="18" t="s">
        <v>3694</v>
      </c>
      <c r="W205" s="74">
        <v>75000</v>
      </c>
      <c r="X205" s="32">
        <v>1</v>
      </c>
      <c r="Y205" s="18"/>
      <c r="Z205" s="74">
        <v>75000</v>
      </c>
      <c r="AA205" s="18">
        <v>7014330800</v>
      </c>
      <c r="AB205" s="19"/>
      <c r="AC205" s="19"/>
      <c r="AD205" s="74">
        <v>75000</v>
      </c>
      <c r="AE205" s="19" t="s">
        <v>2680</v>
      </c>
      <c r="AF205" s="52" t="s">
        <v>2684</v>
      </c>
      <c r="AG205" s="52" t="s">
        <v>3541</v>
      </c>
      <c r="AH205" s="52" t="s">
        <v>3470</v>
      </c>
      <c r="AI205" s="52" t="s">
        <v>2456</v>
      </c>
      <c r="AJ205" s="52"/>
      <c r="AK205" s="52" t="s">
        <v>1263</v>
      </c>
      <c r="AL205" s="52" t="s">
        <v>1570</v>
      </c>
      <c r="AM205" s="52" t="s">
        <v>3553</v>
      </c>
      <c r="AN205" s="122">
        <v>75000</v>
      </c>
      <c r="AO205" s="119"/>
      <c r="AP205" s="119">
        <f t="shared" si="8"/>
        <v>0</v>
      </c>
      <c r="AQ205" s="368">
        <v>23114</v>
      </c>
      <c r="AR205" s="341">
        <v>23102</v>
      </c>
      <c r="AS205" s="361">
        <v>23102</v>
      </c>
      <c r="AT205" s="361">
        <v>23102</v>
      </c>
      <c r="AU205" s="361">
        <v>23193</v>
      </c>
      <c r="AV205" s="371">
        <v>75000</v>
      </c>
      <c r="AW205" s="363">
        <v>0</v>
      </c>
      <c r="AX205" s="311"/>
    </row>
    <row r="206" spans="1:50" s="123" customFormat="1" ht="72" x14ac:dyDescent="0.2">
      <c r="A206" s="52" t="s">
        <v>41</v>
      </c>
      <c r="B206" s="52" t="s">
        <v>277</v>
      </c>
      <c r="C206" s="52" t="s">
        <v>276</v>
      </c>
      <c r="D206" s="52" t="s">
        <v>33</v>
      </c>
      <c r="E206" s="52" t="s">
        <v>454</v>
      </c>
      <c r="F206" s="121" t="s">
        <v>1778</v>
      </c>
      <c r="G206" s="52" t="s">
        <v>508</v>
      </c>
      <c r="H206" s="71" t="s">
        <v>270</v>
      </c>
      <c r="I206" s="71" t="s">
        <v>274</v>
      </c>
      <c r="J206" s="122">
        <v>75000</v>
      </c>
      <c r="K206" s="249" t="s">
        <v>137</v>
      </c>
      <c r="L206" s="71"/>
      <c r="M206" s="71"/>
      <c r="N206" s="19"/>
      <c r="O206" s="19" t="s">
        <v>3693</v>
      </c>
      <c r="P206" s="42">
        <v>23114</v>
      </c>
      <c r="Q206" s="19" t="s">
        <v>2436</v>
      </c>
      <c r="R206" s="18" t="s">
        <v>24</v>
      </c>
      <c r="S206" s="18" t="s">
        <v>60</v>
      </c>
      <c r="T206" s="19"/>
      <c r="U206" s="19"/>
      <c r="V206" s="18" t="s">
        <v>3694</v>
      </c>
      <c r="W206" s="74">
        <v>75000</v>
      </c>
      <c r="X206" s="32">
        <v>1</v>
      </c>
      <c r="Y206" s="18"/>
      <c r="Z206" s="74">
        <v>75000</v>
      </c>
      <c r="AA206" s="18">
        <v>7014330800</v>
      </c>
      <c r="AB206" s="19"/>
      <c r="AC206" s="19"/>
      <c r="AD206" s="74">
        <v>75000</v>
      </c>
      <c r="AE206" s="19" t="s">
        <v>2680</v>
      </c>
      <c r="AF206" s="52" t="s">
        <v>2684</v>
      </c>
      <c r="AG206" s="52" t="s">
        <v>3541</v>
      </c>
      <c r="AH206" s="52" t="s">
        <v>3470</v>
      </c>
      <c r="AI206" s="52" t="s">
        <v>2456</v>
      </c>
      <c r="AJ206" s="52"/>
      <c r="AK206" s="52" t="s">
        <v>1263</v>
      </c>
      <c r="AL206" s="52" t="s">
        <v>1570</v>
      </c>
      <c r="AM206" s="52" t="s">
        <v>3553</v>
      </c>
      <c r="AN206" s="122">
        <v>75000</v>
      </c>
      <c r="AO206" s="119"/>
      <c r="AP206" s="119">
        <f t="shared" si="8"/>
        <v>0</v>
      </c>
      <c r="AQ206" s="368">
        <v>23114</v>
      </c>
      <c r="AR206" s="341">
        <v>23102</v>
      </c>
      <c r="AS206" s="361">
        <v>23102</v>
      </c>
      <c r="AT206" s="361">
        <v>23102</v>
      </c>
      <c r="AU206" s="361">
        <v>23193</v>
      </c>
      <c r="AV206" s="371">
        <v>75000</v>
      </c>
      <c r="AW206" s="363">
        <v>0</v>
      </c>
      <c r="AX206" s="311"/>
    </row>
    <row r="207" spans="1:50" s="123" customFormat="1" ht="72" x14ac:dyDescent="0.2">
      <c r="A207" s="52" t="s">
        <v>41</v>
      </c>
      <c r="B207" s="52" t="s">
        <v>277</v>
      </c>
      <c r="C207" s="52" t="s">
        <v>276</v>
      </c>
      <c r="D207" s="52" t="s">
        <v>33</v>
      </c>
      <c r="E207" s="52" t="s">
        <v>454</v>
      </c>
      <c r="F207" s="121" t="s">
        <v>1779</v>
      </c>
      <c r="G207" s="52" t="s">
        <v>509</v>
      </c>
      <c r="H207" s="71" t="s">
        <v>270</v>
      </c>
      <c r="I207" s="71" t="s">
        <v>274</v>
      </c>
      <c r="J207" s="122">
        <v>75000</v>
      </c>
      <c r="K207" s="249" t="s">
        <v>137</v>
      </c>
      <c r="L207" s="71"/>
      <c r="M207" s="71"/>
      <c r="N207" s="19"/>
      <c r="O207" s="19" t="s">
        <v>3693</v>
      </c>
      <c r="P207" s="42">
        <v>23114</v>
      </c>
      <c r="Q207" s="19" t="s">
        <v>2436</v>
      </c>
      <c r="R207" s="18" t="s">
        <v>24</v>
      </c>
      <c r="S207" s="18" t="s">
        <v>60</v>
      </c>
      <c r="T207" s="19"/>
      <c r="U207" s="19"/>
      <c r="V207" s="18" t="s">
        <v>3694</v>
      </c>
      <c r="W207" s="74">
        <v>75000</v>
      </c>
      <c r="X207" s="32">
        <v>1</v>
      </c>
      <c r="Y207" s="18"/>
      <c r="Z207" s="74">
        <v>75000</v>
      </c>
      <c r="AA207" s="18">
        <v>7014330800</v>
      </c>
      <c r="AB207" s="19"/>
      <c r="AC207" s="19"/>
      <c r="AD207" s="74">
        <v>75000</v>
      </c>
      <c r="AE207" s="19" t="s">
        <v>2680</v>
      </c>
      <c r="AF207" s="52" t="s">
        <v>2684</v>
      </c>
      <c r="AG207" s="52" t="s">
        <v>3541</v>
      </c>
      <c r="AH207" s="52" t="s">
        <v>3470</v>
      </c>
      <c r="AI207" s="52" t="s">
        <v>2456</v>
      </c>
      <c r="AJ207" s="52"/>
      <c r="AK207" s="52" t="s">
        <v>1263</v>
      </c>
      <c r="AL207" s="52" t="s">
        <v>1570</v>
      </c>
      <c r="AM207" s="52" t="s">
        <v>3553</v>
      </c>
      <c r="AN207" s="122">
        <v>75000</v>
      </c>
      <c r="AO207" s="119"/>
      <c r="AP207" s="119">
        <f t="shared" si="8"/>
        <v>0</v>
      </c>
      <c r="AQ207" s="368">
        <v>23114</v>
      </c>
      <c r="AR207" s="341">
        <v>23102</v>
      </c>
      <c r="AS207" s="361">
        <v>23102</v>
      </c>
      <c r="AT207" s="361">
        <v>23102</v>
      </c>
      <c r="AU207" s="361">
        <v>23193</v>
      </c>
      <c r="AV207" s="371">
        <v>75000</v>
      </c>
      <c r="AW207" s="363">
        <v>0</v>
      </c>
      <c r="AX207" s="311"/>
    </row>
    <row r="208" spans="1:50" s="123" customFormat="1" ht="72" x14ac:dyDescent="0.2">
      <c r="A208" s="52" t="s">
        <v>41</v>
      </c>
      <c r="B208" s="52" t="s">
        <v>277</v>
      </c>
      <c r="C208" s="52" t="s">
        <v>276</v>
      </c>
      <c r="D208" s="52" t="s">
        <v>33</v>
      </c>
      <c r="E208" s="52" t="s">
        <v>454</v>
      </c>
      <c r="F208" s="121" t="s">
        <v>1780</v>
      </c>
      <c r="G208" s="52" t="s">
        <v>510</v>
      </c>
      <c r="H208" s="71" t="s">
        <v>269</v>
      </c>
      <c r="I208" s="71" t="s">
        <v>511</v>
      </c>
      <c r="J208" s="122">
        <v>10000</v>
      </c>
      <c r="K208" s="249" t="s">
        <v>137</v>
      </c>
      <c r="L208" s="71"/>
      <c r="M208" s="71"/>
      <c r="N208" s="19"/>
      <c r="O208" s="19" t="s">
        <v>3693</v>
      </c>
      <c r="P208" s="42">
        <v>23114</v>
      </c>
      <c r="Q208" s="19" t="s">
        <v>2436</v>
      </c>
      <c r="R208" s="18" t="s">
        <v>24</v>
      </c>
      <c r="S208" s="18" t="s">
        <v>60</v>
      </c>
      <c r="T208" s="19"/>
      <c r="U208" s="19"/>
      <c r="V208" s="18" t="s">
        <v>3694</v>
      </c>
      <c r="W208" s="74">
        <v>10000</v>
      </c>
      <c r="X208" s="32">
        <v>1</v>
      </c>
      <c r="Y208" s="18"/>
      <c r="Z208" s="74">
        <v>10000</v>
      </c>
      <c r="AA208" s="18">
        <v>7014330800</v>
      </c>
      <c r="AB208" s="19"/>
      <c r="AC208" s="19"/>
      <c r="AD208" s="74">
        <v>10000</v>
      </c>
      <c r="AE208" s="19" t="s">
        <v>2680</v>
      </c>
      <c r="AF208" s="52" t="s">
        <v>2684</v>
      </c>
      <c r="AG208" s="52" t="s">
        <v>3541</v>
      </c>
      <c r="AH208" s="52" t="s">
        <v>3470</v>
      </c>
      <c r="AI208" s="52" t="s">
        <v>2456</v>
      </c>
      <c r="AJ208" s="52"/>
      <c r="AK208" s="52" t="s">
        <v>1263</v>
      </c>
      <c r="AL208" s="52" t="s">
        <v>1570</v>
      </c>
      <c r="AM208" s="52" t="s">
        <v>3553</v>
      </c>
      <c r="AN208" s="122">
        <v>10000</v>
      </c>
      <c r="AO208" s="119"/>
      <c r="AP208" s="119">
        <f t="shared" si="8"/>
        <v>0</v>
      </c>
      <c r="AQ208" s="368">
        <v>23114</v>
      </c>
      <c r="AR208" s="341">
        <v>23102</v>
      </c>
      <c r="AS208" s="361">
        <v>23102</v>
      </c>
      <c r="AT208" s="361">
        <v>23102</v>
      </c>
      <c r="AU208" s="361">
        <v>23193</v>
      </c>
      <c r="AV208" s="371">
        <v>10000</v>
      </c>
      <c r="AW208" s="363">
        <v>0</v>
      </c>
      <c r="AX208" s="311"/>
    </row>
    <row r="209" spans="1:50" s="123" customFormat="1" ht="72" x14ac:dyDescent="0.2">
      <c r="A209" s="52" t="s">
        <v>41</v>
      </c>
      <c r="B209" s="52" t="s">
        <v>277</v>
      </c>
      <c r="C209" s="52" t="s">
        <v>276</v>
      </c>
      <c r="D209" s="52" t="s">
        <v>33</v>
      </c>
      <c r="E209" s="52" t="s">
        <v>454</v>
      </c>
      <c r="F209" s="121" t="s">
        <v>1781</v>
      </c>
      <c r="G209" s="52" t="s">
        <v>512</v>
      </c>
      <c r="H209" s="71" t="s">
        <v>269</v>
      </c>
      <c r="I209" s="71" t="s">
        <v>511</v>
      </c>
      <c r="J209" s="122">
        <v>7000</v>
      </c>
      <c r="K209" s="249" t="s">
        <v>137</v>
      </c>
      <c r="L209" s="71"/>
      <c r="M209" s="71"/>
      <c r="N209" s="19"/>
      <c r="O209" s="19" t="s">
        <v>3693</v>
      </c>
      <c r="P209" s="42">
        <v>23114</v>
      </c>
      <c r="Q209" s="19" t="s">
        <v>2436</v>
      </c>
      <c r="R209" s="18" t="s">
        <v>24</v>
      </c>
      <c r="S209" s="18" t="s">
        <v>60</v>
      </c>
      <c r="T209" s="19"/>
      <c r="U209" s="19"/>
      <c r="V209" s="18" t="s">
        <v>3694</v>
      </c>
      <c r="W209" s="74">
        <v>7000</v>
      </c>
      <c r="X209" s="32">
        <v>1</v>
      </c>
      <c r="Y209" s="18"/>
      <c r="Z209" s="74">
        <v>7000</v>
      </c>
      <c r="AA209" s="18">
        <v>7014330800</v>
      </c>
      <c r="AB209" s="19"/>
      <c r="AC209" s="19"/>
      <c r="AD209" s="74">
        <v>7000</v>
      </c>
      <c r="AE209" s="19" t="s">
        <v>2680</v>
      </c>
      <c r="AF209" s="52" t="s">
        <v>2684</v>
      </c>
      <c r="AG209" s="52" t="s">
        <v>3541</v>
      </c>
      <c r="AH209" s="52" t="s">
        <v>3470</v>
      </c>
      <c r="AI209" s="52" t="s">
        <v>2456</v>
      </c>
      <c r="AJ209" s="52"/>
      <c r="AK209" s="52" t="s">
        <v>1263</v>
      </c>
      <c r="AL209" s="52" t="s">
        <v>1570</v>
      </c>
      <c r="AM209" s="52" t="s">
        <v>3553</v>
      </c>
      <c r="AN209" s="122">
        <v>7000</v>
      </c>
      <c r="AO209" s="119"/>
      <c r="AP209" s="119">
        <f t="shared" si="8"/>
        <v>0</v>
      </c>
      <c r="AQ209" s="368">
        <v>23114</v>
      </c>
      <c r="AR209" s="341">
        <v>23102</v>
      </c>
      <c r="AS209" s="361">
        <v>23102</v>
      </c>
      <c r="AT209" s="361">
        <v>23102</v>
      </c>
      <c r="AU209" s="361">
        <v>23193</v>
      </c>
      <c r="AV209" s="371">
        <v>7000</v>
      </c>
      <c r="AW209" s="363">
        <v>0</v>
      </c>
      <c r="AX209" s="311"/>
    </row>
    <row r="210" spans="1:50" s="123" customFormat="1" ht="72" x14ac:dyDescent="0.2">
      <c r="A210" s="52" t="s">
        <v>41</v>
      </c>
      <c r="B210" s="52" t="s">
        <v>277</v>
      </c>
      <c r="C210" s="52" t="s">
        <v>276</v>
      </c>
      <c r="D210" s="52" t="s">
        <v>33</v>
      </c>
      <c r="E210" s="52" t="s">
        <v>454</v>
      </c>
      <c r="F210" s="121" t="s">
        <v>1782</v>
      </c>
      <c r="G210" s="52" t="s">
        <v>513</v>
      </c>
      <c r="H210" s="71" t="s">
        <v>387</v>
      </c>
      <c r="I210" s="71" t="s">
        <v>514</v>
      </c>
      <c r="J210" s="122">
        <v>216000</v>
      </c>
      <c r="K210" s="249" t="s">
        <v>137</v>
      </c>
      <c r="L210" s="71"/>
      <c r="M210" s="71"/>
      <c r="N210" s="19"/>
      <c r="O210" s="19" t="s">
        <v>3693</v>
      </c>
      <c r="P210" s="42">
        <v>23114</v>
      </c>
      <c r="Q210" s="19" t="s">
        <v>2436</v>
      </c>
      <c r="R210" s="18" t="s">
        <v>24</v>
      </c>
      <c r="S210" s="18" t="s">
        <v>60</v>
      </c>
      <c r="T210" s="19"/>
      <c r="U210" s="19"/>
      <c r="V210" s="18" t="s">
        <v>3694</v>
      </c>
      <c r="W210" s="74">
        <v>207800</v>
      </c>
      <c r="X210" s="32">
        <v>1</v>
      </c>
      <c r="Y210" s="18"/>
      <c r="Z210" s="74">
        <v>207800</v>
      </c>
      <c r="AA210" s="18">
        <v>7014330800</v>
      </c>
      <c r="AB210" s="19"/>
      <c r="AC210" s="19"/>
      <c r="AD210" s="74">
        <v>207800</v>
      </c>
      <c r="AE210" s="19" t="s">
        <v>2680</v>
      </c>
      <c r="AF210" s="52" t="s">
        <v>2684</v>
      </c>
      <c r="AG210" s="52" t="s">
        <v>3541</v>
      </c>
      <c r="AH210" s="52" t="s">
        <v>3470</v>
      </c>
      <c r="AI210" s="52" t="s">
        <v>2456</v>
      </c>
      <c r="AJ210" s="52"/>
      <c r="AK210" s="52" t="s">
        <v>1263</v>
      </c>
      <c r="AL210" s="52" t="s">
        <v>1570</v>
      </c>
      <c r="AM210" s="52" t="s">
        <v>3553</v>
      </c>
      <c r="AN210" s="119">
        <v>207800</v>
      </c>
      <c r="AO210" s="119"/>
      <c r="AP210" s="119">
        <f t="shared" si="8"/>
        <v>8200</v>
      </c>
      <c r="AQ210" s="368">
        <v>23114</v>
      </c>
      <c r="AR210" s="341">
        <v>23102</v>
      </c>
      <c r="AS210" s="361">
        <v>23102</v>
      </c>
      <c r="AT210" s="361">
        <v>23102</v>
      </c>
      <c r="AU210" s="361">
        <v>23193</v>
      </c>
      <c r="AV210" s="371">
        <v>207800</v>
      </c>
      <c r="AW210" s="363">
        <v>8200</v>
      </c>
      <c r="AX210" s="311"/>
    </row>
    <row r="211" spans="1:50" s="123" customFormat="1" ht="72" x14ac:dyDescent="0.2">
      <c r="A211" s="52" t="s">
        <v>41</v>
      </c>
      <c r="B211" s="52" t="s">
        <v>277</v>
      </c>
      <c r="C211" s="52" t="s">
        <v>276</v>
      </c>
      <c r="D211" s="52" t="s">
        <v>33</v>
      </c>
      <c r="E211" s="52" t="s">
        <v>454</v>
      </c>
      <c r="F211" s="121" t="s">
        <v>1783</v>
      </c>
      <c r="G211" s="52" t="s">
        <v>515</v>
      </c>
      <c r="H211" s="71" t="s">
        <v>319</v>
      </c>
      <c r="I211" s="71" t="s">
        <v>511</v>
      </c>
      <c r="J211" s="122">
        <v>6000</v>
      </c>
      <c r="K211" s="249" t="s">
        <v>137</v>
      </c>
      <c r="L211" s="71"/>
      <c r="M211" s="71"/>
      <c r="N211" s="19"/>
      <c r="O211" s="19" t="s">
        <v>3693</v>
      </c>
      <c r="P211" s="42">
        <v>23114</v>
      </c>
      <c r="Q211" s="19" t="s">
        <v>2436</v>
      </c>
      <c r="R211" s="18" t="s">
        <v>24</v>
      </c>
      <c r="S211" s="18" t="s">
        <v>60</v>
      </c>
      <c r="T211" s="19"/>
      <c r="U211" s="19"/>
      <c r="V211" s="18" t="s">
        <v>3694</v>
      </c>
      <c r="W211" s="74">
        <v>6000</v>
      </c>
      <c r="X211" s="32">
        <v>1</v>
      </c>
      <c r="Y211" s="18"/>
      <c r="Z211" s="74">
        <v>6000</v>
      </c>
      <c r="AA211" s="18">
        <v>7014330800</v>
      </c>
      <c r="AB211" s="19"/>
      <c r="AC211" s="19"/>
      <c r="AD211" s="74">
        <v>6000</v>
      </c>
      <c r="AE211" s="19" t="s">
        <v>2680</v>
      </c>
      <c r="AF211" s="52" t="s">
        <v>2684</v>
      </c>
      <c r="AG211" s="52" t="s">
        <v>3541</v>
      </c>
      <c r="AH211" s="52" t="s">
        <v>3470</v>
      </c>
      <c r="AI211" s="52" t="s">
        <v>2456</v>
      </c>
      <c r="AJ211" s="52"/>
      <c r="AK211" s="52" t="s">
        <v>1263</v>
      </c>
      <c r="AL211" s="52" t="s">
        <v>1570</v>
      </c>
      <c r="AM211" s="52" t="s">
        <v>3553</v>
      </c>
      <c r="AN211" s="119">
        <v>6000</v>
      </c>
      <c r="AO211" s="119"/>
      <c r="AP211" s="119">
        <f t="shared" si="8"/>
        <v>0</v>
      </c>
      <c r="AQ211" s="368">
        <v>23114</v>
      </c>
      <c r="AR211" s="341">
        <v>23102</v>
      </c>
      <c r="AS211" s="361">
        <v>23102</v>
      </c>
      <c r="AT211" s="361">
        <v>23102</v>
      </c>
      <c r="AU211" s="361">
        <v>23193</v>
      </c>
      <c r="AV211" s="371">
        <v>6000</v>
      </c>
      <c r="AW211" s="363">
        <v>0</v>
      </c>
      <c r="AX211" s="311"/>
    </row>
    <row r="212" spans="1:50" s="123" customFormat="1" ht="90" x14ac:dyDescent="0.2">
      <c r="A212" s="52" t="s">
        <v>41</v>
      </c>
      <c r="B212" s="52" t="s">
        <v>277</v>
      </c>
      <c r="C212" s="52" t="s">
        <v>276</v>
      </c>
      <c r="D212" s="52" t="s">
        <v>22</v>
      </c>
      <c r="E212" s="52" t="s">
        <v>349</v>
      </c>
      <c r="F212" s="121" t="s">
        <v>1784</v>
      </c>
      <c r="G212" s="52" t="s">
        <v>516</v>
      </c>
      <c r="H212" s="71" t="s">
        <v>270</v>
      </c>
      <c r="I212" s="71" t="s">
        <v>275</v>
      </c>
      <c r="J212" s="122">
        <v>1288000</v>
      </c>
      <c r="K212" s="249" t="s">
        <v>137</v>
      </c>
      <c r="L212" s="71"/>
      <c r="M212" s="71"/>
      <c r="N212" s="19"/>
      <c r="O212" s="19"/>
      <c r="P212" s="18"/>
      <c r="Q212" s="19"/>
      <c r="R212" s="19"/>
      <c r="S212" s="19"/>
      <c r="T212" s="19"/>
      <c r="U212" s="19"/>
      <c r="V212" s="18"/>
      <c r="W212" s="431"/>
      <c r="X212" s="18"/>
      <c r="Y212" s="18"/>
      <c r="Z212" s="19"/>
      <c r="AA212" s="18"/>
      <c r="AB212" s="19"/>
      <c r="AC212" s="19"/>
      <c r="AD212" s="19"/>
      <c r="AE212" s="20" t="s">
        <v>3695</v>
      </c>
      <c r="AF212" s="54" t="s">
        <v>2715</v>
      </c>
      <c r="AG212" s="54" t="s">
        <v>3537</v>
      </c>
      <c r="AH212" s="54" t="s">
        <v>3451</v>
      </c>
      <c r="AI212" s="52" t="s">
        <v>3467</v>
      </c>
      <c r="AJ212" s="52"/>
      <c r="AK212" s="54" t="s">
        <v>1267</v>
      </c>
      <c r="AL212" s="52" t="s">
        <v>1571</v>
      </c>
      <c r="AM212" s="52" t="s">
        <v>3553</v>
      </c>
      <c r="AN212" s="119"/>
      <c r="AO212" s="119"/>
      <c r="AP212" s="119">
        <f t="shared" si="8"/>
        <v>1288000</v>
      </c>
      <c r="AQ212" s="361">
        <v>23102</v>
      </c>
      <c r="AR212" s="341">
        <v>23102</v>
      </c>
      <c r="AS212" s="341"/>
      <c r="AT212" s="341"/>
      <c r="AU212" s="341"/>
      <c r="AV212" s="311"/>
      <c r="AW212" s="311"/>
      <c r="AX212" s="311"/>
    </row>
    <row r="213" spans="1:50" s="123" customFormat="1" ht="72" x14ac:dyDescent="0.2">
      <c r="A213" s="52" t="s">
        <v>41</v>
      </c>
      <c r="B213" s="52" t="s">
        <v>277</v>
      </c>
      <c r="C213" s="52" t="s">
        <v>276</v>
      </c>
      <c r="D213" s="52" t="s">
        <v>11</v>
      </c>
      <c r="E213" s="52" t="s">
        <v>310</v>
      </c>
      <c r="F213" s="121" t="s">
        <v>1785</v>
      </c>
      <c r="G213" s="52" t="s">
        <v>517</v>
      </c>
      <c r="H213" s="71" t="s">
        <v>303</v>
      </c>
      <c r="I213" s="71" t="s">
        <v>268</v>
      </c>
      <c r="J213" s="122">
        <v>32000</v>
      </c>
      <c r="K213" s="71"/>
      <c r="L213" s="71"/>
      <c r="M213" s="249" t="s">
        <v>137</v>
      </c>
      <c r="N213" s="19"/>
      <c r="O213" s="18" t="s">
        <v>2676</v>
      </c>
      <c r="P213" s="42">
        <v>23080</v>
      </c>
      <c r="Q213" s="19" t="s">
        <v>2419</v>
      </c>
      <c r="R213" s="18" t="s">
        <v>39</v>
      </c>
      <c r="S213" s="19" t="s">
        <v>60</v>
      </c>
      <c r="T213" s="19"/>
      <c r="U213" s="19"/>
      <c r="V213" s="42" t="s">
        <v>2705</v>
      </c>
      <c r="W213" s="74">
        <v>31030</v>
      </c>
      <c r="X213" s="18">
        <v>1</v>
      </c>
      <c r="Y213" s="18" t="s">
        <v>3061</v>
      </c>
      <c r="Z213" s="74">
        <v>31030</v>
      </c>
      <c r="AA213" s="18">
        <v>7014238191</v>
      </c>
      <c r="AB213" s="18" t="s">
        <v>3061</v>
      </c>
      <c r="AC213" s="19"/>
      <c r="AD213" s="74">
        <v>31030</v>
      </c>
      <c r="AE213" s="19" t="s">
        <v>2683</v>
      </c>
      <c r="AF213" s="52" t="s">
        <v>2680</v>
      </c>
      <c r="AG213" s="52" t="s">
        <v>3544</v>
      </c>
      <c r="AH213" s="52" t="s">
        <v>3472</v>
      </c>
      <c r="AI213" s="52" t="s">
        <v>2456</v>
      </c>
      <c r="AJ213" s="52"/>
      <c r="AK213" s="52" t="s">
        <v>1263</v>
      </c>
      <c r="AL213" s="52" t="s">
        <v>1570</v>
      </c>
      <c r="AM213" s="52" t="s">
        <v>3553</v>
      </c>
      <c r="AN213" s="119">
        <v>31030</v>
      </c>
      <c r="AO213" s="119"/>
      <c r="AP213" s="119">
        <f t="shared" si="8"/>
        <v>970</v>
      </c>
      <c r="AQ213" s="354">
        <v>23080</v>
      </c>
      <c r="AR213" s="341">
        <v>23102</v>
      </c>
      <c r="AS213" s="361">
        <v>23102</v>
      </c>
      <c r="AT213" s="361">
        <v>23102</v>
      </c>
      <c r="AU213" s="332" t="s">
        <v>2445</v>
      </c>
      <c r="AV213" s="367">
        <v>31030</v>
      </c>
      <c r="AW213" s="346">
        <v>970</v>
      </c>
      <c r="AX213" s="311"/>
    </row>
    <row r="214" spans="1:50" s="123" customFormat="1" ht="72" x14ac:dyDescent="0.2">
      <c r="A214" s="52" t="s">
        <v>41</v>
      </c>
      <c r="B214" s="52" t="s">
        <v>277</v>
      </c>
      <c r="C214" s="52" t="s">
        <v>276</v>
      </c>
      <c r="D214" s="52" t="s">
        <v>11</v>
      </c>
      <c r="E214" s="52" t="s">
        <v>310</v>
      </c>
      <c r="F214" s="121" t="s">
        <v>1786</v>
      </c>
      <c r="G214" s="52" t="s">
        <v>458</v>
      </c>
      <c r="H214" s="71" t="s">
        <v>267</v>
      </c>
      <c r="I214" s="71" t="s">
        <v>271</v>
      </c>
      <c r="J214" s="122">
        <v>194400</v>
      </c>
      <c r="K214" s="249" t="s">
        <v>137</v>
      </c>
      <c r="L214" s="71"/>
      <c r="M214" s="71"/>
      <c r="N214" s="19"/>
      <c r="O214" s="18" t="s">
        <v>3678</v>
      </c>
      <c r="P214" s="18"/>
      <c r="Q214" s="19" t="s">
        <v>2437</v>
      </c>
      <c r="R214" s="18" t="s">
        <v>12</v>
      </c>
      <c r="S214" s="19" t="s">
        <v>60</v>
      </c>
      <c r="T214" s="19"/>
      <c r="U214" s="19"/>
      <c r="V214" s="18"/>
      <c r="W214" s="74">
        <v>135000</v>
      </c>
      <c r="X214" s="18">
        <v>1</v>
      </c>
      <c r="Y214" s="18"/>
      <c r="Z214" s="74">
        <v>135000</v>
      </c>
      <c r="AA214" s="18"/>
      <c r="AB214" s="18"/>
      <c r="AC214" s="19"/>
      <c r="AD214" s="74">
        <v>135000</v>
      </c>
      <c r="AE214" s="19" t="s">
        <v>2684</v>
      </c>
      <c r="AF214" s="52" t="s">
        <v>2684</v>
      </c>
      <c r="AG214" s="52" t="s">
        <v>3541</v>
      </c>
      <c r="AH214" s="52" t="s">
        <v>3470</v>
      </c>
      <c r="AI214" s="52" t="s">
        <v>3467</v>
      </c>
      <c r="AJ214" s="52"/>
      <c r="AK214" s="52" t="s">
        <v>1263</v>
      </c>
      <c r="AL214" s="52" t="s">
        <v>1570</v>
      </c>
      <c r="AM214" s="52" t="s">
        <v>3553</v>
      </c>
      <c r="AN214" s="119"/>
      <c r="AO214" s="119"/>
      <c r="AP214" s="119">
        <f t="shared" si="8"/>
        <v>194400</v>
      </c>
      <c r="AQ214" s="341">
        <v>23071</v>
      </c>
      <c r="AR214" s="341">
        <v>23102</v>
      </c>
      <c r="AS214" s="361">
        <v>23102</v>
      </c>
      <c r="AT214" s="361">
        <v>23102</v>
      </c>
      <c r="AU214" s="332" t="s">
        <v>2445</v>
      </c>
      <c r="AV214" s="367">
        <v>135000</v>
      </c>
      <c r="AW214" s="346">
        <v>59400</v>
      </c>
      <c r="AX214" s="311"/>
    </row>
    <row r="215" spans="1:50" s="123" customFormat="1" ht="72" x14ac:dyDescent="0.2">
      <c r="A215" s="52" t="s">
        <v>41</v>
      </c>
      <c r="B215" s="52" t="s">
        <v>277</v>
      </c>
      <c r="C215" s="52" t="s">
        <v>276</v>
      </c>
      <c r="D215" s="52" t="s">
        <v>11</v>
      </c>
      <c r="E215" s="52" t="s">
        <v>310</v>
      </c>
      <c r="F215" s="121" t="s">
        <v>1787</v>
      </c>
      <c r="G215" s="52" t="s">
        <v>518</v>
      </c>
      <c r="H215" s="71" t="s">
        <v>317</v>
      </c>
      <c r="I215" s="71" t="s">
        <v>519</v>
      </c>
      <c r="J215" s="122">
        <v>45000</v>
      </c>
      <c r="K215" s="71"/>
      <c r="L215" s="71"/>
      <c r="M215" s="249" t="s">
        <v>137</v>
      </c>
      <c r="N215" s="19"/>
      <c r="O215" s="18" t="s">
        <v>2676</v>
      </c>
      <c r="P215" s="42">
        <v>23080</v>
      </c>
      <c r="Q215" s="19" t="s">
        <v>2419</v>
      </c>
      <c r="R215" s="18" t="s">
        <v>39</v>
      </c>
      <c r="S215" s="19" t="s">
        <v>60</v>
      </c>
      <c r="T215" s="19"/>
      <c r="U215" s="19"/>
      <c r="V215" s="42" t="s">
        <v>2705</v>
      </c>
      <c r="W215" s="50">
        <v>44998.85</v>
      </c>
      <c r="X215" s="18">
        <v>1</v>
      </c>
      <c r="Y215" s="18" t="s">
        <v>3061</v>
      </c>
      <c r="Z215" s="50">
        <v>44998.85</v>
      </c>
      <c r="AA215" s="18">
        <v>7014238191</v>
      </c>
      <c r="AB215" s="18" t="s">
        <v>3061</v>
      </c>
      <c r="AC215" s="19"/>
      <c r="AD215" s="50">
        <v>44998.85</v>
      </c>
      <c r="AE215" s="19" t="s">
        <v>2683</v>
      </c>
      <c r="AF215" s="52" t="s">
        <v>2680</v>
      </c>
      <c r="AG215" s="52" t="s">
        <v>3544</v>
      </c>
      <c r="AH215" s="52" t="s">
        <v>3472</v>
      </c>
      <c r="AI215" s="52" t="s">
        <v>2456</v>
      </c>
      <c r="AJ215" s="52"/>
      <c r="AK215" s="52" t="s">
        <v>1263</v>
      </c>
      <c r="AL215" s="52" t="s">
        <v>1570</v>
      </c>
      <c r="AM215" s="52" t="s">
        <v>3553</v>
      </c>
      <c r="AN215" s="119">
        <v>44998.85</v>
      </c>
      <c r="AO215" s="119"/>
      <c r="AP215" s="119">
        <f t="shared" si="8"/>
        <v>1.1500000000014552</v>
      </c>
      <c r="AQ215" s="354">
        <v>23080</v>
      </c>
      <c r="AR215" s="341">
        <v>23102</v>
      </c>
      <c r="AS215" s="360" t="s">
        <v>3061</v>
      </c>
      <c r="AT215" s="361">
        <v>23102</v>
      </c>
      <c r="AU215" s="332" t="s">
        <v>2445</v>
      </c>
      <c r="AV215" s="309">
        <v>44998.85</v>
      </c>
      <c r="AW215" s="346">
        <v>1</v>
      </c>
      <c r="AX215" s="311"/>
    </row>
    <row r="216" spans="1:50" s="123" customFormat="1" ht="72" x14ac:dyDescent="0.2">
      <c r="A216" s="52" t="s">
        <v>41</v>
      </c>
      <c r="B216" s="52" t="s">
        <v>277</v>
      </c>
      <c r="C216" s="52" t="s">
        <v>276</v>
      </c>
      <c r="D216" s="52" t="s">
        <v>11</v>
      </c>
      <c r="E216" s="52" t="s">
        <v>310</v>
      </c>
      <c r="F216" s="121" t="s">
        <v>1788</v>
      </c>
      <c r="G216" s="52" t="s">
        <v>520</v>
      </c>
      <c r="H216" s="71" t="s">
        <v>269</v>
      </c>
      <c r="I216" s="71" t="s">
        <v>273</v>
      </c>
      <c r="J216" s="122">
        <v>13000</v>
      </c>
      <c r="K216" s="71"/>
      <c r="L216" s="71"/>
      <c r="M216" s="249" t="s">
        <v>137</v>
      </c>
      <c r="N216" s="19"/>
      <c r="O216" s="18" t="s">
        <v>2676</v>
      </c>
      <c r="P216" s="42">
        <v>23080</v>
      </c>
      <c r="Q216" s="19" t="s">
        <v>2419</v>
      </c>
      <c r="R216" s="18" t="s">
        <v>39</v>
      </c>
      <c r="S216" s="19" t="s">
        <v>60</v>
      </c>
      <c r="T216" s="19"/>
      <c r="U216" s="19"/>
      <c r="V216" s="42" t="s">
        <v>2705</v>
      </c>
      <c r="W216" s="74">
        <v>12840</v>
      </c>
      <c r="X216" s="18">
        <v>1</v>
      </c>
      <c r="Y216" s="18" t="s">
        <v>3061</v>
      </c>
      <c r="Z216" s="74">
        <v>12840</v>
      </c>
      <c r="AA216" s="18">
        <v>7014238191</v>
      </c>
      <c r="AB216" s="18" t="s">
        <v>3061</v>
      </c>
      <c r="AC216" s="19"/>
      <c r="AD216" s="74">
        <v>12840</v>
      </c>
      <c r="AE216" s="19" t="s">
        <v>2683</v>
      </c>
      <c r="AF216" s="52" t="s">
        <v>2680</v>
      </c>
      <c r="AG216" s="52" t="s">
        <v>3544</v>
      </c>
      <c r="AH216" s="52" t="s">
        <v>3472</v>
      </c>
      <c r="AI216" s="52" t="s">
        <v>2456</v>
      </c>
      <c r="AJ216" s="52"/>
      <c r="AK216" s="52" t="s">
        <v>1263</v>
      </c>
      <c r="AL216" s="52" t="s">
        <v>1570</v>
      </c>
      <c r="AM216" s="52" t="s">
        <v>3553</v>
      </c>
      <c r="AN216" s="119">
        <v>12840</v>
      </c>
      <c r="AO216" s="119"/>
      <c r="AP216" s="119">
        <f t="shared" si="8"/>
        <v>160</v>
      </c>
      <c r="AQ216" s="354">
        <v>23080</v>
      </c>
      <c r="AR216" s="341">
        <v>23102</v>
      </c>
      <c r="AS216" s="360" t="s">
        <v>3061</v>
      </c>
      <c r="AT216" s="361">
        <v>23102</v>
      </c>
      <c r="AU216" s="332" t="s">
        <v>2445</v>
      </c>
      <c r="AV216" s="367">
        <v>12840</v>
      </c>
      <c r="AW216" s="346">
        <v>160</v>
      </c>
      <c r="AX216" s="311"/>
    </row>
    <row r="217" spans="1:50" s="123" customFormat="1" ht="72" x14ac:dyDescent="0.2">
      <c r="A217" s="52" t="s">
        <v>41</v>
      </c>
      <c r="B217" s="52" t="s">
        <v>277</v>
      </c>
      <c r="C217" s="52" t="s">
        <v>276</v>
      </c>
      <c r="D217" s="52" t="s">
        <v>11</v>
      </c>
      <c r="E217" s="52" t="s">
        <v>310</v>
      </c>
      <c r="F217" s="121" t="s">
        <v>1789</v>
      </c>
      <c r="G217" s="52" t="s">
        <v>521</v>
      </c>
      <c r="H217" s="71" t="s">
        <v>267</v>
      </c>
      <c r="I217" s="71" t="s">
        <v>273</v>
      </c>
      <c r="J217" s="122">
        <v>79800</v>
      </c>
      <c r="K217" s="71"/>
      <c r="L217" s="71"/>
      <c r="M217" s="249" t="s">
        <v>137</v>
      </c>
      <c r="N217" s="19"/>
      <c r="O217" s="18" t="s">
        <v>2676</v>
      </c>
      <c r="P217" s="42">
        <v>23080</v>
      </c>
      <c r="Q217" s="19" t="s">
        <v>2419</v>
      </c>
      <c r="R217" s="18" t="s">
        <v>39</v>
      </c>
      <c r="S217" s="19" t="s">
        <v>60</v>
      </c>
      <c r="T217" s="19"/>
      <c r="U217" s="19"/>
      <c r="V217" s="42" t="s">
        <v>2705</v>
      </c>
      <c r="W217" s="74">
        <v>35952</v>
      </c>
      <c r="X217" s="18">
        <v>1</v>
      </c>
      <c r="Y217" s="18" t="s">
        <v>3061</v>
      </c>
      <c r="Z217" s="74">
        <v>35952</v>
      </c>
      <c r="AA217" s="18">
        <v>7014238191</v>
      </c>
      <c r="AB217" s="18" t="s">
        <v>3061</v>
      </c>
      <c r="AC217" s="19"/>
      <c r="AD217" s="74">
        <v>35952</v>
      </c>
      <c r="AE217" s="19" t="s">
        <v>2683</v>
      </c>
      <c r="AF217" s="52" t="s">
        <v>2680</v>
      </c>
      <c r="AG217" s="52" t="s">
        <v>3544</v>
      </c>
      <c r="AH217" s="52" t="s">
        <v>3472</v>
      </c>
      <c r="AI217" s="52" t="s">
        <v>2456</v>
      </c>
      <c r="AJ217" s="52"/>
      <c r="AK217" s="52" t="s">
        <v>1263</v>
      </c>
      <c r="AL217" s="52" t="s">
        <v>1570</v>
      </c>
      <c r="AM217" s="52" t="s">
        <v>3553</v>
      </c>
      <c r="AN217" s="119">
        <v>35952</v>
      </c>
      <c r="AO217" s="119"/>
      <c r="AP217" s="119">
        <f t="shared" si="8"/>
        <v>43848</v>
      </c>
      <c r="AQ217" s="354">
        <v>23080</v>
      </c>
      <c r="AR217" s="341">
        <v>23102</v>
      </c>
      <c r="AS217" s="360" t="s">
        <v>3061</v>
      </c>
      <c r="AT217" s="361">
        <v>23102</v>
      </c>
      <c r="AU217" s="332" t="s">
        <v>2445</v>
      </c>
      <c r="AV217" s="367">
        <v>35952</v>
      </c>
      <c r="AW217" s="346">
        <v>43848</v>
      </c>
      <c r="AX217" s="311"/>
    </row>
    <row r="218" spans="1:50" s="123" customFormat="1" ht="72" x14ac:dyDescent="0.2">
      <c r="A218" s="52" t="s">
        <v>41</v>
      </c>
      <c r="B218" s="52" t="s">
        <v>277</v>
      </c>
      <c r="C218" s="52" t="s">
        <v>276</v>
      </c>
      <c r="D218" s="52" t="s">
        <v>11</v>
      </c>
      <c r="E218" s="52" t="s">
        <v>310</v>
      </c>
      <c r="F218" s="121" t="s">
        <v>1790</v>
      </c>
      <c r="G218" s="52" t="s">
        <v>522</v>
      </c>
      <c r="H218" s="71" t="s">
        <v>270</v>
      </c>
      <c r="I218" s="71" t="s">
        <v>274</v>
      </c>
      <c r="J218" s="122">
        <v>18500</v>
      </c>
      <c r="K218" s="71"/>
      <c r="L218" s="71"/>
      <c r="M218" s="249" t="s">
        <v>137</v>
      </c>
      <c r="N218" s="19"/>
      <c r="O218" s="18" t="s">
        <v>2676</v>
      </c>
      <c r="P218" s="42">
        <v>23080</v>
      </c>
      <c r="Q218" s="19" t="s">
        <v>2419</v>
      </c>
      <c r="R218" s="18" t="s">
        <v>39</v>
      </c>
      <c r="S218" s="19" t="s">
        <v>60</v>
      </c>
      <c r="T218" s="19"/>
      <c r="U218" s="19"/>
      <c r="V218" s="42" t="s">
        <v>2705</v>
      </c>
      <c r="W218" s="74">
        <v>18500</v>
      </c>
      <c r="X218" s="18">
        <v>1</v>
      </c>
      <c r="Y218" s="18" t="s">
        <v>3061</v>
      </c>
      <c r="Z218" s="74">
        <v>18500</v>
      </c>
      <c r="AA218" s="18">
        <v>7014238191</v>
      </c>
      <c r="AB218" s="18" t="s">
        <v>3061</v>
      </c>
      <c r="AC218" s="19"/>
      <c r="AD218" s="74">
        <v>18500</v>
      </c>
      <c r="AE218" s="19" t="s">
        <v>2683</v>
      </c>
      <c r="AF218" s="52" t="s">
        <v>2680</v>
      </c>
      <c r="AG218" s="52" t="s">
        <v>3544</v>
      </c>
      <c r="AH218" s="52" t="s">
        <v>3472</v>
      </c>
      <c r="AI218" s="52" t="s">
        <v>2456</v>
      </c>
      <c r="AJ218" s="52"/>
      <c r="AK218" s="52" t="s">
        <v>1263</v>
      </c>
      <c r="AL218" s="52" t="s">
        <v>1570</v>
      </c>
      <c r="AM218" s="52" t="s">
        <v>3553</v>
      </c>
      <c r="AN218" s="119">
        <v>14445</v>
      </c>
      <c r="AO218" s="119"/>
      <c r="AP218" s="119">
        <f t="shared" si="8"/>
        <v>4055</v>
      </c>
      <c r="AQ218" s="354">
        <v>23080</v>
      </c>
      <c r="AR218" s="341">
        <v>23102</v>
      </c>
      <c r="AS218" s="360" t="s">
        <v>3061</v>
      </c>
      <c r="AT218" s="361">
        <v>23102</v>
      </c>
      <c r="AU218" s="332" t="s">
        <v>2445</v>
      </c>
      <c r="AV218" s="367">
        <v>18500</v>
      </c>
      <c r="AW218" s="346">
        <v>0</v>
      </c>
      <c r="AX218" s="311"/>
    </row>
    <row r="219" spans="1:50" s="123" customFormat="1" ht="72" x14ac:dyDescent="0.2">
      <c r="A219" s="52" t="s">
        <v>41</v>
      </c>
      <c r="B219" s="52" t="s">
        <v>277</v>
      </c>
      <c r="C219" s="52" t="s">
        <v>276</v>
      </c>
      <c r="D219" s="52" t="s">
        <v>286</v>
      </c>
      <c r="E219" s="52" t="s">
        <v>310</v>
      </c>
      <c r="F219" s="121" t="s">
        <v>1791</v>
      </c>
      <c r="G219" s="52" t="s">
        <v>523</v>
      </c>
      <c r="H219" s="71" t="s">
        <v>270</v>
      </c>
      <c r="I219" s="71" t="s">
        <v>274</v>
      </c>
      <c r="J219" s="122">
        <v>138000</v>
      </c>
      <c r="K219" s="71"/>
      <c r="L219" s="71"/>
      <c r="M219" s="249" t="s">
        <v>137</v>
      </c>
      <c r="N219" s="19"/>
      <c r="O219" s="18" t="s">
        <v>2716</v>
      </c>
      <c r="P219" s="42">
        <v>23080</v>
      </c>
      <c r="Q219" s="20" t="s">
        <v>2429</v>
      </c>
      <c r="R219" s="18" t="s">
        <v>39</v>
      </c>
      <c r="S219" s="18" t="s">
        <v>116</v>
      </c>
      <c r="T219" s="18" t="s">
        <v>2717</v>
      </c>
      <c r="U219" s="19"/>
      <c r="V219" s="42" t="s">
        <v>2705</v>
      </c>
      <c r="W219" s="74">
        <v>138000</v>
      </c>
      <c r="X219" s="18">
        <v>1</v>
      </c>
      <c r="Y219" s="42">
        <v>23110</v>
      </c>
      <c r="Z219" s="74">
        <v>138000</v>
      </c>
      <c r="AA219" s="18">
        <v>7014192295</v>
      </c>
      <c r="AB219" s="42">
        <v>23110</v>
      </c>
      <c r="AC219" s="19"/>
      <c r="AD219" s="74">
        <v>138000</v>
      </c>
      <c r="AE219" s="19" t="s">
        <v>2683</v>
      </c>
      <c r="AF219" s="52" t="s">
        <v>2680</v>
      </c>
      <c r="AG219" s="52" t="s">
        <v>3544</v>
      </c>
      <c r="AH219" s="52" t="s">
        <v>3472</v>
      </c>
      <c r="AI219" s="52" t="s">
        <v>2456</v>
      </c>
      <c r="AJ219" s="52"/>
      <c r="AK219" s="52" t="s">
        <v>1263</v>
      </c>
      <c r="AL219" s="52" t="s">
        <v>1570</v>
      </c>
      <c r="AM219" s="52" t="s">
        <v>3553</v>
      </c>
      <c r="AN219" s="122">
        <v>138000</v>
      </c>
      <c r="AO219" s="119"/>
      <c r="AP219" s="119">
        <f t="shared" si="8"/>
        <v>0</v>
      </c>
      <c r="AQ219" s="354">
        <v>23080</v>
      </c>
      <c r="AR219" s="341">
        <v>23102</v>
      </c>
      <c r="AS219" s="355">
        <v>23110</v>
      </c>
      <c r="AT219" s="361">
        <v>23102</v>
      </c>
      <c r="AU219" s="332" t="s">
        <v>2445</v>
      </c>
      <c r="AV219" s="367">
        <v>138000</v>
      </c>
      <c r="AW219" s="346">
        <v>0</v>
      </c>
      <c r="AX219" s="311"/>
    </row>
    <row r="220" spans="1:50" s="123" customFormat="1" ht="72" x14ac:dyDescent="0.2">
      <c r="A220" s="52" t="s">
        <v>41</v>
      </c>
      <c r="B220" s="52" t="s">
        <v>277</v>
      </c>
      <c r="C220" s="52" t="s">
        <v>276</v>
      </c>
      <c r="D220" s="52" t="s">
        <v>286</v>
      </c>
      <c r="E220" s="52" t="s">
        <v>310</v>
      </c>
      <c r="F220" s="121" t="s">
        <v>1792</v>
      </c>
      <c r="G220" s="52" t="s">
        <v>524</v>
      </c>
      <c r="H220" s="71" t="s">
        <v>319</v>
      </c>
      <c r="I220" s="71" t="s">
        <v>271</v>
      </c>
      <c r="J220" s="122">
        <v>7000</v>
      </c>
      <c r="K220" s="71"/>
      <c r="L220" s="71"/>
      <c r="M220" s="249" t="s">
        <v>137</v>
      </c>
      <c r="N220" s="19"/>
      <c r="O220" s="18" t="s">
        <v>2704</v>
      </c>
      <c r="P220" s="42">
        <v>23080</v>
      </c>
      <c r="Q220" s="20" t="s">
        <v>2429</v>
      </c>
      <c r="R220" s="18" t="s">
        <v>39</v>
      </c>
      <c r="S220" s="18" t="s">
        <v>116</v>
      </c>
      <c r="T220" s="18" t="s">
        <v>2718</v>
      </c>
      <c r="U220" s="19"/>
      <c r="V220" s="42" t="s">
        <v>2705</v>
      </c>
      <c r="W220" s="74">
        <v>6400</v>
      </c>
      <c r="X220" s="18">
        <v>1</v>
      </c>
      <c r="Y220" s="42">
        <v>23110</v>
      </c>
      <c r="Z220" s="74">
        <v>6400</v>
      </c>
      <c r="AA220" s="18">
        <v>7014208368</v>
      </c>
      <c r="AB220" s="42">
        <v>23110</v>
      </c>
      <c r="AC220" s="19"/>
      <c r="AD220" s="74">
        <v>6400</v>
      </c>
      <c r="AE220" s="19" t="s">
        <v>2683</v>
      </c>
      <c r="AF220" s="52" t="s">
        <v>2680</v>
      </c>
      <c r="AG220" s="52" t="s">
        <v>3544</v>
      </c>
      <c r="AH220" s="52" t="s">
        <v>3472</v>
      </c>
      <c r="AI220" s="52" t="s">
        <v>2456</v>
      </c>
      <c r="AJ220" s="52"/>
      <c r="AK220" s="52" t="s">
        <v>1263</v>
      </c>
      <c r="AL220" s="52" t="s">
        <v>1570</v>
      </c>
      <c r="AM220" s="52" t="s">
        <v>3553</v>
      </c>
      <c r="AN220" s="119">
        <v>6400</v>
      </c>
      <c r="AO220" s="119"/>
      <c r="AP220" s="119">
        <f t="shared" si="8"/>
        <v>600</v>
      </c>
      <c r="AQ220" s="354">
        <v>23080</v>
      </c>
      <c r="AR220" s="341">
        <v>23102</v>
      </c>
      <c r="AS220" s="355">
        <v>23110</v>
      </c>
      <c r="AT220" s="361">
        <v>23102</v>
      </c>
      <c r="AU220" s="332" t="s">
        <v>2445</v>
      </c>
      <c r="AV220" s="367">
        <v>6400</v>
      </c>
      <c r="AW220" s="346">
        <v>600</v>
      </c>
      <c r="AX220" s="311"/>
    </row>
    <row r="221" spans="1:50" s="123" customFormat="1" ht="72" x14ac:dyDescent="0.2">
      <c r="A221" s="52" t="s">
        <v>41</v>
      </c>
      <c r="B221" s="52" t="s">
        <v>277</v>
      </c>
      <c r="C221" s="52" t="s">
        <v>276</v>
      </c>
      <c r="D221" s="52" t="s">
        <v>286</v>
      </c>
      <c r="E221" s="52" t="s">
        <v>310</v>
      </c>
      <c r="F221" s="121" t="s">
        <v>1793</v>
      </c>
      <c r="G221" s="52" t="s">
        <v>525</v>
      </c>
      <c r="H221" s="71" t="s">
        <v>303</v>
      </c>
      <c r="I221" s="71" t="s">
        <v>274</v>
      </c>
      <c r="J221" s="122">
        <v>438000</v>
      </c>
      <c r="K221" s="71"/>
      <c r="L221" s="71"/>
      <c r="M221" s="249" t="s">
        <v>137</v>
      </c>
      <c r="N221" s="19"/>
      <c r="O221" s="18" t="s">
        <v>2719</v>
      </c>
      <c r="P221" s="42">
        <v>23080</v>
      </c>
      <c r="Q221" s="20" t="s">
        <v>2429</v>
      </c>
      <c r="R221" s="18" t="s">
        <v>39</v>
      </c>
      <c r="S221" s="18" t="s">
        <v>116</v>
      </c>
      <c r="T221" s="18"/>
      <c r="U221" s="19"/>
      <c r="V221" s="42" t="s">
        <v>2705</v>
      </c>
      <c r="W221" s="74">
        <v>438000</v>
      </c>
      <c r="X221" s="18">
        <v>1</v>
      </c>
      <c r="Y221" s="42">
        <v>23110</v>
      </c>
      <c r="Z221" s="74">
        <v>438000</v>
      </c>
      <c r="AA221" s="18">
        <v>7014207130</v>
      </c>
      <c r="AB221" s="42">
        <v>23110</v>
      </c>
      <c r="AC221" s="19"/>
      <c r="AD221" s="74">
        <v>438000</v>
      </c>
      <c r="AE221" s="19" t="s">
        <v>2683</v>
      </c>
      <c r="AF221" s="52" t="s">
        <v>2680</v>
      </c>
      <c r="AG221" s="52" t="s">
        <v>3544</v>
      </c>
      <c r="AH221" s="52" t="s">
        <v>3472</v>
      </c>
      <c r="AI221" s="52" t="s">
        <v>2456</v>
      </c>
      <c r="AJ221" s="52"/>
      <c r="AK221" s="52" t="s">
        <v>1263</v>
      </c>
      <c r="AL221" s="52" t="s">
        <v>1570</v>
      </c>
      <c r="AM221" s="52" t="s">
        <v>3553</v>
      </c>
      <c r="AN221" s="122">
        <v>438000</v>
      </c>
      <c r="AO221" s="119"/>
      <c r="AP221" s="119">
        <f t="shared" si="8"/>
        <v>0</v>
      </c>
      <c r="AQ221" s="354">
        <v>23080</v>
      </c>
      <c r="AR221" s="341">
        <v>23102</v>
      </c>
      <c r="AS221" s="355">
        <v>23110</v>
      </c>
      <c r="AT221" s="361">
        <v>23102</v>
      </c>
      <c r="AU221" s="332" t="s">
        <v>2445</v>
      </c>
      <c r="AV221" s="367">
        <v>438000</v>
      </c>
      <c r="AW221" s="346">
        <v>0</v>
      </c>
      <c r="AX221" s="311"/>
    </row>
    <row r="222" spans="1:50" s="123" customFormat="1" ht="72" x14ac:dyDescent="0.2">
      <c r="A222" s="52" t="s">
        <v>41</v>
      </c>
      <c r="B222" s="52" t="s">
        <v>277</v>
      </c>
      <c r="C222" s="52" t="s">
        <v>276</v>
      </c>
      <c r="D222" s="52" t="s">
        <v>286</v>
      </c>
      <c r="E222" s="52" t="s">
        <v>310</v>
      </c>
      <c r="F222" s="121" t="s">
        <v>1794</v>
      </c>
      <c r="G222" s="52" t="s">
        <v>526</v>
      </c>
      <c r="H222" s="71" t="s">
        <v>270</v>
      </c>
      <c r="I222" s="71" t="s">
        <v>274</v>
      </c>
      <c r="J222" s="122">
        <v>200000</v>
      </c>
      <c r="K222" s="71"/>
      <c r="L222" s="71"/>
      <c r="M222" s="249" t="s">
        <v>137</v>
      </c>
      <c r="N222" s="19"/>
      <c r="O222" s="18" t="s">
        <v>2720</v>
      </c>
      <c r="P222" s="42">
        <v>23080</v>
      </c>
      <c r="Q222" s="19" t="s">
        <v>2430</v>
      </c>
      <c r="R222" s="18" t="s">
        <v>39</v>
      </c>
      <c r="S222" s="18" t="s">
        <v>14</v>
      </c>
      <c r="T222" s="18"/>
      <c r="U222" s="19"/>
      <c r="V222" s="42" t="s">
        <v>2705</v>
      </c>
      <c r="W222" s="50">
        <v>199116.3</v>
      </c>
      <c r="X222" s="18">
        <v>1</v>
      </c>
      <c r="Y222" s="42">
        <v>23090</v>
      </c>
      <c r="Z222" s="50">
        <v>199116.3</v>
      </c>
      <c r="AA222" s="18">
        <v>7014208336</v>
      </c>
      <c r="AB222" s="48">
        <v>23090</v>
      </c>
      <c r="AC222" s="42">
        <v>23090</v>
      </c>
      <c r="AD222" s="50">
        <v>199116.3</v>
      </c>
      <c r="AE222" s="19" t="s">
        <v>3676</v>
      </c>
      <c r="AF222" s="52" t="s">
        <v>2694</v>
      </c>
      <c r="AG222" s="52" t="s">
        <v>3544</v>
      </c>
      <c r="AH222" s="52" t="s">
        <v>3475</v>
      </c>
      <c r="AI222" s="52" t="s">
        <v>2456</v>
      </c>
      <c r="AJ222" s="52"/>
      <c r="AK222" s="52" t="s">
        <v>1263</v>
      </c>
      <c r="AL222" s="52" t="s">
        <v>1570</v>
      </c>
      <c r="AM222" s="52" t="s">
        <v>3553</v>
      </c>
      <c r="AN222" s="119">
        <v>199116.3</v>
      </c>
      <c r="AO222" s="119"/>
      <c r="AP222" s="119">
        <f t="shared" si="8"/>
        <v>883.70000000001164</v>
      </c>
      <c r="AQ222" s="354">
        <v>23080</v>
      </c>
      <c r="AR222" s="341">
        <v>23102</v>
      </c>
      <c r="AS222" s="355">
        <v>23090</v>
      </c>
      <c r="AT222" s="355">
        <v>23090</v>
      </c>
      <c r="AU222" s="332" t="s">
        <v>2445</v>
      </c>
      <c r="AV222" s="309">
        <v>199116.3</v>
      </c>
      <c r="AW222" s="346">
        <v>883</v>
      </c>
      <c r="AX222" s="311"/>
    </row>
    <row r="223" spans="1:50" s="123" customFormat="1" ht="72" x14ac:dyDescent="0.2">
      <c r="A223" s="52" t="s">
        <v>41</v>
      </c>
      <c r="B223" s="52" t="s">
        <v>277</v>
      </c>
      <c r="C223" s="52" t="s">
        <v>276</v>
      </c>
      <c r="D223" s="52" t="s">
        <v>286</v>
      </c>
      <c r="E223" s="52" t="s">
        <v>310</v>
      </c>
      <c r="F223" s="121" t="s">
        <v>1795</v>
      </c>
      <c r="G223" s="52" t="s">
        <v>527</v>
      </c>
      <c r="H223" s="71" t="s">
        <v>317</v>
      </c>
      <c r="I223" s="71" t="s">
        <v>271</v>
      </c>
      <c r="J223" s="122">
        <v>132500</v>
      </c>
      <c r="K223" s="71"/>
      <c r="L223" s="71"/>
      <c r="M223" s="249" t="s">
        <v>137</v>
      </c>
      <c r="N223" s="19"/>
      <c r="O223" s="18" t="s">
        <v>2707</v>
      </c>
      <c r="P223" s="42">
        <v>23080</v>
      </c>
      <c r="Q223" s="19" t="s">
        <v>2438</v>
      </c>
      <c r="R223" s="18" t="s">
        <v>39</v>
      </c>
      <c r="S223" s="18" t="s">
        <v>60</v>
      </c>
      <c r="T223" s="18" t="s">
        <v>2721</v>
      </c>
      <c r="U223" s="19"/>
      <c r="V223" s="42" t="s">
        <v>2705</v>
      </c>
      <c r="W223" s="74">
        <v>132500</v>
      </c>
      <c r="X223" s="18">
        <v>1</v>
      </c>
      <c r="Y223" s="42">
        <v>23110</v>
      </c>
      <c r="Z223" s="74">
        <v>132500</v>
      </c>
      <c r="AA223" s="18">
        <v>7014238177</v>
      </c>
      <c r="AB223" s="42">
        <v>23110</v>
      </c>
      <c r="AC223" s="19"/>
      <c r="AD223" s="74">
        <v>132500</v>
      </c>
      <c r="AE223" s="19" t="s">
        <v>2683</v>
      </c>
      <c r="AF223" s="52" t="s">
        <v>2680</v>
      </c>
      <c r="AG223" s="52" t="s">
        <v>3544</v>
      </c>
      <c r="AH223" s="52" t="s">
        <v>3472</v>
      </c>
      <c r="AI223" s="52" t="s">
        <v>2456</v>
      </c>
      <c r="AJ223" s="52"/>
      <c r="AK223" s="52" t="s">
        <v>1263</v>
      </c>
      <c r="AL223" s="52" t="s">
        <v>1570</v>
      </c>
      <c r="AM223" s="52" t="s">
        <v>3553</v>
      </c>
      <c r="AN223" s="119">
        <v>132500</v>
      </c>
      <c r="AO223" s="119"/>
      <c r="AP223" s="119">
        <f t="shared" si="8"/>
        <v>0</v>
      </c>
      <c r="AQ223" s="354">
        <v>23080</v>
      </c>
      <c r="AR223" s="341">
        <v>23102</v>
      </c>
      <c r="AS223" s="355">
        <v>23110</v>
      </c>
      <c r="AT223" s="361">
        <v>23102</v>
      </c>
      <c r="AU223" s="332" t="s">
        <v>2445</v>
      </c>
      <c r="AV223" s="367">
        <v>132500</v>
      </c>
      <c r="AW223" s="346">
        <v>0</v>
      </c>
      <c r="AX223" s="311"/>
    </row>
    <row r="224" spans="1:50" s="123" customFormat="1" ht="72" x14ac:dyDescent="0.2">
      <c r="A224" s="52" t="s">
        <v>41</v>
      </c>
      <c r="B224" s="52" t="s">
        <v>277</v>
      </c>
      <c r="C224" s="52" t="s">
        <v>276</v>
      </c>
      <c r="D224" s="52" t="s">
        <v>286</v>
      </c>
      <c r="E224" s="52" t="s">
        <v>310</v>
      </c>
      <c r="F224" s="121" t="s">
        <v>1796</v>
      </c>
      <c r="G224" s="52" t="s">
        <v>528</v>
      </c>
      <c r="H224" s="71" t="s">
        <v>272</v>
      </c>
      <c r="I224" s="71" t="s">
        <v>271</v>
      </c>
      <c r="J224" s="122">
        <v>15000</v>
      </c>
      <c r="K224" s="71"/>
      <c r="L224" s="71"/>
      <c r="M224" s="249" t="s">
        <v>137</v>
      </c>
      <c r="N224" s="19"/>
      <c r="O224" s="42" t="s">
        <v>2704</v>
      </c>
      <c r="P224" s="42">
        <v>23080</v>
      </c>
      <c r="Q224" s="20" t="s">
        <v>2429</v>
      </c>
      <c r="R224" s="18" t="s">
        <v>39</v>
      </c>
      <c r="S224" s="18" t="s">
        <v>116</v>
      </c>
      <c r="T224" s="18" t="s">
        <v>2722</v>
      </c>
      <c r="U224" s="19"/>
      <c r="V224" s="42" t="s">
        <v>2705</v>
      </c>
      <c r="W224" s="74">
        <v>14700</v>
      </c>
      <c r="X224" s="18">
        <v>1</v>
      </c>
      <c r="Y224" s="42">
        <v>23110</v>
      </c>
      <c r="Z224" s="74">
        <v>14700</v>
      </c>
      <c r="AA224" s="18">
        <v>7014208368</v>
      </c>
      <c r="AB224" s="42">
        <v>23110</v>
      </c>
      <c r="AC224" s="19"/>
      <c r="AD224" s="74">
        <v>14700</v>
      </c>
      <c r="AE224" s="19" t="s">
        <v>2683</v>
      </c>
      <c r="AF224" s="52" t="s">
        <v>2680</v>
      </c>
      <c r="AG224" s="52" t="s">
        <v>3544</v>
      </c>
      <c r="AH224" s="52" t="s">
        <v>3472</v>
      </c>
      <c r="AI224" s="52" t="s">
        <v>2456</v>
      </c>
      <c r="AJ224" s="52"/>
      <c r="AK224" s="52" t="s">
        <v>1263</v>
      </c>
      <c r="AL224" s="52" t="s">
        <v>1570</v>
      </c>
      <c r="AM224" s="52" t="s">
        <v>3553</v>
      </c>
      <c r="AN224" s="119">
        <v>14700</v>
      </c>
      <c r="AO224" s="119"/>
      <c r="AP224" s="119">
        <f t="shared" si="8"/>
        <v>300</v>
      </c>
      <c r="AQ224" s="354">
        <v>23080</v>
      </c>
      <c r="AR224" s="341">
        <v>23102</v>
      </c>
      <c r="AS224" s="355">
        <v>23110</v>
      </c>
      <c r="AT224" s="361">
        <v>23102</v>
      </c>
      <c r="AU224" s="332" t="s">
        <v>2445</v>
      </c>
      <c r="AV224" s="367">
        <v>14700</v>
      </c>
      <c r="AW224" s="346">
        <v>300</v>
      </c>
      <c r="AX224" s="311"/>
    </row>
    <row r="225" spans="1:50" s="123" customFormat="1" ht="72" x14ac:dyDescent="0.2">
      <c r="A225" s="52" t="s">
        <v>41</v>
      </c>
      <c r="B225" s="52" t="s">
        <v>277</v>
      </c>
      <c r="C225" s="52" t="s">
        <v>276</v>
      </c>
      <c r="D225" s="52" t="s">
        <v>10</v>
      </c>
      <c r="E225" s="52" t="s">
        <v>311</v>
      </c>
      <c r="F225" s="121" t="s">
        <v>1797</v>
      </c>
      <c r="G225" s="52" t="s">
        <v>529</v>
      </c>
      <c r="H225" s="71" t="s">
        <v>270</v>
      </c>
      <c r="I225" s="71" t="s">
        <v>273</v>
      </c>
      <c r="J225" s="122">
        <v>130000</v>
      </c>
      <c r="K225" s="249" t="s">
        <v>137</v>
      </c>
      <c r="L225" s="71"/>
      <c r="M225" s="71"/>
      <c r="N225" s="19"/>
      <c r="O225" s="18" t="s">
        <v>3696</v>
      </c>
      <c r="P225" s="42">
        <v>23114</v>
      </c>
      <c r="Q225" s="19" t="s">
        <v>2439</v>
      </c>
      <c r="R225" s="18" t="s">
        <v>39</v>
      </c>
      <c r="S225" s="18" t="s">
        <v>60</v>
      </c>
      <c r="T225" s="19"/>
      <c r="U225" s="19"/>
      <c r="V225" s="18" t="s">
        <v>3697</v>
      </c>
      <c r="W225" s="74">
        <v>129470</v>
      </c>
      <c r="X225" s="18">
        <v>1</v>
      </c>
      <c r="Y225" s="18"/>
      <c r="Z225" s="74">
        <v>129470</v>
      </c>
      <c r="AA225" s="18">
        <v>7014335109</v>
      </c>
      <c r="AB225" s="19"/>
      <c r="AC225" s="19"/>
      <c r="AD225" s="74">
        <v>129470</v>
      </c>
      <c r="AE225" s="19" t="s">
        <v>2680</v>
      </c>
      <c r="AF225" s="52" t="s">
        <v>2684</v>
      </c>
      <c r="AG225" s="52" t="s">
        <v>3541</v>
      </c>
      <c r="AH225" s="52" t="s">
        <v>3470</v>
      </c>
      <c r="AI225" s="52" t="s">
        <v>2456</v>
      </c>
      <c r="AJ225" s="52"/>
      <c r="AK225" s="54" t="s">
        <v>1268</v>
      </c>
      <c r="AL225" s="52" t="s">
        <v>1571</v>
      </c>
      <c r="AM225" s="52" t="s">
        <v>3553</v>
      </c>
      <c r="AN225" s="119">
        <v>129470</v>
      </c>
      <c r="AO225" s="119"/>
      <c r="AP225" s="119">
        <f t="shared" si="8"/>
        <v>530</v>
      </c>
      <c r="AQ225" s="355">
        <v>23114</v>
      </c>
      <c r="AR225" s="341">
        <v>23102</v>
      </c>
      <c r="AS225" s="361">
        <v>23102</v>
      </c>
      <c r="AT225" s="361">
        <v>23102</v>
      </c>
      <c r="AU225" s="361">
        <v>23102</v>
      </c>
      <c r="AV225" s="371">
        <v>129470</v>
      </c>
      <c r="AW225" s="353">
        <v>530</v>
      </c>
      <c r="AX225" s="311"/>
    </row>
    <row r="226" spans="1:50" s="123" customFormat="1" ht="90" x14ac:dyDescent="0.2">
      <c r="A226" s="52" t="s">
        <v>41</v>
      </c>
      <c r="B226" s="52" t="s">
        <v>277</v>
      </c>
      <c r="C226" s="52" t="s">
        <v>276</v>
      </c>
      <c r="D226" s="52" t="s">
        <v>10</v>
      </c>
      <c r="E226" s="52" t="s">
        <v>311</v>
      </c>
      <c r="F226" s="121" t="s">
        <v>1798</v>
      </c>
      <c r="G226" s="52" t="s">
        <v>530</v>
      </c>
      <c r="H226" s="71" t="s">
        <v>531</v>
      </c>
      <c r="I226" s="71" t="s">
        <v>271</v>
      </c>
      <c r="J226" s="122">
        <v>2200000</v>
      </c>
      <c r="K226" s="249" t="s">
        <v>137</v>
      </c>
      <c r="L226" s="71"/>
      <c r="M226" s="71"/>
      <c r="N226" s="19"/>
      <c r="O226" s="18" t="s">
        <v>3696</v>
      </c>
      <c r="P226" s="42">
        <v>23114</v>
      </c>
      <c r="Q226" s="19" t="s">
        <v>2439</v>
      </c>
      <c r="R226" s="18" t="s">
        <v>39</v>
      </c>
      <c r="S226" s="18" t="s">
        <v>60</v>
      </c>
      <c r="T226" s="19"/>
      <c r="U226" s="19"/>
      <c r="V226" s="18" t="s">
        <v>3697</v>
      </c>
      <c r="W226" s="74">
        <v>2193500</v>
      </c>
      <c r="X226" s="18">
        <v>1</v>
      </c>
      <c r="Y226" s="18"/>
      <c r="Z226" s="74">
        <v>2193500</v>
      </c>
      <c r="AA226" s="18">
        <v>7014335109</v>
      </c>
      <c r="AB226" s="19"/>
      <c r="AC226" s="19"/>
      <c r="AD226" s="74">
        <v>2193500</v>
      </c>
      <c r="AE226" s="19" t="s">
        <v>2680</v>
      </c>
      <c r="AF226" s="52" t="s">
        <v>2684</v>
      </c>
      <c r="AG226" s="52" t="s">
        <v>3541</v>
      </c>
      <c r="AH226" s="52" t="s">
        <v>3470</v>
      </c>
      <c r="AI226" s="52" t="s">
        <v>2456</v>
      </c>
      <c r="AJ226" s="52"/>
      <c r="AK226" s="54" t="s">
        <v>1268</v>
      </c>
      <c r="AL226" s="52" t="s">
        <v>1571</v>
      </c>
      <c r="AM226" s="52" t="s">
        <v>3553</v>
      </c>
      <c r="AN226" s="119">
        <v>2193500</v>
      </c>
      <c r="AO226" s="119"/>
      <c r="AP226" s="119">
        <f t="shared" si="8"/>
        <v>6500</v>
      </c>
      <c r="AQ226" s="355">
        <v>23114</v>
      </c>
      <c r="AR226" s="341">
        <v>23102</v>
      </c>
      <c r="AS226" s="361">
        <v>23102</v>
      </c>
      <c r="AT226" s="361">
        <v>23102</v>
      </c>
      <c r="AU226" s="361">
        <v>23102</v>
      </c>
      <c r="AV226" s="371">
        <v>2193500</v>
      </c>
      <c r="AW226" s="371">
        <v>6500</v>
      </c>
      <c r="AX226" s="311"/>
    </row>
    <row r="227" spans="1:50" s="123" customFormat="1" ht="72" x14ac:dyDescent="0.2">
      <c r="A227" s="52" t="s">
        <v>41</v>
      </c>
      <c r="B227" s="52" t="s">
        <v>277</v>
      </c>
      <c r="C227" s="52" t="s">
        <v>276</v>
      </c>
      <c r="D227" s="52" t="s">
        <v>10</v>
      </c>
      <c r="E227" s="52" t="s">
        <v>311</v>
      </c>
      <c r="F227" s="121" t="s">
        <v>1799</v>
      </c>
      <c r="G227" s="52" t="s">
        <v>532</v>
      </c>
      <c r="H227" s="71" t="s">
        <v>459</v>
      </c>
      <c r="I227" s="71" t="s">
        <v>274</v>
      </c>
      <c r="J227" s="122">
        <v>600000</v>
      </c>
      <c r="K227" s="249" t="s">
        <v>137</v>
      </c>
      <c r="L227" s="71"/>
      <c r="M227" s="71"/>
      <c r="N227" s="19"/>
      <c r="O227" s="18" t="s">
        <v>3696</v>
      </c>
      <c r="P227" s="42">
        <v>23114</v>
      </c>
      <c r="Q227" s="19" t="s">
        <v>2439</v>
      </c>
      <c r="R227" s="18" t="s">
        <v>39</v>
      </c>
      <c r="S227" s="18" t="s">
        <v>60</v>
      </c>
      <c r="T227" s="19"/>
      <c r="U227" s="19"/>
      <c r="V227" s="18" t="s">
        <v>3697</v>
      </c>
      <c r="W227" s="74">
        <v>599200</v>
      </c>
      <c r="X227" s="18">
        <v>1</v>
      </c>
      <c r="Y227" s="18"/>
      <c r="Z227" s="74">
        <v>599200</v>
      </c>
      <c r="AA227" s="18">
        <v>7014335109</v>
      </c>
      <c r="AB227" s="19"/>
      <c r="AC227" s="19"/>
      <c r="AD227" s="74">
        <v>599200</v>
      </c>
      <c r="AE227" s="19" t="s">
        <v>2680</v>
      </c>
      <c r="AF227" s="52" t="s">
        <v>2684</v>
      </c>
      <c r="AG227" s="52" t="s">
        <v>3541</v>
      </c>
      <c r="AH227" s="52" t="s">
        <v>3470</v>
      </c>
      <c r="AI227" s="52" t="s">
        <v>2456</v>
      </c>
      <c r="AJ227" s="52"/>
      <c r="AK227" s="54" t="s">
        <v>1268</v>
      </c>
      <c r="AL227" s="52" t="s">
        <v>1571</v>
      </c>
      <c r="AM227" s="52" t="s">
        <v>3553</v>
      </c>
      <c r="AN227" s="119">
        <v>599200</v>
      </c>
      <c r="AO227" s="119"/>
      <c r="AP227" s="119">
        <f t="shared" si="8"/>
        <v>800</v>
      </c>
      <c r="AQ227" s="355">
        <v>23114</v>
      </c>
      <c r="AR227" s="341">
        <v>23102</v>
      </c>
      <c r="AS227" s="361">
        <v>23102</v>
      </c>
      <c r="AT227" s="361">
        <v>23102</v>
      </c>
      <c r="AU227" s="361">
        <v>23102</v>
      </c>
      <c r="AV227" s="371">
        <v>599200</v>
      </c>
      <c r="AW227" s="363">
        <v>800</v>
      </c>
      <c r="AX227" s="311"/>
    </row>
    <row r="228" spans="1:50" s="123" customFormat="1" ht="72" x14ac:dyDescent="0.2">
      <c r="A228" s="52" t="s">
        <v>41</v>
      </c>
      <c r="B228" s="52" t="s">
        <v>277</v>
      </c>
      <c r="C228" s="52" t="s">
        <v>276</v>
      </c>
      <c r="D228" s="52" t="s">
        <v>10</v>
      </c>
      <c r="E228" s="52" t="s">
        <v>311</v>
      </c>
      <c r="F228" s="121" t="s">
        <v>1800</v>
      </c>
      <c r="G228" s="52" t="s">
        <v>533</v>
      </c>
      <c r="H228" s="71" t="s">
        <v>303</v>
      </c>
      <c r="I228" s="71" t="s">
        <v>271</v>
      </c>
      <c r="J228" s="122">
        <v>170000</v>
      </c>
      <c r="K228" s="249" t="s">
        <v>137</v>
      </c>
      <c r="L228" s="71"/>
      <c r="M228" s="71"/>
      <c r="N228" s="19"/>
      <c r="O228" s="18" t="s">
        <v>3696</v>
      </c>
      <c r="P228" s="42">
        <v>23114</v>
      </c>
      <c r="Q228" s="19" t="s">
        <v>2439</v>
      </c>
      <c r="R228" s="18" t="s">
        <v>39</v>
      </c>
      <c r="S228" s="18" t="s">
        <v>60</v>
      </c>
      <c r="T228" s="19"/>
      <c r="U228" s="19"/>
      <c r="V228" s="18" t="s">
        <v>3697</v>
      </c>
      <c r="W228" s="74">
        <v>169060</v>
      </c>
      <c r="X228" s="18">
        <v>1</v>
      </c>
      <c r="Y228" s="18"/>
      <c r="Z228" s="74">
        <v>169060</v>
      </c>
      <c r="AA228" s="18">
        <v>7014335109</v>
      </c>
      <c r="AB228" s="19"/>
      <c r="AC228" s="19"/>
      <c r="AD228" s="74">
        <v>169060</v>
      </c>
      <c r="AE228" s="19" t="s">
        <v>2680</v>
      </c>
      <c r="AF228" s="52" t="s">
        <v>2684</v>
      </c>
      <c r="AG228" s="52" t="s">
        <v>3541</v>
      </c>
      <c r="AH228" s="52" t="s">
        <v>3470</v>
      </c>
      <c r="AI228" s="52" t="s">
        <v>2456</v>
      </c>
      <c r="AJ228" s="52"/>
      <c r="AK228" s="54" t="s">
        <v>1268</v>
      </c>
      <c r="AL228" s="52" t="s">
        <v>1571</v>
      </c>
      <c r="AM228" s="52" t="s">
        <v>3553</v>
      </c>
      <c r="AN228" s="119">
        <v>169060</v>
      </c>
      <c r="AO228" s="119"/>
      <c r="AP228" s="119">
        <f t="shared" si="8"/>
        <v>940</v>
      </c>
      <c r="AQ228" s="355">
        <v>23114</v>
      </c>
      <c r="AR228" s="341">
        <v>23102</v>
      </c>
      <c r="AS228" s="361">
        <v>23102</v>
      </c>
      <c r="AT228" s="361">
        <v>23102</v>
      </c>
      <c r="AU228" s="361">
        <v>23102</v>
      </c>
      <c r="AV228" s="371">
        <v>169060</v>
      </c>
      <c r="AW228" s="363">
        <v>940</v>
      </c>
      <c r="AX228" s="311"/>
    </row>
    <row r="229" spans="1:50" s="123" customFormat="1" ht="72" x14ac:dyDescent="0.2">
      <c r="A229" s="52" t="s">
        <v>41</v>
      </c>
      <c r="B229" s="52" t="s">
        <v>277</v>
      </c>
      <c r="C229" s="52" t="s">
        <v>276</v>
      </c>
      <c r="D229" s="52" t="s">
        <v>10</v>
      </c>
      <c r="E229" s="52" t="s">
        <v>311</v>
      </c>
      <c r="F229" s="121" t="s">
        <v>1801</v>
      </c>
      <c r="G229" s="52" t="s">
        <v>534</v>
      </c>
      <c r="H229" s="71" t="s">
        <v>317</v>
      </c>
      <c r="I229" s="71" t="s">
        <v>271</v>
      </c>
      <c r="J229" s="122">
        <v>110000</v>
      </c>
      <c r="K229" s="249" t="s">
        <v>137</v>
      </c>
      <c r="L229" s="71"/>
      <c r="M229" s="71"/>
      <c r="N229" s="19"/>
      <c r="O229" s="18" t="s">
        <v>3696</v>
      </c>
      <c r="P229" s="42">
        <v>23114</v>
      </c>
      <c r="Q229" s="19" t="s">
        <v>2439</v>
      </c>
      <c r="R229" s="18" t="s">
        <v>39</v>
      </c>
      <c r="S229" s="18" t="s">
        <v>60</v>
      </c>
      <c r="T229" s="19"/>
      <c r="U229" s="19"/>
      <c r="V229" s="18" t="s">
        <v>3697</v>
      </c>
      <c r="W229" s="74">
        <v>109675</v>
      </c>
      <c r="X229" s="18">
        <v>1</v>
      </c>
      <c r="Y229" s="18"/>
      <c r="Z229" s="74">
        <v>109675</v>
      </c>
      <c r="AA229" s="18">
        <v>7014335109</v>
      </c>
      <c r="AB229" s="19"/>
      <c r="AC229" s="19"/>
      <c r="AD229" s="74">
        <v>109675</v>
      </c>
      <c r="AE229" s="19" t="s">
        <v>2680</v>
      </c>
      <c r="AF229" s="52" t="s">
        <v>2684</v>
      </c>
      <c r="AG229" s="52" t="s">
        <v>3541</v>
      </c>
      <c r="AH229" s="52" t="s">
        <v>3470</v>
      </c>
      <c r="AI229" s="52" t="s">
        <v>2456</v>
      </c>
      <c r="AJ229" s="52"/>
      <c r="AK229" s="54" t="s">
        <v>1268</v>
      </c>
      <c r="AL229" s="52" t="s">
        <v>1571</v>
      </c>
      <c r="AM229" s="52" t="s">
        <v>3553</v>
      </c>
      <c r="AN229" s="119">
        <v>109675</v>
      </c>
      <c r="AO229" s="119"/>
      <c r="AP229" s="119">
        <f t="shared" si="8"/>
        <v>325</v>
      </c>
      <c r="AQ229" s="355">
        <v>23114</v>
      </c>
      <c r="AR229" s="341">
        <v>23102</v>
      </c>
      <c r="AS229" s="361">
        <v>23102</v>
      </c>
      <c r="AT229" s="361">
        <v>23102</v>
      </c>
      <c r="AU229" s="361">
        <v>23102</v>
      </c>
      <c r="AV229" s="371">
        <v>109675</v>
      </c>
      <c r="AW229" s="363">
        <v>325</v>
      </c>
      <c r="AX229" s="311"/>
    </row>
    <row r="230" spans="1:50" s="123" customFormat="1" ht="72" x14ac:dyDescent="0.2">
      <c r="A230" s="52" t="s">
        <v>41</v>
      </c>
      <c r="B230" s="52" t="s">
        <v>277</v>
      </c>
      <c r="C230" s="52" t="s">
        <v>276</v>
      </c>
      <c r="D230" s="52" t="s">
        <v>10</v>
      </c>
      <c r="E230" s="52" t="s">
        <v>311</v>
      </c>
      <c r="F230" s="121" t="s">
        <v>1802</v>
      </c>
      <c r="G230" s="52" t="s">
        <v>535</v>
      </c>
      <c r="H230" s="71" t="s">
        <v>317</v>
      </c>
      <c r="I230" s="71" t="s">
        <v>271</v>
      </c>
      <c r="J230" s="122">
        <v>110000</v>
      </c>
      <c r="K230" s="249" t="s">
        <v>137</v>
      </c>
      <c r="L230" s="71"/>
      <c r="M230" s="71"/>
      <c r="N230" s="19"/>
      <c r="O230" s="18" t="s">
        <v>3696</v>
      </c>
      <c r="P230" s="42">
        <v>23114</v>
      </c>
      <c r="Q230" s="19" t="s">
        <v>2439</v>
      </c>
      <c r="R230" s="18" t="s">
        <v>39</v>
      </c>
      <c r="S230" s="18" t="s">
        <v>60</v>
      </c>
      <c r="T230" s="19"/>
      <c r="U230" s="19"/>
      <c r="V230" s="18" t="s">
        <v>3697</v>
      </c>
      <c r="W230" s="74">
        <v>109675</v>
      </c>
      <c r="X230" s="18">
        <v>1</v>
      </c>
      <c r="Y230" s="18"/>
      <c r="Z230" s="74">
        <v>109675</v>
      </c>
      <c r="AA230" s="18">
        <v>7014335109</v>
      </c>
      <c r="AB230" s="19"/>
      <c r="AC230" s="19"/>
      <c r="AD230" s="74">
        <v>109675</v>
      </c>
      <c r="AE230" s="19" t="s">
        <v>2680</v>
      </c>
      <c r="AF230" s="52" t="s">
        <v>2684</v>
      </c>
      <c r="AG230" s="52" t="s">
        <v>3541</v>
      </c>
      <c r="AH230" s="52" t="s">
        <v>3470</v>
      </c>
      <c r="AI230" s="52" t="s">
        <v>2456</v>
      </c>
      <c r="AJ230" s="52"/>
      <c r="AK230" s="54" t="s">
        <v>1268</v>
      </c>
      <c r="AL230" s="52" t="s">
        <v>1571</v>
      </c>
      <c r="AM230" s="52" t="s">
        <v>3553</v>
      </c>
      <c r="AN230" s="119">
        <v>109675</v>
      </c>
      <c r="AO230" s="119"/>
      <c r="AP230" s="119">
        <f t="shared" si="8"/>
        <v>325</v>
      </c>
      <c r="AQ230" s="355">
        <v>23114</v>
      </c>
      <c r="AR230" s="341">
        <v>23102</v>
      </c>
      <c r="AS230" s="361">
        <v>23102</v>
      </c>
      <c r="AT230" s="361">
        <v>23102</v>
      </c>
      <c r="AU230" s="361">
        <v>23102</v>
      </c>
      <c r="AV230" s="371">
        <v>109675</v>
      </c>
      <c r="AW230" s="363">
        <v>325</v>
      </c>
      <c r="AX230" s="311"/>
    </row>
    <row r="231" spans="1:50" s="123" customFormat="1" ht="72" x14ac:dyDescent="0.2">
      <c r="A231" s="52" t="s">
        <v>41</v>
      </c>
      <c r="B231" s="52" t="s">
        <v>277</v>
      </c>
      <c r="C231" s="52" t="s">
        <v>276</v>
      </c>
      <c r="D231" s="52" t="s">
        <v>10</v>
      </c>
      <c r="E231" s="52" t="s">
        <v>311</v>
      </c>
      <c r="F231" s="121" t="s">
        <v>1803</v>
      </c>
      <c r="G231" s="52" t="s">
        <v>536</v>
      </c>
      <c r="H231" s="71" t="s">
        <v>317</v>
      </c>
      <c r="I231" s="71" t="s">
        <v>271</v>
      </c>
      <c r="J231" s="122">
        <v>80000</v>
      </c>
      <c r="K231" s="249" t="s">
        <v>137</v>
      </c>
      <c r="L231" s="71"/>
      <c r="M231" s="71"/>
      <c r="N231" s="19"/>
      <c r="O231" s="18" t="s">
        <v>3696</v>
      </c>
      <c r="P231" s="42">
        <v>23114</v>
      </c>
      <c r="Q231" s="19" t="s">
        <v>2439</v>
      </c>
      <c r="R231" s="18" t="s">
        <v>39</v>
      </c>
      <c r="S231" s="18" t="s">
        <v>60</v>
      </c>
      <c r="T231" s="19"/>
      <c r="U231" s="19"/>
      <c r="V231" s="18" t="s">
        <v>3697</v>
      </c>
      <c r="W231" s="74">
        <v>79715</v>
      </c>
      <c r="X231" s="18">
        <v>1</v>
      </c>
      <c r="Y231" s="18"/>
      <c r="Z231" s="74">
        <v>79715</v>
      </c>
      <c r="AA231" s="18">
        <v>7014335109</v>
      </c>
      <c r="AB231" s="19"/>
      <c r="AC231" s="19"/>
      <c r="AD231" s="74">
        <v>79715</v>
      </c>
      <c r="AE231" s="19" t="s">
        <v>2680</v>
      </c>
      <c r="AF231" s="52" t="s">
        <v>2684</v>
      </c>
      <c r="AG231" s="52" t="s">
        <v>3541</v>
      </c>
      <c r="AH231" s="52" t="s">
        <v>3470</v>
      </c>
      <c r="AI231" s="52" t="s">
        <v>2456</v>
      </c>
      <c r="AJ231" s="52"/>
      <c r="AK231" s="54" t="s">
        <v>1268</v>
      </c>
      <c r="AL231" s="52" t="s">
        <v>1571</v>
      </c>
      <c r="AM231" s="52" t="s">
        <v>3553</v>
      </c>
      <c r="AN231" s="119">
        <v>79715</v>
      </c>
      <c r="AO231" s="119"/>
      <c r="AP231" s="119">
        <f t="shared" si="8"/>
        <v>285</v>
      </c>
      <c r="AQ231" s="355">
        <v>23114</v>
      </c>
      <c r="AR231" s="341">
        <v>23102</v>
      </c>
      <c r="AS231" s="361">
        <v>23102</v>
      </c>
      <c r="AT231" s="361">
        <v>23102</v>
      </c>
      <c r="AU231" s="361">
        <v>23102</v>
      </c>
      <c r="AV231" s="371">
        <v>79715</v>
      </c>
      <c r="AW231" s="363">
        <v>285</v>
      </c>
      <c r="AX231" s="311"/>
    </row>
    <row r="232" spans="1:50" s="123" customFormat="1" ht="72" x14ac:dyDescent="0.2">
      <c r="A232" s="52" t="s">
        <v>41</v>
      </c>
      <c r="B232" s="52" t="s">
        <v>277</v>
      </c>
      <c r="C232" s="52" t="s">
        <v>276</v>
      </c>
      <c r="D232" s="52" t="s">
        <v>10</v>
      </c>
      <c r="E232" s="52" t="s">
        <v>311</v>
      </c>
      <c r="F232" s="121" t="s">
        <v>1804</v>
      </c>
      <c r="G232" s="52" t="s">
        <v>537</v>
      </c>
      <c r="H232" s="71" t="s">
        <v>272</v>
      </c>
      <c r="I232" s="71" t="s">
        <v>271</v>
      </c>
      <c r="J232" s="122">
        <v>24000</v>
      </c>
      <c r="K232" s="249" t="s">
        <v>137</v>
      </c>
      <c r="L232" s="71"/>
      <c r="M232" s="71"/>
      <c r="N232" s="19"/>
      <c r="O232" s="18" t="s">
        <v>3696</v>
      </c>
      <c r="P232" s="42">
        <v>23114</v>
      </c>
      <c r="Q232" s="19" t="s">
        <v>2439</v>
      </c>
      <c r="R232" s="18" t="s">
        <v>39</v>
      </c>
      <c r="S232" s="18" t="s">
        <v>60</v>
      </c>
      <c r="T232" s="19"/>
      <c r="U232" s="19"/>
      <c r="V232" s="18" t="s">
        <v>3697</v>
      </c>
      <c r="W232" s="74">
        <v>23754</v>
      </c>
      <c r="X232" s="18">
        <v>1</v>
      </c>
      <c r="Y232" s="18"/>
      <c r="Z232" s="74">
        <v>23754</v>
      </c>
      <c r="AA232" s="18">
        <v>7014335109</v>
      </c>
      <c r="AB232" s="19"/>
      <c r="AC232" s="19"/>
      <c r="AD232" s="74">
        <v>23754</v>
      </c>
      <c r="AE232" s="19" t="s">
        <v>2680</v>
      </c>
      <c r="AF232" s="52" t="s">
        <v>2684</v>
      </c>
      <c r="AG232" s="52" t="s">
        <v>3541</v>
      </c>
      <c r="AH232" s="52" t="s">
        <v>3470</v>
      </c>
      <c r="AI232" s="52" t="s">
        <v>2456</v>
      </c>
      <c r="AJ232" s="52"/>
      <c r="AK232" s="54" t="s">
        <v>1268</v>
      </c>
      <c r="AL232" s="52" t="s">
        <v>1571</v>
      </c>
      <c r="AM232" s="52" t="s">
        <v>3553</v>
      </c>
      <c r="AN232" s="119">
        <v>23754</v>
      </c>
      <c r="AO232" s="119"/>
      <c r="AP232" s="119">
        <f t="shared" si="8"/>
        <v>246</v>
      </c>
      <c r="AQ232" s="355">
        <v>23114</v>
      </c>
      <c r="AR232" s="341">
        <v>23102</v>
      </c>
      <c r="AS232" s="361">
        <v>23102</v>
      </c>
      <c r="AT232" s="361">
        <v>23102</v>
      </c>
      <c r="AU232" s="361">
        <v>23102</v>
      </c>
      <c r="AV232" s="371">
        <v>23754</v>
      </c>
      <c r="AW232" s="363">
        <v>246</v>
      </c>
      <c r="AX232" s="311"/>
    </row>
    <row r="233" spans="1:50" s="123" customFormat="1" ht="72" x14ac:dyDescent="0.2">
      <c r="A233" s="52" t="s">
        <v>41</v>
      </c>
      <c r="B233" s="52" t="s">
        <v>277</v>
      </c>
      <c r="C233" s="52" t="s">
        <v>276</v>
      </c>
      <c r="D233" s="52" t="s">
        <v>10</v>
      </c>
      <c r="E233" s="52" t="s">
        <v>311</v>
      </c>
      <c r="F233" s="121" t="s">
        <v>1805</v>
      </c>
      <c r="G233" s="52" t="s">
        <v>538</v>
      </c>
      <c r="H233" s="71" t="s">
        <v>459</v>
      </c>
      <c r="I233" s="71" t="s">
        <v>271</v>
      </c>
      <c r="J233" s="122">
        <v>86000</v>
      </c>
      <c r="K233" s="249" t="s">
        <v>137</v>
      </c>
      <c r="L233" s="71"/>
      <c r="M233" s="71"/>
      <c r="N233" s="19"/>
      <c r="O233" s="18" t="s">
        <v>3696</v>
      </c>
      <c r="P233" s="42">
        <v>23114</v>
      </c>
      <c r="Q233" s="19" t="s">
        <v>2439</v>
      </c>
      <c r="R233" s="18" t="s">
        <v>39</v>
      </c>
      <c r="S233" s="18" t="s">
        <v>60</v>
      </c>
      <c r="T233" s="19"/>
      <c r="U233" s="19"/>
      <c r="V233" s="18" t="s">
        <v>3697</v>
      </c>
      <c r="W233" s="74">
        <v>85600</v>
      </c>
      <c r="X233" s="18">
        <v>1</v>
      </c>
      <c r="Y233" s="18"/>
      <c r="Z233" s="74">
        <v>85600</v>
      </c>
      <c r="AA233" s="18">
        <v>7014335109</v>
      </c>
      <c r="AB233" s="19"/>
      <c r="AC233" s="19"/>
      <c r="AD233" s="74">
        <v>85600</v>
      </c>
      <c r="AE233" s="19" t="s">
        <v>2680</v>
      </c>
      <c r="AF233" s="52" t="s">
        <v>2684</v>
      </c>
      <c r="AG233" s="52" t="s">
        <v>3541</v>
      </c>
      <c r="AH233" s="52" t="s">
        <v>3470</v>
      </c>
      <c r="AI233" s="52" t="s">
        <v>2456</v>
      </c>
      <c r="AJ233" s="52"/>
      <c r="AK233" s="54" t="s">
        <v>1268</v>
      </c>
      <c r="AL233" s="52" t="s">
        <v>1571</v>
      </c>
      <c r="AM233" s="52" t="s">
        <v>3553</v>
      </c>
      <c r="AN233" s="119">
        <v>85600</v>
      </c>
      <c r="AO233" s="119"/>
      <c r="AP233" s="119">
        <f t="shared" si="8"/>
        <v>400</v>
      </c>
      <c r="AQ233" s="355">
        <v>23114</v>
      </c>
      <c r="AR233" s="341">
        <v>23102</v>
      </c>
      <c r="AS233" s="361">
        <v>23102</v>
      </c>
      <c r="AT233" s="361">
        <v>23102</v>
      </c>
      <c r="AU233" s="361">
        <v>23102</v>
      </c>
      <c r="AV233" s="371">
        <v>85600</v>
      </c>
      <c r="AW233" s="363">
        <v>400</v>
      </c>
      <c r="AX233" s="311"/>
    </row>
    <row r="234" spans="1:50" s="123" customFormat="1" ht="72" x14ac:dyDescent="0.2">
      <c r="A234" s="52" t="s">
        <v>41</v>
      </c>
      <c r="B234" s="52" t="s">
        <v>277</v>
      </c>
      <c r="C234" s="52" t="s">
        <v>276</v>
      </c>
      <c r="D234" s="52" t="s">
        <v>10</v>
      </c>
      <c r="E234" s="52" t="s">
        <v>311</v>
      </c>
      <c r="F234" s="121" t="s">
        <v>1806</v>
      </c>
      <c r="G234" s="52" t="s">
        <v>539</v>
      </c>
      <c r="H234" s="71" t="s">
        <v>272</v>
      </c>
      <c r="I234" s="71" t="s">
        <v>271</v>
      </c>
      <c r="J234" s="122">
        <v>45000</v>
      </c>
      <c r="K234" s="249" t="s">
        <v>137</v>
      </c>
      <c r="L234" s="71"/>
      <c r="M234" s="71"/>
      <c r="N234" s="19"/>
      <c r="O234" s="18" t="s">
        <v>3696</v>
      </c>
      <c r="P234" s="42">
        <v>23114</v>
      </c>
      <c r="Q234" s="19" t="s">
        <v>2439</v>
      </c>
      <c r="R234" s="18" t="s">
        <v>39</v>
      </c>
      <c r="S234" s="18" t="s">
        <v>60</v>
      </c>
      <c r="T234" s="19"/>
      <c r="U234" s="19"/>
      <c r="V234" s="18" t="s">
        <v>3697</v>
      </c>
      <c r="W234" s="74">
        <v>44940</v>
      </c>
      <c r="X234" s="18">
        <v>1</v>
      </c>
      <c r="Y234" s="18"/>
      <c r="Z234" s="74">
        <v>44940</v>
      </c>
      <c r="AA234" s="18">
        <v>7014335109</v>
      </c>
      <c r="AB234" s="19"/>
      <c r="AC234" s="19"/>
      <c r="AD234" s="74">
        <v>44940</v>
      </c>
      <c r="AE234" s="19" t="s">
        <v>2680</v>
      </c>
      <c r="AF234" s="52" t="s">
        <v>2684</v>
      </c>
      <c r="AG234" s="52" t="s">
        <v>3541</v>
      </c>
      <c r="AH234" s="52" t="s">
        <v>3470</v>
      </c>
      <c r="AI234" s="52" t="s">
        <v>2456</v>
      </c>
      <c r="AJ234" s="52"/>
      <c r="AK234" s="54" t="s">
        <v>1268</v>
      </c>
      <c r="AL234" s="52" t="s">
        <v>1571</v>
      </c>
      <c r="AM234" s="52" t="s">
        <v>3553</v>
      </c>
      <c r="AN234" s="119">
        <v>44940</v>
      </c>
      <c r="AO234" s="119"/>
      <c r="AP234" s="119">
        <f t="shared" si="8"/>
        <v>60</v>
      </c>
      <c r="AQ234" s="355">
        <v>23114</v>
      </c>
      <c r="AR234" s="341">
        <v>23102</v>
      </c>
      <c r="AS234" s="361">
        <v>23102</v>
      </c>
      <c r="AT234" s="361">
        <v>23102</v>
      </c>
      <c r="AU234" s="361">
        <v>23102</v>
      </c>
      <c r="AV234" s="371">
        <v>44940</v>
      </c>
      <c r="AW234" s="363">
        <v>60</v>
      </c>
      <c r="AX234" s="311"/>
    </row>
    <row r="235" spans="1:50" s="123" customFormat="1" ht="72" x14ac:dyDescent="0.2">
      <c r="A235" s="52" t="s">
        <v>41</v>
      </c>
      <c r="B235" s="52" t="s">
        <v>277</v>
      </c>
      <c r="C235" s="52" t="s">
        <v>276</v>
      </c>
      <c r="D235" s="52" t="s">
        <v>10</v>
      </c>
      <c r="E235" s="52" t="s">
        <v>311</v>
      </c>
      <c r="F235" s="121" t="s">
        <v>1807</v>
      </c>
      <c r="G235" s="52" t="s">
        <v>540</v>
      </c>
      <c r="H235" s="71" t="s">
        <v>303</v>
      </c>
      <c r="I235" s="71" t="s">
        <v>271</v>
      </c>
      <c r="J235" s="122">
        <v>25000</v>
      </c>
      <c r="K235" s="249" t="s">
        <v>137</v>
      </c>
      <c r="L235" s="71"/>
      <c r="M235" s="71"/>
      <c r="N235" s="19"/>
      <c r="O235" s="18" t="s">
        <v>3696</v>
      </c>
      <c r="P235" s="42">
        <v>23114</v>
      </c>
      <c r="Q235" s="19" t="s">
        <v>2439</v>
      </c>
      <c r="R235" s="18" t="s">
        <v>39</v>
      </c>
      <c r="S235" s="18" t="s">
        <v>60</v>
      </c>
      <c r="T235" s="19"/>
      <c r="U235" s="19"/>
      <c r="V235" s="18" t="s">
        <v>3697</v>
      </c>
      <c r="W235" s="74">
        <v>24610</v>
      </c>
      <c r="X235" s="18">
        <v>1</v>
      </c>
      <c r="Y235" s="18"/>
      <c r="Z235" s="74">
        <v>24610</v>
      </c>
      <c r="AA235" s="18">
        <v>7014335109</v>
      </c>
      <c r="AB235" s="19"/>
      <c r="AC235" s="19"/>
      <c r="AD235" s="74">
        <v>24610</v>
      </c>
      <c r="AE235" s="19" t="s">
        <v>2680</v>
      </c>
      <c r="AF235" s="52" t="s">
        <v>2684</v>
      </c>
      <c r="AG235" s="52" t="s">
        <v>3541</v>
      </c>
      <c r="AH235" s="52" t="s">
        <v>3470</v>
      </c>
      <c r="AI235" s="52" t="s">
        <v>2456</v>
      </c>
      <c r="AJ235" s="52"/>
      <c r="AK235" s="54" t="s">
        <v>1268</v>
      </c>
      <c r="AL235" s="52" t="s">
        <v>1571</v>
      </c>
      <c r="AM235" s="52" t="s">
        <v>3553</v>
      </c>
      <c r="AN235" s="119">
        <v>24610</v>
      </c>
      <c r="AO235" s="119"/>
      <c r="AP235" s="119">
        <f t="shared" si="8"/>
        <v>390</v>
      </c>
      <c r="AQ235" s="355">
        <v>23114</v>
      </c>
      <c r="AR235" s="341">
        <v>23102</v>
      </c>
      <c r="AS235" s="361">
        <v>23102</v>
      </c>
      <c r="AT235" s="361">
        <v>23102</v>
      </c>
      <c r="AU235" s="361">
        <v>23102</v>
      </c>
      <c r="AV235" s="371">
        <v>24610</v>
      </c>
      <c r="AW235" s="363">
        <v>390</v>
      </c>
      <c r="AX235" s="311"/>
    </row>
    <row r="236" spans="1:50" s="123" customFormat="1" ht="72" x14ac:dyDescent="0.2">
      <c r="A236" s="52" t="s">
        <v>41</v>
      </c>
      <c r="B236" s="52" t="s">
        <v>277</v>
      </c>
      <c r="C236" s="52" t="s">
        <v>276</v>
      </c>
      <c r="D236" s="52" t="s">
        <v>10</v>
      </c>
      <c r="E236" s="52" t="s">
        <v>311</v>
      </c>
      <c r="F236" s="121" t="s">
        <v>1808</v>
      </c>
      <c r="G236" s="52" t="s">
        <v>541</v>
      </c>
      <c r="H236" s="71" t="s">
        <v>319</v>
      </c>
      <c r="I236" s="71" t="s">
        <v>271</v>
      </c>
      <c r="J236" s="122">
        <v>128000</v>
      </c>
      <c r="K236" s="249" t="s">
        <v>137</v>
      </c>
      <c r="L236" s="71"/>
      <c r="M236" s="71"/>
      <c r="N236" s="19"/>
      <c r="O236" s="18" t="s">
        <v>3696</v>
      </c>
      <c r="P236" s="42">
        <v>23114</v>
      </c>
      <c r="Q236" s="19" t="s">
        <v>2439</v>
      </c>
      <c r="R236" s="18" t="s">
        <v>39</v>
      </c>
      <c r="S236" s="18" t="s">
        <v>60</v>
      </c>
      <c r="T236" s="19"/>
      <c r="U236" s="19"/>
      <c r="V236" s="18" t="s">
        <v>3697</v>
      </c>
      <c r="W236" s="74">
        <v>124120</v>
      </c>
      <c r="X236" s="18">
        <v>1</v>
      </c>
      <c r="Y236" s="18"/>
      <c r="Z236" s="74">
        <v>124120</v>
      </c>
      <c r="AA236" s="18">
        <v>7014335109</v>
      </c>
      <c r="AB236" s="19"/>
      <c r="AC236" s="19"/>
      <c r="AD236" s="74">
        <v>124120</v>
      </c>
      <c r="AE236" s="19" t="s">
        <v>2680</v>
      </c>
      <c r="AF236" s="52" t="s">
        <v>2684</v>
      </c>
      <c r="AG236" s="52" t="s">
        <v>3541</v>
      </c>
      <c r="AH236" s="52" t="s">
        <v>3470</v>
      </c>
      <c r="AI236" s="52" t="s">
        <v>2456</v>
      </c>
      <c r="AJ236" s="52"/>
      <c r="AK236" s="54" t="s">
        <v>1268</v>
      </c>
      <c r="AL236" s="52" t="s">
        <v>1571</v>
      </c>
      <c r="AM236" s="52" t="s">
        <v>3553</v>
      </c>
      <c r="AN236" s="119">
        <v>124120</v>
      </c>
      <c r="AO236" s="119"/>
      <c r="AP236" s="119">
        <f t="shared" si="8"/>
        <v>3880</v>
      </c>
      <c r="AQ236" s="355">
        <v>23114</v>
      </c>
      <c r="AR236" s="341">
        <v>23102</v>
      </c>
      <c r="AS236" s="361">
        <v>23102</v>
      </c>
      <c r="AT236" s="361">
        <v>23102</v>
      </c>
      <c r="AU236" s="361">
        <v>23102</v>
      </c>
      <c r="AV236" s="371">
        <v>124120</v>
      </c>
      <c r="AW236" s="363">
        <v>3880</v>
      </c>
      <c r="AX236" s="311"/>
    </row>
    <row r="237" spans="1:50" s="123" customFormat="1" ht="108" x14ac:dyDescent="0.2">
      <c r="A237" s="52" t="s">
        <v>41</v>
      </c>
      <c r="B237" s="52" t="s">
        <v>277</v>
      </c>
      <c r="C237" s="52" t="s">
        <v>276</v>
      </c>
      <c r="D237" s="52" t="s">
        <v>10</v>
      </c>
      <c r="E237" s="52" t="s">
        <v>311</v>
      </c>
      <c r="F237" s="121" t="s">
        <v>1809</v>
      </c>
      <c r="G237" s="52" t="s">
        <v>542</v>
      </c>
      <c r="H237" s="71" t="s">
        <v>459</v>
      </c>
      <c r="I237" s="71" t="s">
        <v>274</v>
      </c>
      <c r="J237" s="122">
        <v>76000</v>
      </c>
      <c r="K237" s="249" t="s">
        <v>137</v>
      </c>
      <c r="L237" s="71"/>
      <c r="M237" s="71"/>
      <c r="N237" s="19"/>
      <c r="O237" s="18" t="s">
        <v>3696</v>
      </c>
      <c r="P237" s="42">
        <v>23114</v>
      </c>
      <c r="Q237" s="19" t="s">
        <v>2439</v>
      </c>
      <c r="R237" s="18" t="s">
        <v>39</v>
      </c>
      <c r="S237" s="18" t="s">
        <v>60</v>
      </c>
      <c r="T237" s="19"/>
      <c r="U237" s="19"/>
      <c r="V237" s="18" t="s">
        <v>3697</v>
      </c>
      <c r="W237" s="74">
        <v>75970</v>
      </c>
      <c r="X237" s="18">
        <v>1</v>
      </c>
      <c r="Y237" s="18"/>
      <c r="Z237" s="74">
        <v>75970</v>
      </c>
      <c r="AA237" s="18">
        <v>7014335109</v>
      </c>
      <c r="AB237" s="19"/>
      <c r="AC237" s="19"/>
      <c r="AD237" s="74">
        <v>75970</v>
      </c>
      <c r="AE237" s="19" t="s">
        <v>2680</v>
      </c>
      <c r="AF237" s="52" t="s">
        <v>2684</v>
      </c>
      <c r="AG237" s="52" t="s">
        <v>3541</v>
      </c>
      <c r="AH237" s="52" t="s">
        <v>3470</v>
      </c>
      <c r="AI237" s="52" t="s">
        <v>2456</v>
      </c>
      <c r="AJ237" s="52"/>
      <c r="AK237" s="54" t="s">
        <v>1268</v>
      </c>
      <c r="AL237" s="52" t="s">
        <v>1571</v>
      </c>
      <c r="AM237" s="52" t="s">
        <v>3553</v>
      </c>
      <c r="AN237" s="119">
        <v>75970</v>
      </c>
      <c r="AO237" s="119"/>
      <c r="AP237" s="119">
        <f t="shared" si="8"/>
        <v>30</v>
      </c>
      <c r="AQ237" s="355">
        <v>23114</v>
      </c>
      <c r="AR237" s="341">
        <v>23102</v>
      </c>
      <c r="AS237" s="361">
        <v>23102</v>
      </c>
      <c r="AT237" s="361">
        <v>23102</v>
      </c>
      <c r="AU237" s="361">
        <v>23102</v>
      </c>
      <c r="AV237" s="371">
        <v>75970</v>
      </c>
      <c r="AW237" s="363">
        <v>30</v>
      </c>
      <c r="AX237" s="311"/>
    </row>
    <row r="238" spans="1:50" s="123" customFormat="1" ht="72" x14ac:dyDescent="0.2">
      <c r="A238" s="52" t="s">
        <v>41</v>
      </c>
      <c r="B238" s="52" t="s">
        <v>277</v>
      </c>
      <c r="C238" s="52" t="s">
        <v>276</v>
      </c>
      <c r="D238" s="52" t="s">
        <v>10</v>
      </c>
      <c r="E238" s="52" t="s">
        <v>311</v>
      </c>
      <c r="F238" s="121" t="s">
        <v>1810</v>
      </c>
      <c r="G238" s="52" t="s">
        <v>543</v>
      </c>
      <c r="H238" s="71" t="s">
        <v>269</v>
      </c>
      <c r="I238" s="71" t="s">
        <v>271</v>
      </c>
      <c r="J238" s="122">
        <v>36000</v>
      </c>
      <c r="K238" s="249" t="s">
        <v>137</v>
      </c>
      <c r="L238" s="71"/>
      <c r="M238" s="71"/>
      <c r="N238" s="19"/>
      <c r="O238" s="18" t="s">
        <v>3696</v>
      </c>
      <c r="P238" s="42">
        <v>23114</v>
      </c>
      <c r="Q238" s="19" t="s">
        <v>2439</v>
      </c>
      <c r="R238" s="18" t="s">
        <v>39</v>
      </c>
      <c r="S238" s="18" t="s">
        <v>60</v>
      </c>
      <c r="T238" s="19"/>
      <c r="U238" s="19"/>
      <c r="V238" s="18" t="s">
        <v>3697</v>
      </c>
      <c r="W238" s="74">
        <v>32100</v>
      </c>
      <c r="X238" s="18">
        <v>1</v>
      </c>
      <c r="Y238" s="18"/>
      <c r="Z238" s="74">
        <v>32100</v>
      </c>
      <c r="AA238" s="18">
        <v>7014335109</v>
      </c>
      <c r="AB238" s="19"/>
      <c r="AC238" s="19"/>
      <c r="AD238" s="74">
        <v>32100</v>
      </c>
      <c r="AE238" s="19" t="s">
        <v>2680</v>
      </c>
      <c r="AF238" s="52" t="s">
        <v>2684</v>
      </c>
      <c r="AG238" s="52" t="s">
        <v>3541</v>
      </c>
      <c r="AH238" s="52" t="s">
        <v>3470</v>
      </c>
      <c r="AI238" s="52" t="s">
        <v>2456</v>
      </c>
      <c r="AJ238" s="52"/>
      <c r="AK238" s="54" t="s">
        <v>1268</v>
      </c>
      <c r="AL238" s="52" t="s">
        <v>1571</v>
      </c>
      <c r="AM238" s="52" t="s">
        <v>3553</v>
      </c>
      <c r="AN238" s="119">
        <v>32100</v>
      </c>
      <c r="AO238" s="119"/>
      <c r="AP238" s="119">
        <f t="shared" si="8"/>
        <v>3900</v>
      </c>
      <c r="AQ238" s="355">
        <v>23114</v>
      </c>
      <c r="AR238" s="341">
        <v>23102</v>
      </c>
      <c r="AS238" s="361">
        <v>23102</v>
      </c>
      <c r="AT238" s="361">
        <v>23102</v>
      </c>
      <c r="AU238" s="361">
        <v>23102</v>
      </c>
      <c r="AV238" s="371">
        <v>32100</v>
      </c>
      <c r="AW238" s="363">
        <v>3900</v>
      </c>
      <c r="AX238" s="311"/>
    </row>
    <row r="239" spans="1:50" s="123" customFormat="1" ht="72" x14ac:dyDescent="0.2">
      <c r="A239" s="52" t="s">
        <v>41</v>
      </c>
      <c r="B239" s="52" t="s">
        <v>277</v>
      </c>
      <c r="C239" s="52" t="s">
        <v>276</v>
      </c>
      <c r="D239" s="52" t="s">
        <v>10</v>
      </c>
      <c r="E239" s="52" t="s">
        <v>311</v>
      </c>
      <c r="F239" s="121" t="s">
        <v>1811</v>
      </c>
      <c r="G239" s="52" t="s">
        <v>544</v>
      </c>
      <c r="H239" s="71" t="s">
        <v>303</v>
      </c>
      <c r="I239" s="71" t="s">
        <v>271</v>
      </c>
      <c r="J239" s="122">
        <v>28000</v>
      </c>
      <c r="K239" s="249" t="s">
        <v>137</v>
      </c>
      <c r="L239" s="71"/>
      <c r="M239" s="71"/>
      <c r="N239" s="19"/>
      <c r="O239" s="18" t="s">
        <v>3696</v>
      </c>
      <c r="P239" s="42">
        <v>23114</v>
      </c>
      <c r="Q239" s="19" t="s">
        <v>2439</v>
      </c>
      <c r="R239" s="18" t="s">
        <v>39</v>
      </c>
      <c r="S239" s="18" t="s">
        <v>60</v>
      </c>
      <c r="T239" s="19"/>
      <c r="U239" s="19"/>
      <c r="V239" s="18" t="s">
        <v>3697</v>
      </c>
      <c r="W239" s="74">
        <v>27820</v>
      </c>
      <c r="X239" s="18">
        <v>1</v>
      </c>
      <c r="Y239" s="18"/>
      <c r="Z239" s="74">
        <v>27820</v>
      </c>
      <c r="AA239" s="18">
        <v>7014335109</v>
      </c>
      <c r="AB239" s="19"/>
      <c r="AC239" s="19"/>
      <c r="AD239" s="74">
        <v>27820</v>
      </c>
      <c r="AE239" s="19" t="s">
        <v>2680</v>
      </c>
      <c r="AF239" s="52" t="s">
        <v>2684</v>
      </c>
      <c r="AG239" s="52" t="s">
        <v>3541</v>
      </c>
      <c r="AH239" s="52" t="s">
        <v>3470</v>
      </c>
      <c r="AI239" s="52" t="s">
        <v>2456</v>
      </c>
      <c r="AJ239" s="52"/>
      <c r="AK239" s="54" t="s">
        <v>1268</v>
      </c>
      <c r="AL239" s="52" t="s">
        <v>1571</v>
      </c>
      <c r="AM239" s="52" t="s">
        <v>3553</v>
      </c>
      <c r="AN239" s="119">
        <v>27820</v>
      </c>
      <c r="AO239" s="119"/>
      <c r="AP239" s="119">
        <f t="shared" si="8"/>
        <v>180</v>
      </c>
      <c r="AQ239" s="355">
        <v>23114</v>
      </c>
      <c r="AR239" s="341">
        <v>23102</v>
      </c>
      <c r="AS239" s="361">
        <v>23102</v>
      </c>
      <c r="AT239" s="361">
        <v>23102</v>
      </c>
      <c r="AU239" s="361">
        <v>23102</v>
      </c>
      <c r="AV239" s="371">
        <v>27820</v>
      </c>
      <c r="AW239" s="363">
        <v>180</v>
      </c>
      <c r="AX239" s="311"/>
    </row>
    <row r="240" spans="1:50" s="123" customFormat="1" ht="72" x14ac:dyDescent="0.2">
      <c r="A240" s="52" t="s">
        <v>41</v>
      </c>
      <c r="B240" s="52" t="s">
        <v>277</v>
      </c>
      <c r="C240" s="52" t="s">
        <v>276</v>
      </c>
      <c r="D240" s="52" t="s">
        <v>10</v>
      </c>
      <c r="E240" s="52" t="s">
        <v>311</v>
      </c>
      <c r="F240" s="121" t="s">
        <v>1812</v>
      </c>
      <c r="G240" s="52" t="s">
        <v>545</v>
      </c>
      <c r="H240" s="71" t="s">
        <v>546</v>
      </c>
      <c r="I240" s="71" t="s">
        <v>271</v>
      </c>
      <c r="J240" s="122">
        <v>66000</v>
      </c>
      <c r="K240" s="249" t="s">
        <v>137</v>
      </c>
      <c r="L240" s="71"/>
      <c r="M240" s="71"/>
      <c r="N240" s="19"/>
      <c r="O240" s="18" t="s">
        <v>3696</v>
      </c>
      <c r="P240" s="42">
        <v>23114</v>
      </c>
      <c r="Q240" s="19" t="s">
        <v>2439</v>
      </c>
      <c r="R240" s="18" t="s">
        <v>39</v>
      </c>
      <c r="S240" s="18" t="s">
        <v>60</v>
      </c>
      <c r="T240" s="19"/>
      <c r="U240" s="19"/>
      <c r="V240" s="18" t="s">
        <v>3697</v>
      </c>
      <c r="W240" s="74">
        <v>64735</v>
      </c>
      <c r="X240" s="18">
        <v>1</v>
      </c>
      <c r="Y240" s="18"/>
      <c r="Z240" s="74">
        <v>64735</v>
      </c>
      <c r="AA240" s="18">
        <v>7014335109</v>
      </c>
      <c r="AB240" s="19"/>
      <c r="AC240" s="19"/>
      <c r="AD240" s="74">
        <v>64735</v>
      </c>
      <c r="AE240" s="19" t="s">
        <v>2680</v>
      </c>
      <c r="AF240" s="52" t="s">
        <v>2684</v>
      </c>
      <c r="AG240" s="52" t="s">
        <v>3541</v>
      </c>
      <c r="AH240" s="52" t="s">
        <v>3470</v>
      </c>
      <c r="AI240" s="52" t="s">
        <v>2456</v>
      </c>
      <c r="AJ240" s="52"/>
      <c r="AK240" s="54" t="s">
        <v>1268</v>
      </c>
      <c r="AL240" s="52" t="s">
        <v>1571</v>
      </c>
      <c r="AM240" s="52" t="s">
        <v>3553</v>
      </c>
      <c r="AN240" s="119">
        <v>64735</v>
      </c>
      <c r="AO240" s="119"/>
      <c r="AP240" s="119">
        <f t="shared" si="8"/>
        <v>1265</v>
      </c>
      <c r="AQ240" s="355">
        <v>23114</v>
      </c>
      <c r="AR240" s="341">
        <v>23102</v>
      </c>
      <c r="AS240" s="361">
        <v>23102</v>
      </c>
      <c r="AT240" s="361">
        <v>23102</v>
      </c>
      <c r="AU240" s="361">
        <v>23102</v>
      </c>
      <c r="AV240" s="371">
        <v>64735</v>
      </c>
      <c r="AW240" s="363">
        <v>1265</v>
      </c>
      <c r="AX240" s="311"/>
    </row>
    <row r="241" spans="1:50" s="123" customFormat="1" ht="72" x14ac:dyDescent="0.2">
      <c r="A241" s="52" t="s">
        <v>41</v>
      </c>
      <c r="B241" s="52" t="s">
        <v>277</v>
      </c>
      <c r="C241" s="52" t="s">
        <v>276</v>
      </c>
      <c r="D241" s="52" t="s">
        <v>10</v>
      </c>
      <c r="E241" s="52" t="s">
        <v>311</v>
      </c>
      <c r="F241" s="121" t="s">
        <v>1813</v>
      </c>
      <c r="G241" s="52" t="s">
        <v>547</v>
      </c>
      <c r="H241" s="71" t="s">
        <v>270</v>
      </c>
      <c r="I241" s="71" t="s">
        <v>271</v>
      </c>
      <c r="J241" s="122">
        <v>21000</v>
      </c>
      <c r="K241" s="249" t="s">
        <v>137</v>
      </c>
      <c r="L241" s="71"/>
      <c r="M241" s="71"/>
      <c r="N241" s="19"/>
      <c r="O241" s="18" t="s">
        <v>3696</v>
      </c>
      <c r="P241" s="42">
        <v>23114</v>
      </c>
      <c r="Q241" s="19" t="s">
        <v>2439</v>
      </c>
      <c r="R241" s="18" t="s">
        <v>39</v>
      </c>
      <c r="S241" s="18" t="s">
        <v>60</v>
      </c>
      <c r="T241" s="19"/>
      <c r="U241" s="19"/>
      <c r="V241" s="18" t="s">
        <v>3697</v>
      </c>
      <c r="W241" s="74">
        <v>20972</v>
      </c>
      <c r="X241" s="18">
        <v>1</v>
      </c>
      <c r="Y241" s="18"/>
      <c r="Z241" s="74">
        <v>20972</v>
      </c>
      <c r="AA241" s="18">
        <v>7014335109</v>
      </c>
      <c r="AB241" s="19"/>
      <c r="AC241" s="19"/>
      <c r="AD241" s="74">
        <v>20972</v>
      </c>
      <c r="AE241" s="19" t="s">
        <v>2680</v>
      </c>
      <c r="AF241" s="52" t="s">
        <v>2684</v>
      </c>
      <c r="AG241" s="52" t="s">
        <v>3541</v>
      </c>
      <c r="AH241" s="52" t="s">
        <v>3470</v>
      </c>
      <c r="AI241" s="52" t="s">
        <v>2456</v>
      </c>
      <c r="AJ241" s="52"/>
      <c r="AK241" s="54" t="s">
        <v>1268</v>
      </c>
      <c r="AL241" s="52" t="s">
        <v>1571</v>
      </c>
      <c r="AM241" s="52" t="s">
        <v>3553</v>
      </c>
      <c r="AN241" s="119">
        <v>20972</v>
      </c>
      <c r="AO241" s="119"/>
      <c r="AP241" s="119">
        <f t="shared" si="8"/>
        <v>28</v>
      </c>
      <c r="AQ241" s="355">
        <v>23114</v>
      </c>
      <c r="AR241" s="341">
        <v>23102</v>
      </c>
      <c r="AS241" s="361">
        <v>23102</v>
      </c>
      <c r="AT241" s="361">
        <v>23102</v>
      </c>
      <c r="AU241" s="361">
        <v>23102</v>
      </c>
      <c r="AV241" s="371">
        <v>20972</v>
      </c>
      <c r="AW241" s="363">
        <v>28</v>
      </c>
      <c r="AX241" s="311"/>
    </row>
    <row r="242" spans="1:50" s="123" customFormat="1" ht="72" x14ac:dyDescent="0.2">
      <c r="A242" s="52" t="s">
        <v>41</v>
      </c>
      <c r="B242" s="52" t="s">
        <v>277</v>
      </c>
      <c r="C242" s="52" t="s">
        <v>276</v>
      </c>
      <c r="D242" s="52" t="s">
        <v>10</v>
      </c>
      <c r="E242" s="52" t="s">
        <v>311</v>
      </c>
      <c r="F242" s="121" t="s">
        <v>1814</v>
      </c>
      <c r="G242" s="52" t="s">
        <v>548</v>
      </c>
      <c r="H242" s="71" t="s">
        <v>459</v>
      </c>
      <c r="I242" s="71" t="s">
        <v>271</v>
      </c>
      <c r="J242" s="122">
        <v>108000</v>
      </c>
      <c r="K242" s="249" t="s">
        <v>137</v>
      </c>
      <c r="L242" s="71"/>
      <c r="M242" s="71"/>
      <c r="N242" s="19"/>
      <c r="O242" s="18" t="s">
        <v>3696</v>
      </c>
      <c r="P242" s="42">
        <v>23114</v>
      </c>
      <c r="Q242" s="19" t="s">
        <v>2439</v>
      </c>
      <c r="R242" s="18" t="s">
        <v>39</v>
      </c>
      <c r="S242" s="18" t="s">
        <v>60</v>
      </c>
      <c r="T242" s="19"/>
      <c r="U242" s="19"/>
      <c r="V242" s="18" t="s">
        <v>3697</v>
      </c>
      <c r="W242" s="74">
        <v>107000</v>
      </c>
      <c r="X242" s="18">
        <v>1</v>
      </c>
      <c r="Y242" s="18"/>
      <c r="Z242" s="74">
        <v>107000</v>
      </c>
      <c r="AA242" s="18">
        <v>7014335109</v>
      </c>
      <c r="AB242" s="19"/>
      <c r="AC242" s="19"/>
      <c r="AD242" s="74">
        <v>107000</v>
      </c>
      <c r="AE242" s="19" t="s">
        <v>2680</v>
      </c>
      <c r="AF242" s="52" t="s">
        <v>2684</v>
      </c>
      <c r="AG242" s="52" t="s">
        <v>3541</v>
      </c>
      <c r="AH242" s="52" t="s">
        <v>3470</v>
      </c>
      <c r="AI242" s="52" t="s">
        <v>2456</v>
      </c>
      <c r="AJ242" s="52"/>
      <c r="AK242" s="54" t="s">
        <v>1268</v>
      </c>
      <c r="AL242" s="52" t="s">
        <v>1571</v>
      </c>
      <c r="AM242" s="52" t="s">
        <v>3553</v>
      </c>
      <c r="AN242" s="119">
        <v>107000</v>
      </c>
      <c r="AO242" s="119"/>
      <c r="AP242" s="119">
        <f t="shared" si="8"/>
        <v>1000</v>
      </c>
      <c r="AQ242" s="355">
        <v>23114</v>
      </c>
      <c r="AR242" s="341">
        <v>23102</v>
      </c>
      <c r="AS242" s="361">
        <v>23102</v>
      </c>
      <c r="AT242" s="361">
        <v>23102</v>
      </c>
      <c r="AU242" s="361">
        <v>23102</v>
      </c>
      <c r="AV242" s="371">
        <v>107000</v>
      </c>
      <c r="AW242" s="363">
        <v>1000</v>
      </c>
      <c r="AX242" s="311"/>
    </row>
    <row r="243" spans="1:50" s="123" customFormat="1" ht="90" x14ac:dyDescent="0.2">
      <c r="A243" s="52" t="s">
        <v>42</v>
      </c>
      <c r="B243" s="52" t="s">
        <v>277</v>
      </c>
      <c r="C243" s="52" t="s">
        <v>276</v>
      </c>
      <c r="D243" s="52" t="s">
        <v>11</v>
      </c>
      <c r="E243" s="52" t="s">
        <v>454</v>
      </c>
      <c r="F243" s="121" t="s">
        <v>1815</v>
      </c>
      <c r="G243" s="52" t="s">
        <v>549</v>
      </c>
      <c r="H243" s="71" t="s">
        <v>531</v>
      </c>
      <c r="I243" s="71" t="s">
        <v>268</v>
      </c>
      <c r="J243" s="122">
        <v>120000</v>
      </c>
      <c r="K243" s="78"/>
      <c r="L243" s="78"/>
      <c r="M243" s="249" t="s">
        <v>137</v>
      </c>
      <c r="N243" s="19"/>
      <c r="O243" s="28" t="s">
        <v>2620</v>
      </c>
      <c r="P243" s="47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7">
        <f>Z243</f>
        <v>120000</v>
      </c>
      <c r="AE243" s="20" t="s">
        <v>3699</v>
      </c>
      <c r="AF243" s="54" t="s">
        <v>2726</v>
      </c>
      <c r="AG243" s="54" t="s">
        <v>3544</v>
      </c>
      <c r="AH243" s="52" t="s">
        <v>3475</v>
      </c>
      <c r="AI243" s="52" t="s">
        <v>2457</v>
      </c>
      <c r="AJ243" s="52"/>
      <c r="AK243" s="54" t="s">
        <v>1270</v>
      </c>
      <c r="AL243" s="52" t="s">
        <v>1570</v>
      </c>
      <c r="AM243" s="52" t="s">
        <v>3553</v>
      </c>
      <c r="AN243" s="122"/>
      <c r="AO243" s="122">
        <v>120000</v>
      </c>
      <c r="AP243" s="119">
        <f t="shared" si="8"/>
        <v>0</v>
      </c>
      <c r="AQ243" s="203"/>
      <c r="AR243" s="203"/>
      <c r="AS243" s="375"/>
      <c r="AT243" s="375"/>
      <c r="AU243" s="375">
        <v>242262</v>
      </c>
      <c r="AV243" s="17" t="str">
        <f>AL243</f>
        <v>ได้ตัวผู้รับจ้างแล้ว/รอลงนามในสัญญา</v>
      </c>
      <c r="AW243" s="141" t="e">
        <f>R243-AH243</f>
        <v>#VALUE!</v>
      </c>
      <c r="AX243" s="19"/>
    </row>
    <row r="244" spans="1:50" s="123" customFormat="1" ht="90" x14ac:dyDescent="0.2">
      <c r="A244" s="52" t="s">
        <v>42</v>
      </c>
      <c r="B244" s="52" t="s">
        <v>277</v>
      </c>
      <c r="C244" s="52" t="s">
        <v>276</v>
      </c>
      <c r="D244" s="52" t="s">
        <v>11</v>
      </c>
      <c r="E244" s="52" t="s">
        <v>454</v>
      </c>
      <c r="F244" s="121" t="s">
        <v>1816</v>
      </c>
      <c r="G244" s="52" t="s">
        <v>550</v>
      </c>
      <c r="H244" s="71" t="s">
        <v>269</v>
      </c>
      <c r="I244" s="71" t="s">
        <v>271</v>
      </c>
      <c r="J244" s="122">
        <v>24600</v>
      </c>
      <c r="K244" s="78"/>
      <c r="L244" s="78"/>
      <c r="M244" s="249" t="s">
        <v>137</v>
      </c>
      <c r="N244" s="19"/>
      <c r="O244" s="28" t="s">
        <v>2620</v>
      </c>
      <c r="P244" s="47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7">
        <f t="shared" ref="AD244:AD281" si="9">Z244</f>
        <v>24600</v>
      </c>
      <c r="AE244" s="20" t="s">
        <v>3699</v>
      </c>
      <c r="AF244" s="54" t="s">
        <v>2726</v>
      </c>
      <c r="AG244" s="54" t="s">
        <v>3544</v>
      </c>
      <c r="AH244" s="52" t="s">
        <v>3475</v>
      </c>
      <c r="AI244" s="52" t="s">
        <v>2457</v>
      </c>
      <c r="AJ244" s="52"/>
      <c r="AK244" s="54" t="s">
        <v>1271</v>
      </c>
      <c r="AL244" s="52" t="s">
        <v>1570</v>
      </c>
      <c r="AM244" s="52" t="s">
        <v>3553</v>
      </c>
      <c r="AN244" s="122"/>
      <c r="AO244" s="122">
        <v>24600</v>
      </c>
      <c r="AP244" s="119">
        <f t="shared" si="8"/>
        <v>0</v>
      </c>
      <c r="AQ244" s="203"/>
      <c r="AR244" s="203"/>
      <c r="AS244" s="375"/>
      <c r="AT244" s="375"/>
      <c r="AU244" s="375">
        <v>242262</v>
      </c>
      <c r="AV244" s="17" t="str">
        <f t="shared" ref="AV244:AV273" si="10">AL244</f>
        <v>ได้ตัวผู้รับจ้างแล้ว/รอลงนามในสัญญา</v>
      </c>
      <c r="AW244" s="141" t="e">
        <f t="shared" ref="AW244:AW279" si="11">R244-AH244</f>
        <v>#VALUE!</v>
      </c>
      <c r="AX244" s="19"/>
    </row>
    <row r="245" spans="1:50" s="123" customFormat="1" ht="90" x14ac:dyDescent="0.2">
      <c r="A245" s="52" t="s">
        <v>42</v>
      </c>
      <c r="B245" s="52" t="s">
        <v>277</v>
      </c>
      <c r="C245" s="52" t="s">
        <v>276</v>
      </c>
      <c r="D245" s="52" t="s">
        <v>11</v>
      </c>
      <c r="E245" s="52" t="s">
        <v>454</v>
      </c>
      <c r="F245" s="121" t="s">
        <v>1817</v>
      </c>
      <c r="G245" s="52" t="s">
        <v>551</v>
      </c>
      <c r="H245" s="71" t="s">
        <v>269</v>
      </c>
      <c r="I245" s="71" t="s">
        <v>271</v>
      </c>
      <c r="J245" s="122">
        <v>56000</v>
      </c>
      <c r="K245" s="78"/>
      <c r="L245" s="78"/>
      <c r="M245" s="249" t="s">
        <v>137</v>
      </c>
      <c r="N245" s="19"/>
      <c r="O245" s="19" t="s">
        <v>2727</v>
      </c>
      <c r="P245" s="47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f t="shared" si="9"/>
        <v>56000</v>
      </c>
      <c r="AE245" s="20" t="s">
        <v>2729</v>
      </c>
      <c r="AF245" s="54" t="s">
        <v>2729</v>
      </c>
      <c r="AG245" s="54" t="s">
        <v>3544</v>
      </c>
      <c r="AH245" s="52" t="s">
        <v>2457</v>
      </c>
      <c r="AI245" s="52" t="s">
        <v>2457</v>
      </c>
      <c r="AJ245" s="52"/>
      <c r="AK245" s="54" t="s">
        <v>1273</v>
      </c>
      <c r="AL245" s="52" t="s">
        <v>1570</v>
      </c>
      <c r="AM245" s="52" t="s">
        <v>3552</v>
      </c>
      <c r="AN245" s="119"/>
      <c r="AO245" s="119">
        <v>56000</v>
      </c>
      <c r="AP245" s="119">
        <f t="shared" si="8"/>
        <v>0</v>
      </c>
      <c r="AQ245" s="203"/>
      <c r="AR245" s="203"/>
      <c r="AS245" s="375"/>
      <c r="AT245" s="375"/>
      <c r="AU245" s="19"/>
      <c r="AV245" s="17"/>
      <c r="AW245" s="141" t="e">
        <f t="shared" si="11"/>
        <v>#VALUE!</v>
      </c>
      <c r="AX245" s="19"/>
    </row>
    <row r="246" spans="1:50" s="123" customFormat="1" ht="90" x14ac:dyDescent="0.2">
      <c r="A246" s="52" t="s">
        <v>42</v>
      </c>
      <c r="B246" s="52" t="s">
        <v>277</v>
      </c>
      <c r="C246" s="52" t="s">
        <v>276</v>
      </c>
      <c r="D246" s="52" t="s">
        <v>11</v>
      </c>
      <c r="E246" s="52" t="s">
        <v>454</v>
      </c>
      <c r="F246" s="121" t="s">
        <v>1818</v>
      </c>
      <c r="G246" s="52" t="s">
        <v>552</v>
      </c>
      <c r="H246" s="71" t="s">
        <v>317</v>
      </c>
      <c r="I246" s="71" t="s">
        <v>553</v>
      </c>
      <c r="J246" s="122">
        <v>40000</v>
      </c>
      <c r="K246" s="78"/>
      <c r="L246" s="78"/>
      <c r="M246" s="249" t="s">
        <v>137</v>
      </c>
      <c r="N246" s="19"/>
      <c r="O246" s="28" t="s">
        <v>2620</v>
      </c>
      <c r="P246" s="47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7">
        <f t="shared" si="9"/>
        <v>40000</v>
      </c>
      <c r="AE246" s="20" t="s">
        <v>3699</v>
      </c>
      <c r="AF246" s="54" t="s">
        <v>2726</v>
      </c>
      <c r="AG246" s="54" t="s">
        <v>3544</v>
      </c>
      <c r="AH246" s="52" t="s">
        <v>3475</v>
      </c>
      <c r="AI246" s="52" t="s">
        <v>2457</v>
      </c>
      <c r="AJ246" s="52"/>
      <c r="AK246" s="54" t="s">
        <v>1270</v>
      </c>
      <c r="AL246" s="52" t="s">
        <v>1570</v>
      </c>
      <c r="AM246" s="52" t="s">
        <v>3553</v>
      </c>
      <c r="AN246" s="122"/>
      <c r="AO246" s="122">
        <v>40000</v>
      </c>
      <c r="AP246" s="119">
        <f t="shared" si="8"/>
        <v>0</v>
      </c>
      <c r="AQ246" s="203"/>
      <c r="AR246" s="203"/>
      <c r="AS246" s="375"/>
      <c r="AT246" s="375"/>
      <c r="AU246" s="375">
        <v>242262</v>
      </c>
      <c r="AV246" s="17" t="str">
        <f t="shared" si="10"/>
        <v>ได้ตัวผู้รับจ้างแล้ว/รอลงนามในสัญญา</v>
      </c>
      <c r="AW246" s="141" t="e">
        <f t="shared" si="11"/>
        <v>#VALUE!</v>
      </c>
      <c r="AX246" s="19"/>
    </row>
    <row r="247" spans="1:50" s="123" customFormat="1" ht="90" x14ac:dyDescent="0.2">
      <c r="A247" s="52" t="s">
        <v>42</v>
      </c>
      <c r="B247" s="52" t="s">
        <v>277</v>
      </c>
      <c r="C247" s="52" t="s">
        <v>276</v>
      </c>
      <c r="D247" s="52" t="s">
        <v>11</v>
      </c>
      <c r="E247" s="52" t="s">
        <v>454</v>
      </c>
      <c r="F247" s="121" t="s">
        <v>1819</v>
      </c>
      <c r="G247" s="52" t="s">
        <v>554</v>
      </c>
      <c r="H247" s="71" t="s">
        <v>317</v>
      </c>
      <c r="I247" s="71" t="s">
        <v>553</v>
      </c>
      <c r="J247" s="122">
        <v>40000</v>
      </c>
      <c r="K247" s="78"/>
      <c r="L247" s="78"/>
      <c r="M247" s="249" t="s">
        <v>137</v>
      </c>
      <c r="N247" s="19"/>
      <c r="O247" s="28" t="s">
        <v>2620</v>
      </c>
      <c r="P247" s="47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7">
        <f t="shared" si="9"/>
        <v>40000</v>
      </c>
      <c r="AE247" s="20" t="s">
        <v>3699</v>
      </c>
      <c r="AF247" s="54" t="s">
        <v>2726</v>
      </c>
      <c r="AG247" s="54" t="s">
        <v>3544</v>
      </c>
      <c r="AH247" s="52" t="s">
        <v>3475</v>
      </c>
      <c r="AI247" s="52" t="s">
        <v>2457</v>
      </c>
      <c r="AJ247" s="52"/>
      <c r="AK247" s="54" t="s">
        <v>1270</v>
      </c>
      <c r="AL247" s="52" t="s">
        <v>1570</v>
      </c>
      <c r="AM247" s="52" t="s">
        <v>3553</v>
      </c>
      <c r="AN247" s="122"/>
      <c r="AO247" s="122">
        <v>40000</v>
      </c>
      <c r="AP247" s="119">
        <f t="shared" si="8"/>
        <v>0</v>
      </c>
      <c r="AQ247" s="203"/>
      <c r="AR247" s="203"/>
      <c r="AS247" s="375"/>
      <c r="AT247" s="375"/>
      <c r="AU247" s="375">
        <v>242262</v>
      </c>
      <c r="AV247" s="17" t="str">
        <f t="shared" si="10"/>
        <v>ได้ตัวผู้รับจ้างแล้ว/รอลงนามในสัญญา</v>
      </c>
      <c r="AW247" s="141" t="e">
        <f t="shared" si="11"/>
        <v>#VALUE!</v>
      </c>
      <c r="AX247" s="19"/>
    </row>
    <row r="248" spans="1:50" s="123" customFormat="1" ht="90" x14ac:dyDescent="0.2">
      <c r="A248" s="52" t="s">
        <v>42</v>
      </c>
      <c r="B248" s="52" t="s">
        <v>277</v>
      </c>
      <c r="C248" s="52" t="s">
        <v>276</v>
      </c>
      <c r="D248" s="52" t="s">
        <v>11</v>
      </c>
      <c r="E248" s="52" t="s">
        <v>454</v>
      </c>
      <c r="F248" s="121" t="s">
        <v>1820</v>
      </c>
      <c r="G248" s="52" t="s">
        <v>555</v>
      </c>
      <c r="H248" s="71" t="s">
        <v>459</v>
      </c>
      <c r="I248" s="71" t="s">
        <v>268</v>
      </c>
      <c r="J248" s="122">
        <v>40000</v>
      </c>
      <c r="K248" s="78"/>
      <c r="L248" s="78"/>
      <c r="M248" s="249" t="s">
        <v>137</v>
      </c>
      <c r="N248" s="19"/>
      <c r="O248" s="28" t="s">
        <v>2620</v>
      </c>
      <c r="P248" s="47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7">
        <f t="shared" si="9"/>
        <v>40000</v>
      </c>
      <c r="AE248" s="20" t="s">
        <v>3699</v>
      </c>
      <c r="AF248" s="54" t="s">
        <v>2726</v>
      </c>
      <c r="AG248" s="54" t="s">
        <v>3544</v>
      </c>
      <c r="AH248" s="52" t="s">
        <v>3475</v>
      </c>
      <c r="AI248" s="52" t="s">
        <v>2457</v>
      </c>
      <c r="AJ248" s="52"/>
      <c r="AK248" s="54" t="s">
        <v>1270</v>
      </c>
      <c r="AL248" s="52" t="s">
        <v>1570</v>
      </c>
      <c r="AM248" s="52" t="s">
        <v>3553</v>
      </c>
      <c r="AN248" s="122"/>
      <c r="AO248" s="122">
        <v>40000</v>
      </c>
      <c r="AP248" s="119">
        <f t="shared" si="8"/>
        <v>0</v>
      </c>
      <c r="AQ248" s="203"/>
      <c r="AR248" s="203"/>
      <c r="AS248" s="375"/>
      <c r="AT248" s="375"/>
      <c r="AU248" s="375">
        <v>242262</v>
      </c>
      <c r="AV248" s="17" t="str">
        <f t="shared" si="10"/>
        <v>ได้ตัวผู้รับจ้างแล้ว/รอลงนามในสัญญา</v>
      </c>
      <c r="AW248" s="141" t="e">
        <f t="shared" si="11"/>
        <v>#VALUE!</v>
      </c>
      <c r="AX248" s="19"/>
    </row>
    <row r="249" spans="1:50" s="123" customFormat="1" ht="72" x14ac:dyDescent="0.2">
      <c r="A249" s="52" t="s">
        <v>42</v>
      </c>
      <c r="B249" s="52" t="s">
        <v>277</v>
      </c>
      <c r="C249" s="52" t="s">
        <v>276</v>
      </c>
      <c r="D249" s="52" t="s">
        <v>11</v>
      </c>
      <c r="E249" s="52" t="s">
        <v>454</v>
      </c>
      <c r="F249" s="121" t="s">
        <v>1821</v>
      </c>
      <c r="G249" s="52" t="s">
        <v>556</v>
      </c>
      <c r="H249" s="71" t="s">
        <v>270</v>
      </c>
      <c r="I249" s="71" t="s">
        <v>274</v>
      </c>
      <c r="J249" s="122">
        <v>50000</v>
      </c>
      <c r="K249" s="78"/>
      <c r="L249" s="78"/>
      <c r="M249" s="249" t="s">
        <v>137</v>
      </c>
      <c r="N249" s="19"/>
      <c r="O249" s="19" t="s">
        <v>3700</v>
      </c>
      <c r="P249" s="47">
        <v>242260</v>
      </c>
      <c r="Q249" s="52" t="s">
        <v>2737</v>
      </c>
      <c r="R249" s="19" t="s">
        <v>1279</v>
      </c>
      <c r="S249" s="19" t="s">
        <v>72</v>
      </c>
      <c r="T249" s="19"/>
      <c r="U249" s="19"/>
      <c r="V249" s="19" t="s">
        <v>3701</v>
      </c>
      <c r="W249" s="17">
        <v>50000</v>
      </c>
      <c r="X249" s="18">
        <v>1</v>
      </c>
      <c r="Y249" s="142">
        <v>242268</v>
      </c>
      <c r="Z249" s="17">
        <v>50000</v>
      </c>
      <c r="AA249" s="19">
        <v>7014304170</v>
      </c>
      <c r="AB249" s="19"/>
      <c r="AC249" s="19"/>
      <c r="AD249" s="17">
        <f t="shared" si="9"/>
        <v>50000</v>
      </c>
      <c r="AE249" s="20" t="s">
        <v>3702</v>
      </c>
      <c r="AF249" s="54" t="s">
        <v>1274</v>
      </c>
      <c r="AG249" s="54" t="s">
        <v>3539</v>
      </c>
      <c r="AH249" s="54" t="s">
        <v>1571</v>
      </c>
      <c r="AI249" s="52" t="s">
        <v>2456</v>
      </c>
      <c r="AJ249" s="52"/>
      <c r="AK249" s="54" t="s">
        <v>1274</v>
      </c>
      <c r="AL249" s="52" t="s">
        <v>1569</v>
      </c>
      <c r="AM249" s="52" t="s">
        <v>3553</v>
      </c>
      <c r="AN249" s="122">
        <v>50000</v>
      </c>
      <c r="AO249" s="119"/>
      <c r="AP249" s="119">
        <f t="shared" si="8"/>
        <v>0</v>
      </c>
      <c r="AQ249" s="203">
        <v>242263</v>
      </c>
      <c r="AR249" s="203">
        <v>242263</v>
      </c>
      <c r="AS249" s="375">
        <v>242268</v>
      </c>
      <c r="AT249" s="375">
        <v>242268</v>
      </c>
      <c r="AU249" s="375">
        <v>242271</v>
      </c>
      <c r="AV249" s="17" t="str">
        <f t="shared" si="10"/>
        <v>หัวหน้าหน่วยงานเห็นชอบรายงานขอซื้อขอจ้าง</v>
      </c>
      <c r="AW249" s="141" t="e">
        <f t="shared" si="11"/>
        <v>#VALUE!</v>
      </c>
      <c r="AX249" s="19"/>
    </row>
    <row r="250" spans="1:50" s="123" customFormat="1" ht="90" x14ac:dyDescent="0.2">
      <c r="A250" s="52" t="s">
        <v>42</v>
      </c>
      <c r="B250" s="52" t="s">
        <v>277</v>
      </c>
      <c r="C250" s="52" t="s">
        <v>276</v>
      </c>
      <c r="D250" s="52" t="s">
        <v>21</v>
      </c>
      <c r="E250" s="52" t="s">
        <v>454</v>
      </c>
      <c r="F250" s="121" t="s">
        <v>1822</v>
      </c>
      <c r="G250" s="52" t="s">
        <v>557</v>
      </c>
      <c r="H250" s="71" t="s">
        <v>270</v>
      </c>
      <c r="I250" s="71" t="s">
        <v>271</v>
      </c>
      <c r="J250" s="122">
        <v>10200</v>
      </c>
      <c r="K250" s="78"/>
      <c r="L250" s="78"/>
      <c r="M250" s="249" t="s">
        <v>137</v>
      </c>
      <c r="N250" s="19"/>
      <c r="O250" s="19" t="s">
        <v>2730</v>
      </c>
      <c r="P250" s="47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f t="shared" si="9"/>
        <v>10200</v>
      </c>
      <c r="AE250" s="20" t="s">
        <v>2729</v>
      </c>
      <c r="AF250" s="54" t="s">
        <v>2729</v>
      </c>
      <c r="AG250" s="54" t="s">
        <v>3544</v>
      </c>
      <c r="AH250" s="52" t="s">
        <v>2457</v>
      </c>
      <c r="AI250" s="52" t="s">
        <v>2457</v>
      </c>
      <c r="AJ250" s="52"/>
      <c r="AK250" s="54" t="s">
        <v>1276</v>
      </c>
      <c r="AL250" s="52" t="s">
        <v>1570</v>
      </c>
      <c r="AM250" s="52" t="s">
        <v>3552</v>
      </c>
      <c r="AN250" s="119"/>
      <c r="AO250" s="122">
        <v>10200</v>
      </c>
      <c r="AP250" s="119">
        <f t="shared" si="8"/>
        <v>0</v>
      </c>
      <c r="AQ250" s="203"/>
      <c r="AR250" s="203"/>
      <c r="AS250" s="375"/>
      <c r="AT250" s="375"/>
      <c r="AU250" s="47"/>
      <c r="AV250" s="17"/>
      <c r="AW250" s="141" t="e">
        <f t="shared" si="11"/>
        <v>#VALUE!</v>
      </c>
      <c r="AX250" s="19"/>
    </row>
    <row r="251" spans="1:50" s="123" customFormat="1" ht="90" x14ac:dyDescent="0.2">
      <c r="A251" s="52" t="s">
        <v>42</v>
      </c>
      <c r="B251" s="52" t="s">
        <v>277</v>
      </c>
      <c r="C251" s="52" t="s">
        <v>276</v>
      </c>
      <c r="D251" s="52" t="s">
        <v>21</v>
      </c>
      <c r="E251" s="52" t="s">
        <v>454</v>
      </c>
      <c r="F251" s="121" t="s">
        <v>1823</v>
      </c>
      <c r="G251" s="52" t="s">
        <v>558</v>
      </c>
      <c r="H251" s="71" t="s">
        <v>270</v>
      </c>
      <c r="I251" s="71" t="s">
        <v>274</v>
      </c>
      <c r="J251" s="122">
        <v>7000</v>
      </c>
      <c r="K251" s="78"/>
      <c r="L251" s="78"/>
      <c r="M251" s="249" t="s">
        <v>137</v>
      </c>
      <c r="N251" s="19"/>
      <c r="O251" s="19" t="s">
        <v>2734</v>
      </c>
      <c r="P251" s="47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f t="shared" si="9"/>
        <v>7000</v>
      </c>
      <c r="AE251" s="20" t="s">
        <v>2729</v>
      </c>
      <c r="AF251" s="54" t="s">
        <v>2729</v>
      </c>
      <c r="AG251" s="54" t="s">
        <v>3544</v>
      </c>
      <c r="AH251" s="52" t="s">
        <v>2457</v>
      </c>
      <c r="AI251" s="52" t="s">
        <v>2457</v>
      </c>
      <c r="AJ251" s="52"/>
      <c r="AK251" s="54" t="s">
        <v>1270</v>
      </c>
      <c r="AL251" s="52" t="s">
        <v>1570</v>
      </c>
      <c r="AM251" s="52" t="s">
        <v>3552</v>
      </c>
      <c r="AN251" s="119"/>
      <c r="AO251" s="122">
        <v>7000</v>
      </c>
      <c r="AP251" s="119">
        <f t="shared" si="8"/>
        <v>0</v>
      </c>
      <c r="AQ251" s="203"/>
      <c r="AR251" s="203"/>
      <c r="AS251" s="375"/>
      <c r="AT251" s="375"/>
      <c r="AU251" s="47"/>
      <c r="AV251" s="17"/>
      <c r="AW251" s="141" t="e">
        <f>R251-AH251</f>
        <v>#VALUE!</v>
      </c>
      <c r="AX251" s="19"/>
    </row>
    <row r="252" spans="1:50" s="123" customFormat="1" ht="90" x14ac:dyDescent="0.2">
      <c r="A252" s="52" t="s">
        <v>42</v>
      </c>
      <c r="B252" s="52" t="s">
        <v>277</v>
      </c>
      <c r="C252" s="52" t="s">
        <v>276</v>
      </c>
      <c r="D252" s="52" t="s">
        <v>13</v>
      </c>
      <c r="E252" s="52" t="s">
        <v>454</v>
      </c>
      <c r="F252" s="121" t="s">
        <v>1824</v>
      </c>
      <c r="G252" s="52" t="s">
        <v>559</v>
      </c>
      <c r="H252" s="71" t="s">
        <v>270</v>
      </c>
      <c r="I252" s="71" t="s">
        <v>271</v>
      </c>
      <c r="J252" s="122">
        <v>1600000</v>
      </c>
      <c r="K252" s="249" t="s">
        <v>137</v>
      </c>
      <c r="L252" s="78"/>
      <c r="M252" s="78"/>
      <c r="N252" s="19"/>
      <c r="O252" s="28" t="s">
        <v>2558</v>
      </c>
      <c r="P252" s="47">
        <v>242256</v>
      </c>
      <c r="Q252" s="52" t="s">
        <v>2737</v>
      </c>
      <c r="R252" s="19" t="s">
        <v>1279</v>
      </c>
      <c r="S252" s="19" t="s">
        <v>72</v>
      </c>
      <c r="T252" s="19" t="s">
        <v>1193</v>
      </c>
      <c r="U252" s="19" t="s">
        <v>3703</v>
      </c>
      <c r="V252" s="19" t="s">
        <v>3704</v>
      </c>
      <c r="W252" s="17">
        <v>1599000</v>
      </c>
      <c r="X252" s="18">
        <v>1</v>
      </c>
      <c r="Y252" s="46" t="s">
        <v>3705</v>
      </c>
      <c r="Z252" s="17">
        <v>1599000</v>
      </c>
      <c r="AA252" s="19">
        <v>7014292536</v>
      </c>
      <c r="AB252" s="19"/>
      <c r="AC252" s="19"/>
      <c r="AD252" s="17">
        <f t="shared" si="9"/>
        <v>1599000</v>
      </c>
      <c r="AE252" s="20" t="s">
        <v>3706</v>
      </c>
      <c r="AF252" s="54" t="s">
        <v>2738</v>
      </c>
      <c r="AG252" s="54" t="s">
        <v>3540</v>
      </c>
      <c r="AH252" s="54" t="s">
        <v>3479</v>
      </c>
      <c r="AI252" s="52" t="s">
        <v>2456</v>
      </c>
      <c r="AJ252" s="52"/>
      <c r="AK252" s="54" t="s">
        <v>1277</v>
      </c>
      <c r="AL252" s="52" t="s">
        <v>1571</v>
      </c>
      <c r="AM252" s="52" t="s">
        <v>3553</v>
      </c>
      <c r="AN252" s="119">
        <v>1599000</v>
      </c>
      <c r="AO252" s="119"/>
      <c r="AP252" s="119">
        <f t="shared" si="8"/>
        <v>1000</v>
      </c>
      <c r="AQ252" s="203">
        <v>242256</v>
      </c>
      <c r="AR252" s="203">
        <v>242256</v>
      </c>
      <c r="AS252" s="375">
        <v>242286</v>
      </c>
      <c r="AT252" s="375">
        <v>242286</v>
      </c>
      <c r="AU252" s="375">
        <v>242290</v>
      </c>
      <c r="AV252" s="17" t="str">
        <f t="shared" si="10"/>
        <v>เสนอราคา/พิจารณาผล</v>
      </c>
      <c r="AW252" s="141" t="e">
        <f t="shared" ref="AW252:AW266" si="12">R252-AH252</f>
        <v>#VALUE!</v>
      </c>
      <c r="AX252" s="19"/>
    </row>
    <row r="253" spans="1:50" s="123" customFormat="1" ht="90" x14ac:dyDescent="0.2">
      <c r="A253" s="52" t="s">
        <v>42</v>
      </c>
      <c r="B253" s="52" t="s">
        <v>277</v>
      </c>
      <c r="C253" s="52" t="s">
        <v>276</v>
      </c>
      <c r="D253" s="52" t="s">
        <v>13</v>
      </c>
      <c r="E253" s="52" t="s">
        <v>454</v>
      </c>
      <c r="F253" s="121" t="s">
        <v>1825</v>
      </c>
      <c r="G253" s="52" t="s">
        <v>560</v>
      </c>
      <c r="H253" s="71" t="s">
        <v>269</v>
      </c>
      <c r="I253" s="71" t="s">
        <v>281</v>
      </c>
      <c r="J253" s="122">
        <v>43600</v>
      </c>
      <c r="K253" s="255"/>
      <c r="L253" s="78"/>
      <c r="M253" s="249" t="s">
        <v>137</v>
      </c>
      <c r="N253" s="19"/>
      <c r="O253" s="19" t="s">
        <v>2739</v>
      </c>
      <c r="P253" s="47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f t="shared" si="9"/>
        <v>43600</v>
      </c>
      <c r="AE253" s="20" t="s">
        <v>2729</v>
      </c>
      <c r="AF253" s="54" t="s">
        <v>2729</v>
      </c>
      <c r="AG253" s="54" t="s">
        <v>3544</v>
      </c>
      <c r="AH253" s="52" t="s">
        <v>2457</v>
      </c>
      <c r="AI253" s="52" t="s">
        <v>2457</v>
      </c>
      <c r="AJ253" s="52"/>
      <c r="AK253" s="54" t="s">
        <v>1280</v>
      </c>
      <c r="AL253" s="52" t="s">
        <v>1570</v>
      </c>
      <c r="AM253" s="52" t="s">
        <v>3552</v>
      </c>
      <c r="AN253" s="119"/>
      <c r="AO253" s="122">
        <v>43600</v>
      </c>
      <c r="AP253" s="119">
        <f t="shared" si="8"/>
        <v>0</v>
      </c>
      <c r="AQ253" s="203"/>
      <c r="AR253" s="203"/>
      <c r="AS253" s="375"/>
      <c r="AT253" s="375"/>
      <c r="AU253" s="375"/>
      <c r="AV253" s="17"/>
      <c r="AW253" s="141" t="e">
        <f t="shared" si="12"/>
        <v>#VALUE!</v>
      </c>
      <c r="AX253" s="19"/>
    </row>
    <row r="254" spans="1:50" s="123" customFormat="1" ht="72" x14ac:dyDescent="0.2">
      <c r="A254" s="52" t="s">
        <v>42</v>
      </c>
      <c r="B254" s="52" t="s">
        <v>277</v>
      </c>
      <c r="C254" s="52" t="s">
        <v>276</v>
      </c>
      <c r="D254" s="52" t="s">
        <v>13</v>
      </c>
      <c r="E254" s="52" t="s">
        <v>454</v>
      </c>
      <c r="F254" s="121" t="s">
        <v>1826</v>
      </c>
      <c r="G254" s="52" t="s">
        <v>561</v>
      </c>
      <c r="H254" s="71" t="s">
        <v>269</v>
      </c>
      <c r="I254" s="71" t="s">
        <v>421</v>
      </c>
      <c r="J254" s="122">
        <v>100000</v>
      </c>
      <c r="K254" s="249" t="s">
        <v>137</v>
      </c>
      <c r="L254" s="78"/>
      <c r="M254" s="78"/>
      <c r="N254" s="19"/>
      <c r="O254" s="28" t="s">
        <v>2558</v>
      </c>
      <c r="P254" s="47">
        <v>242256</v>
      </c>
      <c r="Q254" s="52" t="s">
        <v>2737</v>
      </c>
      <c r="R254" s="19" t="s">
        <v>1279</v>
      </c>
      <c r="S254" s="19" t="s">
        <v>72</v>
      </c>
      <c r="T254" s="19" t="s">
        <v>3707</v>
      </c>
      <c r="U254" s="19" t="s">
        <v>3708</v>
      </c>
      <c r="V254" s="19" t="s">
        <v>3709</v>
      </c>
      <c r="W254" s="17">
        <v>97500</v>
      </c>
      <c r="X254" s="18">
        <v>1</v>
      </c>
      <c r="Y254" s="46" t="s">
        <v>3705</v>
      </c>
      <c r="Z254" s="17">
        <v>97500</v>
      </c>
      <c r="AA254" s="19">
        <v>7014292536</v>
      </c>
      <c r="AB254" s="19"/>
      <c r="AC254" s="19"/>
      <c r="AD254" s="17">
        <f t="shared" si="9"/>
        <v>97500</v>
      </c>
      <c r="AE254" s="20" t="s">
        <v>3706</v>
      </c>
      <c r="AF254" s="54" t="s">
        <v>2738</v>
      </c>
      <c r="AG254" s="54" t="s">
        <v>3540</v>
      </c>
      <c r="AH254" s="54" t="s">
        <v>3479</v>
      </c>
      <c r="AI254" s="52" t="s">
        <v>2456</v>
      </c>
      <c r="AJ254" s="52"/>
      <c r="AK254" s="54" t="s">
        <v>1277</v>
      </c>
      <c r="AL254" s="52" t="s">
        <v>1571</v>
      </c>
      <c r="AM254" s="52" t="s">
        <v>3553</v>
      </c>
      <c r="AN254" s="119">
        <v>97500</v>
      </c>
      <c r="AO254" s="119"/>
      <c r="AP254" s="119">
        <f t="shared" si="8"/>
        <v>2500</v>
      </c>
      <c r="AQ254" s="203">
        <v>242256</v>
      </c>
      <c r="AR254" s="203">
        <v>242256</v>
      </c>
      <c r="AS254" s="375">
        <v>242286</v>
      </c>
      <c r="AT254" s="375">
        <v>242286</v>
      </c>
      <c r="AU254" s="375">
        <v>242290</v>
      </c>
      <c r="AV254" s="17" t="str">
        <f t="shared" si="10"/>
        <v>เสนอราคา/พิจารณาผล</v>
      </c>
      <c r="AW254" s="141" t="e">
        <f t="shared" si="12"/>
        <v>#VALUE!</v>
      </c>
      <c r="AX254" s="311"/>
    </row>
    <row r="255" spans="1:50" s="123" customFormat="1" ht="72" x14ac:dyDescent="0.2">
      <c r="A255" s="52" t="s">
        <v>42</v>
      </c>
      <c r="B255" s="52" t="s">
        <v>277</v>
      </c>
      <c r="C255" s="52" t="s">
        <v>276</v>
      </c>
      <c r="D255" s="52" t="s">
        <v>13</v>
      </c>
      <c r="E255" s="52" t="s">
        <v>454</v>
      </c>
      <c r="F255" s="121" t="s">
        <v>1827</v>
      </c>
      <c r="G255" s="52" t="s">
        <v>562</v>
      </c>
      <c r="H255" s="71" t="s">
        <v>319</v>
      </c>
      <c r="I255" s="71" t="s">
        <v>274</v>
      </c>
      <c r="J255" s="122">
        <v>180000</v>
      </c>
      <c r="K255" s="249" t="s">
        <v>137</v>
      </c>
      <c r="L255" s="78"/>
      <c r="M255" s="78"/>
      <c r="N255" s="19"/>
      <c r="O255" s="28" t="s">
        <v>2558</v>
      </c>
      <c r="P255" s="47">
        <v>242256</v>
      </c>
      <c r="Q255" s="52" t="s">
        <v>2737</v>
      </c>
      <c r="R255" s="19" t="s">
        <v>1279</v>
      </c>
      <c r="S255" s="19" t="s">
        <v>72</v>
      </c>
      <c r="T255" s="19" t="s">
        <v>3710</v>
      </c>
      <c r="U255" s="19" t="s">
        <v>3711</v>
      </c>
      <c r="V255" s="19" t="s">
        <v>3709</v>
      </c>
      <c r="W255" s="17">
        <v>178000</v>
      </c>
      <c r="X255" s="18">
        <v>1</v>
      </c>
      <c r="Y255" s="46" t="s">
        <v>3705</v>
      </c>
      <c r="Z255" s="17">
        <v>178000</v>
      </c>
      <c r="AA255" s="19">
        <v>7014292536</v>
      </c>
      <c r="AB255" s="19"/>
      <c r="AC255" s="19"/>
      <c r="AD255" s="17">
        <f t="shared" si="9"/>
        <v>178000</v>
      </c>
      <c r="AE255" s="20" t="s">
        <v>3706</v>
      </c>
      <c r="AF255" s="54" t="s">
        <v>2738</v>
      </c>
      <c r="AG255" s="54" t="s">
        <v>3540</v>
      </c>
      <c r="AH255" s="54" t="s">
        <v>3479</v>
      </c>
      <c r="AI255" s="52" t="s">
        <v>2456</v>
      </c>
      <c r="AJ255" s="52"/>
      <c r="AK255" s="54" t="s">
        <v>1277</v>
      </c>
      <c r="AL255" s="52" t="s">
        <v>1571</v>
      </c>
      <c r="AM255" s="52" t="s">
        <v>3553</v>
      </c>
      <c r="AN255" s="119">
        <v>178000</v>
      </c>
      <c r="AO255" s="119"/>
      <c r="AP255" s="119">
        <f t="shared" si="8"/>
        <v>2000</v>
      </c>
      <c r="AQ255" s="203">
        <v>242256</v>
      </c>
      <c r="AR255" s="203">
        <v>242256</v>
      </c>
      <c r="AS255" s="375">
        <v>242286</v>
      </c>
      <c r="AT255" s="375">
        <v>242286</v>
      </c>
      <c r="AU255" s="375">
        <v>242290</v>
      </c>
      <c r="AV255" s="17" t="str">
        <f t="shared" si="10"/>
        <v>เสนอราคา/พิจารณาผล</v>
      </c>
      <c r="AW255" s="141" t="e">
        <f t="shared" si="12"/>
        <v>#VALUE!</v>
      </c>
      <c r="AX255" s="311"/>
    </row>
    <row r="256" spans="1:50" s="123" customFormat="1" ht="72" x14ac:dyDescent="0.2">
      <c r="A256" s="52" t="s">
        <v>42</v>
      </c>
      <c r="B256" s="52" t="s">
        <v>277</v>
      </c>
      <c r="C256" s="52" t="s">
        <v>276</v>
      </c>
      <c r="D256" s="52" t="s">
        <v>18</v>
      </c>
      <c r="E256" s="52" t="s">
        <v>454</v>
      </c>
      <c r="F256" s="121" t="s">
        <v>1828</v>
      </c>
      <c r="G256" s="52" t="s">
        <v>563</v>
      </c>
      <c r="H256" s="71" t="s">
        <v>272</v>
      </c>
      <c r="I256" s="71" t="s">
        <v>274</v>
      </c>
      <c r="J256" s="122">
        <v>225000</v>
      </c>
      <c r="K256" s="249" t="s">
        <v>137</v>
      </c>
      <c r="L256" s="78"/>
      <c r="M256" s="78"/>
      <c r="N256" s="19"/>
      <c r="O256" s="28" t="s">
        <v>2652</v>
      </c>
      <c r="P256" s="47">
        <v>242239</v>
      </c>
      <c r="Q256" s="19" t="s">
        <v>2737</v>
      </c>
      <c r="R256" s="19" t="s">
        <v>1279</v>
      </c>
      <c r="S256" s="19" t="s">
        <v>72</v>
      </c>
      <c r="T256" s="144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42">
        <v>242249</v>
      </c>
      <c r="AC256" s="142">
        <v>242249</v>
      </c>
      <c r="AD256" s="17">
        <f t="shared" si="9"/>
        <v>223500</v>
      </c>
      <c r="AE256" s="20" t="s">
        <v>3699</v>
      </c>
      <c r="AF256" s="54" t="s">
        <v>2744</v>
      </c>
      <c r="AG256" s="54" t="s">
        <v>3544</v>
      </c>
      <c r="AH256" s="54" t="s">
        <v>3472</v>
      </c>
      <c r="AI256" s="54" t="s">
        <v>2457</v>
      </c>
      <c r="AJ256" s="54"/>
      <c r="AK256" s="54" t="s">
        <v>1277</v>
      </c>
      <c r="AL256" s="52" t="s">
        <v>1571</v>
      </c>
      <c r="AM256" s="52" t="s">
        <v>3553</v>
      </c>
      <c r="AN256" s="119"/>
      <c r="AO256" s="119">
        <v>223500</v>
      </c>
      <c r="AP256" s="119">
        <f t="shared" si="8"/>
        <v>1500</v>
      </c>
      <c r="AQ256" s="203"/>
      <c r="AR256" s="203"/>
      <c r="AS256" s="375"/>
      <c r="AT256" s="375"/>
      <c r="AU256" s="375">
        <v>242262</v>
      </c>
      <c r="AV256" s="17" t="str">
        <f t="shared" si="10"/>
        <v>เสนอราคา/พิจารณาผล</v>
      </c>
      <c r="AW256" s="141" t="e">
        <f t="shared" si="12"/>
        <v>#VALUE!</v>
      </c>
      <c r="AX256" s="19"/>
    </row>
    <row r="257" spans="1:50" s="123" customFormat="1" ht="72" x14ac:dyDescent="0.2">
      <c r="A257" s="52" t="s">
        <v>42</v>
      </c>
      <c r="B257" s="52" t="s">
        <v>277</v>
      </c>
      <c r="C257" s="52" t="s">
        <v>276</v>
      </c>
      <c r="D257" s="52" t="s">
        <v>18</v>
      </c>
      <c r="E257" s="52" t="s">
        <v>454</v>
      </c>
      <c r="F257" s="121" t="s">
        <v>1829</v>
      </c>
      <c r="G257" s="52" t="s">
        <v>564</v>
      </c>
      <c r="H257" s="71" t="s">
        <v>270</v>
      </c>
      <c r="I257" s="71" t="s">
        <v>268</v>
      </c>
      <c r="J257" s="122">
        <v>40000</v>
      </c>
      <c r="K257" s="249" t="s">
        <v>137</v>
      </c>
      <c r="L257" s="78"/>
      <c r="M257" s="78"/>
      <c r="N257" s="19"/>
      <c r="O257" s="28" t="s">
        <v>2652</v>
      </c>
      <c r="P257" s="47">
        <v>242239</v>
      </c>
      <c r="Q257" s="19" t="s">
        <v>2737</v>
      </c>
      <c r="R257" s="19" t="s">
        <v>1279</v>
      </c>
      <c r="S257" s="19" t="s">
        <v>72</v>
      </c>
      <c r="T257" s="145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42">
        <v>242249</v>
      </c>
      <c r="AC257" s="142">
        <v>242249</v>
      </c>
      <c r="AD257" s="17">
        <f t="shared" si="9"/>
        <v>39500</v>
      </c>
      <c r="AE257" s="20" t="s">
        <v>3699</v>
      </c>
      <c r="AF257" s="54" t="s">
        <v>2744</v>
      </c>
      <c r="AG257" s="54" t="s">
        <v>3544</v>
      </c>
      <c r="AH257" s="54" t="s">
        <v>3472</v>
      </c>
      <c r="AI257" s="54" t="s">
        <v>2457</v>
      </c>
      <c r="AJ257" s="54"/>
      <c r="AK257" s="54" t="s">
        <v>1277</v>
      </c>
      <c r="AL257" s="52" t="s">
        <v>1571</v>
      </c>
      <c r="AM257" s="52" t="s">
        <v>3553</v>
      </c>
      <c r="AN257" s="119"/>
      <c r="AO257" s="119">
        <v>39500</v>
      </c>
      <c r="AP257" s="119">
        <f t="shared" si="8"/>
        <v>500</v>
      </c>
      <c r="AQ257" s="203"/>
      <c r="AR257" s="203"/>
      <c r="AS257" s="375"/>
      <c r="AT257" s="375"/>
      <c r="AU257" s="375">
        <v>242262</v>
      </c>
      <c r="AV257" s="17" t="str">
        <f t="shared" si="10"/>
        <v>เสนอราคา/พิจารณาผล</v>
      </c>
      <c r="AW257" s="141" t="e">
        <f t="shared" si="12"/>
        <v>#VALUE!</v>
      </c>
      <c r="AX257" s="19"/>
    </row>
    <row r="258" spans="1:50" s="123" customFormat="1" ht="72" x14ac:dyDescent="0.2">
      <c r="A258" s="52" t="s">
        <v>42</v>
      </c>
      <c r="B258" s="52" t="s">
        <v>277</v>
      </c>
      <c r="C258" s="52" t="s">
        <v>276</v>
      </c>
      <c r="D258" s="52" t="s">
        <v>18</v>
      </c>
      <c r="E258" s="52" t="s">
        <v>454</v>
      </c>
      <c r="F258" s="121" t="s">
        <v>1830</v>
      </c>
      <c r="G258" s="52" t="s">
        <v>565</v>
      </c>
      <c r="H258" s="71" t="s">
        <v>270</v>
      </c>
      <c r="I258" s="71" t="s">
        <v>268</v>
      </c>
      <c r="J258" s="122">
        <v>35000</v>
      </c>
      <c r="K258" s="249" t="s">
        <v>137</v>
      </c>
      <c r="L258" s="78"/>
      <c r="M258" s="78"/>
      <c r="N258" s="19"/>
      <c r="O258" s="28" t="s">
        <v>2652</v>
      </c>
      <c r="P258" s="47">
        <v>242239</v>
      </c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42">
        <v>242249</v>
      </c>
      <c r="AC258" s="142">
        <v>242249</v>
      </c>
      <c r="AD258" s="17">
        <f t="shared" si="9"/>
        <v>35000</v>
      </c>
      <c r="AE258" s="20" t="s">
        <v>3699</v>
      </c>
      <c r="AF258" s="54" t="s">
        <v>2744</v>
      </c>
      <c r="AG258" s="54" t="s">
        <v>3544</v>
      </c>
      <c r="AH258" s="54" t="s">
        <v>3472</v>
      </c>
      <c r="AI258" s="54" t="s">
        <v>2457</v>
      </c>
      <c r="AJ258" s="54"/>
      <c r="AK258" s="54" t="s">
        <v>1277</v>
      </c>
      <c r="AL258" s="52" t="s">
        <v>1571</v>
      </c>
      <c r="AM258" s="52" t="s">
        <v>3553</v>
      </c>
      <c r="AN258" s="122"/>
      <c r="AO258" s="122">
        <v>35000</v>
      </c>
      <c r="AP258" s="119">
        <f t="shared" si="8"/>
        <v>0</v>
      </c>
      <c r="AQ258" s="203"/>
      <c r="AR258" s="203"/>
      <c r="AS258" s="375"/>
      <c r="AT258" s="375"/>
      <c r="AU258" s="375">
        <v>242262</v>
      </c>
      <c r="AV258" s="17" t="str">
        <f t="shared" si="10"/>
        <v>เสนอราคา/พิจารณาผล</v>
      </c>
      <c r="AW258" s="141" t="e">
        <f t="shared" si="12"/>
        <v>#VALUE!</v>
      </c>
      <c r="AX258" s="19"/>
    </row>
    <row r="259" spans="1:50" s="123" customFormat="1" ht="72" x14ac:dyDescent="0.2">
      <c r="A259" s="52" t="s">
        <v>42</v>
      </c>
      <c r="B259" s="52" t="s">
        <v>277</v>
      </c>
      <c r="C259" s="52" t="s">
        <v>276</v>
      </c>
      <c r="D259" s="52" t="s">
        <v>18</v>
      </c>
      <c r="E259" s="52" t="s">
        <v>454</v>
      </c>
      <c r="F259" s="121" t="s">
        <v>1831</v>
      </c>
      <c r="G259" s="52" t="s">
        <v>566</v>
      </c>
      <c r="H259" s="71" t="s">
        <v>269</v>
      </c>
      <c r="I259" s="71" t="s">
        <v>271</v>
      </c>
      <c r="J259" s="122">
        <v>100000</v>
      </c>
      <c r="K259" s="249" t="s">
        <v>137</v>
      </c>
      <c r="L259" s="78"/>
      <c r="M259" s="78"/>
      <c r="N259" s="19"/>
      <c r="O259" s="28" t="s">
        <v>2652</v>
      </c>
      <c r="P259" s="47">
        <v>242239</v>
      </c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42">
        <v>242249</v>
      </c>
      <c r="AC259" s="142">
        <v>242249</v>
      </c>
      <c r="AD259" s="17">
        <f t="shared" si="9"/>
        <v>100000</v>
      </c>
      <c r="AE259" s="20" t="s">
        <v>3699</v>
      </c>
      <c r="AF259" s="54" t="s">
        <v>2744</v>
      </c>
      <c r="AG259" s="54" t="s">
        <v>3544</v>
      </c>
      <c r="AH259" s="54" t="s">
        <v>3472</v>
      </c>
      <c r="AI259" s="54" t="s">
        <v>2457</v>
      </c>
      <c r="AJ259" s="54"/>
      <c r="AK259" s="54" t="s">
        <v>1277</v>
      </c>
      <c r="AL259" s="52" t="s">
        <v>1571</v>
      </c>
      <c r="AM259" s="52" t="s">
        <v>3553</v>
      </c>
      <c r="AN259" s="122"/>
      <c r="AO259" s="122">
        <v>100000</v>
      </c>
      <c r="AP259" s="119">
        <f t="shared" ref="AP259:AP322" si="13">J259-AN259-AO259</f>
        <v>0</v>
      </c>
      <c r="AQ259" s="203"/>
      <c r="AR259" s="203"/>
      <c r="AS259" s="375"/>
      <c r="AT259" s="375"/>
      <c r="AU259" s="375">
        <v>242262</v>
      </c>
      <c r="AV259" s="17" t="str">
        <f t="shared" si="10"/>
        <v>เสนอราคา/พิจารณาผล</v>
      </c>
      <c r="AW259" s="141" t="e">
        <f t="shared" si="12"/>
        <v>#VALUE!</v>
      </c>
      <c r="AX259" s="19"/>
    </row>
    <row r="260" spans="1:50" s="123" customFormat="1" ht="72" x14ac:dyDescent="0.2">
      <c r="A260" s="52" t="s">
        <v>42</v>
      </c>
      <c r="B260" s="52" t="s">
        <v>277</v>
      </c>
      <c r="C260" s="52" t="s">
        <v>276</v>
      </c>
      <c r="D260" s="52" t="s">
        <v>18</v>
      </c>
      <c r="E260" s="52" t="s">
        <v>454</v>
      </c>
      <c r="F260" s="121" t="s">
        <v>1832</v>
      </c>
      <c r="G260" s="52" t="s">
        <v>567</v>
      </c>
      <c r="H260" s="71" t="s">
        <v>269</v>
      </c>
      <c r="I260" s="71" t="s">
        <v>275</v>
      </c>
      <c r="J260" s="122">
        <v>250000</v>
      </c>
      <c r="K260" s="249" t="s">
        <v>137</v>
      </c>
      <c r="L260" s="78"/>
      <c r="M260" s="78"/>
      <c r="N260" s="19"/>
      <c r="O260" s="28" t="s">
        <v>2652</v>
      </c>
      <c r="P260" s="47">
        <v>242239</v>
      </c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42">
        <v>242249</v>
      </c>
      <c r="AC260" s="142">
        <v>242249</v>
      </c>
      <c r="AD260" s="17">
        <f t="shared" si="9"/>
        <v>250000</v>
      </c>
      <c r="AE260" s="20" t="s">
        <v>3699</v>
      </c>
      <c r="AF260" s="54" t="s">
        <v>2744</v>
      </c>
      <c r="AG260" s="54" t="s">
        <v>3544</v>
      </c>
      <c r="AH260" s="54" t="s">
        <v>3472</v>
      </c>
      <c r="AI260" s="54" t="s">
        <v>2457</v>
      </c>
      <c r="AJ260" s="54"/>
      <c r="AK260" s="54" t="s">
        <v>1277</v>
      </c>
      <c r="AL260" s="52" t="s">
        <v>1571</v>
      </c>
      <c r="AM260" s="52" t="s">
        <v>3553</v>
      </c>
      <c r="AN260" s="122"/>
      <c r="AO260" s="122">
        <v>250000</v>
      </c>
      <c r="AP260" s="119">
        <f t="shared" si="13"/>
        <v>0</v>
      </c>
      <c r="AQ260" s="203"/>
      <c r="AR260" s="203"/>
      <c r="AS260" s="375"/>
      <c r="AT260" s="375"/>
      <c r="AU260" s="375">
        <v>242262</v>
      </c>
      <c r="AV260" s="17" t="str">
        <f t="shared" si="10"/>
        <v>เสนอราคา/พิจารณาผล</v>
      </c>
      <c r="AW260" s="141" t="e">
        <f t="shared" si="12"/>
        <v>#VALUE!</v>
      </c>
      <c r="AX260" s="19"/>
    </row>
    <row r="261" spans="1:50" s="123" customFormat="1" ht="72" x14ac:dyDescent="0.2">
      <c r="A261" s="52" t="s">
        <v>42</v>
      </c>
      <c r="B261" s="52" t="s">
        <v>277</v>
      </c>
      <c r="C261" s="52" t="s">
        <v>276</v>
      </c>
      <c r="D261" s="52" t="s">
        <v>18</v>
      </c>
      <c r="E261" s="52" t="s">
        <v>454</v>
      </c>
      <c r="F261" s="121" t="s">
        <v>1833</v>
      </c>
      <c r="G261" s="52" t="s">
        <v>568</v>
      </c>
      <c r="H261" s="71" t="s">
        <v>270</v>
      </c>
      <c r="I261" s="71" t="s">
        <v>268</v>
      </c>
      <c r="J261" s="122">
        <v>60000</v>
      </c>
      <c r="K261" s="249" t="s">
        <v>137</v>
      </c>
      <c r="L261" s="78"/>
      <c r="M261" s="78"/>
      <c r="N261" s="19"/>
      <c r="O261" s="28" t="s">
        <v>2652</v>
      </c>
      <c r="P261" s="47">
        <v>242239</v>
      </c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42">
        <v>242249</v>
      </c>
      <c r="AC261" s="142">
        <v>242249</v>
      </c>
      <c r="AD261" s="17">
        <f t="shared" si="9"/>
        <v>60000</v>
      </c>
      <c r="AE261" s="20" t="s">
        <v>3699</v>
      </c>
      <c r="AF261" s="54" t="s">
        <v>2744</v>
      </c>
      <c r="AG261" s="54" t="s">
        <v>3544</v>
      </c>
      <c r="AH261" s="54" t="s">
        <v>3472</v>
      </c>
      <c r="AI261" s="54" t="s">
        <v>2457</v>
      </c>
      <c r="AJ261" s="54"/>
      <c r="AK261" s="54" t="s">
        <v>1277</v>
      </c>
      <c r="AL261" s="52" t="s">
        <v>1571</v>
      </c>
      <c r="AM261" s="52" t="s">
        <v>3553</v>
      </c>
      <c r="AN261" s="122"/>
      <c r="AO261" s="122">
        <v>60000</v>
      </c>
      <c r="AP261" s="119">
        <f t="shared" si="13"/>
        <v>0</v>
      </c>
      <c r="AQ261" s="203"/>
      <c r="AR261" s="203"/>
      <c r="AS261" s="375"/>
      <c r="AT261" s="375"/>
      <c r="AU261" s="375">
        <v>242262</v>
      </c>
      <c r="AV261" s="17" t="str">
        <f t="shared" si="10"/>
        <v>เสนอราคา/พิจารณาผล</v>
      </c>
      <c r="AW261" s="141" t="e">
        <f t="shared" si="12"/>
        <v>#VALUE!</v>
      </c>
      <c r="AX261" s="19"/>
    </row>
    <row r="262" spans="1:50" s="123" customFormat="1" ht="72" x14ac:dyDescent="0.2">
      <c r="A262" s="52" t="s">
        <v>42</v>
      </c>
      <c r="B262" s="52" t="s">
        <v>277</v>
      </c>
      <c r="C262" s="52" t="s">
        <v>276</v>
      </c>
      <c r="D262" s="52" t="s">
        <v>18</v>
      </c>
      <c r="E262" s="52" t="s">
        <v>454</v>
      </c>
      <c r="F262" s="121" t="s">
        <v>1834</v>
      </c>
      <c r="G262" s="52" t="s">
        <v>569</v>
      </c>
      <c r="H262" s="71" t="s">
        <v>269</v>
      </c>
      <c r="I262" s="71" t="s">
        <v>268</v>
      </c>
      <c r="J262" s="122">
        <v>240000</v>
      </c>
      <c r="K262" s="249" t="s">
        <v>137</v>
      </c>
      <c r="L262" s="78"/>
      <c r="M262" s="78"/>
      <c r="N262" s="19"/>
      <c r="O262" s="28" t="s">
        <v>2652</v>
      </c>
      <c r="P262" s="47">
        <v>242239</v>
      </c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42">
        <v>242249</v>
      </c>
      <c r="AC262" s="142">
        <v>242249</v>
      </c>
      <c r="AD262" s="17">
        <f t="shared" si="9"/>
        <v>239000</v>
      </c>
      <c r="AE262" s="20" t="s">
        <v>3699</v>
      </c>
      <c r="AF262" s="54" t="s">
        <v>2744</v>
      </c>
      <c r="AG262" s="54" t="s">
        <v>3544</v>
      </c>
      <c r="AH262" s="54" t="s">
        <v>3472</v>
      </c>
      <c r="AI262" s="54" t="s">
        <v>2457</v>
      </c>
      <c r="AJ262" s="54"/>
      <c r="AK262" s="54" t="s">
        <v>1277</v>
      </c>
      <c r="AL262" s="52" t="s">
        <v>1571</v>
      </c>
      <c r="AM262" s="52" t="s">
        <v>3553</v>
      </c>
      <c r="AN262" s="119"/>
      <c r="AO262" s="119">
        <v>239000</v>
      </c>
      <c r="AP262" s="119">
        <f t="shared" si="13"/>
        <v>1000</v>
      </c>
      <c r="AQ262" s="203"/>
      <c r="AR262" s="203"/>
      <c r="AS262" s="375"/>
      <c r="AT262" s="375"/>
      <c r="AU262" s="375">
        <v>242262</v>
      </c>
      <c r="AV262" s="17" t="str">
        <f t="shared" si="10"/>
        <v>เสนอราคา/พิจารณาผล</v>
      </c>
      <c r="AW262" s="141" t="e">
        <f t="shared" si="12"/>
        <v>#VALUE!</v>
      </c>
      <c r="AX262" s="19"/>
    </row>
    <row r="263" spans="1:50" s="123" customFormat="1" ht="72" x14ac:dyDescent="0.2">
      <c r="A263" s="52" t="s">
        <v>42</v>
      </c>
      <c r="B263" s="52" t="s">
        <v>277</v>
      </c>
      <c r="C263" s="52" t="s">
        <v>276</v>
      </c>
      <c r="D263" s="52" t="s">
        <v>18</v>
      </c>
      <c r="E263" s="52" t="s">
        <v>454</v>
      </c>
      <c r="F263" s="121" t="s">
        <v>1835</v>
      </c>
      <c r="G263" s="52" t="s">
        <v>570</v>
      </c>
      <c r="H263" s="71" t="s">
        <v>272</v>
      </c>
      <c r="I263" s="71" t="s">
        <v>271</v>
      </c>
      <c r="J263" s="122">
        <v>450000</v>
      </c>
      <c r="K263" s="249" t="s">
        <v>137</v>
      </c>
      <c r="L263" s="78"/>
      <c r="M263" s="78"/>
      <c r="N263" s="19"/>
      <c r="O263" s="28" t="s">
        <v>2652</v>
      </c>
      <c r="P263" s="47">
        <v>242239</v>
      </c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42">
        <v>242249</v>
      </c>
      <c r="AC263" s="142">
        <v>242249</v>
      </c>
      <c r="AD263" s="17">
        <f t="shared" si="9"/>
        <v>450000</v>
      </c>
      <c r="AE263" s="20" t="s">
        <v>3699</v>
      </c>
      <c r="AF263" s="54" t="s">
        <v>2744</v>
      </c>
      <c r="AG263" s="54" t="s">
        <v>3544</v>
      </c>
      <c r="AH263" s="54" t="s">
        <v>3472</v>
      </c>
      <c r="AI263" s="54" t="s">
        <v>2457</v>
      </c>
      <c r="AJ263" s="54"/>
      <c r="AK263" s="54" t="s">
        <v>1277</v>
      </c>
      <c r="AL263" s="52" t="s">
        <v>1571</v>
      </c>
      <c r="AM263" s="52" t="s">
        <v>3553</v>
      </c>
      <c r="AN263" s="122"/>
      <c r="AO263" s="122">
        <v>450000</v>
      </c>
      <c r="AP263" s="119">
        <f t="shared" si="13"/>
        <v>0</v>
      </c>
      <c r="AQ263" s="203"/>
      <c r="AR263" s="203"/>
      <c r="AS263" s="375"/>
      <c r="AT263" s="375"/>
      <c r="AU263" s="375">
        <v>242262</v>
      </c>
      <c r="AV263" s="17" t="str">
        <f t="shared" si="10"/>
        <v>เสนอราคา/พิจารณาผล</v>
      </c>
      <c r="AW263" s="141" t="e">
        <f t="shared" si="12"/>
        <v>#VALUE!</v>
      </c>
      <c r="AX263" s="19"/>
    </row>
    <row r="264" spans="1:50" s="123" customFormat="1" ht="72" x14ac:dyDescent="0.2">
      <c r="A264" s="52" t="s">
        <v>42</v>
      </c>
      <c r="B264" s="52" t="s">
        <v>277</v>
      </c>
      <c r="C264" s="52" t="s">
        <v>276</v>
      </c>
      <c r="D264" s="52" t="s">
        <v>18</v>
      </c>
      <c r="E264" s="52" t="s">
        <v>454</v>
      </c>
      <c r="F264" s="121" t="s">
        <v>1836</v>
      </c>
      <c r="G264" s="52" t="s">
        <v>571</v>
      </c>
      <c r="H264" s="71" t="s">
        <v>269</v>
      </c>
      <c r="I264" s="71" t="s">
        <v>268</v>
      </c>
      <c r="J264" s="122">
        <v>600000</v>
      </c>
      <c r="K264" s="249" t="s">
        <v>137</v>
      </c>
      <c r="L264" s="78"/>
      <c r="M264" s="78"/>
      <c r="N264" s="19"/>
      <c r="O264" s="28" t="s">
        <v>2652</v>
      </c>
      <c r="P264" s="47">
        <v>242239</v>
      </c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42">
        <v>242249</v>
      </c>
      <c r="AC264" s="142">
        <v>242249</v>
      </c>
      <c r="AD264" s="17">
        <f t="shared" si="9"/>
        <v>599000</v>
      </c>
      <c r="AE264" s="20" t="s">
        <v>3699</v>
      </c>
      <c r="AF264" s="54" t="s">
        <v>2744</v>
      </c>
      <c r="AG264" s="54" t="s">
        <v>3544</v>
      </c>
      <c r="AH264" s="54" t="s">
        <v>3472</v>
      </c>
      <c r="AI264" s="54" t="s">
        <v>2457</v>
      </c>
      <c r="AJ264" s="54"/>
      <c r="AK264" s="54" t="s">
        <v>1277</v>
      </c>
      <c r="AL264" s="52" t="s">
        <v>1571</v>
      </c>
      <c r="AM264" s="52" t="s">
        <v>3553</v>
      </c>
      <c r="AN264" s="119"/>
      <c r="AO264" s="119">
        <v>599000</v>
      </c>
      <c r="AP264" s="119">
        <f t="shared" si="13"/>
        <v>1000</v>
      </c>
      <c r="AQ264" s="203"/>
      <c r="AR264" s="203"/>
      <c r="AS264" s="375"/>
      <c r="AT264" s="375"/>
      <c r="AU264" s="375">
        <v>242262</v>
      </c>
      <c r="AV264" s="17" t="str">
        <f t="shared" si="10"/>
        <v>เสนอราคา/พิจารณาผล</v>
      </c>
      <c r="AW264" s="141" t="e">
        <f t="shared" si="12"/>
        <v>#VALUE!</v>
      </c>
      <c r="AX264" s="19"/>
    </row>
    <row r="265" spans="1:50" s="123" customFormat="1" ht="72" x14ac:dyDescent="0.2">
      <c r="A265" s="52" t="s">
        <v>42</v>
      </c>
      <c r="B265" s="52" t="s">
        <v>277</v>
      </c>
      <c r="C265" s="52" t="s">
        <v>276</v>
      </c>
      <c r="D265" s="52" t="s">
        <v>18</v>
      </c>
      <c r="E265" s="52" t="s">
        <v>454</v>
      </c>
      <c r="F265" s="121" t="s">
        <v>1837</v>
      </c>
      <c r="G265" s="52" t="s">
        <v>572</v>
      </c>
      <c r="H265" s="71" t="s">
        <v>269</v>
      </c>
      <c r="I265" s="71" t="s">
        <v>268</v>
      </c>
      <c r="J265" s="122">
        <v>120000</v>
      </c>
      <c r="K265" s="249" t="s">
        <v>137</v>
      </c>
      <c r="L265" s="78"/>
      <c r="M265" s="78"/>
      <c r="N265" s="19"/>
      <c r="O265" s="28" t="s">
        <v>2652</v>
      </c>
      <c r="P265" s="47">
        <v>242239</v>
      </c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42">
        <v>242249</v>
      </c>
      <c r="AC265" s="142">
        <v>242249</v>
      </c>
      <c r="AD265" s="17">
        <f t="shared" si="9"/>
        <v>120000</v>
      </c>
      <c r="AE265" s="20" t="s">
        <v>3699</v>
      </c>
      <c r="AF265" s="54" t="s">
        <v>2744</v>
      </c>
      <c r="AG265" s="54" t="s">
        <v>3544</v>
      </c>
      <c r="AH265" s="54" t="s">
        <v>3472</v>
      </c>
      <c r="AI265" s="54" t="s">
        <v>2457</v>
      </c>
      <c r="AJ265" s="54"/>
      <c r="AK265" s="54" t="s">
        <v>1277</v>
      </c>
      <c r="AL265" s="52" t="s">
        <v>1571</v>
      </c>
      <c r="AM265" s="52" t="s">
        <v>3553</v>
      </c>
      <c r="AN265" s="122"/>
      <c r="AO265" s="122">
        <v>120000</v>
      </c>
      <c r="AP265" s="119">
        <f t="shared" si="13"/>
        <v>0</v>
      </c>
      <c r="AQ265" s="203"/>
      <c r="AR265" s="203"/>
      <c r="AS265" s="375"/>
      <c r="AT265" s="375"/>
      <c r="AU265" s="375">
        <v>242262</v>
      </c>
      <c r="AV265" s="17" t="str">
        <f t="shared" si="10"/>
        <v>เสนอราคา/พิจารณาผล</v>
      </c>
      <c r="AW265" s="141" t="e">
        <f t="shared" si="12"/>
        <v>#VALUE!</v>
      </c>
      <c r="AX265" s="19"/>
    </row>
    <row r="266" spans="1:50" s="123" customFormat="1" ht="72" x14ac:dyDescent="0.2">
      <c r="A266" s="52" t="s">
        <v>42</v>
      </c>
      <c r="B266" s="52" t="s">
        <v>277</v>
      </c>
      <c r="C266" s="52" t="s">
        <v>276</v>
      </c>
      <c r="D266" s="52" t="s">
        <v>18</v>
      </c>
      <c r="E266" s="52" t="s">
        <v>454</v>
      </c>
      <c r="F266" s="121" t="s">
        <v>1838</v>
      </c>
      <c r="G266" s="52" t="s">
        <v>573</v>
      </c>
      <c r="H266" s="71" t="s">
        <v>269</v>
      </c>
      <c r="I266" s="71" t="s">
        <v>268</v>
      </c>
      <c r="J266" s="122">
        <v>180000</v>
      </c>
      <c r="K266" s="249" t="s">
        <v>137</v>
      </c>
      <c r="L266" s="78"/>
      <c r="M266" s="78"/>
      <c r="N266" s="19"/>
      <c r="O266" s="28" t="s">
        <v>2652</v>
      </c>
      <c r="P266" s="47">
        <v>242239</v>
      </c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42">
        <v>242249</v>
      </c>
      <c r="AC266" s="142">
        <v>242249</v>
      </c>
      <c r="AD266" s="17">
        <f t="shared" si="9"/>
        <v>179000</v>
      </c>
      <c r="AE266" s="20" t="s">
        <v>3699</v>
      </c>
      <c r="AF266" s="54" t="s">
        <v>2744</v>
      </c>
      <c r="AG266" s="54" t="s">
        <v>3544</v>
      </c>
      <c r="AH266" s="54" t="s">
        <v>3472</v>
      </c>
      <c r="AI266" s="54" t="s">
        <v>2457</v>
      </c>
      <c r="AJ266" s="54"/>
      <c r="AK266" s="54" t="s">
        <v>1277</v>
      </c>
      <c r="AL266" s="52" t="s">
        <v>1571</v>
      </c>
      <c r="AM266" s="52" t="s">
        <v>3553</v>
      </c>
      <c r="AN266" s="119"/>
      <c r="AO266" s="119">
        <v>179000</v>
      </c>
      <c r="AP266" s="119">
        <f t="shared" si="13"/>
        <v>1000</v>
      </c>
      <c r="AQ266" s="203"/>
      <c r="AR266" s="203"/>
      <c r="AS266" s="375"/>
      <c r="AT266" s="375"/>
      <c r="AU266" s="375">
        <v>242262</v>
      </c>
      <c r="AV266" s="17" t="str">
        <f t="shared" si="10"/>
        <v>เสนอราคา/พิจารณาผล</v>
      </c>
      <c r="AW266" s="141" t="e">
        <f t="shared" si="12"/>
        <v>#VALUE!</v>
      </c>
      <c r="AX266" s="19"/>
    </row>
    <row r="267" spans="1:50" s="123" customFormat="1" ht="90" x14ac:dyDescent="0.2">
      <c r="A267" s="52" t="s">
        <v>42</v>
      </c>
      <c r="B267" s="52" t="s">
        <v>277</v>
      </c>
      <c r="C267" s="52" t="s">
        <v>276</v>
      </c>
      <c r="D267" s="52" t="s">
        <v>28</v>
      </c>
      <c r="E267" s="52" t="s">
        <v>454</v>
      </c>
      <c r="F267" s="121" t="s">
        <v>1839</v>
      </c>
      <c r="G267" s="52" t="s">
        <v>574</v>
      </c>
      <c r="H267" s="71" t="s">
        <v>270</v>
      </c>
      <c r="I267" s="71" t="s">
        <v>271</v>
      </c>
      <c r="J267" s="122">
        <v>22000</v>
      </c>
      <c r="K267" s="78"/>
      <c r="L267" s="78"/>
      <c r="M267" s="249" t="s">
        <v>137</v>
      </c>
      <c r="N267" s="19"/>
      <c r="O267" s="19" t="s">
        <v>2761</v>
      </c>
      <c r="P267" s="47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f t="shared" si="9"/>
        <v>22000</v>
      </c>
      <c r="AE267" s="20" t="s">
        <v>2729</v>
      </c>
      <c r="AF267" s="54" t="s">
        <v>2729</v>
      </c>
      <c r="AG267" s="54" t="s">
        <v>3544</v>
      </c>
      <c r="AH267" s="52" t="s">
        <v>2457</v>
      </c>
      <c r="AI267" s="52" t="s">
        <v>2457</v>
      </c>
      <c r="AJ267" s="52"/>
      <c r="AK267" s="54" t="s">
        <v>1282</v>
      </c>
      <c r="AL267" s="52" t="s">
        <v>1570</v>
      </c>
      <c r="AM267" s="52" t="s">
        <v>3552</v>
      </c>
      <c r="AN267" s="119"/>
      <c r="AO267" s="122">
        <v>22000</v>
      </c>
      <c r="AP267" s="119">
        <f t="shared" si="13"/>
        <v>0</v>
      </c>
      <c r="AQ267" s="203"/>
      <c r="AR267" s="203"/>
      <c r="AS267" s="375"/>
      <c r="AT267" s="375"/>
      <c r="AU267" s="47"/>
      <c r="AV267" s="17"/>
      <c r="AW267" s="141" t="e">
        <f t="shared" si="11"/>
        <v>#VALUE!</v>
      </c>
      <c r="AX267" s="19"/>
    </row>
    <row r="268" spans="1:50" s="123" customFormat="1" ht="90" x14ac:dyDescent="0.2">
      <c r="A268" s="52" t="s">
        <v>42</v>
      </c>
      <c r="B268" s="52" t="s">
        <v>277</v>
      </c>
      <c r="C268" s="52" t="s">
        <v>276</v>
      </c>
      <c r="D268" s="52" t="s">
        <v>28</v>
      </c>
      <c r="E268" s="52" t="s">
        <v>454</v>
      </c>
      <c r="F268" s="121" t="s">
        <v>1840</v>
      </c>
      <c r="G268" s="52" t="s">
        <v>575</v>
      </c>
      <c r="H268" s="71" t="s">
        <v>270</v>
      </c>
      <c r="I268" s="71" t="s">
        <v>273</v>
      </c>
      <c r="J268" s="122">
        <v>6500</v>
      </c>
      <c r="K268" s="78"/>
      <c r="L268" s="78"/>
      <c r="M268" s="249" t="s">
        <v>137</v>
      </c>
      <c r="N268" s="19"/>
      <c r="O268" s="19" t="s">
        <v>2761</v>
      </c>
      <c r="P268" s="47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f t="shared" si="9"/>
        <v>6500</v>
      </c>
      <c r="AE268" s="20" t="s">
        <v>2729</v>
      </c>
      <c r="AF268" s="54" t="s">
        <v>2729</v>
      </c>
      <c r="AG268" s="54" t="s">
        <v>3544</v>
      </c>
      <c r="AH268" s="52" t="s">
        <v>2457</v>
      </c>
      <c r="AI268" s="52" t="s">
        <v>2457</v>
      </c>
      <c r="AJ268" s="52"/>
      <c r="AK268" s="54" t="s">
        <v>1282</v>
      </c>
      <c r="AL268" s="52" t="s">
        <v>1570</v>
      </c>
      <c r="AM268" s="52" t="s">
        <v>3552</v>
      </c>
      <c r="AN268" s="119"/>
      <c r="AO268" s="122">
        <v>6500</v>
      </c>
      <c r="AP268" s="119">
        <f t="shared" si="13"/>
        <v>0</v>
      </c>
      <c r="AQ268" s="203"/>
      <c r="AR268" s="203"/>
      <c r="AS268" s="375"/>
      <c r="AT268" s="375"/>
      <c r="AU268" s="47"/>
      <c r="AV268" s="17"/>
      <c r="AW268" s="141" t="e">
        <f t="shared" si="11"/>
        <v>#VALUE!</v>
      </c>
      <c r="AX268" s="19"/>
    </row>
    <row r="269" spans="1:50" s="123" customFormat="1" ht="72" x14ac:dyDescent="0.2">
      <c r="A269" s="52" t="s">
        <v>42</v>
      </c>
      <c r="B269" s="52" t="s">
        <v>277</v>
      </c>
      <c r="C269" s="52" t="s">
        <v>276</v>
      </c>
      <c r="D269" s="52" t="s">
        <v>33</v>
      </c>
      <c r="E269" s="52" t="s">
        <v>454</v>
      </c>
      <c r="F269" s="121" t="s">
        <v>1841</v>
      </c>
      <c r="G269" s="52" t="s">
        <v>576</v>
      </c>
      <c r="H269" s="71" t="s">
        <v>270</v>
      </c>
      <c r="I269" s="71" t="s">
        <v>274</v>
      </c>
      <c r="J269" s="122">
        <v>490000</v>
      </c>
      <c r="K269" s="249" t="s">
        <v>137</v>
      </c>
      <c r="L269" s="78"/>
      <c r="M269" s="255"/>
      <c r="N269" s="19"/>
      <c r="O269" s="28" t="s">
        <v>2597</v>
      </c>
      <c r="P269" s="47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f t="shared" si="9"/>
        <v>490000</v>
      </c>
      <c r="AE269" s="20" t="s">
        <v>3712</v>
      </c>
      <c r="AF269" s="54" t="s">
        <v>2767</v>
      </c>
      <c r="AG269" s="52" t="s">
        <v>3544</v>
      </c>
      <c r="AH269" s="54" t="s">
        <v>3472</v>
      </c>
      <c r="AI269" s="52" t="s">
        <v>2456</v>
      </c>
      <c r="AJ269" s="52"/>
      <c r="AK269" s="54" t="s">
        <v>1284</v>
      </c>
      <c r="AL269" s="52" t="s">
        <v>1570</v>
      </c>
      <c r="AM269" s="52" t="s">
        <v>3553</v>
      </c>
      <c r="AN269" s="122">
        <v>490000</v>
      </c>
      <c r="AO269" s="119"/>
      <c r="AP269" s="119">
        <f t="shared" si="13"/>
        <v>0</v>
      </c>
      <c r="AQ269" s="203"/>
      <c r="AR269" s="203"/>
      <c r="AS269" s="375">
        <v>242355</v>
      </c>
      <c r="AT269" s="375">
        <v>242355</v>
      </c>
      <c r="AU269" s="375">
        <v>242358</v>
      </c>
      <c r="AV269" s="17" t="str">
        <f t="shared" si="10"/>
        <v>ได้ตัวผู้รับจ้างแล้ว/รอลงนามในสัญญา</v>
      </c>
      <c r="AW269" s="141" t="e">
        <f t="shared" si="11"/>
        <v>#VALUE!</v>
      </c>
      <c r="AX269" s="19"/>
    </row>
    <row r="270" spans="1:50" s="123" customFormat="1" ht="72" x14ac:dyDescent="0.2">
      <c r="A270" s="52" t="s">
        <v>42</v>
      </c>
      <c r="B270" s="52" t="s">
        <v>277</v>
      </c>
      <c r="C270" s="52" t="s">
        <v>276</v>
      </c>
      <c r="D270" s="52" t="s">
        <v>33</v>
      </c>
      <c r="E270" s="52" t="s">
        <v>454</v>
      </c>
      <c r="F270" s="121" t="s">
        <v>1842</v>
      </c>
      <c r="G270" s="52" t="s">
        <v>577</v>
      </c>
      <c r="H270" s="71" t="s">
        <v>340</v>
      </c>
      <c r="I270" s="71" t="s">
        <v>274</v>
      </c>
      <c r="J270" s="122">
        <v>84000</v>
      </c>
      <c r="K270" s="249" t="s">
        <v>137</v>
      </c>
      <c r="L270" s="78"/>
      <c r="M270" s="78"/>
      <c r="N270" s="19"/>
      <c r="O270" s="28" t="s">
        <v>2597</v>
      </c>
      <c r="P270" s="47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f t="shared" si="9"/>
        <v>75000</v>
      </c>
      <c r="AE270" s="20" t="s">
        <v>3712</v>
      </c>
      <c r="AF270" s="54" t="s">
        <v>2767</v>
      </c>
      <c r="AG270" s="52" t="s">
        <v>3544</v>
      </c>
      <c r="AH270" s="54" t="s">
        <v>3472</v>
      </c>
      <c r="AI270" s="52" t="s">
        <v>2456</v>
      </c>
      <c r="AJ270" s="52"/>
      <c r="AK270" s="54" t="s">
        <v>1284</v>
      </c>
      <c r="AL270" s="52" t="s">
        <v>1570</v>
      </c>
      <c r="AM270" s="52" t="s">
        <v>3553</v>
      </c>
      <c r="AN270" s="119">
        <v>75000</v>
      </c>
      <c r="AO270" s="119"/>
      <c r="AP270" s="119">
        <f t="shared" si="13"/>
        <v>9000</v>
      </c>
      <c r="AQ270" s="203"/>
      <c r="AR270" s="203"/>
      <c r="AS270" s="375">
        <v>242355</v>
      </c>
      <c r="AT270" s="375">
        <v>242355</v>
      </c>
      <c r="AU270" s="375">
        <v>242358</v>
      </c>
      <c r="AV270" s="17" t="str">
        <f t="shared" si="10"/>
        <v>ได้ตัวผู้รับจ้างแล้ว/รอลงนามในสัญญา</v>
      </c>
      <c r="AW270" s="141" t="e">
        <f t="shared" si="11"/>
        <v>#VALUE!</v>
      </c>
      <c r="AX270" s="19"/>
    </row>
    <row r="271" spans="1:50" s="123" customFormat="1" ht="72" x14ac:dyDescent="0.2">
      <c r="A271" s="52" t="s">
        <v>42</v>
      </c>
      <c r="B271" s="52" t="s">
        <v>277</v>
      </c>
      <c r="C271" s="52" t="s">
        <v>276</v>
      </c>
      <c r="D271" s="52" t="s">
        <v>33</v>
      </c>
      <c r="E271" s="52" t="s">
        <v>454</v>
      </c>
      <c r="F271" s="121" t="s">
        <v>1843</v>
      </c>
      <c r="G271" s="52" t="s">
        <v>578</v>
      </c>
      <c r="H271" s="71" t="s">
        <v>340</v>
      </c>
      <c r="I271" s="71" t="s">
        <v>274</v>
      </c>
      <c r="J271" s="122">
        <v>60000</v>
      </c>
      <c r="K271" s="249" t="s">
        <v>137</v>
      </c>
      <c r="L271" s="78"/>
      <c r="M271" s="78"/>
      <c r="N271" s="19"/>
      <c r="O271" s="28" t="s">
        <v>2597</v>
      </c>
      <c r="P271" s="47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f t="shared" si="9"/>
        <v>60000</v>
      </c>
      <c r="AE271" s="20" t="s">
        <v>3712</v>
      </c>
      <c r="AF271" s="54" t="s">
        <v>2767</v>
      </c>
      <c r="AG271" s="52" t="s">
        <v>3544</v>
      </c>
      <c r="AH271" s="54" t="s">
        <v>3472</v>
      </c>
      <c r="AI271" s="52" t="s">
        <v>2456</v>
      </c>
      <c r="AJ271" s="52"/>
      <c r="AK271" s="54" t="s">
        <v>1284</v>
      </c>
      <c r="AL271" s="52" t="s">
        <v>1570</v>
      </c>
      <c r="AM271" s="52" t="s">
        <v>3553</v>
      </c>
      <c r="AN271" s="122">
        <v>60000</v>
      </c>
      <c r="AO271" s="119"/>
      <c r="AP271" s="119">
        <f t="shared" si="13"/>
        <v>0</v>
      </c>
      <c r="AQ271" s="203"/>
      <c r="AR271" s="203"/>
      <c r="AS271" s="375">
        <v>242355</v>
      </c>
      <c r="AT271" s="375">
        <v>242355</v>
      </c>
      <c r="AU271" s="375">
        <v>242358</v>
      </c>
      <c r="AV271" s="17" t="str">
        <f t="shared" si="10"/>
        <v>ได้ตัวผู้รับจ้างแล้ว/รอลงนามในสัญญา</v>
      </c>
      <c r="AW271" s="141" t="e">
        <f t="shared" si="11"/>
        <v>#VALUE!</v>
      </c>
      <c r="AX271" s="19"/>
    </row>
    <row r="272" spans="1:50" s="123" customFormat="1" ht="72" x14ac:dyDescent="0.2">
      <c r="A272" s="52" t="s">
        <v>42</v>
      </c>
      <c r="B272" s="52" t="s">
        <v>277</v>
      </c>
      <c r="C272" s="52" t="s">
        <v>276</v>
      </c>
      <c r="D272" s="52" t="s">
        <v>33</v>
      </c>
      <c r="E272" s="52" t="s">
        <v>454</v>
      </c>
      <c r="F272" s="121" t="s">
        <v>1844</v>
      </c>
      <c r="G272" s="52" t="s">
        <v>579</v>
      </c>
      <c r="H272" s="71" t="s">
        <v>340</v>
      </c>
      <c r="I272" s="71" t="s">
        <v>274</v>
      </c>
      <c r="J272" s="122">
        <v>84000</v>
      </c>
      <c r="K272" s="249" t="s">
        <v>137</v>
      </c>
      <c r="L272" s="78"/>
      <c r="M272" s="78"/>
      <c r="N272" s="19"/>
      <c r="O272" s="28" t="s">
        <v>2597</v>
      </c>
      <c r="P272" s="47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f t="shared" si="9"/>
        <v>74000</v>
      </c>
      <c r="AE272" s="20" t="s">
        <v>3712</v>
      </c>
      <c r="AF272" s="54" t="s">
        <v>2767</v>
      </c>
      <c r="AG272" s="52" t="s">
        <v>3544</v>
      </c>
      <c r="AH272" s="54" t="s">
        <v>3472</v>
      </c>
      <c r="AI272" s="52" t="s">
        <v>2456</v>
      </c>
      <c r="AJ272" s="52"/>
      <c r="AK272" s="54" t="s">
        <v>1284</v>
      </c>
      <c r="AL272" s="52" t="s">
        <v>1570</v>
      </c>
      <c r="AM272" s="52" t="s">
        <v>3553</v>
      </c>
      <c r="AN272" s="119">
        <v>74000</v>
      </c>
      <c r="AO272" s="119"/>
      <c r="AP272" s="119">
        <f t="shared" si="13"/>
        <v>10000</v>
      </c>
      <c r="AQ272" s="203"/>
      <c r="AR272" s="203"/>
      <c r="AS272" s="375">
        <v>242355</v>
      </c>
      <c r="AT272" s="375">
        <v>242355</v>
      </c>
      <c r="AU272" s="375">
        <v>242358</v>
      </c>
      <c r="AV272" s="17" t="str">
        <f t="shared" si="10"/>
        <v>ได้ตัวผู้รับจ้างแล้ว/รอลงนามในสัญญา</v>
      </c>
      <c r="AW272" s="141" t="e">
        <f t="shared" si="11"/>
        <v>#VALUE!</v>
      </c>
      <c r="AX272" s="19"/>
    </row>
    <row r="273" spans="1:50" s="123" customFormat="1" ht="72" x14ac:dyDescent="0.2">
      <c r="A273" s="52" t="s">
        <v>42</v>
      </c>
      <c r="B273" s="52" t="s">
        <v>277</v>
      </c>
      <c r="C273" s="52" t="s">
        <v>276</v>
      </c>
      <c r="D273" s="52" t="s">
        <v>33</v>
      </c>
      <c r="E273" s="52" t="s">
        <v>454</v>
      </c>
      <c r="F273" s="121" t="s">
        <v>1845</v>
      </c>
      <c r="G273" s="52" t="s">
        <v>580</v>
      </c>
      <c r="H273" s="71" t="s">
        <v>319</v>
      </c>
      <c r="I273" s="71" t="s">
        <v>274</v>
      </c>
      <c r="J273" s="122">
        <v>200000</v>
      </c>
      <c r="K273" s="249" t="s">
        <v>137</v>
      </c>
      <c r="L273" s="78"/>
      <c r="M273" s="78"/>
      <c r="N273" s="19"/>
      <c r="O273" s="28" t="s">
        <v>2597</v>
      </c>
      <c r="P273" s="47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f t="shared" si="9"/>
        <v>200000</v>
      </c>
      <c r="AE273" s="20" t="s">
        <v>3712</v>
      </c>
      <c r="AF273" s="54" t="s">
        <v>2767</v>
      </c>
      <c r="AG273" s="52" t="s">
        <v>3544</v>
      </c>
      <c r="AH273" s="54" t="s">
        <v>3472</v>
      </c>
      <c r="AI273" s="52" t="s">
        <v>2456</v>
      </c>
      <c r="AJ273" s="52"/>
      <c r="AK273" s="54" t="s">
        <v>1284</v>
      </c>
      <c r="AL273" s="52" t="s">
        <v>1570</v>
      </c>
      <c r="AM273" s="52" t="s">
        <v>3553</v>
      </c>
      <c r="AN273" s="122">
        <v>200000</v>
      </c>
      <c r="AO273" s="119"/>
      <c r="AP273" s="119">
        <f t="shared" si="13"/>
        <v>0</v>
      </c>
      <c r="AQ273" s="203"/>
      <c r="AR273" s="203"/>
      <c r="AS273" s="375">
        <v>242355</v>
      </c>
      <c r="AT273" s="375">
        <v>242355</v>
      </c>
      <c r="AU273" s="375">
        <v>242358</v>
      </c>
      <c r="AV273" s="17" t="str">
        <f t="shared" si="10"/>
        <v>ได้ตัวผู้รับจ้างแล้ว/รอลงนามในสัญญา</v>
      </c>
      <c r="AW273" s="141" t="e">
        <f t="shared" si="11"/>
        <v>#VALUE!</v>
      </c>
      <c r="AX273" s="19"/>
    </row>
    <row r="274" spans="1:50" s="123" customFormat="1" ht="72" x14ac:dyDescent="0.2">
      <c r="A274" s="52" t="s">
        <v>42</v>
      </c>
      <c r="B274" s="52" t="s">
        <v>277</v>
      </c>
      <c r="C274" s="52" t="s">
        <v>276</v>
      </c>
      <c r="D274" s="52" t="s">
        <v>10</v>
      </c>
      <c r="E274" s="52" t="s">
        <v>311</v>
      </c>
      <c r="F274" s="121" t="s">
        <v>1846</v>
      </c>
      <c r="G274" s="52" t="s">
        <v>581</v>
      </c>
      <c r="H274" s="71" t="s">
        <v>582</v>
      </c>
      <c r="I274" s="71" t="s">
        <v>274</v>
      </c>
      <c r="J274" s="122">
        <v>660000</v>
      </c>
      <c r="K274" s="249" t="s">
        <v>137</v>
      </c>
      <c r="L274" s="78"/>
      <c r="M274" s="78"/>
      <c r="N274" s="19"/>
      <c r="O274" s="28" t="s">
        <v>2569</v>
      </c>
      <c r="P274" s="47">
        <v>242262</v>
      </c>
      <c r="Q274" s="19" t="s">
        <v>1278</v>
      </c>
      <c r="R274" s="19" t="s">
        <v>1279</v>
      </c>
      <c r="S274" s="19" t="s">
        <v>72</v>
      </c>
      <c r="T274" s="19" t="s">
        <v>3384</v>
      </c>
      <c r="U274" s="19" t="s">
        <v>3713</v>
      </c>
      <c r="V274" s="19" t="s">
        <v>3714</v>
      </c>
      <c r="W274" s="17">
        <v>658900</v>
      </c>
      <c r="X274" s="18">
        <v>1</v>
      </c>
      <c r="Y274" s="142">
        <v>242292</v>
      </c>
      <c r="Z274" s="17">
        <v>658900</v>
      </c>
      <c r="AA274" s="19">
        <v>7014344622</v>
      </c>
      <c r="AB274" s="19"/>
      <c r="AC274" s="45"/>
      <c r="AD274" s="17">
        <f t="shared" si="9"/>
        <v>658900</v>
      </c>
      <c r="AE274" s="20" t="s">
        <v>3715</v>
      </c>
      <c r="AF274" s="54" t="s">
        <v>2769</v>
      </c>
      <c r="AG274" s="54" t="s">
        <v>3540</v>
      </c>
      <c r="AH274" s="54" t="s">
        <v>3479</v>
      </c>
      <c r="AI274" s="52" t="s">
        <v>2456</v>
      </c>
      <c r="AJ274" s="52"/>
      <c r="AK274" s="54" t="s">
        <v>1285</v>
      </c>
      <c r="AL274" s="52" t="s">
        <v>1569</v>
      </c>
      <c r="AM274" s="52" t="s">
        <v>3553</v>
      </c>
      <c r="AN274" s="119">
        <v>658900</v>
      </c>
      <c r="AO274" s="119"/>
      <c r="AP274" s="119">
        <f t="shared" si="13"/>
        <v>1100</v>
      </c>
      <c r="AQ274" s="203"/>
      <c r="AR274" s="203"/>
      <c r="AS274" s="47">
        <v>242292</v>
      </c>
      <c r="AT274" s="47">
        <v>242292</v>
      </c>
      <c r="AU274" s="47">
        <v>242295</v>
      </c>
      <c r="AV274" s="17">
        <v>660000</v>
      </c>
      <c r="AW274" s="141" t="e">
        <f t="shared" si="11"/>
        <v>#VALUE!</v>
      </c>
      <c r="AX274" s="19"/>
    </row>
    <row r="275" spans="1:50" s="123" customFormat="1" ht="108" x14ac:dyDescent="0.2">
      <c r="A275" s="52" t="s">
        <v>42</v>
      </c>
      <c r="B275" s="52" t="s">
        <v>277</v>
      </c>
      <c r="C275" s="52" t="s">
        <v>276</v>
      </c>
      <c r="D275" s="52" t="s">
        <v>10</v>
      </c>
      <c r="E275" s="52" t="s">
        <v>311</v>
      </c>
      <c r="F275" s="121" t="s">
        <v>1847</v>
      </c>
      <c r="G275" s="52" t="s">
        <v>583</v>
      </c>
      <c r="H275" s="71" t="s">
        <v>269</v>
      </c>
      <c r="I275" s="71" t="s">
        <v>274</v>
      </c>
      <c r="J275" s="122">
        <v>44000</v>
      </c>
      <c r="K275" s="249" t="s">
        <v>137</v>
      </c>
      <c r="L275" s="78"/>
      <c r="M275" s="78"/>
      <c r="N275" s="19"/>
      <c r="O275" s="28" t="s">
        <v>2569</v>
      </c>
      <c r="P275" s="47">
        <v>242262</v>
      </c>
      <c r="Q275" s="19" t="s">
        <v>1278</v>
      </c>
      <c r="R275" s="19" t="s">
        <v>1279</v>
      </c>
      <c r="S275" s="19" t="s">
        <v>72</v>
      </c>
      <c r="T275" s="19" t="s">
        <v>3384</v>
      </c>
      <c r="U275" s="19" t="s">
        <v>3716</v>
      </c>
      <c r="V275" s="19" t="s">
        <v>3714</v>
      </c>
      <c r="W275" s="17">
        <v>39310</v>
      </c>
      <c r="X275" s="18">
        <v>1</v>
      </c>
      <c r="Y275" s="142">
        <v>242292</v>
      </c>
      <c r="Z275" s="17">
        <v>39310</v>
      </c>
      <c r="AA275" s="19">
        <v>7014344622</v>
      </c>
      <c r="AB275" s="19"/>
      <c r="AC275" s="19"/>
      <c r="AD275" s="17">
        <f t="shared" si="9"/>
        <v>39310</v>
      </c>
      <c r="AE275" s="20" t="s">
        <v>3715</v>
      </c>
      <c r="AF275" s="54" t="s">
        <v>2769</v>
      </c>
      <c r="AG275" s="54" t="s">
        <v>3540</v>
      </c>
      <c r="AH275" s="54" t="s">
        <v>3479</v>
      </c>
      <c r="AI275" s="52" t="s">
        <v>2456</v>
      </c>
      <c r="AJ275" s="52"/>
      <c r="AK275" s="54" t="s">
        <v>1285</v>
      </c>
      <c r="AL275" s="52" t="s">
        <v>1569</v>
      </c>
      <c r="AM275" s="52" t="s">
        <v>3553</v>
      </c>
      <c r="AN275" s="119">
        <v>39310</v>
      </c>
      <c r="AO275" s="119"/>
      <c r="AP275" s="119">
        <f t="shared" si="13"/>
        <v>4690</v>
      </c>
      <c r="AQ275" s="203"/>
      <c r="AR275" s="203"/>
      <c r="AS275" s="47">
        <v>242292</v>
      </c>
      <c r="AT275" s="47">
        <v>242292</v>
      </c>
      <c r="AU275" s="47">
        <v>242295</v>
      </c>
      <c r="AV275" s="17">
        <v>44000</v>
      </c>
      <c r="AW275" s="141" t="e">
        <f t="shared" si="11"/>
        <v>#VALUE!</v>
      </c>
      <c r="AX275" s="19"/>
    </row>
    <row r="276" spans="1:50" s="123" customFormat="1" ht="72" x14ac:dyDescent="0.2">
      <c r="A276" s="52" t="s">
        <v>42</v>
      </c>
      <c r="B276" s="52" t="s">
        <v>277</v>
      </c>
      <c r="C276" s="52" t="s">
        <v>276</v>
      </c>
      <c r="D276" s="52" t="s">
        <v>10</v>
      </c>
      <c r="E276" s="52" t="s">
        <v>311</v>
      </c>
      <c r="F276" s="121" t="s">
        <v>1848</v>
      </c>
      <c r="G276" s="52" t="s">
        <v>584</v>
      </c>
      <c r="H276" s="71" t="s">
        <v>303</v>
      </c>
      <c r="I276" s="71" t="s">
        <v>271</v>
      </c>
      <c r="J276" s="122">
        <v>150000</v>
      </c>
      <c r="K276" s="249" t="s">
        <v>137</v>
      </c>
      <c r="L276" s="78"/>
      <c r="M276" s="78"/>
      <c r="N276" s="19"/>
      <c r="O276" s="28" t="s">
        <v>2569</v>
      </c>
      <c r="P276" s="47">
        <v>242262</v>
      </c>
      <c r="Q276" s="19" t="s">
        <v>1278</v>
      </c>
      <c r="R276" s="19" t="s">
        <v>1279</v>
      </c>
      <c r="S276" s="19" t="s">
        <v>72</v>
      </c>
      <c r="T276" s="19" t="s">
        <v>3717</v>
      </c>
      <c r="U276" s="19" t="s">
        <v>3718</v>
      </c>
      <c r="V276" s="19" t="s">
        <v>3714</v>
      </c>
      <c r="W276" s="17">
        <v>149000</v>
      </c>
      <c r="X276" s="18">
        <v>1</v>
      </c>
      <c r="Y276" s="142">
        <v>242292</v>
      </c>
      <c r="Z276" s="17">
        <v>149000</v>
      </c>
      <c r="AA276" s="19">
        <v>7014344622</v>
      </c>
      <c r="AB276" s="19"/>
      <c r="AC276" s="19"/>
      <c r="AD276" s="17">
        <f t="shared" si="9"/>
        <v>149000</v>
      </c>
      <c r="AE276" s="20" t="s">
        <v>3715</v>
      </c>
      <c r="AF276" s="54" t="s">
        <v>2769</v>
      </c>
      <c r="AG276" s="54" t="s">
        <v>3540</v>
      </c>
      <c r="AH276" s="54" t="s">
        <v>3479</v>
      </c>
      <c r="AI276" s="52" t="s">
        <v>2456</v>
      </c>
      <c r="AJ276" s="52"/>
      <c r="AK276" s="54" t="s">
        <v>1285</v>
      </c>
      <c r="AL276" s="52" t="s">
        <v>1569</v>
      </c>
      <c r="AM276" s="52" t="s">
        <v>3553</v>
      </c>
      <c r="AN276" s="119">
        <v>149000</v>
      </c>
      <c r="AO276" s="119"/>
      <c r="AP276" s="119">
        <f t="shared" si="13"/>
        <v>1000</v>
      </c>
      <c r="AQ276" s="203"/>
      <c r="AR276" s="203"/>
      <c r="AS276" s="47">
        <v>242292</v>
      </c>
      <c r="AT276" s="47">
        <v>242292</v>
      </c>
      <c r="AU276" s="47">
        <v>242295</v>
      </c>
      <c r="AV276" s="17">
        <v>150000</v>
      </c>
      <c r="AW276" s="141" t="e">
        <f t="shared" si="11"/>
        <v>#VALUE!</v>
      </c>
      <c r="AX276" s="19"/>
    </row>
    <row r="277" spans="1:50" s="123" customFormat="1" ht="72" x14ac:dyDescent="0.2">
      <c r="A277" s="52" t="s">
        <v>42</v>
      </c>
      <c r="B277" s="52" t="s">
        <v>277</v>
      </c>
      <c r="C277" s="52" t="s">
        <v>276</v>
      </c>
      <c r="D277" s="52" t="s">
        <v>10</v>
      </c>
      <c r="E277" s="52" t="s">
        <v>311</v>
      </c>
      <c r="F277" s="121" t="s">
        <v>1849</v>
      </c>
      <c r="G277" s="52" t="s">
        <v>585</v>
      </c>
      <c r="H277" s="71" t="s">
        <v>272</v>
      </c>
      <c r="I277" s="71" t="s">
        <v>271</v>
      </c>
      <c r="J277" s="122">
        <v>12900</v>
      </c>
      <c r="K277" s="249" t="s">
        <v>137</v>
      </c>
      <c r="L277" s="78"/>
      <c r="M277" s="78"/>
      <c r="N277" s="19"/>
      <c r="O277" s="28" t="s">
        <v>2569</v>
      </c>
      <c r="P277" s="47">
        <v>242262</v>
      </c>
      <c r="Q277" s="19" t="s">
        <v>1278</v>
      </c>
      <c r="R277" s="19" t="s">
        <v>1279</v>
      </c>
      <c r="S277" s="19" t="s">
        <v>72</v>
      </c>
      <c r="T277" s="19" t="s">
        <v>3000</v>
      </c>
      <c r="U277" s="19" t="s">
        <v>3719</v>
      </c>
      <c r="V277" s="19" t="s">
        <v>3714</v>
      </c>
      <c r="W277" s="17">
        <v>12600</v>
      </c>
      <c r="X277" s="18">
        <v>1</v>
      </c>
      <c r="Y277" s="142">
        <v>242292</v>
      </c>
      <c r="Z277" s="17">
        <v>12600</v>
      </c>
      <c r="AA277" s="19">
        <v>7014344622</v>
      </c>
      <c r="AB277" s="19"/>
      <c r="AC277" s="19"/>
      <c r="AD277" s="17">
        <f t="shared" si="9"/>
        <v>12600</v>
      </c>
      <c r="AE277" s="20" t="s">
        <v>3715</v>
      </c>
      <c r="AF277" s="54" t="s">
        <v>2769</v>
      </c>
      <c r="AG277" s="54" t="s">
        <v>3540</v>
      </c>
      <c r="AH277" s="54" t="s">
        <v>3479</v>
      </c>
      <c r="AI277" s="52" t="s">
        <v>2456</v>
      </c>
      <c r="AJ277" s="52"/>
      <c r="AK277" s="54" t="s">
        <v>1285</v>
      </c>
      <c r="AL277" s="52" t="s">
        <v>1569</v>
      </c>
      <c r="AM277" s="52" t="s">
        <v>3553</v>
      </c>
      <c r="AN277" s="119">
        <v>12600</v>
      </c>
      <c r="AO277" s="119"/>
      <c r="AP277" s="119">
        <f t="shared" si="13"/>
        <v>300</v>
      </c>
      <c r="AQ277" s="203"/>
      <c r="AR277" s="203"/>
      <c r="AS277" s="47">
        <v>242292</v>
      </c>
      <c r="AT277" s="47">
        <v>242292</v>
      </c>
      <c r="AU277" s="47">
        <v>242295</v>
      </c>
      <c r="AV277" s="17">
        <v>12900</v>
      </c>
      <c r="AW277" s="141" t="e">
        <f t="shared" si="11"/>
        <v>#VALUE!</v>
      </c>
      <c r="AX277" s="19"/>
    </row>
    <row r="278" spans="1:50" s="123" customFormat="1" ht="72" x14ac:dyDescent="0.2">
      <c r="A278" s="52" t="s">
        <v>42</v>
      </c>
      <c r="B278" s="52" t="s">
        <v>277</v>
      </c>
      <c r="C278" s="52" t="s">
        <v>276</v>
      </c>
      <c r="D278" s="52" t="s">
        <v>10</v>
      </c>
      <c r="E278" s="52" t="s">
        <v>311</v>
      </c>
      <c r="F278" s="121" t="s">
        <v>1850</v>
      </c>
      <c r="G278" s="52" t="s">
        <v>586</v>
      </c>
      <c r="H278" s="71" t="s">
        <v>270</v>
      </c>
      <c r="I278" s="71" t="s">
        <v>300</v>
      </c>
      <c r="J278" s="122">
        <v>400000</v>
      </c>
      <c r="K278" s="78"/>
      <c r="L278" s="78"/>
      <c r="M278" s="249" t="s">
        <v>137</v>
      </c>
      <c r="N278" s="19"/>
      <c r="O278" s="28" t="s">
        <v>2601</v>
      </c>
      <c r="P278" s="47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142">
        <v>242280</v>
      </c>
      <c r="Z278" s="17">
        <v>400000</v>
      </c>
      <c r="AA278" s="19">
        <v>7014166248</v>
      </c>
      <c r="AB278" s="19"/>
      <c r="AC278" s="19"/>
      <c r="AD278" s="17">
        <f>Z278</f>
        <v>400000</v>
      </c>
      <c r="AE278" s="20" t="s">
        <v>2773</v>
      </c>
      <c r="AF278" s="54" t="s">
        <v>2773</v>
      </c>
      <c r="AG278" s="52" t="s">
        <v>3544</v>
      </c>
      <c r="AH278" s="54" t="s">
        <v>3472</v>
      </c>
      <c r="AI278" s="54" t="s">
        <v>2456</v>
      </c>
      <c r="AJ278" s="54"/>
      <c r="AK278" s="54" t="s">
        <v>1286</v>
      </c>
      <c r="AL278" s="52" t="s">
        <v>1569</v>
      </c>
      <c r="AM278" s="52" t="s">
        <v>3553</v>
      </c>
      <c r="AN278" s="122">
        <v>400000</v>
      </c>
      <c r="AO278" s="119"/>
      <c r="AP278" s="119">
        <f t="shared" si="13"/>
        <v>0</v>
      </c>
      <c r="AQ278" s="203"/>
      <c r="AR278" s="203"/>
      <c r="AS278" s="47">
        <v>242280</v>
      </c>
      <c r="AT278" s="47">
        <v>242280</v>
      </c>
      <c r="AU278" s="47">
        <v>242282</v>
      </c>
      <c r="AV278" s="17">
        <v>400000</v>
      </c>
      <c r="AW278" s="141" t="e">
        <f t="shared" si="11"/>
        <v>#VALUE!</v>
      </c>
      <c r="AX278" s="19"/>
    </row>
    <row r="279" spans="1:50" s="123" customFormat="1" ht="72" x14ac:dyDescent="0.2">
      <c r="A279" s="52" t="s">
        <v>42</v>
      </c>
      <c r="B279" s="52" t="s">
        <v>277</v>
      </c>
      <c r="C279" s="52" t="s">
        <v>276</v>
      </c>
      <c r="D279" s="52" t="s">
        <v>10</v>
      </c>
      <c r="E279" s="52" t="s">
        <v>311</v>
      </c>
      <c r="F279" s="121" t="s">
        <v>1851</v>
      </c>
      <c r="G279" s="52" t="s">
        <v>587</v>
      </c>
      <c r="H279" s="71" t="s">
        <v>270</v>
      </c>
      <c r="I279" s="71" t="s">
        <v>271</v>
      </c>
      <c r="J279" s="122">
        <v>18000</v>
      </c>
      <c r="K279" s="249" t="s">
        <v>137</v>
      </c>
      <c r="L279" s="78"/>
      <c r="M279" s="78"/>
      <c r="N279" s="19"/>
      <c r="O279" s="28" t="s">
        <v>2569</v>
      </c>
      <c r="P279" s="47">
        <v>242262</v>
      </c>
      <c r="Q279" s="19" t="s">
        <v>1278</v>
      </c>
      <c r="R279" s="19" t="s">
        <v>1279</v>
      </c>
      <c r="S279" s="19" t="s">
        <v>72</v>
      </c>
      <c r="T279" s="19" t="s">
        <v>3720</v>
      </c>
      <c r="U279" s="19" t="s">
        <v>3721</v>
      </c>
      <c r="V279" s="19" t="s">
        <v>3714</v>
      </c>
      <c r="W279" s="17">
        <v>17500</v>
      </c>
      <c r="X279" s="18">
        <v>1</v>
      </c>
      <c r="Y279" s="142">
        <v>242292</v>
      </c>
      <c r="Z279" s="17">
        <v>17500</v>
      </c>
      <c r="AA279" s="19">
        <v>7014344622</v>
      </c>
      <c r="AB279" s="19"/>
      <c r="AC279" s="19"/>
      <c r="AD279" s="17">
        <f t="shared" si="9"/>
        <v>17500</v>
      </c>
      <c r="AE279" s="20" t="s">
        <v>3715</v>
      </c>
      <c r="AF279" s="54" t="s">
        <v>2769</v>
      </c>
      <c r="AG279" s="54" t="s">
        <v>3540</v>
      </c>
      <c r="AH279" s="54" t="s">
        <v>3479</v>
      </c>
      <c r="AI279" s="52" t="s">
        <v>2456</v>
      </c>
      <c r="AJ279" s="52"/>
      <c r="AK279" s="54" t="s">
        <v>1285</v>
      </c>
      <c r="AL279" s="52" t="s">
        <v>1569</v>
      </c>
      <c r="AM279" s="52" t="s">
        <v>3553</v>
      </c>
      <c r="AN279" s="119">
        <v>17500</v>
      </c>
      <c r="AO279" s="119"/>
      <c r="AP279" s="119">
        <f t="shared" si="13"/>
        <v>500</v>
      </c>
      <c r="AQ279" s="203"/>
      <c r="AR279" s="203"/>
      <c r="AS279" s="47">
        <v>242292</v>
      </c>
      <c r="AT279" s="47">
        <v>242292</v>
      </c>
      <c r="AU279" s="47">
        <v>242295</v>
      </c>
      <c r="AV279" s="17">
        <v>18000</v>
      </c>
      <c r="AW279" s="141" t="e">
        <f t="shared" si="11"/>
        <v>#VALUE!</v>
      </c>
      <c r="AX279" s="19"/>
    </row>
    <row r="280" spans="1:50" s="123" customFormat="1" ht="409.5" x14ac:dyDescent="0.2">
      <c r="A280" s="52" t="s">
        <v>42</v>
      </c>
      <c r="B280" s="52" t="s">
        <v>277</v>
      </c>
      <c r="C280" s="52" t="s">
        <v>17</v>
      </c>
      <c r="D280" s="52" t="s">
        <v>1565</v>
      </c>
      <c r="E280" s="52" t="s">
        <v>454</v>
      </c>
      <c r="F280" s="121" t="s">
        <v>1852</v>
      </c>
      <c r="G280" s="52" t="s">
        <v>1117</v>
      </c>
      <c r="H280" s="71" t="s">
        <v>270</v>
      </c>
      <c r="I280" s="71" t="s">
        <v>631</v>
      </c>
      <c r="J280" s="122">
        <v>11540000</v>
      </c>
      <c r="K280" s="249" t="s">
        <v>137</v>
      </c>
      <c r="L280" s="78"/>
      <c r="M280" s="78"/>
      <c r="N280" s="19"/>
      <c r="O280" s="19"/>
      <c r="P280" s="19"/>
      <c r="Q280" s="19"/>
      <c r="R280" s="19"/>
      <c r="S280" s="19"/>
      <c r="T280" s="19"/>
      <c r="U280" s="19"/>
      <c r="V280" s="19"/>
      <c r="W280" s="17"/>
      <c r="X280" s="18"/>
      <c r="Y280" s="46"/>
      <c r="Z280" s="19"/>
      <c r="AA280" s="19"/>
      <c r="AB280" s="19"/>
      <c r="AC280" s="19"/>
      <c r="AD280" s="17">
        <f t="shared" si="9"/>
        <v>0</v>
      </c>
      <c r="AE280" s="19" t="s">
        <v>3722</v>
      </c>
      <c r="AF280" s="54" t="s">
        <v>2774</v>
      </c>
      <c r="AG280" s="54" t="s">
        <v>3537</v>
      </c>
      <c r="AH280" s="54" t="s">
        <v>3474</v>
      </c>
      <c r="AI280" s="52" t="s">
        <v>3467</v>
      </c>
      <c r="AJ280" s="146" t="s">
        <v>3617</v>
      </c>
      <c r="AK280" s="54" t="s">
        <v>1287</v>
      </c>
      <c r="AL280" s="54" t="s">
        <v>1574</v>
      </c>
      <c r="AM280" s="52" t="s">
        <v>3553</v>
      </c>
      <c r="AN280" s="119"/>
      <c r="AO280" s="119"/>
      <c r="AP280" s="119">
        <f t="shared" si="13"/>
        <v>11540000</v>
      </c>
      <c r="AQ280" s="202" t="s">
        <v>3724</v>
      </c>
      <c r="AR280" s="203">
        <v>242305</v>
      </c>
      <c r="AS280" s="142" t="s">
        <v>3725</v>
      </c>
      <c r="AT280" s="142">
        <v>242756</v>
      </c>
      <c r="AU280" s="142">
        <v>242766</v>
      </c>
      <c r="AV280" s="17">
        <v>11540000</v>
      </c>
      <c r="AW280" s="141"/>
      <c r="AX280" s="19"/>
    </row>
    <row r="281" spans="1:50" s="123" customFormat="1" ht="409.5" x14ac:dyDescent="0.2">
      <c r="A281" s="52" t="s">
        <v>42</v>
      </c>
      <c r="B281" s="52" t="s">
        <v>277</v>
      </c>
      <c r="C281" s="52" t="s">
        <v>17</v>
      </c>
      <c r="D281" s="52" t="s">
        <v>34</v>
      </c>
      <c r="E281" s="52" t="s">
        <v>454</v>
      </c>
      <c r="F281" s="121" t="s">
        <v>1853</v>
      </c>
      <c r="G281" s="52" t="s">
        <v>1143</v>
      </c>
      <c r="H281" s="71" t="s">
        <v>270</v>
      </c>
      <c r="I281" s="71" t="s">
        <v>1122</v>
      </c>
      <c r="J281" s="122">
        <v>1800000</v>
      </c>
      <c r="K281" s="249" t="s">
        <v>137</v>
      </c>
      <c r="L281" s="78"/>
      <c r="M281" s="78"/>
      <c r="N281" s="19"/>
      <c r="O281" s="19"/>
      <c r="P281" s="19"/>
      <c r="Q281" s="19"/>
      <c r="R281" s="19"/>
      <c r="S281" s="19"/>
      <c r="T281" s="19"/>
      <c r="U281" s="19"/>
      <c r="V281" s="19"/>
      <c r="W281" s="17"/>
      <c r="X281" s="18"/>
      <c r="Y281" s="46"/>
      <c r="Z281" s="19"/>
      <c r="AA281" s="19"/>
      <c r="AB281" s="19"/>
      <c r="AC281" s="19"/>
      <c r="AD281" s="17">
        <f t="shared" si="9"/>
        <v>0</v>
      </c>
      <c r="AE281" s="19" t="s">
        <v>3723</v>
      </c>
      <c r="AF281" s="54" t="s">
        <v>2775</v>
      </c>
      <c r="AG281" s="54" t="s">
        <v>3538</v>
      </c>
      <c r="AH281" s="54" t="s">
        <v>3452</v>
      </c>
      <c r="AI281" s="52" t="s">
        <v>3467</v>
      </c>
      <c r="AJ281" s="52"/>
      <c r="AK281" s="54" t="s">
        <v>1287</v>
      </c>
      <c r="AL281" s="54" t="s">
        <v>1574</v>
      </c>
      <c r="AM281" s="52" t="s">
        <v>3553</v>
      </c>
      <c r="AN281" s="119"/>
      <c r="AO281" s="119"/>
      <c r="AP281" s="119">
        <f t="shared" si="13"/>
        <v>1800000</v>
      </c>
      <c r="AQ281" s="202" t="s">
        <v>3726</v>
      </c>
      <c r="AR281" s="203">
        <v>242290</v>
      </c>
      <c r="AS281" s="47">
        <v>242410</v>
      </c>
      <c r="AT281" s="47">
        <v>242410</v>
      </c>
      <c r="AU281" s="47">
        <v>242414</v>
      </c>
      <c r="AV281" s="17">
        <v>1800000</v>
      </c>
      <c r="AW281" s="141"/>
      <c r="AX281" s="19"/>
    </row>
    <row r="282" spans="1:50" s="123" customFormat="1" ht="72" x14ac:dyDescent="0.2">
      <c r="A282" s="52" t="s">
        <v>43</v>
      </c>
      <c r="B282" s="52" t="s">
        <v>277</v>
      </c>
      <c r="C282" s="52" t="s">
        <v>276</v>
      </c>
      <c r="D282" s="52" t="s">
        <v>11</v>
      </c>
      <c r="E282" s="52" t="s">
        <v>454</v>
      </c>
      <c r="F282" s="121" t="s">
        <v>1854</v>
      </c>
      <c r="G282" s="52" t="s">
        <v>588</v>
      </c>
      <c r="H282" s="71" t="s">
        <v>340</v>
      </c>
      <c r="I282" s="71" t="s">
        <v>322</v>
      </c>
      <c r="J282" s="122">
        <v>59800</v>
      </c>
      <c r="K282" s="78"/>
      <c r="L282" s="78"/>
      <c r="M282" s="249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54" t="s">
        <v>2457</v>
      </c>
      <c r="AG282" s="54" t="s">
        <v>3544</v>
      </c>
      <c r="AH282" s="52" t="s">
        <v>3475</v>
      </c>
      <c r="AI282" s="54" t="s">
        <v>2457</v>
      </c>
      <c r="AJ282" s="54"/>
      <c r="AK282" s="54" t="s">
        <v>1290</v>
      </c>
      <c r="AL282" s="54" t="s">
        <v>1570</v>
      </c>
      <c r="AM282" s="52" t="s">
        <v>3553</v>
      </c>
      <c r="AN282" s="119"/>
      <c r="AO282" s="119">
        <v>59760</v>
      </c>
      <c r="AP282" s="119">
        <f t="shared" si="13"/>
        <v>40</v>
      </c>
      <c r="AQ282" s="315">
        <v>23071</v>
      </c>
      <c r="AR282" s="315">
        <v>23071</v>
      </c>
      <c r="AS282" s="315">
        <v>23071</v>
      </c>
      <c r="AT282" s="315">
        <v>23071</v>
      </c>
      <c r="AU282" s="315">
        <v>23071</v>
      </c>
      <c r="AV282" s="316">
        <v>59760</v>
      </c>
      <c r="AW282" s="317">
        <v>40</v>
      </c>
      <c r="AX282" s="124"/>
    </row>
    <row r="283" spans="1:50" s="123" customFormat="1" ht="72" x14ac:dyDescent="0.2">
      <c r="A283" s="52" t="s">
        <v>43</v>
      </c>
      <c r="B283" s="52" t="s">
        <v>277</v>
      </c>
      <c r="C283" s="52" t="s">
        <v>276</v>
      </c>
      <c r="D283" s="52" t="s">
        <v>11</v>
      </c>
      <c r="E283" s="52" t="s">
        <v>454</v>
      </c>
      <c r="F283" s="121" t="s">
        <v>1855</v>
      </c>
      <c r="G283" s="52" t="s">
        <v>589</v>
      </c>
      <c r="H283" s="71" t="s">
        <v>464</v>
      </c>
      <c r="I283" s="71" t="s">
        <v>268</v>
      </c>
      <c r="J283" s="122">
        <v>78000</v>
      </c>
      <c r="K283" s="78"/>
      <c r="L283" s="78"/>
      <c r="M283" s="249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54" t="s">
        <v>2457</v>
      </c>
      <c r="AG283" s="54" t="s">
        <v>3544</v>
      </c>
      <c r="AH283" s="52" t="s">
        <v>3475</v>
      </c>
      <c r="AI283" s="54" t="s">
        <v>2457</v>
      </c>
      <c r="AJ283" s="54"/>
      <c r="AK283" s="54" t="s">
        <v>1290</v>
      </c>
      <c r="AL283" s="54" t="s">
        <v>1570</v>
      </c>
      <c r="AM283" s="52" t="s">
        <v>3553</v>
      </c>
      <c r="AN283" s="122"/>
      <c r="AO283" s="122">
        <v>78000</v>
      </c>
      <c r="AP283" s="119">
        <f t="shared" si="13"/>
        <v>0</v>
      </c>
      <c r="AQ283" s="315">
        <v>23071</v>
      </c>
      <c r="AR283" s="315">
        <v>23071</v>
      </c>
      <c r="AS283" s="315">
        <v>23071</v>
      </c>
      <c r="AT283" s="315">
        <v>23071</v>
      </c>
      <c r="AU283" s="315">
        <v>23071</v>
      </c>
      <c r="AV283" s="16">
        <v>78000</v>
      </c>
      <c r="AW283" s="125" t="s">
        <v>1289</v>
      </c>
      <c r="AX283" s="124"/>
    </row>
    <row r="284" spans="1:50" s="123" customFormat="1" ht="72" x14ac:dyDescent="0.2">
      <c r="A284" s="52" t="s">
        <v>43</v>
      </c>
      <c r="B284" s="52" t="s">
        <v>277</v>
      </c>
      <c r="C284" s="52" t="s">
        <v>276</v>
      </c>
      <c r="D284" s="52" t="s">
        <v>11</v>
      </c>
      <c r="E284" s="52" t="s">
        <v>454</v>
      </c>
      <c r="F284" s="121" t="s">
        <v>1856</v>
      </c>
      <c r="G284" s="52" t="s">
        <v>590</v>
      </c>
      <c r="H284" s="71" t="s">
        <v>303</v>
      </c>
      <c r="I284" s="71" t="s">
        <v>268</v>
      </c>
      <c r="J284" s="122">
        <v>40000</v>
      </c>
      <c r="K284" s="78"/>
      <c r="L284" s="78"/>
      <c r="M284" s="249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48">
        <v>23108</v>
      </c>
      <c r="AC284" s="48">
        <v>23111</v>
      </c>
      <c r="AD284" s="16">
        <v>36500</v>
      </c>
      <c r="AE284" s="20" t="s">
        <v>2876</v>
      </c>
      <c r="AF284" s="54" t="s">
        <v>2785</v>
      </c>
      <c r="AG284" s="52" t="s">
        <v>3544</v>
      </c>
      <c r="AH284" s="54" t="s">
        <v>3472</v>
      </c>
      <c r="AI284" s="54" t="s">
        <v>2457</v>
      </c>
      <c r="AJ284" s="54"/>
      <c r="AK284" s="54" t="s">
        <v>1292</v>
      </c>
      <c r="AL284" s="54" t="s">
        <v>1571</v>
      </c>
      <c r="AM284" s="52" t="s">
        <v>3553</v>
      </c>
      <c r="AN284" s="119"/>
      <c r="AO284" s="119">
        <v>36500</v>
      </c>
      <c r="AP284" s="119">
        <f t="shared" si="13"/>
        <v>3500</v>
      </c>
      <c r="AQ284" s="315">
        <v>23071</v>
      </c>
      <c r="AR284" s="315">
        <v>23071</v>
      </c>
      <c r="AS284" s="315">
        <v>23071</v>
      </c>
      <c r="AT284" s="315">
        <v>23071</v>
      </c>
      <c r="AU284" s="315">
        <v>23071</v>
      </c>
      <c r="AV284" s="16">
        <v>40000</v>
      </c>
      <c r="AW284" s="124"/>
      <c r="AX284" s="124"/>
    </row>
    <row r="285" spans="1:50" s="123" customFormat="1" ht="72" x14ac:dyDescent="0.2">
      <c r="A285" s="52" t="s">
        <v>43</v>
      </c>
      <c r="B285" s="52" t="s">
        <v>277</v>
      </c>
      <c r="C285" s="52" t="s">
        <v>276</v>
      </c>
      <c r="D285" s="52" t="s">
        <v>11</v>
      </c>
      <c r="E285" s="52" t="s">
        <v>454</v>
      </c>
      <c r="F285" s="121" t="s">
        <v>1857</v>
      </c>
      <c r="G285" s="52" t="s">
        <v>591</v>
      </c>
      <c r="H285" s="71" t="s">
        <v>317</v>
      </c>
      <c r="I285" s="71" t="s">
        <v>268</v>
      </c>
      <c r="J285" s="122">
        <v>100000</v>
      </c>
      <c r="K285" s="78"/>
      <c r="L285" s="78"/>
      <c r="M285" s="249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69">
        <v>242250</v>
      </c>
      <c r="AC285" s="169">
        <v>242254</v>
      </c>
      <c r="AD285" s="16">
        <v>42250</v>
      </c>
      <c r="AE285" s="20" t="s">
        <v>2457</v>
      </c>
      <c r="AF285" s="54" t="s">
        <v>2788</v>
      </c>
      <c r="AG285" s="52" t="s">
        <v>3544</v>
      </c>
      <c r="AH285" s="54" t="s">
        <v>3472</v>
      </c>
      <c r="AI285" s="54" t="s">
        <v>2457</v>
      </c>
      <c r="AJ285" s="54"/>
      <c r="AK285" s="54" t="s">
        <v>1292</v>
      </c>
      <c r="AL285" s="54" t="s">
        <v>1571</v>
      </c>
      <c r="AM285" s="52" t="s">
        <v>3553</v>
      </c>
      <c r="AN285" s="119"/>
      <c r="AO285" s="119">
        <v>42250</v>
      </c>
      <c r="AP285" s="119">
        <f t="shared" si="13"/>
        <v>57750</v>
      </c>
      <c r="AQ285" s="318">
        <v>23071</v>
      </c>
      <c r="AR285" s="318">
        <v>23071</v>
      </c>
      <c r="AS285" s="318">
        <v>23071</v>
      </c>
      <c r="AT285" s="318">
        <v>23071</v>
      </c>
      <c r="AU285" s="318">
        <v>23071</v>
      </c>
      <c r="AV285" s="319">
        <v>100000</v>
      </c>
      <c r="AW285" s="320"/>
      <c r="AX285" s="320"/>
    </row>
    <row r="286" spans="1:50" s="123" customFormat="1" ht="72" x14ac:dyDescent="0.2">
      <c r="A286" s="52" t="s">
        <v>43</v>
      </c>
      <c r="B286" s="52" t="s">
        <v>277</v>
      </c>
      <c r="C286" s="52" t="s">
        <v>276</v>
      </c>
      <c r="D286" s="52" t="s">
        <v>11</v>
      </c>
      <c r="E286" s="52" t="s">
        <v>454</v>
      </c>
      <c r="F286" s="121" t="s">
        <v>1858</v>
      </c>
      <c r="G286" s="52" t="s">
        <v>592</v>
      </c>
      <c r="H286" s="71" t="s">
        <v>303</v>
      </c>
      <c r="I286" s="71" t="s">
        <v>268</v>
      </c>
      <c r="J286" s="122">
        <v>39500</v>
      </c>
      <c r="K286" s="78"/>
      <c r="L286" s="78"/>
      <c r="M286" s="249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70">
        <v>23097</v>
      </c>
      <c r="AC286" s="169">
        <v>23100</v>
      </c>
      <c r="AD286" s="50">
        <v>39000</v>
      </c>
      <c r="AE286" s="20" t="s">
        <v>2457</v>
      </c>
      <c r="AF286" s="54" t="s">
        <v>2457</v>
      </c>
      <c r="AG286" s="54" t="s">
        <v>3544</v>
      </c>
      <c r="AH286" s="52" t="s">
        <v>3475</v>
      </c>
      <c r="AI286" s="54" t="s">
        <v>2457</v>
      </c>
      <c r="AJ286" s="54"/>
      <c r="AK286" s="54" t="s">
        <v>1290</v>
      </c>
      <c r="AL286" s="54" t="s">
        <v>1570</v>
      </c>
      <c r="AM286" s="52" t="s">
        <v>3553</v>
      </c>
      <c r="AN286" s="119"/>
      <c r="AO286" s="119">
        <v>39000</v>
      </c>
      <c r="AP286" s="119">
        <f t="shared" si="13"/>
        <v>500</v>
      </c>
      <c r="AQ286" s="315">
        <v>23071</v>
      </c>
      <c r="AR286" s="315">
        <v>23071</v>
      </c>
      <c r="AS286" s="315">
        <v>23071</v>
      </c>
      <c r="AT286" s="315">
        <v>23071</v>
      </c>
      <c r="AU286" s="315">
        <v>23071</v>
      </c>
      <c r="AV286" s="16">
        <v>39000</v>
      </c>
      <c r="AW286" s="16">
        <v>500</v>
      </c>
      <c r="AX286" s="124"/>
    </row>
    <row r="287" spans="1:50" s="123" customFormat="1" ht="72" x14ac:dyDescent="0.2">
      <c r="A287" s="52" t="s">
        <v>43</v>
      </c>
      <c r="B287" s="52" t="s">
        <v>277</v>
      </c>
      <c r="C287" s="52" t="s">
        <v>276</v>
      </c>
      <c r="D287" s="52" t="s">
        <v>11</v>
      </c>
      <c r="E287" s="52" t="s">
        <v>454</v>
      </c>
      <c r="F287" s="121" t="s">
        <v>1859</v>
      </c>
      <c r="G287" s="52" t="s">
        <v>593</v>
      </c>
      <c r="H287" s="71" t="s">
        <v>594</v>
      </c>
      <c r="I287" s="71" t="s">
        <v>268</v>
      </c>
      <c r="J287" s="122">
        <v>26000</v>
      </c>
      <c r="K287" s="78"/>
      <c r="L287" s="78"/>
      <c r="M287" s="249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70">
        <v>23097</v>
      </c>
      <c r="AC287" s="169">
        <v>23100</v>
      </c>
      <c r="AD287" s="50">
        <v>26000</v>
      </c>
      <c r="AE287" s="20" t="s">
        <v>2457</v>
      </c>
      <c r="AF287" s="54" t="s">
        <v>2457</v>
      </c>
      <c r="AG287" s="54" t="s">
        <v>3544</v>
      </c>
      <c r="AH287" s="52" t="s">
        <v>3475</v>
      </c>
      <c r="AI287" s="54" t="s">
        <v>2457</v>
      </c>
      <c r="AJ287" s="54"/>
      <c r="AK287" s="54" t="s">
        <v>1290</v>
      </c>
      <c r="AL287" s="54" t="s">
        <v>1570</v>
      </c>
      <c r="AM287" s="52" t="s">
        <v>3553</v>
      </c>
      <c r="AN287" s="122"/>
      <c r="AO287" s="122">
        <v>26000</v>
      </c>
      <c r="AP287" s="119">
        <f t="shared" si="13"/>
        <v>0</v>
      </c>
      <c r="AQ287" s="315">
        <v>23071</v>
      </c>
      <c r="AR287" s="315">
        <v>23071</v>
      </c>
      <c r="AS287" s="315">
        <v>23071</v>
      </c>
      <c r="AT287" s="315">
        <v>23071</v>
      </c>
      <c r="AU287" s="315">
        <v>23071</v>
      </c>
      <c r="AV287" s="16">
        <v>26000</v>
      </c>
      <c r="AW287" s="125" t="s">
        <v>1293</v>
      </c>
      <c r="AX287" s="124"/>
    </row>
    <row r="288" spans="1:50" s="123" customFormat="1" ht="72" x14ac:dyDescent="0.2">
      <c r="A288" s="52" t="s">
        <v>43</v>
      </c>
      <c r="B288" s="52" t="s">
        <v>277</v>
      </c>
      <c r="C288" s="52" t="s">
        <v>276</v>
      </c>
      <c r="D288" s="52" t="s">
        <v>11</v>
      </c>
      <c r="E288" s="52" t="s">
        <v>454</v>
      </c>
      <c r="F288" s="121" t="s">
        <v>1860</v>
      </c>
      <c r="G288" s="52" t="s">
        <v>595</v>
      </c>
      <c r="H288" s="71" t="s">
        <v>319</v>
      </c>
      <c r="I288" s="71" t="s">
        <v>596</v>
      </c>
      <c r="J288" s="122">
        <v>23200</v>
      </c>
      <c r="K288" s="78"/>
      <c r="L288" s="78"/>
      <c r="M288" s="249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69">
        <v>242249</v>
      </c>
      <c r="AC288" s="169">
        <v>242250</v>
      </c>
      <c r="AD288" s="16">
        <v>23112</v>
      </c>
      <c r="AE288" s="20" t="s">
        <v>2457</v>
      </c>
      <c r="AF288" s="54" t="s">
        <v>2791</v>
      </c>
      <c r="AG288" s="52" t="s">
        <v>3544</v>
      </c>
      <c r="AH288" s="54" t="s">
        <v>3472</v>
      </c>
      <c r="AI288" s="54" t="s">
        <v>2457</v>
      </c>
      <c r="AJ288" s="54"/>
      <c r="AK288" s="54" t="s">
        <v>1290</v>
      </c>
      <c r="AL288" s="54" t="s">
        <v>1570</v>
      </c>
      <c r="AM288" s="52" t="s">
        <v>3553</v>
      </c>
      <c r="AN288" s="119"/>
      <c r="AO288" s="119">
        <v>23112</v>
      </c>
      <c r="AP288" s="119">
        <f t="shared" si="13"/>
        <v>88</v>
      </c>
      <c r="AQ288" s="318">
        <v>23071</v>
      </c>
      <c r="AR288" s="318">
        <v>23071</v>
      </c>
      <c r="AS288" s="318">
        <v>23071</v>
      </c>
      <c r="AT288" s="318">
        <v>23071</v>
      </c>
      <c r="AU288" s="318">
        <v>23071</v>
      </c>
      <c r="AV288" s="320">
        <v>23112</v>
      </c>
      <c r="AW288" s="320"/>
      <c r="AX288" s="320"/>
    </row>
    <row r="289" spans="1:50" s="123" customFormat="1" ht="72" x14ac:dyDescent="0.2">
      <c r="A289" s="52" t="s">
        <v>43</v>
      </c>
      <c r="B289" s="52" t="s">
        <v>277</v>
      </c>
      <c r="C289" s="52" t="s">
        <v>276</v>
      </c>
      <c r="D289" s="52" t="s">
        <v>11</v>
      </c>
      <c r="E289" s="52" t="s">
        <v>454</v>
      </c>
      <c r="F289" s="121" t="s">
        <v>1861</v>
      </c>
      <c r="G289" s="52" t="s">
        <v>597</v>
      </c>
      <c r="H289" s="71" t="s">
        <v>319</v>
      </c>
      <c r="I289" s="71" t="s">
        <v>596</v>
      </c>
      <c r="J289" s="122">
        <v>24000</v>
      </c>
      <c r="K289" s="78"/>
      <c r="L289" s="78"/>
      <c r="M289" s="249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69">
        <v>242249</v>
      </c>
      <c r="AC289" s="169">
        <v>242250</v>
      </c>
      <c r="AD289" s="16">
        <v>23968</v>
      </c>
      <c r="AE289" s="20" t="s">
        <v>2457</v>
      </c>
      <c r="AF289" s="54" t="s">
        <v>2791</v>
      </c>
      <c r="AG289" s="52" t="s">
        <v>3544</v>
      </c>
      <c r="AH289" s="54" t="s">
        <v>3472</v>
      </c>
      <c r="AI289" s="54" t="s">
        <v>2457</v>
      </c>
      <c r="AJ289" s="54"/>
      <c r="AK289" s="54" t="s">
        <v>1290</v>
      </c>
      <c r="AL289" s="54" t="s">
        <v>1570</v>
      </c>
      <c r="AM289" s="52" t="s">
        <v>3553</v>
      </c>
      <c r="AN289" s="119"/>
      <c r="AO289" s="119">
        <v>23968</v>
      </c>
      <c r="AP289" s="119">
        <f t="shared" si="13"/>
        <v>32</v>
      </c>
      <c r="AQ289" s="318">
        <v>23071</v>
      </c>
      <c r="AR289" s="318">
        <v>23071</v>
      </c>
      <c r="AS289" s="318">
        <v>23071</v>
      </c>
      <c r="AT289" s="318">
        <v>23071</v>
      </c>
      <c r="AU289" s="318">
        <v>23071</v>
      </c>
      <c r="AV289" s="320">
        <v>23968</v>
      </c>
      <c r="AW289" s="320"/>
      <c r="AX289" s="320"/>
    </row>
    <row r="290" spans="1:50" s="123" customFormat="1" ht="72" x14ac:dyDescent="0.2">
      <c r="A290" s="52" t="s">
        <v>43</v>
      </c>
      <c r="B290" s="52" t="s">
        <v>277</v>
      </c>
      <c r="C290" s="52" t="s">
        <v>276</v>
      </c>
      <c r="D290" s="52" t="s">
        <v>11</v>
      </c>
      <c r="E290" s="52" t="s">
        <v>454</v>
      </c>
      <c r="F290" s="121" t="s">
        <v>1862</v>
      </c>
      <c r="G290" s="52" t="s">
        <v>598</v>
      </c>
      <c r="H290" s="71" t="s">
        <v>599</v>
      </c>
      <c r="I290" s="71" t="s">
        <v>274</v>
      </c>
      <c r="J290" s="122">
        <v>192000</v>
      </c>
      <c r="K290" s="78"/>
      <c r="L290" s="78"/>
      <c r="M290" s="249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169">
        <v>242241</v>
      </c>
      <c r="AC290" s="169">
        <v>242241</v>
      </c>
      <c r="AD290" s="50">
        <v>192000</v>
      </c>
      <c r="AE290" s="20" t="s">
        <v>2457</v>
      </c>
      <c r="AF290" s="54" t="s">
        <v>2457</v>
      </c>
      <c r="AG290" s="54" t="s">
        <v>3544</v>
      </c>
      <c r="AH290" s="52" t="s">
        <v>2457</v>
      </c>
      <c r="AI290" s="52" t="s">
        <v>2457</v>
      </c>
      <c r="AJ290" s="52"/>
      <c r="AK290" s="54" t="s">
        <v>1290</v>
      </c>
      <c r="AL290" s="54" t="s">
        <v>1570</v>
      </c>
      <c r="AM290" s="52" t="s">
        <v>3552</v>
      </c>
      <c r="AN290" s="119"/>
      <c r="AO290" s="122">
        <v>192000</v>
      </c>
      <c r="AP290" s="119">
        <f t="shared" si="13"/>
        <v>0</v>
      </c>
      <c r="AQ290" s="315">
        <v>23071</v>
      </c>
      <c r="AR290" s="315">
        <v>23071</v>
      </c>
      <c r="AS290" s="315">
        <v>23071</v>
      </c>
      <c r="AT290" s="315">
        <v>23071</v>
      </c>
      <c r="AU290" s="315">
        <v>23071</v>
      </c>
      <c r="AV290" s="16">
        <v>192000</v>
      </c>
      <c r="AW290" s="124"/>
      <c r="AX290" s="124"/>
    </row>
    <row r="291" spans="1:50" s="123" customFormat="1" ht="90" x14ac:dyDescent="0.2">
      <c r="A291" s="52" t="s">
        <v>43</v>
      </c>
      <c r="B291" s="52" t="s">
        <v>277</v>
      </c>
      <c r="C291" s="52" t="s">
        <v>276</v>
      </c>
      <c r="D291" s="52" t="s">
        <v>286</v>
      </c>
      <c r="E291" s="52" t="s">
        <v>454</v>
      </c>
      <c r="F291" s="121" t="s">
        <v>1863</v>
      </c>
      <c r="G291" s="52" t="s">
        <v>600</v>
      </c>
      <c r="H291" s="71" t="s">
        <v>317</v>
      </c>
      <c r="I291" s="71" t="s">
        <v>274</v>
      </c>
      <c r="J291" s="122">
        <v>142500</v>
      </c>
      <c r="K291" s="78"/>
      <c r="L291" s="78"/>
      <c r="M291" s="249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19"/>
      <c r="AC291" s="19"/>
      <c r="AD291" s="19"/>
      <c r="AE291" s="20" t="s">
        <v>2797</v>
      </c>
      <c r="AF291" s="54" t="s">
        <v>2797</v>
      </c>
      <c r="AG291" s="52" t="s">
        <v>3544</v>
      </c>
      <c r="AH291" s="54" t="s">
        <v>3472</v>
      </c>
      <c r="AI291" s="54" t="s">
        <v>2456</v>
      </c>
      <c r="AJ291" s="54"/>
      <c r="AK291" s="54" t="s">
        <v>1298</v>
      </c>
      <c r="AL291" s="54" t="s">
        <v>1571</v>
      </c>
      <c r="AM291" s="52" t="s">
        <v>3553</v>
      </c>
      <c r="AN291" s="119">
        <v>132500</v>
      </c>
      <c r="AO291" s="119"/>
      <c r="AP291" s="119">
        <f t="shared" si="13"/>
        <v>10000</v>
      </c>
      <c r="AQ291" s="315">
        <v>23071</v>
      </c>
      <c r="AR291" s="315">
        <v>23071</v>
      </c>
      <c r="AS291" s="314" t="s">
        <v>1299</v>
      </c>
      <c r="AT291" s="314" t="s">
        <v>1299</v>
      </c>
      <c r="AU291" s="314" t="s">
        <v>1299</v>
      </c>
      <c r="AV291" s="16">
        <v>132500</v>
      </c>
      <c r="AW291" s="124"/>
      <c r="AX291" s="124"/>
    </row>
    <row r="292" spans="1:50" s="123" customFormat="1" ht="90" x14ac:dyDescent="0.2">
      <c r="A292" s="52" t="s">
        <v>43</v>
      </c>
      <c r="B292" s="52" t="s">
        <v>277</v>
      </c>
      <c r="C292" s="52" t="s">
        <v>276</v>
      </c>
      <c r="D292" s="52" t="s">
        <v>286</v>
      </c>
      <c r="E292" s="52" t="s">
        <v>454</v>
      </c>
      <c r="F292" s="121" t="s">
        <v>1864</v>
      </c>
      <c r="G292" s="52" t="s">
        <v>601</v>
      </c>
      <c r="H292" s="71" t="s">
        <v>317</v>
      </c>
      <c r="I292" s="71" t="s">
        <v>274</v>
      </c>
      <c r="J292" s="122">
        <v>157300</v>
      </c>
      <c r="K292" s="78"/>
      <c r="L292" s="78"/>
      <c r="M292" s="249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19"/>
      <c r="AC292" s="19"/>
      <c r="AD292" s="19"/>
      <c r="AE292" s="20" t="s">
        <v>2797</v>
      </c>
      <c r="AF292" s="54" t="s">
        <v>2797</v>
      </c>
      <c r="AG292" s="52" t="s">
        <v>3544</v>
      </c>
      <c r="AH292" s="54" t="s">
        <v>3472</v>
      </c>
      <c r="AI292" s="54" t="s">
        <v>2456</v>
      </c>
      <c r="AJ292" s="54"/>
      <c r="AK292" s="54" t="s">
        <v>1298</v>
      </c>
      <c r="AL292" s="54" t="s">
        <v>1571</v>
      </c>
      <c r="AM292" s="52" t="s">
        <v>3553</v>
      </c>
      <c r="AN292" s="119">
        <v>152500</v>
      </c>
      <c r="AO292" s="119"/>
      <c r="AP292" s="119">
        <f t="shared" si="13"/>
        <v>4800</v>
      </c>
      <c r="AQ292" s="315">
        <v>23071</v>
      </c>
      <c r="AR292" s="315">
        <v>23071</v>
      </c>
      <c r="AS292" s="314" t="s">
        <v>1299</v>
      </c>
      <c r="AT292" s="314" t="s">
        <v>1299</v>
      </c>
      <c r="AU292" s="314" t="s">
        <v>1299</v>
      </c>
      <c r="AV292" s="16">
        <v>152500</v>
      </c>
      <c r="AW292" s="124"/>
      <c r="AX292" s="124"/>
    </row>
    <row r="293" spans="1:50" s="123" customFormat="1" ht="72" x14ac:dyDescent="0.2">
      <c r="A293" s="52" t="s">
        <v>43</v>
      </c>
      <c r="B293" s="52" t="s">
        <v>277</v>
      </c>
      <c r="C293" s="52" t="s">
        <v>276</v>
      </c>
      <c r="D293" s="52" t="s">
        <v>13</v>
      </c>
      <c r="E293" s="52" t="s">
        <v>454</v>
      </c>
      <c r="F293" s="121" t="s">
        <v>1865</v>
      </c>
      <c r="G293" s="52" t="s">
        <v>602</v>
      </c>
      <c r="H293" s="71" t="s">
        <v>317</v>
      </c>
      <c r="I293" s="71" t="s">
        <v>271</v>
      </c>
      <c r="J293" s="122">
        <v>30000</v>
      </c>
      <c r="K293" s="78"/>
      <c r="L293" s="78"/>
      <c r="M293" s="249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19"/>
      <c r="AC293" s="19"/>
      <c r="AD293" s="19"/>
      <c r="AE293" s="20" t="s">
        <v>2797</v>
      </c>
      <c r="AF293" s="54" t="s">
        <v>2797</v>
      </c>
      <c r="AG293" s="52" t="s">
        <v>3544</v>
      </c>
      <c r="AH293" s="54" t="s">
        <v>3472</v>
      </c>
      <c r="AI293" s="54" t="s">
        <v>2456</v>
      </c>
      <c r="AJ293" s="54"/>
      <c r="AK293" s="54" t="s">
        <v>1290</v>
      </c>
      <c r="AL293" s="54" t="s">
        <v>1570</v>
      </c>
      <c r="AM293" s="52" t="s">
        <v>3553</v>
      </c>
      <c r="AN293" s="119">
        <v>24500</v>
      </c>
      <c r="AO293" s="119"/>
      <c r="AP293" s="119">
        <f t="shared" si="13"/>
        <v>5500</v>
      </c>
      <c r="AQ293" s="315">
        <v>23071</v>
      </c>
      <c r="AR293" s="315">
        <v>23071</v>
      </c>
      <c r="AS293" s="314" t="s">
        <v>1299</v>
      </c>
      <c r="AT293" s="314" t="s">
        <v>1299</v>
      </c>
      <c r="AU293" s="314" t="s">
        <v>1299</v>
      </c>
      <c r="AV293" s="16">
        <v>24500</v>
      </c>
      <c r="AW293" s="124"/>
      <c r="AX293" s="124"/>
    </row>
    <row r="294" spans="1:50" s="123" customFormat="1" ht="72" x14ac:dyDescent="0.2">
      <c r="A294" s="52" t="s">
        <v>43</v>
      </c>
      <c r="B294" s="52" t="s">
        <v>277</v>
      </c>
      <c r="C294" s="52" t="s">
        <v>276</v>
      </c>
      <c r="D294" s="52" t="s">
        <v>13</v>
      </c>
      <c r="E294" s="52" t="s">
        <v>454</v>
      </c>
      <c r="F294" s="121" t="s">
        <v>1866</v>
      </c>
      <c r="G294" s="52" t="s">
        <v>603</v>
      </c>
      <c r="H294" s="71" t="s">
        <v>303</v>
      </c>
      <c r="I294" s="71" t="s">
        <v>271</v>
      </c>
      <c r="J294" s="122">
        <v>50000</v>
      </c>
      <c r="K294" s="78"/>
      <c r="L294" s="78"/>
      <c r="M294" s="249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19"/>
      <c r="AC294" s="19"/>
      <c r="AD294" s="19"/>
      <c r="AE294" s="20" t="s">
        <v>2797</v>
      </c>
      <c r="AF294" s="54" t="s">
        <v>2797</v>
      </c>
      <c r="AG294" s="52" t="s">
        <v>3544</v>
      </c>
      <c r="AH294" s="54" t="s">
        <v>3472</v>
      </c>
      <c r="AI294" s="54" t="s">
        <v>2456</v>
      </c>
      <c r="AJ294" s="54"/>
      <c r="AK294" s="54" t="s">
        <v>1290</v>
      </c>
      <c r="AL294" s="54" t="s">
        <v>1570</v>
      </c>
      <c r="AM294" s="52" t="s">
        <v>3553</v>
      </c>
      <c r="AN294" s="119">
        <v>24500</v>
      </c>
      <c r="AO294" s="119"/>
      <c r="AP294" s="119">
        <f t="shared" si="13"/>
        <v>25500</v>
      </c>
      <c r="AQ294" s="315">
        <v>23071</v>
      </c>
      <c r="AR294" s="315">
        <v>23071</v>
      </c>
      <c r="AS294" s="314" t="s">
        <v>1299</v>
      </c>
      <c r="AT294" s="314" t="s">
        <v>1299</v>
      </c>
      <c r="AU294" s="314" t="s">
        <v>1299</v>
      </c>
      <c r="AV294" s="16">
        <v>24500</v>
      </c>
      <c r="AW294" s="124"/>
      <c r="AX294" s="124"/>
    </row>
    <row r="295" spans="1:50" s="123" customFormat="1" ht="72" x14ac:dyDescent="0.2">
      <c r="A295" s="52" t="s">
        <v>43</v>
      </c>
      <c r="B295" s="52" t="s">
        <v>277</v>
      </c>
      <c r="C295" s="52" t="s">
        <v>276</v>
      </c>
      <c r="D295" s="52" t="s">
        <v>13</v>
      </c>
      <c r="E295" s="52" t="s">
        <v>454</v>
      </c>
      <c r="F295" s="121" t="s">
        <v>1867</v>
      </c>
      <c r="G295" s="52" t="s">
        <v>604</v>
      </c>
      <c r="H295" s="71" t="s">
        <v>317</v>
      </c>
      <c r="I295" s="71" t="s">
        <v>271</v>
      </c>
      <c r="J295" s="122">
        <v>15000</v>
      </c>
      <c r="K295" s="78"/>
      <c r="L295" s="78"/>
      <c r="M295" s="249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19"/>
      <c r="AC295" s="19"/>
      <c r="AD295" s="19"/>
      <c r="AE295" s="20" t="s">
        <v>2797</v>
      </c>
      <c r="AF295" s="54" t="s">
        <v>2797</v>
      </c>
      <c r="AG295" s="52" t="s">
        <v>3544</v>
      </c>
      <c r="AH295" s="54" t="s">
        <v>3472</v>
      </c>
      <c r="AI295" s="54" t="s">
        <v>2456</v>
      </c>
      <c r="AJ295" s="54"/>
      <c r="AK295" s="54" t="s">
        <v>1290</v>
      </c>
      <c r="AL295" s="54" t="s">
        <v>1570</v>
      </c>
      <c r="AM295" s="52" t="s">
        <v>3553</v>
      </c>
      <c r="AN295" s="119">
        <v>14250</v>
      </c>
      <c r="AO295" s="119"/>
      <c r="AP295" s="119">
        <f t="shared" si="13"/>
        <v>750</v>
      </c>
      <c r="AQ295" s="315">
        <v>23071</v>
      </c>
      <c r="AR295" s="315">
        <v>23071</v>
      </c>
      <c r="AS295" s="314" t="s">
        <v>1299</v>
      </c>
      <c r="AT295" s="314" t="s">
        <v>1299</v>
      </c>
      <c r="AU295" s="314" t="s">
        <v>1299</v>
      </c>
      <c r="AV295" s="16">
        <v>14250</v>
      </c>
      <c r="AW295" s="124"/>
      <c r="AX295" s="124"/>
    </row>
    <row r="296" spans="1:50" s="123" customFormat="1" ht="72" x14ac:dyDescent="0.2">
      <c r="A296" s="52" t="s">
        <v>43</v>
      </c>
      <c r="B296" s="52" t="s">
        <v>277</v>
      </c>
      <c r="C296" s="52" t="s">
        <v>276</v>
      </c>
      <c r="D296" s="52" t="s">
        <v>33</v>
      </c>
      <c r="E296" s="52" t="s">
        <v>454</v>
      </c>
      <c r="F296" s="121" t="s">
        <v>1868</v>
      </c>
      <c r="G296" s="52" t="s">
        <v>605</v>
      </c>
      <c r="H296" s="71" t="s">
        <v>270</v>
      </c>
      <c r="I296" s="71" t="s">
        <v>274</v>
      </c>
      <c r="J296" s="122">
        <v>80000</v>
      </c>
      <c r="K296" s="249" t="s">
        <v>137</v>
      </c>
      <c r="L296" s="78"/>
      <c r="M296" s="78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19"/>
      <c r="AC296" s="19"/>
      <c r="AD296" s="19"/>
      <c r="AE296" s="20" t="s">
        <v>2807</v>
      </c>
      <c r="AF296" s="54" t="s">
        <v>2807</v>
      </c>
      <c r="AG296" s="52" t="s">
        <v>3544</v>
      </c>
      <c r="AH296" s="54" t="s">
        <v>3472</v>
      </c>
      <c r="AI296" s="54" t="s">
        <v>2456</v>
      </c>
      <c r="AJ296" s="54"/>
      <c r="AK296" s="54" t="s">
        <v>1290</v>
      </c>
      <c r="AL296" s="54" t="s">
        <v>1570</v>
      </c>
      <c r="AM296" s="52" t="s">
        <v>3553</v>
      </c>
      <c r="AN296" s="119">
        <v>75000</v>
      </c>
      <c r="AO296" s="119"/>
      <c r="AP296" s="119">
        <f t="shared" si="13"/>
        <v>5000</v>
      </c>
      <c r="AQ296" s="315">
        <v>23071</v>
      </c>
      <c r="AR296" s="315">
        <v>23071</v>
      </c>
      <c r="AS296" s="314" t="s">
        <v>1303</v>
      </c>
      <c r="AT296" s="315">
        <v>23193</v>
      </c>
      <c r="AU296" s="315">
        <v>23193</v>
      </c>
      <c r="AV296" s="16">
        <v>75000</v>
      </c>
      <c r="AW296" s="124"/>
      <c r="AX296" s="124"/>
    </row>
    <row r="297" spans="1:50" s="123" customFormat="1" ht="72" x14ac:dyDescent="0.2">
      <c r="A297" s="52" t="s">
        <v>43</v>
      </c>
      <c r="B297" s="52" t="s">
        <v>277</v>
      </c>
      <c r="C297" s="52" t="s">
        <v>276</v>
      </c>
      <c r="D297" s="52" t="s">
        <v>33</v>
      </c>
      <c r="E297" s="52" t="s">
        <v>454</v>
      </c>
      <c r="F297" s="121" t="s">
        <v>1869</v>
      </c>
      <c r="G297" s="52" t="s">
        <v>606</v>
      </c>
      <c r="H297" s="71" t="s">
        <v>270</v>
      </c>
      <c r="I297" s="71" t="s">
        <v>274</v>
      </c>
      <c r="J297" s="122">
        <v>65000</v>
      </c>
      <c r="K297" s="249" t="s">
        <v>137</v>
      </c>
      <c r="L297" s="78"/>
      <c r="M297" s="78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19"/>
      <c r="AC297" s="19"/>
      <c r="AD297" s="19"/>
      <c r="AE297" s="20" t="s">
        <v>2807</v>
      </c>
      <c r="AF297" s="54" t="s">
        <v>2807</v>
      </c>
      <c r="AG297" s="52" t="s">
        <v>3544</v>
      </c>
      <c r="AH297" s="54" t="s">
        <v>3472</v>
      </c>
      <c r="AI297" s="54" t="s">
        <v>2456</v>
      </c>
      <c r="AJ297" s="54"/>
      <c r="AK297" s="54" t="s">
        <v>1290</v>
      </c>
      <c r="AL297" s="54" t="s">
        <v>1570</v>
      </c>
      <c r="AM297" s="52" t="s">
        <v>3553</v>
      </c>
      <c r="AN297" s="119">
        <v>62000</v>
      </c>
      <c r="AO297" s="119"/>
      <c r="AP297" s="119">
        <f t="shared" si="13"/>
        <v>3000</v>
      </c>
      <c r="AQ297" s="315">
        <v>23071</v>
      </c>
      <c r="AR297" s="315">
        <v>23071</v>
      </c>
      <c r="AS297" s="314" t="s">
        <v>1303</v>
      </c>
      <c r="AT297" s="315">
        <v>23193</v>
      </c>
      <c r="AU297" s="315">
        <v>23193</v>
      </c>
      <c r="AV297" s="16">
        <v>62000</v>
      </c>
      <c r="AW297" s="124"/>
      <c r="AX297" s="124"/>
    </row>
    <row r="298" spans="1:50" s="123" customFormat="1" ht="72" x14ac:dyDescent="0.2">
      <c r="A298" s="52" t="s">
        <v>43</v>
      </c>
      <c r="B298" s="52" t="s">
        <v>277</v>
      </c>
      <c r="C298" s="52" t="s">
        <v>276</v>
      </c>
      <c r="D298" s="52" t="s">
        <v>33</v>
      </c>
      <c r="E298" s="52" t="s">
        <v>454</v>
      </c>
      <c r="F298" s="121" t="s">
        <v>1870</v>
      </c>
      <c r="G298" s="52" t="s">
        <v>607</v>
      </c>
      <c r="H298" s="71" t="s">
        <v>267</v>
      </c>
      <c r="I298" s="71" t="s">
        <v>274</v>
      </c>
      <c r="J298" s="122">
        <v>350000</v>
      </c>
      <c r="K298" s="249" t="s">
        <v>137</v>
      </c>
      <c r="L298" s="78"/>
      <c r="M298" s="78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19"/>
      <c r="AC298" s="19"/>
      <c r="AD298" s="19"/>
      <c r="AE298" s="20" t="s">
        <v>2807</v>
      </c>
      <c r="AF298" s="54" t="s">
        <v>2807</v>
      </c>
      <c r="AG298" s="52" t="s">
        <v>3544</v>
      </c>
      <c r="AH298" s="54" t="s">
        <v>3472</v>
      </c>
      <c r="AI298" s="54" t="s">
        <v>2456</v>
      </c>
      <c r="AJ298" s="54"/>
      <c r="AK298" s="54" t="s">
        <v>1290</v>
      </c>
      <c r="AL298" s="54" t="s">
        <v>1570</v>
      </c>
      <c r="AM298" s="52" t="s">
        <v>3553</v>
      </c>
      <c r="AN298" s="119">
        <v>336000</v>
      </c>
      <c r="AO298" s="119"/>
      <c r="AP298" s="119">
        <f t="shared" si="13"/>
        <v>14000</v>
      </c>
      <c r="AQ298" s="315">
        <v>23071</v>
      </c>
      <c r="AR298" s="315">
        <v>23071</v>
      </c>
      <c r="AS298" s="314" t="s">
        <v>1303</v>
      </c>
      <c r="AT298" s="315">
        <v>23193</v>
      </c>
      <c r="AU298" s="315">
        <v>23193</v>
      </c>
      <c r="AV298" s="16">
        <v>336000</v>
      </c>
      <c r="AW298" s="124"/>
      <c r="AX298" s="124"/>
    </row>
    <row r="299" spans="1:50" s="123" customFormat="1" ht="72" x14ac:dyDescent="0.2">
      <c r="A299" s="52" t="s">
        <v>43</v>
      </c>
      <c r="B299" s="52" t="s">
        <v>277</v>
      </c>
      <c r="C299" s="52" t="s">
        <v>276</v>
      </c>
      <c r="D299" s="52" t="s">
        <v>33</v>
      </c>
      <c r="E299" s="52" t="s">
        <v>454</v>
      </c>
      <c r="F299" s="121" t="s">
        <v>1871</v>
      </c>
      <c r="G299" s="52" t="s">
        <v>608</v>
      </c>
      <c r="H299" s="71" t="s">
        <v>340</v>
      </c>
      <c r="I299" s="71" t="s">
        <v>274</v>
      </c>
      <c r="J299" s="122">
        <v>300000</v>
      </c>
      <c r="K299" s="249" t="s">
        <v>137</v>
      </c>
      <c r="L299" s="78"/>
      <c r="M299" s="78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19"/>
      <c r="AC299" s="19"/>
      <c r="AD299" s="19"/>
      <c r="AE299" s="20" t="s">
        <v>2807</v>
      </c>
      <c r="AF299" s="54" t="s">
        <v>2807</v>
      </c>
      <c r="AG299" s="52" t="s">
        <v>3544</v>
      </c>
      <c r="AH299" s="54" t="s">
        <v>3472</v>
      </c>
      <c r="AI299" s="54" t="s">
        <v>2456</v>
      </c>
      <c r="AJ299" s="54"/>
      <c r="AK299" s="54" t="s">
        <v>1290</v>
      </c>
      <c r="AL299" s="54" t="s">
        <v>1570</v>
      </c>
      <c r="AM299" s="52" t="s">
        <v>3553</v>
      </c>
      <c r="AN299" s="119">
        <v>264000</v>
      </c>
      <c r="AO299" s="119"/>
      <c r="AP299" s="119">
        <f t="shared" si="13"/>
        <v>36000</v>
      </c>
      <c r="AQ299" s="315">
        <v>23071</v>
      </c>
      <c r="AR299" s="315">
        <v>23071</v>
      </c>
      <c r="AS299" s="314" t="s">
        <v>1303</v>
      </c>
      <c r="AT299" s="315">
        <v>23193</v>
      </c>
      <c r="AU299" s="315">
        <v>23193</v>
      </c>
      <c r="AV299" s="16">
        <v>264000</v>
      </c>
      <c r="AW299" s="124"/>
      <c r="AX299" s="124"/>
    </row>
    <row r="300" spans="1:50" s="123" customFormat="1" ht="72" x14ac:dyDescent="0.2">
      <c r="A300" s="52" t="s">
        <v>43</v>
      </c>
      <c r="B300" s="52" t="s">
        <v>277</v>
      </c>
      <c r="C300" s="52" t="s">
        <v>276</v>
      </c>
      <c r="D300" s="52" t="s">
        <v>33</v>
      </c>
      <c r="E300" s="52" t="s">
        <v>454</v>
      </c>
      <c r="F300" s="121" t="s">
        <v>1872</v>
      </c>
      <c r="G300" s="52" t="s">
        <v>609</v>
      </c>
      <c r="H300" s="71" t="s">
        <v>270</v>
      </c>
      <c r="I300" s="71" t="s">
        <v>274</v>
      </c>
      <c r="J300" s="122">
        <v>80000</v>
      </c>
      <c r="K300" s="249" t="s">
        <v>137</v>
      </c>
      <c r="L300" s="78"/>
      <c r="M300" s="78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19"/>
      <c r="AC300" s="19"/>
      <c r="AD300" s="19"/>
      <c r="AE300" s="20" t="s">
        <v>2807</v>
      </c>
      <c r="AF300" s="54" t="s">
        <v>2807</v>
      </c>
      <c r="AG300" s="52" t="s">
        <v>3544</v>
      </c>
      <c r="AH300" s="54" t="s">
        <v>3472</v>
      </c>
      <c r="AI300" s="54" t="s">
        <v>2456</v>
      </c>
      <c r="AJ300" s="54"/>
      <c r="AK300" s="54" t="s">
        <v>1290</v>
      </c>
      <c r="AL300" s="54" t="s">
        <v>1570</v>
      </c>
      <c r="AM300" s="52" t="s">
        <v>3553</v>
      </c>
      <c r="AN300" s="119">
        <v>75000</v>
      </c>
      <c r="AO300" s="119"/>
      <c r="AP300" s="119">
        <f t="shared" si="13"/>
        <v>5000</v>
      </c>
      <c r="AQ300" s="315">
        <v>23071</v>
      </c>
      <c r="AR300" s="315">
        <v>23071</v>
      </c>
      <c r="AS300" s="314" t="s">
        <v>1303</v>
      </c>
      <c r="AT300" s="315">
        <v>23193</v>
      </c>
      <c r="AU300" s="315">
        <v>23193</v>
      </c>
      <c r="AV300" s="16">
        <v>75000</v>
      </c>
      <c r="AW300" s="124"/>
      <c r="AX300" s="124"/>
    </row>
    <row r="301" spans="1:50" s="123" customFormat="1" ht="72" x14ac:dyDescent="0.2">
      <c r="A301" s="52" t="s">
        <v>43</v>
      </c>
      <c r="B301" s="52" t="s">
        <v>277</v>
      </c>
      <c r="C301" s="52" t="s">
        <v>276</v>
      </c>
      <c r="D301" s="52" t="s">
        <v>33</v>
      </c>
      <c r="E301" s="52" t="s">
        <v>454</v>
      </c>
      <c r="F301" s="121" t="s">
        <v>1873</v>
      </c>
      <c r="G301" s="52" t="s">
        <v>610</v>
      </c>
      <c r="H301" s="71" t="s">
        <v>267</v>
      </c>
      <c r="I301" s="71" t="s">
        <v>274</v>
      </c>
      <c r="J301" s="122">
        <v>360000</v>
      </c>
      <c r="K301" s="249" t="s">
        <v>137</v>
      </c>
      <c r="L301" s="78"/>
      <c r="M301" s="78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19"/>
      <c r="AC301" s="19"/>
      <c r="AD301" s="19"/>
      <c r="AE301" s="20" t="s">
        <v>2807</v>
      </c>
      <c r="AF301" s="54" t="s">
        <v>2807</v>
      </c>
      <c r="AG301" s="52" t="s">
        <v>3544</v>
      </c>
      <c r="AH301" s="54" t="s">
        <v>3472</v>
      </c>
      <c r="AI301" s="54" t="s">
        <v>2456</v>
      </c>
      <c r="AJ301" s="54"/>
      <c r="AK301" s="54" t="s">
        <v>1290</v>
      </c>
      <c r="AL301" s="54" t="s">
        <v>1570</v>
      </c>
      <c r="AM301" s="52" t="s">
        <v>3553</v>
      </c>
      <c r="AN301" s="119">
        <v>347800</v>
      </c>
      <c r="AO301" s="119"/>
      <c r="AP301" s="119">
        <f t="shared" si="13"/>
        <v>12200</v>
      </c>
      <c r="AQ301" s="315">
        <v>23071</v>
      </c>
      <c r="AR301" s="315">
        <v>23071</v>
      </c>
      <c r="AS301" s="314" t="s">
        <v>1303</v>
      </c>
      <c r="AT301" s="315">
        <v>23193</v>
      </c>
      <c r="AU301" s="315">
        <v>23193</v>
      </c>
      <c r="AV301" s="16">
        <v>347800</v>
      </c>
      <c r="AW301" s="124"/>
      <c r="AX301" s="124"/>
    </row>
    <row r="302" spans="1:50" s="123" customFormat="1" ht="72" x14ac:dyDescent="0.2">
      <c r="A302" s="52" t="s">
        <v>43</v>
      </c>
      <c r="B302" s="52" t="s">
        <v>277</v>
      </c>
      <c r="C302" s="52" t="s">
        <v>276</v>
      </c>
      <c r="D302" s="52" t="s">
        <v>33</v>
      </c>
      <c r="E302" s="52" t="s">
        <v>454</v>
      </c>
      <c r="F302" s="121" t="s">
        <v>1874</v>
      </c>
      <c r="G302" s="52" t="s">
        <v>611</v>
      </c>
      <c r="H302" s="71" t="s">
        <v>270</v>
      </c>
      <c r="I302" s="71" t="s">
        <v>274</v>
      </c>
      <c r="J302" s="122">
        <v>70000</v>
      </c>
      <c r="K302" s="249" t="s">
        <v>137</v>
      </c>
      <c r="L302" s="78"/>
      <c r="M302" s="78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19"/>
      <c r="AC302" s="19"/>
      <c r="AD302" s="19"/>
      <c r="AE302" s="20" t="s">
        <v>2807</v>
      </c>
      <c r="AF302" s="54" t="s">
        <v>2807</v>
      </c>
      <c r="AG302" s="52" t="s">
        <v>3544</v>
      </c>
      <c r="AH302" s="54" t="s">
        <v>3472</v>
      </c>
      <c r="AI302" s="54" t="s">
        <v>2456</v>
      </c>
      <c r="AJ302" s="54"/>
      <c r="AK302" s="54" t="s">
        <v>1290</v>
      </c>
      <c r="AL302" s="54" t="s">
        <v>1570</v>
      </c>
      <c r="AM302" s="52" t="s">
        <v>3553</v>
      </c>
      <c r="AN302" s="119">
        <v>67000</v>
      </c>
      <c r="AO302" s="119"/>
      <c r="AP302" s="119">
        <f t="shared" si="13"/>
        <v>3000</v>
      </c>
      <c r="AQ302" s="315">
        <v>23071</v>
      </c>
      <c r="AR302" s="315">
        <v>23071</v>
      </c>
      <c r="AS302" s="314" t="s">
        <v>1303</v>
      </c>
      <c r="AT302" s="315">
        <v>23193</v>
      </c>
      <c r="AU302" s="315">
        <v>23193</v>
      </c>
      <c r="AV302" s="16">
        <v>67000</v>
      </c>
      <c r="AW302" s="124"/>
      <c r="AX302" s="124"/>
    </row>
    <row r="303" spans="1:50" s="123" customFormat="1" ht="72" x14ac:dyDescent="0.2">
      <c r="A303" s="52" t="s">
        <v>43</v>
      </c>
      <c r="B303" s="52" t="s">
        <v>277</v>
      </c>
      <c r="C303" s="52" t="s">
        <v>276</v>
      </c>
      <c r="D303" s="52" t="s">
        <v>33</v>
      </c>
      <c r="E303" s="52" t="s">
        <v>454</v>
      </c>
      <c r="F303" s="121" t="s">
        <v>1875</v>
      </c>
      <c r="G303" s="52" t="s">
        <v>612</v>
      </c>
      <c r="H303" s="71" t="s">
        <v>270</v>
      </c>
      <c r="I303" s="71" t="s">
        <v>274</v>
      </c>
      <c r="J303" s="122">
        <v>70000</v>
      </c>
      <c r="K303" s="249" t="s">
        <v>137</v>
      </c>
      <c r="L303" s="78"/>
      <c r="M303" s="78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19"/>
      <c r="AC303" s="19"/>
      <c r="AD303" s="19"/>
      <c r="AE303" s="20" t="s">
        <v>2807</v>
      </c>
      <c r="AF303" s="54" t="s">
        <v>2807</v>
      </c>
      <c r="AG303" s="52" t="s">
        <v>3544</v>
      </c>
      <c r="AH303" s="54" t="s">
        <v>3472</v>
      </c>
      <c r="AI303" s="54" t="s">
        <v>2456</v>
      </c>
      <c r="AJ303" s="54"/>
      <c r="AK303" s="54" t="s">
        <v>1290</v>
      </c>
      <c r="AL303" s="54" t="s">
        <v>1570</v>
      </c>
      <c r="AM303" s="52" t="s">
        <v>3553</v>
      </c>
      <c r="AN303" s="119">
        <v>67000</v>
      </c>
      <c r="AO303" s="119"/>
      <c r="AP303" s="119">
        <f t="shared" si="13"/>
        <v>3000</v>
      </c>
      <c r="AQ303" s="315">
        <v>23071</v>
      </c>
      <c r="AR303" s="315">
        <v>23071</v>
      </c>
      <c r="AS303" s="314" t="s">
        <v>1303</v>
      </c>
      <c r="AT303" s="315">
        <v>23193</v>
      </c>
      <c r="AU303" s="315">
        <v>23193</v>
      </c>
      <c r="AV303" s="16">
        <v>67000</v>
      </c>
      <c r="AW303" s="124"/>
      <c r="AX303" s="124"/>
    </row>
    <row r="304" spans="1:50" s="123" customFormat="1" ht="72" x14ac:dyDescent="0.2">
      <c r="A304" s="52" t="s">
        <v>43</v>
      </c>
      <c r="B304" s="52" t="s">
        <v>277</v>
      </c>
      <c r="C304" s="52" t="s">
        <v>276</v>
      </c>
      <c r="D304" s="52" t="s">
        <v>33</v>
      </c>
      <c r="E304" s="52" t="s">
        <v>454</v>
      </c>
      <c r="F304" s="121" t="s">
        <v>1876</v>
      </c>
      <c r="G304" s="52" t="s">
        <v>613</v>
      </c>
      <c r="H304" s="71" t="s">
        <v>270</v>
      </c>
      <c r="I304" s="71" t="s">
        <v>274</v>
      </c>
      <c r="J304" s="122">
        <v>80000</v>
      </c>
      <c r="K304" s="249" t="s">
        <v>137</v>
      </c>
      <c r="L304" s="78"/>
      <c r="M304" s="78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19"/>
      <c r="AC304" s="19"/>
      <c r="AD304" s="19"/>
      <c r="AE304" s="20" t="s">
        <v>2807</v>
      </c>
      <c r="AF304" s="54" t="s">
        <v>2807</v>
      </c>
      <c r="AG304" s="52" t="s">
        <v>3544</v>
      </c>
      <c r="AH304" s="54" t="s">
        <v>3472</v>
      </c>
      <c r="AI304" s="54" t="s">
        <v>2456</v>
      </c>
      <c r="AJ304" s="54"/>
      <c r="AK304" s="54" t="s">
        <v>1290</v>
      </c>
      <c r="AL304" s="54" t="s">
        <v>1570</v>
      </c>
      <c r="AM304" s="52" t="s">
        <v>3553</v>
      </c>
      <c r="AN304" s="119">
        <v>75000</v>
      </c>
      <c r="AO304" s="119"/>
      <c r="AP304" s="119">
        <f t="shared" si="13"/>
        <v>5000</v>
      </c>
      <c r="AQ304" s="315">
        <v>23071</v>
      </c>
      <c r="AR304" s="315">
        <v>23071</v>
      </c>
      <c r="AS304" s="314" t="s">
        <v>1303</v>
      </c>
      <c r="AT304" s="315">
        <v>23193</v>
      </c>
      <c r="AU304" s="315">
        <v>23193</v>
      </c>
      <c r="AV304" s="16">
        <v>75000</v>
      </c>
      <c r="AW304" s="124"/>
      <c r="AX304" s="124"/>
    </row>
    <row r="305" spans="1:50" s="123" customFormat="1" ht="72" x14ac:dyDescent="0.2">
      <c r="A305" s="52" t="s">
        <v>43</v>
      </c>
      <c r="B305" s="52" t="s">
        <v>277</v>
      </c>
      <c r="C305" s="52" t="s">
        <v>276</v>
      </c>
      <c r="D305" s="52" t="s">
        <v>33</v>
      </c>
      <c r="E305" s="52" t="s">
        <v>454</v>
      </c>
      <c r="F305" s="121" t="s">
        <v>1877</v>
      </c>
      <c r="G305" s="52" t="s">
        <v>614</v>
      </c>
      <c r="H305" s="71" t="s">
        <v>340</v>
      </c>
      <c r="I305" s="71" t="s">
        <v>274</v>
      </c>
      <c r="J305" s="122">
        <v>264000</v>
      </c>
      <c r="K305" s="249" t="s">
        <v>137</v>
      </c>
      <c r="L305" s="78"/>
      <c r="M305" s="78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19"/>
      <c r="AC305" s="19"/>
      <c r="AD305" s="19"/>
      <c r="AE305" s="20" t="s">
        <v>2807</v>
      </c>
      <c r="AF305" s="54" t="s">
        <v>2807</v>
      </c>
      <c r="AG305" s="52" t="s">
        <v>3544</v>
      </c>
      <c r="AH305" s="54" t="s">
        <v>3472</v>
      </c>
      <c r="AI305" s="54" t="s">
        <v>2456</v>
      </c>
      <c r="AJ305" s="54"/>
      <c r="AK305" s="54" t="s">
        <v>1290</v>
      </c>
      <c r="AL305" s="54" t="s">
        <v>1570</v>
      </c>
      <c r="AM305" s="52" t="s">
        <v>3553</v>
      </c>
      <c r="AN305" s="119">
        <v>252000</v>
      </c>
      <c r="AO305" s="119"/>
      <c r="AP305" s="119">
        <f t="shared" si="13"/>
        <v>12000</v>
      </c>
      <c r="AQ305" s="315">
        <v>23071</v>
      </c>
      <c r="AR305" s="315">
        <v>23071</v>
      </c>
      <c r="AS305" s="314" t="s">
        <v>1303</v>
      </c>
      <c r="AT305" s="315">
        <v>23193</v>
      </c>
      <c r="AU305" s="315">
        <v>23193</v>
      </c>
      <c r="AV305" s="16">
        <v>252000</v>
      </c>
      <c r="AW305" s="124"/>
      <c r="AX305" s="124"/>
    </row>
    <row r="306" spans="1:50" s="123" customFormat="1" ht="72" x14ac:dyDescent="0.2">
      <c r="A306" s="52" t="s">
        <v>43</v>
      </c>
      <c r="B306" s="52" t="s">
        <v>277</v>
      </c>
      <c r="C306" s="52" t="s">
        <v>276</v>
      </c>
      <c r="D306" s="52" t="s">
        <v>33</v>
      </c>
      <c r="E306" s="52" t="s">
        <v>454</v>
      </c>
      <c r="F306" s="121" t="s">
        <v>1878</v>
      </c>
      <c r="G306" s="52" t="s">
        <v>615</v>
      </c>
      <c r="H306" s="71" t="s">
        <v>340</v>
      </c>
      <c r="I306" s="71" t="s">
        <v>274</v>
      </c>
      <c r="J306" s="122">
        <v>156000</v>
      </c>
      <c r="K306" s="249" t="s">
        <v>137</v>
      </c>
      <c r="L306" s="78"/>
      <c r="M306" s="78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19"/>
      <c r="AC306" s="19"/>
      <c r="AD306" s="19"/>
      <c r="AE306" s="20" t="s">
        <v>2807</v>
      </c>
      <c r="AF306" s="54" t="s">
        <v>2807</v>
      </c>
      <c r="AG306" s="52" t="s">
        <v>3544</v>
      </c>
      <c r="AH306" s="54" t="s">
        <v>3472</v>
      </c>
      <c r="AI306" s="54" t="s">
        <v>2456</v>
      </c>
      <c r="AJ306" s="54"/>
      <c r="AK306" s="54" t="s">
        <v>1290</v>
      </c>
      <c r="AL306" s="54" t="s">
        <v>1570</v>
      </c>
      <c r="AM306" s="52" t="s">
        <v>3553</v>
      </c>
      <c r="AN306" s="119">
        <v>146400</v>
      </c>
      <c r="AO306" s="119"/>
      <c r="AP306" s="119">
        <f t="shared" si="13"/>
        <v>9600</v>
      </c>
      <c r="AQ306" s="315">
        <v>23071</v>
      </c>
      <c r="AR306" s="315">
        <v>23071</v>
      </c>
      <c r="AS306" s="314" t="s">
        <v>1303</v>
      </c>
      <c r="AT306" s="315">
        <v>23193</v>
      </c>
      <c r="AU306" s="315">
        <v>23193</v>
      </c>
      <c r="AV306" s="16">
        <v>146400</v>
      </c>
      <c r="AW306" s="124"/>
      <c r="AX306" s="124"/>
    </row>
    <row r="307" spans="1:50" s="123" customFormat="1" ht="72" x14ac:dyDescent="0.2">
      <c r="A307" s="52" t="s">
        <v>43</v>
      </c>
      <c r="B307" s="52" t="s">
        <v>277</v>
      </c>
      <c r="C307" s="52" t="s">
        <v>276</v>
      </c>
      <c r="D307" s="52" t="s">
        <v>33</v>
      </c>
      <c r="E307" s="52" t="s">
        <v>454</v>
      </c>
      <c r="F307" s="121" t="s">
        <v>1879</v>
      </c>
      <c r="G307" s="52" t="s">
        <v>616</v>
      </c>
      <c r="H307" s="71" t="s">
        <v>501</v>
      </c>
      <c r="I307" s="71" t="s">
        <v>274</v>
      </c>
      <c r="J307" s="122">
        <v>250000</v>
      </c>
      <c r="K307" s="249" t="s">
        <v>137</v>
      </c>
      <c r="L307" s="78"/>
      <c r="M307" s="78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19"/>
      <c r="AC307" s="19"/>
      <c r="AD307" s="19"/>
      <c r="AE307" s="20" t="s">
        <v>2807</v>
      </c>
      <c r="AF307" s="54" t="s">
        <v>2807</v>
      </c>
      <c r="AG307" s="52" t="s">
        <v>3544</v>
      </c>
      <c r="AH307" s="54" t="s">
        <v>3472</v>
      </c>
      <c r="AI307" s="54" t="s">
        <v>2456</v>
      </c>
      <c r="AJ307" s="54"/>
      <c r="AK307" s="54" t="s">
        <v>1290</v>
      </c>
      <c r="AL307" s="54" t="s">
        <v>1570</v>
      </c>
      <c r="AM307" s="52" t="s">
        <v>3553</v>
      </c>
      <c r="AN307" s="119">
        <v>235600</v>
      </c>
      <c r="AO307" s="119"/>
      <c r="AP307" s="119">
        <f t="shared" si="13"/>
        <v>14400</v>
      </c>
      <c r="AQ307" s="315">
        <v>23071</v>
      </c>
      <c r="AR307" s="315">
        <v>23071</v>
      </c>
      <c r="AS307" s="314" t="s">
        <v>1303</v>
      </c>
      <c r="AT307" s="315">
        <v>23193</v>
      </c>
      <c r="AU307" s="315">
        <v>23193</v>
      </c>
      <c r="AV307" s="16">
        <v>235600</v>
      </c>
      <c r="AW307" s="124"/>
      <c r="AX307" s="124"/>
    </row>
    <row r="308" spans="1:50" s="123" customFormat="1" ht="72" x14ac:dyDescent="0.2">
      <c r="A308" s="52" t="s">
        <v>43</v>
      </c>
      <c r="B308" s="52" t="s">
        <v>277</v>
      </c>
      <c r="C308" s="52" t="s">
        <v>276</v>
      </c>
      <c r="D308" s="52" t="s">
        <v>33</v>
      </c>
      <c r="E308" s="52" t="s">
        <v>454</v>
      </c>
      <c r="F308" s="121" t="s">
        <v>1880</v>
      </c>
      <c r="G308" s="52" t="s">
        <v>617</v>
      </c>
      <c r="H308" s="71" t="s">
        <v>270</v>
      </c>
      <c r="I308" s="71" t="s">
        <v>274</v>
      </c>
      <c r="J308" s="122">
        <v>60000</v>
      </c>
      <c r="K308" s="249" t="s">
        <v>137</v>
      </c>
      <c r="L308" s="78"/>
      <c r="M308" s="78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19"/>
      <c r="AC308" s="19"/>
      <c r="AD308" s="19"/>
      <c r="AE308" s="20" t="s">
        <v>2807</v>
      </c>
      <c r="AF308" s="54" t="s">
        <v>2807</v>
      </c>
      <c r="AG308" s="52" t="s">
        <v>3544</v>
      </c>
      <c r="AH308" s="54" t="s">
        <v>3472</v>
      </c>
      <c r="AI308" s="54" t="s">
        <v>2456</v>
      </c>
      <c r="AJ308" s="54"/>
      <c r="AK308" s="54" t="s">
        <v>1290</v>
      </c>
      <c r="AL308" s="54" t="s">
        <v>1570</v>
      </c>
      <c r="AM308" s="52" t="s">
        <v>3553</v>
      </c>
      <c r="AN308" s="119">
        <v>52000</v>
      </c>
      <c r="AO308" s="119"/>
      <c r="AP308" s="119">
        <f t="shared" si="13"/>
        <v>8000</v>
      </c>
      <c r="AQ308" s="315">
        <v>23071</v>
      </c>
      <c r="AR308" s="315">
        <v>23071</v>
      </c>
      <c r="AS308" s="314" t="s">
        <v>1303</v>
      </c>
      <c r="AT308" s="315">
        <v>23193</v>
      </c>
      <c r="AU308" s="315">
        <v>23193</v>
      </c>
      <c r="AV308" s="16">
        <v>52000</v>
      </c>
      <c r="AW308" s="124"/>
      <c r="AX308" s="124"/>
    </row>
    <row r="309" spans="1:50" s="123" customFormat="1" ht="72" x14ac:dyDescent="0.2">
      <c r="A309" s="52" t="s">
        <v>43</v>
      </c>
      <c r="B309" s="52" t="s">
        <v>277</v>
      </c>
      <c r="C309" s="52" t="s">
        <v>276</v>
      </c>
      <c r="D309" s="52" t="s">
        <v>33</v>
      </c>
      <c r="E309" s="52" t="s">
        <v>454</v>
      </c>
      <c r="F309" s="121" t="s">
        <v>1881</v>
      </c>
      <c r="G309" s="52" t="s">
        <v>618</v>
      </c>
      <c r="H309" s="71" t="s">
        <v>270</v>
      </c>
      <c r="I309" s="71" t="s">
        <v>274</v>
      </c>
      <c r="J309" s="122">
        <v>65000</v>
      </c>
      <c r="K309" s="249" t="s">
        <v>137</v>
      </c>
      <c r="L309" s="78"/>
      <c r="M309" s="78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19"/>
      <c r="AC309" s="19"/>
      <c r="AD309" s="19"/>
      <c r="AE309" s="20" t="s">
        <v>2807</v>
      </c>
      <c r="AF309" s="54" t="s">
        <v>2807</v>
      </c>
      <c r="AG309" s="52" t="s">
        <v>3544</v>
      </c>
      <c r="AH309" s="54" t="s">
        <v>3472</v>
      </c>
      <c r="AI309" s="54" t="s">
        <v>2456</v>
      </c>
      <c r="AJ309" s="54"/>
      <c r="AK309" s="54" t="s">
        <v>1290</v>
      </c>
      <c r="AL309" s="54" t="s">
        <v>1570</v>
      </c>
      <c r="AM309" s="52" t="s">
        <v>3553</v>
      </c>
      <c r="AN309" s="119">
        <v>58000</v>
      </c>
      <c r="AO309" s="119"/>
      <c r="AP309" s="119">
        <f t="shared" si="13"/>
        <v>7000</v>
      </c>
      <c r="AQ309" s="315">
        <v>23071</v>
      </c>
      <c r="AR309" s="315">
        <v>23071</v>
      </c>
      <c r="AS309" s="314" t="s">
        <v>1303</v>
      </c>
      <c r="AT309" s="315">
        <v>23193</v>
      </c>
      <c r="AU309" s="315">
        <v>23193</v>
      </c>
      <c r="AV309" s="16">
        <v>58000</v>
      </c>
      <c r="AW309" s="124"/>
      <c r="AX309" s="124"/>
    </row>
    <row r="310" spans="1:50" s="123" customFormat="1" ht="72" x14ac:dyDescent="0.2">
      <c r="A310" s="52" t="s">
        <v>43</v>
      </c>
      <c r="B310" s="52" t="s">
        <v>277</v>
      </c>
      <c r="C310" s="52" t="s">
        <v>276</v>
      </c>
      <c r="D310" s="52" t="s">
        <v>33</v>
      </c>
      <c r="E310" s="52" t="s">
        <v>454</v>
      </c>
      <c r="F310" s="121" t="s">
        <v>1882</v>
      </c>
      <c r="G310" s="52" t="s">
        <v>619</v>
      </c>
      <c r="H310" s="71" t="s">
        <v>270</v>
      </c>
      <c r="I310" s="71" t="s">
        <v>274</v>
      </c>
      <c r="J310" s="122">
        <v>60000</v>
      </c>
      <c r="K310" s="249" t="s">
        <v>137</v>
      </c>
      <c r="L310" s="78"/>
      <c r="M310" s="78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19"/>
      <c r="AC310" s="19"/>
      <c r="AD310" s="19"/>
      <c r="AE310" s="20" t="s">
        <v>2807</v>
      </c>
      <c r="AF310" s="54" t="s">
        <v>2807</v>
      </c>
      <c r="AG310" s="52" t="s">
        <v>3544</v>
      </c>
      <c r="AH310" s="54" t="s">
        <v>3472</v>
      </c>
      <c r="AI310" s="54" t="s">
        <v>2456</v>
      </c>
      <c r="AJ310" s="54"/>
      <c r="AK310" s="54" t="s">
        <v>1290</v>
      </c>
      <c r="AL310" s="54" t="s">
        <v>1570</v>
      </c>
      <c r="AM310" s="52" t="s">
        <v>3553</v>
      </c>
      <c r="AN310" s="119">
        <v>58000</v>
      </c>
      <c r="AO310" s="119"/>
      <c r="AP310" s="119">
        <f t="shared" si="13"/>
        <v>2000</v>
      </c>
      <c r="AQ310" s="315">
        <v>23071</v>
      </c>
      <c r="AR310" s="315">
        <v>23071</v>
      </c>
      <c r="AS310" s="314" t="s">
        <v>1303</v>
      </c>
      <c r="AT310" s="315">
        <v>23193</v>
      </c>
      <c r="AU310" s="315">
        <v>23193</v>
      </c>
      <c r="AV310" s="16">
        <v>58000</v>
      </c>
      <c r="AW310" s="124"/>
      <c r="AX310" s="124"/>
    </row>
    <row r="311" spans="1:50" s="123" customFormat="1" ht="72" x14ac:dyDescent="0.2">
      <c r="A311" s="52" t="s">
        <v>43</v>
      </c>
      <c r="B311" s="52" t="s">
        <v>277</v>
      </c>
      <c r="C311" s="52" t="s">
        <v>276</v>
      </c>
      <c r="D311" s="52" t="s">
        <v>33</v>
      </c>
      <c r="E311" s="52" t="s">
        <v>454</v>
      </c>
      <c r="F311" s="121" t="s">
        <v>1883</v>
      </c>
      <c r="G311" s="52" t="s">
        <v>620</v>
      </c>
      <c r="H311" s="71" t="s">
        <v>270</v>
      </c>
      <c r="I311" s="71" t="s">
        <v>274</v>
      </c>
      <c r="J311" s="122">
        <v>65000</v>
      </c>
      <c r="K311" s="249" t="s">
        <v>137</v>
      </c>
      <c r="L311" s="78"/>
      <c r="M311" s="78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19"/>
      <c r="AC311" s="19"/>
      <c r="AD311" s="19"/>
      <c r="AE311" s="20" t="s">
        <v>2807</v>
      </c>
      <c r="AF311" s="54" t="s">
        <v>2807</v>
      </c>
      <c r="AG311" s="52" t="s">
        <v>3544</v>
      </c>
      <c r="AH311" s="54" t="s">
        <v>3472</v>
      </c>
      <c r="AI311" s="54" t="s">
        <v>2456</v>
      </c>
      <c r="AJ311" s="54"/>
      <c r="AK311" s="54" t="s">
        <v>1290</v>
      </c>
      <c r="AL311" s="54" t="s">
        <v>1570</v>
      </c>
      <c r="AM311" s="52" t="s">
        <v>3553</v>
      </c>
      <c r="AN311" s="119">
        <v>58000</v>
      </c>
      <c r="AO311" s="119"/>
      <c r="AP311" s="119">
        <f t="shared" si="13"/>
        <v>7000</v>
      </c>
      <c r="AQ311" s="315">
        <v>23071</v>
      </c>
      <c r="AR311" s="315">
        <v>23071</v>
      </c>
      <c r="AS311" s="314" t="s">
        <v>1303</v>
      </c>
      <c r="AT311" s="315">
        <v>23193</v>
      </c>
      <c r="AU311" s="315">
        <v>23193</v>
      </c>
      <c r="AV311" s="16">
        <v>58000</v>
      </c>
      <c r="AW311" s="124"/>
      <c r="AX311" s="124"/>
    </row>
    <row r="312" spans="1:50" s="123" customFormat="1" ht="90" x14ac:dyDescent="0.2">
      <c r="A312" s="52" t="s">
        <v>43</v>
      </c>
      <c r="B312" s="52" t="s">
        <v>277</v>
      </c>
      <c r="C312" s="52" t="s">
        <v>276</v>
      </c>
      <c r="D312" s="52" t="s">
        <v>10</v>
      </c>
      <c r="E312" s="52" t="s">
        <v>311</v>
      </c>
      <c r="F312" s="121" t="s">
        <v>1884</v>
      </c>
      <c r="G312" s="52" t="s">
        <v>625</v>
      </c>
      <c r="H312" s="71" t="s">
        <v>303</v>
      </c>
      <c r="I312" s="71" t="s">
        <v>271</v>
      </c>
      <c r="J312" s="122">
        <v>300000</v>
      </c>
      <c r="K312" s="256"/>
      <c r="L312" s="78"/>
      <c r="M312" s="249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48"/>
      <c r="AC312" s="19"/>
      <c r="AD312" s="19"/>
      <c r="AE312" s="20" t="s">
        <v>2797</v>
      </c>
      <c r="AF312" s="54" t="s">
        <v>2797</v>
      </c>
      <c r="AG312" s="52" t="s">
        <v>3544</v>
      </c>
      <c r="AH312" s="54" t="s">
        <v>3472</v>
      </c>
      <c r="AI312" s="54" t="s">
        <v>2456</v>
      </c>
      <c r="AJ312" s="54"/>
      <c r="AK312" s="54" t="s">
        <v>1290</v>
      </c>
      <c r="AL312" s="54" t="s">
        <v>1570</v>
      </c>
      <c r="AM312" s="52" t="s">
        <v>3553</v>
      </c>
      <c r="AN312" s="119">
        <v>275000</v>
      </c>
      <c r="AO312" s="119"/>
      <c r="AP312" s="119">
        <f t="shared" si="13"/>
        <v>25000</v>
      </c>
      <c r="AQ312" s="315">
        <v>23071</v>
      </c>
      <c r="AR312" s="315">
        <v>23071</v>
      </c>
      <c r="AS312" s="314" t="s">
        <v>1299</v>
      </c>
      <c r="AT312" s="314" t="s">
        <v>1299</v>
      </c>
      <c r="AU312" s="314" t="s">
        <v>1299</v>
      </c>
      <c r="AV312" s="16">
        <v>275000</v>
      </c>
      <c r="AW312" s="124"/>
      <c r="AX312" s="124"/>
    </row>
    <row r="313" spans="1:50" s="123" customFormat="1" ht="72" x14ac:dyDescent="0.2">
      <c r="A313" s="52" t="s">
        <v>43</v>
      </c>
      <c r="B313" s="52" t="s">
        <v>277</v>
      </c>
      <c r="C313" s="52" t="s">
        <v>276</v>
      </c>
      <c r="D313" s="52" t="s">
        <v>10</v>
      </c>
      <c r="E313" s="52" t="s">
        <v>311</v>
      </c>
      <c r="F313" s="121" t="s">
        <v>1885</v>
      </c>
      <c r="G313" s="52" t="s">
        <v>624</v>
      </c>
      <c r="H313" s="71" t="s">
        <v>317</v>
      </c>
      <c r="I313" s="71" t="s">
        <v>271</v>
      </c>
      <c r="J313" s="122">
        <v>80000</v>
      </c>
      <c r="K313" s="78"/>
      <c r="L313" s="78"/>
      <c r="M313" s="249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48"/>
      <c r="AC313" s="19"/>
      <c r="AD313" s="19"/>
      <c r="AE313" s="20" t="s">
        <v>2797</v>
      </c>
      <c r="AF313" s="54" t="s">
        <v>2797</v>
      </c>
      <c r="AG313" s="52" t="s">
        <v>3544</v>
      </c>
      <c r="AH313" s="54" t="s">
        <v>3472</v>
      </c>
      <c r="AI313" s="54" t="s">
        <v>2456</v>
      </c>
      <c r="AJ313" s="54"/>
      <c r="AK313" s="54" t="s">
        <v>1290</v>
      </c>
      <c r="AL313" s="54" t="s">
        <v>1570</v>
      </c>
      <c r="AM313" s="52" t="s">
        <v>3553</v>
      </c>
      <c r="AN313" s="119">
        <v>72500</v>
      </c>
      <c r="AO313" s="119"/>
      <c r="AP313" s="119">
        <f t="shared" si="13"/>
        <v>7500</v>
      </c>
      <c r="AQ313" s="315">
        <v>23071</v>
      </c>
      <c r="AR313" s="315">
        <v>23071</v>
      </c>
      <c r="AS313" s="314" t="s">
        <v>1299</v>
      </c>
      <c r="AT313" s="314" t="s">
        <v>1299</v>
      </c>
      <c r="AU313" s="314" t="s">
        <v>1299</v>
      </c>
      <c r="AV313" s="16">
        <v>72500</v>
      </c>
      <c r="AW313" s="124"/>
      <c r="AX313" s="124"/>
    </row>
    <row r="314" spans="1:50" s="123" customFormat="1" ht="72" x14ac:dyDescent="0.2">
      <c r="A314" s="52" t="s">
        <v>43</v>
      </c>
      <c r="B314" s="52" t="s">
        <v>277</v>
      </c>
      <c r="C314" s="52" t="s">
        <v>276</v>
      </c>
      <c r="D314" s="52" t="s">
        <v>10</v>
      </c>
      <c r="E314" s="52" t="s">
        <v>311</v>
      </c>
      <c r="F314" s="121" t="s">
        <v>1886</v>
      </c>
      <c r="G314" s="52" t="s">
        <v>623</v>
      </c>
      <c r="H314" s="71" t="s">
        <v>270</v>
      </c>
      <c r="I314" s="71" t="s">
        <v>271</v>
      </c>
      <c r="J314" s="122">
        <v>15000</v>
      </c>
      <c r="K314" s="78"/>
      <c r="L314" s="78"/>
      <c r="M314" s="249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48"/>
      <c r="AC314" s="19"/>
      <c r="AD314" s="19"/>
      <c r="AE314" s="20" t="s">
        <v>2797</v>
      </c>
      <c r="AF314" s="54" t="s">
        <v>2797</v>
      </c>
      <c r="AG314" s="52" t="s">
        <v>3544</v>
      </c>
      <c r="AH314" s="54" t="s">
        <v>3472</v>
      </c>
      <c r="AI314" s="54" t="s">
        <v>2456</v>
      </c>
      <c r="AJ314" s="54"/>
      <c r="AK314" s="54" t="s">
        <v>1290</v>
      </c>
      <c r="AL314" s="54" t="s">
        <v>1570</v>
      </c>
      <c r="AM314" s="52" t="s">
        <v>3553</v>
      </c>
      <c r="AN314" s="119">
        <v>12500</v>
      </c>
      <c r="AO314" s="119"/>
      <c r="AP314" s="119">
        <f t="shared" si="13"/>
        <v>2500</v>
      </c>
      <c r="AQ314" s="315">
        <v>23071</v>
      </c>
      <c r="AR314" s="315">
        <v>23071</v>
      </c>
      <c r="AS314" s="314" t="s">
        <v>1299</v>
      </c>
      <c r="AT314" s="314" t="s">
        <v>1299</v>
      </c>
      <c r="AU314" s="314" t="s">
        <v>1299</v>
      </c>
      <c r="AV314" s="16">
        <v>22000</v>
      </c>
      <c r="AW314" s="124"/>
      <c r="AX314" s="124"/>
    </row>
    <row r="315" spans="1:50" s="123" customFormat="1" ht="90" x14ac:dyDescent="0.2">
      <c r="A315" s="52" t="s">
        <v>43</v>
      </c>
      <c r="B315" s="52" t="s">
        <v>277</v>
      </c>
      <c r="C315" s="52" t="s">
        <v>276</v>
      </c>
      <c r="D315" s="52" t="s">
        <v>10</v>
      </c>
      <c r="E315" s="52" t="s">
        <v>311</v>
      </c>
      <c r="F315" s="121" t="s">
        <v>1887</v>
      </c>
      <c r="G315" s="52" t="s">
        <v>622</v>
      </c>
      <c r="H315" s="71" t="s">
        <v>303</v>
      </c>
      <c r="I315" s="71" t="s">
        <v>271</v>
      </c>
      <c r="J315" s="122">
        <v>25000</v>
      </c>
      <c r="K315" s="78"/>
      <c r="L315" s="78"/>
      <c r="M315" s="249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48"/>
      <c r="AC315" s="19"/>
      <c r="AD315" s="19"/>
      <c r="AE315" s="20" t="s">
        <v>2797</v>
      </c>
      <c r="AF315" s="54" t="s">
        <v>2797</v>
      </c>
      <c r="AG315" s="52" t="s">
        <v>3544</v>
      </c>
      <c r="AH315" s="54" t="s">
        <v>3472</v>
      </c>
      <c r="AI315" s="54" t="s">
        <v>2456</v>
      </c>
      <c r="AJ315" s="54"/>
      <c r="AK315" s="54" t="s">
        <v>1290</v>
      </c>
      <c r="AL315" s="54" t="s">
        <v>1570</v>
      </c>
      <c r="AM315" s="52" t="s">
        <v>3553</v>
      </c>
      <c r="AN315" s="119">
        <v>22000</v>
      </c>
      <c r="AO315" s="119"/>
      <c r="AP315" s="119">
        <f t="shared" si="13"/>
        <v>3000</v>
      </c>
      <c r="AQ315" s="315">
        <v>23071</v>
      </c>
      <c r="AR315" s="315">
        <v>23071</v>
      </c>
      <c r="AS315" s="314" t="s">
        <v>1299</v>
      </c>
      <c r="AT315" s="314" t="s">
        <v>1299</v>
      </c>
      <c r="AU315" s="314" t="s">
        <v>1299</v>
      </c>
      <c r="AV315" s="16">
        <v>12500</v>
      </c>
      <c r="AW315" s="124"/>
      <c r="AX315" s="124"/>
    </row>
    <row r="316" spans="1:50" s="123" customFormat="1" ht="72" x14ac:dyDescent="0.2">
      <c r="A316" s="52" t="s">
        <v>43</v>
      </c>
      <c r="B316" s="52" t="s">
        <v>277</v>
      </c>
      <c r="C316" s="52" t="s">
        <v>276</v>
      </c>
      <c r="D316" s="52" t="s">
        <v>10</v>
      </c>
      <c r="E316" s="52" t="s">
        <v>311</v>
      </c>
      <c r="F316" s="121" t="s">
        <v>1888</v>
      </c>
      <c r="G316" s="52" t="s">
        <v>621</v>
      </c>
      <c r="H316" s="71" t="s">
        <v>270</v>
      </c>
      <c r="I316" s="71" t="s">
        <v>268</v>
      </c>
      <c r="J316" s="122">
        <v>5700</v>
      </c>
      <c r="K316" s="78"/>
      <c r="L316" s="78"/>
      <c r="M316" s="249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54" t="s">
        <v>2797</v>
      </c>
      <c r="AG316" s="52" t="s">
        <v>3544</v>
      </c>
      <c r="AH316" s="54" t="s">
        <v>3472</v>
      </c>
      <c r="AI316" s="54" t="s">
        <v>2456</v>
      </c>
      <c r="AJ316" s="54"/>
      <c r="AK316" s="54" t="s">
        <v>1290</v>
      </c>
      <c r="AL316" s="54" t="s">
        <v>1570</v>
      </c>
      <c r="AM316" s="52" t="s">
        <v>3553</v>
      </c>
      <c r="AN316" s="119">
        <v>5400</v>
      </c>
      <c r="AO316" s="119"/>
      <c r="AP316" s="119">
        <f t="shared" si="13"/>
        <v>300</v>
      </c>
      <c r="AQ316" s="315">
        <v>23071</v>
      </c>
      <c r="AR316" s="315">
        <v>23071</v>
      </c>
      <c r="AS316" s="314" t="s">
        <v>1299</v>
      </c>
      <c r="AT316" s="314" t="s">
        <v>1299</v>
      </c>
      <c r="AU316" s="314" t="s">
        <v>1299</v>
      </c>
      <c r="AV316" s="16">
        <v>5400</v>
      </c>
      <c r="AW316" s="124"/>
      <c r="AX316" s="124"/>
    </row>
    <row r="317" spans="1:50" s="123" customFormat="1" ht="324" x14ac:dyDescent="0.2">
      <c r="A317" s="52" t="s">
        <v>43</v>
      </c>
      <c r="B317" s="52" t="s">
        <v>277</v>
      </c>
      <c r="C317" s="52" t="s">
        <v>17</v>
      </c>
      <c r="D317" s="52" t="s">
        <v>1566</v>
      </c>
      <c r="E317" s="52" t="s">
        <v>454</v>
      </c>
      <c r="F317" s="121" t="s">
        <v>3558</v>
      </c>
      <c r="G317" s="52" t="s">
        <v>1114</v>
      </c>
      <c r="H317" s="71" t="s">
        <v>270</v>
      </c>
      <c r="I317" s="71" t="s">
        <v>631</v>
      </c>
      <c r="J317" s="122">
        <f>11196900+8700000</f>
        <v>19896900</v>
      </c>
      <c r="K317" s="249" t="s">
        <v>137</v>
      </c>
      <c r="L317" s="71"/>
      <c r="M317" s="71"/>
      <c r="N317" s="52" t="s">
        <v>1306</v>
      </c>
      <c r="O317" s="121" t="s">
        <v>1307</v>
      </c>
      <c r="P317" s="81">
        <v>22703</v>
      </c>
      <c r="Q317" s="52" t="s">
        <v>1308</v>
      </c>
      <c r="R317" s="52" t="s">
        <v>1309</v>
      </c>
      <c r="S317" s="52" t="s">
        <v>1191</v>
      </c>
      <c r="T317" s="52" t="s">
        <v>1289</v>
      </c>
      <c r="U317" s="119" t="s">
        <v>1289</v>
      </c>
      <c r="V317" s="52" t="s">
        <v>1310</v>
      </c>
      <c r="W317" s="119">
        <v>92627718.859999999</v>
      </c>
      <c r="X317" s="71"/>
      <c r="Y317" s="52" t="s">
        <v>3982</v>
      </c>
      <c r="Z317" s="52" t="s">
        <v>1311</v>
      </c>
      <c r="AA317" s="52">
        <v>7013046268</v>
      </c>
      <c r="AB317" s="52" t="s">
        <v>1313</v>
      </c>
      <c r="AC317" s="52" t="s">
        <v>1314</v>
      </c>
      <c r="AD317" s="52" t="s">
        <v>2440</v>
      </c>
      <c r="AE317" s="52" t="s">
        <v>3727</v>
      </c>
      <c r="AF317" s="52" t="s">
        <v>1312</v>
      </c>
      <c r="AG317" s="52" t="s">
        <v>3545</v>
      </c>
      <c r="AH317" s="52" t="s">
        <v>1312</v>
      </c>
      <c r="AI317" s="52" t="s">
        <v>2456</v>
      </c>
      <c r="AJ317" s="52"/>
      <c r="AK317" s="54" t="s">
        <v>1312</v>
      </c>
      <c r="AL317" s="54" t="s">
        <v>1572</v>
      </c>
      <c r="AM317" s="52" t="s">
        <v>3553</v>
      </c>
      <c r="AN317" s="122">
        <f>11196900+8700000</f>
        <v>19896900</v>
      </c>
      <c r="AO317" s="119"/>
      <c r="AP317" s="119">
        <f t="shared" si="13"/>
        <v>0</v>
      </c>
      <c r="AQ317" s="124"/>
      <c r="AR317" s="124"/>
      <c r="AS317" s="124"/>
      <c r="AT317" s="124"/>
      <c r="AU317" s="124"/>
      <c r="AV317" s="124"/>
      <c r="AW317" s="124"/>
      <c r="AX317" s="124"/>
    </row>
    <row r="318" spans="1:50" s="123" customFormat="1" ht="72" x14ac:dyDescent="0.2">
      <c r="A318" s="52" t="s">
        <v>43</v>
      </c>
      <c r="B318" s="52" t="s">
        <v>277</v>
      </c>
      <c r="C318" s="52" t="s">
        <v>17</v>
      </c>
      <c r="D318" s="52" t="s">
        <v>34</v>
      </c>
      <c r="E318" s="52" t="s">
        <v>454</v>
      </c>
      <c r="F318" s="121" t="s">
        <v>1889</v>
      </c>
      <c r="G318" s="52" t="s">
        <v>1126</v>
      </c>
      <c r="H318" s="71" t="s">
        <v>270</v>
      </c>
      <c r="I318" s="71" t="s">
        <v>1119</v>
      </c>
      <c r="J318" s="122">
        <v>4580500</v>
      </c>
      <c r="K318" s="249" t="s">
        <v>137</v>
      </c>
      <c r="L318" s="78"/>
      <c r="M318" s="78"/>
      <c r="N318" s="18" t="s">
        <v>3728</v>
      </c>
      <c r="O318" s="19"/>
      <c r="P318" s="19"/>
      <c r="Q318" s="19"/>
      <c r="R318" s="19"/>
      <c r="S318" s="19"/>
      <c r="T318" s="19"/>
      <c r="U318" s="19"/>
      <c r="V318" s="19"/>
      <c r="W318" s="19"/>
      <c r="X318" s="18"/>
      <c r="Y318" s="46"/>
      <c r="Z318" s="19"/>
      <c r="AA318" s="19"/>
      <c r="AB318" s="19"/>
      <c r="AC318" s="19"/>
      <c r="AD318" s="19"/>
      <c r="AE318" s="19" t="s">
        <v>3729</v>
      </c>
      <c r="AF318" s="54" t="s">
        <v>2820</v>
      </c>
      <c r="AG318" s="54" t="s">
        <v>3539</v>
      </c>
      <c r="AH318" s="52" t="s">
        <v>3477</v>
      </c>
      <c r="AI318" s="52" t="s">
        <v>3467</v>
      </c>
      <c r="AJ318" s="52"/>
      <c r="AK318" s="54" t="s">
        <v>1316</v>
      </c>
      <c r="AL318" s="52" t="s">
        <v>1571</v>
      </c>
      <c r="AM318" s="52" t="s">
        <v>3553</v>
      </c>
      <c r="AN318" s="119"/>
      <c r="AO318" s="119"/>
      <c r="AP318" s="119">
        <f t="shared" si="13"/>
        <v>4580500</v>
      </c>
      <c r="AQ318" s="315">
        <v>23071</v>
      </c>
      <c r="AR318" s="315">
        <v>23102</v>
      </c>
      <c r="AS318" s="315" t="s">
        <v>1317</v>
      </c>
      <c r="AT318" s="124" t="s">
        <v>1318</v>
      </c>
      <c r="AU318" s="124" t="s">
        <v>1318</v>
      </c>
      <c r="AV318" s="16">
        <v>4304000</v>
      </c>
      <c r="AW318" s="124"/>
      <c r="AX318" s="124"/>
    </row>
    <row r="319" spans="1:50" s="123" customFormat="1" ht="72" x14ac:dyDescent="0.2">
      <c r="A319" s="52" t="s">
        <v>43</v>
      </c>
      <c r="B319" s="52" t="s">
        <v>277</v>
      </c>
      <c r="C319" s="52" t="s">
        <v>17</v>
      </c>
      <c r="D319" s="52" t="s">
        <v>34</v>
      </c>
      <c r="E319" s="52" t="s">
        <v>454</v>
      </c>
      <c r="F319" s="121" t="s">
        <v>1890</v>
      </c>
      <c r="G319" s="52" t="s">
        <v>1127</v>
      </c>
      <c r="H319" s="71" t="s">
        <v>270</v>
      </c>
      <c r="I319" s="71" t="s">
        <v>1119</v>
      </c>
      <c r="J319" s="122">
        <v>3000000</v>
      </c>
      <c r="K319" s="249" t="s">
        <v>137</v>
      </c>
      <c r="L319" s="78"/>
      <c r="M319" s="78"/>
      <c r="N319" s="19" t="s">
        <v>2821</v>
      </c>
      <c r="O319" s="19"/>
      <c r="P319" s="19"/>
      <c r="Q319" s="19"/>
      <c r="R319" s="19"/>
      <c r="S319" s="19"/>
      <c r="T319" s="19"/>
      <c r="U319" s="19"/>
      <c r="V319" s="19"/>
      <c r="W319" s="19"/>
      <c r="X319" s="18"/>
      <c r="Y319" s="46"/>
      <c r="Z319" s="19"/>
      <c r="AA319" s="19"/>
      <c r="AB319" s="19"/>
      <c r="AC319" s="19"/>
      <c r="AD319" s="19"/>
      <c r="AE319" s="19" t="s">
        <v>3729</v>
      </c>
      <c r="AF319" s="54" t="s">
        <v>2822</v>
      </c>
      <c r="AG319" s="54" t="s">
        <v>3540</v>
      </c>
      <c r="AH319" s="54" t="s">
        <v>1571</v>
      </c>
      <c r="AI319" s="52" t="s">
        <v>3467</v>
      </c>
      <c r="AJ319" s="52"/>
      <c r="AK319" s="54" t="s">
        <v>1319</v>
      </c>
      <c r="AL319" s="54" t="s">
        <v>1568</v>
      </c>
      <c r="AM319" s="52" t="s">
        <v>3553</v>
      </c>
      <c r="AN319" s="119"/>
      <c r="AO319" s="119"/>
      <c r="AP319" s="119">
        <f t="shared" si="13"/>
        <v>3000000</v>
      </c>
      <c r="AQ319" s="315">
        <v>23071</v>
      </c>
      <c r="AR319" s="315">
        <v>23102</v>
      </c>
      <c r="AS319" s="315" t="s">
        <v>1320</v>
      </c>
      <c r="AT319" s="124" t="s">
        <v>1321</v>
      </c>
      <c r="AU319" s="124" t="s">
        <v>1321</v>
      </c>
      <c r="AV319" s="16">
        <v>3000000</v>
      </c>
      <c r="AW319" s="124"/>
      <c r="AX319" s="124"/>
    </row>
    <row r="320" spans="1:50" s="123" customFormat="1" ht="72" x14ac:dyDescent="0.2">
      <c r="A320" s="52" t="s">
        <v>43</v>
      </c>
      <c r="B320" s="52" t="s">
        <v>277</v>
      </c>
      <c r="C320" s="52" t="s">
        <v>17</v>
      </c>
      <c r="D320" s="52" t="s">
        <v>34</v>
      </c>
      <c r="E320" s="52" t="s">
        <v>454</v>
      </c>
      <c r="F320" s="121" t="s">
        <v>1891</v>
      </c>
      <c r="G320" s="52" t="s">
        <v>1128</v>
      </c>
      <c r="H320" s="71" t="s">
        <v>270</v>
      </c>
      <c r="I320" s="71" t="s">
        <v>1119</v>
      </c>
      <c r="J320" s="122">
        <v>4017900</v>
      </c>
      <c r="K320" s="249" t="s">
        <v>137</v>
      </c>
      <c r="L320" s="78"/>
      <c r="M320" s="78"/>
      <c r="N320" s="19" t="s">
        <v>1315</v>
      </c>
      <c r="O320" s="19"/>
      <c r="P320" s="19"/>
      <c r="Q320" s="19"/>
      <c r="R320" s="19"/>
      <c r="S320" s="19"/>
      <c r="T320" s="19"/>
      <c r="U320" s="19"/>
      <c r="V320" s="19"/>
      <c r="W320" s="19"/>
      <c r="X320" s="18"/>
      <c r="Y320" s="46"/>
      <c r="Z320" s="19"/>
      <c r="AA320" s="19"/>
      <c r="AB320" s="19"/>
      <c r="AC320" s="19"/>
      <c r="AD320" s="19"/>
      <c r="AE320" s="19" t="s">
        <v>3729</v>
      </c>
      <c r="AF320" s="54" t="s">
        <v>2823</v>
      </c>
      <c r="AG320" s="54" t="s">
        <v>3540</v>
      </c>
      <c r="AH320" s="52" t="s">
        <v>1571</v>
      </c>
      <c r="AI320" s="52" t="s">
        <v>3467</v>
      </c>
      <c r="AJ320" s="52"/>
      <c r="AK320" s="54" t="s">
        <v>1316</v>
      </c>
      <c r="AL320" s="52" t="s">
        <v>1571</v>
      </c>
      <c r="AM320" s="52" t="s">
        <v>3553</v>
      </c>
      <c r="AN320" s="119"/>
      <c r="AO320" s="119"/>
      <c r="AP320" s="119">
        <f t="shared" si="13"/>
        <v>4017900</v>
      </c>
      <c r="AQ320" s="315">
        <v>23071</v>
      </c>
      <c r="AR320" s="315">
        <v>23102</v>
      </c>
      <c r="AS320" s="315" t="s">
        <v>1317</v>
      </c>
      <c r="AT320" s="124" t="s">
        <v>1318</v>
      </c>
      <c r="AU320" s="124" t="s">
        <v>1318</v>
      </c>
      <c r="AV320" s="16">
        <v>3810000</v>
      </c>
      <c r="AW320" s="124"/>
      <c r="AX320" s="124"/>
    </row>
    <row r="321" spans="1:50" s="123" customFormat="1" ht="72" x14ac:dyDescent="0.2">
      <c r="A321" s="52" t="s">
        <v>43</v>
      </c>
      <c r="B321" s="52" t="s">
        <v>277</v>
      </c>
      <c r="C321" s="52" t="s">
        <v>17</v>
      </c>
      <c r="D321" s="52" t="s">
        <v>34</v>
      </c>
      <c r="E321" s="52" t="s">
        <v>454</v>
      </c>
      <c r="F321" s="121" t="s">
        <v>1892</v>
      </c>
      <c r="G321" s="52" t="s">
        <v>1129</v>
      </c>
      <c r="H321" s="71" t="s">
        <v>270</v>
      </c>
      <c r="I321" s="71" t="s">
        <v>1122</v>
      </c>
      <c r="J321" s="122">
        <v>1800000</v>
      </c>
      <c r="K321" s="249" t="s">
        <v>137</v>
      </c>
      <c r="L321" s="78"/>
      <c r="M321" s="78"/>
      <c r="N321" s="19" t="s">
        <v>2821</v>
      </c>
      <c r="O321" s="19"/>
      <c r="P321" s="19"/>
      <c r="Q321" s="19"/>
      <c r="R321" s="19"/>
      <c r="S321" s="19"/>
      <c r="T321" s="19"/>
      <c r="U321" s="19"/>
      <c r="V321" s="19"/>
      <c r="W321" s="19"/>
      <c r="X321" s="18"/>
      <c r="Y321" s="46"/>
      <c r="Z321" s="19"/>
      <c r="AA321" s="19"/>
      <c r="AB321" s="19"/>
      <c r="AC321" s="19"/>
      <c r="AD321" s="19"/>
      <c r="AE321" s="19" t="s">
        <v>3729</v>
      </c>
      <c r="AF321" s="54" t="s">
        <v>2822</v>
      </c>
      <c r="AG321" s="54" t="s">
        <v>3540</v>
      </c>
      <c r="AH321" s="54" t="s">
        <v>1571</v>
      </c>
      <c r="AI321" s="52" t="s">
        <v>3467</v>
      </c>
      <c r="AJ321" s="52"/>
      <c r="AK321" s="54" t="s">
        <v>1319</v>
      </c>
      <c r="AL321" s="54" t="s">
        <v>1568</v>
      </c>
      <c r="AM321" s="52" t="s">
        <v>3553</v>
      </c>
      <c r="AN321" s="119"/>
      <c r="AO321" s="119"/>
      <c r="AP321" s="119">
        <f t="shared" si="13"/>
        <v>1800000</v>
      </c>
      <c r="AQ321" s="315">
        <v>23071</v>
      </c>
      <c r="AR321" s="315">
        <v>23102</v>
      </c>
      <c r="AS321" s="315" t="s">
        <v>1317</v>
      </c>
      <c r="AT321" s="124" t="s">
        <v>1318</v>
      </c>
      <c r="AU321" s="124" t="s">
        <v>1318</v>
      </c>
      <c r="AV321" s="16">
        <v>1800000</v>
      </c>
      <c r="AW321" s="124"/>
      <c r="AX321" s="124"/>
    </row>
    <row r="322" spans="1:50" s="123" customFormat="1" ht="72" x14ac:dyDescent="0.2">
      <c r="A322" s="52" t="s">
        <v>43</v>
      </c>
      <c r="B322" s="52" t="s">
        <v>277</v>
      </c>
      <c r="C322" s="52" t="s">
        <v>17</v>
      </c>
      <c r="D322" s="52" t="s">
        <v>34</v>
      </c>
      <c r="E322" s="52" t="s">
        <v>454</v>
      </c>
      <c r="F322" s="121" t="s">
        <v>1893</v>
      </c>
      <c r="G322" s="52" t="s">
        <v>1130</v>
      </c>
      <c r="H322" s="71" t="s">
        <v>270</v>
      </c>
      <c r="I322" s="71" t="s">
        <v>1119</v>
      </c>
      <c r="J322" s="122">
        <v>3011600</v>
      </c>
      <c r="K322" s="249" t="s">
        <v>137</v>
      </c>
      <c r="L322" s="78"/>
      <c r="M322" s="78"/>
      <c r="N322" s="19" t="s">
        <v>2821</v>
      </c>
      <c r="O322" s="19"/>
      <c r="P322" s="19"/>
      <c r="Q322" s="19"/>
      <c r="R322" s="19"/>
      <c r="S322" s="19"/>
      <c r="T322" s="19"/>
      <c r="U322" s="19"/>
      <c r="V322" s="19"/>
      <c r="W322" s="19"/>
      <c r="X322" s="18"/>
      <c r="Y322" s="46"/>
      <c r="Z322" s="19"/>
      <c r="AA322" s="19"/>
      <c r="AB322" s="19"/>
      <c r="AC322" s="19"/>
      <c r="AD322" s="19"/>
      <c r="AE322" s="19" t="s">
        <v>3729</v>
      </c>
      <c r="AF322" s="54" t="s">
        <v>2822</v>
      </c>
      <c r="AG322" s="54" t="s">
        <v>3540</v>
      </c>
      <c r="AH322" s="54" t="s">
        <v>1571</v>
      </c>
      <c r="AI322" s="52" t="s">
        <v>3467</v>
      </c>
      <c r="AJ322" s="52"/>
      <c r="AK322" s="54" t="s">
        <v>1319</v>
      </c>
      <c r="AL322" s="54" t="s">
        <v>1568</v>
      </c>
      <c r="AM322" s="52" t="s">
        <v>3553</v>
      </c>
      <c r="AN322" s="119"/>
      <c r="AO322" s="119"/>
      <c r="AP322" s="119">
        <f t="shared" si="13"/>
        <v>3011600</v>
      </c>
      <c r="AQ322" s="49">
        <v>23071</v>
      </c>
      <c r="AR322" s="49">
        <v>23102</v>
      </c>
      <c r="AS322" s="49">
        <v>23132</v>
      </c>
      <c r="AT322" s="49">
        <v>23163</v>
      </c>
      <c r="AU322" s="49">
        <v>23163</v>
      </c>
      <c r="AV322" s="16">
        <v>3011600</v>
      </c>
      <c r="AW322" s="19"/>
      <c r="AX322" s="19"/>
    </row>
    <row r="323" spans="1:50" s="123" customFormat="1" ht="72" x14ac:dyDescent="0.2">
      <c r="A323" s="52" t="s">
        <v>44</v>
      </c>
      <c r="B323" s="52" t="s">
        <v>277</v>
      </c>
      <c r="C323" s="52" t="s">
        <v>276</v>
      </c>
      <c r="D323" s="52" t="s">
        <v>11</v>
      </c>
      <c r="E323" s="52" t="s">
        <v>454</v>
      </c>
      <c r="F323" s="121" t="s">
        <v>1894</v>
      </c>
      <c r="G323" s="52" t="s">
        <v>626</v>
      </c>
      <c r="H323" s="71" t="s">
        <v>270</v>
      </c>
      <c r="I323" s="71" t="s">
        <v>271</v>
      </c>
      <c r="J323" s="122">
        <v>20000</v>
      </c>
      <c r="K323" s="71"/>
      <c r="L323" s="71"/>
      <c r="M323" s="249" t="s">
        <v>137</v>
      </c>
      <c r="N323" s="19" t="s">
        <v>1322</v>
      </c>
      <c r="O323" s="19" t="s">
        <v>3730</v>
      </c>
      <c r="P323" s="48">
        <v>23110</v>
      </c>
      <c r="Q323" s="19" t="s">
        <v>3731</v>
      </c>
      <c r="R323" s="19" t="s">
        <v>1297</v>
      </c>
      <c r="S323" s="19" t="s">
        <v>128</v>
      </c>
      <c r="T323" s="19" t="s">
        <v>3732</v>
      </c>
      <c r="U323" s="19" t="s">
        <v>3733</v>
      </c>
      <c r="V323" s="19" t="s">
        <v>3734</v>
      </c>
      <c r="W323" s="74">
        <v>20000</v>
      </c>
      <c r="X323" s="18" t="s">
        <v>2828</v>
      </c>
      <c r="Y323" s="128">
        <v>23125</v>
      </c>
      <c r="Z323" s="74">
        <v>20000</v>
      </c>
      <c r="AA323" s="19">
        <v>7014300165</v>
      </c>
      <c r="AB323" s="19"/>
      <c r="AC323" s="19"/>
      <c r="AD323" s="19"/>
      <c r="AE323" s="20" t="s">
        <v>2548</v>
      </c>
      <c r="AF323" s="54" t="s">
        <v>1323</v>
      </c>
      <c r="AG323" s="54" t="s">
        <v>3539</v>
      </c>
      <c r="AH323" s="54" t="s">
        <v>1571</v>
      </c>
      <c r="AI323" s="52" t="s">
        <v>2456</v>
      </c>
      <c r="AJ323" s="52"/>
      <c r="AK323" s="54" t="s">
        <v>1323</v>
      </c>
      <c r="AL323" s="54" t="s">
        <v>1571</v>
      </c>
      <c r="AM323" s="52" t="s">
        <v>3553</v>
      </c>
      <c r="AN323" s="122">
        <v>20000</v>
      </c>
      <c r="AO323" s="119"/>
      <c r="AP323" s="119">
        <f t="shared" ref="AP323:AP386" si="14">J323-AN323-AO323</f>
        <v>0</v>
      </c>
      <c r="AQ323" s="79">
        <v>242217</v>
      </c>
      <c r="AR323" s="79">
        <v>242217</v>
      </c>
      <c r="AS323" s="52"/>
      <c r="AT323" s="52"/>
      <c r="AU323" s="52"/>
      <c r="AV323" s="254"/>
      <c r="AW323" s="254"/>
      <c r="AX323" s="52"/>
    </row>
    <row r="324" spans="1:50" s="123" customFormat="1" ht="72" x14ac:dyDescent="0.2">
      <c r="A324" s="52" t="s">
        <v>44</v>
      </c>
      <c r="B324" s="52" t="s">
        <v>277</v>
      </c>
      <c r="C324" s="52" t="s">
        <v>276</v>
      </c>
      <c r="D324" s="52" t="s">
        <v>11</v>
      </c>
      <c r="E324" s="52" t="s">
        <v>454</v>
      </c>
      <c r="F324" s="121" t="s">
        <v>1895</v>
      </c>
      <c r="G324" s="52" t="s">
        <v>627</v>
      </c>
      <c r="H324" s="71" t="s">
        <v>272</v>
      </c>
      <c r="I324" s="71" t="s">
        <v>271</v>
      </c>
      <c r="J324" s="122">
        <v>36000</v>
      </c>
      <c r="K324" s="71"/>
      <c r="L324" s="71"/>
      <c r="M324" s="249" t="s">
        <v>137</v>
      </c>
      <c r="N324" s="19" t="s">
        <v>1322</v>
      </c>
      <c r="O324" s="19"/>
      <c r="P324" s="19"/>
      <c r="Q324" s="19"/>
      <c r="R324" s="19"/>
      <c r="S324" s="19"/>
      <c r="T324" s="19"/>
      <c r="U324" s="19"/>
      <c r="V324" s="19"/>
      <c r="W324" s="74"/>
      <c r="X324" s="18"/>
      <c r="Y324" s="46"/>
      <c r="Z324" s="74"/>
      <c r="AA324" s="19"/>
      <c r="AB324" s="19"/>
      <c r="AC324" s="19"/>
      <c r="AD324" s="19"/>
      <c r="AE324" s="20" t="s">
        <v>3735</v>
      </c>
      <c r="AF324" s="54" t="s">
        <v>1323</v>
      </c>
      <c r="AG324" s="54" t="s">
        <v>3539</v>
      </c>
      <c r="AH324" s="54" t="s">
        <v>1571</v>
      </c>
      <c r="AI324" s="52" t="s">
        <v>3467</v>
      </c>
      <c r="AJ324" s="52"/>
      <c r="AK324" s="54" t="s">
        <v>1323</v>
      </c>
      <c r="AL324" s="54" t="s">
        <v>1571</v>
      </c>
      <c r="AM324" s="52" t="s">
        <v>3553</v>
      </c>
      <c r="AN324" s="119"/>
      <c r="AO324" s="119"/>
      <c r="AP324" s="119">
        <f t="shared" si="14"/>
        <v>36000</v>
      </c>
      <c r="AQ324" s="79">
        <v>242217</v>
      </c>
      <c r="AR324" s="79">
        <v>242217</v>
      </c>
      <c r="AS324" s="52"/>
      <c r="AT324" s="52"/>
      <c r="AU324" s="52"/>
      <c r="AV324" s="254"/>
      <c r="AW324" s="254"/>
      <c r="AX324" s="52"/>
    </row>
    <row r="325" spans="1:50" s="123" customFormat="1" ht="72" x14ac:dyDescent="0.2">
      <c r="A325" s="52" t="s">
        <v>44</v>
      </c>
      <c r="B325" s="52" t="s">
        <v>277</v>
      </c>
      <c r="C325" s="52" t="s">
        <v>276</v>
      </c>
      <c r="D325" s="52" t="s">
        <v>11</v>
      </c>
      <c r="E325" s="52" t="s">
        <v>454</v>
      </c>
      <c r="F325" s="121" t="s">
        <v>1896</v>
      </c>
      <c r="G325" s="52" t="s">
        <v>628</v>
      </c>
      <c r="H325" s="71" t="s">
        <v>270</v>
      </c>
      <c r="I325" s="71" t="s">
        <v>274</v>
      </c>
      <c r="J325" s="122">
        <v>55000</v>
      </c>
      <c r="K325" s="71"/>
      <c r="L325" s="71"/>
      <c r="M325" s="249" t="s">
        <v>137</v>
      </c>
      <c r="N325" s="19" t="s">
        <v>1322</v>
      </c>
      <c r="O325" s="19" t="s">
        <v>3736</v>
      </c>
      <c r="P325" s="48">
        <v>23101</v>
      </c>
      <c r="Q325" s="19" t="s">
        <v>3737</v>
      </c>
      <c r="R325" s="19" t="s">
        <v>15</v>
      </c>
      <c r="S325" s="19" t="s">
        <v>128</v>
      </c>
      <c r="T325" s="19" t="s">
        <v>2395</v>
      </c>
      <c r="U325" s="19" t="s">
        <v>2395</v>
      </c>
      <c r="V325" s="19" t="s">
        <v>3738</v>
      </c>
      <c r="W325" s="74">
        <v>55000</v>
      </c>
      <c r="X325" s="18" t="s">
        <v>2828</v>
      </c>
      <c r="Y325" s="128">
        <v>23131</v>
      </c>
      <c r="Z325" s="74">
        <v>55000</v>
      </c>
      <c r="AA325" s="19">
        <v>7014279891</v>
      </c>
      <c r="AB325" s="19"/>
      <c r="AC325" s="19"/>
      <c r="AD325" s="19"/>
      <c r="AE325" s="20" t="s">
        <v>2548</v>
      </c>
      <c r="AF325" s="54" t="s">
        <v>1323</v>
      </c>
      <c r="AG325" s="54" t="s">
        <v>3539</v>
      </c>
      <c r="AH325" s="54" t="s">
        <v>1571</v>
      </c>
      <c r="AI325" s="52" t="s">
        <v>2456</v>
      </c>
      <c r="AJ325" s="52"/>
      <c r="AK325" s="54" t="s">
        <v>1323</v>
      </c>
      <c r="AL325" s="54" t="s">
        <v>1571</v>
      </c>
      <c r="AM325" s="52" t="s">
        <v>3553</v>
      </c>
      <c r="AN325" s="119">
        <v>55000</v>
      </c>
      <c r="AO325" s="119"/>
      <c r="AP325" s="119">
        <f t="shared" si="14"/>
        <v>0</v>
      </c>
      <c r="AQ325" s="79">
        <v>242217</v>
      </c>
      <c r="AR325" s="79">
        <v>242217</v>
      </c>
      <c r="AS325" s="52"/>
      <c r="AT325" s="52"/>
      <c r="AU325" s="52"/>
      <c r="AV325" s="254"/>
      <c r="AW325" s="254"/>
      <c r="AX325" s="52"/>
    </row>
    <row r="326" spans="1:50" s="123" customFormat="1" ht="72" x14ac:dyDescent="0.2">
      <c r="A326" s="52" t="s">
        <v>44</v>
      </c>
      <c r="B326" s="52" t="s">
        <v>277</v>
      </c>
      <c r="C326" s="52" t="s">
        <v>276</v>
      </c>
      <c r="D326" s="52" t="s">
        <v>11</v>
      </c>
      <c r="E326" s="52" t="s">
        <v>454</v>
      </c>
      <c r="F326" s="121" t="s">
        <v>1897</v>
      </c>
      <c r="G326" s="52" t="s">
        <v>629</v>
      </c>
      <c r="H326" s="71" t="s">
        <v>270</v>
      </c>
      <c r="I326" s="71" t="s">
        <v>274</v>
      </c>
      <c r="J326" s="122">
        <v>15000</v>
      </c>
      <c r="K326" s="71"/>
      <c r="L326" s="71"/>
      <c r="M326" s="249" t="s">
        <v>137</v>
      </c>
      <c r="N326" s="19" t="s">
        <v>1322</v>
      </c>
      <c r="O326" s="19" t="s">
        <v>3739</v>
      </c>
      <c r="P326" s="48">
        <v>23110</v>
      </c>
      <c r="Q326" s="19" t="s">
        <v>3740</v>
      </c>
      <c r="R326" s="19" t="s">
        <v>1295</v>
      </c>
      <c r="S326" s="19" t="s">
        <v>128</v>
      </c>
      <c r="T326" s="19" t="s">
        <v>2395</v>
      </c>
      <c r="U326" s="19" t="s">
        <v>2395</v>
      </c>
      <c r="V326" s="19" t="s">
        <v>3741</v>
      </c>
      <c r="W326" s="74">
        <v>10400</v>
      </c>
      <c r="X326" s="18" t="s">
        <v>2828</v>
      </c>
      <c r="Y326" s="128">
        <v>23117</v>
      </c>
      <c r="Z326" s="74">
        <v>10400</v>
      </c>
      <c r="AA326" s="19">
        <v>7014307160</v>
      </c>
      <c r="AB326" s="48">
        <v>23116</v>
      </c>
      <c r="AC326" s="48">
        <v>23116</v>
      </c>
      <c r="AD326" s="74">
        <v>10400</v>
      </c>
      <c r="AE326" s="20" t="s">
        <v>2833</v>
      </c>
      <c r="AF326" s="54" t="s">
        <v>1323</v>
      </c>
      <c r="AG326" s="54" t="s">
        <v>3539</v>
      </c>
      <c r="AH326" s="54" t="s">
        <v>1571</v>
      </c>
      <c r="AI326" s="52" t="s">
        <v>2456</v>
      </c>
      <c r="AJ326" s="52"/>
      <c r="AK326" s="54" t="s">
        <v>1323</v>
      </c>
      <c r="AL326" s="54" t="s">
        <v>1571</v>
      </c>
      <c r="AM326" s="52" t="s">
        <v>3553</v>
      </c>
      <c r="AN326" s="119">
        <v>7500</v>
      </c>
      <c r="AO326" s="119"/>
      <c r="AP326" s="119">
        <f t="shared" si="14"/>
        <v>7500</v>
      </c>
      <c r="AQ326" s="79">
        <v>242217</v>
      </c>
      <c r="AR326" s="79">
        <v>242217</v>
      </c>
      <c r="AS326" s="52"/>
      <c r="AT326" s="52"/>
      <c r="AU326" s="52"/>
      <c r="AV326" s="254"/>
      <c r="AW326" s="254"/>
      <c r="AX326" s="52"/>
    </row>
    <row r="327" spans="1:50" s="123" customFormat="1" ht="72" x14ac:dyDescent="0.2">
      <c r="A327" s="52" t="s">
        <v>44</v>
      </c>
      <c r="B327" s="52" t="s">
        <v>277</v>
      </c>
      <c r="C327" s="52" t="s">
        <v>276</v>
      </c>
      <c r="D327" s="52" t="s">
        <v>11</v>
      </c>
      <c r="E327" s="52" t="s">
        <v>454</v>
      </c>
      <c r="F327" s="121" t="s">
        <v>1898</v>
      </c>
      <c r="G327" s="52" t="s">
        <v>630</v>
      </c>
      <c r="H327" s="71" t="s">
        <v>340</v>
      </c>
      <c r="I327" s="71" t="s">
        <v>631</v>
      </c>
      <c r="J327" s="122">
        <v>300000</v>
      </c>
      <c r="K327" s="71"/>
      <c r="L327" s="71"/>
      <c r="M327" s="249" t="s">
        <v>137</v>
      </c>
      <c r="N327" s="19" t="s">
        <v>1322</v>
      </c>
      <c r="O327" s="19" t="s">
        <v>2825</v>
      </c>
      <c r="P327" s="48">
        <v>23086</v>
      </c>
      <c r="Q327" s="19" t="s">
        <v>2826</v>
      </c>
      <c r="R327" s="19" t="s">
        <v>15</v>
      </c>
      <c r="S327" s="19" t="s">
        <v>128</v>
      </c>
      <c r="T327" s="19" t="s">
        <v>1557</v>
      </c>
      <c r="U327" s="19" t="s">
        <v>1557</v>
      </c>
      <c r="V327" s="19" t="s">
        <v>2827</v>
      </c>
      <c r="W327" s="74">
        <v>297600</v>
      </c>
      <c r="X327" s="18" t="s">
        <v>2828</v>
      </c>
      <c r="Y327" s="128">
        <v>23116</v>
      </c>
      <c r="Z327" s="74">
        <v>297600</v>
      </c>
      <c r="AA327" s="19">
        <v>7014217418</v>
      </c>
      <c r="AB327" s="46" t="s">
        <v>3742</v>
      </c>
      <c r="AC327" s="48">
        <v>23102</v>
      </c>
      <c r="AD327" s="74">
        <v>297600</v>
      </c>
      <c r="AE327" s="20" t="s">
        <v>2833</v>
      </c>
      <c r="AF327" s="54" t="s">
        <v>2548</v>
      </c>
      <c r="AG327" s="52" t="s">
        <v>3544</v>
      </c>
      <c r="AH327" s="54" t="s">
        <v>3472</v>
      </c>
      <c r="AI327" s="54" t="s">
        <v>2457</v>
      </c>
      <c r="AJ327" s="54"/>
      <c r="AK327" s="54" t="s">
        <v>1323</v>
      </c>
      <c r="AL327" s="54" t="s">
        <v>1571</v>
      </c>
      <c r="AM327" s="52" t="s">
        <v>3553</v>
      </c>
      <c r="AN327" s="119"/>
      <c r="AO327" s="119">
        <v>297600</v>
      </c>
      <c r="AP327" s="119">
        <f t="shared" si="14"/>
        <v>2400</v>
      </c>
      <c r="AQ327" s="79">
        <v>242217</v>
      </c>
      <c r="AR327" s="79">
        <v>242217</v>
      </c>
      <c r="AS327" s="81">
        <v>23116</v>
      </c>
      <c r="AT327" s="81">
        <v>23116</v>
      </c>
      <c r="AU327" s="79">
        <v>23102</v>
      </c>
      <c r="AV327" s="254">
        <v>297600</v>
      </c>
      <c r="AW327" s="254">
        <v>2400</v>
      </c>
      <c r="AX327" s="52"/>
    </row>
    <row r="328" spans="1:50" s="123" customFormat="1" ht="72" x14ac:dyDescent="0.2">
      <c r="A328" s="52" t="s">
        <v>44</v>
      </c>
      <c r="B328" s="52" t="s">
        <v>277</v>
      </c>
      <c r="C328" s="52" t="s">
        <v>276</v>
      </c>
      <c r="D328" s="52" t="s">
        <v>286</v>
      </c>
      <c r="E328" s="52" t="s">
        <v>454</v>
      </c>
      <c r="F328" s="121" t="s">
        <v>1899</v>
      </c>
      <c r="G328" s="52" t="s">
        <v>632</v>
      </c>
      <c r="H328" s="71" t="s">
        <v>270</v>
      </c>
      <c r="I328" s="71" t="s">
        <v>268</v>
      </c>
      <c r="J328" s="122">
        <v>120000</v>
      </c>
      <c r="K328" s="71"/>
      <c r="L328" s="71"/>
      <c r="M328" s="249" t="s">
        <v>137</v>
      </c>
      <c r="N328" s="19" t="s">
        <v>1322</v>
      </c>
      <c r="O328" s="19" t="s">
        <v>3743</v>
      </c>
      <c r="P328" s="48">
        <v>23101</v>
      </c>
      <c r="Q328" s="19" t="s">
        <v>3744</v>
      </c>
      <c r="R328" s="19" t="s">
        <v>1295</v>
      </c>
      <c r="S328" s="19" t="s">
        <v>128</v>
      </c>
      <c r="T328" s="19" t="s">
        <v>2559</v>
      </c>
      <c r="U328" s="19" t="s">
        <v>3745</v>
      </c>
      <c r="V328" s="19" t="s">
        <v>3746</v>
      </c>
      <c r="W328" s="50">
        <v>119989.8</v>
      </c>
      <c r="X328" s="18" t="s">
        <v>2828</v>
      </c>
      <c r="Y328" s="128">
        <v>23116</v>
      </c>
      <c r="Z328" s="50">
        <v>119989.8</v>
      </c>
      <c r="AA328" s="19">
        <v>7014280413</v>
      </c>
      <c r="AB328" s="48">
        <v>23109</v>
      </c>
      <c r="AC328" s="48">
        <v>23109</v>
      </c>
      <c r="AD328" s="50">
        <v>119989.8</v>
      </c>
      <c r="AE328" s="20" t="s">
        <v>2833</v>
      </c>
      <c r="AF328" s="54" t="s">
        <v>1323</v>
      </c>
      <c r="AG328" s="54" t="s">
        <v>3539</v>
      </c>
      <c r="AH328" s="54" t="s">
        <v>1571</v>
      </c>
      <c r="AI328" s="52" t="s">
        <v>2456</v>
      </c>
      <c r="AJ328" s="52"/>
      <c r="AK328" s="54" t="s">
        <v>1323</v>
      </c>
      <c r="AL328" s="54" t="s">
        <v>1571</v>
      </c>
      <c r="AM328" s="52" t="s">
        <v>3553</v>
      </c>
      <c r="AN328" s="119">
        <v>119989.8</v>
      </c>
      <c r="AO328" s="119"/>
      <c r="AP328" s="119">
        <f t="shared" si="14"/>
        <v>10.19999999999709</v>
      </c>
      <c r="AQ328" s="79">
        <v>242217</v>
      </c>
      <c r="AR328" s="79">
        <v>242217</v>
      </c>
      <c r="AS328" s="52"/>
      <c r="AT328" s="52"/>
      <c r="AU328" s="52"/>
      <c r="AV328" s="254"/>
      <c r="AW328" s="254"/>
      <c r="AX328" s="52"/>
    </row>
    <row r="329" spans="1:50" s="123" customFormat="1" ht="72" x14ac:dyDescent="0.2">
      <c r="A329" s="52" t="s">
        <v>44</v>
      </c>
      <c r="B329" s="52" t="s">
        <v>277</v>
      </c>
      <c r="C329" s="52" t="s">
        <v>276</v>
      </c>
      <c r="D329" s="52" t="s">
        <v>13</v>
      </c>
      <c r="E329" s="52" t="s">
        <v>454</v>
      </c>
      <c r="F329" s="121" t="s">
        <v>1900</v>
      </c>
      <c r="G329" s="52" t="s">
        <v>633</v>
      </c>
      <c r="H329" s="71" t="s">
        <v>267</v>
      </c>
      <c r="I329" s="71" t="s">
        <v>274</v>
      </c>
      <c r="J329" s="122">
        <v>80000</v>
      </c>
      <c r="K329" s="71"/>
      <c r="L329" s="71"/>
      <c r="M329" s="249" t="s">
        <v>137</v>
      </c>
      <c r="N329" s="19" t="s">
        <v>1322</v>
      </c>
      <c r="O329" s="48" t="s">
        <v>3747</v>
      </c>
      <c r="P329" s="48">
        <v>23110</v>
      </c>
      <c r="Q329" s="19" t="s">
        <v>3748</v>
      </c>
      <c r="R329" s="19" t="s">
        <v>1295</v>
      </c>
      <c r="S329" s="19" t="s">
        <v>128</v>
      </c>
      <c r="T329" s="19" t="s">
        <v>2799</v>
      </c>
      <c r="U329" s="19" t="s">
        <v>1557</v>
      </c>
      <c r="V329" s="19" t="s">
        <v>3734</v>
      </c>
      <c r="W329" s="74">
        <v>77850</v>
      </c>
      <c r="X329" s="18" t="s">
        <v>2828</v>
      </c>
      <c r="Y329" s="128">
        <v>23125</v>
      </c>
      <c r="Z329" s="74">
        <v>77850</v>
      </c>
      <c r="AA329" s="19">
        <v>7014306817</v>
      </c>
      <c r="AB329" s="48">
        <v>23116</v>
      </c>
      <c r="AC329" s="48">
        <v>23116</v>
      </c>
      <c r="AD329" s="19"/>
      <c r="AE329" s="20" t="s">
        <v>2833</v>
      </c>
      <c r="AF329" s="54" t="s">
        <v>1323</v>
      </c>
      <c r="AG329" s="54" t="s">
        <v>3539</v>
      </c>
      <c r="AH329" s="54" t="s">
        <v>1571</v>
      </c>
      <c r="AI329" s="52" t="s">
        <v>2456</v>
      </c>
      <c r="AJ329" s="52"/>
      <c r="AK329" s="54" t="s">
        <v>1323</v>
      </c>
      <c r="AL329" s="54" t="s">
        <v>1571</v>
      </c>
      <c r="AM329" s="52" t="s">
        <v>3553</v>
      </c>
      <c r="AN329" s="119">
        <v>77850</v>
      </c>
      <c r="AO329" s="119"/>
      <c r="AP329" s="119">
        <f t="shared" si="14"/>
        <v>2150</v>
      </c>
      <c r="AQ329" s="79">
        <v>242217</v>
      </c>
      <c r="AR329" s="79">
        <v>242217</v>
      </c>
      <c r="AS329" s="52"/>
      <c r="AT329" s="52"/>
      <c r="AU329" s="52"/>
      <c r="AV329" s="254"/>
      <c r="AW329" s="254"/>
      <c r="AX329" s="52"/>
    </row>
    <row r="330" spans="1:50" s="123" customFormat="1" ht="72" x14ac:dyDescent="0.2">
      <c r="A330" s="52" t="s">
        <v>44</v>
      </c>
      <c r="B330" s="52" t="s">
        <v>277</v>
      </c>
      <c r="C330" s="52" t="s">
        <v>276</v>
      </c>
      <c r="D330" s="52" t="s">
        <v>13</v>
      </c>
      <c r="E330" s="52" t="s">
        <v>454</v>
      </c>
      <c r="F330" s="121" t="s">
        <v>1901</v>
      </c>
      <c r="G330" s="52" t="s">
        <v>634</v>
      </c>
      <c r="H330" s="71" t="s">
        <v>267</v>
      </c>
      <c r="I330" s="71" t="s">
        <v>268</v>
      </c>
      <c r="J330" s="122">
        <v>24000</v>
      </c>
      <c r="K330" s="71"/>
      <c r="L330" s="71"/>
      <c r="M330" s="249" t="s">
        <v>137</v>
      </c>
      <c r="N330" s="19" t="s">
        <v>1322</v>
      </c>
      <c r="O330" s="48" t="s">
        <v>3749</v>
      </c>
      <c r="P330" s="48">
        <v>23110</v>
      </c>
      <c r="Q330" s="19" t="s">
        <v>3748</v>
      </c>
      <c r="R330" s="19" t="s">
        <v>1295</v>
      </c>
      <c r="S330" s="19" t="s">
        <v>128</v>
      </c>
      <c r="T330" s="19" t="s">
        <v>3750</v>
      </c>
      <c r="U330" s="19" t="s">
        <v>3751</v>
      </c>
      <c r="V330" s="19" t="s">
        <v>3734</v>
      </c>
      <c r="W330" s="74">
        <v>18600</v>
      </c>
      <c r="X330" s="18" t="s">
        <v>3752</v>
      </c>
      <c r="Y330" s="128">
        <v>23125</v>
      </c>
      <c r="Z330" s="74">
        <v>18600</v>
      </c>
      <c r="AA330" s="19">
        <v>7014308922</v>
      </c>
      <c r="AB330" s="48">
        <v>23116</v>
      </c>
      <c r="AC330" s="48">
        <v>23116</v>
      </c>
      <c r="AD330" s="19">
        <v>18600</v>
      </c>
      <c r="AE330" s="20" t="s">
        <v>2833</v>
      </c>
      <c r="AF330" s="54" t="s">
        <v>1323</v>
      </c>
      <c r="AG330" s="54" t="s">
        <v>3539</v>
      </c>
      <c r="AH330" s="54" t="s">
        <v>1571</v>
      </c>
      <c r="AI330" s="52" t="s">
        <v>2456</v>
      </c>
      <c r="AJ330" s="52"/>
      <c r="AK330" s="54" t="s">
        <v>1323</v>
      </c>
      <c r="AL330" s="54" t="s">
        <v>1571</v>
      </c>
      <c r="AM330" s="52" t="s">
        <v>3553</v>
      </c>
      <c r="AN330" s="119">
        <v>18600</v>
      </c>
      <c r="AO330" s="119"/>
      <c r="AP330" s="119">
        <f t="shared" si="14"/>
        <v>5400</v>
      </c>
      <c r="AQ330" s="79">
        <v>242217</v>
      </c>
      <c r="AR330" s="79">
        <v>242217</v>
      </c>
      <c r="AS330" s="52"/>
      <c r="AT330" s="52"/>
      <c r="AU330" s="52"/>
      <c r="AV330" s="254"/>
      <c r="AW330" s="254"/>
      <c r="AX330" s="52"/>
    </row>
    <row r="331" spans="1:50" s="123" customFormat="1" ht="72" x14ac:dyDescent="0.2">
      <c r="A331" s="52" t="s">
        <v>44</v>
      </c>
      <c r="B331" s="52" t="s">
        <v>277</v>
      </c>
      <c r="C331" s="52" t="s">
        <v>276</v>
      </c>
      <c r="D331" s="52" t="s">
        <v>13</v>
      </c>
      <c r="E331" s="52" t="s">
        <v>454</v>
      </c>
      <c r="F331" s="121" t="s">
        <v>1902</v>
      </c>
      <c r="G331" s="52" t="s">
        <v>635</v>
      </c>
      <c r="H331" s="71" t="s">
        <v>270</v>
      </c>
      <c r="I331" s="71" t="s">
        <v>274</v>
      </c>
      <c r="J331" s="122">
        <v>95000</v>
      </c>
      <c r="K331" s="71"/>
      <c r="L331" s="71"/>
      <c r="M331" s="249" t="s">
        <v>137</v>
      </c>
      <c r="N331" s="19" t="s">
        <v>1322</v>
      </c>
      <c r="O331" s="48" t="s">
        <v>3753</v>
      </c>
      <c r="P331" s="48">
        <v>23110</v>
      </c>
      <c r="Q331" s="19" t="s">
        <v>3740</v>
      </c>
      <c r="R331" s="19" t="s">
        <v>1295</v>
      </c>
      <c r="S331" s="19" t="s">
        <v>128</v>
      </c>
      <c r="T331" s="19" t="s">
        <v>1557</v>
      </c>
      <c r="U331" s="19" t="s">
        <v>1557</v>
      </c>
      <c r="V331" s="19" t="s">
        <v>3734</v>
      </c>
      <c r="W331" s="74">
        <v>95000</v>
      </c>
      <c r="X331" s="18" t="s">
        <v>2828</v>
      </c>
      <c r="Y331" s="128">
        <v>23125</v>
      </c>
      <c r="Z331" s="74">
        <v>95000</v>
      </c>
      <c r="AA331" s="19">
        <v>7014297390</v>
      </c>
      <c r="AB331" s="19"/>
      <c r="AC331" s="19"/>
      <c r="AD331" s="19"/>
      <c r="AE331" s="20" t="s">
        <v>2548</v>
      </c>
      <c r="AF331" s="54" t="s">
        <v>1323</v>
      </c>
      <c r="AG331" s="54" t="s">
        <v>3539</v>
      </c>
      <c r="AH331" s="54" t="s">
        <v>1571</v>
      </c>
      <c r="AI331" s="52" t="s">
        <v>3467</v>
      </c>
      <c r="AJ331" s="52"/>
      <c r="AK331" s="54" t="s">
        <v>1323</v>
      </c>
      <c r="AL331" s="54" t="s">
        <v>1571</v>
      </c>
      <c r="AM331" s="52" t="s">
        <v>3553</v>
      </c>
      <c r="AN331" s="119"/>
      <c r="AO331" s="119"/>
      <c r="AP331" s="119">
        <f t="shared" si="14"/>
        <v>95000</v>
      </c>
      <c r="AQ331" s="79">
        <v>242217</v>
      </c>
      <c r="AR331" s="79">
        <v>242217</v>
      </c>
      <c r="AS331" s="52"/>
      <c r="AT331" s="52"/>
      <c r="AU331" s="52"/>
      <c r="AV331" s="254"/>
      <c r="AW331" s="254"/>
      <c r="AX331" s="52"/>
    </row>
    <row r="332" spans="1:50" s="123" customFormat="1" ht="72" x14ac:dyDescent="0.2">
      <c r="A332" s="52" t="s">
        <v>44</v>
      </c>
      <c r="B332" s="52" t="s">
        <v>277</v>
      </c>
      <c r="C332" s="52" t="s">
        <v>276</v>
      </c>
      <c r="D332" s="52" t="s">
        <v>30</v>
      </c>
      <c r="E332" s="52" t="s">
        <v>454</v>
      </c>
      <c r="F332" s="121" t="s">
        <v>1903</v>
      </c>
      <c r="G332" s="52" t="s">
        <v>636</v>
      </c>
      <c r="H332" s="71" t="s">
        <v>270</v>
      </c>
      <c r="I332" s="71" t="s">
        <v>274</v>
      </c>
      <c r="J332" s="122">
        <v>9900</v>
      </c>
      <c r="K332" s="71"/>
      <c r="L332" s="71"/>
      <c r="M332" s="249" t="s">
        <v>137</v>
      </c>
      <c r="N332" s="19" t="s">
        <v>1322</v>
      </c>
      <c r="O332" s="48" t="s">
        <v>2829</v>
      </c>
      <c r="P332" s="48">
        <v>23086</v>
      </c>
      <c r="Q332" s="19" t="s">
        <v>2830</v>
      </c>
      <c r="R332" s="19" t="s">
        <v>1295</v>
      </c>
      <c r="S332" s="19" t="s">
        <v>128</v>
      </c>
      <c r="T332" s="19" t="s">
        <v>2831</v>
      </c>
      <c r="U332" s="18" t="s">
        <v>1557</v>
      </c>
      <c r="V332" s="19" t="s">
        <v>2832</v>
      </c>
      <c r="W332" s="17">
        <v>9900</v>
      </c>
      <c r="X332" s="18" t="s">
        <v>2828</v>
      </c>
      <c r="Y332" s="128">
        <v>23101</v>
      </c>
      <c r="Z332" s="17">
        <v>9900</v>
      </c>
      <c r="AA332" s="19">
        <v>7014167945</v>
      </c>
      <c r="AB332" s="48">
        <v>23089</v>
      </c>
      <c r="AC332" s="48">
        <v>23089</v>
      </c>
      <c r="AD332" s="17">
        <v>9900</v>
      </c>
      <c r="AE332" s="20" t="s">
        <v>2833</v>
      </c>
      <c r="AF332" s="54" t="s">
        <v>2833</v>
      </c>
      <c r="AG332" s="54" t="s">
        <v>3544</v>
      </c>
      <c r="AH332" s="52" t="s">
        <v>3475</v>
      </c>
      <c r="AI332" s="54" t="s">
        <v>2456</v>
      </c>
      <c r="AJ332" s="54"/>
      <c r="AK332" s="54" t="s">
        <v>1323</v>
      </c>
      <c r="AL332" s="54" t="s">
        <v>1571</v>
      </c>
      <c r="AM332" s="52" t="s">
        <v>3553</v>
      </c>
      <c r="AN332" s="122">
        <v>9900</v>
      </c>
      <c r="AO332" s="119"/>
      <c r="AP332" s="119">
        <f t="shared" si="14"/>
        <v>0</v>
      </c>
      <c r="AQ332" s="79">
        <v>242217</v>
      </c>
      <c r="AR332" s="79">
        <v>242217</v>
      </c>
      <c r="AS332" s="52"/>
      <c r="AT332" s="52"/>
      <c r="AU332" s="52"/>
      <c r="AV332" s="254"/>
      <c r="AW332" s="254"/>
      <c r="AX332" s="52"/>
    </row>
    <row r="333" spans="1:50" s="123" customFormat="1" ht="72" x14ac:dyDescent="0.2">
      <c r="A333" s="52" t="s">
        <v>44</v>
      </c>
      <c r="B333" s="52" t="s">
        <v>277</v>
      </c>
      <c r="C333" s="52" t="s">
        <v>276</v>
      </c>
      <c r="D333" s="52" t="s">
        <v>30</v>
      </c>
      <c r="E333" s="52" t="s">
        <v>454</v>
      </c>
      <c r="F333" s="121" t="s">
        <v>1904</v>
      </c>
      <c r="G333" s="52" t="s">
        <v>637</v>
      </c>
      <c r="H333" s="71" t="s">
        <v>270</v>
      </c>
      <c r="I333" s="71" t="s">
        <v>274</v>
      </c>
      <c r="J333" s="122">
        <v>19000</v>
      </c>
      <c r="K333" s="71"/>
      <c r="L333" s="71"/>
      <c r="M333" s="249" t="s">
        <v>137</v>
      </c>
      <c r="N333" s="19" t="s">
        <v>1322</v>
      </c>
      <c r="O333" s="48" t="s">
        <v>2829</v>
      </c>
      <c r="P333" s="48">
        <v>23086</v>
      </c>
      <c r="Q333" s="19" t="s">
        <v>2830</v>
      </c>
      <c r="R333" s="19" t="s">
        <v>1295</v>
      </c>
      <c r="S333" s="19" t="s">
        <v>128</v>
      </c>
      <c r="T333" s="19" t="s">
        <v>2831</v>
      </c>
      <c r="U333" s="18" t="s">
        <v>1557</v>
      </c>
      <c r="V333" s="19" t="s">
        <v>2832</v>
      </c>
      <c r="W333" s="17">
        <v>19000</v>
      </c>
      <c r="X333" s="18" t="s">
        <v>2828</v>
      </c>
      <c r="Y333" s="128">
        <v>23101</v>
      </c>
      <c r="Z333" s="17">
        <v>19000</v>
      </c>
      <c r="AA333" s="19">
        <v>7014167945</v>
      </c>
      <c r="AB333" s="48">
        <v>23089</v>
      </c>
      <c r="AC333" s="48">
        <v>23089</v>
      </c>
      <c r="AD333" s="17">
        <v>19000</v>
      </c>
      <c r="AE333" s="20" t="s">
        <v>2833</v>
      </c>
      <c r="AF333" s="54" t="s">
        <v>2833</v>
      </c>
      <c r="AG333" s="54" t="s">
        <v>3544</v>
      </c>
      <c r="AH333" s="52" t="s">
        <v>3475</v>
      </c>
      <c r="AI333" s="54" t="s">
        <v>2456</v>
      </c>
      <c r="AJ333" s="54"/>
      <c r="AK333" s="54" t="s">
        <v>1323</v>
      </c>
      <c r="AL333" s="54" t="s">
        <v>1571</v>
      </c>
      <c r="AM333" s="52" t="s">
        <v>3553</v>
      </c>
      <c r="AN333" s="122">
        <v>19000</v>
      </c>
      <c r="AO333" s="119"/>
      <c r="AP333" s="119">
        <f t="shared" si="14"/>
        <v>0</v>
      </c>
      <c r="AQ333" s="79">
        <v>242217</v>
      </c>
      <c r="AR333" s="79">
        <v>242217</v>
      </c>
      <c r="AS333" s="52"/>
      <c r="AT333" s="52"/>
      <c r="AU333" s="52"/>
      <c r="AV333" s="254"/>
      <c r="AW333" s="254"/>
      <c r="AX333" s="52"/>
    </row>
    <row r="334" spans="1:50" s="123" customFormat="1" ht="72" x14ac:dyDescent="0.2">
      <c r="A334" s="52" t="s">
        <v>44</v>
      </c>
      <c r="B334" s="52" t="s">
        <v>277</v>
      </c>
      <c r="C334" s="52" t="s">
        <v>276</v>
      </c>
      <c r="D334" s="52" t="s">
        <v>30</v>
      </c>
      <c r="E334" s="52" t="s">
        <v>454</v>
      </c>
      <c r="F334" s="121" t="s">
        <v>1905</v>
      </c>
      <c r="G334" s="52" t="s">
        <v>638</v>
      </c>
      <c r="H334" s="71" t="s">
        <v>270</v>
      </c>
      <c r="I334" s="71" t="s">
        <v>344</v>
      </c>
      <c r="J334" s="122">
        <v>38000</v>
      </c>
      <c r="K334" s="71"/>
      <c r="L334" s="71"/>
      <c r="M334" s="249" t="s">
        <v>137</v>
      </c>
      <c r="N334" s="19" t="s">
        <v>1322</v>
      </c>
      <c r="O334" s="48" t="s">
        <v>2829</v>
      </c>
      <c r="P334" s="48">
        <v>23086</v>
      </c>
      <c r="Q334" s="19" t="s">
        <v>2830</v>
      </c>
      <c r="R334" s="19" t="s">
        <v>1295</v>
      </c>
      <c r="S334" s="19" t="s">
        <v>128</v>
      </c>
      <c r="T334" s="19" t="s">
        <v>2831</v>
      </c>
      <c r="U334" s="18" t="s">
        <v>1557</v>
      </c>
      <c r="V334" s="19" t="s">
        <v>2832</v>
      </c>
      <c r="W334" s="17">
        <v>38000</v>
      </c>
      <c r="X334" s="18" t="s">
        <v>2828</v>
      </c>
      <c r="Y334" s="128">
        <v>23101</v>
      </c>
      <c r="Z334" s="17">
        <v>38000</v>
      </c>
      <c r="AA334" s="19">
        <v>7014167945</v>
      </c>
      <c r="AB334" s="48">
        <v>23089</v>
      </c>
      <c r="AC334" s="48">
        <v>23089</v>
      </c>
      <c r="AD334" s="17">
        <v>38000</v>
      </c>
      <c r="AE334" s="20" t="s">
        <v>2833</v>
      </c>
      <c r="AF334" s="54" t="s">
        <v>2833</v>
      </c>
      <c r="AG334" s="54" t="s">
        <v>3544</v>
      </c>
      <c r="AH334" s="52" t="s">
        <v>3475</v>
      </c>
      <c r="AI334" s="54" t="s">
        <v>2456</v>
      </c>
      <c r="AJ334" s="54"/>
      <c r="AK334" s="54" t="s">
        <v>1323</v>
      </c>
      <c r="AL334" s="54" t="s">
        <v>1571</v>
      </c>
      <c r="AM334" s="52" t="s">
        <v>3553</v>
      </c>
      <c r="AN334" s="122">
        <v>38000</v>
      </c>
      <c r="AO334" s="119"/>
      <c r="AP334" s="119">
        <f t="shared" si="14"/>
        <v>0</v>
      </c>
      <c r="AQ334" s="79">
        <v>242217</v>
      </c>
      <c r="AR334" s="79">
        <v>242217</v>
      </c>
      <c r="AS334" s="52"/>
      <c r="AT334" s="52"/>
      <c r="AU334" s="52"/>
      <c r="AV334" s="254"/>
      <c r="AW334" s="254"/>
      <c r="AX334" s="52"/>
    </row>
    <row r="335" spans="1:50" s="123" customFormat="1" ht="72" x14ac:dyDescent="0.2">
      <c r="A335" s="52" t="s">
        <v>44</v>
      </c>
      <c r="B335" s="52" t="s">
        <v>277</v>
      </c>
      <c r="C335" s="52" t="s">
        <v>276</v>
      </c>
      <c r="D335" s="52" t="s">
        <v>18</v>
      </c>
      <c r="E335" s="52" t="s">
        <v>454</v>
      </c>
      <c r="F335" s="121" t="s">
        <v>1906</v>
      </c>
      <c r="G335" s="52" t="s">
        <v>639</v>
      </c>
      <c r="H335" s="71" t="s">
        <v>270</v>
      </c>
      <c r="I335" s="71" t="s">
        <v>274</v>
      </c>
      <c r="J335" s="122">
        <v>150000</v>
      </c>
      <c r="K335" s="249" t="s">
        <v>137</v>
      </c>
      <c r="L335" s="71"/>
      <c r="M335" s="71"/>
      <c r="N335" s="48">
        <v>242214</v>
      </c>
      <c r="O335" s="19" t="s">
        <v>2834</v>
      </c>
      <c r="P335" s="48">
        <v>23090</v>
      </c>
      <c r="Q335" s="19" t="s">
        <v>2835</v>
      </c>
      <c r="R335" s="19" t="s">
        <v>12</v>
      </c>
      <c r="S335" s="19" t="s">
        <v>128</v>
      </c>
      <c r="T335" s="19" t="s">
        <v>2836</v>
      </c>
      <c r="U335" s="19" t="s">
        <v>2837</v>
      </c>
      <c r="V335" s="19" t="s">
        <v>2838</v>
      </c>
      <c r="W335" s="130">
        <v>150000</v>
      </c>
      <c r="X335" s="18" t="s">
        <v>2828</v>
      </c>
      <c r="Y335" s="128">
        <v>23150</v>
      </c>
      <c r="Z335" s="130">
        <v>150000</v>
      </c>
      <c r="AA335" s="19">
        <v>7014189271</v>
      </c>
      <c r="AB335" s="19"/>
      <c r="AC335" s="19"/>
      <c r="AD335" s="130">
        <v>150000</v>
      </c>
      <c r="AE335" s="20" t="s">
        <v>2548</v>
      </c>
      <c r="AF335" s="54" t="s">
        <v>2548</v>
      </c>
      <c r="AG335" s="52" t="s">
        <v>3544</v>
      </c>
      <c r="AH335" s="54" t="s">
        <v>3472</v>
      </c>
      <c r="AI335" s="54" t="s">
        <v>2456</v>
      </c>
      <c r="AJ335" s="54"/>
      <c r="AK335" s="54" t="s">
        <v>1324</v>
      </c>
      <c r="AL335" s="52" t="s">
        <v>1571</v>
      </c>
      <c r="AM335" s="52" t="s">
        <v>3553</v>
      </c>
      <c r="AN335" s="122">
        <v>150000</v>
      </c>
      <c r="AO335" s="119"/>
      <c r="AP335" s="119">
        <f t="shared" si="14"/>
        <v>0</v>
      </c>
      <c r="AQ335" s="79">
        <v>242217</v>
      </c>
      <c r="AR335" s="79">
        <v>242248</v>
      </c>
      <c r="AS335" s="81">
        <v>23131</v>
      </c>
      <c r="AT335" s="81">
        <v>23131</v>
      </c>
      <c r="AU335" s="79">
        <v>23132</v>
      </c>
      <c r="AV335" s="258">
        <v>150000</v>
      </c>
      <c r="AW335" s="119" t="s">
        <v>1557</v>
      </c>
      <c r="AX335" s="52"/>
    </row>
    <row r="336" spans="1:50" s="123" customFormat="1" ht="72" x14ac:dyDescent="0.2">
      <c r="A336" s="52" t="s">
        <v>44</v>
      </c>
      <c r="B336" s="52" t="s">
        <v>277</v>
      </c>
      <c r="C336" s="52" t="s">
        <v>276</v>
      </c>
      <c r="D336" s="52" t="s">
        <v>18</v>
      </c>
      <c r="E336" s="52" t="s">
        <v>454</v>
      </c>
      <c r="F336" s="121" t="s">
        <v>1907</v>
      </c>
      <c r="G336" s="52" t="s">
        <v>640</v>
      </c>
      <c r="H336" s="71" t="s">
        <v>303</v>
      </c>
      <c r="I336" s="71" t="s">
        <v>268</v>
      </c>
      <c r="J336" s="122">
        <v>200000</v>
      </c>
      <c r="K336" s="249" t="s">
        <v>137</v>
      </c>
      <c r="L336" s="71"/>
      <c r="M336" s="71"/>
      <c r="N336" s="48">
        <v>242214</v>
      </c>
      <c r="O336" s="19" t="s">
        <v>2834</v>
      </c>
      <c r="P336" s="48">
        <v>23090</v>
      </c>
      <c r="Q336" s="19" t="s">
        <v>2835</v>
      </c>
      <c r="R336" s="19" t="s">
        <v>12</v>
      </c>
      <c r="S336" s="19" t="s">
        <v>128</v>
      </c>
      <c r="T336" s="19" t="s">
        <v>2839</v>
      </c>
      <c r="U336" s="19" t="s">
        <v>2840</v>
      </c>
      <c r="V336" s="19" t="s">
        <v>2838</v>
      </c>
      <c r="W336" s="130">
        <v>200000</v>
      </c>
      <c r="X336" s="18" t="s">
        <v>2828</v>
      </c>
      <c r="Y336" s="128">
        <v>23150</v>
      </c>
      <c r="Z336" s="130">
        <v>200000</v>
      </c>
      <c r="AA336" s="19">
        <v>7014189271</v>
      </c>
      <c r="AB336" s="19"/>
      <c r="AC336" s="19"/>
      <c r="AD336" s="130">
        <v>200000</v>
      </c>
      <c r="AE336" s="20" t="s">
        <v>2548</v>
      </c>
      <c r="AF336" s="54" t="s">
        <v>2548</v>
      </c>
      <c r="AG336" s="52" t="s">
        <v>3544</v>
      </c>
      <c r="AH336" s="54" t="s">
        <v>3472</v>
      </c>
      <c r="AI336" s="54" t="s">
        <v>2456</v>
      </c>
      <c r="AJ336" s="54"/>
      <c r="AK336" s="54" t="s">
        <v>1324</v>
      </c>
      <c r="AL336" s="52" t="s">
        <v>1571</v>
      </c>
      <c r="AM336" s="52" t="s">
        <v>3553</v>
      </c>
      <c r="AN336" s="122">
        <v>200000</v>
      </c>
      <c r="AO336" s="119"/>
      <c r="AP336" s="119">
        <f t="shared" si="14"/>
        <v>0</v>
      </c>
      <c r="AQ336" s="79">
        <v>242217</v>
      </c>
      <c r="AR336" s="79">
        <v>242248</v>
      </c>
      <c r="AS336" s="81">
        <v>23131</v>
      </c>
      <c r="AT336" s="81">
        <v>23131</v>
      </c>
      <c r="AU336" s="79">
        <v>23132</v>
      </c>
      <c r="AV336" s="258">
        <v>200000</v>
      </c>
      <c r="AW336" s="119" t="s">
        <v>1557</v>
      </c>
      <c r="AX336" s="52"/>
    </row>
    <row r="337" spans="1:50" s="123" customFormat="1" ht="144" x14ac:dyDescent="0.2">
      <c r="A337" s="52" t="s">
        <v>44</v>
      </c>
      <c r="B337" s="52" t="s">
        <v>277</v>
      </c>
      <c r="C337" s="52" t="s">
        <v>276</v>
      </c>
      <c r="D337" s="52" t="s">
        <v>18</v>
      </c>
      <c r="E337" s="52" t="s">
        <v>454</v>
      </c>
      <c r="F337" s="121" t="s">
        <v>1908</v>
      </c>
      <c r="G337" s="52" t="s">
        <v>641</v>
      </c>
      <c r="H337" s="71" t="s">
        <v>269</v>
      </c>
      <c r="I337" s="71" t="s">
        <v>268</v>
      </c>
      <c r="J337" s="122">
        <v>160000</v>
      </c>
      <c r="K337" s="249" t="s">
        <v>137</v>
      </c>
      <c r="L337" s="71"/>
      <c r="M337" s="71"/>
      <c r="N337" s="48">
        <v>242214</v>
      </c>
      <c r="O337" s="19" t="s">
        <v>2834</v>
      </c>
      <c r="P337" s="48">
        <v>23090</v>
      </c>
      <c r="Q337" s="19" t="s">
        <v>2835</v>
      </c>
      <c r="R337" s="19" t="s">
        <v>12</v>
      </c>
      <c r="S337" s="19" t="s">
        <v>128</v>
      </c>
      <c r="T337" s="19" t="s">
        <v>2841</v>
      </c>
      <c r="U337" s="19" t="s">
        <v>2842</v>
      </c>
      <c r="V337" s="19" t="s">
        <v>2838</v>
      </c>
      <c r="W337" s="130">
        <v>160000</v>
      </c>
      <c r="X337" s="18" t="s">
        <v>2828</v>
      </c>
      <c r="Y337" s="128">
        <v>23150</v>
      </c>
      <c r="Z337" s="130">
        <v>160000</v>
      </c>
      <c r="AA337" s="19">
        <v>7014189271</v>
      </c>
      <c r="AB337" s="19"/>
      <c r="AC337" s="19"/>
      <c r="AD337" s="130">
        <v>160000</v>
      </c>
      <c r="AE337" s="20" t="s">
        <v>2548</v>
      </c>
      <c r="AF337" s="54" t="s">
        <v>2548</v>
      </c>
      <c r="AG337" s="52" t="s">
        <v>3544</v>
      </c>
      <c r="AH337" s="54" t="s">
        <v>3472</v>
      </c>
      <c r="AI337" s="54" t="s">
        <v>2456</v>
      </c>
      <c r="AJ337" s="54"/>
      <c r="AK337" s="54" t="s">
        <v>1324</v>
      </c>
      <c r="AL337" s="52" t="s">
        <v>1571</v>
      </c>
      <c r="AM337" s="52" t="s">
        <v>3553</v>
      </c>
      <c r="AN337" s="122">
        <v>160000</v>
      </c>
      <c r="AO337" s="119"/>
      <c r="AP337" s="119">
        <f t="shared" si="14"/>
        <v>0</v>
      </c>
      <c r="AQ337" s="79">
        <v>242217</v>
      </c>
      <c r="AR337" s="79">
        <v>242248</v>
      </c>
      <c r="AS337" s="81">
        <v>23131</v>
      </c>
      <c r="AT337" s="81">
        <v>23131</v>
      </c>
      <c r="AU337" s="79">
        <v>23132</v>
      </c>
      <c r="AV337" s="258">
        <v>160000</v>
      </c>
      <c r="AW337" s="119" t="s">
        <v>1557</v>
      </c>
      <c r="AX337" s="52"/>
    </row>
    <row r="338" spans="1:50" s="123" customFormat="1" ht="90" x14ac:dyDescent="0.2">
      <c r="A338" s="52" t="s">
        <v>44</v>
      </c>
      <c r="B338" s="52" t="s">
        <v>277</v>
      </c>
      <c r="C338" s="52" t="s">
        <v>276</v>
      </c>
      <c r="D338" s="52" t="s">
        <v>18</v>
      </c>
      <c r="E338" s="52" t="s">
        <v>454</v>
      </c>
      <c r="F338" s="121" t="s">
        <v>1909</v>
      </c>
      <c r="G338" s="52" t="s">
        <v>642</v>
      </c>
      <c r="H338" s="71" t="s">
        <v>269</v>
      </c>
      <c r="I338" s="71" t="s">
        <v>268</v>
      </c>
      <c r="J338" s="122">
        <v>200000</v>
      </c>
      <c r="K338" s="249" t="s">
        <v>137</v>
      </c>
      <c r="L338" s="71"/>
      <c r="M338" s="71"/>
      <c r="N338" s="48">
        <v>242214</v>
      </c>
      <c r="O338" s="19" t="s">
        <v>2834</v>
      </c>
      <c r="P338" s="48">
        <v>23090</v>
      </c>
      <c r="Q338" s="19" t="s">
        <v>2835</v>
      </c>
      <c r="R338" s="19" t="s">
        <v>12</v>
      </c>
      <c r="S338" s="19" t="s">
        <v>128</v>
      </c>
      <c r="T338" s="19" t="s">
        <v>2843</v>
      </c>
      <c r="U338" s="19" t="s">
        <v>2844</v>
      </c>
      <c r="V338" s="19" t="s">
        <v>2838</v>
      </c>
      <c r="W338" s="130">
        <v>200000</v>
      </c>
      <c r="X338" s="18" t="s">
        <v>2828</v>
      </c>
      <c r="Y338" s="128">
        <v>23150</v>
      </c>
      <c r="Z338" s="130">
        <v>200000</v>
      </c>
      <c r="AA338" s="19">
        <v>7014189271</v>
      </c>
      <c r="AB338" s="19"/>
      <c r="AC338" s="19"/>
      <c r="AD338" s="130">
        <v>200000</v>
      </c>
      <c r="AE338" s="20" t="s">
        <v>2548</v>
      </c>
      <c r="AF338" s="54" t="s">
        <v>2548</v>
      </c>
      <c r="AG338" s="52" t="s">
        <v>3544</v>
      </c>
      <c r="AH338" s="54" t="s">
        <v>3472</v>
      </c>
      <c r="AI338" s="54" t="s">
        <v>2456</v>
      </c>
      <c r="AJ338" s="54"/>
      <c r="AK338" s="54" t="s">
        <v>1324</v>
      </c>
      <c r="AL338" s="52" t="s">
        <v>1571</v>
      </c>
      <c r="AM338" s="52" t="s">
        <v>3553</v>
      </c>
      <c r="AN338" s="122">
        <v>200000</v>
      </c>
      <c r="AO338" s="119"/>
      <c r="AP338" s="119">
        <f t="shared" si="14"/>
        <v>0</v>
      </c>
      <c r="AQ338" s="79">
        <v>242217</v>
      </c>
      <c r="AR338" s="79">
        <v>242248</v>
      </c>
      <c r="AS338" s="81">
        <v>23131</v>
      </c>
      <c r="AT338" s="81">
        <v>23131</v>
      </c>
      <c r="AU338" s="79">
        <v>23132</v>
      </c>
      <c r="AV338" s="258">
        <v>200000</v>
      </c>
      <c r="AW338" s="119" t="s">
        <v>1557</v>
      </c>
      <c r="AX338" s="52"/>
    </row>
    <row r="339" spans="1:50" s="123" customFormat="1" ht="72" x14ac:dyDescent="0.2">
      <c r="A339" s="52" t="s">
        <v>44</v>
      </c>
      <c r="B339" s="52" t="s">
        <v>277</v>
      </c>
      <c r="C339" s="52" t="s">
        <v>276</v>
      </c>
      <c r="D339" s="52" t="s">
        <v>18</v>
      </c>
      <c r="E339" s="52" t="s">
        <v>454</v>
      </c>
      <c r="F339" s="121" t="s">
        <v>1910</v>
      </c>
      <c r="G339" s="52" t="s">
        <v>643</v>
      </c>
      <c r="H339" s="71" t="s">
        <v>269</v>
      </c>
      <c r="I339" s="71" t="s">
        <v>268</v>
      </c>
      <c r="J339" s="122">
        <v>400000</v>
      </c>
      <c r="K339" s="249" t="s">
        <v>137</v>
      </c>
      <c r="L339" s="71"/>
      <c r="M339" s="71"/>
      <c r="N339" s="48">
        <v>242214</v>
      </c>
      <c r="O339" s="19" t="s">
        <v>2834</v>
      </c>
      <c r="P339" s="48">
        <v>23090</v>
      </c>
      <c r="Q339" s="19" t="s">
        <v>2835</v>
      </c>
      <c r="R339" s="19" t="s">
        <v>12</v>
      </c>
      <c r="S339" s="19" t="s">
        <v>128</v>
      </c>
      <c r="T339" s="19" t="s">
        <v>2845</v>
      </c>
      <c r="U339" s="19" t="s">
        <v>2846</v>
      </c>
      <c r="V339" s="19" t="s">
        <v>2838</v>
      </c>
      <c r="W339" s="130">
        <v>400000</v>
      </c>
      <c r="X339" s="18" t="s">
        <v>2828</v>
      </c>
      <c r="Y339" s="128">
        <v>23150</v>
      </c>
      <c r="Z339" s="130">
        <v>400000</v>
      </c>
      <c r="AA339" s="19">
        <v>7014189271</v>
      </c>
      <c r="AB339" s="19"/>
      <c r="AC339" s="19"/>
      <c r="AD339" s="130">
        <v>400000</v>
      </c>
      <c r="AE339" s="20" t="s">
        <v>2548</v>
      </c>
      <c r="AF339" s="54" t="s">
        <v>2548</v>
      </c>
      <c r="AG339" s="52" t="s">
        <v>3544</v>
      </c>
      <c r="AH339" s="54" t="s">
        <v>3472</v>
      </c>
      <c r="AI339" s="54" t="s">
        <v>2456</v>
      </c>
      <c r="AJ339" s="54"/>
      <c r="AK339" s="54" t="s">
        <v>1324</v>
      </c>
      <c r="AL339" s="52" t="s">
        <v>1571</v>
      </c>
      <c r="AM339" s="52" t="s">
        <v>3553</v>
      </c>
      <c r="AN339" s="122">
        <v>400000</v>
      </c>
      <c r="AO339" s="119"/>
      <c r="AP339" s="119">
        <f t="shared" si="14"/>
        <v>0</v>
      </c>
      <c r="AQ339" s="79">
        <v>242217</v>
      </c>
      <c r="AR339" s="79">
        <v>242248</v>
      </c>
      <c r="AS339" s="81">
        <v>23131</v>
      </c>
      <c r="AT339" s="81">
        <v>23131</v>
      </c>
      <c r="AU339" s="79">
        <v>23132</v>
      </c>
      <c r="AV339" s="258">
        <v>400000</v>
      </c>
      <c r="AW339" s="119" t="s">
        <v>1557</v>
      </c>
      <c r="AX339" s="52"/>
    </row>
    <row r="340" spans="1:50" s="123" customFormat="1" ht="72" x14ac:dyDescent="0.2">
      <c r="A340" s="52" t="s">
        <v>44</v>
      </c>
      <c r="B340" s="52" t="s">
        <v>277</v>
      </c>
      <c r="C340" s="52" t="s">
        <v>276</v>
      </c>
      <c r="D340" s="52" t="s">
        <v>18</v>
      </c>
      <c r="E340" s="52" t="s">
        <v>454</v>
      </c>
      <c r="F340" s="121" t="s">
        <v>1911</v>
      </c>
      <c r="G340" s="52" t="s">
        <v>644</v>
      </c>
      <c r="H340" s="71" t="s">
        <v>269</v>
      </c>
      <c r="I340" s="71" t="s">
        <v>268</v>
      </c>
      <c r="J340" s="122">
        <v>360000</v>
      </c>
      <c r="K340" s="249" t="s">
        <v>137</v>
      </c>
      <c r="L340" s="71"/>
      <c r="M340" s="71"/>
      <c r="N340" s="48">
        <v>242214</v>
      </c>
      <c r="O340" s="19" t="s">
        <v>2834</v>
      </c>
      <c r="P340" s="48">
        <v>23090</v>
      </c>
      <c r="Q340" s="19" t="s">
        <v>2835</v>
      </c>
      <c r="R340" s="19" t="s">
        <v>12</v>
      </c>
      <c r="S340" s="19" t="s">
        <v>128</v>
      </c>
      <c r="T340" s="19" t="s">
        <v>2845</v>
      </c>
      <c r="U340" s="19" t="s">
        <v>2846</v>
      </c>
      <c r="V340" s="19" t="s">
        <v>2838</v>
      </c>
      <c r="W340" s="130">
        <v>360000</v>
      </c>
      <c r="X340" s="18" t="s">
        <v>2828</v>
      </c>
      <c r="Y340" s="128">
        <v>23150</v>
      </c>
      <c r="Z340" s="130">
        <v>360000</v>
      </c>
      <c r="AA340" s="19">
        <v>7014189271</v>
      </c>
      <c r="AB340" s="19"/>
      <c r="AC340" s="19"/>
      <c r="AD340" s="130">
        <v>360000</v>
      </c>
      <c r="AE340" s="20" t="s">
        <v>2548</v>
      </c>
      <c r="AF340" s="54" t="s">
        <v>2548</v>
      </c>
      <c r="AG340" s="52" t="s">
        <v>3544</v>
      </c>
      <c r="AH340" s="54" t="s">
        <v>3472</v>
      </c>
      <c r="AI340" s="54" t="s">
        <v>2456</v>
      </c>
      <c r="AJ340" s="54"/>
      <c r="AK340" s="54" t="s">
        <v>1324</v>
      </c>
      <c r="AL340" s="52" t="s">
        <v>1571</v>
      </c>
      <c r="AM340" s="52" t="s">
        <v>3553</v>
      </c>
      <c r="AN340" s="122">
        <v>360000</v>
      </c>
      <c r="AO340" s="119"/>
      <c r="AP340" s="119">
        <f t="shared" si="14"/>
        <v>0</v>
      </c>
      <c r="AQ340" s="79">
        <v>242217</v>
      </c>
      <c r="AR340" s="79">
        <v>242248</v>
      </c>
      <c r="AS340" s="81">
        <v>23131</v>
      </c>
      <c r="AT340" s="81">
        <v>23131</v>
      </c>
      <c r="AU340" s="79">
        <v>23132</v>
      </c>
      <c r="AV340" s="258">
        <v>360000</v>
      </c>
      <c r="AW340" s="119" t="s">
        <v>1557</v>
      </c>
      <c r="AX340" s="52"/>
    </row>
    <row r="341" spans="1:50" s="123" customFormat="1" ht="72" x14ac:dyDescent="0.2">
      <c r="A341" s="52" t="s">
        <v>44</v>
      </c>
      <c r="B341" s="52" t="s">
        <v>277</v>
      </c>
      <c r="C341" s="52" t="s">
        <v>276</v>
      </c>
      <c r="D341" s="52" t="s">
        <v>18</v>
      </c>
      <c r="E341" s="52" t="s">
        <v>454</v>
      </c>
      <c r="F341" s="121" t="s">
        <v>1912</v>
      </c>
      <c r="G341" s="52" t="s">
        <v>645</v>
      </c>
      <c r="H341" s="71" t="s">
        <v>269</v>
      </c>
      <c r="I341" s="71" t="s">
        <v>273</v>
      </c>
      <c r="J341" s="122">
        <v>300000</v>
      </c>
      <c r="K341" s="249" t="s">
        <v>137</v>
      </c>
      <c r="L341" s="71"/>
      <c r="M341" s="71"/>
      <c r="N341" s="48">
        <v>242214</v>
      </c>
      <c r="O341" s="19" t="s">
        <v>2834</v>
      </c>
      <c r="P341" s="48">
        <v>23090</v>
      </c>
      <c r="Q341" s="19" t="s">
        <v>2835</v>
      </c>
      <c r="R341" s="19" t="s">
        <v>12</v>
      </c>
      <c r="S341" s="19" t="s">
        <v>128</v>
      </c>
      <c r="T341" s="19" t="s">
        <v>2847</v>
      </c>
      <c r="U341" s="19" t="s">
        <v>2848</v>
      </c>
      <c r="V341" s="19" t="s">
        <v>2838</v>
      </c>
      <c r="W341" s="130">
        <v>280000</v>
      </c>
      <c r="X341" s="18" t="s">
        <v>2828</v>
      </c>
      <c r="Y341" s="128">
        <v>23150</v>
      </c>
      <c r="Z341" s="130">
        <v>280000</v>
      </c>
      <c r="AA341" s="19">
        <v>7014189271</v>
      </c>
      <c r="AB341" s="19"/>
      <c r="AC341" s="19"/>
      <c r="AD341" s="130">
        <v>280000</v>
      </c>
      <c r="AE341" s="20" t="s">
        <v>2548</v>
      </c>
      <c r="AF341" s="54" t="s">
        <v>2548</v>
      </c>
      <c r="AG341" s="52" t="s">
        <v>3544</v>
      </c>
      <c r="AH341" s="54" t="s">
        <v>3472</v>
      </c>
      <c r="AI341" s="54" t="s">
        <v>2456</v>
      </c>
      <c r="AJ341" s="54"/>
      <c r="AK341" s="54" t="s">
        <v>1324</v>
      </c>
      <c r="AL341" s="52" t="s">
        <v>1571</v>
      </c>
      <c r="AM341" s="52" t="s">
        <v>3553</v>
      </c>
      <c r="AN341" s="119">
        <v>280000</v>
      </c>
      <c r="AO341" s="119"/>
      <c r="AP341" s="119">
        <f t="shared" si="14"/>
        <v>20000</v>
      </c>
      <c r="AQ341" s="79">
        <v>242217</v>
      </c>
      <c r="AR341" s="79">
        <v>242248</v>
      </c>
      <c r="AS341" s="81">
        <v>23131</v>
      </c>
      <c r="AT341" s="81">
        <v>23131</v>
      </c>
      <c r="AU341" s="79">
        <v>23132</v>
      </c>
      <c r="AV341" s="258">
        <v>280000</v>
      </c>
      <c r="AW341" s="119">
        <v>20000</v>
      </c>
      <c r="AX341" s="52"/>
    </row>
    <row r="342" spans="1:50" s="123" customFormat="1" ht="72" x14ac:dyDescent="0.2">
      <c r="A342" s="52" t="s">
        <v>44</v>
      </c>
      <c r="B342" s="52" t="s">
        <v>277</v>
      </c>
      <c r="C342" s="52" t="s">
        <v>276</v>
      </c>
      <c r="D342" s="52" t="s">
        <v>18</v>
      </c>
      <c r="E342" s="52" t="s">
        <v>454</v>
      </c>
      <c r="F342" s="121" t="s">
        <v>1913</v>
      </c>
      <c r="G342" s="52" t="s">
        <v>646</v>
      </c>
      <c r="H342" s="71" t="s">
        <v>270</v>
      </c>
      <c r="I342" s="71" t="s">
        <v>273</v>
      </c>
      <c r="J342" s="122">
        <v>70000</v>
      </c>
      <c r="K342" s="249" t="s">
        <v>137</v>
      </c>
      <c r="L342" s="71"/>
      <c r="M342" s="71"/>
      <c r="N342" s="48">
        <v>242214</v>
      </c>
      <c r="O342" s="19" t="s">
        <v>2834</v>
      </c>
      <c r="P342" s="48">
        <v>23090</v>
      </c>
      <c r="Q342" s="19" t="s">
        <v>2835</v>
      </c>
      <c r="R342" s="19" t="s">
        <v>12</v>
      </c>
      <c r="S342" s="19" t="s">
        <v>128</v>
      </c>
      <c r="T342" s="19" t="s">
        <v>2849</v>
      </c>
      <c r="U342" s="19" t="s">
        <v>2850</v>
      </c>
      <c r="V342" s="19" t="s">
        <v>2838</v>
      </c>
      <c r="W342" s="130">
        <v>55000</v>
      </c>
      <c r="X342" s="18" t="s">
        <v>2828</v>
      </c>
      <c r="Y342" s="128">
        <v>23150</v>
      </c>
      <c r="Z342" s="130">
        <v>55000</v>
      </c>
      <c r="AA342" s="19">
        <v>7014189271</v>
      </c>
      <c r="AB342" s="19"/>
      <c r="AC342" s="19"/>
      <c r="AD342" s="130">
        <v>55000</v>
      </c>
      <c r="AE342" s="20" t="s">
        <v>2548</v>
      </c>
      <c r="AF342" s="54" t="s">
        <v>2548</v>
      </c>
      <c r="AG342" s="52" t="s">
        <v>3544</v>
      </c>
      <c r="AH342" s="54" t="s">
        <v>3472</v>
      </c>
      <c r="AI342" s="54" t="s">
        <v>2456</v>
      </c>
      <c r="AJ342" s="54"/>
      <c r="AK342" s="54" t="s">
        <v>1324</v>
      </c>
      <c r="AL342" s="52" t="s">
        <v>1571</v>
      </c>
      <c r="AM342" s="52" t="s">
        <v>3553</v>
      </c>
      <c r="AN342" s="119">
        <v>55000</v>
      </c>
      <c r="AO342" s="119"/>
      <c r="AP342" s="119">
        <f t="shared" si="14"/>
        <v>15000</v>
      </c>
      <c r="AQ342" s="79">
        <v>242217</v>
      </c>
      <c r="AR342" s="79">
        <v>242248</v>
      </c>
      <c r="AS342" s="81">
        <v>23131</v>
      </c>
      <c r="AT342" s="81">
        <v>23131</v>
      </c>
      <c r="AU342" s="79">
        <v>23132</v>
      </c>
      <c r="AV342" s="258">
        <v>55000</v>
      </c>
      <c r="AW342" s="119">
        <v>15000</v>
      </c>
      <c r="AX342" s="52"/>
    </row>
    <row r="343" spans="1:50" s="123" customFormat="1" ht="72" x14ac:dyDescent="0.2">
      <c r="A343" s="52" t="s">
        <v>44</v>
      </c>
      <c r="B343" s="52" t="s">
        <v>277</v>
      </c>
      <c r="C343" s="52" t="s">
        <v>276</v>
      </c>
      <c r="D343" s="52" t="s">
        <v>18</v>
      </c>
      <c r="E343" s="52" t="s">
        <v>454</v>
      </c>
      <c r="F343" s="121" t="s">
        <v>1914</v>
      </c>
      <c r="G343" s="52" t="s">
        <v>647</v>
      </c>
      <c r="H343" s="71" t="s">
        <v>270</v>
      </c>
      <c r="I343" s="71" t="s">
        <v>273</v>
      </c>
      <c r="J343" s="122">
        <v>150000</v>
      </c>
      <c r="K343" s="249" t="s">
        <v>137</v>
      </c>
      <c r="L343" s="71"/>
      <c r="M343" s="71"/>
      <c r="N343" s="48">
        <v>242214</v>
      </c>
      <c r="O343" s="19" t="s">
        <v>2834</v>
      </c>
      <c r="P343" s="48">
        <v>23090</v>
      </c>
      <c r="Q343" s="19" t="s">
        <v>2835</v>
      </c>
      <c r="R343" s="19" t="s">
        <v>12</v>
      </c>
      <c r="S343" s="19" t="s">
        <v>128</v>
      </c>
      <c r="T343" s="19" t="s">
        <v>2851</v>
      </c>
      <c r="U343" s="19" t="s">
        <v>2852</v>
      </c>
      <c r="V343" s="19" t="s">
        <v>2838</v>
      </c>
      <c r="W343" s="130">
        <v>135000</v>
      </c>
      <c r="X343" s="18" t="s">
        <v>2828</v>
      </c>
      <c r="Y343" s="128">
        <v>23150</v>
      </c>
      <c r="Z343" s="130">
        <v>135000</v>
      </c>
      <c r="AA343" s="19">
        <v>7014189271</v>
      </c>
      <c r="AB343" s="19"/>
      <c r="AC343" s="19"/>
      <c r="AD343" s="130">
        <v>135000</v>
      </c>
      <c r="AE343" s="20" t="s">
        <v>2548</v>
      </c>
      <c r="AF343" s="54" t="s">
        <v>2548</v>
      </c>
      <c r="AG343" s="52" t="s">
        <v>3544</v>
      </c>
      <c r="AH343" s="54" t="s">
        <v>3472</v>
      </c>
      <c r="AI343" s="54" t="s">
        <v>2456</v>
      </c>
      <c r="AJ343" s="54"/>
      <c r="AK343" s="54" t="s">
        <v>1324</v>
      </c>
      <c r="AL343" s="52" t="s">
        <v>1571</v>
      </c>
      <c r="AM343" s="52" t="s">
        <v>3553</v>
      </c>
      <c r="AN343" s="119">
        <v>135000</v>
      </c>
      <c r="AO343" s="119"/>
      <c r="AP343" s="119">
        <f t="shared" si="14"/>
        <v>15000</v>
      </c>
      <c r="AQ343" s="79">
        <v>242217</v>
      </c>
      <c r="AR343" s="79">
        <v>242248</v>
      </c>
      <c r="AS343" s="81">
        <v>23131</v>
      </c>
      <c r="AT343" s="81">
        <v>23131</v>
      </c>
      <c r="AU343" s="79">
        <v>23132</v>
      </c>
      <c r="AV343" s="258">
        <v>135000</v>
      </c>
      <c r="AW343" s="119">
        <v>15000</v>
      </c>
      <c r="AX343" s="52"/>
    </row>
    <row r="344" spans="1:50" s="123" customFormat="1" ht="72" x14ac:dyDescent="0.2">
      <c r="A344" s="52" t="s">
        <v>44</v>
      </c>
      <c r="B344" s="52" t="s">
        <v>277</v>
      </c>
      <c r="C344" s="52" t="s">
        <v>276</v>
      </c>
      <c r="D344" s="52" t="s">
        <v>18</v>
      </c>
      <c r="E344" s="52" t="s">
        <v>454</v>
      </c>
      <c r="F344" s="121" t="s">
        <v>1915</v>
      </c>
      <c r="G344" s="52" t="s">
        <v>648</v>
      </c>
      <c r="H344" s="71" t="s">
        <v>269</v>
      </c>
      <c r="I344" s="71" t="s">
        <v>268</v>
      </c>
      <c r="J344" s="122">
        <v>200000</v>
      </c>
      <c r="K344" s="249" t="s">
        <v>137</v>
      </c>
      <c r="L344" s="71"/>
      <c r="M344" s="71"/>
      <c r="N344" s="48">
        <v>242214</v>
      </c>
      <c r="O344" s="19" t="s">
        <v>2834</v>
      </c>
      <c r="P344" s="48">
        <v>23090</v>
      </c>
      <c r="Q344" s="19" t="s">
        <v>2835</v>
      </c>
      <c r="R344" s="19" t="s">
        <v>12</v>
      </c>
      <c r="S344" s="19" t="s">
        <v>128</v>
      </c>
      <c r="T344" s="19" t="s">
        <v>2853</v>
      </c>
      <c r="U344" s="19" t="s">
        <v>2854</v>
      </c>
      <c r="V344" s="19" t="s">
        <v>2838</v>
      </c>
      <c r="W344" s="130">
        <v>200000</v>
      </c>
      <c r="X344" s="18" t="s">
        <v>2828</v>
      </c>
      <c r="Y344" s="128">
        <v>23150</v>
      </c>
      <c r="Z344" s="130">
        <v>200000</v>
      </c>
      <c r="AA344" s="19">
        <v>7014189271</v>
      </c>
      <c r="AB344" s="19"/>
      <c r="AC344" s="19"/>
      <c r="AD344" s="130">
        <v>200000</v>
      </c>
      <c r="AE344" s="20" t="s">
        <v>2548</v>
      </c>
      <c r="AF344" s="54" t="s">
        <v>2548</v>
      </c>
      <c r="AG344" s="52" t="s">
        <v>3544</v>
      </c>
      <c r="AH344" s="54" t="s">
        <v>3472</v>
      </c>
      <c r="AI344" s="54" t="s">
        <v>2456</v>
      </c>
      <c r="AJ344" s="54"/>
      <c r="AK344" s="54" t="s">
        <v>1324</v>
      </c>
      <c r="AL344" s="52" t="s">
        <v>1571</v>
      </c>
      <c r="AM344" s="52" t="s">
        <v>3553</v>
      </c>
      <c r="AN344" s="122">
        <v>200000</v>
      </c>
      <c r="AO344" s="119"/>
      <c r="AP344" s="119">
        <f t="shared" si="14"/>
        <v>0</v>
      </c>
      <c r="AQ344" s="79">
        <v>242217</v>
      </c>
      <c r="AR344" s="79">
        <v>242248</v>
      </c>
      <c r="AS344" s="81">
        <v>23131</v>
      </c>
      <c r="AT344" s="81">
        <v>23131</v>
      </c>
      <c r="AU344" s="79">
        <v>23132</v>
      </c>
      <c r="AV344" s="258">
        <v>200000</v>
      </c>
      <c r="AW344" s="119" t="s">
        <v>1557</v>
      </c>
      <c r="AX344" s="52"/>
    </row>
    <row r="345" spans="1:50" s="123" customFormat="1" ht="72" x14ac:dyDescent="0.2">
      <c r="A345" s="52" t="s">
        <v>44</v>
      </c>
      <c r="B345" s="52" t="s">
        <v>277</v>
      </c>
      <c r="C345" s="52" t="s">
        <v>276</v>
      </c>
      <c r="D345" s="52" t="s">
        <v>18</v>
      </c>
      <c r="E345" s="52" t="s">
        <v>454</v>
      </c>
      <c r="F345" s="121" t="s">
        <v>1916</v>
      </c>
      <c r="G345" s="52" t="s">
        <v>649</v>
      </c>
      <c r="H345" s="71" t="s">
        <v>269</v>
      </c>
      <c r="I345" s="71" t="s">
        <v>275</v>
      </c>
      <c r="J345" s="122">
        <v>400000</v>
      </c>
      <c r="K345" s="249" t="s">
        <v>137</v>
      </c>
      <c r="L345" s="71"/>
      <c r="M345" s="71"/>
      <c r="N345" s="48">
        <v>242214</v>
      </c>
      <c r="O345" s="19" t="s">
        <v>2834</v>
      </c>
      <c r="P345" s="48">
        <v>23090</v>
      </c>
      <c r="Q345" s="19" t="s">
        <v>2835</v>
      </c>
      <c r="R345" s="19" t="s">
        <v>12</v>
      </c>
      <c r="S345" s="19" t="s">
        <v>128</v>
      </c>
      <c r="T345" s="19" t="s">
        <v>2855</v>
      </c>
      <c r="U345" s="19" t="s">
        <v>2856</v>
      </c>
      <c r="V345" s="19" t="s">
        <v>2838</v>
      </c>
      <c r="W345" s="130">
        <v>400000</v>
      </c>
      <c r="X345" s="18" t="s">
        <v>2828</v>
      </c>
      <c r="Y345" s="128">
        <v>23150</v>
      </c>
      <c r="Z345" s="130">
        <v>400000</v>
      </c>
      <c r="AA345" s="19">
        <v>7014189271</v>
      </c>
      <c r="AB345" s="19"/>
      <c r="AC345" s="19"/>
      <c r="AD345" s="130">
        <v>400000</v>
      </c>
      <c r="AE345" s="20" t="s">
        <v>2548</v>
      </c>
      <c r="AF345" s="54" t="s">
        <v>2548</v>
      </c>
      <c r="AG345" s="52" t="s">
        <v>3544</v>
      </c>
      <c r="AH345" s="54" t="s">
        <v>3472</v>
      </c>
      <c r="AI345" s="54" t="s">
        <v>2456</v>
      </c>
      <c r="AJ345" s="54"/>
      <c r="AK345" s="54" t="s">
        <v>1324</v>
      </c>
      <c r="AL345" s="52" t="s">
        <v>1571</v>
      </c>
      <c r="AM345" s="52" t="s">
        <v>3553</v>
      </c>
      <c r="AN345" s="122">
        <v>400000</v>
      </c>
      <c r="AO345" s="119"/>
      <c r="AP345" s="119">
        <f t="shared" si="14"/>
        <v>0</v>
      </c>
      <c r="AQ345" s="79">
        <v>242217</v>
      </c>
      <c r="AR345" s="79">
        <v>242248</v>
      </c>
      <c r="AS345" s="81">
        <v>23131</v>
      </c>
      <c r="AT345" s="81">
        <v>23131</v>
      </c>
      <c r="AU345" s="79">
        <v>23132</v>
      </c>
      <c r="AV345" s="258">
        <v>400000</v>
      </c>
      <c r="AW345" s="119" t="s">
        <v>1557</v>
      </c>
      <c r="AX345" s="52"/>
    </row>
    <row r="346" spans="1:50" s="123" customFormat="1" ht="72" x14ac:dyDescent="0.2">
      <c r="A346" s="52" t="s">
        <v>44</v>
      </c>
      <c r="B346" s="52" t="s">
        <v>277</v>
      </c>
      <c r="C346" s="52" t="s">
        <v>276</v>
      </c>
      <c r="D346" s="52" t="s">
        <v>33</v>
      </c>
      <c r="E346" s="52" t="s">
        <v>454</v>
      </c>
      <c r="F346" s="121" t="s">
        <v>1917</v>
      </c>
      <c r="G346" s="52" t="s">
        <v>650</v>
      </c>
      <c r="H346" s="71" t="s">
        <v>270</v>
      </c>
      <c r="I346" s="71" t="s">
        <v>274</v>
      </c>
      <c r="J346" s="122">
        <v>75000</v>
      </c>
      <c r="K346" s="249" t="s">
        <v>137</v>
      </c>
      <c r="L346" s="71"/>
      <c r="M346" s="71"/>
      <c r="N346" s="48">
        <v>23073</v>
      </c>
      <c r="O346" s="19" t="s">
        <v>2857</v>
      </c>
      <c r="P346" s="48">
        <v>23093</v>
      </c>
      <c r="Q346" s="19" t="s">
        <v>2858</v>
      </c>
      <c r="R346" s="19" t="s">
        <v>1297</v>
      </c>
      <c r="S346" s="19" t="s">
        <v>128</v>
      </c>
      <c r="T346" s="18" t="s">
        <v>1557</v>
      </c>
      <c r="U346" s="18" t="s">
        <v>1557</v>
      </c>
      <c r="V346" s="19" t="s">
        <v>2859</v>
      </c>
      <c r="W346" s="74">
        <v>71000</v>
      </c>
      <c r="X346" s="18" t="s">
        <v>2828</v>
      </c>
      <c r="Y346" s="128">
        <v>23183</v>
      </c>
      <c r="Z346" s="74">
        <v>71000</v>
      </c>
      <c r="AA346" s="19">
        <v>7014189312</v>
      </c>
      <c r="AB346" s="19"/>
      <c r="AC346" s="19"/>
      <c r="AD346" s="74">
        <v>71000</v>
      </c>
      <c r="AE346" s="20" t="s">
        <v>2548</v>
      </c>
      <c r="AF346" s="54" t="s">
        <v>2548</v>
      </c>
      <c r="AG346" s="52" t="s">
        <v>3544</v>
      </c>
      <c r="AH346" s="54" t="s">
        <v>3472</v>
      </c>
      <c r="AI346" s="54" t="s">
        <v>2456</v>
      </c>
      <c r="AJ346" s="54"/>
      <c r="AK346" s="54" t="s">
        <v>1325</v>
      </c>
      <c r="AL346" s="54" t="s">
        <v>1571</v>
      </c>
      <c r="AM346" s="52" t="s">
        <v>3553</v>
      </c>
      <c r="AN346" s="119">
        <v>71000</v>
      </c>
      <c r="AO346" s="119"/>
      <c r="AP346" s="119">
        <f t="shared" si="14"/>
        <v>4000</v>
      </c>
      <c r="AQ346" s="79">
        <v>242217</v>
      </c>
      <c r="AR346" s="79">
        <v>242248</v>
      </c>
      <c r="AS346" s="81">
        <v>23183</v>
      </c>
      <c r="AT346" s="81">
        <v>23183</v>
      </c>
      <c r="AU346" s="79">
        <v>23193</v>
      </c>
      <c r="AV346" s="82">
        <v>71000</v>
      </c>
      <c r="AW346" s="119">
        <v>4000</v>
      </c>
      <c r="AX346" s="52"/>
    </row>
    <row r="347" spans="1:50" s="123" customFormat="1" ht="72" x14ac:dyDescent="0.2">
      <c r="A347" s="52" t="s">
        <v>44</v>
      </c>
      <c r="B347" s="52" t="s">
        <v>277</v>
      </c>
      <c r="C347" s="52" t="s">
        <v>276</v>
      </c>
      <c r="D347" s="52" t="s">
        <v>33</v>
      </c>
      <c r="E347" s="52" t="s">
        <v>454</v>
      </c>
      <c r="F347" s="121" t="s">
        <v>1918</v>
      </c>
      <c r="G347" s="52" t="s">
        <v>651</v>
      </c>
      <c r="H347" s="71" t="s">
        <v>269</v>
      </c>
      <c r="I347" s="71" t="s">
        <v>274</v>
      </c>
      <c r="J347" s="122">
        <v>150000</v>
      </c>
      <c r="K347" s="249" t="s">
        <v>137</v>
      </c>
      <c r="L347" s="71"/>
      <c r="M347" s="71"/>
      <c r="N347" s="48">
        <v>23073</v>
      </c>
      <c r="O347" s="19" t="s">
        <v>2857</v>
      </c>
      <c r="P347" s="48">
        <v>23093</v>
      </c>
      <c r="Q347" s="19" t="s">
        <v>2858</v>
      </c>
      <c r="R347" s="19" t="s">
        <v>1297</v>
      </c>
      <c r="S347" s="19" t="s">
        <v>128</v>
      </c>
      <c r="T347" s="18" t="s">
        <v>1557</v>
      </c>
      <c r="U347" s="18" t="s">
        <v>1557</v>
      </c>
      <c r="V347" s="19" t="s">
        <v>2859</v>
      </c>
      <c r="W347" s="74">
        <v>147000</v>
      </c>
      <c r="X347" s="18" t="s">
        <v>2828</v>
      </c>
      <c r="Y347" s="128">
        <v>23183</v>
      </c>
      <c r="Z347" s="74">
        <v>147000</v>
      </c>
      <c r="AA347" s="19">
        <v>7014189312</v>
      </c>
      <c r="AB347" s="19"/>
      <c r="AC347" s="19"/>
      <c r="AD347" s="74">
        <v>147000</v>
      </c>
      <c r="AE347" s="20" t="s">
        <v>2548</v>
      </c>
      <c r="AF347" s="54" t="s">
        <v>2548</v>
      </c>
      <c r="AG347" s="52" t="s">
        <v>3544</v>
      </c>
      <c r="AH347" s="54" t="s">
        <v>3472</v>
      </c>
      <c r="AI347" s="54" t="s">
        <v>2456</v>
      </c>
      <c r="AJ347" s="54"/>
      <c r="AK347" s="54" t="s">
        <v>1325</v>
      </c>
      <c r="AL347" s="54" t="s">
        <v>1571</v>
      </c>
      <c r="AM347" s="52" t="s">
        <v>3553</v>
      </c>
      <c r="AN347" s="119">
        <v>147000</v>
      </c>
      <c r="AO347" s="119"/>
      <c r="AP347" s="119">
        <f t="shared" si="14"/>
        <v>3000</v>
      </c>
      <c r="AQ347" s="79">
        <v>242217</v>
      </c>
      <c r="AR347" s="79">
        <v>242248</v>
      </c>
      <c r="AS347" s="81">
        <v>23183</v>
      </c>
      <c r="AT347" s="81">
        <v>23183</v>
      </c>
      <c r="AU347" s="79">
        <v>23193</v>
      </c>
      <c r="AV347" s="82">
        <v>147000</v>
      </c>
      <c r="AW347" s="119">
        <v>3000</v>
      </c>
      <c r="AX347" s="52"/>
    </row>
    <row r="348" spans="1:50" s="123" customFormat="1" ht="72" x14ac:dyDescent="0.2">
      <c r="A348" s="52" t="s">
        <v>44</v>
      </c>
      <c r="B348" s="52" t="s">
        <v>277</v>
      </c>
      <c r="C348" s="52" t="s">
        <v>276</v>
      </c>
      <c r="D348" s="52" t="s">
        <v>33</v>
      </c>
      <c r="E348" s="52" t="s">
        <v>454</v>
      </c>
      <c r="F348" s="121" t="s">
        <v>1919</v>
      </c>
      <c r="G348" s="52" t="s">
        <v>652</v>
      </c>
      <c r="H348" s="71" t="s">
        <v>270</v>
      </c>
      <c r="I348" s="71" t="s">
        <v>274</v>
      </c>
      <c r="J348" s="122">
        <v>75000</v>
      </c>
      <c r="K348" s="249" t="s">
        <v>137</v>
      </c>
      <c r="L348" s="71"/>
      <c r="M348" s="71"/>
      <c r="N348" s="48">
        <v>23073</v>
      </c>
      <c r="O348" s="19" t="s">
        <v>2857</v>
      </c>
      <c r="P348" s="48">
        <v>23093</v>
      </c>
      <c r="Q348" s="19" t="s">
        <v>2858</v>
      </c>
      <c r="R348" s="19" t="s">
        <v>1297</v>
      </c>
      <c r="S348" s="19" t="s">
        <v>128</v>
      </c>
      <c r="T348" s="18" t="s">
        <v>1557</v>
      </c>
      <c r="U348" s="18" t="s">
        <v>1557</v>
      </c>
      <c r="V348" s="19" t="s">
        <v>2859</v>
      </c>
      <c r="W348" s="74">
        <v>73000</v>
      </c>
      <c r="X348" s="18" t="s">
        <v>2828</v>
      </c>
      <c r="Y348" s="128">
        <v>23183</v>
      </c>
      <c r="Z348" s="74">
        <v>73000</v>
      </c>
      <c r="AA348" s="19">
        <v>7014189312</v>
      </c>
      <c r="AB348" s="19"/>
      <c r="AC348" s="19"/>
      <c r="AD348" s="74">
        <v>73000</v>
      </c>
      <c r="AE348" s="20" t="s">
        <v>2548</v>
      </c>
      <c r="AF348" s="54" t="s">
        <v>2548</v>
      </c>
      <c r="AG348" s="52" t="s">
        <v>3544</v>
      </c>
      <c r="AH348" s="54" t="s">
        <v>3472</v>
      </c>
      <c r="AI348" s="54" t="s">
        <v>2456</v>
      </c>
      <c r="AJ348" s="54"/>
      <c r="AK348" s="54" t="s">
        <v>1325</v>
      </c>
      <c r="AL348" s="54" t="s">
        <v>1571</v>
      </c>
      <c r="AM348" s="52" t="s">
        <v>3553</v>
      </c>
      <c r="AN348" s="119">
        <v>73000</v>
      </c>
      <c r="AO348" s="119"/>
      <c r="AP348" s="119">
        <f t="shared" si="14"/>
        <v>2000</v>
      </c>
      <c r="AQ348" s="79">
        <v>242217</v>
      </c>
      <c r="AR348" s="79">
        <v>242248</v>
      </c>
      <c r="AS348" s="81">
        <v>23183</v>
      </c>
      <c r="AT348" s="81">
        <v>23183</v>
      </c>
      <c r="AU348" s="79">
        <v>23193</v>
      </c>
      <c r="AV348" s="82">
        <v>73000</v>
      </c>
      <c r="AW348" s="119">
        <v>2000</v>
      </c>
      <c r="AX348" s="52"/>
    </row>
    <row r="349" spans="1:50" s="123" customFormat="1" ht="72" x14ac:dyDescent="0.2">
      <c r="A349" s="52" t="s">
        <v>44</v>
      </c>
      <c r="B349" s="52" t="s">
        <v>277</v>
      </c>
      <c r="C349" s="52" t="s">
        <v>276</v>
      </c>
      <c r="D349" s="52" t="s">
        <v>33</v>
      </c>
      <c r="E349" s="52" t="s">
        <v>454</v>
      </c>
      <c r="F349" s="121" t="s">
        <v>1920</v>
      </c>
      <c r="G349" s="52" t="s">
        <v>653</v>
      </c>
      <c r="H349" s="71" t="s">
        <v>303</v>
      </c>
      <c r="I349" s="71" t="s">
        <v>274</v>
      </c>
      <c r="J349" s="122">
        <v>70000</v>
      </c>
      <c r="K349" s="249" t="s">
        <v>137</v>
      </c>
      <c r="L349" s="71"/>
      <c r="M349" s="71"/>
      <c r="N349" s="48">
        <v>23073</v>
      </c>
      <c r="O349" s="19" t="s">
        <v>2857</v>
      </c>
      <c r="P349" s="48">
        <v>23093</v>
      </c>
      <c r="Q349" s="19" t="s">
        <v>2858</v>
      </c>
      <c r="R349" s="19" t="s">
        <v>1297</v>
      </c>
      <c r="S349" s="19" t="s">
        <v>128</v>
      </c>
      <c r="T349" s="18" t="s">
        <v>1557</v>
      </c>
      <c r="U349" s="18" t="s">
        <v>1557</v>
      </c>
      <c r="V349" s="19" t="s">
        <v>2859</v>
      </c>
      <c r="W349" s="74">
        <v>60000</v>
      </c>
      <c r="X349" s="18" t="s">
        <v>2828</v>
      </c>
      <c r="Y349" s="128">
        <v>23183</v>
      </c>
      <c r="Z349" s="74">
        <v>60000</v>
      </c>
      <c r="AA349" s="19">
        <v>7014189312</v>
      </c>
      <c r="AB349" s="19"/>
      <c r="AC349" s="19"/>
      <c r="AD349" s="74">
        <v>60000</v>
      </c>
      <c r="AE349" s="20" t="s">
        <v>2548</v>
      </c>
      <c r="AF349" s="54" t="s">
        <v>2548</v>
      </c>
      <c r="AG349" s="52" t="s">
        <v>3544</v>
      </c>
      <c r="AH349" s="54" t="s">
        <v>3472</v>
      </c>
      <c r="AI349" s="54" t="s">
        <v>2456</v>
      </c>
      <c r="AJ349" s="54"/>
      <c r="AK349" s="54" t="s">
        <v>1325</v>
      </c>
      <c r="AL349" s="54" t="s">
        <v>1571</v>
      </c>
      <c r="AM349" s="52" t="s">
        <v>3553</v>
      </c>
      <c r="AN349" s="119">
        <v>60000</v>
      </c>
      <c r="AO349" s="119"/>
      <c r="AP349" s="119">
        <f t="shared" si="14"/>
        <v>10000</v>
      </c>
      <c r="AQ349" s="79">
        <v>242217</v>
      </c>
      <c r="AR349" s="79">
        <v>242248</v>
      </c>
      <c r="AS349" s="81">
        <v>23183</v>
      </c>
      <c r="AT349" s="81">
        <v>23183</v>
      </c>
      <c r="AU349" s="79">
        <v>23193</v>
      </c>
      <c r="AV349" s="82">
        <v>60000</v>
      </c>
      <c r="AW349" s="119">
        <v>10000</v>
      </c>
      <c r="AX349" s="52"/>
    </row>
    <row r="350" spans="1:50" s="123" customFormat="1" ht="72" x14ac:dyDescent="0.2">
      <c r="A350" s="52" t="s">
        <v>44</v>
      </c>
      <c r="B350" s="52" t="s">
        <v>277</v>
      </c>
      <c r="C350" s="52" t="s">
        <v>276</v>
      </c>
      <c r="D350" s="52" t="s">
        <v>33</v>
      </c>
      <c r="E350" s="52" t="s">
        <v>454</v>
      </c>
      <c r="F350" s="121" t="s">
        <v>1921</v>
      </c>
      <c r="G350" s="52" t="s">
        <v>654</v>
      </c>
      <c r="H350" s="71" t="s">
        <v>270</v>
      </c>
      <c r="I350" s="71" t="s">
        <v>274</v>
      </c>
      <c r="J350" s="122">
        <v>80000</v>
      </c>
      <c r="K350" s="249" t="s">
        <v>137</v>
      </c>
      <c r="L350" s="71"/>
      <c r="M350" s="71"/>
      <c r="N350" s="48">
        <v>23073</v>
      </c>
      <c r="O350" s="19" t="s">
        <v>2857</v>
      </c>
      <c r="P350" s="48">
        <v>23093</v>
      </c>
      <c r="Q350" s="19" t="s">
        <v>2858</v>
      </c>
      <c r="R350" s="19" t="s">
        <v>1297</v>
      </c>
      <c r="S350" s="19" t="s">
        <v>128</v>
      </c>
      <c r="T350" s="18" t="s">
        <v>1557</v>
      </c>
      <c r="U350" s="18" t="s">
        <v>1557</v>
      </c>
      <c r="V350" s="19" t="s">
        <v>2859</v>
      </c>
      <c r="W350" s="74">
        <v>77000</v>
      </c>
      <c r="X350" s="18" t="s">
        <v>2828</v>
      </c>
      <c r="Y350" s="128">
        <v>23183</v>
      </c>
      <c r="Z350" s="74">
        <v>77000</v>
      </c>
      <c r="AA350" s="19">
        <v>7014189312</v>
      </c>
      <c r="AB350" s="19"/>
      <c r="AC350" s="19"/>
      <c r="AD350" s="74">
        <v>77000</v>
      </c>
      <c r="AE350" s="20" t="s">
        <v>2548</v>
      </c>
      <c r="AF350" s="54" t="s">
        <v>2548</v>
      </c>
      <c r="AG350" s="52" t="s">
        <v>3544</v>
      </c>
      <c r="AH350" s="54" t="s">
        <v>3472</v>
      </c>
      <c r="AI350" s="54" t="s">
        <v>2456</v>
      </c>
      <c r="AJ350" s="54"/>
      <c r="AK350" s="54" t="s">
        <v>1325</v>
      </c>
      <c r="AL350" s="54" t="s">
        <v>1571</v>
      </c>
      <c r="AM350" s="52" t="s">
        <v>3553</v>
      </c>
      <c r="AN350" s="119">
        <v>77000</v>
      </c>
      <c r="AO350" s="119"/>
      <c r="AP350" s="119">
        <f t="shared" si="14"/>
        <v>3000</v>
      </c>
      <c r="AQ350" s="79">
        <v>242217</v>
      </c>
      <c r="AR350" s="79">
        <v>242248</v>
      </c>
      <c r="AS350" s="81">
        <v>23183</v>
      </c>
      <c r="AT350" s="81">
        <v>23183</v>
      </c>
      <c r="AU350" s="79">
        <v>23193</v>
      </c>
      <c r="AV350" s="82">
        <v>77000</v>
      </c>
      <c r="AW350" s="119">
        <v>3000</v>
      </c>
      <c r="AX350" s="52"/>
    </row>
    <row r="351" spans="1:50" s="123" customFormat="1" ht="72" x14ac:dyDescent="0.2">
      <c r="A351" s="52" t="s">
        <v>44</v>
      </c>
      <c r="B351" s="52" t="s">
        <v>277</v>
      </c>
      <c r="C351" s="52" t="s">
        <v>276</v>
      </c>
      <c r="D351" s="52" t="s">
        <v>33</v>
      </c>
      <c r="E351" s="52" t="s">
        <v>454</v>
      </c>
      <c r="F351" s="121" t="s">
        <v>1922</v>
      </c>
      <c r="G351" s="52" t="s">
        <v>655</v>
      </c>
      <c r="H351" s="71" t="s">
        <v>270</v>
      </c>
      <c r="I351" s="71" t="s">
        <v>274</v>
      </c>
      <c r="J351" s="122">
        <v>80000</v>
      </c>
      <c r="K351" s="249" t="s">
        <v>137</v>
      </c>
      <c r="L351" s="71"/>
      <c r="M351" s="71"/>
      <c r="N351" s="48">
        <v>23073</v>
      </c>
      <c r="O351" s="19" t="s">
        <v>2857</v>
      </c>
      <c r="P351" s="48">
        <v>23093</v>
      </c>
      <c r="Q351" s="19" t="s">
        <v>2858</v>
      </c>
      <c r="R351" s="19" t="s">
        <v>1297</v>
      </c>
      <c r="S351" s="19" t="s">
        <v>128</v>
      </c>
      <c r="T351" s="18" t="s">
        <v>1557</v>
      </c>
      <c r="U351" s="18" t="s">
        <v>1557</v>
      </c>
      <c r="V351" s="19" t="s">
        <v>2859</v>
      </c>
      <c r="W351" s="74">
        <v>77000</v>
      </c>
      <c r="X351" s="18" t="s">
        <v>2828</v>
      </c>
      <c r="Y351" s="128">
        <v>23183</v>
      </c>
      <c r="Z351" s="74">
        <v>77000</v>
      </c>
      <c r="AA351" s="19">
        <v>7014189312</v>
      </c>
      <c r="AB351" s="19"/>
      <c r="AC351" s="19"/>
      <c r="AD351" s="74">
        <v>77000</v>
      </c>
      <c r="AE351" s="20" t="s">
        <v>2548</v>
      </c>
      <c r="AF351" s="54" t="s">
        <v>2548</v>
      </c>
      <c r="AG351" s="52" t="s">
        <v>3544</v>
      </c>
      <c r="AH351" s="54" t="s">
        <v>3472</v>
      </c>
      <c r="AI351" s="54" t="s">
        <v>2456</v>
      </c>
      <c r="AJ351" s="54"/>
      <c r="AK351" s="54" t="s">
        <v>1325</v>
      </c>
      <c r="AL351" s="54" t="s">
        <v>1571</v>
      </c>
      <c r="AM351" s="52" t="s">
        <v>3553</v>
      </c>
      <c r="AN351" s="119">
        <v>77000</v>
      </c>
      <c r="AO351" s="119"/>
      <c r="AP351" s="119">
        <f t="shared" si="14"/>
        <v>3000</v>
      </c>
      <c r="AQ351" s="79">
        <v>242217</v>
      </c>
      <c r="AR351" s="79">
        <v>242248</v>
      </c>
      <c r="AS351" s="81">
        <v>23183</v>
      </c>
      <c r="AT351" s="81">
        <v>23183</v>
      </c>
      <c r="AU351" s="79">
        <v>23193</v>
      </c>
      <c r="AV351" s="82">
        <v>77000</v>
      </c>
      <c r="AW351" s="119">
        <v>3000</v>
      </c>
      <c r="AX351" s="52"/>
    </row>
    <row r="352" spans="1:50" s="123" customFormat="1" ht="72" x14ac:dyDescent="0.2">
      <c r="A352" s="52" t="s">
        <v>44</v>
      </c>
      <c r="B352" s="52" t="s">
        <v>277</v>
      </c>
      <c r="C352" s="52" t="s">
        <v>276</v>
      </c>
      <c r="D352" s="52" t="s">
        <v>10</v>
      </c>
      <c r="E352" s="52" t="s">
        <v>311</v>
      </c>
      <c r="F352" s="121" t="s">
        <v>1923</v>
      </c>
      <c r="G352" s="52" t="s">
        <v>656</v>
      </c>
      <c r="H352" s="71" t="s">
        <v>272</v>
      </c>
      <c r="I352" s="71" t="s">
        <v>271</v>
      </c>
      <c r="J352" s="122">
        <v>24000</v>
      </c>
      <c r="K352" s="71"/>
      <c r="L352" s="71"/>
      <c r="M352" s="249" t="s">
        <v>137</v>
      </c>
      <c r="N352" s="19" t="s">
        <v>1322</v>
      </c>
      <c r="O352" s="19" t="s">
        <v>2860</v>
      </c>
      <c r="P352" s="48">
        <v>23100</v>
      </c>
      <c r="Q352" s="19" t="s">
        <v>2861</v>
      </c>
      <c r="R352" s="19" t="s">
        <v>12</v>
      </c>
      <c r="S352" s="19" t="s">
        <v>128</v>
      </c>
      <c r="T352" s="19" t="s">
        <v>2862</v>
      </c>
      <c r="U352" s="19" t="s">
        <v>2863</v>
      </c>
      <c r="V352" s="19" t="s">
        <v>2864</v>
      </c>
      <c r="W352" s="74">
        <v>24000</v>
      </c>
      <c r="X352" s="18" t="s">
        <v>2828</v>
      </c>
      <c r="Y352" s="128">
        <v>23115</v>
      </c>
      <c r="Z352" s="74">
        <v>24000</v>
      </c>
      <c r="AA352" s="19">
        <v>7014241998</v>
      </c>
      <c r="AB352" s="48">
        <v>23103</v>
      </c>
      <c r="AC352" s="48">
        <v>23103</v>
      </c>
      <c r="AD352" s="74">
        <v>24000</v>
      </c>
      <c r="AE352" s="20" t="s">
        <v>2833</v>
      </c>
      <c r="AF352" s="54" t="s">
        <v>2548</v>
      </c>
      <c r="AG352" s="52" t="s">
        <v>3544</v>
      </c>
      <c r="AH352" s="54" t="s">
        <v>3472</v>
      </c>
      <c r="AI352" s="54" t="s">
        <v>2456</v>
      </c>
      <c r="AJ352" s="54"/>
      <c r="AK352" s="54" t="s">
        <v>1323</v>
      </c>
      <c r="AL352" s="54" t="s">
        <v>1571</v>
      </c>
      <c r="AM352" s="52" t="s">
        <v>3553</v>
      </c>
      <c r="AN352" s="122">
        <v>24000</v>
      </c>
      <c r="AO352" s="119"/>
      <c r="AP352" s="119">
        <f t="shared" si="14"/>
        <v>0</v>
      </c>
      <c r="AQ352" s="79">
        <v>242217</v>
      </c>
      <c r="AR352" s="79">
        <v>242217</v>
      </c>
      <c r="AS352" s="81">
        <v>23115</v>
      </c>
      <c r="AT352" s="81">
        <v>23115</v>
      </c>
      <c r="AU352" s="79">
        <v>23102</v>
      </c>
      <c r="AV352" s="82">
        <v>24000</v>
      </c>
      <c r="AW352" s="52">
        <v>0</v>
      </c>
      <c r="AX352" s="52"/>
    </row>
    <row r="353" spans="1:50" s="123" customFormat="1" ht="72" x14ac:dyDescent="0.2">
      <c r="A353" s="52" t="s">
        <v>44</v>
      </c>
      <c r="B353" s="52" t="s">
        <v>277</v>
      </c>
      <c r="C353" s="52" t="s">
        <v>276</v>
      </c>
      <c r="D353" s="52" t="s">
        <v>10</v>
      </c>
      <c r="E353" s="52" t="s">
        <v>311</v>
      </c>
      <c r="F353" s="121" t="s">
        <v>1924</v>
      </c>
      <c r="G353" s="52" t="s">
        <v>657</v>
      </c>
      <c r="H353" s="71" t="s">
        <v>269</v>
      </c>
      <c r="I353" s="71" t="s">
        <v>271</v>
      </c>
      <c r="J353" s="122">
        <v>8600</v>
      </c>
      <c r="K353" s="71"/>
      <c r="L353" s="71"/>
      <c r="M353" s="249" t="s">
        <v>137</v>
      </c>
      <c r="N353" s="19" t="s">
        <v>1322</v>
      </c>
      <c r="O353" s="19" t="s">
        <v>2860</v>
      </c>
      <c r="P353" s="48">
        <v>23100</v>
      </c>
      <c r="Q353" s="19" t="s">
        <v>2861</v>
      </c>
      <c r="R353" s="19" t="s">
        <v>12</v>
      </c>
      <c r="S353" s="19" t="s">
        <v>128</v>
      </c>
      <c r="T353" s="19" t="s">
        <v>2411</v>
      </c>
      <c r="U353" s="19" t="s">
        <v>2865</v>
      </c>
      <c r="V353" s="19" t="s">
        <v>2864</v>
      </c>
      <c r="W353" s="74">
        <v>8600</v>
      </c>
      <c r="X353" s="18" t="s">
        <v>2828</v>
      </c>
      <c r="Y353" s="128">
        <v>23115</v>
      </c>
      <c r="Z353" s="74">
        <v>8600</v>
      </c>
      <c r="AA353" s="19">
        <v>7014241998</v>
      </c>
      <c r="AB353" s="48">
        <v>23103</v>
      </c>
      <c r="AC353" s="48">
        <v>23103</v>
      </c>
      <c r="AD353" s="74">
        <v>8600</v>
      </c>
      <c r="AE353" s="20" t="s">
        <v>2833</v>
      </c>
      <c r="AF353" s="54" t="s">
        <v>2548</v>
      </c>
      <c r="AG353" s="52" t="s">
        <v>3544</v>
      </c>
      <c r="AH353" s="54" t="s">
        <v>3472</v>
      </c>
      <c r="AI353" s="54" t="s">
        <v>2456</v>
      </c>
      <c r="AJ353" s="54"/>
      <c r="AK353" s="54" t="s">
        <v>1323</v>
      </c>
      <c r="AL353" s="54" t="s">
        <v>1571</v>
      </c>
      <c r="AM353" s="52" t="s">
        <v>3553</v>
      </c>
      <c r="AN353" s="122">
        <v>8600</v>
      </c>
      <c r="AO353" s="119"/>
      <c r="AP353" s="119">
        <f t="shared" si="14"/>
        <v>0</v>
      </c>
      <c r="AQ353" s="79">
        <v>242217</v>
      </c>
      <c r="AR353" s="79">
        <v>242217</v>
      </c>
      <c r="AS353" s="81">
        <v>23115</v>
      </c>
      <c r="AT353" s="81">
        <v>23115</v>
      </c>
      <c r="AU353" s="79">
        <v>23102</v>
      </c>
      <c r="AV353" s="82">
        <v>8600</v>
      </c>
      <c r="AW353" s="52">
        <v>0</v>
      </c>
      <c r="AX353" s="52"/>
    </row>
    <row r="354" spans="1:50" s="123" customFormat="1" ht="72" x14ac:dyDescent="0.2">
      <c r="A354" s="52" t="s">
        <v>44</v>
      </c>
      <c r="B354" s="52" t="s">
        <v>277</v>
      </c>
      <c r="C354" s="52" t="s">
        <v>276</v>
      </c>
      <c r="D354" s="52" t="s">
        <v>10</v>
      </c>
      <c r="E354" s="52" t="s">
        <v>311</v>
      </c>
      <c r="F354" s="121" t="s">
        <v>1925</v>
      </c>
      <c r="G354" s="52" t="s">
        <v>658</v>
      </c>
      <c r="H354" s="71" t="s">
        <v>269</v>
      </c>
      <c r="I354" s="71" t="s">
        <v>271</v>
      </c>
      <c r="J354" s="122">
        <v>72000</v>
      </c>
      <c r="K354" s="71"/>
      <c r="L354" s="71"/>
      <c r="M354" s="249" t="s">
        <v>137</v>
      </c>
      <c r="N354" s="19" t="s">
        <v>1322</v>
      </c>
      <c r="O354" s="19" t="s">
        <v>2860</v>
      </c>
      <c r="P354" s="48">
        <v>23100</v>
      </c>
      <c r="Q354" s="19" t="s">
        <v>2861</v>
      </c>
      <c r="R354" s="19" t="s">
        <v>12</v>
      </c>
      <c r="S354" s="19" t="s">
        <v>128</v>
      </c>
      <c r="T354" s="19" t="s">
        <v>2866</v>
      </c>
      <c r="U354" s="19" t="s">
        <v>2867</v>
      </c>
      <c r="V354" s="19" t="s">
        <v>2864</v>
      </c>
      <c r="W354" s="74">
        <v>72000</v>
      </c>
      <c r="X354" s="18" t="s">
        <v>2828</v>
      </c>
      <c r="Y354" s="128">
        <v>23115</v>
      </c>
      <c r="Z354" s="74">
        <v>72000</v>
      </c>
      <c r="AA354" s="19">
        <v>7014241998</v>
      </c>
      <c r="AB354" s="48">
        <v>23103</v>
      </c>
      <c r="AC354" s="48">
        <v>23103</v>
      </c>
      <c r="AD354" s="74">
        <v>72000</v>
      </c>
      <c r="AE354" s="20" t="s">
        <v>2833</v>
      </c>
      <c r="AF354" s="54" t="s">
        <v>2548</v>
      </c>
      <c r="AG354" s="52" t="s">
        <v>3544</v>
      </c>
      <c r="AH354" s="54" t="s">
        <v>3472</v>
      </c>
      <c r="AI354" s="54" t="s">
        <v>2456</v>
      </c>
      <c r="AJ354" s="54"/>
      <c r="AK354" s="54" t="s">
        <v>1323</v>
      </c>
      <c r="AL354" s="54" t="s">
        <v>1571</v>
      </c>
      <c r="AM354" s="52" t="s">
        <v>3553</v>
      </c>
      <c r="AN354" s="122">
        <v>72000</v>
      </c>
      <c r="AO354" s="119"/>
      <c r="AP354" s="119">
        <f t="shared" si="14"/>
        <v>0</v>
      </c>
      <c r="AQ354" s="79">
        <v>242217</v>
      </c>
      <c r="AR354" s="79">
        <v>242217</v>
      </c>
      <c r="AS354" s="81">
        <v>23115</v>
      </c>
      <c r="AT354" s="81">
        <v>23115</v>
      </c>
      <c r="AU354" s="79">
        <v>23102</v>
      </c>
      <c r="AV354" s="82">
        <v>72000</v>
      </c>
      <c r="AW354" s="52">
        <v>0</v>
      </c>
      <c r="AX354" s="52"/>
    </row>
    <row r="355" spans="1:50" s="123" customFormat="1" ht="378" x14ac:dyDescent="0.2">
      <c r="A355" s="52" t="s">
        <v>44</v>
      </c>
      <c r="B355" s="52" t="s">
        <v>277</v>
      </c>
      <c r="C355" s="52" t="s">
        <v>17</v>
      </c>
      <c r="D355" s="52" t="s">
        <v>1566</v>
      </c>
      <c r="E355" s="52" t="s">
        <v>454</v>
      </c>
      <c r="F355" s="121" t="s">
        <v>2460</v>
      </c>
      <c r="G355" s="52" t="s">
        <v>1112</v>
      </c>
      <c r="H355" s="71" t="s">
        <v>270</v>
      </c>
      <c r="I355" s="71" t="s">
        <v>631</v>
      </c>
      <c r="J355" s="122">
        <v>58432000</v>
      </c>
      <c r="K355" s="249" t="s">
        <v>137</v>
      </c>
      <c r="L355" s="71"/>
      <c r="M355" s="71"/>
      <c r="N355" s="149">
        <v>21968</v>
      </c>
      <c r="O355" s="52" t="s">
        <v>1555</v>
      </c>
      <c r="P355" s="81">
        <v>22178</v>
      </c>
      <c r="Q355" s="52" t="s">
        <v>1556</v>
      </c>
      <c r="R355" s="52" t="s">
        <v>12</v>
      </c>
      <c r="S355" s="52" t="s">
        <v>128</v>
      </c>
      <c r="T355" s="71" t="s">
        <v>1557</v>
      </c>
      <c r="U355" s="71" t="s">
        <v>1557</v>
      </c>
      <c r="V355" s="71" t="s">
        <v>1558</v>
      </c>
      <c r="W355" s="52" t="s">
        <v>1560</v>
      </c>
      <c r="X355" s="71" t="s">
        <v>1559</v>
      </c>
      <c r="Y355" s="54" t="s">
        <v>3985</v>
      </c>
      <c r="Z355" s="54" t="s">
        <v>1562</v>
      </c>
      <c r="AA355" s="52" t="s">
        <v>2868</v>
      </c>
      <c r="AB355" s="54" t="s">
        <v>1563</v>
      </c>
      <c r="AC355" s="54" t="s">
        <v>1564</v>
      </c>
      <c r="AD355" s="54" t="s">
        <v>2869</v>
      </c>
      <c r="AE355" s="54" t="s">
        <v>2870</v>
      </c>
      <c r="AF355" s="54" t="s">
        <v>2870</v>
      </c>
      <c r="AG355" s="54" t="s">
        <v>3545</v>
      </c>
      <c r="AH355" s="52" t="s">
        <v>3483</v>
      </c>
      <c r="AI355" s="52" t="s">
        <v>3483</v>
      </c>
      <c r="AJ355" s="52"/>
      <c r="AK355" s="54" t="s">
        <v>1326</v>
      </c>
      <c r="AL355" s="54" t="s">
        <v>1572</v>
      </c>
      <c r="AM355" s="52" t="s">
        <v>3552</v>
      </c>
      <c r="AN355" s="119"/>
      <c r="AO355" s="119">
        <f>2011000+45797000</f>
        <v>47808000</v>
      </c>
      <c r="AP355" s="119">
        <f t="shared" si="14"/>
        <v>10624000</v>
      </c>
      <c r="AQ355" s="52"/>
      <c r="AR355" s="52"/>
      <c r="AS355" s="52"/>
      <c r="AT355" s="52"/>
      <c r="AU355" s="52"/>
      <c r="AV355" s="52"/>
      <c r="AW355" s="52"/>
      <c r="AX355" s="52"/>
    </row>
    <row r="356" spans="1:50" s="123" customFormat="1" ht="72" x14ac:dyDescent="0.2">
      <c r="A356" s="52" t="s">
        <v>44</v>
      </c>
      <c r="B356" s="52" t="s">
        <v>277</v>
      </c>
      <c r="C356" s="52" t="s">
        <v>17</v>
      </c>
      <c r="D356" s="52" t="s">
        <v>34</v>
      </c>
      <c r="E356" s="52" t="s">
        <v>454</v>
      </c>
      <c r="F356" s="121" t="s">
        <v>1926</v>
      </c>
      <c r="G356" s="52" t="s">
        <v>1124</v>
      </c>
      <c r="H356" s="71" t="s">
        <v>270</v>
      </c>
      <c r="I356" s="71" t="s">
        <v>1119</v>
      </c>
      <c r="J356" s="122">
        <v>3000000</v>
      </c>
      <c r="K356" s="249" t="s">
        <v>137</v>
      </c>
      <c r="L356" s="71"/>
      <c r="M356" s="71"/>
      <c r="N356" s="19" t="s">
        <v>2871</v>
      </c>
      <c r="O356" s="19"/>
      <c r="P356" s="19"/>
      <c r="Q356" s="19"/>
      <c r="R356" s="19"/>
      <c r="S356" s="19"/>
      <c r="T356" s="19"/>
      <c r="U356" s="19"/>
      <c r="V356" s="19"/>
      <c r="W356" s="19"/>
      <c r="X356" s="18"/>
      <c r="Y356" s="46"/>
      <c r="Z356" s="19"/>
      <c r="AA356" s="19"/>
      <c r="AB356" s="19"/>
      <c r="AC356" s="19"/>
      <c r="AD356" s="19"/>
      <c r="AE356" s="19" t="s">
        <v>3754</v>
      </c>
      <c r="AF356" s="52" t="s">
        <v>2441</v>
      </c>
      <c r="AG356" s="52" t="s">
        <v>3538</v>
      </c>
      <c r="AH356" s="52" t="s">
        <v>3452</v>
      </c>
      <c r="AI356" s="52" t="s">
        <v>3467</v>
      </c>
      <c r="AJ356" s="52"/>
      <c r="AK356" s="54" t="s">
        <v>1325</v>
      </c>
      <c r="AL356" s="54" t="s">
        <v>1571</v>
      </c>
      <c r="AM356" s="52" t="s">
        <v>3553</v>
      </c>
      <c r="AN356" s="119"/>
      <c r="AO356" s="119"/>
      <c r="AP356" s="119">
        <f t="shared" si="14"/>
        <v>3000000</v>
      </c>
      <c r="AQ356" s="79">
        <v>242217</v>
      </c>
      <c r="AR356" s="79">
        <v>242248</v>
      </c>
      <c r="AS356" s="52"/>
      <c r="AT356" s="52"/>
      <c r="AU356" s="52"/>
      <c r="AV356" s="52"/>
      <c r="AW356" s="52"/>
      <c r="AX356" s="52"/>
    </row>
    <row r="357" spans="1:50" s="123" customFormat="1" ht="72" x14ac:dyDescent="0.2">
      <c r="A357" s="52" t="s">
        <v>44</v>
      </c>
      <c r="B357" s="52" t="s">
        <v>277</v>
      </c>
      <c r="C357" s="52" t="s">
        <v>17</v>
      </c>
      <c r="D357" s="52" t="s">
        <v>34</v>
      </c>
      <c r="E357" s="52" t="s">
        <v>454</v>
      </c>
      <c r="F357" s="121" t="s">
        <v>1927</v>
      </c>
      <c r="G357" s="52" t="s">
        <v>1125</v>
      </c>
      <c r="H357" s="71" t="s">
        <v>270</v>
      </c>
      <c r="I357" s="71" t="s">
        <v>1122</v>
      </c>
      <c r="J357" s="122">
        <v>1800000</v>
      </c>
      <c r="K357" s="249" t="s">
        <v>137</v>
      </c>
      <c r="L357" s="71"/>
      <c r="M357" s="71"/>
      <c r="N357" s="19" t="s">
        <v>2871</v>
      </c>
      <c r="O357" s="19"/>
      <c r="P357" s="19"/>
      <c r="Q357" s="19"/>
      <c r="R357" s="19"/>
      <c r="S357" s="19"/>
      <c r="T357" s="19"/>
      <c r="U357" s="19"/>
      <c r="V357" s="19"/>
      <c r="W357" s="19"/>
      <c r="X357" s="18"/>
      <c r="Y357" s="46"/>
      <c r="Z357" s="19"/>
      <c r="AA357" s="19"/>
      <c r="AB357" s="19"/>
      <c r="AC357" s="19"/>
      <c r="AD357" s="19"/>
      <c r="AE357" s="19" t="s">
        <v>3755</v>
      </c>
      <c r="AF357" s="52" t="s">
        <v>2872</v>
      </c>
      <c r="AG357" s="52" t="s">
        <v>3537</v>
      </c>
      <c r="AH357" s="52" t="s">
        <v>3474</v>
      </c>
      <c r="AI357" s="52" t="s">
        <v>3467</v>
      </c>
      <c r="AJ357" s="52"/>
      <c r="AK357" s="54" t="s">
        <v>1325</v>
      </c>
      <c r="AL357" s="54" t="s">
        <v>1571</v>
      </c>
      <c r="AM357" s="52" t="s">
        <v>3553</v>
      </c>
      <c r="AN357" s="119"/>
      <c r="AO357" s="119"/>
      <c r="AP357" s="119">
        <f t="shared" si="14"/>
        <v>1800000</v>
      </c>
      <c r="AQ357" s="79">
        <v>242217</v>
      </c>
      <c r="AR357" s="79">
        <v>242248</v>
      </c>
      <c r="AS357" s="52"/>
      <c r="AT357" s="52"/>
      <c r="AU357" s="52"/>
      <c r="AV357" s="52"/>
      <c r="AW357" s="52"/>
      <c r="AX357" s="52"/>
    </row>
    <row r="358" spans="1:50" s="123" customFormat="1" ht="72" x14ac:dyDescent="0.2">
      <c r="A358" s="52" t="s">
        <v>45</v>
      </c>
      <c r="B358" s="52" t="s">
        <v>277</v>
      </c>
      <c r="C358" s="52" t="s">
        <v>276</v>
      </c>
      <c r="D358" s="52" t="s">
        <v>11</v>
      </c>
      <c r="E358" s="52" t="s">
        <v>454</v>
      </c>
      <c r="F358" s="121" t="s">
        <v>1928</v>
      </c>
      <c r="G358" s="52" t="s">
        <v>659</v>
      </c>
      <c r="H358" s="71" t="s">
        <v>660</v>
      </c>
      <c r="I358" s="71" t="s">
        <v>268</v>
      </c>
      <c r="J358" s="122">
        <v>280000</v>
      </c>
      <c r="K358" s="325"/>
      <c r="L358" s="114"/>
      <c r="M358" s="325" t="s">
        <v>3756</v>
      </c>
      <c r="N358" s="18"/>
      <c r="O358" s="18" t="s">
        <v>2625</v>
      </c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 t="s">
        <v>3757</v>
      </c>
      <c r="AB358" s="36"/>
      <c r="AC358" s="36"/>
      <c r="AD358" s="17"/>
      <c r="AE358" s="18" t="s">
        <v>2876</v>
      </c>
      <c r="AF358" s="71" t="s">
        <v>2876</v>
      </c>
      <c r="AG358" s="71" t="s">
        <v>3544</v>
      </c>
      <c r="AH358" s="52" t="s">
        <v>3475</v>
      </c>
      <c r="AI358" s="54" t="s">
        <v>2457</v>
      </c>
      <c r="AJ358" s="54"/>
      <c r="AK358" s="71" t="s">
        <v>1257</v>
      </c>
      <c r="AL358" s="52" t="s">
        <v>1569</v>
      </c>
      <c r="AM358" s="52" t="s">
        <v>3553</v>
      </c>
      <c r="AN358" s="122"/>
      <c r="AO358" s="122">
        <v>280000</v>
      </c>
      <c r="AP358" s="119">
        <f t="shared" si="14"/>
        <v>0</v>
      </c>
      <c r="AQ358" s="196" t="s">
        <v>2921</v>
      </c>
      <c r="AR358" s="196" t="s">
        <v>1327</v>
      </c>
      <c r="AS358" s="339" t="s">
        <v>2945</v>
      </c>
      <c r="AT358" s="18"/>
      <c r="AU358" s="18"/>
      <c r="AV358" s="18"/>
      <c r="AW358" s="18"/>
      <c r="AX358" s="18"/>
    </row>
    <row r="359" spans="1:50" s="123" customFormat="1" ht="72" x14ac:dyDescent="0.2">
      <c r="A359" s="52" t="s">
        <v>45</v>
      </c>
      <c r="B359" s="52" t="s">
        <v>277</v>
      </c>
      <c r="C359" s="52" t="s">
        <v>276</v>
      </c>
      <c r="D359" s="52" t="s">
        <v>11</v>
      </c>
      <c r="E359" s="52" t="s">
        <v>454</v>
      </c>
      <c r="F359" s="121" t="s">
        <v>1929</v>
      </c>
      <c r="G359" s="52" t="s">
        <v>661</v>
      </c>
      <c r="H359" s="71" t="s">
        <v>269</v>
      </c>
      <c r="I359" s="71" t="s">
        <v>662</v>
      </c>
      <c r="J359" s="122">
        <v>10000</v>
      </c>
      <c r="K359" s="325"/>
      <c r="L359" s="114"/>
      <c r="M359" s="325" t="s">
        <v>3756</v>
      </c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6"/>
      <c r="AC359" s="36"/>
      <c r="AD359" s="17"/>
      <c r="AE359" s="18" t="s">
        <v>2876</v>
      </c>
      <c r="AF359" s="71" t="s">
        <v>2876</v>
      </c>
      <c r="AG359" s="71" t="s">
        <v>3544</v>
      </c>
      <c r="AH359" s="52" t="s">
        <v>3475</v>
      </c>
      <c r="AI359" s="54" t="s">
        <v>2457</v>
      </c>
      <c r="AJ359" s="54"/>
      <c r="AK359" s="71" t="s">
        <v>1257</v>
      </c>
      <c r="AL359" s="52" t="s">
        <v>1569</v>
      </c>
      <c r="AM359" s="52" t="s">
        <v>3553</v>
      </c>
      <c r="AN359" s="122"/>
      <c r="AO359" s="122">
        <v>10000</v>
      </c>
      <c r="AP359" s="119">
        <f t="shared" si="14"/>
        <v>0</v>
      </c>
      <c r="AQ359" s="196" t="s">
        <v>2921</v>
      </c>
      <c r="AR359" s="196" t="s">
        <v>1331</v>
      </c>
      <c r="AS359" s="339" t="s">
        <v>2946</v>
      </c>
      <c r="AT359" s="18"/>
      <c r="AU359" s="18"/>
      <c r="AV359" s="18"/>
      <c r="AW359" s="18"/>
      <c r="AX359" s="18"/>
    </row>
    <row r="360" spans="1:50" s="123" customFormat="1" ht="72" x14ac:dyDescent="0.2">
      <c r="A360" s="52" t="s">
        <v>45</v>
      </c>
      <c r="B360" s="52" t="s">
        <v>277</v>
      </c>
      <c r="C360" s="52" t="s">
        <v>276</v>
      </c>
      <c r="D360" s="52" t="s">
        <v>11</v>
      </c>
      <c r="E360" s="52" t="s">
        <v>454</v>
      </c>
      <c r="F360" s="121" t="s">
        <v>1930</v>
      </c>
      <c r="G360" s="52" t="s">
        <v>663</v>
      </c>
      <c r="H360" s="71" t="s">
        <v>272</v>
      </c>
      <c r="I360" s="71" t="s">
        <v>662</v>
      </c>
      <c r="J360" s="122">
        <v>54000</v>
      </c>
      <c r="K360" s="325"/>
      <c r="L360" s="114"/>
      <c r="M360" s="325" t="s">
        <v>3756</v>
      </c>
      <c r="N360" s="18"/>
      <c r="O360" s="18" t="s">
        <v>2646</v>
      </c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6"/>
      <c r="AC360" s="36"/>
      <c r="AD360" s="17"/>
      <c r="AE360" s="18" t="s">
        <v>2876</v>
      </c>
      <c r="AF360" s="71" t="s">
        <v>2876</v>
      </c>
      <c r="AG360" s="71" t="s">
        <v>3544</v>
      </c>
      <c r="AH360" s="52" t="s">
        <v>3475</v>
      </c>
      <c r="AI360" s="54" t="s">
        <v>2457</v>
      </c>
      <c r="AJ360" s="54"/>
      <c r="AK360" s="71" t="s">
        <v>1257</v>
      </c>
      <c r="AL360" s="52" t="s">
        <v>1569</v>
      </c>
      <c r="AM360" s="52" t="s">
        <v>3553</v>
      </c>
      <c r="AN360" s="122"/>
      <c r="AO360" s="122">
        <v>54000</v>
      </c>
      <c r="AP360" s="119">
        <f t="shared" si="14"/>
        <v>0</v>
      </c>
      <c r="AQ360" s="196" t="s">
        <v>2947</v>
      </c>
      <c r="AR360" s="196" t="s">
        <v>1331</v>
      </c>
      <c r="AS360" s="339" t="s">
        <v>2948</v>
      </c>
      <c r="AT360" s="18"/>
      <c r="AU360" s="18"/>
      <c r="AV360" s="18"/>
      <c r="AW360" s="18"/>
      <c r="AX360" s="18"/>
    </row>
    <row r="361" spans="1:50" s="123" customFormat="1" ht="72" x14ac:dyDescent="0.2">
      <c r="A361" s="52" t="s">
        <v>45</v>
      </c>
      <c r="B361" s="52" t="s">
        <v>277</v>
      </c>
      <c r="C361" s="52" t="s">
        <v>276</v>
      </c>
      <c r="D361" s="52" t="s">
        <v>11</v>
      </c>
      <c r="E361" s="52" t="s">
        <v>454</v>
      </c>
      <c r="F361" s="121" t="s">
        <v>1931</v>
      </c>
      <c r="G361" s="52" t="s">
        <v>664</v>
      </c>
      <c r="H361" s="71" t="s">
        <v>319</v>
      </c>
      <c r="I361" s="71" t="s">
        <v>662</v>
      </c>
      <c r="J361" s="122">
        <v>48000</v>
      </c>
      <c r="K361" s="325"/>
      <c r="L361" s="114"/>
      <c r="M361" s="325" t="s">
        <v>3756</v>
      </c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6"/>
      <c r="AC361" s="36"/>
      <c r="AD361" s="17"/>
      <c r="AE361" s="18" t="s">
        <v>2876</v>
      </c>
      <c r="AF361" s="71" t="s">
        <v>2876</v>
      </c>
      <c r="AG361" s="71" t="s">
        <v>3544</v>
      </c>
      <c r="AH361" s="52" t="s">
        <v>2457</v>
      </c>
      <c r="AI361" s="54" t="s">
        <v>2457</v>
      </c>
      <c r="AJ361" s="54"/>
      <c r="AK361" s="71" t="s">
        <v>1257</v>
      </c>
      <c r="AL361" s="52" t="s">
        <v>1569</v>
      </c>
      <c r="AM361" s="52" t="s">
        <v>3552</v>
      </c>
      <c r="AN361" s="250"/>
      <c r="AO361" s="122">
        <v>48000</v>
      </c>
      <c r="AP361" s="119">
        <f t="shared" si="14"/>
        <v>0</v>
      </c>
      <c r="AQ361" s="196" t="s">
        <v>2949</v>
      </c>
      <c r="AR361" s="196" t="s">
        <v>1331</v>
      </c>
      <c r="AS361" s="339" t="s">
        <v>2946</v>
      </c>
      <c r="AT361" s="18"/>
      <c r="AU361" s="18"/>
      <c r="AV361" s="18"/>
      <c r="AW361" s="18"/>
      <c r="AX361" s="18"/>
    </row>
    <row r="362" spans="1:50" s="123" customFormat="1" ht="72" x14ac:dyDescent="0.2">
      <c r="A362" s="52" t="s">
        <v>45</v>
      </c>
      <c r="B362" s="52" t="s">
        <v>277</v>
      </c>
      <c r="C362" s="52" t="s">
        <v>276</v>
      </c>
      <c r="D362" s="52" t="s">
        <v>11</v>
      </c>
      <c r="E362" s="52" t="s">
        <v>454</v>
      </c>
      <c r="F362" s="121" t="s">
        <v>1932</v>
      </c>
      <c r="G362" s="52" t="s">
        <v>665</v>
      </c>
      <c r="H362" s="71" t="s">
        <v>459</v>
      </c>
      <c r="I362" s="71" t="s">
        <v>274</v>
      </c>
      <c r="J362" s="122">
        <v>240000</v>
      </c>
      <c r="K362" s="325"/>
      <c r="L362" s="114"/>
      <c r="M362" s="325" t="s">
        <v>3756</v>
      </c>
      <c r="N362" s="18"/>
      <c r="O362" s="18" t="s">
        <v>2592</v>
      </c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 t="s">
        <v>3758</v>
      </c>
      <c r="AB362" s="36"/>
      <c r="AC362" s="36"/>
      <c r="AD362" s="17"/>
      <c r="AE362" s="18" t="s">
        <v>2876</v>
      </c>
      <c r="AF362" s="71" t="s">
        <v>2876</v>
      </c>
      <c r="AG362" s="71" t="s">
        <v>3544</v>
      </c>
      <c r="AH362" s="52" t="s">
        <v>3475</v>
      </c>
      <c r="AI362" s="54" t="s">
        <v>2457</v>
      </c>
      <c r="AJ362" s="54"/>
      <c r="AK362" s="71" t="s">
        <v>1257</v>
      </c>
      <c r="AL362" s="52" t="s">
        <v>1569</v>
      </c>
      <c r="AM362" s="52" t="s">
        <v>3553</v>
      </c>
      <c r="AN362" s="122"/>
      <c r="AO362" s="122">
        <v>240000</v>
      </c>
      <c r="AP362" s="119">
        <f t="shared" si="14"/>
        <v>0</v>
      </c>
      <c r="AQ362" s="196" t="s">
        <v>2949</v>
      </c>
      <c r="AR362" s="196" t="s">
        <v>1331</v>
      </c>
      <c r="AS362" s="339" t="s">
        <v>2950</v>
      </c>
      <c r="AT362" s="18"/>
      <c r="AU362" s="18"/>
      <c r="AV362" s="18"/>
      <c r="AW362" s="18"/>
      <c r="AX362" s="18"/>
    </row>
    <row r="363" spans="1:50" s="123" customFormat="1" ht="72" x14ac:dyDescent="0.2">
      <c r="A363" s="52" t="s">
        <v>45</v>
      </c>
      <c r="B363" s="52" t="s">
        <v>277</v>
      </c>
      <c r="C363" s="52" t="s">
        <v>276</v>
      </c>
      <c r="D363" s="52" t="s">
        <v>11</v>
      </c>
      <c r="E363" s="52" t="s">
        <v>454</v>
      </c>
      <c r="F363" s="121" t="s">
        <v>1933</v>
      </c>
      <c r="G363" s="52" t="s">
        <v>666</v>
      </c>
      <c r="H363" s="71" t="s">
        <v>319</v>
      </c>
      <c r="I363" s="71" t="s">
        <v>631</v>
      </c>
      <c r="J363" s="122">
        <v>26000</v>
      </c>
      <c r="K363" s="325"/>
      <c r="L363" s="114"/>
      <c r="M363" s="325" t="s">
        <v>3756</v>
      </c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6"/>
      <c r="AC363" s="36"/>
      <c r="AD363" s="17"/>
      <c r="AE363" s="18" t="s">
        <v>2890</v>
      </c>
      <c r="AF363" s="71" t="s">
        <v>2890</v>
      </c>
      <c r="AG363" s="52" t="s">
        <v>3544</v>
      </c>
      <c r="AH363" s="52" t="s">
        <v>3472</v>
      </c>
      <c r="AI363" s="54" t="s">
        <v>2457</v>
      </c>
      <c r="AJ363" s="54"/>
      <c r="AK363" s="71" t="s">
        <v>1257</v>
      </c>
      <c r="AL363" s="52" t="s">
        <v>1569</v>
      </c>
      <c r="AM363" s="52" t="s">
        <v>3553</v>
      </c>
      <c r="AN363" s="122"/>
      <c r="AO363" s="122">
        <v>26000</v>
      </c>
      <c r="AP363" s="119">
        <f t="shared" si="14"/>
        <v>0</v>
      </c>
      <c r="AQ363" s="196" t="s">
        <v>1331</v>
      </c>
      <c r="AR363" s="196" t="s">
        <v>1331</v>
      </c>
      <c r="AS363" s="339" t="s">
        <v>1331</v>
      </c>
      <c r="AT363" s="18"/>
      <c r="AU363" s="18"/>
      <c r="AV363" s="18"/>
      <c r="AW363" s="18"/>
      <c r="AX363" s="18"/>
    </row>
    <row r="364" spans="1:50" s="123" customFormat="1" ht="72" x14ac:dyDescent="0.2">
      <c r="A364" s="52" t="s">
        <v>45</v>
      </c>
      <c r="B364" s="52" t="s">
        <v>277</v>
      </c>
      <c r="C364" s="52" t="s">
        <v>276</v>
      </c>
      <c r="D364" s="52" t="s">
        <v>11</v>
      </c>
      <c r="E364" s="52" t="s">
        <v>454</v>
      </c>
      <c r="F364" s="121" t="s">
        <v>1934</v>
      </c>
      <c r="G364" s="52" t="s">
        <v>667</v>
      </c>
      <c r="H364" s="71" t="s">
        <v>272</v>
      </c>
      <c r="I364" s="71" t="s">
        <v>631</v>
      </c>
      <c r="J364" s="122">
        <v>45000</v>
      </c>
      <c r="K364" s="325"/>
      <c r="L364" s="114"/>
      <c r="M364" s="325" t="s">
        <v>3756</v>
      </c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6"/>
      <c r="AC364" s="36"/>
      <c r="AD364" s="17"/>
      <c r="AE364" s="18" t="s">
        <v>2890</v>
      </c>
      <c r="AF364" s="71" t="s">
        <v>2890</v>
      </c>
      <c r="AG364" s="52" t="s">
        <v>3544</v>
      </c>
      <c r="AH364" s="52" t="s">
        <v>3472</v>
      </c>
      <c r="AI364" s="54" t="s">
        <v>2457</v>
      </c>
      <c r="AJ364" s="54"/>
      <c r="AK364" s="71" t="s">
        <v>1257</v>
      </c>
      <c r="AL364" s="52" t="s">
        <v>1569</v>
      </c>
      <c r="AM364" s="52" t="s">
        <v>3553</v>
      </c>
      <c r="AN364" s="122"/>
      <c r="AO364" s="122">
        <v>45000</v>
      </c>
      <c r="AP364" s="119">
        <f t="shared" si="14"/>
        <v>0</v>
      </c>
      <c r="AQ364" s="196" t="s">
        <v>1331</v>
      </c>
      <c r="AR364" s="196" t="s">
        <v>1331</v>
      </c>
      <c r="AS364" s="339" t="s">
        <v>1331</v>
      </c>
      <c r="AT364" s="18"/>
      <c r="AU364" s="18"/>
      <c r="AV364" s="18"/>
      <c r="AW364" s="18"/>
      <c r="AX364" s="18"/>
    </row>
    <row r="365" spans="1:50" s="123" customFormat="1" ht="72" x14ac:dyDescent="0.2">
      <c r="A365" s="52" t="s">
        <v>45</v>
      </c>
      <c r="B365" s="52" t="s">
        <v>277</v>
      </c>
      <c r="C365" s="52" t="s">
        <v>276</v>
      </c>
      <c r="D365" s="52" t="s">
        <v>11</v>
      </c>
      <c r="E365" s="52" t="s">
        <v>454</v>
      </c>
      <c r="F365" s="121" t="s">
        <v>1935</v>
      </c>
      <c r="G365" s="52" t="s">
        <v>668</v>
      </c>
      <c r="H365" s="71" t="s">
        <v>269</v>
      </c>
      <c r="I365" s="71" t="s">
        <v>631</v>
      </c>
      <c r="J365" s="122">
        <v>40000</v>
      </c>
      <c r="K365" s="325"/>
      <c r="L365" s="114"/>
      <c r="M365" s="325" t="s">
        <v>3756</v>
      </c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6"/>
      <c r="AC365" s="36"/>
      <c r="AD365" s="17"/>
      <c r="AE365" s="18" t="s">
        <v>2876</v>
      </c>
      <c r="AF365" s="71" t="s">
        <v>2890</v>
      </c>
      <c r="AG365" s="52" t="s">
        <v>3544</v>
      </c>
      <c r="AH365" s="52" t="s">
        <v>3472</v>
      </c>
      <c r="AI365" s="54" t="s">
        <v>2457</v>
      </c>
      <c r="AJ365" s="54"/>
      <c r="AK365" s="71" t="s">
        <v>1257</v>
      </c>
      <c r="AL365" s="52" t="s">
        <v>1569</v>
      </c>
      <c r="AM365" s="52" t="s">
        <v>3553</v>
      </c>
      <c r="AN365" s="122"/>
      <c r="AO365" s="122">
        <v>40000</v>
      </c>
      <c r="AP365" s="119">
        <f t="shared" si="14"/>
        <v>0</v>
      </c>
      <c r="AQ365" s="196" t="s">
        <v>1331</v>
      </c>
      <c r="AR365" s="196" t="s">
        <v>1331</v>
      </c>
      <c r="AS365" s="339" t="s">
        <v>1331</v>
      </c>
      <c r="AT365" s="18"/>
      <c r="AU365" s="18"/>
      <c r="AV365" s="18"/>
      <c r="AW365" s="18"/>
      <c r="AX365" s="18"/>
    </row>
    <row r="366" spans="1:50" s="123" customFormat="1" ht="72" x14ac:dyDescent="0.2">
      <c r="A366" s="52" t="s">
        <v>45</v>
      </c>
      <c r="B366" s="52" t="s">
        <v>277</v>
      </c>
      <c r="C366" s="52" t="s">
        <v>276</v>
      </c>
      <c r="D366" s="52" t="s">
        <v>11</v>
      </c>
      <c r="E366" s="52" t="s">
        <v>454</v>
      </c>
      <c r="F366" s="121" t="s">
        <v>1936</v>
      </c>
      <c r="G366" s="52" t="s">
        <v>669</v>
      </c>
      <c r="H366" s="71" t="s">
        <v>303</v>
      </c>
      <c r="I366" s="71" t="s">
        <v>631</v>
      </c>
      <c r="J366" s="122">
        <v>120000</v>
      </c>
      <c r="K366" s="325"/>
      <c r="L366" s="114"/>
      <c r="M366" s="325" t="s">
        <v>3756</v>
      </c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6"/>
      <c r="AC366" s="36"/>
      <c r="AD366" s="17"/>
      <c r="AE366" s="18" t="s">
        <v>2876</v>
      </c>
      <c r="AF366" s="71" t="s">
        <v>1330</v>
      </c>
      <c r="AG366" s="52" t="s">
        <v>3544</v>
      </c>
      <c r="AH366" s="52" t="s">
        <v>3470</v>
      </c>
      <c r="AI366" s="54" t="s">
        <v>2457</v>
      </c>
      <c r="AJ366" s="54"/>
      <c r="AK366" s="71" t="s">
        <v>1257</v>
      </c>
      <c r="AL366" s="52" t="s">
        <v>1569</v>
      </c>
      <c r="AM366" s="52" t="s">
        <v>3553</v>
      </c>
      <c r="AN366" s="122"/>
      <c r="AO366" s="122">
        <v>120000</v>
      </c>
      <c r="AP366" s="119">
        <f t="shared" si="14"/>
        <v>0</v>
      </c>
      <c r="AQ366" s="196" t="s">
        <v>1331</v>
      </c>
      <c r="AR366" s="196" t="s">
        <v>1331</v>
      </c>
      <c r="AS366" s="339" t="s">
        <v>1331</v>
      </c>
      <c r="AT366" s="18"/>
      <c r="AU366" s="18"/>
      <c r="AV366" s="18"/>
      <c r="AW366" s="18"/>
      <c r="AX366" s="18"/>
    </row>
    <row r="367" spans="1:50" s="123" customFormat="1" ht="72" x14ac:dyDescent="0.2">
      <c r="A367" s="52" t="s">
        <v>45</v>
      </c>
      <c r="B367" s="52" t="s">
        <v>277</v>
      </c>
      <c r="C367" s="52" t="s">
        <v>276</v>
      </c>
      <c r="D367" s="52" t="s">
        <v>11</v>
      </c>
      <c r="E367" s="52" t="s">
        <v>454</v>
      </c>
      <c r="F367" s="121" t="s">
        <v>1937</v>
      </c>
      <c r="G367" s="52" t="s">
        <v>670</v>
      </c>
      <c r="H367" s="71" t="s">
        <v>270</v>
      </c>
      <c r="I367" s="71" t="s">
        <v>274</v>
      </c>
      <c r="J367" s="122">
        <v>3500</v>
      </c>
      <c r="K367" s="325"/>
      <c r="L367" s="114"/>
      <c r="M367" s="325" t="s">
        <v>3756</v>
      </c>
      <c r="N367" s="18"/>
      <c r="O367" s="18" t="s">
        <v>2650</v>
      </c>
      <c r="P367" s="36" t="s">
        <v>2883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>
        <v>3500</v>
      </c>
      <c r="AA367" s="36" t="s">
        <v>3759</v>
      </c>
      <c r="AB367" s="36"/>
      <c r="AC367" s="36"/>
      <c r="AD367" s="17"/>
      <c r="AE367" s="18" t="s">
        <v>2876</v>
      </c>
      <c r="AF367" s="71" t="s">
        <v>2876</v>
      </c>
      <c r="AG367" s="71" t="s">
        <v>3544</v>
      </c>
      <c r="AH367" s="52" t="s">
        <v>2457</v>
      </c>
      <c r="AI367" s="54" t="s">
        <v>2457</v>
      </c>
      <c r="AJ367" s="54"/>
      <c r="AK367" s="71" t="s">
        <v>1257</v>
      </c>
      <c r="AL367" s="52" t="s">
        <v>1569</v>
      </c>
      <c r="AM367" s="52" t="s">
        <v>3552</v>
      </c>
      <c r="AN367" s="250"/>
      <c r="AO367" s="122">
        <v>3500</v>
      </c>
      <c r="AP367" s="119">
        <f t="shared" si="14"/>
        <v>0</v>
      </c>
      <c r="AQ367" s="196" t="s">
        <v>1331</v>
      </c>
      <c r="AR367" s="196" t="s">
        <v>1331</v>
      </c>
      <c r="AS367" s="339" t="s">
        <v>1331</v>
      </c>
      <c r="AT367" s="18"/>
      <c r="AU367" s="18"/>
      <c r="AV367" s="18"/>
      <c r="AW367" s="18"/>
      <c r="AX367" s="18"/>
    </row>
    <row r="368" spans="1:50" s="268" customFormat="1" ht="72" x14ac:dyDescent="0.2">
      <c r="A368" s="54" t="s">
        <v>45</v>
      </c>
      <c r="B368" s="52" t="s">
        <v>277</v>
      </c>
      <c r="C368" s="54" t="s">
        <v>276</v>
      </c>
      <c r="D368" s="52" t="s">
        <v>21</v>
      </c>
      <c r="E368" s="52" t="s">
        <v>454</v>
      </c>
      <c r="F368" s="252" t="s">
        <v>1938</v>
      </c>
      <c r="G368" s="54" t="s">
        <v>671</v>
      </c>
      <c r="H368" s="54" t="s">
        <v>270</v>
      </c>
      <c r="I368" s="54" t="s">
        <v>271</v>
      </c>
      <c r="J368" s="272">
        <v>18000</v>
      </c>
      <c r="K368" s="116"/>
      <c r="L368" s="114"/>
      <c r="M368" s="325" t="s">
        <v>3756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>
        <v>18000</v>
      </c>
      <c r="AA368" s="36" t="s">
        <v>2903</v>
      </c>
      <c r="AB368" s="36"/>
      <c r="AC368" s="36"/>
      <c r="AD368" s="17"/>
      <c r="AE368" s="18" t="s">
        <v>2876</v>
      </c>
      <c r="AF368" s="71" t="s">
        <v>2904</v>
      </c>
      <c r="AG368" s="71" t="s">
        <v>3544</v>
      </c>
      <c r="AH368" s="71" t="s">
        <v>3472</v>
      </c>
      <c r="AI368" s="54" t="s">
        <v>2457</v>
      </c>
      <c r="AJ368" s="54"/>
      <c r="AK368" s="71" t="s">
        <v>1330</v>
      </c>
      <c r="AL368" s="71" t="s">
        <v>1570</v>
      </c>
      <c r="AM368" s="52" t="s">
        <v>3553</v>
      </c>
      <c r="AN368" s="272"/>
      <c r="AO368" s="272">
        <v>18000</v>
      </c>
      <c r="AP368" s="264">
        <f t="shared" si="14"/>
        <v>0</v>
      </c>
      <c r="AQ368" s="196" t="s">
        <v>1331</v>
      </c>
      <c r="AR368" s="196" t="s">
        <v>1331</v>
      </c>
      <c r="AS368" s="339" t="s">
        <v>1331</v>
      </c>
      <c r="AT368" s="18"/>
      <c r="AU368" s="18"/>
      <c r="AV368" s="18"/>
      <c r="AW368" s="18"/>
      <c r="AX368" s="18"/>
    </row>
    <row r="369" spans="1:50" s="123" customFormat="1" ht="72" x14ac:dyDescent="0.2">
      <c r="A369" s="52" t="s">
        <v>45</v>
      </c>
      <c r="B369" s="52" t="s">
        <v>277</v>
      </c>
      <c r="C369" s="52" t="s">
        <v>276</v>
      </c>
      <c r="D369" s="52" t="s">
        <v>21</v>
      </c>
      <c r="E369" s="52" t="s">
        <v>454</v>
      </c>
      <c r="F369" s="121" t="s">
        <v>1939</v>
      </c>
      <c r="G369" s="52" t="s">
        <v>672</v>
      </c>
      <c r="H369" s="71" t="s">
        <v>272</v>
      </c>
      <c r="I369" s="71" t="s">
        <v>271</v>
      </c>
      <c r="J369" s="122">
        <v>25500</v>
      </c>
      <c r="K369" s="116"/>
      <c r="L369" s="114"/>
      <c r="M369" s="325" t="s">
        <v>3756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>
        <v>25500</v>
      </c>
      <c r="AA369" s="36" t="s">
        <v>2906</v>
      </c>
      <c r="AB369" s="36"/>
      <c r="AC369" s="36"/>
      <c r="AD369" s="17"/>
      <c r="AE369" s="18" t="s">
        <v>2876</v>
      </c>
      <c r="AF369" s="71" t="s">
        <v>2904</v>
      </c>
      <c r="AG369" s="71" t="s">
        <v>3544</v>
      </c>
      <c r="AH369" s="71" t="s">
        <v>3472</v>
      </c>
      <c r="AI369" s="54" t="s">
        <v>2457</v>
      </c>
      <c r="AJ369" s="54"/>
      <c r="AK369" s="71" t="s">
        <v>1330</v>
      </c>
      <c r="AL369" s="71" t="s">
        <v>1570</v>
      </c>
      <c r="AM369" s="52" t="s">
        <v>3553</v>
      </c>
      <c r="AN369" s="122"/>
      <c r="AO369" s="122">
        <v>25500</v>
      </c>
      <c r="AP369" s="119">
        <f t="shared" si="14"/>
        <v>0</v>
      </c>
      <c r="AQ369" s="196" t="s">
        <v>1331</v>
      </c>
      <c r="AR369" s="196" t="s">
        <v>1331</v>
      </c>
      <c r="AS369" s="339" t="s">
        <v>1331</v>
      </c>
      <c r="AT369" s="18"/>
      <c r="AU369" s="18"/>
      <c r="AV369" s="18"/>
      <c r="AW369" s="18"/>
      <c r="AX369" s="18"/>
    </row>
    <row r="370" spans="1:50" s="123" customFormat="1" ht="72" x14ac:dyDescent="0.2">
      <c r="A370" s="52" t="s">
        <v>45</v>
      </c>
      <c r="B370" s="52" t="s">
        <v>277</v>
      </c>
      <c r="C370" s="52" t="s">
        <v>276</v>
      </c>
      <c r="D370" s="52" t="s">
        <v>21</v>
      </c>
      <c r="E370" s="52" t="s">
        <v>454</v>
      </c>
      <c r="F370" s="121" t="s">
        <v>1940</v>
      </c>
      <c r="G370" s="52" t="s">
        <v>673</v>
      </c>
      <c r="H370" s="71" t="s">
        <v>269</v>
      </c>
      <c r="I370" s="71" t="s">
        <v>271</v>
      </c>
      <c r="J370" s="122">
        <v>50400</v>
      </c>
      <c r="K370" s="116"/>
      <c r="L370" s="114"/>
      <c r="M370" s="325" t="s">
        <v>3756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>
        <v>50400</v>
      </c>
      <c r="AA370" s="36" t="s">
        <v>2909</v>
      </c>
      <c r="AB370" s="36"/>
      <c r="AC370" s="36"/>
      <c r="AD370" s="17"/>
      <c r="AE370" s="18" t="s">
        <v>2876</v>
      </c>
      <c r="AF370" s="71" t="s">
        <v>2904</v>
      </c>
      <c r="AG370" s="71" t="s">
        <v>3544</v>
      </c>
      <c r="AH370" s="71" t="s">
        <v>3472</v>
      </c>
      <c r="AI370" s="54" t="s">
        <v>2457</v>
      </c>
      <c r="AJ370" s="54"/>
      <c r="AK370" s="71" t="s">
        <v>1330</v>
      </c>
      <c r="AL370" s="71" t="s">
        <v>1570</v>
      </c>
      <c r="AM370" s="52" t="s">
        <v>3553</v>
      </c>
      <c r="AN370" s="122"/>
      <c r="AO370" s="122">
        <v>50400</v>
      </c>
      <c r="AP370" s="119">
        <f t="shared" si="14"/>
        <v>0</v>
      </c>
      <c r="AQ370" s="196" t="s">
        <v>1331</v>
      </c>
      <c r="AR370" s="196" t="s">
        <v>1331</v>
      </c>
      <c r="AS370" s="339" t="s">
        <v>1331</v>
      </c>
      <c r="AT370" s="18"/>
      <c r="AU370" s="18"/>
      <c r="AV370" s="18"/>
      <c r="AW370" s="18"/>
      <c r="AX370" s="18"/>
    </row>
    <row r="371" spans="1:50" s="123" customFormat="1" ht="72" x14ac:dyDescent="0.2">
      <c r="A371" s="52" t="s">
        <v>45</v>
      </c>
      <c r="B371" s="52" t="s">
        <v>277</v>
      </c>
      <c r="C371" s="52" t="s">
        <v>276</v>
      </c>
      <c r="D371" s="52" t="s">
        <v>286</v>
      </c>
      <c r="E371" s="52" t="s">
        <v>454</v>
      </c>
      <c r="F371" s="121" t="s">
        <v>1941</v>
      </c>
      <c r="G371" s="52" t="s">
        <v>674</v>
      </c>
      <c r="H371" s="71" t="s">
        <v>270</v>
      </c>
      <c r="I371" s="71" t="s">
        <v>268</v>
      </c>
      <c r="J371" s="122">
        <v>95000</v>
      </c>
      <c r="K371" s="325"/>
      <c r="L371" s="114"/>
      <c r="M371" s="325" t="s">
        <v>3756</v>
      </c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6"/>
      <c r="AC371" s="36"/>
      <c r="AD371" s="17"/>
      <c r="AE371" s="18" t="s">
        <v>2876</v>
      </c>
      <c r="AF371" s="71" t="s">
        <v>2890</v>
      </c>
      <c r="AG371" s="52" t="s">
        <v>3544</v>
      </c>
      <c r="AH371" s="52" t="s">
        <v>3472</v>
      </c>
      <c r="AI371" s="54" t="s">
        <v>2457</v>
      </c>
      <c r="AJ371" s="54"/>
      <c r="AK371" s="71" t="s">
        <v>1257</v>
      </c>
      <c r="AL371" s="52" t="s">
        <v>1569</v>
      </c>
      <c r="AM371" s="52" t="s">
        <v>3553</v>
      </c>
      <c r="AN371" s="122"/>
      <c r="AO371" s="122">
        <v>95000</v>
      </c>
      <c r="AP371" s="119">
        <f t="shared" si="14"/>
        <v>0</v>
      </c>
      <c r="AQ371" s="196" t="s">
        <v>1331</v>
      </c>
      <c r="AR371" s="196" t="s">
        <v>1331</v>
      </c>
      <c r="AS371" s="339" t="s">
        <v>1331</v>
      </c>
      <c r="AT371" s="18"/>
      <c r="AU371" s="18"/>
      <c r="AV371" s="18"/>
      <c r="AW371" s="18"/>
      <c r="AX371" s="18"/>
    </row>
    <row r="372" spans="1:50" s="123" customFormat="1" ht="72" x14ac:dyDescent="0.2">
      <c r="A372" s="52" t="s">
        <v>45</v>
      </c>
      <c r="B372" s="52" t="s">
        <v>277</v>
      </c>
      <c r="C372" s="52" t="s">
        <v>276</v>
      </c>
      <c r="D372" s="52" t="s">
        <v>286</v>
      </c>
      <c r="E372" s="52" t="s">
        <v>454</v>
      </c>
      <c r="F372" s="121" t="s">
        <v>1942</v>
      </c>
      <c r="G372" s="52" t="s">
        <v>675</v>
      </c>
      <c r="H372" s="71" t="s">
        <v>270</v>
      </c>
      <c r="I372" s="71" t="s">
        <v>271</v>
      </c>
      <c r="J372" s="122">
        <v>42500</v>
      </c>
      <c r="K372" s="325"/>
      <c r="L372" s="114"/>
      <c r="M372" s="325" t="s">
        <v>3756</v>
      </c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6"/>
      <c r="AC372" s="36"/>
      <c r="AD372" s="17"/>
      <c r="AE372" s="18" t="s">
        <v>2876</v>
      </c>
      <c r="AF372" s="71" t="s">
        <v>2890</v>
      </c>
      <c r="AG372" s="52" t="s">
        <v>3544</v>
      </c>
      <c r="AH372" s="52" t="s">
        <v>3472</v>
      </c>
      <c r="AI372" s="54" t="s">
        <v>2457</v>
      </c>
      <c r="AJ372" s="54"/>
      <c r="AK372" s="71" t="s">
        <v>1257</v>
      </c>
      <c r="AL372" s="52" t="s">
        <v>1569</v>
      </c>
      <c r="AM372" s="52" t="s">
        <v>3553</v>
      </c>
      <c r="AN372" s="122"/>
      <c r="AO372" s="122">
        <v>42500</v>
      </c>
      <c r="AP372" s="119">
        <f t="shared" si="14"/>
        <v>0</v>
      </c>
      <c r="AQ372" s="196" t="s">
        <v>1331</v>
      </c>
      <c r="AR372" s="196" t="s">
        <v>1327</v>
      </c>
      <c r="AS372" s="339" t="s">
        <v>1327</v>
      </c>
      <c r="AT372" s="18"/>
      <c r="AU372" s="18"/>
      <c r="AV372" s="18"/>
      <c r="AW372" s="18"/>
      <c r="AX372" s="18"/>
    </row>
    <row r="373" spans="1:50" s="123" customFormat="1" ht="72" x14ac:dyDescent="0.2">
      <c r="A373" s="52" t="s">
        <v>45</v>
      </c>
      <c r="B373" s="52" t="s">
        <v>277</v>
      </c>
      <c r="C373" s="52" t="s">
        <v>276</v>
      </c>
      <c r="D373" s="52" t="s">
        <v>286</v>
      </c>
      <c r="E373" s="52" t="s">
        <v>454</v>
      </c>
      <c r="F373" s="121" t="s">
        <v>1943</v>
      </c>
      <c r="G373" s="52" t="s">
        <v>676</v>
      </c>
      <c r="H373" s="71" t="s">
        <v>270</v>
      </c>
      <c r="I373" s="71" t="s">
        <v>274</v>
      </c>
      <c r="J373" s="122">
        <v>15000</v>
      </c>
      <c r="K373" s="325"/>
      <c r="L373" s="114"/>
      <c r="M373" s="325" t="s">
        <v>3756</v>
      </c>
      <c r="N373" s="18"/>
      <c r="O373" s="18" t="s">
        <v>3760</v>
      </c>
      <c r="P373" s="36" t="s">
        <v>2892</v>
      </c>
      <c r="Q373" s="18" t="s">
        <v>2901</v>
      </c>
      <c r="R373" s="18"/>
      <c r="S373" s="18" t="s">
        <v>104</v>
      </c>
      <c r="T373" s="18"/>
      <c r="U373" s="18"/>
      <c r="V373" s="53">
        <v>43920</v>
      </c>
      <c r="W373" s="17">
        <v>15000</v>
      </c>
      <c r="X373" s="32"/>
      <c r="Y373" s="36" t="s">
        <v>2902</v>
      </c>
      <c r="Z373" s="17">
        <v>15000</v>
      </c>
      <c r="AA373" s="36" t="s">
        <v>3761</v>
      </c>
      <c r="AB373" s="36"/>
      <c r="AC373" s="36"/>
      <c r="AD373" s="17"/>
      <c r="AE373" s="18" t="s">
        <v>2876</v>
      </c>
      <c r="AF373" s="71" t="s">
        <v>1330</v>
      </c>
      <c r="AG373" s="52" t="s">
        <v>3544</v>
      </c>
      <c r="AH373" s="52" t="s">
        <v>3470</v>
      </c>
      <c r="AI373" s="54" t="s">
        <v>2457</v>
      </c>
      <c r="AJ373" s="54"/>
      <c r="AK373" s="71" t="s">
        <v>1257</v>
      </c>
      <c r="AL373" s="52" t="s">
        <v>1569</v>
      </c>
      <c r="AM373" s="52" t="s">
        <v>3553</v>
      </c>
      <c r="AN373" s="122"/>
      <c r="AO373" s="122">
        <v>15000</v>
      </c>
      <c r="AP373" s="119">
        <f t="shared" si="14"/>
        <v>0</v>
      </c>
      <c r="AQ373" s="196" t="s">
        <v>1327</v>
      </c>
      <c r="AR373" s="196" t="s">
        <v>1328</v>
      </c>
      <c r="AS373" s="339" t="s">
        <v>1328</v>
      </c>
      <c r="AT373" s="18"/>
      <c r="AU373" s="18"/>
      <c r="AV373" s="18"/>
      <c r="AW373" s="18"/>
      <c r="AX373" s="18"/>
    </row>
    <row r="374" spans="1:50" s="123" customFormat="1" ht="72" x14ac:dyDescent="0.2">
      <c r="A374" s="52" t="s">
        <v>45</v>
      </c>
      <c r="B374" s="52" t="s">
        <v>277</v>
      </c>
      <c r="C374" s="52" t="s">
        <v>276</v>
      </c>
      <c r="D374" s="52" t="s">
        <v>286</v>
      </c>
      <c r="E374" s="52" t="s">
        <v>454</v>
      </c>
      <c r="F374" s="121" t="s">
        <v>1944</v>
      </c>
      <c r="G374" s="52" t="s">
        <v>677</v>
      </c>
      <c r="H374" s="71" t="s">
        <v>303</v>
      </c>
      <c r="I374" s="71" t="s">
        <v>271</v>
      </c>
      <c r="J374" s="122">
        <v>370000</v>
      </c>
      <c r="K374" s="325"/>
      <c r="L374" s="114"/>
      <c r="M374" s="325" t="s">
        <v>3756</v>
      </c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6"/>
      <c r="AC374" s="36"/>
      <c r="AD374" s="17"/>
      <c r="AE374" s="18" t="s">
        <v>2876</v>
      </c>
      <c r="AF374" s="71" t="s">
        <v>1330</v>
      </c>
      <c r="AG374" s="52" t="s">
        <v>3544</v>
      </c>
      <c r="AH374" s="52" t="s">
        <v>3470</v>
      </c>
      <c r="AI374" s="54" t="s">
        <v>2457</v>
      </c>
      <c r="AJ374" s="54"/>
      <c r="AK374" s="71" t="s">
        <v>1257</v>
      </c>
      <c r="AL374" s="52" t="s">
        <v>1569</v>
      </c>
      <c r="AM374" s="52" t="s">
        <v>3553</v>
      </c>
      <c r="AN374" s="122"/>
      <c r="AO374" s="122">
        <v>370000</v>
      </c>
      <c r="AP374" s="119">
        <f t="shared" si="14"/>
        <v>0</v>
      </c>
      <c r="AQ374" s="196" t="s">
        <v>1327</v>
      </c>
      <c r="AR374" s="196" t="s">
        <v>1328</v>
      </c>
      <c r="AS374" s="339" t="s">
        <v>1328</v>
      </c>
      <c r="AT374" s="18"/>
      <c r="AU374" s="18"/>
      <c r="AV374" s="18"/>
      <c r="AW374" s="18"/>
      <c r="AX374" s="18"/>
    </row>
    <row r="375" spans="1:50" s="123" customFormat="1" ht="72" x14ac:dyDescent="0.2">
      <c r="A375" s="52" t="s">
        <v>45</v>
      </c>
      <c r="B375" s="52" t="s">
        <v>277</v>
      </c>
      <c r="C375" s="52" t="s">
        <v>276</v>
      </c>
      <c r="D375" s="52" t="s">
        <v>286</v>
      </c>
      <c r="E375" s="52" t="s">
        <v>454</v>
      </c>
      <c r="F375" s="121" t="s">
        <v>1945</v>
      </c>
      <c r="G375" s="52" t="s">
        <v>678</v>
      </c>
      <c r="H375" s="71" t="s">
        <v>270</v>
      </c>
      <c r="I375" s="71" t="s">
        <v>274</v>
      </c>
      <c r="J375" s="122">
        <v>200000</v>
      </c>
      <c r="K375" s="325"/>
      <c r="L375" s="114"/>
      <c r="M375" s="325" t="s">
        <v>3756</v>
      </c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6"/>
      <c r="AC375" s="36"/>
      <c r="AD375" s="17"/>
      <c r="AE375" s="18" t="s">
        <v>2876</v>
      </c>
      <c r="AF375" s="71" t="s">
        <v>2919</v>
      </c>
      <c r="AG375" s="54" t="s">
        <v>3544</v>
      </c>
      <c r="AH375" s="52" t="s">
        <v>3472</v>
      </c>
      <c r="AI375" s="54" t="s">
        <v>2457</v>
      </c>
      <c r="AJ375" s="54"/>
      <c r="AK375" s="71" t="s">
        <v>1257</v>
      </c>
      <c r="AL375" s="52" t="s">
        <v>1569</v>
      </c>
      <c r="AM375" s="52" t="s">
        <v>3553</v>
      </c>
      <c r="AN375" s="122"/>
      <c r="AO375" s="122">
        <v>200000</v>
      </c>
      <c r="AP375" s="119">
        <f t="shared" si="14"/>
        <v>0</v>
      </c>
      <c r="AQ375" s="196" t="s">
        <v>1331</v>
      </c>
      <c r="AR375" s="196" t="s">
        <v>1331</v>
      </c>
      <c r="AS375" s="339" t="s">
        <v>1327</v>
      </c>
      <c r="AT375" s="18"/>
      <c r="AU375" s="18"/>
      <c r="AV375" s="18"/>
      <c r="AW375" s="18"/>
      <c r="AX375" s="18"/>
    </row>
    <row r="376" spans="1:50" s="123" customFormat="1" ht="72" x14ac:dyDescent="0.2">
      <c r="A376" s="52" t="s">
        <v>45</v>
      </c>
      <c r="B376" s="52" t="s">
        <v>277</v>
      </c>
      <c r="C376" s="52" t="s">
        <v>276</v>
      </c>
      <c r="D376" s="52" t="s">
        <v>30</v>
      </c>
      <c r="E376" s="52" t="s">
        <v>454</v>
      </c>
      <c r="F376" s="121" t="s">
        <v>1946</v>
      </c>
      <c r="G376" s="52" t="s">
        <v>679</v>
      </c>
      <c r="H376" s="71" t="s">
        <v>270</v>
      </c>
      <c r="I376" s="71" t="s">
        <v>344</v>
      </c>
      <c r="J376" s="122">
        <v>58000</v>
      </c>
      <c r="K376" s="116"/>
      <c r="L376" s="114"/>
      <c r="M376" s="325" t="s">
        <v>3756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6" t="s">
        <v>2921</v>
      </c>
      <c r="AC376" s="36" t="s">
        <v>2921</v>
      </c>
      <c r="AD376" s="17">
        <v>58000</v>
      </c>
      <c r="AE376" s="18" t="s">
        <v>2876</v>
      </c>
      <c r="AF376" s="71" t="s">
        <v>2923</v>
      </c>
      <c r="AG376" s="71" t="s">
        <v>3544</v>
      </c>
      <c r="AH376" s="52" t="s">
        <v>2457</v>
      </c>
      <c r="AI376" s="54" t="s">
        <v>2457</v>
      </c>
      <c r="AJ376" s="54"/>
      <c r="AK376" s="71" t="s">
        <v>1330</v>
      </c>
      <c r="AL376" s="71" t="s">
        <v>1570</v>
      </c>
      <c r="AM376" s="52" t="s">
        <v>3552</v>
      </c>
      <c r="AN376" s="250"/>
      <c r="AO376" s="122">
        <v>58000</v>
      </c>
      <c r="AP376" s="119">
        <f t="shared" si="14"/>
        <v>0</v>
      </c>
      <c r="AQ376" s="196" t="s">
        <v>1331</v>
      </c>
      <c r="AR376" s="196" t="s">
        <v>1331</v>
      </c>
      <c r="AS376" s="339" t="s">
        <v>1331</v>
      </c>
      <c r="AT376" s="339" t="s">
        <v>1331</v>
      </c>
      <c r="AU376" s="339" t="s">
        <v>1331</v>
      </c>
      <c r="AV376" s="15">
        <v>58000</v>
      </c>
      <c r="AW376" s="18"/>
      <c r="AX376" s="18"/>
    </row>
    <row r="377" spans="1:50" s="123" customFormat="1" ht="72" x14ac:dyDescent="0.2">
      <c r="A377" s="52" t="s">
        <v>45</v>
      </c>
      <c r="B377" s="52" t="s">
        <v>277</v>
      </c>
      <c r="C377" s="52" t="s">
        <v>276</v>
      </c>
      <c r="D377" s="52" t="s">
        <v>18</v>
      </c>
      <c r="E377" s="52" t="s">
        <v>454</v>
      </c>
      <c r="F377" s="121" t="s">
        <v>1947</v>
      </c>
      <c r="G377" s="52" t="s">
        <v>680</v>
      </c>
      <c r="H377" s="71" t="s">
        <v>319</v>
      </c>
      <c r="I377" s="71" t="s">
        <v>274</v>
      </c>
      <c r="J377" s="122">
        <v>300000</v>
      </c>
      <c r="K377" s="325" t="s">
        <v>3756</v>
      </c>
      <c r="L377" s="114"/>
      <c r="M377" s="325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6"/>
      <c r="AC377" s="36"/>
      <c r="AD377" s="17"/>
      <c r="AE377" s="18" t="s">
        <v>1334</v>
      </c>
      <c r="AF377" s="71" t="s">
        <v>1334</v>
      </c>
      <c r="AG377" s="71" t="s">
        <v>3539</v>
      </c>
      <c r="AH377" s="52" t="s">
        <v>1571</v>
      </c>
      <c r="AI377" s="54" t="s">
        <v>3467</v>
      </c>
      <c r="AJ377" s="54"/>
      <c r="AK377" s="71" t="s">
        <v>1333</v>
      </c>
      <c r="AL377" s="52" t="s">
        <v>1568</v>
      </c>
      <c r="AM377" s="52" t="s">
        <v>3553</v>
      </c>
      <c r="AN377" s="250"/>
      <c r="AO377" s="250"/>
      <c r="AP377" s="119">
        <f t="shared" si="14"/>
        <v>300000</v>
      </c>
      <c r="AQ377" s="196" t="s">
        <v>1327</v>
      </c>
      <c r="AR377" s="196" t="s">
        <v>1328</v>
      </c>
      <c r="AS377" s="18"/>
      <c r="AT377" s="18"/>
      <c r="AU377" s="18"/>
      <c r="AV377" s="18"/>
      <c r="AW377" s="18"/>
      <c r="AX377" s="18"/>
    </row>
    <row r="378" spans="1:50" s="123" customFormat="1" ht="72" x14ac:dyDescent="0.2">
      <c r="A378" s="52" t="s">
        <v>45</v>
      </c>
      <c r="B378" s="52" t="s">
        <v>277</v>
      </c>
      <c r="C378" s="52" t="s">
        <v>276</v>
      </c>
      <c r="D378" s="52" t="s">
        <v>18</v>
      </c>
      <c r="E378" s="52" t="s">
        <v>454</v>
      </c>
      <c r="F378" s="121" t="s">
        <v>1948</v>
      </c>
      <c r="G378" s="52" t="s">
        <v>681</v>
      </c>
      <c r="H378" s="71" t="s">
        <v>270</v>
      </c>
      <c r="I378" s="71" t="s">
        <v>268</v>
      </c>
      <c r="J378" s="122">
        <v>40000</v>
      </c>
      <c r="K378" s="325" t="s">
        <v>3756</v>
      </c>
      <c r="L378" s="114"/>
      <c r="M378" s="325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6"/>
      <c r="AC378" s="36"/>
      <c r="AD378" s="17"/>
      <c r="AE378" s="18" t="s">
        <v>1334</v>
      </c>
      <c r="AF378" s="71" t="s">
        <v>1334</v>
      </c>
      <c r="AG378" s="71" t="s">
        <v>3539</v>
      </c>
      <c r="AH378" s="52" t="s">
        <v>1571</v>
      </c>
      <c r="AI378" s="54" t="s">
        <v>3467</v>
      </c>
      <c r="AJ378" s="54"/>
      <c r="AK378" s="71" t="s">
        <v>1333</v>
      </c>
      <c r="AL378" s="52" t="s">
        <v>1568</v>
      </c>
      <c r="AM378" s="52" t="s">
        <v>3553</v>
      </c>
      <c r="AN378" s="250"/>
      <c r="AO378" s="250"/>
      <c r="AP378" s="119">
        <f t="shared" si="14"/>
        <v>40000</v>
      </c>
      <c r="AQ378" s="196" t="s">
        <v>1327</v>
      </c>
      <c r="AR378" s="196" t="s">
        <v>1328</v>
      </c>
      <c r="AS378" s="18"/>
      <c r="AT378" s="18"/>
      <c r="AU378" s="18"/>
      <c r="AV378" s="18"/>
      <c r="AW378" s="18"/>
      <c r="AX378" s="18"/>
    </row>
    <row r="379" spans="1:50" s="123" customFormat="1" ht="72" x14ac:dyDescent="0.2">
      <c r="A379" s="52" t="s">
        <v>45</v>
      </c>
      <c r="B379" s="52" t="s">
        <v>277</v>
      </c>
      <c r="C379" s="52" t="s">
        <v>276</v>
      </c>
      <c r="D379" s="52" t="s">
        <v>18</v>
      </c>
      <c r="E379" s="52" t="s">
        <v>454</v>
      </c>
      <c r="F379" s="121" t="s">
        <v>1949</v>
      </c>
      <c r="G379" s="52" t="s">
        <v>682</v>
      </c>
      <c r="H379" s="71" t="s">
        <v>376</v>
      </c>
      <c r="I379" s="71" t="s">
        <v>268</v>
      </c>
      <c r="J379" s="122">
        <v>135000</v>
      </c>
      <c r="K379" s="325" t="s">
        <v>3756</v>
      </c>
      <c r="L379" s="114"/>
      <c r="M379" s="325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6"/>
      <c r="AC379" s="36"/>
      <c r="AD379" s="17"/>
      <c r="AE379" s="18" t="s">
        <v>1334</v>
      </c>
      <c r="AF379" s="71" t="s">
        <v>1334</v>
      </c>
      <c r="AG379" s="71" t="s">
        <v>3539</v>
      </c>
      <c r="AH379" s="52" t="s">
        <v>1571</v>
      </c>
      <c r="AI379" s="54" t="s">
        <v>3467</v>
      </c>
      <c r="AJ379" s="54"/>
      <c r="AK379" s="71" t="s">
        <v>1333</v>
      </c>
      <c r="AL379" s="52" t="s">
        <v>1568</v>
      </c>
      <c r="AM379" s="52" t="s">
        <v>3553</v>
      </c>
      <c r="AN379" s="250"/>
      <c r="AO379" s="250"/>
      <c r="AP379" s="119">
        <f t="shared" si="14"/>
        <v>135000</v>
      </c>
      <c r="AQ379" s="196" t="s">
        <v>1327</v>
      </c>
      <c r="AR379" s="196" t="s">
        <v>1328</v>
      </c>
      <c r="AS379" s="18"/>
      <c r="AT379" s="18"/>
      <c r="AU379" s="18"/>
      <c r="AV379" s="18"/>
      <c r="AW379" s="18"/>
      <c r="AX379" s="18"/>
    </row>
    <row r="380" spans="1:50" s="123" customFormat="1" ht="72" x14ac:dyDescent="0.2">
      <c r="A380" s="52" t="s">
        <v>45</v>
      </c>
      <c r="B380" s="52" t="s">
        <v>277</v>
      </c>
      <c r="C380" s="52" t="s">
        <v>276</v>
      </c>
      <c r="D380" s="52" t="s">
        <v>18</v>
      </c>
      <c r="E380" s="52" t="s">
        <v>454</v>
      </c>
      <c r="F380" s="121" t="s">
        <v>1950</v>
      </c>
      <c r="G380" s="52" t="s">
        <v>683</v>
      </c>
      <c r="H380" s="71" t="s">
        <v>269</v>
      </c>
      <c r="I380" s="71" t="s">
        <v>268</v>
      </c>
      <c r="J380" s="122">
        <v>70000</v>
      </c>
      <c r="K380" s="325" t="s">
        <v>3756</v>
      </c>
      <c r="L380" s="114"/>
      <c r="M380" s="325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6"/>
      <c r="AC380" s="36"/>
      <c r="AD380" s="17"/>
      <c r="AE380" s="18" t="s">
        <v>1334</v>
      </c>
      <c r="AF380" s="71" t="s">
        <v>1334</v>
      </c>
      <c r="AG380" s="71" t="s">
        <v>3539</v>
      </c>
      <c r="AH380" s="52" t="s">
        <v>1571</v>
      </c>
      <c r="AI380" s="54" t="s">
        <v>3467</v>
      </c>
      <c r="AJ380" s="54"/>
      <c r="AK380" s="71" t="s">
        <v>1333</v>
      </c>
      <c r="AL380" s="52" t="s">
        <v>1568</v>
      </c>
      <c r="AM380" s="52" t="s">
        <v>3553</v>
      </c>
      <c r="AN380" s="250"/>
      <c r="AO380" s="250"/>
      <c r="AP380" s="119">
        <f t="shared" si="14"/>
        <v>70000</v>
      </c>
      <c r="AQ380" s="196" t="s">
        <v>1327</v>
      </c>
      <c r="AR380" s="196" t="s">
        <v>1328</v>
      </c>
      <c r="AS380" s="18"/>
      <c r="AT380" s="18"/>
      <c r="AU380" s="18"/>
      <c r="AV380" s="18"/>
      <c r="AW380" s="18"/>
      <c r="AX380" s="18"/>
    </row>
    <row r="381" spans="1:50" s="123" customFormat="1" ht="72" x14ac:dyDescent="0.2">
      <c r="A381" s="52" t="s">
        <v>45</v>
      </c>
      <c r="B381" s="52" t="s">
        <v>277</v>
      </c>
      <c r="C381" s="52" t="s">
        <v>276</v>
      </c>
      <c r="D381" s="52" t="s">
        <v>18</v>
      </c>
      <c r="E381" s="52" t="s">
        <v>454</v>
      </c>
      <c r="F381" s="121" t="s">
        <v>1951</v>
      </c>
      <c r="G381" s="52" t="s">
        <v>684</v>
      </c>
      <c r="H381" s="71" t="s">
        <v>319</v>
      </c>
      <c r="I381" s="71" t="s">
        <v>268</v>
      </c>
      <c r="J381" s="122">
        <v>240000</v>
      </c>
      <c r="K381" s="325" t="s">
        <v>3756</v>
      </c>
      <c r="L381" s="114"/>
      <c r="M381" s="325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6"/>
      <c r="AC381" s="36"/>
      <c r="AD381" s="17"/>
      <c r="AE381" s="18" t="s">
        <v>1334</v>
      </c>
      <c r="AF381" s="71" t="s">
        <v>1334</v>
      </c>
      <c r="AG381" s="71" t="s">
        <v>3539</v>
      </c>
      <c r="AH381" s="52" t="s">
        <v>1571</v>
      </c>
      <c r="AI381" s="54" t="s">
        <v>3467</v>
      </c>
      <c r="AJ381" s="54"/>
      <c r="AK381" s="71" t="s">
        <v>1333</v>
      </c>
      <c r="AL381" s="52" t="s">
        <v>1568</v>
      </c>
      <c r="AM381" s="52" t="s">
        <v>3553</v>
      </c>
      <c r="AN381" s="250"/>
      <c r="AO381" s="250"/>
      <c r="AP381" s="119">
        <f t="shared" si="14"/>
        <v>240000</v>
      </c>
      <c r="AQ381" s="196" t="s">
        <v>1327</v>
      </c>
      <c r="AR381" s="196" t="s">
        <v>1328</v>
      </c>
      <c r="AS381" s="18"/>
      <c r="AT381" s="18"/>
      <c r="AU381" s="18"/>
      <c r="AV381" s="18"/>
      <c r="AW381" s="18"/>
      <c r="AX381" s="18"/>
    </row>
    <row r="382" spans="1:50" s="123" customFormat="1" ht="72" x14ac:dyDescent="0.2">
      <c r="A382" s="52" t="s">
        <v>45</v>
      </c>
      <c r="B382" s="52" t="s">
        <v>277</v>
      </c>
      <c r="C382" s="52" t="s">
        <v>276</v>
      </c>
      <c r="D382" s="52" t="s">
        <v>18</v>
      </c>
      <c r="E382" s="52" t="s">
        <v>454</v>
      </c>
      <c r="F382" s="121" t="s">
        <v>1952</v>
      </c>
      <c r="G382" s="52" t="s">
        <v>685</v>
      </c>
      <c r="H382" s="71" t="s">
        <v>319</v>
      </c>
      <c r="I382" s="71" t="s">
        <v>268</v>
      </c>
      <c r="J382" s="122">
        <v>480000</v>
      </c>
      <c r="K382" s="325" t="s">
        <v>3756</v>
      </c>
      <c r="L382" s="114"/>
      <c r="M382" s="325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6"/>
      <c r="AC382" s="36"/>
      <c r="AD382" s="17"/>
      <c r="AE382" s="18" t="s">
        <v>1334</v>
      </c>
      <c r="AF382" s="71" t="s">
        <v>1334</v>
      </c>
      <c r="AG382" s="71" t="s">
        <v>3539</v>
      </c>
      <c r="AH382" s="52" t="s">
        <v>1571</v>
      </c>
      <c r="AI382" s="54" t="s">
        <v>3467</v>
      </c>
      <c r="AJ382" s="54"/>
      <c r="AK382" s="71" t="s">
        <v>1333</v>
      </c>
      <c r="AL382" s="52" t="s">
        <v>1568</v>
      </c>
      <c r="AM382" s="52" t="s">
        <v>3553</v>
      </c>
      <c r="AN382" s="250"/>
      <c r="AO382" s="250"/>
      <c r="AP382" s="119">
        <f t="shared" si="14"/>
        <v>480000</v>
      </c>
      <c r="AQ382" s="196" t="s">
        <v>1327</v>
      </c>
      <c r="AR382" s="196" t="s">
        <v>1328</v>
      </c>
      <c r="AS382" s="18"/>
      <c r="AT382" s="18"/>
      <c r="AU382" s="18"/>
      <c r="AV382" s="18"/>
      <c r="AW382" s="18"/>
      <c r="AX382" s="18"/>
    </row>
    <row r="383" spans="1:50" s="123" customFormat="1" ht="72" x14ac:dyDescent="0.2">
      <c r="A383" s="52" t="s">
        <v>45</v>
      </c>
      <c r="B383" s="52" t="s">
        <v>277</v>
      </c>
      <c r="C383" s="52" t="s">
        <v>276</v>
      </c>
      <c r="D383" s="52" t="s">
        <v>18</v>
      </c>
      <c r="E383" s="52" t="s">
        <v>454</v>
      </c>
      <c r="F383" s="121" t="s">
        <v>1953</v>
      </c>
      <c r="G383" s="52" t="s">
        <v>686</v>
      </c>
      <c r="H383" s="71" t="s">
        <v>270</v>
      </c>
      <c r="I383" s="71" t="s">
        <v>268</v>
      </c>
      <c r="J383" s="122">
        <v>18500</v>
      </c>
      <c r="K383" s="325" t="s">
        <v>3756</v>
      </c>
      <c r="L383" s="114"/>
      <c r="M383" s="325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6"/>
      <c r="AC383" s="36"/>
      <c r="AD383" s="17"/>
      <c r="AE383" s="18" t="s">
        <v>1334</v>
      </c>
      <c r="AF383" s="71" t="s">
        <v>1334</v>
      </c>
      <c r="AG383" s="71" t="s">
        <v>3539</v>
      </c>
      <c r="AH383" s="52" t="s">
        <v>1571</v>
      </c>
      <c r="AI383" s="54" t="s">
        <v>3467</v>
      </c>
      <c r="AJ383" s="54"/>
      <c r="AK383" s="71" t="s">
        <v>1333</v>
      </c>
      <c r="AL383" s="52" t="s">
        <v>1568</v>
      </c>
      <c r="AM383" s="52" t="s">
        <v>3553</v>
      </c>
      <c r="AN383" s="250"/>
      <c r="AO383" s="250"/>
      <c r="AP383" s="119">
        <f t="shared" si="14"/>
        <v>18500</v>
      </c>
      <c r="AQ383" s="196" t="s">
        <v>1327</v>
      </c>
      <c r="AR383" s="196" t="s">
        <v>1328</v>
      </c>
      <c r="AS383" s="18"/>
      <c r="AT383" s="18"/>
      <c r="AU383" s="18"/>
      <c r="AV383" s="18"/>
      <c r="AW383" s="18"/>
      <c r="AX383" s="18"/>
    </row>
    <row r="384" spans="1:50" s="123" customFormat="1" ht="72" x14ac:dyDescent="0.2">
      <c r="A384" s="52" t="s">
        <v>45</v>
      </c>
      <c r="B384" s="52" t="s">
        <v>277</v>
      </c>
      <c r="C384" s="52" t="s">
        <v>276</v>
      </c>
      <c r="D384" s="52" t="s">
        <v>18</v>
      </c>
      <c r="E384" s="52" t="s">
        <v>454</v>
      </c>
      <c r="F384" s="121" t="s">
        <v>1954</v>
      </c>
      <c r="G384" s="52" t="s">
        <v>687</v>
      </c>
      <c r="H384" s="71" t="s">
        <v>270</v>
      </c>
      <c r="I384" s="71" t="s">
        <v>268</v>
      </c>
      <c r="J384" s="122">
        <v>35000</v>
      </c>
      <c r="K384" s="325" t="s">
        <v>3756</v>
      </c>
      <c r="L384" s="114"/>
      <c r="M384" s="325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6"/>
      <c r="AC384" s="36"/>
      <c r="AD384" s="17"/>
      <c r="AE384" s="18" t="s">
        <v>1334</v>
      </c>
      <c r="AF384" s="71" t="s">
        <v>1334</v>
      </c>
      <c r="AG384" s="71" t="s">
        <v>3539</v>
      </c>
      <c r="AH384" s="52" t="s">
        <v>1571</v>
      </c>
      <c r="AI384" s="54" t="s">
        <v>3467</v>
      </c>
      <c r="AJ384" s="54"/>
      <c r="AK384" s="71" t="s">
        <v>1333</v>
      </c>
      <c r="AL384" s="52" t="s">
        <v>1568</v>
      </c>
      <c r="AM384" s="52" t="s">
        <v>3553</v>
      </c>
      <c r="AN384" s="250"/>
      <c r="AO384" s="250"/>
      <c r="AP384" s="119">
        <f t="shared" si="14"/>
        <v>35000</v>
      </c>
      <c r="AQ384" s="196" t="s">
        <v>1327</v>
      </c>
      <c r="AR384" s="196" t="s">
        <v>1328</v>
      </c>
      <c r="AS384" s="18"/>
      <c r="AT384" s="18"/>
      <c r="AU384" s="18"/>
      <c r="AV384" s="18"/>
      <c r="AW384" s="18"/>
      <c r="AX384" s="18"/>
    </row>
    <row r="385" spans="1:50" s="123" customFormat="1" ht="72" x14ac:dyDescent="0.2">
      <c r="A385" s="52" t="s">
        <v>45</v>
      </c>
      <c r="B385" s="52" t="s">
        <v>277</v>
      </c>
      <c r="C385" s="52" t="s">
        <v>276</v>
      </c>
      <c r="D385" s="52" t="s">
        <v>18</v>
      </c>
      <c r="E385" s="52" t="s">
        <v>454</v>
      </c>
      <c r="F385" s="121" t="s">
        <v>1955</v>
      </c>
      <c r="G385" s="52" t="s">
        <v>688</v>
      </c>
      <c r="H385" s="71" t="s">
        <v>269</v>
      </c>
      <c r="I385" s="71" t="s">
        <v>268</v>
      </c>
      <c r="J385" s="122">
        <v>180000</v>
      </c>
      <c r="K385" s="325" t="s">
        <v>3756</v>
      </c>
      <c r="L385" s="114"/>
      <c r="M385" s="325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6"/>
      <c r="AC385" s="36"/>
      <c r="AD385" s="17"/>
      <c r="AE385" s="18" t="s">
        <v>1334</v>
      </c>
      <c r="AF385" s="71" t="s">
        <v>1334</v>
      </c>
      <c r="AG385" s="71" t="s">
        <v>3539</v>
      </c>
      <c r="AH385" s="52" t="s">
        <v>1571</v>
      </c>
      <c r="AI385" s="54" t="s">
        <v>3467</v>
      </c>
      <c r="AJ385" s="54"/>
      <c r="AK385" s="71" t="s">
        <v>1333</v>
      </c>
      <c r="AL385" s="52" t="s">
        <v>1568</v>
      </c>
      <c r="AM385" s="52" t="s">
        <v>3553</v>
      </c>
      <c r="AN385" s="250"/>
      <c r="AO385" s="250"/>
      <c r="AP385" s="119">
        <f t="shared" si="14"/>
        <v>180000</v>
      </c>
      <c r="AQ385" s="196" t="s">
        <v>1327</v>
      </c>
      <c r="AR385" s="196" t="s">
        <v>1328</v>
      </c>
      <c r="AS385" s="18"/>
      <c r="AT385" s="18"/>
      <c r="AU385" s="18"/>
      <c r="AV385" s="18"/>
      <c r="AW385" s="18"/>
      <c r="AX385" s="18"/>
    </row>
    <row r="386" spans="1:50" s="123" customFormat="1" ht="72" x14ac:dyDescent="0.2">
      <c r="A386" s="52" t="s">
        <v>45</v>
      </c>
      <c r="B386" s="52" t="s">
        <v>277</v>
      </c>
      <c r="C386" s="52" t="s">
        <v>276</v>
      </c>
      <c r="D386" s="52" t="s">
        <v>18</v>
      </c>
      <c r="E386" s="52" t="s">
        <v>454</v>
      </c>
      <c r="F386" s="121" t="s">
        <v>1956</v>
      </c>
      <c r="G386" s="52" t="s">
        <v>689</v>
      </c>
      <c r="H386" s="71" t="s">
        <v>270</v>
      </c>
      <c r="I386" s="71" t="s">
        <v>268</v>
      </c>
      <c r="J386" s="122">
        <v>9500</v>
      </c>
      <c r="K386" s="325" t="s">
        <v>3756</v>
      </c>
      <c r="L386" s="114"/>
      <c r="M386" s="325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6"/>
      <c r="AC386" s="36"/>
      <c r="AD386" s="17"/>
      <c r="AE386" s="18" t="s">
        <v>1334</v>
      </c>
      <c r="AF386" s="71" t="s">
        <v>1334</v>
      </c>
      <c r="AG386" s="71" t="s">
        <v>3539</v>
      </c>
      <c r="AH386" s="52" t="s">
        <v>1571</v>
      </c>
      <c r="AI386" s="54" t="s">
        <v>3467</v>
      </c>
      <c r="AJ386" s="54"/>
      <c r="AK386" s="71" t="s">
        <v>1333</v>
      </c>
      <c r="AL386" s="52" t="s">
        <v>1568</v>
      </c>
      <c r="AM386" s="52" t="s">
        <v>3553</v>
      </c>
      <c r="AN386" s="250"/>
      <c r="AO386" s="250"/>
      <c r="AP386" s="119">
        <f t="shared" si="14"/>
        <v>9500</v>
      </c>
      <c r="AQ386" s="196" t="s">
        <v>1327</v>
      </c>
      <c r="AR386" s="196" t="s">
        <v>1328</v>
      </c>
      <c r="AS386" s="18"/>
      <c r="AT386" s="18"/>
      <c r="AU386" s="18"/>
      <c r="AV386" s="18"/>
      <c r="AW386" s="18"/>
      <c r="AX386" s="18"/>
    </row>
    <row r="387" spans="1:50" s="123" customFormat="1" ht="72" x14ac:dyDescent="0.2">
      <c r="A387" s="52" t="s">
        <v>45</v>
      </c>
      <c r="B387" s="52" t="s">
        <v>277</v>
      </c>
      <c r="C387" s="52" t="s">
        <v>276</v>
      </c>
      <c r="D387" s="52" t="s">
        <v>31</v>
      </c>
      <c r="E387" s="52" t="s">
        <v>454</v>
      </c>
      <c r="F387" s="121" t="s">
        <v>1957</v>
      </c>
      <c r="G387" s="52" t="s">
        <v>690</v>
      </c>
      <c r="H387" s="71" t="s">
        <v>270</v>
      </c>
      <c r="I387" s="71" t="s">
        <v>271</v>
      </c>
      <c r="J387" s="122">
        <v>20000</v>
      </c>
      <c r="K387" s="116"/>
      <c r="L387" s="114"/>
      <c r="M387" s="325" t="s">
        <v>3756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6"/>
      <c r="AC387" s="36"/>
      <c r="AD387" s="17"/>
      <c r="AE387" s="18" t="s">
        <v>2876</v>
      </c>
      <c r="AF387" s="71" t="s">
        <v>2890</v>
      </c>
      <c r="AG387" s="52" t="s">
        <v>3544</v>
      </c>
      <c r="AH387" s="52" t="s">
        <v>3472</v>
      </c>
      <c r="AI387" s="54" t="s">
        <v>2457</v>
      </c>
      <c r="AJ387" s="54"/>
      <c r="AK387" s="71" t="s">
        <v>1330</v>
      </c>
      <c r="AL387" s="71" t="s">
        <v>1570</v>
      </c>
      <c r="AM387" s="52" t="s">
        <v>3553</v>
      </c>
      <c r="AN387" s="250"/>
      <c r="AO387" s="250">
        <v>20000</v>
      </c>
      <c r="AP387" s="119">
        <f t="shared" ref="AP387:AP450" si="15">J387-AN387-AO387</f>
        <v>0</v>
      </c>
      <c r="AQ387" s="196" t="s">
        <v>1331</v>
      </c>
      <c r="AR387" s="196" t="s">
        <v>1331</v>
      </c>
      <c r="AS387" s="18"/>
      <c r="AT387" s="18"/>
      <c r="AU387" s="18"/>
      <c r="AV387" s="18"/>
      <c r="AW387" s="18"/>
      <c r="AX387" s="18"/>
    </row>
    <row r="388" spans="1:50" s="123" customFormat="1" ht="72" x14ac:dyDescent="0.2">
      <c r="A388" s="52" t="s">
        <v>45</v>
      </c>
      <c r="B388" s="52" t="s">
        <v>277</v>
      </c>
      <c r="C388" s="52" t="s">
        <v>276</v>
      </c>
      <c r="D388" s="52" t="s">
        <v>31</v>
      </c>
      <c r="E388" s="52" t="s">
        <v>454</v>
      </c>
      <c r="F388" s="121" t="s">
        <v>1958</v>
      </c>
      <c r="G388" s="52" t="s">
        <v>691</v>
      </c>
      <c r="H388" s="71" t="s">
        <v>270</v>
      </c>
      <c r="I388" s="71" t="s">
        <v>271</v>
      </c>
      <c r="J388" s="122">
        <v>13000</v>
      </c>
      <c r="K388" s="116"/>
      <c r="L388" s="114"/>
      <c r="M388" s="325" t="s">
        <v>3756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6"/>
      <c r="AC388" s="36"/>
      <c r="AD388" s="17"/>
      <c r="AE388" s="18" t="s">
        <v>2876</v>
      </c>
      <c r="AF388" s="71" t="s">
        <v>2890</v>
      </c>
      <c r="AG388" s="52" t="s">
        <v>3544</v>
      </c>
      <c r="AH388" s="52" t="s">
        <v>3472</v>
      </c>
      <c r="AI388" s="54" t="s">
        <v>2457</v>
      </c>
      <c r="AJ388" s="54"/>
      <c r="AK388" s="71" t="s">
        <v>1330</v>
      </c>
      <c r="AL388" s="71" t="s">
        <v>1570</v>
      </c>
      <c r="AM388" s="52" t="s">
        <v>3553</v>
      </c>
      <c r="AN388" s="250"/>
      <c r="AO388" s="250">
        <v>13000</v>
      </c>
      <c r="AP388" s="119">
        <f t="shared" si="15"/>
        <v>0</v>
      </c>
      <c r="AQ388" s="196" t="s">
        <v>1331</v>
      </c>
      <c r="AR388" s="196" t="s">
        <v>1327</v>
      </c>
      <c r="AS388" s="18"/>
      <c r="AT388" s="18"/>
      <c r="AU388" s="18"/>
      <c r="AV388" s="18"/>
      <c r="AW388" s="18"/>
      <c r="AX388" s="18"/>
    </row>
    <row r="389" spans="1:50" s="123" customFormat="1" ht="72" x14ac:dyDescent="0.2">
      <c r="A389" s="52" t="s">
        <v>45</v>
      </c>
      <c r="B389" s="52" t="s">
        <v>277</v>
      </c>
      <c r="C389" s="52" t="s">
        <v>276</v>
      </c>
      <c r="D389" s="52" t="s">
        <v>31</v>
      </c>
      <c r="E389" s="52" t="s">
        <v>454</v>
      </c>
      <c r="F389" s="121" t="s">
        <v>1959</v>
      </c>
      <c r="G389" s="52" t="s">
        <v>692</v>
      </c>
      <c r="H389" s="71" t="s">
        <v>270</v>
      </c>
      <c r="I389" s="71" t="s">
        <v>271</v>
      </c>
      <c r="J389" s="122">
        <v>32100</v>
      </c>
      <c r="K389" s="116"/>
      <c r="L389" s="114"/>
      <c r="M389" s="325" t="s">
        <v>3756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6"/>
      <c r="AC389" s="36"/>
      <c r="AD389" s="17"/>
      <c r="AE389" s="18" t="s">
        <v>2876</v>
      </c>
      <c r="AF389" s="71" t="s">
        <v>2890</v>
      </c>
      <c r="AG389" s="52" t="s">
        <v>3544</v>
      </c>
      <c r="AH389" s="52" t="s">
        <v>3472</v>
      </c>
      <c r="AI389" s="54" t="s">
        <v>2457</v>
      </c>
      <c r="AJ389" s="54"/>
      <c r="AK389" s="71" t="s">
        <v>1330</v>
      </c>
      <c r="AL389" s="71" t="s">
        <v>1570</v>
      </c>
      <c r="AM389" s="52" t="s">
        <v>3553</v>
      </c>
      <c r="AN389" s="122"/>
      <c r="AO389" s="122">
        <v>32100</v>
      </c>
      <c r="AP389" s="119">
        <f t="shared" si="15"/>
        <v>0</v>
      </c>
      <c r="AQ389" s="196" t="s">
        <v>1331</v>
      </c>
      <c r="AR389" s="196" t="s">
        <v>1327</v>
      </c>
      <c r="AS389" s="18"/>
      <c r="AT389" s="18"/>
      <c r="AU389" s="18"/>
      <c r="AV389" s="18"/>
      <c r="AW389" s="18"/>
      <c r="AX389" s="18"/>
    </row>
    <row r="390" spans="1:50" s="123" customFormat="1" ht="72" x14ac:dyDescent="0.2">
      <c r="A390" s="52" t="s">
        <v>45</v>
      </c>
      <c r="B390" s="52" t="s">
        <v>277</v>
      </c>
      <c r="C390" s="52" t="s">
        <v>276</v>
      </c>
      <c r="D390" s="52" t="s">
        <v>33</v>
      </c>
      <c r="E390" s="52" t="s">
        <v>454</v>
      </c>
      <c r="F390" s="121" t="s">
        <v>1960</v>
      </c>
      <c r="G390" s="52" t="s">
        <v>693</v>
      </c>
      <c r="H390" s="71" t="s">
        <v>267</v>
      </c>
      <c r="I390" s="71" t="s">
        <v>274</v>
      </c>
      <c r="J390" s="122">
        <v>120000</v>
      </c>
      <c r="K390" s="325" t="s">
        <v>3756</v>
      </c>
      <c r="L390" s="114"/>
      <c r="M390" s="325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6"/>
      <c r="AC390" s="36"/>
      <c r="AD390" s="17"/>
      <c r="AE390" s="18" t="s">
        <v>2876</v>
      </c>
      <c r="AF390" s="71" t="s">
        <v>1330</v>
      </c>
      <c r="AG390" s="52" t="s">
        <v>3544</v>
      </c>
      <c r="AH390" s="52" t="s">
        <v>3470</v>
      </c>
      <c r="AI390" s="54" t="s">
        <v>3467</v>
      </c>
      <c r="AJ390" s="54"/>
      <c r="AK390" s="71" t="s">
        <v>1334</v>
      </c>
      <c r="AL390" s="52" t="s">
        <v>1571</v>
      </c>
      <c r="AM390" s="52" t="s">
        <v>3553</v>
      </c>
      <c r="AN390" s="250"/>
      <c r="AO390" s="250"/>
      <c r="AP390" s="119">
        <f t="shared" si="15"/>
        <v>120000</v>
      </c>
      <c r="AQ390" s="196" t="s">
        <v>1327</v>
      </c>
      <c r="AR390" s="196" t="s">
        <v>1328</v>
      </c>
      <c r="AS390" s="18"/>
      <c r="AT390" s="18"/>
      <c r="AU390" s="18"/>
      <c r="AV390" s="18"/>
      <c r="AW390" s="18"/>
      <c r="AX390" s="18"/>
    </row>
    <row r="391" spans="1:50" s="123" customFormat="1" ht="72" x14ac:dyDescent="0.2">
      <c r="A391" s="52" t="s">
        <v>45</v>
      </c>
      <c r="B391" s="52" t="s">
        <v>277</v>
      </c>
      <c r="C391" s="52" t="s">
        <v>276</v>
      </c>
      <c r="D391" s="52" t="s">
        <v>33</v>
      </c>
      <c r="E391" s="52" t="s">
        <v>454</v>
      </c>
      <c r="F391" s="121" t="s">
        <v>1961</v>
      </c>
      <c r="G391" s="52" t="s">
        <v>694</v>
      </c>
      <c r="H391" s="71" t="s">
        <v>267</v>
      </c>
      <c r="I391" s="71" t="s">
        <v>274</v>
      </c>
      <c r="J391" s="122">
        <v>90000</v>
      </c>
      <c r="K391" s="325" t="s">
        <v>3756</v>
      </c>
      <c r="L391" s="114"/>
      <c r="M391" s="325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6"/>
      <c r="AC391" s="36"/>
      <c r="AD391" s="17"/>
      <c r="AE391" s="18" t="s">
        <v>3762</v>
      </c>
      <c r="AF391" s="71" t="s">
        <v>1330</v>
      </c>
      <c r="AG391" s="52" t="s">
        <v>3544</v>
      </c>
      <c r="AH391" s="52" t="s">
        <v>3470</v>
      </c>
      <c r="AI391" s="54" t="s">
        <v>3467</v>
      </c>
      <c r="AJ391" s="54"/>
      <c r="AK391" s="71" t="s">
        <v>1334</v>
      </c>
      <c r="AL391" s="52" t="s">
        <v>1571</v>
      </c>
      <c r="AM391" s="52" t="s">
        <v>3553</v>
      </c>
      <c r="AN391" s="250"/>
      <c r="AO391" s="250"/>
      <c r="AP391" s="119">
        <f t="shared" si="15"/>
        <v>90000</v>
      </c>
      <c r="AQ391" s="196" t="s">
        <v>1327</v>
      </c>
      <c r="AR391" s="196" t="s">
        <v>1328</v>
      </c>
      <c r="AS391" s="18"/>
      <c r="AT391" s="18"/>
      <c r="AU391" s="18"/>
      <c r="AV391" s="18"/>
      <c r="AW391" s="18"/>
      <c r="AX391" s="18"/>
    </row>
    <row r="392" spans="1:50" s="123" customFormat="1" ht="72" x14ac:dyDescent="0.2">
      <c r="A392" s="52" t="s">
        <v>45</v>
      </c>
      <c r="B392" s="52" t="s">
        <v>277</v>
      </c>
      <c r="C392" s="52" t="s">
        <v>276</v>
      </c>
      <c r="D392" s="52" t="s">
        <v>33</v>
      </c>
      <c r="E392" s="52" t="s">
        <v>454</v>
      </c>
      <c r="F392" s="121" t="s">
        <v>1962</v>
      </c>
      <c r="G392" s="52" t="s">
        <v>695</v>
      </c>
      <c r="H392" s="71" t="s">
        <v>269</v>
      </c>
      <c r="I392" s="71" t="s">
        <v>274</v>
      </c>
      <c r="J392" s="122">
        <v>16000</v>
      </c>
      <c r="K392" s="325" t="s">
        <v>3756</v>
      </c>
      <c r="L392" s="114"/>
      <c r="M392" s="325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6"/>
      <c r="AC392" s="36"/>
      <c r="AD392" s="17"/>
      <c r="AE392" s="18" t="s">
        <v>3762</v>
      </c>
      <c r="AF392" s="71" t="s">
        <v>1330</v>
      </c>
      <c r="AG392" s="52" t="s">
        <v>3544</v>
      </c>
      <c r="AH392" s="52" t="s">
        <v>3470</v>
      </c>
      <c r="AI392" s="54" t="s">
        <v>3467</v>
      </c>
      <c r="AJ392" s="54"/>
      <c r="AK392" s="71" t="s">
        <v>1334</v>
      </c>
      <c r="AL392" s="52" t="s">
        <v>1571</v>
      </c>
      <c r="AM392" s="52" t="s">
        <v>3553</v>
      </c>
      <c r="AN392" s="250"/>
      <c r="AO392" s="250"/>
      <c r="AP392" s="119">
        <f t="shared" si="15"/>
        <v>16000</v>
      </c>
      <c r="AQ392" s="196" t="s">
        <v>1327</v>
      </c>
      <c r="AR392" s="196" t="s">
        <v>1328</v>
      </c>
      <c r="AS392" s="18"/>
      <c r="AT392" s="18"/>
      <c r="AU392" s="18"/>
      <c r="AV392" s="18"/>
      <c r="AW392" s="18"/>
      <c r="AX392" s="18"/>
    </row>
    <row r="393" spans="1:50" s="123" customFormat="1" ht="72" x14ac:dyDescent="0.2">
      <c r="A393" s="52" t="s">
        <v>45</v>
      </c>
      <c r="B393" s="52" t="s">
        <v>277</v>
      </c>
      <c r="C393" s="52" t="s">
        <v>276</v>
      </c>
      <c r="D393" s="52" t="s">
        <v>33</v>
      </c>
      <c r="E393" s="52" t="s">
        <v>454</v>
      </c>
      <c r="F393" s="121" t="s">
        <v>1963</v>
      </c>
      <c r="G393" s="52" t="s">
        <v>696</v>
      </c>
      <c r="H393" s="71" t="s">
        <v>269</v>
      </c>
      <c r="I393" s="71" t="s">
        <v>274</v>
      </c>
      <c r="J393" s="122">
        <v>16000</v>
      </c>
      <c r="K393" s="325" t="s">
        <v>3756</v>
      </c>
      <c r="L393" s="114"/>
      <c r="M393" s="325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6"/>
      <c r="AC393" s="36"/>
      <c r="AD393" s="17"/>
      <c r="AE393" s="18" t="s">
        <v>3762</v>
      </c>
      <c r="AF393" s="71" t="s">
        <v>1330</v>
      </c>
      <c r="AG393" s="52" t="s">
        <v>3544</v>
      </c>
      <c r="AH393" s="52" t="s">
        <v>3470</v>
      </c>
      <c r="AI393" s="54" t="s">
        <v>3467</v>
      </c>
      <c r="AJ393" s="54"/>
      <c r="AK393" s="71" t="s">
        <v>1334</v>
      </c>
      <c r="AL393" s="52" t="s">
        <v>1571</v>
      </c>
      <c r="AM393" s="52" t="s">
        <v>3553</v>
      </c>
      <c r="AN393" s="250"/>
      <c r="AO393" s="250"/>
      <c r="AP393" s="119">
        <f t="shared" si="15"/>
        <v>16000</v>
      </c>
      <c r="AQ393" s="196" t="s">
        <v>1327</v>
      </c>
      <c r="AR393" s="196" t="s">
        <v>1328</v>
      </c>
      <c r="AS393" s="18"/>
      <c r="AT393" s="18"/>
      <c r="AU393" s="18"/>
      <c r="AV393" s="18"/>
      <c r="AW393" s="18"/>
      <c r="AX393" s="18"/>
    </row>
    <row r="394" spans="1:50" s="123" customFormat="1" ht="72" x14ac:dyDescent="0.2">
      <c r="A394" s="52" t="s">
        <v>45</v>
      </c>
      <c r="B394" s="52" t="s">
        <v>277</v>
      </c>
      <c r="C394" s="52" t="s">
        <v>276</v>
      </c>
      <c r="D394" s="52" t="s">
        <v>33</v>
      </c>
      <c r="E394" s="52" t="s">
        <v>454</v>
      </c>
      <c r="F394" s="121" t="s">
        <v>1964</v>
      </c>
      <c r="G394" s="52" t="s">
        <v>697</v>
      </c>
      <c r="H394" s="71" t="s">
        <v>270</v>
      </c>
      <c r="I394" s="71" t="s">
        <v>274</v>
      </c>
      <c r="J394" s="122">
        <v>15000</v>
      </c>
      <c r="K394" s="325" t="s">
        <v>3756</v>
      </c>
      <c r="L394" s="114"/>
      <c r="M394" s="325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6"/>
      <c r="AC394" s="36"/>
      <c r="AD394" s="17"/>
      <c r="AE394" s="18" t="s">
        <v>3762</v>
      </c>
      <c r="AF394" s="71" t="s">
        <v>1330</v>
      </c>
      <c r="AG394" s="52" t="s">
        <v>3544</v>
      </c>
      <c r="AH394" s="52" t="s">
        <v>3470</v>
      </c>
      <c r="AI394" s="54" t="s">
        <v>3467</v>
      </c>
      <c r="AJ394" s="54"/>
      <c r="AK394" s="71" t="s">
        <v>1334</v>
      </c>
      <c r="AL394" s="52" t="s">
        <v>1571</v>
      </c>
      <c r="AM394" s="52" t="s">
        <v>3553</v>
      </c>
      <c r="AN394" s="250"/>
      <c r="AO394" s="250"/>
      <c r="AP394" s="119">
        <f t="shared" si="15"/>
        <v>15000</v>
      </c>
      <c r="AQ394" s="196" t="s">
        <v>1327</v>
      </c>
      <c r="AR394" s="196" t="s">
        <v>1328</v>
      </c>
      <c r="AS394" s="18"/>
      <c r="AT394" s="18"/>
      <c r="AU394" s="18"/>
      <c r="AV394" s="18"/>
      <c r="AW394" s="18"/>
      <c r="AX394" s="18"/>
    </row>
    <row r="395" spans="1:50" s="123" customFormat="1" ht="72" x14ac:dyDescent="0.2">
      <c r="A395" s="52" t="s">
        <v>45</v>
      </c>
      <c r="B395" s="52" t="s">
        <v>277</v>
      </c>
      <c r="C395" s="52" t="s">
        <v>276</v>
      </c>
      <c r="D395" s="52" t="s">
        <v>33</v>
      </c>
      <c r="E395" s="52" t="s">
        <v>454</v>
      </c>
      <c r="F395" s="121" t="s">
        <v>1965</v>
      </c>
      <c r="G395" s="52" t="s">
        <v>698</v>
      </c>
      <c r="H395" s="71" t="s">
        <v>387</v>
      </c>
      <c r="I395" s="71" t="s">
        <v>274</v>
      </c>
      <c r="J395" s="122">
        <v>112000</v>
      </c>
      <c r="K395" s="325" t="s">
        <v>3756</v>
      </c>
      <c r="L395" s="114"/>
      <c r="M395" s="325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6"/>
      <c r="AC395" s="36"/>
      <c r="AD395" s="17"/>
      <c r="AE395" s="18" t="s">
        <v>3762</v>
      </c>
      <c r="AF395" s="71" t="s">
        <v>1330</v>
      </c>
      <c r="AG395" s="52" t="s">
        <v>3544</v>
      </c>
      <c r="AH395" s="52" t="s">
        <v>3470</v>
      </c>
      <c r="AI395" s="54" t="s">
        <v>3467</v>
      </c>
      <c r="AJ395" s="54"/>
      <c r="AK395" s="71" t="s">
        <v>1334</v>
      </c>
      <c r="AL395" s="52" t="s">
        <v>1571</v>
      </c>
      <c r="AM395" s="52" t="s">
        <v>3553</v>
      </c>
      <c r="AN395" s="250"/>
      <c r="AO395" s="250"/>
      <c r="AP395" s="119">
        <f t="shared" si="15"/>
        <v>112000</v>
      </c>
      <c r="AQ395" s="196" t="s">
        <v>1327</v>
      </c>
      <c r="AR395" s="196" t="s">
        <v>1328</v>
      </c>
      <c r="AS395" s="18"/>
      <c r="AT395" s="18"/>
      <c r="AU395" s="18"/>
      <c r="AV395" s="18"/>
      <c r="AW395" s="18"/>
      <c r="AX395" s="18"/>
    </row>
    <row r="396" spans="1:50" s="123" customFormat="1" ht="72" x14ac:dyDescent="0.2">
      <c r="A396" s="52" t="s">
        <v>45</v>
      </c>
      <c r="B396" s="52" t="s">
        <v>277</v>
      </c>
      <c r="C396" s="52" t="s">
        <v>276</v>
      </c>
      <c r="D396" s="52" t="s">
        <v>33</v>
      </c>
      <c r="E396" s="52" t="s">
        <v>454</v>
      </c>
      <c r="F396" s="121" t="s">
        <v>1966</v>
      </c>
      <c r="G396" s="52" t="s">
        <v>699</v>
      </c>
      <c r="H396" s="71" t="s">
        <v>270</v>
      </c>
      <c r="I396" s="71" t="s">
        <v>274</v>
      </c>
      <c r="J396" s="122">
        <v>55000</v>
      </c>
      <c r="K396" s="325" t="s">
        <v>3756</v>
      </c>
      <c r="L396" s="114"/>
      <c r="M396" s="325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6"/>
      <c r="AC396" s="36"/>
      <c r="AD396" s="17"/>
      <c r="AE396" s="18" t="s">
        <v>3762</v>
      </c>
      <c r="AF396" s="71" t="s">
        <v>1330</v>
      </c>
      <c r="AG396" s="52" t="s">
        <v>3544</v>
      </c>
      <c r="AH396" s="52" t="s">
        <v>3470</v>
      </c>
      <c r="AI396" s="54" t="s">
        <v>3467</v>
      </c>
      <c r="AJ396" s="54"/>
      <c r="AK396" s="71" t="s">
        <v>1334</v>
      </c>
      <c r="AL396" s="52" t="s">
        <v>1571</v>
      </c>
      <c r="AM396" s="52" t="s">
        <v>3553</v>
      </c>
      <c r="AN396" s="250"/>
      <c r="AO396" s="250"/>
      <c r="AP396" s="119">
        <f t="shared" si="15"/>
        <v>55000</v>
      </c>
      <c r="AQ396" s="196" t="s">
        <v>1327</v>
      </c>
      <c r="AR396" s="196" t="s">
        <v>1328</v>
      </c>
      <c r="AS396" s="18"/>
      <c r="AT396" s="18"/>
      <c r="AU396" s="18"/>
      <c r="AV396" s="18"/>
      <c r="AW396" s="18"/>
      <c r="AX396" s="18"/>
    </row>
    <row r="397" spans="1:50" s="123" customFormat="1" ht="72" x14ac:dyDescent="0.2">
      <c r="A397" s="52" t="s">
        <v>45</v>
      </c>
      <c r="B397" s="52" t="s">
        <v>277</v>
      </c>
      <c r="C397" s="52" t="s">
        <v>276</v>
      </c>
      <c r="D397" s="52" t="s">
        <v>33</v>
      </c>
      <c r="E397" s="52" t="s">
        <v>454</v>
      </c>
      <c r="F397" s="121" t="s">
        <v>1967</v>
      </c>
      <c r="G397" s="52" t="s">
        <v>700</v>
      </c>
      <c r="H397" s="71" t="s">
        <v>270</v>
      </c>
      <c r="I397" s="71" t="s">
        <v>274</v>
      </c>
      <c r="J397" s="122">
        <v>50000</v>
      </c>
      <c r="K397" s="325" t="s">
        <v>3756</v>
      </c>
      <c r="L397" s="114"/>
      <c r="M397" s="325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6"/>
      <c r="AC397" s="36"/>
      <c r="AD397" s="17"/>
      <c r="AE397" s="18" t="s">
        <v>3762</v>
      </c>
      <c r="AF397" s="71" t="s">
        <v>1330</v>
      </c>
      <c r="AG397" s="52" t="s">
        <v>3544</v>
      </c>
      <c r="AH397" s="52" t="s">
        <v>3470</v>
      </c>
      <c r="AI397" s="54" t="s">
        <v>3467</v>
      </c>
      <c r="AJ397" s="54"/>
      <c r="AK397" s="71" t="s">
        <v>1334</v>
      </c>
      <c r="AL397" s="52" t="s">
        <v>1571</v>
      </c>
      <c r="AM397" s="52" t="s">
        <v>3553</v>
      </c>
      <c r="AN397" s="250"/>
      <c r="AO397" s="250"/>
      <c r="AP397" s="119">
        <f t="shared" si="15"/>
        <v>50000</v>
      </c>
      <c r="AQ397" s="196" t="s">
        <v>1327</v>
      </c>
      <c r="AR397" s="196" t="s">
        <v>1328</v>
      </c>
      <c r="AS397" s="18"/>
      <c r="AT397" s="18"/>
      <c r="AU397" s="18"/>
      <c r="AV397" s="18"/>
      <c r="AW397" s="18"/>
      <c r="AX397" s="18"/>
    </row>
    <row r="398" spans="1:50" s="123" customFormat="1" ht="72" x14ac:dyDescent="0.2">
      <c r="A398" s="52" t="s">
        <v>45</v>
      </c>
      <c r="B398" s="52" t="s">
        <v>277</v>
      </c>
      <c r="C398" s="52" t="s">
        <v>276</v>
      </c>
      <c r="D398" s="52" t="s">
        <v>33</v>
      </c>
      <c r="E398" s="52" t="s">
        <v>454</v>
      </c>
      <c r="F398" s="121" t="s">
        <v>1968</v>
      </c>
      <c r="G398" s="52" t="s">
        <v>701</v>
      </c>
      <c r="H398" s="71" t="s">
        <v>599</v>
      </c>
      <c r="I398" s="71" t="s">
        <v>274</v>
      </c>
      <c r="J398" s="122">
        <v>360000</v>
      </c>
      <c r="K398" s="325" t="s">
        <v>3756</v>
      </c>
      <c r="L398" s="114"/>
      <c r="M398" s="325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6"/>
      <c r="AC398" s="36"/>
      <c r="AD398" s="17"/>
      <c r="AE398" s="18" t="s">
        <v>3762</v>
      </c>
      <c r="AF398" s="71" t="s">
        <v>1330</v>
      </c>
      <c r="AG398" s="52" t="s">
        <v>3544</v>
      </c>
      <c r="AH398" s="52" t="s">
        <v>3470</v>
      </c>
      <c r="AI398" s="54" t="s">
        <v>3467</v>
      </c>
      <c r="AJ398" s="54"/>
      <c r="AK398" s="71" t="s">
        <v>1334</v>
      </c>
      <c r="AL398" s="52" t="s">
        <v>1571</v>
      </c>
      <c r="AM398" s="52" t="s">
        <v>3553</v>
      </c>
      <c r="AN398" s="250"/>
      <c r="AO398" s="250"/>
      <c r="AP398" s="119">
        <f t="shared" si="15"/>
        <v>360000</v>
      </c>
      <c r="AQ398" s="196" t="s">
        <v>1327</v>
      </c>
      <c r="AR398" s="196" t="s">
        <v>1328</v>
      </c>
      <c r="AS398" s="18"/>
      <c r="AT398" s="18"/>
      <c r="AU398" s="18"/>
      <c r="AV398" s="18"/>
      <c r="AW398" s="18"/>
      <c r="AX398" s="18"/>
    </row>
    <row r="399" spans="1:50" s="123" customFormat="1" ht="72" x14ac:dyDescent="0.2">
      <c r="A399" s="52" t="s">
        <v>45</v>
      </c>
      <c r="B399" s="52" t="s">
        <v>277</v>
      </c>
      <c r="C399" s="52" t="s">
        <v>276</v>
      </c>
      <c r="D399" s="52" t="s">
        <v>33</v>
      </c>
      <c r="E399" s="52" t="s">
        <v>454</v>
      </c>
      <c r="F399" s="121" t="s">
        <v>1969</v>
      </c>
      <c r="G399" s="52" t="s">
        <v>702</v>
      </c>
      <c r="H399" s="71" t="s">
        <v>270</v>
      </c>
      <c r="I399" s="71" t="s">
        <v>274</v>
      </c>
      <c r="J399" s="122">
        <v>75000</v>
      </c>
      <c r="K399" s="325" t="s">
        <v>3756</v>
      </c>
      <c r="L399" s="114"/>
      <c r="M399" s="325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6"/>
      <c r="AC399" s="36"/>
      <c r="AD399" s="17"/>
      <c r="AE399" s="18" t="s">
        <v>3762</v>
      </c>
      <c r="AF399" s="71" t="s">
        <v>1330</v>
      </c>
      <c r="AG399" s="52" t="s">
        <v>3544</v>
      </c>
      <c r="AH399" s="52" t="s">
        <v>3470</v>
      </c>
      <c r="AI399" s="54" t="s">
        <v>3467</v>
      </c>
      <c r="AJ399" s="54"/>
      <c r="AK399" s="71" t="s">
        <v>1334</v>
      </c>
      <c r="AL399" s="52" t="s">
        <v>1571</v>
      </c>
      <c r="AM399" s="52" t="s">
        <v>3553</v>
      </c>
      <c r="AN399" s="250"/>
      <c r="AO399" s="250"/>
      <c r="AP399" s="119">
        <f t="shared" si="15"/>
        <v>75000</v>
      </c>
      <c r="AQ399" s="196" t="s">
        <v>1327</v>
      </c>
      <c r="AR399" s="196" t="s">
        <v>1328</v>
      </c>
      <c r="AS399" s="18"/>
      <c r="AT399" s="18"/>
      <c r="AU399" s="18"/>
      <c r="AV399" s="18"/>
      <c r="AW399" s="18"/>
      <c r="AX399" s="18"/>
    </row>
    <row r="400" spans="1:50" s="123" customFormat="1" ht="72" x14ac:dyDescent="0.2">
      <c r="A400" s="52" t="s">
        <v>45</v>
      </c>
      <c r="B400" s="52" t="s">
        <v>277</v>
      </c>
      <c r="C400" s="52" t="s">
        <v>276</v>
      </c>
      <c r="D400" s="52" t="s">
        <v>33</v>
      </c>
      <c r="E400" s="52" t="s">
        <v>454</v>
      </c>
      <c r="F400" s="121" t="s">
        <v>1970</v>
      </c>
      <c r="G400" s="52" t="s">
        <v>703</v>
      </c>
      <c r="H400" s="71" t="s">
        <v>270</v>
      </c>
      <c r="I400" s="71" t="s">
        <v>274</v>
      </c>
      <c r="J400" s="122">
        <v>75000</v>
      </c>
      <c r="K400" s="325" t="s">
        <v>3756</v>
      </c>
      <c r="L400" s="114"/>
      <c r="M400" s="325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6"/>
      <c r="AC400" s="36"/>
      <c r="AD400" s="17"/>
      <c r="AE400" s="18" t="s">
        <v>3762</v>
      </c>
      <c r="AF400" s="71" t="s">
        <v>1330</v>
      </c>
      <c r="AG400" s="52" t="s">
        <v>3544</v>
      </c>
      <c r="AH400" s="52" t="s">
        <v>3470</v>
      </c>
      <c r="AI400" s="54" t="s">
        <v>3467</v>
      </c>
      <c r="AJ400" s="54"/>
      <c r="AK400" s="71" t="s">
        <v>1334</v>
      </c>
      <c r="AL400" s="52" t="s">
        <v>1571</v>
      </c>
      <c r="AM400" s="52" t="s">
        <v>3553</v>
      </c>
      <c r="AN400" s="250"/>
      <c r="AO400" s="250"/>
      <c r="AP400" s="119">
        <f t="shared" si="15"/>
        <v>75000</v>
      </c>
      <c r="AQ400" s="196" t="s">
        <v>1327</v>
      </c>
      <c r="AR400" s="196" t="s">
        <v>1328</v>
      </c>
      <c r="AS400" s="18"/>
      <c r="AT400" s="18"/>
      <c r="AU400" s="18"/>
      <c r="AV400" s="18"/>
      <c r="AW400" s="18"/>
      <c r="AX400" s="18"/>
    </row>
    <row r="401" spans="1:50" s="123" customFormat="1" ht="72" x14ac:dyDescent="0.2">
      <c r="A401" s="52" t="s">
        <v>45</v>
      </c>
      <c r="B401" s="52" t="s">
        <v>277</v>
      </c>
      <c r="C401" s="52" t="s">
        <v>276</v>
      </c>
      <c r="D401" s="52" t="s">
        <v>33</v>
      </c>
      <c r="E401" s="52" t="s">
        <v>454</v>
      </c>
      <c r="F401" s="121" t="s">
        <v>1971</v>
      </c>
      <c r="G401" s="52" t="s">
        <v>704</v>
      </c>
      <c r="H401" s="71" t="s">
        <v>270</v>
      </c>
      <c r="I401" s="71" t="s">
        <v>274</v>
      </c>
      <c r="J401" s="122">
        <v>75000</v>
      </c>
      <c r="K401" s="325" t="s">
        <v>3756</v>
      </c>
      <c r="L401" s="114"/>
      <c r="M401" s="325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6"/>
      <c r="AC401" s="36"/>
      <c r="AD401" s="17"/>
      <c r="AE401" s="18" t="s">
        <v>3762</v>
      </c>
      <c r="AF401" s="71" t="s">
        <v>1330</v>
      </c>
      <c r="AG401" s="52" t="s">
        <v>3544</v>
      </c>
      <c r="AH401" s="52" t="s">
        <v>3470</v>
      </c>
      <c r="AI401" s="54" t="s">
        <v>3467</v>
      </c>
      <c r="AJ401" s="54"/>
      <c r="AK401" s="71" t="s">
        <v>1334</v>
      </c>
      <c r="AL401" s="52" t="s">
        <v>1571</v>
      </c>
      <c r="AM401" s="52" t="s">
        <v>3553</v>
      </c>
      <c r="AN401" s="250"/>
      <c r="AO401" s="250"/>
      <c r="AP401" s="119">
        <f t="shared" si="15"/>
        <v>75000</v>
      </c>
      <c r="AQ401" s="196" t="s">
        <v>1327</v>
      </c>
      <c r="AR401" s="196" t="s">
        <v>1328</v>
      </c>
      <c r="AS401" s="18"/>
      <c r="AT401" s="18"/>
      <c r="AU401" s="18"/>
      <c r="AV401" s="18"/>
      <c r="AW401" s="18"/>
      <c r="AX401" s="18"/>
    </row>
    <row r="402" spans="1:50" s="123" customFormat="1" ht="72" x14ac:dyDescent="0.2">
      <c r="A402" s="52" t="s">
        <v>45</v>
      </c>
      <c r="B402" s="52" t="s">
        <v>277</v>
      </c>
      <c r="C402" s="52" t="s">
        <v>276</v>
      </c>
      <c r="D402" s="52" t="s">
        <v>33</v>
      </c>
      <c r="E402" s="52" t="s">
        <v>454</v>
      </c>
      <c r="F402" s="121" t="s">
        <v>1972</v>
      </c>
      <c r="G402" s="52" t="s">
        <v>705</v>
      </c>
      <c r="H402" s="71" t="s">
        <v>270</v>
      </c>
      <c r="I402" s="71" t="s">
        <v>274</v>
      </c>
      <c r="J402" s="122">
        <v>75000</v>
      </c>
      <c r="K402" s="325" t="s">
        <v>3756</v>
      </c>
      <c r="L402" s="114"/>
      <c r="M402" s="325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6"/>
      <c r="AC402" s="36"/>
      <c r="AD402" s="17"/>
      <c r="AE402" s="18" t="s">
        <v>3762</v>
      </c>
      <c r="AF402" s="71" t="s">
        <v>1330</v>
      </c>
      <c r="AG402" s="52" t="s">
        <v>3544</v>
      </c>
      <c r="AH402" s="52" t="s">
        <v>3470</v>
      </c>
      <c r="AI402" s="54" t="s">
        <v>3467</v>
      </c>
      <c r="AJ402" s="54"/>
      <c r="AK402" s="71" t="s">
        <v>1334</v>
      </c>
      <c r="AL402" s="52" t="s">
        <v>1571</v>
      </c>
      <c r="AM402" s="52" t="s">
        <v>3553</v>
      </c>
      <c r="AN402" s="250"/>
      <c r="AO402" s="250"/>
      <c r="AP402" s="119">
        <f t="shared" si="15"/>
        <v>75000</v>
      </c>
      <c r="AQ402" s="196" t="s">
        <v>1327</v>
      </c>
      <c r="AR402" s="196" t="s">
        <v>1328</v>
      </c>
      <c r="AS402" s="18"/>
      <c r="AT402" s="18"/>
      <c r="AU402" s="18"/>
      <c r="AV402" s="18"/>
      <c r="AW402" s="18"/>
      <c r="AX402" s="18"/>
    </row>
    <row r="403" spans="1:50" s="123" customFormat="1" ht="72" x14ac:dyDescent="0.2">
      <c r="A403" s="52" t="s">
        <v>45</v>
      </c>
      <c r="B403" s="52" t="s">
        <v>277</v>
      </c>
      <c r="C403" s="52" t="s">
        <v>276</v>
      </c>
      <c r="D403" s="52" t="s">
        <v>33</v>
      </c>
      <c r="E403" s="52" t="s">
        <v>454</v>
      </c>
      <c r="F403" s="121" t="s">
        <v>1973</v>
      </c>
      <c r="G403" s="52" t="s">
        <v>706</v>
      </c>
      <c r="H403" s="71" t="s">
        <v>270</v>
      </c>
      <c r="I403" s="71" t="s">
        <v>274</v>
      </c>
      <c r="J403" s="122">
        <v>75000</v>
      </c>
      <c r="K403" s="325" t="s">
        <v>3756</v>
      </c>
      <c r="L403" s="114"/>
      <c r="M403" s="325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6"/>
      <c r="AC403" s="36"/>
      <c r="AD403" s="17"/>
      <c r="AE403" s="18" t="s">
        <v>3762</v>
      </c>
      <c r="AF403" s="71" t="s">
        <v>1330</v>
      </c>
      <c r="AG403" s="52" t="s">
        <v>3544</v>
      </c>
      <c r="AH403" s="52" t="s">
        <v>3470</v>
      </c>
      <c r="AI403" s="54" t="s">
        <v>3467</v>
      </c>
      <c r="AJ403" s="54"/>
      <c r="AK403" s="71" t="s">
        <v>1334</v>
      </c>
      <c r="AL403" s="52" t="s">
        <v>1571</v>
      </c>
      <c r="AM403" s="52" t="s">
        <v>3553</v>
      </c>
      <c r="AN403" s="250"/>
      <c r="AO403" s="250"/>
      <c r="AP403" s="119">
        <f t="shared" si="15"/>
        <v>75000</v>
      </c>
      <c r="AQ403" s="196" t="s">
        <v>1327</v>
      </c>
      <c r="AR403" s="196" t="s">
        <v>1328</v>
      </c>
      <c r="AS403" s="18"/>
      <c r="AT403" s="18"/>
      <c r="AU403" s="18"/>
      <c r="AV403" s="18"/>
      <c r="AW403" s="18"/>
      <c r="AX403" s="18"/>
    </row>
    <row r="404" spans="1:50" s="123" customFormat="1" ht="72" x14ac:dyDescent="0.2">
      <c r="A404" s="52" t="s">
        <v>45</v>
      </c>
      <c r="B404" s="52" t="s">
        <v>277</v>
      </c>
      <c r="C404" s="52" t="s">
        <v>276</v>
      </c>
      <c r="D404" s="52" t="s">
        <v>33</v>
      </c>
      <c r="E404" s="52" t="s">
        <v>454</v>
      </c>
      <c r="F404" s="121" t="s">
        <v>1974</v>
      </c>
      <c r="G404" s="52" t="s">
        <v>707</v>
      </c>
      <c r="H404" s="71" t="s">
        <v>270</v>
      </c>
      <c r="I404" s="71" t="s">
        <v>274</v>
      </c>
      <c r="J404" s="122">
        <v>65000</v>
      </c>
      <c r="K404" s="325" t="s">
        <v>3756</v>
      </c>
      <c r="L404" s="114"/>
      <c r="M404" s="325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6"/>
      <c r="AC404" s="36"/>
      <c r="AD404" s="17"/>
      <c r="AE404" s="18" t="s">
        <v>3762</v>
      </c>
      <c r="AF404" s="71" t="s">
        <v>1330</v>
      </c>
      <c r="AG404" s="52" t="s">
        <v>3544</v>
      </c>
      <c r="AH404" s="52" t="s">
        <v>3470</v>
      </c>
      <c r="AI404" s="54" t="s">
        <v>3467</v>
      </c>
      <c r="AJ404" s="54"/>
      <c r="AK404" s="71" t="s">
        <v>1334</v>
      </c>
      <c r="AL404" s="52" t="s">
        <v>1571</v>
      </c>
      <c r="AM404" s="52" t="s">
        <v>3553</v>
      </c>
      <c r="AN404" s="250"/>
      <c r="AO404" s="250"/>
      <c r="AP404" s="119">
        <f t="shared" si="15"/>
        <v>65000</v>
      </c>
      <c r="AQ404" s="196" t="s">
        <v>1327</v>
      </c>
      <c r="AR404" s="196" t="s">
        <v>1328</v>
      </c>
      <c r="AS404" s="18"/>
      <c r="AT404" s="18"/>
      <c r="AU404" s="18"/>
      <c r="AV404" s="18"/>
      <c r="AW404" s="18"/>
      <c r="AX404" s="18"/>
    </row>
    <row r="405" spans="1:50" s="123" customFormat="1" ht="72" x14ac:dyDescent="0.2">
      <c r="A405" s="52" t="s">
        <v>45</v>
      </c>
      <c r="B405" s="52" t="s">
        <v>277</v>
      </c>
      <c r="C405" s="52" t="s">
        <v>276</v>
      </c>
      <c r="D405" s="52" t="s">
        <v>33</v>
      </c>
      <c r="E405" s="52" t="s">
        <v>454</v>
      </c>
      <c r="F405" s="121" t="s">
        <v>1975</v>
      </c>
      <c r="G405" s="52" t="s">
        <v>708</v>
      </c>
      <c r="H405" s="71" t="s">
        <v>387</v>
      </c>
      <c r="I405" s="71" t="s">
        <v>274</v>
      </c>
      <c r="J405" s="122">
        <v>48000</v>
      </c>
      <c r="K405" s="325" t="s">
        <v>3756</v>
      </c>
      <c r="L405" s="114"/>
      <c r="M405" s="325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6"/>
      <c r="AC405" s="36"/>
      <c r="AD405" s="17"/>
      <c r="AE405" s="18" t="s">
        <v>3762</v>
      </c>
      <c r="AF405" s="71" t="s">
        <v>1330</v>
      </c>
      <c r="AG405" s="52" t="s">
        <v>3544</v>
      </c>
      <c r="AH405" s="52" t="s">
        <v>3470</v>
      </c>
      <c r="AI405" s="54" t="s">
        <v>3467</v>
      </c>
      <c r="AJ405" s="54"/>
      <c r="AK405" s="71" t="s">
        <v>1334</v>
      </c>
      <c r="AL405" s="52" t="s">
        <v>1571</v>
      </c>
      <c r="AM405" s="52" t="s">
        <v>3553</v>
      </c>
      <c r="AN405" s="250"/>
      <c r="AO405" s="250"/>
      <c r="AP405" s="119">
        <f t="shared" si="15"/>
        <v>48000</v>
      </c>
      <c r="AQ405" s="196" t="s">
        <v>1327</v>
      </c>
      <c r="AR405" s="196" t="s">
        <v>1328</v>
      </c>
      <c r="AS405" s="18"/>
      <c r="AT405" s="18"/>
      <c r="AU405" s="18"/>
      <c r="AV405" s="18"/>
      <c r="AW405" s="18"/>
      <c r="AX405" s="18"/>
    </row>
    <row r="406" spans="1:50" s="123" customFormat="1" ht="72" x14ac:dyDescent="0.2">
      <c r="A406" s="52" t="s">
        <v>45</v>
      </c>
      <c r="B406" s="52" t="s">
        <v>277</v>
      </c>
      <c r="C406" s="52" t="s">
        <v>276</v>
      </c>
      <c r="D406" s="52" t="s">
        <v>33</v>
      </c>
      <c r="E406" s="52" t="s">
        <v>454</v>
      </c>
      <c r="F406" s="121" t="s">
        <v>1976</v>
      </c>
      <c r="G406" s="52" t="s">
        <v>709</v>
      </c>
      <c r="H406" s="71" t="s">
        <v>272</v>
      </c>
      <c r="I406" s="71" t="s">
        <v>274</v>
      </c>
      <c r="J406" s="122">
        <v>54000</v>
      </c>
      <c r="K406" s="325"/>
      <c r="L406" s="114"/>
      <c r="M406" s="325" t="s">
        <v>3756</v>
      </c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6" t="s">
        <v>2887</v>
      </c>
      <c r="AC406" s="36" t="s">
        <v>2887</v>
      </c>
      <c r="AD406" s="17"/>
      <c r="AE406" s="18" t="s">
        <v>2876</v>
      </c>
      <c r="AF406" s="71" t="s">
        <v>2876</v>
      </c>
      <c r="AG406" s="71" t="s">
        <v>3544</v>
      </c>
      <c r="AH406" s="52" t="s">
        <v>2457</v>
      </c>
      <c r="AI406" s="54" t="s">
        <v>2457</v>
      </c>
      <c r="AJ406" s="54"/>
      <c r="AK406" s="71" t="s">
        <v>1334</v>
      </c>
      <c r="AL406" s="52" t="s">
        <v>1571</v>
      </c>
      <c r="AM406" s="52" t="s">
        <v>3552</v>
      </c>
      <c r="AN406" s="250"/>
      <c r="AO406" s="122">
        <v>54000</v>
      </c>
      <c r="AP406" s="119">
        <f t="shared" si="15"/>
        <v>0</v>
      </c>
      <c r="AQ406" s="196" t="s">
        <v>1327</v>
      </c>
      <c r="AR406" s="196" t="s">
        <v>1328</v>
      </c>
      <c r="AS406" s="18"/>
      <c r="AT406" s="18"/>
      <c r="AU406" s="18"/>
      <c r="AV406" s="18"/>
      <c r="AW406" s="18"/>
      <c r="AX406" s="18"/>
    </row>
    <row r="407" spans="1:50" s="123" customFormat="1" ht="72" x14ac:dyDescent="0.2">
      <c r="A407" s="52" t="s">
        <v>45</v>
      </c>
      <c r="B407" s="52" t="s">
        <v>277</v>
      </c>
      <c r="C407" s="52" t="s">
        <v>276</v>
      </c>
      <c r="D407" s="52" t="s">
        <v>33</v>
      </c>
      <c r="E407" s="52" t="s">
        <v>454</v>
      </c>
      <c r="F407" s="121" t="s">
        <v>1977</v>
      </c>
      <c r="G407" s="52" t="s">
        <v>710</v>
      </c>
      <c r="H407" s="71" t="s">
        <v>319</v>
      </c>
      <c r="I407" s="71" t="s">
        <v>274</v>
      </c>
      <c r="J407" s="122">
        <v>120000</v>
      </c>
      <c r="K407" s="325" t="s">
        <v>3756</v>
      </c>
      <c r="L407" s="114"/>
      <c r="M407" s="325"/>
      <c r="N407" s="53">
        <v>43887</v>
      </c>
      <c r="O407" s="18" t="s">
        <v>3763</v>
      </c>
      <c r="P407" s="36" t="s">
        <v>2892</v>
      </c>
      <c r="Q407" s="18" t="s">
        <v>3764</v>
      </c>
      <c r="R407" s="18"/>
      <c r="S407" s="18"/>
      <c r="T407" s="18"/>
      <c r="U407" s="18"/>
      <c r="V407" s="53"/>
      <c r="W407" s="17"/>
      <c r="X407" s="32"/>
      <c r="Y407" s="36" t="s">
        <v>3765</v>
      </c>
      <c r="Z407" s="17"/>
      <c r="AA407" s="36" t="s">
        <v>3766</v>
      </c>
      <c r="AB407" s="36"/>
      <c r="AC407" s="36"/>
      <c r="AD407" s="17"/>
      <c r="AE407" s="18" t="s">
        <v>3762</v>
      </c>
      <c r="AF407" s="71" t="s">
        <v>1330</v>
      </c>
      <c r="AG407" s="52" t="s">
        <v>3544</v>
      </c>
      <c r="AH407" s="52" t="s">
        <v>3470</v>
      </c>
      <c r="AI407" s="54" t="s">
        <v>2456</v>
      </c>
      <c r="AJ407" s="54"/>
      <c r="AK407" s="71" t="s">
        <v>1334</v>
      </c>
      <c r="AL407" s="52" t="s">
        <v>1571</v>
      </c>
      <c r="AM407" s="52" t="s">
        <v>3553</v>
      </c>
      <c r="AN407" s="122">
        <v>120000</v>
      </c>
      <c r="AO407" s="250"/>
      <c r="AP407" s="119">
        <f t="shared" si="15"/>
        <v>0</v>
      </c>
      <c r="AQ407" s="196" t="s">
        <v>1327</v>
      </c>
      <c r="AR407" s="196" t="s">
        <v>1328</v>
      </c>
      <c r="AS407" s="18"/>
      <c r="AT407" s="18"/>
      <c r="AU407" s="18"/>
      <c r="AV407" s="18"/>
      <c r="AW407" s="18"/>
      <c r="AX407" s="18"/>
    </row>
    <row r="408" spans="1:50" s="123" customFormat="1" ht="72" x14ac:dyDescent="0.2">
      <c r="A408" s="52" t="s">
        <v>45</v>
      </c>
      <c r="B408" s="52" t="s">
        <v>277</v>
      </c>
      <c r="C408" s="52" t="s">
        <v>276</v>
      </c>
      <c r="D408" s="52" t="s">
        <v>33</v>
      </c>
      <c r="E408" s="52" t="s">
        <v>454</v>
      </c>
      <c r="F408" s="121" t="s">
        <v>1978</v>
      </c>
      <c r="G408" s="52" t="s">
        <v>711</v>
      </c>
      <c r="H408" s="71" t="s">
        <v>319</v>
      </c>
      <c r="I408" s="71" t="s">
        <v>274</v>
      </c>
      <c r="J408" s="122">
        <v>100000</v>
      </c>
      <c r="K408" s="325" t="s">
        <v>3756</v>
      </c>
      <c r="L408" s="114"/>
      <c r="M408" s="325"/>
      <c r="N408" s="53">
        <v>43887</v>
      </c>
      <c r="O408" s="18" t="s">
        <v>3763</v>
      </c>
      <c r="P408" s="36" t="s">
        <v>2892</v>
      </c>
      <c r="Q408" s="18" t="s">
        <v>3764</v>
      </c>
      <c r="R408" s="18"/>
      <c r="S408" s="18"/>
      <c r="T408" s="18"/>
      <c r="U408" s="18"/>
      <c r="V408" s="53"/>
      <c r="W408" s="17"/>
      <c r="X408" s="32"/>
      <c r="Y408" s="36" t="s">
        <v>3765</v>
      </c>
      <c r="Z408" s="17"/>
      <c r="AA408" s="36" t="s">
        <v>3766</v>
      </c>
      <c r="AB408" s="36"/>
      <c r="AC408" s="36"/>
      <c r="AD408" s="17"/>
      <c r="AE408" s="18" t="s">
        <v>3762</v>
      </c>
      <c r="AF408" s="71" t="s">
        <v>1330</v>
      </c>
      <c r="AG408" s="52" t="s">
        <v>3544</v>
      </c>
      <c r="AH408" s="52" t="s">
        <v>3470</v>
      </c>
      <c r="AI408" s="54" t="s">
        <v>2456</v>
      </c>
      <c r="AJ408" s="54"/>
      <c r="AK408" s="71" t="s">
        <v>1334</v>
      </c>
      <c r="AL408" s="52" t="s">
        <v>1571</v>
      </c>
      <c r="AM408" s="52" t="s">
        <v>3553</v>
      </c>
      <c r="AN408" s="122">
        <v>100000</v>
      </c>
      <c r="AO408" s="250"/>
      <c r="AP408" s="119">
        <f t="shared" si="15"/>
        <v>0</v>
      </c>
      <c r="AQ408" s="196" t="s">
        <v>1327</v>
      </c>
      <c r="AR408" s="196" t="s">
        <v>1328</v>
      </c>
      <c r="AS408" s="18"/>
      <c r="AT408" s="18"/>
      <c r="AU408" s="18"/>
      <c r="AV408" s="18"/>
      <c r="AW408" s="18"/>
      <c r="AX408" s="18"/>
    </row>
    <row r="409" spans="1:50" s="123" customFormat="1" ht="72" x14ac:dyDescent="0.2">
      <c r="A409" s="52" t="s">
        <v>45</v>
      </c>
      <c r="B409" s="52" t="s">
        <v>277</v>
      </c>
      <c r="C409" s="52" t="s">
        <v>276</v>
      </c>
      <c r="D409" s="52" t="s">
        <v>33</v>
      </c>
      <c r="E409" s="52" t="s">
        <v>454</v>
      </c>
      <c r="F409" s="121" t="s">
        <v>1979</v>
      </c>
      <c r="G409" s="52" t="s">
        <v>712</v>
      </c>
      <c r="H409" s="71" t="s">
        <v>317</v>
      </c>
      <c r="I409" s="71" t="s">
        <v>274</v>
      </c>
      <c r="J409" s="122">
        <v>250000</v>
      </c>
      <c r="K409" s="325" t="s">
        <v>3756</v>
      </c>
      <c r="L409" s="114"/>
      <c r="M409" s="325"/>
      <c r="N409" s="53">
        <v>43887</v>
      </c>
      <c r="O409" s="18" t="s">
        <v>3763</v>
      </c>
      <c r="P409" s="36" t="s">
        <v>2892</v>
      </c>
      <c r="Q409" s="18" t="s">
        <v>3764</v>
      </c>
      <c r="R409" s="18"/>
      <c r="S409" s="18"/>
      <c r="T409" s="18"/>
      <c r="U409" s="18"/>
      <c r="V409" s="53"/>
      <c r="W409" s="17"/>
      <c r="X409" s="32"/>
      <c r="Y409" s="36" t="s">
        <v>3765</v>
      </c>
      <c r="Z409" s="17"/>
      <c r="AA409" s="36" t="s">
        <v>3766</v>
      </c>
      <c r="AB409" s="36"/>
      <c r="AC409" s="36"/>
      <c r="AD409" s="17"/>
      <c r="AE409" s="18" t="s">
        <v>3762</v>
      </c>
      <c r="AF409" s="71" t="s">
        <v>1330</v>
      </c>
      <c r="AG409" s="52" t="s">
        <v>3544</v>
      </c>
      <c r="AH409" s="52" t="s">
        <v>3470</v>
      </c>
      <c r="AI409" s="54" t="s">
        <v>2456</v>
      </c>
      <c r="AJ409" s="54"/>
      <c r="AK409" s="71" t="s">
        <v>1334</v>
      </c>
      <c r="AL409" s="52" t="s">
        <v>1571</v>
      </c>
      <c r="AM409" s="52" t="s">
        <v>3553</v>
      </c>
      <c r="AN409" s="122">
        <v>250000</v>
      </c>
      <c r="AO409" s="250"/>
      <c r="AP409" s="119">
        <f t="shared" si="15"/>
        <v>0</v>
      </c>
      <c r="AQ409" s="196" t="s">
        <v>1327</v>
      </c>
      <c r="AR409" s="196" t="s">
        <v>1328</v>
      </c>
      <c r="AS409" s="18"/>
      <c r="AT409" s="18"/>
      <c r="AU409" s="18"/>
      <c r="AV409" s="18"/>
      <c r="AW409" s="18"/>
      <c r="AX409" s="18"/>
    </row>
    <row r="410" spans="1:50" s="123" customFormat="1" ht="72" x14ac:dyDescent="0.2">
      <c r="A410" s="52" t="s">
        <v>45</v>
      </c>
      <c r="B410" s="52" t="s">
        <v>277</v>
      </c>
      <c r="C410" s="52" t="s">
        <v>276</v>
      </c>
      <c r="D410" s="52" t="s">
        <v>33</v>
      </c>
      <c r="E410" s="52" t="s">
        <v>454</v>
      </c>
      <c r="F410" s="121" t="s">
        <v>1980</v>
      </c>
      <c r="G410" s="52" t="s">
        <v>713</v>
      </c>
      <c r="H410" s="71" t="s">
        <v>317</v>
      </c>
      <c r="I410" s="71" t="s">
        <v>274</v>
      </c>
      <c r="J410" s="122">
        <v>150000</v>
      </c>
      <c r="K410" s="325" t="s">
        <v>3756</v>
      </c>
      <c r="L410" s="114"/>
      <c r="M410" s="325"/>
      <c r="N410" s="53">
        <v>43887</v>
      </c>
      <c r="O410" s="18" t="s">
        <v>3763</v>
      </c>
      <c r="P410" s="36" t="s">
        <v>2892</v>
      </c>
      <c r="Q410" s="18" t="s">
        <v>3764</v>
      </c>
      <c r="R410" s="18"/>
      <c r="S410" s="18"/>
      <c r="T410" s="18"/>
      <c r="U410" s="18"/>
      <c r="V410" s="53"/>
      <c r="W410" s="17"/>
      <c r="X410" s="32"/>
      <c r="Y410" s="36" t="s">
        <v>3765</v>
      </c>
      <c r="Z410" s="17"/>
      <c r="AA410" s="36" t="s">
        <v>3766</v>
      </c>
      <c r="AB410" s="36"/>
      <c r="AC410" s="36"/>
      <c r="AD410" s="17"/>
      <c r="AE410" s="18" t="s">
        <v>3762</v>
      </c>
      <c r="AF410" s="71" t="s">
        <v>1330</v>
      </c>
      <c r="AG410" s="52" t="s">
        <v>3544</v>
      </c>
      <c r="AH410" s="52" t="s">
        <v>3470</v>
      </c>
      <c r="AI410" s="54" t="s">
        <v>2456</v>
      </c>
      <c r="AJ410" s="54"/>
      <c r="AK410" s="71" t="s">
        <v>1334</v>
      </c>
      <c r="AL410" s="52" t="s">
        <v>1571</v>
      </c>
      <c r="AM410" s="52" t="s">
        <v>3553</v>
      </c>
      <c r="AN410" s="250">
        <v>140955</v>
      </c>
      <c r="AO410" s="250"/>
      <c r="AP410" s="119">
        <f t="shared" si="15"/>
        <v>9045</v>
      </c>
      <c r="AQ410" s="196" t="s">
        <v>1327</v>
      </c>
      <c r="AR410" s="196" t="s">
        <v>1328</v>
      </c>
      <c r="AS410" s="18"/>
      <c r="AT410" s="18"/>
      <c r="AU410" s="18"/>
      <c r="AV410" s="18"/>
      <c r="AW410" s="18"/>
      <c r="AX410" s="18"/>
    </row>
    <row r="411" spans="1:50" s="123" customFormat="1" ht="72" x14ac:dyDescent="0.2">
      <c r="A411" s="52" t="s">
        <v>45</v>
      </c>
      <c r="B411" s="52" t="s">
        <v>277</v>
      </c>
      <c r="C411" s="52" t="s">
        <v>276</v>
      </c>
      <c r="D411" s="52" t="s">
        <v>33</v>
      </c>
      <c r="E411" s="52" t="s">
        <v>454</v>
      </c>
      <c r="F411" s="121" t="s">
        <v>1981</v>
      </c>
      <c r="G411" s="52" t="s">
        <v>714</v>
      </c>
      <c r="H411" s="71" t="s">
        <v>270</v>
      </c>
      <c r="I411" s="71" t="s">
        <v>274</v>
      </c>
      <c r="J411" s="122">
        <v>48000</v>
      </c>
      <c r="K411" s="325" t="s">
        <v>3756</v>
      </c>
      <c r="L411" s="114"/>
      <c r="M411" s="325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6"/>
      <c r="AC411" s="36"/>
      <c r="AD411" s="17"/>
      <c r="AE411" s="18" t="s">
        <v>3762</v>
      </c>
      <c r="AF411" s="71" t="s">
        <v>1330</v>
      </c>
      <c r="AG411" s="52" t="s">
        <v>3544</v>
      </c>
      <c r="AH411" s="52" t="s">
        <v>3470</v>
      </c>
      <c r="AI411" s="54" t="s">
        <v>3467</v>
      </c>
      <c r="AJ411" s="54"/>
      <c r="AK411" s="71" t="s">
        <v>1334</v>
      </c>
      <c r="AL411" s="52" t="s">
        <v>1571</v>
      </c>
      <c r="AM411" s="52" t="s">
        <v>3553</v>
      </c>
      <c r="AN411" s="250"/>
      <c r="AO411" s="250"/>
      <c r="AP411" s="119">
        <f t="shared" si="15"/>
        <v>48000</v>
      </c>
      <c r="AQ411" s="196" t="s">
        <v>1327</v>
      </c>
      <c r="AR411" s="196" t="s">
        <v>1328</v>
      </c>
      <c r="AS411" s="18"/>
      <c r="AT411" s="18"/>
      <c r="AU411" s="18"/>
      <c r="AV411" s="18"/>
      <c r="AW411" s="18"/>
      <c r="AX411" s="18"/>
    </row>
    <row r="412" spans="1:50" s="123" customFormat="1" ht="72" x14ac:dyDescent="0.2">
      <c r="A412" s="52" t="s">
        <v>45</v>
      </c>
      <c r="B412" s="52" t="s">
        <v>277</v>
      </c>
      <c r="C412" s="52" t="s">
        <v>276</v>
      </c>
      <c r="D412" s="52" t="s">
        <v>33</v>
      </c>
      <c r="E412" s="52" t="s">
        <v>454</v>
      </c>
      <c r="F412" s="121" t="s">
        <v>1982</v>
      </c>
      <c r="G412" s="52" t="s">
        <v>715</v>
      </c>
      <c r="H412" s="71" t="s">
        <v>270</v>
      </c>
      <c r="I412" s="71" t="s">
        <v>335</v>
      </c>
      <c r="J412" s="122">
        <v>27000</v>
      </c>
      <c r="K412" s="325" t="s">
        <v>3756</v>
      </c>
      <c r="L412" s="114"/>
      <c r="M412" s="325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6"/>
      <c r="AC412" s="36"/>
      <c r="AD412" s="17"/>
      <c r="AE412" s="18" t="s">
        <v>3762</v>
      </c>
      <c r="AF412" s="71" t="s">
        <v>1330</v>
      </c>
      <c r="AG412" s="52" t="s">
        <v>3544</v>
      </c>
      <c r="AH412" s="52" t="s">
        <v>3470</v>
      </c>
      <c r="AI412" s="54" t="s">
        <v>3467</v>
      </c>
      <c r="AJ412" s="54"/>
      <c r="AK412" s="71" t="s">
        <v>1334</v>
      </c>
      <c r="AL412" s="52" t="s">
        <v>1571</v>
      </c>
      <c r="AM412" s="52" t="s">
        <v>3553</v>
      </c>
      <c r="AN412" s="250"/>
      <c r="AO412" s="250"/>
      <c r="AP412" s="119">
        <f t="shared" si="15"/>
        <v>27000</v>
      </c>
      <c r="AQ412" s="196" t="s">
        <v>1327</v>
      </c>
      <c r="AR412" s="196" t="s">
        <v>1328</v>
      </c>
      <c r="AS412" s="18"/>
      <c r="AT412" s="18"/>
      <c r="AU412" s="18"/>
      <c r="AV412" s="18"/>
      <c r="AW412" s="18"/>
      <c r="AX412" s="18"/>
    </row>
    <row r="413" spans="1:50" s="123" customFormat="1" ht="72" x14ac:dyDescent="0.2">
      <c r="A413" s="52" t="s">
        <v>45</v>
      </c>
      <c r="B413" s="52" t="s">
        <v>277</v>
      </c>
      <c r="C413" s="52" t="s">
        <v>276</v>
      </c>
      <c r="D413" s="52" t="s">
        <v>33</v>
      </c>
      <c r="E413" s="52" t="s">
        <v>454</v>
      </c>
      <c r="F413" s="121" t="s">
        <v>1983</v>
      </c>
      <c r="G413" s="52" t="s">
        <v>716</v>
      </c>
      <c r="H413" s="71" t="s">
        <v>270</v>
      </c>
      <c r="I413" s="71" t="s">
        <v>335</v>
      </c>
      <c r="J413" s="122">
        <v>27000</v>
      </c>
      <c r="K413" s="325" t="s">
        <v>3756</v>
      </c>
      <c r="L413" s="114"/>
      <c r="M413" s="325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6"/>
      <c r="AC413" s="36"/>
      <c r="AD413" s="17"/>
      <c r="AE413" s="18" t="s">
        <v>3762</v>
      </c>
      <c r="AF413" s="71" t="s">
        <v>1330</v>
      </c>
      <c r="AG413" s="52" t="s">
        <v>3544</v>
      </c>
      <c r="AH413" s="52" t="s">
        <v>3470</v>
      </c>
      <c r="AI413" s="54" t="s">
        <v>3467</v>
      </c>
      <c r="AJ413" s="54"/>
      <c r="AK413" s="71" t="s">
        <v>1334</v>
      </c>
      <c r="AL413" s="52" t="s">
        <v>1571</v>
      </c>
      <c r="AM413" s="52" t="s">
        <v>3553</v>
      </c>
      <c r="AN413" s="250"/>
      <c r="AO413" s="250"/>
      <c r="AP413" s="119">
        <f t="shared" si="15"/>
        <v>27000</v>
      </c>
      <c r="AQ413" s="196" t="s">
        <v>1327</v>
      </c>
      <c r="AR413" s="196" t="s">
        <v>1328</v>
      </c>
      <c r="AS413" s="18"/>
      <c r="AT413" s="18"/>
      <c r="AU413" s="18"/>
      <c r="AV413" s="18"/>
      <c r="AW413" s="18"/>
      <c r="AX413" s="18"/>
    </row>
    <row r="414" spans="1:50" s="123" customFormat="1" ht="72" x14ac:dyDescent="0.2">
      <c r="A414" s="52" t="s">
        <v>45</v>
      </c>
      <c r="B414" s="52" t="s">
        <v>277</v>
      </c>
      <c r="C414" s="52" t="s">
        <v>276</v>
      </c>
      <c r="D414" s="52" t="s">
        <v>33</v>
      </c>
      <c r="E414" s="52" t="s">
        <v>454</v>
      </c>
      <c r="F414" s="121" t="s">
        <v>1984</v>
      </c>
      <c r="G414" s="52" t="s">
        <v>717</v>
      </c>
      <c r="H414" s="71" t="s">
        <v>270</v>
      </c>
      <c r="I414" s="71" t="s">
        <v>718</v>
      </c>
      <c r="J414" s="122">
        <v>22000</v>
      </c>
      <c r="K414" s="325" t="s">
        <v>3756</v>
      </c>
      <c r="L414" s="114"/>
      <c r="M414" s="325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6"/>
      <c r="AC414" s="36"/>
      <c r="AD414" s="17"/>
      <c r="AE414" s="18" t="s">
        <v>3762</v>
      </c>
      <c r="AF414" s="71" t="s">
        <v>1330</v>
      </c>
      <c r="AG414" s="52" t="s">
        <v>3544</v>
      </c>
      <c r="AH414" s="52" t="s">
        <v>3470</v>
      </c>
      <c r="AI414" s="54" t="s">
        <v>3467</v>
      </c>
      <c r="AJ414" s="54"/>
      <c r="AK414" s="71" t="s">
        <v>1334</v>
      </c>
      <c r="AL414" s="52" t="s">
        <v>1571</v>
      </c>
      <c r="AM414" s="52" t="s">
        <v>3553</v>
      </c>
      <c r="AN414" s="250"/>
      <c r="AO414" s="250"/>
      <c r="AP414" s="119">
        <f t="shared" si="15"/>
        <v>22000</v>
      </c>
      <c r="AQ414" s="196" t="s">
        <v>1327</v>
      </c>
      <c r="AR414" s="196" t="s">
        <v>1328</v>
      </c>
      <c r="AS414" s="18"/>
      <c r="AT414" s="18"/>
      <c r="AU414" s="18"/>
      <c r="AV414" s="18"/>
      <c r="AW414" s="18"/>
      <c r="AX414" s="18"/>
    </row>
    <row r="415" spans="1:50" s="123" customFormat="1" ht="72" x14ac:dyDescent="0.2">
      <c r="A415" s="52" t="s">
        <v>45</v>
      </c>
      <c r="B415" s="52" t="s">
        <v>277</v>
      </c>
      <c r="C415" s="52" t="s">
        <v>276</v>
      </c>
      <c r="D415" s="52" t="s">
        <v>33</v>
      </c>
      <c r="E415" s="52" t="s">
        <v>454</v>
      </c>
      <c r="F415" s="121" t="s">
        <v>1985</v>
      </c>
      <c r="G415" s="52" t="s">
        <v>719</v>
      </c>
      <c r="H415" s="71" t="s">
        <v>270</v>
      </c>
      <c r="I415" s="71" t="s">
        <v>718</v>
      </c>
      <c r="J415" s="122">
        <v>20000</v>
      </c>
      <c r="K415" s="325" t="s">
        <v>3756</v>
      </c>
      <c r="L415" s="114"/>
      <c r="M415" s="325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6"/>
      <c r="AC415" s="36"/>
      <c r="AD415" s="17"/>
      <c r="AE415" s="18" t="s">
        <v>3762</v>
      </c>
      <c r="AF415" s="71" t="s">
        <v>1330</v>
      </c>
      <c r="AG415" s="52" t="s">
        <v>3544</v>
      </c>
      <c r="AH415" s="52" t="s">
        <v>3470</v>
      </c>
      <c r="AI415" s="54" t="s">
        <v>3467</v>
      </c>
      <c r="AJ415" s="54"/>
      <c r="AK415" s="71" t="s">
        <v>1334</v>
      </c>
      <c r="AL415" s="52" t="s">
        <v>1571</v>
      </c>
      <c r="AM415" s="52" t="s">
        <v>3553</v>
      </c>
      <c r="AN415" s="250"/>
      <c r="AO415" s="250"/>
      <c r="AP415" s="119">
        <f t="shared" si="15"/>
        <v>20000</v>
      </c>
      <c r="AQ415" s="196" t="s">
        <v>1327</v>
      </c>
      <c r="AR415" s="196" t="s">
        <v>1328</v>
      </c>
      <c r="AS415" s="18"/>
      <c r="AT415" s="18"/>
      <c r="AU415" s="18"/>
      <c r="AV415" s="18"/>
      <c r="AW415" s="18"/>
      <c r="AX415" s="18"/>
    </row>
    <row r="416" spans="1:50" s="123" customFormat="1" ht="72" x14ac:dyDescent="0.2">
      <c r="A416" s="52" t="s">
        <v>45</v>
      </c>
      <c r="B416" s="52" t="s">
        <v>277</v>
      </c>
      <c r="C416" s="52" t="s">
        <v>276</v>
      </c>
      <c r="D416" s="52" t="s">
        <v>33</v>
      </c>
      <c r="E416" s="52" t="s">
        <v>454</v>
      </c>
      <c r="F416" s="121" t="s">
        <v>1986</v>
      </c>
      <c r="G416" s="52" t="s">
        <v>720</v>
      </c>
      <c r="H416" s="71" t="s">
        <v>303</v>
      </c>
      <c r="I416" s="71" t="s">
        <v>274</v>
      </c>
      <c r="J416" s="122">
        <v>70000</v>
      </c>
      <c r="K416" s="325" t="s">
        <v>3756</v>
      </c>
      <c r="L416" s="114"/>
      <c r="M416" s="325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6"/>
      <c r="AC416" s="36"/>
      <c r="AD416" s="17"/>
      <c r="AE416" s="18" t="s">
        <v>3762</v>
      </c>
      <c r="AF416" s="71" t="s">
        <v>1330</v>
      </c>
      <c r="AG416" s="52" t="s">
        <v>3544</v>
      </c>
      <c r="AH416" s="52" t="s">
        <v>3470</v>
      </c>
      <c r="AI416" s="54" t="s">
        <v>3467</v>
      </c>
      <c r="AJ416" s="54"/>
      <c r="AK416" s="71" t="s">
        <v>1334</v>
      </c>
      <c r="AL416" s="52" t="s">
        <v>1571</v>
      </c>
      <c r="AM416" s="52" t="s">
        <v>3553</v>
      </c>
      <c r="AN416" s="250"/>
      <c r="AO416" s="250"/>
      <c r="AP416" s="119">
        <f t="shared" si="15"/>
        <v>70000</v>
      </c>
      <c r="AQ416" s="196" t="s">
        <v>1327</v>
      </c>
      <c r="AR416" s="196" t="s">
        <v>1328</v>
      </c>
      <c r="AS416" s="18"/>
      <c r="AT416" s="18"/>
      <c r="AU416" s="18"/>
      <c r="AV416" s="18"/>
      <c r="AW416" s="18"/>
      <c r="AX416" s="18"/>
    </row>
    <row r="417" spans="1:50" s="123" customFormat="1" ht="72" x14ac:dyDescent="0.2">
      <c r="A417" s="52" t="s">
        <v>45</v>
      </c>
      <c r="B417" s="52" t="s">
        <v>277</v>
      </c>
      <c r="C417" s="52" t="s">
        <v>276</v>
      </c>
      <c r="D417" s="52" t="s">
        <v>33</v>
      </c>
      <c r="E417" s="52" t="s">
        <v>454</v>
      </c>
      <c r="F417" s="121" t="s">
        <v>1987</v>
      </c>
      <c r="G417" s="52" t="s">
        <v>721</v>
      </c>
      <c r="H417" s="71" t="s">
        <v>317</v>
      </c>
      <c r="I417" s="71" t="s">
        <v>274</v>
      </c>
      <c r="J417" s="122">
        <v>30000</v>
      </c>
      <c r="K417" s="325" t="s">
        <v>3756</v>
      </c>
      <c r="L417" s="114"/>
      <c r="M417" s="325"/>
      <c r="N417" s="53">
        <v>43887</v>
      </c>
      <c r="O417" s="18" t="s">
        <v>3763</v>
      </c>
      <c r="P417" s="36" t="s">
        <v>2892</v>
      </c>
      <c r="Q417" s="18" t="s">
        <v>3764</v>
      </c>
      <c r="R417" s="18"/>
      <c r="S417" s="18"/>
      <c r="T417" s="18"/>
      <c r="U417" s="18"/>
      <c r="V417" s="53">
        <v>43913</v>
      </c>
      <c r="W417" s="17">
        <v>30000</v>
      </c>
      <c r="X417" s="32"/>
      <c r="Y417" s="36" t="s">
        <v>3765</v>
      </c>
      <c r="Z417" s="17">
        <v>30000</v>
      </c>
      <c r="AA417" s="36" t="s">
        <v>3766</v>
      </c>
      <c r="AB417" s="36"/>
      <c r="AC417" s="36"/>
      <c r="AD417" s="17"/>
      <c r="AE417" s="18" t="s">
        <v>3762</v>
      </c>
      <c r="AF417" s="71" t="s">
        <v>1330</v>
      </c>
      <c r="AG417" s="52" t="s">
        <v>3544</v>
      </c>
      <c r="AH417" s="52" t="s">
        <v>3470</v>
      </c>
      <c r="AI417" s="54" t="s">
        <v>2456</v>
      </c>
      <c r="AJ417" s="54"/>
      <c r="AK417" s="71" t="s">
        <v>1334</v>
      </c>
      <c r="AL417" s="52" t="s">
        <v>1571</v>
      </c>
      <c r="AM417" s="52" t="s">
        <v>3553</v>
      </c>
      <c r="AN417" s="122">
        <v>30000</v>
      </c>
      <c r="AO417" s="250"/>
      <c r="AP417" s="119">
        <f t="shared" si="15"/>
        <v>0</v>
      </c>
      <c r="AQ417" s="196" t="s">
        <v>1327</v>
      </c>
      <c r="AR417" s="196" t="s">
        <v>1328</v>
      </c>
      <c r="AS417" s="18"/>
      <c r="AT417" s="18"/>
      <c r="AU417" s="18"/>
      <c r="AV417" s="18"/>
      <c r="AW417" s="18"/>
      <c r="AX417" s="18"/>
    </row>
    <row r="418" spans="1:50" s="123" customFormat="1" ht="72" x14ac:dyDescent="0.2">
      <c r="A418" s="52" t="s">
        <v>45</v>
      </c>
      <c r="B418" s="52" t="s">
        <v>277</v>
      </c>
      <c r="C418" s="52" t="s">
        <v>276</v>
      </c>
      <c r="D418" s="52" t="s">
        <v>11</v>
      </c>
      <c r="E418" s="52" t="s">
        <v>310</v>
      </c>
      <c r="F418" s="121" t="s">
        <v>1988</v>
      </c>
      <c r="G418" s="52" t="s">
        <v>722</v>
      </c>
      <c r="H418" s="71" t="s">
        <v>303</v>
      </c>
      <c r="I418" s="71" t="s">
        <v>268</v>
      </c>
      <c r="J418" s="122">
        <v>55000</v>
      </c>
      <c r="K418" s="325"/>
      <c r="L418" s="114"/>
      <c r="M418" s="325" t="s">
        <v>3756</v>
      </c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6"/>
      <c r="AC418" s="36"/>
      <c r="AD418" s="17"/>
      <c r="AE418" s="18" t="s">
        <v>2876</v>
      </c>
      <c r="AF418" s="71" t="s">
        <v>2890</v>
      </c>
      <c r="AG418" s="52" t="s">
        <v>3544</v>
      </c>
      <c r="AH418" s="52" t="s">
        <v>3472</v>
      </c>
      <c r="AI418" s="54" t="s">
        <v>2457</v>
      </c>
      <c r="AJ418" s="54"/>
      <c r="AK418" s="71" t="s">
        <v>1334</v>
      </c>
      <c r="AL418" s="52" t="s">
        <v>1571</v>
      </c>
      <c r="AM418" s="52" t="s">
        <v>3553</v>
      </c>
      <c r="AN418" s="122"/>
      <c r="AO418" s="122">
        <v>55000</v>
      </c>
      <c r="AP418" s="119">
        <f t="shared" si="15"/>
        <v>0</v>
      </c>
      <c r="AQ418" s="196" t="s">
        <v>1331</v>
      </c>
      <c r="AR418" s="196" t="s">
        <v>1331</v>
      </c>
      <c r="AS418" s="18"/>
      <c r="AT418" s="18"/>
      <c r="AU418" s="18"/>
      <c r="AV418" s="18"/>
      <c r="AW418" s="18"/>
      <c r="AX418" s="18"/>
    </row>
    <row r="419" spans="1:50" s="123" customFormat="1" ht="72" x14ac:dyDescent="0.2">
      <c r="A419" s="52" t="s">
        <v>45</v>
      </c>
      <c r="B419" s="52" t="s">
        <v>277</v>
      </c>
      <c r="C419" s="52" t="s">
        <v>276</v>
      </c>
      <c r="D419" s="52" t="s">
        <v>11</v>
      </c>
      <c r="E419" s="52" t="s">
        <v>310</v>
      </c>
      <c r="F419" s="121" t="s">
        <v>1989</v>
      </c>
      <c r="G419" s="52" t="s">
        <v>665</v>
      </c>
      <c r="H419" s="71" t="s">
        <v>319</v>
      </c>
      <c r="I419" s="71" t="s">
        <v>274</v>
      </c>
      <c r="J419" s="122">
        <v>48000</v>
      </c>
      <c r="K419" s="325"/>
      <c r="L419" s="114"/>
      <c r="M419" s="325" t="s">
        <v>3756</v>
      </c>
      <c r="N419" s="18"/>
      <c r="O419" s="18" t="s">
        <v>3243</v>
      </c>
      <c r="P419" s="36" t="s">
        <v>2898</v>
      </c>
      <c r="Q419" s="18" t="s">
        <v>2877</v>
      </c>
      <c r="R419" s="18"/>
      <c r="S419" s="18"/>
      <c r="T419" s="18"/>
      <c r="U419" s="18"/>
      <c r="V419" s="53">
        <v>43910</v>
      </c>
      <c r="W419" s="17">
        <v>48000</v>
      </c>
      <c r="X419" s="32"/>
      <c r="Y419" s="36" t="s">
        <v>3767</v>
      </c>
      <c r="Z419" s="17">
        <v>48000</v>
      </c>
      <c r="AA419" s="36" t="s">
        <v>3768</v>
      </c>
      <c r="AB419" s="36"/>
      <c r="AC419" s="36"/>
      <c r="AD419" s="17"/>
      <c r="AE419" s="18" t="s">
        <v>2876</v>
      </c>
      <c r="AF419" s="71" t="s">
        <v>1330</v>
      </c>
      <c r="AG419" s="52" t="s">
        <v>3544</v>
      </c>
      <c r="AH419" s="52" t="s">
        <v>3470</v>
      </c>
      <c r="AI419" s="54" t="s">
        <v>2457</v>
      </c>
      <c r="AJ419" s="54"/>
      <c r="AK419" s="71" t="s">
        <v>1334</v>
      </c>
      <c r="AL419" s="52" t="s">
        <v>1571</v>
      </c>
      <c r="AM419" s="52" t="s">
        <v>3553</v>
      </c>
      <c r="AN419" s="122"/>
      <c r="AO419" s="122">
        <v>48000</v>
      </c>
      <c r="AP419" s="119">
        <f t="shared" si="15"/>
        <v>0</v>
      </c>
      <c r="AQ419" s="196" t="s">
        <v>1327</v>
      </c>
      <c r="AR419" s="196" t="s">
        <v>1328</v>
      </c>
      <c r="AS419" s="18"/>
      <c r="AT419" s="18"/>
      <c r="AU419" s="18"/>
      <c r="AV419" s="18"/>
      <c r="AW419" s="18"/>
      <c r="AX419" s="18"/>
    </row>
    <row r="420" spans="1:50" s="123" customFormat="1" ht="72" x14ac:dyDescent="0.2">
      <c r="A420" s="52" t="s">
        <v>45</v>
      </c>
      <c r="B420" s="52" t="s">
        <v>277</v>
      </c>
      <c r="C420" s="52" t="s">
        <v>276</v>
      </c>
      <c r="D420" s="52" t="s">
        <v>11</v>
      </c>
      <c r="E420" s="52" t="s">
        <v>310</v>
      </c>
      <c r="F420" s="121" t="s">
        <v>1990</v>
      </c>
      <c r="G420" s="52" t="s">
        <v>723</v>
      </c>
      <c r="H420" s="71" t="s">
        <v>269</v>
      </c>
      <c r="I420" s="71" t="s">
        <v>631</v>
      </c>
      <c r="J420" s="122">
        <v>12000</v>
      </c>
      <c r="K420" s="325"/>
      <c r="L420" s="114"/>
      <c r="M420" s="325" t="s">
        <v>3756</v>
      </c>
      <c r="N420" s="18"/>
      <c r="O420" s="18" t="s">
        <v>3769</v>
      </c>
      <c r="P420" s="36" t="s">
        <v>2898</v>
      </c>
      <c r="Q420" s="18" t="s">
        <v>2877</v>
      </c>
      <c r="R420" s="18"/>
      <c r="S420" s="18"/>
      <c r="T420" s="18"/>
      <c r="U420" s="18"/>
      <c r="V420" s="53">
        <v>43910</v>
      </c>
      <c r="W420" s="17">
        <v>12000</v>
      </c>
      <c r="X420" s="32"/>
      <c r="Y420" s="36" t="s">
        <v>2899</v>
      </c>
      <c r="Z420" s="17">
        <v>12000</v>
      </c>
      <c r="AA420" s="36" t="s">
        <v>3770</v>
      </c>
      <c r="AB420" s="36"/>
      <c r="AC420" s="36"/>
      <c r="AD420" s="17"/>
      <c r="AE420" s="18" t="s">
        <v>2876</v>
      </c>
      <c r="AF420" s="71" t="s">
        <v>1330</v>
      </c>
      <c r="AG420" s="52" t="s">
        <v>3544</v>
      </c>
      <c r="AH420" s="52" t="s">
        <v>3470</v>
      </c>
      <c r="AI420" s="54" t="s">
        <v>2457</v>
      </c>
      <c r="AJ420" s="54"/>
      <c r="AK420" s="71" t="s">
        <v>1334</v>
      </c>
      <c r="AL420" s="52" t="s">
        <v>1571</v>
      </c>
      <c r="AM420" s="52" t="s">
        <v>3553</v>
      </c>
      <c r="AN420" s="122"/>
      <c r="AO420" s="122">
        <v>12000</v>
      </c>
      <c r="AP420" s="119">
        <f t="shared" si="15"/>
        <v>0</v>
      </c>
      <c r="AQ420" s="196" t="s">
        <v>1327</v>
      </c>
      <c r="AR420" s="196" t="s">
        <v>1328</v>
      </c>
      <c r="AS420" s="18"/>
      <c r="AT420" s="18"/>
      <c r="AU420" s="18"/>
      <c r="AV420" s="18"/>
      <c r="AW420" s="18"/>
      <c r="AX420" s="18"/>
    </row>
    <row r="421" spans="1:50" s="123" customFormat="1" ht="72" x14ac:dyDescent="0.2">
      <c r="A421" s="52" t="s">
        <v>45</v>
      </c>
      <c r="B421" s="52" t="s">
        <v>277</v>
      </c>
      <c r="C421" s="52" t="s">
        <v>276</v>
      </c>
      <c r="D421" s="52" t="s">
        <v>11</v>
      </c>
      <c r="E421" s="52" t="s">
        <v>310</v>
      </c>
      <c r="F421" s="121" t="s">
        <v>1991</v>
      </c>
      <c r="G421" s="52" t="s">
        <v>724</v>
      </c>
      <c r="H421" s="71" t="s">
        <v>269</v>
      </c>
      <c r="I421" s="71" t="s">
        <v>631</v>
      </c>
      <c r="J421" s="122">
        <v>40000</v>
      </c>
      <c r="K421" s="325"/>
      <c r="L421" s="114"/>
      <c r="M421" s="325" t="s">
        <v>3756</v>
      </c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6"/>
      <c r="AC421" s="36"/>
      <c r="AD421" s="17"/>
      <c r="AE421" s="18" t="s">
        <v>2876</v>
      </c>
      <c r="AF421" s="71" t="s">
        <v>2890</v>
      </c>
      <c r="AG421" s="52" t="s">
        <v>3544</v>
      </c>
      <c r="AH421" s="52" t="s">
        <v>3472</v>
      </c>
      <c r="AI421" s="54" t="s">
        <v>2457</v>
      </c>
      <c r="AJ421" s="54"/>
      <c r="AK421" s="71" t="s">
        <v>1334</v>
      </c>
      <c r="AL421" s="52" t="s">
        <v>1571</v>
      </c>
      <c r="AM421" s="52" t="s">
        <v>3553</v>
      </c>
      <c r="AN421" s="122"/>
      <c r="AO421" s="122">
        <v>40000</v>
      </c>
      <c r="AP421" s="119">
        <f t="shared" si="15"/>
        <v>0</v>
      </c>
      <c r="AQ421" s="196" t="s">
        <v>1327</v>
      </c>
      <c r="AR421" s="196" t="s">
        <v>1328</v>
      </c>
      <c r="AS421" s="18"/>
      <c r="AT421" s="18"/>
      <c r="AU421" s="18"/>
      <c r="AV421" s="18"/>
      <c r="AW421" s="18"/>
      <c r="AX421" s="18"/>
    </row>
    <row r="422" spans="1:50" s="123" customFormat="1" ht="72" x14ac:dyDescent="0.2">
      <c r="A422" s="52" t="s">
        <v>45</v>
      </c>
      <c r="B422" s="52" t="s">
        <v>277</v>
      </c>
      <c r="C422" s="52" t="s">
        <v>276</v>
      </c>
      <c r="D422" s="52" t="s">
        <v>11</v>
      </c>
      <c r="E422" s="52" t="s">
        <v>310</v>
      </c>
      <c r="F422" s="121" t="s">
        <v>1992</v>
      </c>
      <c r="G422" s="52" t="s">
        <v>669</v>
      </c>
      <c r="H422" s="71" t="s">
        <v>269</v>
      </c>
      <c r="I422" s="71" t="s">
        <v>631</v>
      </c>
      <c r="J422" s="122">
        <v>24000</v>
      </c>
      <c r="K422" s="325"/>
      <c r="L422" s="114"/>
      <c r="M422" s="325" t="s">
        <v>3756</v>
      </c>
      <c r="N422" s="18"/>
      <c r="O422" s="18" t="s">
        <v>3771</v>
      </c>
      <c r="P422" s="36" t="s">
        <v>2898</v>
      </c>
      <c r="Q422" s="18" t="s">
        <v>2877</v>
      </c>
      <c r="R422" s="18"/>
      <c r="S422" s="18"/>
      <c r="T422" s="18"/>
      <c r="U422" s="18"/>
      <c r="V422" s="53">
        <v>43910</v>
      </c>
      <c r="W422" s="17">
        <v>24000</v>
      </c>
      <c r="X422" s="32"/>
      <c r="Y422" s="36" t="s">
        <v>3767</v>
      </c>
      <c r="Z422" s="17">
        <v>24000</v>
      </c>
      <c r="AA422" s="36" t="s">
        <v>3772</v>
      </c>
      <c r="AB422" s="36"/>
      <c r="AC422" s="36"/>
      <c r="AD422" s="17"/>
      <c r="AE422" s="18" t="s">
        <v>2876</v>
      </c>
      <c r="AF422" s="71" t="s">
        <v>1330</v>
      </c>
      <c r="AG422" s="52" t="s">
        <v>3544</v>
      </c>
      <c r="AH422" s="52" t="s">
        <v>3470</v>
      </c>
      <c r="AI422" s="54" t="s">
        <v>2457</v>
      </c>
      <c r="AJ422" s="54"/>
      <c r="AK422" s="71" t="s">
        <v>1334</v>
      </c>
      <c r="AL422" s="52" t="s">
        <v>1571</v>
      </c>
      <c r="AM422" s="52" t="s">
        <v>3553</v>
      </c>
      <c r="AN422" s="122"/>
      <c r="AO422" s="122">
        <v>24000</v>
      </c>
      <c r="AP422" s="119">
        <f t="shared" si="15"/>
        <v>0</v>
      </c>
      <c r="AQ422" s="196" t="s">
        <v>1331</v>
      </c>
      <c r="AR422" s="196" t="s">
        <v>1331</v>
      </c>
      <c r="AS422" s="18"/>
      <c r="AT422" s="18"/>
      <c r="AU422" s="18"/>
      <c r="AV422" s="18"/>
      <c r="AW422" s="18"/>
      <c r="AX422" s="18"/>
    </row>
    <row r="423" spans="1:50" s="123" customFormat="1" ht="72" x14ac:dyDescent="0.2">
      <c r="A423" s="52" t="s">
        <v>45</v>
      </c>
      <c r="B423" s="52" t="s">
        <v>277</v>
      </c>
      <c r="C423" s="52" t="s">
        <v>276</v>
      </c>
      <c r="D423" s="52" t="s">
        <v>286</v>
      </c>
      <c r="E423" s="52" t="s">
        <v>310</v>
      </c>
      <c r="F423" s="121" t="s">
        <v>1993</v>
      </c>
      <c r="G423" s="52" t="s">
        <v>725</v>
      </c>
      <c r="H423" s="71" t="s">
        <v>319</v>
      </c>
      <c r="I423" s="71" t="s">
        <v>271</v>
      </c>
      <c r="J423" s="122">
        <v>80000</v>
      </c>
      <c r="K423" s="325"/>
      <c r="L423" s="114"/>
      <c r="M423" s="325" t="s">
        <v>3756</v>
      </c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6"/>
      <c r="AC423" s="36"/>
      <c r="AD423" s="17"/>
      <c r="AE423" s="18" t="s">
        <v>2876</v>
      </c>
      <c r="AF423" s="71" t="s">
        <v>2941</v>
      </c>
      <c r="AG423" s="52" t="s">
        <v>3544</v>
      </c>
      <c r="AH423" s="52" t="s">
        <v>3472</v>
      </c>
      <c r="AI423" s="54" t="s">
        <v>2457</v>
      </c>
      <c r="AJ423" s="54"/>
      <c r="AK423" s="71" t="s">
        <v>1334</v>
      </c>
      <c r="AL423" s="52" t="s">
        <v>1571</v>
      </c>
      <c r="AM423" s="52" t="s">
        <v>3553</v>
      </c>
      <c r="AN423" s="122"/>
      <c r="AO423" s="122">
        <v>80000</v>
      </c>
      <c r="AP423" s="119">
        <f t="shared" si="15"/>
        <v>0</v>
      </c>
      <c r="AQ423" s="196" t="s">
        <v>1331</v>
      </c>
      <c r="AR423" s="196" t="s">
        <v>1331</v>
      </c>
      <c r="AS423" s="18"/>
      <c r="AT423" s="18"/>
      <c r="AU423" s="18"/>
      <c r="AV423" s="18"/>
      <c r="AW423" s="18"/>
      <c r="AX423" s="18"/>
    </row>
    <row r="424" spans="1:50" s="123" customFormat="1" ht="72" x14ac:dyDescent="0.2">
      <c r="A424" s="52" t="s">
        <v>45</v>
      </c>
      <c r="B424" s="52" t="s">
        <v>277</v>
      </c>
      <c r="C424" s="52" t="s">
        <v>276</v>
      </c>
      <c r="D424" s="52" t="s">
        <v>286</v>
      </c>
      <c r="E424" s="52" t="s">
        <v>310</v>
      </c>
      <c r="F424" s="121" t="s">
        <v>1994</v>
      </c>
      <c r="G424" s="52" t="s">
        <v>726</v>
      </c>
      <c r="H424" s="71" t="s">
        <v>269</v>
      </c>
      <c r="I424" s="71" t="s">
        <v>271</v>
      </c>
      <c r="J424" s="122">
        <v>67400</v>
      </c>
      <c r="K424" s="325"/>
      <c r="L424" s="114"/>
      <c r="M424" s="325" t="s">
        <v>3756</v>
      </c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6"/>
      <c r="AC424" s="36"/>
      <c r="AD424" s="17"/>
      <c r="AE424" s="18" t="s">
        <v>2876</v>
      </c>
      <c r="AF424" s="71" t="s">
        <v>2890</v>
      </c>
      <c r="AG424" s="52" t="s">
        <v>3544</v>
      </c>
      <c r="AH424" s="52" t="s">
        <v>3472</v>
      </c>
      <c r="AI424" s="54" t="s">
        <v>2457</v>
      </c>
      <c r="AJ424" s="54"/>
      <c r="AK424" s="71" t="s">
        <v>1334</v>
      </c>
      <c r="AL424" s="52" t="s">
        <v>1571</v>
      </c>
      <c r="AM424" s="52" t="s">
        <v>3553</v>
      </c>
      <c r="AN424" s="122"/>
      <c r="AO424" s="122">
        <v>67400</v>
      </c>
      <c r="AP424" s="119">
        <f t="shared" si="15"/>
        <v>0</v>
      </c>
      <c r="AQ424" s="196" t="s">
        <v>1327</v>
      </c>
      <c r="AR424" s="196" t="s">
        <v>1327</v>
      </c>
      <c r="AS424" s="18"/>
      <c r="AT424" s="18"/>
      <c r="AU424" s="18"/>
      <c r="AV424" s="18"/>
      <c r="AW424" s="18"/>
      <c r="AX424" s="18"/>
    </row>
    <row r="425" spans="1:50" s="123" customFormat="1" ht="72" x14ac:dyDescent="0.2">
      <c r="A425" s="52" t="s">
        <v>45</v>
      </c>
      <c r="B425" s="52" t="s">
        <v>277</v>
      </c>
      <c r="C425" s="52" t="s">
        <v>276</v>
      </c>
      <c r="D425" s="52" t="s">
        <v>18</v>
      </c>
      <c r="E425" s="52" t="s">
        <v>310</v>
      </c>
      <c r="F425" s="121" t="s">
        <v>1995</v>
      </c>
      <c r="G425" s="52" t="s">
        <v>727</v>
      </c>
      <c r="H425" s="71" t="s">
        <v>270</v>
      </c>
      <c r="I425" s="71" t="s">
        <v>728</v>
      </c>
      <c r="J425" s="122">
        <v>5292500</v>
      </c>
      <c r="K425" s="325" t="s">
        <v>3756</v>
      </c>
      <c r="L425" s="114"/>
      <c r="M425" s="325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6"/>
      <c r="AC425" s="36"/>
      <c r="AD425" s="17"/>
      <c r="AE425" s="18" t="s">
        <v>3773</v>
      </c>
      <c r="AF425" s="71" t="s">
        <v>1334</v>
      </c>
      <c r="AG425" s="71" t="s">
        <v>3539</v>
      </c>
      <c r="AH425" s="52" t="s">
        <v>1571</v>
      </c>
      <c r="AI425" s="54" t="s">
        <v>3467</v>
      </c>
      <c r="AJ425" s="54"/>
      <c r="AK425" s="71" t="s">
        <v>1333</v>
      </c>
      <c r="AL425" s="52" t="s">
        <v>1568</v>
      </c>
      <c r="AM425" s="52" t="s">
        <v>3553</v>
      </c>
      <c r="AN425" s="250"/>
      <c r="AO425" s="250"/>
      <c r="AP425" s="119">
        <f t="shared" si="15"/>
        <v>5292500</v>
      </c>
      <c r="AQ425" s="196" t="s">
        <v>1327</v>
      </c>
      <c r="AR425" s="196" t="s">
        <v>1328</v>
      </c>
      <c r="AS425" s="18"/>
      <c r="AT425" s="18"/>
      <c r="AU425" s="18"/>
      <c r="AV425" s="18"/>
      <c r="AW425" s="18"/>
      <c r="AX425" s="18"/>
    </row>
    <row r="426" spans="1:50" s="123" customFormat="1" ht="72" x14ac:dyDescent="0.2">
      <c r="A426" s="52" t="s">
        <v>45</v>
      </c>
      <c r="B426" s="52" t="s">
        <v>277</v>
      </c>
      <c r="C426" s="52" t="s">
        <v>276</v>
      </c>
      <c r="D426" s="52" t="s">
        <v>33</v>
      </c>
      <c r="E426" s="52" t="s">
        <v>310</v>
      </c>
      <c r="F426" s="121" t="s">
        <v>1996</v>
      </c>
      <c r="G426" s="52" t="s">
        <v>729</v>
      </c>
      <c r="H426" s="71" t="s">
        <v>270</v>
      </c>
      <c r="I426" s="71" t="s">
        <v>274</v>
      </c>
      <c r="J426" s="122">
        <v>35000</v>
      </c>
      <c r="K426" s="325" t="s">
        <v>3756</v>
      </c>
      <c r="L426" s="114"/>
      <c r="M426" s="325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6"/>
      <c r="AC426" s="36"/>
      <c r="AD426" s="17"/>
      <c r="AE426" s="18" t="s">
        <v>3762</v>
      </c>
      <c r="AF426" s="71" t="s">
        <v>1334</v>
      </c>
      <c r="AG426" s="71" t="s">
        <v>3539</v>
      </c>
      <c r="AH426" s="52" t="s">
        <v>1571</v>
      </c>
      <c r="AI426" s="54" t="s">
        <v>3467</v>
      </c>
      <c r="AJ426" s="54"/>
      <c r="AK426" s="71" t="s">
        <v>1334</v>
      </c>
      <c r="AL426" s="52" t="s">
        <v>1571</v>
      </c>
      <c r="AM426" s="52" t="s">
        <v>3553</v>
      </c>
      <c r="AN426" s="250"/>
      <c r="AO426" s="250"/>
      <c r="AP426" s="119">
        <f t="shared" si="15"/>
        <v>35000</v>
      </c>
      <c r="AQ426" s="196" t="s">
        <v>1327</v>
      </c>
      <c r="AR426" s="196" t="s">
        <v>1328</v>
      </c>
      <c r="AS426" s="18"/>
      <c r="AT426" s="18"/>
      <c r="AU426" s="18"/>
      <c r="AV426" s="18"/>
      <c r="AW426" s="18"/>
      <c r="AX426" s="18"/>
    </row>
    <row r="427" spans="1:50" s="123" customFormat="1" ht="72" x14ac:dyDescent="0.2">
      <c r="A427" s="52" t="s">
        <v>45</v>
      </c>
      <c r="B427" s="52" t="s">
        <v>277</v>
      </c>
      <c r="C427" s="52" t="s">
        <v>276</v>
      </c>
      <c r="D427" s="52" t="s">
        <v>33</v>
      </c>
      <c r="E427" s="52" t="s">
        <v>310</v>
      </c>
      <c r="F427" s="121" t="s">
        <v>1997</v>
      </c>
      <c r="G427" s="52" t="s">
        <v>730</v>
      </c>
      <c r="H427" s="71" t="s">
        <v>270</v>
      </c>
      <c r="I427" s="71" t="s">
        <v>274</v>
      </c>
      <c r="J427" s="122">
        <v>15000</v>
      </c>
      <c r="K427" s="325" t="s">
        <v>3756</v>
      </c>
      <c r="L427" s="114"/>
      <c r="M427" s="325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6"/>
      <c r="AC427" s="36"/>
      <c r="AD427" s="17"/>
      <c r="AE427" s="18" t="s">
        <v>3762</v>
      </c>
      <c r="AF427" s="71" t="s">
        <v>1334</v>
      </c>
      <c r="AG427" s="71" t="s">
        <v>3539</v>
      </c>
      <c r="AH427" s="52" t="s">
        <v>1571</v>
      </c>
      <c r="AI427" s="54" t="s">
        <v>3467</v>
      </c>
      <c r="AJ427" s="54"/>
      <c r="AK427" s="71" t="s">
        <v>1334</v>
      </c>
      <c r="AL427" s="52" t="s">
        <v>1571</v>
      </c>
      <c r="AM427" s="52" t="s">
        <v>3553</v>
      </c>
      <c r="AN427" s="250"/>
      <c r="AO427" s="250"/>
      <c r="AP427" s="119">
        <f t="shared" si="15"/>
        <v>15000</v>
      </c>
      <c r="AQ427" s="196" t="s">
        <v>1327</v>
      </c>
      <c r="AR427" s="196" t="s">
        <v>1328</v>
      </c>
      <c r="AS427" s="18"/>
      <c r="AT427" s="18"/>
      <c r="AU427" s="18"/>
      <c r="AV427" s="18"/>
      <c r="AW427" s="18"/>
      <c r="AX427" s="18"/>
    </row>
    <row r="428" spans="1:50" s="123" customFormat="1" ht="72" x14ac:dyDescent="0.2">
      <c r="A428" s="52" t="s">
        <v>45</v>
      </c>
      <c r="B428" s="52" t="s">
        <v>277</v>
      </c>
      <c r="C428" s="52" t="s">
        <v>276</v>
      </c>
      <c r="D428" s="52" t="s">
        <v>33</v>
      </c>
      <c r="E428" s="52" t="s">
        <v>310</v>
      </c>
      <c r="F428" s="121" t="s">
        <v>1998</v>
      </c>
      <c r="G428" s="52" t="s">
        <v>731</v>
      </c>
      <c r="H428" s="71" t="s">
        <v>270</v>
      </c>
      <c r="I428" s="71" t="s">
        <v>274</v>
      </c>
      <c r="J428" s="122">
        <v>35000</v>
      </c>
      <c r="K428" s="325" t="s">
        <v>3756</v>
      </c>
      <c r="L428" s="114"/>
      <c r="M428" s="325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6"/>
      <c r="AC428" s="36"/>
      <c r="AD428" s="17"/>
      <c r="AE428" s="18" t="s">
        <v>3762</v>
      </c>
      <c r="AF428" s="71" t="s">
        <v>1334</v>
      </c>
      <c r="AG428" s="71" t="s">
        <v>3539</v>
      </c>
      <c r="AH428" s="52" t="s">
        <v>1571</v>
      </c>
      <c r="AI428" s="54" t="s">
        <v>3467</v>
      </c>
      <c r="AJ428" s="54"/>
      <c r="AK428" s="71" t="s">
        <v>1334</v>
      </c>
      <c r="AL428" s="52" t="s">
        <v>1571</v>
      </c>
      <c r="AM428" s="52" t="s">
        <v>3553</v>
      </c>
      <c r="AN428" s="250"/>
      <c r="AO428" s="250"/>
      <c r="AP428" s="119">
        <f t="shared" si="15"/>
        <v>35000</v>
      </c>
      <c r="AQ428" s="196" t="s">
        <v>1327</v>
      </c>
      <c r="AR428" s="196" t="s">
        <v>1328</v>
      </c>
      <c r="AS428" s="18"/>
      <c r="AT428" s="18"/>
      <c r="AU428" s="18"/>
      <c r="AV428" s="18"/>
      <c r="AW428" s="18"/>
      <c r="AX428" s="18"/>
    </row>
    <row r="429" spans="1:50" s="123" customFormat="1" ht="72" x14ac:dyDescent="0.2">
      <c r="A429" s="52" t="s">
        <v>45</v>
      </c>
      <c r="B429" s="52" t="s">
        <v>277</v>
      </c>
      <c r="C429" s="52" t="s">
        <v>276</v>
      </c>
      <c r="D429" s="52" t="s">
        <v>33</v>
      </c>
      <c r="E429" s="52" t="s">
        <v>310</v>
      </c>
      <c r="F429" s="121" t="s">
        <v>1999</v>
      </c>
      <c r="G429" s="52" t="s">
        <v>732</v>
      </c>
      <c r="H429" s="71" t="s">
        <v>270</v>
      </c>
      <c r="I429" s="71" t="s">
        <v>733</v>
      </c>
      <c r="J429" s="122">
        <v>180000</v>
      </c>
      <c r="K429" s="325" t="s">
        <v>3756</v>
      </c>
      <c r="L429" s="114"/>
      <c r="M429" s="325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6"/>
      <c r="AC429" s="36"/>
      <c r="AD429" s="17"/>
      <c r="AE429" s="18" t="s">
        <v>3762</v>
      </c>
      <c r="AF429" s="71" t="s">
        <v>1334</v>
      </c>
      <c r="AG429" s="71" t="s">
        <v>3539</v>
      </c>
      <c r="AH429" s="52" t="s">
        <v>1571</v>
      </c>
      <c r="AI429" s="54" t="s">
        <v>3467</v>
      </c>
      <c r="AJ429" s="54"/>
      <c r="AK429" s="71" t="s">
        <v>1334</v>
      </c>
      <c r="AL429" s="52" t="s">
        <v>1571</v>
      </c>
      <c r="AM429" s="52" t="s">
        <v>3553</v>
      </c>
      <c r="AN429" s="250"/>
      <c r="AO429" s="250"/>
      <c r="AP429" s="119">
        <f t="shared" si="15"/>
        <v>180000</v>
      </c>
      <c r="AQ429" s="196" t="s">
        <v>1327</v>
      </c>
      <c r="AR429" s="196" t="s">
        <v>1328</v>
      </c>
      <c r="AS429" s="18"/>
      <c r="AT429" s="18"/>
      <c r="AU429" s="18"/>
      <c r="AV429" s="18"/>
      <c r="AW429" s="18"/>
      <c r="AX429" s="18"/>
    </row>
    <row r="430" spans="1:50" s="123" customFormat="1" ht="72" x14ac:dyDescent="0.2">
      <c r="A430" s="52" t="s">
        <v>45</v>
      </c>
      <c r="B430" s="52" t="s">
        <v>277</v>
      </c>
      <c r="C430" s="52" t="s">
        <v>276</v>
      </c>
      <c r="D430" s="52" t="s">
        <v>33</v>
      </c>
      <c r="E430" s="52" t="s">
        <v>310</v>
      </c>
      <c r="F430" s="121" t="s">
        <v>2000</v>
      </c>
      <c r="G430" s="52" t="s">
        <v>734</v>
      </c>
      <c r="H430" s="71" t="s">
        <v>270</v>
      </c>
      <c r="I430" s="71" t="s">
        <v>274</v>
      </c>
      <c r="J430" s="122">
        <v>130000</v>
      </c>
      <c r="K430" s="325" t="s">
        <v>3756</v>
      </c>
      <c r="L430" s="114"/>
      <c r="M430" s="325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6"/>
      <c r="AC430" s="36"/>
      <c r="AD430" s="17"/>
      <c r="AE430" s="18" t="s">
        <v>3762</v>
      </c>
      <c r="AF430" s="71" t="s">
        <v>1334</v>
      </c>
      <c r="AG430" s="71" t="s">
        <v>3539</v>
      </c>
      <c r="AH430" s="52" t="s">
        <v>1571</v>
      </c>
      <c r="AI430" s="54" t="s">
        <v>3467</v>
      </c>
      <c r="AJ430" s="54"/>
      <c r="AK430" s="71" t="s">
        <v>1334</v>
      </c>
      <c r="AL430" s="52" t="s">
        <v>1571</v>
      </c>
      <c r="AM430" s="52" t="s">
        <v>3553</v>
      </c>
      <c r="AN430" s="250"/>
      <c r="AO430" s="250"/>
      <c r="AP430" s="119">
        <f t="shared" si="15"/>
        <v>130000</v>
      </c>
      <c r="AQ430" s="196" t="s">
        <v>1327</v>
      </c>
      <c r="AR430" s="196" t="s">
        <v>1328</v>
      </c>
      <c r="AS430" s="18"/>
      <c r="AT430" s="18"/>
      <c r="AU430" s="18"/>
      <c r="AV430" s="18"/>
      <c r="AW430" s="18"/>
      <c r="AX430" s="18"/>
    </row>
    <row r="431" spans="1:50" s="123" customFormat="1" ht="72" x14ac:dyDescent="0.2">
      <c r="A431" s="52" t="s">
        <v>45</v>
      </c>
      <c r="B431" s="52" t="s">
        <v>277</v>
      </c>
      <c r="C431" s="52" t="s">
        <v>276</v>
      </c>
      <c r="D431" s="52" t="s">
        <v>33</v>
      </c>
      <c r="E431" s="52" t="s">
        <v>310</v>
      </c>
      <c r="F431" s="121" t="s">
        <v>2001</v>
      </c>
      <c r="G431" s="52" t="s">
        <v>735</v>
      </c>
      <c r="H431" s="71" t="s">
        <v>270</v>
      </c>
      <c r="I431" s="71" t="s">
        <v>274</v>
      </c>
      <c r="J431" s="122">
        <v>36000</v>
      </c>
      <c r="K431" s="325" t="s">
        <v>3756</v>
      </c>
      <c r="L431" s="114"/>
      <c r="M431" s="325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6"/>
      <c r="AC431" s="36"/>
      <c r="AD431" s="17"/>
      <c r="AE431" s="18" t="s">
        <v>3762</v>
      </c>
      <c r="AF431" s="71" t="s">
        <v>1334</v>
      </c>
      <c r="AG431" s="71" t="s">
        <v>3539</v>
      </c>
      <c r="AH431" s="52" t="s">
        <v>1571</v>
      </c>
      <c r="AI431" s="54" t="s">
        <v>3467</v>
      </c>
      <c r="AJ431" s="54"/>
      <c r="AK431" s="71" t="s">
        <v>1334</v>
      </c>
      <c r="AL431" s="52" t="s">
        <v>1571</v>
      </c>
      <c r="AM431" s="52" t="s">
        <v>3553</v>
      </c>
      <c r="AN431" s="250"/>
      <c r="AO431" s="250"/>
      <c r="AP431" s="119">
        <f t="shared" si="15"/>
        <v>36000</v>
      </c>
      <c r="AQ431" s="196" t="s">
        <v>1327</v>
      </c>
      <c r="AR431" s="196" t="s">
        <v>1328</v>
      </c>
      <c r="AS431" s="18"/>
      <c r="AT431" s="18"/>
      <c r="AU431" s="18"/>
      <c r="AV431" s="18"/>
      <c r="AW431" s="18"/>
      <c r="AX431" s="18"/>
    </row>
    <row r="432" spans="1:50" s="123" customFormat="1" ht="72" x14ac:dyDescent="0.2">
      <c r="A432" s="52" t="s">
        <v>45</v>
      </c>
      <c r="B432" s="52" t="s">
        <v>277</v>
      </c>
      <c r="C432" s="52" t="s">
        <v>276</v>
      </c>
      <c r="D432" s="52" t="s">
        <v>33</v>
      </c>
      <c r="E432" s="52" t="s">
        <v>310</v>
      </c>
      <c r="F432" s="121" t="s">
        <v>2002</v>
      </c>
      <c r="G432" s="52" t="s">
        <v>736</v>
      </c>
      <c r="H432" s="71" t="s">
        <v>270</v>
      </c>
      <c r="I432" s="71" t="s">
        <v>275</v>
      </c>
      <c r="J432" s="122">
        <v>350000</v>
      </c>
      <c r="K432" s="325" t="s">
        <v>3756</v>
      </c>
      <c r="L432" s="114"/>
      <c r="M432" s="325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6"/>
      <c r="AC432" s="36"/>
      <c r="AD432" s="17"/>
      <c r="AE432" s="18" t="s">
        <v>3762</v>
      </c>
      <c r="AF432" s="71" t="s">
        <v>1334</v>
      </c>
      <c r="AG432" s="71" t="s">
        <v>3539</v>
      </c>
      <c r="AH432" s="52" t="s">
        <v>1571</v>
      </c>
      <c r="AI432" s="54" t="s">
        <v>3467</v>
      </c>
      <c r="AJ432" s="54"/>
      <c r="AK432" s="71" t="s">
        <v>1334</v>
      </c>
      <c r="AL432" s="52" t="s">
        <v>1571</v>
      </c>
      <c r="AM432" s="52" t="s">
        <v>3553</v>
      </c>
      <c r="AN432" s="250"/>
      <c r="AO432" s="250"/>
      <c r="AP432" s="119">
        <f t="shared" si="15"/>
        <v>350000</v>
      </c>
      <c r="AQ432" s="196" t="s">
        <v>1327</v>
      </c>
      <c r="AR432" s="196" t="s">
        <v>1328</v>
      </c>
      <c r="AS432" s="18"/>
      <c r="AT432" s="18"/>
      <c r="AU432" s="18"/>
      <c r="AV432" s="18"/>
      <c r="AW432" s="18"/>
      <c r="AX432" s="18"/>
    </row>
    <row r="433" spans="1:50" s="123" customFormat="1" ht="72" x14ac:dyDescent="0.2">
      <c r="A433" s="52" t="s">
        <v>45</v>
      </c>
      <c r="B433" s="52" t="s">
        <v>277</v>
      </c>
      <c r="C433" s="52" t="s">
        <v>276</v>
      </c>
      <c r="D433" s="52" t="s">
        <v>33</v>
      </c>
      <c r="E433" s="52" t="s">
        <v>310</v>
      </c>
      <c r="F433" s="121" t="s">
        <v>2003</v>
      </c>
      <c r="G433" s="52" t="s">
        <v>737</v>
      </c>
      <c r="H433" s="71" t="s">
        <v>270</v>
      </c>
      <c r="I433" s="71" t="s">
        <v>274</v>
      </c>
      <c r="J433" s="122">
        <v>35000</v>
      </c>
      <c r="K433" s="325" t="s">
        <v>3756</v>
      </c>
      <c r="L433" s="114"/>
      <c r="M433" s="325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6"/>
      <c r="AC433" s="36"/>
      <c r="AD433" s="17"/>
      <c r="AE433" s="18" t="s">
        <v>3762</v>
      </c>
      <c r="AF433" s="71" t="s">
        <v>1334</v>
      </c>
      <c r="AG433" s="71" t="s">
        <v>3539</v>
      </c>
      <c r="AH433" s="52" t="s">
        <v>1571</v>
      </c>
      <c r="AI433" s="54" t="s">
        <v>3467</v>
      </c>
      <c r="AJ433" s="54"/>
      <c r="AK433" s="71" t="s">
        <v>1334</v>
      </c>
      <c r="AL433" s="52" t="s">
        <v>1571</v>
      </c>
      <c r="AM433" s="52" t="s">
        <v>3553</v>
      </c>
      <c r="AN433" s="250"/>
      <c r="AO433" s="250"/>
      <c r="AP433" s="119">
        <f t="shared" si="15"/>
        <v>35000</v>
      </c>
      <c r="AQ433" s="196" t="s">
        <v>1327</v>
      </c>
      <c r="AR433" s="196" t="s">
        <v>1328</v>
      </c>
      <c r="AS433" s="18"/>
      <c r="AT433" s="18"/>
      <c r="AU433" s="18"/>
      <c r="AV433" s="18"/>
      <c r="AW433" s="18"/>
      <c r="AX433" s="18"/>
    </row>
    <row r="434" spans="1:50" s="123" customFormat="1" ht="72" x14ac:dyDescent="0.2">
      <c r="A434" s="52" t="s">
        <v>45</v>
      </c>
      <c r="B434" s="52" t="s">
        <v>277</v>
      </c>
      <c r="C434" s="52" t="s">
        <v>276</v>
      </c>
      <c r="D434" s="52" t="s">
        <v>33</v>
      </c>
      <c r="E434" s="52" t="s">
        <v>310</v>
      </c>
      <c r="F434" s="121" t="s">
        <v>2004</v>
      </c>
      <c r="G434" s="52" t="s">
        <v>738</v>
      </c>
      <c r="H434" s="71" t="s">
        <v>270</v>
      </c>
      <c r="I434" s="71" t="s">
        <v>274</v>
      </c>
      <c r="J434" s="122">
        <v>35000</v>
      </c>
      <c r="K434" s="325" t="s">
        <v>3756</v>
      </c>
      <c r="L434" s="114"/>
      <c r="M434" s="325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6"/>
      <c r="AC434" s="36"/>
      <c r="AD434" s="17"/>
      <c r="AE434" s="18" t="s">
        <v>3762</v>
      </c>
      <c r="AF434" s="71" t="s">
        <v>1334</v>
      </c>
      <c r="AG434" s="71" t="s">
        <v>3539</v>
      </c>
      <c r="AH434" s="52" t="s">
        <v>1571</v>
      </c>
      <c r="AI434" s="54" t="s">
        <v>3467</v>
      </c>
      <c r="AJ434" s="54"/>
      <c r="AK434" s="71" t="s">
        <v>1334</v>
      </c>
      <c r="AL434" s="52" t="s">
        <v>1571</v>
      </c>
      <c r="AM434" s="52" t="s">
        <v>3553</v>
      </c>
      <c r="AN434" s="250"/>
      <c r="AO434" s="250"/>
      <c r="AP434" s="119">
        <f t="shared" si="15"/>
        <v>35000</v>
      </c>
      <c r="AQ434" s="196" t="s">
        <v>1327</v>
      </c>
      <c r="AR434" s="196" t="s">
        <v>1328</v>
      </c>
      <c r="AS434" s="18"/>
      <c r="AT434" s="18"/>
      <c r="AU434" s="18"/>
      <c r="AV434" s="18"/>
      <c r="AW434" s="18"/>
      <c r="AX434" s="18"/>
    </row>
    <row r="435" spans="1:50" s="123" customFormat="1" ht="72" x14ac:dyDescent="0.2">
      <c r="A435" s="52" t="s">
        <v>45</v>
      </c>
      <c r="B435" s="52" t="s">
        <v>277</v>
      </c>
      <c r="C435" s="52" t="s">
        <v>276</v>
      </c>
      <c r="D435" s="52" t="s">
        <v>33</v>
      </c>
      <c r="E435" s="52" t="s">
        <v>310</v>
      </c>
      <c r="F435" s="121" t="s">
        <v>2005</v>
      </c>
      <c r="G435" s="52" t="s">
        <v>739</v>
      </c>
      <c r="H435" s="71" t="s">
        <v>270</v>
      </c>
      <c r="I435" s="71" t="s">
        <v>274</v>
      </c>
      <c r="J435" s="122">
        <v>35000</v>
      </c>
      <c r="K435" s="325" t="s">
        <v>3756</v>
      </c>
      <c r="L435" s="114"/>
      <c r="M435" s="325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6"/>
      <c r="AC435" s="36"/>
      <c r="AD435" s="17"/>
      <c r="AE435" s="18" t="s">
        <v>3762</v>
      </c>
      <c r="AF435" s="71" t="s">
        <v>1334</v>
      </c>
      <c r="AG435" s="71" t="s">
        <v>3539</v>
      </c>
      <c r="AH435" s="52" t="s">
        <v>1571</v>
      </c>
      <c r="AI435" s="54" t="s">
        <v>3467</v>
      </c>
      <c r="AJ435" s="54"/>
      <c r="AK435" s="71" t="s">
        <v>1334</v>
      </c>
      <c r="AL435" s="52" t="s">
        <v>1571</v>
      </c>
      <c r="AM435" s="52" t="s">
        <v>3553</v>
      </c>
      <c r="AN435" s="250"/>
      <c r="AO435" s="250"/>
      <c r="AP435" s="119">
        <f t="shared" si="15"/>
        <v>35000</v>
      </c>
      <c r="AQ435" s="196" t="s">
        <v>1327</v>
      </c>
      <c r="AR435" s="196" t="s">
        <v>1328</v>
      </c>
      <c r="AS435" s="18"/>
      <c r="AT435" s="18"/>
      <c r="AU435" s="18"/>
      <c r="AV435" s="18"/>
      <c r="AW435" s="18"/>
      <c r="AX435" s="18"/>
    </row>
    <row r="436" spans="1:50" s="123" customFormat="1" ht="72" x14ac:dyDescent="0.2">
      <c r="A436" s="52" t="s">
        <v>45</v>
      </c>
      <c r="B436" s="52" t="s">
        <v>277</v>
      </c>
      <c r="C436" s="52" t="s">
        <v>276</v>
      </c>
      <c r="D436" s="52" t="s">
        <v>33</v>
      </c>
      <c r="E436" s="52" t="s">
        <v>310</v>
      </c>
      <c r="F436" s="121" t="s">
        <v>2006</v>
      </c>
      <c r="G436" s="52" t="s">
        <v>740</v>
      </c>
      <c r="H436" s="71" t="s">
        <v>270</v>
      </c>
      <c r="I436" s="71" t="s">
        <v>274</v>
      </c>
      <c r="J436" s="122">
        <v>35000</v>
      </c>
      <c r="K436" s="325" t="s">
        <v>3756</v>
      </c>
      <c r="L436" s="114"/>
      <c r="M436" s="325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6"/>
      <c r="AC436" s="36"/>
      <c r="AD436" s="17"/>
      <c r="AE436" s="18" t="s">
        <v>3762</v>
      </c>
      <c r="AF436" s="71" t="s">
        <v>1334</v>
      </c>
      <c r="AG436" s="71" t="s">
        <v>3539</v>
      </c>
      <c r="AH436" s="52" t="s">
        <v>1571</v>
      </c>
      <c r="AI436" s="54" t="s">
        <v>3467</v>
      </c>
      <c r="AJ436" s="54"/>
      <c r="AK436" s="71" t="s">
        <v>1334</v>
      </c>
      <c r="AL436" s="52" t="s">
        <v>1571</v>
      </c>
      <c r="AM436" s="52" t="s">
        <v>3553</v>
      </c>
      <c r="AN436" s="250"/>
      <c r="AO436" s="250"/>
      <c r="AP436" s="119">
        <f t="shared" si="15"/>
        <v>35000</v>
      </c>
      <c r="AQ436" s="196" t="s">
        <v>1327</v>
      </c>
      <c r="AR436" s="196" t="s">
        <v>1328</v>
      </c>
      <c r="AS436" s="18"/>
      <c r="AT436" s="18"/>
      <c r="AU436" s="18"/>
      <c r="AV436" s="18"/>
      <c r="AW436" s="18"/>
      <c r="AX436" s="18"/>
    </row>
    <row r="437" spans="1:50" s="123" customFormat="1" ht="72" x14ac:dyDescent="0.2">
      <c r="A437" s="52" t="s">
        <v>45</v>
      </c>
      <c r="B437" s="52" t="s">
        <v>277</v>
      </c>
      <c r="C437" s="52" t="s">
        <v>276</v>
      </c>
      <c r="D437" s="52" t="s">
        <v>33</v>
      </c>
      <c r="E437" s="52" t="s">
        <v>310</v>
      </c>
      <c r="F437" s="121" t="s">
        <v>2007</v>
      </c>
      <c r="G437" s="52" t="s">
        <v>741</v>
      </c>
      <c r="H437" s="71" t="s">
        <v>270</v>
      </c>
      <c r="I437" s="71" t="s">
        <v>274</v>
      </c>
      <c r="J437" s="122">
        <v>30000</v>
      </c>
      <c r="K437" s="325" t="s">
        <v>3756</v>
      </c>
      <c r="L437" s="114"/>
      <c r="M437" s="325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6"/>
      <c r="AC437" s="36"/>
      <c r="AD437" s="17"/>
      <c r="AE437" s="18" t="s">
        <v>3762</v>
      </c>
      <c r="AF437" s="71" t="s">
        <v>1334</v>
      </c>
      <c r="AG437" s="71" t="s">
        <v>3539</v>
      </c>
      <c r="AH437" s="52" t="s">
        <v>1571</v>
      </c>
      <c r="AI437" s="54" t="s">
        <v>3467</v>
      </c>
      <c r="AJ437" s="54"/>
      <c r="AK437" s="71" t="s">
        <v>1334</v>
      </c>
      <c r="AL437" s="52" t="s">
        <v>1571</v>
      </c>
      <c r="AM437" s="52" t="s">
        <v>3553</v>
      </c>
      <c r="AN437" s="250"/>
      <c r="AO437" s="250"/>
      <c r="AP437" s="119">
        <f t="shared" si="15"/>
        <v>30000</v>
      </c>
      <c r="AQ437" s="196" t="s">
        <v>1327</v>
      </c>
      <c r="AR437" s="196" t="s">
        <v>1328</v>
      </c>
      <c r="AS437" s="18"/>
      <c r="AT437" s="18"/>
      <c r="AU437" s="18"/>
      <c r="AV437" s="18"/>
      <c r="AW437" s="18"/>
      <c r="AX437" s="18"/>
    </row>
    <row r="438" spans="1:50" s="123" customFormat="1" ht="72" x14ac:dyDescent="0.2">
      <c r="A438" s="52" t="s">
        <v>45</v>
      </c>
      <c r="B438" s="52" t="s">
        <v>277</v>
      </c>
      <c r="C438" s="52" t="s">
        <v>276</v>
      </c>
      <c r="D438" s="52" t="s">
        <v>33</v>
      </c>
      <c r="E438" s="52" t="s">
        <v>310</v>
      </c>
      <c r="F438" s="121" t="s">
        <v>2008</v>
      </c>
      <c r="G438" s="52" t="s">
        <v>742</v>
      </c>
      <c r="H438" s="71" t="s">
        <v>270</v>
      </c>
      <c r="I438" s="71" t="s">
        <v>274</v>
      </c>
      <c r="J438" s="122">
        <v>70000</v>
      </c>
      <c r="K438" s="325" t="s">
        <v>3756</v>
      </c>
      <c r="L438" s="114"/>
      <c r="M438" s="325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6"/>
      <c r="AC438" s="36"/>
      <c r="AD438" s="17"/>
      <c r="AE438" s="18" t="s">
        <v>3762</v>
      </c>
      <c r="AF438" s="71" t="s">
        <v>1334</v>
      </c>
      <c r="AG438" s="71" t="s">
        <v>3539</v>
      </c>
      <c r="AH438" s="52" t="s">
        <v>1571</v>
      </c>
      <c r="AI438" s="54" t="s">
        <v>3467</v>
      </c>
      <c r="AJ438" s="54"/>
      <c r="AK438" s="71" t="s">
        <v>1334</v>
      </c>
      <c r="AL438" s="52" t="s">
        <v>1571</v>
      </c>
      <c r="AM438" s="52" t="s">
        <v>3553</v>
      </c>
      <c r="AN438" s="250"/>
      <c r="AO438" s="250"/>
      <c r="AP438" s="119">
        <f t="shared" si="15"/>
        <v>70000</v>
      </c>
      <c r="AQ438" s="196" t="s">
        <v>1327</v>
      </c>
      <c r="AR438" s="196" t="s">
        <v>1328</v>
      </c>
      <c r="AS438" s="18"/>
      <c r="AT438" s="18"/>
      <c r="AU438" s="18"/>
      <c r="AV438" s="18"/>
      <c r="AW438" s="18"/>
      <c r="AX438" s="18"/>
    </row>
    <row r="439" spans="1:50" s="123" customFormat="1" ht="72" x14ac:dyDescent="0.2">
      <c r="A439" s="52" t="s">
        <v>45</v>
      </c>
      <c r="B439" s="52" t="s">
        <v>277</v>
      </c>
      <c r="C439" s="52" t="s">
        <v>276</v>
      </c>
      <c r="D439" s="52" t="s">
        <v>33</v>
      </c>
      <c r="E439" s="52" t="s">
        <v>310</v>
      </c>
      <c r="F439" s="121" t="s">
        <v>2009</v>
      </c>
      <c r="G439" s="52" t="s">
        <v>743</v>
      </c>
      <c r="H439" s="71" t="s">
        <v>270</v>
      </c>
      <c r="I439" s="71" t="s">
        <v>553</v>
      </c>
      <c r="J439" s="122">
        <v>5000</v>
      </c>
      <c r="K439" s="325" t="s">
        <v>3756</v>
      </c>
      <c r="L439" s="114"/>
      <c r="M439" s="325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6"/>
      <c r="AC439" s="36"/>
      <c r="AD439" s="17"/>
      <c r="AE439" s="18" t="s">
        <v>3762</v>
      </c>
      <c r="AF439" s="71" t="s">
        <v>1334</v>
      </c>
      <c r="AG439" s="71" t="s">
        <v>3539</v>
      </c>
      <c r="AH439" s="52" t="s">
        <v>1571</v>
      </c>
      <c r="AI439" s="54" t="s">
        <v>3467</v>
      </c>
      <c r="AJ439" s="54"/>
      <c r="AK439" s="71" t="s">
        <v>1334</v>
      </c>
      <c r="AL439" s="52" t="s">
        <v>1571</v>
      </c>
      <c r="AM439" s="52" t="s">
        <v>3553</v>
      </c>
      <c r="AN439" s="250"/>
      <c r="AO439" s="250"/>
      <c r="AP439" s="119">
        <f t="shared" si="15"/>
        <v>5000</v>
      </c>
      <c r="AQ439" s="196" t="s">
        <v>1327</v>
      </c>
      <c r="AR439" s="196" t="s">
        <v>1328</v>
      </c>
      <c r="AS439" s="18"/>
      <c r="AT439" s="18"/>
      <c r="AU439" s="18"/>
      <c r="AV439" s="18"/>
      <c r="AW439" s="18"/>
      <c r="AX439" s="18"/>
    </row>
    <row r="440" spans="1:50" s="123" customFormat="1" ht="72" x14ac:dyDescent="0.2">
      <c r="A440" s="52" t="s">
        <v>45</v>
      </c>
      <c r="B440" s="52" t="s">
        <v>277</v>
      </c>
      <c r="C440" s="52" t="s">
        <v>276</v>
      </c>
      <c r="D440" s="52" t="s">
        <v>33</v>
      </c>
      <c r="E440" s="52" t="s">
        <v>310</v>
      </c>
      <c r="F440" s="121" t="s">
        <v>2010</v>
      </c>
      <c r="G440" s="52" t="s">
        <v>744</v>
      </c>
      <c r="H440" s="71" t="s">
        <v>270</v>
      </c>
      <c r="I440" s="71" t="s">
        <v>268</v>
      </c>
      <c r="J440" s="122">
        <v>80000</v>
      </c>
      <c r="K440" s="325" t="s">
        <v>3756</v>
      </c>
      <c r="L440" s="114"/>
      <c r="M440" s="325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6"/>
      <c r="AC440" s="36"/>
      <c r="AD440" s="17"/>
      <c r="AE440" s="18" t="s">
        <v>3762</v>
      </c>
      <c r="AF440" s="71" t="s">
        <v>1334</v>
      </c>
      <c r="AG440" s="71" t="s">
        <v>3539</v>
      </c>
      <c r="AH440" s="52" t="s">
        <v>1571</v>
      </c>
      <c r="AI440" s="54" t="s">
        <v>3467</v>
      </c>
      <c r="AJ440" s="54"/>
      <c r="AK440" s="71" t="s">
        <v>1334</v>
      </c>
      <c r="AL440" s="52" t="s">
        <v>1571</v>
      </c>
      <c r="AM440" s="52" t="s">
        <v>3553</v>
      </c>
      <c r="AN440" s="250"/>
      <c r="AO440" s="250"/>
      <c r="AP440" s="119">
        <f t="shared" si="15"/>
        <v>80000</v>
      </c>
      <c r="AQ440" s="196" t="s">
        <v>1327</v>
      </c>
      <c r="AR440" s="196" t="s">
        <v>1328</v>
      </c>
      <c r="AS440" s="18"/>
      <c r="AT440" s="18"/>
      <c r="AU440" s="18"/>
      <c r="AV440" s="18"/>
      <c r="AW440" s="18"/>
      <c r="AX440" s="18"/>
    </row>
    <row r="441" spans="1:50" s="123" customFormat="1" ht="72" x14ac:dyDescent="0.2">
      <c r="A441" s="52" t="s">
        <v>45</v>
      </c>
      <c r="B441" s="52" t="s">
        <v>277</v>
      </c>
      <c r="C441" s="52" t="s">
        <v>276</v>
      </c>
      <c r="D441" s="52" t="s">
        <v>33</v>
      </c>
      <c r="E441" s="52" t="s">
        <v>310</v>
      </c>
      <c r="F441" s="121" t="s">
        <v>2011</v>
      </c>
      <c r="G441" s="52" t="s">
        <v>745</v>
      </c>
      <c r="H441" s="71" t="s">
        <v>270</v>
      </c>
      <c r="I441" s="71" t="s">
        <v>268</v>
      </c>
      <c r="J441" s="122">
        <v>80000</v>
      </c>
      <c r="K441" s="325" t="s">
        <v>3756</v>
      </c>
      <c r="L441" s="114"/>
      <c r="M441" s="325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6"/>
      <c r="AC441" s="36"/>
      <c r="AD441" s="17"/>
      <c r="AE441" s="18" t="s">
        <v>3762</v>
      </c>
      <c r="AF441" s="71" t="s">
        <v>1334</v>
      </c>
      <c r="AG441" s="71" t="s">
        <v>3539</v>
      </c>
      <c r="AH441" s="52" t="s">
        <v>1571</v>
      </c>
      <c r="AI441" s="54" t="s">
        <v>3467</v>
      </c>
      <c r="AJ441" s="54"/>
      <c r="AK441" s="71" t="s">
        <v>1334</v>
      </c>
      <c r="AL441" s="52" t="s">
        <v>1571</v>
      </c>
      <c r="AM441" s="52" t="s">
        <v>3553</v>
      </c>
      <c r="AN441" s="250"/>
      <c r="AO441" s="250"/>
      <c r="AP441" s="119">
        <f t="shared" si="15"/>
        <v>80000</v>
      </c>
      <c r="AQ441" s="196" t="s">
        <v>1327</v>
      </c>
      <c r="AR441" s="196" t="s">
        <v>1328</v>
      </c>
      <c r="AS441" s="18"/>
      <c r="AT441" s="18"/>
      <c r="AU441" s="18"/>
      <c r="AV441" s="18"/>
      <c r="AW441" s="18"/>
      <c r="AX441" s="18"/>
    </row>
    <row r="442" spans="1:50" s="123" customFormat="1" ht="72" x14ac:dyDescent="0.2">
      <c r="A442" s="52" t="s">
        <v>45</v>
      </c>
      <c r="B442" s="52" t="s">
        <v>277</v>
      </c>
      <c r="C442" s="52" t="s">
        <v>276</v>
      </c>
      <c r="D442" s="52" t="s">
        <v>33</v>
      </c>
      <c r="E442" s="52" t="s">
        <v>310</v>
      </c>
      <c r="F442" s="121" t="s">
        <v>2012</v>
      </c>
      <c r="G442" s="52" t="s">
        <v>746</v>
      </c>
      <c r="H442" s="71" t="s">
        <v>270</v>
      </c>
      <c r="I442" s="71" t="s">
        <v>268</v>
      </c>
      <c r="J442" s="122">
        <v>80000</v>
      </c>
      <c r="K442" s="325" t="s">
        <v>3756</v>
      </c>
      <c r="L442" s="114"/>
      <c r="M442" s="325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6"/>
      <c r="AC442" s="36"/>
      <c r="AD442" s="17"/>
      <c r="AE442" s="18" t="s">
        <v>3762</v>
      </c>
      <c r="AF442" s="71" t="s">
        <v>1334</v>
      </c>
      <c r="AG442" s="71" t="s">
        <v>3539</v>
      </c>
      <c r="AH442" s="52" t="s">
        <v>1571</v>
      </c>
      <c r="AI442" s="54" t="s">
        <v>3467</v>
      </c>
      <c r="AJ442" s="54"/>
      <c r="AK442" s="71" t="s">
        <v>1334</v>
      </c>
      <c r="AL442" s="52" t="s">
        <v>1571</v>
      </c>
      <c r="AM442" s="52" t="s">
        <v>3553</v>
      </c>
      <c r="AN442" s="250"/>
      <c r="AO442" s="250"/>
      <c r="AP442" s="119">
        <f t="shared" si="15"/>
        <v>80000</v>
      </c>
      <c r="AQ442" s="196" t="s">
        <v>1327</v>
      </c>
      <c r="AR442" s="196" t="s">
        <v>1328</v>
      </c>
      <c r="AS442" s="18"/>
      <c r="AT442" s="18"/>
      <c r="AU442" s="18"/>
      <c r="AV442" s="18"/>
      <c r="AW442" s="18"/>
      <c r="AX442" s="18"/>
    </row>
    <row r="443" spans="1:50" s="123" customFormat="1" ht="72" x14ac:dyDescent="0.2">
      <c r="A443" s="52" t="s">
        <v>45</v>
      </c>
      <c r="B443" s="52" t="s">
        <v>277</v>
      </c>
      <c r="C443" s="52" t="s">
        <v>276</v>
      </c>
      <c r="D443" s="52" t="s">
        <v>33</v>
      </c>
      <c r="E443" s="52" t="s">
        <v>310</v>
      </c>
      <c r="F443" s="121" t="s">
        <v>2013</v>
      </c>
      <c r="G443" s="52" t="s">
        <v>747</v>
      </c>
      <c r="H443" s="71" t="s">
        <v>270</v>
      </c>
      <c r="I443" s="71" t="s">
        <v>268</v>
      </c>
      <c r="J443" s="122">
        <v>80000</v>
      </c>
      <c r="K443" s="325" t="s">
        <v>3756</v>
      </c>
      <c r="L443" s="114"/>
      <c r="M443" s="325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6"/>
      <c r="AC443" s="36"/>
      <c r="AD443" s="17"/>
      <c r="AE443" s="18" t="s">
        <v>3762</v>
      </c>
      <c r="AF443" s="71" t="s">
        <v>1334</v>
      </c>
      <c r="AG443" s="71" t="s">
        <v>3539</v>
      </c>
      <c r="AH443" s="52" t="s">
        <v>1571</v>
      </c>
      <c r="AI443" s="54" t="s">
        <v>3467</v>
      </c>
      <c r="AJ443" s="54"/>
      <c r="AK443" s="71" t="s">
        <v>1334</v>
      </c>
      <c r="AL443" s="52" t="s">
        <v>1571</v>
      </c>
      <c r="AM443" s="52" t="s">
        <v>3553</v>
      </c>
      <c r="AN443" s="250"/>
      <c r="AO443" s="250"/>
      <c r="AP443" s="119">
        <f t="shared" si="15"/>
        <v>80000</v>
      </c>
      <c r="AQ443" s="196" t="s">
        <v>1327</v>
      </c>
      <c r="AR443" s="196" t="s">
        <v>1328</v>
      </c>
      <c r="AS443" s="18"/>
      <c r="AT443" s="18"/>
      <c r="AU443" s="18"/>
      <c r="AV443" s="18"/>
      <c r="AW443" s="18"/>
      <c r="AX443" s="18"/>
    </row>
    <row r="444" spans="1:50" s="123" customFormat="1" ht="72" x14ac:dyDescent="0.2">
      <c r="A444" s="52" t="s">
        <v>45</v>
      </c>
      <c r="B444" s="52" t="s">
        <v>277</v>
      </c>
      <c r="C444" s="52" t="s">
        <v>276</v>
      </c>
      <c r="D444" s="52" t="s">
        <v>33</v>
      </c>
      <c r="E444" s="52" t="s">
        <v>310</v>
      </c>
      <c r="F444" s="121" t="s">
        <v>2014</v>
      </c>
      <c r="G444" s="52" t="s">
        <v>748</v>
      </c>
      <c r="H444" s="71" t="s">
        <v>270</v>
      </c>
      <c r="I444" s="71" t="s">
        <v>268</v>
      </c>
      <c r="J444" s="122">
        <v>80000</v>
      </c>
      <c r="K444" s="325" t="s">
        <v>3756</v>
      </c>
      <c r="L444" s="114"/>
      <c r="M444" s="325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6"/>
      <c r="AC444" s="36"/>
      <c r="AD444" s="17"/>
      <c r="AE444" s="18" t="s">
        <v>3762</v>
      </c>
      <c r="AF444" s="71" t="s">
        <v>1334</v>
      </c>
      <c r="AG444" s="71" t="s">
        <v>3539</v>
      </c>
      <c r="AH444" s="52" t="s">
        <v>1571</v>
      </c>
      <c r="AI444" s="54" t="s">
        <v>3467</v>
      </c>
      <c r="AJ444" s="54"/>
      <c r="AK444" s="71" t="s">
        <v>1334</v>
      </c>
      <c r="AL444" s="52" t="s">
        <v>1571</v>
      </c>
      <c r="AM444" s="52" t="s">
        <v>3553</v>
      </c>
      <c r="AN444" s="250"/>
      <c r="AO444" s="250"/>
      <c r="AP444" s="119">
        <f t="shared" si="15"/>
        <v>80000</v>
      </c>
      <c r="AQ444" s="196" t="s">
        <v>1327</v>
      </c>
      <c r="AR444" s="196" t="s">
        <v>1328</v>
      </c>
      <c r="AS444" s="18"/>
      <c r="AT444" s="18"/>
      <c r="AU444" s="18"/>
      <c r="AV444" s="18"/>
      <c r="AW444" s="18"/>
      <c r="AX444" s="18"/>
    </row>
    <row r="445" spans="1:50" s="123" customFormat="1" ht="72" x14ac:dyDescent="0.2">
      <c r="A445" s="52" t="s">
        <v>45</v>
      </c>
      <c r="B445" s="52" t="s">
        <v>277</v>
      </c>
      <c r="C445" s="52" t="s">
        <v>276</v>
      </c>
      <c r="D445" s="52" t="s">
        <v>33</v>
      </c>
      <c r="E445" s="52" t="s">
        <v>310</v>
      </c>
      <c r="F445" s="121" t="s">
        <v>2015</v>
      </c>
      <c r="G445" s="52" t="s">
        <v>749</v>
      </c>
      <c r="H445" s="71" t="s">
        <v>270</v>
      </c>
      <c r="I445" s="71" t="s">
        <v>268</v>
      </c>
      <c r="J445" s="122">
        <v>80000</v>
      </c>
      <c r="K445" s="325" t="s">
        <v>3756</v>
      </c>
      <c r="L445" s="114"/>
      <c r="M445" s="325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6"/>
      <c r="AC445" s="36"/>
      <c r="AD445" s="17"/>
      <c r="AE445" s="18" t="s">
        <v>3762</v>
      </c>
      <c r="AF445" s="71" t="s">
        <v>1334</v>
      </c>
      <c r="AG445" s="71" t="s">
        <v>3539</v>
      </c>
      <c r="AH445" s="52" t="s">
        <v>1571</v>
      </c>
      <c r="AI445" s="54" t="s">
        <v>3467</v>
      </c>
      <c r="AJ445" s="54"/>
      <c r="AK445" s="71" t="s">
        <v>1334</v>
      </c>
      <c r="AL445" s="52" t="s">
        <v>1571</v>
      </c>
      <c r="AM445" s="52" t="s">
        <v>3553</v>
      </c>
      <c r="AN445" s="250"/>
      <c r="AO445" s="250"/>
      <c r="AP445" s="119">
        <f t="shared" si="15"/>
        <v>80000</v>
      </c>
      <c r="AQ445" s="196" t="s">
        <v>1327</v>
      </c>
      <c r="AR445" s="196" t="s">
        <v>1328</v>
      </c>
      <c r="AS445" s="18"/>
      <c r="AT445" s="18"/>
      <c r="AU445" s="18"/>
      <c r="AV445" s="18"/>
      <c r="AW445" s="18"/>
      <c r="AX445" s="18"/>
    </row>
    <row r="446" spans="1:50" s="123" customFormat="1" ht="72" x14ac:dyDescent="0.2">
      <c r="A446" s="52" t="s">
        <v>45</v>
      </c>
      <c r="B446" s="52" t="s">
        <v>277</v>
      </c>
      <c r="C446" s="52" t="s">
        <v>17</v>
      </c>
      <c r="D446" s="52" t="s">
        <v>34</v>
      </c>
      <c r="E446" s="52" t="s">
        <v>454</v>
      </c>
      <c r="F446" s="121" t="s">
        <v>2016</v>
      </c>
      <c r="G446" s="52" t="s">
        <v>1141</v>
      </c>
      <c r="H446" s="71" t="s">
        <v>270</v>
      </c>
      <c r="I446" s="71" t="s">
        <v>1119</v>
      </c>
      <c r="J446" s="122">
        <v>3527000</v>
      </c>
      <c r="K446" s="325" t="s">
        <v>3756</v>
      </c>
      <c r="L446" s="114"/>
      <c r="M446" s="325"/>
      <c r="N446" s="53">
        <v>43886</v>
      </c>
      <c r="O446" s="18" t="s">
        <v>3774</v>
      </c>
      <c r="P446" s="36" t="s">
        <v>3775</v>
      </c>
      <c r="Q446" s="19" t="s">
        <v>3776</v>
      </c>
      <c r="R446" s="18"/>
      <c r="S446" s="18"/>
      <c r="T446" s="18"/>
      <c r="U446" s="18"/>
      <c r="V446" s="53"/>
      <c r="W446" s="17">
        <v>2844444</v>
      </c>
      <c r="X446" s="32">
        <v>4</v>
      </c>
      <c r="Y446" s="36"/>
      <c r="Z446" s="17"/>
      <c r="AA446" s="36" t="s">
        <v>3777</v>
      </c>
      <c r="AB446" s="36"/>
      <c r="AC446" s="36"/>
      <c r="AD446" s="17"/>
      <c r="AE446" s="19" t="s">
        <v>3762</v>
      </c>
      <c r="AF446" s="54" t="s">
        <v>1330</v>
      </c>
      <c r="AG446" s="54" t="s">
        <v>3541</v>
      </c>
      <c r="AH446" s="52" t="s">
        <v>3470</v>
      </c>
      <c r="AI446" s="54" t="s">
        <v>3467</v>
      </c>
      <c r="AJ446" s="54"/>
      <c r="AK446" s="71" t="s">
        <v>1334</v>
      </c>
      <c r="AL446" s="52" t="s">
        <v>1571</v>
      </c>
      <c r="AM446" s="52" t="s">
        <v>3553</v>
      </c>
      <c r="AN446" s="250"/>
      <c r="AO446" s="250"/>
      <c r="AP446" s="119">
        <f t="shared" si="15"/>
        <v>3527000</v>
      </c>
      <c r="AQ446" s="196" t="s">
        <v>1327</v>
      </c>
      <c r="AR446" s="196" t="s">
        <v>1328</v>
      </c>
      <c r="AS446" s="18"/>
      <c r="AT446" s="18"/>
      <c r="AU446" s="18"/>
      <c r="AV446" s="18"/>
      <c r="AW446" s="18"/>
      <c r="AX446" s="18"/>
    </row>
    <row r="447" spans="1:50" s="123" customFormat="1" ht="72" x14ac:dyDescent="0.2">
      <c r="A447" s="52" t="s">
        <v>45</v>
      </c>
      <c r="B447" s="52" t="s">
        <v>277</v>
      </c>
      <c r="C447" s="52" t="s">
        <v>17</v>
      </c>
      <c r="D447" s="52" t="s">
        <v>34</v>
      </c>
      <c r="E447" s="52" t="s">
        <v>454</v>
      </c>
      <c r="F447" s="121" t="s">
        <v>2017</v>
      </c>
      <c r="G447" s="52" t="s">
        <v>1142</v>
      </c>
      <c r="H447" s="71" t="s">
        <v>270</v>
      </c>
      <c r="I447" s="71" t="s">
        <v>1122</v>
      </c>
      <c r="J447" s="122">
        <v>1800000</v>
      </c>
      <c r="K447" s="325" t="s">
        <v>3756</v>
      </c>
      <c r="L447" s="114"/>
      <c r="M447" s="325"/>
      <c r="N447" s="53">
        <v>43918</v>
      </c>
      <c r="O447" s="18" t="s">
        <v>3778</v>
      </c>
      <c r="P447" s="36" t="s">
        <v>3779</v>
      </c>
      <c r="Q447" s="19"/>
      <c r="R447" s="18"/>
      <c r="S447" s="18"/>
      <c r="T447" s="18"/>
      <c r="U447" s="18"/>
      <c r="V447" s="53"/>
      <c r="W447" s="17"/>
      <c r="X447" s="32">
        <v>4</v>
      </c>
      <c r="Y447" s="36"/>
      <c r="Z447" s="17"/>
      <c r="AA447" s="36"/>
      <c r="AB447" s="36"/>
      <c r="AC447" s="36"/>
      <c r="AD447" s="17"/>
      <c r="AE447" s="19" t="s">
        <v>1330</v>
      </c>
      <c r="AF447" s="52" t="s">
        <v>2944</v>
      </c>
      <c r="AG447" s="52" t="s">
        <v>3539</v>
      </c>
      <c r="AH447" s="52" t="s">
        <v>1571</v>
      </c>
      <c r="AI447" s="54" t="s">
        <v>3467</v>
      </c>
      <c r="AJ447" s="54"/>
      <c r="AK447" s="52" t="s">
        <v>1335</v>
      </c>
      <c r="AL447" s="52" t="s">
        <v>1569</v>
      </c>
      <c r="AM447" s="52" t="s">
        <v>3553</v>
      </c>
      <c r="AN447" s="250"/>
      <c r="AO447" s="250"/>
      <c r="AP447" s="119">
        <f t="shared" si="15"/>
        <v>1800000</v>
      </c>
      <c r="AQ447" s="196" t="s">
        <v>1327</v>
      </c>
      <c r="AR447" s="196" t="s">
        <v>1328</v>
      </c>
      <c r="AS447" s="18"/>
      <c r="AT447" s="18"/>
      <c r="AU447" s="18"/>
      <c r="AV447" s="18"/>
      <c r="AW447" s="18"/>
      <c r="AX447" s="18"/>
    </row>
    <row r="448" spans="1:50" s="123" customFormat="1" ht="72" x14ac:dyDescent="0.2">
      <c r="A448" s="52" t="s">
        <v>46</v>
      </c>
      <c r="B448" s="52" t="s">
        <v>277</v>
      </c>
      <c r="C448" s="52" t="s">
        <v>276</v>
      </c>
      <c r="D448" s="52" t="s">
        <v>11</v>
      </c>
      <c r="E448" s="52" t="s">
        <v>454</v>
      </c>
      <c r="F448" s="121" t="s">
        <v>2018</v>
      </c>
      <c r="G448" s="52" t="s">
        <v>750</v>
      </c>
      <c r="H448" s="71" t="s">
        <v>303</v>
      </c>
      <c r="I448" s="71" t="s">
        <v>274</v>
      </c>
      <c r="J448" s="122">
        <v>80000</v>
      </c>
      <c r="K448" s="78" t="s">
        <v>2442</v>
      </c>
      <c r="L448" s="78"/>
      <c r="M448" s="249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 t="s">
        <v>3780</v>
      </c>
      <c r="AF448" s="54"/>
      <c r="AG448" s="54" t="s">
        <v>3544</v>
      </c>
      <c r="AH448" s="52" t="s">
        <v>2457</v>
      </c>
      <c r="AI448" s="52" t="s">
        <v>2457</v>
      </c>
      <c r="AJ448" s="52"/>
      <c r="AK448" s="54" t="s">
        <v>1336</v>
      </c>
      <c r="AL448" s="52" t="s">
        <v>1569</v>
      </c>
      <c r="AM448" s="52" t="s">
        <v>3552</v>
      </c>
      <c r="AN448" s="119"/>
      <c r="AO448" s="119">
        <v>69000</v>
      </c>
      <c r="AP448" s="119">
        <f t="shared" si="15"/>
        <v>11000</v>
      </c>
      <c r="AQ448" s="71"/>
      <c r="AR448" s="71"/>
      <c r="AS448" s="71"/>
      <c r="AT448" s="71"/>
      <c r="AU448" s="71"/>
      <c r="AV448" s="71"/>
      <c r="AW448" s="71"/>
      <c r="AX448" s="52"/>
    </row>
    <row r="449" spans="1:50" s="123" customFormat="1" ht="72" x14ac:dyDescent="0.2">
      <c r="A449" s="52" t="s">
        <v>46</v>
      </c>
      <c r="B449" s="52" t="s">
        <v>277</v>
      </c>
      <c r="C449" s="52" t="s">
        <v>276</v>
      </c>
      <c r="D449" s="52" t="s">
        <v>11</v>
      </c>
      <c r="E449" s="52" t="s">
        <v>454</v>
      </c>
      <c r="F449" s="121" t="s">
        <v>2019</v>
      </c>
      <c r="G449" s="52" t="s">
        <v>751</v>
      </c>
      <c r="H449" s="71" t="s">
        <v>270</v>
      </c>
      <c r="I449" s="71" t="s">
        <v>300</v>
      </c>
      <c r="J449" s="122">
        <v>30200</v>
      </c>
      <c r="K449" s="78"/>
      <c r="L449" s="78"/>
      <c r="M449" s="249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 t="s">
        <v>3780</v>
      </c>
      <c r="AF449" s="54"/>
      <c r="AG449" s="54" t="s">
        <v>3544</v>
      </c>
      <c r="AH449" s="52" t="s">
        <v>2457</v>
      </c>
      <c r="AI449" s="52" t="s">
        <v>2457</v>
      </c>
      <c r="AJ449" s="52"/>
      <c r="AK449" s="54" t="s">
        <v>1336</v>
      </c>
      <c r="AL449" s="52" t="s">
        <v>1569</v>
      </c>
      <c r="AM449" s="52" t="s">
        <v>3552</v>
      </c>
      <c r="AN449" s="119"/>
      <c r="AO449" s="119">
        <v>30000</v>
      </c>
      <c r="AP449" s="119">
        <f t="shared" si="15"/>
        <v>200</v>
      </c>
      <c r="AQ449" s="71"/>
      <c r="AR449" s="71"/>
      <c r="AS449" s="71"/>
      <c r="AT449" s="71"/>
      <c r="AU449" s="71"/>
      <c r="AV449" s="71"/>
      <c r="AW449" s="71"/>
      <c r="AX449" s="52"/>
    </row>
    <row r="450" spans="1:50" s="123" customFormat="1" ht="72" x14ac:dyDescent="0.2">
      <c r="A450" s="52" t="s">
        <v>46</v>
      </c>
      <c r="B450" s="52" t="s">
        <v>277</v>
      </c>
      <c r="C450" s="52" t="s">
        <v>276</v>
      </c>
      <c r="D450" s="52" t="s">
        <v>21</v>
      </c>
      <c r="E450" s="52" t="s">
        <v>454</v>
      </c>
      <c r="F450" s="121" t="s">
        <v>2020</v>
      </c>
      <c r="G450" s="52" t="s">
        <v>752</v>
      </c>
      <c r="H450" s="71" t="s">
        <v>269</v>
      </c>
      <c r="I450" s="71" t="s">
        <v>271</v>
      </c>
      <c r="J450" s="122">
        <v>50000</v>
      </c>
      <c r="K450" s="78"/>
      <c r="L450" s="78"/>
      <c r="M450" s="249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 t="s">
        <v>3780</v>
      </c>
      <c r="AF450" s="54"/>
      <c r="AG450" s="54" t="s">
        <v>3544</v>
      </c>
      <c r="AH450" s="52" t="s">
        <v>2457</v>
      </c>
      <c r="AI450" s="52" t="s">
        <v>2457</v>
      </c>
      <c r="AJ450" s="52"/>
      <c r="AK450" s="54" t="s">
        <v>1336</v>
      </c>
      <c r="AL450" s="52" t="s">
        <v>1569</v>
      </c>
      <c r="AM450" s="52" t="s">
        <v>3552</v>
      </c>
      <c r="AN450" s="119"/>
      <c r="AO450" s="119">
        <v>48860</v>
      </c>
      <c r="AP450" s="119">
        <f t="shared" si="15"/>
        <v>1140</v>
      </c>
      <c r="AQ450" s="71"/>
      <c r="AR450" s="71"/>
      <c r="AS450" s="71"/>
      <c r="AT450" s="71"/>
      <c r="AU450" s="71"/>
      <c r="AV450" s="71"/>
      <c r="AW450" s="71"/>
      <c r="AX450" s="52"/>
    </row>
    <row r="451" spans="1:50" s="123" customFormat="1" ht="90" x14ac:dyDescent="0.2">
      <c r="A451" s="52" t="s">
        <v>46</v>
      </c>
      <c r="B451" s="52" t="s">
        <v>277</v>
      </c>
      <c r="C451" s="52" t="s">
        <v>276</v>
      </c>
      <c r="D451" s="52" t="s">
        <v>286</v>
      </c>
      <c r="E451" s="52" t="s">
        <v>454</v>
      </c>
      <c r="F451" s="121" t="s">
        <v>2021</v>
      </c>
      <c r="G451" s="52" t="s">
        <v>753</v>
      </c>
      <c r="H451" s="71" t="s">
        <v>317</v>
      </c>
      <c r="I451" s="71" t="s">
        <v>271</v>
      </c>
      <c r="J451" s="122">
        <v>132500</v>
      </c>
      <c r="K451" s="78"/>
      <c r="L451" s="78"/>
      <c r="M451" s="249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 t="s">
        <v>3780</v>
      </c>
      <c r="AF451" s="54"/>
      <c r="AG451" s="54" t="s">
        <v>3544</v>
      </c>
      <c r="AH451" s="52" t="s">
        <v>2457</v>
      </c>
      <c r="AI451" s="52" t="s">
        <v>2457</v>
      </c>
      <c r="AJ451" s="52"/>
      <c r="AK451" s="54" t="s">
        <v>1336</v>
      </c>
      <c r="AL451" s="52" t="s">
        <v>1569</v>
      </c>
      <c r="AM451" s="52" t="s">
        <v>3552</v>
      </c>
      <c r="AN451" s="119"/>
      <c r="AO451" s="119">
        <v>127950</v>
      </c>
      <c r="AP451" s="119">
        <f t="shared" ref="AP451:AP514" si="16">J451-AN451-AO451</f>
        <v>4550</v>
      </c>
      <c r="AQ451" s="71"/>
      <c r="AR451" s="71"/>
      <c r="AS451" s="71"/>
      <c r="AT451" s="71"/>
      <c r="AU451" s="71"/>
      <c r="AV451" s="71"/>
      <c r="AW451" s="71"/>
      <c r="AX451" s="52"/>
    </row>
    <row r="452" spans="1:50" s="123" customFormat="1" ht="72" x14ac:dyDescent="0.2">
      <c r="A452" s="52" t="s">
        <v>46</v>
      </c>
      <c r="B452" s="52" t="s">
        <v>277</v>
      </c>
      <c r="C452" s="52" t="s">
        <v>276</v>
      </c>
      <c r="D452" s="52" t="s">
        <v>18</v>
      </c>
      <c r="E452" s="52" t="s">
        <v>454</v>
      </c>
      <c r="F452" s="121" t="s">
        <v>2022</v>
      </c>
      <c r="G452" s="52" t="s">
        <v>754</v>
      </c>
      <c r="H452" s="71" t="s">
        <v>269</v>
      </c>
      <c r="I452" s="71" t="s">
        <v>275</v>
      </c>
      <c r="J452" s="122">
        <v>100000</v>
      </c>
      <c r="K452" s="249" t="s">
        <v>137</v>
      </c>
      <c r="L452" s="78"/>
      <c r="M452" s="78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3781</v>
      </c>
      <c r="AD452" s="15">
        <v>60000</v>
      </c>
      <c r="AE452" s="54" t="s">
        <v>3780</v>
      </c>
      <c r="AF452" s="54" t="s">
        <v>2975</v>
      </c>
      <c r="AG452" s="54" t="s">
        <v>3544</v>
      </c>
      <c r="AH452" s="54" t="s">
        <v>3472</v>
      </c>
      <c r="AI452" s="54" t="s">
        <v>2457</v>
      </c>
      <c r="AJ452" s="54"/>
      <c r="AK452" s="54" t="s">
        <v>1337</v>
      </c>
      <c r="AL452" s="54" t="s">
        <v>1570</v>
      </c>
      <c r="AM452" s="52" t="s">
        <v>3553</v>
      </c>
      <c r="AN452" s="119"/>
      <c r="AO452" s="119">
        <v>60000</v>
      </c>
      <c r="AP452" s="119">
        <f t="shared" si="16"/>
        <v>40000</v>
      </c>
      <c r="AQ452" s="71"/>
      <c r="AR452" s="71"/>
      <c r="AS452" s="71"/>
      <c r="AT452" s="52"/>
      <c r="AU452" s="52"/>
      <c r="AV452" s="119"/>
      <c r="AW452" s="146"/>
      <c r="AX452" s="52"/>
    </row>
    <row r="453" spans="1:50" s="123" customFormat="1" ht="72" x14ac:dyDescent="0.2">
      <c r="A453" s="52" t="s">
        <v>46</v>
      </c>
      <c r="B453" s="52" t="s">
        <v>277</v>
      </c>
      <c r="C453" s="52" t="s">
        <v>276</v>
      </c>
      <c r="D453" s="52" t="s">
        <v>18</v>
      </c>
      <c r="E453" s="52" t="s">
        <v>454</v>
      </c>
      <c r="F453" s="121" t="s">
        <v>2023</v>
      </c>
      <c r="G453" s="52" t="s">
        <v>755</v>
      </c>
      <c r="H453" s="71" t="s">
        <v>269</v>
      </c>
      <c r="I453" s="71" t="s">
        <v>268</v>
      </c>
      <c r="J453" s="122">
        <v>240000</v>
      </c>
      <c r="K453" s="249" t="s">
        <v>137</v>
      </c>
      <c r="L453" s="78"/>
      <c r="M453" s="78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3781</v>
      </c>
      <c r="AD453" s="15">
        <v>140000</v>
      </c>
      <c r="AE453" s="54" t="s">
        <v>3780</v>
      </c>
      <c r="AF453" s="54" t="s">
        <v>2975</v>
      </c>
      <c r="AG453" s="54" t="s">
        <v>3544</v>
      </c>
      <c r="AH453" s="54" t="s">
        <v>3472</v>
      </c>
      <c r="AI453" s="54" t="s">
        <v>2457</v>
      </c>
      <c r="AJ453" s="54"/>
      <c r="AK453" s="54" t="s">
        <v>1337</v>
      </c>
      <c r="AL453" s="54" t="s">
        <v>1570</v>
      </c>
      <c r="AM453" s="52" t="s">
        <v>3553</v>
      </c>
      <c r="AN453" s="119"/>
      <c r="AO453" s="119">
        <v>140000</v>
      </c>
      <c r="AP453" s="119">
        <f t="shared" si="16"/>
        <v>100000</v>
      </c>
      <c r="AQ453" s="71"/>
      <c r="AR453" s="71"/>
      <c r="AS453" s="71"/>
      <c r="AT453" s="52"/>
      <c r="AU453" s="52"/>
      <c r="AV453" s="119"/>
      <c r="AW453" s="146"/>
      <c r="AX453" s="52"/>
    </row>
    <row r="454" spans="1:50" s="123" customFormat="1" ht="72" x14ac:dyDescent="0.2">
      <c r="A454" s="52" t="s">
        <v>46</v>
      </c>
      <c r="B454" s="52" t="s">
        <v>277</v>
      </c>
      <c r="C454" s="52" t="s">
        <v>276</v>
      </c>
      <c r="D454" s="52" t="s">
        <v>18</v>
      </c>
      <c r="E454" s="52" t="s">
        <v>454</v>
      </c>
      <c r="F454" s="121" t="s">
        <v>2024</v>
      </c>
      <c r="G454" s="52" t="s">
        <v>756</v>
      </c>
      <c r="H454" s="71" t="s">
        <v>269</v>
      </c>
      <c r="I454" s="71" t="s">
        <v>268</v>
      </c>
      <c r="J454" s="122">
        <v>180000</v>
      </c>
      <c r="K454" s="249" t="s">
        <v>137</v>
      </c>
      <c r="L454" s="78"/>
      <c r="M454" s="78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3781</v>
      </c>
      <c r="AD454" s="15">
        <v>110000</v>
      </c>
      <c r="AE454" s="54" t="s">
        <v>3780</v>
      </c>
      <c r="AF454" s="54" t="s">
        <v>2975</v>
      </c>
      <c r="AG454" s="54" t="s">
        <v>3544</v>
      </c>
      <c r="AH454" s="54" t="s">
        <v>3472</v>
      </c>
      <c r="AI454" s="54" t="s">
        <v>2457</v>
      </c>
      <c r="AJ454" s="54"/>
      <c r="AK454" s="54" t="s">
        <v>1337</v>
      </c>
      <c r="AL454" s="54" t="s">
        <v>1570</v>
      </c>
      <c r="AM454" s="52" t="s">
        <v>3553</v>
      </c>
      <c r="AN454" s="119"/>
      <c r="AO454" s="119">
        <v>110000</v>
      </c>
      <c r="AP454" s="119">
        <f t="shared" si="16"/>
        <v>70000</v>
      </c>
      <c r="AQ454" s="71"/>
      <c r="AR454" s="71"/>
      <c r="AS454" s="71"/>
      <c r="AT454" s="52"/>
      <c r="AU454" s="52"/>
      <c r="AV454" s="119"/>
      <c r="AW454" s="146"/>
      <c r="AX454" s="52"/>
    </row>
    <row r="455" spans="1:50" s="123" customFormat="1" ht="72" x14ac:dyDescent="0.2">
      <c r="A455" s="52" t="s">
        <v>46</v>
      </c>
      <c r="B455" s="52" t="s">
        <v>277</v>
      </c>
      <c r="C455" s="52" t="s">
        <v>276</v>
      </c>
      <c r="D455" s="52" t="s">
        <v>18</v>
      </c>
      <c r="E455" s="52" t="s">
        <v>454</v>
      </c>
      <c r="F455" s="121" t="s">
        <v>2025</v>
      </c>
      <c r="G455" s="52" t="s">
        <v>757</v>
      </c>
      <c r="H455" s="71" t="s">
        <v>269</v>
      </c>
      <c r="I455" s="71" t="s">
        <v>275</v>
      </c>
      <c r="J455" s="122">
        <v>120000</v>
      </c>
      <c r="K455" s="249" t="s">
        <v>137</v>
      </c>
      <c r="L455" s="78"/>
      <c r="M455" s="78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3781</v>
      </c>
      <c r="AD455" s="15">
        <v>70000</v>
      </c>
      <c r="AE455" s="54" t="s">
        <v>3780</v>
      </c>
      <c r="AF455" s="54" t="s">
        <v>2975</v>
      </c>
      <c r="AG455" s="54" t="s">
        <v>3544</v>
      </c>
      <c r="AH455" s="54" t="s">
        <v>3472</v>
      </c>
      <c r="AI455" s="54" t="s">
        <v>2457</v>
      </c>
      <c r="AJ455" s="54"/>
      <c r="AK455" s="54" t="s">
        <v>1337</v>
      </c>
      <c r="AL455" s="54" t="s">
        <v>1570</v>
      </c>
      <c r="AM455" s="52" t="s">
        <v>3553</v>
      </c>
      <c r="AN455" s="119"/>
      <c r="AO455" s="119">
        <v>70000</v>
      </c>
      <c r="AP455" s="119">
        <f t="shared" si="16"/>
        <v>50000</v>
      </c>
      <c r="AQ455" s="71"/>
      <c r="AR455" s="71"/>
      <c r="AS455" s="71"/>
      <c r="AT455" s="52"/>
      <c r="AU455" s="52"/>
      <c r="AV455" s="119"/>
      <c r="AW455" s="146"/>
      <c r="AX455" s="52"/>
    </row>
    <row r="456" spans="1:50" s="123" customFormat="1" ht="72" x14ac:dyDescent="0.2">
      <c r="A456" s="52" t="s">
        <v>46</v>
      </c>
      <c r="B456" s="52" t="s">
        <v>277</v>
      </c>
      <c r="C456" s="52" t="s">
        <v>276</v>
      </c>
      <c r="D456" s="52" t="s">
        <v>18</v>
      </c>
      <c r="E456" s="52" t="s">
        <v>454</v>
      </c>
      <c r="F456" s="121" t="s">
        <v>2026</v>
      </c>
      <c r="G456" s="52" t="s">
        <v>758</v>
      </c>
      <c r="H456" s="71" t="s">
        <v>269</v>
      </c>
      <c r="I456" s="71" t="s">
        <v>275</v>
      </c>
      <c r="J456" s="122">
        <v>100000</v>
      </c>
      <c r="K456" s="249" t="s">
        <v>137</v>
      </c>
      <c r="L456" s="78"/>
      <c r="M456" s="78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3781</v>
      </c>
      <c r="AD456" s="15">
        <v>60000</v>
      </c>
      <c r="AE456" s="54" t="s">
        <v>3780</v>
      </c>
      <c r="AF456" s="54" t="s">
        <v>2975</v>
      </c>
      <c r="AG456" s="54" t="s">
        <v>3544</v>
      </c>
      <c r="AH456" s="54" t="s">
        <v>3472</v>
      </c>
      <c r="AI456" s="54" t="s">
        <v>2457</v>
      </c>
      <c r="AJ456" s="54"/>
      <c r="AK456" s="54" t="s">
        <v>1337</v>
      </c>
      <c r="AL456" s="54" t="s">
        <v>1570</v>
      </c>
      <c r="AM456" s="52" t="s">
        <v>3553</v>
      </c>
      <c r="AN456" s="119"/>
      <c r="AO456" s="119">
        <v>60000</v>
      </c>
      <c r="AP456" s="119">
        <f t="shared" si="16"/>
        <v>40000</v>
      </c>
      <c r="AQ456" s="71"/>
      <c r="AR456" s="71"/>
      <c r="AS456" s="71"/>
      <c r="AT456" s="52"/>
      <c r="AU456" s="52"/>
      <c r="AV456" s="119"/>
      <c r="AW456" s="146"/>
      <c r="AX456" s="52"/>
    </row>
    <row r="457" spans="1:50" s="123" customFormat="1" ht="72" x14ac:dyDescent="0.2">
      <c r="A457" s="52" t="s">
        <v>46</v>
      </c>
      <c r="B457" s="52" t="s">
        <v>277</v>
      </c>
      <c r="C457" s="52" t="s">
        <v>276</v>
      </c>
      <c r="D457" s="52" t="s">
        <v>18</v>
      </c>
      <c r="E457" s="52" t="s">
        <v>454</v>
      </c>
      <c r="F457" s="121" t="s">
        <v>2027</v>
      </c>
      <c r="G457" s="52" t="s">
        <v>759</v>
      </c>
      <c r="H457" s="71" t="s">
        <v>269</v>
      </c>
      <c r="I457" s="71" t="s">
        <v>275</v>
      </c>
      <c r="J457" s="122">
        <v>300000</v>
      </c>
      <c r="K457" s="249" t="s">
        <v>137</v>
      </c>
      <c r="L457" s="78"/>
      <c r="M457" s="78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3781</v>
      </c>
      <c r="AD457" s="15">
        <v>180000</v>
      </c>
      <c r="AE457" s="54" t="s">
        <v>3780</v>
      </c>
      <c r="AF457" s="54" t="s">
        <v>2975</v>
      </c>
      <c r="AG457" s="54" t="s">
        <v>3544</v>
      </c>
      <c r="AH457" s="54" t="s">
        <v>3472</v>
      </c>
      <c r="AI457" s="54" t="s">
        <v>2457</v>
      </c>
      <c r="AJ457" s="54"/>
      <c r="AK457" s="54" t="s">
        <v>1337</v>
      </c>
      <c r="AL457" s="54" t="s">
        <v>1570</v>
      </c>
      <c r="AM457" s="52" t="s">
        <v>3553</v>
      </c>
      <c r="AN457" s="119"/>
      <c r="AO457" s="119">
        <v>180000</v>
      </c>
      <c r="AP457" s="119">
        <f t="shared" si="16"/>
        <v>120000</v>
      </c>
      <c r="AQ457" s="71"/>
      <c r="AR457" s="71"/>
      <c r="AS457" s="71"/>
      <c r="AT457" s="52"/>
      <c r="AU457" s="52"/>
      <c r="AV457" s="119"/>
      <c r="AW457" s="146"/>
      <c r="AX457" s="52"/>
    </row>
    <row r="458" spans="1:50" s="123" customFormat="1" ht="72" x14ac:dyDescent="0.2">
      <c r="A458" s="52" t="s">
        <v>46</v>
      </c>
      <c r="B458" s="52" t="s">
        <v>277</v>
      </c>
      <c r="C458" s="52" t="s">
        <v>276</v>
      </c>
      <c r="D458" s="52" t="s">
        <v>18</v>
      </c>
      <c r="E458" s="52" t="s">
        <v>454</v>
      </c>
      <c r="F458" s="121" t="s">
        <v>2028</v>
      </c>
      <c r="G458" s="52" t="s">
        <v>760</v>
      </c>
      <c r="H458" s="71" t="s">
        <v>269</v>
      </c>
      <c r="I458" s="71" t="s">
        <v>275</v>
      </c>
      <c r="J458" s="122">
        <v>300000</v>
      </c>
      <c r="K458" s="249" t="s">
        <v>137</v>
      </c>
      <c r="L458" s="78"/>
      <c r="M458" s="78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3781</v>
      </c>
      <c r="AD458" s="15">
        <v>165000</v>
      </c>
      <c r="AE458" s="54" t="s">
        <v>3780</v>
      </c>
      <c r="AF458" s="54" t="s">
        <v>2975</v>
      </c>
      <c r="AG458" s="54" t="s">
        <v>3544</v>
      </c>
      <c r="AH458" s="54" t="s">
        <v>3472</v>
      </c>
      <c r="AI458" s="54" t="s">
        <v>2457</v>
      </c>
      <c r="AJ458" s="54"/>
      <c r="AK458" s="54" t="s">
        <v>1337</v>
      </c>
      <c r="AL458" s="54" t="s">
        <v>1570</v>
      </c>
      <c r="AM458" s="52" t="s">
        <v>3553</v>
      </c>
      <c r="AN458" s="119"/>
      <c r="AO458" s="119">
        <v>165000</v>
      </c>
      <c r="AP458" s="119">
        <f t="shared" si="16"/>
        <v>135000</v>
      </c>
      <c r="AQ458" s="71"/>
      <c r="AR458" s="71"/>
      <c r="AS458" s="71"/>
      <c r="AT458" s="52"/>
      <c r="AU458" s="52"/>
      <c r="AV458" s="119"/>
      <c r="AW458" s="146"/>
      <c r="AX458" s="52"/>
    </row>
    <row r="459" spans="1:50" s="123" customFormat="1" ht="72" x14ac:dyDescent="0.2">
      <c r="A459" s="52" t="s">
        <v>46</v>
      </c>
      <c r="B459" s="52" t="s">
        <v>277</v>
      </c>
      <c r="C459" s="52" t="s">
        <v>276</v>
      </c>
      <c r="D459" s="52" t="s">
        <v>18</v>
      </c>
      <c r="E459" s="52" t="s">
        <v>454</v>
      </c>
      <c r="F459" s="121" t="s">
        <v>2029</v>
      </c>
      <c r="G459" s="52" t="s">
        <v>761</v>
      </c>
      <c r="H459" s="71" t="s">
        <v>270</v>
      </c>
      <c r="I459" s="71" t="s">
        <v>275</v>
      </c>
      <c r="J459" s="122">
        <v>150000</v>
      </c>
      <c r="K459" s="249" t="s">
        <v>137</v>
      </c>
      <c r="L459" s="78"/>
      <c r="M459" s="78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3781</v>
      </c>
      <c r="AD459" s="15">
        <v>85000</v>
      </c>
      <c r="AE459" s="54" t="s">
        <v>3780</v>
      </c>
      <c r="AF459" s="54" t="s">
        <v>2975</v>
      </c>
      <c r="AG459" s="54" t="s">
        <v>3544</v>
      </c>
      <c r="AH459" s="54" t="s">
        <v>3472</v>
      </c>
      <c r="AI459" s="54" t="s">
        <v>2457</v>
      </c>
      <c r="AJ459" s="54"/>
      <c r="AK459" s="54" t="s">
        <v>1337</v>
      </c>
      <c r="AL459" s="54" t="s">
        <v>1570</v>
      </c>
      <c r="AM459" s="52" t="s">
        <v>3553</v>
      </c>
      <c r="AN459" s="119"/>
      <c r="AO459" s="119">
        <v>85000</v>
      </c>
      <c r="AP459" s="119">
        <f t="shared" si="16"/>
        <v>65000</v>
      </c>
      <c r="AQ459" s="71"/>
      <c r="AR459" s="71"/>
      <c r="AS459" s="71"/>
      <c r="AT459" s="52"/>
      <c r="AU459" s="52"/>
      <c r="AV459" s="119"/>
      <c r="AW459" s="146"/>
      <c r="AX459" s="52"/>
    </row>
    <row r="460" spans="1:50" s="123" customFormat="1" ht="72" x14ac:dyDescent="0.2">
      <c r="A460" s="52" t="s">
        <v>46</v>
      </c>
      <c r="B460" s="52" t="s">
        <v>277</v>
      </c>
      <c r="C460" s="52" t="s">
        <v>276</v>
      </c>
      <c r="D460" s="52" t="s">
        <v>18</v>
      </c>
      <c r="E460" s="52" t="s">
        <v>454</v>
      </c>
      <c r="F460" s="121" t="s">
        <v>2030</v>
      </c>
      <c r="G460" s="52" t="s">
        <v>762</v>
      </c>
      <c r="H460" s="71" t="s">
        <v>270</v>
      </c>
      <c r="I460" s="71" t="s">
        <v>275</v>
      </c>
      <c r="J460" s="122">
        <v>300000</v>
      </c>
      <c r="K460" s="249" t="s">
        <v>137</v>
      </c>
      <c r="L460" s="78"/>
      <c r="M460" s="78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3781</v>
      </c>
      <c r="AD460" s="15">
        <v>200000</v>
      </c>
      <c r="AE460" s="54" t="s">
        <v>3780</v>
      </c>
      <c r="AF460" s="54" t="s">
        <v>2975</v>
      </c>
      <c r="AG460" s="54" t="s">
        <v>3544</v>
      </c>
      <c r="AH460" s="54" t="s">
        <v>3472</v>
      </c>
      <c r="AI460" s="54" t="s">
        <v>2457</v>
      </c>
      <c r="AJ460" s="54"/>
      <c r="AK460" s="54" t="s">
        <v>1337</v>
      </c>
      <c r="AL460" s="54" t="s">
        <v>1570</v>
      </c>
      <c r="AM460" s="52" t="s">
        <v>3553</v>
      </c>
      <c r="AN460" s="119"/>
      <c r="AO460" s="119">
        <v>200000</v>
      </c>
      <c r="AP460" s="119">
        <f t="shared" si="16"/>
        <v>100000</v>
      </c>
      <c r="AQ460" s="71"/>
      <c r="AR460" s="71"/>
      <c r="AS460" s="71"/>
      <c r="AT460" s="52"/>
      <c r="AU460" s="52"/>
      <c r="AV460" s="119"/>
      <c r="AW460" s="146"/>
      <c r="AX460" s="52"/>
    </row>
    <row r="461" spans="1:50" s="123" customFormat="1" ht="126" x14ac:dyDescent="0.2">
      <c r="A461" s="52" t="s">
        <v>46</v>
      </c>
      <c r="B461" s="52" t="s">
        <v>277</v>
      </c>
      <c r="C461" s="52" t="s">
        <v>276</v>
      </c>
      <c r="D461" s="52" t="s">
        <v>30</v>
      </c>
      <c r="E461" s="52" t="s">
        <v>454</v>
      </c>
      <c r="F461" s="121" t="s">
        <v>2031</v>
      </c>
      <c r="G461" s="52" t="s">
        <v>763</v>
      </c>
      <c r="H461" s="71" t="s">
        <v>270</v>
      </c>
      <c r="I461" s="71" t="s">
        <v>344</v>
      </c>
      <c r="J461" s="122">
        <v>24500</v>
      </c>
      <c r="K461" s="78"/>
      <c r="L461" s="78"/>
      <c r="M461" s="249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 t="s">
        <v>3780</v>
      </c>
      <c r="AF461" s="54"/>
      <c r="AG461" s="54" t="s">
        <v>3544</v>
      </c>
      <c r="AH461" s="52" t="s">
        <v>2457</v>
      </c>
      <c r="AI461" s="52" t="s">
        <v>2457</v>
      </c>
      <c r="AJ461" s="52"/>
      <c r="AK461" s="54" t="s">
        <v>1336</v>
      </c>
      <c r="AL461" s="52" t="s">
        <v>1569</v>
      </c>
      <c r="AM461" s="52" t="s">
        <v>3552</v>
      </c>
      <c r="AN461" s="119"/>
      <c r="AO461" s="119">
        <v>24500</v>
      </c>
      <c r="AP461" s="119">
        <f t="shared" si="16"/>
        <v>0</v>
      </c>
      <c r="AQ461" s="71"/>
      <c r="AR461" s="71"/>
      <c r="AS461" s="71"/>
      <c r="AT461" s="71"/>
      <c r="AU461" s="71"/>
      <c r="AV461" s="71"/>
      <c r="AW461" s="71"/>
      <c r="AX461" s="52"/>
    </row>
    <row r="462" spans="1:50" s="123" customFormat="1" ht="72" x14ac:dyDescent="0.2">
      <c r="A462" s="52" t="s">
        <v>46</v>
      </c>
      <c r="B462" s="52" t="s">
        <v>277</v>
      </c>
      <c r="C462" s="52" t="s">
        <v>276</v>
      </c>
      <c r="D462" s="52" t="s">
        <v>30</v>
      </c>
      <c r="E462" s="52" t="s">
        <v>454</v>
      </c>
      <c r="F462" s="121" t="s">
        <v>2032</v>
      </c>
      <c r="G462" s="52" t="s">
        <v>764</v>
      </c>
      <c r="H462" s="71" t="s">
        <v>270</v>
      </c>
      <c r="I462" s="71" t="s">
        <v>344</v>
      </c>
      <c r="J462" s="122">
        <v>12800</v>
      </c>
      <c r="K462" s="78"/>
      <c r="L462" s="78"/>
      <c r="M462" s="249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 t="s">
        <v>3780</v>
      </c>
      <c r="AF462" s="54"/>
      <c r="AG462" s="54" t="s">
        <v>3544</v>
      </c>
      <c r="AH462" s="52" t="s">
        <v>2457</v>
      </c>
      <c r="AI462" s="52" t="s">
        <v>2457</v>
      </c>
      <c r="AJ462" s="52"/>
      <c r="AK462" s="54" t="s">
        <v>1336</v>
      </c>
      <c r="AL462" s="52" t="s">
        <v>1569</v>
      </c>
      <c r="AM462" s="52" t="s">
        <v>3552</v>
      </c>
      <c r="AN462" s="119"/>
      <c r="AO462" s="119">
        <v>12500</v>
      </c>
      <c r="AP462" s="119">
        <f t="shared" si="16"/>
        <v>300</v>
      </c>
      <c r="AQ462" s="71"/>
      <c r="AR462" s="71"/>
      <c r="AS462" s="71"/>
      <c r="AT462" s="71"/>
      <c r="AU462" s="71"/>
      <c r="AV462" s="71"/>
      <c r="AW462" s="71"/>
      <c r="AX462" s="52"/>
    </row>
    <row r="463" spans="1:50" s="123" customFormat="1" ht="126" x14ac:dyDescent="0.2">
      <c r="A463" s="52" t="s">
        <v>46</v>
      </c>
      <c r="B463" s="52" t="s">
        <v>277</v>
      </c>
      <c r="C463" s="52" t="s">
        <v>276</v>
      </c>
      <c r="D463" s="52" t="s">
        <v>30</v>
      </c>
      <c r="E463" s="52" t="s">
        <v>454</v>
      </c>
      <c r="F463" s="121" t="s">
        <v>2033</v>
      </c>
      <c r="G463" s="52" t="s">
        <v>765</v>
      </c>
      <c r="H463" s="71" t="s">
        <v>270</v>
      </c>
      <c r="I463" s="71" t="s">
        <v>344</v>
      </c>
      <c r="J463" s="122">
        <v>24500</v>
      </c>
      <c r="K463" s="78"/>
      <c r="L463" s="78"/>
      <c r="M463" s="249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 t="s">
        <v>3780</v>
      </c>
      <c r="AF463" s="54"/>
      <c r="AG463" s="54" t="s">
        <v>3544</v>
      </c>
      <c r="AH463" s="52" t="s">
        <v>2457</v>
      </c>
      <c r="AI463" s="52" t="s">
        <v>2457</v>
      </c>
      <c r="AJ463" s="52"/>
      <c r="AK463" s="54" t="s">
        <v>1336</v>
      </c>
      <c r="AL463" s="52" t="s">
        <v>1569</v>
      </c>
      <c r="AM463" s="52" t="s">
        <v>3552</v>
      </c>
      <c r="AN463" s="119"/>
      <c r="AO463" s="122">
        <v>24500</v>
      </c>
      <c r="AP463" s="119">
        <f t="shared" si="16"/>
        <v>0</v>
      </c>
      <c r="AQ463" s="71"/>
      <c r="AR463" s="71"/>
      <c r="AS463" s="71"/>
      <c r="AT463" s="71"/>
      <c r="AU463" s="71"/>
      <c r="AV463" s="71"/>
      <c r="AW463" s="71"/>
      <c r="AX463" s="52"/>
    </row>
    <row r="464" spans="1:50" s="123" customFormat="1" ht="72" x14ac:dyDescent="0.2">
      <c r="A464" s="52" t="s">
        <v>46</v>
      </c>
      <c r="B464" s="52" t="s">
        <v>277</v>
      </c>
      <c r="C464" s="52" t="s">
        <v>276</v>
      </c>
      <c r="D464" s="52" t="s">
        <v>30</v>
      </c>
      <c r="E464" s="52" t="s">
        <v>454</v>
      </c>
      <c r="F464" s="121" t="s">
        <v>2034</v>
      </c>
      <c r="G464" s="52" t="s">
        <v>766</v>
      </c>
      <c r="H464" s="71" t="s">
        <v>270</v>
      </c>
      <c r="I464" s="71" t="s">
        <v>344</v>
      </c>
      <c r="J464" s="122">
        <v>18500</v>
      </c>
      <c r="K464" s="78"/>
      <c r="L464" s="78"/>
      <c r="M464" s="249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 t="s">
        <v>3780</v>
      </c>
      <c r="AF464" s="54"/>
      <c r="AG464" s="54" t="s">
        <v>3544</v>
      </c>
      <c r="AH464" s="52" t="s">
        <v>2457</v>
      </c>
      <c r="AI464" s="52" t="s">
        <v>2457</v>
      </c>
      <c r="AJ464" s="52"/>
      <c r="AK464" s="54" t="s">
        <v>1336</v>
      </c>
      <c r="AL464" s="52" t="s">
        <v>1569</v>
      </c>
      <c r="AM464" s="52" t="s">
        <v>3552</v>
      </c>
      <c r="AN464" s="119"/>
      <c r="AO464" s="122">
        <v>18500</v>
      </c>
      <c r="AP464" s="119">
        <f t="shared" si="16"/>
        <v>0</v>
      </c>
      <c r="AQ464" s="71"/>
      <c r="AR464" s="71"/>
      <c r="AS464" s="71"/>
      <c r="AT464" s="71"/>
      <c r="AU464" s="71"/>
      <c r="AV464" s="71"/>
      <c r="AW464" s="71"/>
      <c r="AX464" s="52"/>
    </row>
    <row r="465" spans="1:50" s="123" customFormat="1" ht="72" x14ac:dyDescent="0.2">
      <c r="A465" s="52" t="s">
        <v>46</v>
      </c>
      <c r="B465" s="52" t="s">
        <v>277</v>
      </c>
      <c r="C465" s="52" t="s">
        <v>276</v>
      </c>
      <c r="D465" s="52" t="s">
        <v>33</v>
      </c>
      <c r="E465" s="52" t="s">
        <v>454</v>
      </c>
      <c r="F465" s="121" t="s">
        <v>2035</v>
      </c>
      <c r="G465" s="52" t="s">
        <v>767</v>
      </c>
      <c r="H465" s="71" t="s">
        <v>270</v>
      </c>
      <c r="I465" s="71" t="s">
        <v>274</v>
      </c>
      <c r="J465" s="122">
        <v>35000</v>
      </c>
      <c r="K465" s="249" t="s">
        <v>137</v>
      </c>
      <c r="L465" s="78"/>
      <c r="M465" s="78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5">
        <v>25705</v>
      </c>
      <c r="AE465" s="54" t="s">
        <v>3780</v>
      </c>
      <c r="AF465" s="54" t="s">
        <v>2986</v>
      </c>
      <c r="AG465" s="52" t="s">
        <v>3544</v>
      </c>
      <c r="AH465" s="52" t="s">
        <v>3475</v>
      </c>
      <c r="AI465" s="54" t="s">
        <v>2457</v>
      </c>
      <c r="AJ465" s="54"/>
      <c r="AK465" s="54" t="s">
        <v>1338</v>
      </c>
      <c r="AL465" s="54" t="s">
        <v>1570</v>
      </c>
      <c r="AM465" s="52" t="s">
        <v>3553</v>
      </c>
      <c r="AN465" s="119"/>
      <c r="AO465" s="119">
        <v>25705</v>
      </c>
      <c r="AP465" s="119">
        <f t="shared" si="16"/>
        <v>9295</v>
      </c>
      <c r="AQ465" s="71"/>
      <c r="AR465" s="71"/>
      <c r="AS465" s="71"/>
      <c r="AT465" s="71"/>
      <c r="AU465" s="52"/>
      <c r="AV465" s="119"/>
      <c r="AW465" s="119"/>
      <c r="AX465" s="52"/>
    </row>
    <row r="466" spans="1:50" s="123" customFormat="1" ht="72" x14ac:dyDescent="0.2">
      <c r="A466" s="52" t="s">
        <v>46</v>
      </c>
      <c r="B466" s="52" t="s">
        <v>277</v>
      </c>
      <c r="C466" s="52" t="s">
        <v>276</v>
      </c>
      <c r="D466" s="52" t="s">
        <v>33</v>
      </c>
      <c r="E466" s="52" t="s">
        <v>454</v>
      </c>
      <c r="F466" s="121" t="s">
        <v>2036</v>
      </c>
      <c r="G466" s="52" t="s">
        <v>768</v>
      </c>
      <c r="H466" s="71" t="s">
        <v>340</v>
      </c>
      <c r="I466" s="71" t="s">
        <v>274</v>
      </c>
      <c r="J466" s="122">
        <v>96000</v>
      </c>
      <c r="K466" s="249" t="s">
        <v>137</v>
      </c>
      <c r="L466" s="78"/>
      <c r="M466" s="78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5">
        <v>96000</v>
      </c>
      <c r="AE466" s="54" t="s">
        <v>3780</v>
      </c>
      <c r="AF466" s="54" t="s">
        <v>2986</v>
      </c>
      <c r="AG466" s="52" t="s">
        <v>3544</v>
      </c>
      <c r="AH466" s="52" t="s">
        <v>3475</v>
      </c>
      <c r="AI466" s="54" t="s">
        <v>2457</v>
      </c>
      <c r="AJ466" s="54"/>
      <c r="AK466" s="54" t="s">
        <v>1338</v>
      </c>
      <c r="AL466" s="54" t="s">
        <v>1570</v>
      </c>
      <c r="AM466" s="52" t="s">
        <v>3553</v>
      </c>
      <c r="AN466" s="122"/>
      <c r="AO466" s="122">
        <v>96000</v>
      </c>
      <c r="AP466" s="119">
        <f t="shared" si="16"/>
        <v>0</v>
      </c>
      <c r="AQ466" s="71"/>
      <c r="AR466" s="71"/>
      <c r="AS466" s="71"/>
      <c r="AT466" s="71"/>
      <c r="AU466" s="52"/>
      <c r="AV466" s="119"/>
      <c r="AW466" s="147"/>
      <c r="AX466" s="52"/>
    </row>
    <row r="467" spans="1:50" s="123" customFormat="1" ht="72" x14ac:dyDescent="0.2">
      <c r="A467" s="52" t="s">
        <v>46</v>
      </c>
      <c r="B467" s="52" t="s">
        <v>277</v>
      </c>
      <c r="C467" s="52" t="s">
        <v>276</v>
      </c>
      <c r="D467" s="52" t="s">
        <v>33</v>
      </c>
      <c r="E467" s="52" t="s">
        <v>454</v>
      </c>
      <c r="F467" s="121" t="s">
        <v>2037</v>
      </c>
      <c r="G467" s="52" t="s">
        <v>769</v>
      </c>
      <c r="H467" s="71" t="s">
        <v>340</v>
      </c>
      <c r="I467" s="71" t="s">
        <v>274</v>
      </c>
      <c r="J467" s="122">
        <v>151200</v>
      </c>
      <c r="K467" s="249" t="s">
        <v>137</v>
      </c>
      <c r="L467" s="78"/>
      <c r="M467" s="78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5">
        <v>151200</v>
      </c>
      <c r="AE467" s="54" t="s">
        <v>3780</v>
      </c>
      <c r="AF467" s="54" t="s">
        <v>2986</v>
      </c>
      <c r="AG467" s="52" t="s">
        <v>3544</v>
      </c>
      <c r="AH467" s="52" t="s">
        <v>3475</v>
      </c>
      <c r="AI467" s="54" t="s">
        <v>2457</v>
      </c>
      <c r="AJ467" s="54"/>
      <c r="AK467" s="54" t="s">
        <v>1338</v>
      </c>
      <c r="AL467" s="54" t="s">
        <v>1570</v>
      </c>
      <c r="AM467" s="52" t="s">
        <v>3553</v>
      </c>
      <c r="AN467" s="122"/>
      <c r="AO467" s="122">
        <v>151200</v>
      </c>
      <c r="AP467" s="119">
        <f t="shared" si="16"/>
        <v>0</v>
      </c>
      <c r="AQ467" s="71"/>
      <c r="AR467" s="71"/>
      <c r="AS467" s="71"/>
      <c r="AT467" s="71"/>
      <c r="AU467" s="52"/>
      <c r="AV467" s="119"/>
      <c r="AW467" s="147"/>
      <c r="AX467" s="52"/>
    </row>
    <row r="468" spans="1:50" s="123" customFormat="1" ht="72" x14ac:dyDescent="0.2">
      <c r="A468" s="52" t="s">
        <v>46</v>
      </c>
      <c r="B468" s="52" t="s">
        <v>277</v>
      </c>
      <c r="C468" s="52" t="s">
        <v>276</v>
      </c>
      <c r="D468" s="52" t="s">
        <v>33</v>
      </c>
      <c r="E468" s="52" t="s">
        <v>454</v>
      </c>
      <c r="F468" s="121" t="s">
        <v>2038</v>
      </c>
      <c r="G468" s="52" t="s">
        <v>770</v>
      </c>
      <c r="H468" s="71" t="s">
        <v>340</v>
      </c>
      <c r="I468" s="71" t="s">
        <v>274</v>
      </c>
      <c r="J468" s="122">
        <v>93000</v>
      </c>
      <c r="K468" s="249" t="s">
        <v>137</v>
      </c>
      <c r="L468" s="78"/>
      <c r="M468" s="78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5">
        <v>93000</v>
      </c>
      <c r="AE468" s="54" t="s">
        <v>3780</v>
      </c>
      <c r="AF468" s="54" t="s">
        <v>2986</v>
      </c>
      <c r="AG468" s="52" t="s">
        <v>3544</v>
      </c>
      <c r="AH468" s="52" t="s">
        <v>3475</v>
      </c>
      <c r="AI468" s="54" t="s">
        <v>2457</v>
      </c>
      <c r="AJ468" s="54"/>
      <c r="AK468" s="54" t="s">
        <v>1338</v>
      </c>
      <c r="AL468" s="54" t="s">
        <v>1570</v>
      </c>
      <c r="AM468" s="52" t="s">
        <v>3553</v>
      </c>
      <c r="AN468" s="122"/>
      <c r="AO468" s="122">
        <v>93000</v>
      </c>
      <c r="AP468" s="119">
        <f t="shared" si="16"/>
        <v>0</v>
      </c>
      <c r="AQ468" s="71"/>
      <c r="AR468" s="71"/>
      <c r="AS468" s="71"/>
      <c r="AT468" s="71"/>
      <c r="AU468" s="52"/>
      <c r="AV468" s="119"/>
      <c r="AW468" s="147"/>
      <c r="AX468" s="52"/>
    </row>
    <row r="469" spans="1:50" s="123" customFormat="1" ht="72" x14ac:dyDescent="0.2">
      <c r="A469" s="52" t="s">
        <v>46</v>
      </c>
      <c r="B469" s="52" t="s">
        <v>277</v>
      </c>
      <c r="C469" s="52" t="s">
        <v>276</v>
      </c>
      <c r="D469" s="52" t="s">
        <v>33</v>
      </c>
      <c r="E469" s="52" t="s">
        <v>454</v>
      </c>
      <c r="F469" s="121" t="s">
        <v>2039</v>
      </c>
      <c r="G469" s="52" t="s">
        <v>771</v>
      </c>
      <c r="H469" s="71" t="s">
        <v>387</v>
      </c>
      <c r="I469" s="71" t="s">
        <v>274</v>
      </c>
      <c r="J469" s="122">
        <v>120000</v>
      </c>
      <c r="K469" s="249" t="s">
        <v>137</v>
      </c>
      <c r="L469" s="78"/>
      <c r="M469" s="78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5">
        <v>120000</v>
      </c>
      <c r="AE469" s="54" t="s">
        <v>3780</v>
      </c>
      <c r="AF469" s="54" t="s">
        <v>2986</v>
      </c>
      <c r="AG469" s="52" t="s">
        <v>3544</v>
      </c>
      <c r="AH469" s="52" t="s">
        <v>3475</v>
      </c>
      <c r="AI469" s="54" t="s">
        <v>2457</v>
      </c>
      <c r="AJ469" s="54"/>
      <c r="AK469" s="54" t="s">
        <v>1338</v>
      </c>
      <c r="AL469" s="54" t="s">
        <v>1570</v>
      </c>
      <c r="AM469" s="52" t="s">
        <v>3553</v>
      </c>
      <c r="AN469" s="122"/>
      <c r="AO469" s="122">
        <v>120000</v>
      </c>
      <c r="AP469" s="119">
        <f t="shared" si="16"/>
        <v>0</v>
      </c>
      <c r="AQ469" s="71"/>
      <c r="AR469" s="71"/>
      <c r="AS469" s="71"/>
      <c r="AT469" s="71"/>
      <c r="AU469" s="52"/>
      <c r="AV469" s="119"/>
      <c r="AW469" s="147"/>
      <c r="AX469" s="52"/>
    </row>
    <row r="470" spans="1:50" s="123" customFormat="1" ht="72" x14ac:dyDescent="0.2">
      <c r="A470" s="52" t="s">
        <v>46</v>
      </c>
      <c r="B470" s="52" t="s">
        <v>277</v>
      </c>
      <c r="C470" s="52" t="s">
        <v>276</v>
      </c>
      <c r="D470" s="52" t="s">
        <v>33</v>
      </c>
      <c r="E470" s="52" t="s">
        <v>454</v>
      </c>
      <c r="F470" s="121" t="s">
        <v>2040</v>
      </c>
      <c r="G470" s="52" t="s">
        <v>772</v>
      </c>
      <c r="H470" s="71" t="s">
        <v>340</v>
      </c>
      <c r="I470" s="71" t="s">
        <v>274</v>
      </c>
      <c r="J470" s="122">
        <v>156000</v>
      </c>
      <c r="K470" s="249" t="s">
        <v>137</v>
      </c>
      <c r="L470" s="78"/>
      <c r="M470" s="78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5">
        <v>156000</v>
      </c>
      <c r="AE470" s="54" t="s">
        <v>3780</v>
      </c>
      <c r="AF470" s="54" t="s">
        <v>2986</v>
      </c>
      <c r="AG470" s="52" t="s">
        <v>3544</v>
      </c>
      <c r="AH470" s="52" t="s">
        <v>3475</v>
      </c>
      <c r="AI470" s="54" t="s">
        <v>2457</v>
      </c>
      <c r="AJ470" s="54"/>
      <c r="AK470" s="54" t="s">
        <v>1338</v>
      </c>
      <c r="AL470" s="54" t="s">
        <v>1570</v>
      </c>
      <c r="AM470" s="52" t="s">
        <v>3553</v>
      </c>
      <c r="AN470" s="122"/>
      <c r="AO470" s="122">
        <v>156000</v>
      </c>
      <c r="AP470" s="119">
        <f t="shared" si="16"/>
        <v>0</v>
      </c>
      <c r="AQ470" s="71"/>
      <c r="AR470" s="71"/>
      <c r="AS470" s="71"/>
      <c r="AT470" s="71"/>
      <c r="AU470" s="52"/>
      <c r="AV470" s="119"/>
      <c r="AW470" s="147"/>
      <c r="AX470" s="52"/>
    </row>
    <row r="471" spans="1:50" s="123" customFormat="1" ht="72" x14ac:dyDescent="0.2">
      <c r="A471" s="52" t="s">
        <v>46</v>
      </c>
      <c r="B471" s="52" t="s">
        <v>277</v>
      </c>
      <c r="C471" s="52" t="s">
        <v>276</v>
      </c>
      <c r="D471" s="52" t="s">
        <v>33</v>
      </c>
      <c r="E471" s="52" t="s">
        <v>454</v>
      </c>
      <c r="F471" s="121" t="s">
        <v>2041</v>
      </c>
      <c r="G471" s="52" t="s">
        <v>773</v>
      </c>
      <c r="H471" s="71" t="s">
        <v>340</v>
      </c>
      <c r="I471" s="71" t="s">
        <v>274</v>
      </c>
      <c r="J471" s="122">
        <v>72000</v>
      </c>
      <c r="K471" s="249" t="s">
        <v>137</v>
      </c>
      <c r="L471" s="78"/>
      <c r="M471" s="78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5">
        <v>72000</v>
      </c>
      <c r="AE471" s="54" t="s">
        <v>3780</v>
      </c>
      <c r="AF471" s="54" t="s">
        <v>2986</v>
      </c>
      <c r="AG471" s="52" t="s">
        <v>3544</v>
      </c>
      <c r="AH471" s="52" t="s">
        <v>3475</v>
      </c>
      <c r="AI471" s="54" t="s">
        <v>2457</v>
      </c>
      <c r="AJ471" s="54"/>
      <c r="AK471" s="54" t="s">
        <v>1338</v>
      </c>
      <c r="AL471" s="54" t="s">
        <v>1570</v>
      </c>
      <c r="AM471" s="52" t="s">
        <v>3553</v>
      </c>
      <c r="AN471" s="122"/>
      <c r="AO471" s="122">
        <v>72000</v>
      </c>
      <c r="AP471" s="119">
        <f t="shared" si="16"/>
        <v>0</v>
      </c>
      <c r="AQ471" s="71"/>
      <c r="AR471" s="71"/>
      <c r="AS471" s="71"/>
      <c r="AT471" s="71"/>
      <c r="AU471" s="52"/>
      <c r="AV471" s="119"/>
      <c r="AW471" s="147"/>
      <c r="AX471" s="52"/>
    </row>
    <row r="472" spans="1:50" s="123" customFormat="1" ht="72" x14ac:dyDescent="0.2">
      <c r="A472" s="52" t="s">
        <v>46</v>
      </c>
      <c r="B472" s="52" t="s">
        <v>277</v>
      </c>
      <c r="C472" s="52" t="s">
        <v>276</v>
      </c>
      <c r="D472" s="52" t="s">
        <v>33</v>
      </c>
      <c r="E472" s="52" t="s">
        <v>454</v>
      </c>
      <c r="F472" s="121" t="s">
        <v>2042</v>
      </c>
      <c r="G472" s="52" t="s">
        <v>774</v>
      </c>
      <c r="H472" s="71" t="s">
        <v>267</v>
      </c>
      <c r="I472" s="71" t="s">
        <v>274</v>
      </c>
      <c r="J472" s="122">
        <v>123000</v>
      </c>
      <c r="K472" s="249" t="s">
        <v>137</v>
      </c>
      <c r="L472" s="78"/>
      <c r="M472" s="78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5">
        <v>123000</v>
      </c>
      <c r="AE472" s="54" t="s">
        <v>3780</v>
      </c>
      <c r="AF472" s="54" t="s">
        <v>2986</v>
      </c>
      <c r="AG472" s="52" t="s">
        <v>3544</v>
      </c>
      <c r="AH472" s="52" t="s">
        <v>3475</v>
      </c>
      <c r="AI472" s="54" t="s">
        <v>2457</v>
      </c>
      <c r="AJ472" s="54"/>
      <c r="AK472" s="54" t="s">
        <v>1338</v>
      </c>
      <c r="AL472" s="54" t="s">
        <v>1570</v>
      </c>
      <c r="AM472" s="52" t="s">
        <v>3553</v>
      </c>
      <c r="AN472" s="122"/>
      <c r="AO472" s="122">
        <v>123000</v>
      </c>
      <c r="AP472" s="119">
        <f t="shared" si="16"/>
        <v>0</v>
      </c>
      <c r="AQ472" s="71"/>
      <c r="AR472" s="71"/>
      <c r="AS472" s="71"/>
      <c r="AT472" s="71"/>
      <c r="AU472" s="52"/>
      <c r="AV472" s="119"/>
      <c r="AW472" s="147"/>
      <c r="AX472" s="52"/>
    </row>
    <row r="473" spans="1:50" s="123" customFormat="1" ht="72" x14ac:dyDescent="0.2">
      <c r="A473" s="52" t="s">
        <v>46</v>
      </c>
      <c r="B473" s="52" t="s">
        <v>277</v>
      </c>
      <c r="C473" s="52" t="s">
        <v>276</v>
      </c>
      <c r="D473" s="52" t="s">
        <v>33</v>
      </c>
      <c r="E473" s="52" t="s">
        <v>454</v>
      </c>
      <c r="F473" s="121" t="s">
        <v>2043</v>
      </c>
      <c r="G473" s="52" t="s">
        <v>775</v>
      </c>
      <c r="H473" s="71" t="s">
        <v>340</v>
      </c>
      <c r="I473" s="71" t="s">
        <v>274</v>
      </c>
      <c r="J473" s="122">
        <v>108000</v>
      </c>
      <c r="K473" s="249" t="s">
        <v>137</v>
      </c>
      <c r="L473" s="78"/>
      <c r="M473" s="78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5">
        <v>108000</v>
      </c>
      <c r="AE473" s="54" t="s">
        <v>3780</v>
      </c>
      <c r="AF473" s="54" t="s">
        <v>2986</v>
      </c>
      <c r="AG473" s="52" t="s">
        <v>3544</v>
      </c>
      <c r="AH473" s="52" t="s">
        <v>3475</v>
      </c>
      <c r="AI473" s="54" t="s">
        <v>2457</v>
      </c>
      <c r="AJ473" s="54"/>
      <c r="AK473" s="54" t="s">
        <v>1338</v>
      </c>
      <c r="AL473" s="54" t="s">
        <v>1570</v>
      </c>
      <c r="AM473" s="52" t="s">
        <v>3553</v>
      </c>
      <c r="AN473" s="122"/>
      <c r="AO473" s="122">
        <v>108000</v>
      </c>
      <c r="AP473" s="119">
        <f t="shared" si="16"/>
        <v>0</v>
      </c>
      <c r="AQ473" s="71"/>
      <c r="AR473" s="71"/>
      <c r="AS473" s="71"/>
      <c r="AT473" s="71"/>
      <c r="AU473" s="52"/>
      <c r="AV473" s="119"/>
      <c r="AW473" s="147"/>
      <c r="AX473" s="52"/>
    </row>
    <row r="474" spans="1:50" s="123" customFormat="1" ht="72" x14ac:dyDescent="0.2">
      <c r="A474" s="52" t="s">
        <v>46</v>
      </c>
      <c r="B474" s="52" t="s">
        <v>277</v>
      </c>
      <c r="C474" s="52" t="s">
        <v>276</v>
      </c>
      <c r="D474" s="52" t="s">
        <v>33</v>
      </c>
      <c r="E474" s="52" t="s">
        <v>454</v>
      </c>
      <c r="F474" s="121" t="s">
        <v>2044</v>
      </c>
      <c r="G474" s="52" t="s">
        <v>776</v>
      </c>
      <c r="H474" s="71" t="s">
        <v>501</v>
      </c>
      <c r="I474" s="71" t="s">
        <v>274</v>
      </c>
      <c r="J474" s="122">
        <v>188000</v>
      </c>
      <c r="K474" s="249" t="s">
        <v>137</v>
      </c>
      <c r="L474" s="78"/>
      <c r="M474" s="78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5">
        <v>188000</v>
      </c>
      <c r="AE474" s="54" t="s">
        <v>3780</v>
      </c>
      <c r="AF474" s="54" t="s">
        <v>2986</v>
      </c>
      <c r="AG474" s="52" t="s">
        <v>3544</v>
      </c>
      <c r="AH474" s="52" t="s">
        <v>3475</v>
      </c>
      <c r="AI474" s="54" t="s">
        <v>2457</v>
      </c>
      <c r="AJ474" s="54"/>
      <c r="AK474" s="54" t="s">
        <v>1338</v>
      </c>
      <c r="AL474" s="54" t="s">
        <v>1570</v>
      </c>
      <c r="AM474" s="52" t="s">
        <v>3553</v>
      </c>
      <c r="AN474" s="122"/>
      <c r="AO474" s="122">
        <v>188000</v>
      </c>
      <c r="AP474" s="119">
        <f t="shared" si="16"/>
        <v>0</v>
      </c>
      <c r="AQ474" s="71"/>
      <c r="AR474" s="71"/>
      <c r="AS474" s="71"/>
      <c r="AT474" s="71"/>
      <c r="AU474" s="52"/>
      <c r="AV474" s="119"/>
      <c r="AW474" s="147"/>
      <c r="AX474" s="52"/>
    </row>
    <row r="475" spans="1:50" s="123" customFormat="1" ht="72" x14ac:dyDescent="0.2">
      <c r="A475" s="52" t="s">
        <v>46</v>
      </c>
      <c r="B475" s="52" t="s">
        <v>277</v>
      </c>
      <c r="C475" s="52" t="s">
        <v>276</v>
      </c>
      <c r="D475" s="52" t="s">
        <v>33</v>
      </c>
      <c r="E475" s="52" t="s">
        <v>454</v>
      </c>
      <c r="F475" s="121" t="s">
        <v>2045</v>
      </c>
      <c r="G475" s="52" t="s">
        <v>777</v>
      </c>
      <c r="H475" s="71" t="s">
        <v>340</v>
      </c>
      <c r="I475" s="71" t="s">
        <v>274</v>
      </c>
      <c r="J475" s="122">
        <v>96000</v>
      </c>
      <c r="K475" s="249" t="s">
        <v>137</v>
      </c>
      <c r="L475" s="78"/>
      <c r="M475" s="78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5">
        <v>96000</v>
      </c>
      <c r="AE475" s="54" t="s">
        <v>3780</v>
      </c>
      <c r="AF475" s="54" t="s">
        <v>2986</v>
      </c>
      <c r="AG475" s="52" t="s">
        <v>3544</v>
      </c>
      <c r="AH475" s="52" t="s">
        <v>3475</v>
      </c>
      <c r="AI475" s="54" t="s">
        <v>2457</v>
      </c>
      <c r="AJ475" s="54"/>
      <c r="AK475" s="54" t="s">
        <v>1338</v>
      </c>
      <c r="AL475" s="54" t="s">
        <v>1570</v>
      </c>
      <c r="AM475" s="52" t="s">
        <v>3553</v>
      </c>
      <c r="AN475" s="122"/>
      <c r="AO475" s="122">
        <v>96000</v>
      </c>
      <c r="AP475" s="119">
        <f t="shared" si="16"/>
        <v>0</v>
      </c>
      <c r="AQ475" s="71"/>
      <c r="AR475" s="71"/>
      <c r="AS475" s="71"/>
      <c r="AT475" s="71"/>
      <c r="AU475" s="52"/>
      <c r="AV475" s="119"/>
      <c r="AW475" s="147"/>
      <c r="AX475" s="52"/>
    </row>
    <row r="476" spans="1:50" s="123" customFormat="1" ht="90" x14ac:dyDescent="0.2">
      <c r="A476" s="52" t="s">
        <v>46</v>
      </c>
      <c r="B476" s="52" t="s">
        <v>277</v>
      </c>
      <c r="C476" s="52" t="s">
        <v>276</v>
      </c>
      <c r="D476" s="52" t="s">
        <v>22</v>
      </c>
      <c r="E476" s="52" t="s">
        <v>349</v>
      </c>
      <c r="F476" s="121" t="s">
        <v>2046</v>
      </c>
      <c r="G476" s="52" t="s">
        <v>778</v>
      </c>
      <c r="H476" s="71" t="s">
        <v>270</v>
      </c>
      <c r="I476" s="71" t="s">
        <v>275</v>
      </c>
      <c r="J476" s="122">
        <v>1920000</v>
      </c>
      <c r="K476" s="249" t="s">
        <v>137</v>
      </c>
      <c r="L476" s="78"/>
      <c r="M476" s="78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54" t="s">
        <v>2992</v>
      </c>
      <c r="AG476" s="52" t="s">
        <v>3544</v>
      </c>
      <c r="AH476" s="54" t="s">
        <v>3472</v>
      </c>
      <c r="AI476" s="54" t="s">
        <v>2456</v>
      </c>
      <c r="AJ476" s="54"/>
      <c r="AK476" s="54" t="s">
        <v>1339</v>
      </c>
      <c r="AL476" s="54" t="s">
        <v>1570</v>
      </c>
      <c r="AM476" s="52" t="s">
        <v>3553</v>
      </c>
      <c r="AN476" s="119">
        <v>1915300</v>
      </c>
      <c r="AO476" s="119"/>
      <c r="AP476" s="119">
        <f t="shared" si="16"/>
        <v>4700</v>
      </c>
      <c r="AQ476" s="71"/>
      <c r="AR476" s="71"/>
      <c r="AS476" s="52"/>
      <c r="AT476" s="52"/>
      <c r="AU476" s="52"/>
      <c r="AV476" s="119"/>
      <c r="AW476" s="119"/>
      <c r="AX476" s="52"/>
    </row>
    <row r="477" spans="1:50" s="123" customFormat="1" ht="72" x14ac:dyDescent="0.2">
      <c r="A477" s="52" t="s">
        <v>46</v>
      </c>
      <c r="B477" s="52" t="s">
        <v>277</v>
      </c>
      <c r="C477" s="52" t="s">
        <v>276</v>
      </c>
      <c r="D477" s="52" t="s">
        <v>10</v>
      </c>
      <c r="E477" s="52" t="s">
        <v>311</v>
      </c>
      <c r="F477" s="121" t="s">
        <v>2047</v>
      </c>
      <c r="G477" s="52" t="s">
        <v>779</v>
      </c>
      <c r="H477" s="71" t="s">
        <v>303</v>
      </c>
      <c r="I477" s="71" t="s">
        <v>271</v>
      </c>
      <c r="J477" s="122">
        <v>43000</v>
      </c>
      <c r="K477" s="78"/>
      <c r="L477" s="78"/>
      <c r="M477" s="249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6">
        <v>42900</v>
      </c>
      <c r="AE477" s="54" t="s">
        <v>3780</v>
      </c>
      <c r="AF477" s="54"/>
      <c r="AG477" s="54" t="s">
        <v>3544</v>
      </c>
      <c r="AH477" s="52" t="s">
        <v>2457</v>
      </c>
      <c r="AI477" s="52" t="s">
        <v>2457</v>
      </c>
      <c r="AJ477" s="52"/>
      <c r="AK477" s="54" t="s">
        <v>1336</v>
      </c>
      <c r="AL477" s="52" t="s">
        <v>1569</v>
      </c>
      <c r="AM477" s="52" t="s">
        <v>3552</v>
      </c>
      <c r="AN477" s="119"/>
      <c r="AO477" s="119">
        <v>42900</v>
      </c>
      <c r="AP477" s="119">
        <f t="shared" si="16"/>
        <v>100</v>
      </c>
      <c r="AQ477" s="71"/>
      <c r="AR477" s="71"/>
      <c r="AS477" s="71"/>
      <c r="AT477" s="71"/>
      <c r="AU477" s="71"/>
      <c r="AV477" s="71"/>
      <c r="AW477" s="71"/>
      <c r="AX477" s="52"/>
    </row>
    <row r="478" spans="1:50" s="123" customFormat="1" ht="72" x14ac:dyDescent="0.2">
      <c r="A478" s="52" t="s">
        <v>46</v>
      </c>
      <c r="B478" s="52" t="s">
        <v>277</v>
      </c>
      <c r="C478" s="52" t="s">
        <v>276</v>
      </c>
      <c r="D478" s="52" t="s">
        <v>10</v>
      </c>
      <c r="E478" s="52" t="s">
        <v>311</v>
      </c>
      <c r="F478" s="121" t="s">
        <v>2048</v>
      </c>
      <c r="G478" s="52" t="s">
        <v>780</v>
      </c>
      <c r="H478" s="71" t="s">
        <v>269</v>
      </c>
      <c r="I478" s="71" t="s">
        <v>271</v>
      </c>
      <c r="J478" s="122">
        <v>15000</v>
      </c>
      <c r="K478" s="78"/>
      <c r="L478" s="78"/>
      <c r="M478" s="249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5">
        <v>15000</v>
      </c>
      <c r="AE478" s="54" t="s">
        <v>3780</v>
      </c>
      <c r="AF478" s="54"/>
      <c r="AG478" s="54" t="s">
        <v>3544</v>
      </c>
      <c r="AH478" s="52" t="s">
        <v>2457</v>
      </c>
      <c r="AI478" s="52" t="s">
        <v>2457</v>
      </c>
      <c r="AJ478" s="52"/>
      <c r="AK478" s="54" t="s">
        <v>1336</v>
      </c>
      <c r="AL478" s="52" t="s">
        <v>1569</v>
      </c>
      <c r="AM478" s="52" t="s">
        <v>3552</v>
      </c>
      <c r="AN478" s="119"/>
      <c r="AO478" s="122">
        <v>15000</v>
      </c>
      <c r="AP478" s="119">
        <f t="shared" si="16"/>
        <v>0</v>
      </c>
      <c r="AQ478" s="149"/>
      <c r="AR478" s="71"/>
      <c r="AS478" s="71"/>
      <c r="AT478" s="71"/>
      <c r="AU478" s="71"/>
      <c r="AV478" s="71"/>
      <c r="AW478" s="71"/>
      <c r="AX478" s="52"/>
    </row>
    <row r="479" spans="1:50" s="123" customFormat="1" ht="126" x14ac:dyDescent="0.2">
      <c r="A479" s="52" t="s">
        <v>46</v>
      </c>
      <c r="B479" s="52" t="s">
        <v>277</v>
      </c>
      <c r="C479" s="52" t="s">
        <v>17</v>
      </c>
      <c r="D479" s="52" t="s">
        <v>34</v>
      </c>
      <c r="E479" s="52" t="s">
        <v>454</v>
      </c>
      <c r="F479" s="121" t="s">
        <v>2049</v>
      </c>
      <c r="G479" s="52" t="s">
        <v>1144</v>
      </c>
      <c r="H479" s="71" t="s">
        <v>270</v>
      </c>
      <c r="I479" s="71" t="s">
        <v>1122</v>
      </c>
      <c r="J479" s="122">
        <v>1800000</v>
      </c>
      <c r="K479" s="249" t="s">
        <v>137</v>
      </c>
      <c r="L479" s="78"/>
      <c r="M479" s="78"/>
      <c r="N479" s="168" t="s">
        <v>3002</v>
      </c>
      <c r="O479" s="168" t="s">
        <v>3782</v>
      </c>
      <c r="P479" s="168" t="s">
        <v>3783</v>
      </c>
      <c r="Q479" s="168" t="s">
        <v>3784</v>
      </c>
      <c r="R479" s="168" t="s">
        <v>3785</v>
      </c>
      <c r="S479" s="168" t="s">
        <v>122</v>
      </c>
      <c r="T479" s="168" t="s">
        <v>1289</v>
      </c>
      <c r="U479" s="168" t="s">
        <v>1289</v>
      </c>
      <c r="V479" s="168" t="s">
        <v>3786</v>
      </c>
      <c r="W479" s="378">
        <v>1518491</v>
      </c>
      <c r="X479" s="379">
        <v>3</v>
      </c>
      <c r="Y479" s="380" t="s">
        <v>3968</v>
      </c>
      <c r="Z479" s="380" t="s">
        <v>3789</v>
      </c>
      <c r="AA479" s="379">
        <v>7014329801</v>
      </c>
      <c r="AB479" s="52" t="s">
        <v>1289</v>
      </c>
      <c r="AC479" s="52" t="s">
        <v>1289</v>
      </c>
      <c r="AD479" s="71" t="s">
        <v>1289</v>
      </c>
      <c r="AE479" s="381" t="s">
        <v>3788</v>
      </c>
      <c r="AF479" s="54" t="s">
        <v>3004</v>
      </c>
      <c r="AG479" s="54" t="s">
        <v>3540</v>
      </c>
      <c r="AH479" s="54" t="s">
        <v>1571</v>
      </c>
      <c r="AI479" s="52" t="s">
        <v>2456</v>
      </c>
      <c r="AJ479" s="52"/>
      <c r="AK479" s="54" t="s">
        <v>1340</v>
      </c>
      <c r="AL479" s="54" t="s">
        <v>1568</v>
      </c>
      <c r="AM479" s="52" t="s">
        <v>3553</v>
      </c>
      <c r="AN479" s="119">
        <v>1518491</v>
      </c>
      <c r="AO479" s="119"/>
      <c r="AP479" s="119">
        <f t="shared" si="16"/>
        <v>281509</v>
      </c>
      <c r="AQ479" s="150"/>
      <c r="AR479" s="150"/>
      <c r="AS479" s="52"/>
      <c r="AT479" s="52"/>
      <c r="AU479" s="52"/>
      <c r="AV479" s="52"/>
      <c r="AW479" s="52"/>
      <c r="AX479" s="52"/>
    </row>
    <row r="480" spans="1:50" s="123" customFormat="1" ht="180" customHeight="1" x14ac:dyDescent="0.2">
      <c r="A480" s="52" t="s">
        <v>46</v>
      </c>
      <c r="B480" s="52" t="s">
        <v>277</v>
      </c>
      <c r="C480" s="52" t="s">
        <v>17</v>
      </c>
      <c r="D480" s="52" t="s">
        <v>34</v>
      </c>
      <c r="E480" s="52" t="s">
        <v>454</v>
      </c>
      <c r="F480" s="121" t="s">
        <v>2050</v>
      </c>
      <c r="G480" s="52" t="s">
        <v>1145</v>
      </c>
      <c r="H480" s="71" t="s">
        <v>270</v>
      </c>
      <c r="I480" s="71" t="s">
        <v>631</v>
      </c>
      <c r="J480" s="122">
        <v>15000000</v>
      </c>
      <c r="K480" s="249" t="s">
        <v>137</v>
      </c>
      <c r="L480" s="78"/>
      <c r="M480" s="78"/>
      <c r="N480" s="168" t="s">
        <v>1289</v>
      </c>
      <c r="O480" s="168" t="s">
        <v>3005</v>
      </c>
      <c r="P480" s="168" t="s">
        <v>2957</v>
      </c>
      <c r="Q480" s="168" t="s">
        <v>3006</v>
      </c>
      <c r="R480" s="168" t="s">
        <v>29</v>
      </c>
      <c r="S480" s="168" t="s">
        <v>122</v>
      </c>
      <c r="T480" s="168" t="s">
        <v>1289</v>
      </c>
      <c r="U480" s="168" t="s">
        <v>1289</v>
      </c>
      <c r="V480" s="168" t="s">
        <v>3007</v>
      </c>
      <c r="W480" s="378">
        <v>12498000</v>
      </c>
      <c r="X480" s="379">
        <v>8</v>
      </c>
      <c r="Y480" s="382" t="s">
        <v>3983</v>
      </c>
      <c r="Z480" s="52" t="s">
        <v>3787</v>
      </c>
      <c r="AA480" s="379">
        <v>7014314588</v>
      </c>
      <c r="AB480" s="52" t="s">
        <v>1289</v>
      </c>
      <c r="AC480" s="52" t="s">
        <v>1289</v>
      </c>
      <c r="AD480" s="71" t="s">
        <v>1289</v>
      </c>
      <c r="AE480" s="381" t="s">
        <v>3788</v>
      </c>
      <c r="AF480" s="54" t="s">
        <v>3008</v>
      </c>
      <c r="AG480" s="54" t="s">
        <v>3541</v>
      </c>
      <c r="AH480" s="54" t="s">
        <v>3470</v>
      </c>
      <c r="AI480" s="52" t="s">
        <v>2456</v>
      </c>
      <c r="AJ480" s="52"/>
      <c r="AK480" s="54" t="s">
        <v>1341</v>
      </c>
      <c r="AL480" s="54" t="s">
        <v>1570</v>
      </c>
      <c r="AM480" s="52" t="s">
        <v>3553</v>
      </c>
      <c r="AN480" s="119">
        <v>12498000</v>
      </c>
      <c r="AO480" s="119"/>
      <c r="AP480" s="119">
        <f t="shared" si="16"/>
        <v>2502000</v>
      </c>
      <c r="AQ480" s="150"/>
      <c r="AR480" s="150"/>
      <c r="AS480" s="52"/>
      <c r="AT480" s="52"/>
      <c r="AU480" s="52"/>
      <c r="AV480" s="119"/>
      <c r="AW480" s="146"/>
      <c r="AX480" s="52"/>
    </row>
    <row r="481" spans="1:50" s="123" customFormat="1" ht="72" x14ac:dyDescent="0.2">
      <c r="A481" s="52" t="s">
        <v>47</v>
      </c>
      <c r="B481" s="52" t="s">
        <v>277</v>
      </c>
      <c r="C481" s="52" t="s">
        <v>276</v>
      </c>
      <c r="D481" s="52" t="s">
        <v>11</v>
      </c>
      <c r="E481" s="52" t="s">
        <v>454</v>
      </c>
      <c r="F481" s="121" t="s">
        <v>2051</v>
      </c>
      <c r="G481" s="52" t="s">
        <v>781</v>
      </c>
      <c r="H481" s="71" t="s">
        <v>269</v>
      </c>
      <c r="I481" s="71" t="s">
        <v>268</v>
      </c>
      <c r="J481" s="122">
        <v>8000</v>
      </c>
      <c r="K481" s="249" t="s">
        <v>137</v>
      </c>
      <c r="L481" s="78"/>
      <c r="M481" s="78"/>
      <c r="N481" s="439"/>
      <c r="O481" s="19" t="s">
        <v>3790</v>
      </c>
      <c r="P481" s="48">
        <v>23096</v>
      </c>
      <c r="Q481" s="19" t="s">
        <v>3791</v>
      </c>
      <c r="R481" s="19" t="s">
        <v>29</v>
      </c>
      <c r="S481" s="19" t="s">
        <v>3792</v>
      </c>
      <c r="T481" s="19"/>
      <c r="U481" s="19"/>
      <c r="V481" s="19" t="s">
        <v>3793</v>
      </c>
      <c r="W481" s="17">
        <v>7600</v>
      </c>
      <c r="X481" s="18" t="s">
        <v>1182</v>
      </c>
      <c r="Y481" s="128">
        <v>23124</v>
      </c>
      <c r="Z481" s="17">
        <v>7600</v>
      </c>
      <c r="AA481" s="19">
        <v>7014210599</v>
      </c>
      <c r="AB481" s="48">
        <v>23111</v>
      </c>
      <c r="AC481" s="48">
        <v>23111</v>
      </c>
      <c r="AD481" s="17">
        <v>7600</v>
      </c>
      <c r="AE481" s="20" t="s">
        <v>3794</v>
      </c>
      <c r="AF481" s="54" t="s">
        <v>3023</v>
      </c>
      <c r="AG481" s="54" t="s">
        <v>3544</v>
      </c>
      <c r="AH481" s="54" t="s">
        <v>3472</v>
      </c>
      <c r="AI481" s="54" t="s">
        <v>2456</v>
      </c>
      <c r="AJ481" s="54"/>
      <c r="AK481" s="54" t="s">
        <v>1342</v>
      </c>
      <c r="AL481" s="52" t="s">
        <v>1571</v>
      </c>
      <c r="AM481" s="52" t="s">
        <v>3553</v>
      </c>
      <c r="AN481" s="119">
        <v>7600</v>
      </c>
      <c r="AO481" s="119"/>
      <c r="AP481" s="119">
        <f t="shared" si="16"/>
        <v>400</v>
      </c>
      <c r="AQ481" s="311" t="s">
        <v>1343</v>
      </c>
      <c r="AR481" s="311" t="s">
        <v>1344</v>
      </c>
      <c r="AS481" s="311" t="s">
        <v>3036</v>
      </c>
      <c r="AT481" s="311" t="s">
        <v>3036</v>
      </c>
      <c r="AU481" s="311" t="s">
        <v>1368</v>
      </c>
      <c r="AV481" s="17">
        <v>8000</v>
      </c>
      <c r="AW481" s="19">
        <v>400</v>
      </c>
      <c r="AX481" s="19"/>
    </row>
    <row r="482" spans="1:50" s="123" customFormat="1" ht="72" x14ac:dyDescent="0.2">
      <c r="A482" s="52" t="s">
        <v>47</v>
      </c>
      <c r="B482" s="52" t="s">
        <v>277</v>
      </c>
      <c r="C482" s="52" t="s">
        <v>276</v>
      </c>
      <c r="D482" s="52" t="s">
        <v>11</v>
      </c>
      <c r="E482" s="52" t="s">
        <v>454</v>
      </c>
      <c r="F482" s="121" t="s">
        <v>2052</v>
      </c>
      <c r="G482" s="52" t="s">
        <v>782</v>
      </c>
      <c r="H482" s="71" t="s">
        <v>270</v>
      </c>
      <c r="I482" s="71" t="s">
        <v>268</v>
      </c>
      <c r="J482" s="122">
        <v>9500</v>
      </c>
      <c r="K482" s="249" t="s">
        <v>137</v>
      </c>
      <c r="L482" s="78"/>
      <c r="M482" s="78"/>
      <c r="N482" s="439"/>
      <c r="O482" s="19" t="s">
        <v>3795</v>
      </c>
      <c r="P482" s="48">
        <v>23096</v>
      </c>
      <c r="Q482" s="19" t="s">
        <v>3791</v>
      </c>
      <c r="R482" s="19" t="s">
        <v>29</v>
      </c>
      <c r="S482" s="19" t="s">
        <v>3792</v>
      </c>
      <c r="T482" s="19"/>
      <c r="U482" s="19"/>
      <c r="V482" s="19" t="s">
        <v>3793</v>
      </c>
      <c r="W482" s="17">
        <v>9100</v>
      </c>
      <c r="X482" s="18" t="s">
        <v>1182</v>
      </c>
      <c r="Y482" s="128">
        <v>23124</v>
      </c>
      <c r="Z482" s="17">
        <v>9100</v>
      </c>
      <c r="AA482" s="19">
        <v>7014210599</v>
      </c>
      <c r="AB482" s="48">
        <v>23111</v>
      </c>
      <c r="AC482" s="48">
        <v>23111</v>
      </c>
      <c r="AD482" s="17">
        <v>9100</v>
      </c>
      <c r="AE482" s="20" t="s">
        <v>3794</v>
      </c>
      <c r="AF482" s="54" t="s">
        <v>3023</v>
      </c>
      <c r="AG482" s="54" t="s">
        <v>3544</v>
      </c>
      <c r="AH482" s="54" t="s">
        <v>3472</v>
      </c>
      <c r="AI482" s="54" t="s">
        <v>2456</v>
      </c>
      <c r="AJ482" s="54"/>
      <c r="AK482" s="54" t="s">
        <v>1342</v>
      </c>
      <c r="AL482" s="52" t="s">
        <v>1571</v>
      </c>
      <c r="AM482" s="52" t="s">
        <v>3553</v>
      </c>
      <c r="AN482" s="119">
        <v>9100</v>
      </c>
      <c r="AO482" s="119"/>
      <c r="AP482" s="119">
        <f t="shared" si="16"/>
        <v>400</v>
      </c>
      <c r="AQ482" s="311" t="s">
        <v>1343</v>
      </c>
      <c r="AR482" s="311" t="s">
        <v>1344</v>
      </c>
      <c r="AS482" s="311" t="s">
        <v>3036</v>
      </c>
      <c r="AT482" s="311" t="s">
        <v>3036</v>
      </c>
      <c r="AU482" s="311" t="s">
        <v>1368</v>
      </c>
      <c r="AV482" s="17">
        <v>9500</v>
      </c>
      <c r="AW482" s="19">
        <v>400</v>
      </c>
      <c r="AX482" s="19"/>
    </row>
    <row r="483" spans="1:50" s="123" customFormat="1" ht="72" x14ac:dyDescent="0.2">
      <c r="A483" s="52" t="s">
        <v>47</v>
      </c>
      <c r="B483" s="52" t="s">
        <v>277</v>
      </c>
      <c r="C483" s="52" t="s">
        <v>276</v>
      </c>
      <c r="D483" s="52" t="s">
        <v>11</v>
      </c>
      <c r="E483" s="52" t="s">
        <v>454</v>
      </c>
      <c r="F483" s="121" t="s">
        <v>2053</v>
      </c>
      <c r="G483" s="52" t="s">
        <v>783</v>
      </c>
      <c r="H483" s="71" t="s">
        <v>402</v>
      </c>
      <c r="I483" s="71" t="s">
        <v>268</v>
      </c>
      <c r="J483" s="122">
        <v>12000</v>
      </c>
      <c r="K483" s="249" t="s">
        <v>137</v>
      </c>
      <c r="L483" s="78"/>
      <c r="M483" s="78"/>
      <c r="N483" s="439"/>
      <c r="O483" s="19" t="s">
        <v>3796</v>
      </c>
      <c r="P483" s="48">
        <v>23096</v>
      </c>
      <c r="Q483" s="19" t="s">
        <v>3791</v>
      </c>
      <c r="R483" s="19" t="s">
        <v>29</v>
      </c>
      <c r="S483" s="19" t="s">
        <v>3792</v>
      </c>
      <c r="T483" s="19"/>
      <c r="U483" s="19"/>
      <c r="V483" s="19" t="s">
        <v>3793</v>
      </c>
      <c r="W483" s="17">
        <v>12000</v>
      </c>
      <c r="X483" s="18" t="s">
        <v>1182</v>
      </c>
      <c r="Y483" s="128">
        <v>23124</v>
      </c>
      <c r="Z483" s="17">
        <v>12000</v>
      </c>
      <c r="AA483" s="19">
        <v>7014210599</v>
      </c>
      <c r="AB483" s="48">
        <v>23111</v>
      </c>
      <c r="AC483" s="48">
        <v>23111</v>
      </c>
      <c r="AD483" s="17">
        <v>12000</v>
      </c>
      <c r="AE483" s="20" t="s">
        <v>3794</v>
      </c>
      <c r="AF483" s="54" t="s">
        <v>3023</v>
      </c>
      <c r="AG483" s="54" t="s">
        <v>3544</v>
      </c>
      <c r="AH483" s="54" t="s">
        <v>3472</v>
      </c>
      <c r="AI483" s="54" t="s">
        <v>2456</v>
      </c>
      <c r="AJ483" s="54"/>
      <c r="AK483" s="54" t="s">
        <v>1342</v>
      </c>
      <c r="AL483" s="52" t="s">
        <v>1571</v>
      </c>
      <c r="AM483" s="52" t="s">
        <v>3553</v>
      </c>
      <c r="AN483" s="119">
        <v>12000</v>
      </c>
      <c r="AO483" s="119"/>
      <c r="AP483" s="119">
        <f t="shared" si="16"/>
        <v>0</v>
      </c>
      <c r="AQ483" s="311" t="s">
        <v>1343</v>
      </c>
      <c r="AR483" s="311" t="s">
        <v>1344</v>
      </c>
      <c r="AS483" s="311" t="s">
        <v>3036</v>
      </c>
      <c r="AT483" s="311" t="s">
        <v>3036</v>
      </c>
      <c r="AU483" s="311" t="s">
        <v>1368</v>
      </c>
      <c r="AV483" s="17">
        <v>12000</v>
      </c>
      <c r="AW483" s="19"/>
      <c r="AX483" s="19"/>
    </row>
    <row r="484" spans="1:50" s="123" customFormat="1" ht="72" x14ac:dyDescent="0.2">
      <c r="A484" s="52" t="s">
        <v>47</v>
      </c>
      <c r="B484" s="52" t="s">
        <v>277</v>
      </c>
      <c r="C484" s="52" t="s">
        <v>276</v>
      </c>
      <c r="D484" s="52" t="s">
        <v>11</v>
      </c>
      <c r="E484" s="52" t="s">
        <v>454</v>
      </c>
      <c r="F484" s="121" t="s">
        <v>2054</v>
      </c>
      <c r="G484" s="52" t="s">
        <v>784</v>
      </c>
      <c r="H484" s="71" t="s">
        <v>360</v>
      </c>
      <c r="I484" s="71" t="s">
        <v>268</v>
      </c>
      <c r="J484" s="122">
        <v>105000</v>
      </c>
      <c r="K484" s="249" t="s">
        <v>137</v>
      </c>
      <c r="L484" s="78"/>
      <c r="M484" s="78"/>
      <c r="N484" s="439"/>
      <c r="O484" s="19" t="s">
        <v>3797</v>
      </c>
      <c r="P484" s="48">
        <v>23096</v>
      </c>
      <c r="Q484" s="19" t="s">
        <v>3791</v>
      </c>
      <c r="R484" s="19" t="s">
        <v>29</v>
      </c>
      <c r="S484" s="19" t="s">
        <v>3792</v>
      </c>
      <c r="T484" s="19"/>
      <c r="U484" s="19"/>
      <c r="V484" s="19" t="s">
        <v>3793</v>
      </c>
      <c r="W484" s="17">
        <v>103500</v>
      </c>
      <c r="X484" s="18" t="s">
        <v>1182</v>
      </c>
      <c r="Y484" s="128">
        <v>23124</v>
      </c>
      <c r="Z484" s="17">
        <v>103500</v>
      </c>
      <c r="AA484" s="19">
        <v>7014210599</v>
      </c>
      <c r="AB484" s="48">
        <v>23111</v>
      </c>
      <c r="AC484" s="48">
        <v>23111</v>
      </c>
      <c r="AD484" s="17">
        <v>103500</v>
      </c>
      <c r="AE484" s="20" t="s">
        <v>3794</v>
      </c>
      <c r="AF484" s="54" t="s">
        <v>3023</v>
      </c>
      <c r="AG484" s="54" t="s">
        <v>3544</v>
      </c>
      <c r="AH484" s="54" t="s">
        <v>3472</v>
      </c>
      <c r="AI484" s="54" t="s">
        <v>2456</v>
      </c>
      <c r="AJ484" s="54"/>
      <c r="AK484" s="54" t="s">
        <v>1342</v>
      </c>
      <c r="AL484" s="52" t="s">
        <v>1571</v>
      </c>
      <c r="AM484" s="52" t="s">
        <v>3553</v>
      </c>
      <c r="AN484" s="119">
        <v>103500</v>
      </c>
      <c r="AO484" s="119"/>
      <c r="AP484" s="119">
        <f t="shared" si="16"/>
        <v>1500</v>
      </c>
      <c r="AQ484" s="311" t="s">
        <v>1343</v>
      </c>
      <c r="AR484" s="311" t="s">
        <v>1344</v>
      </c>
      <c r="AS484" s="311" t="s">
        <v>3036</v>
      </c>
      <c r="AT484" s="311" t="s">
        <v>3036</v>
      </c>
      <c r="AU484" s="311" t="s">
        <v>1368</v>
      </c>
      <c r="AV484" s="17">
        <v>105000</v>
      </c>
      <c r="AW484" s="134">
        <v>1500</v>
      </c>
      <c r="AX484" s="19"/>
    </row>
    <row r="485" spans="1:50" s="123" customFormat="1" ht="72" x14ac:dyDescent="0.2">
      <c r="A485" s="52" t="s">
        <v>47</v>
      </c>
      <c r="B485" s="52" t="s">
        <v>277</v>
      </c>
      <c r="C485" s="52" t="s">
        <v>276</v>
      </c>
      <c r="D485" s="52" t="s">
        <v>11</v>
      </c>
      <c r="E485" s="52" t="s">
        <v>454</v>
      </c>
      <c r="F485" s="121" t="s">
        <v>2055</v>
      </c>
      <c r="G485" s="52" t="s">
        <v>785</v>
      </c>
      <c r="H485" s="71" t="s">
        <v>272</v>
      </c>
      <c r="I485" s="71" t="s">
        <v>268</v>
      </c>
      <c r="J485" s="122">
        <v>10500</v>
      </c>
      <c r="K485" s="249" t="s">
        <v>137</v>
      </c>
      <c r="L485" s="78"/>
      <c r="M485" s="78"/>
      <c r="N485" s="439"/>
      <c r="O485" s="19" t="s">
        <v>3798</v>
      </c>
      <c r="P485" s="48">
        <v>23096</v>
      </c>
      <c r="Q485" s="19" t="s">
        <v>3791</v>
      </c>
      <c r="R485" s="19" t="s">
        <v>29</v>
      </c>
      <c r="S485" s="19" t="s">
        <v>3792</v>
      </c>
      <c r="T485" s="19"/>
      <c r="U485" s="19"/>
      <c r="V485" s="19" t="s">
        <v>3793</v>
      </c>
      <c r="W485" s="17">
        <v>9600</v>
      </c>
      <c r="X485" s="18" t="s">
        <v>1182</v>
      </c>
      <c r="Y485" s="128">
        <v>23124</v>
      </c>
      <c r="Z485" s="17">
        <v>9600</v>
      </c>
      <c r="AA485" s="19">
        <v>7014210599</v>
      </c>
      <c r="AB485" s="48">
        <v>23111</v>
      </c>
      <c r="AC485" s="48">
        <v>23111</v>
      </c>
      <c r="AD485" s="17">
        <v>9600</v>
      </c>
      <c r="AE485" s="20" t="s">
        <v>3794</v>
      </c>
      <c r="AF485" s="54" t="s">
        <v>3023</v>
      </c>
      <c r="AG485" s="54" t="s">
        <v>3544</v>
      </c>
      <c r="AH485" s="54" t="s">
        <v>3472</v>
      </c>
      <c r="AI485" s="54" t="s">
        <v>2456</v>
      </c>
      <c r="AJ485" s="54"/>
      <c r="AK485" s="54" t="s">
        <v>1342</v>
      </c>
      <c r="AL485" s="52" t="s">
        <v>1571</v>
      </c>
      <c r="AM485" s="52" t="s">
        <v>3553</v>
      </c>
      <c r="AN485" s="119">
        <v>9600</v>
      </c>
      <c r="AO485" s="119"/>
      <c r="AP485" s="119">
        <f t="shared" si="16"/>
        <v>900</v>
      </c>
      <c r="AQ485" s="311" t="s">
        <v>1343</v>
      </c>
      <c r="AR485" s="311" t="s">
        <v>1344</v>
      </c>
      <c r="AS485" s="311" t="s">
        <v>3036</v>
      </c>
      <c r="AT485" s="311" t="s">
        <v>3036</v>
      </c>
      <c r="AU485" s="311" t="s">
        <v>1368</v>
      </c>
      <c r="AV485" s="17">
        <v>10500</v>
      </c>
      <c r="AW485" s="19">
        <v>900</v>
      </c>
      <c r="AX485" s="19"/>
    </row>
    <row r="486" spans="1:50" s="123" customFormat="1" ht="72" x14ac:dyDescent="0.2">
      <c r="A486" s="52" t="s">
        <v>47</v>
      </c>
      <c r="B486" s="52" t="s">
        <v>277</v>
      </c>
      <c r="C486" s="52" t="s">
        <v>276</v>
      </c>
      <c r="D486" s="52" t="s">
        <v>11</v>
      </c>
      <c r="E486" s="52" t="s">
        <v>454</v>
      </c>
      <c r="F486" s="121" t="s">
        <v>2056</v>
      </c>
      <c r="G486" s="52" t="s">
        <v>786</v>
      </c>
      <c r="H486" s="71" t="s">
        <v>270</v>
      </c>
      <c r="I486" s="71" t="s">
        <v>271</v>
      </c>
      <c r="J486" s="122">
        <v>28000</v>
      </c>
      <c r="K486" s="249" t="s">
        <v>137</v>
      </c>
      <c r="L486" s="78"/>
      <c r="M486" s="78"/>
      <c r="N486" s="439"/>
      <c r="O486" s="19" t="s">
        <v>3799</v>
      </c>
      <c r="P486" s="48">
        <v>23111</v>
      </c>
      <c r="Q486" s="19" t="s">
        <v>3800</v>
      </c>
      <c r="R486" s="19" t="s">
        <v>29</v>
      </c>
      <c r="S486" s="19" t="s">
        <v>1363</v>
      </c>
      <c r="T486" s="19"/>
      <c r="U486" s="19"/>
      <c r="V486" s="19" t="s">
        <v>3801</v>
      </c>
      <c r="W486" s="17">
        <v>28000</v>
      </c>
      <c r="X486" s="18" t="s">
        <v>1182</v>
      </c>
      <c r="Y486" s="128">
        <v>23141</v>
      </c>
      <c r="Z486" s="17">
        <v>28000</v>
      </c>
      <c r="AA486" s="19">
        <v>7014310000</v>
      </c>
      <c r="AB486" s="48"/>
      <c r="AC486" s="48"/>
      <c r="AD486" s="17">
        <v>28000</v>
      </c>
      <c r="AE486" s="20" t="s">
        <v>3802</v>
      </c>
      <c r="AF486" s="54" t="s">
        <v>3023</v>
      </c>
      <c r="AG486" s="54" t="s">
        <v>3544</v>
      </c>
      <c r="AH486" s="54" t="s">
        <v>3472</v>
      </c>
      <c r="AI486" s="52" t="s">
        <v>2456</v>
      </c>
      <c r="AJ486" s="52"/>
      <c r="AK486" s="54" t="s">
        <v>1342</v>
      </c>
      <c r="AL486" s="52" t="s">
        <v>1571</v>
      </c>
      <c r="AM486" s="52" t="s">
        <v>3553</v>
      </c>
      <c r="AN486" s="119">
        <v>28000</v>
      </c>
      <c r="AO486" s="119"/>
      <c r="AP486" s="119">
        <f t="shared" si="16"/>
        <v>0</v>
      </c>
      <c r="AQ486" s="311" t="s">
        <v>1343</v>
      </c>
      <c r="AR486" s="311" t="s">
        <v>1344</v>
      </c>
      <c r="AS486" s="311" t="s">
        <v>3036</v>
      </c>
      <c r="AT486" s="311" t="s">
        <v>3036</v>
      </c>
      <c r="AU486" s="311" t="s">
        <v>1368</v>
      </c>
      <c r="AV486" s="17">
        <v>28000</v>
      </c>
      <c r="AW486" s="19"/>
      <c r="AX486" s="19"/>
    </row>
    <row r="487" spans="1:50" s="123" customFormat="1" ht="72" x14ac:dyDescent="0.2">
      <c r="A487" s="52" t="s">
        <v>47</v>
      </c>
      <c r="B487" s="52" t="s">
        <v>277</v>
      </c>
      <c r="C487" s="52" t="s">
        <v>276</v>
      </c>
      <c r="D487" s="52" t="s">
        <v>11</v>
      </c>
      <c r="E487" s="52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249" t="s">
        <v>137</v>
      </c>
      <c r="L487" s="78"/>
      <c r="M487" s="78"/>
      <c r="N487" s="439"/>
      <c r="O487" s="19" t="s">
        <v>3803</v>
      </c>
      <c r="P487" s="48">
        <v>23096</v>
      </c>
      <c r="Q487" s="19" t="s">
        <v>3791</v>
      </c>
      <c r="R487" s="19" t="s">
        <v>29</v>
      </c>
      <c r="S487" s="19" t="s">
        <v>3792</v>
      </c>
      <c r="T487" s="19"/>
      <c r="U487" s="19"/>
      <c r="V487" s="19" t="s">
        <v>3793</v>
      </c>
      <c r="W487" s="17">
        <v>52000</v>
      </c>
      <c r="X487" s="18" t="s">
        <v>1182</v>
      </c>
      <c r="Y487" s="128">
        <v>23124</v>
      </c>
      <c r="Z487" s="17">
        <v>52000</v>
      </c>
      <c r="AA487" s="19">
        <v>7014210599</v>
      </c>
      <c r="AB487" s="48">
        <v>23111</v>
      </c>
      <c r="AC487" s="48">
        <v>23111</v>
      </c>
      <c r="AD487" s="17">
        <v>52000</v>
      </c>
      <c r="AE487" s="20" t="s">
        <v>3794</v>
      </c>
      <c r="AF487" s="54" t="s">
        <v>3023</v>
      </c>
      <c r="AG487" s="54" t="s">
        <v>3544</v>
      </c>
      <c r="AH487" s="54" t="s">
        <v>3472</v>
      </c>
      <c r="AI487" s="54" t="s">
        <v>2456</v>
      </c>
      <c r="AJ487" s="54"/>
      <c r="AK487" s="54" t="s">
        <v>1342</v>
      </c>
      <c r="AL487" s="52" t="s">
        <v>1571</v>
      </c>
      <c r="AM487" s="52" t="s">
        <v>3553</v>
      </c>
      <c r="AN487" s="119">
        <v>52000</v>
      </c>
      <c r="AO487" s="119"/>
      <c r="AP487" s="119">
        <f t="shared" si="16"/>
        <v>8000</v>
      </c>
      <c r="AQ487" s="311" t="s">
        <v>1343</v>
      </c>
      <c r="AR487" s="311" t="s">
        <v>1344</v>
      </c>
      <c r="AS487" s="311" t="s">
        <v>3036</v>
      </c>
      <c r="AT487" s="311" t="s">
        <v>3036</v>
      </c>
      <c r="AU487" s="311" t="s">
        <v>1368</v>
      </c>
      <c r="AV487" s="17">
        <v>60000</v>
      </c>
      <c r="AW487" s="134">
        <v>8000</v>
      </c>
      <c r="AX487" s="19"/>
    </row>
    <row r="488" spans="1:50" s="123" customFormat="1" ht="72" x14ac:dyDescent="0.2">
      <c r="A488" s="52" t="s">
        <v>47</v>
      </c>
      <c r="B488" s="52" t="s">
        <v>277</v>
      </c>
      <c r="C488" s="52" t="s">
        <v>276</v>
      </c>
      <c r="D488" s="52" t="s">
        <v>11</v>
      </c>
      <c r="E488" s="52" t="s">
        <v>454</v>
      </c>
      <c r="F488" s="121" t="s">
        <v>2058</v>
      </c>
      <c r="G488" s="52" t="s">
        <v>788</v>
      </c>
      <c r="H488" s="71" t="s">
        <v>340</v>
      </c>
      <c r="I488" s="71" t="s">
        <v>273</v>
      </c>
      <c r="J488" s="122">
        <v>108000</v>
      </c>
      <c r="K488" s="249" t="s">
        <v>137</v>
      </c>
      <c r="L488" s="78"/>
      <c r="M488" s="78"/>
      <c r="N488" s="439"/>
      <c r="O488" s="19" t="s">
        <v>3804</v>
      </c>
      <c r="P488" s="48">
        <v>23096</v>
      </c>
      <c r="Q488" s="19" t="s">
        <v>3791</v>
      </c>
      <c r="R488" s="19" t="s">
        <v>29</v>
      </c>
      <c r="S488" s="19" t="s">
        <v>3792</v>
      </c>
      <c r="T488" s="19"/>
      <c r="U488" s="19"/>
      <c r="V488" s="19" t="s">
        <v>3793</v>
      </c>
      <c r="W488" s="17">
        <v>96000</v>
      </c>
      <c r="X488" s="18" t="s">
        <v>1182</v>
      </c>
      <c r="Y488" s="128">
        <v>23124</v>
      </c>
      <c r="Z488" s="17">
        <v>96000</v>
      </c>
      <c r="AA488" s="19">
        <v>7014210599</v>
      </c>
      <c r="AB488" s="48">
        <v>23111</v>
      </c>
      <c r="AC488" s="48">
        <v>23111</v>
      </c>
      <c r="AD488" s="17">
        <v>96000</v>
      </c>
      <c r="AE488" s="20" t="s">
        <v>3794</v>
      </c>
      <c r="AF488" s="54" t="s">
        <v>3023</v>
      </c>
      <c r="AG488" s="54" t="s">
        <v>3544</v>
      </c>
      <c r="AH488" s="54" t="s">
        <v>3472</v>
      </c>
      <c r="AI488" s="54" t="s">
        <v>2456</v>
      </c>
      <c r="AJ488" s="54"/>
      <c r="AK488" s="54" t="s">
        <v>1342</v>
      </c>
      <c r="AL488" s="52" t="s">
        <v>1571</v>
      </c>
      <c r="AM488" s="52" t="s">
        <v>3553</v>
      </c>
      <c r="AN488" s="119">
        <v>96000</v>
      </c>
      <c r="AO488" s="119"/>
      <c r="AP488" s="119">
        <f t="shared" si="16"/>
        <v>12000</v>
      </c>
      <c r="AQ488" s="311" t="s">
        <v>1343</v>
      </c>
      <c r="AR488" s="311" t="s">
        <v>1344</v>
      </c>
      <c r="AS488" s="311" t="s">
        <v>3036</v>
      </c>
      <c r="AT488" s="311" t="s">
        <v>3036</v>
      </c>
      <c r="AU488" s="311" t="s">
        <v>1368</v>
      </c>
      <c r="AV488" s="17">
        <v>108000</v>
      </c>
      <c r="AW488" s="134">
        <v>12000</v>
      </c>
      <c r="AX488" s="19"/>
    </row>
    <row r="489" spans="1:50" s="123" customFormat="1" ht="72" x14ac:dyDescent="0.2">
      <c r="A489" s="52" t="s">
        <v>47</v>
      </c>
      <c r="B489" s="52" t="s">
        <v>277</v>
      </c>
      <c r="C489" s="52" t="s">
        <v>276</v>
      </c>
      <c r="D489" s="52" t="s">
        <v>11</v>
      </c>
      <c r="E489" s="52" t="s">
        <v>454</v>
      </c>
      <c r="F489" s="121" t="s">
        <v>2059</v>
      </c>
      <c r="G489" s="52" t="s">
        <v>789</v>
      </c>
      <c r="H489" s="71" t="s">
        <v>303</v>
      </c>
      <c r="I489" s="71" t="s">
        <v>274</v>
      </c>
      <c r="J489" s="122">
        <v>70000</v>
      </c>
      <c r="K489" s="249" t="s">
        <v>137</v>
      </c>
      <c r="L489" s="78"/>
      <c r="M489" s="78"/>
      <c r="N489" s="439"/>
      <c r="O489" s="19" t="s">
        <v>3805</v>
      </c>
      <c r="P489" s="48">
        <v>23096</v>
      </c>
      <c r="Q489" s="19" t="s">
        <v>3791</v>
      </c>
      <c r="R489" s="19" t="s">
        <v>29</v>
      </c>
      <c r="S489" s="19" t="s">
        <v>3792</v>
      </c>
      <c r="T489" s="19"/>
      <c r="U489" s="19"/>
      <c r="V489" s="19" t="s">
        <v>3793</v>
      </c>
      <c r="W489" s="17">
        <v>55000</v>
      </c>
      <c r="X489" s="18" t="s">
        <v>1182</v>
      </c>
      <c r="Y489" s="128">
        <v>23124</v>
      </c>
      <c r="Z489" s="17">
        <v>55000</v>
      </c>
      <c r="AA489" s="19">
        <v>7014210599</v>
      </c>
      <c r="AB489" s="48">
        <v>23111</v>
      </c>
      <c r="AC489" s="48">
        <v>23111</v>
      </c>
      <c r="AD489" s="17">
        <v>55000</v>
      </c>
      <c r="AE489" s="20" t="s">
        <v>3794</v>
      </c>
      <c r="AF489" s="54" t="s">
        <v>3023</v>
      </c>
      <c r="AG489" s="54" t="s">
        <v>3544</v>
      </c>
      <c r="AH489" s="54" t="s">
        <v>3472</v>
      </c>
      <c r="AI489" s="54" t="s">
        <v>2456</v>
      </c>
      <c r="AJ489" s="54"/>
      <c r="AK489" s="54" t="s">
        <v>1342</v>
      </c>
      <c r="AL489" s="52" t="s">
        <v>1571</v>
      </c>
      <c r="AM489" s="52" t="s">
        <v>3553</v>
      </c>
      <c r="AN489" s="119">
        <v>55000</v>
      </c>
      <c r="AO489" s="119"/>
      <c r="AP489" s="119">
        <f t="shared" si="16"/>
        <v>15000</v>
      </c>
      <c r="AQ489" s="311" t="s">
        <v>1343</v>
      </c>
      <c r="AR489" s="311" t="s">
        <v>1344</v>
      </c>
      <c r="AS489" s="311" t="s">
        <v>3036</v>
      </c>
      <c r="AT489" s="311" t="s">
        <v>3036</v>
      </c>
      <c r="AU489" s="311" t="s">
        <v>1368</v>
      </c>
      <c r="AV489" s="17">
        <v>70000</v>
      </c>
      <c r="AW489" s="134">
        <v>15000</v>
      </c>
      <c r="AX489" s="19"/>
    </row>
    <row r="490" spans="1:50" s="123" customFormat="1" ht="72" x14ac:dyDescent="0.2">
      <c r="A490" s="52" t="s">
        <v>47</v>
      </c>
      <c r="B490" s="52" t="s">
        <v>277</v>
      </c>
      <c r="C490" s="52" t="s">
        <v>276</v>
      </c>
      <c r="D490" s="52" t="s">
        <v>11</v>
      </c>
      <c r="E490" s="52" t="s">
        <v>454</v>
      </c>
      <c r="F490" s="121" t="s">
        <v>2060</v>
      </c>
      <c r="G490" s="52" t="s">
        <v>790</v>
      </c>
      <c r="H490" s="71" t="s">
        <v>297</v>
      </c>
      <c r="I490" s="71" t="s">
        <v>268</v>
      </c>
      <c r="J490" s="122">
        <v>64000</v>
      </c>
      <c r="K490" s="249" t="s">
        <v>137</v>
      </c>
      <c r="L490" s="78"/>
      <c r="M490" s="78"/>
      <c r="N490" s="439"/>
      <c r="O490" s="19" t="s">
        <v>3806</v>
      </c>
      <c r="P490" s="68">
        <v>23096</v>
      </c>
      <c r="Q490" s="19" t="s">
        <v>3791</v>
      </c>
      <c r="R490" s="19" t="s">
        <v>29</v>
      </c>
      <c r="S490" s="19" t="s">
        <v>3792</v>
      </c>
      <c r="T490" s="19"/>
      <c r="U490" s="19"/>
      <c r="V490" s="19" t="s">
        <v>3793</v>
      </c>
      <c r="W490" s="17">
        <v>60800</v>
      </c>
      <c r="X490" s="18" t="s">
        <v>1182</v>
      </c>
      <c r="Y490" s="128">
        <v>23124</v>
      </c>
      <c r="Z490" s="17">
        <v>60800</v>
      </c>
      <c r="AA490" s="19">
        <v>7014210599</v>
      </c>
      <c r="AB490" s="48">
        <v>23111</v>
      </c>
      <c r="AC490" s="48">
        <v>23111</v>
      </c>
      <c r="AD490" s="17">
        <v>60800</v>
      </c>
      <c r="AE490" s="20" t="s">
        <v>3794</v>
      </c>
      <c r="AF490" s="54" t="s">
        <v>3023</v>
      </c>
      <c r="AG490" s="54" t="s">
        <v>3544</v>
      </c>
      <c r="AH490" s="54" t="s">
        <v>3472</v>
      </c>
      <c r="AI490" s="54" t="s">
        <v>2456</v>
      </c>
      <c r="AJ490" s="54"/>
      <c r="AK490" s="54" t="s">
        <v>1342</v>
      </c>
      <c r="AL490" s="52" t="s">
        <v>1571</v>
      </c>
      <c r="AM490" s="52" t="s">
        <v>3553</v>
      </c>
      <c r="AN490" s="119">
        <v>60800</v>
      </c>
      <c r="AO490" s="119"/>
      <c r="AP490" s="119">
        <f t="shared" si="16"/>
        <v>3200</v>
      </c>
      <c r="AQ490" s="311" t="s">
        <v>1343</v>
      </c>
      <c r="AR490" s="311" t="s">
        <v>1344</v>
      </c>
      <c r="AS490" s="311" t="s">
        <v>3036</v>
      </c>
      <c r="AT490" s="311" t="s">
        <v>3036</v>
      </c>
      <c r="AU490" s="311" t="s">
        <v>1368</v>
      </c>
      <c r="AV490" s="17">
        <v>64000</v>
      </c>
      <c r="AW490" s="134">
        <v>3200</v>
      </c>
      <c r="AX490" s="19"/>
    </row>
    <row r="491" spans="1:50" s="123" customFormat="1" ht="72" x14ac:dyDescent="0.2">
      <c r="A491" s="52" t="s">
        <v>47</v>
      </c>
      <c r="B491" s="52" t="s">
        <v>277</v>
      </c>
      <c r="C491" s="52" t="s">
        <v>276</v>
      </c>
      <c r="D491" s="52" t="s">
        <v>11</v>
      </c>
      <c r="E491" s="52" t="s">
        <v>454</v>
      </c>
      <c r="F491" s="121" t="s">
        <v>2061</v>
      </c>
      <c r="G491" s="52" t="s">
        <v>791</v>
      </c>
      <c r="H491" s="71" t="s">
        <v>459</v>
      </c>
      <c r="I491" s="71" t="s">
        <v>268</v>
      </c>
      <c r="J491" s="122">
        <v>60000</v>
      </c>
      <c r="K491" s="249" t="s">
        <v>137</v>
      </c>
      <c r="L491" s="78"/>
      <c r="M491" s="78"/>
      <c r="N491" s="439"/>
      <c r="O491" s="19" t="s">
        <v>3807</v>
      </c>
      <c r="P491" s="68">
        <v>23096</v>
      </c>
      <c r="Q491" s="19" t="s">
        <v>3791</v>
      </c>
      <c r="R491" s="19" t="s">
        <v>29</v>
      </c>
      <c r="S491" s="19" t="s">
        <v>3792</v>
      </c>
      <c r="T491" s="19"/>
      <c r="U491" s="19"/>
      <c r="V491" s="19" t="s">
        <v>3793</v>
      </c>
      <c r="W491" s="17">
        <v>51400</v>
      </c>
      <c r="X491" s="18" t="s">
        <v>1182</v>
      </c>
      <c r="Y491" s="128">
        <v>23124</v>
      </c>
      <c r="Z491" s="17">
        <v>51400</v>
      </c>
      <c r="AA491" s="19">
        <v>7014210599</v>
      </c>
      <c r="AB491" s="48">
        <v>23111</v>
      </c>
      <c r="AC491" s="48">
        <v>23111</v>
      </c>
      <c r="AD491" s="17">
        <v>51400</v>
      </c>
      <c r="AE491" s="20" t="s">
        <v>3794</v>
      </c>
      <c r="AF491" s="54" t="s">
        <v>3023</v>
      </c>
      <c r="AG491" s="54" t="s">
        <v>3544</v>
      </c>
      <c r="AH491" s="54" t="s">
        <v>3472</v>
      </c>
      <c r="AI491" s="54" t="s">
        <v>2456</v>
      </c>
      <c r="AJ491" s="54"/>
      <c r="AK491" s="54" t="s">
        <v>1342</v>
      </c>
      <c r="AL491" s="52" t="s">
        <v>1571</v>
      </c>
      <c r="AM491" s="52" t="s">
        <v>3553</v>
      </c>
      <c r="AN491" s="119">
        <v>51400</v>
      </c>
      <c r="AO491" s="119"/>
      <c r="AP491" s="119">
        <f t="shared" si="16"/>
        <v>8600</v>
      </c>
      <c r="AQ491" s="311" t="s">
        <v>1343</v>
      </c>
      <c r="AR491" s="311" t="s">
        <v>1344</v>
      </c>
      <c r="AS491" s="311" t="s">
        <v>3036</v>
      </c>
      <c r="AT491" s="311" t="s">
        <v>3036</v>
      </c>
      <c r="AU491" s="311" t="s">
        <v>1368</v>
      </c>
      <c r="AV491" s="17">
        <v>60000</v>
      </c>
      <c r="AW491" s="134">
        <v>8600</v>
      </c>
      <c r="AX491" s="19"/>
    </row>
    <row r="492" spans="1:50" s="123" customFormat="1" ht="72" x14ac:dyDescent="0.2">
      <c r="A492" s="52" t="s">
        <v>47</v>
      </c>
      <c r="B492" s="52" t="s">
        <v>277</v>
      </c>
      <c r="C492" s="52" t="s">
        <v>276</v>
      </c>
      <c r="D492" s="52" t="s">
        <v>21</v>
      </c>
      <c r="E492" s="52" t="s">
        <v>454</v>
      </c>
      <c r="F492" s="121" t="s">
        <v>2062</v>
      </c>
      <c r="G492" s="52" t="s">
        <v>792</v>
      </c>
      <c r="H492" s="71" t="s">
        <v>269</v>
      </c>
      <c r="I492" s="71" t="s">
        <v>271</v>
      </c>
      <c r="J492" s="122">
        <v>25200</v>
      </c>
      <c r="K492" s="78"/>
      <c r="L492" s="78"/>
      <c r="M492" s="249" t="s">
        <v>137</v>
      </c>
      <c r="N492" s="439"/>
      <c r="O492" s="19" t="s">
        <v>1345</v>
      </c>
      <c r="P492" s="68">
        <v>242212</v>
      </c>
      <c r="Q492" s="19" t="s">
        <v>1346</v>
      </c>
      <c r="R492" s="19" t="s">
        <v>1347</v>
      </c>
      <c r="S492" s="19" t="s">
        <v>1348</v>
      </c>
      <c r="T492" s="19" t="s">
        <v>1349</v>
      </c>
      <c r="U492" s="19"/>
      <c r="V492" s="19" t="s">
        <v>3024</v>
      </c>
      <c r="W492" s="17">
        <v>25200</v>
      </c>
      <c r="X492" s="18" t="s">
        <v>1182</v>
      </c>
      <c r="Y492" s="128">
        <v>23117</v>
      </c>
      <c r="Z492" s="17">
        <v>25200</v>
      </c>
      <c r="AA492" s="19">
        <v>7014149325</v>
      </c>
      <c r="AB492" s="48">
        <v>23097</v>
      </c>
      <c r="AC492" s="48">
        <v>23097</v>
      </c>
      <c r="AD492" s="17">
        <v>25200</v>
      </c>
      <c r="AE492" s="20" t="s">
        <v>2457</v>
      </c>
      <c r="AF492" s="54" t="s">
        <v>3025</v>
      </c>
      <c r="AG492" s="52" t="s">
        <v>3544</v>
      </c>
      <c r="AH492" s="52" t="s">
        <v>3475</v>
      </c>
      <c r="AI492" s="54" t="s">
        <v>2457</v>
      </c>
      <c r="AJ492" s="54"/>
      <c r="AK492" s="54" t="s">
        <v>1350</v>
      </c>
      <c r="AL492" s="54" t="s">
        <v>1570</v>
      </c>
      <c r="AM492" s="52" t="s">
        <v>3553</v>
      </c>
      <c r="AN492" s="119"/>
      <c r="AO492" s="119">
        <v>25200</v>
      </c>
      <c r="AP492" s="119">
        <f t="shared" si="16"/>
        <v>0</v>
      </c>
      <c r="AQ492" s="311" t="s">
        <v>1343</v>
      </c>
      <c r="AR492" s="311" t="s">
        <v>1344</v>
      </c>
      <c r="AS492" s="311" t="s">
        <v>3037</v>
      </c>
      <c r="AT492" s="311" t="s">
        <v>3037</v>
      </c>
      <c r="AU492" s="311" t="s">
        <v>3036</v>
      </c>
      <c r="AV492" s="336">
        <v>25200</v>
      </c>
      <c r="AW492" s="311"/>
      <c r="AX492" s="311"/>
    </row>
    <row r="493" spans="1:50" s="123" customFormat="1" ht="72" x14ac:dyDescent="0.2">
      <c r="A493" s="52" t="s">
        <v>47</v>
      </c>
      <c r="B493" s="52" t="s">
        <v>277</v>
      </c>
      <c r="C493" s="52" t="s">
        <v>276</v>
      </c>
      <c r="D493" s="52" t="s">
        <v>21</v>
      </c>
      <c r="E493" s="52" t="s">
        <v>454</v>
      </c>
      <c r="F493" s="121" t="s">
        <v>2063</v>
      </c>
      <c r="G493" s="52" t="s">
        <v>793</v>
      </c>
      <c r="H493" s="71" t="s">
        <v>272</v>
      </c>
      <c r="I493" s="71" t="s">
        <v>275</v>
      </c>
      <c r="J493" s="122">
        <v>39000</v>
      </c>
      <c r="K493" s="78"/>
      <c r="L493" s="78"/>
      <c r="M493" s="249" t="s">
        <v>137</v>
      </c>
      <c r="N493" s="439"/>
      <c r="O493" s="19" t="s">
        <v>1345</v>
      </c>
      <c r="P493" s="68">
        <v>242212</v>
      </c>
      <c r="Q493" s="19" t="s">
        <v>1346</v>
      </c>
      <c r="R493" s="19" t="s">
        <v>1347</v>
      </c>
      <c r="S493" s="19" t="s">
        <v>1348</v>
      </c>
      <c r="T493" s="19" t="s">
        <v>1349</v>
      </c>
      <c r="U493" s="19"/>
      <c r="V493" s="19" t="s">
        <v>3024</v>
      </c>
      <c r="W493" s="17">
        <v>39000</v>
      </c>
      <c r="X493" s="18" t="s">
        <v>1182</v>
      </c>
      <c r="Y493" s="128">
        <v>23117</v>
      </c>
      <c r="Z493" s="17">
        <v>39000</v>
      </c>
      <c r="AA493" s="19">
        <v>7014149325</v>
      </c>
      <c r="AB493" s="48">
        <v>23097</v>
      </c>
      <c r="AC493" s="48">
        <v>23097</v>
      </c>
      <c r="AD493" s="17">
        <v>39000</v>
      </c>
      <c r="AE493" s="20" t="s">
        <v>2457</v>
      </c>
      <c r="AF493" s="54" t="s">
        <v>3025</v>
      </c>
      <c r="AG493" s="52" t="s">
        <v>3544</v>
      </c>
      <c r="AH493" s="52" t="s">
        <v>3475</v>
      </c>
      <c r="AI493" s="54" t="s">
        <v>2457</v>
      </c>
      <c r="AJ493" s="54"/>
      <c r="AK493" s="54" t="s">
        <v>1350</v>
      </c>
      <c r="AL493" s="54" t="s">
        <v>1570</v>
      </c>
      <c r="AM493" s="52" t="s">
        <v>3553</v>
      </c>
      <c r="AN493" s="122"/>
      <c r="AO493" s="122">
        <v>39000</v>
      </c>
      <c r="AP493" s="119">
        <f t="shared" si="16"/>
        <v>0</v>
      </c>
      <c r="AQ493" s="311" t="s">
        <v>1343</v>
      </c>
      <c r="AR493" s="311" t="s">
        <v>1344</v>
      </c>
      <c r="AS493" s="311" t="s">
        <v>3038</v>
      </c>
      <c r="AT493" s="311" t="s">
        <v>3038</v>
      </c>
      <c r="AU493" s="311" t="s">
        <v>3036</v>
      </c>
      <c r="AV493" s="336">
        <v>39000</v>
      </c>
      <c r="AW493" s="311"/>
      <c r="AX493" s="311"/>
    </row>
    <row r="494" spans="1:50" s="123" customFormat="1" ht="72" x14ac:dyDescent="0.2">
      <c r="A494" s="52" t="s">
        <v>47</v>
      </c>
      <c r="B494" s="52" t="s">
        <v>277</v>
      </c>
      <c r="C494" s="52" t="s">
        <v>276</v>
      </c>
      <c r="D494" s="52" t="s">
        <v>286</v>
      </c>
      <c r="E494" s="52" t="s">
        <v>454</v>
      </c>
      <c r="F494" s="121" t="s">
        <v>2064</v>
      </c>
      <c r="G494" s="52" t="s">
        <v>794</v>
      </c>
      <c r="H494" s="71" t="s">
        <v>795</v>
      </c>
      <c r="I494" s="71" t="s">
        <v>274</v>
      </c>
      <c r="J494" s="122">
        <v>250000</v>
      </c>
      <c r="K494" s="78"/>
      <c r="L494" s="78"/>
      <c r="M494" s="249" t="s">
        <v>137</v>
      </c>
      <c r="N494" s="439"/>
      <c r="O494" s="19" t="s">
        <v>1351</v>
      </c>
      <c r="P494" s="68">
        <v>242212</v>
      </c>
      <c r="Q494" s="19" t="s">
        <v>1346</v>
      </c>
      <c r="R494" s="19" t="s">
        <v>1347</v>
      </c>
      <c r="S494" s="19" t="s">
        <v>1348</v>
      </c>
      <c r="T494" s="19"/>
      <c r="U494" s="19"/>
      <c r="V494" s="19" t="s">
        <v>3024</v>
      </c>
      <c r="W494" s="17">
        <v>250000</v>
      </c>
      <c r="X494" s="18" t="s">
        <v>1182</v>
      </c>
      <c r="Y494" s="128">
        <v>242263</v>
      </c>
      <c r="Z494" s="17">
        <v>250000</v>
      </c>
      <c r="AA494" s="19">
        <v>7014182086</v>
      </c>
      <c r="AB494" s="48">
        <v>23097</v>
      </c>
      <c r="AC494" s="48">
        <v>23097</v>
      </c>
      <c r="AD494" s="17">
        <v>250000</v>
      </c>
      <c r="AE494" s="20" t="s">
        <v>2457</v>
      </c>
      <c r="AF494" s="54" t="s">
        <v>3025</v>
      </c>
      <c r="AG494" s="52" t="s">
        <v>3544</v>
      </c>
      <c r="AH494" s="52" t="s">
        <v>3475</v>
      </c>
      <c r="AI494" s="54" t="s">
        <v>2457</v>
      </c>
      <c r="AJ494" s="54"/>
      <c r="AK494" s="54" t="s">
        <v>1350</v>
      </c>
      <c r="AL494" s="54" t="s">
        <v>1570</v>
      </c>
      <c r="AM494" s="52" t="s">
        <v>3553</v>
      </c>
      <c r="AN494" s="122"/>
      <c r="AO494" s="122">
        <v>250000</v>
      </c>
      <c r="AP494" s="119">
        <f t="shared" si="16"/>
        <v>0</v>
      </c>
      <c r="AQ494" s="311" t="s">
        <v>1343</v>
      </c>
      <c r="AR494" s="311" t="s">
        <v>1344</v>
      </c>
      <c r="AS494" s="311" t="s">
        <v>3039</v>
      </c>
      <c r="AT494" s="311" t="s">
        <v>3039</v>
      </c>
      <c r="AU494" s="311" t="s">
        <v>3036</v>
      </c>
      <c r="AV494" s="336">
        <v>250000</v>
      </c>
      <c r="AW494" s="311"/>
      <c r="AX494" s="311"/>
    </row>
    <row r="495" spans="1:50" s="123" customFormat="1" ht="72" x14ac:dyDescent="0.2">
      <c r="A495" s="52" t="s">
        <v>47</v>
      </c>
      <c r="B495" s="52" t="s">
        <v>277</v>
      </c>
      <c r="C495" s="52" t="s">
        <v>276</v>
      </c>
      <c r="D495" s="52" t="s">
        <v>286</v>
      </c>
      <c r="E495" s="52" t="s">
        <v>454</v>
      </c>
      <c r="F495" s="121" t="s">
        <v>2065</v>
      </c>
      <c r="G495" s="52" t="s">
        <v>796</v>
      </c>
      <c r="H495" s="71" t="s">
        <v>270</v>
      </c>
      <c r="I495" s="71" t="s">
        <v>271</v>
      </c>
      <c r="J495" s="122">
        <v>20000</v>
      </c>
      <c r="K495" s="78"/>
      <c r="L495" s="78"/>
      <c r="M495" s="249" t="s">
        <v>137</v>
      </c>
      <c r="N495" s="439"/>
      <c r="O495" s="19" t="s">
        <v>1351</v>
      </c>
      <c r="P495" s="68">
        <v>242212</v>
      </c>
      <c r="Q495" s="19" t="s">
        <v>1346</v>
      </c>
      <c r="R495" s="19" t="s">
        <v>1347</v>
      </c>
      <c r="S495" s="19" t="s">
        <v>1348</v>
      </c>
      <c r="T495" s="19"/>
      <c r="U495" s="19"/>
      <c r="V495" s="19" t="s">
        <v>3024</v>
      </c>
      <c r="W495" s="17">
        <v>20000</v>
      </c>
      <c r="X495" s="18" t="s">
        <v>1182</v>
      </c>
      <c r="Y495" s="128">
        <v>242263</v>
      </c>
      <c r="Z495" s="17">
        <v>20000</v>
      </c>
      <c r="AA495" s="19">
        <v>7014182086</v>
      </c>
      <c r="AB495" s="48">
        <v>23097</v>
      </c>
      <c r="AC495" s="48">
        <v>23097</v>
      </c>
      <c r="AD495" s="17">
        <v>20000</v>
      </c>
      <c r="AE495" s="20" t="s">
        <v>2457</v>
      </c>
      <c r="AF495" s="54" t="s">
        <v>3025</v>
      </c>
      <c r="AG495" s="52" t="s">
        <v>3544</v>
      </c>
      <c r="AH495" s="52" t="s">
        <v>3475</v>
      </c>
      <c r="AI495" s="54" t="s">
        <v>2457</v>
      </c>
      <c r="AJ495" s="54"/>
      <c r="AK495" s="54" t="s">
        <v>1350</v>
      </c>
      <c r="AL495" s="54" t="s">
        <v>1570</v>
      </c>
      <c r="AM495" s="52" t="s">
        <v>3553</v>
      </c>
      <c r="AN495" s="122"/>
      <c r="AO495" s="122">
        <v>20000</v>
      </c>
      <c r="AP495" s="119">
        <f t="shared" si="16"/>
        <v>0</v>
      </c>
      <c r="AQ495" s="311" t="s">
        <v>1343</v>
      </c>
      <c r="AR495" s="311" t="s">
        <v>1344</v>
      </c>
      <c r="AS495" s="311" t="s">
        <v>3040</v>
      </c>
      <c r="AT495" s="311" t="s">
        <v>3040</v>
      </c>
      <c r="AU495" s="311" t="s">
        <v>3036</v>
      </c>
      <c r="AV495" s="336">
        <v>20000</v>
      </c>
      <c r="AW495" s="311"/>
      <c r="AX495" s="311"/>
    </row>
    <row r="496" spans="1:50" s="123" customFormat="1" ht="72" x14ac:dyDescent="0.2">
      <c r="A496" s="52" t="s">
        <v>47</v>
      </c>
      <c r="B496" s="52" t="s">
        <v>277</v>
      </c>
      <c r="C496" s="52" t="s">
        <v>276</v>
      </c>
      <c r="D496" s="52" t="s">
        <v>13</v>
      </c>
      <c r="E496" s="52" t="s">
        <v>454</v>
      </c>
      <c r="F496" s="121" t="s">
        <v>2066</v>
      </c>
      <c r="G496" s="52" t="s">
        <v>797</v>
      </c>
      <c r="H496" s="71" t="s">
        <v>319</v>
      </c>
      <c r="I496" s="71" t="s">
        <v>268</v>
      </c>
      <c r="J496" s="122">
        <v>60000</v>
      </c>
      <c r="K496" s="78"/>
      <c r="L496" s="78"/>
      <c r="M496" s="249" t="s">
        <v>137</v>
      </c>
      <c r="N496" s="439"/>
      <c r="O496" s="19" t="s">
        <v>1352</v>
      </c>
      <c r="P496" s="68">
        <v>242212</v>
      </c>
      <c r="Q496" s="19" t="s">
        <v>1346</v>
      </c>
      <c r="R496" s="19" t="s">
        <v>1347</v>
      </c>
      <c r="S496" s="19" t="s">
        <v>1348</v>
      </c>
      <c r="T496" s="19"/>
      <c r="U496" s="19"/>
      <c r="V496" s="19" t="s">
        <v>3024</v>
      </c>
      <c r="W496" s="17">
        <v>60000</v>
      </c>
      <c r="X496" s="18" t="s">
        <v>1182</v>
      </c>
      <c r="Y496" s="128">
        <v>242263</v>
      </c>
      <c r="Z496" s="17">
        <v>60000</v>
      </c>
      <c r="AA496" s="19">
        <v>7014182069</v>
      </c>
      <c r="AB496" s="48">
        <v>23097</v>
      </c>
      <c r="AC496" s="48">
        <v>23097</v>
      </c>
      <c r="AD496" s="17">
        <v>60000</v>
      </c>
      <c r="AE496" s="20" t="s">
        <v>2457</v>
      </c>
      <c r="AF496" s="54" t="s">
        <v>3025</v>
      </c>
      <c r="AG496" s="52" t="s">
        <v>3544</v>
      </c>
      <c r="AH496" s="52" t="s">
        <v>3475</v>
      </c>
      <c r="AI496" s="54" t="s">
        <v>2457</v>
      </c>
      <c r="AJ496" s="54"/>
      <c r="AK496" s="54" t="s">
        <v>1350</v>
      </c>
      <c r="AL496" s="54" t="s">
        <v>1570</v>
      </c>
      <c r="AM496" s="52" t="s">
        <v>3553</v>
      </c>
      <c r="AN496" s="122"/>
      <c r="AO496" s="122">
        <v>60000</v>
      </c>
      <c r="AP496" s="119">
        <f t="shared" si="16"/>
        <v>0</v>
      </c>
      <c r="AQ496" s="311" t="s">
        <v>1343</v>
      </c>
      <c r="AR496" s="311" t="s">
        <v>1344</v>
      </c>
      <c r="AS496" s="311" t="s">
        <v>3041</v>
      </c>
      <c r="AT496" s="311" t="s">
        <v>3041</v>
      </c>
      <c r="AU496" s="311" t="s">
        <v>3036</v>
      </c>
      <c r="AV496" s="336">
        <v>60000</v>
      </c>
      <c r="AW496" s="311"/>
      <c r="AX496" s="311"/>
    </row>
    <row r="497" spans="1:50" s="123" customFormat="1" ht="72" x14ac:dyDescent="0.2">
      <c r="A497" s="52" t="s">
        <v>47</v>
      </c>
      <c r="B497" s="52" t="s">
        <v>277</v>
      </c>
      <c r="C497" s="52" t="s">
        <v>276</v>
      </c>
      <c r="D497" s="52" t="s">
        <v>13</v>
      </c>
      <c r="E497" s="52" t="s">
        <v>454</v>
      </c>
      <c r="F497" s="121" t="s">
        <v>2067</v>
      </c>
      <c r="G497" s="52" t="s">
        <v>798</v>
      </c>
      <c r="H497" s="71" t="s">
        <v>501</v>
      </c>
      <c r="I497" s="71" t="s">
        <v>274</v>
      </c>
      <c r="J497" s="122">
        <v>70000</v>
      </c>
      <c r="K497" s="78"/>
      <c r="L497" s="78"/>
      <c r="M497" s="249" t="s">
        <v>137</v>
      </c>
      <c r="N497" s="439"/>
      <c r="O497" s="19" t="s">
        <v>1352</v>
      </c>
      <c r="P497" s="68">
        <v>242212</v>
      </c>
      <c r="Q497" s="19" t="s">
        <v>1346</v>
      </c>
      <c r="R497" s="19" t="s">
        <v>1347</v>
      </c>
      <c r="S497" s="19" t="s">
        <v>1348</v>
      </c>
      <c r="T497" s="19"/>
      <c r="U497" s="19"/>
      <c r="V497" s="19" t="s">
        <v>3024</v>
      </c>
      <c r="W497" s="17">
        <v>70000</v>
      </c>
      <c r="X497" s="18" t="s">
        <v>1182</v>
      </c>
      <c r="Y497" s="128">
        <v>242263</v>
      </c>
      <c r="Z497" s="17">
        <v>70000</v>
      </c>
      <c r="AA497" s="19">
        <v>7014182069</v>
      </c>
      <c r="AB497" s="48">
        <v>23097</v>
      </c>
      <c r="AC497" s="48">
        <v>23097</v>
      </c>
      <c r="AD497" s="17">
        <v>70000</v>
      </c>
      <c r="AE497" s="20" t="s">
        <v>2457</v>
      </c>
      <c r="AF497" s="54" t="s">
        <v>3025</v>
      </c>
      <c r="AG497" s="52" t="s">
        <v>3544</v>
      </c>
      <c r="AH497" s="52" t="s">
        <v>3475</v>
      </c>
      <c r="AI497" s="54" t="s">
        <v>2457</v>
      </c>
      <c r="AJ497" s="54"/>
      <c r="AK497" s="54" t="s">
        <v>1350</v>
      </c>
      <c r="AL497" s="54" t="s">
        <v>1570</v>
      </c>
      <c r="AM497" s="52" t="s">
        <v>3553</v>
      </c>
      <c r="AN497" s="122"/>
      <c r="AO497" s="122">
        <v>70000</v>
      </c>
      <c r="AP497" s="119">
        <f t="shared" si="16"/>
        <v>0</v>
      </c>
      <c r="AQ497" s="311" t="s">
        <v>1343</v>
      </c>
      <c r="AR497" s="311" t="s">
        <v>1344</v>
      </c>
      <c r="AS497" s="311" t="s">
        <v>3042</v>
      </c>
      <c r="AT497" s="311" t="s">
        <v>3042</v>
      </c>
      <c r="AU497" s="311" t="s">
        <v>3036</v>
      </c>
      <c r="AV497" s="336">
        <v>70000</v>
      </c>
      <c r="AW497" s="311"/>
      <c r="AX497" s="311"/>
    </row>
    <row r="498" spans="1:50" s="123" customFormat="1" ht="72" x14ac:dyDescent="0.2">
      <c r="A498" s="52" t="s">
        <v>47</v>
      </c>
      <c r="B498" s="52" t="s">
        <v>277</v>
      </c>
      <c r="C498" s="52" t="s">
        <v>276</v>
      </c>
      <c r="D498" s="52" t="s">
        <v>30</v>
      </c>
      <c r="E498" s="52" t="s">
        <v>454</v>
      </c>
      <c r="F498" s="121" t="s">
        <v>2068</v>
      </c>
      <c r="G498" s="52" t="s">
        <v>799</v>
      </c>
      <c r="H498" s="71" t="s">
        <v>319</v>
      </c>
      <c r="I498" s="71" t="s">
        <v>268</v>
      </c>
      <c r="J498" s="122">
        <v>22400</v>
      </c>
      <c r="K498" s="78"/>
      <c r="L498" s="78"/>
      <c r="M498" s="249" t="s">
        <v>137</v>
      </c>
      <c r="N498" s="439"/>
      <c r="O498" s="19" t="s">
        <v>1353</v>
      </c>
      <c r="P498" s="68">
        <v>242208</v>
      </c>
      <c r="Q498" s="19" t="s">
        <v>1354</v>
      </c>
      <c r="R498" s="19" t="s">
        <v>1347</v>
      </c>
      <c r="S498" s="19" t="s">
        <v>1348</v>
      </c>
      <c r="T498" s="19" t="s">
        <v>1355</v>
      </c>
      <c r="U498" s="19"/>
      <c r="V498" s="19" t="s">
        <v>3026</v>
      </c>
      <c r="W498" s="17">
        <v>22400</v>
      </c>
      <c r="X498" s="18" t="s">
        <v>1182</v>
      </c>
      <c r="Y498" s="128">
        <v>242248</v>
      </c>
      <c r="Z498" s="17">
        <v>22400</v>
      </c>
      <c r="AA498" s="19">
        <v>7014183444</v>
      </c>
      <c r="AB498" s="48">
        <v>23097</v>
      </c>
      <c r="AC498" s="48">
        <v>23097</v>
      </c>
      <c r="AD498" s="17">
        <v>22400</v>
      </c>
      <c r="AE498" s="20" t="s">
        <v>2457</v>
      </c>
      <c r="AF498" s="54" t="s">
        <v>3025</v>
      </c>
      <c r="AG498" s="52" t="s">
        <v>3544</v>
      </c>
      <c r="AH498" s="52" t="s">
        <v>3475</v>
      </c>
      <c r="AI498" s="54" t="s">
        <v>2457</v>
      </c>
      <c r="AJ498" s="54"/>
      <c r="AK498" s="54" t="s">
        <v>1350</v>
      </c>
      <c r="AL498" s="54" t="s">
        <v>1570</v>
      </c>
      <c r="AM498" s="52" t="s">
        <v>3553</v>
      </c>
      <c r="AN498" s="122"/>
      <c r="AO498" s="122">
        <v>22400</v>
      </c>
      <c r="AP498" s="119">
        <f t="shared" si="16"/>
        <v>0</v>
      </c>
      <c r="AQ498" s="311" t="s">
        <v>1343</v>
      </c>
      <c r="AR498" s="311" t="s">
        <v>1344</v>
      </c>
      <c r="AS498" s="311" t="s">
        <v>3043</v>
      </c>
      <c r="AT498" s="311" t="s">
        <v>3043</v>
      </c>
      <c r="AU498" s="311" t="s">
        <v>3036</v>
      </c>
      <c r="AV498" s="336">
        <v>22400</v>
      </c>
      <c r="AW498" s="311"/>
      <c r="AX498" s="311"/>
    </row>
    <row r="499" spans="1:50" s="123" customFormat="1" ht="72" x14ac:dyDescent="0.2">
      <c r="A499" s="52" t="s">
        <v>47</v>
      </c>
      <c r="B499" s="52" t="s">
        <v>277</v>
      </c>
      <c r="C499" s="52" t="s">
        <v>276</v>
      </c>
      <c r="D499" s="52" t="s">
        <v>30</v>
      </c>
      <c r="E499" s="52" t="s">
        <v>454</v>
      </c>
      <c r="F499" s="121" t="s">
        <v>2069</v>
      </c>
      <c r="G499" s="52" t="s">
        <v>800</v>
      </c>
      <c r="H499" s="71" t="s">
        <v>270</v>
      </c>
      <c r="I499" s="71" t="s">
        <v>801</v>
      </c>
      <c r="J499" s="122">
        <v>5400</v>
      </c>
      <c r="K499" s="78"/>
      <c r="L499" s="78"/>
      <c r="M499" s="249" t="s">
        <v>137</v>
      </c>
      <c r="N499" s="439"/>
      <c r="O499" s="19" t="s">
        <v>1353</v>
      </c>
      <c r="P499" s="68">
        <v>242208</v>
      </c>
      <c r="Q499" s="19" t="s">
        <v>1354</v>
      </c>
      <c r="R499" s="19" t="s">
        <v>1347</v>
      </c>
      <c r="S499" s="19" t="s">
        <v>1348</v>
      </c>
      <c r="T499" s="19" t="s">
        <v>1356</v>
      </c>
      <c r="U499" s="19"/>
      <c r="V499" s="19" t="s">
        <v>3026</v>
      </c>
      <c r="W499" s="17">
        <v>5200</v>
      </c>
      <c r="X499" s="18" t="s">
        <v>1182</v>
      </c>
      <c r="Y499" s="128">
        <v>242248</v>
      </c>
      <c r="Z499" s="17">
        <v>5200</v>
      </c>
      <c r="AA499" s="19">
        <v>7014183444</v>
      </c>
      <c r="AB499" s="48">
        <v>23097</v>
      </c>
      <c r="AC499" s="48">
        <v>23097</v>
      </c>
      <c r="AD499" s="17">
        <v>5200</v>
      </c>
      <c r="AE499" s="20" t="s">
        <v>2457</v>
      </c>
      <c r="AF499" s="54" t="s">
        <v>3025</v>
      </c>
      <c r="AG499" s="52" t="s">
        <v>3544</v>
      </c>
      <c r="AH499" s="52" t="s">
        <v>3475</v>
      </c>
      <c r="AI499" s="54" t="s">
        <v>2457</v>
      </c>
      <c r="AJ499" s="54"/>
      <c r="AK499" s="54" t="s">
        <v>1350</v>
      </c>
      <c r="AL499" s="54" t="s">
        <v>1570</v>
      </c>
      <c r="AM499" s="52" t="s">
        <v>3553</v>
      </c>
      <c r="AN499" s="119"/>
      <c r="AO499" s="119">
        <v>5200</v>
      </c>
      <c r="AP499" s="119">
        <f t="shared" si="16"/>
        <v>200</v>
      </c>
      <c r="AQ499" s="311" t="s">
        <v>1343</v>
      </c>
      <c r="AR499" s="311" t="s">
        <v>1344</v>
      </c>
      <c r="AS499" s="311" t="s">
        <v>3044</v>
      </c>
      <c r="AT499" s="311" t="s">
        <v>3044</v>
      </c>
      <c r="AU499" s="311" t="s">
        <v>3036</v>
      </c>
      <c r="AV499" s="336">
        <v>5200</v>
      </c>
      <c r="AW499" s="384">
        <v>200</v>
      </c>
      <c r="AX499" s="311"/>
    </row>
    <row r="500" spans="1:50" s="123" customFormat="1" ht="72" x14ac:dyDescent="0.2">
      <c r="A500" s="52" t="s">
        <v>47</v>
      </c>
      <c r="B500" s="52" t="s">
        <v>277</v>
      </c>
      <c r="C500" s="52" t="s">
        <v>276</v>
      </c>
      <c r="D500" s="52" t="s">
        <v>30</v>
      </c>
      <c r="E500" s="52" t="s">
        <v>454</v>
      </c>
      <c r="F500" s="121" t="s">
        <v>2070</v>
      </c>
      <c r="G500" s="52" t="s">
        <v>802</v>
      </c>
      <c r="H500" s="71" t="s">
        <v>269</v>
      </c>
      <c r="I500" s="71" t="s">
        <v>803</v>
      </c>
      <c r="J500" s="122">
        <v>25400</v>
      </c>
      <c r="K500" s="78"/>
      <c r="L500" s="78"/>
      <c r="M500" s="249" t="s">
        <v>137</v>
      </c>
      <c r="N500" s="439"/>
      <c r="O500" s="19" t="s">
        <v>1353</v>
      </c>
      <c r="P500" s="68">
        <v>242208</v>
      </c>
      <c r="Q500" s="19" t="s">
        <v>1354</v>
      </c>
      <c r="R500" s="19" t="s">
        <v>1347</v>
      </c>
      <c r="S500" s="19" t="s">
        <v>1348</v>
      </c>
      <c r="T500" s="19" t="s">
        <v>1357</v>
      </c>
      <c r="U500" s="19"/>
      <c r="V500" s="19" t="s">
        <v>3026</v>
      </c>
      <c r="W500" s="17">
        <v>17600</v>
      </c>
      <c r="X500" s="18" t="s">
        <v>1182</v>
      </c>
      <c r="Y500" s="128">
        <v>242248</v>
      </c>
      <c r="Z500" s="17">
        <v>17600</v>
      </c>
      <c r="AA500" s="19">
        <v>7014183444</v>
      </c>
      <c r="AB500" s="48">
        <v>23097</v>
      </c>
      <c r="AC500" s="48">
        <v>23097</v>
      </c>
      <c r="AD500" s="17">
        <v>17600</v>
      </c>
      <c r="AE500" s="20" t="s">
        <v>2457</v>
      </c>
      <c r="AF500" s="54" t="s">
        <v>3025</v>
      </c>
      <c r="AG500" s="52" t="s">
        <v>3544</v>
      </c>
      <c r="AH500" s="52" t="s">
        <v>3475</v>
      </c>
      <c r="AI500" s="54" t="s">
        <v>2457</v>
      </c>
      <c r="AJ500" s="54"/>
      <c r="AK500" s="54" t="s">
        <v>1350</v>
      </c>
      <c r="AL500" s="54" t="s">
        <v>1570</v>
      </c>
      <c r="AM500" s="52" t="s">
        <v>3553</v>
      </c>
      <c r="AN500" s="119"/>
      <c r="AO500" s="119">
        <v>17600</v>
      </c>
      <c r="AP500" s="119">
        <f t="shared" si="16"/>
        <v>7800</v>
      </c>
      <c r="AQ500" s="311" t="s">
        <v>1343</v>
      </c>
      <c r="AR500" s="311" t="s">
        <v>1344</v>
      </c>
      <c r="AS500" s="311" t="s">
        <v>3045</v>
      </c>
      <c r="AT500" s="311" t="s">
        <v>3045</v>
      </c>
      <c r="AU500" s="311" t="s">
        <v>3036</v>
      </c>
      <c r="AV500" s="336">
        <v>17600</v>
      </c>
      <c r="AW500" s="384">
        <v>7800</v>
      </c>
      <c r="AX500" s="311"/>
    </row>
    <row r="501" spans="1:50" s="123" customFormat="1" ht="72" x14ac:dyDescent="0.2">
      <c r="A501" s="52" t="s">
        <v>47</v>
      </c>
      <c r="B501" s="52" t="s">
        <v>277</v>
      </c>
      <c r="C501" s="52" t="s">
        <v>276</v>
      </c>
      <c r="D501" s="52" t="s">
        <v>30</v>
      </c>
      <c r="E501" s="52" t="s">
        <v>454</v>
      </c>
      <c r="F501" s="121" t="s">
        <v>2071</v>
      </c>
      <c r="G501" s="52" t="s">
        <v>804</v>
      </c>
      <c r="H501" s="71" t="s">
        <v>269</v>
      </c>
      <c r="I501" s="71" t="s">
        <v>803</v>
      </c>
      <c r="J501" s="122">
        <v>21800</v>
      </c>
      <c r="K501" s="78"/>
      <c r="L501" s="78"/>
      <c r="M501" s="249" t="s">
        <v>137</v>
      </c>
      <c r="N501" s="439"/>
      <c r="O501" s="19" t="s">
        <v>1353</v>
      </c>
      <c r="P501" s="68">
        <v>242208</v>
      </c>
      <c r="Q501" s="19" t="s">
        <v>1354</v>
      </c>
      <c r="R501" s="19" t="s">
        <v>1347</v>
      </c>
      <c r="S501" s="19" t="s">
        <v>1348</v>
      </c>
      <c r="T501" s="19" t="s">
        <v>1357</v>
      </c>
      <c r="U501" s="19"/>
      <c r="V501" s="19" t="s">
        <v>3026</v>
      </c>
      <c r="W501" s="17">
        <v>17600</v>
      </c>
      <c r="X501" s="18" t="s">
        <v>1182</v>
      </c>
      <c r="Y501" s="128">
        <v>242248</v>
      </c>
      <c r="Z501" s="17">
        <v>17600</v>
      </c>
      <c r="AA501" s="19">
        <v>7014183444</v>
      </c>
      <c r="AB501" s="48">
        <v>23097</v>
      </c>
      <c r="AC501" s="48">
        <v>23097</v>
      </c>
      <c r="AD501" s="17">
        <v>17600</v>
      </c>
      <c r="AE501" s="20" t="s">
        <v>2457</v>
      </c>
      <c r="AF501" s="54" t="s">
        <v>3025</v>
      </c>
      <c r="AG501" s="52" t="s">
        <v>3544</v>
      </c>
      <c r="AH501" s="52" t="s">
        <v>3475</v>
      </c>
      <c r="AI501" s="54" t="s">
        <v>2457</v>
      </c>
      <c r="AJ501" s="54"/>
      <c r="AK501" s="54" t="s">
        <v>1350</v>
      </c>
      <c r="AL501" s="54" t="s">
        <v>1570</v>
      </c>
      <c r="AM501" s="52" t="s">
        <v>3553</v>
      </c>
      <c r="AN501" s="119"/>
      <c r="AO501" s="119">
        <v>17600</v>
      </c>
      <c r="AP501" s="119">
        <f t="shared" si="16"/>
        <v>4200</v>
      </c>
      <c r="AQ501" s="311" t="s">
        <v>1343</v>
      </c>
      <c r="AR501" s="311" t="s">
        <v>1344</v>
      </c>
      <c r="AS501" s="311" t="s">
        <v>3046</v>
      </c>
      <c r="AT501" s="311" t="s">
        <v>3046</v>
      </c>
      <c r="AU501" s="311" t="s">
        <v>3036</v>
      </c>
      <c r="AV501" s="336">
        <v>17600</v>
      </c>
      <c r="AW501" s="384">
        <v>4200</v>
      </c>
      <c r="AX501" s="311"/>
    </row>
    <row r="502" spans="1:50" s="123" customFormat="1" ht="72" x14ac:dyDescent="0.2">
      <c r="A502" s="52" t="s">
        <v>47</v>
      </c>
      <c r="B502" s="52" t="s">
        <v>277</v>
      </c>
      <c r="C502" s="52" t="s">
        <v>276</v>
      </c>
      <c r="D502" s="52" t="s">
        <v>18</v>
      </c>
      <c r="E502" s="52" t="s">
        <v>454</v>
      </c>
      <c r="F502" s="121" t="s">
        <v>2072</v>
      </c>
      <c r="G502" s="52" t="s">
        <v>805</v>
      </c>
      <c r="H502" s="71" t="s">
        <v>270</v>
      </c>
      <c r="I502" s="71" t="s">
        <v>274</v>
      </c>
      <c r="J502" s="122">
        <v>100000</v>
      </c>
      <c r="K502" s="249" t="s">
        <v>137</v>
      </c>
      <c r="L502" s="78"/>
      <c r="M502" s="78"/>
      <c r="N502" s="439"/>
      <c r="O502" s="19" t="s">
        <v>3808</v>
      </c>
      <c r="P502" s="68">
        <v>23108</v>
      </c>
      <c r="Q502" s="19" t="s">
        <v>3809</v>
      </c>
      <c r="R502" s="19" t="s">
        <v>29</v>
      </c>
      <c r="S502" s="19" t="s">
        <v>60</v>
      </c>
      <c r="T502" s="19"/>
      <c r="U502" s="19"/>
      <c r="V502" s="19" t="s">
        <v>3810</v>
      </c>
      <c r="W502" s="17">
        <v>100000</v>
      </c>
      <c r="X502" s="18" t="s">
        <v>1182</v>
      </c>
      <c r="Y502" s="128">
        <v>23138</v>
      </c>
      <c r="Z502" s="17">
        <v>100000</v>
      </c>
      <c r="AA502" s="19">
        <v>7014284074</v>
      </c>
      <c r="AB502" s="19"/>
      <c r="AC502" s="19"/>
      <c r="AD502" s="17">
        <v>100000</v>
      </c>
      <c r="AE502" s="20" t="s">
        <v>3023</v>
      </c>
      <c r="AF502" s="54" t="s">
        <v>3027</v>
      </c>
      <c r="AG502" s="54" t="s">
        <v>3541</v>
      </c>
      <c r="AH502" s="54" t="s">
        <v>3470</v>
      </c>
      <c r="AI502" s="52" t="s">
        <v>2456</v>
      </c>
      <c r="AJ502" s="52"/>
      <c r="AK502" s="54" t="s">
        <v>1358</v>
      </c>
      <c r="AL502" s="52" t="s">
        <v>1568</v>
      </c>
      <c r="AM502" s="52" t="s">
        <v>3553</v>
      </c>
      <c r="AN502" s="122">
        <v>100000</v>
      </c>
      <c r="AO502" s="119"/>
      <c r="AP502" s="119">
        <f t="shared" si="16"/>
        <v>0</v>
      </c>
      <c r="AQ502" s="311" t="s">
        <v>1343</v>
      </c>
      <c r="AR502" s="311" t="s">
        <v>1344</v>
      </c>
      <c r="AS502" s="311" t="s">
        <v>3047</v>
      </c>
      <c r="AT502" s="311" t="s">
        <v>3047</v>
      </c>
      <c r="AU502" s="311" t="s">
        <v>3048</v>
      </c>
      <c r="AV502" s="336">
        <v>100000</v>
      </c>
      <c r="AW502" s="311"/>
      <c r="AX502" s="311"/>
    </row>
    <row r="503" spans="1:50" s="123" customFormat="1" ht="72" x14ac:dyDescent="0.2">
      <c r="A503" s="52" t="s">
        <v>47</v>
      </c>
      <c r="B503" s="52" t="s">
        <v>277</v>
      </c>
      <c r="C503" s="52" t="s">
        <v>276</v>
      </c>
      <c r="D503" s="52" t="s">
        <v>18</v>
      </c>
      <c r="E503" s="52" t="s">
        <v>454</v>
      </c>
      <c r="F503" s="121" t="s">
        <v>2073</v>
      </c>
      <c r="G503" s="52" t="s">
        <v>806</v>
      </c>
      <c r="H503" s="71" t="s">
        <v>270</v>
      </c>
      <c r="I503" s="71" t="s">
        <v>268</v>
      </c>
      <c r="J503" s="122">
        <v>100000</v>
      </c>
      <c r="K503" s="249" t="s">
        <v>137</v>
      </c>
      <c r="L503" s="78"/>
      <c r="M503" s="78"/>
      <c r="N503" s="439"/>
      <c r="O503" s="19" t="s">
        <v>3808</v>
      </c>
      <c r="P503" s="68">
        <v>23108</v>
      </c>
      <c r="Q503" s="19" t="s">
        <v>3809</v>
      </c>
      <c r="R503" s="19" t="s">
        <v>29</v>
      </c>
      <c r="S503" s="19" t="s">
        <v>60</v>
      </c>
      <c r="T503" s="19"/>
      <c r="U503" s="19"/>
      <c r="V503" s="19" t="s">
        <v>3810</v>
      </c>
      <c r="W503" s="17">
        <v>99900</v>
      </c>
      <c r="X503" s="18" t="s">
        <v>1182</v>
      </c>
      <c r="Y503" s="128">
        <v>23138</v>
      </c>
      <c r="Z503" s="17">
        <v>99900</v>
      </c>
      <c r="AA503" s="19">
        <v>7014284074</v>
      </c>
      <c r="AB503" s="19"/>
      <c r="AC503" s="19"/>
      <c r="AD503" s="17">
        <v>99900</v>
      </c>
      <c r="AE503" s="20" t="s">
        <v>3023</v>
      </c>
      <c r="AF503" s="54" t="s">
        <v>3027</v>
      </c>
      <c r="AG503" s="54" t="s">
        <v>3541</v>
      </c>
      <c r="AH503" s="54" t="s">
        <v>3470</v>
      </c>
      <c r="AI503" s="52" t="s">
        <v>2456</v>
      </c>
      <c r="AJ503" s="52"/>
      <c r="AK503" s="54" t="s">
        <v>1358</v>
      </c>
      <c r="AL503" s="52" t="s">
        <v>1568</v>
      </c>
      <c r="AM503" s="52" t="s">
        <v>3553</v>
      </c>
      <c r="AN503" s="119">
        <v>99900</v>
      </c>
      <c r="AO503" s="119"/>
      <c r="AP503" s="119">
        <f t="shared" si="16"/>
        <v>100</v>
      </c>
      <c r="AQ503" s="311" t="s">
        <v>1343</v>
      </c>
      <c r="AR503" s="311" t="s">
        <v>1344</v>
      </c>
      <c r="AS503" s="311" t="s">
        <v>3047</v>
      </c>
      <c r="AT503" s="311" t="s">
        <v>3047</v>
      </c>
      <c r="AU503" s="311" t="s">
        <v>3048</v>
      </c>
      <c r="AV503" s="336">
        <v>100000</v>
      </c>
      <c r="AW503" s="311"/>
      <c r="AX503" s="311"/>
    </row>
    <row r="504" spans="1:50" s="123" customFormat="1" ht="72" x14ac:dyDescent="0.2">
      <c r="A504" s="52" t="s">
        <v>47</v>
      </c>
      <c r="B504" s="52" t="s">
        <v>277</v>
      </c>
      <c r="C504" s="52" t="s">
        <v>276</v>
      </c>
      <c r="D504" s="52" t="s">
        <v>18</v>
      </c>
      <c r="E504" s="52" t="s">
        <v>454</v>
      </c>
      <c r="F504" s="121" t="s">
        <v>2074</v>
      </c>
      <c r="G504" s="52" t="s">
        <v>807</v>
      </c>
      <c r="H504" s="71" t="s">
        <v>270</v>
      </c>
      <c r="I504" s="71" t="s">
        <v>268</v>
      </c>
      <c r="J504" s="122">
        <v>200000</v>
      </c>
      <c r="K504" s="249" t="s">
        <v>137</v>
      </c>
      <c r="L504" s="78"/>
      <c r="M504" s="78"/>
      <c r="N504" s="439"/>
      <c r="O504" s="19" t="s">
        <v>3808</v>
      </c>
      <c r="P504" s="68">
        <v>23108</v>
      </c>
      <c r="Q504" s="19" t="s">
        <v>3809</v>
      </c>
      <c r="R504" s="19" t="s">
        <v>29</v>
      </c>
      <c r="S504" s="19" t="s">
        <v>60</v>
      </c>
      <c r="T504" s="19"/>
      <c r="U504" s="19"/>
      <c r="V504" s="19" t="s">
        <v>3810</v>
      </c>
      <c r="W504" s="17">
        <v>200000</v>
      </c>
      <c r="X504" s="18" t="s">
        <v>1182</v>
      </c>
      <c r="Y504" s="128">
        <v>23138</v>
      </c>
      <c r="Z504" s="17">
        <v>200000</v>
      </c>
      <c r="AA504" s="19">
        <v>7014284074</v>
      </c>
      <c r="AB504" s="19"/>
      <c r="AC504" s="19"/>
      <c r="AD504" s="17">
        <v>200000</v>
      </c>
      <c r="AE504" s="20" t="s">
        <v>3023</v>
      </c>
      <c r="AF504" s="54" t="s">
        <v>3027</v>
      </c>
      <c r="AG504" s="54" t="s">
        <v>3541</v>
      </c>
      <c r="AH504" s="54" t="s">
        <v>3470</v>
      </c>
      <c r="AI504" s="52" t="s">
        <v>2456</v>
      </c>
      <c r="AJ504" s="52"/>
      <c r="AK504" s="54" t="s">
        <v>1358</v>
      </c>
      <c r="AL504" s="52" t="s">
        <v>1568</v>
      </c>
      <c r="AM504" s="52" t="s">
        <v>3553</v>
      </c>
      <c r="AN504" s="122">
        <v>200000</v>
      </c>
      <c r="AO504" s="119"/>
      <c r="AP504" s="119">
        <f t="shared" si="16"/>
        <v>0</v>
      </c>
      <c r="AQ504" s="311" t="s">
        <v>1343</v>
      </c>
      <c r="AR504" s="311" t="s">
        <v>1344</v>
      </c>
      <c r="AS504" s="311" t="s">
        <v>3047</v>
      </c>
      <c r="AT504" s="311" t="s">
        <v>3047</v>
      </c>
      <c r="AU504" s="311" t="s">
        <v>3048</v>
      </c>
      <c r="AV504" s="336">
        <v>200000</v>
      </c>
      <c r="AW504" s="311"/>
      <c r="AX504" s="311"/>
    </row>
    <row r="505" spans="1:50" s="123" customFormat="1" ht="72" x14ac:dyDescent="0.2">
      <c r="A505" s="52" t="s">
        <v>47</v>
      </c>
      <c r="B505" s="52" t="s">
        <v>277</v>
      </c>
      <c r="C505" s="52" t="s">
        <v>276</v>
      </c>
      <c r="D505" s="52" t="s">
        <v>18</v>
      </c>
      <c r="E505" s="52" t="s">
        <v>454</v>
      </c>
      <c r="F505" s="121" t="s">
        <v>2075</v>
      </c>
      <c r="G505" s="52" t="s">
        <v>808</v>
      </c>
      <c r="H505" s="71" t="s">
        <v>269</v>
      </c>
      <c r="I505" s="71" t="s">
        <v>271</v>
      </c>
      <c r="J505" s="122">
        <v>78000</v>
      </c>
      <c r="K505" s="78"/>
      <c r="L505" s="78"/>
      <c r="M505" s="249" t="s">
        <v>137</v>
      </c>
      <c r="N505" s="439"/>
      <c r="O505" s="19" t="s">
        <v>1359</v>
      </c>
      <c r="P505" s="68">
        <v>242212</v>
      </c>
      <c r="Q505" s="19" t="s">
        <v>1360</v>
      </c>
      <c r="R505" s="19" t="s">
        <v>1347</v>
      </c>
      <c r="S505" s="19" t="s">
        <v>1361</v>
      </c>
      <c r="T505" s="19"/>
      <c r="U505" s="19"/>
      <c r="V505" s="19" t="s">
        <v>3028</v>
      </c>
      <c r="W505" s="17">
        <v>78000</v>
      </c>
      <c r="X505" s="18" t="s">
        <v>1182</v>
      </c>
      <c r="Y505" s="128">
        <v>242262</v>
      </c>
      <c r="Z505" s="17">
        <v>78000</v>
      </c>
      <c r="AA505" s="19">
        <v>7014141430</v>
      </c>
      <c r="AB505" s="128">
        <v>242233</v>
      </c>
      <c r="AC505" s="128">
        <v>242233</v>
      </c>
      <c r="AD505" s="17">
        <v>78000</v>
      </c>
      <c r="AE505" s="20" t="s">
        <v>2457</v>
      </c>
      <c r="AF505" s="54" t="s">
        <v>2457</v>
      </c>
      <c r="AG505" s="54" t="s">
        <v>3544</v>
      </c>
      <c r="AH505" s="52" t="s">
        <v>2457</v>
      </c>
      <c r="AI505" s="52" t="s">
        <v>2457</v>
      </c>
      <c r="AJ505" s="52"/>
      <c r="AK505" s="54" t="s">
        <v>1350</v>
      </c>
      <c r="AL505" s="54" t="s">
        <v>1570</v>
      </c>
      <c r="AM505" s="52" t="s">
        <v>3552</v>
      </c>
      <c r="AN505" s="119"/>
      <c r="AO505" s="122">
        <v>78000</v>
      </c>
      <c r="AP505" s="119">
        <f t="shared" si="16"/>
        <v>0</v>
      </c>
      <c r="AQ505" s="311" t="s">
        <v>1343</v>
      </c>
      <c r="AR505" s="311" t="s">
        <v>1344</v>
      </c>
      <c r="AS505" s="311" t="s">
        <v>3044</v>
      </c>
      <c r="AT505" s="311" t="s">
        <v>3046</v>
      </c>
      <c r="AU505" s="311" t="s">
        <v>3036</v>
      </c>
      <c r="AV505" s="336">
        <v>78000</v>
      </c>
      <c r="AW505" s="311"/>
      <c r="AX505" s="311"/>
    </row>
    <row r="506" spans="1:50" s="123" customFormat="1" ht="72" x14ac:dyDescent="0.2">
      <c r="A506" s="52" t="s">
        <v>47</v>
      </c>
      <c r="B506" s="52" t="s">
        <v>277</v>
      </c>
      <c r="C506" s="52" t="s">
        <v>276</v>
      </c>
      <c r="D506" s="52" t="s">
        <v>18</v>
      </c>
      <c r="E506" s="52" t="s">
        <v>454</v>
      </c>
      <c r="F506" s="121" t="s">
        <v>2076</v>
      </c>
      <c r="G506" s="52" t="s">
        <v>809</v>
      </c>
      <c r="H506" s="71" t="s">
        <v>270</v>
      </c>
      <c r="I506" s="71" t="s">
        <v>271</v>
      </c>
      <c r="J506" s="122">
        <v>70000</v>
      </c>
      <c r="K506" s="78"/>
      <c r="L506" s="78"/>
      <c r="M506" s="249" t="s">
        <v>137</v>
      </c>
      <c r="N506" s="439"/>
      <c r="O506" s="19" t="s">
        <v>1359</v>
      </c>
      <c r="P506" s="68">
        <v>242212</v>
      </c>
      <c r="Q506" s="19" t="s">
        <v>1360</v>
      </c>
      <c r="R506" s="19" t="s">
        <v>1347</v>
      </c>
      <c r="S506" s="19" t="s">
        <v>1361</v>
      </c>
      <c r="T506" s="19"/>
      <c r="U506" s="19"/>
      <c r="V506" s="19" t="s">
        <v>3028</v>
      </c>
      <c r="W506" s="17">
        <v>70000</v>
      </c>
      <c r="X506" s="18" t="s">
        <v>1182</v>
      </c>
      <c r="Y506" s="128">
        <v>242262</v>
      </c>
      <c r="Z506" s="17">
        <v>70000</v>
      </c>
      <c r="AA506" s="19">
        <v>7014141430</v>
      </c>
      <c r="AB506" s="128">
        <v>242233</v>
      </c>
      <c r="AC506" s="128">
        <v>242233</v>
      </c>
      <c r="AD506" s="17">
        <v>70000</v>
      </c>
      <c r="AE506" s="20" t="s">
        <v>2457</v>
      </c>
      <c r="AF506" s="54" t="s">
        <v>2457</v>
      </c>
      <c r="AG506" s="54" t="s">
        <v>3544</v>
      </c>
      <c r="AH506" s="52" t="s">
        <v>2457</v>
      </c>
      <c r="AI506" s="52" t="s">
        <v>2457</v>
      </c>
      <c r="AJ506" s="52"/>
      <c r="AK506" s="54" t="s">
        <v>1350</v>
      </c>
      <c r="AL506" s="54" t="s">
        <v>1570</v>
      </c>
      <c r="AM506" s="52" t="s">
        <v>3552</v>
      </c>
      <c r="AN506" s="119"/>
      <c r="AO506" s="122">
        <v>70000</v>
      </c>
      <c r="AP506" s="119">
        <f t="shared" si="16"/>
        <v>0</v>
      </c>
      <c r="AQ506" s="311" t="s">
        <v>1343</v>
      </c>
      <c r="AR506" s="311" t="s">
        <v>1344</v>
      </c>
      <c r="AS506" s="311" t="s">
        <v>3045</v>
      </c>
      <c r="AT506" s="311" t="s">
        <v>3046</v>
      </c>
      <c r="AU506" s="311" t="s">
        <v>3036</v>
      </c>
      <c r="AV506" s="336">
        <v>70000</v>
      </c>
      <c r="AW506" s="311"/>
      <c r="AX506" s="311"/>
    </row>
    <row r="507" spans="1:50" s="123" customFormat="1" ht="72" x14ac:dyDescent="0.2">
      <c r="A507" s="52" t="s">
        <v>47</v>
      </c>
      <c r="B507" s="52" t="s">
        <v>277</v>
      </c>
      <c r="C507" s="52" t="s">
        <v>276</v>
      </c>
      <c r="D507" s="52" t="s">
        <v>18</v>
      </c>
      <c r="E507" s="52" t="s">
        <v>454</v>
      </c>
      <c r="F507" s="121" t="s">
        <v>2077</v>
      </c>
      <c r="G507" s="52" t="s">
        <v>810</v>
      </c>
      <c r="H507" s="71" t="s">
        <v>269</v>
      </c>
      <c r="I507" s="71" t="s">
        <v>271</v>
      </c>
      <c r="J507" s="122">
        <v>98000</v>
      </c>
      <c r="K507" s="78"/>
      <c r="L507" s="78"/>
      <c r="M507" s="249" t="s">
        <v>137</v>
      </c>
      <c r="N507" s="439"/>
      <c r="O507" s="19" t="s">
        <v>1359</v>
      </c>
      <c r="P507" s="68">
        <v>242212</v>
      </c>
      <c r="Q507" s="19" t="s">
        <v>1360</v>
      </c>
      <c r="R507" s="19" t="s">
        <v>1347</v>
      </c>
      <c r="S507" s="19" t="s">
        <v>1361</v>
      </c>
      <c r="T507" s="19"/>
      <c r="U507" s="19"/>
      <c r="V507" s="19" t="s">
        <v>3028</v>
      </c>
      <c r="W507" s="17">
        <v>98000</v>
      </c>
      <c r="X507" s="18" t="s">
        <v>1182</v>
      </c>
      <c r="Y507" s="128">
        <v>242262</v>
      </c>
      <c r="Z507" s="17">
        <v>98000</v>
      </c>
      <c r="AA507" s="19">
        <v>7014141430</v>
      </c>
      <c r="AB507" s="128">
        <v>242233</v>
      </c>
      <c r="AC507" s="128">
        <v>242233</v>
      </c>
      <c r="AD507" s="17">
        <v>98000</v>
      </c>
      <c r="AE507" s="20" t="s">
        <v>2457</v>
      </c>
      <c r="AF507" s="54" t="s">
        <v>2457</v>
      </c>
      <c r="AG507" s="54" t="s">
        <v>3544</v>
      </c>
      <c r="AH507" s="52" t="s">
        <v>2457</v>
      </c>
      <c r="AI507" s="52" t="s">
        <v>2457</v>
      </c>
      <c r="AJ507" s="52"/>
      <c r="AK507" s="54" t="s">
        <v>1350</v>
      </c>
      <c r="AL507" s="54" t="s">
        <v>1570</v>
      </c>
      <c r="AM507" s="52" t="s">
        <v>3552</v>
      </c>
      <c r="AN507" s="119"/>
      <c r="AO507" s="122">
        <v>98000</v>
      </c>
      <c r="AP507" s="119">
        <f t="shared" si="16"/>
        <v>0</v>
      </c>
      <c r="AQ507" s="311" t="s">
        <v>1343</v>
      </c>
      <c r="AR507" s="311" t="s">
        <v>1344</v>
      </c>
      <c r="AS507" s="311" t="s">
        <v>3046</v>
      </c>
      <c r="AT507" s="311" t="s">
        <v>3046</v>
      </c>
      <c r="AU507" s="311" t="s">
        <v>3036</v>
      </c>
      <c r="AV507" s="336">
        <v>98000</v>
      </c>
      <c r="AW507" s="311"/>
      <c r="AX507" s="311"/>
    </row>
    <row r="508" spans="1:50" s="123" customFormat="1" ht="72" x14ac:dyDescent="0.2">
      <c r="A508" s="52" t="s">
        <v>47</v>
      </c>
      <c r="B508" s="52" t="s">
        <v>277</v>
      </c>
      <c r="C508" s="52" t="s">
        <v>276</v>
      </c>
      <c r="D508" s="52" t="s">
        <v>18</v>
      </c>
      <c r="E508" s="52" t="s">
        <v>454</v>
      </c>
      <c r="F508" s="121" t="s">
        <v>2078</v>
      </c>
      <c r="G508" s="52" t="s">
        <v>811</v>
      </c>
      <c r="H508" s="71" t="s">
        <v>270</v>
      </c>
      <c r="I508" s="71" t="s">
        <v>275</v>
      </c>
      <c r="J508" s="122">
        <v>100000</v>
      </c>
      <c r="K508" s="249" t="s">
        <v>137</v>
      </c>
      <c r="L508" s="78"/>
      <c r="M508" s="78"/>
      <c r="N508" s="439"/>
      <c r="O508" s="19" t="s">
        <v>3808</v>
      </c>
      <c r="P508" s="68">
        <v>23108</v>
      </c>
      <c r="Q508" s="19" t="s">
        <v>3809</v>
      </c>
      <c r="R508" s="19" t="s">
        <v>29</v>
      </c>
      <c r="S508" s="19" t="s">
        <v>60</v>
      </c>
      <c r="T508" s="19"/>
      <c r="U508" s="19"/>
      <c r="V508" s="19" t="s">
        <v>3810</v>
      </c>
      <c r="W508" s="17">
        <v>100000</v>
      </c>
      <c r="X508" s="18" t="s">
        <v>1182</v>
      </c>
      <c r="Y508" s="128">
        <v>23138</v>
      </c>
      <c r="Z508" s="17">
        <v>100000</v>
      </c>
      <c r="AA508" s="19">
        <v>7014284074</v>
      </c>
      <c r="AB508" s="19"/>
      <c r="AC508" s="19"/>
      <c r="AD508" s="17">
        <v>100000</v>
      </c>
      <c r="AE508" s="20" t="s">
        <v>3023</v>
      </c>
      <c r="AF508" s="54" t="s">
        <v>3027</v>
      </c>
      <c r="AG508" s="54" t="s">
        <v>3541</v>
      </c>
      <c r="AH508" s="54" t="s">
        <v>3470</v>
      </c>
      <c r="AI508" s="52" t="s">
        <v>2456</v>
      </c>
      <c r="AJ508" s="52"/>
      <c r="AK508" s="54" t="s">
        <v>1358</v>
      </c>
      <c r="AL508" s="52" t="s">
        <v>1568</v>
      </c>
      <c r="AM508" s="52" t="s">
        <v>3553</v>
      </c>
      <c r="AN508" s="122">
        <v>100000</v>
      </c>
      <c r="AO508" s="119"/>
      <c r="AP508" s="119">
        <f t="shared" si="16"/>
        <v>0</v>
      </c>
      <c r="AQ508" s="311" t="s">
        <v>1343</v>
      </c>
      <c r="AR508" s="311" t="s">
        <v>1344</v>
      </c>
      <c r="AS508" s="311" t="s">
        <v>3047</v>
      </c>
      <c r="AT508" s="311" t="s">
        <v>3047</v>
      </c>
      <c r="AU508" s="311" t="s">
        <v>3048</v>
      </c>
      <c r="AV508" s="336">
        <v>100000</v>
      </c>
      <c r="AW508" s="311"/>
      <c r="AX508" s="311"/>
    </row>
    <row r="509" spans="1:50" s="123" customFormat="1" ht="72" x14ac:dyDescent="0.2">
      <c r="A509" s="52" t="s">
        <v>47</v>
      </c>
      <c r="B509" s="52" t="s">
        <v>277</v>
      </c>
      <c r="C509" s="52" t="s">
        <v>276</v>
      </c>
      <c r="D509" s="52" t="s">
        <v>18</v>
      </c>
      <c r="E509" s="52" t="s">
        <v>454</v>
      </c>
      <c r="F509" s="121" t="s">
        <v>2079</v>
      </c>
      <c r="G509" s="52" t="s">
        <v>812</v>
      </c>
      <c r="H509" s="71" t="s">
        <v>319</v>
      </c>
      <c r="I509" s="71" t="s">
        <v>631</v>
      </c>
      <c r="J509" s="122">
        <v>120000</v>
      </c>
      <c r="K509" s="249" t="s">
        <v>137</v>
      </c>
      <c r="L509" s="78"/>
      <c r="M509" s="78"/>
      <c r="N509" s="439"/>
      <c r="O509" s="19" t="s">
        <v>3808</v>
      </c>
      <c r="P509" s="68">
        <v>23108</v>
      </c>
      <c r="Q509" s="19" t="s">
        <v>3809</v>
      </c>
      <c r="R509" s="19" t="s">
        <v>29</v>
      </c>
      <c r="S509" s="19" t="s">
        <v>60</v>
      </c>
      <c r="T509" s="19"/>
      <c r="U509" s="19"/>
      <c r="V509" s="19" t="s">
        <v>3810</v>
      </c>
      <c r="W509" s="17">
        <v>120000</v>
      </c>
      <c r="X509" s="18" t="s">
        <v>1182</v>
      </c>
      <c r="Y509" s="128">
        <v>23138</v>
      </c>
      <c r="Z509" s="17">
        <v>120000</v>
      </c>
      <c r="AA509" s="19">
        <v>7014284074</v>
      </c>
      <c r="AB509" s="19"/>
      <c r="AC509" s="19"/>
      <c r="AD509" s="17">
        <v>120000</v>
      </c>
      <c r="AE509" s="20" t="s">
        <v>3023</v>
      </c>
      <c r="AF509" s="54" t="s">
        <v>3027</v>
      </c>
      <c r="AG509" s="54" t="s">
        <v>3541</v>
      </c>
      <c r="AH509" s="54" t="s">
        <v>3470</v>
      </c>
      <c r="AI509" s="52" t="s">
        <v>2456</v>
      </c>
      <c r="AJ509" s="52"/>
      <c r="AK509" s="54" t="s">
        <v>1358</v>
      </c>
      <c r="AL509" s="52" t="s">
        <v>1568</v>
      </c>
      <c r="AM509" s="52" t="s">
        <v>3553</v>
      </c>
      <c r="AN509" s="122">
        <v>120000</v>
      </c>
      <c r="AO509" s="119"/>
      <c r="AP509" s="119">
        <f t="shared" si="16"/>
        <v>0</v>
      </c>
      <c r="AQ509" s="311" t="s">
        <v>1343</v>
      </c>
      <c r="AR509" s="311" t="s">
        <v>1344</v>
      </c>
      <c r="AS509" s="311" t="s">
        <v>3047</v>
      </c>
      <c r="AT509" s="311" t="s">
        <v>3047</v>
      </c>
      <c r="AU509" s="311" t="s">
        <v>3048</v>
      </c>
      <c r="AV509" s="336">
        <v>120000</v>
      </c>
      <c r="AW509" s="311"/>
      <c r="AX509" s="311"/>
    </row>
    <row r="510" spans="1:50" s="123" customFormat="1" ht="72" x14ac:dyDescent="0.2">
      <c r="A510" s="52" t="s">
        <v>47</v>
      </c>
      <c r="B510" s="52" t="s">
        <v>277</v>
      </c>
      <c r="C510" s="52" t="s">
        <v>276</v>
      </c>
      <c r="D510" s="52" t="s">
        <v>18</v>
      </c>
      <c r="E510" s="52" t="s">
        <v>454</v>
      </c>
      <c r="F510" s="121" t="s">
        <v>2080</v>
      </c>
      <c r="G510" s="52" t="s">
        <v>813</v>
      </c>
      <c r="H510" s="71" t="s">
        <v>270</v>
      </c>
      <c r="I510" s="71" t="s">
        <v>275</v>
      </c>
      <c r="J510" s="122">
        <v>100000</v>
      </c>
      <c r="K510" s="249" t="s">
        <v>137</v>
      </c>
      <c r="L510" s="78"/>
      <c r="M510" s="78"/>
      <c r="N510" s="439"/>
      <c r="O510" s="19" t="s">
        <v>3808</v>
      </c>
      <c r="P510" s="68">
        <v>23108</v>
      </c>
      <c r="Q510" s="19" t="s">
        <v>3809</v>
      </c>
      <c r="R510" s="19" t="s">
        <v>29</v>
      </c>
      <c r="S510" s="19" t="s">
        <v>60</v>
      </c>
      <c r="T510" s="19"/>
      <c r="U510" s="19"/>
      <c r="V510" s="19" t="s">
        <v>3810</v>
      </c>
      <c r="W510" s="17">
        <v>98435</v>
      </c>
      <c r="X510" s="18" t="s">
        <v>1182</v>
      </c>
      <c r="Y510" s="128">
        <v>23138</v>
      </c>
      <c r="Z510" s="17">
        <v>98435</v>
      </c>
      <c r="AA510" s="19">
        <v>7014284074</v>
      </c>
      <c r="AB510" s="19"/>
      <c r="AC510" s="19"/>
      <c r="AD510" s="17">
        <v>98435</v>
      </c>
      <c r="AE510" s="20" t="s">
        <v>3023</v>
      </c>
      <c r="AF510" s="54" t="s">
        <v>3027</v>
      </c>
      <c r="AG510" s="54" t="s">
        <v>3541</v>
      </c>
      <c r="AH510" s="54" t="s">
        <v>3470</v>
      </c>
      <c r="AI510" s="52" t="s">
        <v>2456</v>
      </c>
      <c r="AJ510" s="52"/>
      <c r="AK510" s="54" t="s">
        <v>1358</v>
      </c>
      <c r="AL510" s="52" t="s">
        <v>1568</v>
      </c>
      <c r="AM510" s="52" t="s">
        <v>3553</v>
      </c>
      <c r="AN510" s="119">
        <v>98435</v>
      </c>
      <c r="AO510" s="119"/>
      <c r="AP510" s="119">
        <f t="shared" si="16"/>
        <v>1565</v>
      </c>
      <c r="AQ510" s="311" t="s">
        <v>1343</v>
      </c>
      <c r="AR510" s="311" t="s">
        <v>1344</v>
      </c>
      <c r="AS510" s="311" t="s">
        <v>3047</v>
      </c>
      <c r="AT510" s="311" t="s">
        <v>3047</v>
      </c>
      <c r="AU510" s="311" t="s">
        <v>3048</v>
      </c>
      <c r="AV510" s="336">
        <v>100000</v>
      </c>
      <c r="AW510" s="311"/>
      <c r="AX510" s="311"/>
    </row>
    <row r="511" spans="1:50" s="123" customFormat="1" ht="72" x14ac:dyDescent="0.2">
      <c r="A511" s="52" t="s">
        <v>47</v>
      </c>
      <c r="B511" s="52" t="s">
        <v>277</v>
      </c>
      <c r="C511" s="52" t="s">
        <v>276</v>
      </c>
      <c r="D511" s="52" t="s">
        <v>18</v>
      </c>
      <c r="E511" s="52" t="s">
        <v>454</v>
      </c>
      <c r="F511" s="121" t="s">
        <v>2081</v>
      </c>
      <c r="G511" s="52" t="s">
        <v>814</v>
      </c>
      <c r="H511" s="71" t="s">
        <v>270</v>
      </c>
      <c r="I511" s="71" t="s">
        <v>553</v>
      </c>
      <c r="J511" s="122">
        <v>80000</v>
      </c>
      <c r="K511" s="249" t="s">
        <v>137</v>
      </c>
      <c r="L511" s="78"/>
      <c r="M511" s="78"/>
      <c r="N511" s="439"/>
      <c r="O511" s="19" t="s">
        <v>3808</v>
      </c>
      <c r="P511" s="68">
        <v>23108</v>
      </c>
      <c r="Q511" s="19" t="s">
        <v>3809</v>
      </c>
      <c r="R511" s="19" t="s">
        <v>29</v>
      </c>
      <c r="S511" s="19" t="s">
        <v>60</v>
      </c>
      <c r="T511" s="19"/>
      <c r="U511" s="19"/>
      <c r="V511" s="19" t="s">
        <v>3810</v>
      </c>
      <c r="W511" s="17">
        <v>79000</v>
      </c>
      <c r="X511" s="18" t="s">
        <v>1182</v>
      </c>
      <c r="Y511" s="128">
        <v>23138</v>
      </c>
      <c r="Z511" s="17">
        <v>79000</v>
      </c>
      <c r="AA511" s="19">
        <v>7014284074</v>
      </c>
      <c r="AB511" s="19"/>
      <c r="AC511" s="19"/>
      <c r="AD511" s="17">
        <v>79000</v>
      </c>
      <c r="AE511" s="20" t="s">
        <v>3023</v>
      </c>
      <c r="AF511" s="54" t="s">
        <v>3027</v>
      </c>
      <c r="AG511" s="54" t="s">
        <v>3541</v>
      </c>
      <c r="AH511" s="54" t="s">
        <v>3470</v>
      </c>
      <c r="AI511" s="52" t="s">
        <v>2456</v>
      </c>
      <c r="AJ511" s="52"/>
      <c r="AK511" s="54" t="s">
        <v>1358</v>
      </c>
      <c r="AL511" s="52" t="s">
        <v>1568</v>
      </c>
      <c r="AM511" s="52" t="s">
        <v>3553</v>
      </c>
      <c r="AN511" s="119">
        <v>79000</v>
      </c>
      <c r="AO511" s="119"/>
      <c r="AP511" s="119">
        <f t="shared" si="16"/>
        <v>1000</v>
      </c>
      <c r="AQ511" s="311" t="s">
        <v>1343</v>
      </c>
      <c r="AR511" s="311" t="s">
        <v>1344</v>
      </c>
      <c r="AS511" s="311" t="s">
        <v>3047</v>
      </c>
      <c r="AT511" s="311" t="s">
        <v>3047</v>
      </c>
      <c r="AU511" s="311" t="s">
        <v>3048</v>
      </c>
      <c r="AV511" s="336">
        <v>80000</v>
      </c>
      <c r="AW511" s="311"/>
      <c r="AX511" s="311"/>
    </row>
    <row r="512" spans="1:50" s="123" customFormat="1" ht="72" x14ac:dyDescent="0.2">
      <c r="A512" s="52" t="s">
        <v>47</v>
      </c>
      <c r="B512" s="52" t="s">
        <v>277</v>
      </c>
      <c r="C512" s="52" t="s">
        <v>276</v>
      </c>
      <c r="D512" s="52" t="s">
        <v>18</v>
      </c>
      <c r="E512" s="52" t="s">
        <v>454</v>
      </c>
      <c r="F512" s="121" t="s">
        <v>2082</v>
      </c>
      <c r="G512" s="52" t="s">
        <v>815</v>
      </c>
      <c r="H512" s="71" t="s">
        <v>269</v>
      </c>
      <c r="I512" s="71" t="s">
        <v>268</v>
      </c>
      <c r="J512" s="122">
        <v>100000</v>
      </c>
      <c r="K512" s="249" t="s">
        <v>137</v>
      </c>
      <c r="L512" s="78"/>
      <c r="M512" s="78"/>
      <c r="N512" s="439"/>
      <c r="O512" s="19" t="s">
        <v>3808</v>
      </c>
      <c r="P512" s="68">
        <v>23108</v>
      </c>
      <c r="Q512" s="19" t="s">
        <v>3809</v>
      </c>
      <c r="R512" s="19" t="s">
        <v>29</v>
      </c>
      <c r="S512" s="19" t="s">
        <v>60</v>
      </c>
      <c r="T512" s="19"/>
      <c r="U512" s="19"/>
      <c r="V512" s="19" t="s">
        <v>3810</v>
      </c>
      <c r="W512" s="17">
        <v>100000</v>
      </c>
      <c r="X512" s="18" t="s">
        <v>1182</v>
      </c>
      <c r="Y512" s="128">
        <v>23138</v>
      </c>
      <c r="Z512" s="17">
        <v>100000</v>
      </c>
      <c r="AA512" s="19">
        <v>7014284074</v>
      </c>
      <c r="AB512" s="19"/>
      <c r="AC512" s="19"/>
      <c r="AD512" s="17">
        <v>100000</v>
      </c>
      <c r="AE512" s="20" t="s">
        <v>3023</v>
      </c>
      <c r="AF512" s="54" t="s">
        <v>3027</v>
      </c>
      <c r="AG512" s="54" t="s">
        <v>3541</v>
      </c>
      <c r="AH512" s="54" t="s">
        <v>3470</v>
      </c>
      <c r="AI512" s="52" t="s">
        <v>2456</v>
      </c>
      <c r="AJ512" s="52"/>
      <c r="AK512" s="54" t="s">
        <v>1358</v>
      </c>
      <c r="AL512" s="52" t="s">
        <v>1568</v>
      </c>
      <c r="AM512" s="52" t="s">
        <v>3553</v>
      </c>
      <c r="AN512" s="122">
        <v>100000</v>
      </c>
      <c r="AO512" s="119"/>
      <c r="AP512" s="119">
        <f t="shared" si="16"/>
        <v>0</v>
      </c>
      <c r="AQ512" s="311" t="s">
        <v>1343</v>
      </c>
      <c r="AR512" s="311" t="s">
        <v>1344</v>
      </c>
      <c r="AS512" s="311" t="s">
        <v>3047</v>
      </c>
      <c r="AT512" s="311" t="s">
        <v>3047</v>
      </c>
      <c r="AU512" s="311" t="s">
        <v>3048</v>
      </c>
      <c r="AV512" s="336">
        <v>100000</v>
      </c>
      <c r="AW512" s="311"/>
      <c r="AX512" s="311"/>
    </row>
    <row r="513" spans="1:50" s="123" customFormat="1" ht="72" x14ac:dyDescent="0.2">
      <c r="A513" s="52" t="s">
        <v>47</v>
      </c>
      <c r="B513" s="52" t="s">
        <v>277</v>
      </c>
      <c r="C513" s="52" t="s">
        <v>276</v>
      </c>
      <c r="D513" s="52" t="s">
        <v>28</v>
      </c>
      <c r="E513" s="52" t="s">
        <v>454</v>
      </c>
      <c r="F513" s="121" t="s">
        <v>2083</v>
      </c>
      <c r="G513" s="52" t="s">
        <v>816</v>
      </c>
      <c r="H513" s="71" t="s">
        <v>270</v>
      </c>
      <c r="I513" s="71" t="s">
        <v>271</v>
      </c>
      <c r="J513" s="122">
        <v>30000</v>
      </c>
      <c r="K513" s="78"/>
      <c r="L513" s="78"/>
      <c r="M513" s="249" t="s">
        <v>137</v>
      </c>
      <c r="N513" s="439"/>
      <c r="O513" s="19" t="s">
        <v>3029</v>
      </c>
      <c r="P513" s="68">
        <v>242212</v>
      </c>
      <c r="Q513" s="19" t="s">
        <v>1362</v>
      </c>
      <c r="R513" s="19" t="s">
        <v>1347</v>
      </c>
      <c r="S513" s="19" t="s">
        <v>1363</v>
      </c>
      <c r="T513" s="19"/>
      <c r="U513" s="19"/>
      <c r="V513" s="19" t="s">
        <v>3024</v>
      </c>
      <c r="W513" s="17">
        <v>30000</v>
      </c>
      <c r="X513" s="18" t="s">
        <v>1182</v>
      </c>
      <c r="Y513" s="128">
        <v>23117</v>
      </c>
      <c r="Z513" s="17">
        <v>30000</v>
      </c>
      <c r="AA513" s="19">
        <v>7014182514</v>
      </c>
      <c r="AB513" s="48">
        <v>23097</v>
      </c>
      <c r="AC513" s="48">
        <v>23097</v>
      </c>
      <c r="AD513" s="17">
        <v>30000</v>
      </c>
      <c r="AE513" s="20" t="s">
        <v>2457</v>
      </c>
      <c r="AF513" s="54" t="s">
        <v>3025</v>
      </c>
      <c r="AG513" s="52" t="s">
        <v>3544</v>
      </c>
      <c r="AH513" s="52" t="s">
        <v>3475</v>
      </c>
      <c r="AI513" s="54" t="s">
        <v>2457</v>
      </c>
      <c r="AJ513" s="54"/>
      <c r="AK513" s="54" t="s">
        <v>1350</v>
      </c>
      <c r="AL513" s="54" t="s">
        <v>1570</v>
      </c>
      <c r="AM513" s="52" t="s">
        <v>3553</v>
      </c>
      <c r="AN513" s="122"/>
      <c r="AO513" s="122">
        <v>30000</v>
      </c>
      <c r="AP513" s="119">
        <f t="shared" si="16"/>
        <v>0</v>
      </c>
      <c r="AQ513" s="311" t="s">
        <v>1343</v>
      </c>
      <c r="AR513" s="311" t="s">
        <v>1344</v>
      </c>
      <c r="AS513" s="311" t="s">
        <v>3037</v>
      </c>
      <c r="AT513" s="311" t="s">
        <v>3037</v>
      </c>
      <c r="AU513" s="311" t="s">
        <v>3036</v>
      </c>
      <c r="AV513" s="336">
        <v>30000</v>
      </c>
      <c r="AW513" s="311"/>
      <c r="AX513" s="311"/>
    </row>
    <row r="514" spans="1:50" s="123" customFormat="1" ht="72" x14ac:dyDescent="0.2">
      <c r="A514" s="52" t="s">
        <v>47</v>
      </c>
      <c r="B514" s="52" t="s">
        <v>277</v>
      </c>
      <c r="C514" s="52" t="s">
        <v>276</v>
      </c>
      <c r="D514" s="52" t="s">
        <v>28</v>
      </c>
      <c r="E514" s="52" t="s">
        <v>454</v>
      </c>
      <c r="F514" s="121" t="s">
        <v>2084</v>
      </c>
      <c r="G514" s="52" t="s">
        <v>817</v>
      </c>
      <c r="H514" s="71" t="s">
        <v>270</v>
      </c>
      <c r="I514" s="71" t="s">
        <v>271</v>
      </c>
      <c r="J514" s="122">
        <v>5000</v>
      </c>
      <c r="K514" s="78"/>
      <c r="L514" s="78"/>
      <c r="M514" s="249" t="s">
        <v>137</v>
      </c>
      <c r="N514" s="439"/>
      <c r="O514" s="19" t="s">
        <v>3029</v>
      </c>
      <c r="P514" s="68">
        <v>242212</v>
      </c>
      <c r="Q514" s="19" t="s">
        <v>1362</v>
      </c>
      <c r="R514" s="19" t="s">
        <v>1347</v>
      </c>
      <c r="S514" s="19" t="s">
        <v>1363</v>
      </c>
      <c r="T514" s="19"/>
      <c r="U514" s="19"/>
      <c r="V514" s="19" t="s">
        <v>3024</v>
      </c>
      <c r="W514" s="17">
        <v>5000</v>
      </c>
      <c r="X514" s="18" t="s">
        <v>1182</v>
      </c>
      <c r="Y514" s="128">
        <v>23117</v>
      </c>
      <c r="Z514" s="17">
        <v>5000</v>
      </c>
      <c r="AA514" s="19">
        <v>7014182514</v>
      </c>
      <c r="AB514" s="48">
        <v>23097</v>
      </c>
      <c r="AC514" s="48">
        <v>23097</v>
      </c>
      <c r="AD514" s="17">
        <v>5000</v>
      </c>
      <c r="AE514" s="20" t="s">
        <v>2457</v>
      </c>
      <c r="AF514" s="54" t="s">
        <v>3025</v>
      </c>
      <c r="AG514" s="52" t="s">
        <v>3544</v>
      </c>
      <c r="AH514" s="52" t="s">
        <v>3475</v>
      </c>
      <c r="AI514" s="54" t="s">
        <v>2457</v>
      </c>
      <c r="AJ514" s="54"/>
      <c r="AK514" s="54" t="s">
        <v>1350</v>
      </c>
      <c r="AL514" s="54" t="s">
        <v>1570</v>
      </c>
      <c r="AM514" s="52" t="s">
        <v>3553</v>
      </c>
      <c r="AN514" s="119"/>
      <c r="AO514" s="119">
        <v>5000</v>
      </c>
      <c r="AP514" s="119">
        <f t="shared" si="16"/>
        <v>0</v>
      </c>
      <c r="AQ514" s="311" t="s">
        <v>1343</v>
      </c>
      <c r="AR514" s="311" t="s">
        <v>1344</v>
      </c>
      <c r="AS514" s="311" t="s">
        <v>3045</v>
      </c>
      <c r="AT514" s="311" t="s">
        <v>3037</v>
      </c>
      <c r="AU514" s="311" t="s">
        <v>3036</v>
      </c>
      <c r="AV514" s="336">
        <v>5000</v>
      </c>
      <c r="AW514" s="311"/>
      <c r="AX514" s="311"/>
    </row>
    <row r="515" spans="1:50" s="123" customFormat="1" ht="72" x14ac:dyDescent="0.2">
      <c r="A515" s="52" t="s">
        <v>47</v>
      </c>
      <c r="B515" s="52" t="s">
        <v>277</v>
      </c>
      <c r="C515" s="52" t="s">
        <v>276</v>
      </c>
      <c r="D515" s="52" t="s">
        <v>28</v>
      </c>
      <c r="E515" s="52" t="s">
        <v>454</v>
      </c>
      <c r="F515" s="121" t="s">
        <v>2085</v>
      </c>
      <c r="G515" s="52" t="s">
        <v>818</v>
      </c>
      <c r="H515" s="71" t="s">
        <v>270</v>
      </c>
      <c r="I515" s="71" t="s">
        <v>271</v>
      </c>
      <c r="J515" s="122">
        <v>2800</v>
      </c>
      <c r="K515" s="259"/>
      <c r="L515" s="78"/>
      <c r="M515" s="249" t="s">
        <v>137</v>
      </c>
      <c r="N515" s="439"/>
      <c r="O515" s="19" t="s">
        <v>3029</v>
      </c>
      <c r="P515" s="68">
        <v>242212</v>
      </c>
      <c r="Q515" s="19" t="s">
        <v>1362</v>
      </c>
      <c r="R515" s="19" t="s">
        <v>1347</v>
      </c>
      <c r="S515" s="19" t="s">
        <v>1363</v>
      </c>
      <c r="T515" s="19"/>
      <c r="U515" s="19"/>
      <c r="V515" s="19" t="s">
        <v>3024</v>
      </c>
      <c r="W515" s="17">
        <v>2800</v>
      </c>
      <c r="X515" s="18" t="s">
        <v>1182</v>
      </c>
      <c r="Y515" s="128">
        <v>23117</v>
      </c>
      <c r="Z515" s="17">
        <v>2800</v>
      </c>
      <c r="AA515" s="19">
        <v>7014182514</v>
      </c>
      <c r="AB515" s="48">
        <v>23097</v>
      </c>
      <c r="AC515" s="48">
        <v>23097</v>
      </c>
      <c r="AD515" s="17">
        <v>2800</v>
      </c>
      <c r="AE515" s="20" t="s">
        <v>2457</v>
      </c>
      <c r="AF515" s="54" t="s">
        <v>3025</v>
      </c>
      <c r="AG515" s="52" t="s">
        <v>3544</v>
      </c>
      <c r="AH515" s="52" t="s">
        <v>3475</v>
      </c>
      <c r="AI515" s="54" t="s">
        <v>2457</v>
      </c>
      <c r="AJ515" s="54"/>
      <c r="AK515" s="54" t="s">
        <v>1350</v>
      </c>
      <c r="AL515" s="54" t="s">
        <v>1570</v>
      </c>
      <c r="AM515" s="52" t="s">
        <v>3553</v>
      </c>
      <c r="AN515" s="119"/>
      <c r="AO515" s="119">
        <v>2800</v>
      </c>
      <c r="AP515" s="119">
        <f t="shared" ref="AP515:AP578" si="17">J515-AN515-AO515</f>
        <v>0</v>
      </c>
      <c r="AQ515" s="311" t="s">
        <v>1343</v>
      </c>
      <c r="AR515" s="311" t="s">
        <v>1344</v>
      </c>
      <c r="AS515" s="311" t="s">
        <v>3037</v>
      </c>
      <c r="AT515" s="311" t="s">
        <v>3037</v>
      </c>
      <c r="AU515" s="311" t="s">
        <v>3036</v>
      </c>
      <c r="AV515" s="336">
        <v>2800</v>
      </c>
      <c r="AW515" s="311"/>
      <c r="AX515" s="311"/>
    </row>
    <row r="516" spans="1:50" s="123" customFormat="1" ht="72" x14ac:dyDescent="0.2">
      <c r="A516" s="52" t="s">
        <v>47</v>
      </c>
      <c r="B516" s="52" t="s">
        <v>277</v>
      </c>
      <c r="C516" s="52" t="s">
        <v>276</v>
      </c>
      <c r="D516" s="52" t="s">
        <v>33</v>
      </c>
      <c r="E516" s="52" t="s">
        <v>454</v>
      </c>
      <c r="F516" s="121" t="s">
        <v>2086</v>
      </c>
      <c r="G516" s="52" t="s">
        <v>819</v>
      </c>
      <c r="H516" s="71" t="s">
        <v>270</v>
      </c>
      <c r="I516" s="71" t="s">
        <v>274</v>
      </c>
      <c r="J516" s="122">
        <v>80000</v>
      </c>
      <c r="K516" s="249" t="s">
        <v>137</v>
      </c>
      <c r="L516" s="78"/>
      <c r="M516" s="78"/>
      <c r="N516" s="439"/>
      <c r="O516" s="19"/>
      <c r="P516" s="19"/>
      <c r="Q516" s="19"/>
      <c r="R516" s="19"/>
      <c r="S516" s="19"/>
      <c r="T516" s="19"/>
      <c r="U516" s="19"/>
      <c r="V516" s="19"/>
      <c r="W516" s="19"/>
      <c r="X516" s="18"/>
      <c r="Y516" s="46"/>
      <c r="Z516" s="19"/>
      <c r="AA516" s="19"/>
      <c r="AB516" s="19"/>
      <c r="AC516" s="19"/>
      <c r="AD516" s="19"/>
      <c r="AE516" s="20" t="s">
        <v>3811</v>
      </c>
      <c r="AF516" s="54" t="s">
        <v>3030</v>
      </c>
      <c r="AG516" s="54" t="s">
        <v>3537</v>
      </c>
      <c r="AH516" s="54" t="s">
        <v>3451</v>
      </c>
      <c r="AI516" s="52" t="s">
        <v>3467</v>
      </c>
      <c r="AJ516" s="52"/>
      <c r="AK516" s="54" t="s">
        <v>1358</v>
      </c>
      <c r="AL516" s="52" t="s">
        <v>1568</v>
      </c>
      <c r="AM516" s="52" t="s">
        <v>3553</v>
      </c>
      <c r="AN516" s="122"/>
      <c r="AO516" s="119"/>
      <c r="AP516" s="119">
        <f t="shared" si="17"/>
        <v>80000</v>
      </c>
      <c r="AQ516" s="311" t="s">
        <v>1343</v>
      </c>
      <c r="AR516" s="311" t="s">
        <v>1344</v>
      </c>
      <c r="AS516" s="311" t="s">
        <v>3049</v>
      </c>
      <c r="AT516" s="311" t="s">
        <v>3049</v>
      </c>
      <c r="AU516" s="311" t="s">
        <v>3050</v>
      </c>
      <c r="AV516" s="336">
        <v>80000</v>
      </c>
      <c r="AW516" s="311"/>
      <c r="AX516" s="311"/>
    </row>
    <row r="517" spans="1:50" s="123" customFormat="1" ht="72" x14ac:dyDescent="0.2">
      <c r="A517" s="52" t="s">
        <v>47</v>
      </c>
      <c r="B517" s="52" t="s">
        <v>277</v>
      </c>
      <c r="C517" s="52" t="s">
        <v>276</v>
      </c>
      <c r="D517" s="52" t="s">
        <v>33</v>
      </c>
      <c r="E517" s="52" t="s">
        <v>454</v>
      </c>
      <c r="F517" s="121" t="s">
        <v>2087</v>
      </c>
      <c r="G517" s="52" t="s">
        <v>820</v>
      </c>
      <c r="H517" s="71" t="s">
        <v>414</v>
      </c>
      <c r="I517" s="71" t="s">
        <v>274</v>
      </c>
      <c r="J517" s="122">
        <v>350000</v>
      </c>
      <c r="K517" s="249" t="s">
        <v>137</v>
      </c>
      <c r="L517" s="78"/>
      <c r="M517" s="78"/>
      <c r="N517" s="439"/>
      <c r="O517" s="19"/>
      <c r="P517" s="19"/>
      <c r="Q517" s="19"/>
      <c r="R517" s="19"/>
      <c r="S517" s="19"/>
      <c r="T517" s="19"/>
      <c r="U517" s="19"/>
      <c r="V517" s="19"/>
      <c r="W517" s="19"/>
      <c r="X517" s="18"/>
      <c r="Y517" s="46"/>
      <c r="Z517" s="19"/>
      <c r="AA517" s="19"/>
      <c r="AB517" s="19"/>
      <c r="AC517" s="19"/>
      <c r="AD517" s="19"/>
      <c r="AE517" s="20" t="s">
        <v>3811</v>
      </c>
      <c r="AF517" s="54" t="s">
        <v>3030</v>
      </c>
      <c r="AG517" s="54" t="s">
        <v>3537</v>
      </c>
      <c r="AH517" s="54" t="s">
        <v>3451</v>
      </c>
      <c r="AI517" s="52" t="s">
        <v>3467</v>
      </c>
      <c r="AJ517" s="52"/>
      <c r="AK517" s="54" t="s">
        <v>1358</v>
      </c>
      <c r="AL517" s="52" t="s">
        <v>1568</v>
      </c>
      <c r="AM517" s="52" t="s">
        <v>3553</v>
      </c>
      <c r="AN517" s="119"/>
      <c r="AO517" s="119"/>
      <c r="AP517" s="119">
        <f t="shared" si="17"/>
        <v>350000</v>
      </c>
      <c r="AQ517" s="311" t="s">
        <v>1343</v>
      </c>
      <c r="AR517" s="311" t="s">
        <v>1344</v>
      </c>
      <c r="AS517" s="311" t="s">
        <v>3049</v>
      </c>
      <c r="AT517" s="311" t="s">
        <v>3049</v>
      </c>
      <c r="AU517" s="311" t="s">
        <v>3050</v>
      </c>
      <c r="AV517" s="336">
        <v>350000</v>
      </c>
      <c r="AW517" s="311"/>
      <c r="AX517" s="311"/>
    </row>
    <row r="518" spans="1:50" s="123" customFormat="1" ht="72" x14ac:dyDescent="0.2">
      <c r="A518" s="52" t="s">
        <v>47</v>
      </c>
      <c r="B518" s="52" t="s">
        <v>277</v>
      </c>
      <c r="C518" s="52" t="s">
        <v>276</v>
      </c>
      <c r="D518" s="52" t="s">
        <v>33</v>
      </c>
      <c r="E518" s="52" t="s">
        <v>454</v>
      </c>
      <c r="F518" s="121" t="s">
        <v>2088</v>
      </c>
      <c r="G518" s="52" t="s">
        <v>821</v>
      </c>
      <c r="H518" s="71" t="s">
        <v>387</v>
      </c>
      <c r="I518" s="71" t="s">
        <v>274</v>
      </c>
      <c r="J518" s="122">
        <v>56000</v>
      </c>
      <c r="K518" s="249" t="s">
        <v>137</v>
      </c>
      <c r="L518" s="78"/>
      <c r="M518" s="78"/>
      <c r="N518" s="439"/>
      <c r="O518" s="19"/>
      <c r="P518" s="19"/>
      <c r="Q518" s="19"/>
      <c r="R518" s="19"/>
      <c r="S518" s="19"/>
      <c r="T518" s="19"/>
      <c r="U518" s="19"/>
      <c r="V518" s="19"/>
      <c r="W518" s="19"/>
      <c r="X518" s="18"/>
      <c r="Y518" s="46"/>
      <c r="Z518" s="19"/>
      <c r="AA518" s="19"/>
      <c r="AB518" s="19"/>
      <c r="AC518" s="19"/>
      <c r="AD518" s="19"/>
      <c r="AE518" s="20" t="s">
        <v>3811</v>
      </c>
      <c r="AF518" s="54" t="s">
        <v>3030</v>
      </c>
      <c r="AG518" s="54" t="s">
        <v>3537</v>
      </c>
      <c r="AH518" s="54" t="s">
        <v>3451</v>
      </c>
      <c r="AI518" s="52" t="s">
        <v>3467</v>
      </c>
      <c r="AJ518" s="52"/>
      <c r="AK518" s="54" t="s">
        <v>1358</v>
      </c>
      <c r="AL518" s="52" t="s">
        <v>1568</v>
      </c>
      <c r="AM518" s="52" t="s">
        <v>3553</v>
      </c>
      <c r="AN518" s="119"/>
      <c r="AO518" s="119"/>
      <c r="AP518" s="119">
        <f t="shared" si="17"/>
        <v>56000</v>
      </c>
      <c r="AQ518" s="311" t="s">
        <v>1343</v>
      </c>
      <c r="AR518" s="311" t="s">
        <v>1344</v>
      </c>
      <c r="AS518" s="311" t="s">
        <v>3049</v>
      </c>
      <c r="AT518" s="311" t="s">
        <v>3049</v>
      </c>
      <c r="AU518" s="311" t="s">
        <v>3050</v>
      </c>
      <c r="AV518" s="336">
        <v>56000</v>
      </c>
      <c r="AW518" s="311"/>
      <c r="AX518" s="311"/>
    </row>
    <row r="519" spans="1:50" s="123" customFormat="1" ht="72" x14ac:dyDescent="0.2">
      <c r="A519" s="52" t="s">
        <v>47</v>
      </c>
      <c r="B519" s="52" t="s">
        <v>277</v>
      </c>
      <c r="C519" s="52" t="s">
        <v>276</v>
      </c>
      <c r="D519" s="52" t="s">
        <v>33</v>
      </c>
      <c r="E519" s="52" t="s">
        <v>454</v>
      </c>
      <c r="F519" s="121" t="s">
        <v>2089</v>
      </c>
      <c r="G519" s="52" t="s">
        <v>822</v>
      </c>
      <c r="H519" s="71" t="s">
        <v>319</v>
      </c>
      <c r="I519" s="71" t="s">
        <v>274</v>
      </c>
      <c r="J519" s="122">
        <v>200000</v>
      </c>
      <c r="K519" s="249" t="s">
        <v>137</v>
      </c>
      <c r="L519" s="78"/>
      <c r="M519" s="78"/>
      <c r="N519" s="439"/>
      <c r="O519" s="19"/>
      <c r="P519" s="19"/>
      <c r="Q519" s="19"/>
      <c r="R519" s="19"/>
      <c r="S519" s="19"/>
      <c r="T519" s="19"/>
      <c r="U519" s="19"/>
      <c r="V519" s="19"/>
      <c r="W519" s="19"/>
      <c r="X519" s="18"/>
      <c r="Y519" s="46"/>
      <c r="Z519" s="19"/>
      <c r="AA519" s="19"/>
      <c r="AB519" s="19"/>
      <c r="AC519" s="19"/>
      <c r="AD519" s="19"/>
      <c r="AE519" s="20" t="s">
        <v>3811</v>
      </c>
      <c r="AF519" s="54" t="s">
        <v>3030</v>
      </c>
      <c r="AG519" s="54" t="s">
        <v>3537</v>
      </c>
      <c r="AH519" s="54" t="s">
        <v>3451</v>
      </c>
      <c r="AI519" s="52" t="s">
        <v>3467</v>
      </c>
      <c r="AJ519" s="52"/>
      <c r="AK519" s="54" t="s">
        <v>1358</v>
      </c>
      <c r="AL519" s="52" t="s">
        <v>1568</v>
      </c>
      <c r="AM519" s="52" t="s">
        <v>3553</v>
      </c>
      <c r="AN519" s="119"/>
      <c r="AO519" s="119"/>
      <c r="AP519" s="119">
        <f t="shared" si="17"/>
        <v>200000</v>
      </c>
      <c r="AQ519" s="311" t="s">
        <v>1343</v>
      </c>
      <c r="AR519" s="311" t="s">
        <v>1344</v>
      </c>
      <c r="AS519" s="311" t="s">
        <v>3049</v>
      </c>
      <c r="AT519" s="311" t="s">
        <v>3049</v>
      </c>
      <c r="AU519" s="311" t="s">
        <v>3050</v>
      </c>
      <c r="AV519" s="336">
        <v>200000</v>
      </c>
      <c r="AW519" s="311"/>
      <c r="AX519" s="311"/>
    </row>
    <row r="520" spans="1:50" s="123" customFormat="1" ht="72" x14ac:dyDescent="0.2">
      <c r="A520" s="52" t="s">
        <v>47</v>
      </c>
      <c r="B520" s="52" t="s">
        <v>277</v>
      </c>
      <c r="C520" s="52" t="s">
        <v>276</v>
      </c>
      <c r="D520" s="52" t="s">
        <v>33</v>
      </c>
      <c r="E520" s="52" t="s">
        <v>454</v>
      </c>
      <c r="F520" s="121" t="s">
        <v>2090</v>
      </c>
      <c r="G520" s="52" t="s">
        <v>823</v>
      </c>
      <c r="H520" s="71" t="s">
        <v>319</v>
      </c>
      <c r="I520" s="71" t="s">
        <v>274</v>
      </c>
      <c r="J520" s="122">
        <v>220000</v>
      </c>
      <c r="K520" s="249" t="s">
        <v>137</v>
      </c>
      <c r="L520" s="78"/>
      <c r="M520" s="78"/>
      <c r="N520" s="439"/>
      <c r="O520" s="19"/>
      <c r="P520" s="19"/>
      <c r="Q520" s="19"/>
      <c r="R520" s="19"/>
      <c r="S520" s="19"/>
      <c r="T520" s="19"/>
      <c r="U520" s="19"/>
      <c r="V520" s="19"/>
      <c r="W520" s="19"/>
      <c r="X520" s="18"/>
      <c r="Y520" s="46"/>
      <c r="Z520" s="19"/>
      <c r="AA520" s="19"/>
      <c r="AB520" s="19"/>
      <c r="AC520" s="19"/>
      <c r="AD520" s="19"/>
      <c r="AE520" s="20" t="s">
        <v>3811</v>
      </c>
      <c r="AF520" s="54" t="s">
        <v>3030</v>
      </c>
      <c r="AG520" s="54" t="s">
        <v>3537</v>
      </c>
      <c r="AH520" s="54" t="s">
        <v>3451</v>
      </c>
      <c r="AI520" s="52" t="s">
        <v>3467</v>
      </c>
      <c r="AJ520" s="52"/>
      <c r="AK520" s="54" t="s">
        <v>1358</v>
      </c>
      <c r="AL520" s="52" t="s">
        <v>1568</v>
      </c>
      <c r="AM520" s="52" t="s">
        <v>3553</v>
      </c>
      <c r="AN520" s="119"/>
      <c r="AO520" s="119"/>
      <c r="AP520" s="119">
        <f t="shared" si="17"/>
        <v>220000</v>
      </c>
      <c r="AQ520" s="311" t="s">
        <v>1343</v>
      </c>
      <c r="AR520" s="311" t="s">
        <v>1344</v>
      </c>
      <c r="AS520" s="311" t="s">
        <v>3049</v>
      </c>
      <c r="AT520" s="311" t="s">
        <v>3049</v>
      </c>
      <c r="AU520" s="311" t="s">
        <v>3050</v>
      </c>
      <c r="AV520" s="336">
        <v>220000</v>
      </c>
      <c r="AW520" s="311"/>
      <c r="AX520" s="311"/>
    </row>
    <row r="521" spans="1:50" s="123" customFormat="1" ht="72" x14ac:dyDescent="0.2">
      <c r="A521" s="52" t="s">
        <v>47</v>
      </c>
      <c r="B521" s="52" t="s">
        <v>277</v>
      </c>
      <c r="C521" s="52" t="s">
        <v>276</v>
      </c>
      <c r="D521" s="52" t="s">
        <v>33</v>
      </c>
      <c r="E521" s="52" t="s">
        <v>454</v>
      </c>
      <c r="F521" s="121" t="s">
        <v>2091</v>
      </c>
      <c r="G521" s="52" t="s">
        <v>824</v>
      </c>
      <c r="H521" s="71" t="s">
        <v>340</v>
      </c>
      <c r="I521" s="71" t="s">
        <v>274</v>
      </c>
      <c r="J521" s="122">
        <v>360000</v>
      </c>
      <c r="K521" s="249" t="s">
        <v>137</v>
      </c>
      <c r="L521" s="78"/>
      <c r="M521" s="78"/>
      <c r="N521" s="439"/>
      <c r="O521" s="19"/>
      <c r="P521" s="19"/>
      <c r="Q521" s="19"/>
      <c r="R521" s="19"/>
      <c r="S521" s="19"/>
      <c r="T521" s="19"/>
      <c r="U521" s="19"/>
      <c r="V521" s="19"/>
      <c r="W521" s="19"/>
      <c r="X521" s="18"/>
      <c r="Y521" s="46"/>
      <c r="Z521" s="19"/>
      <c r="AA521" s="19"/>
      <c r="AB521" s="19"/>
      <c r="AC521" s="19"/>
      <c r="AD521" s="19"/>
      <c r="AE521" s="20" t="s">
        <v>3811</v>
      </c>
      <c r="AF521" s="54" t="s">
        <v>3030</v>
      </c>
      <c r="AG521" s="54" t="s">
        <v>3537</v>
      </c>
      <c r="AH521" s="54" t="s">
        <v>3451</v>
      </c>
      <c r="AI521" s="52" t="s">
        <v>3467</v>
      </c>
      <c r="AJ521" s="52"/>
      <c r="AK521" s="54" t="s">
        <v>1358</v>
      </c>
      <c r="AL521" s="52" t="s">
        <v>1568</v>
      </c>
      <c r="AM521" s="52" t="s">
        <v>3553</v>
      </c>
      <c r="AN521" s="119"/>
      <c r="AO521" s="119"/>
      <c r="AP521" s="119">
        <f t="shared" si="17"/>
        <v>360000</v>
      </c>
      <c r="AQ521" s="311" t="s">
        <v>1343</v>
      </c>
      <c r="AR521" s="311" t="s">
        <v>1344</v>
      </c>
      <c r="AS521" s="311" t="s">
        <v>3049</v>
      </c>
      <c r="AT521" s="311" t="s">
        <v>3049</v>
      </c>
      <c r="AU521" s="311" t="s">
        <v>3050</v>
      </c>
      <c r="AV521" s="336">
        <v>360000</v>
      </c>
      <c r="AW521" s="311"/>
      <c r="AX521" s="311"/>
    </row>
    <row r="522" spans="1:50" s="123" customFormat="1" ht="72" x14ac:dyDescent="0.2">
      <c r="A522" s="52" t="s">
        <v>47</v>
      </c>
      <c r="B522" s="52" t="s">
        <v>277</v>
      </c>
      <c r="C522" s="52" t="s">
        <v>276</v>
      </c>
      <c r="D522" s="52" t="s">
        <v>33</v>
      </c>
      <c r="E522" s="52" t="s">
        <v>454</v>
      </c>
      <c r="F522" s="121" t="s">
        <v>2092</v>
      </c>
      <c r="G522" s="52" t="s">
        <v>825</v>
      </c>
      <c r="H522" s="71" t="s">
        <v>340</v>
      </c>
      <c r="I522" s="71" t="s">
        <v>274</v>
      </c>
      <c r="J522" s="122">
        <v>300000</v>
      </c>
      <c r="K522" s="249" t="s">
        <v>137</v>
      </c>
      <c r="L522" s="78"/>
      <c r="M522" s="78"/>
      <c r="N522" s="439"/>
      <c r="O522" s="19"/>
      <c r="P522" s="19"/>
      <c r="Q522" s="19"/>
      <c r="R522" s="19"/>
      <c r="S522" s="19"/>
      <c r="T522" s="19"/>
      <c r="U522" s="19"/>
      <c r="V522" s="19"/>
      <c r="W522" s="19"/>
      <c r="X522" s="18"/>
      <c r="Y522" s="46"/>
      <c r="Z522" s="19"/>
      <c r="AA522" s="19"/>
      <c r="AB522" s="19"/>
      <c r="AC522" s="19"/>
      <c r="AD522" s="19"/>
      <c r="AE522" s="20" t="s">
        <v>3811</v>
      </c>
      <c r="AF522" s="54" t="s">
        <v>3030</v>
      </c>
      <c r="AG522" s="54" t="s">
        <v>3537</v>
      </c>
      <c r="AH522" s="54" t="s">
        <v>3451</v>
      </c>
      <c r="AI522" s="52" t="s">
        <v>3467</v>
      </c>
      <c r="AJ522" s="52"/>
      <c r="AK522" s="54" t="s">
        <v>1358</v>
      </c>
      <c r="AL522" s="52" t="s">
        <v>1568</v>
      </c>
      <c r="AM522" s="52" t="s">
        <v>3553</v>
      </c>
      <c r="AN522" s="119"/>
      <c r="AO522" s="119"/>
      <c r="AP522" s="119">
        <f t="shared" si="17"/>
        <v>300000</v>
      </c>
      <c r="AQ522" s="311" t="s">
        <v>1343</v>
      </c>
      <c r="AR522" s="311" t="s">
        <v>1344</v>
      </c>
      <c r="AS522" s="311" t="s">
        <v>3049</v>
      </c>
      <c r="AT522" s="311" t="s">
        <v>3049</v>
      </c>
      <c r="AU522" s="311" t="s">
        <v>3050</v>
      </c>
      <c r="AV522" s="336">
        <v>300000</v>
      </c>
      <c r="AW522" s="311"/>
      <c r="AX522" s="311"/>
    </row>
    <row r="523" spans="1:50" s="123" customFormat="1" ht="90" x14ac:dyDescent="0.2">
      <c r="A523" s="52" t="s">
        <v>47</v>
      </c>
      <c r="B523" s="52" t="s">
        <v>277</v>
      </c>
      <c r="C523" s="52" t="s">
        <v>276</v>
      </c>
      <c r="D523" s="52" t="s">
        <v>22</v>
      </c>
      <c r="E523" s="52" t="s">
        <v>349</v>
      </c>
      <c r="F523" s="121" t="s">
        <v>2093</v>
      </c>
      <c r="G523" s="52" t="s">
        <v>826</v>
      </c>
      <c r="H523" s="71" t="s">
        <v>270</v>
      </c>
      <c r="I523" s="71" t="s">
        <v>275</v>
      </c>
      <c r="J523" s="122">
        <v>1288000</v>
      </c>
      <c r="K523" s="249" t="s">
        <v>137</v>
      </c>
      <c r="L523" s="78"/>
      <c r="M523" s="78"/>
      <c r="N523" s="439"/>
      <c r="O523" s="19"/>
      <c r="P523" s="19"/>
      <c r="Q523" s="19"/>
      <c r="R523" s="19"/>
      <c r="S523" s="19"/>
      <c r="T523" s="19"/>
      <c r="U523" s="19"/>
      <c r="V523" s="19"/>
      <c r="W523" s="17"/>
      <c r="X523" s="18"/>
      <c r="Y523" s="46"/>
      <c r="Z523" s="19"/>
      <c r="AA523" s="19"/>
      <c r="AB523" s="19"/>
      <c r="AC523" s="19"/>
      <c r="AD523" s="19"/>
      <c r="AE523" s="20" t="s">
        <v>3812</v>
      </c>
      <c r="AF523" s="54" t="s">
        <v>3031</v>
      </c>
      <c r="AG523" s="54" t="s">
        <v>3539</v>
      </c>
      <c r="AH523" s="54" t="s">
        <v>1571</v>
      </c>
      <c r="AI523" s="52" t="s">
        <v>3467</v>
      </c>
      <c r="AJ523" s="52"/>
      <c r="AK523" s="54" t="s">
        <v>1342</v>
      </c>
      <c r="AL523" s="52" t="s">
        <v>1571</v>
      </c>
      <c r="AM523" s="52" t="s">
        <v>3553</v>
      </c>
      <c r="AN523" s="119"/>
      <c r="AO523" s="119"/>
      <c r="AP523" s="119">
        <f t="shared" si="17"/>
        <v>1288000</v>
      </c>
      <c r="AQ523" s="311" t="s">
        <v>1343</v>
      </c>
      <c r="AR523" s="311" t="s">
        <v>1344</v>
      </c>
      <c r="AS523" s="311" t="s">
        <v>3051</v>
      </c>
      <c r="AT523" s="311" t="s">
        <v>3052</v>
      </c>
      <c r="AU523" s="311" t="s">
        <v>3053</v>
      </c>
      <c r="AV523" s="336">
        <v>1288000</v>
      </c>
      <c r="AW523" s="311"/>
      <c r="AX523" s="311"/>
    </row>
    <row r="524" spans="1:50" s="123" customFormat="1" ht="90" x14ac:dyDescent="0.2">
      <c r="A524" s="52" t="s">
        <v>47</v>
      </c>
      <c r="B524" s="52" t="s">
        <v>277</v>
      </c>
      <c r="C524" s="52" t="s">
        <v>276</v>
      </c>
      <c r="D524" s="52" t="s">
        <v>22</v>
      </c>
      <c r="E524" s="52" t="s">
        <v>349</v>
      </c>
      <c r="F524" s="121" t="s">
        <v>2094</v>
      </c>
      <c r="G524" s="52" t="s">
        <v>827</v>
      </c>
      <c r="H524" s="71" t="s">
        <v>270</v>
      </c>
      <c r="I524" s="71" t="s">
        <v>275</v>
      </c>
      <c r="J524" s="122">
        <v>1980000</v>
      </c>
      <c r="K524" s="249" t="s">
        <v>137</v>
      </c>
      <c r="L524" s="78"/>
      <c r="M524" s="78"/>
      <c r="N524" s="439"/>
      <c r="O524" s="19" t="s">
        <v>3813</v>
      </c>
      <c r="P524" s="68">
        <v>23096</v>
      </c>
      <c r="Q524" s="19" t="s">
        <v>3814</v>
      </c>
      <c r="R524" s="19" t="s">
        <v>29</v>
      </c>
      <c r="S524" s="19" t="s">
        <v>78</v>
      </c>
      <c r="T524" s="19"/>
      <c r="U524" s="19"/>
      <c r="V524" s="19" t="s">
        <v>3815</v>
      </c>
      <c r="W524" s="17">
        <v>1787000</v>
      </c>
      <c r="X524" s="18"/>
      <c r="Y524" s="128">
        <v>23186</v>
      </c>
      <c r="Z524" s="17">
        <v>1787000</v>
      </c>
      <c r="AA524" s="19">
        <v>7014209557</v>
      </c>
      <c r="AB524" s="19"/>
      <c r="AC524" s="19"/>
      <c r="AD524" s="17">
        <v>1787000</v>
      </c>
      <c r="AE524" s="20" t="s">
        <v>3032</v>
      </c>
      <c r="AF524" s="54" t="s">
        <v>3032</v>
      </c>
      <c r="AG524" s="54" t="s">
        <v>3544</v>
      </c>
      <c r="AH524" s="52" t="s">
        <v>3476</v>
      </c>
      <c r="AI524" s="54" t="s">
        <v>2456</v>
      </c>
      <c r="AJ524" s="54"/>
      <c r="AK524" s="54" t="s">
        <v>1342</v>
      </c>
      <c r="AL524" s="52" t="s">
        <v>1571</v>
      </c>
      <c r="AM524" s="52" t="s">
        <v>3553</v>
      </c>
      <c r="AN524" s="119">
        <v>1787000</v>
      </c>
      <c r="AO524" s="119"/>
      <c r="AP524" s="119">
        <f t="shared" si="17"/>
        <v>193000</v>
      </c>
      <c r="AQ524" s="311" t="s">
        <v>1343</v>
      </c>
      <c r="AR524" s="311" t="s">
        <v>1344</v>
      </c>
      <c r="AS524" s="311" t="s">
        <v>3051</v>
      </c>
      <c r="AT524" s="311" t="s">
        <v>3052</v>
      </c>
      <c r="AU524" s="311" t="s">
        <v>3053</v>
      </c>
      <c r="AV524" s="336">
        <v>1980000</v>
      </c>
      <c r="AW524" s="336">
        <v>193000</v>
      </c>
      <c r="AX524" s="311"/>
    </row>
    <row r="525" spans="1:50" s="123" customFormat="1" ht="72" x14ac:dyDescent="0.2">
      <c r="A525" s="52" t="s">
        <v>47</v>
      </c>
      <c r="B525" s="52" t="s">
        <v>277</v>
      </c>
      <c r="C525" s="52" t="s">
        <v>276</v>
      </c>
      <c r="D525" s="52" t="s">
        <v>11</v>
      </c>
      <c r="E525" s="52" t="s">
        <v>310</v>
      </c>
      <c r="F525" s="121" t="s">
        <v>2095</v>
      </c>
      <c r="G525" s="52" t="s">
        <v>828</v>
      </c>
      <c r="H525" s="71" t="s">
        <v>269</v>
      </c>
      <c r="I525" s="71" t="s">
        <v>268</v>
      </c>
      <c r="J525" s="122">
        <v>4000</v>
      </c>
      <c r="K525" s="249" t="s">
        <v>137</v>
      </c>
      <c r="L525" s="78"/>
      <c r="M525" s="78"/>
      <c r="N525" s="439"/>
      <c r="O525" s="19" t="s">
        <v>3798</v>
      </c>
      <c r="P525" s="68">
        <v>23096</v>
      </c>
      <c r="Q525" s="19" t="s">
        <v>3791</v>
      </c>
      <c r="R525" s="19" t="s">
        <v>29</v>
      </c>
      <c r="S525" s="19" t="s">
        <v>3792</v>
      </c>
      <c r="T525" s="19"/>
      <c r="U525" s="19"/>
      <c r="V525" s="19" t="s">
        <v>3793</v>
      </c>
      <c r="W525" s="17">
        <v>4000</v>
      </c>
      <c r="X525" s="18" t="s">
        <v>1182</v>
      </c>
      <c r="Y525" s="128">
        <v>23124</v>
      </c>
      <c r="Z525" s="17">
        <v>4000</v>
      </c>
      <c r="AA525" s="19">
        <v>7014210599</v>
      </c>
      <c r="AB525" s="48">
        <v>23111</v>
      </c>
      <c r="AC525" s="48">
        <v>23111</v>
      </c>
      <c r="AD525" s="17">
        <v>4000</v>
      </c>
      <c r="AE525" s="20" t="s">
        <v>3023</v>
      </c>
      <c r="AF525" s="54" t="s">
        <v>3023</v>
      </c>
      <c r="AG525" s="54" t="s">
        <v>3544</v>
      </c>
      <c r="AH525" s="54" t="s">
        <v>3472</v>
      </c>
      <c r="AI525" s="54" t="s">
        <v>2456</v>
      </c>
      <c r="AJ525" s="54"/>
      <c r="AK525" s="54" t="s">
        <v>1342</v>
      </c>
      <c r="AL525" s="52" t="s">
        <v>1571</v>
      </c>
      <c r="AM525" s="52" t="s">
        <v>3553</v>
      </c>
      <c r="AN525" s="122">
        <v>4000</v>
      </c>
      <c r="AO525" s="119"/>
      <c r="AP525" s="119">
        <f t="shared" si="17"/>
        <v>0</v>
      </c>
      <c r="AQ525" s="311" t="s">
        <v>1343</v>
      </c>
      <c r="AR525" s="311" t="s">
        <v>1344</v>
      </c>
      <c r="AS525" s="311" t="s">
        <v>3036</v>
      </c>
      <c r="AT525" s="311" t="s">
        <v>3036</v>
      </c>
      <c r="AU525" s="311" t="s">
        <v>1368</v>
      </c>
      <c r="AV525" s="336">
        <v>4000</v>
      </c>
      <c r="AW525" s="311"/>
      <c r="AX525" s="311"/>
    </row>
    <row r="526" spans="1:50" s="123" customFormat="1" ht="72" x14ac:dyDescent="0.2">
      <c r="A526" s="52" t="s">
        <v>47</v>
      </c>
      <c r="B526" s="52" t="s">
        <v>277</v>
      </c>
      <c r="C526" s="52" t="s">
        <v>276</v>
      </c>
      <c r="D526" s="52" t="s">
        <v>11</v>
      </c>
      <c r="E526" s="52" t="s">
        <v>310</v>
      </c>
      <c r="F526" s="121" t="s">
        <v>2096</v>
      </c>
      <c r="G526" s="52" t="s">
        <v>785</v>
      </c>
      <c r="H526" s="71" t="s">
        <v>303</v>
      </c>
      <c r="I526" s="71" t="s">
        <v>268</v>
      </c>
      <c r="J526" s="122">
        <v>20000</v>
      </c>
      <c r="K526" s="249" t="s">
        <v>137</v>
      </c>
      <c r="L526" s="78"/>
      <c r="M526" s="78"/>
      <c r="N526" s="439"/>
      <c r="O526" s="19" t="s">
        <v>3798</v>
      </c>
      <c r="P526" s="68">
        <v>23096</v>
      </c>
      <c r="Q526" s="19" t="s">
        <v>3791</v>
      </c>
      <c r="R526" s="19" t="s">
        <v>29</v>
      </c>
      <c r="S526" s="19" t="s">
        <v>3792</v>
      </c>
      <c r="T526" s="19"/>
      <c r="U526" s="19"/>
      <c r="V526" s="19" t="s">
        <v>3793</v>
      </c>
      <c r="W526" s="17">
        <v>19000</v>
      </c>
      <c r="X526" s="18" t="s">
        <v>1182</v>
      </c>
      <c r="Y526" s="128">
        <v>23124</v>
      </c>
      <c r="Z526" s="17">
        <v>19000</v>
      </c>
      <c r="AA526" s="19">
        <v>7014210599</v>
      </c>
      <c r="AB526" s="48">
        <v>23111</v>
      </c>
      <c r="AC526" s="48">
        <v>23111</v>
      </c>
      <c r="AD526" s="17">
        <v>19000</v>
      </c>
      <c r="AE526" s="20" t="s">
        <v>3023</v>
      </c>
      <c r="AF526" s="54" t="s">
        <v>3023</v>
      </c>
      <c r="AG526" s="54" t="s">
        <v>3544</v>
      </c>
      <c r="AH526" s="54" t="s">
        <v>3472</v>
      </c>
      <c r="AI526" s="54" t="s">
        <v>2456</v>
      </c>
      <c r="AJ526" s="54"/>
      <c r="AK526" s="54" t="s">
        <v>1342</v>
      </c>
      <c r="AL526" s="52" t="s">
        <v>1571</v>
      </c>
      <c r="AM526" s="52" t="s">
        <v>3553</v>
      </c>
      <c r="AN526" s="119">
        <v>19000</v>
      </c>
      <c r="AO526" s="119"/>
      <c r="AP526" s="119">
        <f t="shared" si="17"/>
        <v>1000</v>
      </c>
      <c r="AQ526" s="311" t="s">
        <v>1343</v>
      </c>
      <c r="AR526" s="311" t="s">
        <v>1344</v>
      </c>
      <c r="AS526" s="311" t="s">
        <v>3036</v>
      </c>
      <c r="AT526" s="311" t="s">
        <v>3036</v>
      </c>
      <c r="AU526" s="311" t="s">
        <v>1368</v>
      </c>
      <c r="AV526" s="336">
        <v>20000</v>
      </c>
      <c r="AW526" s="384">
        <v>1000</v>
      </c>
      <c r="AX526" s="311"/>
    </row>
    <row r="527" spans="1:50" s="123" customFormat="1" ht="72" x14ac:dyDescent="0.2">
      <c r="A527" s="52" t="s">
        <v>47</v>
      </c>
      <c r="B527" s="52" t="s">
        <v>277</v>
      </c>
      <c r="C527" s="52" t="s">
        <v>276</v>
      </c>
      <c r="D527" s="52" t="s">
        <v>11</v>
      </c>
      <c r="E527" s="52" t="s">
        <v>310</v>
      </c>
      <c r="F527" s="121" t="s">
        <v>2097</v>
      </c>
      <c r="G527" s="52" t="s">
        <v>829</v>
      </c>
      <c r="H527" s="71" t="s">
        <v>317</v>
      </c>
      <c r="I527" s="71" t="s">
        <v>631</v>
      </c>
      <c r="J527" s="122">
        <v>35000</v>
      </c>
      <c r="K527" s="249" t="s">
        <v>137</v>
      </c>
      <c r="L527" s="78"/>
      <c r="M527" s="78"/>
      <c r="N527" s="439"/>
      <c r="O527" s="19" t="s">
        <v>3798</v>
      </c>
      <c r="P527" s="68">
        <v>23096</v>
      </c>
      <c r="Q527" s="19" t="s">
        <v>3791</v>
      </c>
      <c r="R527" s="19" t="s">
        <v>29</v>
      </c>
      <c r="S527" s="19" t="s">
        <v>3792</v>
      </c>
      <c r="T527" s="19"/>
      <c r="U527" s="19"/>
      <c r="V527" s="19" t="s">
        <v>3793</v>
      </c>
      <c r="W527" s="17">
        <v>27500</v>
      </c>
      <c r="X527" s="18" t="s">
        <v>1182</v>
      </c>
      <c r="Y527" s="128">
        <v>23124</v>
      </c>
      <c r="Z527" s="17">
        <v>27500</v>
      </c>
      <c r="AA527" s="19">
        <v>7014210599</v>
      </c>
      <c r="AB527" s="48">
        <v>23111</v>
      </c>
      <c r="AC527" s="48">
        <v>23111</v>
      </c>
      <c r="AD527" s="17">
        <v>27500</v>
      </c>
      <c r="AE527" s="20" t="s">
        <v>3023</v>
      </c>
      <c r="AF527" s="54" t="s">
        <v>3023</v>
      </c>
      <c r="AG527" s="54" t="s">
        <v>3544</v>
      </c>
      <c r="AH527" s="54" t="s">
        <v>3472</v>
      </c>
      <c r="AI527" s="54" t="s">
        <v>2456</v>
      </c>
      <c r="AJ527" s="54"/>
      <c r="AK527" s="54" t="s">
        <v>1342</v>
      </c>
      <c r="AL527" s="52" t="s">
        <v>1571</v>
      </c>
      <c r="AM527" s="52" t="s">
        <v>3553</v>
      </c>
      <c r="AN527" s="119">
        <v>27500</v>
      </c>
      <c r="AO527" s="119"/>
      <c r="AP527" s="119">
        <f t="shared" si="17"/>
        <v>7500</v>
      </c>
      <c r="AQ527" s="311" t="s">
        <v>1343</v>
      </c>
      <c r="AR527" s="311" t="s">
        <v>1344</v>
      </c>
      <c r="AS527" s="311" t="s">
        <v>3036</v>
      </c>
      <c r="AT527" s="311" t="s">
        <v>3036</v>
      </c>
      <c r="AU527" s="311" t="s">
        <v>1368</v>
      </c>
      <c r="AV527" s="336">
        <v>35000</v>
      </c>
      <c r="AW527" s="384">
        <v>7500</v>
      </c>
      <c r="AX527" s="311"/>
    </row>
    <row r="528" spans="1:50" s="123" customFormat="1" ht="72" x14ac:dyDescent="0.2">
      <c r="A528" s="52" t="s">
        <v>47</v>
      </c>
      <c r="B528" s="52" t="s">
        <v>277</v>
      </c>
      <c r="C528" s="52" t="s">
        <v>276</v>
      </c>
      <c r="D528" s="52" t="s">
        <v>11</v>
      </c>
      <c r="E528" s="52" t="s">
        <v>310</v>
      </c>
      <c r="F528" s="121" t="s">
        <v>2098</v>
      </c>
      <c r="G528" s="52" t="s">
        <v>830</v>
      </c>
      <c r="H528" s="71" t="s">
        <v>319</v>
      </c>
      <c r="I528" s="71" t="s">
        <v>273</v>
      </c>
      <c r="J528" s="122">
        <v>28000</v>
      </c>
      <c r="K528" s="249" t="s">
        <v>137</v>
      </c>
      <c r="L528" s="78"/>
      <c r="M528" s="78"/>
      <c r="N528" s="439"/>
      <c r="O528" s="19" t="s">
        <v>3798</v>
      </c>
      <c r="P528" s="68">
        <v>23096</v>
      </c>
      <c r="Q528" s="19" t="s">
        <v>3791</v>
      </c>
      <c r="R528" s="19" t="s">
        <v>29</v>
      </c>
      <c r="S528" s="19" t="s">
        <v>3792</v>
      </c>
      <c r="T528" s="19"/>
      <c r="U528" s="19"/>
      <c r="V528" s="19" t="s">
        <v>3793</v>
      </c>
      <c r="W528" s="17">
        <v>24000</v>
      </c>
      <c r="X528" s="18" t="s">
        <v>1182</v>
      </c>
      <c r="Y528" s="128">
        <v>23124</v>
      </c>
      <c r="Z528" s="17">
        <v>24000</v>
      </c>
      <c r="AA528" s="19">
        <v>7014210599</v>
      </c>
      <c r="AB528" s="48">
        <v>23111</v>
      </c>
      <c r="AC528" s="48">
        <v>23111</v>
      </c>
      <c r="AD528" s="17">
        <v>24000</v>
      </c>
      <c r="AE528" s="20" t="s">
        <v>3023</v>
      </c>
      <c r="AF528" s="54" t="s">
        <v>3023</v>
      </c>
      <c r="AG528" s="54" t="s">
        <v>3544</v>
      </c>
      <c r="AH528" s="54" t="s">
        <v>3472</v>
      </c>
      <c r="AI528" s="54" t="s">
        <v>2456</v>
      </c>
      <c r="AJ528" s="54"/>
      <c r="AK528" s="54" t="s">
        <v>1342</v>
      </c>
      <c r="AL528" s="52" t="s">
        <v>1571</v>
      </c>
      <c r="AM528" s="52" t="s">
        <v>3553</v>
      </c>
      <c r="AN528" s="119">
        <v>24000</v>
      </c>
      <c r="AO528" s="119"/>
      <c r="AP528" s="119">
        <f t="shared" si="17"/>
        <v>4000</v>
      </c>
      <c r="AQ528" s="311" t="s">
        <v>1343</v>
      </c>
      <c r="AR528" s="311" t="s">
        <v>1344</v>
      </c>
      <c r="AS528" s="311" t="s">
        <v>3036</v>
      </c>
      <c r="AT528" s="311" t="s">
        <v>3036</v>
      </c>
      <c r="AU528" s="311" t="s">
        <v>1368</v>
      </c>
      <c r="AV528" s="336">
        <v>28000</v>
      </c>
      <c r="AW528" s="384">
        <v>4000</v>
      </c>
      <c r="AX528" s="311"/>
    </row>
    <row r="529" spans="1:50" s="123" customFormat="1" ht="72" x14ac:dyDescent="0.2">
      <c r="A529" s="52" t="s">
        <v>47</v>
      </c>
      <c r="B529" s="52" t="s">
        <v>277</v>
      </c>
      <c r="C529" s="52" t="s">
        <v>276</v>
      </c>
      <c r="D529" s="52" t="s">
        <v>11</v>
      </c>
      <c r="E529" s="52" t="s">
        <v>310</v>
      </c>
      <c r="F529" s="121" t="s">
        <v>2099</v>
      </c>
      <c r="G529" s="52" t="s">
        <v>831</v>
      </c>
      <c r="H529" s="71" t="s">
        <v>319</v>
      </c>
      <c r="I529" s="71" t="s">
        <v>268</v>
      </c>
      <c r="J529" s="122">
        <v>32000</v>
      </c>
      <c r="K529" s="249" t="s">
        <v>137</v>
      </c>
      <c r="L529" s="78"/>
      <c r="M529" s="78"/>
      <c r="N529" s="439"/>
      <c r="O529" s="19" t="s">
        <v>3798</v>
      </c>
      <c r="P529" s="68">
        <v>23096</v>
      </c>
      <c r="Q529" s="19" t="s">
        <v>3791</v>
      </c>
      <c r="R529" s="19" t="s">
        <v>29</v>
      </c>
      <c r="S529" s="19" t="s">
        <v>3792</v>
      </c>
      <c r="T529" s="19"/>
      <c r="U529" s="19"/>
      <c r="V529" s="19" t="s">
        <v>3793</v>
      </c>
      <c r="W529" s="17">
        <v>26000</v>
      </c>
      <c r="X529" s="18" t="s">
        <v>1182</v>
      </c>
      <c r="Y529" s="128">
        <v>23124</v>
      </c>
      <c r="Z529" s="17">
        <v>26000</v>
      </c>
      <c r="AA529" s="19">
        <v>7014210599</v>
      </c>
      <c r="AB529" s="48">
        <v>23111</v>
      </c>
      <c r="AC529" s="48">
        <v>23111</v>
      </c>
      <c r="AD529" s="17">
        <v>26000</v>
      </c>
      <c r="AE529" s="20" t="s">
        <v>3023</v>
      </c>
      <c r="AF529" s="54" t="s">
        <v>3023</v>
      </c>
      <c r="AG529" s="54" t="s">
        <v>3544</v>
      </c>
      <c r="AH529" s="54" t="s">
        <v>3472</v>
      </c>
      <c r="AI529" s="54" t="s">
        <v>2456</v>
      </c>
      <c r="AJ529" s="54"/>
      <c r="AK529" s="54" t="s">
        <v>1342</v>
      </c>
      <c r="AL529" s="52" t="s">
        <v>1571</v>
      </c>
      <c r="AM529" s="52" t="s">
        <v>3553</v>
      </c>
      <c r="AN529" s="119">
        <v>26000</v>
      </c>
      <c r="AO529" s="119"/>
      <c r="AP529" s="119">
        <f t="shared" si="17"/>
        <v>6000</v>
      </c>
      <c r="AQ529" s="311" t="s">
        <v>1343</v>
      </c>
      <c r="AR529" s="311" t="s">
        <v>1344</v>
      </c>
      <c r="AS529" s="311" t="s">
        <v>3036</v>
      </c>
      <c r="AT529" s="311" t="s">
        <v>3036</v>
      </c>
      <c r="AU529" s="311" t="s">
        <v>1368</v>
      </c>
      <c r="AV529" s="336">
        <v>32000</v>
      </c>
      <c r="AW529" s="384">
        <v>6000</v>
      </c>
      <c r="AX529" s="311"/>
    </row>
    <row r="530" spans="1:50" s="123" customFormat="1" ht="72" x14ac:dyDescent="0.2">
      <c r="A530" s="52" t="s">
        <v>47</v>
      </c>
      <c r="B530" s="52" t="s">
        <v>277</v>
      </c>
      <c r="C530" s="52" t="s">
        <v>276</v>
      </c>
      <c r="D530" s="52" t="s">
        <v>11</v>
      </c>
      <c r="E530" s="52" t="s">
        <v>310</v>
      </c>
      <c r="F530" s="121" t="s">
        <v>2100</v>
      </c>
      <c r="G530" s="52" t="s">
        <v>832</v>
      </c>
      <c r="H530" s="71" t="s">
        <v>464</v>
      </c>
      <c r="I530" s="71" t="s">
        <v>268</v>
      </c>
      <c r="J530" s="122">
        <v>45000</v>
      </c>
      <c r="K530" s="249" t="s">
        <v>137</v>
      </c>
      <c r="L530" s="78"/>
      <c r="M530" s="78"/>
      <c r="N530" s="439"/>
      <c r="O530" s="19" t="s">
        <v>3798</v>
      </c>
      <c r="P530" s="68">
        <v>23096</v>
      </c>
      <c r="Q530" s="19" t="s">
        <v>3791</v>
      </c>
      <c r="R530" s="19" t="s">
        <v>29</v>
      </c>
      <c r="S530" s="19" t="s">
        <v>3792</v>
      </c>
      <c r="T530" s="19"/>
      <c r="U530" s="19"/>
      <c r="V530" s="19" t="s">
        <v>3793</v>
      </c>
      <c r="W530" s="17">
        <v>42000</v>
      </c>
      <c r="X530" s="18" t="s">
        <v>1182</v>
      </c>
      <c r="Y530" s="128">
        <v>23124</v>
      </c>
      <c r="Z530" s="17">
        <v>42000</v>
      </c>
      <c r="AA530" s="19">
        <v>7014210599</v>
      </c>
      <c r="AB530" s="48">
        <v>23111</v>
      </c>
      <c r="AC530" s="48">
        <v>23111</v>
      </c>
      <c r="AD530" s="17">
        <v>42000</v>
      </c>
      <c r="AE530" s="20" t="s">
        <v>3023</v>
      </c>
      <c r="AF530" s="54" t="s">
        <v>3023</v>
      </c>
      <c r="AG530" s="54" t="s">
        <v>3544</v>
      </c>
      <c r="AH530" s="54" t="s">
        <v>3472</v>
      </c>
      <c r="AI530" s="54" t="s">
        <v>2456</v>
      </c>
      <c r="AJ530" s="54"/>
      <c r="AK530" s="54" t="s">
        <v>1342</v>
      </c>
      <c r="AL530" s="52" t="s">
        <v>1571</v>
      </c>
      <c r="AM530" s="52" t="s">
        <v>3553</v>
      </c>
      <c r="AN530" s="119">
        <v>42000</v>
      </c>
      <c r="AO530" s="119"/>
      <c r="AP530" s="119">
        <f t="shared" si="17"/>
        <v>3000</v>
      </c>
      <c r="AQ530" s="311" t="s">
        <v>1343</v>
      </c>
      <c r="AR530" s="311" t="s">
        <v>1344</v>
      </c>
      <c r="AS530" s="311" t="s">
        <v>3036</v>
      </c>
      <c r="AT530" s="311" t="s">
        <v>3036</v>
      </c>
      <c r="AU530" s="311" t="s">
        <v>1368</v>
      </c>
      <c r="AV530" s="336">
        <v>45000</v>
      </c>
      <c r="AW530" s="384">
        <v>3000</v>
      </c>
      <c r="AX530" s="311"/>
    </row>
    <row r="531" spans="1:50" s="123" customFormat="1" ht="72" x14ac:dyDescent="0.2">
      <c r="A531" s="52" t="s">
        <v>47</v>
      </c>
      <c r="B531" s="52" t="s">
        <v>277</v>
      </c>
      <c r="C531" s="52" t="s">
        <v>276</v>
      </c>
      <c r="D531" s="52" t="s">
        <v>286</v>
      </c>
      <c r="E531" s="52" t="s">
        <v>310</v>
      </c>
      <c r="F531" s="121" t="s">
        <v>2101</v>
      </c>
      <c r="G531" s="52" t="s">
        <v>833</v>
      </c>
      <c r="H531" s="71" t="s">
        <v>267</v>
      </c>
      <c r="I531" s="71" t="s">
        <v>271</v>
      </c>
      <c r="J531" s="122">
        <v>162000</v>
      </c>
      <c r="K531" s="260"/>
      <c r="L531" s="78"/>
      <c r="M531" s="249" t="s">
        <v>137</v>
      </c>
      <c r="N531" s="439"/>
      <c r="O531" s="19" t="s">
        <v>1364</v>
      </c>
      <c r="P531" s="68">
        <v>242212</v>
      </c>
      <c r="Q531" s="19" t="s">
        <v>1346</v>
      </c>
      <c r="R531" s="19" t="s">
        <v>1347</v>
      </c>
      <c r="S531" s="19" t="s">
        <v>1348</v>
      </c>
      <c r="T531" s="19"/>
      <c r="U531" s="19"/>
      <c r="V531" s="19" t="s">
        <v>3033</v>
      </c>
      <c r="W531" s="17">
        <v>162000</v>
      </c>
      <c r="X531" s="18" t="s">
        <v>1182</v>
      </c>
      <c r="Y531" s="128">
        <v>242263</v>
      </c>
      <c r="Z531" s="17">
        <v>162000</v>
      </c>
      <c r="AA531" s="19">
        <v>7014182086</v>
      </c>
      <c r="AB531" s="48">
        <v>23097</v>
      </c>
      <c r="AC531" s="48">
        <v>23097</v>
      </c>
      <c r="AD531" s="17">
        <v>162000</v>
      </c>
      <c r="AE531" s="20" t="s">
        <v>2457</v>
      </c>
      <c r="AF531" s="54" t="s">
        <v>3025</v>
      </c>
      <c r="AG531" s="52" t="s">
        <v>3544</v>
      </c>
      <c r="AH531" s="52" t="s">
        <v>3475</v>
      </c>
      <c r="AI531" s="54" t="s">
        <v>2457</v>
      </c>
      <c r="AJ531" s="54"/>
      <c r="AK531" s="54" t="s">
        <v>1350</v>
      </c>
      <c r="AL531" s="54" t="s">
        <v>1570</v>
      </c>
      <c r="AM531" s="52" t="s">
        <v>3553</v>
      </c>
      <c r="AN531" s="122"/>
      <c r="AO531" s="122">
        <v>162000</v>
      </c>
      <c r="AP531" s="119">
        <f t="shared" si="17"/>
        <v>0</v>
      </c>
      <c r="AQ531" s="311" t="s">
        <v>1343</v>
      </c>
      <c r="AR531" s="311" t="s">
        <v>1344</v>
      </c>
      <c r="AS531" s="311" t="s">
        <v>3044</v>
      </c>
      <c r="AT531" s="311" t="s">
        <v>3044</v>
      </c>
      <c r="AU531" s="311" t="s">
        <v>3036</v>
      </c>
      <c r="AV531" s="336">
        <v>162000</v>
      </c>
      <c r="AW531" s="311"/>
      <c r="AX531" s="311"/>
    </row>
    <row r="532" spans="1:50" s="123" customFormat="1" ht="72" x14ac:dyDescent="0.2">
      <c r="A532" s="52" t="s">
        <v>47</v>
      </c>
      <c r="B532" s="52" t="s">
        <v>277</v>
      </c>
      <c r="C532" s="52" t="s">
        <v>276</v>
      </c>
      <c r="D532" s="52" t="s">
        <v>13</v>
      </c>
      <c r="E532" s="52" t="s">
        <v>310</v>
      </c>
      <c r="F532" s="121" t="s">
        <v>2102</v>
      </c>
      <c r="G532" s="52" t="s">
        <v>834</v>
      </c>
      <c r="H532" s="71" t="s">
        <v>317</v>
      </c>
      <c r="I532" s="71" t="s">
        <v>271</v>
      </c>
      <c r="J532" s="122">
        <v>60000</v>
      </c>
      <c r="K532" s="259"/>
      <c r="L532" s="78"/>
      <c r="M532" s="249" t="s">
        <v>137</v>
      </c>
      <c r="N532" s="439"/>
      <c r="O532" s="19" t="s">
        <v>1352</v>
      </c>
      <c r="P532" s="68">
        <v>242212</v>
      </c>
      <c r="Q532" s="19" t="s">
        <v>1346</v>
      </c>
      <c r="R532" s="19" t="s">
        <v>1347</v>
      </c>
      <c r="S532" s="19" t="s">
        <v>1348</v>
      </c>
      <c r="T532" s="19"/>
      <c r="U532" s="19"/>
      <c r="V532" s="19" t="s">
        <v>3033</v>
      </c>
      <c r="W532" s="17">
        <v>60000</v>
      </c>
      <c r="X532" s="18" t="s">
        <v>1182</v>
      </c>
      <c r="Y532" s="128">
        <v>242263</v>
      </c>
      <c r="Z532" s="17">
        <v>60000</v>
      </c>
      <c r="AA532" s="19">
        <v>7014182069</v>
      </c>
      <c r="AB532" s="48">
        <v>23097</v>
      </c>
      <c r="AC532" s="48">
        <v>23097</v>
      </c>
      <c r="AD532" s="17">
        <v>60000</v>
      </c>
      <c r="AE532" s="20" t="s">
        <v>2457</v>
      </c>
      <c r="AF532" s="54" t="s">
        <v>3025</v>
      </c>
      <c r="AG532" s="52" t="s">
        <v>3544</v>
      </c>
      <c r="AH532" s="52" t="s">
        <v>3475</v>
      </c>
      <c r="AI532" s="54" t="s">
        <v>2457</v>
      </c>
      <c r="AJ532" s="54"/>
      <c r="AK532" s="54" t="s">
        <v>1350</v>
      </c>
      <c r="AL532" s="54" t="s">
        <v>1570</v>
      </c>
      <c r="AM532" s="52" t="s">
        <v>3553</v>
      </c>
      <c r="AN532" s="122"/>
      <c r="AO532" s="122">
        <v>60000</v>
      </c>
      <c r="AP532" s="119">
        <f t="shared" si="17"/>
        <v>0</v>
      </c>
      <c r="AQ532" s="311" t="s">
        <v>1343</v>
      </c>
      <c r="AR532" s="311" t="s">
        <v>1344</v>
      </c>
      <c r="AS532" s="311" t="s">
        <v>3045</v>
      </c>
      <c r="AT532" s="311" t="s">
        <v>3045</v>
      </c>
      <c r="AU532" s="311" t="s">
        <v>3036</v>
      </c>
      <c r="AV532" s="336">
        <v>60000</v>
      </c>
      <c r="AW532" s="311"/>
      <c r="AX532" s="311"/>
    </row>
    <row r="533" spans="1:50" s="123" customFormat="1" ht="72" x14ac:dyDescent="0.2">
      <c r="A533" s="52" t="s">
        <v>47</v>
      </c>
      <c r="B533" s="52" t="s">
        <v>277</v>
      </c>
      <c r="C533" s="52" t="s">
        <v>276</v>
      </c>
      <c r="D533" s="52" t="s">
        <v>33</v>
      </c>
      <c r="E533" s="52" t="s">
        <v>310</v>
      </c>
      <c r="F533" s="121" t="s">
        <v>2103</v>
      </c>
      <c r="G533" s="52" t="s">
        <v>835</v>
      </c>
      <c r="H533" s="71" t="s">
        <v>270</v>
      </c>
      <c r="I533" s="71" t="s">
        <v>274</v>
      </c>
      <c r="J533" s="122">
        <v>35000</v>
      </c>
      <c r="K533" s="249" t="s">
        <v>137</v>
      </c>
      <c r="L533" s="78"/>
      <c r="M533" s="78"/>
      <c r="N533" s="439"/>
      <c r="O533" s="19"/>
      <c r="P533" s="19"/>
      <c r="Q533" s="19"/>
      <c r="R533" s="19"/>
      <c r="S533" s="19"/>
      <c r="T533" s="19"/>
      <c r="U533" s="19"/>
      <c r="V533" s="19"/>
      <c r="W533" s="19"/>
      <c r="X533" s="18"/>
      <c r="Y533" s="46"/>
      <c r="Z533" s="19"/>
      <c r="AA533" s="19"/>
      <c r="AB533" s="19"/>
      <c r="AC533" s="19"/>
      <c r="AD533" s="19"/>
      <c r="AE533" s="20" t="s">
        <v>3811</v>
      </c>
      <c r="AF533" s="54" t="s">
        <v>3030</v>
      </c>
      <c r="AG533" s="54" t="s">
        <v>3537</v>
      </c>
      <c r="AH533" s="54" t="s">
        <v>3451</v>
      </c>
      <c r="AI533" s="52" t="s">
        <v>3467</v>
      </c>
      <c r="AJ533" s="52"/>
      <c r="AK533" s="54" t="s">
        <v>1358</v>
      </c>
      <c r="AL533" s="52" t="s">
        <v>1568</v>
      </c>
      <c r="AM533" s="52" t="s">
        <v>3553</v>
      </c>
      <c r="AN533" s="119"/>
      <c r="AO533" s="119"/>
      <c r="AP533" s="119">
        <f t="shared" si="17"/>
        <v>35000</v>
      </c>
      <c r="AQ533" s="311" t="s">
        <v>1343</v>
      </c>
      <c r="AR533" s="311" t="s">
        <v>1344</v>
      </c>
      <c r="AS533" s="311" t="s">
        <v>3049</v>
      </c>
      <c r="AT533" s="311" t="s">
        <v>3049</v>
      </c>
      <c r="AU533" s="311" t="s">
        <v>3050</v>
      </c>
      <c r="AV533" s="336">
        <v>35000</v>
      </c>
      <c r="AW533" s="311"/>
      <c r="AX533" s="311"/>
    </row>
    <row r="534" spans="1:50" s="123" customFormat="1" ht="72" x14ac:dyDescent="0.2">
      <c r="A534" s="52" t="s">
        <v>47</v>
      </c>
      <c r="B534" s="52" t="s">
        <v>277</v>
      </c>
      <c r="C534" s="52" t="s">
        <v>276</v>
      </c>
      <c r="D534" s="52" t="s">
        <v>33</v>
      </c>
      <c r="E534" s="52" t="s">
        <v>310</v>
      </c>
      <c r="F534" s="121" t="s">
        <v>2104</v>
      </c>
      <c r="G534" s="52" t="s">
        <v>836</v>
      </c>
      <c r="H534" s="71" t="s">
        <v>267</v>
      </c>
      <c r="I534" s="71" t="s">
        <v>274</v>
      </c>
      <c r="J534" s="122">
        <v>300000</v>
      </c>
      <c r="K534" s="249" t="s">
        <v>137</v>
      </c>
      <c r="L534" s="78"/>
      <c r="M534" s="78"/>
      <c r="N534" s="439"/>
      <c r="O534" s="19"/>
      <c r="P534" s="19"/>
      <c r="Q534" s="19"/>
      <c r="R534" s="19"/>
      <c r="S534" s="19"/>
      <c r="T534" s="19"/>
      <c r="U534" s="19"/>
      <c r="V534" s="19"/>
      <c r="W534" s="19"/>
      <c r="X534" s="18"/>
      <c r="Y534" s="46"/>
      <c r="Z534" s="19"/>
      <c r="AA534" s="19"/>
      <c r="AB534" s="19"/>
      <c r="AC534" s="19"/>
      <c r="AD534" s="19"/>
      <c r="AE534" s="20" t="s">
        <v>3811</v>
      </c>
      <c r="AF534" s="54" t="s">
        <v>3030</v>
      </c>
      <c r="AG534" s="54" t="s">
        <v>3537</v>
      </c>
      <c r="AH534" s="54" t="s">
        <v>3451</v>
      </c>
      <c r="AI534" s="52" t="s">
        <v>3467</v>
      </c>
      <c r="AJ534" s="52"/>
      <c r="AK534" s="54" t="s">
        <v>1358</v>
      </c>
      <c r="AL534" s="52" t="s">
        <v>1568</v>
      </c>
      <c r="AM534" s="52" t="s">
        <v>3553</v>
      </c>
      <c r="AN534" s="119"/>
      <c r="AO534" s="119"/>
      <c r="AP534" s="119">
        <f t="shared" si="17"/>
        <v>300000</v>
      </c>
      <c r="AQ534" s="311" t="s">
        <v>1343</v>
      </c>
      <c r="AR534" s="311" t="s">
        <v>1344</v>
      </c>
      <c r="AS534" s="311" t="s">
        <v>3049</v>
      </c>
      <c r="AT534" s="311" t="s">
        <v>3049</v>
      </c>
      <c r="AU534" s="311" t="s">
        <v>3050</v>
      </c>
      <c r="AV534" s="336">
        <v>300000</v>
      </c>
      <c r="AW534" s="311"/>
      <c r="AX534" s="311"/>
    </row>
    <row r="535" spans="1:50" s="123" customFormat="1" ht="72" x14ac:dyDescent="0.2">
      <c r="A535" s="52" t="s">
        <v>47</v>
      </c>
      <c r="B535" s="52" t="s">
        <v>277</v>
      </c>
      <c r="C535" s="52" t="s">
        <v>276</v>
      </c>
      <c r="D535" s="52" t="s">
        <v>33</v>
      </c>
      <c r="E535" s="52" t="s">
        <v>310</v>
      </c>
      <c r="F535" s="121" t="s">
        <v>2105</v>
      </c>
      <c r="G535" s="52" t="s">
        <v>837</v>
      </c>
      <c r="H535" s="71" t="s">
        <v>387</v>
      </c>
      <c r="I535" s="71" t="s">
        <v>274</v>
      </c>
      <c r="J535" s="122">
        <v>600000</v>
      </c>
      <c r="K535" s="249" t="s">
        <v>137</v>
      </c>
      <c r="L535" s="78"/>
      <c r="M535" s="78"/>
      <c r="N535" s="439"/>
      <c r="O535" s="19"/>
      <c r="P535" s="19"/>
      <c r="Q535" s="19"/>
      <c r="R535" s="19"/>
      <c r="S535" s="19"/>
      <c r="T535" s="19"/>
      <c r="U535" s="19"/>
      <c r="V535" s="19"/>
      <c r="W535" s="19"/>
      <c r="X535" s="18"/>
      <c r="Y535" s="46"/>
      <c r="Z535" s="19"/>
      <c r="AA535" s="19"/>
      <c r="AB535" s="19"/>
      <c r="AC535" s="19"/>
      <c r="AD535" s="19"/>
      <c r="AE535" s="20" t="s">
        <v>3811</v>
      </c>
      <c r="AF535" s="54" t="s">
        <v>3030</v>
      </c>
      <c r="AG535" s="54" t="s">
        <v>3537</v>
      </c>
      <c r="AH535" s="54" t="s">
        <v>3451</v>
      </c>
      <c r="AI535" s="52" t="s">
        <v>3467</v>
      </c>
      <c r="AJ535" s="52"/>
      <c r="AK535" s="54" t="s">
        <v>1358</v>
      </c>
      <c r="AL535" s="52" t="s">
        <v>1568</v>
      </c>
      <c r="AM535" s="52" t="s">
        <v>3553</v>
      </c>
      <c r="AN535" s="119"/>
      <c r="AO535" s="119"/>
      <c r="AP535" s="119">
        <f t="shared" si="17"/>
        <v>600000</v>
      </c>
      <c r="AQ535" s="311" t="s">
        <v>1343</v>
      </c>
      <c r="AR535" s="311" t="s">
        <v>1344</v>
      </c>
      <c r="AS535" s="311" t="s">
        <v>3049</v>
      </c>
      <c r="AT535" s="311" t="s">
        <v>3049</v>
      </c>
      <c r="AU535" s="311" t="s">
        <v>3050</v>
      </c>
      <c r="AV535" s="336">
        <v>600000</v>
      </c>
      <c r="AW535" s="311"/>
      <c r="AX535" s="311"/>
    </row>
    <row r="536" spans="1:50" s="123" customFormat="1" ht="72" x14ac:dyDescent="0.2">
      <c r="A536" s="52" t="s">
        <v>47</v>
      </c>
      <c r="B536" s="52" t="s">
        <v>277</v>
      </c>
      <c r="C536" s="52" t="s">
        <v>276</v>
      </c>
      <c r="D536" s="52" t="s">
        <v>33</v>
      </c>
      <c r="E536" s="52" t="s">
        <v>310</v>
      </c>
      <c r="F536" s="121" t="s">
        <v>2106</v>
      </c>
      <c r="G536" s="52" t="s">
        <v>838</v>
      </c>
      <c r="H536" s="71" t="s">
        <v>270</v>
      </c>
      <c r="I536" s="71" t="s">
        <v>274</v>
      </c>
      <c r="J536" s="122">
        <v>65000</v>
      </c>
      <c r="K536" s="249" t="s">
        <v>137</v>
      </c>
      <c r="L536" s="78"/>
      <c r="M536" s="78"/>
      <c r="N536" s="439"/>
      <c r="O536" s="19"/>
      <c r="P536" s="19"/>
      <c r="Q536" s="19"/>
      <c r="R536" s="19"/>
      <c r="S536" s="19"/>
      <c r="T536" s="19"/>
      <c r="U536" s="19"/>
      <c r="V536" s="19"/>
      <c r="W536" s="19"/>
      <c r="X536" s="18"/>
      <c r="Y536" s="46"/>
      <c r="Z536" s="19"/>
      <c r="AA536" s="19"/>
      <c r="AB536" s="19"/>
      <c r="AC536" s="19"/>
      <c r="AD536" s="19"/>
      <c r="AE536" s="20" t="s">
        <v>3811</v>
      </c>
      <c r="AF536" s="54" t="s">
        <v>3030</v>
      </c>
      <c r="AG536" s="54" t="s">
        <v>3537</v>
      </c>
      <c r="AH536" s="54" t="s">
        <v>3451</v>
      </c>
      <c r="AI536" s="52" t="s">
        <v>3467</v>
      </c>
      <c r="AJ536" s="52"/>
      <c r="AK536" s="54" t="s">
        <v>1358</v>
      </c>
      <c r="AL536" s="52" t="s">
        <v>1568</v>
      </c>
      <c r="AM536" s="52" t="s">
        <v>3553</v>
      </c>
      <c r="AN536" s="119"/>
      <c r="AO536" s="119"/>
      <c r="AP536" s="119">
        <f t="shared" si="17"/>
        <v>65000</v>
      </c>
      <c r="AQ536" s="311" t="s">
        <v>1343</v>
      </c>
      <c r="AR536" s="311" t="s">
        <v>1344</v>
      </c>
      <c r="AS536" s="311" t="s">
        <v>3049</v>
      </c>
      <c r="AT536" s="311" t="s">
        <v>3049</v>
      </c>
      <c r="AU536" s="311" t="s">
        <v>3050</v>
      </c>
      <c r="AV536" s="336">
        <v>65000</v>
      </c>
      <c r="AW536" s="311"/>
      <c r="AX536" s="311"/>
    </row>
    <row r="537" spans="1:50" s="123" customFormat="1" ht="72" x14ac:dyDescent="0.2">
      <c r="A537" s="52" t="s">
        <v>47</v>
      </c>
      <c r="B537" s="52" t="s">
        <v>277</v>
      </c>
      <c r="C537" s="52" t="s">
        <v>276</v>
      </c>
      <c r="D537" s="52" t="s">
        <v>33</v>
      </c>
      <c r="E537" s="52" t="s">
        <v>310</v>
      </c>
      <c r="F537" s="121" t="s">
        <v>2107</v>
      </c>
      <c r="G537" s="52" t="s">
        <v>839</v>
      </c>
      <c r="H537" s="71" t="s">
        <v>269</v>
      </c>
      <c r="I537" s="71" t="s">
        <v>840</v>
      </c>
      <c r="J537" s="122">
        <v>40000</v>
      </c>
      <c r="K537" s="249" t="s">
        <v>137</v>
      </c>
      <c r="L537" s="78"/>
      <c r="M537" s="78"/>
      <c r="N537" s="439"/>
      <c r="O537" s="19"/>
      <c r="P537" s="19"/>
      <c r="Q537" s="19"/>
      <c r="R537" s="19"/>
      <c r="S537" s="19"/>
      <c r="T537" s="19"/>
      <c r="U537" s="19"/>
      <c r="V537" s="19"/>
      <c r="W537" s="19"/>
      <c r="X537" s="18"/>
      <c r="Y537" s="46"/>
      <c r="Z537" s="19"/>
      <c r="AA537" s="19"/>
      <c r="AB537" s="19"/>
      <c r="AC537" s="19"/>
      <c r="AD537" s="19"/>
      <c r="AE537" s="20" t="s">
        <v>3811</v>
      </c>
      <c r="AF537" s="54" t="s">
        <v>3030</v>
      </c>
      <c r="AG537" s="54" t="s">
        <v>3537</v>
      </c>
      <c r="AH537" s="54" t="s">
        <v>3451</v>
      </c>
      <c r="AI537" s="52" t="s">
        <v>3467</v>
      </c>
      <c r="AJ537" s="52"/>
      <c r="AK537" s="54" t="s">
        <v>1358</v>
      </c>
      <c r="AL537" s="52" t="s">
        <v>1568</v>
      </c>
      <c r="AM537" s="52" t="s">
        <v>3553</v>
      </c>
      <c r="AN537" s="119"/>
      <c r="AO537" s="119"/>
      <c r="AP537" s="119">
        <f t="shared" si="17"/>
        <v>40000</v>
      </c>
      <c r="AQ537" s="311" t="s">
        <v>1343</v>
      </c>
      <c r="AR537" s="311" t="s">
        <v>1344</v>
      </c>
      <c r="AS537" s="311" t="s">
        <v>3049</v>
      </c>
      <c r="AT537" s="311" t="s">
        <v>3049</v>
      </c>
      <c r="AU537" s="311" t="s">
        <v>3050</v>
      </c>
      <c r="AV537" s="336">
        <v>40000</v>
      </c>
      <c r="AW537" s="311"/>
      <c r="AX537" s="311"/>
    </row>
    <row r="538" spans="1:50" s="123" customFormat="1" ht="72" x14ac:dyDescent="0.2">
      <c r="A538" s="52" t="s">
        <v>47</v>
      </c>
      <c r="B538" s="52" t="s">
        <v>277</v>
      </c>
      <c r="C538" s="52" t="s">
        <v>276</v>
      </c>
      <c r="D538" s="52" t="s">
        <v>33</v>
      </c>
      <c r="E538" s="52" t="s">
        <v>310</v>
      </c>
      <c r="F538" s="121" t="s">
        <v>2108</v>
      </c>
      <c r="G538" s="52" t="s">
        <v>841</v>
      </c>
      <c r="H538" s="71" t="s">
        <v>267</v>
      </c>
      <c r="I538" s="71" t="s">
        <v>511</v>
      </c>
      <c r="J538" s="122">
        <v>18000</v>
      </c>
      <c r="K538" s="249" t="s">
        <v>137</v>
      </c>
      <c r="L538" s="78"/>
      <c r="M538" s="78"/>
      <c r="N538" s="439"/>
      <c r="O538" s="19"/>
      <c r="P538" s="19"/>
      <c r="Q538" s="19"/>
      <c r="R538" s="19"/>
      <c r="S538" s="19"/>
      <c r="T538" s="19"/>
      <c r="U538" s="19"/>
      <c r="V538" s="19"/>
      <c r="W538" s="19"/>
      <c r="X538" s="18"/>
      <c r="Y538" s="46"/>
      <c r="Z538" s="19"/>
      <c r="AA538" s="19"/>
      <c r="AB538" s="19"/>
      <c r="AC538" s="19"/>
      <c r="AD538" s="19"/>
      <c r="AE538" s="20" t="s">
        <v>3811</v>
      </c>
      <c r="AF538" s="54" t="s">
        <v>3030</v>
      </c>
      <c r="AG538" s="54" t="s">
        <v>3537</v>
      </c>
      <c r="AH538" s="54" t="s">
        <v>3451</v>
      </c>
      <c r="AI538" s="52" t="s">
        <v>3467</v>
      </c>
      <c r="AJ538" s="52"/>
      <c r="AK538" s="54" t="s">
        <v>1358</v>
      </c>
      <c r="AL538" s="52" t="s">
        <v>1568</v>
      </c>
      <c r="AM538" s="52" t="s">
        <v>3553</v>
      </c>
      <c r="AN538" s="119"/>
      <c r="AO538" s="119"/>
      <c r="AP538" s="119">
        <f t="shared" si="17"/>
        <v>18000</v>
      </c>
      <c r="AQ538" s="311" t="s">
        <v>1343</v>
      </c>
      <c r="AR538" s="311" t="s">
        <v>1344</v>
      </c>
      <c r="AS538" s="311" t="s">
        <v>3049</v>
      </c>
      <c r="AT538" s="311" t="s">
        <v>3049</v>
      </c>
      <c r="AU538" s="311" t="s">
        <v>3050</v>
      </c>
      <c r="AV538" s="336">
        <v>18000</v>
      </c>
      <c r="AW538" s="311"/>
      <c r="AX538" s="311"/>
    </row>
    <row r="539" spans="1:50" s="123" customFormat="1" ht="72" x14ac:dyDescent="0.2">
      <c r="A539" s="52" t="s">
        <v>47</v>
      </c>
      <c r="B539" s="52" t="s">
        <v>277</v>
      </c>
      <c r="C539" s="52" t="s">
        <v>276</v>
      </c>
      <c r="D539" s="52" t="s">
        <v>33</v>
      </c>
      <c r="E539" s="52" t="s">
        <v>310</v>
      </c>
      <c r="F539" s="121" t="s">
        <v>2109</v>
      </c>
      <c r="G539" s="52" t="s">
        <v>842</v>
      </c>
      <c r="H539" s="71" t="s">
        <v>340</v>
      </c>
      <c r="I539" s="71" t="s">
        <v>840</v>
      </c>
      <c r="J539" s="122">
        <v>36000</v>
      </c>
      <c r="K539" s="249" t="s">
        <v>137</v>
      </c>
      <c r="L539" s="78"/>
      <c r="M539" s="78"/>
      <c r="N539" s="439"/>
      <c r="O539" s="19"/>
      <c r="P539" s="19"/>
      <c r="Q539" s="19"/>
      <c r="R539" s="19"/>
      <c r="S539" s="19"/>
      <c r="T539" s="19"/>
      <c r="U539" s="19"/>
      <c r="V539" s="19"/>
      <c r="W539" s="19"/>
      <c r="X539" s="18"/>
      <c r="Y539" s="46"/>
      <c r="Z539" s="19"/>
      <c r="AA539" s="19"/>
      <c r="AB539" s="19"/>
      <c r="AC539" s="19"/>
      <c r="AD539" s="19"/>
      <c r="AE539" s="20" t="s">
        <v>3811</v>
      </c>
      <c r="AF539" s="54" t="s">
        <v>3030</v>
      </c>
      <c r="AG539" s="54" t="s">
        <v>3537</v>
      </c>
      <c r="AH539" s="54" t="s">
        <v>3451</v>
      </c>
      <c r="AI539" s="52" t="s">
        <v>3467</v>
      </c>
      <c r="AJ539" s="52"/>
      <c r="AK539" s="54" t="s">
        <v>1358</v>
      </c>
      <c r="AL539" s="52" t="s">
        <v>1568</v>
      </c>
      <c r="AM539" s="52" t="s">
        <v>3553</v>
      </c>
      <c r="AN539" s="119"/>
      <c r="AO539" s="119"/>
      <c r="AP539" s="119">
        <f t="shared" si="17"/>
        <v>36000</v>
      </c>
      <c r="AQ539" s="311" t="s">
        <v>1343</v>
      </c>
      <c r="AR539" s="311" t="s">
        <v>1344</v>
      </c>
      <c r="AS539" s="311" t="s">
        <v>3049</v>
      </c>
      <c r="AT539" s="311" t="s">
        <v>3049</v>
      </c>
      <c r="AU539" s="311" t="s">
        <v>3050</v>
      </c>
      <c r="AV539" s="336">
        <v>36000</v>
      </c>
      <c r="AW539" s="311"/>
      <c r="AX539" s="311"/>
    </row>
    <row r="540" spans="1:50" s="123" customFormat="1" ht="72" x14ac:dyDescent="0.2">
      <c r="A540" s="52" t="s">
        <v>47</v>
      </c>
      <c r="B540" s="52" t="s">
        <v>277</v>
      </c>
      <c r="C540" s="52" t="s">
        <v>276</v>
      </c>
      <c r="D540" s="52" t="s">
        <v>33</v>
      </c>
      <c r="E540" s="52" t="s">
        <v>310</v>
      </c>
      <c r="F540" s="121" t="s">
        <v>2110</v>
      </c>
      <c r="G540" s="52" t="s">
        <v>843</v>
      </c>
      <c r="H540" s="71" t="s">
        <v>387</v>
      </c>
      <c r="I540" s="71" t="s">
        <v>274</v>
      </c>
      <c r="J540" s="122">
        <v>176000</v>
      </c>
      <c r="K540" s="249" t="s">
        <v>137</v>
      </c>
      <c r="L540" s="78"/>
      <c r="M540" s="78"/>
      <c r="N540" s="439"/>
      <c r="O540" s="19"/>
      <c r="P540" s="19"/>
      <c r="Q540" s="19"/>
      <c r="R540" s="19"/>
      <c r="S540" s="19"/>
      <c r="T540" s="19"/>
      <c r="U540" s="19"/>
      <c r="V540" s="19"/>
      <c r="W540" s="19"/>
      <c r="X540" s="18"/>
      <c r="Y540" s="46"/>
      <c r="Z540" s="19"/>
      <c r="AA540" s="19"/>
      <c r="AB540" s="19"/>
      <c r="AC540" s="19"/>
      <c r="AD540" s="19"/>
      <c r="AE540" s="20" t="s">
        <v>3811</v>
      </c>
      <c r="AF540" s="54" t="s">
        <v>3030</v>
      </c>
      <c r="AG540" s="54" t="s">
        <v>3537</v>
      </c>
      <c r="AH540" s="54" t="s">
        <v>3451</v>
      </c>
      <c r="AI540" s="52" t="s">
        <v>3467</v>
      </c>
      <c r="AJ540" s="52"/>
      <c r="AK540" s="54" t="s">
        <v>1358</v>
      </c>
      <c r="AL540" s="52" t="s">
        <v>1568</v>
      </c>
      <c r="AM540" s="52" t="s">
        <v>3553</v>
      </c>
      <c r="AN540" s="119"/>
      <c r="AO540" s="119"/>
      <c r="AP540" s="119">
        <f t="shared" si="17"/>
        <v>176000</v>
      </c>
      <c r="AQ540" s="311" t="s">
        <v>1343</v>
      </c>
      <c r="AR540" s="311" t="s">
        <v>1344</v>
      </c>
      <c r="AS540" s="311" t="s">
        <v>3049</v>
      </c>
      <c r="AT540" s="311" t="s">
        <v>3049</v>
      </c>
      <c r="AU540" s="311" t="s">
        <v>3050</v>
      </c>
      <c r="AV540" s="336">
        <v>176000</v>
      </c>
      <c r="AW540" s="311"/>
      <c r="AX540" s="311"/>
    </row>
    <row r="541" spans="1:50" s="123" customFormat="1" ht="72" x14ac:dyDescent="0.2">
      <c r="A541" s="52" t="s">
        <v>47</v>
      </c>
      <c r="B541" s="52" t="s">
        <v>277</v>
      </c>
      <c r="C541" s="52" t="s">
        <v>276</v>
      </c>
      <c r="D541" s="52" t="s">
        <v>33</v>
      </c>
      <c r="E541" s="52" t="s">
        <v>310</v>
      </c>
      <c r="F541" s="121" t="s">
        <v>2111</v>
      </c>
      <c r="G541" s="52" t="s">
        <v>844</v>
      </c>
      <c r="H541" s="71" t="s">
        <v>464</v>
      </c>
      <c r="I541" s="71" t="s">
        <v>511</v>
      </c>
      <c r="J541" s="122">
        <v>45000</v>
      </c>
      <c r="K541" s="249" t="s">
        <v>137</v>
      </c>
      <c r="L541" s="78"/>
      <c r="M541" s="78"/>
      <c r="N541" s="439"/>
      <c r="O541" s="19"/>
      <c r="P541" s="19"/>
      <c r="Q541" s="19"/>
      <c r="R541" s="19"/>
      <c r="S541" s="19"/>
      <c r="T541" s="19"/>
      <c r="U541" s="19"/>
      <c r="V541" s="19"/>
      <c r="W541" s="19"/>
      <c r="X541" s="18"/>
      <c r="Y541" s="46"/>
      <c r="Z541" s="19"/>
      <c r="AA541" s="19"/>
      <c r="AB541" s="19"/>
      <c r="AC541" s="19"/>
      <c r="AD541" s="19"/>
      <c r="AE541" s="20" t="s">
        <v>3811</v>
      </c>
      <c r="AF541" s="54" t="s">
        <v>3030</v>
      </c>
      <c r="AG541" s="54" t="s">
        <v>3537</v>
      </c>
      <c r="AH541" s="54" t="s">
        <v>3451</v>
      </c>
      <c r="AI541" s="52" t="s">
        <v>3467</v>
      </c>
      <c r="AJ541" s="52"/>
      <c r="AK541" s="54" t="s">
        <v>1358</v>
      </c>
      <c r="AL541" s="52" t="s">
        <v>1568</v>
      </c>
      <c r="AM541" s="52" t="s">
        <v>3553</v>
      </c>
      <c r="AN541" s="119"/>
      <c r="AO541" s="119"/>
      <c r="AP541" s="119">
        <f t="shared" si="17"/>
        <v>45000</v>
      </c>
      <c r="AQ541" s="311" t="s">
        <v>1343</v>
      </c>
      <c r="AR541" s="311" t="s">
        <v>1344</v>
      </c>
      <c r="AS541" s="311" t="s">
        <v>3049</v>
      </c>
      <c r="AT541" s="311" t="s">
        <v>3049</v>
      </c>
      <c r="AU541" s="311" t="s">
        <v>3050</v>
      </c>
      <c r="AV541" s="336">
        <v>45000</v>
      </c>
      <c r="AW541" s="311"/>
      <c r="AX541" s="311"/>
    </row>
    <row r="542" spans="1:50" s="123" customFormat="1" ht="72" x14ac:dyDescent="0.2">
      <c r="A542" s="52" t="s">
        <v>47</v>
      </c>
      <c r="B542" s="52" t="s">
        <v>277</v>
      </c>
      <c r="C542" s="52" t="s">
        <v>276</v>
      </c>
      <c r="D542" s="52" t="s">
        <v>10</v>
      </c>
      <c r="E542" s="52" t="s">
        <v>311</v>
      </c>
      <c r="F542" s="121" t="s">
        <v>2112</v>
      </c>
      <c r="G542" s="52" t="s">
        <v>845</v>
      </c>
      <c r="H542" s="71" t="s">
        <v>303</v>
      </c>
      <c r="I542" s="71" t="s">
        <v>271</v>
      </c>
      <c r="J542" s="122">
        <v>170000</v>
      </c>
      <c r="K542" s="249" t="s">
        <v>137</v>
      </c>
      <c r="L542" s="78"/>
      <c r="M542" s="78"/>
      <c r="N542" s="439"/>
      <c r="O542" s="19"/>
      <c r="P542" s="19"/>
      <c r="Q542" s="19"/>
      <c r="R542" s="19"/>
      <c r="S542" s="19"/>
      <c r="T542" s="19"/>
      <c r="U542" s="19"/>
      <c r="V542" s="19"/>
      <c r="W542" s="19"/>
      <c r="X542" s="18"/>
      <c r="Y542" s="46"/>
      <c r="Z542" s="19"/>
      <c r="AA542" s="19"/>
      <c r="AB542" s="19"/>
      <c r="AC542" s="19"/>
      <c r="AD542" s="19"/>
      <c r="AE542" s="20" t="s">
        <v>3816</v>
      </c>
      <c r="AF542" s="54" t="s">
        <v>3034</v>
      </c>
      <c r="AG542" s="54"/>
      <c r="AH542" s="54" t="s">
        <v>3481</v>
      </c>
      <c r="AI542" s="52" t="s">
        <v>3467</v>
      </c>
      <c r="AJ542" s="52"/>
      <c r="AK542" s="54" t="s">
        <v>1365</v>
      </c>
      <c r="AL542" s="54" t="s">
        <v>1573</v>
      </c>
      <c r="AM542" s="52" t="s">
        <v>3553</v>
      </c>
      <c r="AN542" s="119"/>
      <c r="AO542" s="119"/>
      <c r="AP542" s="119">
        <f t="shared" si="17"/>
        <v>170000</v>
      </c>
      <c r="AQ542" s="311" t="s">
        <v>1343</v>
      </c>
      <c r="AR542" s="311" t="s">
        <v>1344</v>
      </c>
      <c r="AS542" s="311" t="s">
        <v>3054</v>
      </c>
      <c r="AT542" s="311" t="s">
        <v>3054</v>
      </c>
      <c r="AU542" s="311" t="s">
        <v>3055</v>
      </c>
      <c r="AV542" s="17">
        <v>170000</v>
      </c>
      <c r="AW542" s="19"/>
      <c r="AX542" s="19"/>
    </row>
    <row r="543" spans="1:50" s="123" customFormat="1" ht="90" x14ac:dyDescent="0.2">
      <c r="A543" s="52" t="s">
        <v>47</v>
      </c>
      <c r="B543" s="52" t="s">
        <v>277</v>
      </c>
      <c r="C543" s="52" t="s">
        <v>276</v>
      </c>
      <c r="D543" s="52" t="s">
        <v>10</v>
      </c>
      <c r="E543" s="52" t="s">
        <v>311</v>
      </c>
      <c r="F543" s="121" t="s">
        <v>2113</v>
      </c>
      <c r="G543" s="52" t="s">
        <v>846</v>
      </c>
      <c r="H543" s="71" t="s">
        <v>270</v>
      </c>
      <c r="I543" s="71" t="s">
        <v>271</v>
      </c>
      <c r="J543" s="122">
        <v>120000</v>
      </c>
      <c r="K543" s="249" t="s">
        <v>137</v>
      </c>
      <c r="L543" s="78"/>
      <c r="M543" s="78"/>
      <c r="N543" s="439"/>
      <c r="O543" s="19"/>
      <c r="P543" s="19"/>
      <c r="Q543" s="19"/>
      <c r="R543" s="19"/>
      <c r="S543" s="19"/>
      <c r="T543" s="19"/>
      <c r="U543" s="19"/>
      <c r="V543" s="19"/>
      <c r="W543" s="19"/>
      <c r="X543" s="18"/>
      <c r="Y543" s="46"/>
      <c r="Z543" s="19"/>
      <c r="AA543" s="19"/>
      <c r="AB543" s="19"/>
      <c r="AC543" s="19"/>
      <c r="AD543" s="19"/>
      <c r="AE543" s="20" t="s">
        <v>3816</v>
      </c>
      <c r="AF543" s="54" t="s">
        <v>3034</v>
      </c>
      <c r="AG543" s="54"/>
      <c r="AH543" s="54" t="s">
        <v>3481</v>
      </c>
      <c r="AI543" s="52" t="s">
        <v>3467</v>
      </c>
      <c r="AJ543" s="52"/>
      <c r="AK543" s="54" t="s">
        <v>1365</v>
      </c>
      <c r="AL543" s="54" t="s">
        <v>1573</v>
      </c>
      <c r="AM543" s="52" t="s">
        <v>3553</v>
      </c>
      <c r="AN543" s="119"/>
      <c r="AO543" s="119"/>
      <c r="AP543" s="119">
        <f t="shared" si="17"/>
        <v>120000</v>
      </c>
      <c r="AQ543" s="311" t="s">
        <v>1343</v>
      </c>
      <c r="AR543" s="311" t="s">
        <v>1344</v>
      </c>
      <c r="AS543" s="311" t="s">
        <v>3054</v>
      </c>
      <c r="AT543" s="311" t="s">
        <v>3054</v>
      </c>
      <c r="AU543" s="311" t="s">
        <v>3055</v>
      </c>
      <c r="AV543" s="17">
        <v>120000</v>
      </c>
      <c r="AW543" s="19"/>
      <c r="AX543" s="19"/>
    </row>
    <row r="544" spans="1:50" s="123" customFormat="1" ht="72" x14ac:dyDescent="0.2">
      <c r="A544" s="52" t="s">
        <v>47</v>
      </c>
      <c r="B544" s="52" t="s">
        <v>277</v>
      </c>
      <c r="C544" s="52" t="s">
        <v>276</v>
      </c>
      <c r="D544" s="52" t="s">
        <v>10</v>
      </c>
      <c r="E544" s="52" t="s">
        <v>311</v>
      </c>
      <c r="F544" s="121" t="s">
        <v>2114</v>
      </c>
      <c r="G544" s="52" t="s">
        <v>847</v>
      </c>
      <c r="H544" s="71" t="s">
        <v>501</v>
      </c>
      <c r="I544" s="71" t="s">
        <v>271</v>
      </c>
      <c r="J544" s="122">
        <v>368000</v>
      </c>
      <c r="K544" s="249" t="s">
        <v>137</v>
      </c>
      <c r="L544" s="78"/>
      <c r="M544" s="78"/>
      <c r="N544" s="439"/>
      <c r="O544" s="19"/>
      <c r="P544" s="19"/>
      <c r="Q544" s="19"/>
      <c r="R544" s="19"/>
      <c r="S544" s="19"/>
      <c r="T544" s="19"/>
      <c r="U544" s="19"/>
      <c r="V544" s="19"/>
      <c r="W544" s="19"/>
      <c r="X544" s="18"/>
      <c r="Y544" s="46"/>
      <c r="Z544" s="19"/>
      <c r="AA544" s="19"/>
      <c r="AB544" s="19"/>
      <c r="AC544" s="19"/>
      <c r="AD544" s="19"/>
      <c r="AE544" s="20" t="s">
        <v>3816</v>
      </c>
      <c r="AF544" s="54" t="s">
        <v>3034</v>
      </c>
      <c r="AG544" s="54"/>
      <c r="AH544" s="54" t="s">
        <v>3481</v>
      </c>
      <c r="AI544" s="52" t="s">
        <v>3467</v>
      </c>
      <c r="AJ544" s="52"/>
      <c r="AK544" s="54" t="s">
        <v>1365</v>
      </c>
      <c r="AL544" s="54" t="s">
        <v>1573</v>
      </c>
      <c r="AM544" s="52" t="s">
        <v>3553</v>
      </c>
      <c r="AN544" s="119"/>
      <c r="AO544" s="119"/>
      <c r="AP544" s="119">
        <f t="shared" si="17"/>
        <v>368000</v>
      </c>
      <c r="AQ544" s="311" t="s">
        <v>1343</v>
      </c>
      <c r="AR544" s="311" t="s">
        <v>1344</v>
      </c>
      <c r="AS544" s="311" t="s">
        <v>3054</v>
      </c>
      <c r="AT544" s="311" t="s">
        <v>3054</v>
      </c>
      <c r="AU544" s="311" t="s">
        <v>3055</v>
      </c>
      <c r="AV544" s="17">
        <v>368000</v>
      </c>
      <c r="AW544" s="19"/>
      <c r="AX544" s="19"/>
    </row>
    <row r="545" spans="1:50" s="123" customFormat="1" ht="72" x14ac:dyDescent="0.2">
      <c r="A545" s="52" t="s">
        <v>47</v>
      </c>
      <c r="B545" s="52" t="s">
        <v>277</v>
      </c>
      <c r="C545" s="52" t="s">
        <v>276</v>
      </c>
      <c r="D545" s="52" t="s">
        <v>10</v>
      </c>
      <c r="E545" s="52" t="s">
        <v>311</v>
      </c>
      <c r="F545" s="121" t="s">
        <v>2115</v>
      </c>
      <c r="G545" s="52" t="s">
        <v>848</v>
      </c>
      <c r="H545" s="71" t="s">
        <v>317</v>
      </c>
      <c r="I545" s="71" t="s">
        <v>271</v>
      </c>
      <c r="J545" s="122">
        <v>110000</v>
      </c>
      <c r="K545" s="249" t="s">
        <v>137</v>
      </c>
      <c r="L545" s="78"/>
      <c r="M545" s="78"/>
      <c r="N545" s="439"/>
      <c r="O545" s="19"/>
      <c r="P545" s="19"/>
      <c r="Q545" s="19"/>
      <c r="R545" s="19"/>
      <c r="S545" s="19"/>
      <c r="T545" s="19"/>
      <c r="U545" s="19"/>
      <c r="V545" s="19"/>
      <c r="W545" s="19"/>
      <c r="X545" s="18"/>
      <c r="Y545" s="46"/>
      <c r="Z545" s="19"/>
      <c r="AA545" s="19"/>
      <c r="AB545" s="19"/>
      <c r="AC545" s="19"/>
      <c r="AD545" s="19"/>
      <c r="AE545" s="20" t="s">
        <v>3816</v>
      </c>
      <c r="AF545" s="54" t="s">
        <v>3034</v>
      </c>
      <c r="AG545" s="54"/>
      <c r="AH545" s="54" t="s">
        <v>3481</v>
      </c>
      <c r="AI545" s="52" t="s">
        <v>3467</v>
      </c>
      <c r="AJ545" s="52"/>
      <c r="AK545" s="54" t="s">
        <v>1365</v>
      </c>
      <c r="AL545" s="54" t="s">
        <v>1573</v>
      </c>
      <c r="AM545" s="52" t="s">
        <v>3553</v>
      </c>
      <c r="AN545" s="119"/>
      <c r="AO545" s="119"/>
      <c r="AP545" s="119">
        <f t="shared" si="17"/>
        <v>110000</v>
      </c>
      <c r="AQ545" s="311" t="s">
        <v>1343</v>
      </c>
      <c r="AR545" s="311" t="s">
        <v>1344</v>
      </c>
      <c r="AS545" s="311" t="s">
        <v>3054</v>
      </c>
      <c r="AT545" s="311" t="s">
        <v>3054</v>
      </c>
      <c r="AU545" s="311" t="s">
        <v>3055</v>
      </c>
      <c r="AV545" s="17">
        <v>110000</v>
      </c>
      <c r="AW545" s="19"/>
      <c r="AX545" s="19"/>
    </row>
    <row r="546" spans="1:50" s="123" customFormat="1" ht="72" x14ac:dyDescent="0.2">
      <c r="A546" s="52" t="s">
        <v>47</v>
      </c>
      <c r="B546" s="52" t="s">
        <v>277</v>
      </c>
      <c r="C546" s="52" t="s">
        <v>276</v>
      </c>
      <c r="D546" s="52" t="s">
        <v>10</v>
      </c>
      <c r="E546" s="52" t="s">
        <v>311</v>
      </c>
      <c r="F546" s="121" t="s">
        <v>2116</v>
      </c>
      <c r="G546" s="52" t="s">
        <v>849</v>
      </c>
      <c r="H546" s="71" t="s">
        <v>270</v>
      </c>
      <c r="I546" s="71" t="s">
        <v>271</v>
      </c>
      <c r="J546" s="122">
        <v>100000</v>
      </c>
      <c r="K546" s="249" t="s">
        <v>137</v>
      </c>
      <c r="L546" s="78"/>
      <c r="M546" s="78"/>
      <c r="N546" s="439"/>
      <c r="O546" s="19" t="s">
        <v>3799</v>
      </c>
      <c r="P546" s="48">
        <v>23111</v>
      </c>
      <c r="Q546" s="19" t="s">
        <v>3800</v>
      </c>
      <c r="R546" s="19" t="s">
        <v>29</v>
      </c>
      <c r="S546" s="19" t="s">
        <v>1363</v>
      </c>
      <c r="T546" s="19"/>
      <c r="U546" s="19"/>
      <c r="V546" s="19" t="s">
        <v>3801</v>
      </c>
      <c r="W546" s="17">
        <v>100000</v>
      </c>
      <c r="X546" s="18" t="s">
        <v>1182</v>
      </c>
      <c r="Y546" s="128">
        <v>23141</v>
      </c>
      <c r="Z546" s="17">
        <v>100000</v>
      </c>
      <c r="AA546" s="19">
        <v>7014310000</v>
      </c>
      <c r="AB546" s="19"/>
      <c r="AC546" s="19"/>
      <c r="AD546" s="17">
        <v>100000</v>
      </c>
      <c r="AE546" s="20" t="s">
        <v>3802</v>
      </c>
      <c r="AF546" s="54" t="s">
        <v>3034</v>
      </c>
      <c r="AG546" s="54"/>
      <c r="AH546" s="54" t="s">
        <v>3481</v>
      </c>
      <c r="AI546" s="52" t="s">
        <v>2456</v>
      </c>
      <c r="AJ546" s="52"/>
      <c r="AK546" s="54" t="s">
        <v>1365</v>
      </c>
      <c r="AL546" s="54" t="s">
        <v>1573</v>
      </c>
      <c r="AM546" s="52" t="s">
        <v>3553</v>
      </c>
      <c r="AN546" s="122">
        <v>100000</v>
      </c>
      <c r="AO546" s="119"/>
      <c r="AP546" s="119">
        <f t="shared" si="17"/>
        <v>0</v>
      </c>
      <c r="AQ546" s="311" t="s">
        <v>1343</v>
      </c>
      <c r="AR546" s="311" t="s">
        <v>1344</v>
      </c>
      <c r="AS546" s="311" t="s">
        <v>3054</v>
      </c>
      <c r="AT546" s="311" t="s">
        <v>3054</v>
      </c>
      <c r="AU546" s="311" t="s">
        <v>3055</v>
      </c>
      <c r="AV546" s="17">
        <v>100000</v>
      </c>
      <c r="AW546" s="19"/>
      <c r="AX546" s="19"/>
    </row>
    <row r="547" spans="1:50" s="123" customFormat="1" ht="72" x14ac:dyDescent="0.2">
      <c r="A547" s="52" t="s">
        <v>47</v>
      </c>
      <c r="B547" s="52" t="s">
        <v>277</v>
      </c>
      <c r="C547" s="52" t="s">
        <v>276</v>
      </c>
      <c r="D547" s="52" t="s">
        <v>10</v>
      </c>
      <c r="E547" s="52" t="s">
        <v>311</v>
      </c>
      <c r="F547" s="121" t="s">
        <v>2117</v>
      </c>
      <c r="G547" s="52" t="s">
        <v>850</v>
      </c>
      <c r="H547" s="71" t="s">
        <v>270</v>
      </c>
      <c r="I547" s="71" t="s">
        <v>631</v>
      </c>
      <c r="J547" s="122">
        <v>95000</v>
      </c>
      <c r="K547" s="249" t="s">
        <v>137</v>
      </c>
      <c r="L547" s="78"/>
      <c r="M547" s="78"/>
      <c r="N547" s="439"/>
      <c r="O547" s="19" t="s">
        <v>3799</v>
      </c>
      <c r="P547" s="48">
        <v>23111</v>
      </c>
      <c r="Q547" s="19" t="s">
        <v>3800</v>
      </c>
      <c r="R547" s="19" t="s">
        <v>29</v>
      </c>
      <c r="S547" s="19" t="s">
        <v>1363</v>
      </c>
      <c r="T547" s="19"/>
      <c r="U547" s="19"/>
      <c r="V547" s="19" t="s">
        <v>3801</v>
      </c>
      <c r="W547" s="17">
        <v>95000</v>
      </c>
      <c r="X547" s="18" t="s">
        <v>1182</v>
      </c>
      <c r="Y547" s="128">
        <v>23141</v>
      </c>
      <c r="Z547" s="17">
        <v>95000</v>
      </c>
      <c r="AA547" s="19">
        <v>7014310000</v>
      </c>
      <c r="AB547" s="19"/>
      <c r="AC547" s="19"/>
      <c r="AD547" s="17">
        <v>95000</v>
      </c>
      <c r="AE547" s="20" t="s">
        <v>3802</v>
      </c>
      <c r="AF547" s="54" t="s">
        <v>3034</v>
      </c>
      <c r="AG547" s="54"/>
      <c r="AH547" s="54" t="s">
        <v>3481</v>
      </c>
      <c r="AI547" s="52" t="s">
        <v>2456</v>
      </c>
      <c r="AJ547" s="52"/>
      <c r="AK547" s="54" t="s">
        <v>1365</v>
      </c>
      <c r="AL547" s="54" t="s">
        <v>1573</v>
      </c>
      <c r="AM547" s="52" t="s">
        <v>3553</v>
      </c>
      <c r="AN547" s="122">
        <v>95000</v>
      </c>
      <c r="AO547" s="119"/>
      <c r="AP547" s="119">
        <f t="shared" si="17"/>
        <v>0</v>
      </c>
      <c r="AQ547" s="311" t="s">
        <v>1343</v>
      </c>
      <c r="AR547" s="311" t="s">
        <v>1344</v>
      </c>
      <c r="AS547" s="311" t="s">
        <v>3054</v>
      </c>
      <c r="AT547" s="311" t="s">
        <v>3054</v>
      </c>
      <c r="AU547" s="311" t="s">
        <v>3055</v>
      </c>
      <c r="AV547" s="17">
        <v>95000</v>
      </c>
      <c r="AW547" s="19"/>
      <c r="AX547" s="19"/>
    </row>
    <row r="548" spans="1:50" s="123" customFormat="1" ht="72" x14ac:dyDescent="0.2">
      <c r="A548" s="52" t="s">
        <v>47</v>
      </c>
      <c r="B548" s="52" t="s">
        <v>277</v>
      </c>
      <c r="C548" s="52" t="s">
        <v>276</v>
      </c>
      <c r="D548" s="52" t="s">
        <v>10</v>
      </c>
      <c r="E548" s="52" t="s">
        <v>311</v>
      </c>
      <c r="F548" s="121" t="s">
        <v>2118</v>
      </c>
      <c r="G548" s="52" t="s">
        <v>851</v>
      </c>
      <c r="H548" s="71" t="s">
        <v>303</v>
      </c>
      <c r="I548" s="71" t="s">
        <v>271</v>
      </c>
      <c r="J548" s="122">
        <v>80000</v>
      </c>
      <c r="K548" s="249" t="s">
        <v>137</v>
      </c>
      <c r="L548" s="78"/>
      <c r="M548" s="78"/>
      <c r="N548" s="439"/>
      <c r="O548" s="19"/>
      <c r="P548" s="19"/>
      <c r="Q548" s="19"/>
      <c r="R548" s="19"/>
      <c r="S548" s="19"/>
      <c r="T548" s="19"/>
      <c r="U548" s="19"/>
      <c r="V548" s="19"/>
      <c r="W548" s="19"/>
      <c r="X548" s="18"/>
      <c r="Y548" s="46"/>
      <c r="Z548" s="19"/>
      <c r="AA548" s="19"/>
      <c r="AB548" s="19"/>
      <c r="AC548" s="19"/>
      <c r="AD548" s="19"/>
      <c r="AE548" s="20" t="s">
        <v>3816</v>
      </c>
      <c r="AF548" s="54" t="s">
        <v>3034</v>
      </c>
      <c r="AG548" s="54"/>
      <c r="AH548" s="54" t="s">
        <v>3481</v>
      </c>
      <c r="AI548" s="52" t="s">
        <v>3467</v>
      </c>
      <c r="AJ548" s="52"/>
      <c r="AK548" s="54" t="s">
        <v>1365</v>
      </c>
      <c r="AL548" s="54" t="s">
        <v>1573</v>
      </c>
      <c r="AM548" s="52" t="s">
        <v>3553</v>
      </c>
      <c r="AN548" s="119"/>
      <c r="AO548" s="119"/>
      <c r="AP548" s="119">
        <f t="shared" si="17"/>
        <v>80000</v>
      </c>
      <c r="AQ548" s="311" t="s">
        <v>1343</v>
      </c>
      <c r="AR548" s="311" t="s">
        <v>1344</v>
      </c>
      <c r="AS548" s="311" t="s">
        <v>3054</v>
      </c>
      <c r="AT548" s="311" t="s">
        <v>3054</v>
      </c>
      <c r="AU548" s="311" t="s">
        <v>3055</v>
      </c>
      <c r="AV548" s="17">
        <v>80000</v>
      </c>
      <c r="AW548" s="19"/>
      <c r="AX548" s="19"/>
    </row>
    <row r="549" spans="1:50" s="123" customFormat="1" ht="72" x14ac:dyDescent="0.2">
      <c r="A549" s="52" t="s">
        <v>47</v>
      </c>
      <c r="B549" s="52" t="s">
        <v>277</v>
      </c>
      <c r="C549" s="52" t="s">
        <v>276</v>
      </c>
      <c r="D549" s="52" t="s">
        <v>10</v>
      </c>
      <c r="E549" s="52" t="s">
        <v>311</v>
      </c>
      <c r="F549" s="121" t="s">
        <v>2119</v>
      </c>
      <c r="G549" s="52" t="s">
        <v>852</v>
      </c>
      <c r="H549" s="71" t="s">
        <v>317</v>
      </c>
      <c r="I549" s="71" t="s">
        <v>271</v>
      </c>
      <c r="J549" s="122">
        <v>75000</v>
      </c>
      <c r="K549" s="249" t="s">
        <v>137</v>
      </c>
      <c r="L549" s="78"/>
      <c r="M549" s="78"/>
      <c r="N549" s="439"/>
      <c r="O549" s="19"/>
      <c r="P549" s="19"/>
      <c r="Q549" s="19"/>
      <c r="R549" s="19"/>
      <c r="S549" s="19"/>
      <c r="T549" s="19"/>
      <c r="U549" s="19"/>
      <c r="V549" s="19"/>
      <c r="W549" s="19"/>
      <c r="X549" s="18"/>
      <c r="Y549" s="46"/>
      <c r="Z549" s="19"/>
      <c r="AA549" s="19"/>
      <c r="AB549" s="19"/>
      <c r="AC549" s="19"/>
      <c r="AD549" s="19"/>
      <c r="AE549" s="20" t="s">
        <v>3816</v>
      </c>
      <c r="AF549" s="54" t="s">
        <v>3034</v>
      </c>
      <c r="AG549" s="54"/>
      <c r="AH549" s="54" t="s">
        <v>3481</v>
      </c>
      <c r="AI549" s="52" t="s">
        <v>3467</v>
      </c>
      <c r="AJ549" s="52"/>
      <c r="AK549" s="54" t="s">
        <v>1365</v>
      </c>
      <c r="AL549" s="54" t="s">
        <v>1573</v>
      </c>
      <c r="AM549" s="52" t="s">
        <v>3553</v>
      </c>
      <c r="AN549" s="119"/>
      <c r="AO549" s="119"/>
      <c r="AP549" s="119">
        <f t="shared" si="17"/>
        <v>75000</v>
      </c>
      <c r="AQ549" s="311" t="s">
        <v>1343</v>
      </c>
      <c r="AR549" s="311" t="s">
        <v>1344</v>
      </c>
      <c r="AS549" s="311" t="s">
        <v>3054</v>
      </c>
      <c r="AT549" s="311" t="s">
        <v>3054</v>
      </c>
      <c r="AU549" s="311" t="s">
        <v>3055</v>
      </c>
      <c r="AV549" s="17">
        <v>75000</v>
      </c>
      <c r="AW549" s="19"/>
      <c r="AX549" s="19"/>
    </row>
    <row r="550" spans="1:50" s="123" customFormat="1" ht="72" x14ac:dyDescent="0.2">
      <c r="A550" s="52" t="s">
        <v>47</v>
      </c>
      <c r="B550" s="52" t="s">
        <v>277</v>
      </c>
      <c r="C550" s="52" t="s">
        <v>276</v>
      </c>
      <c r="D550" s="52" t="s">
        <v>10</v>
      </c>
      <c r="E550" s="52" t="s">
        <v>311</v>
      </c>
      <c r="F550" s="121" t="s">
        <v>2120</v>
      </c>
      <c r="G550" s="52" t="s">
        <v>853</v>
      </c>
      <c r="H550" s="71" t="s">
        <v>269</v>
      </c>
      <c r="I550" s="71" t="s">
        <v>271</v>
      </c>
      <c r="J550" s="122">
        <v>30000</v>
      </c>
      <c r="K550" s="249" t="s">
        <v>137</v>
      </c>
      <c r="L550" s="78"/>
      <c r="M550" s="78"/>
      <c r="N550" s="439"/>
      <c r="O550" s="19"/>
      <c r="P550" s="19"/>
      <c r="Q550" s="19"/>
      <c r="R550" s="19"/>
      <c r="S550" s="19"/>
      <c r="T550" s="19"/>
      <c r="U550" s="19"/>
      <c r="V550" s="19"/>
      <c r="W550" s="19"/>
      <c r="X550" s="18"/>
      <c r="Y550" s="46"/>
      <c r="Z550" s="19"/>
      <c r="AA550" s="19"/>
      <c r="AB550" s="19"/>
      <c r="AC550" s="19"/>
      <c r="AD550" s="19"/>
      <c r="AE550" s="20" t="s">
        <v>3816</v>
      </c>
      <c r="AF550" s="54" t="s">
        <v>3034</v>
      </c>
      <c r="AG550" s="54"/>
      <c r="AH550" s="54" t="s">
        <v>3481</v>
      </c>
      <c r="AI550" s="52" t="s">
        <v>3467</v>
      </c>
      <c r="AJ550" s="52"/>
      <c r="AK550" s="54" t="s">
        <v>1365</v>
      </c>
      <c r="AL550" s="54" t="s">
        <v>1573</v>
      </c>
      <c r="AM550" s="52" t="s">
        <v>3553</v>
      </c>
      <c r="AN550" s="119"/>
      <c r="AO550" s="119"/>
      <c r="AP550" s="119">
        <f t="shared" si="17"/>
        <v>30000</v>
      </c>
      <c r="AQ550" s="311" t="s">
        <v>1343</v>
      </c>
      <c r="AR550" s="311" t="s">
        <v>1344</v>
      </c>
      <c r="AS550" s="311" t="s">
        <v>3054</v>
      </c>
      <c r="AT550" s="311" t="s">
        <v>3054</v>
      </c>
      <c r="AU550" s="311" t="s">
        <v>3055</v>
      </c>
      <c r="AV550" s="17">
        <v>30000</v>
      </c>
      <c r="AW550" s="19"/>
      <c r="AX550" s="19"/>
    </row>
    <row r="551" spans="1:50" s="123" customFormat="1" ht="72" x14ac:dyDescent="0.2">
      <c r="A551" s="52" t="s">
        <v>47</v>
      </c>
      <c r="B551" s="52" t="s">
        <v>277</v>
      </c>
      <c r="C551" s="52" t="s">
        <v>276</v>
      </c>
      <c r="D551" s="52" t="s">
        <v>10</v>
      </c>
      <c r="E551" s="52" t="s">
        <v>311</v>
      </c>
      <c r="F551" s="121" t="s">
        <v>2121</v>
      </c>
      <c r="G551" s="52" t="s">
        <v>854</v>
      </c>
      <c r="H551" s="71" t="s">
        <v>269</v>
      </c>
      <c r="I551" s="71" t="s">
        <v>271</v>
      </c>
      <c r="J551" s="122">
        <v>17800</v>
      </c>
      <c r="K551" s="249" t="s">
        <v>137</v>
      </c>
      <c r="L551" s="78"/>
      <c r="M551" s="78"/>
      <c r="N551" s="439"/>
      <c r="O551" s="19"/>
      <c r="P551" s="19"/>
      <c r="Q551" s="19"/>
      <c r="R551" s="19"/>
      <c r="S551" s="19"/>
      <c r="T551" s="19"/>
      <c r="U551" s="19"/>
      <c r="V551" s="19"/>
      <c r="W551" s="19"/>
      <c r="X551" s="18"/>
      <c r="Y551" s="46"/>
      <c r="Z551" s="19"/>
      <c r="AA551" s="19"/>
      <c r="AB551" s="19"/>
      <c r="AC551" s="19"/>
      <c r="AD551" s="19"/>
      <c r="AE551" s="20" t="s">
        <v>3816</v>
      </c>
      <c r="AF551" s="54" t="s">
        <v>3034</v>
      </c>
      <c r="AG551" s="54"/>
      <c r="AH551" s="54" t="s">
        <v>3481</v>
      </c>
      <c r="AI551" s="52" t="s">
        <v>3467</v>
      </c>
      <c r="AJ551" s="52"/>
      <c r="AK551" s="54" t="s">
        <v>1365</v>
      </c>
      <c r="AL551" s="54" t="s">
        <v>1573</v>
      </c>
      <c r="AM551" s="52" t="s">
        <v>3553</v>
      </c>
      <c r="AN551" s="119"/>
      <c r="AO551" s="119"/>
      <c r="AP551" s="119">
        <f t="shared" si="17"/>
        <v>17800</v>
      </c>
      <c r="AQ551" s="311" t="s">
        <v>1343</v>
      </c>
      <c r="AR551" s="311" t="s">
        <v>1344</v>
      </c>
      <c r="AS551" s="311" t="s">
        <v>3054</v>
      </c>
      <c r="AT551" s="311" t="s">
        <v>3054</v>
      </c>
      <c r="AU551" s="311" t="s">
        <v>3055</v>
      </c>
      <c r="AV551" s="17">
        <v>17800</v>
      </c>
      <c r="AW551" s="19"/>
      <c r="AX551" s="19"/>
    </row>
    <row r="552" spans="1:50" s="123" customFormat="1" ht="72" x14ac:dyDescent="0.2">
      <c r="A552" s="52" t="s">
        <v>47</v>
      </c>
      <c r="B552" s="52" t="s">
        <v>277</v>
      </c>
      <c r="C552" s="52" t="s">
        <v>276</v>
      </c>
      <c r="D552" s="52" t="s">
        <v>10</v>
      </c>
      <c r="E552" s="52" t="s">
        <v>311</v>
      </c>
      <c r="F552" s="121" t="s">
        <v>2122</v>
      </c>
      <c r="G552" s="52" t="s">
        <v>855</v>
      </c>
      <c r="H552" s="71" t="s">
        <v>269</v>
      </c>
      <c r="I552" s="71" t="s">
        <v>271</v>
      </c>
      <c r="J552" s="122">
        <v>48000</v>
      </c>
      <c r="K552" s="249" t="s">
        <v>137</v>
      </c>
      <c r="L552" s="78"/>
      <c r="M552" s="78"/>
      <c r="N552" s="439"/>
      <c r="O552" s="19"/>
      <c r="P552" s="19"/>
      <c r="Q552" s="19"/>
      <c r="R552" s="19"/>
      <c r="S552" s="19"/>
      <c r="T552" s="19"/>
      <c r="U552" s="19"/>
      <c r="V552" s="19"/>
      <c r="W552" s="19"/>
      <c r="X552" s="18"/>
      <c r="Y552" s="46"/>
      <c r="Z552" s="19"/>
      <c r="AA552" s="19"/>
      <c r="AB552" s="19"/>
      <c r="AC552" s="19"/>
      <c r="AD552" s="19"/>
      <c r="AE552" s="20" t="s">
        <v>3816</v>
      </c>
      <c r="AF552" s="54" t="s">
        <v>3034</v>
      </c>
      <c r="AG552" s="54"/>
      <c r="AH552" s="54" t="s">
        <v>3481</v>
      </c>
      <c r="AI552" s="52" t="s">
        <v>3467</v>
      </c>
      <c r="AJ552" s="52"/>
      <c r="AK552" s="54" t="s">
        <v>1365</v>
      </c>
      <c r="AL552" s="54" t="s">
        <v>1573</v>
      </c>
      <c r="AM552" s="52" t="s">
        <v>3553</v>
      </c>
      <c r="AN552" s="119"/>
      <c r="AO552" s="119"/>
      <c r="AP552" s="119">
        <f t="shared" si="17"/>
        <v>48000</v>
      </c>
      <c r="AQ552" s="311" t="s">
        <v>1343</v>
      </c>
      <c r="AR552" s="311" t="s">
        <v>1344</v>
      </c>
      <c r="AS552" s="311" t="s">
        <v>3054</v>
      </c>
      <c r="AT552" s="311" t="s">
        <v>3054</v>
      </c>
      <c r="AU552" s="311" t="s">
        <v>3055</v>
      </c>
      <c r="AV552" s="17">
        <v>48000</v>
      </c>
      <c r="AW552" s="19"/>
      <c r="AX552" s="19"/>
    </row>
    <row r="553" spans="1:50" s="123" customFormat="1" ht="72" x14ac:dyDescent="0.2">
      <c r="A553" s="52" t="s">
        <v>47</v>
      </c>
      <c r="B553" s="52" t="s">
        <v>277</v>
      </c>
      <c r="C553" s="52" t="s">
        <v>276</v>
      </c>
      <c r="D553" s="52" t="s">
        <v>10</v>
      </c>
      <c r="E553" s="52" t="s">
        <v>311</v>
      </c>
      <c r="F553" s="121" t="s">
        <v>2123</v>
      </c>
      <c r="G553" s="52" t="s">
        <v>856</v>
      </c>
      <c r="H553" s="71" t="s">
        <v>269</v>
      </c>
      <c r="I553" s="71" t="s">
        <v>271</v>
      </c>
      <c r="J553" s="122">
        <v>20000</v>
      </c>
      <c r="K553" s="249" t="s">
        <v>137</v>
      </c>
      <c r="L553" s="78"/>
      <c r="M553" s="78"/>
      <c r="N553" s="439"/>
      <c r="O553" s="19"/>
      <c r="P553" s="19"/>
      <c r="Q553" s="19"/>
      <c r="R553" s="19"/>
      <c r="S553" s="19"/>
      <c r="T553" s="19"/>
      <c r="U553" s="19"/>
      <c r="V553" s="19"/>
      <c r="W553" s="19"/>
      <c r="X553" s="18"/>
      <c r="Y553" s="46"/>
      <c r="Z553" s="19"/>
      <c r="AA553" s="19"/>
      <c r="AB553" s="19"/>
      <c r="AC553" s="19"/>
      <c r="AD553" s="19"/>
      <c r="AE553" s="20" t="s">
        <v>3816</v>
      </c>
      <c r="AF553" s="54" t="s">
        <v>3034</v>
      </c>
      <c r="AG553" s="54"/>
      <c r="AH553" s="54" t="s">
        <v>3481</v>
      </c>
      <c r="AI553" s="52" t="s">
        <v>3467</v>
      </c>
      <c r="AJ553" s="52"/>
      <c r="AK553" s="54" t="s">
        <v>1365</v>
      </c>
      <c r="AL553" s="54" t="s">
        <v>1573</v>
      </c>
      <c r="AM553" s="52" t="s">
        <v>3553</v>
      </c>
      <c r="AN553" s="119"/>
      <c r="AO553" s="119"/>
      <c r="AP553" s="119">
        <f t="shared" si="17"/>
        <v>20000</v>
      </c>
      <c r="AQ553" s="311" t="s">
        <v>1343</v>
      </c>
      <c r="AR553" s="311" t="s">
        <v>1344</v>
      </c>
      <c r="AS553" s="311" t="s">
        <v>3054</v>
      </c>
      <c r="AT553" s="311" t="s">
        <v>3054</v>
      </c>
      <c r="AU553" s="311" t="s">
        <v>3055</v>
      </c>
      <c r="AV553" s="17">
        <v>20000</v>
      </c>
      <c r="AW553" s="19"/>
      <c r="AX553" s="19"/>
    </row>
    <row r="554" spans="1:50" s="123" customFormat="1" ht="72" x14ac:dyDescent="0.2">
      <c r="A554" s="52" t="s">
        <v>47</v>
      </c>
      <c r="B554" s="52" t="s">
        <v>277</v>
      </c>
      <c r="C554" s="52" t="s">
        <v>276</v>
      </c>
      <c r="D554" s="52" t="s">
        <v>10</v>
      </c>
      <c r="E554" s="52" t="s">
        <v>311</v>
      </c>
      <c r="F554" s="121" t="s">
        <v>2124</v>
      </c>
      <c r="G554" s="52" t="s">
        <v>857</v>
      </c>
      <c r="H554" s="71" t="s">
        <v>270</v>
      </c>
      <c r="I554" s="71" t="s">
        <v>273</v>
      </c>
      <c r="J554" s="122">
        <v>13000</v>
      </c>
      <c r="K554" s="249" t="s">
        <v>137</v>
      </c>
      <c r="L554" s="78"/>
      <c r="M554" s="78"/>
      <c r="N554" s="439"/>
      <c r="O554" s="19"/>
      <c r="P554" s="19"/>
      <c r="Q554" s="19"/>
      <c r="R554" s="19"/>
      <c r="S554" s="19"/>
      <c r="T554" s="19"/>
      <c r="U554" s="19"/>
      <c r="V554" s="19"/>
      <c r="W554" s="19"/>
      <c r="X554" s="18"/>
      <c r="Y554" s="46"/>
      <c r="Z554" s="19"/>
      <c r="AA554" s="19"/>
      <c r="AB554" s="19"/>
      <c r="AC554" s="19"/>
      <c r="AD554" s="19"/>
      <c r="AE554" s="20" t="s">
        <v>3816</v>
      </c>
      <c r="AF554" s="54" t="s">
        <v>3034</v>
      </c>
      <c r="AG554" s="54"/>
      <c r="AH554" s="54" t="s">
        <v>3481</v>
      </c>
      <c r="AI554" s="52" t="s">
        <v>3467</v>
      </c>
      <c r="AJ554" s="52"/>
      <c r="AK554" s="54" t="s">
        <v>1365</v>
      </c>
      <c r="AL554" s="54" t="s">
        <v>1573</v>
      </c>
      <c r="AM554" s="52" t="s">
        <v>3553</v>
      </c>
      <c r="AN554" s="119"/>
      <c r="AO554" s="119"/>
      <c r="AP554" s="119">
        <f t="shared" si="17"/>
        <v>13000</v>
      </c>
      <c r="AQ554" s="311" t="s">
        <v>1343</v>
      </c>
      <c r="AR554" s="311" t="s">
        <v>1344</v>
      </c>
      <c r="AS554" s="311" t="s">
        <v>3054</v>
      </c>
      <c r="AT554" s="311" t="s">
        <v>3054</v>
      </c>
      <c r="AU554" s="311" t="s">
        <v>3055</v>
      </c>
      <c r="AV554" s="17">
        <v>13000</v>
      </c>
      <c r="AW554" s="19"/>
      <c r="AX554" s="19"/>
    </row>
    <row r="555" spans="1:50" s="123" customFormat="1" ht="72" x14ac:dyDescent="0.2">
      <c r="A555" s="52" t="s">
        <v>47</v>
      </c>
      <c r="B555" s="52" t="s">
        <v>277</v>
      </c>
      <c r="C555" s="52" t="s">
        <v>17</v>
      </c>
      <c r="D555" s="52" t="s">
        <v>34</v>
      </c>
      <c r="E555" s="52" t="s">
        <v>454</v>
      </c>
      <c r="F555" s="121" t="s">
        <v>2125</v>
      </c>
      <c r="G555" s="52" t="s">
        <v>1134</v>
      </c>
      <c r="H555" s="71" t="s">
        <v>270</v>
      </c>
      <c r="I555" s="71" t="s">
        <v>1119</v>
      </c>
      <c r="J555" s="122">
        <v>18257600</v>
      </c>
      <c r="K555" s="249" t="s">
        <v>137</v>
      </c>
      <c r="L555" s="78"/>
      <c r="M555" s="78"/>
      <c r="N555" s="439"/>
      <c r="O555" s="19"/>
      <c r="P555" s="19"/>
      <c r="Q555" s="19"/>
      <c r="R555" s="19"/>
      <c r="S555" s="19"/>
      <c r="T555" s="19"/>
      <c r="U555" s="19"/>
      <c r="V555" s="19"/>
      <c r="W555" s="19"/>
      <c r="X555" s="18"/>
      <c r="Y555" s="46"/>
      <c r="Z555" s="19"/>
      <c r="AA555" s="19"/>
      <c r="AB555" s="19"/>
      <c r="AC555" s="19"/>
      <c r="AD555" s="19"/>
      <c r="AE555" s="20" t="s">
        <v>3817</v>
      </c>
      <c r="AF555" s="54" t="s">
        <v>3035</v>
      </c>
      <c r="AG555" s="54" t="s">
        <v>3538</v>
      </c>
      <c r="AH555" s="54" t="s">
        <v>3452</v>
      </c>
      <c r="AI555" s="52" t="s">
        <v>3467</v>
      </c>
      <c r="AJ555" s="52"/>
      <c r="AK555" s="54" t="s">
        <v>1366</v>
      </c>
      <c r="AL555" s="52" t="s">
        <v>1568</v>
      </c>
      <c r="AM555" s="52" t="s">
        <v>3553</v>
      </c>
      <c r="AN555" s="119"/>
      <c r="AO555" s="119"/>
      <c r="AP555" s="119">
        <f t="shared" si="17"/>
        <v>18257600</v>
      </c>
      <c r="AQ555" s="311" t="s">
        <v>1367</v>
      </c>
      <c r="AR555" s="311" t="s">
        <v>1368</v>
      </c>
      <c r="AS555" s="311" t="s">
        <v>3056</v>
      </c>
      <c r="AT555" s="311" t="s">
        <v>3057</v>
      </c>
      <c r="AU555" s="311" t="s">
        <v>3058</v>
      </c>
      <c r="AV555" s="336">
        <v>18257600</v>
      </c>
      <c r="AW555" s="311"/>
      <c r="AX555" s="311"/>
    </row>
    <row r="556" spans="1:50" s="123" customFormat="1" ht="72" x14ac:dyDescent="0.2">
      <c r="A556" s="52" t="s">
        <v>47</v>
      </c>
      <c r="B556" s="52" t="s">
        <v>277</v>
      </c>
      <c r="C556" s="52" t="s">
        <v>17</v>
      </c>
      <c r="D556" s="52" t="s">
        <v>34</v>
      </c>
      <c r="E556" s="52" t="s">
        <v>454</v>
      </c>
      <c r="F556" s="121" t="s">
        <v>2126</v>
      </c>
      <c r="G556" s="52" t="s">
        <v>1135</v>
      </c>
      <c r="H556" s="71" t="s">
        <v>269</v>
      </c>
      <c r="I556" s="71" t="s">
        <v>1119</v>
      </c>
      <c r="J556" s="122">
        <v>2998000</v>
      </c>
      <c r="K556" s="249" t="s">
        <v>137</v>
      </c>
      <c r="L556" s="78"/>
      <c r="M556" s="78"/>
      <c r="N556" s="439"/>
      <c r="O556" s="19"/>
      <c r="P556" s="19"/>
      <c r="Q556" s="19"/>
      <c r="R556" s="19"/>
      <c r="S556" s="19"/>
      <c r="T556" s="19"/>
      <c r="U556" s="19"/>
      <c r="V556" s="19"/>
      <c r="W556" s="19"/>
      <c r="X556" s="18"/>
      <c r="Y556" s="46"/>
      <c r="Z556" s="19"/>
      <c r="AA556" s="19"/>
      <c r="AB556" s="19"/>
      <c r="AC556" s="19"/>
      <c r="AD556" s="19"/>
      <c r="AE556" s="20" t="s">
        <v>3818</v>
      </c>
      <c r="AF556" s="54" t="s">
        <v>3035</v>
      </c>
      <c r="AG556" s="54" t="s">
        <v>3538</v>
      </c>
      <c r="AH556" s="54" t="s">
        <v>3452</v>
      </c>
      <c r="AI556" s="52" t="s">
        <v>3467</v>
      </c>
      <c r="AJ556" s="52" t="s">
        <v>3616</v>
      </c>
      <c r="AK556" s="54" t="s">
        <v>1366</v>
      </c>
      <c r="AL556" s="52" t="s">
        <v>1568</v>
      </c>
      <c r="AM556" s="52" t="s">
        <v>3553</v>
      </c>
      <c r="AN556" s="119"/>
      <c r="AO556" s="119"/>
      <c r="AP556" s="119">
        <f t="shared" si="17"/>
        <v>2998000</v>
      </c>
      <c r="AQ556" s="311" t="s">
        <v>1369</v>
      </c>
      <c r="AR556" s="311" t="s">
        <v>1370</v>
      </c>
      <c r="AS556" s="311" t="s">
        <v>3056</v>
      </c>
      <c r="AT556" s="311" t="s">
        <v>3057</v>
      </c>
      <c r="AU556" s="311" t="s">
        <v>3058</v>
      </c>
      <c r="AV556" s="336">
        <v>2998000</v>
      </c>
      <c r="AW556" s="311"/>
      <c r="AX556" s="311"/>
    </row>
    <row r="557" spans="1:50" s="123" customFormat="1" ht="72" x14ac:dyDescent="0.2">
      <c r="A557" s="52" t="s">
        <v>47</v>
      </c>
      <c r="B557" s="52" t="s">
        <v>277</v>
      </c>
      <c r="C557" s="52" t="s">
        <v>17</v>
      </c>
      <c r="D557" s="52" t="s">
        <v>34</v>
      </c>
      <c r="E557" s="52" t="s">
        <v>454</v>
      </c>
      <c r="F557" s="121" t="s">
        <v>2127</v>
      </c>
      <c r="G557" s="52" t="s">
        <v>1136</v>
      </c>
      <c r="H557" s="71" t="s">
        <v>270</v>
      </c>
      <c r="I557" s="71" t="s">
        <v>1119</v>
      </c>
      <c r="J557" s="122">
        <v>6500000</v>
      </c>
      <c r="K557" s="249" t="s">
        <v>137</v>
      </c>
      <c r="L557" s="78"/>
      <c r="M557" s="78"/>
      <c r="N557" s="439"/>
      <c r="O557" s="19"/>
      <c r="P557" s="19"/>
      <c r="Q557" s="19"/>
      <c r="R557" s="19"/>
      <c r="S557" s="19"/>
      <c r="T557" s="19"/>
      <c r="U557" s="19"/>
      <c r="V557" s="19"/>
      <c r="W557" s="19"/>
      <c r="X557" s="18"/>
      <c r="Y557" s="46"/>
      <c r="Z557" s="19"/>
      <c r="AA557" s="19"/>
      <c r="AB557" s="19"/>
      <c r="AC557" s="19"/>
      <c r="AD557" s="19"/>
      <c r="AE557" s="20" t="s">
        <v>3816</v>
      </c>
      <c r="AF557" s="54" t="s">
        <v>3035</v>
      </c>
      <c r="AG557" s="54" t="s">
        <v>3538</v>
      </c>
      <c r="AH557" s="54" t="s">
        <v>3452</v>
      </c>
      <c r="AI557" s="52" t="s">
        <v>3467</v>
      </c>
      <c r="AJ557" s="52"/>
      <c r="AK557" s="54" t="s">
        <v>1366</v>
      </c>
      <c r="AL557" s="52" t="s">
        <v>1568</v>
      </c>
      <c r="AM557" s="52" t="s">
        <v>3553</v>
      </c>
      <c r="AN557" s="119"/>
      <c r="AO557" s="119"/>
      <c r="AP557" s="119">
        <f t="shared" si="17"/>
        <v>6500000</v>
      </c>
      <c r="AQ557" s="311" t="s">
        <v>1371</v>
      </c>
      <c r="AR557" s="311" t="s">
        <v>1372</v>
      </c>
      <c r="AS557" s="311" t="s">
        <v>3056</v>
      </c>
      <c r="AT557" s="311" t="s">
        <v>3057</v>
      </c>
      <c r="AU557" s="311" t="s">
        <v>3058</v>
      </c>
      <c r="AV557" s="336">
        <v>6500000</v>
      </c>
      <c r="AW557" s="311"/>
      <c r="AX557" s="311"/>
    </row>
    <row r="558" spans="1:50" s="123" customFormat="1" ht="72" x14ac:dyDescent="0.2">
      <c r="A558" s="52" t="s">
        <v>47</v>
      </c>
      <c r="B558" s="52" t="s">
        <v>277</v>
      </c>
      <c r="C558" s="52" t="s">
        <v>17</v>
      </c>
      <c r="D558" s="52" t="s">
        <v>34</v>
      </c>
      <c r="E558" s="52" t="s">
        <v>454</v>
      </c>
      <c r="F558" s="121" t="s">
        <v>2128</v>
      </c>
      <c r="G558" s="52" t="s">
        <v>1137</v>
      </c>
      <c r="H558" s="71" t="s">
        <v>270</v>
      </c>
      <c r="I558" s="71" t="s">
        <v>1122</v>
      </c>
      <c r="J558" s="122">
        <v>1800000</v>
      </c>
      <c r="K558" s="249" t="s">
        <v>137</v>
      </c>
      <c r="L558" s="78"/>
      <c r="M558" s="78"/>
      <c r="N558" s="439"/>
      <c r="O558" s="19"/>
      <c r="P558" s="19"/>
      <c r="Q558" s="19"/>
      <c r="R558" s="19"/>
      <c r="S558" s="19"/>
      <c r="T558" s="19"/>
      <c r="U558" s="19"/>
      <c r="V558" s="19"/>
      <c r="W558" s="19"/>
      <c r="X558" s="18"/>
      <c r="Y558" s="46"/>
      <c r="Z558" s="19"/>
      <c r="AA558" s="19"/>
      <c r="AB558" s="19"/>
      <c r="AC558" s="19"/>
      <c r="AD558" s="19"/>
      <c r="AE558" s="20" t="s">
        <v>3819</v>
      </c>
      <c r="AF558" s="54" t="s">
        <v>3035</v>
      </c>
      <c r="AG558" s="54" t="s">
        <v>3538</v>
      </c>
      <c r="AH558" s="54" t="s">
        <v>3452</v>
      </c>
      <c r="AI558" s="52" t="s">
        <v>3467</v>
      </c>
      <c r="AJ558" s="52"/>
      <c r="AK558" s="54" t="s">
        <v>1366</v>
      </c>
      <c r="AL558" s="52" t="s">
        <v>1568</v>
      </c>
      <c r="AM558" s="52" t="s">
        <v>3553</v>
      </c>
      <c r="AN558" s="119"/>
      <c r="AO558" s="119"/>
      <c r="AP558" s="119">
        <f t="shared" si="17"/>
        <v>1800000</v>
      </c>
      <c r="AQ558" s="311" t="s">
        <v>1373</v>
      </c>
      <c r="AR558" s="311" t="s">
        <v>1374</v>
      </c>
      <c r="AS558" s="311" t="s">
        <v>3056</v>
      </c>
      <c r="AT558" s="311" t="s">
        <v>3057</v>
      </c>
      <c r="AU558" s="311" t="s">
        <v>3058</v>
      </c>
      <c r="AV558" s="336">
        <v>1800000</v>
      </c>
      <c r="AW558" s="311"/>
      <c r="AX558" s="311"/>
    </row>
    <row r="559" spans="1:50" s="123" customFormat="1" ht="72" x14ac:dyDescent="0.2">
      <c r="A559" s="52" t="s">
        <v>48</v>
      </c>
      <c r="B559" s="52" t="s">
        <v>277</v>
      </c>
      <c r="C559" s="52" t="s">
        <v>276</v>
      </c>
      <c r="D559" s="52" t="s">
        <v>11</v>
      </c>
      <c r="E559" s="52" t="s">
        <v>454</v>
      </c>
      <c r="F559" s="121" t="s">
        <v>2129</v>
      </c>
      <c r="G559" s="52" t="s">
        <v>858</v>
      </c>
      <c r="H559" s="71">
        <v>3</v>
      </c>
      <c r="I559" s="71" t="s">
        <v>273</v>
      </c>
      <c r="J559" s="122">
        <v>28000</v>
      </c>
      <c r="K559" s="78"/>
      <c r="L559" s="260"/>
      <c r="M559" s="249" t="s">
        <v>137</v>
      </c>
      <c r="N559" s="19"/>
      <c r="O559" s="19" t="s">
        <v>2586</v>
      </c>
      <c r="P559" s="19" t="s">
        <v>3308</v>
      </c>
      <c r="Q559" s="19" t="s">
        <v>1375</v>
      </c>
      <c r="R559" s="19" t="s">
        <v>24</v>
      </c>
      <c r="S559" s="18" t="s">
        <v>108</v>
      </c>
      <c r="T559" s="19"/>
      <c r="U559" s="19"/>
      <c r="V559" s="19" t="s">
        <v>3820</v>
      </c>
      <c r="W559" s="16">
        <v>27600</v>
      </c>
      <c r="X559" s="18" t="s">
        <v>1376</v>
      </c>
      <c r="Y559" s="46" t="s">
        <v>3312</v>
      </c>
      <c r="Z559" s="16">
        <v>27600</v>
      </c>
      <c r="AA559" s="19">
        <v>7014284100</v>
      </c>
      <c r="AB559" s="19" t="s">
        <v>3657</v>
      </c>
      <c r="AC559" s="19" t="s">
        <v>3657</v>
      </c>
      <c r="AD559" s="16">
        <v>27600</v>
      </c>
      <c r="AE559" s="20" t="s">
        <v>2729</v>
      </c>
      <c r="AF559" s="54" t="s">
        <v>1377</v>
      </c>
      <c r="AG559" s="54" t="s">
        <v>3540</v>
      </c>
      <c r="AH559" s="54" t="s">
        <v>3470</v>
      </c>
      <c r="AI559" s="52" t="s">
        <v>2457</v>
      </c>
      <c r="AJ559" s="52"/>
      <c r="AK559" s="54" t="s">
        <v>1377</v>
      </c>
      <c r="AL559" s="54" t="s">
        <v>1570</v>
      </c>
      <c r="AM559" s="52" t="s">
        <v>3553</v>
      </c>
      <c r="AN559" s="119"/>
      <c r="AO559" s="119">
        <v>27600</v>
      </c>
      <c r="AP559" s="119">
        <f t="shared" si="17"/>
        <v>400</v>
      </c>
      <c r="AQ559" s="19"/>
      <c r="AR559" s="19"/>
      <c r="AS559" s="19"/>
      <c r="AT559" s="19"/>
      <c r="AU559" s="19"/>
      <c r="AV559" s="19"/>
      <c r="AW559" s="19"/>
      <c r="AX559" s="19"/>
    </row>
    <row r="560" spans="1:50" s="123" customFormat="1" ht="72" x14ac:dyDescent="0.2">
      <c r="A560" s="52" t="s">
        <v>48</v>
      </c>
      <c r="B560" s="52" t="s">
        <v>277</v>
      </c>
      <c r="C560" s="52" t="s">
        <v>276</v>
      </c>
      <c r="D560" s="52" t="s">
        <v>11</v>
      </c>
      <c r="E560" s="52" t="s">
        <v>454</v>
      </c>
      <c r="F560" s="121" t="s">
        <v>2130</v>
      </c>
      <c r="G560" s="52" t="s">
        <v>859</v>
      </c>
      <c r="H560" s="71" t="s">
        <v>270</v>
      </c>
      <c r="I560" s="71" t="s">
        <v>274</v>
      </c>
      <c r="J560" s="122">
        <v>8500</v>
      </c>
      <c r="K560" s="78"/>
      <c r="L560" s="78"/>
      <c r="M560" s="249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 t="s">
        <v>2729</v>
      </c>
      <c r="AF560" s="54"/>
      <c r="AG560" s="54" t="s">
        <v>3544</v>
      </c>
      <c r="AH560" s="52" t="s">
        <v>2457</v>
      </c>
      <c r="AI560" s="52" t="s">
        <v>2457</v>
      </c>
      <c r="AJ560" s="52"/>
      <c r="AK560" s="54" t="s">
        <v>1377</v>
      </c>
      <c r="AL560" s="54" t="s">
        <v>1570</v>
      </c>
      <c r="AM560" s="52" t="s">
        <v>3552</v>
      </c>
      <c r="AN560" s="119"/>
      <c r="AO560" s="122">
        <v>8500</v>
      </c>
      <c r="AP560" s="119">
        <f>J560-AN560-AO560</f>
        <v>0</v>
      </c>
      <c r="AQ560" s="19"/>
      <c r="AR560" s="19"/>
      <c r="AS560" s="19"/>
      <c r="AT560" s="19"/>
      <c r="AU560" s="19"/>
      <c r="AV560" s="19"/>
      <c r="AW560" s="19"/>
      <c r="AX560" s="19"/>
    </row>
    <row r="561" spans="1:50" s="123" customFormat="1" ht="72" x14ac:dyDescent="0.2">
      <c r="A561" s="52" t="s">
        <v>48</v>
      </c>
      <c r="B561" s="52" t="s">
        <v>277</v>
      </c>
      <c r="C561" s="52" t="s">
        <v>276</v>
      </c>
      <c r="D561" s="52" t="s">
        <v>21</v>
      </c>
      <c r="E561" s="52" t="s">
        <v>454</v>
      </c>
      <c r="F561" s="121" t="s">
        <v>2131</v>
      </c>
      <c r="G561" s="52" t="s">
        <v>860</v>
      </c>
      <c r="H561" s="71" t="s">
        <v>272</v>
      </c>
      <c r="I561" s="71" t="s">
        <v>274</v>
      </c>
      <c r="J561" s="122">
        <v>83500</v>
      </c>
      <c r="K561" s="78"/>
      <c r="L561" s="78"/>
      <c r="M561" s="249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 t="s">
        <v>2729</v>
      </c>
      <c r="AF561" s="54"/>
      <c r="AG561" s="54" t="s">
        <v>3544</v>
      </c>
      <c r="AH561" s="52" t="s">
        <v>2457</v>
      </c>
      <c r="AI561" s="52" t="s">
        <v>2457</v>
      </c>
      <c r="AJ561" s="52"/>
      <c r="AK561" s="54" t="s">
        <v>1377</v>
      </c>
      <c r="AL561" s="54" t="s">
        <v>1570</v>
      </c>
      <c r="AM561" s="52" t="s">
        <v>3552</v>
      </c>
      <c r="AN561" s="119"/>
      <c r="AO561" s="119">
        <v>80700</v>
      </c>
      <c r="AP561" s="119">
        <f t="shared" ref="AP561:AP577" si="18">J561-AN561-AO561</f>
        <v>2800</v>
      </c>
      <c r="AQ561" s="19"/>
      <c r="AR561" s="19"/>
      <c r="AS561" s="19"/>
      <c r="AT561" s="19"/>
      <c r="AU561" s="19"/>
      <c r="AV561" s="19"/>
      <c r="AW561" s="19"/>
      <c r="AX561" s="19"/>
    </row>
    <row r="562" spans="1:50" s="123" customFormat="1" ht="90" x14ac:dyDescent="0.2">
      <c r="A562" s="52" t="s">
        <v>48</v>
      </c>
      <c r="B562" s="52" t="s">
        <v>277</v>
      </c>
      <c r="C562" s="52" t="s">
        <v>276</v>
      </c>
      <c r="D562" s="52" t="s">
        <v>286</v>
      </c>
      <c r="E562" s="52" t="s">
        <v>454</v>
      </c>
      <c r="F562" s="121" t="s">
        <v>2132</v>
      </c>
      <c r="G562" s="52" t="s">
        <v>861</v>
      </c>
      <c r="H562" s="71" t="s">
        <v>303</v>
      </c>
      <c r="I562" s="71" t="s">
        <v>271</v>
      </c>
      <c r="J562" s="122">
        <v>265000</v>
      </c>
      <c r="K562" s="78"/>
      <c r="L562" s="78"/>
      <c r="M562" s="249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 t="s">
        <v>2729</v>
      </c>
      <c r="AF562" s="54"/>
      <c r="AG562" s="54" t="s">
        <v>3544</v>
      </c>
      <c r="AH562" s="52" t="s">
        <v>2457</v>
      </c>
      <c r="AI562" s="52" t="s">
        <v>2457</v>
      </c>
      <c r="AJ562" s="52"/>
      <c r="AK562" s="54" t="s">
        <v>1377</v>
      </c>
      <c r="AL562" s="54" t="s">
        <v>1570</v>
      </c>
      <c r="AM562" s="52" t="s">
        <v>3552</v>
      </c>
      <c r="AN562" s="119"/>
      <c r="AO562" s="119">
        <v>255000</v>
      </c>
      <c r="AP562" s="119">
        <f t="shared" si="18"/>
        <v>10000</v>
      </c>
      <c r="AQ562" s="19"/>
      <c r="AR562" s="19"/>
      <c r="AS562" s="19"/>
      <c r="AT562" s="19"/>
      <c r="AU562" s="19"/>
      <c r="AV562" s="19"/>
      <c r="AW562" s="19"/>
      <c r="AX562" s="19"/>
    </row>
    <row r="563" spans="1:50" s="123" customFormat="1" ht="72" x14ac:dyDescent="0.2">
      <c r="A563" s="52" t="s">
        <v>48</v>
      </c>
      <c r="B563" s="52" t="s">
        <v>277</v>
      </c>
      <c r="C563" s="52" t="s">
        <v>276</v>
      </c>
      <c r="D563" s="52" t="s">
        <v>18</v>
      </c>
      <c r="E563" s="52" t="s">
        <v>454</v>
      </c>
      <c r="F563" s="121" t="s">
        <v>2133</v>
      </c>
      <c r="G563" s="52" t="s">
        <v>862</v>
      </c>
      <c r="H563" s="71" t="s">
        <v>270</v>
      </c>
      <c r="I563" s="71" t="s">
        <v>274</v>
      </c>
      <c r="J563" s="122">
        <v>630000</v>
      </c>
      <c r="K563" s="78"/>
      <c r="L563" s="249" t="s">
        <v>137</v>
      </c>
      <c r="M563" s="78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 t="s">
        <v>2729</v>
      </c>
      <c r="AF563" s="54"/>
      <c r="AG563" s="54" t="s">
        <v>3544</v>
      </c>
      <c r="AH563" s="52" t="s">
        <v>2457</v>
      </c>
      <c r="AI563" s="52" t="s">
        <v>2457</v>
      </c>
      <c r="AJ563" s="52"/>
      <c r="AK563" s="54" t="s">
        <v>1385</v>
      </c>
      <c r="AL563" s="54" t="s">
        <v>1570</v>
      </c>
      <c r="AM563" s="52" t="s">
        <v>3552</v>
      </c>
      <c r="AN563" s="119"/>
      <c r="AO563" s="119">
        <v>625000</v>
      </c>
      <c r="AP563" s="119">
        <f t="shared" si="18"/>
        <v>5000</v>
      </c>
      <c r="AQ563" s="19"/>
      <c r="AR563" s="19"/>
      <c r="AS563" s="19"/>
      <c r="AT563" s="19"/>
      <c r="AU563" s="19"/>
      <c r="AV563" s="19"/>
      <c r="AW563" s="19"/>
      <c r="AX563" s="19"/>
    </row>
    <row r="564" spans="1:50" s="123" customFormat="1" ht="72" x14ac:dyDescent="0.2">
      <c r="A564" s="52" t="s">
        <v>48</v>
      </c>
      <c r="B564" s="52" t="s">
        <v>277</v>
      </c>
      <c r="C564" s="52" t="s">
        <v>276</v>
      </c>
      <c r="D564" s="52" t="s">
        <v>18</v>
      </c>
      <c r="E564" s="52" t="s">
        <v>454</v>
      </c>
      <c r="F564" s="121" t="s">
        <v>2134</v>
      </c>
      <c r="G564" s="52" t="s">
        <v>863</v>
      </c>
      <c r="H564" s="71" t="s">
        <v>269</v>
      </c>
      <c r="I564" s="71" t="s">
        <v>553</v>
      </c>
      <c r="J564" s="122">
        <v>160000</v>
      </c>
      <c r="K564" s="78"/>
      <c r="L564" s="249" t="s">
        <v>137</v>
      </c>
      <c r="M564" s="78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3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 t="s">
        <v>2729</v>
      </c>
      <c r="AF564" s="54"/>
      <c r="AG564" s="54" t="s">
        <v>3544</v>
      </c>
      <c r="AH564" s="52" t="s">
        <v>2457</v>
      </c>
      <c r="AI564" s="52" t="s">
        <v>2457</v>
      </c>
      <c r="AJ564" s="52"/>
      <c r="AK564" s="54" t="s">
        <v>1385</v>
      </c>
      <c r="AL564" s="54" t="s">
        <v>1570</v>
      </c>
      <c r="AM564" s="52" t="s">
        <v>3552</v>
      </c>
      <c r="AN564" s="119"/>
      <c r="AO564" s="122">
        <v>160000</v>
      </c>
      <c r="AP564" s="119">
        <f t="shared" si="18"/>
        <v>0</v>
      </c>
      <c r="AQ564" s="19"/>
      <c r="AR564" s="19"/>
      <c r="AS564" s="19"/>
      <c r="AT564" s="19"/>
      <c r="AU564" s="19"/>
      <c r="AV564" s="19"/>
      <c r="AW564" s="19"/>
      <c r="AX564" s="19"/>
    </row>
    <row r="565" spans="1:50" s="123" customFormat="1" ht="72" x14ac:dyDescent="0.2">
      <c r="A565" s="52" t="s">
        <v>48</v>
      </c>
      <c r="B565" s="52" t="s">
        <v>277</v>
      </c>
      <c r="C565" s="52" t="s">
        <v>276</v>
      </c>
      <c r="D565" s="52" t="s">
        <v>18</v>
      </c>
      <c r="E565" s="52" t="s">
        <v>454</v>
      </c>
      <c r="F565" s="121" t="s">
        <v>2135</v>
      </c>
      <c r="G565" s="52" t="s">
        <v>864</v>
      </c>
      <c r="H565" s="71" t="s">
        <v>270</v>
      </c>
      <c r="I565" s="71" t="s">
        <v>553</v>
      </c>
      <c r="J565" s="122">
        <v>75000</v>
      </c>
      <c r="K565" s="78"/>
      <c r="L565" s="249" t="s">
        <v>137</v>
      </c>
      <c r="M565" s="78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 t="s">
        <v>2729</v>
      </c>
      <c r="AF565" s="54"/>
      <c r="AG565" s="54" t="s">
        <v>3544</v>
      </c>
      <c r="AH565" s="52" t="s">
        <v>2457</v>
      </c>
      <c r="AI565" s="52" t="s">
        <v>2457</v>
      </c>
      <c r="AJ565" s="52"/>
      <c r="AK565" s="54" t="s">
        <v>1385</v>
      </c>
      <c r="AL565" s="54" t="s">
        <v>1570</v>
      </c>
      <c r="AM565" s="52" t="s">
        <v>3552</v>
      </c>
      <c r="AN565" s="119"/>
      <c r="AO565" s="122">
        <v>75000</v>
      </c>
      <c r="AP565" s="119">
        <f t="shared" si="18"/>
        <v>0</v>
      </c>
      <c r="AQ565" s="19"/>
      <c r="AR565" s="19"/>
      <c r="AS565" s="19"/>
      <c r="AT565" s="19"/>
      <c r="AU565" s="19"/>
      <c r="AV565" s="19"/>
      <c r="AW565" s="19"/>
      <c r="AX565" s="19"/>
    </row>
    <row r="566" spans="1:50" s="123" customFormat="1" ht="72" x14ac:dyDescent="0.2">
      <c r="A566" s="52" t="s">
        <v>48</v>
      </c>
      <c r="B566" s="52" t="s">
        <v>277</v>
      </c>
      <c r="C566" s="52" t="s">
        <v>276</v>
      </c>
      <c r="D566" s="52" t="s">
        <v>18</v>
      </c>
      <c r="E566" s="52" t="s">
        <v>454</v>
      </c>
      <c r="F566" s="121" t="s">
        <v>2136</v>
      </c>
      <c r="G566" s="52" t="s">
        <v>865</v>
      </c>
      <c r="H566" s="71" t="s">
        <v>270</v>
      </c>
      <c r="I566" s="71" t="s">
        <v>553</v>
      </c>
      <c r="J566" s="122">
        <v>70000</v>
      </c>
      <c r="K566" s="78"/>
      <c r="L566" s="249" t="s">
        <v>137</v>
      </c>
      <c r="M566" s="78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 t="s">
        <v>2729</v>
      </c>
      <c r="AF566" s="54"/>
      <c r="AG566" s="54" t="s">
        <v>3544</v>
      </c>
      <c r="AH566" s="52" t="s">
        <v>2457</v>
      </c>
      <c r="AI566" s="52" t="s">
        <v>2457</v>
      </c>
      <c r="AJ566" s="52"/>
      <c r="AK566" s="54" t="s">
        <v>1385</v>
      </c>
      <c r="AL566" s="54" t="s">
        <v>1570</v>
      </c>
      <c r="AM566" s="52" t="s">
        <v>3552</v>
      </c>
      <c r="AN566" s="119"/>
      <c r="AO566" s="122">
        <v>70000</v>
      </c>
      <c r="AP566" s="119">
        <f t="shared" si="18"/>
        <v>0</v>
      </c>
      <c r="AQ566" s="19"/>
      <c r="AR566" s="19"/>
      <c r="AS566" s="19"/>
      <c r="AT566" s="19"/>
      <c r="AU566" s="19"/>
      <c r="AV566" s="19"/>
      <c r="AW566" s="19"/>
      <c r="AX566" s="19"/>
    </row>
    <row r="567" spans="1:50" s="123" customFormat="1" ht="72" x14ac:dyDescent="0.2">
      <c r="A567" s="52" t="s">
        <v>48</v>
      </c>
      <c r="B567" s="52" t="s">
        <v>277</v>
      </c>
      <c r="C567" s="52" t="s">
        <v>276</v>
      </c>
      <c r="D567" s="52" t="s">
        <v>18</v>
      </c>
      <c r="E567" s="52" t="s">
        <v>454</v>
      </c>
      <c r="F567" s="121" t="s">
        <v>2137</v>
      </c>
      <c r="G567" s="52" t="s">
        <v>866</v>
      </c>
      <c r="H567" s="71" t="s">
        <v>272</v>
      </c>
      <c r="I567" s="71" t="s">
        <v>268</v>
      </c>
      <c r="J567" s="122">
        <v>15000</v>
      </c>
      <c r="K567" s="78"/>
      <c r="L567" s="249" t="s">
        <v>137</v>
      </c>
      <c r="M567" s="78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 t="s">
        <v>2729</v>
      </c>
      <c r="AF567" s="54"/>
      <c r="AG567" s="54" t="s">
        <v>3544</v>
      </c>
      <c r="AH567" s="52" t="s">
        <v>2457</v>
      </c>
      <c r="AI567" s="52" t="s">
        <v>2457</v>
      </c>
      <c r="AJ567" s="52"/>
      <c r="AK567" s="54" t="s">
        <v>1385</v>
      </c>
      <c r="AL567" s="54" t="s">
        <v>1570</v>
      </c>
      <c r="AM567" s="52" t="s">
        <v>3552</v>
      </c>
      <c r="AN567" s="119"/>
      <c r="AO567" s="122">
        <v>15000</v>
      </c>
      <c r="AP567" s="119">
        <f t="shared" si="18"/>
        <v>0</v>
      </c>
      <c r="AQ567" s="19"/>
      <c r="AR567" s="19"/>
      <c r="AS567" s="19"/>
      <c r="AT567" s="19"/>
      <c r="AU567" s="19"/>
      <c r="AV567" s="19"/>
      <c r="AW567" s="19"/>
      <c r="AX567" s="19"/>
    </row>
    <row r="568" spans="1:50" s="123" customFormat="1" ht="72" x14ac:dyDescent="0.2">
      <c r="A568" s="52" t="s">
        <v>48</v>
      </c>
      <c r="B568" s="52" t="s">
        <v>277</v>
      </c>
      <c r="C568" s="52" t="s">
        <v>276</v>
      </c>
      <c r="D568" s="52" t="s">
        <v>18</v>
      </c>
      <c r="E568" s="52" t="s">
        <v>454</v>
      </c>
      <c r="F568" s="121" t="s">
        <v>2138</v>
      </c>
      <c r="G568" s="52" t="s">
        <v>867</v>
      </c>
      <c r="H568" s="71" t="s">
        <v>270</v>
      </c>
      <c r="I568" s="71" t="s">
        <v>274</v>
      </c>
      <c r="J568" s="122">
        <v>100000</v>
      </c>
      <c r="K568" s="78"/>
      <c r="L568" s="249" t="s">
        <v>137</v>
      </c>
      <c r="M568" s="78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 t="s">
        <v>2729</v>
      </c>
      <c r="AF568" s="54"/>
      <c r="AG568" s="54" t="s">
        <v>3544</v>
      </c>
      <c r="AH568" s="52" t="s">
        <v>2457</v>
      </c>
      <c r="AI568" s="52" t="s">
        <v>2457</v>
      </c>
      <c r="AJ568" s="52"/>
      <c r="AK568" s="54" t="s">
        <v>1385</v>
      </c>
      <c r="AL568" s="54" t="s">
        <v>1570</v>
      </c>
      <c r="AM568" s="52" t="s">
        <v>3552</v>
      </c>
      <c r="AN568" s="119"/>
      <c r="AO568" s="122">
        <v>100000</v>
      </c>
      <c r="AP568" s="119">
        <f t="shared" si="18"/>
        <v>0</v>
      </c>
      <c r="AQ568" s="19"/>
      <c r="AR568" s="19"/>
      <c r="AS568" s="19"/>
      <c r="AT568" s="19"/>
      <c r="AU568" s="19"/>
      <c r="AV568" s="19"/>
      <c r="AW568" s="19"/>
      <c r="AX568" s="19"/>
    </row>
    <row r="569" spans="1:50" s="123" customFormat="1" ht="144" x14ac:dyDescent="0.2">
      <c r="A569" s="52" t="s">
        <v>48</v>
      </c>
      <c r="B569" s="52" t="s">
        <v>277</v>
      </c>
      <c r="C569" s="52" t="s">
        <v>276</v>
      </c>
      <c r="D569" s="52" t="s">
        <v>18</v>
      </c>
      <c r="E569" s="52" t="s">
        <v>454</v>
      </c>
      <c r="F569" s="121" t="s">
        <v>2139</v>
      </c>
      <c r="G569" s="52" t="s">
        <v>868</v>
      </c>
      <c r="H569" s="71" t="s">
        <v>269</v>
      </c>
      <c r="I569" s="71" t="s">
        <v>274</v>
      </c>
      <c r="J569" s="122">
        <v>50000</v>
      </c>
      <c r="K569" s="78"/>
      <c r="L569" s="249" t="s">
        <v>137</v>
      </c>
      <c r="M569" s="78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 t="s">
        <v>2729</v>
      </c>
      <c r="AF569" s="54"/>
      <c r="AG569" s="54" t="s">
        <v>3544</v>
      </c>
      <c r="AH569" s="52" t="s">
        <v>2457</v>
      </c>
      <c r="AI569" s="52" t="s">
        <v>2457</v>
      </c>
      <c r="AJ569" s="52"/>
      <c r="AK569" s="54" t="s">
        <v>1385</v>
      </c>
      <c r="AL569" s="54" t="s">
        <v>1570</v>
      </c>
      <c r="AM569" s="52" t="s">
        <v>3552</v>
      </c>
      <c r="AN569" s="119"/>
      <c r="AO569" s="122">
        <v>50000</v>
      </c>
      <c r="AP569" s="119">
        <f t="shared" si="18"/>
        <v>0</v>
      </c>
      <c r="AQ569" s="19"/>
      <c r="AR569" s="19"/>
      <c r="AS569" s="19"/>
      <c r="AT569" s="19"/>
      <c r="AU569" s="19"/>
      <c r="AV569" s="19"/>
      <c r="AW569" s="19"/>
      <c r="AX569" s="19"/>
    </row>
    <row r="570" spans="1:50" s="123" customFormat="1" ht="72" x14ac:dyDescent="0.2">
      <c r="A570" s="52" t="s">
        <v>48</v>
      </c>
      <c r="B570" s="52" t="s">
        <v>277</v>
      </c>
      <c r="C570" s="52" t="s">
        <v>276</v>
      </c>
      <c r="D570" s="52" t="s">
        <v>18</v>
      </c>
      <c r="E570" s="52" t="s">
        <v>454</v>
      </c>
      <c r="F570" s="121" t="s">
        <v>2140</v>
      </c>
      <c r="G570" s="52" t="s">
        <v>869</v>
      </c>
      <c r="H570" s="71" t="s">
        <v>272</v>
      </c>
      <c r="I570" s="71" t="s">
        <v>275</v>
      </c>
      <c r="J570" s="122">
        <v>375000</v>
      </c>
      <c r="K570" s="78"/>
      <c r="L570" s="249" t="s">
        <v>137</v>
      </c>
      <c r="M570" s="78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 t="s">
        <v>2729</v>
      </c>
      <c r="AF570" s="54"/>
      <c r="AG570" s="54" t="s">
        <v>3544</v>
      </c>
      <c r="AH570" s="52" t="s">
        <v>2457</v>
      </c>
      <c r="AI570" s="52" t="s">
        <v>2457</v>
      </c>
      <c r="AJ570" s="52"/>
      <c r="AK570" s="54" t="s">
        <v>1385</v>
      </c>
      <c r="AL570" s="54" t="s">
        <v>1570</v>
      </c>
      <c r="AM570" s="52" t="s">
        <v>3552</v>
      </c>
      <c r="AN570" s="119"/>
      <c r="AO570" s="122">
        <v>375000</v>
      </c>
      <c r="AP570" s="119">
        <f t="shared" si="18"/>
        <v>0</v>
      </c>
      <c r="AQ570" s="19"/>
      <c r="AR570" s="19"/>
      <c r="AS570" s="19"/>
      <c r="AT570" s="19"/>
      <c r="AU570" s="19"/>
      <c r="AV570" s="19"/>
      <c r="AW570" s="19"/>
      <c r="AX570" s="19"/>
    </row>
    <row r="571" spans="1:50" s="123" customFormat="1" ht="72" x14ac:dyDescent="0.2">
      <c r="A571" s="52" t="s">
        <v>48</v>
      </c>
      <c r="B571" s="52" t="s">
        <v>277</v>
      </c>
      <c r="C571" s="52" t="s">
        <v>276</v>
      </c>
      <c r="D571" s="52" t="s">
        <v>18</v>
      </c>
      <c r="E571" s="52" t="s">
        <v>454</v>
      </c>
      <c r="F571" s="121" t="s">
        <v>2141</v>
      </c>
      <c r="G571" s="52" t="s">
        <v>870</v>
      </c>
      <c r="H571" s="71" t="s">
        <v>270</v>
      </c>
      <c r="I571" s="71" t="s">
        <v>268</v>
      </c>
      <c r="J571" s="122">
        <v>200000</v>
      </c>
      <c r="K571" s="78"/>
      <c r="L571" s="249" t="s">
        <v>137</v>
      </c>
      <c r="M571" s="78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 t="s">
        <v>2729</v>
      </c>
      <c r="AF571" s="54"/>
      <c r="AG571" s="54" t="s">
        <v>3544</v>
      </c>
      <c r="AH571" s="52" t="s">
        <v>2457</v>
      </c>
      <c r="AI571" s="52" t="s">
        <v>2457</v>
      </c>
      <c r="AJ571" s="52"/>
      <c r="AK571" s="54" t="s">
        <v>1385</v>
      </c>
      <c r="AL571" s="54" t="s">
        <v>1570</v>
      </c>
      <c r="AM571" s="52" t="s">
        <v>3552</v>
      </c>
      <c r="AN571" s="119"/>
      <c r="AO571" s="122">
        <v>200000</v>
      </c>
      <c r="AP571" s="119">
        <f t="shared" si="18"/>
        <v>0</v>
      </c>
      <c r="AQ571" s="19"/>
      <c r="AR571" s="19"/>
      <c r="AS571" s="19"/>
      <c r="AT571" s="19"/>
      <c r="AU571" s="19"/>
      <c r="AV571" s="19"/>
      <c r="AW571" s="19"/>
      <c r="AX571" s="19"/>
    </row>
    <row r="572" spans="1:50" s="123" customFormat="1" ht="72" x14ac:dyDescent="0.2">
      <c r="A572" s="52" t="s">
        <v>48</v>
      </c>
      <c r="B572" s="52" t="s">
        <v>277</v>
      </c>
      <c r="C572" s="52" t="s">
        <v>276</v>
      </c>
      <c r="D572" s="52" t="s">
        <v>18</v>
      </c>
      <c r="E572" s="52" t="s">
        <v>454</v>
      </c>
      <c r="F572" s="121" t="s">
        <v>2142</v>
      </c>
      <c r="G572" s="52" t="s">
        <v>871</v>
      </c>
      <c r="H572" s="71" t="s">
        <v>270</v>
      </c>
      <c r="I572" s="71" t="s">
        <v>268</v>
      </c>
      <c r="J572" s="122">
        <v>350000</v>
      </c>
      <c r="K572" s="78"/>
      <c r="L572" s="249" t="s">
        <v>137</v>
      </c>
      <c r="M572" s="78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 t="s">
        <v>2729</v>
      </c>
      <c r="AF572" s="54"/>
      <c r="AG572" s="54" t="s">
        <v>3544</v>
      </c>
      <c r="AH572" s="52" t="s">
        <v>2457</v>
      </c>
      <c r="AI572" s="52" t="s">
        <v>2457</v>
      </c>
      <c r="AJ572" s="52"/>
      <c r="AK572" s="54" t="s">
        <v>1385</v>
      </c>
      <c r="AL572" s="54" t="s">
        <v>1570</v>
      </c>
      <c r="AM572" s="52" t="s">
        <v>3552</v>
      </c>
      <c r="AN572" s="119"/>
      <c r="AO572" s="122">
        <v>350000</v>
      </c>
      <c r="AP572" s="119">
        <f t="shared" si="18"/>
        <v>0</v>
      </c>
      <c r="AQ572" s="19"/>
      <c r="AR572" s="19"/>
      <c r="AS572" s="19"/>
      <c r="AT572" s="19"/>
      <c r="AU572" s="19"/>
      <c r="AV572" s="19"/>
      <c r="AW572" s="19"/>
      <c r="AX572" s="19"/>
    </row>
    <row r="573" spans="1:50" s="123" customFormat="1" ht="72" x14ac:dyDescent="0.2">
      <c r="A573" s="52" t="s">
        <v>48</v>
      </c>
      <c r="B573" s="52" t="s">
        <v>277</v>
      </c>
      <c r="C573" s="52" t="s">
        <v>276</v>
      </c>
      <c r="D573" s="52" t="s">
        <v>18</v>
      </c>
      <c r="E573" s="52" t="s">
        <v>454</v>
      </c>
      <c r="F573" s="121" t="s">
        <v>2143</v>
      </c>
      <c r="G573" s="52" t="s">
        <v>872</v>
      </c>
      <c r="H573" s="71" t="s">
        <v>269</v>
      </c>
      <c r="I573" s="71" t="s">
        <v>275</v>
      </c>
      <c r="J573" s="122">
        <v>400000</v>
      </c>
      <c r="K573" s="78"/>
      <c r="L573" s="249" t="s">
        <v>137</v>
      </c>
      <c r="M573" s="78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 t="s">
        <v>2729</v>
      </c>
      <c r="AF573" s="54"/>
      <c r="AG573" s="54" t="s">
        <v>3544</v>
      </c>
      <c r="AH573" s="52" t="s">
        <v>2457</v>
      </c>
      <c r="AI573" s="52" t="s">
        <v>2457</v>
      </c>
      <c r="AJ573" s="52"/>
      <c r="AK573" s="54" t="s">
        <v>1385</v>
      </c>
      <c r="AL573" s="54" t="s">
        <v>1570</v>
      </c>
      <c r="AM573" s="52" t="s">
        <v>3552</v>
      </c>
      <c r="AN573" s="119"/>
      <c r="AO573" s="122">
        <v>400000</v>
      </c>
      <c r="AP573" s="119">
        <f t="shared" si="18"/>
        <v>0</v>
      </c>
      <c r="AQ573" s="19"/>
      <c r="AR573" s="19"/>
      <c r="AS573" s="19"/>
      <c r="AT573" s="19"/>
      <c r="AU573" s="19"/>
      <c r="AV573" s="19"/>
      <c r="AW573" s="19"/>
      <c r="AX573" s="19"/>
    </row>
    <row r="574" spans="1:50" s="123" customFormat="1" ht="72" x14ac:dyDescent="0.2">
      <c r="A574" s="52" t="s">
        <v>48</v>
      </c>
      <c r="B574" s="52" t="s">
        <v>277</v>
      </c>
      <c r="C574" s="52" t="s">
        <v>276</v>
      </c>
      <c r="D574" s="52" t="s">
        <v>18</v>
      </c>
      <c r="E574" s="52" t="s">
        <v>454</v>
      </c>
      <c r="F574" s="121" t="s">
        <v>2144</v>
      </c>
      <c r="G574" s="52" t="s">
        <v>873</v>
      </c>
      <c r="H574" s="71" t="s">
        <v>269</v>
      </c>
      <c r="I574" s="71" t="s">
        <v>275</v>
      </c>
      <c r="J574" s="122">
        <v>120000</v>
      </c>
      <c r="K574" s="78"/>
      <c r="L574" s="249" t="s">
        <v>137</v>
      </c>
      <c r="M574" s="78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 t="s">
        <v>2729</v>
      </c>
      <c r="AF574" s="54"/>
      <c r="AG574" s="54" t="s">
        <v>3544</v>
      </c>
      <c r="AH574" s="52" t="s">
        <v>2457</v>
      </c>
      <c r="AI574" s="52" t="s">
        <v>2457</v>
      </c>
      <c r="AJ574" s="52"/>
      <c r="AK574" s="54" t="s">
        <v>1385</v>
      </c>
      <c r="AL574" s="54" t="s">
        <v>1570</v>
      </c>
      <c r="AM574" s="52" t="s">
        <v>3552</v>
      </c>
      <c r="AN574" s="119"/>
      <c r="AO574" s="122">
        <v>120000</v>
      </c>
      <c r="AP574" s="119">
        <f t="shared" si="18"/>
        <v>0</v>
      </c>
      <c r="AQ574" s="19"/>
      <c r="AR574" s="19"/>
      <c r="AS574" s="19"/>
      <c r="AT574" s="19"/>
      <c r="AU574" s="19"/>
      <c r="AV574" s="19"/>
      <c r="AW574" s="19"/>
      <c r="AX574" s="19"/>
    </row>
    <row r="575" spans="1:50" s="123" customFormat="1" ht="72" x14ac:dyDescent="0.2">
      <c r="A575" s="52" t="s">
        <v>48</v>
      </c>
      <c r="B575" s="52" t="s">
        <v>277</v>
      </c>
      <c r="C575" s="52" t="s">
        <v>276</v>
      </c>
      <c r="D575" s="52" t="s">
        <v>18</v>
      </c>
      <c r="E575" s="52" t="s">
        <v>454</v>
      </c>
      <c r="F575" s="121" t="s">
        <v>2145</v>
      </c>
      <c r="G575" s="52" t="s">
        <v>874</v>
      </c>
      <c r="H575" s="71" t="s">
        <v>317</v>
      </c>
      <c r="I575" s="71" t="s">
        <v>275</v>
      </c>
      <c r="J575" s="122">
        <v>375000</v>
      </c>
      <c r="K575" s="78"/>
      <c r="L575" s="249" t="s">
        <v>137</v>
      </c>
      <c r="M575" s="78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 t="s">
        <v>2729</v>
      </c>
      <c r="AF575" s="54"/>
      <c r="AG575" s="54" t="s">
        <v>3544</v>
      </c>
      <c r="AH575" s="52" t="s">
        <v>2457</v>
      </c>
      <c r="AI575" s="52" t="s">
        <v>2457</v>
      </c>
      <c r="AJ575" s="52"/>
      <c r="AK575" s="54" t="s">
        <v>1385</v>
      </c>
      <c r="AL575" s="54" t="s">
        <v>1570</v>
      </c>
      <c r="AM575" s="52" t="s">
        <v>3552</v>
      </c>
      <c r="AN575" s="119"/>
      <c r="AO575" s="122">
        <v>375000</v>
      </c>
      <c r="AP575" s="119">
        <f t="shared" si="18"/>
        <v>0</v>
      </c>
      <c r="AQ575" s="19"/>
      <c r="AR575" s="19"/>
      <c r="AS575" s="19"/>
      <c r="AT575" s="19"/>
      <c r="AU575" s="19"/>
      <c r="AV575" s="19"/>
      <c r="AW575" s="19"/>
      <c r="AX575" s="19"/>
    </row>
    <row r="576" spans="1:50" s="123" customFormat="1" ht="72" x14ac:dyDescent="0.2">
      <c r="A576" s="52" t="s">
        <v>48</v>
      </c>
      <c r="B576" s="52" t="s">
        <v>277</v>
      </c>
      <c r="C576" s="52" t="s">
        <v>276</v>
      </c>
      <c r="D576" s="52" t="s">
        <v>18</v>
      </c>
      <c r="E576" s="52" t="s">
        <v>454</v>
      </c>
      <c r="F576" s="121" t="s">
        <v>2146</v>
      </c>
      <c r="G576" s="52" t="s">
        <v>875</v>
      </c>
      <c r="H576" s="71" t="s">
        <v>317</v>
      </c>
      <c r="I576" s="71" t="s">
        <v>275</v>
      </c>
      <c r="J576" s="122">
        <v>300000</v>
      </c>
      <c r="K576" s="78"/>
      <c r="L576" s="249" t="s">
        <v>137</v>
      </c>
      <c r="M576" s="78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 t="s">
        <v>2729</v>
      </c>
      <c r="AF576" s="54"/>
      <c r="AG576" s="54" t="s">
        <v>3544</v>
      </c>
      <c r="AH576" s="52" t="s">
        <v>2457</v>
      </c>
      <c r="AI576" s="52" t="s">
        <v>2457</v>
      </c>
      <c r="AJ576" s="52"/>
      <c r="AK576" s="54" t="s">
        <v>1385</v>
      </c>
      <c r="AL576" s="54" t="s">
        <v>1570</v>
      </c>
      <c r="AM576" s="52" t="s">
        <v>3552</v>
      </c>
      <c r="AN576" s="119"/>
      <c r="AO576" s="122">
        <v>300000</v>
      </c>
      <c r="AP576" s="119">
        <f t="shared" si="18"/>
        <v>0</v>
      </c>
      <c r="AQ576" s="19"/>
      <c r="AR576" s="19"/>
      <c r="AS576" s="19"/>
      <c r="AT576" s="19"/>
      <c r="AU576" s="19"/>
      <c r="AV576" s="19"/>
      <c r="AW576" s="19"/>
      <c r="AX576" s="19"/>
    </row>
    <row r="577" spans="1:50" s="123" customFormat="1" ht="72" x14ac:dyDescent="0.2">
      <c r="A577" s="52" t="s">
        <v>48</v>
      </c>
      <c r="B577" s="52" t="s">
        <v>277</v>
      </c>
      <c r="C577" s="52" t="s">
        <v>276</v>
      </c>
      <c r="D577" s="52" t="s">
        <v>18</v>
      </c>
      <c r="E577" s="52" t="s">
        <v>454</v>
      </c>
      <c r="F577" s="121" t="s">
        <v>2147</v>
      </c>
      <c r="G577" s="52" t="s">
        <v>876</v>
      </c>
      <c r="H577" s="71" t="s">
        <v>269</v>
      </c>
      <c r="I577" s="71" t="s">
        <v>268</v>
      </c>
      <c r="J577" s="122">
        <v>120000</v>
      </c>
      <c r="K577" s="78"/>
      <c r="L577" s="249" t="s">
        <v>137</v>
      </c>
      <c r="M577" s="78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 t="s">
        <v>2729</v>
      </c>
      <c r="AF577" s="54"/>
      <c r="AG577" s="54" t="s">
        <v>3544</v>
      </c>
      <c r="AH577" s="52" t="s">
        <v>2457</v>
      </c>
      <c r="AI577" s="52" t="s">
        <v>2457</v>
      </c>
      <c r="AJ577" s="52"/>
      <c r="AK577" s="54" t="s">
        <v>1385</v>
      </c>
      <c r="AL577" s="54" t="s">
        <v>1570</v>
      </c>
      <c r="AM577" s="52" t="s">
        <v>3552</v>
      </c>
      <c r="AN577" s="119"/>
      <c r="AO577" s="122">
        <v>120000</v>
      </c>
      <c r="AP577" s="119">
        <f t="shared" si="18"/>
        <v>0</v>
      </c>
      <c r="AQ577" s="19"/>
      <c r="AR577" s="19"/>
      <c r="AS577" s="19"/>
      <c r="AT577" s="19"/>
      <c r="AU577" s="19"/>
      <c r="AV577" s="19"/>
      <c r="AW577" s="19"/>
      <c r="AX577" s="19"/>
    </row>
    <row r="578" spans="1:50" s="123" customFormat="1" ht="72" x14ac:dyDescent="0.2">
      <c r="A578" s="52" t="s">
        <v>48</v>
      </c>
      <c r="B578" s="52" t="s">
        <v>277</v>
      </c>
      <c r="C578" s="52" t="s">
        <v>276</v>
      </c>
      <c r="D578" s="52" t="s">
        <v>33</v>
      </c>
      <c r="E578" s="52" t="s">
        <v>454</v>
      </c>
      <c r="F578" s="121" t="s">
        <v>2148</v>
      </c>
      <c r="G578" s="52" t="s">
        <v>877</v>
      </c>
      <c r="H578" s="71" t="s">
        <v>459</v>
      </c>
      <c r="I578" s="71" t="s">
        <v>274</v>
      </c>
      <c r="J578" s="122">
        <v>100000</v>
      </c>
      <c r="K578" s="78"/>
      <c r="L578" s="249" t="s">
        <v>137</v>
      </c>
      <c r="M578" s="78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 t="s">
        <v>3821</v>
      </c>
      <c r="Z578" s="16">
        <f t="shared" si="19"/>
        <v>98000</v>
      </c>
      <c r="AA578" s="19">
        <v>7014287635</v>
      </c>
      <c r="AB578" s="19"/>
      <c r="AC578" s="19"/>
      <c r="AD578" s="19"/>
      <c r="AE578" s="20" t="s">
        <v>3295</v>
      </c>
      <c r="AF578" s="54" t="s">
        <v>3472</v>
      </c>
      <c r="AG578" s="52" t="s">
        <v>3544</v>
      </c>
      <c r="AH578" s="54" t="s">
        <v>3472</v>
      </c>
      <c r="AI578" s="52" t="s">
        <v>2456</v>
      </c>
      <c r="AJ578" s="52"/>
      <c r="AK578" s="54" t="s">
        <v>1385</v>
      </c>
      <c r="AL578" s="54" t="s">
        <v>1570</v>
      </c>
      <c r="AM578" s="52" t="s">
        <v>3553</v>
      </c>
      <c r="AN578" s="119">
        <v>98000</v>
      </c>
      <c r="AO578" s="119"/>
      <c r="AP578" s="119">
        <f t="shared" si="17"/>
        <v>2000</v>
      </c>
      <c r="AQ578" s="19"/>
      <c r="AR578" s="19"/>
      <c r="AS578" s="19"/>
      <c r="AT578" s="19"/>
      <c r="AU578" s="19"/>
      <c r="AV578" s="19"/>
      <c r="AW578" s="19"/>
      <c r="AX578" s="19"/>
    </row>
    <row r="579" spans="1:50" s="123" customFormat="1" ht="72" x14ac:dyDescent="0.2">
      <c r="A579" s="52" t="s">
        <v>48</v>
      </c>
      <c r="B579" s="52" t="s">
        <v>277</v>
      </c>
      <c r="C579" s="52" t="s">
        <v>276</v>
      </c>
      <c r="D579" s="52" t="s">
        <v>33</v>
      </c>
      <c r="E579" s="52" t="s">
        <v>454</v>
      </c>
      <c r="F579" s="121" t="s">
        <v>2149</v>
      </c>
      <c r="G579" s="52" t="s">
        <v>878</v>
      </c>
      <c r="H579" s="71" t="s">
        <v>270</v>
      </c>
      <c r="I579" s="71" t="s">
        <v>274</v>
      </c>
      <c r="J579" s="122">
        <v>65000</v>
      </c>
      <c r="K579" s="78"/>
      <c r="L579" s="249" t="s">
        <v>137</v>
      </c>
      <c r="M579" s="78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 t="s">
        <v>3821</v>
      </c>
      <c r="Z579" s="16">
        <f t="shared" si="19"/>
        <v>58000</v>
      </c>
      <c r="AA579" s="19">
        <v>7014287635</v>
      </c>
      <c r="AB579" s="19"/>
      <c r="AC579" s="19"/>
      <c r="AD579" s="19"/>
      <c r="AE579" s="20" t="s">
        <v>3295</v>
      </c>
      <c r="AF579" s="54" t="s">
        <v>3472</v>
      </c>
      <c r="AG579" s="52" t="s">
        <v>3544</v>
      </c>
      <c r="AH579" s="54" t="s">
        <v>3472</v>
      </c>
      <c r="AI579" s="52" t="s">
        <v>2456</v>
      </c>
      <c r="AJ579" s="52"/>
      <c r="AK579" s="54" t="s">
        <v>1385</v>
      </c>
      <c r="AL579" s="54" t="s">
        <v>1570</v>
      </c>
      <c r="AM579" s="52" t="s">
        <v>3553</v>
      </c>
      <c r="AN579" s="119">
        <v>58000</v>
      </c>
      <c r="AO579" s="119"/>
      <c r="AP579" s="119">
        <f t="shared" ref="AP579:AP642" si="21">J579-AN579-AO579</f>
        <v>7000</v>
      </c>
      <c r="AQ579" s="19"/>
      <c r="AR579" s="19"/>
      <c r="AS579" s="19"/>
      <c r="AT579" s="19"/>
      <c r="AU579" s="19"/>
      <c r="AV579" s="19"/>
      <c r="AW579" s="19"/>
      <c r="AX579" s="19"/>
    </row>
    <row r="580" spans="1:50" s="123" customFormat="1" ht="72" x14ac:dyDescent="0.2">
      <c r="A580" s="52" t="s">
        <v>48</v>
      </c>
      <c r="B580" s="52" t="s">
        <v>277</v>
      </c>
      <c r="C580" s="52" t="s">
        <v>276</v>
      </c>
      <c r="D580" s="52" t="s">
        <v>33</v>
      </c>
      <c r="E580" s="52" t="s">
        <v>454</v>
      </c>
      <c r="F580" s="121" t="s">
        <v>2150</v>
      </c>
      <c r="G580" s="52" t="s">
        <v>879</v>
      </c>
      <c r="H580" s="71" t="s">
        <v>267</v>
      </c>
      <c r="I580" s="71" t="s">
        <v>274</v>
      </c>
      <c r="J580" s="122">
        <v>48000</v>
      </c>
      <c r="K580" s="78"/>
      <c r="L580" s="249" t="s">
        <v>137</v>
      </c>
      <c r="M580" s="78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 t="s">
        <v>3821</v>
      </c>
      <c r="Z580" s="16">
        <f t="shared" si="19"/>
        <v>45000</v>
      </c>
      <c r="AA580" s="19">
        <v>7014287635</v>
      </c>
      <c r="AB580" s="19"/>
      <c r="AC580" s="19"/>
      <c r="AD580" s="19"/>
      <c r="AE580" s="20" t="s">
        <v>3295</v>
      </c>
      <c r="AF580" s="54" t="s">
        <v>3472</v>
      </c>
      <c r="AG580" s="52" t="s">
        <v>3544</v>
      </c>
      <c r="AH580" s="54" t="s">
        <v>3472</v>
      </c>
      <c r="AI580" s="52" t="s">
        <v>2456</v>
      </c>
      <c r="AJ580" s="52"/>
      <c r="AK580" s="54" t="s">
        <v>1385</v>
      </c>
      <c r="AL580" s="54" t="s">
        <v>1570</v>
      </c>
      <c r="AM580" s="52" t="s">
        <v>3553</v>
      </c>
      <c r="AN580" s="119">
        <v>45000</v>
      </c>
      <c r="AO580" s="119"/>
      <c r="AP580" s="119">
        <f t="shared" si="21"/>
        <v>3000</v>
      </c>
      <c r="AQ580" s="19"/>
      <c r="AR580" s="19"/>
      <c r="AS580" s="19"/>
      <c r="AT580" s="19"/>
      <c r="AU580" s="19"/>
      <c r="AV580" s="19"/>
      <c r="AW580" s="19"/>
      <c r="AX580" s="19"/>
    </row>
    <row r="581" spans="1:50" s="123" customFormat="1" ht="72" x14ac:dyDescent="0.2">
      <c r="A581" s="52" t="s">
        <v>48</v>
      </c>
      <c r="B581" s="52" t="s">
        <v>277</v>
      </c>
      <c r="C581" s="52" t="s">
        <v>276</v>
      </c>
      <c r="D581" s="52" t="s">
        <v>33</v>
      </c>
      <c r="E581" s="52" t="s">
        <v>454</v>
      </c>
      <c r="F581" s="121" t="s">
        <v>2151</v>
      </c>
      <c r="G581" s="52" t="s">
        <v>880</v>
      </c>
      <c r="H581" s="71" t="s">
        <v>270</v>
      </c>
      <c r="I581" s="71" t="s">
        <v>274</v>
      </c>
      <c r="J581" s="122">
        <v>75000</v>
      </c>
      <c r="K581" s="78"/>
      <c r="L581" s="249" t="s">
        <v>137</v>
      </c>
      <c r="M581" s="78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 t="s">
        <v>3821</v>
      </c>
      <c r="Z581" s="16">
        <f t="shared" si="19"/>
        <v>70000</v>
      </c>
      <c r="AA581" s="19">
        <v>7014287635</v>
      </c>
      <c r="AB581" s="19"/>
      <c r="AC581" s="19"/>
      <c r="AD581" s="19"/>
      <c r="AE581" s="20" t="s">
        <v>3295</v>
      </c>
      <c r="AF581" s="54" t="s">
        <v>3472</v>
      </c>
      <c r="AG581" s="52" t="s">
        <v>3544</v>
      </c>
      <c r="AH581" s="54" t="s">
        <v>3472</v>
      </c>
      <c r="AI581" s="52" t="s">
        <v>2456</v>
      </c>
      <c r="AJ581" s="52"/>
      <c r="AK581" s="54" t="s">
        <v>1385</v>
      </c>
      <c r="AL581" s="54" t="s">
        <v>1570</v>
      </c>
      <c r="AM581" s="52" t="s">
        <v>3553</v>
      </c>
      <c r="AN581" s="119">
        <v>70000</v>
      </c>
      <c r="AO581" s="119"/>
      <c r="AP581" s="119">
        <f t="shared" si="21"/>
        <v>5000</v>
      </c>
      <c r="AQ581" s="19"/>
      <c r="AR581" s="19"/>
      <c r="AS581" s="19"/>
      <c r="AT581" s="19"/>
      <c r="AU581" s="19"/>
      <c r="AV581" s="19"/>
      <c r="AW581" s="19"/>
      <c r="AX581" s="19"/>
    </row>
    <row r="582" spans="1:50" s="123" customFormat="1" ht="72" x14ac:dyDescent="0.2">
      <c r="A582" s="52" t="s">
        <v>48</v>
      </c>
      <c r="B582" s="52" t="s">
        <v>277</v>
      </c>
      <c r="C582" s="52" t="s">
        <v>276</v>
      </c>
      <c r="D582" s="52" t="s">
        <v>33</v>
      </c>
      <c r="E582" s="52" t="s">
        <v>454</v>
      </c>
      <c r="F582" s="121" t="s">
        <v>2152</v>
      </c>
      <c r="G582" s="52" t="s">
        <v>881</v>
      </c>
      <c r="H582" s="71" t="s">
        <v>270</v>
      </c>
      <c r="I582" s="71" t="s">
        <v>274</v>
      </c>
      <c r="J582" s="122">
        <v>75000</v>
      </c>
      <c r="K582" s="78"/>
      <c r="L582" s="249" t="s">
        <v>137</v>
      </c>
      <c r="M582" s="78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 t="s">
        <v>3821</v>
      </c>
      <c r="Z582" s="16">
        <f t="shared" si="19"/>
        <v>70000</v>
      </c>
      <c r="AA582" s="19">
        <v>7014287635</v>
      </c>
      <c r="AB582" s="19"/>
      <c r="AC582" s="19"/>
      <c r="AD582" s="19"/>
      <c r="AE582" s="20" t="s">
        <v>3295</v>
      </c>
      <c r="AF582" s="54" t="s">
        <v>3472</v>
      </c>
      <c r="AG582" s="52" t="s">
        <v>3544</v>
      </c>
      <c r="AH582" s="54" t="s">
        <v>3472</v>
      </c>
      <c r="AI582" s="52" t="s">
        <v>2456</v>
      </c>
      <c r="AJ582" s="52"/>
      <c r="AK582" s="54" t="s">
        <v>1385</v>
      </c>
      <c r="AL582" s="54" t="s">
        <v>1570</v>
      </c>
      <c r="AM582" s="52" t="s">
        <v>3553</v>
      </c>
      <c r="AN582" s="119">
        <v>70000</v>
      </c>
      <c r="AO582" s="119"/>
      <c r="AP582" s="119">
        <f t="shared" si="21"/>
        <v>5000</v>
      </c>
      <c r="AQ582" s="19"/>
      <c r="AR582" s="19"/>
      <c r="AS582" s="19"/>
      <c r="AT582" s="19"/>
      <c r="AU582" s="19"/>
      <c r="AV582" s="19"/>
      <c r="AW582" s="19"/>
      <c r="AX582" s="19"/>
    </row>
    <row r="583" spans="1:50" s="123" customFormat="1" ht="72" x14ac:dyDescent="0.2">
      <c r="A583" s="52" t="s">
        <v>48</v>
      </c>
      <c r="B583" s="52" t="s">
        <v>277</v>
      </c>
      <c r="C583" s="52" t="s">
        <v>276</v>
      </c>
      <c r="D583" s="52" t="s">
        <v>33</v>
      </c>
      <c r="E583" s="52" t="s">
        <v>454</v>
      </c>
      <c r="F583" s="121" t="s">
        <v>2153</v>
      </c>
      <c r="G583" s="52" t="s">
        <v>882</v>
      </c>
      <c r="H583" s="71" t="s">
        <v>340</v>
      </c>
      <c r="I583" s="71" t="s">
        <v>274</v>
      </c>
      <c r="J583" s="122">
        <v>144000</v>
      </c>
      <c r="K583" s="78"/>
      <c r="L583" s="249" t="s">
        <v>137</v>
      </c>
      <c r="M583" s="78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 t="s">
        <v>3821</v>
      </c>
      <c r="Z583" s="16">
        <f t="shared" si="19"/>
        <v>132000</v>
      </c>
      <c r="AA583" s="19">
        <v>7014287635</v>
      </c>
      <c r="AB583" s="19"/>
      <c r="AC583" s="19"/>
      <c r="AD583" s="19"/>
      <c r="AE583" s="20" t="s">
        <v>3295</v>
      </c>
      <c r="AF583" s="54" t="s">
        <v>3472</v>
      </c>
      <c r="AG583" s="52" t="s">
        <v>3544</v>
      </c>
      <c r="AH583" s="54" t="s">
        <v>3472</v>
      </c>
      <c r="AI583" s="52" t="s">
        <v>2456</v>
      </c>
      <c r="AJ583" s="52"/>
      <c r="AK583" s="54" t="s">
        <v>1385</v>
      </c>
      <c r="AL583" s="54" t="s">
        <v>1570</v>
      </c>
      <c r="AM583" s="52" t="s">
        <v>3553</v>
      </c>
      <c r="AN583" s="119">
        <v>132000</v>
      </c>
      <c r="AO583" s="119"/>
      <c r="AP583" s="119">
        <f t="shared" si="21"/>
        <v>12000</v>
      </c>
      <c r="AQ583" s="19"/>
      <c r="AR583" s="19"/>
      <c r="AS583" s="19"/>
      <c r="AT583" s="19"/>
      <c r="AU583" s="19"/>
      <c r="AV583" s="19"/>
      <c r="AW583" s="19"/>
      <c r="AX583" s="19"/>
    </row>
    <row r="584" spans="1:50" s="123" customFormat="1" ht="72" x14ac:dyDescent="0.2">
      <c r="A584" s="52" t="s">
        <v>48</v>
      </c>
      <c r="B584" s="52" t="s">
        <v>277</v>
      </c>
      <c r="C584" s="52" t="s">
        <v>276</v>
      </c>
      <c r="D584" s="52" t="s">
        <v>33</v>
      </c>
      <c r="E584" s="52" t="s">
        <v>454</v>
      </c>
      <c r="F584" s="121" t="s">
        <v>2154</v>
      </c>
      <c r="G584" s="52" t="s">
        <v>883</v>
      </c>
      <c r="H584" s="71" t="s">
        <v>387</v>
      </c>
      <c r="I584" s="71" t="s">
        <v>274</v>
      </c>
      <c r="J584" s="122">
        <v>80000</v>
      </c>
      <c r="K584" s="78"/>
      <c r="L584" s="249" t="s">
        <v>137</v>
      </c>
      <c r="M584" s="78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 t="s">
        <v>3821</v>
      </c>
      <c r="Z584" s="16">
        <f t="shared" si="19"/>
        <v>75000</v>
      </c>
      <c r="AA584" s="19">
        <v>7014287635</v>
      </c>
      <c r="AB584" s="19"/>
      <c r="AC584" s="19"/>
      <c r="AD584" s="19"/>
      <c r="AE584" s="20" t="s">
        <v>3295</v>
      </c>
      <c r="AF584" s="54" t="s">
        <v>3472</v>
      </c>
      <c r="AG584" s="52" t="s">
        <v>3544</v>
      </c>
      <c r="AH584" s="54" t="s">
        <v>3472</v>
      </c>
      <c r="AI584" s="52" t="s">
        <v>2456</v>
      </c>
      <c r="AJ584" s="52"/>
      <c r="AK584" s="54" t="s">
        <v>1385</v>
      </c>
      <c r="AL584" s="54" t="s">
        <v>1570</v>
      </c>
      <c r="AM584" s="52" t="s">
        <v>3553</v>
      </c>
      <c r="AN584" s="119">
        <v>75000</v>
      </c>
      <c r="AO584" s="119"/>
      <c r="AP584" s="119">
        <f t="shared" si="21"/>
        <v>5000</v>
      </c>
      <c r="AQ584" s="19"/>
      <c r="AR584" s="19"/>
      <c r="AS584" s="19"/>
      <c r="AT584" s="19"/>
      <c r="AU584" s="19"/>
      <c r="AV584" s="19"/>
      <c r="AW584" s="19"/>
      <c r="AX584" s="19"/>
    </row>
    <row r="585" spans="1:50" s="123" customFormat="1" ht="72" x14ac:dyDescent="0.2">
      <c r="A585" s="52" t="s">
        <v>48</v>
      </c>
      <c r="B585" s="52" t="s">
        <v>277</v>
      </c>
      <c r="C585" s="52" t="s">
        <v>276</v>
      </c>
      <c r="D585" s="52" t="s">
        <v>10</v>
      </c>
      <c r="E585" s="52" t="s">
        <v>311</v>
      </c>
      <c r="F585" s="121" t="s">
        <v>2155</v>
      </c>
      <c r="G585" s="52" t="s">
        <v>884</v>
      </c>
      <c r="H585" s="71" t="s">
        <v>414</v>
      </c>
      <c r="I585" s="71" t="s">
        <v>271</v>
      </c>
      <c r="J585" s="122">
        <v>154000</v>
      </c>
      <c r="K585" s="78"/>
      <c r="L585" s="249" t="s">
        <v>137</v>
      </c>
      <c r="M585" s="78"/>
      <c r="N585" s="19" t="s">
        <v>1390</v>
      </c>
      <c r="O585" s="19" t="s">
        <v>2638</v>
      </c>
      <c r="P585" s="19" t="s">
        <v>3284</v>
      </c>
      <c r="Q585" s="19" t="s">
        <v>2443</v>
      </c>
      <c r="R585" s="19" t="s">
        <v>1295</v>
      </c>
      <c r="S585" s="18" t="s">
        <v>108</v>
      </c>
      <c r="T585" s="19" t="s">
        <v>3822</v>
      </c>
      <c r="U585" s="19" t="s">
        <v>3823</v>
      </c>
      <c r="V585" s="19" t="s">
        <v>3824</v>
      </c>
      <c r="W585" s="16">
        <v>76650</v>
      </c>
      <c r="X585" s="18" t="s">
        <v>1376</v>
      </c>
      <c r="Y585" s="46"/>
      <c r="Z585" s="16">
        <f t="shared" si="19"/>
        <v>76650</v>
      </c>
      <c r="AA585" s="19">
        <v>7014298769</v>
      </c>
      <c r="AB585" s="19"/>
      <c r="AC585" s="19"/>
      <c r="AD585" s="19"/>
      <c r="AE585" s="20" t="s">
        <v>3295</v>
      </c>
      <c r="AF585" s="54" t="s">
        <v>1385</v>
      </c>
      <c r="AG585" s="54" t="s">
        <v>3541</v>
      </c>
      <c r="AH585" s="54" t="s">
        <v>3470</v>
      </c>
      <c r="AI585" s="52" t="s">
        <v>2456</v>
      </c>
      <c r="AJ585" s="52"/>
      <c r="AK585" s="54" t="s">
        <v>1391</v>
      </c>
      <c r="AL585" s="54" t="s">
        <v>1571</v>
      </c>
      <c r="AM585" s="52" t="s">
        <v>3553</v>
      </c>
      <c r="AN585" s="119">
        <v>76650</v>
      </c>
      <c r="AO585" s="119"/>
      <c r="AP585" s="119">
        <f t="shared" si="21"/>
        <v>77350</v>
      </c>
      <c r="AQ585" s="187" t="s">
        <v>1379</v>
      </c>
      <c r="AR585" s="187" t="s">
        <v>1379</v>
      </c>
      <c r="AS585" s="19"/>
      <c r="AT585" s="19"/>
      <c r="AU585" s="19"/>
      <c r="AV585" s="19"/>
      <c r="AW585" s="19"/>
      <c r="AX585" s="19"/>
    </row>
    <row r="586" spans="1:50" s="123" customFormat="1" ht="72" x14ac:dyDescent="0.2">
      <c r="A586" s="52" t="s">
        <v>48</v>
      </c>
      <c r="B586" s="52" t="s">
        <v>277</v>
      </c>
      <c r="C586" s="52" t="s">
        <v>276</v>
      </c>
      <c r="D586" s="52" t="s">
        <v>10</v>
      </c>
      <c r="E586" s="52" t="s">
        <v>311</v>
      </c>
      <c r="F586" s="121" t="s">
        <v>2156</v>
      </c>
      <c r="G586" s="52" t="s">
        <v>885</v>
      </c>
      <c r="H586" s="71" t="s">
        <v>305</v>
      </c>
      <c r="I586" s="71" t="s">
        <v>271</v>
      </c>
      <c r="J586" s="122">
        <v>1230000</v>
      </c>
      <c r="K586" s="78"/>
      <c r="L586" s="249" t="s">
        <v>137</v>
      </c>
      <c r="M586" s="78"/>
      <c r="N586" s="19" t="s">
        <v>1390</v>
      </c>
      <c r="O586" s="19" t="s">
        <v>2638</v>
      </c>
      <c r="P586" s="19" t="s">
        <v>3284</v>
      </c>
      <c r="Q586" s="19" t="s">
        <v>2443</v>
      </c>
      <c r="R586" s="19" t="s">
        <v>1295</v>
      </c>
      <c r="S586" s="18" t="s">
        <v>108</v>
      </c>
      <c r="T586" s="19" t="s">
        <v>3822</v>
      </c>
      <c r="U586" s="19" t="s">
        <v>3823</v>
      </c>
      <c r="V586" s="19" t="s">
        <v>3824</v>
      </c>
      <c r="W586" s="16">
        <v>561700</v>
      </c>
      <c r="X586" s="18" t="s">
        <v>1376</v>
      </c>
      <c r="Y586" s="46"/>
      <c r="Z586" s="16">
        <f t="shared" si="19"/>
        <v>561700</v>
      </c>
      <c r="AA586" s="19">
        <v>7014298769</v>
      </c>
      <c r="AB586" s="19"/>
      <c r="AC586" s="19"/>
      <c r="AD586" s="19"/>
      <c r="AE586" s="20" t="s">
        <v>3295</v>
      </c>
      <c r="AF586" s="54" t="s">
        <v>1385</v>
      </c>
      <c r="AG586" s="54" t="s">
        <v>3541</v>
      </c>
      <c r="AH586" s="54" t="s">
        <v>3470</v>
      </c>
      <c r="AI586" s="52" t="s">
        <v>2456</v>
      </c>
      <c r="AJ586" s="52"/>
      <c r="AK586" s="54" t="s">
        <v>1391</v>
      </c>
      <c r="AL586" s="54" t="s">
        <v>1571</v>
      </c>
      <c r="AM586" s="52" t="s">
        <v>3553</v>
      </c>
      <c r="AN586" s="119">
        <v>561700</v>
      </c>
      <c r="AO586" s="119"/>
      <c r="AP586" s="119">
        <f t="shared" si="21"/>
        <v>668300</v>
      </c>
      <c r="AQ586" s="187" t="s">
        <v>1379</v>
      </c>
      <c r="AR586" s="187" t="s">
        <v>1379</v>
      </c>
      <c r="AS586" s="19"/>
      <c r="AT586" s="19"/>
      <c r="AU586" s="19"/>
      <c r="AV586" s="19"/>
      <c r="AW586" s="19"/>
      <c r="AX586" s="19"/>
    </row>
    <row r="587" spans="1:50" s="123" customFormat="1" ht="72" x14ac:dyDescent="0.2">
      <c r="A587" s="52" t="s">
        <v>48</v>
      </c>
      <c r="B587" s="52" t="s">
        <v>277</v>
      </c>
      <c r="C587" s="52" t="s">
        <v>276</v>
      </c>
      <c r="D587" s="52" t="s">
        <v>10</v>
      </c>
      <c r="E587" s="52" t="s">
        <v>311</v>
      </c>
      <c r="F587" s="121" t="s">
        <v>2157</v>
      </c>
      <c r="G587" s="52" t="s">
        <v>886</v>
      </c>
      <c r="H587" s="71" t="s">
        <v>319</v>
      </c>
      <c r="I587" s="71" t="s">
        <v>271</v>
      </c>
      <c r="J587" s="122">
        <v>88000</v>
      </c>
      <c r="K587" s="78"/>
      <c r="L587" s="249" t="s">
        <v>137</v>
      </c>
      <c r="M587" s="78"/>
      <c r="N587" s="19" t="s">
        <v>1390</v>
      </c>
      <c r="O587" s="19" t="s">
        <v>2638</v>
      </c>
      <c r="P587" s="19" t="s">
        <v>3284</v>
      </c>
      <c r="Q587" s="19" t="s">
        <v>2443</v>
      </c>
      <c r="R587" s="19" t="s">
        <v>1295</v>
      </c>
      <c r="S587" s="18" t="s">
        <v>108</v>
      </c>
      <c r="T587" s="19" t="s">
        <v>3170</v>
      </c>
      <c r="U587" s="19" t="s">
        <v>3825</v>
      </c>
      <c r="V587" s="19" t="s">
        <v>3824</v>
      </c>
      <c r="W587" s="16">
        <v>62000</v>
      </c>
      <c r="X587" s="18" t="s">
        <v>1376</v>
      </c>
      <c r="Y587" s="46"/>
      <c r="Z587" s="16">
        <f t="shared" si="19"/>
        <v>62000</v>
      </c>
      <c r="AA587" s="19">
        <v>7014298769</v>
      </c>
      <c r="AB587" s="19"/>
      <c r="AC587" s="19"/>
      <c r="AD587" s="19"/>
      <c r="AE587" s="20" t="s">
        <v>3295</v>
      </c>
      <c r="AF587" s="54" t="s">
        <v>1385</v>
      </c>
      <c r="AG587" s="54" t="s">
        <v>3541</v>
      </c>
      <c r="AH587" s="54" t="s">
        <v>3470</v>
      </c>
      <c r="AI587" s="52" t="s">
        <v>2456</v>
      </c>
      <c r="AJ587" s="52"/>
      <c r="AK587" s="54" t="s">
        <v>1391</v>
      </c>
      <c r="AL587" s="54" t="s">
        <v>1571</v>
      </c>
      <c r="AM587" s="52" t="s">
        <v>3553</v>
      </c>
      <c r="AN587" s="119">
        <v>62000</v>
      </c>
      <c r="AO587" s="119"/>
      <c r="AP587" s="119">
        <f t="shared" si="21"/>
        <v>26000</v>
      </c>
      <c r="AQ587" s="187" t="s">
        <v>1379</v>
      </c>
      <c r="AR587" s="187" t="s">
        <v>1379</v>
      </c>
      <c r="AS587" s="19"/>
      <c r="AT587" s="19"/>
      <c r="AU587" s="19"/>
      <c r="AV587" s="19"/>
      <c r="AW587" s="19"/>
      <c r="AX587" s="19"/>
    </row>
    <row r="588" spans="1:50" s="123" customFormat="1" ht="108" x14ac:dyDescent="0.2">
      <c r="A588" s="52" t="s">
        <v>48</v>
      </c>
      <c r="B588" s="52" t="s">
        <v>277</v>
      </c>
      <c r="C588" s="52" t="s">
        <v>276</v>
      </c>
      <c r="D588" s="52" t="s">
        <v>10</v>
      </c>
      <c r="E588" s="52" t="s">
        <v>311</v>
      </c>
      <c r="F588" s="121" t="s">
        <v>2158</v>
      </c>
      <c r="G588" s="52" t="s">
        <v>887</v>
      </c>
      <c r="H588" s="71" t="s">
        <v>888</v>
      </c>
      <c r="I588" s="71" t="s">
        <v>889</v>
      </c>
      <c r="J588" s="122">
        <v>197600</v>
      </c>
      <c r="K588" s="78"/>
      <c r="L588" s="249" t="s">
        <v>137</v>
      </c>
      <c r="M588" s="78"/>
      <c r="N588" s="19" t="s">
        <v>1390</v>
      </c>
      <c r="O588" s="19" t="s">
        <v>2638</v>
      </c>
      <c r="P588" s="19" t="s">
        <v>3284</v>
      </c>
      <c r="Q588" s="19" t="s">
        <v>2443</v>
      </c>
      <c r="R588" s="19" t="s">
        <v>1295</v>
      </c>
      <c r="S588" s="18" t="s">
        <v>108</v>
      </c>
      <c r="T588" s="19"/>
      <c r="U588" s="19"/>
      <c r="V588" s="19" t="s">
        <v>3824</v>
      </c>
      <c r="W588" s="16">
        <v>130000</v>
      </c>
      <c r="X588" s="18" t="s">
        <v>1376</v>
      </c>
      <c r="Y588" s="46"/>
      <c r="Z588" s="16">
        <f t="shared" si="19"/>
        <v>130000</v>
      </c>
      <c r="AA588" s="19">
        <v>7014298769</v>
      </c>
      <c r="AB588" s="19"/>
      <c r="AC588" s="19"/>
      <c r="AD588" s="19"/>
      <c r="AE588" s="20" t="s">
        <v>3295</v>
      </c>
      <c r="AF588" s="54" t="s">
        <v>1385</v>
      </c>
      <c r="AG588" s="54" t="s">
        <v>3541</v>
      </c>
      <c r="AH588" s="54" t="s">
        <v>3470</v>
      </c>
      <c r="AI588" s="52" t="s">
        <v>2456</v>
      </c>
      <c r="AJ588" s="52"/>
      <c r="AK588" s="54" t="s">
        <v>1391</v>
      </c>
      <c r="AL588" s="54" t="s">
        <v>1571</v>
      </c>
      <c r="AM588" s="52" t="s">
        <v>3553</v>
      </c>
      <c r="AN588" s="119">
        <v>130000</v>
      </c>
      <c r="AO588" s="119"/>
      <c r="AP588" s="119">
        <f t="shared" si="21"/>
        <v>67600</v>
      </c>
      <c r="AQ588" s="187" t="s">
        <v>1379</v>
      </c>
      <c r="AR588" s="187" t="s">
        <v>1379</v>
      </c>
      <c r="AS588" s="19"/>
      <c r="AT588" s="19"/>
      <c r="AU588" s="19"/>
      <c r="AV588" s="19"/>
      <c r="AW588" s="19"/>
      <c r="AX588" s="19"/>
    </row>
    <row r="589" spans="1:50" s="123" customFormat="1" ht="72" x14ac:dyDescent="0.2">
      <c r="A589" s="52" t="s">
        <v>48</v>
      </c>
      <c r="B589" s="52" t="s">
        <v>277</v>
      </c>
      <c r="C589" s="52" t="s">
        <v>276</v>
      </c>
      <c r="D589" s="52" t="s">
        <v>10</v>
      </c>
      <c r="E589" s="52" t="s">
        <v>311</v>
      </c>
      <c r="F589" s="121" t="s">
        <v>2159</v>
      </c>
      <c r="G589" s="52" t="s">
        <v>890</v>
      </c>
      <c r="H589" s="71" t="s">
        <v>270</v>
      </c>
      <c r="I589" s="71" t="s">
        <v>274</v>
      </c>
      <c r="J589" s="122">
        <v>466000</v>
      </c>
      <c r="K589" s="78"/>
      <c r="L589" s="249" t="s">
        <v>137</v>
      </c>
      <c r="M589" s="78"/>
      <c r="N589" s="19" t="s">
        <v>1390</v>
      </c>
      <c r="O589" s="19" t="s">
        <v>2638</v>
      </c>
      <c r="P589" s="19" t="s">
        <v>3284</v>
      </c>
      <c r="Q589" s="19" t="s">
        <v>2443</v>
      </c>
      <c r="R589" s="19" t="s">
        <v>1295</v>
      </c>
      <c r="S589" s="18" t="s">
        <v>108</v>
      </c>
      <c r="T589" s="19"/>
      <c r="U589" s="19"/>
      <c r="V589" s="19" t="s">
        <v>3824</v>
      </c>
      <c r="W589" s="16">
        <v>207950</v>
      </c>
      <c r="X589" s="18" t="s">
        <v>1376</v>
      </c>
      <c r="Y589" s="46"/>
      <c r="Z589" s="16">
        <f t="shared" si="19"/>
        <v>207950</v>
      </c>
      <c r="AA589" s="19">
        <v>7014298769</v>
      </c>
      <c r="AB589" s="19"/>
      <c r="AC589" s="19"/>
      <c r="AD589" s="19"/>
      <c r="AE589" s="20" t="s">
        <v>3295</v>
      </c>
      <c r="AF589" s="54" t="s">
        <v>1385</v>
      </c>
      <c r="AG589" s="54" t="s">
        <v>3541</v>
      </c>
      <c r="AH589" s="54" t="s">
        <v>3470</v>
      </c>
      <c r="AI589" s="52" t="s">
        <v>2456</v>
      </c>
      <c r="AJ589" s="52"/>
      <c r="AK589" s="54" t="s">
        <v>1391</v>
      </c>
      <c r="AL589" s="54" t="s">
        <v>1571</v>
      </c>
      <c r="AM589" s="52" t="s">
        <v>3553</v>
      </c>
      <c r="AN589" s="119">
        <v>207950</v>
      </c>
      <c r="AO589" s="119"/>
      <c r="AP589" s="119">
        <f t="shared" si="21"/>
        <v>258050</v>
      </c>
      <c r="AQ589" s="187" t="s">
        <v>1379</v>
      </c>
      <c r="AR589" s="187" t="s">
        <v>1379</v>
      </c>
      <c r="AS589" s="19"/>
      <c r="AT589" s="19"/>
      <c r="AU589" s="19"/>
      <c r="AV589" s="19"/>
      <c r="AW589" s="19"/>
      <c r="AX589" s="19"/>
    </row>
    <row r="590" spans="1:50" s="123" customFormat="1" ht="72" x14ac:dyDescent="0.2">
      <c r="A590" s="52" t="s">
        <v>48</v>
      </c>
      <c r="B590" s="52" t="s">
        <v>277</v>
      </c>
      <c r="C590" s="52" t="s">
        <v>276</v>
      </c>
      <c r="D590" s="52" t="s">
        <v>10</v>
      </c>
      <c r="E590" s="52" t="s">
        <v>311</v>
      </c>
      <c r="F590" s="121" t="s">
        <v>2160</v>
      </c>
      <c r="G590" s="52" t="s">
        <v>891</v>
      </c>
      <c r="H590" s="71" t="s">
        <v>270</v>
      </c>
      <c r="I590" s="71" t="s">
        <v>271</v>
      </c>
      <c r="J590" s="122">
        <v>18000</v>
      </c>
      <c r="K590" s="78"/>
      <c r="L590" s="249" t="s">
        <v>137</v>
      </c>
      <c r="M590" s="78"/>
      <c r="N590" s="19" t="s">
        <v>1390</v>
      </c>
      <c r="O590" s="19" t="s">
        <v>2638</v>
      </c>
      <c r="P590" s="19" t="s">
        <v>3284</v>
      </c>
      <c r="Q590" s="19" t="s">
        <v>2443</v>
      </c>
      <c r="R590" s="19" t="s">
        <v>1295</v>
      </c>
      <c r="S590" s="18" t="s">
        <v>108</v>
      </c>
      <c r="T590" s="19" t="s">
        <v>3000</v>
      </c>
      <c r="U590" s="19" t="s">
        <v>3826</v>
      </c>
      <c r="V590" s="19" t="s">
        <v>3824</v>
      </c>
      <c r="W590" s="16">
        <v>12200</v>
      </c>
      <c r="X590" s="18" t="s">
        <v>1376</v>
      </c>
      <c r="Y590" s="46"/>
      <c r="Z590" s="16">
        <f t="shared" si="19"/>
        <v>12200</v>
      </c>
      <c r="AA590" s="19">
        <v>7014298769</v>
      </c>
      <c r="AB590" s="19"/>
      <c r="AC590" s="19"/>
      <c r="AD590" s="19"/>
      <c r="AE590" s="20" t="s">
        <v>3295</v>
      </c>
      <c r="AF590" s="54" t="s">
        <v>1385</v>
      </c>
      <c r="AG590" s="54" t="s">
        <v>3541</v>
      </c>
      <c r="AH590" s="54" t="s">
        <v>3470</v>
      </c>
      <c r="AI590" s="52" t="s">
        <v>2456</v>
      </c>
      <c r="AJ590" s="52"/>
      <c r="AK590" s="54" t="s">
        <v>1391</v>
      </c>
      <c r="AL590" s="54" t="s">
        <v>1571</v>
      </c>
      <c r="AM590" s="52" t="s">
        <v>3553</v>
      </c>
      <c r="AN590" s="119">
        <v>12200</v>
      </c>
      <c r="AO590" s="119"/>
      <c r="AP590" s="119">
        <f t="shared" si="21"/>
        <v>5800</v>
      </c>
      <c r="AQ590" s="187" t="s">
        <v>1379</v>
      </c>
      <c r="AR590" s="187" t="s">
        <v>1379</v>
      </c>
      <c r="AS590" s="19"/>
      <c r="AT590" s="19"/>
      <c r="AU590" s="19"/>
      <c r="AV590" s="19"/>
      <c r="AW590" s="19"/>
      <c r="AX590" s="19"/>
    </row>
    <row r="591" spans="1:50" s="123" customFormat="1" ht="144" x14ac:dyDescent="0.2">
      <c r="A591" s="52" t="s">
        <v>48</v>
      </c>
      <c r="B591" s="52" t="s">
        <v>277</v>
      </c>
      <c r="C591" s="52" t="s">
        <v>17</v>
      </c>
      <c r="D591" s="52" t="s">
        <v>1565</v>
      </c>
      <c r="E591" s="52" t="s">
        <v>454</v>
      </c>
      <c r="F591" s="121" t="s">
        <v>2161</v>
      </c>
      <c r="G591" s="52" t="s">
        <v>1116</v>
      </c>
      <c r="H591" s="71" t="s">
        <v>270</v>
      </c>
      <c r="I591" s="71" t="s">
        <v>631</v>
      </c>
      <c r="J591" s="122">
        <v>11600000</v>
      </c>
      <c r="K591" s="78"/>
      <c r="L591" s="249" t="s">
        <v>137</v>
      </c>
      <c r="M591" s="78"/>
      <c r="N591" s="19"/>
      <c r="O591" s="19"/>
      <c r="P591" s="19"/>
      <c r="Q591" s="19"/>
      <c r="R591" s="19"/>
      <c r="S591" s="18" t="s">
        <v>108</v>
      </c>
      <c r="T591" s="19"/>
      <c r="U591" s="19"/>
      <c r="V591" s="19"/>
      <c r="W591" s="19"/>
      <c r="X591" s="18" t="s">
        <v>1376</v>
      </c>
      <c r="Y591" s="46"/>
      <c r="Z591" s="16">
        <f t="shared" si="19"/>
        <v>0</v>
      </c>
      <c r="AA591" s="19"/>
      <c r="AB591" s="19"/>
      <c r="AC591" s="19"/>
      <c r="AD591" s="19"/>
      <c r="AE591" s="19" t="s">
        <v>1392</v>
      </c>
      <c r="AF591" s="54" t="s">
        <v>1392</v>
      </c>
      <c r="AG591" s="54" t="s">
        <v>3537</v>
      </c>
      <c r="AH591" s="54" t="s">
        <v>3474</v>
      </c>
      <c r="AI591" s="52" t="s">
        <v>3467</v>
      </c>
      <c r="AJ591" s="52" t="s">
        <v>3615</v>
      </c>
      <c r="AK591" s="54" t="s">
        <v>1392</v>
      </c>
      <c r="AL591" s="54" t="s">
        <v>1568</v>
      </c>
      <c r="AM591" s="52" t="s">
        <v>3553</v>
      </c>
      <c r="AN591" s="119"/>
      <c r="AO591" s="119"/>
      <c r="AP591" s="119">
        <f t="shared" si="21"/>
        <v>11600000</v>
      </c>
      <c r="AQ591" s="187" t="s">
        <v>3089</v>
      </c>
      <c r="AR591" s="187" t="s">
        <v>3090</v>
      </c>
      <c r="AS591" s="19"/>
      <c r="AT591" s="19"/>
      <c r="AU591" s="19"/>
      <c r="AV591" s="19"/>
      <c r="AW591" s="19"/>
      <c r="AX591" s="187" t="s">
        <v>3091</v>
      </c>
    </row>
    <row r="592" spans="1:50" s="123" customFormat="1" ht="74.25" customHeight="1" x14ac:dyDescent="0.2">
      <c r="A592" s="52" t="s">
        <v>48</v>
      </c>
      <c r="B592" s="52" t="s">
        <v>277</v>
      </c>
      <c r="C592" s="52" t="s">
        <v>17</v>
      </c>
      <c r="D592" s="52" t="s">
        <v>34</v>
      </c>
      <c r="E592" s="52" t="s">
        <v>454</v>
      </c>
      <c r="F592" s="121" t="s">
        <v>2162</v>
      </c>
      <c r="G592" s="52" t="s">
        <v>1118</v>
      </c>
      <c r="H592" s="71" t="s">
        <v>270</v>
      </c>
      <c r="I592" s="71" t="s">
        <v>1119</v>
      </c>
      <c r="J592" s="122">
        <v>3900000</v>
      </c>
      <c r="K592" s="78"/>
      <c r="L592" s="249" t="s">
        <v>137</v>
      </c>
      <c r="M592" s="78"/>
      <c r="N592" s="19" t="s">
        <v>1393</v>
      </c>
      <c r="O592" s="19" t="s">
        <v>2625</v>
      </c>
      <c r="P592" s="19" t="s">
        <v>3827</v>
      </c>
      <c r="Q592" s="19" t="s">
        <v>1394</v>
      </c>
      <c r="R592" s="19" t="s">
        <v>12</v>
      </c>
      <c r="S592" s="18" t="s">
        <v>108</v>
      </c>
      <c r="T592" s="19"/>
      <c r="U592" s="19"/>
      <c r="V592" s="19" t="s">
        <v>3828</v>
      </c>
      <c r="W592" s="19" t="s">
        <v>3829</v>
      </c>
      <c r="X592" s="18" t="s">
        <v>1261</v>
      </c>
      <c r="Y592" s="19" t="s">
        <v>3830</v>
      </c>
      <c r="Z592" s="16" t="str">
        <f t="shared" si="19"/>
        <v>งวดที่ 1 : 484,750   
งวดที่ 2 : 775,600
งวดที่ 3 : 678,650</v>
      </c>
      <c r="AA592" s="19">
        <v>7014287810</v>
      </c>
      <c r="AB592" s="19"/>
      <c r="AC592" s="19"/>
      <c r="AD592" s="19"/>
      <c r="AE592" s="20" t="s">
        <v>3295</v>
      </c>
      <c r="AF592" s="54" t="s">
        <v>1385</v>
      </c>
      <c r="AG592" s="54" t="s">
        <v>3541</v>
      </c>
      <c r="AH592" s="54" t="s">
        <v>3470</v>
      </c>
      <c r="AI592" s="52" t="s">
        <v>2456</v>
      </c>
      <c r="AJ592" s="52"/>
      <c r="AK592" s="54" t="s">
        <v>1385</v>
      </c>
      <c r="AL592" s="54" t="s">
        <v>1570</v>
      </c>
      <c r="AM592" s="52" t="s">
        <v>3553</v>
      </c>
      <c r="AN592" s="119">
        <v>1939000</v>
      </c>
      <c r="AO592" s="119"/>
      <c r="AP592" s="119">
        <f t="shared" si="21"/>
        <v>1961000</v>
      </c>
      <c r="AQ592" s="19"/>
      <c r="AR592" s="19"/>
      <c r="AS592" s="19"/>
      <c r="AT592" s="19"/>
      <c r="AU592" s="19"/>
      <c r="AV592" s="19"/>
      <c r="AW592" s="19"/>
      <c r="AX592" s="19"/>
    </row>
    <row r="593" spans="1:50" s="123" customFormat="1" ht="74.25" customHeight="1" x14ac:dyDescent="0.2">
      <c r="A593" s="52" t="s">
        <v>48</v>
      </c>
      <c r="B593" s="52" t="s">
        <v>277</v>
      </c>
      <c r="C593" s="52" t="s">
        <v>17</v>
      </c>
      <c r="D593" s="52" t="s">
        <v>34</v>
      </c>
      <c r="E593" s="52" t="s">
        <v>454</v>
      </c>
      <c r="F593" s="121" t="s">
        <v>2163</v>
      </c>
      <c r="G593" s="52" t="s">
        <v>1120</v>
      </c>
      <c r="H593" s="71" t="s">
        <v>270</v>
      </c>
      <c r="I593" s="71" t="s">
        <v>1119</v>
      </c>
      <c r="J593" s="122">
        <v>1600000</v>
      </c>
      <c r="K593" s="78"/>
      <c r="L593" s="249" t="s">
        <v>137</v>
      </c>
      <c r="M593" s="78"/>
      <c r="N593" s="19" t="s">
        <v>1396</v>
      </c>
      <c r="O593" s="19" t="s">
        <v>2636</v>
      </c>
      <c r="P593" s="19" t="s">
        <v>3827</v>
      </c>
      <c r="Q593" s="19" t="s">
        <v>1394</v>
      </c>
      <c r="R593" s="19" t="s">
        <v>12</v>
      </c>
      <c r="S593" s="18" t="s">
        <v>108</v>
      </c>
      <c r="T593" s="19"/>
      <c r="U593" s="19"/>
      <c r="V593" s="19" t="s">
        <v>3828</v>
      </c>
      <c r="W593" s="19" t="s">
        <v>3831</v>
      </c>
      <c r="X593" s="18" t="s">
        <v>1261</v>
      </c>
      <c r="Y593" s="19" t="s">
        <v>3830</v>
      </c>
      <c r="Z593" s="163" t="str">
        <f t="shared" si="19"/>
        <v>งวดที่ 1 : 277,750   
งวดที่ 2 : 499,950
งวดที่ 3 :333,300</v>
      </c>
      <c r="AA593" s="19">
        <v>7014289039</v>
      </c>
      <c r="AB593" s="19"/>
      <c r="AC593" s="19"/>
      <c r="AD593" s="19"/>
      <c r="AE593" s="20" t="s">
        <v>3295</v>
      </c>
      <c r="AF593" s="54" t="s">
        <v>1385</v>
      </c>
      <c r="AG593" s="54" t="s">
        <v>3541</v>
      </c>
      <c r="AH593" s="54" t="s">
        <v>3470</v>
      </c>
      <c r="AI593" s="52" t="s">
        <v>2456</v>
      </c>
      <c r="AJ593" s="52"/>
      <c r="AK593" s="54" t="s">
        <v>1391</v>
      </c>
      <c r="AL593" s="54" t="s">
        <v>1571</v>
      </c>
      <c r="AM593" s="52" t="s">
        <v>3553</v>
      </c>
      <c r="AN593" s="119">
        <v>1111000</v>
      </c>
      <c r="AO593" s="119"/>
      <c r="AP593" s="119">
        <f t="shared" si="21"/>
        <v>489000</v>
      </c>
      <c r="AQ593" s="19"/>
      <c r="AR593" s="19"/>
      <c r="AS593" s="19"/>
      <c r="AT593" s="19"/>
      <c r="AU593" s="19"/>
      <c r="AV593" s="19"/>
      <c r="AW593" s="19"/>
      <c r="AX593" s="19"/>
    </row>
    <row r="594" spans="1:50" s="123" customFormat="1" ht="74.25" customHeight="1" x14ac:dyDescent="0.2">
      <c r="A594" s="52" t="s">
        <v>48</v>
      </c>
      <c r="B594" s="52" t="s">
        <v>277</v>
      </c>
      <c r="C594" s="52" t="s">
        <v>17</v>
      </c>
      <c r="D594" s="52" t="s">
        <v>34</v>
      </c>
      <c r="E594" s="52" t="s">
        <v>454</v>
      </c>
      <c r="F594" s="121" t="s">
        <v>2164</v>
      </c>
      <c r="G594" s="52" t="s">
        <v>1121</v>
      </c>
      <c r="H594" s="71" t="s">
        <v>270</v>
      </c>
      <c r="I594" s="71" t="s">
        <v>1122</v>
      </c>
      <c r="J594" s="122">
        <v>1800000</v>
      </c>
      <c r="K594" s="78"/>
      <c r="L594" s="249" t="s">
        <v>137</v>
      </c>
      <c r="M594" s="78"/>
      <c r="N594" s="19" t="s">
        <v>3832</v>
      </c>
      <c r="O594" s="19"/>
      <c r="P594" s="19"/>
      <c r="Q594" s="19"/>
      <c r="R594" s="19"/>
      <c r="S594" s="18" t="s">
        <v>108</v>
      </c>
      <c r="T594" s="19"/>
      <c r="U594" s="19"/>
      <c r="V594" s="19"/>
      <c r="W594" s="19"/>
      <c r="X594" s="18"/>
      <c r="Y594" s="46"/>
      <c r="Z594" s="16"/>
      <c r="AA594" s="19"/>
      <c r="AB594" s="19"/>
      <c r="AC594" s="19"/>
      <c r="AD594" s="19"/>
      <c r="AE594" s="19" t="s">
        <v>3833</v>
      </c>
      <c r="AF594" s="54" t="s">
        <v>3088</v>
      </c>
      <c r="AG594" s="54" t="s">
        <v>3539</v>
      </c>
      <c r="AH594" s="54" t="s">
        <v>3477</v>
      </c>
      <c r="AI594" s="52" t="s">
        <v>3467</v>
      </c>
      <c r="AJ594" s="52"/>
      <c r="AK594" s="54" t="s">
        <v>1392</v>
      </c>
      <c r="AL594" s="54" t="s">
        <v>1568</v>
      </c>
      <c r="AM594" s="52" t="s">
        <v>3553</v>
      </c>
      <c r="AN594" s="119"/>
      <c r="AO594" s="119"/>
      <c r="AP594" s="119">
        <f t="shared" si="21"/>
        <v>1800000</v>
      </c>
      <c r="AQ594" s="187" t="s">
        <v>3092</v>
      </c>
      <c r="AR594" s="187" t="s">
        <v>3093</v>
      </c>
      <c r="AS594" s="19"/>
      <c r="AT594" s="19"/>
      <c r="AU594" s="19"/>
      <c r="AV594" s="19"/>
      <c r="AW594" s="19"/>
      <c r="AX594" s="187" t="s">
        <v>3094</v>
      </c>
    </row>
    <row r="595" spans="1:50" s="123" customFormat="1" ht="72" x14ac:dyDescent="0.25">
      <c r="A595" s="52" t="s">
        <v>49</v>
      </c>
      <c r="B595" s="52" t="s">
        <v>277</v>
      </c>
      <c r="C595" s="52" t="s">
        <v>276</v>
      </c>
      <c r="D595" s="52" t="s">
        <v>11</v>
      </c>
      <c r="E595" s="52" t="s">
        <v>454</v>
      </c>
      <c r="F595" s="121" t="s">
        <v>2165</v>
      </c>
      <c r="G595" s="52" t="s">
        <v>892</v>
      </c>
      <c r="H595" s="71" t="s">
        <v>267</v>
      </c>
      <c r="I595" s="71" t="s">
        <v>274</v>
      </c>
      <c r="J595" s="122">
        <v>51000</v>
      </c>
      <c r="K595" s="78"/>
      <c r="L595" s="78"/>
      <c r="M595" s="249" t="s">
        <v>137</v>
      </c>
      <c r="N595" s="19"/>
      <c r="O595" s="19" t="s">
        <v>3095</v>
      </c>
      <c r="P595" s="48">
        <v>242236</v>
      </c>
      <c r="Q595" s="152" t="s">
        <v>3096</v>
      </c>
      <c r="R595" s="48" t="s">
        <v>1295</v>
      </c>
      <c r="S595" s="48" t="s">
        <v>65</v>
      </c>
      <c r="T595" s="48"/>
      <c r="U595" s="19"/>
      <c r="V595" s="71" t="s">
        <v>3099</v>
      </c>
      <c r="W595" s="74">
        <v>50040</v>
      </c>
      <c r="X595" s="140">
        <v>1</v>
      </c>
      <c r="Y595" s="128">
        <v>23120</v>
      </c>
      <c r="Z595" s="74">
        <v>50040</v>
      </c>
      <c r="AA595" s="19">
        <v>7014276545</v>
      </c>
      <c r="AB595" s="128">
        <v>23115</v>
      </c>
      <c r="AC595" s="128">
        <v>23115</v>
      </c>
      <c r="AD595" s="74">
        <v>50040</v>
      </c>
      <c r="AE595" s="52" t="s">
        <v>3836</v>
      </c>
      <c r="AF595" s="52" t="s">
        <v>3098</v>
      </c>
      <c r="AG595" s="52" t="s">
        <v>3544</v>
      </c>
      <c r="AH595" s="54" t="s">
        <v>3472</v>
      </c>
      <c r="AI595" s="52" t="s">
        <v>2456</v>
      </c>
      <c r="AJ595" s="52"/>
      <c r="AK595" s="52" t="s">
        <v>1399</v>
      </c>
      <c r="AL595" s="52" t="s">
        <v>1570</v>
      </c>
      <c r="AM595" s="52" t="s">
        <v>3553</v>
      </c>
      <c r="AN595" s="119">
        <v>50040</v>
      </c>
      <c r="AO595" s="119"/>
      <c r="AP595" s="119">
        <f t="shared" si="21"/>
        <v>960</v>
      </c>
      <c r="AQ595" s="48">
        <v>23079</v>
      </c>
      <c r="AR595" s="48">
        <v>23082</v>
      </c>
      <c r="AS595" s="48">
        <v>23086</v>
      </c>
      <c r="AT595" s="48">
        <v>23087</v>
      </c>
      <c r="AU595" s="48">
        <v>23090</v>
      </c>
      <c r="AV595" s="17">
        <v>51000</v>
      </c>
      <c r="AW595" s="19"/>
      <c r="AX595" s="126"/>
    </row>
    <row r="596" spans="1:50" s="123" customFormat="1" ht="72" x14ac:dyDescent="0.25">
      <c r="A596" s="52" t="s">
        <v>49</v>
      </c>
      <c r="B596" s="52" t="s">
        <v>277</v>
      </c>
      <c r="C596" s="52" t="s">
        <v>276</v>
      </c>
      <c r="D596" s="52" t="s">
        <v>11</v>
      </c>
      <c r="E596" s="52" t="s">
        <v>454</v>
      </c>
      <c r="F596" s="121" t="s">
        <v>2166</v>
      </c>
      <c r="G596" s="52" t="s">
        <v>893</v>
      </c>
      <c r="H596" s="71" t="s">
        <v>894</v>
      </c>
      <c r="I596" s="71" t="s">
        <v>268</v>
      </c>
      <c r="J596" s="122">
        <v>160000</v>
      </c>
      <c r="K596" s="78"/>
      <c r="L596" s="78"/>
      <c r="M596" s="249" t="s">
        <v>137</v>
      </c>
      <c r="N596" s="19"/>
      <c r="O596" s="19" t="s">
        <v>3095</v>
      </c>
      <c r="P596" s="48">
        <v>242236</v>
      </c>
      <c r="Q596" s="153" t="s">
        <v>3096</v>
      </c>
      <c r="R596" s="48" t="s">
        <v>1295</v>
      </c>
      <c r="S596" s="48" t="s">
        <v>65</v>
      </c>
      <c r="T596" s="48"/>
      <c r="U596" s="19"/>
      <c r="V596" s="71" t="s">
        <v>3099</v>
      </c>
      <c r="W596" s="74">
        <v>160000</v>
      </c>
      <c r="X596" s="140">
        <v>1</v>
      </c>
      <c r="Y596" s="128">
        <v>23120</v>
      </c>
      <c r="Z596" s="74">
        <v>160000</v>
      </c>
      <c r="AA596" s="19">
        <v>7014276545</v>
      </c>
      <c r="AB596" s="128">
        <v>23115</v>
      </c>
      <c r="AC596" s="128">
        <v>23115</v>
      </c>
      <c r="AD596" s="74">
        <v>160000</v>
      </c>
      <c r="AE596" s="52" t="s">
        <v>3836</v>
      </c>
      <c r="AF596" s="52" t="s">
        <v>3098</v>
      </c>
      <c r="AG596" s="52" t="s">
        <v>3544</v>
      </c>
      <c r="AH596" s="52" t="s">
        <v>2457</v>
      </c>
      <c r="AI596" s="52" t="s">
        <v>2457</v>
      </c>
      <c r="AJ596" s="52"/>
      <c r="AK596" s="52" t="s">
        <v>1399</v>
      </c>
      <c r="AL596" s="52" t="s">
        <v>1570</v>
      </c>
      <c r="AM596" s="52" t="s">
        <v>3552</v>
      </c>
      <c r="AN596" s="119"/>
      <c r="AO596" s="122">
        <v>160000</v>
      </c>
      <c r="AP596" s="119">
        <f t="shared" si="21"/>
        <v>0</v>
      </c>
      <c r="AQ596" s="48">
        <v>23079</v>
      </c>
      <c r="AR596" s="48">
        <v>23082</v>
      </c>
      <c r="AS596" s="48">
        <v>23086</v>
      </c>
      <c r="AT596" s="48">
        <v>23087</v>
      </c>
      <c r="AU596" s="48">
        <v>23090</v>
      </c>
      <c r="AV596" s="17">
        <v>160000</v>
      </c>
      <c r="AW596" s="19"/>
      <c r="AX596" s="126"/>
    </row>
    <row r="597" spans="1:50" s="123" customFormat="1" ht="72" x14ac:dyDescent="0.25">
      <c r="A597" s="52" t="s">
        <v>49</v>
      </c>
      <c r="B597" s="52" t="s">
        <v>277</v>
      </c>
      <c r="C597" s="52" t="s">
        <v>276</v>
      </c>
      <c r="D597" s="52" t="s">
        <v>11</v>
      </c>
      <c r="E597" s="52" t="s">
        <v>454</v>
      </c>
      <c r="F597" s="121" t="s">
        <v>2167</v>
      </c>
      <c r="G597" s="52" t="s">
        <v>895</v>
      </c>
      <c r="H597" s="71" t="s">
        <v>896</v>
      </c>
      <c r="I597" s="71" t="s">
        <v>268</v>
      </c>
      <c r="J597" s="122">
        <v>300000</v>
      </c>
      <c r="K597" s="78"/>
      <c r="L597" s="78"/>
      <c r="M597" s="249" t="s">
        <v>137</v>
      </c>
      <c r="N597" s="19"/>
      <c r="O597" s="19" t="s">
        <v>1398</v>
      </c>
      <c r="P597" s="48">
        <v>242236</v>
      </c>
      <c r="Q597" s="152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>
        <v>7014276509</v>
      </c>
      <c r="AB597" s="19"/>
      <c r="AC597" s="19"/>
      <c r="AD597" s="19"/>
      <c r="AE597" s="52" t="s">
        <v>3837</v>
      </c>
      <c r="AF597" s="52" t="s">
        <v>1399</v>
      </c>
      <c r="AG597" s="54" t="s">
        <v>3541</v>
      </c>
      <c r="AH597" s="54" t="s">
        <v>3470</v>
      </c>
      <c r="AI597" s="52" t="s">
        <v>2456</v>
      </c>
      <c r="AJ597" s="52"/>
      <c r="AK597" s="52" t="s">
        <v>1399</v>
      </c>
      <c r="AL597" s="52" t="s">
        <v>1570</v>
      </c>
      <c r="AM597" s="52" t="s">
        <v>3553</v>
      </c>
      <c r="AN597" s="119">
        <v>297000</v>
      </c>
      <c r="AO597" s="119"/>
      <c r="AP597" s="119">
        <f t="shared" si="21"/>
        <v>3000</v>
      </c>
      <c r="AQ597" s="48">
        <v>23079</v>
      </c>
      <c r="AR597" s="48">
        <v>23082</v>
      </c>
      <c r="AS597" s="48">
        <v>23086</v>
      </c>
      <c r="AT597" s="48">
        <v>23087</v>
      </c>
      <c r="AU597" s="48">
        <v>23090</v>
      </c>
      <c r="AV597" s="17">
        <v>300000</v>
      </c>
      <c r="AW597" s="19"/>
      <c r="AX597" s="126"/>
    </row>
    <row r="598" spans="1:50" s="123" customFormat="1" ht="72" x14ac:dyDescent="0.25">
      <c r="A598" s="52" t="s">
        <v>49</v>
      </c>
      <c r="B598" s="52" t="s">
        <v>277</v>
      </c>
      <c r="C598" s="52" t="s">
        <v>276</v>
      </c>
      <c r="D598" s="52" t="s">
        <v>11</v>
      </c>
      <c r="E598" s="52" t="s">
        <v>454</v>
      </c>
      <c r="F598" s="121" t="s">
        <v>2168</v>
      </c>
      <c r="G598" s="52" t="s">
        <v>897</v>
      </c>
      <c r="H598" s="71" t="s">
        <v>270</v>
      </c>
      <c r="I598" s="71" t="s">
        <v>271</v>
      </c>
      <c r="J598" s="122">
        <v>180000</v>
      </c>
      <c r="K598" s="78"/>
      <c r="L598" s="78"/>
      <c r="M598" s="249" t="s">
        <v>137</v>
      </c>
      <c r="N598" s="19"/>
      <c r="O598" s="19" t="s">
        <v>1400</v>
      </c>
      <c r="P598" s="48">
        <v>242233</v>
      </c>
      <c r="Q598" s="153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52" t="s">
        <v>3102</v>
      </c>
      <c r="AF598" s="52" t="s">
        <v>3102</v>
      </c>
      <c r="AG598" s="52" t="s">
        <v>3544</v>
      </c>
      <c r="AH598" s="52" t="s">
        <v>2457</v>
      </c>
      <c r="AI598" s="52" t="s">
        <v>2457</v>
      </c>
      <c r="AJ598" s="52"/>
      <c r="AK598" s="52" t="s">
        <v>1401</v>
      </c>
      <c r="AL598" s="52" t="s">
        <v>1570</v>
      </c>
      <c r="AM598" s="52" t="s">
        <v>3552</v>
      </c>
      <c r="AN598" s="119"/>
      <c r="AO598" s="122">
        <v>180000</v>
      </c>
      <c r="AP598" s="119">
        <f t="shared" si="21"/>
        <v>0</v>
      </c>
      <c r="AQ598" s="48">
        <v>23079</v>
      </c>
      <c r="AR598" s="48">
        <v>23082</v>
      </c>
      <c r="AS598" s="48">
        <v>23086</v>
      </c>
      <c r="AT598" s="48">
        <v>23087</v>
      </c>
      <c r="AU598" s="48">
        <v>23090</v>
      </c>
      <c r="AV598" s="17">
        <v>180000</v>
      </c>
      <c r="AW598" s="19"/>
      <c r="AX598" s="126"/>
    </row>
    <row r="599" spans="1:50" s="123" customFormat="1" ht="72" x14ac:dyDescent="0.2">
      <c r="A599" s="52" t="s">
        <v>49</v>
      </c>
      <c r="B599" s="52" t="s">
        <v>277</v>
      </c>
      <c r="C599" s="52" t="s">
        <v>276</v>
      </c>
      <c r="D599" s="52" t="s">
        <v>11</v>
      </c>
      <c r="E599" s="52" t="s">
        <v>454</v>
      </c>
      <c r="F599" s="121" t="s">
        <v>2169</v>
      </c>
      <c r="G599" s="52" t="s">
        <v>898</v>
      </c>
      <c r="H599" s="71" t="s">
        <v>319</v>
      </c>
      <c r="I599" s="71" t="s">
        <v>271</v>
      </c>
      <c r="J599" s="122">
        <v>88000</v>
      </c>
      <c r="K599" s="78"/>
      <c r="L599" s="78"/>
      <c r="M599" s="249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>
        <v>7014276588</v>
      </c>
      <c r="AB599" s="128">
        <v>23104</v>
      </c>
      <c r="AC599" s="128">
        <v>23108</v>
      </c>
      <c r="AD599" s="74">
        <v>88000</v>
      </c>
      <c r="AE599" s="52" t="s">
        <v>3102</v>
      </c>
      <c r="AF599" s="52" t="s">
        <v>3105</v>
      </c>
      <c r="AG599" s="52" t="s">
        <v>3544</v>
      </c>
      <c r="AH599" s="54" t="s">
        <v>3472</v>
      </c>
      <c r="AI599" s="52" t="s">
        <v>2457</v>
      </c>
      <c r="AJ599" s="52"/>
      <c r="AK599" s="52" t="s">
        <v>1402</v>
      </c>
      <c r="AL599" s="52" t="s">
        <v>1570</v>
      </c>
      <c r="AM599" s="52" t="s">
        <v>3553</v>
      </c>
      <c r="AN599" s="119"/>
      <c r="AO599" s="119">
        <v>88000</v>
      </c>
      <c r="AP599" s="119">
        <f t="shared" si="21"/>
        <v>0</v>
      </c>
      <c r="AQ599" s="48">
        <v>23079</v>
      </c>
      <c r="AR599" s="48">
        <v>23082</v>
      </c>
      <c r="AS599" s="48">
        <v>23090</v>
      </c>
      <c r="AT599" s="48">
        <v>23093</v>
      </c>
      <c r="AU599" s="48">
        <v>23096</v>
      </c>
      <c r="AV599" s="17">
        <v>88000</v>
      </c>
      <c r="AW599" s="19"/>
      <c r="AX599" s="126"/>
    </row>
    <row r="600" spans="1:50" s="123" customFormat="1" ht="90" x14ac:dyDescent="0.2">
      <c r="A600" s="52" t="s">
        <v>49</v>
      </c>
      <c r="B600" s="52" t="s">
        <v>277</v>
      </c>
      <c r="C600" s="52" t="s">
        <v>276</v>
      </c>
      <c r="D600" s="52" t="s">
        <v>11</v>
      </c>
      <c r="E600" s="52" t="s">
        <v>454</v>
      </c>
      <c r="F600" s="121" t="s">
        <v>2170</v>
      </c>
      <c r="G600" s="52" t="s">
        <v>899</v>
      </c>
      <c r="H600" s="71" t="s">
        <v>900</v>
      </c>
      <c r="I600" s="71" t="s">
        <v>271</v>
      </c>
      <c r="J600" s="122">
        <v>775600</v>
      </c>
      <c r="K600" s="249" t="s">
        <v>137</v>
      </c>
      <c r="L600" s="78"/>
      <c r="M600" s="78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>
        <v>7014275976</v>
      </c>
      <c r="AB600" s="19"/>
      <c r="AC600" s="19"/>
      <c r="AD600" s="19"/>
      <c r="AE600" s="52" t="s">
        <v>3838</v>
      </c>
      <c r="AF600" s="52" t="s">
        <v>3110</v>
      </c>
      <c r="AG600" s="52" t="s">
        <v>3544</v>
      </c>
      <c r="AH600" s="52" t="s">
        <v>3472</v>
      </c>
      <c r="AI600" s="52" t="s">
        <v>2456</v>
      </c>
      <c r="AJ600" s="52"/>
      <c r="AK600" s="52" t="s">
        <v>1404</v>
      </c>
      <c r="AL600" s="52" t="s">
        <v>1571</v>
      </c>
      <c r="AM600" s="52" t="s">
        <v>3553</v>
      </c>
      <c r="AN600" s="119">
        <v>511000</v>
      </c>
      <c r="AO600" s="119"/>
      <c r="AP600" s="119">
        <f t="shared" si="21"/>
        <v>264600</v>
      </c>
      <c r="AQ600" s="48">
        <v>23079</v>
      </c>
      <c r="AR600" s="48">
        <v>23082</v>
      </c>
      <c r="AS600" s="48">
        <v>23110</v>
      </c>
      <c r="AT600" s="48">
        <v>23111</v>
      </c>
      <c r="AU600" s="48">
        <v>23118</v>
      </c>
      <c r="AV600" s="17">
        <v>775600</v>
      </c>
      <c r="AW600" s="19"/>
      <c r="AX600" s="126"/>
    </row>
    <row r="601" spans="1:50" s="123" customFormat="1" ht="72" x14ac:dyDescent="0.2">
      <c r="A601" s="52" t="s">
        <v>49</v>
      </c>
      <c r="B601" s="52" t="s">
        <v>277</v>
      </c>
      <c r="C601" s="52" t="s">
        <v>276</v>
      </c>
      <c r="D601" s="52" t="s">
        <v>11</v>
      </c>
      <c r="E601" s="52" t="s">
        <v>454</v>
      </c>
      <c r="F601" s="121" t="s">
        <v>2171</v>
      </c>
      <c r="G601" s="52" t="s">
        <v>901</v>
      </c>
      <c r="H601" s="71" t="s">
        <v>269</v>
      </c>
      <c r="I601" s="71" t="s">
        <v>271</v>
      </c>
      <c r="J601" s="122">
        <v>15000</v>
      </c>
      <c r="K601" s="78"/>
      <c r="L601" s="78"/>
      <c r="M601" s="249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>
        <v>7014276956</v>
      </c>
      <c r="AB601" s="19"/>
      <c r="AC601" s="19"/>
      <c r="AD601" s="19"/>
      <c r="AE601" s="52" t="s">
        <v>3839</v>
      </c>
      <c r="AF601" s="52" t="s">
        <v>3114</v>
      </c>
      <c r="AG601" s="52" t="s">
        <v>3544</v>
      </c>
      <c r="AH601" s="54" t="s">
        <v>3472</v>
      </c>
      <c r="AI601" s="52" t="s">
        <v>2456</v>
      </c>
      <c r="AJ601" s="52"/>
      <c r="AK601" s="52" t="s">
        <v>1406</v>
      </c>
      <c r="AL601" s="52" t="s">
        <v>1570</v>
      </c>
      <c r="AM601" s="52" t="s">
        <v>3553</v>
      </c>
      <c r="AN601" s="119">
        <v>15000</v>
      </c>
      <c r="AO601" s="119"/>
      <c r="AP601" s="119">
        <f t="shared" si="21"/>
        <v>0</v>
      </c>
      <c r="AQ601" s="48">
        <v>23079</v>
      </c>
      <c r="AR601" s="48">
        <v>23082</v>
      </c>
      <c r="AS601" s="48">
        <v>23090</v>
      </c>
      <c r="AT601" s="48">
        <v>23093</v>
      </c>
      <c r="AU601" s="48">
        <v>23096</v>
      </c>
      <c r="AV601" s="17">
        <v>15000</v>
      </c>
      <c r="AW601" s="19"/>
      <c r="AX601" s="126"/>
    </row>
    <row r="602" spans="1:50" s="123" customFormat="1" ht="72" x14ac:dyDescent="0.2">
      <c r="A602" s="52" t="s">
        <v>49</v>
      </c>
      <c r="B602" s="52" t="s">
        <v>277</v>
      </c>
      <c r="C602" s="52" t="s">
        <v>276</v>
      </c>
      <c r="D602" s="52" t="s">
        <v>11</v>
      </c>
      <c r="E602" s="52" t="s">
        <v>454</v>
      </c>
      <c r="F602" s="121" t="s">
        <v>2172</v>
      </c>
      <c r="G602" s="52" t="s">
        <v>902</v>
      </c>
      <c r="H602" s="71" t="s">
        <v>267</v>
      </c>
      <c r="I602" s="71" t="s">
        <v>273</v>
      </c>
      <c r="J602" s="122">
        <v>60000</v>
      </c>
      <c r="K602" s="78"/>
      <c r="L602" s="78"/>
      <c r="M602" s="249" t="s">
        <v>137</v>
      </c>
      <c r="N602" s="19"/>
      <c r="O602" s="19" t="s">
        <v>3840</v>
      </c>
      <c r="P602" s="48">
        <v>242247</v>
      </c>
      <c r="Q602" s="48" t="s">
        <v>3186</v>
      </c>
      <c r="R602" s="48" t="s">
        <v>12</v>
      </c>
      <c r="S602" s="48" t="s">
        <v>65</v>
      </c>
      <c r="T602" s="48"/>
      <c r="U602" s="19"/>
      <c r="V602" s="71" t="s">
        <v>3841</v>
      </c>
      <c r="W602" s="74">
        <v>60000</v>
      </c>
      <c r="X602" s="18">
        <v>5</v>
      </c>
      <c r="Y602" s="128">
        <v>23116</v>
      </c>
      <c r="Z602" s="74">
        <v>60000</v>
      </c>
      <c r="AA602" s="19">
        <v>7014285625</v>
      </c>
      <c r="AB602" s="19"/>
      <c r="AC602" s="19"/>
      <c r="AD602" s="19"/>
      <c r="AE602" s="52" t="s">
        <v>3842</v>
      </c>
      <c r="AF602" s="52" t="s">
        <v>3118</v>
      </c>
      <c r="AG602" s="52" t="s">
        <v>3544</v>
      </c>
      <c r="AH602" s="54" t="s">
        <v>3472</v>
      </c>
      <c r="AI602" s="52" t="s">
        <v>2456</v>
      </c>
      <c r="AJ602" s="52"/>
      <c r="AK602" s="52" t="s">
        <v>1399</v>
      </c>
      <c r="AL602" s="52" t="s">
        <v>1570</v>
      </c>
      <c r="AM602" s="52" t="s">
        <v>3553</v>
      </c>
      <c r="AN602" s="122">
        <v>60000</v>
      </c>
      <c r="AO602" s="119"/>
      <c r="AP602" s="119">
        <f t="shared" si="21"/>
        <v>0</v>
      </c>
      <c r="AQ602" s="48">
        <v>23079</v>
      </c>
      <c r="AR602" s="48">
        <v>23082</v>
      </c>
      <c r="AS602" s="48">
        <v>23086</v>
      </c>
      <c r="AT602" s="48">
        <v>23087</v>
      </c>
      <c r="AU602" s="48">
        <v>23090</v>
      </c>
      <c r="AV602" s="17">
        <v>60000</v>
      </c>
      <c r="AW602" s="19"/>
      <c r="AX602" s="126"/>
    </row>
    <row r="603" spans="1:50" s="123" customFormat="1" ht="72" x14ac:dyDescent="0.25">
      <c r="A603" s="52" t="s">
        <v>49</v>
      </c>
      <c r="B603" s="52" t="s">
        <v>277</v>
      </c>
      <c r="C603" s="52" t="s">
        <v>276</v>
      </c>
      <c r="D603" s="52" t="s">
        <v>11</v>
      </c>
      <c r="E603" s="52" t="s">
        <v>454</v>
      </c>
      <c r="F603" s="121" t="s">
        <v>2173</v>
      </c>
      <c r="G603" s="52" t="s">
        <v>903</v>
      </c>
      <c r="H603" s="71" t="s">
        <v>319</v>
      </c>
      <c r="I603" s="71" t="s">
        <v>273</v>
      </c>
      <c r="J603" s="122">
        <v>60000</v>
      </c>
      <c r="K603" s="78"/>
      <c r="L603" s="78"/>
      <c r="M603" s="249" t="s">
        <v>137</v>
      </c>
      <c r="N603" s="19"/>
      <c r="O603" s="19" t="s">
        <v>1398</v>
      </c>
      <c r="P603" s="48">
        <v>242236</v>
      </c>
      <c r="Q603" s="152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>
        <v>7014276509</v>
      </c>
      <c r="AB603" s="19"/>
      <c r="AC603" s="19"/>
      <c r="AD603" s="19"/>
      <c r="AE603" s="52" t="s">
        <v>3842</v>
      </c>
      <c r="AF603" s="52" t="s">
        <v>3098</v>
      </c>
      <c r="AG603" s="52" t="s">
        <v>3544</v>
      </c>
      <c r="AH603" s="54" t="s">
        <v>3472</v>
      </c>
      <c r="AI603" s="52" t="s">
        <v>2456</v>
      </c>
      <c r="AJ603" s="52"/>
      <c r="AK603" s="52" t="s">
        <v>1399</v>
      </c>
      <c r="AL603" s="52" t="s">
        <v>1570</v>
      </c>
      <c r="AM603" s="52" t="s">
        <v>3553</v>
      </c>
      <c r="AN603" s="122">
        <v>60000</v>
      </c>
      <c r="AO603" s="119"/>
      <c r="AP603" s="119">
        <f t="shared" si="21"/>
        <v>0</v>
      </c>
      <c r="AQ603" s="48">
        <v>23079</v>
      </c>
      <c r="AR603" s="48">
        <v>23082</v>
      </c>
      <c r="AS603" s="48">
        <v>23086</v>
      </c>
      <c r="AT603" s="48">
        <v>23087</v>
      </c>
      <c r="AU603" s="48">
        <v>23090</v>
      </c>
      <c r="AV603" s="17">
        <v>60000</v>
      </c>
      <c r="AW603" s="19"/>
      <c r="AX603" s="126"/>
    </row>
    <row r="604" spans="1:50" s="123" customFormat="1" ht="72" x14ac:dyDescent="0.25">
      <c r="A604" s="52" t="s">
        <v>49</v>
      </c>
      <c r="B604" s="52" t="s">
        <v>277</v>
      </c>
      <c r="C604" s="52" t="s">
        <v>276</v>
      </c>
      <c r="D604" s="52" t="s">
        <v>11</v>
      </c>
      <c r="E604" s="52" t="s">
        <v>454</v>
      </c>
      <c r="F604" s="121" t="s">
        <v>2174</v>
      </c>
      <c r="G604" s="52" t="s">
        <v>904</v>
      </c>
      <c r="H604" s="71" t="s">
        <v>267</v>
      </c>
      <c r="I604" s="71" t="s">
        <v>274</v>
      </c>
      <c r="J604" s="122">
        <v>48000</v>
      </c>
      <c r="K604" s="78"/>
      <c r="L604" s="78"/>
      <c r="M604" s="249" t="s">
        <v>137</v>
      </c>
      <c r="N604" s="19"/>
      <c r="O604" s="19" t="s">
        <v>1398</v>
      </c>
      <c r="P604" s="48">
        <v>242236</v>
      </c>
      <c r="Q604" s="153" t="s">
        <v>3096</v>
      </c>
      <c r="R604" s="48" t="s">
        <v>1295</v>
      </c>
      <c r="S604" s="48" t="s">
        <v>65</v>
      </c>
      <c r="T604" s="48"/>
      <c r="U604" s="19"/>
      <c r="V604" s="71" t="s">
        <v>3099</v>
      </c>
      <c r="W604" s="74">
        <v>48000</v>
      </c>
      <c r="X604" s="140">
        <v>1</v>
      </c>
      <c r="Y604" s="128">
        <v>23120</v>
      </c>
      <c r="Z604" s="74">
        <v>48000</v>
      </c>
      <c r="AA604" s="19">
        <v>7014276545</v>
      </c>
      <c r="AB604" s="128">
        <v>23115</v>
      </c>
      <c r="AC604" s="128">
        <v>23115</v>
      </c>
      <c r="AD604" s="74">
        <v>48000</v>
      </c>
      <c r="AE604" s="52" t="s">
        <v>3836</v>
      </c>
      <c r="AF604" s="52" t="s">
        <v>3098</v>
      </c>
      <c r="AG604" s="52" t="s">
        <v>3544</v>
      </c>
      <c r="AH604" s="54" t="s">
        <v>3472</v>
      </c>
      <c r="AI604" s="52" t="s">
        <v>2456</v>
      </c>
      <c r="AJ604" s="52"/>
      <c r="AK604" s="52" t="s">
        <v>1399</v>
      </c>
      <c r="AL604" s="52" t="s">
        <v>1570</v>
      </c>
      <c r="AM604" s="52" t="s">
        <v>3553</v>
      </c>
      <c r="AN604" s="122">
        <v>48000</v>
      </c>
      <c r="AO604" s="119"/>
      <c r="AP604" s="119">
        <f t="shared" si="21"/>
        <v>0</v>
      </c>
      <c r="AQ604" s="48">
        <v>23079</v>
      </c>
      <c r="AR604" s="48">
        <v>23082</v>
      </c>
      <c r="AS604" s="48">
        <v>23086</v>
      </c>
      <c r="AT604" s="48">
        <v>23087</v>
      </c>
      <c r="AU604" s="48">
        <v>23090</v>
      </c>
      <c r="AV604" s="17">
        <v>48000</v>
      </c>
      <c r="AW604" s="19"/>
      <c r="AX604" s="126"/>
    </row>
    <row r="605" spans="1:50" s="123" customFormat="1" ht="72" x14ac:dyDescent="0.25">
      <c r="A605" s="52" t="s">
        <v>49</v>
      </c>
      <c r="B605" s="52" t="s">
        <v>277</v>
      </c>
      <c r="C605" s="52" t="s">
        <v>276</v>
      </c>
      <c r="D605" s="52" t="s">
        <v>11</v>
      </c>
      <c r="E605" s="52" t="s">
        <v>454</v>
      </c>
      <c r="F605" s="121" t="s">
        <v>2175</v>
      </c>
      <c r="G605" s="52" t="s">
        <v>905</v>
      </c>
      <c r="H605" s="71" t="s">
        <v>464</v>
      </c>
      <c r="I605" s="71" t="s">
        <v>268</v>
      </c>
      <c r="J605" s="122">
        <v>97500</v>
      </c>
      <c r="K605" s="78"/>
      <c r="L605" s="78"/>
      <c r="M605" s="249" t="s">
        <v>137</v>
      </c>
      <c r="N605" s="19"/>
      <c r="O605" s="19" t="s">
        <v>1398</v>
      </c>
      <c r="P605" s="48">
        <v>242236</v>
      </c>
      <c r="Q605" s="152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>
        <v>7014276509</v>
      </c>
      <c r="AB605" s="19"/>
      <c r="AC605" s="19"/>
      <c r="AD605" s="19"/>
      <c r="AE605" s="52" t="s">
        <v>3842</v>
      </c>
      <c r="AF605" s="52" t="s">
        <v>3098</v>
      </c>
      <c r="AG605" s="52" t="s">
        <v>3544</v>
      </c>
      <c r="AH605" s="54" t="s">
        <v>3472</v>
      </c>
      <c r="AI605" s="52" t="s">
        <v>2456</v>
      </c>
      <c r="AJ605" s="52"/>
      <c r="AK605" s="52" t="s">
        <v>1399</v>
      </c>
      <c r="AL605" s="52" t="s">
        <v>1570</v>
      </c>
      <c r="AM605" s="52" t="s">
        <v>3553</v>
      </c>
      <c r="AN605" s="122">
        <v>97500</v>
      </c>
      <c r="AO605" s="119"/>
      <c r="AP605" s="119">
        <f t="shared" si="21"/>
        <v>0</v>
      </c>
      <c r="AQ605" s="48">
        <v>23079</v>
      </c>
      <c r="AR605" s="48">
        <v>23082</v>
      </c>
      <c r="AS605" s="48">
        <v>23086</v>
      </c>
      <c r="AT605" s="48">
        <v>23087</v>
      </c>
      <c r="AU605" s="48">
        <v>23090</v>
      </c>
      <c r="AV605" s="17">
        <v>97500</v>
      </c>
      <c r="AW605" s="19"/>
      <c r="AX605" s="126"/>
    </row>
    <row r="606" spans="1:50" s="123" customFormat="1" ht="72" x14ac:dyDescent="0.2">
      <c r="A606" s="52" t="s">
        <v>49</v>
      </c>
      <c r="B606" s="52" t="s">
        <v>277</v>
      </c>
      <c r="C606" s="52" t="s">
        <v>276</v>
      </c>
      <c r="D606" s="52" t="s">
        <v>11</v>
      </c>
      <c r="E606" s="52" t="s">
        <v>454</v>
      </c>
      <c r="F606" s="121" t="s">
        <v>2176</v>
      </c>
      <c r="G606" s="52" t="s">
        <v>906</v>
      </c>
      <c r="H606" s="71" t="s">
        <v>459</v>
      </c>
      <c r="I606" s="71" t="s">
        <v>268</v>
      </c>
      <c r="J606" s="122">
        <v>34000</v>
      </c>
      <c r="K606" s="78"/>
      <c r="L606" s="78"/>
      <c r="M606" s="249" t="s">
        <v>137</v>
      </c>
      <c r="N606" s="19"/>
      <c r="O606" s="19" t="s">
        <v>1407</v>
      </c>
      <c r="P606" s="48">
        <v>242250</v>
      </c>
      <c r="Q606" s="48" t="s">
        <v>3119</v>
      </c>
      <c r="R606" s="48" t="s">
        <v>1297</v>
      </c>
      <c r="S606" s="48" t="s">
        <v>65</v>
      </c>
      <c r="T606" s="81" t="s">
        <v>2691</v>
      </c>
      <c r="U606" s="19"/>
      <c r="V606" s="71" t="s">
        <v>3843</v>
      </c>
      <c r="W606" s="74">
        <v>30000</v>
      </c>
      <c r="X606" s="18">
        <v>4</v>
      </c>
      <c r="Y606" s="128">
        <v>23109</v>
      </c>
      <c r="Z606" s="74">
        <v>30000</v>
      </c>
      <c r="AA606" s="19">
        <v>7014283407</v>
      </c>
      <c r="AB606" s="128">
        <v>23108</v>
      </c>
      <c r="AC606" s="128">
        <v>23108</v>
      </c>
      <c r="AD606" s="74">
        <v>30000</v>
      </c>
      <c r="AE606" s="52" t="s">
        <v>3102</v>
      </c>
      <c r="AF606" s="52" t="s">
        <v>3121</v>
      </c>
      <c r="AG606" s="52" t="s">
        <v>3544</v>
      </c>
      <c r="AH606" s="54" t="s">
        <v>3472</v>
      </c>
      <c r="AI606" s="52" t="s">
        <v>2457</v>
      </c>
      <c r="AJ606" s="52"/>
      <c r="AK606" s="52" t="s">
        <v>1408</v>
      </c>
      <c r="AL606" s="52" t="s">
        <v>1570</v>
      </c>
      <c r="AM606" s="52" t="s">
        <v>3553</v>
      </c>
      <c r="AN606" s="119"/>
      <c r="AO606" s="119">
        <v>30000</v>
      </c>
      <c r="AP606" s="119">
        <f t="shared" si="21"/>
        <v>4000</v>
      </c>
      <c r="AQ606" s="48">
        <v>23079</v>
      </c>
      <c r="AR606" s="48">
        <v>23082</v>
      </c>
      <c r="AS606" s="48">
        <v>23086</v>
      </c>
      <c r="AT606" s="48">
        <v>23087</v>
      </c>
      <c r="AU606" s="48">
        <v>23090</v>
      </c>
      <c r="AV606" s="17">
        <v>34000</v>
      </c>
      <c r="AW606" s="19"/>
      <c r="AX606" s="126"/>
    </row>
    <row r="607" spans="1:50" s="123" customFormat="1" ht="72" x14ac:dyDescent="0.2">
      <c r="A607" s="52" t="s">
        <v>49</v>
      </c>
      <c r="B607" s="52" t="s">
        <v>277</v>
      </c>
      <c r="C607" s="52" t="s">
        <v>276</v>
      </c>
      <c r="D607" s="52" t="s">
        <v>11</v>
      </c>
      <c r="E607" s="52" t="s">
        <v>454</v>
      </c>
      <c r="F607" s="121" t="s">
        <v>2177</v>
      </c>
      <c r="G607" s="52" t="s">
        <v>907</v>
      </c>
      <c r="H607" s="71" t="s">
        <v>908</v>
      </c>
      <c r="I607" s="71" t="s">
        <v>268</v>
      </c>
      <c r="J607" s="122">
        <v>50000</v>
      </c>
      <c r="K607" s="78"/>
      <c r="L607" s="78"/>
      <c r="M607" s="249" t="s">
        <v>137</v>
      </c>
      <c r="N607" s="19"/>
      <c r="O607" s="19" t="s">
        <v>1407</v>
      </c>
      <c r="P607" s="48">
        <v>242250</v>
      </c>
      <c r="Q607" s="48" t="s">
        <v>3119</v>
      </c>
      <c r="R607" s="48" t="s">
        <v>1297</v>
      </c>
      <c r="S607" s="48" t="s">
        <v>65</v>
      </c>
      <c r="T607" s="81" t="s">
        <v>2691</v>
      </c>
      <c r="U607" s="19"/>
      <c r="V607" s="71" t="s">
        <v>3843</v>
      </c>
      <c r="W607" s="74">
        <v>43750</v>
      </c>
      <c r="X607" s="18">
        <v>4</v>
      </c>
      <c r="Y607" s="128">
        <v>23109</v>
      </c>
      <c r="Z607" s="74">
        <v>43750</v>
      </c>
      <c r="AA607" s="19">
        <v>7014283407</v>
      </c>
      <c r="AB607" s="128">
        <v>23108</v>
      </c>
      <c r="AC607" s="128">
        <v>23108</v>
      </c>
      <c r="AD607" s="74">
        <v>43750</v>
      </c>
      <c r="AE607" s="52" t="s">
        <v>3102</v>
      </c>
      <c r="AF607" s="52" t="s">
        <v>3121</v>
      </c>
      <c r="AG607" s="52" t="s">
        <v>3544</v>
      </c>
      <c r="AH607" s="54" t="s">
        <v>3472</v>
      </c>
      <c r="AI607" s="52" t="s">
        <v>2457</v>
      </c>
      <c r="AJ607" s="52"/>
      <c r="AK607" s="52" t="s">
        <v>1408</v>
      </c>
      <c r="AL607" s="52" t="s">
        <v>1570</v>
      </c>
      <c r="AM607" s="52" t="s">
        <v>3553</v>
      </c>
      <c r="AN607" s="119"/>
      <c r="AO607" s="119">
        <v>43750</v>
      </c>
      <c r="AP607" s="119">
        <f t="shared" si="21"/>
        <v>6250</v>
      </c>
      <c r="AQ607" s="48">
        <v>23079</v>
      </c>
      <c r="AR607" s="48">
        <v>23082</v>
      </c>
      <c r="AS607" s="48">
        <v>23086</v>
      </c>
      <c r="AT607" s="48">
        <v>23087</v>
      </c>
      <c r="AU607" s="48">
        <v>23090</v>
      </c>
      <c r="AV607" s="17">
        <v>50000</v>
      </c>
      <c r="AW607" s="19"/>
      <c r="AX607" s="126"/>
    </row>
    <row r="608" spans="1:50" s="123" customFormat="1" ht="72" x14ac:dyDescent="0.2">
      <c r="A608" s="52" t="s">
        <v>49</v>
      </c>
      <c r="B608" s="52" t="s">
        <v>277</v>
      </c>
      <c r="C608" s="52" t="s">
        <v>276</v>
      </c>
      <c r="D608" s="52" t="s">
        <v>11</v>
      </c>
      <c r="E608" s="52" t="s">
        <v>454</v>
      </c>
      <c r="F608" s="121" t="s">
        <v>2178</v>
      </c>
      <c r="G608" s="52" t="s">
        <v>909</v>
      </c>
      <c r="H608" s="71" t="s">
        <v>459</v>
      </c>
      <c r="I608" s="71" t="s">
        <v>274</v>
      </c>
      <c r="J608" s="122">
        <v>160000</v>
      </c>
      <c r="K608" s="78"/>
      <c r="L608" s="78"/>
      <c r="M608" s="249" t="s">
        <v>137</v>
      </c>
      <c r="N608" s="19"/>
      <c r="O608" s="19" t="s">
        <v>1409</v>
      </c>
      <c r="P608" s="48">
        <v>242233</v>
      </c>
      <c r="Q608" s="154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52" t="s">
        <v>3102</v>
      </c>
      <c r="AF608" s="52" t="s">
        <v>3102</v>
      </c>
      <c r="AG608" s="52" t="s">
        <v>3544</v>
      </c>
      <c r="AH608" s="52" t="s">
        <v>3475</v>
      </c>
      <c r="AI608" s="52" t="s">
        <v>2456</v>
      </c>
      <c r="AJ608" s="52"/>
      <c r="AK608" s="52" t="s">
        <v>1410</v>
      </c>
      <c r="AL608" s="52" t="s">
        <v>1570</v>
      </c>
      <c r="AM608" s="52" t="s">
        <v>3553</v>
      </c>
      <c r="AN608" s="122">
        <v>160000</v>
      </c>
      <c r="AO608" s="119"/>
      <c r="AP608" s="119">
        <f t="shared" si="21"/>
        <v>0</v>
      </c>
      <c r="AQ608" s="48">
        <v>23079</v>
      </c>
      <c r="AR608" s="48">
        <v>23082</v>
      </c>
      <c r="AS608" s="48">
        <v>23090</v>
      </c>
      <c r="AT608" s="48">
        <v>23093</v>
      </c>
      <c r="AU608" s="48">
        <v>23096</v>
      </c>
      <c r="AV608" s="17">
        <v>160000</v>
      </c>
      <c r="AW608" s="19"/>
      <c r="AX608" s="126"/>
    </row>
    <row r="609" spans="1:50" s="123" customFormat="1" ht="72" x14ac:dyDescent="0.25">
      <c r="A609" s="52" t="s">
        <v>49</v>
      </c>
      <c r="B609" s="52" t="s">
        <v>277</v>
      </c>
      <c r="C609" s="52" t="s">
        <v>276</v>
      </c>
      <c r="D609" s="52" t="s">
        <v>21</v>
      </c>
      <c r="E609" s="52" t="s">
        <v>454</v>
      </c>
      <c r="F609" s="121" t="s">
        <v>2179</v>
      </c>
      <c r="G609" s="52" t="s">
        <v>910</v>
      </c>
      <c r="H609" s="71" t="s">
        <v>269</v>
      </c>
      <c r="I609" s="71" t="s">
        <v>271</v>
      </c>
      <c r="J609" s="122">
        <v>27000</v>
      </c>
      <c r="K609" s="78"/>
      <c r="L609" s="78"/>
      <c r="M609" s="249" t="s">
        <v>137</v>
      </c>
      <c r="N609" s="19"/>
      <c r="O609" s="19" t="s">
        <v>3123</v>
      </c>
      <c r="P609" s="48">
        <v>242239</v>
      </c>
      <c r="Q609" s="153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52" t="s">
        <v>3102</v>
      </c>
      <c r="AF609" s="52" t="s">
        <v>3102</v>
      </c>
      <c r="AG609" s="52" t="s">
        <v>3544</v>
      </c>
      <c r="AH609" s="52" t="s">
        <v>2457</v>
      </c>
      <c r="AI609" s="52" t="s">
        <v>2457</v>
      </c>
      <c r="AJ609" s="52"/>
      <c r="AK609" s="52" t="s">
        <v>1412</v>
      </c>
      <c r="AL609" s="52" t="s">
        <v>1570</v>
      </c>
      <c r="AM609" s="52" t="s">
        <v>3552</v>
      </c>
      <c r="AN609" s="119"/>
      <c r="AO609" s="119">
        <v>23980</v>
      </c>
      <c r="AP609" s="119">
        <f t="shared" si="21"/>
        <v>3020</v>
      </c>
      <c r="AQ609" s="48">
        <v>23079</v>
      </c>
      <c r="AR609" s="48">
        <v>23082</v>
      </c>
      <c r="AS609" s="48">
        <v>23086</v>
      </c>
      <c r="AT609" s="48">
        <v>23087</v>
      </c>
      <c r="AU609" s="48">
        <v>23090</v>
      </c>
      <c r="AV609" s="17">
        <v>27000</v>
      </c>
      <c r="AW609" s="19"/>
      <c r="AX609" s="126"/>
    </row>
    <row r="610" spans="1:50" s="123" customFormat="1" ht="72" x14ac:dyDescent="0.2">
      <c r="A610" s="52" t="s">
        <v>49</v>
      </c>
      <c r="B610" s="52" t="s">
        <v>277</v>
      </c>
      <c r="C610" s="52" t="s">
        <v>276</v>
      </c>
      <c r="D610" s="52" t="s">
        <v>21</v>
      </c>
      <c r="E610" s="52" t="s">
        <v>454</v>
      </c>
      <c r="F610" s="121" t="s">
        <v>2180</v>
      </c>
      <c r="G610" s="52" t="s">
        <v>911</v>
      </c>
      <c r="H610" s="71" t="s">
        <v>319</v>
      </c>
      <c r="I610" s="71" t="s">
        <v>274</v>
      </c>
      <c r="J610" s="122">
        <v>28800</v>
      </c>
      <c r="K610" s="78"/>
      <c r="L610" s="78"/>
      <c r="M610" s="249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3844</v>
      </c>
      <c r="W610" s="74">
        <v>28800</v>
      </c>
      <c r="X610" s="18">
        <v>4</v>
      </c>
      <c r="Y610" s="128">
        <v>23108</v>
      </c>
      <c r="Z610" s="74">
        <v>28800</v>
      </c>
      <c r="AA610" s="19">
        <v>7014275989</v>
      </c>
      <c r="AB610" s="128">
        <v>23108</v>
      </c>
      <c r="AC610" s="128">
        <v>23108</v>
      </c>
      <c r="AD610" s="74">
        <v>28800</v>
      </c>
      <c r="AE610" s="52" t="s">
        <v>3836</v>
      </c>
      <c r="AF610" s="52" t="s">
        <v>3129</v>
      </c>
      <c r="AG610" s="52" t="s">
        <v>3544</v>
      </c>
      <c r="AH610" s="54" t="s">
        <v>3472</v>
      </c>
      <c r="AI610" s="52" t="s">
        <v>2456</v>
      </c>
      <c r="AJ610" s="52"/>
      <c r="AK610" s="52" t="s">
        <v>1414</v>
      </c>
      <c r="AL610" s="52" t="s">
        <v>1570</v>
      </c>
      <c r="AM610" s="52" t="s">
        <v>3553</v>
      </c>
      <c r="AN610" s="119">
        <v>28800</v>
      </c>
      <c r="AO610" s="119"/>
      <c r="AP610" s="119">
        <f t="shared" si="21"/>
        <v>0</v>
      </c>
      <c r="AQ610" s="48">
        <v>23079</v>
      </c>
      <c r="AR610" s="48">
        <v>23082</v>
      </c>
      <c r="AS610" s="48">
        <v>23086</v>
      </c>
      <c r="AT610" s="48">
        <v>23087</v>
      </c>
      <c r="AU610" s="48">
        <v>23090</v>
      </c>
      <c r="AV610" s="17">
        <v>28800</v>
      </c>
      <c r="AW610" s="19"/>
      <c r="AX610" s="126"/>
    </row>
    <row r="611" spans="1:50" s="123" customFormat="1" ht="90" x14ac:dyDescent="0.2">
      <c r="A611" s="52" t="s">
        <v>49</v>
      </c>
      <c r="B611" s="52" t="s">
        <v>277</v>
      </c>
      <c r="C611" s="52" t="s">
        <v>276</v>
      </c>
      <c r="D611" s="52" t="s">
        <v>286</v>
      </c>
      <c r="E611" s="52" t="s">
        <v>454</v>
      </c>
      <c r="F611" s="121" t="s">
        <v>2181</v>
      </c>
      <c r="G611" s="52" t="s">
        <v>912</v>
      </c>
      <c r="H611" s="71" t="s">
        <v>269</v>
      </c>
      <c r="I611" s="71" t="s">
        <v>271</v>
      </c>
      <c r="J611" s="122">
        <v>80000</v>
      </c>
      <c r="K611" s="78"/>
      <c r="L611" s="78"/>
      <c r="M611" s="249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>
        <v>7014275973</v>
      </c>
      <c r="AB611" s="19"/>
      <c r="AC611" s="19"/>
      <c r="AD611" s="19"/>
      <c r="AE611" s="52" t="s">
        <v>3845</v>
      </c>
      <c r="AF611" s="52" t="s">
        <v>3132</v>
      </c>
      <c r="AG611" s="52" t="s">
        <v>3544</v>
      </c>
      <c r="AH611" s="54" t="s">
        <v>3472</v>
      </c>
      <c r="AI611" s="52" t="s">
        <v>2456</v>
      </c>
      <c r="AJ611" s="52"/>
      <c r="AK611" s="52" t="s">
        <v>1416</v>
      </c>
      <c r="AL611" s="52" t="s">
        <v>1570</v>
      </c>
      <c r="AM611" s="52" t="s">
        <v>3553</v>
      </c>
      <c r="AN611" s="122">
        <v>80000</v>
      </c>
      <c r="AO611" s="119"/>
      <c r="AP611" s="119">
        <f t="shared" si="21"/>
        <v>0</v>
      </c>
      <c r="AQ611" s="48">
        <v>23079</v>
      </c>
      <c r="AR611" s="48">
        <v>23082</v>
      </c>
      <c r="AS611" s="48">
        <v>23097</v>
      </c>
      <c r="AT611" s="48">
        <v>23100</v>
      </c>
      <c r="AU611" s="48">
        <v>23104</v>
      </c>
      <c r="AV611" s="17">
        <v>80000</v>
      </c>
      <c r="AW611" s="19"/>
      <c r="AX611" s="126"/>
    </row>
    <row r="612" spans="1:50" s="123" customFormat="1" ht="90" x14ac:dyDescent="0.2">
      <c r="A612" s="52" t="s">
        <v>49</v>
      </c>
      <c r="B612" s="52" t="s">
        <v>277</v>
      </c>
      <c r="C612" s="52" t="s">
        <v>276</v>
      </c>
      <c r="D612" s="52" t="s">
        <v>286</v>
      </c>
      <c r="E612" s="52" t="s">
        <v>454</v>
      </c>
      <c r="F612" s="121" t="s">
        <v>2182</v>
      </c>
      <c r="G612" s="52" t="s">
        <v>913</v>
      </c>
      <c r="H612" s="71" t="s">
        <v>303</v>
      </c>
      <c r="I612" s="71" t="s">
        <v>271</v>
      </c>
      <c r="J612" s="122">
        <v>277000</v>
      </c>
      <c r="K612" s="78"/>
      <c r="L612" s="78"/>
      <c r="M612" s="249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>
        <v>7017245973</v>
      </c>
      <c r="AB612" s="19"/>
      <c r="AC612" s="19"/>
      <c r="AD612" s="19"/>
      <c r="AE612" s="52" t="s">
        <v>3845</v>
      </c>
      <c r="AF612" s="52" t="s">
        <v>3135</v>
      </c>
      <c r="AG612" s="52" t="s">
        <v>3544</v>
      </c>
      <c r="AH612" s="54" t="s">
        <v>3472</v>
      </c>
      <c r="AI612" s="52" t="s">
        <v>2456</v>
      </c>
      <c r="AJ612" s="52"/>
      <c r="AK612" s="52" t="s">
        <v>1417</v>
      </c>
      <c r="AL612" s="52" t="s">
        <v>1570</v>
      </c>
      <c r="AM612" s="52" t="s">
        <v>3553</v>
      </c>
      <c r="AN612" s="122">
        <v>277000</v>
      </c>
      <c r="AO612" s="119"/>
      <c r="AP612" s="119">
        <f t="shared" si="21"/>
        <v>0</v>
      </c>
      <c r="AQ612" s="48">
        <v>23079</v>
      </c>
      <c r="AR612" s="48">
        <v>23082</v>
      </c>
      <c r="AS612" s="48">
        <v>23097</v>
      </c>
      <c r="AT612" s="48">
        <v>23100</v>
      </c>
      <c r="AU612" s="48">
        <v>23104</v>
      </c>
      <c r="AV612" s="17">
        <v>277000</v>
      </c>
      <c r="AW612" s="19"/>
      <c r="AX612" s="126"/>
    </row>
    <row r="613" spans="1:50" s="123" customFormat="1" ht="72" x14ac:dyDescent="0.25">
      <c r="A613" s="52" t="s">
        <v>49</v>
      </c>
      <c r="B613" s="52" t="s">
        <v>277</v>
      </c>
      <c r="C613" s="52" t="s">
        <v>276</v>
      </c>
      <c r="D613" s="52" t="s">
        <v>286</v>
      </c>
      <c r="E613" s="52" t="s">
        <v>454</v>
      </c>
      <c r="F613" s="121" t="s">
        <v>2183</v>
      </c>
      <c r="G613" s="52" t="s">
        <v>914</v>
      </c>
      <c r="H613" s="71" t="s">
        <v>272</v>
      </c>
      <c r="I613" s="71" t="s">
        <v>271</v>
      </c>
      <c r="J613" s="122">
        <v>111000</v>
      </c>
      <c r="K613" s="78"/>
      <c r="L613" s="78"/>
      <c r="M613" s="249" t="s">
        <v>137</v>
      </c>
      <c r="N613" s="19"/>
      <c r="O613" s="19" t="s">
        <v>1411</v>
      </c>
      <c r="P613" s="48">
        <v>242239</v>
      </c>
      <c r="Q613" s="153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52" t="s">
        <v>3102</v>
      </c>
      <c r="AF613" s="52" t="s">
        <v>3102</v>
      </c>
      <c r="AG613" s="52" t="s">
        <v>3544</v>
      </c>
      <c r="AH613" s="52" t="s">
        <v>2457</v>
      </c>
      <c r="AI613" s="52" t="s">
        <v>2457</v>
      </c>
      <c r="AJ613" s="52"/>
      <c r="AK613" s="52" t="s">
        <v>1418</v>
      </c>
      <c r="AL613" s="52" t="s">
        <v>1570</v>
      </c>
      <c r="AM613" s="52" t="s">
        <v>3552</v>
      </c>
      <c r="AN613" s="119"/>
      <c r="AO613" s="119">
        <v>110895</v>
      </c>
      <c r="AP613" s="119">
        <f t="shared" si="21"/>
        <v>105</v>
      </c>
      <c r="AQ613" s="48">
        <v>23079</v>
      </c>
      <c r="AR613" s="48">
        <v>23082</v>
      </c>
      <c r="AS613" s="48">
        <v>23086</v>
      </c>
      <c r="AT613" s="48">
        <v>23087</v>
      </c>
      <c r="AU613" s="48">
        <v>23090</v>
      </c>
      <c r="AV613" s="17">
        <v>111000</v>
      </c>
      <c r="AW613" s="19"/>
      <c r="AX613" s="126"/>
    </row>
    <row r="614" spans="1:50" s="123" customFormat="1" ht="72" x14ac:dyDescent="0.2">
      <c r="A614" s="52" t="s">
        <v>49</v>
      </c>
      <c r="B614" s="52" t="s">
        <v>277</v>
      </c>
      <c r="C614" s="52" t="s">
        <v>276</v>
      </c>
      <c r="D614" s="52" t="s">
        <v>13</v>
      </c>
      <c r="E614" s="52" t="s">
        <v>454</v>
      </c>
      <c r="F614" s="121" t="s">
        <v>2184</v>
      </c>
      <c r="G614" s="52" t="s">
        <v>915</v>
      </c>
      <c r="H614" s="71" t="s">
        <v>303</v>
      </c>
      <c r="I614" s="71" t="s">
        <v>271</v>
      </c>
      <c r="J614" s="122">
        <v>100000</v>
      </c>
      <c r="K614" s="78"/>
      <c r="L614" s="78"/>
      <c r="M614" s="249" t="s">
        <v>137</v>
      </c>
      <c r="N614" s="19"/>
      <c r="O614" s="19" t="s">
        <v>1419</v>
      </c>
      <c r="P614" s="48">
        <v>242233</v>
      </c>
      <c r="Q614" s="155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52" t="s">
        <v>3102</v>
      </c>
      <c r="AF614" s="52" t="s">
        <v>3102</v>
      </c>
      <c r="AG614" s="52" t="s">
        <v>3544</v>
      </c>
      <c r="AH614" s="52" t="s">
        <v>2457</v>
      </c>
      <c r="AI614" s="52" t="s">
        <v>2457</v>
      </c>
      <c r="AJ614" s="52"/>
      <c r="AK614" s="52" t="s">
        <v>1410</v>
      </c>
      <c r="AL614" s="52" t="s">
        <v>1570</v>
      </c>
      <c r="AM614" s="52" t="s">
        <v>3552</v>
      </c>
      <c r="AN614" s="119"/>
      <c r="AO614" s="122">
        <v>100000</v>
      </c>
      <c r="AP614" s="119">
        <f t="shared" si="21"/>
        <v>0</v>
      </c>
      <c r="AQ614" s="48">
        <v>23079</v>
      </c>
      <c r="AR614" s="48">
        <v>23082</v>
      </c>
      <c r="AS614" s="48">
        <v>23090</v>
      </c>
      <c r="AT614" s="48">
        <v>23093</v>
      </c>
      <c r="AU614" s="48">
        <v>23096</v>
      </c>
      <c r="AV614" s="17">
        <v>100000</v>
      </c>
      <c r="AW614" s="19"/>
      <c r="AX614" s="126"/>
    </row>
    <row r="615" spans="1:50" s="123" customFormat="1" ht="90" x14ac:dyDescent="0.2">
      <c r="A615" s="52" t="s">
        <v>49</v>
      </c>
      <c r="B615" s="52" t="s">
        <v>277</v>
      </c>
      <c r="C615" s="52" t="s">
        <v>276</v>
      </c>
      <c r="D615" s="52" t="s">
        <v>13</v>
      </c>
      <c r="E615" s="52" t="s">
        <v>454</v>
      </c>
      <c r="F615" s="121" t="s">
        <v>2185</v>
      </c>
      <c r="G615" s="52" t="s">
        <v>916</v>
      </c>
      <c r="H615" s="71" t="s">
        <v>317</v>
      </c>
      <c r="I615" s="71" t="s">
        <v>271</v>
      </c>
      <c r="J615" s="122">
        <v>45000</v>
      </c>
      <c r="K615" s="78"/>
      <c r="L615" s="78"/>
      <c r="M615" s="249" t="s">
        <v>137</v>
      </c>
      <c r="N615" s="19"/>
      <c r="O615" s="19" t="s">
        <v>1419</v>
      </c>
      <c r="P615" s="48">
        <v>242233</v>
      </c>
      <c r="Q615" s="154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52" t="s">
        <v>3102</v>
      </c>
      <c r="AF615" s="52" t="s">
        <v>3102</v>
      </c>
      <c r="AG615" s="52" t="s">
        <v>3544</v>
      </c>
      <c r="AH615" s="52" t="s">
        <v>2457</v>
      </c>
      <c r="AI615" s="52" t="s">
        <v>2457</v>
      </c>
      <c r="AJ615" s="52"/>
      <c r="AK615" s="52" t="s">
        <v>1410</v>
      </c>
      <c r="AL615" s="52" t="s">
        <v>1570</v>
      </c>
      <c r="AM615" s="52" t="s">
        <v>3552</v>
      </c>
      <c r="AN615" s="119"/>
      <c r="AO615" s="122">
        <v>45000</v>
      </c>
      <c r="AP615" s="119">
        <f t="shared" si="21"/>
        <v>0</v>
      </c>
      <c r="AQ615" s="48">
        <v>23079</v>
      </c>
      <c r="AR615" s="48">
        <v>23082</v>
      </c>
      <c r="AS615" s="48">
        <v>23090</v>
      </c>
      <c r="AT615" s="48">
        <v>23093</v>
      </c>
      <c r="AU615" s="48">
        <v>23096</v>
      </c>
      <c r="AV615" s="17">
        <v>45000</v>
      </c>
      <c r="AW615" s="19"/>
      <c r="AX615" s="126"/>
    </row>
    <row r="616" spans="1:50" s="123" customFormat="1" ht="90" x14ac:dyDescent="0.2">
      <c r="A616" s="52" t="s">
        <v>49</v>
      </c>
      <c r="B616" s="52" t="s">
        <v>277</v>
      </c>
      <c r="C616" s="52" t="s">
        <v>276</v>
      </c>
      <c r="D616" s="52" t="s">
        <v>13</v>
      </c>
      <c r="E616" s="52" t="s">
        <v>454</v>
      </c>
      <c r="F616" s="121" t="s">
        <v>2186</v>
      </c>
      <c r="G616" s="52" t="s">
        <v>917</v>
      </c>
      <c r="H616" s="71" t="s">
        <v>303</v>
      </c>
      <c r="I616" s="71" t="s">
        <v>281</v>
      </c>
      <c r="J616" s="122">
        <v>200000</v>
      </c>
      <c r="K616" s="78"/>
      <c r="L616" s="78"/>
      <c r="M616" s="249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>
        <v>7014275969</v>
      </c>
      <c r="AB616" s="19"/>
      <c r="AC616" s="19"/>
      <c r="AD616" s="19"/>
      <c r="AE616" s="52" t="s">
        <v>3845</v>
      </c>
      <c r="AF616" s="52" t="s">
        <v>3139</v>
      </c>
      <c r="AG616" s="52" t="s">
        <v>3544</v>
      </c>
      <c r="AH616" s="54" t="s">
        <v>3472</v>
      </c>
      <c r="AI616" s="52" t="s">
        <v>2456</v>
      </c>
      <c r="AJ616" s="52"/>
      <c r="AK616" s="52" t="s">
        <v>1416</v>
      </c>
      <c r="AL616" s="52" t="s">
        <v>1570</v>
      </c>
      <c r="AM616" s="52" t="s">
        <v>3553</v>
      </c>
      <c r="AN616" s="122">
        <v>200000</v>
      </c>
      <c r="AO616" s="119"/>
      <c r="AP616" s="119">
        <f t="shared" si="21"/>
        <v>0</v>
      </c>
      <c r="AQ616" s="48">
        <v>23079</v>
      </c>
      <c r="AR616" s="48">
        <v>23082</v>
      </c>
      <c r="AS616" s="48">
        <v>23097</v>
      </c>
      <c r="AT616" s="48">
        <v>23100</v>
      </c>
      <c r="AU616" s="48">
        <v>23104</v>
      </c>
      <c r="AV616" s="17">
        <v>200000</v>
      </c>
      <c r="AW616" s="19"/>
      <c r="AX616" s="126"/>
    </row>
    <row r="617" spans="1:50" s="123" customFormat="1" ht="72" x14ac:dyDescent="0.2">
      <c r="A617" s="52" t="s">
        <v>49</v>
      </c>
      <c r="B617" s="52" t="s">
        <v>277</v>
      </c>
      <c r="C617" s="52" t="s">
        <v>276</v>
      </c>
      <c r="D617" s="52" t="s">
        <v>18</v>
      </c>
      <c r="E617" s="52" t="s">
        <v>454</v>
      </c>
      <c r="F617" s="121" t="s">
        <v>2187</v>
      </c>
      <c r="G617" s="52" t="s">
        <v>918</v>
      </c>
      <c r="H617" s="71" t="s">
        <v>272</v>
      </c>
      <c r="I617" s="71" t="s">
        <v>268</v>
      </c>
      <c r="J617" s="122">
        <v>180000</v>
      </c>
      <c r="K617" s="249" t="s">
        <v>137</v>
      </c>
      <c r="L617" s="78"/>
      <c r="M617" s="78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>
        <v>7014275941</v>
      </c>
      <c r="AB617" s="19"/>
      <c r="AC617" s="19"/>
      <c r="AD617" s="19"/>
      <c r="AE617" s="52" t="s">
        <v>3846</v>
      </c>
      <c r="AF617" s="52" t="s">
        <v>3143</v>
      </c>
      <c r="AG617" s="52" t="s">
        <v>3544</v>
      </c>
      <c r="AH617" s="54" t="s">
        <v>3472</v>
      </c>
      <c r="AI617" s="52" t="s">
        <v>2456</v>
      </c>
      <c r="AJ617" s="52"/>
      <c r="AK617" s="52" t="s">
        <v>1421</v>
      </c>
      <c r="AL617" s="52" t="s">
        <v>1570</v>
      </c>
      <c r="AM617" s="52" t="s">
        <v>3553</v>
      </c>
      <c r="AN617" s="122">
        <v>180000</v>
      </c>
      <c r="AO617" s="119"/>
      <c r="AP617" s="119">
        <f t="shared" si="21"/>
        <v>0</v>
      </c>
      <c r="AQ617" s="48">
        <v>23079</v>
      </c>
      <c r="AR617" s="48">
        <v>23082</v>
      </c>
      <c r="AS617" s="48">
        <v>23110</v>
      </c>
      <c r="AT617" s="48">
        <v>23111</v>
      </c>
      <c r="AU617" s="48">
        <v>23118</v>
      </c>
      <c r="AV617" s="17">
        <v>180000</v>
      </c>
      <c r="AW617" s="19"/>
      <c r="AX617" s="126"/>
    </row>
    <row r="618" spans="1:50" s="123" customFormat="1" ht="72" x14ac:dyDescent="0.2">
      <c r="A618" s="52" t="s">
        <v>49</v>
      </c>
      <c r="B618" s="52" t="s">
        <v>277</v>
      </c>
      <c r="C618" s="52" t="s">
        <v>276</v>
      </c>
      <c r="D618" s="52" t="s">
        <v>18</v>
      </c>
      <c r="E618" s="52" t="s">
        <v>454</v>
      </c>
      <c r="F618" s="121" t="s">
        <v>2188</v>
      </c>
      <c r="G618" s="52" t="s">
        <v>919</v>
      </c>
      <c r="H618" s="71" t="s">
        <v>270</v>
      </c>
      <c r="I618" s="71" t="s">
        <v>268</v>
      </c>
      <c r="J618" s="122">
        <v>150000</v>
      </c>
      <c r="K618" s="249" t="s">
        <v>137</v>
      </c>
      <c r="L618" s="78"/>
      <c r="M618" s="78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>
        <v>7014275941</v>
      </c>
      <c r="AB618" s="19"/>
      <c r="AC618" s="19"/>
      <c r="AD618" s="19"/>
      <c r="AE618" s="52" t="s">
        <v>3846</v>
      </c>
      <c r="AF618" s="52" t="s">
        <v>3143</v>
      </c>
      <c r="AG618" s="52" t="s">
        <v>3544</v>
      </c>
      <c r="AH618" s="54" t="s">
        <v>3472</v>
      </c>
      <c r="AI618" s="52" t="s">
        <v>2456</v>
      </c>
      <c r="AJ618" s="52"/>
      <c r="AK618" s="52" t="s">
        <v>1421</v>
      </c>
      <c r="AL618" s="52" t="s">
        <v>1570</v>
      </c>
      <c r="AM618" s="52" t="s">
        <v>3553</v>
      </c>
      <c r="AN618" s="122">
        <v>150000</v>
      </c>
      <c r="AO618" s="119"/>
      <c r="AP618" s="119">
        <f t="shared" si="21"/>
        <v>0</v>
      </c>
      <c r="AQ618" s="48">
        <v>23079</v>
      </c>
      <c r="AR618" s="48">
        <v>23082</v>
      </c>
      <c r="AS618" s="48">
        <v>23110</v>
      </c>
      <c r="AT618" s="48">
        <v>23111</v>
      </c>
      <c r="AU618" s="48">
        <v>23118</v>
      </c>
      <c r="AV618" s="17">
        <v>150000</v>
      </c>
      <c r="AW618" s="19"/>
      <c r="AX618" s="126"/>
    </row>
    <row r="619" spans="1:50" s="123" customFormat="1" ht="72" x14ac:dyDescent="0.2">
      <c r="A619" s="52" t="s">
        <v>49</v>
      </c>
      <c r="B619" s="52" t="s">
        <v>277</v>
      </c>
      <c r="C619" s="52" t="s">
        <v>276</v>
      </c>
      <c r="D619" s="52" t="s">
        <v>18</v>
      </c>
      <c r="E619" s="52" t="s">
        <v>454</v>
      </c>
      <c r="F619" s="121" t="s">
        <v>2189</v>
      </c>
      <c r="G619" s="52" t="s">
        <v>920</v>
      </c>
      <c r="H619" s="71" t="s">
        <v>270</v>
      </c>
      <c r="I619" s="71" t="s">
        <v>268</v>
      </c>
      <c r="J619" s="122">
        <v>50000</v>
      </c>
      <c r="K619" s="249" t="s">
        <v>137</v>
      </c>
      <c r="L619" s="78"/>
      <c r="M619" s="78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>
        <v>7014275941</v>
      </c>
      <c r="AB619" s="19"/>
      <c r="AC619" s="19"/>
      <c r="AD619" s="19"/>
      <c r="AE619" s="52" t="s">
        <v>3846</v>
      </c>
      <c r="AF619" s="52" t="s">
        <v>3143</v>
      </c>
      <c r="AG619" s="52" t="s">
        <v>3544</v>
      </c>
      <c r="AH619" s="54" t="s">
        <v>3472</v>
      </c>
      <c r="AI619" s="52" t="s">
        <v>2456</v>
      </c>
      <c r="AJ619" s="52"/>
      <c r="AK619" s="52" t="s">
        <v>1421</v>
      </c>
      <c r="AL619" s="52" t="s">
        <v>1570</v>
      </c>
      <c r="AM619" s="52" t="s">
        <v>3553</v>
      </c>
      <c r="AN619" s="122">
        <v>50000</v>
      </c>
      <c r="AO619" s="119"/>
      <c r="AP619" s="119">
        <f t="shared" si="21"/>
        <v>0</v>
      </c>
      <c r="AQ619" s="48">
        <v>23079</v>
      </c>
      <c r="AR619" s="48">
        <v>23082</v>
      </c>
      <c r="AS619" s="48">
        <v>23110</v>
      </c>
      <c r="AT619" s="48">
        <v>23111</v>
      </c>
      <c r="AU619" s="48">
        <v>23118</v>
      </c>
      <c r="AV619" s="17">
        <v>50000</v>
      </c>
      <c r="AW619" s="19"/>
      <c r="AX619" s="126"/>
    </row>
    <row r="620" spans="1:50" s="123" customFormat="1" ht="72" x14ac:dyDescent="0.2">
      <c r="A620" s="52" t="s">
        <v>49</v>
      </c>
      <c r="B620" s="52" t="s">
        <v>277</v>
      </c>
      <c r="C620" s="52" t="s">
        <v>276</v>
      </c>
      <c r="D620" s="52" t="s">
        <v>18</v>
      </c>
      <c r="E620" s="52" t="s">
        <v>454</v>
      </c>
      <c r="F620" s="121" t="s">
        <v>2190</v>
      </c>
      <c r="G620" s="52" t="s">
        <v>921</v>
      </c>
      <c r="H620" s="71" t="s">
        <v>267</v>
      </c>
      <c r="I620" s="71" t="s">
        <v>268</v>
      </c>
      <c r="J620" s="122">
        <v>720000</v>
      </c>
      <c r="K620" s="249" t="s">
        <v>137</v>
      </c>
      <c r="L620" s="78"/>
      <c r="M620" s="78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>
        <v>7014275941</v>
      </c>
      <c r="AB620" s="19"/>
      <c r="AC620" s="19"/>
      <c r="AD620" s="19"/>
      <c r="AE620" s="52" t="s">
        <v>3846</v>
      </c>
      <c r="AF620" s="52" t="s">
        <v>3143</v>
      </c>
      <c r="AG620" s="52" t="s">
        <v>3544</v>
      </c>
      <c r="AH620" s="54" t="s">
        <v>3472</v>
      </c>
      <c r="AI620" s="52" t="s">
        <v>2456</v>
      </c>
      <c r="AJ620" s="52"/>
      <c r="AK620" s="52" t="s">
        <v>1421</v>
      </c>
      <c r="AL620" s="52" t="s">
        <v>1570</v>
      </c>
      <c r="AM620" s="52" t="s">
        <v>3553</v>
      </c>
      <c r="AN620" s="119">
        <v>717000</v>
      </c>
      <c r="AO620" s="119"/>
      <c r="AP620" s="119">
        <f t="shared" si="21"/>
        <v>3000</v>
      </c>
      <c r="AQ620" s="48">
        <v>23079</v>
      </c>
      <c r="AR620" s="48">
        <v>23082</v>
      </c>
      <c r="AS620" s="48">
        <v>23110</v>
      </c>
      <c r="AT620" s="48">
        <v>23111</v>
      </c>
      <c r="AU620" s="48">
        <v>23118</v>
      </c>
      <c r="AV620" s="17">
        <v>720000</v>
      </c>
      <c r="AW620" s="19"/>
      <c r="AX620" s="126"/>
    </row>
    <row r="621" spans="1:50" s="123" customFormat="1" ht="72" x14ac:dyDescent="0.2">
      <c r="A621" s="52" t="s">
        <v>49</v>
      </c>
      <c r="B621" s="52" t="s">
        <v>277</v>
      </c>
      <c r="C621" s="52" t="s">
        <v>276</v>
      </c>
      <c r="D621" s="52" t="s">
        <v>18</v>
      </c>
      <c r="E621" s="52" t="s">
        <v>454</v>
      </c>
      <c r="F621" s="121" t="s">
        <v>2191</v>
      </c>
      <c r="G621" s="52" t="s">
        <v>922</v>
      </c>
      <c r="H621" s="71" t="s">
        <v>267</v>
      </c>
      <c r="I621" s="71" t="s">
        <v>268</v>
      </c>
      <c r="J621" s="122">
        <v>540000</v>
      </c>
      <c r="K621" s="249" t="s">
        <v>137</v>
      </c>
      <c r="L621" s="78"/>
      <c r="M621" s="78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>
        <v>7014275941</v>
      </c>
      <c r="AB621" s="19"/>
      <c r="AC621" s="19"/>
      <c r="AD621" s="19"/>
      <c r="AE621" s="52" t="s">
        <v>3846</v>
      </c>
      <c r="AF621" s="52" t="s">
        <v>3143</v>
      </c>
      <c r="AG621" s="52" t="s">
        <v>3544</v>
      </c>
      <c r="AH621" s="54" t="s">
        <v>3472</v>
      </c>
      <c r="AI621" s="52" t="s">
        <v>2456</v>
      </c>
      <c r="AJ621" s="52"/>
      <c r="AK621" s="52" t="s">
        <v>1421</v>
      </c>
      <c r="AL621" s="52" t="s">
        <v>1570</v>
      </c>
      <c r="AM621" s="52" t="s">
        <v>3553</v>
      </c>
      <c r="AN621" s="122">
        <v>540000</v>
      </c>
      <c r="AO621" s="119"/>
      <c r="AP621" s="119">
        <f t="shared" si="21"/>
        <v>0</v>
      </c>
      <c r="AQ621" s="48">
        <v>23079</v>
      </c>
      <c r="AR621" s="48">
        <v>23082</v>
      </c>
      <c r="AS621" s="48">
        <v>23110</v>
      </c>
      <c r="AT621" s="48">
        <v>23111</v>
      </c>
      <c r="AU621" s="48">
        <v>23118</v>
      </c>
      <c r="AV621" s="17">
        <v>540000</v>
      </c>
      <c r="AW621" s="19"/>
      <c r="AX621" s="126"/>
    </row>
    <row r="622" spans="1:50" s="123" customFormat="1" ht="72" x14ac:dyDescent="0.2">
      <c r="A622" s="52" t="s">
        <v>49</v>
      </c>
      <c r="B622" s="52" t="s">
        <v>277</v>
      </c>
      <c r="C622" s="52" t="s">
        <v>276</v>
      </c>
      <c r="D622" s="52" t="s">
        <v>18</v>
      </c>
      <c r="E622" s="52" t="s">
        <v>454</v>
      </c>
      <c r="F622" s="121" t="s">
        <v>2192</v>
      </c>
      <c r="G622" s="52" t="s">
        <v>923</v>
      </c>
      <c r="H622" s="71" t="s">
        <v>267</v>
      </c>
      <c r="I622" s="71" t="s">
        <v>268</v>
      </c>
      <c r="J622" s="122">
        <v>480000</v>
      </c>
      <c r="K622" s="249" t="s">
        <v>137</v>
      </c>
      <c r="L622" s="78"/>
      <c r="M622" s="78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>
        <v>7014275941</v>
      </c>
      <c r="AB622" s="19"/>
      <c r="AC622" s="19"/>
      <c r="AD622" s="19"/>
      <c r="AE622" s="52" t="s">
        <v>3846</v>
      </c>
      <c r="AF622" s="52" t="s">
        <v>3143</v>
      </c>
      <c r="AG622" s="52" t="s">
        <v>3544</v>
      </c>
      <c r="AH622" s="54" t="s">
        <v>3472</v>
      </c>
      <c r="AI622" s="52" t="s">
        <v>2456</v>
      </c>
      <c r="AJ622" s="52"/>
      <c r="AK622" s="52" t="s">
        <v>1421</v>
      </c>
      <c r="AL622" s="52" t="s">
        <v>1570</v>
      </c>
      <c r="AM622" s="52" t="s">
        <v>3553</v>
      </c>
      <c r="AN622" s="122">
        <v>480000</v>
      </c>
      <c r="AO622" s="119"/>
      <c r="AP622" s="119">
        <f t="shared" si="21"/>
        <v>0</v>
      </c>
      <c r="AQ622" s="48">
        <v>23079</v>
      </c>
      <c r="AR622" s="48">
        <v>23082</v>
      </c>
      <c r="AS622" s="48">
        <v>23110</v>
      </c>
      <c r="AT622" s="48">
        <v>23111</v>
      </c>
      <c r="AU622" s="48">
        <v>23118</v>
      </c>
      <c r="AV622" s="17">
        <v>480000</v>
      </c>
      <c r="AW622" s="19"/>
      <c r="AX622" s="126"/>
    </row>
    <row r="623" spans="1:50" s="123" customFormat="1" ht="72" x14ac:dyDescent="0.2">
      <c r="A623" s="52" t="s">
        <v>49</v>
      </c>
      <c r="B623" s="52" t="s">
        <v>277</v>
      </c>
      <c r="C623" s="52" t="s">
        <v>276</v>
      </c>
      <c r="D623" s="52" t="s">
        <v>18</v>
      </c>
      <c r="E623" s="52" t="s">
        <v>454</v>
      </c>
      <c r="F623" s="121" t="s">
        <v>2193</v>
      </c>
      <c r="G623" s="52" t="s">
        <v>924</v>
      </c>
      <c r="H623" s="71" t="s">
        <v>269</v>
      </c>
      <c r="I623" s="71" t="s">
        <v>268</v>
      </c>
      <c r="J623" s="122">
        <v>140000</v>
      </c>
      <c r="K623" s="249" t="s">
        <v>137</v>
      </c>
      <c r="L623" s="78"/>
      <c r="M623" s="78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>
        <v>7014275941</v>
      </c>
      <c r="AB623" s="19"/>
      <c r="AC623" s="19"/>
      <c r="AD623" s="19"/>
      <c r="AE623" s="52" t="s">
        <v>3846</v>
      </c>
      <c r="AF623" s="52" t="s">
        <v>3143</v>
      </c>
      <c r="AG623" s="52" t="s">
        <v>3544</v>
      </c>
      <c r="AH623" s="54" t="s">
        <v>3472</v>
      </c>
      <c r="AI623" s="52" t="s">
        <v>2456</v>
      </c>
      <c r="AJ623" s="52"/>
      <c r="AK623" s="52" t="s">
        <v>1421</v>
      </c>
      <c r="AL623" s="52" t="s">
        <v>1570</v>
      </c>
      <c r="AM623" s="52" t="s">
        <v>3553</v>
      </c>
      <c r="AN623" s="122">
        <v>140000</v>
      </c>
      <c r="AO623" s="119"/>
      <c r="AP623" s="119">
        <f t="shared" si="21"/>
        <v>0</v>
      </c>
      <c r="AQ623" s="48">
        <v>23079</v>
      </c>
      <c r="AR623" s="48">
        <v>23082</v>
      </c>
      <c r="AS623" s="48">
        <v>23110</v>
      </c>
      <c r="AT623" s="48">
        <v>23111</v>
      </c>
      <c r="AU623" s="48">
        <v>23118</v>
      </c>
      <c r="AV623" s="17">
        <v>140000</v>
      </c>
      <c r="AW623" s="19"/>
      <c r="AX623" s="126"/>
    </row>
    <row r="624" spans="1:50" s="123" customFormat="1" ht="72" x14ac:dyDescent="0.2">
      <c r="A624" s="52" t="s">
        <v>49</v>
      </c>
      <c r="B624" s="52" t="s">
        <v>277</v>
      </c>
      <c r="C624" s="52" t="s">
        <v>276</v>
      </c>
      <c r="D624" s="52" t="s">
        <v>18</v>
      </c>
      <c r="E624" s="52" t="s">
        <v>454</v>
      </c>
      <c r="F624" s="121" t="s">
        <v>2194</v>
      </c>
      <c r="G624" s="52" t="s">
        <v>925</v>
      </c>
      <c r="H624" s="71" t="s">
        <v>270</v>
      </c>
      <c r="I624" s="71" t="s">
        <v>274</v>
      </c>
      <c r="J624" s="122">
        <v>20000</v>
      </c>
      <c r="K624" s="249" t="s">
        <v>137</v>
      </c>
      <c r="L624" s="78"/>
      <c r="M624" s="78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>
        <v>7014275941</v>
      </c>
      <c r="AB624" s="19"/>
      <c r="AC624" s="19"/>
      <c r="AD624" s="19"/>
      <c r="AE624" s="52" t="s">
        <v>3846</v>
      </c>
      <c r="AF624" s="52" t="s">
        <v>3143</v>
      </c>
      <c r="AG624" s="52" t="s">
        <v>3544</v>
      </c>
      <c r="AH624" s="54" t="s">
        <v>3472</v>
      </c>
      <c r="AI624" s="52" t="s">
        <v>2456</v>
      </c>
      <c r="AJ624" s="52"/>
      <c r="AK624" s="52" t="s">
        <v>1421</v>
      </c>
      <c r="AL624" s="52" t="s">
        <v>1570</v>
      </c>
      <c r="AM624" s="52" t="s">
        <v>3553</v>
      </c>
      <c r="AN624" s="119">
        <v>20000</v>
      </c>
      <c r="AO624" s="119"/>
      <c r="AP624" s="119">
        <f t="shared" si="21"/>
        <v>0</v>
      </c>
      <c r="AQ624" s="48">
        <v>23079</v>
      </c>
      <c r="AR624" s="48">
        <v>23082</v>
      </c>
      <c r="AS624" s="48">
        <v>23110</v>
      </c>
      <c r="AT624" s="48">
        <v>23111</v>
      </c>
      <c r="AU624" s="48">
        <v>23118</v>
      </c>
      <c r="AV624" s="17">
        <v>20000</v>
      </c>
      <c r="AW624" s="19"/>
      <c r="AX624" s="126"/>
    </row>
    <row r="625" spans="1:50" s="123" customFormat="1" ht="72" x14ac:dyDescent="0.2">
      <c r="A625" s="52" t="s">
        <v>49</v>
      </c>
      <c r="B625" s="52" t="s">
        <v>277</v>
      </c>
      <c r="C625" s="52" t="s">
        <v>276</v>
      </c>
      <c r="D625" s="52" t="s">
        <v>18</v>
      </c>
      <c r="E625" s="52" t="s">
        <v>454</v>
      </c>
      <c r="F625" s="121" t="s">
        <v>2195</v>
      </c>
      <c r="G625" s="52" t="s">
        <v>926</v>
      </c>
      <c r="H625" s="71" t="s">
        <v>270</v>
      </c>
      <c r="I625" s="71" t="s">
        <v>268</v>
      </c>
      <c r="J625" s="122">
        <v>100000</v>
      </c>
      <c r="K625" s="249" t="s">
        <v>137</v>
      </c>
      <c r="L625" s="78"/>
      <c r="M625" s="78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>
        <v>7014275941</v>
      </c>
      <c r="AB625" s="19"/>
      <c r="AC625" s="19"/>
      <c r="AD625" s="19"/>
      <c r="AE625" s="52" t="s">
        <v>3846</v>
      </c>
      <c r="AF625" s="52" t="s">
        <v>3143</v>
      </c>
      <c r="AG625" s="52" t="s">
        <v>3544</v>
      </c>
      <c r="AH625" s="54" t="s">
        <v>3472</v>
      </c>
      <c r="AI625" s="52" t="s">
        <v>2456</v>
      </c>
      <c r="AJ625" s="52"/>
      <c r="AK625" s="52" t="s">
        <v>1421</v>
      </c>
      <c r="AL625" s="52" t="s">
        <v>1570</v>
      </c>
      <c r="AM625" s="52" t="s">
        <v>3553</v>
      </c>
      <c r="AN625" s="119">
        <v>99000</v>
      </c>
      <c r="AO625" s="119"/>
      <c r="AP625" s="119">
        <f t="shared" si="21"/>
        <v>1000</v>
      </c>
      <c r="AQ625" s="48">
        <v>23079</v>
      </c>
      <c r="AR625" s="48">
        <v>23082</v>
      </c>
      <c r="AS625" s="48">
        <v>23110</v>
      </c>
      <c r="AT625" s="48">
        <v>23111</v>
      </c>
      <c r="AU625" s="48">
        <v>23118</v>
      </c>
      <c r="AV625" s="17">
        <v>100000</v>
      </c>
      <c r="AW625" s="19"/>
      <c r="AX625" s="126"/>
    </row>
    <row r="626" spans="1:50" s="123" customFormat="1" ht="72" x14ac:dyDescent="0.2">
      <c r="A626" s="52" t="s">
        <v>49</v>
      </c>
      <c r="B626" s="52" t="s">
        <v>277</v>
      </c>
      <c r="C626" s="52" t="s">
        <v>276</v>
      </c>
      <c r="D626" s="52" t="s">
        <v>18</v>
      </c>
      <c r="E626" s="52" t="s">
        <v>454</v>
      </c>
      <c r="F626" s="121" t="s">
        <v>2196</v>
      </c>
      <c r="G626" s="52" t="s">
        <v>927</v>
      </c>
      <c r="H626" s="71" t="s">
        <v>270</v>
      </c>
      <c r="I626" s="71" t="s">
        <v>553</v>
      </c>
      <c r="J626" s="122">
        <v>80000</v>
      </c>
      <c r="K626" s="249" t="s">
        <v>137</v>
      </c>
      <c r="L626" s="78"/>
      <c r="M626" s="78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>
        <v>7014275941</v>
      </c>
      <c r="AB626" s="19"/>
      <c r="AC626" s="19"/>
      <c r="AD626" s="19"/>
      <c r="AE626" s="52" t="s">
        <v>3846</v>
      </c>
      <c r="AF626" s="52" t="s">
        <v>3143</v>
      </c>
      <c r="AG626" s="52" t="s">
        <v>3544</v>
      </c>
      <c r="AH626" s="54" t="s">
        <v>3472</v>
      </c>
      <c r="AI626" s="52" t="s">
        <v>2456</v>
      </c>
      <c r="AJ626" s="52"/>
      <c r="AK626" s="52" t="s">
        <v>1421</v>
      </c>
      <c r="AL626" s="52" t="s">
        <v>1570</v>
      </c>
      <c r="AM626" s="52" t="s">
        <v>3553</v>
      </c>
      <c r="AN626" s="122">
        <v>80000</v>
      </c>
      <c r="AO626" s="119"/>
      <c r="AP626" s="119">
        <f t="shared" si="21"/>
        <v>0</v>
      </c>
      <c r="AQ626" s="48">
        <v>23079</v>
      </c>
      <c r="AR626" s="48">
        <v>23082</v>
      </c>
      <c r="AS626" s="48">
        <v>23110</v>
      </c>
      <c r="AT626" s="48">
        <v>23111</v>
      </c>
      <c r="AU626" s="48">
        <v>23118</v>
      </c>
      <c r="AV626" s="17">
        <v>80000</v>
      </c>
      <c r="AW626" s="19"/>
      <c r="AX626" s="126"/>
    </row>
    <row r="627" spans="1:50" s="123" customFormat="1" ht="72" x14ac:dyDescent="0.2">
      <c r="A627" s="52" t="s">
        <v>49</v>
      </c>
      <c r="B627" s="52" t="s">
        <v>277</v>
      </c>
      <c r="C627" s="52" t="s">
        <v>276</v>
      </c>
      <c r="D627" s="52" t="s">
        <v>18</v>
      </c>
      <c r="E627" s="52" t="s">
        <v>454</v>
      </c>
      <c r="F627" s="121" t="s">
        <v>2197</v>
      </c>
      <c r="G627" s="52" t="s">
        <v>928</v>
      </c>
      <c r="H627" s="71" t="s">
        <v>269</v>
      </c>
      <c r="I627" s="71" t="s">
        <v>553</v>
      </c>
      <c r="J627" s="122">
        <v>300000</v>
      </c>
      <c r="K627" s="249" t="s">
        <v>137</v>
      </c>
      <c r="L627" s="78"/>
      <c r="M627" s="78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>
        <v>7014275941</v>
      </c>
      <c r="AB627" s="19"/>
      <c r="AC627" s="19"/>
      <c r="AD627" s="19"/>
      <c r="AE627" s="52" t="s">
        <v>3846</v>
      </c>
      <c r="AF627" s="52" t="s">
        <v>3143</v>
      </c>
      <c r="AG627" s="52" t="s">
        <v>3544</v>
      </c>
      <c r="AH627" s="54" t="s">
        <v>3472</v>
      </c>
      <c r="AI627" s="52" t="s">
        <v>2456</v>
      </c>
      <c r="AJ627" s="52"/>
      <c r="AK627" s="52" t="s">
        <v>1421</v>
      </c>
      <c r="AL627" s="52" t="s">
        <v>1570</v>
      </c>
      <c r="AM627" s="52" t="s">
        <v>3553</v>
      </c>
      <c r="AN627" s="119">
        <v>299000</v>
      </c>
      <c r="AO627" s="119"/>
      <c r="AP627" s="119">
        <f t="shared" si="21"/>
        <v>1000</v>
      </c>
      <c r="AQ627" s="48">
        <v>23079</v>
      </c>
      <c r="AR627" s="48">
        <v>23082</v>
      </c>
      <c r="AS627" s="48">
        <v>23110</v>
      </c>
      <c r="AT627" s="48">
        <v>23111</v>
      </c>
      <c r="AU627" s="48">
        <v>23118</v>
      </c>
      <c r="AV627" s="17">
        <v>300000</v>
      </c>
      <c r="AW627" s="19"/>
      <c r="AX627" s="126"/>
    </row>
    <row r="628" spans="1:50" s="123" customFormat="1" ht="72" x14ac:dyDescent="0.2">
      <c r="A628" s="52" t="s">
        <v>49</v>
      </c>
      <c r="B628" s="52" t="s">
        <v>277</v>
      </c>
      <c r="C628" s="52" t="s">
        <v>276</v>
      </c>
      <c r="D628" s="52" t="s">
        <v>18</v>
      </c>
      <c r="E628" s="52" t="s">
        <v>454</v>
      </c>
      <c r="F628" s="121" t="s">
        <v>2198</v>
      </c>
      <c r="G628" s="52" t="s">
        <v>929</v>
      </c>
      <c r="H628" s="71" t="s">
        <v>269</v>
      </c>
      <c r="I628" s="71" t="s">
        <v>553</v>
      </c>
      <c r="J628" s="122">
        <v>120000</v>
      </c>
      <c r="K628" s="249" t="s">
        <v>137</v>
      </c>
      <c r="L628" s="78"/>
      <c r="M628" s="78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>
        <v>7014275941</v>
      </c>
      <c r="AB628" s="19"/>
      <c r="AC628" s="19"/>
      <c r="AD628" s="19"/>
      <c r="AE628" s="52" t="s">
        <v>3846</v>
      </c>
      <c r="AF628" s="52" t="s">
        <v>3143</v>
      </c>
      <c r="AG628" s="52" t="s">
        <v>3544</v>
      </c>
      <c r="AH628" s="54" t="s">
        <v>3472</v>
      </c>
      <c r="AI628" s="52" t="s">
        <v>2456</v>
      </c>
      <c r="AJ628" s="52"/>
      <c r="AK628" s="52" t="s">
        <v>1421</v>
      </c>
      <c r="AL628" s="52" t="s">
        <v>1570</v>
      </c>
      <c r="AM628" s="52" t="s">
        <v>3553</v>
      </c>
      <c r="AN628" s="122">
        <v>120000</v>
      </c>
      <c r="AO628" s="119"/>
      <c r="AP628" s="119">
        <f t="shared" si="21"/>
        <v>0</v>
      </c>
      <c r="AQ628" s="48">
        <v>23079</v>
      </c>
      <c r="AR628" s="48">
        <v>23082</v>
      </c>
      <c r="AS628" s="48">
        <v>23110</v>
      </c>
      <c r="AT628" s="48">
        <v>23111</v>
      </c>
      <c r="AU628" s="48">
        <v>23118</v>
      </c>
      <c r="AV628" s="17">
        <v>120000</v>
      </c>
      <c r="AW628" s="19"/>
      <c r="AX628" s="126"/>
    </row>
    <row r="629" spans="1:50" s="123" customFormat="1" ht="72" x14ac:dyDescent="0.2">
      <c r="A629" s="52" t="s">
        <v>49</v>
      </c>
      <c r="B629" s="52" t="s">
        <v>277</v>
      </c>
      <c r="C629" s="52" t="s">
        <v>276</v>
      </c>
      <c r="D629" s="52" t="s">
        <v>30</v>
      </c>
      <c r="E629" s="52" t="s">
        <v>454</v>
      </c>
      <c r="F629" s="121" t="s">
        <v>2199</v>
      </c>
      <c r="G629" s="52" t="s">
        <v>930</v>
      </c>
      <c r="H629" s="71" t="s">
        <v>269</v>
      </c>
      <c r="I629" s="71" t="s">
        <v>803</v>
      </c>
      <c r="J629" s="122">
        <v>24000</v>
      </c>
      <c r="K629" s="78"/>
      <c r="L629" s="78"/>
      <c r="M629" s="249" t="s">
        <v>137</v>
      </c>
      <c r="N629" s="19"/>
      <c r="O629" s="19" t="s">
        <v>1422</v>
      </c>
      <c r="P629" s="48">
        <v>242246</v>
      </c>
      <c r="Q629" s="155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>
        <v>7014275983</v>
      </c>
      <c r="AB629" s="128"/>
      <c r="AC629" s="128"/>
      <c r="AD629" s="74"/>
      <c r="AE629" s="52" t="s">
        <v>3102</v>
      </c>
      <c r="AF629" s="52" t="s">
        <v>3158</v>
      </c>
      <c r="AG629" s="52" t="s">
        <v>3544</v>
      </c>
      <c r="AH629" s="54" t="s">
        <v>3472</v>
      </c>
      <c r="AI629" s="52" t="s">
        <v>2456</v>
      </c>
      <c r="AJ629" s="52"/>
      <c r="AK629" s="52" t="s">
        <v>1423</v>
      </c>
      <c r="AL629" s="52" t="s">
        <v>1570</v>
      </c>
      <c r="AM629" s="52" t="s">
        <v>3553</v>
      </c>
      <c r="AN629" s="122">
        <v>24000</v>
      </c>
      <c r="AO629" s="119"/>
      <c r="AP629" s="119">
        <f t="shared" si="21"/>
        <v>0</v>
      </c>
      <c r="AQ629" s="48">
        <v>23079</v>
      </c>
      <c r="AR629" s="48">
        <v>23082</v>
      </c>
      <c r="AS629" s="48">
        <v>23090</v>
      </c>
      <c r="AT629" s="48">
        <v>23093</v>
      </c>
      <c r="AU629" s="48">
        <v>23096</v>
      </c>
      <c r="AV629" s="17">
        <v>24000</v>
      </c>
      <c r="AW629" s="19"/>
      <c r="AX629" s="126"/>
    </row>
    <row r="630" spans="1:50" s="123" customFormat="1" ht="72" x14ac:dyDescent="0.2">
      <c r="A630" s="52" t="s">
        <v>49</v>
      </c>
      <c r="B630" s="52" t="s">
        <v>277</v>
      </c>
      <c r="C630" s="52" t="s">
        <v>276</v>
      </c>
      <c r="D630" s="52" t="s">
        <v>26</v>
      </c>
      <c r="E630" s="52" t="s">
        <v>454</v>
      </c>
      <c r="F630" s="121" t="s">
        <v>2200</v>
      </c>
      <c r="G630" s="52" t="s">
        <v>931</v>
      </c>
      <c r="H630" s="71" t="s">
        <v>272</v>
      </c>
      <c r="I630" s="71" t="s">
        <v>274</v>
      </c>
      <c r="J630" s="122">
        <v>10500</v>
      </c>
      <c r="K630" s="78"/>
      <c r="L630" s="78"/>
      <c r="M630" s="249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52" t="s">
        <v>3102</v>
      </c>
      <c r="AF630" s="52" t="s">
        <v>3102</v>
      </c>
      <c r="AG630" s="52" t="s">
        <v>3544</v>
      </c>
      <c r="AH630" s="52" t="s">
        <v>2457</v>
      </c>
      <c r="AI630" s="52" t="s">
        <v>2457</v>
      </c>
      <c r="AJ630" s="52"/>
      <c r="AK630" s="52" t="s">
        <v>1414</v>
      </c>
      <c r="AL630" s="52" t="s">
        <v>1570</v>
      </c>
      <c r="AM630" s="52" t="s">
        <v>3552</v>
      </c>
      <c r="AN630" s="119"/>
      <c r="AO630" s="122">
        <v>10500</v>
      </c>
      <c r="AP630" s="119">
        <f t="shared" si="21"/>
        <v>0</v>
      </c>
      <c r="AQ630" s="48">
        <v>23079</v>
      </c>
      <c r="AR630" s="48">
        <v>23082</v>
      </c>
      <c r="AS630" s="48">
        <v>23090</v>
      </c>
      <c r="AT630" s="48">
        <v>23093</v>
      </c>
      <c r="AU630" s="48">
        <v>23096</v>
      </c>
      <c r="AV630" s="17">
        <v>10500</v>
      </c>
      <c r="AW630" s="19"/>
      <c r="AX630" s="126"/>
    </row>
    <row r="631" spans="1:50" s="123" customFormat="1" ht="72" x14ac:dyDescent="0.2">
      <c r="A631" s="52" t="s">
        <v>49</v>
      </c>
      <c r="B631" s="52" t="s">
        <v>277</v>
      </c>
      <c r="C631" s="52" t="s">
        <v>276</v>
      </c>
      <c r="D631" s="52" t="s">
        <v>26</v>
      </c>
      <c r="E631" s="52" t="s">
        <v>454</v>
      </c>
      <c r="F631" s="121" t="s">
        <v>2201</v>
      </c>
      <c r="G631" s="52" t="s">
        <v>932</v>
      </c>
      <c r="H631" s="71" t="s">
        <v>269</v>
      </c>
      <c r="I631" s="71" t="s">
        <v>271</v>
      </c>
      <c r="J631" s="122">
        <v>30000</v>
      </c>
      <c r="K631" s="78"/>
      <c r="L631" s="78"/>
      <c r="M631" s="249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52" t="s">
        <v>3102</v>
      </c>
      <c r="AF631" s="52" t="s">
        <v>3102</v>
      </c>
      <c r="AG631" s="52" t="s">
        <v>3544</v>
      </c>
      <c r="AH631" s="52" t="s">
        <v>2457</v>
      </c>
      <c r="AI631" s="52" t="s">
        <v>2457</v>
      </c>
      <c r="AJ631" s="52"/>
      <c r="AK631" s="52" t="s">
        <v>1414</v>
      </c>
      <c r="AL631" s="52" t="s">
        <v>1570</v>
      </c>
      <c r="AM631" s="52" t="s">
        <v>3552</v>
      </c>
      <c r="AN631" s="119"/>
      <c r="AO631" s="122">
        <v>30000</v>
      </c>
      <c r="AP631" s="119">
        <f t="shared" si="21"/>
        <v>0</v>
      </c>
      <c r="AQ631" s="48">
        <v>23079</v>
      </c>
      <c r="AR631" s="48">
        <v>23082</v>
      </c>
      <c r="AS631" s="48">
        <v>23090</v>
      </c>
      <c r="AT631" s="48">
        <v>23093</v>
      </c>
      <c r="AU631" s="48">
        <v>23096</v>
      </c>
      <c r="AV631" s="17">
        <v>30000</v>
      </c>
      <c r="AW631" s="19"/>
      <c r="AX631" s="126"/>
    </row>
    <row r="632" spans="1:50" s="123" customFormat="1" ht="72" x14ac:dyDescent="0.2">
      <c r="A632" s="52" t="s">
        <v>49</v>
      </c>
      <c r="B632" s="52" t="s">
        <v>277</v>
      </c>
      <c r="C632" s="52" t="s">
        <v>276</v>
      </c>
      <c r="D632" s="52" t="s">
        <v>26</v>
      </c>
      <c r="E632" s="52" t="s">
        <v>454</v>
      </c>
      <c r="F632" s="121" t="s">
        <v>2202</v>
      </c>
      <c r="G632" s="52" t="s">
        <v>933</v>
      </c>
      <c r="H632" s="71" t="s">
        <v>269</v>
      </c>
      <c r="I632" s="71" t="s">
        <v>274</v>
      </c>
      <c r="J632" s="122">
        <v>10000</v>
      </c>
      <c r="K632" s="78"/>
      <c r="L632" s="78"/>
      <c r="M632" s="249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52" t="s">
        <v>3102</v>
      </c>
      <c r="AF632" s="52" t="s">
        <v>3102</v>
      </c>
      <c r="AG632" s="52" t="s">
        <v>3544</v>
      </c>
      <c r="AH632" s="52" t="s">
        <v>2457</v>
      </c>
      <c r="AI632" s="52" t="s">
        <v>2457</v>
      </c>
      <c r="AJ632" s="52"/>
      <c r="AK632" s="52" t="s">
        <v>1414</v>
      </c>
      <c r="AL632" s="52" t="s">
        <v>1570</v>
      </c>
      <c r="AM632" s="52" t="s">
        <v>3552</v>
      </c>
      <c r="AN632" s="119"/>
      <c r="AO632" s="122">
        <v>10000</v>
      </c>
      <c r="AP632" s="119">
        <f t="shared" si="21"/>
        <v>0</v>
      </c>
      <c r="AQ632" s="48">
        <v>23079</v>
      </c>
      <c r="AR632" s="48">
        <v>23082</v>
      </c>
      <c r="AS632" s="48">
        <v>23090</v>
      </c>
      <c r="AT632" s="48">
        <v>23093</v>
      </c>
      <c r="AU632" s="48">
        <v>23096</v>
      </c>
      <c r="AV632" s="17">
        <v>10000</v>
      </c>
      <c r="AW632" s="19"/>
      <c r="AX632" s="126"/>
    </row>
    <row r="633" spans="1:50" s="123" customFormat="1" ht="72" x14ac:dyDescent="0.2">
      <c r="A633" s="52" t="s">
        <v>49</v>
      </c>
      <c r="B633" s="52" t="s">
        <v>277</v>
      </c>
      <c r="C633" s="52" t="s">
        <v>276</v>
      </c>
      <c r="D633" s="52" t="s">
        <v>16</v>
      </c>
      <c r="E633" s="52" t="s">
        <v>454</v>
      </c>
      <c r="F633" s="121" t="s">
        <v>2203</v>
      </c>
      <c r="G633" s="52" t="s">
        <v>934</v>
      </c>
      <c r="H633" s="71" t="s">
        <v>269</v>
      </c>
      <c r="I633" s="71" t="s">
        <v>268</v>
      </c>
      <c r="J633" s="122">
        <v>23600</v>
      </c>
      <c r="K633" s="78"/>
      <c r="L633" s="78"/>
      <c r="M633" s="249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52" t="s">
        <v>3102</v>
      </c>
      <c r="AF633" s="52" t="s">
        <v>3102</v>
      </c>
      <c r="AG633" s="52" t="s">
        <v>3544</v>
      </c>
      <c r="AH633" s="52" t="s">
        <v>2457</v>
      </c>
      <c r="AI633" s="52" t="s">
        <v>2457</v>
      </c>
      <c r="AJ633" s="52"/>
      <c r="AK633" s="52" t="s">
        <v>1414</v>
      </c>
      <c r="AL633" s="52" t="s">
        <v>1570</v>
      </c>
      <c r="AM633" s="52" t="s">
        <v>3552</v>
      </c>
      <c r="AN633" s="119"/>
      <c r="AO633" s="122">
        <v>23600</v>
      </c>
      <c r="AP633" s="119">
        <f t="shared" si="21"/>
        <v>0</v>
      </c>
      <c r="AQ633" s="48">
        <v>23079</v>
      </c>
      <c r="AR633" s="48">
        <v>23082</v>
      </c>
      <c r="AS633" s="48">
        <v>23090</v>
      </c>
      <c r="AT633" s="48">
        <v>23093</v>
      </c>
      <c r="AU633" s="48">
        <v>23096</v>
      </c>
      <c r="AV633" s="17">
        <v>23600</v>
      </c>
      <c r="AW633" s="19"/>
      <c r="AX633" s="126"/>
    </row>
    <row r="634" spans="1:50" s="123" customFormat="1" ht="72" x14ac:dyDescent="0.2">
      <c r="A634" s="52" t="s">
        <v>49</v>
      </c>
      <c r="B634" s="52" t="s">
        <v>277</v>
      </c>
      <c r="C634" s="52" t="s">
        <v>276</v>
      </c>
      <c r="D634" s="52" t="s">
        <v>16</v>
      </c>
      <c r="E634" s="52" t="s">
        <v>454</v>
      </c>
      <c r="F634" s="121" t="s">
        <v>2204</v>
      </c>
      <c r="G634" s="52" t="s">
        <v>935</v>
      </c>
      <c r="H634" s="71" t="s">
        <v>267</v>
      </c>
      <c r="I634" s="71" t="s">
        <v>274</v>
      </c>
      <c r="J634" s="122">
        <v>11400</v>
      </c>
      <c r="K634" s="78"/>
      <c r="L634" s="78"/>
      <c r="M634" s="249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52" t="s">
        <v>3102</v>
      </c>
      <c r="AF634" s="52" t="s">
        <v>3102</v>
      </c>
      <c r="AG634" s="52" t="s">
        <v>3544</v>
      </c>
      <c r="AH634" s="52" t="s">
        <v>2457</v>
      </c>
      <c r="AI634" s="52" t="s">
        <v>2457</v>
      </c>
      <c r="AJ634" s="52"/>
      <c r="AK634" s="52" t="s">
        <v>1414</v>
      </c>
      <c r="AL634" s="52" t="s">
        <v>1570</v>
      </c>
      <c r="AM634" s="52" t="s">
        <v>3552</v>
      </c>
      <c r="AN634" s="119"/>
      <c r="AO634" s="122">
        <v>11400</v>
      </c>
      <c r="AP634" s="119">
        <f t="shared" si="21"/>
        <v>0</v>
      </c>
      <c r="AQ634" s="48">
        <v>23079</v>
      </c>
      <c r="AR634" s="48">
        <v>23082</v>
      </c>
      <c r="AS634" s="48">
        <v>23090</v>
      </c>
      <c r="AT634" s="48">
        <v>23093</v>
      </c>
      <c r="AU634" s="48">
        <v>23096</v>
      </c>
      <c r="AV634" s="17">
        <v>11400</v>
      </c>
      <c r="AW634" s="19"/>
      <c r="AX634" s="126"/>
    </row>
    <row r="635" spans="1:50" s="123" customFormat="1" ht="72" x14ac:dyDescent="0.2">
      <c r="A635" s="52" t="s">
        <v>49</v>
      </c>
      <c r="B635" s="52" t="s">
        <v>277</v>
      </c>
      <c r="C635" s="52" t="s">
        <v>276</v>
      </c>
      <c r="D635" s="52" t="s">
        <v>16</v>
      </c>
      <c r="E635" s="52" t="s">
        <v>454</v>
      </c>
      <c r="F635" s="121" t="s">
        <v>2205</v>
      </c>
      <c r="G635" s="52" t="s">
        <v>936</v>
      </c>
      <c r="H635" s="71" t="s">
        <v>267</v>
      </c>
      <c r="I635" s="71" t="s">
        <v>274</v>
      </c>
      <c r="J635" s="122">
        <v>11400</v>
      </c>
      <c r="K635" s="78"/>
      <c r="L635" s="78"/>
      <c r="M635" s="249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52" t="s">
        <v>3102</v>
      </c>
      <c r="AF635" s="52" t="s">
        <v>3102</v>
      </c>
      <c r="AG635" s="52" t="s">
        <v>3544</v>
      </c>
      <c r="AH635" s="52" t="s">
        <v>2457</v>
      </c>
      <c r="AI635" s="52" t="s">
        <v>2457</v>
      </c>
      <c r="AJ635" s="52"/>
      <c r="AK635" s="52" t="s">
        <v>1414</v>
      </c>
      <c r="AL635" s="52" t="s">
        <v>1570</v>
      </c>
      <c r="AM635" s="52" t="s">
        <v>3552</v>
      </c>
      <c r="AN635" s="119"/>
      <c r="AO635" s="122">
        <v>11400</v>
      </c>
      <c r="AP635" s="119">
        <f t="shared" si="21"/>
        <v>0</v>
      </c>
      <c r="AQ635" s="48">
        <v>23079</v>
      </c>
      <c r="AR635" s="48">
        <v>23082</v>
      </c>
      <c r="AS635" s="48">
        <v>23090</v>
      </c>
      <c r="AT635" s="48">
        <v>23093</v>
      </c>
      <c r="AU635" s="48">
        <v>23096</v>
      </c>
      <c r="AV635" s="17">
        <v>11400</v>
      </c>
      <c r="AW635" s="19"/>
      <c r="AX635" s="126"/>
    </row>
    <row r="636" spans="1:50" s="123" customFormat="1" ht="72" x14ac:dyDescent="0.2">
      <c r="A636" s="52" t="s">
        <v>49</v>
      </c>
      <c r="B636" s="52" t="s">
        <v>277</v>
      </c>
      <c r="C636" s="52" t="s">
        <v>276</v>
      </c>
      <c r="D636" s="52" t="s">
        <v>25</v>
      </c>
      <c r="E636" s="52" t="s">
        <v>454</v>
      </c>
      <c r="F636" s="121" t="s">
        <v>2206</v>
      </c>
      <c r="G636" s="52" t="s">
        <v>937</v>
      </c>
      <c r="H636" s="71" t="s">
        <v>269</v>
      </c>
      <c r="I636" s="71" t="s">
        <v>271</v>
      </c>
      <c r="J636" s="122">
        <v>40000</v>
      </c>
      <c r="K636" s="78"/>
      <c r="L636" s="78"/>
      <c r="M636" s="249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52" t="s">
        <v>3102</v>
      </c>
      <c r="AF636" s="52" t="s">
        <v>3102</v>
      </c>
      <c r="AG636" s="52" t="s">
        <v>3544</v>
      </c>
      <c r="AH636" s="52" t="s">
        <v>2457</v>
      </c>
      <c r="AI636" s="52" t="s">
        <v>2457</v>
      </c>
      <c r="AJ636" s="52"/>
      <c r="AK636" s="52" t="s">
        <v>1414</v>
      </c>
      <c r="AL636" s="52" t="s">
        <v>1570</v>
      </c>
      <c r="AM636" s="52" t="s">
        <v>3552</v>
      </c>
      <c r="AN636" s="119"/>
      <c r="AO636" s="122">
        <v>40000</v>
      </c>
      <c r="AP636" s="119">
        <f t="shared" si="21"/>
        <v>0</v>
      </c>
      <c r="AQ636" s="48">
        <v>23079</v>
      </c>
      <c r="AR636" s="48">
        <v>23082</v>
      </c>
      <c r="AS636" s="48">
        <v>23090</v>
      </c>
      <c r="AT636" s="48">
        <v>23093</v>
      </c>
      <c r="AU636" s="48">
        <v>23096</v>
      </c>
      <c r="AV636" s="17">
        <v>40000</v>
      </c>
      <c r="AW636" s="19"/>
      <c r="AX636" s="126"/>
    </row>
    <row r="637" spans="1:50" s="123" customFormat="1" ht="72" x14ac:dyDescent="0.2">
      <c r="A637" s="52" t="s">
        <v>49</v>
      </c>
      <c r="B637" s="52" t="s">
        <v>277</v>
      </c>
      <c r="C637" s="52" t="s">
        <v>276</v>
      </c>
      <c r="D637" s="52" t="s">
        <v>28</v>
      </c>
      <c r="E637" s="52" t="s">
        <v>454</v>
      </c>
      <c r="F637" s="121" t="s">
        <v>2207</v>
      </c>
      <c r="G637" s="52" t="s">
        <v>938</v>
      </c>
      <c r="H637" s="71" t="s">
        <v>270</v>
      </c>
      <c r="I637" s="71" t="s">
        <v>271</v>
      </c>
      <c r="J637" s="122">
        <v>37000</v>
      </c>
      <c r="K637" s="78"/>
      <c r="L637" s="78"/>
      <c r="M637" s="249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52" t="s">
        <v>3102</v>
      </c>
      <c r="AF637" s="52" t="s">
        <v>3102</v>
      </c>
      <c r="AG637" s="52" t="s">
        <v>3544</v>
      </c>
      <c r="AH637" s="52" t="s">
        <v>2457</v>
      </c>
      <c r="AI637" s="52" t="s">
        <v>2457</v>
      </c>
      <c r="AJ637" s="52"/>
      <c r="AK637" s="52" t="s">
        <v>1402</v>
      </c>
      <c r="AL637" s="52" t="s">
        <v>1570</v>
      </c>
      <c r="AM637" s="52" t="s">
        <v>3552</v>
      </c>
      <c r="AN637" s="119"/>
      <c r="AO637" s="122">
        <v>37000</v>
      </c>
      <c r="AP637" s="119">
        <f t="shared" si="21"/>
        <v>0</v>
      </c>
      <c r="AQ637" s="48">
        <v>23079</v>
      </c>
      <c r="AR637" s="48">
        <v>23082</v>
      </c>
      <c r="AS637" s="48">
        <v>23083</v>
      </c>
      <c r="AT637" s="48">
        <v>23086</v>
      </c>
      <c r="AU637" s="48">
        <v>23089</v>
      </c>
      <c r="AV637" s="17">
        <v>37000</v>
      </c>
      <c r="AW637" s="19"/>
      <c r="AX637" s="126"/>
    </row>
    <row r="638" spans="1:50" s="123" customFormat="1" ht="72" x14ac:dyDescent="0.2">
      <c r="A638" s="52" t="s">
        <v>49</v>
      </c>
      <c r="B638" s="52" t="s">
        <v>277</v>
      </c>
      <c r="C638" s="52" t="s">
        <v>276</v>
      </c>
      <c r="D638" s="52" t="s">
        <v>28</v>
      </c>
      <c r="E638" s="52" t="s">
        <v>454</v>
      </c>
      <c r="F638" s="121" t="s">
        <v>2208</v>
      </c>
      <c r="G638" s="52" t="s">
        <v>939</v>
      </c>
      <c r="H638" s="71" t="s">
        <v>272</v>
      </c>
      <c r="I638" s="71" t="s">
        <v>275</v>
      </c>
      <c r="J638" s="122">
        <v>15000</v>
      </c>
      <c r="K638" s="78"/>
      <c r="L638" s="78"/>
      <c r="M638" s="249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52" t="s">
        <v>3102</v>
      </c>
      <c r="AF638" s="52" t="s">
        <v>3102</v>
      </c>
      <c r="AG638" s="52" t="s">
        <v>3544</v>
      </c>
      <c r="AH638" s="52" t="s">
        <v>2457</v>
      </c>
      <c r="AI638" s="52" t="s">
        <v>2457</v>
      </c>
      <c r="AJ638" s="52"/>
      <c r="AK638" s="52" t="s">
        <v>1428</v>
      </c>
      <c r="AL638" s="52" t="s">
        <v>1570</v>
      </c>
      <c r="AM638" s="52" t="s">
        <v>3552</v>
      </c>
      <c r="AN638" s="119"/>
      <c r="AO638" s="122">
        <v>15000</v>
      </c>
      <c r="AP638" s="119">
        <f t="shared" si="21"/>
        <v>0</v>
      </c>
      <c r="AQ638" s="48">
        <v>23079</v>
      </c>
      <c r="AR638" s="48">
        <v>23082</v>
      </c>
      <c r="AS638" s="48">
        <v>23083</v>
      </c>
      <c r="AT638" s="48">
        <v>23086</v>
      </c>
      <c r="AU638" s="48">
        <v>23089</v>
      </c>
      <c r="AV638" s="17">
        <v>15000</v>
      </c>
      <c r="AW638" s="19"/>
      <c r="AX638" s="126"/>
    </row>
    <row r="639" spans="1:50" s="123" customFormat="1" ht="72" x14ac:dyDescent="0.2">
      <c r="A639" s="52" t="s">
        <v>49</v>
      </c>
      <c r="B639" s="52" t="s">
        <v>277</v>
      </c>
      <c r="C639" s="52" t="s">
        <v>276</v>
      </c>
      <c r="D639" s="52" t="s">
        <v>33</v>
      </c>
      <c r="E639" s="52" t="s">
        <v>454</v>
      </c>
      <c r="F639" s="121" t="s">
        <v>2209</v>
      </c>
      <c r="G639" s="52" t="s">
        <v>940</v>
      </c>
      <c r="H639" s="71" t="s">
        <v>270</v>
      </c>
      <c r="I639" s="71" t="s">
        <v>941</v>
      </c>
      <c r="J639" s="122">
        <v>307000</v>
      </c>
      <c r="K639" s="78"/>
      <c r="L639" s="78"/>
      <c r="M639" s="249" t="s">
        <v>137</v>
      </c>
      <c r="N639" s="19"/>
      <c r="O639" s="19" t="s">
        <v>1429</v>
      </c>
      <c r="P639" s="48">
        <v>242256</v>
      </c>
      <c r="Q639" s="48" t="s">
        <v>3163</v>
      </c>
      <c r="R639" s="48" t="s">
        <v>1297</v>
      </c>
      <c r="S639" s="48" t="s">
        <v>74</v>
      </c>
      <c r="T639" s="48"/>
      <c r="U639" s="19"/>
      <c r="V639" s="71" t="s">
        <v>3847</v>
      </c>
      <c r="W639" s="17">
        <v>307000</v>
      </c>
      <c r="X639" s="18">
        <v>4</v>
      </c>
      <c r="Y639" s="128">
        <v>23170</v>
      </c>
      <c r="Z639" s="17">
        <v>307000</v>
      </c>
      <c r="AA639" s="19">
        <v>7014287121</v>
      </c>
      <c r="AB639" s="19"/>
      <c r="AC639" s="19"/>
      <c r="AD639" s="19"/>
      <c r="AE639" s="52" t="s">
        <v>3848</v>
      </c>
      <c r="AF639" s="52" t="s">
        <v>3164</v>
      </c>
      <c r="AG639" s="52" t="s">
        <v>3541</v>
      </c>
      <c r="AH639" s="54" t="s">
        <v>3470</v>
      </c>
      <c r="AI639" s="52" t="s">
        <v>2456</v>
      </c>
      <c r="AJ639" s="52"/>
      <c r="AK639" s="52" t="s">
        <v>1430</v>
      </c>
      <c r="AL639" s="52" t="s">
        <v>1570</v>
      </c>
      <c r="AM639" s="52" t="s">
        <v>3553</v>
      </c>
      <c r="AN639" s="122">
        <v>307000</v>
      </c>
      <c r="AO639" s="119"/>
      <c r="AP639" s="119">
        <f t="shared" si="21"/>
        <v>0</v>
      </c>
      <c r="AQ639" s="48">
        <v>23079</v>
      </c>
      <c r="AR639" s="48">
        <v>23082</v>
      </c>
      <c r="AS639" s="48">
        <v>23110</v>
      </c>
      <c r="AT639" s="48">
        <v>23111</v>
      </c>
      <c r="AU639" s="48">
        <v>23118</v>
      </c>
      <c r="AV639" s="17">
        <v>307000</v>
      </c>
      <c r="AW639" s="19"/>
      <c r="AX639" s="126"/>
    </row>
    <row r="640" spans="1:50" s="123" customFormat="1" ht="72" x14ac:dyDescent="0.2">
      <c r="A640" s="52" t="s">
        <v>49</v>
      </c>
      <c r="B640" s="52" t="s">
        <v>277</v>
      </c>
      <c r="C640" s="52" t="s">
        <v>276</v>
      </c>
      <c r="D640" s="52" t="s">
        <v>33</v>
      </c>
      <c r="E640" s="52" t="s">
        <v>454</v>
      </c>
      <c r="F640" s="121" t="s">
        <v>2210</v>
      </c>
      <c r="G640" s="52" t="s">
        <v>942</v>
      </c>
      <c r="H640" s="71" t="s">
        <v>270</v>
      </c>
      <c r="I640" s="71" t="s">
        <v>274</v>
      </c>
      <c r="J640" s="122">
        <v>100000</v>
      </c>
      <c r="K640" s="78"/>
      <c r="L640" s="78"/>
      <c r="M640" s="249" t="s">
        <v>137</v>
      </c>
      <c r="N640" s="19"/>
      <c r="O640" s="19" t="s">
        <v>1431</v>
      </c>
      <c r="P640" s="48">
        <v>242241</v>
      </c>
      <c r="Q640" s="155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52" t="s">
        <v>3102</v>
      </c>
      <c r="AF640" s="52" t="s">
        <v>3102</v>
      </c>
      <c r="AG640" s="52" t="s">
        <v>3544</v>
      </c>
      <c r="AH640" s="52" t="s">
        <v>2457</v>
      </c>
      <c r="AI640" s="52" t="s">
        <v>2457</v>
      </c>
      <c r="AJ640" s="52"/>
      <c r="AK640" s="52" t="s">
        <v>1432</v>
      </c>
      <c r="AL640" s="52" t="s">
        <v>1570</v>
      </c>
      <c r="AM640" s="52" t="s">
        <v>3552</v>
      </c>
      <c r="AN640" s="119"/>
      <c r="AO640" s="119">
        <v>98950</v>
      </c>
      <c r="AP640" s="119">
        <f t="shared" si="21"/>
        <v>1050</v>
      </c>
      <c r="AQ640" s="48">
        <v>23079</v>
      </c>
      <c r="AR640" s="48">
        <v>23082</v>
      </c>
      <c r="AS640" s="48">
        <v>23090</v>
      </c>
      <c r="AT640" s="48">
        <v>23093</v>
      </c>
      <c r="AU640" s="48">
        <v>23096</v>
      </c>
      <c r="AV640" s="17">
        <v>100000</v>
      </c>
      <c r="AW640" s="19"/>
      <c r="AX640" s="126"/>
    </row>
    <row r="641" spans="1:50" s="123" customFormat="1" ht="72" x14ac:dyDescent="0.2">
      <c r="A641" s="52" t="s">
        <v>49</v>
      </c>
      <c r="B641" s="52" t="s">
        <v>277</v>
      </c>
      <c r="C641" s="52" t="s">
        <v>276</v>
      </c>
      <c r="D641" s="52" t="s">
        <v>33</v>
      </c>
      <c r="E641" s="52" t="s">
        <v>454</v>
      </c>
      <c r="F641" s="121" t="s">
        <v>2211</v>
      </c>
      <c r="G641" s="52" t="s">
        <v>943</v>
      </c>
      <c r="H641" s="71" t="s">
        <v>270</v>
      </c>
      <c r="I641" s="71" t="s">
        <v>941</v>
      </c>
      <c r="J641" s="122">
        <v>164000</v>
      </c>
      <c r="K641" s="78"/>
      <c r="L641" s="78"/>
      <c r="M641" s="249" t="s">
        <v>137</v>
      </c>
      <c r="N641" s="19"/>
      <c r="O641" s="19" t="s">
        <v>1429</v>
      </c>
      <c r="P641" s="48">
        <v>242256</v>
      </c>
      <c r="Q641" s="48" t="s">
        <v>3163</v>
      </c>
      <c r="R641" s="48" t="s">
        <v>1297</v>
      </c>
      <c r="S641" s="48" t="s">
        <v>74</v>
      </c>
      <c r="T641" s="48"/>
      <c r="U641" s="19"/>
      <c r="V641" s="71" t="s">
        <v>3847</v>
      </c>
      <c r="W641" s="17">
        <v>164000</v>
      </c>
      <c r="X641" s="18">
        <v>4</v>
      </c>
      <c r="Y641" s="128">
        <v>23170</v>
      </c>
      <c r="Z641" s="17">
        <v>164000</v>
      </c>
      <c r="AA641" s="19">
        <v>7014287121</v>
      </c>
      <c r="AB641" s="19"/>
      <c r="AC641" s="19"/>
      <c r="AD641" s="19"/>
      <c r="AE641" s="52" t="s">
        <v>3848</v>
      </c>
      <c r="AF641" s="52" t="s">
        <v>3164</v>
      </c>
      <c r="AG641" s="52" t="s">
        <v>3541</v>
      </c>
      <c r="AH641" s="54" t="s">
        <v>3470</v>
      </c>
      <c r="AI641" s="52" t="s">
        <v>2456</v>
      </c>
      <c r="AJ641" s="52"/>
      <c r="AK641" s="52" t="s">
        <v>1430</v>
      </c>
      <c r="AL641" s="52" t="s">
        <v>1570</v>
      </c>
      <c r="AM641" s="52" t="s">
        <v>3553</v>
      </c>
      <c r="AN641" s="122">
        <v>164000</v>
      </c>
      <c r="AO641" s="119"/>
      <c r="AP641" s="119">
        <f t="shared" si="21"/>
        <v>0</v>
      </c>
      <c r="AQ641" s="48">
        <v>23079</v>
      </c>
      <c r="AR641" s="48">
        <v>23082</v>
      </c>
      <c r="AS641" s="48">
        <v>23110</v>
      </c>
      <c r="AT641" s="48">
        <v>23111</v>
      </c>
      <c r="AU641" s="48">
        <v>23118</v>
      </c>
      <c r="AV641" s="17">
        <v>164000</v>
      </c>
      <c r="AW641" s="19"/>
      <c r="AX641" s="126"/>
    </row>
    <row r="642" spans="1:50" s="123" customFormat="1" ht="72" x14ac:dyDescent="0.2">
      <c r="A642" s="52" t="s">
        <v>49</v>
      </c>
      <c r="B642" s="52" t="s">
        <v>277</v>
      </c>
      <c r="C642" s="52" t="s">
        <v>276</v>
      </c>
      <c r="D642" s="52" t="s">
        <v>10</v>
      </c>
      <c r="E642" s="52" t="s">
        <v>311</v>
      </c>
      <c r="F642" s="121" t="s">
        <v>2212</v>
      </c>
      <c r="G642" s="52" t="s">
        <v>944</v>
      </c>
      <c r="H642" s="71" t="s">
        <v>272</v>
      </c>
      <c r="I642" s="71" t="s">
        <v>271</v>
      </c>
      <c r="J642" s="122">
        <v>9000</v>
      </c>
      <c r="K642" s="78"/>
      <c r="L642" s="78"/>
      <c r="M642" s="249" t="s">
        <v>137</v>
      </c>
      <c r="N642" s="19"/>
      <c r="O642" s="19" t="s">
        <v>1433</v>
      </c>
      <c r="P642" s="48">
        <v>242250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3849</v>
      </c>
      <c r="W642" s="74">
        <v>9000</v>
      </c>
      <c r="X642" s="18">
        <v>1</v>
      </c>
      <c r="Y642" s="128">
        <v>23119</v>
      </c>
      <c r="Z642" s="74">
        <v>9000</v>
      </c>
      <c r="AA642" s="19">
        <v>7014285653</v>
      </c>
      <c r="AB642" s="19"/>
      <c r="AC642" s="19"/>
      <c r="AD642" s="19"/>
      <c r="AE642" s="52" t="s">
        <v>3168</v>
      </c>
      <c r="AF642" s="52" t="s">
        <v>3168</v>
      </c>
      <c r="AG642" s="52" t="s">
        <v>3544</v>
      </c>
      <c r="AH642" s="54" t="s">
        <v>3472</v>
      </c>
      <c r="AI642" s="52" t="s">
        <v>2456</v>
      </c>
      <c r="AJ642" s="52"/>
      <c r="AK642" s="52" t="s">
        <v>1416</v>
      </c>
      <c r="AL642" s="52" t="s">
        <v>1570</v>
      </c>
      <c r="AM642" s="52" t="s">
        <v>3553</v>
      </c>
      <c r="AN642" s="122">
        <v>9000</v>
      </c>
      <c r="AO642" s="119"/>
      <c r="AP642" s="119">
        <f t="shared" si="21"/>
        <v>0</v>
      </c>
      <c r="AQ642" s="48">
        <v>23079</v>
      </c>
      <c r="AR642" s="48">
        <v>23082</v>
      </c>
      <c r="AS642" s="48">
        <v>23086</v>
      </c>
      <c r="AT642" s="48">
        <v>23087</v>
      </c>
      <c r="AU642" s="48">
        <v>23090</v>
      </c>
      <c r="AV642" s="17">
        <v>9000</v>
      </c>
      <c r="AW642" s="19"/>
      <c r="AX642" s="126"/>
    </row>
    <row r="643" spans="1:50" s="123" customFormat="1" ht="72" x14ac:dyDescent="0.2">
      <c r="A643" s="52" t="s">
        <v>49</v>
      </c>
      <c r="B643" s="52" t="s">
        <v>277</v>
      </c>
      <c r="C643" s="52" t="s">
        <v>276</v>
      </c>
      <c r="D643" s="52" t="s">
        <v>10</v>
      </c>
      <c r="E643" s="52" t="s">
        <v>311</v>
      </c>
      <c r="F643" s="121" t="s">
        <v>2213</v>
      </c>
      <c r="G643" s="52" t="s">
        <v>945</v>
      </c>
      <c r="H643" s="71" t="s">
        <v>269</v>
      </c>
      <c r="I643" s="71" t="s">
        <v>271</v>
      </c>
      <c r="J643" s="122">
        <v>2000</v>
      </c>
      <c r="K643" s="78"/>
      <c r="L643" s="78"/>
      <c r="M643" s="249" t="s">
        <v>137</v>
      </c>
      <c r="N643" s="19"/>
      <c r="O643" s="19" t="s">
        <v>1433</v>
      </c>
      <c r="P643" s="48">
        <v>242250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3849</v>
      </c>
      <c r="W643" s="74">
        <v>2000</v>
      </c>
      <c r="X643" s="18">
        <v>1</v>
      </c>
      <c r="Y643" s="128">
        <v>23119</v>
      </c>
      <c r="Z643" s="74">
        <v>2000</v>
      </c>
      <c r="AA643" s="19">
        <v>7014285653</v>
      </c>
      <c r="AB643" s="19"/>
      <c r="AC643" s="19"/>
      <c r="AD643" s="19"/>
      <c r="AE643" s="52" t="s">
        <v>3168</v>
      </c>
      <c r="AF643" s="52" t="s">
        <v>3168</v>
      </c>
      <c r="AG643" s="52" t="s">
        <v>3544</v>
      </c>
      <c r="AH643" s="54" t="s">
        <v>3472</v>
      </c>
      <c r="AI643" s="52" t="s">
        <v>2456</v>
      </c>
      <c r="AJ643" s="52"/>
      <c r="AK643" s="52" t="s">
        <v>1416</v>
      </c>
      <c r="AL643" s="52" t="s">
        <v>1570</v>
      </c>
      <c r="AM643" s="52" t="s">
        <v>3553</v>
      </c>
      <c r="AN643" s="122">
        <v>2000</v>
      </c>
      <c r="AO643" s="119"/>
      <c r="AP643" s="119">
        <f t="shared" ref="AP643:AP706" si="22">J643-AN643-AO643</f>
        <v>0</v>
      </c>
      <c r="AQ643" s="48">
        <v>23079</v>
      </c>
      <c r="AR643" s="48">
        <v>23082</v>
      </c>
      <c r="AS643" s="48">
        <v>23086</v>
      </c>
      <c r="AT643" s="48">
        <v>23087</v>
      </c>
      <c r="AU643" s="48">
        <v>23090</v>
      </c>
      <c r="AV643" s="17">
        <v>2000</v>
      </c>
      <c r="AW643" s="19"/>
      <c r="AX643" s="126"/>
    </row>
    <row r="644" spans="1:50" s="123" customFormat="1" ht="72" x14ac:dyDescent="0.2">
      <c r="A644" s="52" t="s">
        <v>49</v>
      </c>
      <c r="B644" s="52" t="s">
        <v>277</v>
      </c>
      <c r="C644" s="52" t="s">
        <v>276</v>
      </c>
      <c r="D644" s="52" t="s">
        <v>10</v>
      </c>
      <c r="E644" s="52" t="s">
        <v>311</v>
      </c>
      <c r="F644" s="121" t="s">
        <v>2214</v>
      </c>
      <c r="G644" s="52" t="s">
        <v>946</v>
      </c>
      <c r="H644" s="71" t="s">
        <v>270</v>
      </c>
      <c r="I644" s="71" t="s">
        <v>271</v>
      </c>
      <c r="J644" s="122">
        <v>4500</v>
      </c>
      <c r="K644" s="78"/>
      <c r="L644" s="78"/>
      <c r="M644" s="249" t="s">
        <v>137</v>
      </c>
      <c r="N644" s="19"/>
      <c r="O644" s="19" t="s">
        <v>1433</v>
      </c>
      <c r="P644" s="48">
        <v>242250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3849</v>
      </c>
      <c r="W644" s="74">
        <v>4500</v>
      </c>
      <c r="X644" s="18">
        <v>1</v>
      </c>
      <c r="Y644" s="128">
        <v>23119</v>
      </c>
      <c r="Z644" s="74">
        <v>4500</v>
      </c>
      <c r="AA644" s="19">
        <v>7014285653</v>
      </c>
      <c r="AB644" s="19"/>
      <c r="AC644" s="19"/>
      <c r="AD644" s="19"/>
      <c r="AE644" s="52" t="s">
        <v>3168</v>
      </c>
      <c r="AF644" s="52" t="s">
        <v>3168</v>
      </c>
      <c r="AG644" s="52" t="s">
        <v>3544</v>
      </c>
      <c r="AH644" s="54" t="s">
        <v>3472</v>
      </c>
      <c r="AI644" s="52" t="s">
        <v>2456</v>
      </c>
      <c r="AJ644" s="52"/>
      <c r="AK644" s="52" t="s">
        <v>1416</v>
      </c>
      <c r="AL644" s="52" t="s">
        <v>1570</v>
      </c>
      <c r="AM644" s="52" t="s">
        <v>3553</v>
      </c>
      <c r="AN644" s="122">
        <v>4500</v>
      </c>
      <c r="AO644" s="119"/>
      <c r="AP644" s="119">
        <f t="shared" si="22"/>
        <v>0</v>
      </c>
      <c r="AQ644" s="48">
        <v>23079</v>
      </c>
      <c r="AR644" s="48">
        <v>23082</v>
      </c>
      <c r="AS644" s="48">
        <v>23086</v>
      </c>
      <c r="AT644" s="48">
        <v>23087</v>
      </c>
      <c r="AU644" s="48">
        <v>23090</v>
      </c>
      <c r="AV644" s="17">
        <v>4500</v>
      </c>
      <c r="AW644" s="19"/>
      <c r="AX644" s="126"/>
    </row>
    <row r="645" spans="1:50" s="123" customFormat="1" ht="72" x14ac:dyDescent="0.2">
      <c r="A645" s="52" t="s">
        <v>49</v>
      </c>
      <c r="B645" s="52" t="s">
        <v>277</v>
      </c>
      <c r="C645" s="52" t="s">
        <v>276</v>
      </c>
      <c r="D645" s="52" t="s">
        <v>10</v>
      </c>
      <c r="E645" s="52" t="s">
        <v>311</v>
      </c>
      <c r="F645" s="121" t="s">
        <v>2215</v>
      </c>
      <c r="G645" s="52" t="s">
        <v>947</v>
      </c>
      <c r="H645" s="71" t="s">
        <v>948</v>
      </c>
      <c r="I645" s="71" t="s">
        <v>271</v>
      </c>
      <c r="J645" s="122">
        <v>506000</v>
      </c>
      <c r="K645" s="249" t="s">
        <v>137</v>
      </c>
      <c r="L645" s="78"/>
      <c r="M645" s="78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>
        <v>7014275952</v>
      </c>
      <c r="AB645" s="19"/>
      <c r="AC645" s="19"/>
      <c r="AD645" s="19"/>
      <c r="AE645" s="52" t="s">
        <v>3850</v>
      </c>
      <c r="AF645" s="52" t="s">
        <v>3173</v>
      </c>
      <c r="AG645" s="52" t="s">
        <v>3544</v>
      </c>
      <c r="AH645" s="52" t="s">
        <v>3472</v>
      </c>
      <c r="AI645" s="52" t="s">
        <v>2456</v>
      </c>
      <c r="AJ645" s="52"/>
      <c r="AK645" s="52" t="s">
        <v>1435</v>
      </c>
      <c r="AL645" s="52" t="s">
        <v>1571</v>
      </c>
      <c r="AM645" s="52" t="s">
        <v>3553</v>
      </c>
      <c r="AN645" s="122">
        <v>506000</v>
      </c>
      <c r="AO645" s="119"/>
      <c r="AP645" s="119">
        <f t="shared" si="22"/>
        <v>0</v>
      </c>
      <c r="AQ645" s="48">
        <v>23079</v>
      </c>
      <c r="AR645" s="48">
        <v>23082</v>
      </c>
      <c r="AS645" s="48">
        <v>23110</v>
      </c>
      <c r="AT645" s="48">
        <v>23111</v>
      </c>
      <c r="AU645" s="48">
        <v>23118</v>
      </c>
      <c r="AV645" s="17">
        <v>506000</v>
      </c>
      <c r="AW645" s="19"/>
      <c r="AX645" s="126"/>
    </row>
    <row r="646" spans="1:50" s="123" customFormat="1" ht="72" x14ac:dyDescent="0.2">
      <c r="A646" s="52" t="s">
        <v>49</v>
      </c>
      <c r="B646" s="52" t="s">
        <v>277</v>
      </c>
      <c r="C646" s="52" t="s">
        <v>276</v>
      </c>
      <c r="D646" s="52" t="s">
        <v>10</v>
      </c>
      <c r="E646" s="52" t="s">
        <v>311</v>
      </c>
      <c r="F646" s="121" t="s">
        <v>2216</v>
      </c>
      <c r="G646" s="52" t="s">
        <v>949</v>
      </c>
      <c r="H646" s="71" t="s">
        <v>414</v>
      </c>
      <c r="I646" s="71" t="s">
        <v>271</v>
      </c>
      <c r="J646" s="122">
        <v>154000</v>
      </c>
      <c r="K646" s="249" t="s">
        <v>137</v>
      </c>
      <c r="L646" s="78"/>
      <c r="M646" s="78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>
        <v>7014275952</v>
      </c>
      <c r="AB646" s="19"/>
      <c r="AC646" s="19"/>
      <c r="AD646" s="19"/>
      <c r="AE646" s="52" t="s">
        <v>3850</v>
      </c>
      <c r="AF646" s="52" t="s">
        <v>3173</v>
      </c>
      <c r="AG646" s="52" t="s">
        <v>3544</v>
      </c>
      <c r="AH646" s="52" t="s">
        <v>3472</v>
      </c>
      <c r="AI646" s="52" t="s">
        <v>2456</v>
      </c>
      <c r="AJ646" s="52"/>
      <c r="AK646" s="52" t="s">
        <v>1435</v>
      </c>
      <c r="AL646" s="52" t="s">
        <v>1571</v>
      </c>
      <c r="AM646" s="52" t="s">
        <v>3553</v>
      </c>
      <c r="AN646" s="119">
        <v>154000</v>
      </c>
      <c r="AO646" s="119"/>
      <c r="AP646" s="119">
        <f t="shared" si="22"/>
        <v>0</v>
      </c>
      <c r="AQ646" s="48">
        <v>23079</v>
      </c>
      <c r="AR646" s="48">
        <v>23082</v>
      </c>
      <c r="AS646" s="48">
        <v>23110</v>
      </c>
      <c r="AT646" s="48">
        <v>23111</v>
      </c>
      <c r="AU646" s="48">
        <v>23118</v>
      </c>
      <c r="AV646" s="17">
        <v>154000</v>
      </c>
      <c r="AW646" s="19"/>
      <c r="AX646" s="126"/>
    </row>
    <row r="647" spans="1:50" s="123" customFormat="1" ht="72" x14ac:dyDescent="0.2">
      <c r="A647" s="52" t="s">
        <v>49</v>
      </c>
      <c r="B647" s="52" t="s">
        <v>277</v>
      </c>
      <c r="C647" s="52" t="s">
        <v>276</v>
      </c>
      <c r="D647" s="52" t="s">
        <v>10</v>
      </c>
      <c r="E647" s="52" t="s">
        <v>311</v>
      </c>
      <c r="F647" s="121" t="s">
        <v>2217</v>
      </c>
      <c r="G647" s="52" t="s">
        <v>950</v>
      </c>
      <c r="H647" s="71" t="s">
        <v>303</v>
      </c>
      <c r="I647" s="71" t="s">
        <v>271</v>
      </c>
      <c r="J647" s="122">
        <v>80000</v>
      </c>
      <c r="K647" s="249" t="s">
        <v>137</v>
      </c>
      <c r="L647" s="78"/>
      <c r="M647" s="78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>
        <v>7014275952</v>
      </c>
      <c r="AB647" s="19"/>
      <c r="AC647" s="19"/>
      <c r="AD647" s="19"/>
      <c r="AE647" s="52" t="s">
        <v>3850</v>
      </c>
      <c r="AF647" s="52" t="s">
        <v>3173</v>
      </c>
      <c r="AG647" s="52" t="s">
        <v>3544</v>
      </c>
      <c r="AH647" s="52" t="s">
        <v>3472</v>
      </c>
      <c r="AI647" s="52" t="s">
        <v>2456</v>
      </c>
      <c r="AJ647" s="52"/>
      <c r="AK647" s="52" t="s">
        <v>1435</v>
      </c>
      <c r="AL647" s="52" t="s">
        <v>1571</v>
      </c>
      <c r="AM647" s="52" t="s">
        <v>3553</v>
      </c>
      <c r="AN647" s="119">
        <v>78000</v>
      </c>
      <c r="AO647" s="119"/>
      <c r="AP647" s="119">
        <f t="shared" si="22"/>
        <v>2000</v>
      </c>
      <c r="AQ647" s="48">
        <v>23079</v>
      </c>
      <c r="AR647" s="48">
        <v>23082</v>
      </c>
      <c r="AS647" s="48">
        <v>23110</v>
      </c>
      <c r="AT647" s="48">
        <v>23111</v>
      </c>
      <c r="AU647" s="48">
        <v>23118</v>
      </c>
      <c r="AV647" s="17">
        <v>80000</v>
      </c>
      <c r="AW647" s="19"/>
      <c r="AX647" s="126"/>
    </row>
    <row r="648" spans="1:50" s="123" customFormat="1" ht="72" x14ac:dyDescent="0.2">
      <c r="A648" s="52" t="s">
        <v>49</v>
      </c>
      <c r="B648" s="52" t="s">
        <v>277</v>
      </c>
      <c r="C648" s="52" t="s">
        <v>276</v>
      </c>
      <c r="D648" s="52" t="s">
        <v>10</v>
      </c>
      <c r="E648" s="52" t="s">
        <v>311</v>
      </c>
      <c r="F648" s="121" t="s">
        <v>2218</v>
      </c>
      <c r="G648" s="52" t="s">
        <v>951</v>
      </c>
      <c r="H648" s="71" t="s">
        <v>303</v>
      </c>
      <c r="I648" s="71" t="s">
        <v>271</v>
      </c>
      <c r="J648" s="122">
        <v>89000</v>
      </c>
      <c r="K648" s="249" t="s">
        <v>137</v>
      </c>
      <c r="L648" s="78"/>
      <c r="M648" s="78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>
        <v>7014275952</v>
      </c>
      <c r="AB648" s="19"/>
      <c r="AC648" s="19"/>
      <c r="AD648" s="19"/>
      <c r="AE648" s="52" t="s">
        <v>3850</v>
      </c>
      <c r="AF648" s="52" t="s">
        <v>3173</v>
      </c>
      <c r="AG648" s="52" t="s">
        <v>3544</v>
      </c>
      <c r="AH648" s="52" t="s">
        <v>3472</v>
      </c>
      <c r="AI648" s="52" t="s">
        <v>2456</v>
      </c>
      <c r="AJ648" s="52"/>
      <c r="AK648" s="52" t="s">
        <v>1435</v>
      </c>
      <c r="AL648" s="52" t="s">
        <v>1571</v>
      </c>
      <c r="AM648" s="52" t="s">
        <v>3553</v>
      </c>
      <c r="AN648" s="122">
        <v>89000</v>
      </c>
      <c r="AO648" s="119"/>
      <c r="AP648" s="119">
        <f t="shared" si="22"/>
        <v>0</v>
      </c>
      <c r="AQ648" s="48">
        <v>23079</v>
      </c>
      <c r="AR648" s="48">
        <v>23082</v>
      </c>
      <c r="AS648" s="48">
        <v>23110</v>
      </c>
      <c r="AT648" s="48">
        <v>23111</v>
      </c>
      <c r="AU648" s="48">
        <v>23118</v>
      </c>
      <c r="AV648" s="17">
        <v>89000</v>
      </c>
      <c r="AW648" s="19"/>
      <c r="AX648" s="126"/>
    </row>
    <row r="649" spans="1:50" s="123" customFormat="1" ht="72" x14ac:dyDescent="0.2">
      <c r="A649" s="52" t="s">
        <v>49</v>
      </c>
      <c r="B649" s="52" t="s">
        <v>277</v>
      </c>
      <c r="C649" s="52" t="s">
        <v>276</v>
      </c>
      <c r="D649" s="52" t="s">
        <v>10</v>
      </c>
      <c r="E649" s="52" t="s">
        <v>311</v>
      </c>
      <c r="F649" s="121" t="s">
        <v>2219</v>
      </c>
      <c r="G649" s="52" t="s">
        <v>952</v>
      </c>
      <c r="H649" s="71" t="s">
        <v>459</v>
      </c>
      <c r="I649" s="71" t="s">
        <v>271</v>
      </c>
      <c r="J649" s="122">
        <v>50000</v>
      </c>
      <c r="K649" s="249" t="s">
        <v>137</v>
      </c>
      <c r="L649" s="78"/>
      <c r="M649" s="78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>
        <v>7014275952</v>
      </c>
      <c r="AB649" s="19"/>
      <c r="AC649" s="19"/>
      <c r="AD649" s="19"/>
      <c r="AE649" s="52" t="s">
        <v>3850</v>
      </c>
      <c r="AF649" s="52" t="s">
        <v>3173</v>
      </c>
      <c r="AG649" s="52" t="s">
        <v>3544</v>
      </c>
      <c r="AH649" s="52" t="s">
        <v>3472</v>
      </c>
      <c r="AI649" s="52" t="s">
        <v>2456</v>
      </c>
      <c r="AJ649" s="52"/>
      <c r="AK649" s="52" t="s">
        <v>1435</v>
      </c>
      <c r="AL649" s="52" t="s">
        <v>1571</v>
      </c>
      <c r="AM649" s="52" t="s">
        <v>3553</v>
      </c>
      <c r="AN649" s="119">
        <v>50000</v>
      </c>
      <c r="AO649" s="119"/>
      <c r="AP649" s="119">
        <f t="shared" si="22"/>
        <v>0</v>
      </c>
      <c r="AQ649" s="48">
        <v>23079</v>
      </c>
      <c r="AR649" s="48">
        <v>23082</v>
      </c>
      <c r="AS649" s="48">
        <v>23110</v>
      </c>
      <c r="AT649" s="48">
        <v>23111</v>
      </c>
      <c r="AU649" s="48">
        <v>23118</v>
      </c>
      <c r="AV649" s="17">
        <v>50000</v>
      </c>
      <c r="AW649" s="19"/>
      <c r="AX649" s="126"/>
    </row>
    <row r="650" spans="1:50" s="123" customFormat="1" ht="396" x14ac:dyDescent="0.2">
      <c r="A650" s="52" t="s">
        <v>49</v>
      </c>
      <c r="B650" s="52" t="s">
        <v>277</v>
      </c>
      <c r="C650" s="52" t="s">
        <v>17</v>
      </c>
      <c r="D650" s="52" t="s">
        <v>1566</v>
      </c>
      <c r="E650" s="52" t="s">
        <v>454</v>
      </c>
      <c r="F650" s="121" t="s">
        <v>2462</v>
      </c>
      <c r="G650" s="52" t="s">
        <v>1113</v>
      </c>
      <c r="H650" s="71" t="s">
        <v>270</v>
      </c>
      <c r="I650" s="71" t="s">
        <v>631</v>
      </c>
      <c r="J650" s="122">
        <v>45827400</v>
      </c>
      <c r="K650" s="249" t="s">
        <v>137</v>
      </c>
      <c r="L650" s="78"/>
      <c r="M650" s="78"/>
      <c r="N650" s="52"/>
      <c r="O650" s="71" t="s">
        <v>1436</v>
      </c>
      <c r="P650" s="149">
        <v>241569</v>
      </c>
      <c r="Q650" s="54" t="s">
        <v>1437</v>
      </c>
      <c r="R650" s="71">
        <v>3</v>
      </c>
      <c r="S650" s="52" t="s">
        <v>116</v>
      </c>
      <c r="T650" s="52"/>
      <c r="U650" s="52"/>
      <c r="V650" s="72" t="s">
        <v>1438</v>
      </c>
      <c r="W650" s="21">
        <v>101895000</v>
      </c>
      <c r="X650" s="71">
        <v>22</v>
      </c>
      <c r="Y650" s="52" t="s">
        <v>3984</v>
      </c>
      <c r="Z650" s="52" t="s">
        <v>3181</v>
      </c>
      <c r="AA650" s="71">
        <v>7011385495</v>
      </c>
      <c r="AB650" s="52" t="s">
        <v>3851</v>
      </c>
      <c r="AC650" s="52" t="s">
        <v>3183</v>
      </c>
      <c r="AD650" s="52" t="s">
        <v>3184</v>
      </c>
      <c r="AE650" s="56" t="s">
        <v>3852</v>
      </c>
      <c r="AF650" s="54" t="s">
        <v>3185</v>
      </c>
      <c r="AG650" s="54" t="s">
        <v>3545</v>
      </c>
      <c r="AH650" s="54" t="s">
        <v>3484</v>
      </c>
      <c r="AI650" s="54" t="s">
        <v>3484</v>
      </c>
      <c r="AJ650" s="54"/>
      <c r="AK650" s="54" t="s">
        <v>1440</v>
      </c>
      <c r="AL650" s="54" t="s">
        <v>1572</v>
      </c>
      <c r="AM650" s="52" t="s">
        <v>3552</v>
      </c>
      <c r="AN650" s="119"/>
      <c r="AO650" s="119">
        <f>10189500+17322150</f>
        <v>27511650</v>
      </c>
      <c r="AP650" s="119">
        <f t="shared" si="22"/>
        <v>18315750</v>
      </c>
      <c r="AQ650" s="391">
        <v>241569</v>
      </c>
      <c r="AR650" s="48">
        <v>23082</v>
      </c>
      <c r="AS650" s="19" t="s">
        <v>1441</v>
      </c>
      <c r="AT650" s="19" t="s">
        <v>1439</v>
      </c>
      <c r="AU650" s="19" t="s">
        <v>1442</v>
      </c>
      <c r="AV650" s="392" t="s">
        <v>3191</v>
      </c>
      <c r="AW650" s="19"/>
      <c r="AX650" s="390"/>
    </row>
    <row r="651" spans="1:50" s="123" customFormat="1" ht="108" x14ac:dyDescent="0.2">
      <c r="A651" s="52" t="s">
        <v>49</v>
      </c>
      <c r="B651" s="52" t="s">
        <v>277</v>
      </c>
      <c r="C651" s="52" t="s">
        <v>17</v>
      </c>
      <c r="D651" s="52" t="s">
        <v>34</v>
      </c>
      <c r="E651" s="52" t="s">
        <v>454</v>
      </c>
      <c r="F651" s="121" t="s">
        <v>2220</v>
      </c>
      <c r="G651" s="52" t="s">
        <v>1133</v>
      </c>
      <c r="H651" s="71" t="s">
        <v>270</v>
      </c>
      <c r="I651" s="71" t="s">
        <v>1122</v>
      </c>
      <c r="J651" s="122">
        <v>1800000</v>
      </c>
      <c r="K651" s="249" t="s">
        <v>137</v>
      </c>
      <c r="L651" s="78"/>
      <c r="M651" s="78"/>
      <c r="N651" s="52"/>
      <c r="O651" s="52" t="s">
        <v>1443</v>
      </c>
      <c r="P651" s="81">
        <v>242250</v>
      </c>
      <c r="Q651" s="81" t="s">
        <v>3186</v>
      </c>
      <c r="R651" s="71">
        <v>2</v>
      </c>
      <c r="S651" s="52" t="s">
        <v>65</v>
      </c>
      <c r="T651" s="52"/>
      <c r="U651" s="52"/>
      <c r="V651" s="72" t="s">
        <v>3187</v>
      </c>
      <c r="W651" s="122">
        <v>1800000</v>
      </c>
      <c r="X651" s="71">
        <v>3</v>
      </c>
      <c r="Y651" s="326" t="s">
        <v>3834</v>
      </c>
      <c r="Z651" s="327" t="s">
        <v>3835</v>
      </c>
      <c r="AA651" s="71">
        <v>7014275763</v>
      </c>
      <c r="AB651" s="52"/>
      <c r="AC651" s="52"/>
      <c r="AD651" s="82"/>
      <c r="AE651" s="52" t="s">
        <v>3853</v>
      </c>
      <c r="AF651" s="54" t="s">
        <v>3482</v>
      </c>
      <c r="AG651" s="54" t="s">
        <v>3541</v>
      </c>
      <c r="AH651" s="52" t="s">
        <v>3470</v>
      </c>
      <c r="AI651" s="52" t="s">
        <v>2456</v>
      </c>
      <c r="AJ651" s="52"/>
      <c r="AK651" s="52" t="s">
        <v>1435</v>
      </c>
      <c r="AL651" s="52" t="s">
        <v>1571</v>
      </c>
      <c r="AM651" s="52" t="s">
        <v>3553</v>
      </c>
      <c r="AN651" s="122">
        <v>1800000</v>
      </c>
      <c r="AO651" s="119"/>
      <c r="AP651" s="119">
        <f t="shared" si="22"/>
        <v>0</v>
      </c>
      <c r="AQ651" s="48">
        <v>23079</v>
      </c>
      <c r="AR651" s="48">
        <v>23082</v>
      </c>
      <c r="AS651" s="390" t="s">
        <v>1444</v>
      </c>
      <c r="AT651" s="390" t="s">
        <v>1445</v>
      </c>
      <c r="AU651" s="390" t="s">
        <v>3192</v>
      </c>
      <c r="AV651" s="390" t="s">
        <v>3193</v>
      </c>
      <c r="AW651" s="19"/>
      <c r="AX651" s="126"/>
    </row>
    <row r="652" spans="1:50" s="123" customFormat="1" ht="72" x14ac:dyDescent="0.2">
      <c r="A652" s="52" t="s">
        <v>50</v>
      </c>
      <c r="B652" s="52" t="s">
        <v>277</v>
      </c>
      <c r="C652" s="52" t="s">
        <v>276</v>
      </c>
      <c r="D652" s="52" t="s">
        <v>11</v>
      </c>
      <c r="E652" s="52" t="s">
        <v>454</v>
      </c>
      <c r="F652" s="121" t="s">
        <v>2221</v>
      </c>
      <c r="G652" s="52" t="s">
        <v>953</v>
      </c>
      <c r="H652" s="71" t="s">
        <v>270</v>
      </c>
      <c r="I652" s="71" t="s">
        <v>273</v>
      </c>
      <c r="J652" s="122">
        <v>11000</v>
      </c>
      <c r="K652" s="78"/>
      <c r="L652" s="78"/>
      <c r="M652" s="249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54" t="s">
        <v>3194</v>
      </c>
      <c r="AG652" s="54" t="s">
        <v>3541</v>
      </c>
      <c r="AH652" s="54" t="s">
        <v>3470</v>
      </c>
      <c r="AI652" s="52" t="s">
        <v>3467</v>
      </c>
      <c r="AJ652" s="52"/>
      <c r="AK652" s="54" t="s">
        <v>1446</v>
      </c>
      <c r="AL652" s="54" t="s">
        <v>1571</v>
      </c>
      <c r="AM652" s="52" t="s">
        <v>3553</v>
      </c>
      <c r="AN652" s="119"/>
      <c r="AO652" s="119"/>
      <c r="AP652" s="119">
        <f t="shared" si="22"/>
        <v>11000</v>
      </c>
      <c r="AQ652" s="198">
        <v>23131</v>
      </c>
      <c r="AR652" s="198">
        <v>23131</v>
      </c>
      <c r="AS652" s="18" t="s">
        <v>3864</v>
      </c>
      <c r="AT652" s="18" t="s">
        <v>3864</v>
      </c>
      <c r="AU652" s="18" t="s">
        <v>3865</v>
      </c>
      <c r="AV652" s="19"/>
      <c r="AW652" s="19"/>
      <c r="AX652" s="19"/>
    </row>
    <row r="653" spans="1:50" s="123" customFormat="1" ht="72" x14ac:dyDescent="0.2">
      <c r="A653" s="52" t="s">
        <v>50</v>
      </c>
      <c r="B653" s="52" t="s">
        <v>277</v>
      </c>
      <c r="C653" s="52" t="s">
        <v>276</v>
      </c>
      <c r="D653" s="52" t="s">
        <v>11</v>
      </c>
      <c r="E653" s="52" t="s">
        <v>454</v>
      </c>
      <c r="F653" s="121" t="s">
        <v>2222</v>
      </c>
      <c r="G653" s="52" t="s">
        <v>954</v>
      </c>
      <c r="H653" s="71" t="s">
        <v>269</v>
      </c>
      <c r="I653" s="71" t="s">
        <v>273</v>
      </c>
      <c r="J653" s="122">
        <v>26000</v>
      </c>
      <c r="K653" s="78"/>
      <c r="L653" s="78"/>
      <c r="M653" s="249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54" t="s">
        <v>3194</v>
      </c>
      <c r="AG653" s="54" t="s">
        <v>3541</v>
      </c>
      <c r="AH653" s="54" t="s">
        <v>3470</v>
      </c>
      <c r="AI653" s="52" t="s">
        <v>3467</v>
      </c>
      <c r="AJ653" s="52"/>
      <c r="AK653" s="54" t="s">
        <v>1446</v>
      </c>
      <c r="AL653" s="54" t="s">
        <v>1571</v>
      </c>
      <c r="AM653" s="52" t="s">
        <v>3553</v>
      </c>
      <c r="AN653" s="119"/>
      <c r="AO653" s="119"/>
      <c r="AP653" s="119">
        <f t="shared" si="22"/>
        <v>26000</v>
      </c>
      <c r="AQ653" s="198">
        <v>23131</v>
      </c>
      <c r="AR653" s="198">
        <v>23131</v>
      </c>
      <c r="AS653" s="18" t="s">
        <v>3864</v>
      </c>
      <c r="AT653" s="18" t="s">
        <v>3864</v>
      </c>
      <c r="AU653" s="18" t="s">
        <v>3865</v>
      </c>
      <c r="AV653" s="19"/>
      <c r="AW653" s="19"/>
      <c r="AX653" s="19"/>
    </row>
    <row r="654" spans="1:50" s="123" customFormat="1" ht="72" x14ac:dyDescent="0.2">
      <c r="A654" s="52" t="s">
        <v>50</v>
      </c>
      <c r="B654" s="52" t="s">
        <v>277</v>
      </c>
      <c r="C654" s="52" t="s">
        <v>276</v>
      </c>
      <c r="D654" s="52" t="s">
        <v>11</v>
      </c>
      <c r="E654" s="52" t="s">
        <v>454</v>
      </c>
      <c r="F654" s="121" t="s">
        <v>2223</v>
      </c>
      <c r="G654" s="52" t="s">
        <v>955</v>
      </c>
      <c r="H654" s="71" t="s">
        <v>270</v>
      </c>
      <c r="I654" s="71" t="s">
        <v>273</v>
      </c>
      <c r="J654" s="122">
        <v>14300</v>
      </c>
      <c r="K654" s="78"/>
      <c r="L654" s="78"/>
      <c r="M654" s="249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54" t="s">
        <v>3194</v>
      </c>
      <c r="AG654" s="54" t="s">
        <v>3541</v>
      </c>
      <c r="AH654" s="54" t="s">
        <v>3470</v>
      </c>
      <c r="AI654" s="52" t="s">
        <v>3467</v>
      </c>
      <c r="AJ654" s="52"/>
      <c r="AK654" s="54" t="s">
        <v>1446</v>
      </c>
      <c r="AL654" s="54" t="s">
        <v>1571</v>
      </c>
      <c r="AM654" s="52" t="s">
        <v>3553</v>
      </c>
      <c r="AN654" s="119"/>
      <c r="AO654" s="119"/>
      <c r="AP654" s="119">
        <f t="shared" si="22"/>
        <v>14300</v>
      </c>
      <c r="AQ654" s="198">
        <v>23131</v>
      </c>
      <c r="AR654" s="198">
        <v>23131</v>
      </c>
      <c r="AS654" s="18" t="s">
        <v>3864</v>
      </c>
      <c r="AT654" s="18" t="s">
        <v>3864</v>
      </c>
      <c r="AU654" s="18" t="s">
        <v>3865</v>
      </c>
      <c r="AV654" s="19"/>
      <c r="AW654" s="19"/>
      <c r="AX654" s="19"/>
    </row>
    <row r="655" spans="1:50" s="123" customFormat="1" ht="72" x14ac:dyDescent="0.2">
      <c r="A655" s="52" t="s">
        <v>50</v>
      </c>
      <c r="B655" s="52" t="s">
        <v>277</v>
      </c>
      <c r="C655" s="52" t="s">
        <v>276</v>
      </c>
      <c r="D655" s="52" t="s">
        <v>11</v>
      </c>
      <c r="E655" s="52" t="s">
        <v>454</v>
      </c>
      <c r="F655" s="121" t="s">
        <v>2224</v>
      </c>
      <c r="G655" s="52" t="s">
        <v>956</v>
      </c>
      <c r="H655" s="71" t="s">
        <v>270</v>
      </c>
      <c r="I655" s="71" t="s">
        <v>273</v>
      </c>
      <c r="J655" s="122">
        <v>24700</v>
      </c>
      <c r="K655" s="78"/>
      <c r="L655" s="78"/>
      <c r="M655" s="249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54" t="s">
        <v>3194</v>
      </c>
      <c r="AG655" s="54" t="s">
        <v>3541</v>
      </c>
      <c r="AH655" s="54" t="s">
        <v>3470</v>
      </c>
      <c r="AI655" s="52" t="s">
        <v>3467</v>
      </c>
      <c r="AJ655" s="52"/>
      <c r="AK655" s="54" t="s">
        <v>1446</v>
      </c>
      <c r="AL655" s="54" t="s">
        <v>1571</v>
      </c>
      <c r="AM655" s="52" t="s">
        <v>3553</v>
      </c>
      <c r="AN655" s="119"/>
      <c r="AO655" s="119"/>
      <c r="AP655" s="119">
        <f t="shared" si="22"/>
        <v>24700</v>
      </c>
      <c r="AQ655" s="198">
        <v>23131</v>
      </c>
      <c r="AR655" s="198">
        <v>23131</v>
      </c>
      <c r="AS655" s="18" t="s">
        <v>3864</v>
      </c>
      <c r="AT655" s="18" t="s">
        <v>3864</v>
      </c>
      <c r="AU655" s="18" t="s">
        <v>3865</v>
      </c>
      <c r="AV655" s="19"/>
      <c r="AW655" s="19"/>
      <c r="AX655" s="19"/>
    </row>
    <row r="656" spans="1:50" s="123" customFormat="1" ht="72" x14ac:dyDescent="0.2">
      <c r="A656" s="52" t="s">
        <v>50</v>
      </c>
      <c r="B656" s="52" t="s">
        <v>277</v>
      </c>
      <c r="C656" s="52" t="s">
        <v>276</v>
      </c>
      <c r="D656" s="52" t="s">
        <v>11</v>
      </c>
      <c r="E656" s="52" t="s">
        <v>454</v>
      </c>
      <c r="F656" s="121" t="s">
        <v>2225</v>
      </c>
      <c r="G656" s="52" t="s">
        <v>957</v>
      </c>
      <c r="H656" s="71" t="s">
        <v>270</v>
      </c>
      <c r="I656" s="71" t="s">
        <v>273</v>
      </c>
      <c r="J656" s="122">
        <v>28600</v>
      </c>
      <c r="K656" s="78"/>
      <c r="L656" s="78"/>
      <c r="M656" s="249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54" t="s">
        <v>3194</v>
      </c>
      <c r="AG656" s="54" t="s">
        <v>3541</v>
      </c>
      <c r="AH656" s="54" t="s">
        <v>3470</v>
      </c>
      <c r="AI656" s="52" t="s">
        <v>3467</v>
      </c>
      <c r="AJ656" s="52"/>
      <c r="AK656" s="54" t="s">
        <v>1446</v>
      </c>
      <c r="AL656" s="54" t="s">
        <v>1571</v>
      </c>
      <c r="AM656" s="52" t="s">
        <v>3553</v>
      </c>
      <c r="AN656" s="119"/>
      <c r="AO656" s="119"/>
      <c r="AP656" s="119">
        <f t="shared" si="22"/>
        <v>28600</v>
      </c>
      <c r="AQ656" s="198">
        <v>23131</v>
      </c>
      <c r="AR656" s="198">
        <v>23131</v>
      </c>
      <c r="AS656" s="18" t="s">
        <v>3864</v>
      </c>
      <c r="AT656" s="18" t="s">
        <v>3864</v>
      </c>
      <c r="AU656" s="18" t="s">
        <v>3865</v>
      </c>
      <c r="AV656" s="19"/>
      <c r="AW656" s="19"/>
      <c r="AX656" s="19"/>
    </row>
    <row r="657" spans="1:50" s="123" customFormat="1" ht="72" x14ac:dyDescent="0.2">
      <c r="A657" s="52" t="s">
        <v>50</v>
      </c>
      <c r="B657" s="52" t="s">
        <v>277</v>
      </c>
      <c r="C657" s="52" t="s">
        <v>276</v>
      </c>
      <c r="D657" s="52" t="s">
        <v>11</v>
      </c>
      <c r="E657" s="52" t="s">
        <v>454</v>
      </c>
      <c r="F657" s="121" t="s">
        <v>2226</v>
      </c>
      <c r="G657" s="52" t="s">
        <v>958</v>
      </c>
      <c r="H657" s="71" t="s">
        <v>269</v>
      </c>
      <c r="I657" s="71" t="s">
        <v>273</v>
      </c>
      <c r="J657" s="122">
        <v>62400</v>
      </c>
      <c r="K657" s="78"/>
      <c r="L657" s="78"/>
      <c r="M657" s="249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54" t="s">
        <v>3194</v>
      </c>
      <c r="AG657" s="54" t="s">
        <v>3541</v>
      </c>
      <c r="AH657" s="54" t="s">
        <v>3470</v>
      </c>
      <c r="AI657" s="52" t="s">
        <v>3467</v>
      </c>
      <c r="AJ657" s="52"/>
      <c r="AK657" s="54" t="s">
        <v>1446</v>
      </c>
      <c r="AL657" s="54" t="s">
        <v>1571</v>
      </c>
      <c r="AM657" s="52" t="s">
        <v>3553</v>
      </c>
      <c r="AN657" s="119"/>
      <c r="AO657" s="119"/>
      <c r="AP657" s="119">
        <f t="shared" si="22"/>
        <v>62400</v>
      </c>
      <c r="AQ657" s="198">
        <v>23131</v>
      </c>
      <c r="AR657" s="198">
        <v>23131</v>
      </c>
      <c r="AS657" s="18" t="s">
        <v>3864</v>
      </c>
      <c r="AT657" s="18" t="s">
        <v>3864</v>
      </c>
      <c r="AU657" s="18" t="s">
        <v>3865</v>
      </c>
      <c r="AV657" s="19"/>
      <c r="AW657" s="19"/>
      <c r="AX657" s="19"/>
    </row>
    <row r="658" spans="1:50" s="123" customFormat="1" ht="72" x14ac:dyDescent="0.2">
      <c r="A658" s="52" t="s">
        <v>50</v>
      </c>
      <c r="B658" s="52" t="s">
        <v>277</v>
      </c>
      <c r="C658" s="52" t="s">
        <v>276</v>
      </c>
      <c r="D658" s="52" t="s">
        <v>11</v>
      </c>
      <c r="E658" s="52" t="s">
        <v>454</v>
      </c>
      <c r="F658" s="121" t="s">
        <v>2227</v>
      </c>
      <c r="G658" s="52" t="s">
        <v>959</v>
      </c>
      <c r="H658" s="71" t="s">
        <v>317</v>
      </c>
      <c r="I658" s="71" t="s">
        <v>322</v>
      </c>
      <c r="J658" s="122">
        <v>25000</v>
      </c>
      <c r="K658" s="78"/>
      <c r="L658" s="78"/>
      <c r="M658" s="249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71" t="s">
        <v>3200</v>
      </c>
      <c r="AG658" s="54" t="s">
        <v>3544</v>
      </c>
      <c r="AH658" s="52" t="s">
        <v>2457</v>
      </c>
      <c r="AI658" s="52" t="s">
        <v>2457</v>
      </c>
      <c r="AJ658" s="52"/>
      <c r="AK658" s="54" t="s">
        <v>1450</v>
      </c>
      <c r="AL658" s="54" t="s">
        <v>1570</v>
      </c>
      <c r="AM658" s="52" t="s">
        <v>3552</v>
      </c>
      <c r="AN658" s="119"/>
      <c r="AO658" s="119">
        <v>23500</v>
      </c>
      <c r="AP658" s="119">
        <f t="shared" si="22"/>
        <v>1500</v>
      </c>
      <c r="AQ658" s="189"/>
      <c r="AR658" s="189"/>
      <c r="AS658" s="18"/>
      <c r="AT658" s="18"/>
      <c r="AU658" s="18"/>
      <c r="AV658" s="74">
        <v>23500</v>
      </c>
      <c r="AW658" s="17">
        <v>1500</v>
      </c>
      <c r="AX658" s="19"/>
    </row>
    <row r="659" spans="1:50" s="123" customFormat="1" ht="72" x14ac:dyDescent="0.2">
      <c r="A659" s="52" t="s">
        <v>50</v>
      </c>
      <c r="B659" s="52" t="s">
        <v>277</v>
      </c>
      <c r="C659" s="52" t="s">
        <v>276</v>
      </c>
      <c r="D659" s="52" t="s">
        <v>11</v>
      </c>
      <c r="E659" s="52" t="s">
        <v>454</v>
      </c>
      <c r="F659" s="121" t="s">
        <v>2228</v>
      </c>
      <c r="G659" s="52" t="s">
        <v>960</v>
      </c>
      <c r="H659" s="71" t="s">
        <v>896</v>
      </c>
      <c r="I659" s="71" t="s">
        <v>268</v>
      </c>
      <c r="J659" s="122">
        <v>120000</v>
      </c>
      <c r="K659" s="78"/>
      <c r="L659" s="78"/>
      <c r="M659" s="249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 t="s">
        <v>3854</v>
      </c>
      <c r="AC659" s="42">
        <v>23108</v>
      </c>
      <c r="AD659" s="19"/>
      <c r="AE659" s="18" t="s">
        <v>3242</v>
      </c>
      <c r="AF659" s="71" t="s">
        <v>3208</v>
      </c>
      <c r="AG659" s="52" t="s">
        <v>3544</v>
      </c>
      <c r="AH659" s="54" t="s">
        <v>3472</v>
      </c>
      <c r="AI659" s="54" t="s">
        <v>2456</v>
      </c>
      <c r="AJ659" s="54"/>
      <c r="AK659" s="54" t="s">
        <v>1446</v>
      </c>
      <c r="AL659" s="54" t="s">
        <v>1571</v>
      </c>
      <c r="AM659" s="52" t="s">
        <v>3553</v>
      </c>
      <c r="AN659" s="119">
        <v>114000</v>
      </c>
      <c r="AO659" s="119"/>
      <c r="AP659" s="119">
        <f t="shared" si="22"/>
        <v>6000</v>
      </c>
      <c r="AQ659" s="189"/>
      <c r="AR659" s="189"/>
      <c r="AS659" s="18" t="s">
        <v>3207</v>
      </c>
      <c r="AT659" s="18" t="s">
        <v>3207</v>
      </c>
      <c r="AU659" s="18" t="s">
        <v>3241</v>
      </c>
      <c r="AV659" s="19"/>
      <c r="AW659" s="19"/>
      <c r="AX659" s="19"/>
    </row>
    <row r="660" spans="1:50" s="123" customFormat="1" ht="72" x14ac:dyDescent="0.2">
      <c r="A660" s="52" t="s">
        <v>50</v>
      </c>
      <c r="B660" s="52" t="s">
        <v>277</v>
      </c>
      <c r="C660" s="52" t="s">
        <v>276</v>
      </c>
      <c r="D660" s="52" t="s">
        <v>11</v>
      </c>
      <c r="E660" s="52" t="s">
        <v>454</v>
      </c>
      <c r="F660" s="121" t="s">
        <v>2229</v>
      </c>
      <c r="G660" s="52" t="s">
        <v>961</v>
      </c>
      <c r="H660" s="71" t="s">
        <v>459</v>
      </c>
      <c r="I660" s="71" t="s">
        <v>268</v>
      </c>
      <c r="J660" s="122">
        <v>24000</v>
      </c>
      <c r="K660" s="78"/>
      <c r="L660" s="78"/>
      <c r="M660" s="249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 t="s">
        <v>3854</v>
      </c>
      <c r="AC660" s="42">
        <v>23108</v>
      </c>
      <c r="AD660" s="19"/>
      <c r="AE660" s="18" t="s">
        <v>3242</v>
      </c>
      <c r="AF660" s="71" t="s">
        <v>3208</v>
      </c>
      <c r="AG660" s="52" t="s">
        <v>3544</v>
      </c>
      <c r="AH660" s="54" t="s">
        <v>3472</v>
      </c>
      <c r="AI660" s="54" t="s">
        <v>2456</v>
      </c>
      <c r="AJ660" s="54"/>
      <c r="AK660" s="54" t="s">
        <v>1446</v>
      </c>
      <c r="AL660" s="54" t="s">
        <v>1571</v>
      </c>
      <c r="AM660" s="52" t="s">
        <v>3553</v>
      </c>
      <c r="AN660" s="122">
        <v>24000</v>
      </c>
      <c r="AO660" s="119"/>
      <c r="AP660" s="119">
        <f t="shared" si="22"/>
        <v>0</v>
      </c>
      <c r="AQ660" s="189"/>
      <c r="AR660" s="189"/>
      <c r="AS660" s="18" t="s">
        <v>3207</v>
      </c>
      <c r="AT660" s="18" t="s">
        <v>3207</v>
      </c>
      <c r="AU660" s="18" t="s">
        <v>3241</v>
      </c>
      <c r="AV660" s="19"/>
      <c r="AW660" s="19"/>
      <c r="AX660" s="19"/>
    </row>
    <row r="661" spans="1:50" s="123" customFormat="1" ht="72" x14ac:dyDescent="0.2">
      <c r="A661" s="52" t="s">
        <v>50</v>
      </c>
      <c r="B661" s="52" t="s">
        <v>277</v>
      </c>
      <c r="C661" s="52" t="s">
        <v>276</v>
      </c>
      <c r="D661" s="52" t="s">
        <v>11</v>
      </c>
      <c r="E661" s="52" t="s">
        <v>454</v>
      </c>
      <c r="F661" s="121" t="s">
        <v>2230</v>
      </c>
      <c r="G661" s="52" t="s">
        <v>962</v>
      </c>
      <c r="H661" s="71" t="s">
        <v>270</v>
      </c>
      <c r="I661" s="71" t="s">
        <v>271</v>
      </c>
      <c r="J661" s="122">
        <v>28000</v>
      </c>
      <c r="K661" s="78"/>
      <c r="L661" s="78"/>
      <c r="M661" s="249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71" t="s">
        <v>3200</v>
      </c>
      <c r="AG661" s="54" t="s">
        <v>3544</v>
      </c>
      <c r="AH661" s="52" t="s">
        <v>2457</v>
      </c>
      <c r="AI661" s="52" t="s">
        <v>2457</v>
      </c>
      <c r="AJ661" s="52"/>
      <c r="AK661" s="54" t="s">
        <v>1450</v>
      </c>
      <c r="AL661" s="54" t="s">
        <v>1570</v>
      </c>
      <c r="AM661" s="52" t="s">
        <v>3552</v>
      </c>
      <c r="AN661" s="119"/>
      <c r="AO661" s="119">
        <v>25700</v>
      </c>
      <c r="AP661" s="119">
        <f t="shared" si="22"/>
        <v>2300</v>
      </c>
      <c r="AQ661" s="189"/>
      <c r="AR661" s="189"/>
      <c r="AS661" s="18"/>
      <c r="AT661" s="18"/>
      <c r="AU661" s="18"/>
      <c r="AV661" s="17">
        <v>25700</v>
      </c>
      <c r="AW661" s="17">
        <v>2300</v>
      </c>
      <c r="AX661" s="19"/>
    </row>
    <row r="662" spans="1:50" s="123" customFormat="1" ht="72" x14ac:dyDescent="0.2">
      <c r="A662" s="52" t="s">
        <v>50</v>
      </c>
      <c r="B662" s="52" t="s">
        <v>277</v>
      </c>
      <c r="C662" s="52" t="s">
        <v>276</v>
      </c>
      <c r="D662" s="52" t="s">
        <v>11</v>
      </c>
      <c r="E662" s="52" t="s">
        <v>454</v>
      </c>
      <c r="F662" s="121" t="s">
        <v>2231</v>
      </c>
      <c r="G662" s="52" t="s">
        <v>963</v>
      </c>
      <c r="H662" s="71" t="s">
        <v>270</v>
      </c>
      <c r="I662" s="71" t="s">
        <v>273</v>
      </c>
      <c r="J662" s="122">
        <v>12000</v>
      </c>
      <c r="K662" s="78"/>
      <c r="L662" s="78"/>
      <c r="M662" s="249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71" t="s">
        <v>3208</v>
      </c>
      <c r="AG662" s="52" t="s">
        <v>3544</v>
      </c>
      <c r="AH662" s="54" t="s">
        <v>3472</v>
      </c>
      <c r="AI662" s="54" t="s">
        <v>2456</v>
      </c>
      <c r="AJ662" s="54"/>
      <c r="AK662" s="54" t="s">
        <v>1446</v>
      </c>
      <c r="AL662" s="54" t="s">
        <v>1571</v>
      </c>
      <c r="AM662" s="52" t="s">
        <v>3553</v>
      </c>
      <c r="AN662" s="119">
        <v>11900</v>
      </c>
      <c r="AO662" s="119"/>
      <c r="AP662" s="119">
        <f t="shared" si="22"/>
        <v>100</v>
      </c>
      <c r="AQ662" s="189"/>
      <c r="AR662" s="189"/>
      <c r="AS662" s="18" t="s">
        <v>3216</v>
      </c>
      <c r="AT662" s="18" t="s">
        <v>3216</v>
      </c>
      <c r="AU662" s="18" t="s">
        <v>3272</v>
      </c>
      <c r="AV662" s="19"/>
      <c r="AW662" s="19"/>
      <c r="AX662" s="19"/>
    </row>
    <row r="663" spans="1:50" s="123" customFormat="1" ht="72" x14ac:dyDescent="0.2">
      <c r="A663" s="52" t="s">
        <v>50</v>
      </c>
      <c r="B663" s="52" t="s">
        <v>277</v>
      </c>
      <c r="C663" s="52" t="s">
        <v>276</v>
      </c>
      <c r="D663" s="52" t="s">
        <v>11</v>
      </c>
      <c r="E663" s="52" t="s">
        <v>454</v>
      </c>
      <c r="F663" s="121" t="s">
        <v>2232</v>
      </c>
      <c r="G663" s="52" t="s">
        <v>964</v>
      </c>
      <c r="H663" s="71" t="s">
        <v>270</v>
      </c>
      <c r="I663" s="71" t="s">
        <v>273</v>
      </c>
      <c r="J663" s="122">
        <v>20000</v>
      </c>
      <c r="K663" s="78"/>
      <c r="L663" s="78"/>
      <c r="M663" s="249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71" t="s">
        <v>3208</v>
      </c>
      <c r="AG663" s="52" t="s">
        <v>3544</v>
      </c>
      <c r="AH663" s="54" t="s">
        <v>3472</v>
      </c>
      <c r="AI663" s="54" t="s">
        <v>2456</v>
      </c>
      <c r="AJ663" s="54"/>
      <c r="AK663" s="54" t="s">
        <v>1446</v>
      </c>
      <c r="AL663" s="54" t="s">
        <v>1571</v>
      </c>
      <c r="AM663" s="52" t="s">
        <v>3553</v>
      </c>
      <c r="AN663" s="119">
        <v>19900</v>
      </c>
      <c r="AO663" s="119"/>
      <c r="AP663" s="119">
        <f t="shared" si="22"/>
        <v>100</v>
      </c>
      <c r="AQ663" s="189"/>
      <c r="AR663" s="189"/>
      <c r="AS663" s="18" t="s">
        <v>3216</v>
      </c>
      <c r="AT663" s="18" t="s">
        <v>3216</v>
      </c>
      <c r="AU663" s="18" t="s">
        <v>3272</v>
      </c>
      <c r="AV663" s="19"/>
      <c r="AW663" s="19"/>
      <c r="AX663" s="19"/>
    </row>
    <row r="664" spans="1:50" s="123" customFormat="1" ht="72" x14ac:dyDescent="0.2">
      <c r="A664" s="52" t="s">
        <v>50</v>
      </c>
      <c r="B664" s="52" t="s">
        <v>277</v>
      </c>
      <c r="C664" s="52" t="s">
        <v>276</v>
      </c>
      <c r="D664" s="52" t="s">
        <v>11</v>
      </c>
      <c r="E664" s="52" t="s">
        <v>454</v>
      </c>
      <c r="F664" s="121" t="s">
        <v>2233</v>
      </c>
      <c r="G664" s="52" t="s">
        <v>965</v>
      </c>
      <c r="H664" s="71" t="s">
        <v>269</v>
      </c>
      <c r="I664" s="71" t="s">
        <v>273</v>
      </c>
      <c r="J664" s="122">
        <v>12000</v>
      </c>
      <c r="K664" s="78"/>
      <c r="L664" s="78"/>
      <c r="M664" s="249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8" t="s">
        <v>3854</v>
      </c>
      <c r="AC664" s="42">
        <v>23108</v>
      </c>
      <c r="AD664" s="19"/>
      <c r="AE664" s="18" t="s">
        <v>3242</v>
      </c>
      <c r="AF664" s="71" t="s">
        <v>3208</v>
      </c>
      <c r="AG664" s="52" t="s">
        <v>3544</v>
      </c>
      <c r="AH664" s="54" t="s">
        <v>3472</v>
      </c>
      <c r="AI664" s="54" t="s">
        <v>2456</v>
      </c>
      <c r="AJ664" s="54"/>
      <c r="AK664" s="54" t="s">
        <v>1446</v>
      </c>
      <c r="AL664" s="54" t="s">
        <v>1571</v>
      </c>
      <c r="AM664" s="52" t="s">
        <v>3553</v>
      </c>
      <c r="AN664" s="119">
        <v>11800</v>
      </c>
      <c r="AO664" s="119"/>
      <c r="AP664" s="119">
        <f t="shared" si="22"/>
        <v>200</v>
      </c>
      <c r="AQ664" s="189"/>
      <c r="AR664" s="189"/>
      <c r="AS664" s="18" t="s">
        <v>3207</v>
      </c>
      <c r="AT664" s="18" t="s">
        <v>3207</v>
      </c>
      <c r="AU664" s="18" t="s">
        <v>3241</v>
      </c>
      <c r="AV664" s="19"/>
      <c r="AW664" s="19"/>
      <c r="AX664" s="19"/>
    </row>
    <row r="665" spans="1:50" s="123" customFormat="1" ht="72" x14ac:dyDescent="0.2">
      <c r="A665" s="52" t="s">
        <v>50</v>
      </c>
      <c r="B665" s="52" t="s">
        <v>277</v>
      </c>
      <c r="C665" s="52" t="s">
        <v>276</v>
      </c>
      <c r="D665" s="52" t="s">
        <v>11</v>
      </c>
      <c r="E665" s="52" t="s">
        <v>454</v>
      </c>
      <c r="F665" s="121" t="s">
        <v>2234</v>
      </c>
      <c r="G665" s="52" t="s">
        <v>966</v>
      </c>
      <c r="H665" s="71" t="s">
        <v>270</v>
      </c>
      <c r="I665" s="71" t="s">
        <v>274</v>
      </c>
      <c r="J665" s="122">
        <v>25000</v>
      </c>
      <c r="K665" s="78"/>
      <c r="L665" s="78"/>
      <c r="M665" s="249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71" t="s">
        <v>3200</v>
      </c>
      <c r="AG665" s="54" t="s">
        <v>3544</v>
      </c>
      <c r="AH665" s="52" t="s">
        <v>2457</v>
      </c>
      <c r="AI665" s="52" t="s">
        <v>2457</v>
      </c>
      <c r="AJ665" s="52"/>
      <c r="AK665" s="54" t="s">
        <v>1450</v>
      </c>
      <c r="AL665" s="54" t="s">
        <v>1570</v>
      </c>
      <c r="AM665" s="52" t="s">
        <v>3552</v>
      </c>
      <c r="AN665" s="119"/>
      <c r="AO665" s="122">
        <v>25000</v>
      </c>
      <c r="AP665" s="119">
        <f t="shared" si="22"/>
        <v>0</v>
      </c>
      <c r="AQ665" s="189"/>
      <c r="AR665" s="189"/>
      <c r="AS665" s="18"/>
      <c r="AT665" s="18"/>
      <c r="AU665" s="18"/>
      <c r="AV665" s="74">
        <v>25000</v>
      </c>
      <c r="AW665" s="18" t="s">
        <v>1289</v>
      </c>
      <c r="AX665" s="19"/>
    </row>
    <row r="666" spans="1:50" s="123" customFormat="1" ht="72" x14ac:dyDescent="0.2">
      <c r="A666" s="52" t="s">
        <v>50</v>
      </c>
      <c r="B666" s="52" t="s">
        <v>277</v>
      </c>
      <c r="C666" s="52" t="s">
        <v>276</v>
      </c>
      <c r="D666" s="52" t="s">
        <v>11</v>
      </c>
      <c r="E666" s="52" t="s">
        <v>454</v>
      </c>
      <c r="F666" s="121" t="s">
        <v>2235</v>
      </c>
      <c r="G666" s="52" t="s">
        <v>967</v>
      </c>
      <c r="H666" s="71" t="s">
        <v>459</v>
      </c>
      <c r="I666" s="71" t="s">
        <v>268</v>
      </c>
      <c r="J666" s="122">
        <v>20000</v>
      </c>
      <c r="K666" s="78"/>
      <c r="L666" s="78"/>
      <c r="M666" s="249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8" t="s">
        <v>3854</v>
      </c>
      <c r="AC666" s="42">
        <v>23108</v>
      </c>
      <c r="AD666" s="19"/>
      <c r="AE666" s="18" t="s">
        <v>3242</v>
      </c>
      <c r="AF666" s="71" t="s">
        <v>3208</v>
      </c>
      <c r="AG666" s="52" t="s">
        <v>3544</v>
      </c>
      <c r="AH666" s="54" t="s">
        <v>3472</v>
      </c>
      <c r="AI666" s="54" t="s">
        <v>2456</v>
      </c>
      <c r="AJ666" s="54"/>
      <c r="AK666" s="54" t="s">
        <v>1446</v>
      </c>
      <c r="AL666" s="54" t="s">
        <v>1571</v>
      </c>
      <c r="AM666" s="52" t="s">
        <v>3553</v>
      </c>
      <c r="AN666" s="122">
        <v>20000</v>
      </c>
      <c r="AO666" s="119"/>
      <c r="AP666" s="119">
        <f t="shared" si="22"/>
        <v>0</v>
      </c>
      <c r="AQ666" s="189"/>
      <c r="AR666" s="189"/>
      <c r="AS666" s="18" t="s">
        <v>3207</v>
      </c>
      <c r="AT666" s="18" t="s">
        <v>3207</v>
      </c>
      <c r="AU666" s="18" t="s">
        <v>3241</v>
      </c>
      <c r="AV666" s="19"/>
      <c r="AW666" s="19"/>
      <c r="AX666" s="19"/>
    </row>
    <row r="667" spans="1:50" s="123" customFormat="1" ht="72" x14ac:dyDescent="0.2">
      <c r="A667" s="52" t="s">
        <v>50</v>
      </c>
      <c r="B667" s="52" t="s">
        <v>277</v>
      </c>
      <c r="C667" s="52" t="s">
        <v>276</v>
      </c>
      <c r="D667" s="52" t="s">
        <v>286</v>
      </c>
      <c r="E667" s="52" t="s">
        <v>454</v>
      </c>
      <c r="F667" s="121" t="s">
        <v>2236</v>
      </c>
      <c r="G667" s="52" t="s">
        <v>968</v>
      </c>
      <c r="H667" s="71" t="s">
        <v>317</v>
      </c>
      <c r="I667" s="71" t="s">
        <v>274</v>
      </c>
      <c r="J667" s="122">
        <v>237500</v>
      </c>
      <c r="K667" s="78"/>
      <c r="L667" s="78"/>
      <c r="M667" s="249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71" t="s">
        <v>3200</v>
      </c>
      <c r="AG667" s="54" t="s">
        <v>3544</v>
      </c>
      <c r="AH667" s="52" t="s">
        <v>2457</v>
      </c>
      <c r="AI667" s="52" t="s">
        <v>2457</v>
      </c>
      <c r="AJ667" s="52"/>
      <c r="AK667" s="54" t="s">
        <v>1450</v>
      </c>
      <c r="AL667" s="54" t="s">
        <v>1570</v>
      </c>
      <c r="AM667" s="52" t="s">
        <v>3552</v>
      </c>
      <c r="AN667" s="119"/>
      <c r="AO667" s="122">
        <v>237500</v>
      </c>
      <c r="AP667" s="119">
        <f t="shared" si="22"/>
        <v>0</v>
      </c>
      <c r="AQ667" s="189"/>
      <c r="AR667" s="189"/>
      <c r="AS667" s="18"/>
      <c r="AT667" s="18"/>
      <c r="AU667" s="18"/>
      <c r="AV667" s="17">
        <v>237500</v>
      </c>
      <c r="AW667" s="18" t="s">
        <v>1289</v>
      </c>
      <c r="AX667" s="19"/>
    </row>
    <row r="668" spans="1:50" s="123" customFormat="1" ht="72" x14ac:dyDescent="0.2">
      <c r="A668" s="52" t="s">
        <v>50</v>
      </c>
      <c r="B668" s="52" t="s">
        <v>277</v>
      </c>
      <c r="C668" s="52" t="s">
        <v>276</v>
      </c>
      <c r="D668" s="52" t="s">
        <v>13</v>
      </c>
      <c r="E668" s="52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249" t="s">
        <v>137</v>
      </c>
      <c r="L668" s="78"/>
      <c r="M668" s="78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71" t="s">
        <v>3200</v>
      </c>
      <c r="AG668" s="54" t="s">
        <v>3544</v>
      </c>
      <c r="AH668" s="52" t="s">
        <v>2457</v>
      </c>
      <c r="AI668" s="52" t="s">
        <v>2457</v>
      </c>
      <c r="AJ668" s="52"/>
      <c r="AK668" s="54" t="s">
        <v>1450</v>
      </c>
      <c r="AL668" s="54" t="s">
        <v>1570</v>
      </c>
      <c r="AM668" s="52" t="s">
        <v>3552</v>
      </c>
      <c r="AN668" s="119"/>
      <c r="AO668" s="119">
        <v>320000</v>
      </c>
      <c r="AP668" s="119">
        <f t="shared" si="22"/>
        <v>20000</v>
      </c>
      <c r="AQ668" s="189"/>
      <c r="AR668" s="189"/>
      <c r="AS668" s="18"/>
      <c r="AT668" s="18"/>
      <c r="AU668" s="18"/>
      <c r="AV668" s="74">
        <v>320000</v>
      </c>
      <c r="AW668" s="74">
        <v>20000</v>
      </c>
      <c r="AX668" s="19"/>
    </row>
    <row r="669" spans="1:50" s="123" customFormat="1" ht="72" x14ac:dyDescent="0.2">
      <c r="A669" s="52" t="s">
        <v>50</v>
      </c>
      <c r="B669" s="52" t="s">
        <v>277</v>
      </c>
      <c r="C669" s="52" t="s">
        <v>276</v>
      </c>
      <c r="D669" s="52" t="s">
        <v>13</v>
      </c>
      <c r="E669" s="52" t="s">
        <v>454</v>
      </c>
      <c r="F669" s="121" t="s">
        <v>2238</v>
      </c>
      <c r="G669" s="52" t="s">
        <v>970</v>
      </c>
      <c r="H669" s="71" t="s">
        <v>269</v>
      </c>
      <c r="I669" s="71" t="s">
        <v>271</v>
      </c>
      <c r="J669" s="122">
        <v>98000</v>
      </c>
      <c r="K669" s="249" t="s">
        <v>137</v>
      </c>
      <c r="L669" s="78"/>
      <c r="M669" s="78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71" t="s">
        <v>3200</v>
      </c>
      <c r="AG669" s="54" t="s">
        <v>3544</v>
      </c>
      <c r="AH669" s="52" t="s">
        <v>2457</v>
      </c>
      <c r="AI669" s="52" t="s">
        <v>2457</v>
      </c>
      <c r="AJ669" s="52"/>
      <c r="AK669" s="54" t="s">
        <v>1450</v>
      </c>
      <c r="AL669" s="54" t="s">
        <v>1570</v>
      </c>
      <c r="AM669" s="52" t="s">
        <v>3552</v>
      </c>
      <c r="AN669" s="119"/>
      <c r="AO669" s="122">
        <v>98000</v>
      </c>
      <c r="AP669" s="119">
        <f t="shared" si="22"/>
        <v>0</v>
      </c>
      <c r="AQ669" s="189"/>
      <c r="AR669" s="189"/>
      <c r="AS669" s="18"/>
      <c r="AT669" s="18"/>
      <c r="AU669" s="18"/>
      <c r="AV669" s="74">
        <v>98000</v>
      </c>
      <c r="AW669" s="18" t="s">
        <v>1289</v>
      </c>
      <c r="AX669" s="19"/>
    </row>
    <row r="670" spans="1:50" s="123" customFormat="1" ht="72" x14ac:dyDescent="0.2">
      <c r="A670" s="52" t="s">
        <v>50</v>
      </c>
      <c r="B670" s="52" t="s">
        <v>277</v>
      </c>
      <c r="C670" s="52" t="s">
        <v>276</v>
      </c>
      <c r="D670" s="52" t="s">
        <v>13</v>
      </c>
      <c r="E670" s="52" t="s">
        <v>454</v>
      </c>
      <c r="F670" s="121" t="s">
        <v>2239</v>
      </c>
      <c r="G670" s="52" t="s">
        <v>971</v>
      </c>
      <c r="H670" s="71" t="s">
        <v>269</v>
      </c>
      <c r="I670" s="71" t="s">
        <v>274</v>
      </c>
      <c r="J670" s="122">
        <v>120000</v>
      </c>
      <c r="K670" s="249" t="s">
        <v>137</v>
      </c>
      <c r="L670" s="78"/>
      <c r="M670" s="78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71" t="s">
        <v>3200</v>
      </c>
      <c r="AG670" s="54" t="s">
        <v>3544</v>
      </c>
      <c r="AH670" s="52" t="s">
        <v>2457</v>
      </c>
      <c r="AI670" s="52" t="s">
        <v>2457</v>
      </c>
      <c r="AJ670" s="52"/>
      <c r="AK670" s="54" t="s">
        <v>1450</v>
      </c>
      <c r="AL670" s="54" t="s">
        <v>1570</v>
      </c>
      <c r="AM670" s="52" t="s">
        <v>3552</v>
      </c>
      <c r="AN670" s="119"/>
      <c r="AO670" s="122">
        <v>120000</v>
      </c>
      <c r="AP670" s="119">
        <f t="shared" si="22"/>
        <v>0</v>
      </c>
      <c r="AQ670" s="189"/>
      <c r="AR670" s="189"/>
      <c r="AS670" s="18"/>
      <c r="AT670" s="18"/>
      <c r="AU670" s="18"/>
      <c r="AV670" s="74">
        <v>120000</v>
      </c>
      <c r="AW670" s="18" t="s">
        <v>1289</v>
      </c>
      <c r="AX670" s="19"/>
    </row>
    <row r="671" spans="1:50" s="123" customFormat="1" ht="72" x14ac:dyDescent="0.2">
      <c r="A671" s="52" t="s">
        <v>50</v>
      </c>
      <c r="B671" s="52" t="s">
        <v>277</v>
      </c>
      <c r="C671" s="52" t="s">
        <v>276</v>
      </c>
      <c r="D671" s="52" t="s">
        <v>13</v>
      </c>
      <c r="E671" s="52" t="s">
        <v>454</v>
      </c>
      <c r="F671" s="121" t="s">
        <v>2240</v>
      </c>
      <c r="G671" s="52" t="s">
        <v>972</v>
      </c>
      <c r="H671" s="71" t="s">
        <v>387</v>
      </c>
      <c r="I671" s="71" t="s">
        <v>273</v>
      </c>
      <c r="J671" s="122">
        <v>360000</v>
      </c>
      <c r="K671" s="249" t="s">
        <v>137</v>
      </c>
      <c r="L671" s="78"/>
      <c r="M671" s="78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71" t="s">
        <v>3200</v>
      </c>
      <c r="AG671" s="54" t="s">
        <v>3544</v>
      </c>
      <c r="AH671" s="52" t="s">
        <v>2457</v>
      </c>
      <c r="AI671" s="52" t="s">
        <v>2457</v>
      </c>
      <c r="AJ671" s="52"/>
      <c r="AK671" s="54" t="s">
        <v>1450</v>
      </c>
      <c r="AL671" s="54" t="s">
        <v>1570</v>
      </c>
      <c r="AM671" s="52" t="s">
        <v>3552</v>
      </c>
      <c r="AN671" s="119"/>
      <c r="AO671" s="122">
        <v>360000</v>
      </c>
      <c r="AP671" s="119">
        <f t="shared" si="22"/>
        <v>0</v>
      </c>
      <c r="AQ671" s="189"/>
      <c r="AR671" s="189"/>
      <c r="AS671" s="18"/>
      <c r="AT671" s="18"/>
      <c r="AU671" s="18"/>
      <c r="AV671" s="74">
        <v>360000</v>
      </c>
      <c r="AW671" s="18" t="s">
        <v>1289</v>
      </c>
      <c r="AX671" s="19"/>
    </row>
    <row r="672" spans="1:50" s="123" customFormat="1" ht="72" x14ac:dyDescent="0.2">
      <c r="A672" s="52" t="s">
        <v>50</v>
      </c>
      <c r="B672" s="52" t="s">
        <v>277</v>
      </c>
      <c r="C672" s="52" t="s">
        <v>276</v>
      </c>
      <c r="D672" s="52" t="s">
        <v>13</v>
      </c>
      <c r="E672" s="52" t="s">
        <v>454</v>
      </c>
      <c r="F672" s="121" t="s">
        <v>2241</v>
      </c>
      <c r="G672" s="52" t="s">
        <v>973</v>
      </c>
      <c r="H672" s="71" t="s">
        <v>319</v>
      </c>
      <c r="I672" s="71" t="s">
        <v>273</v>
      </c>
      <c r="J672" s="122">
        <v>320000</v>
      </c>
      <c r="K672" s="249" t="s">
        <v>137</v>
      </c>
      <c r="L672" s="78"/>
      <c r="M672" s="78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71" t="s">
        <v>3200</v>
      </c>
      <c r="AG672" s="54" t="s">
        <v>3544</v>
      </c>
      <c r="AH672" s="52" t="s">
        <v>2457</v>
      </c>
      <c r="AI672" s="52" t="s">
        <v>2457</v>
      </c>
      <c r="AJ672" s="52"/>
      <c r="AK672" s="54" t="s">
        <v>1450</v>
      </c>
      <c r="AL672" s="54" t="s">
        <v>1570</v>
      </c>
      <c r="AM672" s="52" t="s">
        <v>3552</v>
      </c>
      <c r="AN672" s="119"/>
      <c r="AO672" s="119">
        <v>282000</v>
      </c>
      <c r="AP672" s="119">
        <f t="shared" si="22"/>
        <v>38000</v>
      </c>
      <c r="AQ672" s="189"/>
      <c r="AR672" s="189"/>
      <c r="AS672" s="18"/>
      <c r="AT672" s="18"/>
      <c r="AU672" s="18"/>
      <c r="AV672" s="74">
        <v>282000</v>
      </c>
      <c r="AW672" s="74">
        <v>38000</v>
      </c>
      <c r="AX672" s="19"/>
    </row>
    <row r="673" spans="1:50" s="123" customFormat="1" ht="72" x14ac:dyDescent="0.2">
      <c r="A673" s="52" t="s">
        <v>50</v>
      </c>
      <c r="B673" s="52" t="s">
        <v>277</v>
      </c>
      <c r="C673" s="52" t="s">
        <v>276</v>
      </c>
      <c r="D673" s="52" t="s">
        <v>13</v>
      </c>
      <c r="E673" s="52" t="s">
        <v>454</v>
      </c>
      <c r="F673" s="121" t="s">
        <v>2242</v>
      </c>
      <c r="G673" s="52" t="s">
        <v>974</v>
      </c>
      <c r="H673" s="71" t="s">
        <v>319</v>
      </c>
      <c r="I673" s="71" t="s">
        <v>273</v>
      </c>
      <c r="J673" s="122">
        <v>120000</v>
      </c>
      <c r="K673" s="249" t="s">
        <v>137</v>
      </c>
      <c r="L673" s="78"/>
      <c r="M673" s="78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71" t="s">
        <v>3200</v>
      </c>
      <c r="AG673" s="54" t="s">
        <v>3544</v>
      </c>
      <c r="AH673" s="52" t="s">
        <v>2457</v>
      </c>
      <c r="AI673" s="52" t="s">
        <v>2457</v>
      </c>
      <c r="AJ673" s="52"/>
      <c r="AK673" s="54" t="s">
        <v>1450</v>
      </c>
      <c r="AL673" s="54" t="s">
        <v>1570</v>
      </c>
      <c r="AM673" s="52" t="s">
        <v>3552</v>
      </c>
      <c r="AN673" s="119"/>
      <c r="AO673" s="122">
        <v>120000</v>
      </c>
      <c r="AP673" s="119">
        <f t="shared" si="22"/>
        <v>0</v>
      </c>
      <c r="AQ673" s="189"/>
      <c r="AR673" s="189"/>
      <c r="AS673" s="18"/>
      <c r="AT673" s="18"/>
      <c r="AU673" s="18"/>
      <c r="AV673" s="74">
        <v>120000</v>
      </c>
      <c r="AW673" s="18" t="s">
        <v>1289</v>
      </c>
      <c r="AX673" s="19"/>
    </row>
    <row r="674" spans="1:50" s="123" customFormat="1" ht="72" x14ac:dyDescent="0.2">
      <c r="A674" s="52" t="s">
        <v>50</v>
      </c>
      <c r="B674" s="52" t="s">
        <v>277</v>
      </c>
      <c r="C674" s="52" t="s">
        <v>276</v>
      </c>
      <c r="D674" s="52" t="s">
        <v>18</v>
      </c>
      <c r="E674" s="52" t="s">
        <v>454</v>
      </c>
      <c r="F674" s="121" t="s">
        <v>2243</v>
      </c>
      <c r="G674" s="52" t="s">
        <v>975</v>
      </c>
      <c r="H674" s="71" t="s">
        <v>317</v>
      </c>
      <c r="I674" s="71" t="s">
        <v>274</v>
      </c>
      <c r="J674" s="122">
        <v>375000</v>
      </c>
      <c r="K674" s="249" t="s">
        <v>137</v>
      </c>
      <c r="L674" s="78"/>
      <c r="M674" s="78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71" t="s">
        <v>3200</v>
      </c>
      <c r="AG674" s="54" t="s">
        <v>3544</v>
      </c>
      <c r="AH674" s="52" t="s">
        <v>2457</v>
      </c>
      <c r="AI674" s="52" t="s">
        <v>2457</v>
      </c>
      <c r="AJ674" s="52"/>
      <c r="AK674" s="54" t="s">
        <v>1450</v>
      </c>
      <c r="AL674" s="54" t="s">
        <v>1570</v>
      </c>
      <c r="AM674" s="52" t="s">
        <v>3552</v>
      </c>
      <c r="AN674" s="119"/>
      <c r="AO674" s="119">
        <v>362250</v>
      </c>
      <c r="AP674" s="119">
        <f t="shared" si="22"/>
        <v>12750</v>
      </c>
      <c r="AQ674" s="189"/>
      <c r="AR674" s="189"/>
      <c r="AS674" s="18"/>
      <c r="AT674" s="18"/>
      <c r="AU674" s="18"/>
      <c r="AV674" s="74">
        <v>362250</v>
      </c>
      <c r="AW674" s="74">
        <v>12750</v>
      </c>
      <c r="AX674" s="19"/>
    </row>
    <row r="675" spans="1:50" s="123" customFormat="1" ht="72" x14ac:dyDescent="0.2">
      <c r="A675" s="52" t="s">
        <v>50</v>
      </c>
      <c r="B675" s="52" t="s">
        <v>277</v>
      </c>
      <c r="C675" s="52" t="s">
        <v>276</v>
      </c>
      <c r="D675" s="52" t="s">
        <v>18</v>
      </c>
      <c r="E675" s="52" t="s">
        <v>454</v>
      </c>
      <c r="F675" s="121" t="s">
        <v>2244</v>
      </c>
      <c r="G675" s="52" t="s">
        <v>976</v>
      </c>
      <c r="H675" s="71" t="s">
        <v>269</v>
      </c>
      <c r="I675" s="71" t="s">
        <v>271</v>
      </c>
      <c r="J675" s="122">
        <v>120000</v>
      </c>
      <c r="K675" s="249" t="s">
        <v>137</v>
      </c>
      <c r="L675" s="78"/>
      <c r="M675" s="78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71" t="s">
        <v>3200</v>
      </c>
      <c r="AG675" s="54" t="s">
        <v>3544</v>
      </c>
      <c r="AH675" s="52" t="s">
        <v>2457</v>
      </c>
      <c r="AI675" s="52" t="s">
        <v>2457</v>
      </c>
      <c r="AJ675" s="52"/>
      <c r="AK675" s="54" t="s">
        <v>1450</v>
      </c>
      <c r="AL675" s="54" t="s">
        <v>1570</v>
      </c>
      <c r="AM675" s="52" t="s">
        <v>3552</v>
      </c>
      <c r="AN675" s="119"/>
      <c r="AO675" s="119">
        <v>107283</v>
      </c>
      <c r="AP675" s="119">
        <f t="shared" si="22"/>
        <v>12717</v>
      </c>
      <c r="AQ675" s="189"/>
      <c r="AR675" s="189"/>
      <c r="AS675" s="18"/>
      <c r="AT675" s="18"/>
      <c r="AU675" s="18"/>
      <c r="AV675" s="74">
        <v>107283</v>
      </c>
      <c r="AW675" s="74">
        <v>12717</v>
      </c>
      <c r="AX675" s="19"/>
    </row>
    <row r="676" spans="1:50" s="123" customFormat="1" ht="72" x14ac:dyDescent="0.2">
      <c r="A676" s="52" t="s">
        <v>50</v>
      </c>
      <c r="B676" s="52" t="s">
        <v>277</v>
      </c>
      <c r="C676" s="52" t="s">
        <v>276</v>
      </c>
      <c r="D676" s="52" t="s">
        <v>18</v>
      </c>
      <c r="E676" s="52" t="s">
        <v>454</v>
      </c>
      <c r="F676" s="121" t="s">
        <v>2245</v>
      </c>
      <c r="G676" s="52" t="s">
        <v>977</v>
      </c>
      <c r="H676" s="71" t="s">
        <v>269</v>
      </c>
      <c r="I676" s="71" t="s">
        <v>273</v>
      </c>
      <c r="J676" s="122">
        <v>300000</v>
      </c>
      <c r="K676" s="249" t="s">
        <v>137</v>
      </c>
      <c r="L676" s="78"/>
      <c r="M676" s="78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71" t="s">
        <v>3200</v>
      </c>
      <c r="AG676" s="54" t="s">
        <v>3544</v>
      </c>
      <c r="AH676" s="52" t="s">
        <v>2457</v>
      </c>
      <c r="AI676" s="52" t="s">
        <v>2457</v>
      </c>
      <c r="AJ676" s="52"/>
      <c r="AK676" s="54" t="s">
        <v>1450</v>
      </c>
      <c r="AL676" s="54" t="s">
        <v>1570</v>
      </c>
      <c r="AM676" s="52" t="s">
        <v>3552</v>
      </c>
      <c r="AN676" s="119"/>
      <c r="AO676" s="119">
        <v>298801.5</v>
      </c>
      <c r="AP676" s="119">
        <f t="shared" si="22"/>
        <v>1198.5</v>
      </c>
      <c r="AQ676" s="189"/>
      <c r="AR676" s="189"/>
      <c r="AS676" s="18"/>
      <c r="AT676" s="18"/>
      <c r="AU676" s="18"/>
      <c r="AV676" s="50">
        <v>298801.5</v>
      </c>
      <c r="AW676" s="50">
        <v>1198.5</v>
      </c>
      <c r="AX676" s="19"/>
    </row>
    <row r="677" spans="1:50" s="123" customFormat="1" ht="90" x14ac:dyDescent="0.2">
      <c r="A677" s="52" t="s">
        <v>50</v>
      </c>
      <c r="B677" s="52" t="s">
        <v>277</v>
      </c>
      <c r="C677" s="52" t="s">
        <v>276</v>
      </c>
      <c r="D677" s="52" t="s">
        <v>18</v>
      </c>
      <c r="E677" s="52" t="s">
        <v>454</v>
      </c>
      <c r="F677" s="121" t="s">
        <v>2246</v>
      </c>
      <c r="G677" s="52" t="s">
        <v>978</v>
      </c>
      <c r="H677" s="71" t="s">
        <v>303</v>
      </c>
      <c r="I677" s="71" t="s">
        <v>273</v>
      </c>
      <c r="J677" s="122">
        <v>500000</v>
      </c>
      <c r="K677" s="249" t="s">
        <v>137</v>
      </c>
      <c r="L677" s="78"/>
      <c r="M677" s="78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71" t="s">
        <v>3200</v>
      </c>
      <c r="AG677" s="54" t="s">
        <v>3544</v>
      </c>
      <c r="AH677" s="52" t="s">
        <v>2457</v>
      </c>
      <c r="AI677" s="52" t="s">
        <v>2457</v>
      </c>
      <c r="AJ677" s="52"/>
      <c r="AK677" s="54" t="s">
        <v>1450</v>
      </c>
      <c r="AL677" s="54" t="s">
        <v>1570</v>
      </c>
      <c r="AM677" s="52" t="s">
        <v>3552</v>
      </c>
      <c r="AN677" s="119"/>
      <c r="AO677" s="122">
        <v>500000</v>
      </c>
      <c r="AP677" s="119">
        <f t="shared" si="22"/>
        <v>0</v>
      </c>
      <c r="AQ677" s="189"/>
      <c r="AR677" s="189"/>
      <c r="AS677" s="18"/>
      <c r="AT677" s="18"/>
      <c r="AU677" s="18"/>
      <c r="AV677" s="74">
        <v>500000</v>
      </c>
      <c r="AW677" s="18" t="s">
        <v>1289</v>
      </c>
      <c r="AX677" s="19"/>
    </row>
    <row r="678" spans="1:50" s="123" customFormat="1" ht="72" x14ac:dyDescent="0.2">
      <c r="A678" s="52" t="s">
        <v>50</v>
      </c>
      <c r="B678" s="52" t="s">
        <v>277</v>
      </c>
      <c r="C678" s="52" t="s">
        <v>276</v>
      </c>
      <c r="D678" s="52" t="s">
        <v>18</v>
      </c>
      <c r="E678" s="52" t="s">
        <v>454</v>
      </c>
      <c r="F678" s="121" t="s">
        <v>2247</v>
      </c>
      <c r="G678" s="52" t="s">
        <v>979</v>
      </c>
      <c r="H678" s="71" t="s">
        <v>272</v>
      </c>
      <c r="I678" s="71" t="s">
        <v>273</v>
      </c>
      <c r="J678" s="122">
        <v>144000</v>
      </c>
      <c r="K678" s="249" t="s">
        <v>137</v>
      </c>
      <c r="L678" s="78"/>
      <c r="M678" s="78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71" t="s">
        <v>3200</v>
      </c>
      <c r="AG678" s="54" t="s">
        <v>3544</v>
      </c>
      <c r="AH678" s="52" t="s">
        <v>2457</v>
      </c>
      <c r="AI678" s="52" t="s">
        <v>2457</v>
      </c>
      <c r="AJ678" s="52"/>
      <c r="AK678" s="54" t="s">
        <v>1450</v>
      </c>
      <c r="AL678" s="54" t="s">
        <v>1570</v>
      </c>
      <c r="AM678" s="52" t="s">
        <v>3552</v>
      </c>
      <c r="AN678" s="119"/>
      <c r="AO678" s="119">
        <v>131665.5</v>
      </c>
      <c r="AP678" s="119">
        <f t="shared" si="22"/>
        <v>12334.5</v>
      </c>
      <c r="AQ678" s="189"/>
      <c r="AR678" s="189"/>
      <c r="AS678" s="18"/>
      <c r="AT678" s="18"/>
      <c r="AU678" s="18"/>
      <c r="AV678" s="50">
        <v>131665.5</v>
      </c>
      <c r="AW678" s="50">
        <v>12334.5</v>
      </c>
      <c r="AX678" s="19"/>
    </row>
    <row r="679" spans="1:50" s="123" customFormat="1" ht="72" x14ac:dyDescent="0.2">
      <c r="A679" s="52" t="s">
        <v>50</v>
      </c>
      <c r="B679" s="52" t="s">
        <v>277</v>
      </c>
      <c r="C679" s="52" t="s">
        <v>276</v>
      </c>
      <c r="D679" s="52" t="s">
        <v>33</v>
      </c>
      <c r="E679" s="52" t="s">
        <v>454</v>
      </c>
      <c r="F679" s="121" t="s">
        <v>2248</v>
      </c>
      <c r="G679" s="52" t="s">
        <v>980</v>
      </c>
      <c r="H679" s="71" t="s">
        <v>501</v>
      </c>
      <c r="I679" s="71" t="s">
        <v>344</v>
      </c>
      <c r="J679" s="122">
        <v>128000</v>
      </c>
      <c r="K679" s="249" t="s">
        <v>137</v>
      </c>
      <c r="L679" s="78"/>
      <c r="M679" s="78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71" t="s">
        <v>3208</v>
      </c>
      <c r="AG679" s="52" t="s">
        <v>3544</v>
      </c>
      <c r="AH679" s="54" t="s">
        <v>3472</v>
      </c>
      <c r="AI679" s="54" t="s">
        <v>2456</v>
      </c>
      <c r="AJ679" s="54"/>
      <c r="AK679" s="54" t="s">
        <v>1450</v>
      </c>
      <c r="AL679" s="54" t="s">
        <v>1570</v>
      </c>
      <c r="AM679" s="52" t="s">
        <v>3553</v>
      </c>
      <c r="AN679" s="119">
        <v>120000</v>
      </c>
      <c r="AO679" s="119"/>
      <c r="AP679" s="119">
        <f t="shared" si="22"/>
        <v>8000</v>
      </c>
      <c r="AQ679" s="189"/>
      <c r="AR679" s="189"/>
      <c r="AS679" s="18" t="s">
        <v>3232</v>
      </c>
      <c r="AT679" s="18" t="s">
        <v>3232</v>
      </c>
      <c r="AU679" s="18" t="s">
        <v>3273</v>
      </c>
      <c r="AV679" s="19"/>
      <c r="AW679" s="19"/>
      <c r="AX679" s="19"/>
    </row>
    <row r="680" spans="1:50" s="123" customFormat="1" ht="72" x14ac:dyDescent="0.2">
      <c r="A680" s="52" t="s">
        <v>50</v>
      </c>
      <c r="B680" s="52" t="s">
        <v>277</v>
      </c>
      <c r="C680" s="52" t="s">
        <v>276</v>
      </c>
      <c r="D680" s="52" t="s">
        <v>33</v>
      </c>
      <c r="E680" s="52" t="s">
        <v>454</v>
      </c>
      <c r="F680" s="121" t="s">
        <v>2249</v>
      </c>
      <c r="G680" s="52" t="s">
        <v>981</v>
      </c>
      <c r="H680" s="71" t="s">
        <v>376</v>
      </c>
      <c r="I680" s="71" t="s">
        <v>274</v>
      </c>
      <c r="J680" s="122">
        <v>250000</v>
      </c>
      <c r="K680" s="249" t="s">
        <v>137</v>
      </c>
      <c r="L680" s="78"/>
      <c r="M680" s="78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71" t="s">
        <v>3208</v>
      </c>
      <c r="AG680" s="52" t="s">
        <v>3544</v>
      </c>
      <c r="AH680" s="54" t="s">
        <v>3472</v>
      </c>
      <c r="AI680" s="54" t="s">
        <v>2456</v>
      </c>
      <c r="AJ680" s="54"/>
      <c r="AK680" s="54" t="s">
        <v>1450</v>
      </c>
      <c r="AL680" s="54" t="s">
        <v>1570</v>
      </c>
      <c r="AM680" s="52" t="s">
        <v>3553</v>
      </c>
      <c r="AN680" s="119">
        <v>225000</v>
      </c>
      <c r="AO680" s="119"/>
      <c r="AP680" s="119">
        <f t="shared" si="22"/>
        <v>25000</v>
      </c>
      <c r="AQ680" s="189"/>
      <c r="AR680" s="189"/>
      <c r="AS680" s="18" t="s">
        <v>3232</v>
      </c>
      <c r="AT680" s="18" t="s">
        <v>3232</v>
      </c>
      <c r="AU680" s="18" t="s">
        <v>3273</v>
      </c>
      <c r="AV680" s="19"/>
      <c r="AW680" s="19"/>
      <c r="AX680" s="19"/>
    </row>
    <row r="681" spans="1:50" s="123" customFormat="1" ht="72" x14ac:dyDescent="0.2">
      <c r="A681" s="52" t="s">
        <v>50</v>
      </c>
      <c r="B681" s="52" t="s">
        <v>277</v>
      </c>
      <c r="C681" s="52" t="s">
        <v>276</v>
      </c>
      <c r="D681" s="52" t="s">
        <v>33</v>
      </c>
      <c r="E681" s="52" t="s">
        <v>454</v>
      </c>
      <c r="F681" s="121" t="s">
        <v>2250</v>
      </c>
      <c r="G681" s="52" t="s">
        <v>982</v>
      </c>
      <c r="H681" s="71" t="s">
        <v>387</v>
      </c>
      <c r="I681" s="71" t="s">
        <v>274</v>
      </c>
      <c r="J681" s="122">
        <v>156000</v>
      </c>
      <c r="K681" s="249" t="s">
        <v>137</v>
      </c>
      <c r="L681" s="78"/>
      <c r="M681" s="78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71" t="s">
        <v>3208</v>
      </c>
      <c r="AG681" s="52" t="s">
        <v>3544</v>
      </c>
      <c r="AH681" s="54" t="s">
        <v>3472</v>
      </c>
      <c r="AI681" s="54" t="s">
        <v>2456</v>
      </c>
      <c r="AJ681" s="54"/>
      <c r="AK681" s="54" t="s">
        <v>1450</v>
      </c>
      <c r="AL681" s="54" t="s">
        <v>1570</v>
      </c>
      <c r="AM681" s="52" t="s">
        <v>3553</v>
      </c>
      <c r="AN681" s="122">
        <v>156000</v>
      </c>
      <c r="AO681" s="119"/>
      <c r="AP681" s="119">
        <f t="shared" si="22"/>
        <v>0</v>
      </c>
      <c r="AQ681" s="189"/>
      <c r="AR681" s="189"/>
      <c r="AS681" s="18" t="s">
        <v>3232</v>
      </c>
      <c r="AT681" s="18" t="s">
        <v>3232</v>
      </c>
      <c r="AU681" s="18" t="s">
        <v>3273</v>
      </c>
      <c r="AV681" s="19"/>
      <c r="AW681" s="19"/>
      <c r="AX681" s="19"/>
    </row>
    <row r="682" spans="1:50" s="123" customFormat="1" ht="72" x14ac:dyDescent="0.2">
      <c r="A682" s="52" t="s">
        <v>50</v>
      </c>
      <c r="B682" s="52" t="s">
        <v>277</v>
      </c>
      <c r="C682" s="52" t="s">
        <v>276</v>
      </c>
      <c r="D682" s="52" t="s">
        <v>33</v>
      </c>
      <c r="E682" s="52" t="s">
        <v>454</v>
      </c>
      <c r="F682" s="121" t="s">
        <v>2251</v>
      </c>
      <c r="G682" s="52" t="s">
        <v>983</v>
      </c>
      <c r="H682" s="71" t="s">
        <v>387</v>
      </c>
      <c r="I682" s="71" t="s">
        <v>344</v>
      </c>
      <c r="J682" s="122">
        <v>208000</v>
      </c>
      <c r="K682" s="249" t="s">
        <v>137</v>
      </c>
      <c r="L682" s="78"/>
      <c r="M682" s="78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71" t="s">
        <v>3208</v>
      </c>
      <c r="AG682" s="52" t="s">
        <v>3544</v>
      </c>
      <c r="AH682" s="54" t="s">
        <v>3472</v>
      </c>
      <c r="AI682" s="54" t="s">
        <v>2456</v>
      </c>
      <c r="AJ682" s="54"/>
      <c r="AK682" s="54" t="s">
        <v>1450</v>
      </c>
      <c r="AL682" s="54" t="s">
        <v>1570</v>
      </c>
      <c r="AM682" s="52" t="s">
        <v>3553</v>
      </c>
      <c r="AN682" s="122">
        <v>208000</v>
      </c>
      <c r="AO682" s="119"/>
      <c r="AP682" s="119">
        <f t="shared" si="22"/>
        <v>0</v>
      </c>
      <c r="AQ682" s="189"/>
      <c r="AR682" s="189"/>
      <c r="AS682" s="18" t="s">
        <v>3232</v>
      </c>
      <c r="AT682" s="18" t="s">
        <v>3232</v>
      </c>
      <c r="AU682" s="18" t="s">
        <v>3273</v>
      </c>
      <c r="AV682" s="19"/>
      <c r="AW682" s="19"/>
      <c r="AX682" s="19"/>
    </row>
    <row r="683" spans="1:50" s="123" customFormat="1" ht="72" x14ac:dyDescent="0.2">
      <c r="A683" s="52" t="s">
        <v>50</v>
      </c>
      <c r="B683" s="52" t="s">
        <v>277</v>
      </c>
      <c r="C683" s="52" t="s">
        <v>276</v>
      </c>
      <c r="D683" s="52" t="s">
        <v>33</v>
      </c>
      <c r="E683" s="52" t="s">
        <v>454</v>
      </c>
      <c r="F683" s="121" t="s">
        <v>2252</v>
      </c>
      <c r="G683" s="52" t="s">
        <v>984</v>
      </c>
      <c r="H683" s="71" t="s">
        <v>269</v>
      </c>
      <c r="I683" s="71" t="s">
        <v>344</v>
      </c>
      <c r="J683" s="122">
        <v>80000</v>
      </c>
      <c r="K683" s="249" t="s">
        <v>137</v>
      </c>
      <c r="L683" s="78"/>
      <c r="M683" s="78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71" t="s">
        <v>3208</v>
      </c>
      <c r="AG683" s="52" t="s">
        <v>3544</v>
      </c>
      <c r="AH683" s="54" t="s">
        <v>3472</v>
      </c>
      <c r="AI683" s="54" t="s">
        <v>2456</v>
      </c>
      <c r="AJ683" s="54"/>
      <c r="AK683" s="54" t="s">
        <v>1450</v>
      </c>
      <c r="AL683" s="54" t="s">
        <v>1570</v>
      </c>
      <c r="AM683" s="52" t="s">
        <v>3553</v>
      </c>
      <c r="AN683" s="122">
        <v>80000</v>
      </c>
      <c r="AO683" s="119"/>
      <c r="AP683" s="119">
        <f t="shared" si="22"/>
        <v>0</v>
      </c>
      <c r="AQ683" s="189"/>
      <c r="AR683" s="189"/>
      <c r="AS683" s="18" t="s">
        <v>3232</v>
      </c>
      <c r="AT683" s="18" t="s">
        <v>3232</v>
      </c>
      <c r="AU683" s="18" t="s">
        <v>3273</v>
      </c>
      <c r="AV683" s="19"/>
      <c r="AW683" s="19"/>
      <c r="AX683" s="19"/>
    </row>
    <row r="684" spans="1:50" s="123" customFormat="1" ht="72" x14ac:dyDescent="0.2">
      <c r="A684" s="52" t="s">
        <v>50</v>
      </c>
      <c r="B684" s="52" t="s">
        <v>277</v>
      </c>
      <c r="C684" s="52" t="s">
        <v>276</v>
      </c>
      <c r="D684" s="52" t="s">
        <v>33</v>
      </c>
      <c r="E684" s="52" t="s">
        <v>454</v>
      </c>
      <c r="F684" s="121" t="s">
        <v>2253</v>
      </c>
      <c r="G684" s="52" t="s">
        <v>985</v>
      </c>
      <c r="H684" s="71" t="s">
        <v>387</v>
      </c>
      <c r="I684" s="71" t="s">
        <v>274</v>
      </c>
      <c r="J684" s="122">
        <v>168000</v>
      </c>
      <c r="K684" s="249" t="s">
        <v>137</v>
      </c>
      <c r="L684" s="78"/>
      <c r="M684" s="78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71" t="s">
        <v>3208</v>
      </c>
      <c r="AG684" s="52" t="s">
        <v>3544</v>
      </c>
      <c r="AH684" s="54" t="s">
        <v>3472</v>
      </c>
      <c r="AI684" s="54" t="s">
        <v>2456</v>
      </c>
      <c r="AJ684" s="54"/>
      <c r="AK684" s="54" t="s">
        <v>1450</v>
      </c>
      <c r="AL684" s="54" t="s">
        <v>1570</v>
      </c>
      <c r="AM684" s="52" t="s">
        <v>3553</v>
      </c>
      <c r="AN684" s="119">
        <v>158000</v>
      </c>
      <c r="AO684" s="119"/>
      <c r="AP684" s="119">
        <f t="shared" si="22"/>
        <v>10000</v>
      </c>
      <c r="AQ684" s="189"/>
      <c r="AR684" s="189"/>
      <c r="AS684" s="18" t="s">
        <v>3232</v>
      </c>
      <c r="AT684" s="18" t="s">
        <v>3232</v>
      </c>
      <c r="AU684" s="18" t="s">
        <v>3273</v>
      </c>
      <c r="AV684" s="19"/>
      <c r="AW684" s="19"/>
      <c r="AX684" s="19"/>
    </row>
    <row r="685" spans="1:50" s="123" customFormat="1" ht="72" x14ac:dyDescent="0.2">
      <c r="A685" s="52" t="s">
        <v>50</v>
      </c>
      <c r="B685" s="52" t="s">
        <v>277</v>
      </c>
      <c r="C685" s="52" t="s">
        <v>276</v>
      </c>
      <c r="D685" s="52" t="s">
        <v>33</v>
      </c>
      <c r="E685" s="52" t="s">
        <v>454</v>
      </c>
      <c r="F685" s="121" t="s">
        <v>2254</v>
      </c>
      <c r="G685" s="52" t="s">
        <v>986</v>
      </c>
      <c r="H685" s="71" t="s">
        <v>414</v>
      </c>
      <c r="I685" s="71" t="s">
        <v>274</v>
      </c>
      <c r="J685" s="122">
        <v>140000</v>
      </c>
      <c r="K685" s="249" t="s">
        <v>137</v>
      </c>
      <c r="L685" s="78"/>
      <c r="M685" s="78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71" t="s">
        <v>3208</v>
      </c>
      <c r="AG685" s="52" t="s">
        <v>3544</v>
      </c>
      <c r="AH685" s="54" t="s">
        <v>3472</v>
      </c>
      <c r="AI685" s="54" t="s">
        <v>2456</v>
      </c>
      <c r="AJ685" s="54"/>
      <c r="AK685" s="54" t="s">
        <v>1450</v>
      </c>
      <c r="AL685" s="54" t="s">
        <v>1570</v>
      </c>
      <c r="AM685" s="52" t="s">
        <v>3553</v>
      </c>
      <c r="AN685" s="122">
        <v>140000</v>
      </c>
      <c r="AO685" s="119"/>
      <c r="AP685" s="119">
        <f t="shared" si="22"/>
        <v>0</v>
      </c>
      <c r="AQ685" s="189"/>
      <c r="AR685" s="189"/>
      <c r="AS685" s="18" t="s">
        <v>3232</v>
      </c>
      <c r="AT685" s="18" t="s">
        <v>3232</v>
      </c>
      <c r="AU685" s="18" t="s">
        <v>3273</v>
      </c>
      <c r="AV685" s="19"/>
      <c r="AW685" s="19"/>
      <c r="AX685" s="19"/>
    </row>
    <row r="686" spans="1:50" s="123" customFormat="1" ht="72" x14ac:dyDescent="0.2">
      <c r="A686" s="52" t="s">
        <v>50</v>
      </c>
      <c r="B686" s="52" t="s">
        <v>277</v>
      </c>
      <c r="C686" s="52" t="s">
        <v>276</v>
      </c>
      <c r="D686" s="52" t="s">
        <v>33</v>
      </c>
      <c r="E686" s="52" t="s">
        <v>454</v>
      </c>
      <c r="F686" s="121" t="s">
        <v>2255</v>
      </c>
      <c r="G686" s="52" t="s">
        <v>987</v>
      </c>
      <c r="H686" s="71" t="s">
        <v>376</v>
      </c>
      <c r="I686" s="71" t="s">
        <v>274</v>
      </c>
      <c r="J686" s="122">
        <v>460000</v>
      </c>
      <c r="K686" s="249" t="s">
        <v>137</v>
      </c>
      <c r="L686" s="78"/>
      <c r="M686" s="78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71" t="s">
        <v>3208</v>
      </c>
      <c r="AG686" s="52" t="s">
        <v>3544</v>
      </c>
      <c r="AH686" s="54" t="s">
        <v>3472</v>
      </c>
      <c r="AI686" s="54" t="s">
        <v>2456</v>
      </c>
      <c r="AJ686" s="54"/>
      <c r="AK686" s="54" t="s">
        <v>1450</v>
      </c>
      <c r="AL686" s="54" t="s">
        <v>1570</v>
      </c>
      <c r="AM686" s="52" t="s">
        <v>3553</v>
      </c>
      <c r="AN686" s="119">
        <v>450000</v>
      </c>
      <c r="AO686" s="119"/>
      <c r="AP686" s="119">
        <f t="shared" si="22"/>
        <v>10000</v>
      </c>
      <c r="AQ686" s="189"/>
      <c r="AR686" s="189"/>
      <c r="AS686" s="18" t="s">
        <v>3232</v>
      </c>
      <c r="AT686" s="18" t="s">
        <v>3232</v>
      </c>
      <c r="AU686" s="18" t="s">
        <v>3273</v>
      </c>
      <c r="AV686" s="19"/>
      <c r="AW686" s="19"/>
      <c r="AX686" s="19"/>
    </row>
    <row r="687" spans="1:50" s="123" customFormat="1" ht="72" x14ac:dyDescent="0.2">
      <c r="A687" s="52" t="s">
        <v>50</v>
      </c>
      <c r="B687" s="52" t="s">
        <v>277</v>
      </c>
      <c r="C687" s="52" t="s">
        <v>276</v>
      </c>
      <c r="D687" s="52" t="s">
        <v>33</v>
      </c>
      <c r="E687" s="52" t="s">
        <v>454</v>
      </c>
      <c r="F687" s="121" t="s">
        <v>2256</v>
      </c>
      <c r="G687" s="52" t="s">
        <v>988</v>
      </c>
      <c r="H687" s="71" t="s">
        <v>599</v>
      </c>
      <c r="I687" s="71" t="s">
        <v>274</v>
      </c>
      <c r="J687" s="122">
        <v>120000</v>
      </c>
      <c r="K687" s="249" t="s">
        <v>137</v>
      </c>
      <c r="L687" s="78"/>
      <c r="M687" s="78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71" t="s">
        <v>3208</v>
      </c>
      <c r="AG687" s="52" t="s">
        <v>3544</v>
      </c>
      <c r="AH687" s="54" t="s">
        <v>3472</v>
      </c>
      <c r="AI687" s="54" t="s">
        <v>2456</v>
      </c>
      <c r="AJ687" s="54"/>
      <c r="AK687" s="54" t="s">
        <v>1450</v>
      </c>
      <c r="AL687" s="54" t="s">
        <v>1570</v>
      </c>
      <c r="AM687" s="52" t="s">
        <v>3553</v>
      </c>
      <c r="AN687" s="122">
        <v>120000</v>
      </c>
      <c r="AO687" s="119"/>
      <c r="AP687" s="119">
        <f t="shared" si="22"/>
        <v>0</v>
      </c>
      <c r="AQ687" s="189"/>
      <c r="AR687" s="189"/>
      <c r="AS687" s="18" t="s">
        <v>3232</v>
      </c>
      <c r="AT687" s="18" t="s">
        <v>3232</v>
      </c>
      <c r="AU687" s="18" t="s">
        <v>3273</v>
      </c>
      <c r="AV687" s="19"/>
      <c r="AW687" s="19"/>
      <c r="AX687" s="19"/>
    </row>
    <row r="688" spans="1:50" s="123" customFormat="1" ht="72" x14ac:dyDescent="0.2">
      <c r="A688" s="52" t="s">
        <v>50</v>
      </c>
      <c r="B688" s="52" t="s">
        <v>277</v>
      </c>
      <c r="C688" s="52" t="s">
        <v>276</v>
      </c>
      <c r="D688" s="52" t="s">
        <v>33</v>
      </c>
      <c r="E688" s="52" t="s">
        <v>454</v>
      </c>
      <c r="F688" s="121" t="s">
        <v>2257</v>
      </c>
      <c r="G688" s="52" t="s">
        <v>989</v>
      </c>
      <c r="H688" s="71" t="s">
        <v>340</v>
      </c>
      <c r="I688" s="71" t="s">
        <v>274</v>
      </c>
      <c r="J688" s="122">
        <v>900000</v>
      </c>
      <c r="K688" s="249" t="s">
        <v>137</v>
      </c>
      <c r="L688" s="78"/>
      <c r="M688" s="78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71" t="s">
        <v>3208</v>
      </c>
      <c r="AG688" s="52" t="s">
        <v>3544</v>
      </c>
      <c r="AH688" s="54" t="s">
        <v>3472</v>
      </c>
      <c r="AI688" s="54" t="s">
        <v>2456</v>
      </c>
      <c r="AJ688" s="54"/>
      <c r="AK688" s="54" t="s">
        <v>1450</v>
      </c>
      <c r="AL688" s="54" t="s">
        <v>1570</v>
      </c>
      <c r="AM688" s="52" t="s">
        <v>3553</v>
      </c>
      <c r="AN688" s="119">
        <v>876000</v>
      </c>
      <c r="AO688" s="119"/>
      <c r="AP688" s="119">
        <f t="shared" si="22"/>
        <v>24000</v>
      </c>
      <c r="AQ688" s="189"/>
      <c r="AR688" s="189"/>
      <c r="AS688" s="18" t="s">
        <v>3232</v>
      </c>
      <c r="AT688" s="18" t="s">
        <v>3232</v>
      </c>
      <c r="AU688" s="18" t="s">
        <v>3273</v>
      </c>
      <c r="AV688" s="19"/>
      <c r="AW688" s="19"/>
      <c r="AX688" s="19"/>
    </row>
    <row r="689" spans="1:50" s="123" customFormat="1" ht="72" x14ac:dyDescent="0.2">
      <c r="A689" s="52" t="s">
        <v>50</v>
      </c>
      <c r="B689" s="52" t="s">
        <v>277</v>
      </c>
      <c r="C689" s="52" t="s">
        <v>276</v>
      </c>
      <c r="D689" s="52" t="s">
        <v>33</v>
      </c>
      <c r="E689" s="52" t="s">
        <v>454</v>
      </c>
      <c r="F689" s="121" t="s">
        <v>2258</v>
      </c>
      <c r="G689" s="52" t="s">
        <v>990</v>
      </c>
      <c r="H689" s="71" t="s">
        <v>269</v>
      </c>
      <c r="I689" s="71" t="s">
        <v>275</v>
      </c>
      <c r="J689" s="122">
        <v>812000</v>
      </c>
      <c r="K689" s="249" t="s">
        <v>137</v>
      </c>
      <c r="L689" s="78"/>
      <c r="M689" s="78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71" t="s">
        <v>3208</v>
      </c>
      <c r="AG689" s="52" t="s">
        <v>3544</v>
      </c>
      <c r="AH689" s="54" t="s">
        <v>3472</v>
      </c>
      <c r="AI689" s="54" t="s">
        <v>2456</v>
      </c>
      <c r="AJ689" s="54"/>
      <c r="AK689" s="54" t="s">
        <v>1450</v>
      </c>
      <c r="AL689" s="54" t="s">
        <v>1570</v>
      </c>
      <c r="AM689" s="52" t="s">
        <v>3553</v>
      </c>
      <c r="AN689" s="119">
        <v>800000</v>
      </c>
      <c r="AO689" s="119"/>
      <c r="AP689" s="119">
        <f t="shared" si="22"/>
        <v>12000</v>
      </c>
      <c r="AQ689" s="189"/>
      <c r="AR689" s="189"/>
      <c r="AS689" s="18" t="s">
        <v>3232</v>
      </c>
      <c r="AT689" s="18" t="s">
        <v>3232</v>
      </c>
      <c r="AU689" s="18" t="s">
        <v>3273</v>
      </c>
      <c r="AV689" s="19"/>
      <c r="AW689" s="19"/>
      <c r="AX689" s="19"/>
    </row>
    <row r="690" spans="1:50" s="123" customFormat="1" ht="72" x14ac:dyDescent="0.2">
      <c r="A690" s="52" t="s">
        <v>50</v>
      </c>
      <c r="B690" s="52" t="s">
        <v>277</v>
      </c>
      <c r="C690" s="52" t="s">
        <v>276</v>
      </c>
      <c r="D690" s="52" t="s">
        <v>11</v>
      </c>
      <c r="E690" s="52" t="s">
        <v>310</v>
      </c>
      <c r="F690" s="121" t="s">
        <v>2259</v>
      </c>
      <c r="G690" s="52" t="s">
        <v>991</v>
      </c>
      <c r="H690" s="71" t="s">
        <v>270</v>
      </c>
      <c r="I690" s="71" t="s">
        <v>273</v>
      </c>
      <c r="J690" s="122">
        <v>7000</v>
      </c>
      <c r="K690" s="78"/>
      <c r="L690" s="78"/>
      <c r="M690" s="249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71" t="s">
        <v>3208</v>
      </c>
      <c r="AG690" s="52" t="s">
        <v>3544</v>
      </c>
      <c r="AH690" s="54" t="s">
        <v>3472</v>
      </c>
      <c r="AI690" s="54" t="s">
        <v>2456</v>
      </c>
      <c r="AJ690" s="54"/>
      <c r="AK690" s="54" t="s">
        <v>1446</v>
      </c>
      <c r="AL690" s="54" t="s">
        <v>1571</v>
      </c>
      <c r="AM690" s="52" t="s">
        <v>3553</v>
      </c>
      <c r="AN690" s="122">
        <v>7000</v>
      </c>
      <c r="AO690" s="119"/>
      <c r="AP690" s="119">
        <f t="shared" si="22"/>
        <v>0</v>
      </c>
      <c r="AQ690" s="189"/>
      <c r="AR690" s="189"/>
      <c r="AS690" s="18" t="s">
        <v>3207</v>
      </c>
      <c r="AT690" s="18" t="s">
        <v>3207</v>
      </c>
      <c r="AU690" s="18" t="s">
        <v>3241</v>
      </c>
      <c r="AV690" s="19"/>
      <c r="AW690" s="19"/>
      <c r="AX690" s="19"/>
    </row>
    <row r="691" spans="1:50" s="123" customFormat="1" ht="72" x14ac:dyDescent="0.2">
      <c r="A691" s="52" t="s">
        <v>50</v>
      </c>
      <c r="B691" s="52" t="s">
        <v>277</v>
      </c>
      <c r="C691" s="52" t="s">
        <v>276</v>
      </c>
      <c r="D691" s="52" t="s">
        <v>11</v>
      </c>
      <c r="E691" s="52" t="s">
        <v>310</v>
      </c>
      <c r="F691" s="121" t="s">
        <v>2260</v>
      </c>
      <c r="G691" s="52" t="s">
        <v>992</v>
      </c>
      <c r="H691" s="71" t="s">
        <v>272</v>
      </c>
      <c r="I691" s="71" t="s">
        <v>273</v>
      </c>
      <c r="J691" s="122">
        <v>24000</v>
      </c>
      <c r="K691" s="78"/>
      <c r="L691" s="78"/>
      <c r="M691" s="249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71" t="s">
        <v>3208</v>
      </c>
      <c r="AG691" s="52" t="s">
        <v>3544</v>
      </c>
      <c r="AH691" s="54" t="s">
        <v>3472</v>
      </c>
      <c r="AI691" s="54" t="s">
        <v>2456</v>
      </c>
      <c r="AJ691" s="54"/>
      <c r="AK691" s="54" t="s">
        <v>1446</v>
      </c>
      <c r="AL691" s="54" t="s">
        <v>1571</v>
      </c>
      <c r="AM691" s="52" t="s">
        <v>3553</v>
      </c>
      <c r="AN691" s="119">
        <v>22200</v>
      </c>
      <c r="AO691" s="119"/>
      <c r="AP691" s="119">
        <f t="shared" si="22"/>
        <v>1800</v>
      </c>
      <c r="AQ691" s="189"/>
      <c r="AR691" s="189"/>
      <c r="AS691" s="18" t="s">
        <v>3207</v>
      </c>
      <c r="AT691" s="18" t="s">
        <v>3207</v>
      </c>
      <c r="AU691" s="18" t="s">
        <v>3241</v>
      </c>
      <c r="AV691" s="19"/>
      <c r="AW691" s="19"/>
      <c r="AX691" s="19"/>
    </row>
    <row r="692" spans="1:50" s="123" customFormat="1" ht="72" x14ac:dyDescent="0.2">
      <c r="A692" s="52" t="s">
        <v>50</v>
      </c>
      <c r="B692" s="52" t="s">
        <v>277</v>
      </c>
      <c r="C692" s="52" t="s">
        <v>276</v>
      </c>
      <c r="D692" s="52" t="s">
        <v>286</v>
      </c>
      <c r="E692" s="52" t="s">
        <v>310</v>
      </c>
      <c r="F692" s="121" t="s">
        <v>2261</v>
      </c>
      <c r="G692" s="52" t="s">
        <v>993</v>
      </c>
      <c r="H692" s="71" t="s">
        <v>269</v>
      </c>
      <c r="I692" s="71" t="s">
        <v>271</v>
      </c>
      <c r="J692" s="122">
        <v>40000</v>
      </c>
      <c r="K692" s="78"/>
      <c r="L692" s="78"/>
      <c r="M692" s="249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3200</v>
      </c>
      <c r="AF692" s="71" t="s">
        <v>3242</v>
      </c>
      <c r="AG692" s="52" t="s">
        <v>3544</v>
      </c>
      <c r="AH692" s="52" t="s">
        <v>3475</v>
      </c>
      <c r="AI692" s="54" t="s">
        <v>2457</v>
      </c>
      <c r="AJ692" s="54"/>
      <c r="AK692" s="54" t="s">
        <v>1446</v>
      </c>
      <c r="AL692" s="54" t="s">
        <v>1571</v>
      </c>
      <c r="AM692" s="52" t="s">
        <v>3553</v>
      </c>
      <c r="AN692" s="119"/>
      <c r="AO692" s="119">
        <v>35800</v>
      </c>
      <c r="AP692" s="119">
        <f t="shared" si="22"/>
        <v>4200</v>
      </c>
      <c r="AQ692" s="189"/>
      <c r="AR692" s="189"/>
      <c r="AS692" s="18"/>
      <c r="AT692" s="18"/>
      <c r="AU692" s="18" t="s">
        <v>3241</v>
      </c>
      <c r="AV692" s="19"/>
      <c r="AW692" s="19"/>
      <c r="AX692" s="19"/>
    </row>
    <row r="693" spans="1:50" s="123" customFormat="1" ht="72" x14ac:dyDescent="0.2">
      <c r="A693" s="52" t="s">
        <v>50</v>
      </c>
      <c r="B693" s="52" t="s">
        <v>277</v>
      </c>
      <c r="C693" s="52" t="s">
        <v>276</v>
      </c>
      <c r="D693" s="52" t="s">
        <v>286</v>
      </c>
      <c r="E693" s="52" t="s">
        <v>310</v>
      </c>
      <c r="F693" s="121" t="s">
        <v>2262</v>
      </c>
      <c r="G693" s="52" t="s">
        <v>994</v>
      </c>
      <c r="H693" s="71" t="s">
        <v>387</v>
      </c>
      <c r="I693" s="71" t="s">
        <v>271</v>
      </c>
      <c r="J693" s="122">
        <v>56000</v>
      </c>
      <c r="K693" s="78"/>
      <c r="L693" s="78"/>
      <c r="M693" s="249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71" t="s">
        <v>3200</v>
      </c>
      <c r="AG693" s="54" t="s">
        <v>3544</v>
      </c>
      <c r="AH693" s="52" t="s">
        <v>2457</v>
      </c>
      <c r="AI693" s="52" t="s">
        <v>2457</v>
      </c>
      <c r="AJ693" s="52"/>
      <c r="AK693" s="54" t="s">
        <v>1446</v>
      </c>
      <c r="AL693" s="54" t="s">
        <v>1571</v>
      </c>
      <c r="AM693" s="52" t="s">
        <v>3552</v>
      </c>
      <c r="AN693" s="119"/>
      <c r="AO693" s="122">
        <v>56000</v>
      </c>
      <c r="AP693" s="119">
        <f t="shared" si="22"/>
        <v>0</v>
      </c>
      <c r="AQ693" s="189"/>
      <c r="AR693" s="189"/>
      <c r="AS693" s="18"/>
      <c r="AT693" s="18"/>
      <c r="AU693" s="18"/>
      <c r="AV693" s="17">
        <v>56000</v>
      </c>
      <c r="AW693" s="18" t="s">
        <v>1289</v>
      </c>
      <c r="AX693" s="19"/>
    </row>
    <row r="694" spans="1:50" s="123" customFormat="1" ht="90" x14ac:dyDescent="0.2">
      <c r="A694" s="52" t="s">
        <v>50</v>
      </c>
      <c r="B694" s="52" t="s">
        <v>277</v>
      </c>
      <c r="C694" s="52" t="s">
        <v>276</v>
      </c>
      <c r="D694" s="52" t="s">
        <v>286</v>
      </c>
      <c r="E694" s="52" t="s">
        <v>310</v>
      </c>
      <c r="F694" s="121" t="s">
        <v>2263</v>
      </c>
      <c r="G694" s="52" t="s">
        <v>995</v>
      </c>
      <c r="H694" s="71" t="s">
        <v>270</v>
      </c>
      <c r="I694" s="71" t="s">
        <v>271</v>
      </c>
      <c r="J694" s="122">
        <v>19600</v>
      </c>
      <c r="K694" s="78"/>
      <c r="L694" s="78"/>
      <c r="M694" s="249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3200</v>
      </c>
      <c r="AF694" s="71" t="s">
        <v>3242</v>
      </c>
      <c r="AG694" s="52" t="s">
        <v>3544</v>
      </c>
      <c r="AH694" s="52" t="s">
        <v>3475</v>
      </c>
      <c r="AI694" s="54" t="s">
        <v>2457</v>
      </c>
      <c r="AJ694" s="54"/>
      <c r="AK694" s="54" t="s">
        <v>1446</v>
      </c>
      <c r="AL694" s="54" t="s">
        <v>1571</v>
      </c>
      <c r="AM694" s="52" t="s">
        <v>3553</v>
      </c>
      <c r="AN694" s="119"/>
      <c r="AO694" s="119">
        <v>14990</v>
      </c>
      <c r="AP694" s="119">
        <f t="shared" si="22"/>
        <v>4610</v>
      </c>
      <c r="AQ694" s="189"/>
      <c r="AR694" s="189"/>
      <c r="AS694" s="18"/>
      <c r="AT694" s="18"/>
      <c r="AU694" s="18" t="s">
        <v>3207</v>
      </c>
      <c r="AV694" s="74">
        <v>14990</v>
      </c>
      <c r="AW694" s="17">
        <v>4610</v>
      </c>
      <c r="AX694" s="19"/>
    </row>
    <row r="695" spans="1:50" s="123" customFormat="1" ht="72" x14ac:dyDescent="0.2">
      <c r="A695" s="52" t="s">
        <v>50</v>
      </c>
      <c r="B695" s="52" t="s">
        <v>277</v>
      </c>
      <c r="C695" s="52" t="s">
        <v>276</v>
      </c>
      <c r="D695" s="52" t="s">
        <v>10</v>
      </c>
      <c r="E695" s="52" t="s">
        <v>311</v>
      </c>
      <c r="F695" s="121" t="s">
        <v>2264</v>
      </c>
      <c r="G695" s="52" t="s">
        <v>996</v>
      </c>
      <c r="H695" s="71" t="s">
        <v>317</v>
      </c>
      <c r="I695" s="71" t="s">
        <v>271</v>
      </c>
      <c r="J695" s="122">
        <v>150000</v>
      </c>
      <c r="K695" s="78"/>
      <c r="L695" s="78"/>
      <c r="M695" s="249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3200</v>
      </c>
      <c r="AF695" s="71" t="s">
        <v>3242</v>
      </c>
      <c r="AG695" s="52" t="s">
        <v>3544</v>
      </c>
      <c r="AH695" s="52" t="s">
        <v>3475</v>
      </c>
      <c r="AI695" s="54" t="s">
        <v>2457</v>
      </c>
      <c r="AJ695" s="54"/>
      <c r="AK695" s="54" t="s">
        <v>1446</v>
      </c>
      <c r="AL695" s="54" t="s">
        <v>1571</v>
      </c>
      <c r="AM695" s="52" t="s">
        <v>3553</v>
      </c>
      <c r="AN695" s="119"/>
      <c r="AO695" s="119">
        <v>147500</v>
      </c>
      <c r="AP695" s="119">
        <f t="shared" si="22"/>
        <v>2500</v>
      </c>
      <c r="AQ695" s="189"/>
      <c r="AR695" s="189"/>
      <c r="AS695" s="18"/>
      <c r="AT695" s="18"/>
      <c r="AU695" s="18" t="s">
        <v>3207</v>
      </c>
      <c r="AV695" s="17">
        <v>147500</v>
      </c>
      <c r="AW695" s="17">
        <v>2500</v>
      </c>
      <c r="AX695" s="19"/>
    </row>
    <row r="696" spans="1:50" s="123" customFormat="1" ht="72" x14ac:dyDescent="0.2">
      <c r="A696" s="52" t="s">
        <v>50</v>
      </c>
      <c r="B696" s="52" t="s">
        <v>277</v>
      </c>
      <c r="C696" s="52" t="s">
        <v>276</v>
      </c>
      <c r="D696" s="52" t="s">
        <v>10</v>
      </c>
      <c r="E696" s="52" t="s">
        <v>311</v>
      </c>
      <c r="F696" s="121" t="s">
        <v>2265</v>
      </c>
      <c r="G696" s="52" t="s">
        <v>997</v>
      </c>
      <c r="H696" s="71" t="s">
        <v>269</v>
      </c>
      <c r="I696" s="71" t="s">
        <v>271</v>
      </c>
      <c r="J696" s="122">
        <v>30000</v>
      </c>
      <c r="K696" s="78"/>
      <c r="L696" s="78"/>
      <c r="M696" s="249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3200</v>
      </c>
      <c r="AF696" s="71" t="s">
        <v>3242</v>
      </c>
      <c r="AG696" s="52" t="s">
        <v>3544</v>
      </c>
      <c r="AH696" s="52" t="s">
        <v>3475</v>
      </c>
      <c r="AI696" s="54" t="s">
        <v>2457</v>
      </c>
      <c r="AJ696" s="54"/>
      <c r="AK696" s="54" t="s">
        <v>1446</v>
      </c>
      <c r="AL696" s="54" t="s">
        <v>1571</v>
      </c>
      <c r="AM696" s="52" t="s">
        <v>3553</v>
      </c>
      <c r="AN696" s="119"/>
      <c r="AO696" s="119">
        <v>29000</v>
      </c>
      <c r="AP696" s="119">
        <f t="shared" si="22"/>
        <v>1000</v>
      </c>
      <c r="AQ696" s="189"/>
      <c r="AR696" s="189"/>
      <c r="AS696" s="18"/>
      <c r="AT696" s="18"/>
      <c r="AU696" s="18" t="s">
        <v>3207</v>
      </c>
      <c r="AV696" s="17">
        <v>29000</v>
      </c>
      <c r="AW696" s="17">
        <v>1000</v>
      </c>
      <c r="AX696" s="19"/>
    </row>
    <row r="697" spans="1:50" s="123" customFormat="1" ht="108" x14ac:dyDescent="0.2">
      <c r="A697" s="52" t="s">
        <v>50</v>
      </c>
      <c r="B697" s="52" t="s">
        <v>277</v>
      </c>
      <c r="C697" s="52" t="s">
        <v>276</v>
      </c>
      <c r="D697" s="52" t="s">
        <v>10</v>
      </c>
      <c r="E697" s="52" t="s">
        <v>311</v>
      </c>
      <c r="F697" s="121" t="s">
        <v>2266</v>
      </c>
      <c r="G697" s="52" t="s">
        <v>998</v>
      </c>
      <c r="H697" s="71" t="s">
        <v>317</v>
      </c>
      <c r="I697" s="71" t="s">
        <v>271</v>
      </c>
      <c r="J697" s="122">
        <v>12500</v>
      </c>
      <c r="K697" s="78"/>
      <c r="L697" s="78"/>
      <c r="M697" s="249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3200</v>
      </c>
      <c r="AF697" s="71" t="s">
        <v>3242</v>
      </c>
      <c r="AG697" s="52" t="s">
        <v>3544</v>
      </c>
      <c r="AH697" s="52" t="s">
        <v>3475</v>
      </c>
      <c r="AI697" s="54" t="s">
        <v>2457</v>
      </c>
      <c r="AJ697" s="54"/>
      <c r="AK697" s="54" t="s">
        <v>1446</v>
      </c>
      <c r="AL697" s="54" t="s">
        <v>1571</v>
      </c>
      <c r="AM697" s="52" t="s">
        <v>3553</v>
      </c>
      <c r="AN697" s="119"/>
      <c r="AO697" s="119">
        <v>11000</v>
      </c>
      <c r="AP697" s="119">
        <f t="shared" si="22"/>
        <v>1500</v>
      </c>
      <c r="AQ697" s="189"/>
      <c r="AR697" s="189"/>
      <c r="AS697" s="18"/>
      <c r="AT697" s="18"/>
      <c r="AU697" s="18" t="s">
        <v>3207</v>
      </c>
      <c r="AV697" s="17">
        <v>11000</v>
      </c>
      <c r="AW697" s="17">
        <v>1500</v>
      </c>
      <c r="AX697" s="19"/>
    </row>
    <row r="698" spans="1:50" s="123" customFormat="1" ht="72" x14ac:dyDescent="0.2">
      <c r="A698" s="52" t="s">
        <v>50</v>
      </c>
      <c r="B698" s="52" t="s">
        <v>277</v>
      </c>
      <c r="C698" s="52" t="s">
        <v>276</v>
      </c>
      <c r="D698" s="52" t="s">
        <v>10</v>
      </c>
      <c r="E698" s="52" t="s">
        <v>311</v>
      </c>
      <c r="F698" s="121" t="s">
        <v>2267</v>
      </c>
      <c r="G698" s="52" t="s">
        <v>999</v>
      </c>
      <c r="H698" s="71" t="s">
        <v>270</v>
      </c>
      <c r="I698" s="71" t="s">
        <v>268</v>
      </c>
      <c r="J698" s="122">
        <v>5400</v>
      </c>
      <c r="K698" s="78"/>
      <c r="L698" s="78"/>
      <c r="M698" s="249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3200</v>
      </c>
      <c r="AF698" s="71" t="s">
        <v>3242</v>
      </c>
      <c r="AG698" s="52" t="s">
        <v>3544</v>
      </c>
      <c r="AH698" s="52" t="s">
        <v>3475</v>
      </c>
      <c r="AI698" s="54" t="s">
        <v>2457</v>
      </c>
      <c r="AJ698" s="54"/>
      <c r="AK698" s="54" t="s">
        <v>1446</v>
      </c>
      <c r="AL698" s="54" t="s">
        <v>1571</v>
      </c>
      <c r="AM698" s="52" t="s">
        <v>3553</v>
      </c>
      <c r="AN698" s="119"/>
      <c r="AO698" s="119">
        <v>4000</v>
      </c>
      <c r="AP698" s="119">
        <f t="shared" si="22"/>
        <v>1400</v>
      </c>
      <c r="AQ698" s="189"/>
      <c r="AR698" s="189"/>
      <c r="AS698" s="18"/>
      <c r="AT698" s="18"/>
      <c r="AU698" s="18" t="s">
        <v>3207</v>
      </c>
      <c r="AV698" s="17">
        <v>4000</v>
      </c>
      <c r="AW698" s="17">
        <v>1400</v>
      </c>
      <c r="AX698" s="19"/>
    </row>
    <row r="699" spans="1:50" s="123" customFormat="1" ht="409.5" x14ac:dyDescent="0.2">
      <c r="A699" s="52" t="s">
        <v>50</v>
      </c>
      <c r="B699" s="52" t="s">
        <v>277</v>
      </c>
      <c r="C699" s="52" t="s">
        <v>17</v>
      </c>
      <c r="D699" s="52" t="s">
        <v>1566</v>
      </c>
      <c r="E699" s="52" t="s">
        <v>454</v>
      </c>
      <c r="F699" s="121" t="s">
        <v>2268</v>
      </c>
      <c r="G699" s="52" t="s">
        <v>1483</v>
      </c>
      <c r="H699" s="71" t="s">
        <v>270</v>
      </c>
      <c r="I699" s="71" t="s">
        <v>631</v>
      </c>
      <c r="J699" s="122">
        <v>16879500</v>
      </c>
      <c r="K699" s="249" t="s">
        <v>137</v>
      </c>
      <c r="L699" s="71"/>
      <c r="M699" s="71"/>
      <c r="N699" s="261"/>
      <c r="O699" s="262" t="s">
        <v>1478</v>
      </c>
      <c r="P699" s="262" t="s">
        <v>1479</v>
      </c>
      <c r="Q699" s="262" t="s">
        <v>1480</v>
      </c>
      <c r="R699" s="262" t="s">
        <v>1481</v>
      </c>
      <c r="S699" s="262" t="s">
        <v>124</v>
      </c>
      <c r="T699" s="262" t="s">
        <v>1289</v>
      </c>
      <c r="U699" s="262" t="s">
        <v>1289</v>
      </c>
      <c r="V699" s="262" t="s">
        <v>1482</v>
      </c>
      <c r="W699" s="263" t="s">
        <v>3259</v>
      </c>
      <c r="X699" s="262" t="s">
        <v>3260</v>
      </c>
      <c r="Y699" s="52" t="s">
        <v>3261</v>
      </c>
      <c r="Z699" s="52" t="s">
        <v>3855</v>
      </c>
      <c r="AA699" s="262" t="s">
        <v>3263</v>
      </c>
      <c r="AB699" s="52" t="s">
        <v>3264</v>
      </c>
      <c r="AC699" s="52" t="s">
        <v>3265</v>
      </c>
      <c r="AD699" s="264" t="s">
        <v>3856</v>
      </c>
      <c r="AE699" s="20" t="s">
        <v>3267</v>
      </c>
      <c r="AF699" s="54" t="s">
        <v>3267</v>
      </c>
      <c r="AG699" s="54" t="s">
        <v>3545</v>
      </c>
      <c r="AH699" s="54" t="s">
        <v>3514</v>
      </c>
      <c r="AI699" s="54" t="s">
        <v>2456</v>
      </c>
      <c r="AJ699" s="54"/>
      <c r="AK699" s="54" t="s">
        <v>1572</v>
      </c>
      <c r="AL699" s="54" t="s">
        <v>1572</v>
      </c>
      <c r="AM699" s="52" t="s">
        <v>3553</v>
      </c>
      <c r="AN699" s="257">
        <v>16879500</v>
      </c>
      <c r="AO699" s="119"/>
      <c r="AP699" s="119">
        <f t="shared" si="22"/>
        <v>0</v>
      </c>
      <c r="AQ699" s="187"/>
      <c r="AR699" s="189"/>
      <c r="AS699" s="19"/>
      <c r="AT699" s="19"/>
      <c r="AU699" s="19"/>
      <c r="AV699" s="19"/>
      <c r="AW699" s="19"/>
      <c r="AX699" s="19"/>
    </row>
    <row r="700" spans="1:50" s="123" customFormat="1" ht="72" x14ac:dyDescent="0.2">
      <c r="A700" s="52" t="s">
        <v>50</v>
      </c>
      <c r="B700" s="52" t="s">
        <v>277</v>
      </c>
      <c r="C700" s="52" t="s">
        <v>17</v>
      </c>
      <c r="D700" s="52" t="s">
        <v>34</v>
      </c>
      <c r="E700" s="52" t="s">
        <v>454</v>
      </c>
      <c r="F700" s="121" t="s">
        <v>2269</v>
      </c>
      <c r="G700" s="52" t="s">
        <v>1131</v>
      </c>
      <c r="H700" s="71" t="s">
        <v>270</v>
      </c>
      <c r="I700" s="71" t="s">
        <v>1119</v>
      </c>
      <c r="J700" s="122">
        <v>2759000</v>
      </c>
      <c r="K700" s="249" t="s">
        <v>137</v>
      </c>
      <c r="L700" s="78"/>
      <c r="M700" s="78"/>
      <c r="N700" s="19" t="s">
        <v>3857</v>
      </c>
      <c r="O700" s="19"/>
      <c r="P700" s="19"/>
      <c r="Q700" s="19"/>
      <c r="R700" s="19"/>
      <c r="S700" s="19"/>
      <c r="T700" s="19"/>
      <c r="U700" s="19"/>
      <c r="V700" s="19"/>
      <c r="W700" s="19"/>
      <c r="X700" s="18"/>
      <c r="Y700" s="46"/>
      <c r="Z700" s="19"/>
      <c r="AA700" s="19"/>
      <c r="AB700" s="52"/>
      <c r="AC700" s="52"/>
      <c r="AD700" s="52"/>
      <c r="AE700" s="19" t="s">
        <v>3268</v>
      </c>
      <c r="AF700" s="54" t="s">
        <v>3268</v>
      </c>
      <c r="AG700" s="54" t="s">
        <v>3541</v>
      </c>
      <c r="AH700" s="54" t="s">
        <v>3470</v>
      </c>
      <c r="AI700" s="52" t="s">
        <v>3467</v>
      </c>
      <c r="AJ700" s="52"/>
      <c r="AK700" s="54" t="s">
        <v>1484</v>
      </c>
      <c r="AL700" s="54" t="s">
        <v>1571</v>
      </c>
      <c r="AM700" s="52" t="s">
        <v>3553</v>
      </c>
      <c r="AN700" s="119"/>
      <c r="AO700" s="119"/>
      <c r="AP700" s="119">
        <f t="shared" si="22"/>
        <v>2759000</v>
      </c>
      <c r="AQ700" s="189" t="s">
        <v>3226</v>
      </c>
      <c r="AR700" s="189" t="s">
        <v>3274</v>
      </c>
      <c r="AS700" s="19"/>
      <c r="AT700" s="19"/>
      <c r="AU700" s="19"/>
      <c r="AV700" s="19"/>
      <c r="AW700" s="19"/>
      <c r="AX700" s="19"/>
    </row>
    <row r="701" spans="1:50" s="123" customFormat="1" ht="72" x14ac:dyDescent="0.2">
      <c r="A701" s="52" t="s">
        <v>50</v>
      </c>
      <c r="B701" s="52" t="s">
        <v>277</v>
      </c>
      <c r="C701" s="52" t="s">
        <v>17</v>
      </c>
      <c r="D701" s="52" t="s">
        <v>34</v>
      </c>
      <c r="E701" s="52" t="s">
        <v>454</v>
      </c>
      <c r="F701" s="121" t="s">
        <v>2270</v>
      </c>
      <c r="G701" s="52" t="s">
        <v>1132</v>
      </c>
      <c r="H701" s="71" t="s">
        <v>270</v>
      </c>
      <c r="I701" s="71" t="s">
        <v>1122</v>
      </c>
      <c r="J701" s="122">
        <v>1800000</v>
      </c>
      <c r="K701" s="249" t="s">
        <v>137</v>
      </c>
      <c r="L701" s="78"/>
      <c r="M701" s="78"/>
      <c r="N701" s="19" t="s">
        <v>3858</v>
      </c>
      <c r="O701" s="18" t="s">
        <v>3859</v>
      </c>
      <c r="P701" s="18" t="s">
        <v>3207</v>
      </c>
      <c r="Q701" s="19" t="s">
        <v>3860</v>
      </c>
      <c r="R701" s="18" t="s">
        <v>1279</v>
      </c>
      <c r="S701" s="18" t="s">
        <v>92</v>
      </c>
      <c r="T701" s="18" t="s">
        <v>1289</v>
      </c>
      <c r="U701" s="18" t="s">
        <v>1289</v>
      </c>
      <c r="V701" s="18" t="s">
        <v>3861</v>
      </c>
      <c r="W701" s="17">
        <v>1650000</v>
      </c>
      <c r="X701" s="18">
        <v>2</v>
      </c>
      <c r="Y701" s="20" t="s">
        <v>3862</v>
      </c>
      <c r="Z701" s="20" t="s">
        <v>3863</v>
      </c>
      <c r="AA701" s="18">
        <v>7014240244</v>
      </c>
      <c r="AB701" s="52"/>
      <c r="AC701" s="52"/>
      <c r="AD701" s="52"/>
      <c r="AE701" s="20"/>
      <c r="AF701" s="54" t="s">
        <v>3269</v>
      </c>
      <c r="AG701" s="54" t="s">
        <v>3541</v>
      </c>
      <c r="AH701" s="54" t="s">
        <v>3470</v>
      </c>
      <c r="AI701" s="52" t="s">
        <v>2456</v>
      </c>
      <c r="AJ701" s="52"/>
      <c r="AK701" s="54" t="s">
        <v>1485</v>
      </c>
      <c r="AL701" s="54" t="s">
        <v>1568</v>
      </c>
      <c r="AM701" s="52" t="s">
        <v>3553</v>
      </c>
      <c r="AN701" s="119">
        <v>1650000</v>
      </c>
      <c r="AO701" s="119"/>
      <c r="AP701" s="119">
        <f t="shared" si="22"/>
        <v>150000</v>
      </c>
      <c r="AQ701" s="189"/>
      <c r="AR701" s="198"/>
      <c r="AS701" s="19"/>
      <c r="AT701" s="19"/>
      <c r="AU701" s="19"/>
      <c r="AV701" s="19"/>
      <c r="AW701" s="19"/>
      <c r="AX701" s="19"/>
    </row>
    <row r="702" spans="1:50" s="123" customFormat="1" ht="72" x14ac:dyDescent="0.2">
      <c r="A702" s="52" t="s">
        <v>51</v>
      </c>
      <c r="B702" s="52" t="s">
        <v>277</v>
      </c>
      <c r="C702" s="52" t="s">
        <v>276</v>
      </c>
      <c r="D702" s="52" t="s">
        <v>11</v>
      </c>
      <c r="E702" s="52" t="s">
        <v>454</v>
      </c>
      <c r="F702" s="121" t="s">
        <v>2271</v>
      </c>
      <c r="G702" s="52" t="s">
        <v>1000</v>
      </c>
      <c r="H702" s="71" t="s">
        <v>360</v>
      </c>
      <c r="I702" s="71" t="s">
        <v>268</v>
      </c>
      <c r="J702" s="122">
        <v>150000</v>
      </c>
      <c r="K702" s="249" t="s">
        <v>137</v>
      </c>
      <c r="L702" s="78"/>
      <c r="M702" s="265"/>
      <c r="N702" s="19" t="s">
        <v>3866</v>
      </c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3867</v>
      </c>
      <c r="AF702" s="52" t="s">
        <v>2444</v>
      </c>
      <c r="AG702" s="52" t="s">
        <v>3537</v>
      </c>
      <c r="AH702" s="52" t="s">
        <v>3451</v>
      </c>
      <c r="AI702" s="52" t="s">
        <v>3467</v>
      </c>
      <c r="AJ702" s="52"/>
      <c r="AK702" s="52" t="s">
        <v>1486</v>
      </c>
      <c r="AL702" s="52" t="s">
        <v>1571</v>
      </c>
      <c r="AM702" s="52" t="s">
        <v>3553</v>
      </c>
      <c r="AN702" s="119"/>
      <c r="AO702" s="119"/>
      <c r="AP702" s="119">
        <f t="shared" si="22"/>
        <v>150000</v>
      </c>
      <c r="AQ702" s="189" t="s">
        <v>2445</v>
      </c>
      <c r="AR702" s="189" t="s">
        <v>2445</v>
      </c>
      <c r="AS702" s="332" t="s">
        <v>2445</v>
      </c>
      <c r="AT702" s="332" t="s">
        <v>2445</v>
      </c>
      <c r="AU702" s="332" t="s">
        <v>2445</v>
      </c>
      <c r="AV702" s="19"/>
      <c r="AW702" s="19"/>
      <c r="AX702" s="19"/>
    </row>
    <row r="703" spans="1:50" s="123" customFormat="1" ht="72" x14ac:dyDescent="0.2">
      <c r="A703" s="52" t="s">
        <v>51</v>
      </c>
      <c r="B703" s="52" t="s">
        <v>277</v>
      </c>
      <c r="C703" s="52" t="s">
        <v>276</v>
      </c>
      <c r="D703" s="52" t="s">
        <v>11</v>
      </c>
      <c r="E703" s="52" t="s">
        <v>454</v>
      </c>
      <c r="F703" s="121" t="s">
        <v>2272</v>
      </c>
      <c r="G703" s="52" t="s">
        <v>1001</v>
      </c>
      <c r="H703" s="71" t="s">
        <v>319</v>
      </c>
      <c r="I703" s="71" t="s">
        <v>274</v>
      </c>
      <c r="J703" s="122">
        <v>34000</v>
      </c>
      <c r="K703" s="249" t="s">
        <v>137</v>
      </c>
      <c r="L703" s="78"/>
      <c r="M703" s="265"/>
      <c r="N703" s="19" t="s">
        <v>3866</v>
      </c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3867</v>
      </c>
      <c r="AF703" s="52" t="s">
        <v>2444</v>
      </c>
      <c r="AG703" s="52" t="s">
        <v>3537</v>
      </c>
      <c r="AH703" s="52" t="s">
        <v>3451</v>
      </c>
      <c r="AI703" s="52" t="s">
        <v>3467</v>
      </c>
      <c r="AJ703" s="52"/>
      <c r="AK703" s="52" t="s">
        <v>1486</v>
      </c>
      <c r="AL703" s="52" t="s">
        <v>1571</v>
      </c>
      <c r="AM703" s="52" t="s">
        <v>3553</v>
      </c>
      <c r="AN703" s="119"/>
      <c r="AO703" s="119"/>
      <c r="AP703" s="119">
        <f t="shared" si="22"/>
        <v>34000</v>
      </c>
      <c r="AQ703" s="189" t="s">
        <v>2445</v>
      </c>
      <c r="AR703" s="189" t="s">
        <v>2445</v>
      </c>
      <c r="AS703" s="332" t="s">
        <v>2445</v>
      </c>
      <c r="AT703" s="332" t="s">
        <v>2445</v>
      </c>
      <c r="AU703" s="332" t="s">
        <v>2445</v>
      </c>
      <c r="AV703" s="19"/>
      <c r="AW703" s="19"/>
      <c r="AX703" s="19"/>
    </row>
    <row r="704" spans="1:50" s="123" customFormat="1" ht="72" x14ac:dyDescent="0.2">
      <c r="A704" s="52" t="s">
        <v>51</v>
      </c>
      <c r="B704" s="52" t="s">
        <v>277</v>
      </c>
      <c r="C704" s="52" t="s">
        <v>276</v>
      </c>
      <c r="D704" s="52" t="s">
        <v>11</v>
      </c>
      <c r="E704" s="52" t="s">
        <v>454</v>
      </c>
      <c r="F704" s="121" t="s">
        <v>2273</v>
      </c>
      <c r="G704" s="52" t="s">
        <v>1002</v>
      </c>
      <c r="H704" s="71" t="s">
        <v>269</v>
      </c>
      <c r="I704" s="71" t="s">
        <v>273</v>
      </c>
      <c r="J704" s="122">
        <v>12000</v>
      </c>
      <c r="K704" s="249" t="s">
        <v>137</v>
      </c>
      <c r="L704" s="78"/>
      <c r="M704" s="265"/>
      <c r="N704" s="19" t="s">
        <v>3866</v>
      </c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3867</v>
      </c>
      <c r="AF704" s="52" t="s">
        <v>2444</v>
      </c>
      <c r="AG704" s="52" t="s">
        <v>3537</v>
      </c>
      <c r="AH704" s="52" t="s">
        <v>3451</v>
      </c>
      <c r="AI704" s="52" t="s">
        <v>3467</v>
      </c>
      <c r="AJ704" s="52"/>
      <c r="AK704" s="52" t="s">
        <v>1486</v>
      </c>
      <c r="AL704" s="52" t="s">
        <v>1571</v>
      </c>
      <c r="AM704" s="52" t="s">
        <v>3553</v>
      </c>
      <c r="AN704" s="119"/>
      <c r="AO704" s="119"/>
      <c r="AP704" s="119">
        <f t="shared" si="22"/>
        <v>12000</v>
      </c>
      <c r="AQ704" s="189" t="s">
        <v>2445</v>
      </c>
      <c r="AR704" s="189" t="s">
        <v>2445</v>
      </c>
      <c r="AS704" s="332" t="s">
        <v>2445</v>
      </c>
      <c r="AT704" s="332" t="s">
        <v>2445</v>
      </c>
      <c r="AU704" s="332" t="s">
        <v>2445</v>
      </c>
      <c r="AV704" s="19"/>
      <c r="AW704" s="19"/>
      <c r="AX704" s="19"/>
    </row>
    <row r="705" spans="1:50" s="123" customFormat="1" ht="72" x14ac:dyDescent="0.2">
      <c r="A705" s="52" t="s">
        <v>51</v>
      </c>
      <c r="B705" s="52" t="s">
        <v>277</v>
      </c>
      <c r="C705" s="52" t="s">
        <v>276</v>
      </c>
      <c r="D705" s="52" t="s">
        <v>11</v>
      </c>
      <c r="E705" s="52" t="s">
        <v>454</v>
      </c>
      <c r="F705" s="121" t="s">
        <v>2274</v>
      </c>
      <c r="G705" s="52" t="s">
        <v>1003</v>
      </c>
      <c r="H705" s="71" t="s">
        <v>270</v>
      </c>
      <c r="I705" s="71" t="s">
        <v>803</v>
      </c>
      <c r="J705" s="122">
        <v>6000</v>
      </c>
      <c r="K705" s="249" t="s">
        <v>137</v>
      </c>
      <c r="L705" s="78"/>
      <c r="M705" s="265"/>
      <c r="N705" s="19" t="s">
        <v>3866</v>
      </c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3867</v>
      </c>
      <c r="AF705" s="52" t="s">
        <v>2444</v>
      </c>
      <c r="AG705" s="52" t="s">
        <v>3537</v>
      </c>
      <c r="AH705" s="52" t="s">
        <v>3451</v>
      </c>
      <c r="AI705" s="52" t="s">
        <v>3467</v>
      </c>
      <c r="AJ705" s="52"/>
      <c r="AK705" s="52" t="s">
        <v>1486</v>
      </c>
      <c r="AL705" s="52" t="s">
        <v>1571</v>
      </c>
      <c r="AM705" s="52" t="s">
        <v>3553</v>
      </c>
      <c r="AN705" s="119"/>
      <c r="AO705" s="119"/>
      <c r="AP705" s="119">
        <f t="shared" si="22"/>
        <v>6000</v>
      </c>
      <c r="AQ705" s="189" t="s">
        <v>2445</v>
      </c>
      <c r="AR705" s="189" t="s">
        <v>2445</v>
      </c>
      <c r="AS705" s="332" t="s">
        <v>2445</v>
      </c>
      <c r="AT705" s="332" t="s">
        <v>2445</v>
      </c>
      <c r="AU705" s="332" t="s">
        <v>2445</v>
      </c>
      <c r="AV705" s="19"/>
      <c r="AW705" s="19"/>
      <c r="AX705" s="19"/>
    </row>
    <row r="706" spans="1:50" s="123" customFormat="1" ht="72" x14ac:dyDescent="0.2">
      <c r="A706" s="52" t="s">
        <v>51</v>
      </c>
      <c r="B706" s="52" t="s">
        <v>277</v>
      </c>
      <c r="C706" s="52" t="s">
        <v>276</v>
      </c>
      <c r="D706" s="52" t="s">
        <v>11</v>
      </c>
      <c r="E706" s="52" t="s">
        <v>454</v>
      </c>
      <c r="F706" s="121" t="s">
        <v>2275</v>
      </c>
      <c r="G706" s="52" t="s">
        <v>1004</v>
      </c>
      <c r="H706" s="71" t="s">
        <v>269</v>
      </c>
      <c r="I706" s="71" t="s">
        <v>275</v>
      </c>
      <c r="J706" s="122">
        <v>10000</v>
      </c>
      <c r="K706" s="249" t="s">
        <v>137</v>
      </c>
      <c r="L706" s="78"/>
      <c r="M706" s="78"/>
      <c r="N706" s="19" t="s">
        <v>3866</v>
      </c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3867</v>
      </c>
      <c r="AF706" s="52" t="s">
        <v>2444</v>
      </c>
      <c r="AG706" s="52" t="s">
        <v>3537</v>
      </c>
      <c r="AH706" s="52" t="s">
        <v>3451</v>
      </c>
      <c r="AI706" s="52" t="s">
        <v>3467</v>
      </c>
      <c r="AJ706" s="52"/>
      <c r="AK706" s="52" t="s">
        <v>1486</v>
      </c>
      <c r="AL706" s="52" t="s">
        <v>1571</v>
      </c>
      <c r="AM706" s="52" t="s">
        <v>3553</v>
      </c>
      <c r="AN706" s="119"/>
      <c r="AO706" s="119"/>
      <c r="AP706" s="119">
        <f t="shared" si="22"/>
        <v>10000</v>
      </c>
      <c r="AQ706" s="189" t="s">
        <v>2445</v>
      </c>
      <c r="AR706" s="189" t="s">
        <v>2445</v>
      </c>
      <c r="AS706" s="332" t="s">
        <v>2445</v>
      </c>
      <c r="AT706" s="332" t="s">
        <v>2445</v>
      </c>
      <c r="AU706" s="332" t="s">
        <v>2445</v>
      </c>
      <c r="AV706" s="19"/>
      <c r="AW706" s="19"/>
      <c r="AX706" s="19"/>
    </row>
    <row r="707" spans="1:50" s="123" customFormat="1" ht="72" x14ac:dyDescent="0.2">
      <c r="A707" s="52" t="s">
        <v>51</v>
      </c>
      <c r="B707" s="52" t="s">
        <v>277</v>
      </c>
      <c r="C707" s="52" t="s">
        <v>276</v>
      </c>
      <c r="D707" s="52" t="s">
        <v>286</v>
      </c>
      <c r="E707" s="52" t="s">
        <v>454</v>
      </c>
      <c r="F707" s="121" t="s">
        <v>2276</v>
      </c>
      <c r="G707" s="52" t="s">
        <v>1005</v>
      </c>
      <c r="H707" s="71" t="s">
        <v>317</v>
      </c>
      <c r="I707" s="71" t="s">
        <v>271</v>
      </c>
      <c r="J707" s="122">
        <v>104000</v>
      </c>
      <c r="K707" s="249" t="s">
        <v>137</v>
      </c>
      <c r="L707" s="78"/>
      <c r="M707" s="265"/>
      <c r="N707" s="19" t="s">
        <v>3868</v>
      </c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3869</v>
      </c>
      <c r="AF707" s="52" t="s">
        <v>2444</v>
      </c>
      <c r="AG707" s="52" t="s">
        <v>3537</v>
      </c>
      <c r="AH707" s="52" t="s">
        <v>3451</v>
      </c>
      <c r="AI707" s="52" t="s">
        <v>3467</v>
      </c>
      <c r="AJ707" s="52"/>
      <c r="AK707" s="52" t="s">
        <v>1486</v>
      </c>
      <c r="AL707" s="52" t="s">
        <v>1571</v>
      </c>
      <c r="AM707" s="52" t="s">
        <v>3553</v>
      </c>
      <c r="AN707" s="119"/>
      <c r="AO707" s="119"/>
      <c r="AP707" s="119">
        <f t="shared" ref="AP707:AP770" si="23">J707-AN707-AO707</f>
        <v>104000</v>
      </c>
      <c r="AQ707" s="189" t="s">
        <v>2445</v>
      </c>
      <c r="AR707" s="189" t="s">
        <v>2445</v>
      </c>
      <c r="AS707" s="332" t="s">
        <v>2445</v>
      </c>
      <c r="AT707" s="332" t="s">
        <v>2445</v>
      </c>
      <c r="AU707" s="332" t="s">
        <v>2445</v>
      </c>
      <c r="AV707" s="19"/>
      <c r="AW707" s="19"/>
      <c r="AX707" s="19"/>
    </row>
    <row r="708" spans="1:50" s="123" customFormat="1" ht="72" x14ac:dyDescent="0.2">
      <c r="A708" s="52" t="s">
        <v>51</v>
      </c>
      <c r="B708" s="52" t="s">
        <v>277</v>
      </c>
      <c r="C708" s="52" t="s">
        <v>276</v>
      </c>
      <c r="D708" s="52" t="s">
        <v>286</v>
      </c>
      <c r="E708" s="52" t="s">
        <v>454</v>
      </c>
      <c r="F708" s="121" t="s">
        <v>2300</v>
      </c>
      <c r="G708" s="52" t="s">
        <v>1006</v>
      </c>
      <c r="H708" s="71" t="s">
        <v>317</v>
      </c>
      <c r="I708" s="71" t="s">
        <v>271</v>
      </c>
      <c r="J708" s="122">
        <v>163500</v>
      </c>
      <c r="K708" s="249" t="s">
        <v>137</v>
      </c>
      <c r="L708" s="78"/>
      <c r="M708" s="265"/>
      <c r="N708" s="19" t="s">
        <v>3868</v>
      </c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3869</v>
      </c>
      <c r="AF708" s="52" t="s">
        <v>2444</v>
      </c>
      <c r="AG708" s="52" t="s">
        <v>3537</v>
      </c>
      <c r="AH708" s="52" t="s">
        <v>3451</v>
      </c>
      <c r="AI708" s="52" t="s">
        <v>3467</v>
      </c>
      <c r="AJ708" s="52"/>
      <c r="AK708" s="52" t="s">
        <v>1486</v>
      </c>
      <c r="AL708" s="52" t="s">
        <v>1571</v>
      </c>
      <c r="AM708" s="52" t="s">
        <v>3553</v>
      </c>
      <c r="AN708" s="119"/>
      <c r="AO708" s="119"/>
      <c r="AP708" s="119">
        <f t="shared" si="23"/>
        <v>163500</v>
      </c>
      <c r="AQ708" s="189" t="s">
        <v>2445</v>
      </c>
      <c r="AR708" s="189" t="s">
        <v>2445</v>
      </c>
      <c r="AS708" s="332" t="s">
        <v>2445</v>
      </c>
      <c r="AT708" s="332" t="s">
        <v>2445</v>
      </c>
      <c r="AU708" s="332" t="s">
        <v>2445</v>
      </c>
      <c r="AV708" s="19"/>
      <c r="AW708" s="19"/>
      <c r="AX708" s="19"/>
    </row>
    <row r="709" spans="1:50" s="123" customFormat="1" ht="72" x14ac:dyDescent="0.2">
      <c r="A709" s="52" t="s">
        <v>51</v>
      </c>
      <c r="B709" s="52" t="s">
        <v>277</v>
      </c>
      <c r="C709" s="52" t="s">
        <v>276</v>
      </c>
      <c r="D709" s="52" t="s">
        <v>286</v>
      </c>
      <c r="E709" s="52" t="s">
        <v>454</v>
      </c>
      <c r="F709" s="121" t="s">
        <v>2278</v>
      </c>
      <c r="G709" s="52" t="s">
        <v>1007</v>
      </c>
      <c r="H709" s="71" t="s">
        <v>317</v>
      </c>
      <c r="I709" s="71" t="s">
        <v>281</v>
      </c>
      <c r="J709" s="122">
        <v>65500</v>
      </c>
      <c r="K709" s="249" t="s">
        <v>137</v>
      </c>
      <c r="L709" s="78"/>
      <c r="M709" s="265"/>
      <c r="N709" s="19" t="s">
        <v>3868</v>
      </c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3869</v>
      </c>
      <c r="AF709" s="52" t="s">
        <v>2444</v>
      </c>
      <c r="AG709" s="52" t="s">
        <v>3537</v>
      </c>
      <c r="AH709" s="52" t="s">
        <v>3451</v>
      </c>
      <c r="AI709" s="52" t="s">
        <v>3467</v>
      </c>
      <c r="AJ709" s="52"/>
      <c r="AK709" s="52" t="s">
        <v>1486</v>
      </c>
      <c r="AL709" s="52" t="s">
        <v>1571</v>
      </c>
      <c r="AM709" s="52" t="s">
        <v>3553</v>
      </c>
      <c r="AN709" s="119"/>
      <c r="AO709" s="119"/>
      <c r="AP709" s="119">
        <f t="shared" si="23"/>
        <v>65500</v>
      </c>
      <c r="AQ709" s="189" t="s">
        <v>2445</v>
      </c>
      <c r="AR709" s="189" t="s">
        <v>2445</v>
      </c>
      <c r="AS709" s="332" t="s">
        <v>2445</v>
      </c>
      <c r="AT709" s="332" t="s">
        <v>2445</v>
      </c>
      <c r="AU709" s="332" t="s">
        <v>2445</v>
      </c>
      <c r="AV709" s="19"/>
      <c r="AW709" s="19"/>
      <c r="AX709" s="19"/>
    </row>
    <row r="710" spans="1:50" s="123" customFormat="1" ht="72" x14ac:dyDescent="0.2">
      <c r="A710" s="52" t="s">
        <v>51</v>
      </c>
      <c r="B710" s="52" t="s">
        <v>277</v>
      </c>
      <c r="C710" s="52" t="s">
        <v>276</v>
      </c>
      <c r="D710" s="52" t="s">
        <v>13</v>
      </c>
      <c r="E710" s="52" t="s">
        <v>454</v>
      </c>
      <c r="F710" s="121" t="s">
        <v>2279</v>
      </c>
      <c r="G710" s="52" t="s">
        <v>1008</v>
      </c>
      <c r="H710" s="71" t="s">
        <v>272</v>
      </c>
      <c r="I710" s="71" t="s">
        <v>271</v>
      </c>
      <c r="J710" s="122">
        <v>15000</v>
      </c>
      <c r="K710" s="78"/>
      <c r="L710" s="78"/>
      <c r="M710" s="249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3870</v>
      </c>
      <c r="AF710" s="52" t="s">
        <v>3275</v>
      </c>
      <c r="AG710" s="52" t="s">
        <v>3540</v>
      </c>
      <c r="AH710" s="52" t="s">
        <v>1571</v>
      </c>
      <c r="AI710" s="52" t="s">
        <v>3467</v>
      </c>
      <c r="AJ710" s="52"/>
      <c r="AK710" s="52" t="s">
        <v>1486</v>
      </c>
      <c r="AL710" s="52" t="s">
        <v>1571</v>
      </c>
      <c r="AM710" s="52" t="s">
        <v>3553</v>
      </c>
      <c r="AN710" s="119"/>
      <c r="AO710" s="119"/>
      <c r="AP710" s="119">
        <f t="shared" si="23"/>
        <v>15000</v>
      </c>
      <c r="AQ710" s="189" t="s">
        <v>2445</v>
      </c>
      <c r="AR710" s="189" t="s">
        <v>2445</v>
      </c>
      <c r="AS710" s="332" t="s">
        <v>2445</v>
      </c>
      <c r="AT710" s="332" t="s">
        <v>2445</v>
      </c>
      <c r="AU710" s="332" t="s">
        <v>2445</v>
      </c>
      <c r="AV710" s="19"/>
      <c r="AW710" s="19"/>
      <c r="AX710" s="19"/>
    </row>
    <row r="711" spans="1:50" s="123" customFormat="1" ht="144" x14ac:dyDescent="0.2">
      <c r="A711" s="52" t="s">
        <v>51</v>
      </c>
      <c r="B711" s="52" t="s">
        <v>277</v>
      </c>
      <c r="C711" s="52" t="s">
        <v>276</v>
      </c>
      <c r="D711" s="52" t="s">
        <v>33</v>
      </c>
      <c r="E711" s="52" t="s">
        <v>454</v>
      </c>
      <c r="F711" s="121" t="s">
        <v>2280</v>
      </c>
      <c r="G711" s="52" t="s">
        <v>1009</v>
      </c>
      <c r="H711" s="71" t="s">
        <v>270</v>
      </c>
      <c r="I711" s="71" t="s">
        <v>274</v>
      </c>
      <c r="J711" s="122">
        <v>60000</v>
      </c>
      <c r="K711" s="249" t="s">
        <v>137</v>
      </c>
      <c r="L711" s="78"/>
      <c r="M711" s="78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52" t="s">
        <v>3278</v>
      </c>
      <c r="AG711" s="52" t="s">
        <v>3544</v>
      </c>
      <c r="AH711" s="52" t="s">
        <v>3476</v>
      </c>
      <c r="AI711" s="54" t="s">
        <v>2456</v>
      </c>
      <c r="AJ711" s="54"/>
      <c r="AK711" s="52" t="s">
        <v>1489</v>
      </c>
      <c r="AL711" s="54" t="s">
        <v>1570</v>
      </c>
      <c r="AM711" s="52" t="s">
        <v>3553</v>
      </c>
      <c r="AN711" s="119">
        <v>59000</v>
      </c>
      <c r="AO711" s="119"/>
      <c r="AP711" s="119">
        <f t="shared" si="23"/>
        <v>1000</v>
      </c>
      <c r="AQ711" s="189" t="s">
        <v>2514</v>
      </c>
      <c r="AR711" s="189" t="s">
        <v>2514</v>
      </c>
      <c r="AS711" s="18" t="s">
        <v>3287</v>
      </c>
      <c r="AT711" s="18" t="s">
        <v>3287</v>
      </c>
      <c r="AU711" s="18" t="s">
        <v>2448</v>
      </c>
      <c r="AV711" s="16">
        <v>59000</v>
      </c>
      <c r="AW711" s="15">
        <v>1000</v>
      </c>
      <c r="AX711" s="19"/>
    </row>
    <row r="712" spans="1:50" s="123" customFormat="1" ht="144" x14ac:dyDescent="0.2">
      <c r="A712" s="52" t="s">
        <v>51</v>
      </c>
      <c r="B712" s="52" t="s">
        <v>277</v>
      </c>
      <c r="C712" s="52" t="s">
        <v>276</v>
      </c>
      <c r="D712" s="52" t="s">
        <v>33</v>
      </c>
      <c r="E712" s="52" t="s">
        <v>454</v>
      </c>
      <c r="F712" s="121" t="s">
        <v>2281</v>
      </c>
      <c r="G712" s="52" t="s">
        <v>1010</v>
      </c>
      <c r="H712" s="71" t="s">
        <v>272</v>
      </c>
      <c r="I712" s="71" t="s">
        <v>274</v>
      </c>
      <c r="J712" s="122">
        <v>240000</v>
      </c>
      <c r="K712" s="249" t="s">
        <v>137</v>
      </c>
      <c r="L712" s="78"/>
      <c r="M712" s="78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52" t="s">
        <v>3278</v>
      </c>
      <c r="AG712" s="52" t="s">
        <v>3544</v>
      </c>
      <c r="AH712" s="52" t="s">
        <v>3476</v>
      </c>
      <c r="AI712" s="54" t="s">
        <v>2456</v>
      </c>
      <c r="AJ712" s="54"/>
      <c r="AK712" s="52" t="s">
        <v>1489</v>
      </c>
      <c r="AL712" s="54" t="s">
        <v>1570</v>
      </c>
      <c r="AM712" s="52" t="s">
        <v>3553</v>
      </c>
      <c r="AN712" s="119">
        <v>237000</v>
      </c>
      <c r="AO712" s="119"/>
      <c r="AP712" s="119">
        <f t="shared" si="23"/>
        <v>3000</v>
      </c>
      <c r="AQ712" s="189" t="s">
        <v>2514</v>
      </c>
      <c r="AR712" s="189" t="s">
        <v>2514</v>
      </c>
      <c r="AS712" s="18" t="s">
        <v>3287</v>
      </c>
      <c r="AT712" s="18" t="s">
        <v>3287</v>
      </c>
      <c r="AU712" s="18" t="s">
        <v>2448</v>
      </c>
      <c r="AV712" s="16">
        <v>237000</v>
      </c>
      <c r="AW712" s="15">
        <v>3000</v>
      </c>
      <c r="AX712" s="19"/>
    </row>
    <row r="713" spans="1:50" s="123" customFormat="1" ht="144" x14ac:dyDescent="0.2">
      <c r="A713" s="52" t="s">
        <v>51</v>
      </c>
      <c r="B713" s="52" t="s">
        <v>277</v>
      </c>
      <c r="C713" s="52" t="s">
        <v>276</v>
      </c>
      <c r="D713" s="52" t="s">
        <v>33</v>
      </c>
      <c r="E713" s="52" t="s">
        <v>454</v>
      </c>
      <c r="F713" s="121" t="s">
        <v>2282</v>
      </c>
      <c r="G713" s="52" t="s">
        <v>1011</v>
      </c>
      <c r="H713" s="71" t="s">
        <v>267</v>
      </c>
      <c r="I713" s="71" t="s">
        <v>274</v>
      </c>
      <c r="J713" s="122">
        <v>72000</v>
      </c>
      <c r="K713" s="249" t="s">
        <v>137</v>
      </c>
      <c r="L713" s="78"/>
      <c r="M713" s="78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52" t="s">
        <v>3278</v>
      </c>
      <c r="AG713" s="52" t="s">
        <v>3544</v>
      </c>
      <c r="AH713" s="52" t="s">
        <v>3476</v>
      </c>
      <c r="AI713" s="54" t="s">
        <v>2456</v>
      </c>
      <c r="AJ713" s="54"/>
      <c r="AK713" s="52" t="s">
        <v>1489</v>
      </c>
      <c r="AL713" s="54" t="s">
        <v>1570</v>
      </c>
      <c r="AM713" s="52" t="s">
        <v>3553</v>
      </c>
      <c r="AN713" s="122">
        <v>72000</v>
      </c>
      <c r="AO713" s="119"/>
      <c r="AP713" s="119">
        <f t="shared" si="23"/>
        <v>0</v>
      </c>
      <c r="AQ713" s="189" t="s">
        <v>2514</v>
      </c>
      <c r="AR713" s="189" t="s">
        <v>2514</v>
      </c>
      <c r="AS713" s="18" t="s">
        <v>3287</v>
      </c>
      <c r="AT713" s="18" t="s">
        <v>3287</v>
      </c>
      <c r="AU713" s="18" t="s">
        <v>2448</v>
      </c>
      <c r="AV713" s="16">
        <v>72000</v>
      </c>
      <c r="AW713" s="15" t="s">
        <v>2395</v>
      </c>
      <c r="AX713" s="19"/>
    </row>
    <row r="714" spans="1:50" s="123" customFormat="1" ht="144" x14ac:dyDescent="0.2">
      <c r="A714" s="52" t="s">
        <v>51</v>
      </c>
      <c r="B714" s="52" t="s">
        <v>277</v>
      </c>
      <c r="C714" s="52" t="s">
        <v>276</v>
      </c>
      <c r="D714" s="52" t="s">
        <v>33</v>
      </c>
      <c r="E714" s="52" t="s">
        <v>454</v>
      </c>
      <c r="F714" s="121" t="s">
        <v>2283</v>
      </c>
      <c r="G714" s="52" t="s">
        <v>1012</v>
      </c>
      <c r="H714" s="71" t="s">
        <v>270</v>
      </c>
      <c r="I714" s="71" t="s">
        <v>274</v>
      </c>
      <c r="J714" s="122">
        <v>15000</v>
      </c>
      <c r="K714" s="249" t="s">
        <v>137</v>
      </c>
      <c r="L714" s="78"/>
      <c r="M714" s="78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52" t="s">
        <v>3278</v>
      </c>
      <c r="AG714" s="52" t="s">
        <v>3544</v>
      </c>
      <c r="AH714" s="52" t="s">
        <v>3476</v>
      </c>
      <c r="AI714" s="54" t="s">
        <v>2456</v>
      </c>
      <c r="AJ714" s="54"/>
      <c r="AK714" s="52" t="s">
        <v>1489</v>
      </c>
      <c r="AL714" s="54" t="s">
        <v>1570</v>
      </c>
      <c r="AM714" s="52" t="s">
        <v>3553</v>
      </c>
      <c r="AN714" s="122">
        <v>15000</v>
      </c>
      <c r="AO714" s="119"/>
      <c r="AP714" s="119">
        <f t="shared" si="23"/>
        <v>0</v>
      </c>
      <c r="AQ714" s="189" t="s">
        <v>2514</v>
      </c>
      <c r="AR714" s="189" t="s">
        <v>2514</v>
      </c>
      <c r="AS714" s="18" t="s">
        <v>3287</v>
      </c>
      <c r="AT714" s="18" t="s">
        <v>3287</v>
      </c>
      <c r="AU714" s="18" t="s">
        <v>2448</v>
      </c>
      <c r="AV714" s="16">
        <v>15000</v>
      </c>
      <c r="AW714" s="15" t="s">
        <v>2395</v>
      </c>
      <c r="AX714" s="19"/>
    </row>
    <row r="715" spans="1:50" s="123" customFormat="1" ht="144" x14ac:dyDescent="0.2">
      <c r="A715" s="52" t="s">
        <v>51</v>
      </c>
      <c r="B715" s="52" t="s">
        <v>277</v>
      </c>
      <c r="C715" s="52" t="s">
        <v>276</v>
      </c>
      <c r="D715" s="52" t="s">
        <v>33</v>
      </c>
      <c r="E715" s="52" t="s">
        <v>454</v>
      </c>
      <c r="F715" s="121" t="s">
        <v>2284</v>
      </c>
      <c r="G715" s="52" t="s">
        <v>1013</v>
      </c>
      <c r="H715" s="71" t="s">
        <v>387</v>
      </c>
      <c r="I715" s="71" t="s">
        <v>718</v>
      </c>
      <c r="J715" s="122">
        <v>72000</v>
      </c>
      <c r="K715" s="249" t="s">
        <v>137</v>
      </c>
      <c r="L715" s="78"/>
      <c r="M715" s="78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52" t="s">
        <v>3278</v>
      </c>
      <c r="AG715" s="52" t="s">
        <v>3544</v>
      </c>
      <c r="AH715" s="52" t="s">
        <v>3476</v>
      </c>
      <c r="AI715" s="54" t="s">
        <v>2456</v>
      </c>
      <c r="AJ715" s="54"/>
      <c r="AK715" s="52" t="s">
        <v>1489</v>
      </c>
      <c r="AL715" s="54" t="s">
        <v>1570</v>
      </c>
      <c r="AM715" s="52" t="s">
        <v>3553</v>
      </c>
      <c r="AN715" s="119">
        <v>69000</v>
      </c>
      <c r="AO715" s="119"/>
      <c r="AP715" s="119">
        <f t="shared" si="23"/>
        <v>3000</v>
      </c>
      <c r="AQ715" s="189" t="s">
        <v>2514</v>
      </c>
      <c r="AR715" s="189" t="s">
        <v>2514</v>
      </c>
      <c r="AS715" s="18" t="s">
        <v>3287</v>
      </c>
      <c r="AT715" s="18" t="s">
        <v>3287</v>
      </c>
      <c r="AU715" s="18" t="s">
        <v>2448</v>
      </c>
      <c r="AV715" s="16">
        <v>69000</v>
      </c>
      <c r="AW715" s="15">
        <v>3000</v>
      </c>
      <c r="AX715" s="19"/>
    </row>
    <row r="716" spans="1:50" s="123" customFormat="1" ht="144" x14ac:dyDescent="0.2">
      <c r="A716" s="52" t="s">
        <v>51</v>
      </c>
      <c r="B716" s="52" t="s">
        <v>277</v>
      </c>
      <c r="C716" s="52" t="s">
        <v>276</v>
      </c>
      <c r="D716" s="52" t="s">
        <v>33</v>
      </c>
      <c r="E716" s="52" t="s">
        <v>454</v>
      </c>
      <c r="F716" s="121" t="s">
        <v>2285</v>
      </c>
      <c r="G716" s="52" t="s">
        <v>1014</v>
      </c>
      <c r="H716" s="71" t="s">
        <v>270</v>
      </c>
      <c r="I716" s="71" t="s">
        <v>274</v>
      </c>
      <c r="J716" s="122">
        <v>50000</v>
      </c>
      <c r="K716" s="249" t="s">
        <v>137</v>
      </c>
      <c r="L716" s="78"/>
      <c r="M716" s="78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52" t="s">
        <v>3278</v>
      </c>
      <c r="AG716" s="52" t="s">
        <v>3544</v>
      </c>
      <c r="AH716" s="52" t="s">
        <v>3476</v>
      </c>
      <c r="AI716" s="54" t="s">
        <v>2456</v>
      </c>
      <c r="AJ716" s="54"/>
      <c r="AK716" s="52" t="s">
        <v>1489</v>
      </c>
      <c r="AL716" s="54" t="s">
        <v>1570</v>
      </c>
      <c r="AM716" s="52" t="s">
        <v>3553</v>
      </c>
      <c r="AN716" s="119">
        <v>49000</v>
      </c>
      <c r="AO716" s="119"/>
      <c r="AP716" s="119">
        <f t="shared" si="23"/>
        <v>1000</v>
      </c>
      <c r="AQ716" s="189" t="s">
        <v>2514</v>
      </c>
      <c r="AR716" s="189" t="s">
        <v>2514</v>
      </c>
      <c r="AS716" s="18" t="s">
        <v>3287</v>
      </c>
      <c r="AT716" s="18" t="s">
        <v>3287</v>
      </c>
      <c r="AU716" s="18" t="s">
        <v>2448</v>
      </c>
      <c r="AV716" s="16">
        <v>49000</v>
      </c>
      <c r="AW716" s="15">
        <v>1000</v>
      </c>
      <c r="AX716" s="19"/>
    </row>
    <row r="717" spans="1:50" s="123" customFormat="1" ht="144" x14ac:dyDescent="0.2">
      <c r="A717" s="52" t="s">
        <v>51</v>
      </c>
      <c r="B717" s="52" t="s">
        <v>277</v>
      </c>
      <c r="C717" s="52" t="s">
        <v>276</v>
      </c>
      <c r="D717" s="52" t="s">
        <v>33</v>
      </c>
      <c r="E717" s="52" t="s">
        <v>454</v>
      </c>
      <c r="F717" s="121" t="s">
        <v>2286</v>
      </c>
      <c r="G717" s="52" t="s">
        <v>1015</v>
      </c>
      <c r="H717" s="71" t="s">
        <v>387</v>
      </c>
      <c r="I717" s="71" t="s">
        <v>274</v>
      </c>
      <c r="J717" s="122">
        <v>120000</v>
      </c>
      <c r="K717" s="249" t="s">
        <v>137</v>
      </c>
      <c r="L717" s="78"/>
      <c r="M717" s="78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52" t="s">
        <v>3278</v>
      </c>
      <c r="AG717" s="52" t="s">
        <v>3544</v>
      </c>
      <c r="AH717" s="52" t="s">
        <v>3476</v>
      </c>
      <c r="AI717" s="54" t="s">
        <v>2456</v>
      </c>
      <c r="AJ717" s="54"/>
      <c r="AK717" s="52" t="s">
        <v>1489</v>
      </c>
      <c r="AL717" s="54" t="s">
        <v>1570</v>
      </c>
      <c r="AM717" s="52" t="s">
        <v>3553</v>
      </c>
      <c r="AN717" s="119">
        <v>116000</v>
      </c>
      <c r="AO717" s="119"/>
      <c r="AP717" s="119">
        <f t="shared" si="23"/>
        <v>4000</v>
      </c>
      <c r="AQ717" s="189" t="s">
        <v>2514</v>
      </c>
      <c r="AR717" s="189" t="s">
        <v>2514</v>
      </c>
      <c r="AS717" s="18" t="s">
        <v>3287</v>
      </c>
      <c r="AT717" s="18" t="s">
        <v>3287</v>
      </c>
      <c r="AU717" s="18" t="s">
        <v>2448</v>
      </c>
      <c r="AV717" s="16">
        <v>116000</v>
      </c>
      <c r="AW717" s="16">
        <v>4000</v>
      </c>
      <c r="AX717" s="19"/>
    </row>
    <row r="718" spans="1:50" s="123" customFormat="1" ht="126" x14ac:dyDescent="0.2">
      <c r="A718" s="52" t="s">
        <v>51</v>
      </c>
      <c r="B718" s="52" t="s">
        <v>277</v>
      </c>
      <c r="C718" s="52" t="s">
        <v>276</v>
      </c>
      <c r="D718" s="52" t="s">
        <v>22</v>
      </c>
      <c r="E718" s="52" t="s">
        <v>349</v>
      </c>
      <c r="F718" s="121" t="s">
        <v>2287</v>
      </c>
      <c r="G718" s="52" t="s">
        <v>1016</v>
      </c>
      <c r="H718" s="71" t="s">
        <v>270</v>
      </c>
      <c r="I718" s="71" t="s">
        <v>275</v>
      </c>
      <c r="J718" s="122">
        <v>991000</v>
      </c>
      <c r="K718" s="249" t="s">
        <v>137</v>
      </c>
      <c r="L718" s="78"/>
      <c r="M718" s="78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52" t="s">
        <v>3280</v>
      </c>
      <c r="AG718" s="54" t="s">
        <v>3539</v>
      </c>
      <c r="AH718" s="52" t="s">
        <v>1571</v>
      </c>
      <c r="AI718" s="52" t="s">
        <v>3467</v>
      </c>
      <c r="AJ718" s="52"/>
      <c r="AK718" s="52" t="s">
        <v>1490</v>
      </c>
      <c r="AL718" s="52" t="s">
        <v>1568</v>
      </c>
      <c r="AM718" s="52" t="s">
        <v>3553</v>
      </c>
      <c r="AN718" s="119"/>
      <c r="AO718" s="119"/>
      <c r="AP718" s="119">
        <f t="shared" si="23"/>
        <v>991000</v>
      </c>
      <c r="AQ718" s="189" t="s">
        <v>2445</v>
      </c>
      <c r="AR718" s="189" t="s">
        <v>2445</v>
      </c>
      <c r="AS718" s="18" t="s">
        <v>2447</v>
      </c>
      <c r="AT718" s="18" t="s">
        <v>2447</v>
      </c>
      <c r="AU718" s="18" t="s">
        <v>2447</v>
      </c>
      <c r="AV718" s="19"/>
      <c r="AW718" s="19"/>
      <c r="AX718" s="19"/>
    </row>
    <row r="719" spans="1:50" s="123" customFormat="1" ht="72" x14ac:dyDescent="0.2">
      <c r="A719" s="52" t="s">
        <v>51</v>
      </c>
      <c r="B719" s="52" t="s">
        <v>277</v>
      </c>
      <c r="C719" s="52" t="s">
        <v>276</v>
      </c>
      <c r="D719" s="52" t="s">
        <v>11</v>
      </c>
      <c r="E719" s="52" t="s">
        <v>310</v>
      </c>
      <c r="F719" s="121" t="s">
        <v>2288</v>
      </c>
      <c r="G719" s="52" t="s">
        <v>1017</v>
      </c>
      <c r="H719" s="71" t="s">
        <v>267</v>
      </c>
      <c r="I719" s="71" t="s">
        <v>271</v>
      </c>
      <c r="J719" s="122">
        <v>282000</v>
      </c>
      <c r="K719" s="249" t="s">
        <v>137</v>
      </c>
      <c r="L719" s="78"/>
      <c r="M719" s="78"/>
      <c r="N719" s="19" t="s">
        <v>3866</v>
      </c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3867</v>
      </c>
      <c r="AF719" s="52" t="s">
        <v>2444</v>
      </c>
      <c r="AG719" s="52" t="s">
        <v>3537</v>
      </c>
      <c r="AH719" s="52" t="s">
        <v>3451</v>
      </c>
      <c r="AI719" s="52" t="s">
        <v>3467</v>
      </c>
      <c r="AJ719" s="52"/>
      <c r="AK719" s="52" t="s">
        <v>1490</v>
      </c>
      <c r="AL719" s="52" t="s">
        <v>1568</v>
      </c>
      <c r="AM719" s="52" t="s">
        <v>3553</v>
      </c>
      <c r="AN719" s="119"/>
      <c r="AO719" s="119"/>
      <c r="AP719" s="119">
        <f t="shared" si="23"/>
        <v>282000</v>
      </c>
      <c r="AQ719" s="189" t="s">
        <v>2445</v>
      </c>
      <c r="AR719" s="189" t="s">
        <v>2445</v>
      </c>
      <c r="AS719" s="332" t="s">
        <v>2445</v>
      </c>
      <c r="AT719" s="332" t="s">
        <v>2445</v>
      </c>
      <c r="AU719" s="332" t="s">
        <v>2445</v>
      </c>
      <c r="AV719" s="19"/>
      <c r="AW719" s="19"/>
      <c r="AX719" s="19"/>
    </row>
    <row r="720" spans="1:50" s="123" customFormat="1" ht="72" x14ac:dyDescent="0.2">
      <c r="A720" s="52" t="s">
        <v>51</v>
      </c>
      <c r="B720" s="52" t="s">
        <v>277</v>
      </c>
      <c r="C720" s="52" t="s">
        <v>276</v>
      </c>
      <c r="D720" s="52" t="s">
        <v>11</v>
      </c>
      <c r="E720" s="52" t="s">
        <v>310</v>
      </c>
      <c r="F720" s="121" t="s">
        <v>2289</v>
      </c>
      <c r="G720" s="52" t="s">
        <v>1018</v>
      </c>
      <c r="H720" s="71" t="s">
        <v>459</v>
      </c>
      <c r="I720" s="71" t="s">
        <v>274</v>
      </c>
      <c r="J720" s="122">
        <v>40000</v>
      </c>
      <c r="K720" s="249" t="s">
        <v>137</v>
      </c>
      <c r="L720" s="78"/>
      <c r="M720" s="78"/>
      <c r="N720" s="19" t="s">
        <v>3866</v>
      </c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3867</v>
      </c>
      <c r="AF720" s="52" t="s">
        <v>2444</v>
      </c>
      <c r="AG720" s="52" t="s">
        <v>3537</v>
      </c>
      <c r="AH720" s="52" t="s">
        <v>3451</v>
      </c>
      <c r="AI720" s="52" t="s">
        <v>3467</v>
      </c>
      <c r="AJ720" s="52"/>
      <c r="AK720" s="52" t="s">
        <v>1490</v>
      </c>
      <c r="AL720" s="52" t="s">
        <v>1568</v>
      </c>
      <c r="AM720" s="52" t="s">
        <v>3553</v>
      </c>
      <c r="AN720" s="119"/>
      <c r="AO720" s="119"/>
      <c r="AP720" s="119">
        <f t="shared" si="23"/>
        <v>40000</v>
      </c>
      <c r="AQ720" s="189" t="s">
        <v>2445</v>
      </c>
      <c r="AR720" s="189" t="s">
        <v>2445</v>
      </c>
      <c r="AS720" s="332" t="s">
        <v>2445</v>
      </c>
      <c r="AT720" s="332" t="s">
        <v>2445</v>
      </c>
      <c r="AU720" s="332" t="s">
        <v>2445</v>
      </c>
      <c r="AV720" s="19"/>
      <c r="AW720" s="19"/>
      <c r="AX720" s="19"/>
    </row>
    <row r="721" spans="1:50" s="123" customFormat="1" ht="72" x14ac:dyDescent="0.2">
      <c r="A721" s="52" t="s">
        <v>51</v>
      </c>
      <c r="B721" s="52" t="s">
        <v>277</v>
      </c>
      <c r="C721" s="52" t="s">
        <v>276</v>
      </c>
      <c r="D721" s="52" t="s">
        <v>11</v>
      </c>
      <c r="E721" s="52" t="s">
        <v>310</v>
      </c>
      <c r="F721" s="121" t="s">
        <v>2290</v>
      </c>
      <c r="G721" s="52" t="s">
        <v>1019</v>
      </c>
      <c r="H721" s="71" t="s">
        <v>303</v>
      </c>
      <c r="I721" s="71" t="s">
        <v>274</v>
      </c>
      <c r="J721" s="122">
        <v>45000</v>
      </c>
      <c r="K721" s="249" t="s">
        <v>137</v>
      </c>
      <c r="L721" s="78"/>
      <c r="M721" s="78"/>
      <c r="N721" s="19" t="s">
        <v>3866</v>
      </c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3867</v>
      </c>
      <c r="AF721" s="52" t="s">
        <v>2444</v>
      </c>
      <c r="AG721" s="52" t="s">
        <v>3537</v>
      </c>
      <c r="AH721" s="52" t="s">
        <v>3451</v>
      </c>
      <c r="AI721" s="52" t="s">
        <v>3467</v>
      </c>
      <c r="AJ721" s="52"/>
      <c r="AK721" s="52" t="s">
        <v>1490</v>
      </c>
      <c r="AL721" s="52" t="s">
        <v>1568</v>
      </c>
      <c r="AM721" s="52" t="s">
        <v>3553</v>
      </c>
      <c r="AN721" s="119"/>
      <c r="AO721" s="119"/>
      <c r="AP721" s="119">
        <f t="shared" si="23"/>
        <v>45000</v>
      </c>
      <c r="AQ721" s="189" t="s">
        <v>2445</v>
      </c>
      <c r="AR721" s="189" t="s">
        <v>2445</v>
      </c>
      <c r="AS721" s="332" t="s">
        <v>2445</v>
      </c>
      <c r="AT721" s="332" t="s">
        <v>2445</v>
      </c>
      <c r="AU721" s="332" t="s">
        <v>2445</v>
      </c>
      <c r="AV721" s="19"/>
      <c r="AW721" s="19"/>
      <c r="AX721" s="19"/>
    </row>
    <row r="722" spans="1:50" s="123" customFormat="1" ht="72" x14ac:dyDescent="0.2">
      <c r="A722" s="52" t="s">
        <v>51</v>
      </c>
      <c r="B722" s="52" t="s">
        <v>277</v>
      </c>
      <c r="C722" s="52" t="s">
        <v>276</v>
      </c>
      <c r="D722" s="52" t="s">
        <v>11</v>
      </c>
      <c r="E722" s="52" t="s">
        <v>310</v>
      </c>
      <c r="F722" s="121" t="s">
        <v>2291</v>
      </c>
      <c r="G722" s="52" t="s">
        <v>1020</v>
      </c>
      <c r="H722" s="71" t="s">
        <v>270</v>
      </c>
      <c r="I722" s="71" t="s">
        <v>1021</v>
      </c>
      <c r="J722" s="122">
        <v>26000</v>
      </c>
      <c r="K722" s="249" t="s">
        <v>137</v>
      </c>
      <c r="L722" s="78"/>
      <c r="M722" s="78"/>
      <c r="N722" s="19" t="s">
        <v>3866</v>
      </c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3867</v>
      </c>
      <c r="AF722" s="52" t="s">
        <v>2444</v>
      </c>
      <c r="AG722" s="52" t="s">
        <v>3537</v>
      </c>
      <c r="AH722" s="52" t="s">
        <v>3451</v>
      </c>
      <c r="AI722" s="52" t="s">
        <v>3467</v>
      </c>
      <c r="AJ722" s="52"/>
      <c r="AK722" s="52" t="s">
        <v>1490</v>
      </c>
      <c r="AL722" s="52" t="s">
        <v>1568</v>
      </c>
      <c r="AM722" s="52" t="s">
        <v>3553</v>
      </c>
      <c r="AN722" s="119"/>
      <c r="AO722" s="119"/>
      <c r="AP722" s="119">
        <f t="shared" si="23"/>
        <v>26000</v>
      </c>
      <c r="AQ722" s="189" t="s">
        <v>2445</v>
      </c>
      <c r="AR722" s="189" t="s">
        <v>2445</v>
      </c>
      <c r="AS722" s="332" t="s">
        <v>2445</v>
      </c>
      <c r="AT722" s="332" t="s">
        <v>2445</v>
      </c>
      <c r="AU722" s="332" t="s">
        <v>2445</v>
      </c>
      <c r="AV722" s="19"/>
      <c r="AW722" s="19"/>
      <c r="AX722" s="19"/>
    </row>
    <row r="723" spans="1:50" s="123" customFormat="1" ht="72" x14ac:dyDescent="0.2">
      <c r="A723" s="52" t="s">
        <v>51</v>
      </c>
      <c r="B723" s="52" t="s">
        <v>277</v>
      </c>
      <c r="C723" s="52" t="s">
        <v>276</v>
      </c>
      <c r="D723" s="52" t="s">
        <v>21</v>
      </c>
      <c r="E723" s="52" t="s">
        <v>310</v>
      </c>
      <c r="F723" s="121" t="s">
        <v>2292</v>
      </c>
      <c r="G723" s="52" t="s">
        <v>1022</v>
      </c>
      <c r="H723" s="71" t="s">
        <v>269</v>
      </c>
      <c r="I723" s="71" t="s">
        <v>271</v>
      </c>
      <c r="J723" s="122">
        <v>18000</v>
      </c>
      <c r="K723" s="78"/>
      <c r="L723" s="78"/>
      <c r="M723" s="249" t="s">
        <v>137</v>
      </c>
      <c r="N723" s="19"/>
      <c r="O723" s="19" t="s">
        <v>2602</v>
      </c>
      <c r="P723" s="19" t="s">
        <v>3871</v>
      </c>
      <c r="Q723" s="19" t="s">
        <v>3872</v>
      </c>
      <c r="R723" s="18" t="s">
        <v>1279</v>
      </c>
      <c r="S723" s="18" t="s">
        <v>123</v>
      </c>
      <c r="T723" s="19"/>
      <c r="U723" s="19"/>
      <c r="V723" s="19"/>
      <c r="W723" s="17">
        <v>18000</v>
      </c>
      <c r="X723" s="18">
        <v>1</v>
      </c>
      <c r="Y723" s="46" t="s">
        <v>3873</v>
      </c>
      <c r="Z723" s="17">
        <v>18000</v>
      </c>
      <c r="AA723" s="28" t="s">
        <v>3874</v>
      </c>
      <c r="AB723" s="19"/>
      <c r="AC723" s="19"/>
      <c r="AD723" s="17"/>
      <c r="AE723" s="19" t="s">
        <v>3875</v>
      </c>
      <c r="AF723" s="52" t="s">
        <v>3285</v>
      </c>
      <c r="AG723" s="52" t="s">
        <v>3544</v>
      </c>
      <c r="AH723" s="52" t="s">
        <v>3472</v>
      </c>
      <c r="AI723" s="52" t="s">
        <v>2456</v>
      </c>
      <c r="AJ723" s="52"/>
      <c r="AK723" s="52" t="s">
        <v>1486</v>
      </c>
      <c r="AL723" s="52" t="s">
        <v>1571</v>
      </c>
      <c r="AM723" s="52" t="s">
        <v>3553</v>
      </c>
      <c r="AN723" s="119">
        <v>18000</v>
      </c>
      <c r="AO723" s="119"/>
      <c r="AP723" s="119">
        <f t="shared" si="23"/>
        <v>0</v>
      </c>
      <c r="AQ723" s="189" t="s">
        <v>1495</v>
      </c>
      <c r="AR723" s="189" t="s">
        <v>1495</v>
      </c>
      <c r="AS723" s="332" t="s">
        <v>3873</v>
      </c>
      <c r="AT723" s="332" t="s">
        <v>3873</v>
      </c>
      <c r="AU723" s="332" t="s">
        <v>2445</v>
      </c>
      <c r="AV723" s="19"/>
      <c r="AW723" s="19"/>
      <c r="AX723" s="19"/>
    </row>
    <row r="724" spans="1:50" s="123" customFormat="1" ht="72" x14ac:dyDescent="0.2">
      <c r="A724" s="52" t="s">
        <v>51</v>
      </c>
      <c r="B724" s="52" t="s">
        <v>277</v>
      </c>
      <c r="C724" s="52" t="s">
        <v>276</v>
      </c>
      <c r="D724" s="52" t="s">
        <v>21</v>
      </c>
      <c r="E724" s="52" t="s">
        <v>310</v>
      </c>
      <c r="F724" s="121" t="s">
        <v>2293</v>
      </c>
      <c r="G724" s="52" t="s">
        <v>1023</v>
      </c>
      <c r="H724" s="71" t="s">
        <v>269</v>
      </c>
      <c r="I724" s="71" t="s">
        <v>271</v>
      </c>
      <c r="J724" s="122">
        <v>28000</v>
      </c>
      <c r="K724" s="249" t="s">
        <v>137</v>
      </c>
      <c r="L724" s="78"/>
      <c r="M724" s="249"/>
      <c r="N724" s="19" t="s">
        <v>3866</v>
      </c>
      <c r="O724" s="432"/>
      <c r="P724" s="432"/>
      <c r="Q724" s="432"/>
      <c r="R724" s="434"/>
      <c r="S724" s="434"/>
      <c r="T724" s="432"/>
      <c r="U724" s="432"/>
      <c r="V724" s="432"/>
      <c r="W724" s="433"/>
      <c r="X724" s="434"/>
      <c r="Y724" s="435"/>
      <c r="Z724" s="433"/>
      <c r="AA724" s="436"/>
      <c r="AB724" s="432"/>
      <c r="AC724" s="432"/>
      <c r="AD724" s="433"/>
      <c r="AE724" s="19" t="s">
        <v>3867</v>
      </c>
      <c r="AF724" s="52" t="s">
        <v>3285</v>
      </c>
      <c r="AG724" s="52" t="s">
        <v>3544</v>
      </c>
      <c r="AH724" s="52" t="s">
        <v>3472</v>
      </c>
      <c r="AI724" s="52" t="s">
        <v>3467</v>
      </c>
      <c r="AJ724" s="52"/>
      <c r="AK724" s="52" t="s">
        <v>1486</v>
      </c>
      <c r="AL724" s="52" t="s">
        <v>1571</v>
      </c>
      <c r="AM724" s="52" t="s">
        <v>3553</v>
      </c>
      <c r="AN724" s="119"/>
      <c r="AO724" s="119"/>
      <c r="AP724" s="119">
        <f t="shared" si="23"/>
        <v>28000</v>
      </c>
      <c r="AQ724" s="399" t="s">
        <v>1495</v>
      </c>
      <c r="AR724" s="399" t="s">
        <v>1495</v>
      </c>
      <c r="AS724" s="400" t="s">
        <v>2445</v>
      </c>
      <c r="AT724" s="400" t="s">
        <v>2445</v>
      </c>
      <c r="AU724" s="400" t="s">
        <v>2445</v>
      </c>
      <c r="AV724" s="394"/>
      <c r="AW724" s="394"/>
      <c r="AX724" s="401" t="s">
        <v>3881</v>
      </c>
    </row>
    <row r="725" spans="1:50" s="123" customFormat="1" ht="72" x14ac:dyDescent="0.2">
      <c r="A725" s="52" t="s">
        <v>51</v>
      </c>
      <c r="B725" s="52" t="s">
        <v>277</v>
      </c>
      <c r="C725" s="52" t="s">
        <v>276</v>
      </c>
      <c r="D725" s="52" t="s">
        <v>21</v>
      </c>
      <c r="E725" s="52" t="s">
        <v>310</v>
      </c>
      <c r="F725" s="121" t="s">
        <v>2294</v>
      </c>
      <c r="G725" s="52" t="s">
        <v>1024</v>
      </c>
      <c r="H725" s="71" t="s">
        <v>270</v>
      </c>
      <c r="I725" s="71" t="s">
        <v>271</v>
      </c>
      <c r="J725" s="122">
        <v>11000</v>
      </c>
      <c r="K725" s="78"/>
      <c r="L725" s="78"/>
      <c r="M725" s="249" t="s">
        <v>137</v>
      </c>
      <c r="N725" s="19"/>
      <c r="O725" s="19" t="s">
        <v>2602</v>
      </c>
      <c r="P725" s="19" t="s">
        <v>3871</v>
      </c>
      <c r="Q725" s="19" t="s">
        <v>3872</v>
      </c>
      <c r="R725" s="18" t="s">
        <v>1279</v>
      </c>
      <c r="S725" s="18" t="s">
        <v>123</v>
      </c>
      <c r="T725" s="19"/>
      <c r="U725" s="19"/>
      <c r="V725" s="19"/>
      <c r="W725" s="17">
        <v>11000</v>
      </c>
      <c r="X725" s="18">
        <v>1</v>
      </c>
      <c r="Y725" s="46" t="s">
        <v>3873</v>
      </c>
      <c r="Z725" s="17">
        <v>11000</v>
      </c>
      <c r="AA725" s="28" t="s">
        <v>3874</v>
      </c>
      <c r="AB725" s="19"/>
      <c r="AC725" s="19"/>
      <c r="AD725" s="17"/>
      <c r="AE725" s="19" t="s">
        <v>3875</v>
      </c>
      <c r="AF725" s="52" t="s">
        <v>3285</v>
      </c>
      <c r="AG725" s="52" t="s">
        <v>3544</v>
      </c>
      <c r="AH725" s="52" t="s">
        <v>3472</v>
      </c>
      <c r="AI725" s="52" t="s">
        <v>2456</v>
      </c>
      <c r="AJ725" s="52"/>
      <c r="AK725" s="52" t="s">
        <v>1486</v>
      </c>
      <c r="AL725" s="52" t="s">
        <v>1571</v>
      </c>
      <c r="AM725" s="52" t="s">
        <v>3553</v>
      </c>
      <c r="AN725" s="119">
        <v>11000</v>
      </c>
      <c r="AO725" s="119"/>
      <c r="AP725" s="119">
        <f t="shared" si="23"/>
        <v>0</v>
      </c>
      <c r="AQ725" s="189" t="s">
        <v>1495</v>
      </c>
      <c r="AR725" s="189" t="s">
        <v>1495</v>
      </c>
      <c r="AS725" s="332" t="s">
        <v>3873</v>
      </c>
      <c r="AT725" s="332" t="s">
        <v>3873</v>
      </c>
      <c r="AU725" s="332" t="s">
        <v>2445</v>
      </c>
      <c r="AV725" s="19"/>
      <c r="AW725" s="19"/>
      <c r="AX725" s="19"/>
    </row>
    <row r="726" spans="1:50" s="123" customFormat="1" ht="72" x14ac:dyDescent="0.2">
      <c r="A726" s="52" t="s">
        <v>51</v>
      </c>
      <c r="B726" s="52" t="s">
        <v>277</v>
      </c>
      <c r="C726" s="52" t="s">
        <v>276</v>
      </c>
      <c r="D726" s="52" t="s">
        <v>21</v>
      </c>
      <c r="E726" s="52" t="s">
        <v>310</v>
      </c>
      <c r="F726" s="121" t="s">
        <v>2295</v>
      </c>
      <c r="G726" s="52" t="s">
        <v>1025</v>
      </c>
      <c r="H726" s="71" t="s">
        <v>270</v>
      </c>
      <c r="I726" s="71" t="s">
        <v>271</v>
      </c>
      <c r="J726" s="122">
        <v>9500</v>
      </c>
      <c r="K726" s="78"/>
      <c r="L726" s="78"/>
      <c r="M726" s="249" t="s">
        <v>137</v>
      </c>
      <c r="N726" s="19"/>
      <c r="O726" s="19" t="s">
        <v>2602</v>
      </c>
      <c r="P726" s="19" t="s">
        <v>3871</v>
      </c>
      <c r="Q726" s="19" t="s">
        <v>3872</v>
      </c>
      <c r="R726" s="18" t="s">
        <v>1279</v>
      </c>
      <c r="S726" s="18" t="s">
        <v>123</v>
      </c>
      <c r="T726" s="19"/>
      <c r="U726" s="19"/>
      <c r="V726" s="19"/>
      <c r="W726" s="17">
        <v>9500</v>
      </c>
      <c r="X726" s="18">
        <v>1</v>
      </c>
      <c r="Y726" s="46" t="s">
        <v>3873</v>
      </c>
      <c r="Z726" s="17">
        <v>9500</v>
      </c>
      <c r="AA726" s="28" t="s">
        <v>3874</v>
      </c>
      <c r="AB726" s="19"/>
      <c r="AC726" s="19"/>
      <c r="AD726" s="17"/>
      <c r="AE726" s="19" t="s">
        <v>3875</v>
      </c>
      <c r="AF726" s="52" t="s">
        <v>3285</v>
      </c>
      <c r="AG726" s="52" t="s">
        <v>3544</v>
      </c>
      <c r="AH726" s="52" t="s">
        <v>3472</v>
      </c>
      <c r="AI726" s="52" t="s">
        <v>2456</v>
      </c>
      <c r="AJ726" s="52"/>
      <c r="AK726" s="52" t="s">
        <v>1486</v>
      </c>
      <c r="AL726" s="52" t="s">
        <v>1571</v>
      </c>
      <c r="AM726" s="52" t="s">
        <v>3553</v>
      </c>
      <c r="AN726" s="119">
        <v>9500</v>
      </c>
      <c r="AO726" s="119"/>
      <c r="AP726" s="119">
        <f t="shared" si="23"/>
        <v>0</v>
      </c>
      <c r="AQ726" s="189" t="s">
        <v>1495</v>
      </c>
      <c r="AR726" s="189" t="s">
        <v>1495</v>
      </c>
      <c r="AS726" s="332" t="s">
        <v>3873</v>
      </c>
      <c r="AT726" s="332" t="s">
        <v>3873</v>
      </c>
      <c r="AU726" s="332" t="s">
        <v>2445</v>
      </c>
      <c r="AV726" s="19"/>
      <c r="AW726" s="19"/>
      <c r="AX726" s="19"/>
    </row>
    <row r="727" spans="1:50" s="123" customFormat="1" ht="72" x14ac:dyDescent="0.2">
      <c r="A727" s="52" t="s">
        <v>51</v>
      </c>
      <c r="B727" s="52" t="s">
        <v>277</v>
      </c>
      <c r="C727" s="52" t="s">
        <v>276</v>
      </c>
      <c r="D727" s="52" t="s">
        <v>21</v>
      </c>
      <c r="E727" s="52" t="s">
        <v>310</v>
      </c>
      <c r="F727" s="121" t="s">
        <v>2296</v>
      </c>
      <c r="G727" s="52" t="s">
        <v>1026</v>
      </c>
      <c r="H727" s="71" t="s">
        <v>303</v>
      </c>
      <c r="I727" s="71" t="s">
        <v>274</v>
      </c>
      <c r="J727" s="122">
        <v>72000</v>
      </c>
      <c r="K727" s="78"/>
      <c r="L727" s="78"/>
      <c r="M727" s="249" t="s">
        <v>137</v>
      </c>
      <c r="N727" s="19"/>
      <c r="O727" s="19" t="s">
        <v>2602</v>
      </c>
      <c r="P727" s="19" t="s">
        <v>3871</v>
      </c>
      <c r="Q727" s="19" t="s">
        <v>3872</v>
      </c>
      <c r="R727" s="18" t="s">
        <v>1279</v>
      </c>
      <c r="S727" s="18" t="s">
        <v>123</v>
      </c>
      <c r="T727" s="19"/>
      <c r="U727" s="19"/>
      <c r="V727" s="19"/>
      <c r="W727" s="17">
        <v>72000</v>
      </c>
      <c r="X727" s="18">
        <v>1</v>
      </c>
      <c r="Y727" s="46" t="s">
        <v>3873</v>
      </c>
      <c r="Z727" s="17">
        <v>72000</v>
      </c>
      <c r="AA727" s="28" t="s">
        <v>3874</v>
      </c>
      <c r="AB727" s="19"/>
      <c r="AC727" s="19"/>
      <c r="AD727" s="17"/>
      <c r="AE727" s="19" t="s">
        <v>3875</v>
      </c>
      <c r="AF727" s="52" t="s">
        <v>3285</v>
      </c>
      <c r="AG727" s="52" t="s">
        <v>3544</v>
      </c>
      <c r="AH727" s="52" t="s">
        <v>3472</v>
      </c>
      <c r="AI727" s="52" t="s">
        <v>2456</v>
      </c>
      <c r="AJ727" s="52"/>
      <c r="AK727" s="52" t="s">
        <v>1486</v>
      </c>
      <c r="AL727" s="52" t="s">
        <v>1571</v>
      </c>
      <c r="AM727" s="52" t="s">
        <v>3553</v>
      </c>
      <c r="AN727" s="119">
        <v>72000</v>
      </c>
      <c r="AO727" s="119"/>
      <c r="AP727" s="119">
        <f t="shared" si="23"/>
        <v>0</v>
      </c>
      <c r="AQ727" s="189" t="s">
        <v>1495</v>
      </c>
      <c r="AR727" s="189" t="s">
        <v>1495</v>
      </c>
      <c r="AS727" s="332" t="s">
        <v>3873</v>
      </c>
      <c r="AT727" s="332" t="s">
        <v>3873</v>
      </c>
      <c r="AU727" s="332" t="s">
        <v>2445</v>
      </c>
      <c r="AV727" s="19"/>
      <c r="AW727" s="19"/>
      <c r="AX727" s="19"/>
    </row>
    <row r="728" spans="1:50" s="123" customFormat="1" ht="72" x14ac:dyDescent="0.2">
      <c r="A728" s="52" t="s">
        <v>51</v>
      </c>
      <c r="B728" s="52" t="s">
        <v>277</v>
      </c>
      <c r="C728" s="52" t="s">
        <v>276</v>
      </c>
      <c r="D728" s="52" t="s">
        <v>21</v>
      </c>
      <c r="E728" s="52" t="s">
        <v>310</v>
      </c>
      <c r="F728" s="121" t="s">
        <v>2297</v>
      </c>
      <c r="G728" s="52" t="s">
        <v>1027</v>
      </c>
      <c r="H728" s="71" t="s">
        <v>270</v>
      </c>
      <c r="I728" s="71" t="s">
        <v>275</v>
      </c>
      <c r="J728" s="122">
        <v>18000</v>
      </c>
      <c r="K728" s="78"/>
      <c r="L728" s="78"/>
      <c r="M728" s="249" t="s">
        <v>137</v>
      </c>
      <c r="N728" s="19"/>
      <c r="O728" s="19" t="s">
        <v>2602</v>
      </c>
      <c r="P728" s="19" t="s">
        <v>3871</v>
      </c>
      <c r="Q728" s="19" t="s">
        <v>3872</v>
      </c>
      <c r="R728" s="18" t="s">
        <v>1279</v>
      </c>
      <c r="S728" s="18" t="s">
        <v>123</v>
      </c>
      <c r="T728" s="19"/>
      <c r="U728" s="19"/>
      <c r="V728" s="19"/>
      <c r="W728" s="17">
        <v>18000</v>
      </c>
      <c r="X728" s="18">
        <v>1</v>
      </c>
      <c r="Y728" s="46" t="s">
        <v>3873</v>
      </c>
      <c r="Z728" s="17">
        <v>18000</v>
      </c>
      <c r="AA728" s="28" t="s">
        <v>3874</v>
      </c>
      <c r="AB728" s="19"/>
      <c r="AC728" s="19"/>
      <c r="AD728" s="17"/>
      <c r="AE728" s="19" t="s">
        <v>3875</v>
      </c>
      <c r="AF728" s="52" t="s">
        <v>3285</v>
      </c>
      <c r="AG728" s="52" t="s">
        <v>3544</v>
      </c>
      <c r="AH728" s="52" t="s">
        <v>3472</v>
      </c>
      <c r="AI728" s="52" t="s">
        <v>2456</v>
      </c>
      <c r="AJ728" s="52"/>
      <c r="AK728" s="52" t="s">
        <v>1486</v>
      </c>
      <c r="AL728" s="52" t="s">
        <v>1571</v>
      </c>
      <c r="AM728" s="52" t="s">
        <v>3553</v>
      </c>
      <c r="AN728" s="119">
        <v>18000</v>
      </c>
      <c r="AO728" s="119"/>
      <c r="AP728" s="119">
        <f t="shared" si="23"/>
        <v>0</v>
      </c>
      <c r="AQ728" s="189" t="s">
        <v>1495</v>
      </c>
      <c r="AR728" s="189" t="s">
        <v>1495</v>
      </c>
      <c r="AS728" s="332" t="s">
        <v>3873</v>
      </c>
      <c r="AT728" s="332" t="s">
        <v>3873</v>
      </c>
      <c r="AU728" s="332" t="s">
        <v>2445</v>
      </c>
      <c r="AV728" s="19"/>
      <c r="AW728" s="19"/>
      <c r="AX728" s="19"/>
    </row>
    <row r="729" spans="1:50" s="123" customFormat="1" ht="72" x14ac:dyDescent="0.2">
      <c r="A729" s="52" t="s">
        <v>51</v>
      </c>
      <c r="B729" s="52" t="s">
        <v>277</v>
      </c>
      <c r="C729" s="52" t="s">
        <v>276</v>
      </c>
      <c r="D729" s="52" t="s">
        <v>286</v>
      </c>
      <c r="E729" s="52" t="s">
        <v>310</v>
      </c>
      <c r="F729" s="121" t="s">
        <v>2298</v>
      </c>
      <c r="G729" s="52" t="s">
        <v>1028</v>
      </c>
      <c r="H729" s="71" t="s">
        <v>269</v>
      </c>
      <c r="I729" s="71" t="s">
        <v>271</v>
      </c>
      <c r="J729" s="122">
        <v>210000</v>
      </c>
      <c r="K729" s="249" t="s">
        <v>137</v>
      </c>
      <c r="L729" s="78"/>
      <c r="M729" s="78"/>
      <c r="N729" s="19" t="s">
        <v>3876</v>
      </c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3869</v>
      </c>
      <c r="AF729" s="52" t="s">
        <v>2444</v>
      </c>
      <c r="AG729" s="52" t="s">
        <v>3537</v>
      </c>
      <c r="AH729" s="52" t="s">
        <v>3451</v>
      </c>
      <c r="AI729" s="52" t="s">
        <v>3467</v>
      </c>
      <c r="AJ729" s="52"/>
      <c r="AK729" s="52" t="s">
        <v>1486</v>
      </c>
      <c r="AL729" s="52" t="s">
        <v>1571</v>
      </c>
      <c r="AM729" s="52" t="s">
        <v>3553</v>
      </c>
      <c r="AN729" s="119"/>
      <c r="AO729" s="119"/>
      <c r="AP729" s="119">
        <f t="shared" si="23"/>
        <v>210000</v>
      </c>
      <c r="AQ729" s="189" t="s">
        <v>2445</v>
      </c>
      <c r="AR729" s="189" t="s">
        <v>2445</v>
      </c>
      <c r="AS729" s="332" t="s">
        <v>2445</v>
      </c>
      <c r="AT729" s="332" t="s">
        <v>2445</v>
      </c>
      <c r="AU729" s="332" t="s">
        <v>2445</v>
      </c>
      <c r="AV729" s="19"/>
      <c r="AW729" s="19"/>
      <c r="AX729" s="19"/>
    </row>
    <row r="730" spans="1:50" s="123" customFormat="1" ht="72" x14ac:dyDescent="0.2">
      <c r="A730" s="52" t="s">
        <v>51</v>
      </c>
      <c r="B730" s="52" t="s">
        <v>277</v>
      </c>
      <c r="C730" s="52" t="s">
        <v>276</v>
      </c>
      <c r="D730" s="52" t="s">
        <v>286</v>
      </c>
      <c r="E730" s="52" t="s">
        <v>310</v>
      </c>
      <c r="F730" s="121" t="s">
        <v>2299</v>
      </c>
      <c r="G730" s="52" t="s">
        <v>1029</v>
      </c>
      <c r="H730" s="71" t="s">
        <v>269</v>
      </c>
      <c r="I730" s="71" t="s">
        <v>271</v>
      </c>
      <c r="J730" s="122">
        <v>41600</v>
      </c>
      <c r="K730" s="249" t="s">
        <v>137</v>
      </c>
      <c r="L730" s="78"/>
      <c r="M730" s="78"/>
      <c r="N730" s="19" t="s">
        <v>3876</v>
      </c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46"/>
      <c r="Z730" s="19"/>
      <c r="AA730" s="19"/>
      <c r="AB730" s="19"/>
      <c r="AC730" s="19"/>
      <c r="AD730" s="19"/>
      <c r="AE730" s="19" t="s">
        <v>3869</v>
      </c>
      <c r="AF730" s="52" t="s">
        <v>2444</v>
      </c>
      <c r="AG730" s="52" t="s">
        <v>3537</v>
      </c>
      <c r="AH730" s="52" t="s">
        <v>3451</v>
      </c>
      <c r="AI730" s="52" t="s">
        <v>3467</v>
      </c>
      <c r="AJ730" s="52"/>
      <c r="AK730" s="52" t="s">
        <v>1486</v>
      </c>
      <c r="AL730" s="52" t="s">
        <v>1571</v>
      </c>
      <c r="AM730" s="52" t="s">
        <v>3553</v>
      </c>
      <c r="AN730" s="119"/>
      <c r="AO730" s="119"/>
      <c r="AP730" s="119">
        <f t="shared" si="23"/>
        <v>41600</v>
      </c>
      <c r="AQ730" s="189" t="s">
        <v>2445</v>
      </c>
      <c r="AR730" s="189" t="s">
        <v>2445</v>
      </c>
      <c r="AS730" s="332" t="s">
        <v>2445</v>
      </c>
      <c r="AT730" s="332" t="s">
        <v>2445</v>
      </c>
      <c r="AU730" s="332" t="s">
        <v>2445</v>
      </c>
      <c r="AV730" s="19"/>
      <c r="AW730" s="19"/>
      <c r="AX730" s="19"/>
    </row>
    <row r="731" spans="1:50" s="123" customFormat="1" ht="72" x14ac:dyDescent="0.2">
      <c r="A731" s="52" t="s">
        <v>51</v>
      </c>
      <c r="B731" s="52" t="s">
        <v>277</v>
      </c>
      <c r="C731" s="52" t="s">
        <v>276</v>
      </c>
      <c r="D731" s="52" t="s">
        <v>286</v>
      </c>
      <c r="E731" s="52" t="s">
        <v>310</v>
      </c>
      <c r="F731" s="121" t="s">
        <v>2277</v>
      </c>
      <c r="G731" s="52" t="s">
        <v>1030</v>
      </c>
      <c r="H731" s="71" t="s">
        <v>269</v>
      </c>
      <c r="I731" s="71" t="s">
        <v>271</v>
      </c>
      <c r="J731" s="122">
        <v>65400</v>
      </c>
      <c r="K731" s="249" t="s">
        <v>137</v>
      </c>
      <c r="L731" s="78"/>
      <c r="M731" s="78"/>
      <c r="N731" s="19" t="s">
        <v>3876</v>
      </c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3869</v>
      </c>
      <c r="AF731" s="52" t="s">
        <v>2444</v>
      </c>
      <c r="AG731" s="52" t="s">
        <v>3537</v>
      </c>
      <c r="AH731" s="52" t="s">
        <v>3451</v>
      </c>
      <c r="AI731" s="52" t="s">
        <v>3467</v>
      </c>
      <c r="AJ731" s="52"/>
      <c r="AK731" s="52" t="s">
        <v>1486</v>
      </c>
      <c r="AL731" s="52" t="s">
        <v>1571</v>
      </c>
      <c r="AM731" s="52" t="s">
        <v>3553</v>
      </c>
      <c r="AN731" s="119"/>
      <c r="AO731" s="119"/>
      <c r="AP731" s="119">
        <f t="shared" si="23"/>
        <v>65400</v>
      </c>
      <c r="AQ731" s="189" t="s">
        <v>2445</v>
      </c>
      <c r="AR731" s="189" t="s">
        <v>2445</v>
      </c>
      <c r="AS731" s="332" t="s">
        <v>2445</v>
      </c>
      <c r="AT731" s="332" t="s">
        <v>2445</v>
      </c>
      <c r="AU731" s="332" t="s">
        <v>2445</v>
      </c>
      <c r="AV731" s="19"/>
      <c r="AW731" s="19"/>
      <c r="AX731" s="19"/>
    </row>
    <row r="732" spans="1:50" s="123" customFormat="1" ht="72" x14ac:dyDescent="0.2">
      <c r="A732" s="52" t="s">
        <v>51</v>
      </c>
      <c r="B732" s="52" t="s">
        <v>277</v>
      </c>
      <c r="C732" s="52" t="s">
        <v>276</v>
      </c>
      <c r="D732" s="52" t="s">
        <v>286</v>
      </c>
      <c r="E732" s="52" t="s">
        <v>310</v>
      </c>
      <c r="F732" s="121" t="s">
        <v>2301</v>
      </c>
      <c r="G732" s="52" t="s">
        <v>1031</v>
      </c>
      <c r="H732" s="71" t="s">
        <v>269</v>
      </c>
      <c r="I732" s="71" t="s">
        <v>281</v>
      </c>
      <c r="J732" s="122">
        <v>30600</v>
      </c>
      <c r="K732" s="249" t="s">
        <v>137</v>
      </c>
      <c r="L732" s="78"/>
      <c r="M732" s="78"/>
      <c r="N732" s="19" t="s">
        <v>3876</v>
      </c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3869</v>
      </c>
      <c r="AF732" s="52" t="s">
        <v>2444</v>
      </c>
      <c r="AG732" s="52" t="s">
        <v>3537</v>
      </c>
      <c r="AH732" s="52" t="s">
        <v>3451</v>
      </c>
      <c r="AI732" s="52" t="s">
        <v>3467</v>
      </c>
      <c r="AJ732" s="52"/>
      <c r="AK732" s="52" t="s">
        <v>1486</v>
      </c>
      <c r="AL732" s="52" t="s">
        <v>1571</v>
      </c>
      <c r="AM732" s="52" t="s">
        <v>3553</v>
      </c>
      <c r="AN732" s="119"/>
      <c r="AO732" s="119"/>
      <c r="AP732" s="119">
        <f t="shared" si="23"/>
        <v>30600</v>
      </c>
      <c r="AQ732" s="189" t="s">
        <v>2445</v>
      </c>
      <c r="AR732" s="189" t="s">
        <v>2445</v>
      </c>
      <c r="AS732" s="332" t="s">
        <v>2445</v>
      </c>
      <c r="AT732" s="332" t="s">
        <v>2445</v>
      </c>
      <c r="AU732" s="332" t="s">
        <v>2445</v>
      </c>
      <c r="AV732" s="19"/>
      <c r="AW732" s="19"/>
      <c r="AX732" s="19"/>
    </row>
    <row r="733" spans="1:50" s="123" customFormat="1" ht="90" x14ac:dyDescent="0.2">
      <c r="A733" s="52" t="s">
        <v>51</v>
      </c>
      <c r="B733" s="52" t="s">
        <v>277</v>
      </c>
      <c r="C733" s="52" t="s">
        <v>276</v>
      </c>
      <c r="D733" s="52" t="s">
        <v>10</v>
      </c>
      <c r="E733" s="52" t="s">
        <v>311</v>
      </c>
      <c r="F733" s="121" t="s">
        <v>2302</v>
      </c>
      <c r="G733" s="52" t="s">
        <v>1032</v>
      </c>
      <c r="H733" s="71" t="s">
        <v>270</v>
      </c>
      <c r="I733" s="71" t="s">
        <v>274</v>
      </c>
      <c r="J733" s="122">
        <v>60000</v>
      </c>
      <c r="K733" s="249" t="s">
        <v>137</v>
      </c>
      <c r="L733" s="78"/>
      <c r="M733" s="78"/>
      <c r="N733" s="19" t="s">
        <v>3877</v>
      </c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3878</v>
      </c>
      <c r="AF733" s="52" t="s">
        <v>2444</v>
      </c>
      <c r="AG733" s="52" t="s">
        <v>3537</v>
      </c>
      <c r="AH733" s="52" t="s">
        <v>3451</v>
      </c>
      <c r="AI733" s="52" t="s">
        <v>3467</v>
      </c>
      <c r="AJ733" s="52"/>
      <c r="AK733" s="52" t="s">
        <v>1491</v>
      </c>
      <c r="AL733" s="52" t="s">
        <v>1568</v>
      </c>
      <c r="AM733" s="52" t="s">
        <v>3553</v>
      </c>
      <c r="AN733" s="119"/>
      <c r="AO733" s="119"/>
      <c r="AP733" s="119">
        <f t="shared" si="23"/>
        <v>60000</v>
      </c>
      <c r="AQ733" s="189" t="s">
        <v>2445</v>
      </c>
      <c r="AR733" s="189" t="s">
        <v>2445</v>
      </c>
      <c r="AS733" s="332" t="s">
        <v>2445</v>
      </c>
      <c r="AT733" s="332" t="s">
        <v>2445</v>
      </c>
      <c r="AU733" s="332" t="s">
        <v>2445</v>
      </c>
      <c r="AV733" s="19"/>
      <c r="AW733" s="19"/>
      <c r="AX733" s="19"/>
    </row>
    <row r="734" spans="1:50" s="123" customFormat="1" ht="90" x14ac:dyDescent="0.2">
      <c r="A734" s="52" t="s">
        <v>51</v>
      </c>
      <c r="B734" s="52" t="s">
        <v>277</v>
      </c>
      <c r="C734" s="52" t="s">
        <v>276</v>
      </c>
      <c r="D734" s="52" t="s">
        <v>10</v>
      </c>
      <c r="E734" s="52" t="s">
        <v>311</v>
      </c>
      <c r="F734" s="121" t="s">
        <v>2303</v>
      </c>
      <c r="G734" s="52" t="s">
        <v>1033</v>
      </c>
      <c r="H734" s="71" t="s">
        <v>270</v>
      </c>
      <c r="I734" s="71" t="s">
        <v>274</v>
      </c>
      <c r="J734" s="122">
        <v>75000</v>
      </c>
      <c r="K734" s="249" t="s">
        <v>137</v>
      </c>
      <c r="L734" s="78"/>
      <c r="M734" s="78"/>
      <c r="N734" s="19" t="s">
        <v>3877</v>
      </c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3878</v>
      </c>
      <c r="AF734" s="52" t="s">
        <v>2444</v>
      </c>
      <c r="AG734" s="52" t="s">
        <v>3537</v>
      </c>
      <c r="AH734" s="52" t="s">
        <v>3451</v>
      </c>
      <c r="AI734" s="52" t="s">
        <v>3467</v>
      </c>
      <c r="AJ734" s="52"/>
      <c r="AK734" s="52" t="s">
        <v>1491</v>
      </c>
      <c r="AL734" s="52" t="s">
        <v>1568</v>
      </c>
      <c r="AM734" s="52" t="s">
        <v>3553</v>
      </c>
      <c r="AN734" s="119"/>
      <c r="AO734" s="119"/>
      <c r="AP734" s="119">
        <f t="shared" si="23"/>
        <v>75000</v>
      </c>
      <c r="AQ734" s="189" t="s">
        <v>2445</v>
      </c>
      <c r="AR734" s="189" t="s">
        <v>2445</v>
      </c>
      <c r="AS734" s="332" t="s">
        <v>2445</v>
      </c>
      <c r="AT734" s="332" t="s">
        <v>2445</v>
      </c>
      <c r="AU734" s="332" t="s">
        <v>2445</v>
      </c>
      <c r="AV734" s="19"/>
      <c r="AW734" s="19"/>
      <c r="AX734" s="19"/>
    </row>
    <row r="735" spans="1:50" s="123" customFormat="1" ht="90" x14ac:dyDescent="0.2">
      <c r="A735" s="52" t="s">
        <v>51</v>
      </c>
      <c r="B735" s="52" t="s">
        <v>277</v>
      </c>
      <c r="C735" s="52" t="s">
        <v>276</v>
      </c>
      <c r="D735" s="52" t="s">
        <v>10</v>
      </c>
      <c r="E735" s="52" t="s">
        <v>311</v>
      </c>
      <c r="F735" s="121" t="s">
        <v>2304</v>
      </c>
      <c r="G735" s="52" t="s">
        <v>1034</v>
      </c>
      <c r="H735" s="71" t="s">
        <v>459</v>
      </c>
      <c r="I735" s="71" t="s">
        <v>271</v>
      </c>
      <c r="J735" s="122">
        <v>440000</v>
      </c>
      <c r="K735" s="249" t="s">
        <v>137</v>
      </c>
      <c r="L735" s="78"/>
      <c r="M735" s="78"/>
      <c r="N735" s="19" t="s">
        <v>3877</v>
      </c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3878</v>
      </c>
      <c r="AF735" s="52" t="s">
        <v>2444</v>
      </c>
      <c r="AG735" s="52" t="s">
        <v>3537</v>
      </c>
      <c r="AH735" s="52" t="s">
        <v>3451</v>
      </c>
      <c r="AI735" s="52" t="s">
        <v>3467</v>
      </c>
      <c r="AJ735" s="52"/>
      <c r="AK735" s="52" t="s">
        <v>1491</v>
      </c>
      <c r="AL735" s="52" t="s">
        <v>1568</v>
      </c>
      <c r="AM735" s="52" t="s">
        <v>3553</v>
      </c>
      <c r="AN735" s="119"/>
      <c r="AO735" s="119"/>
      <c r="AP735" s="119">
        <f t="shared" si="23"/>
        <v>440000</v>
      </c>
      <c r="AQ735" s="189" t="s">
        <v>2445</v>
      </c>
      <c r="AR735" s="189" t="s">
        <v>2445</v>
      </c>
      <c r="AS735" s="332" t="s">
        <v>2445</v>
      </c>
      <c r="AT735" s="332" t="s">
        <v>2445</v>
      </c>
      <c r="AU735" s="332" t="s">
        <v>2445</v>
      </c>
      <c r="AV735" s="19"/>
      <c r="AW735" s="19"/>
      <c r="AX735" s="19"/>
    </row>
    <row r="736" spans="1:50" s="123" customFormat="1" ht="72" x14ac:dyDescent="0.2">
      <c r="A736" s="52" t="s">
        <v>51</v>
      </c>
      <c r="B736" s="52" t="s">
        <v>277</v>
      </c>
      <c r="C736" s="52" t="s">
        <v>276</v>
      </c>
      <c r="D736" s="52" t="s">
        <v>10</v>
      </c>
      <c r="E736" s="52" t="s">
        <v>311</v>
      </c>
      <c r="F736" s="121" t="s">
        <v>2305</v>
      </c>
      <c r="G736" s="52" t="s">
        <v>1035</v>
      </c>
      <c r="H736" s="71" t="s">
        <v>303</v>
      </c>
      <c r="I736" s="71" t="s">
        <v>271</v>
      </c>
      <c r="J736" s="122">
        <v>300000</v>
      </c>
      <c r="K736" s="249" t="s">
        <v>137</v>
      </c>
      <c r="L736" s="78"/>
      <c r="M736" s="78"/>
      <c r="N736" s="19" t="s">
        <v>3877</v>
      </c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3878</v>
      </c>
      <c r="AF736" s="52" t="s">
        <v>2444</v>
      </c>
      <c r="AG736" s="52" t="s">
        <v>3537</v>
      </c>
      <c r="AH736" s="52" t="s">
        <v>3451</v>
      </c>
      <c r="AI736" s="52" t="s">
        <v>3467</v>
      </c>
      <c r="AJ736" s="52"/>
      <c r="AK736" s="52" t="s">
        <v>1491</v>
      </c>
      <c r="AL736" s="52" t="s">
        <v>1568</v>
      </c>
      <c r="AM736" s="52" t="s">
        <v>3553</v>
      </c>
      <c r="AN736" s="119"/>
      <c r="AO736" s="119"/>
      <c r="AP736" s="119">
        <f t="shared" si="23"/>
        <v>300000</v>
      </c>
      <c r="AQ736" s="189" t="s">
        <v>2445</v>
      </c>
      <c r="AR736" s="189" t="s">
        <v>2445</v>
      </c>
      <c r="AS736" s="332" t="s">
        <v>2445</v>
      </c>
      <c r="AT736" s="332" t="s">
        <v>2445</v>
      </c>
      <c r="AU736" s="332" t="s">
        <v>2445</v>
      </c>
      <c r="AV736" s="19"/>
      <c r="AW736" s="19"/>
      <c r="AX736" s="19"/>
    </row>
    <row r="737" spans="1:50" s="123" customFormat="1" ht="72" x14ac:dyDescent="0.2">
      <c r="A737" s="52" t="s">
        <v>51</v>
      </c>
      <c r="B737" s="52" t="s">
        <v>277</v>
      </c>
      <c r="C737" s="52" t="s">
        <v>276</v>
      </c>
      <c r="D737" s="52" t="s">
        <v>10</v>
      </c>
      <c r="E737" s="52" t="s">
        <v>311</v>
      </c>
      <c r="F737" s="121" t="s">
        <v>2306</v>
      </c>
      <c r="G737" s="52" t="s">
        <v>1036</v>
      </c>
      <c r="H737" s="71" t="s">
        <v>319</v>
      </c>
      <c r="I737" s="71" t="s">
        <v>271</v>
      </c>
      <c r="J737" s="122">
        <v>88000</v>
      </c>
      <c r="K737" s="249" t="s">
        <v>137</v>
      </c>
      <c r="L737" s="78"/>
      <c r="M737" s="78"/>
      <c r="N737" s="19" t="s">
        <v>3877</v>
      </c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3878</v>
      </c>
      <c r="AF737" s="52" t="s">
        <v>2444</v>
      </c>
      <c r="AG737" s="52" t="s">
        <v>3537</v>
      </c>
      <c r="AH737" s="52" t="s">
        <v>3451</v>
      </c>
      <c r="AI737" s="52" t="s">
        <v>3467</v>
      </c>
      <c r="AJ737" s="52"/>
      <c r="AK737" s="52" t="s">
        <v>1491</v>
      </c>
      <c r="AL737" s="52" t="s">
        <v>1568</v>
      </c>
      <c r="AM737" s="52" t="s">
        <v>3553</v>
      </c>
      <c r="AN737" s="119"/>
      <c r="AO737" s="119"/>
      <c r="AP737" s="119">
        <f t="shared" si="23"/>
        <v>88000</v>
      </c>
      <c r="AQ737" s="189" t="s">
        <v>2445</v>
      </c>
      <c r="AR737" s="189" t="s">
        <v>2445</v>
      </c>
      <c r="AS737" s="332" t="s">
        <v>2445</v>
      </c>
      <c r="AT737" s="332" t="s">
        <v>2445</v>
      </c>
      <c r="AU737" s="332" t="s">
        <v>2445</v>
      </c>
      <c r="AV737" s="19"/>
      <c r="AW737" s="19"/>
      <c r="AX737" s="19"/>
    </row>
    <row r="738" spans="1:50" s="123" customFormat="1" ht="72" x14ac:dyDescent="0.2">
      <c r="A738" s="52" t="s">
        <v>51</v>
      </c>
      <c r="B738" s="52" t="s">
        <v>277</v>
      </c>
      <c r="C738" s="52" t="s">
        <v>276</v>
      </c>
      <c r="D738" s="52" t="s">
        <v>10</v>
      </c>
      <c r="E738" s="52" t="s">
        <v>311</v>
      </c>
      <c r="F738" s="121" t="s">
        <v>2307</v>
      </c>
      <c r="G738" s="52" t="s">
        <v>1037</v>
      </c>
      <c r="H738" s="71" t="s">
        <v>303</v>
      </c>
      <c r="I738" s="71" t="s">
        <v>271</v>
      </c>
      <c r="J738" s="122">
        <v>80000</v>
      </c>
      <c r="K738" s="249" t="s">
        <v>137</v>
      </c>
      <c r="L738" s="78"/>
      <c r="M738" s="78"/>
      <c r="N738" s="19" t="s">
        <v>3877</v>
      </c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3878</v>
      </c>
      <c r="AF738" s="52" t="s">
        <v>2444</v>
      </c>
      <c r="AG738" s="52" t="s">
        <v>3537</v>
      </c>
      <c r="AH738" s="52" t="s">
        <v>3451</v>
      </c>
      <c r="AI738" s="52" t="s">
        <v>3467</v>
      </c>
      <c r="AJ738" s="52"/>
      <c r="AK738" s="52" t="s">
        <v>1491</v>
      </c>
      <c r="AL738" s="52" t="s">
        <v>1568</v>
      </c>
      <c r="AM738" s="52" t="s">
        <v>3553</v>
      </c>
      <c r="AN738" s="119"/>
      <c r="AO738" s="119"/>
      <c r="AP738" s="119">
        <f t="shared" si="23"/>
        <v>80000</v>
      </c>
      <c r="AQ738" s="189" t="s">
        <v>2445</v>
      </c>
      <c r="AR738" s="189" t="s">
        <v>2445</v>
      </c>
      <c r="AS738" s="332" t="s">
        <v>2445</v>
      </c>
      <c r="AT738" s="332" t="s">
        <v>2445</v>
      </c>
      <c r="AU738" s="332" t="s">
        <v>2445</v>
      </c>
      <c r="AV738" s="19"/>
      <c r="AW738" s="19"/>
      <c r="AX738" s="19"/>
    </row>
    <row r="739" spans="1:50" s="123" customFormat="1" ht="72" x14ac:dyDescent="0.2">
      <c r="A739" s="52" t="s">
        <v>51</v>
      </c>
      <c r="B739" s="52" t="s">
        <v>277</v>
      </c>
      <c r="C739" s="52" t="s">
        <v>276</v>
      </c>
      <c r="D739" s="52" t="s">
        <v>10</v>
      </c>
      <c r="E739" s="52" t="s">
        <v>311</v>
      </c>
      <c r="F739" s="121" t="s">
        <v>2308</v>
      </c>
      <c r="G739" s="52" t="s">
        <v>1038</v>
      </c>
      <c r="H739" s="71" t="s">
        <v>303</v>
      </c>
      <c r="I739" s="71" t="s">
        <v>271</v>
      </c>
      <c r="J739" s="122">
        <v>89000</v>
      </c>
      <c r="K739" s="249" t="s">
        <v>137</v>
      </c>
      <c r="L739" s="78"/>
      <c r="M739" s="78"/>
      <c r="N739" s="19" t="s">
        <v>3877</v>
      </c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3878</v>
      </c>
      <c r="AF739" s="52" t="s">
        <v>2444</v>
      </c>
      <c r="AG739" s="52" t="s">
        <v>3537</v>
      </c>
      <c r="AH739" s="52" t="s">
        <v>3451</v>
      </c>
      <c r="AI739" s="52" t="s">
        <v>3467</v>
      </c>
      <c r="AJ739" s="52"/>
      <c r="AK739" s="52" t="s">
        <v>1491</v>
      </c>
      <c r="AL739" s="52" t="s">
        <v>1568</v>
      </c>
      <c r="AM739" s="52" t="s">
        <v>3553</v>
      </c>
      <c r="AN739" s="119"/>
      <c r="AO739" s="119"/>
      <c r="AP739" s="119">
        <f t="shared" si="23"/>
        <v>89000</v>
      </c>
      <c r="AQ739" s="189" t="s">
        <v>2445</v>
      </c>
      <c r="AR739" s="189" t="s">
        <v>2445</v>
      </c>
      <c r="AS739" s="332" t="s">
        <v>2445</v>
      </c>
      <c r="AT739" s="332" t="s">
        <v>2445</v>
      </c>
      <c r="AU739" s="332" t="s">
        <v>2445</v>
      </c>
      <c r="AV739" s="19"/>
      <c r="AW739" s="19"/>
      <c r="AX739" s="19"/>
    </row>
    <row r="740" spans="1:50" s="123" customFormat="1" ht="72" x14ac:dyDescent="0.2">
      <c r="A740" s="52" t="s">
        <v>51</v>
      </c>
      <c r="B740" s="52" t="s">
        <v>277</v>
      </c>
      <c r="C740" s="52" t="s">
        <v>276</v>
      </c>
      <c r="D740" s="52" t="s">
        <v>10</v>
      </c>
      <c r="E740" s="52" t="s">
        <v>311</v>
      </c>
      <c r="F740" s="121" t="s">
        <v>2309</v>
      </c>
      <c r="G740" s="52" t="s">
        <v>1039</v>
      </c>
      <c r="H740" s="71" t="s">
        <v>303</v>
      </c>
      <c r="I740" s="71" t="s">
        <v>271</v>
      </c>
      <c r="J740" s="122">
        <v>89000</v>
      </c>
      <c r="K740" s="249" t="s">
        <v>137</v>
      </c>
      <c r="L740" s="78"/>
      <c r="M740" s="78"/>
      <c r="N740" s="19" t="s">
        <v>3877</v>
      </c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3878</v>
      </c>
      <c r="AF740" s="52" t="s">
        <v>2444</v>
      </c>
      <c r="AG740" s="52" t="s">
        <v>3537</v>
      </c>
      <c r="AH740" s="52" t="s">
        <v>3451</v>
      </c>
      <c r="AI740" s="52" t="s">
        <v>3467</v>
      </c>
      <c r="AJ740" s="52"/>
      <c r="AK740" s="52" t="s">
        <v>1491</v>
      </c>
      <c r="AL740" s="52" t="s">
        <v>1568</v>
      </c>
      <c r="AM740" s="52" t="s">
        <v>3553</v>
      </c>
      <c r="AN740" s="119"/>
      <c r="AO740" s="119"/>
      <c r="AP740" s="119">
        <f t="shared" si="23"/>
        <v>89000</v>
      </c>
      <c r="AQ740" s="189" t="s">
        <v>2445</v>
      </c>
      <c r="AR740" s="189" t="s">
        <v>2445</v>
      </c>
      <c r="AS740" s="332" t="s">
        <v>2445</v>
      </c>
      <c r="AT740" s="332" t="s">
        <v>2445</v>
      </c>
      <c r="AU740" s="332" t="s">
        <v>2445</v>
      </c>
      <c r="AV740" s="19"/>
      <c r="AW740" s="19"/>
      <c r="AX740" s="19"/>
    </row>
    <row r="741" spans="1:50" s="123" customFormat="1" ht="72" x14ac:dyDescent="0.2">
      <c r="A741" s="52" t="s">
        <v>51</v>
      </c>
      <c r="B741" s="52" t="s">
        <v>277</v>
      </c>
      <c r="C741" s="52" t="s">
        <v>276</v>
      </c>
      <c r="D741" s="52" t="s">
        <v>10</v>
      </c>
      <c r="E741" s="52" t="s">
        <v>311</v>
      </c>
      <c r="F741" s="121" t="s">
        <v>2310</v>
      </c>
      <c r="G741" s="52" t="s">
        <v>1040</v>
      </c>
      <c r="H741" s="71" t="s">
        <v>459</v>
      </c>
      <c r="I741" s="71" t="s">
        <v>271</v>
      </c>
      <c r="J741" s="122">
        <v>50000</v>
      </c>
      <c r="K741" s="249" t="s">
        <v>137</v>
      </c>
      <c r="L741" s="78"/>
      <c r="M741" s="78"/>
      <c r="N741" s="19" t="s">
        <v>3877</v>
      </c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3878</v>
      </c>
      <c r="AF741" s="52" t="s">
        <v>2444</v>
      </c>
      <c r="AG741" s="52" t="s">
        <v>3537</v>
      </c>
      <c r="AH741" s="52" t="s">
        <v>3451</v>
      </c>
      <c r="AI741" s="52" t="s">
        <v>3467</v>
      </c>
      <c r="AJ741" s="52"/>
      <c r="AK741" s="52" t="s">
        <v>1491</v>
      </c>
      <c r="AL741" s="52" t="s">
        <v>1568</v>
      </c>
      <c r="AM741" s="52" t="s">
        <v>3553</v>
      </c>
      <c r="AN741" s="119"/>
      <c r="AO741" s="119"/>
      <c r="AP741" s="119">
        <f t="shared" si="23"/>
        <v>50000</v>
      </c>
      <c r="AQ741" s="189" t="s">
        <v>2445</v>
      </c>
      <c r="AR741" s="189" t="s">
        <v>2445</v>
      </c>
      <c r="AS741" s="332" t="s">
        <v>2445</v>
      </c>
      <c r="AT741" s="332" t="s">
        <v>2445</v>
      </c>
      <c r="AU741" s="332" t="s">
        <v>2445</v>
      </c>
      <c r="AV741" s="19"/>
      <c r="AW741" s="19"/>
      <c r="AX741" s="19"/>
    </row>
    <row r="742" spans="1:50" s="123" customFormat="1" ht="72" x14ac:dyDescent="0.2">
      <c r="A742" s="52" t="s">
        <v>51</v>
      </c>
      <c r="B742" s="52" t="s">
        <v>277</v>
      </c>
      <c r="C742" s="52" t="s">
        <v>276</v>
      </c>
      <c r="D742" s="52" t="s">
        <v>10</v>
      </c>
      <c r="E742" s="52" t="s">
        <v>311</v>
      </c>
      <c r="F742" s="121" t="s">
        <v>2311</v>
      </c>
      <c r="G742" s="52" t="s">
        <v>1041</v>
      </c>
      <c r="H742" s="71" t="s">
        <v>303</v>
      </c>
      <c r="I742" s="71" t="s">
        <v>1042</v>
      </c>
      <c r="J742" s="122">
        <v>25000</v>
      </c>
      <c r="K742" s="249" t="s">
        <v>137</v>
      </c>
      <c r="L742" s="78"/>
      <c r="M742" s="78"/>
      <c r="N742" s="19" t="s">
        <v>3877</v>
      </c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3878</v>
      </c>
      <c r="AF742" s="52" t="s">
        <v>2444</v>
      </c>
      <c r="AG742" s="52" t="s">
        <v>3537</v>
      </c>
      <c r="AH742" s="52" t="s">
        <v>3451</v>
      </c>
      <c r="AI742" s="52" t="s">
        <v>3467</v>
      </c>
      <c r="AJ742" s="52"/>
      <c r="AK742" s="52" t="s">
        <v>1491</v>
      </c>
      <c r="AL742" s="52" t="s">
        <v>1568</v>
      </c>
      <c r="AM742" s="52" t="s">
        <v>3553</v>
      </c>
      <c r="AN742" s="119"/>
      <c r="AO742" s="119"/>
      <c r="AP742" s="119">
        <f t="shared" si="23"/>
        <v>25000</v>
      </c>
      <c r="AQ742" s="189" t="s">
        <v>2445</v>
      </c>
      <c r="AR742" s="189" t="s">
        <v>2445</v>
      </c>
      <c r="AS742" s="332" t="s">
        <v>2445</v>
      </c>
      <c r="AT742" s="332" t="s">
        <v>2445</v>
      </c>
      <c r="AU742" s="332" t="s">
        <v>2445</v>
      </c>
      <c r="AV742" s="19"/>
      <c r="AW742" s="19"/>
      <c r="AX742" s="19"/>
    </row>
    <row r="743" spans="1:50" s="123" customFormat="1" ht="72" x14ac:dyDescent="0.2">
      <c r="A743" s="52" t="s">
        <v>51</v>
      </c>
      <c r="B743" s="52" t="s">
        <v>277</v>
      </c>
      <c r="C743" s="52" t="s">
        <v>276</v>
      </c>
      <c r="D743" s="52" t="s">
        <v>10</v>
      </c>
      <c r="E743" s="52" t="s">
        <v>311</v>
      </c>
      <c r="F743" s="121" t="s">
        <v>2312</v>
      </c>
      <c r="G743" s="52" t="s">
        <v>1043</v>
      </c>
      <c r="H743" s="71" t="s">
        <v>303</v>
      </c>
      <c r="I743" s="71" t="s">
        <v>268</v>
      </c>
      <c r="J743" s="122">
        <v>54000</v>
      </c>
      <c r="K743" s="249" t="s">
        <v>137</v>
      </c>
      <c r="L743" s="78"/>
      <c r="M743" s="78"/>
      <c r="N743" s="19" t="s">
        <v>3877</v>
      </c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3878</v>
      </c>
      <c r="AF743" s="52" t="s">
        <v>2444</v>
      </c>
      <c r="AG743" s="52" t="s">
        <v>3537</v>
      </c>
      <c r="AH743" s="52" t="s">
        <v>3451</v>
      </c>
      <c r="AI743" s="52" t="s">
        <v>3467</v>
      </c>
      <c r="AJ743" s="52"/>
      <c r="AK743" s="52" t="s">
        <v>1486</v>
      </c>
      <c r="AL743" s="52" t="s">
        <v>1571</v>
      </c>
      <c r="AM743" s="52" t="s">
        <v>3553</v>
      </c>
      <c r="AN743" s="119"/>
      <c r="AO743" s="119"/>
      <c r="AP743" s="119">
        <f t="shared" si="23"/>
        <v>54000</v>
      </c>
      <c r="AQ743" s="189" t="s">
        <v>2445</v>
      </c>
      <c r="AR743" s="189" t="s">
        <v>2445</v>
      </c>
      <c r="AS743" s="332" t="s">
        <v>2445</v>
      </c>
      <c r="AT743" s="332" t="s">
        <v>2445</v>
      </c>
      <c r="AU743" s="332" t="s">
        <v>2445</v>
      </c>
      <c r="AV743" s="19"/>
      <c r="AW743" s="19"/>
      <c r="AX743" s="19"/>
    </row>
    <row r="744" spans="1:50" s="123" customFormat="1" ht="108" x14ac:dyDescent="0.2">
      <c r="A744" s="52" t="s">
        <v>51</v>
      </c>
      <c r="B744" s="52" t="s">
        <v>277</v>
      </c>
      <c r="C744" s="52" t="s">
        <v>17</v>
      </c>
      <c r="D744" s="52" t="s">
        <v>34</v>
      </c>
      <c r="E744" s="52" t="s">
        <v>454</v>
      </c>
      <c r="F744" s="121" t="s">
        <v>2313</v>
      </c>
      <c r="G744" s="52" t="s">
        <v>1123</v>
      </c>
      <c r="H744" s="71" t="s">
        <v>270</v>
      </c>
      <c r="I744" s="71" t="s">
        <v>1122</v>
      </c>
      <c r="J744" s="122">
        <v>1800000</v>
      </c>
      <c r="K744" s="249" t="s">
        <v>137</v>
      </c>
      <c r="L744" s="78"/>
      <c r="M744" s="78"/>
      <c r="N744" s="18" t="s">
        <v>3879</v>
      </c>
      <c r="O744" s="19"/>
      <c r="P744" s="19"/>
      <c r="Q744" s="19"/>
      <c r="R744" s="19"/>
      <c r="S744" s="19"/>
      <c r="T744" s="19"/>
      <c r="U744" s="19"/>
      <c r="V744" s="19"/>
      <c r="W744" s="19"/>
      <c r="X744" s="18"/>
      <c r="Y744" s="46"/>
      <c r="Z744" s="19"/>
      <c r="AA744" s="19"/>
      <c r="AB744" s="19"/>
      <c r="AC744" s="19"/>
      <c r="AD744" s="19"/>
      <c r="AE744" s="19" t="s">
        <v>3880</v>
      </c>
      <c r="AF744" s="52" t="s">
        <v>3280</v>
      </c>
      <c r="AG744" s="52" t="s">
        <v>3539</v>
      </c>
      <c r="AH744" s="52" t="s">
        <v>1571</v>
      </c>
      <c r="AI744" s="52" t="s">
        <v>3467</v>
      </c>
      <c r="AJ744" s="52"/>
      <c r="AK744" s="52" t="s">
        <v>1492</v>
      </c>
      <c r="AL744" s="52" t="s">
        <v>1568</v>
      </c>
      <c r="AM744" s="52" t="s">
        <v>3553</v>
      </c>
      <c r="AN744" s="119"/>
      <c r="AO744" s="119"/>
      <c r="AP744" s="119">
        <f t="shared" si="23"/>
        <v>1800000</v>
      </c>
      <c r="AQ744" s="189" t="s">
        <v>3882</v>
      </c>
      <c r="AR744" s="189" t="s">
        <v>3882</v>
      </c>
      <c r="AS744" s="18" t="s">
        <v>3883</v>
      </c>
      <c r="AT744" s="18" t="s">
        <v>3883</v>
      </c>
      <c r="AU744" s="18" t="s">
        <v>3883</v>
      </c>
      <c r="AV744" s="19"/>
      <c r="AW744" s="19"/>
      <c r="AX744" s="19" t="s">
        <v>3884</v>
      </c>
    </row>
    <row r="745" spans="1:50" s="123" customFormat="1" ht="144" x14ac:dyDescent="0.2">
      <c r="A745" s="52" t="s">
        <v>52</v>
      </c>
      <c r="B745" s="52" t="s">
        <v>277</v>
      </c>
      <c r="C745" s="52" t="s">
        <v>276</v>
      </c>
      <c r="D745" s="52" t="s">
        <v>11</v>
      </c>
      <c r="E745" s="52" t="s">
        <v>454</v>
      </c>
      <c r="F745" s="121" t="s">
        <v>2314</v>
      </c>
      <c r="G745" s="52" t="s">
        <v>1044</v>
      </c>
      <c r="H745" s="71" t="s">
        <v>317</v>
      </c>
      <c r="I745" s="71" t="s">
        <v>271</v>
      </c>
      <c r="J745" s="122">
        <v>139500</v>
      </c>
      <c r="K745" s="249" t="s">
        <v>137</v>
      </c>
      <c r="L745" s="78"/>
      <c r="M745" s="78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54" t="s">
        <v>3295</v>
      </c>
      <c r="AF745" s="54" t="s">
        <v>3295</v>
      </c>
      <c r="AG745" s="52" t="s">
        <v>3544</v>
      </c>
      <c r="AH745" s="54" t="s">
        <v>3472</v>
      </c>
      <c r="AI745" s="52" t="s">
        <v>2456</v>
      </c>
      <c r="AJ745" s="52"/>
      <c r="AK745" s="54" t="s">
        <v>1494</v>
      </c>
      <c r="AL745" s="54" t="s">
        <v>1571</v>
      </c>
      <c r="AM745" s="52" t="s">
        <v>3553</v>
      </c>
      <c r="AN745" s="119">
        <v>128000</v>
      </c>
      <c r="AO745" s="119"/>
      <c r="AP745" s="119">
        <f t="shared" si="23"/>
        <v>11500</v>
      </c>
      <c r="AQ745" s="189" t="s">
        <v>1495</v>
      </c>
      <c r="AR745" s="189" t="s">
        <v>1495</v>
      </c>
      <c r="AS745" s="18" t="s">
        <v>3288</v>
      </c>
      <c r="AT745" s="18" t="s">
        <v>3288</v>
      </c>
      <c r="AU745" s="18" t="s">
        <v>3288</v>
      </c>
      <c r="AV745" s="16">
        <v>128000</v>
      </c>
      <c r="AW745" s="16">
        <v>11500</v>
      </c>
      <c r="AX745" s="17"/>
    </row>
    <row r="746" spans="1:50" s="123" customFormat="1" ht="144" x14ac:dyDescent="0.2">
      <c r="A746" s="52" t="s">
        <v>52</v>
      </c>
      <c r="B746" s="52" t="s">
        <v>277</v>
      </c>
      <c r="C746" s="52" t="s">
        <v>276</v>
      </c>
      <c r="D746" s="52" t="s">
        <v>11</v>
      </c>
      <c r="E746" s="52" t="s">
        <v>454</v>
      </c>
      <c r="F746" s="121" t="s">
        <v>2315</v>
      </c>
      <c r="G746" s="52" t="s">
        <v>1045</v>
      </c>
      <c r="H746" s="71" t="s">
        <v>317</v>
      </c>
      <c r="I746" s="71" t="s">
        <v>271</v>
      </c>
      <c r="J746" s="122">
        <v>251000</v>
      </c>
      <c r="K746" s="249" t="s">
        <v>137</v>
      </c>
      <c r="L746" s="78"/>
      <c r="M746" s="78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54" t="s">
        <v>3295</v>
      </c>
      <c r="AF746" s="54" t="s">
        <v>3295</v>
      </c>
      <c r="AG746" s="52" t="s">
        <v>3544</v>
      </c>
      <c r="AH746" s="54" t="s">
        <v>3472</v>
      </c>
      <c r="AI746" s="52" t="s">
        <v>2456</v>
      </c>
      <c r="AJ746" s="52"/>
      <c r="AK746" s="54" t="s">
        <v>1494</v>
      </c>
      <c r="AL746" s="54" t="s">
        <v>1571</v>
      </c>
      <c r="AM746" s="52" t="s">
        <v>3553</v>
      </c>
      <c r="AN746" s="119">
        <v>211000</v>
      </c>
      <c r="AO746" s="119"/>
      <c r="AP746" s="119">
        <f t="shared" si="23"/>
        <v>40000</v>
      </c>
      <c r="AQ746" s="189" t="s">
        <v>1495</v>
      </c>
      <c r="AR746" s="189" t="s">
        <v>1495</v>
      </c>
      <c r="AS746" s="18" t="s">
        <v>3288</v>
      </c>
      <c r="AT746" s="18" t="s">
        <v>3288</v>
      </c>
      <c r="AU746" s="18" t="s">
        <v>3288</v>
      </c>
      <c r="AV746" s="16">
        <v>211000</v>
      </c>
      <c r="AW746" s="16">
        <v>40000</v>
      </c>
      <c r="AX746" s="17"/>
    </row>
    <row r="747" spans="1:50" s="123" customFormat="1" ht="144" x14ac:dyDescent="0.2">
      <c r="A747" s="52" t="s">
        <v>52</v>
      </c>
      <c r="B747" s="52" t="s">
        <v>277</v>
      </c>
      <c r="C747" s="52" t="s">
        <v>276</v>
      </c>
      <c r="D747" s="52" t="s">
        <v>11</v>
      </c>
      <c r="E747" s="52" t="s">
        <v>454</v>
      </c>
      <c r="F747" s="121" t="s">
        <v>2316</v>
      </c>
      <c r="G747" s="52" t="s">
        <v>1046</v>
      </c>
      <c r="H747" s="71" t="s">
        <v>303</v>
      </c>
      <c r="I747" s="71" t="s">
        <v>271</v>
      </c>
      <c r="J747" s="122">
        <v>616000</v>
      </c>
      <c r="K747" s="249" t="s">
        <v>137</v>
      </c>
      <c r="L747" s="78"/>
      <c r="M747" s="78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54" t="s">
        <v>3295</v>
      </c>
      <c r="AF747" s="54" t="s">
        <v>3295</v>
      </c>
      <c r="AG747" s="52" t="s">
        <v>3544</v>
      </c>
      <c r="AH747" s="54" t="s">
        <v>3472</v>
      </c>
      <c r="AI747" s="52" t="s">
        <v>2456</v>
      </c>
      <c r="AJ747" s="52"/>
      <c r="AK747" s="54" t="s">
        <v>1494</v>
      </c>
      <c r="AL747" s="54" t="s">
        <v>1571</v>
      </c>
      <c r="AM747" s="52" t="s">
        <v>3553</v>
      </c>
      <c r="AN747" s="119">
        <v>452000</v>
      </c>
      <c r="AO747" s="119"/>
      <c r="AP747" s="119">
        <f t="shared" si="23"/>
        <v>164000</v>
      </c>
      <c r="AQ747" s="189" t="s">
        <v>1495</v>
      </c>
      <c r="AR747" s="189" t="s">
        <v>1495</v>
      </c>
      <c r="AS747" s="18" t="s">
        <v>3288</v>
      </c>
      <c r="AT747" s="18" t="s">
        <v>3288</v>
      </c>
      <c r="AU747" s="18" t="s">
        <v>3288</v>
      </c>
      <c r="AV747" s="16">
        <v>452000</v>
      </c>
      <c r="AW747" s="16">
        <v>164000</v>
      </c>
      <c r="AX747" s="17"/>
    </row>
    <row r="748" spans="1:50" s="123" customFormat="1" ht="72" x14ac:dyDescent="0.2">
      <c r="A748" s="52" t="s">
        <v>52</v>
      </c>
      <c r="B748" s="52" t="s">
        <v>277</v>
      </c>
      <c r="C748" s="52" t="s">
        <v>276</v>
      </c>
      <c r="D748" s="52" t="s">
        <v>11</v>
      </c>
      <c r="E748" s="52" t="s">
        <v>454</v>
      </c>
      <c r="F748" s="121" t="s">
        <v>2317</v>
      </c>
      <c r="G748" s="52" t="s">
        <v>1047</v>
      </c>
      <c r="H748" s="71" t="s">
        <v>319</v>
      </c>
      <c r="I748" s="71" t="s">
        <v>553</v>
      </c>
      <c r="J748" s="122">
        <v>200000</v>
      </c>
      <c r="K748" s="249" t="s">
        <v>137</v>
      </c>
      <c r="L748" s="78"/>
      <c r="M748" s="78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8" t="s">
        <v>3284</v>
      </c>
      <c r="AC748" s="18" t="s">
        <v>3339</v>
      </c>
      <c r="AD748" s="16">
        <v>188000</v>
      </c>
      <c r="AE748" s="20" t="s">
        <v>3885</v>
      </c>
      <c r="AF748" s="54" t="s">
        <v>3295</v>
      </c>
      <c r="AG748" s="52" t="s">
        <v>3544</v>
      </c>
      <c r="AH748" s="54" t="s">
        <v>3472</v>
      </c>
      <c r="AI748" s="54" t="s">
        <v>2456</v>
      </c>
      <c r="AJ748" s="54"/>
      <c r="AK748" s="54" t="s">
        <v>1494</v>
      </c>
      <c r="AL748" s="54" t="s">
        <v>1571</v>
      </c>
      <c r="AM748" s="52" t="s">
        <v>3553</v>
      </c>
      <c r="AN748" s="119">
        <v>188000</v>
      </c>
      <c r="AO748" s="119"/>
      <c r="AP748" s="119">
        <f t="shared" si="23"/>
        <v>12000</v>
      </c>
      <c r="AQ748" s="189"/>
      <c r="AR748" s="189"/>
      <c r="AS748" s="18"/>
      <c r="AT748" s="18"/>
      <c r="AU748" s="18"/>
      <c r="AV748" s="16">
        <v>188000</v>
      </c>
      <c r="AW748" s="16">
        <v>12000</v>
      </c>
      <c r="AX748" s="402"/>
    </row>
    <row r="749" spans="1:50" s="123" customFormat="1" ht="72" x14ac:dyDescent="0.2">
      <c r="A749" s="52" t="s">
        <v>52</v>
      </c>
      <c r="B749" s="52" t="s">
        <v>277</v>
      </c>
      <c r="C749" s="52" t="s">
        <v>276</v>
      </c>
      <c r="D749" s="52" t="s">
        <v>11</v>
      </c>
      <c r="E749" s="52" t="s">
        <v>454</v>
      </c>
      <c r="F749" s="121" t="s">
        <v>2318</v>
      </c>
      <c r="G749" s="52" t="s">
        <v>1048</v>
      </c>
      <c r="H749" s="71" t="s">
        <v>319</v>
      </c>
      <c r="I749" s="71" t="s">
        <v>273</v>
      </c>
      <c r="J749" s="122">
        <v>36000</v>
      </c>
      <c r="K749" s="249" t="s">
        <v>137</v>
      </c>
      <c r="L749" s="78"/>
      <c r="M749" s="78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8" t="s">
        <v>3284</v>
      </c>
      <c r="AC749" s="18" t="s">
        <v>3339</v>
      </c>
      <c r="AD749" s="16">
        <v>32000</v>
      </c>
      <c r="AE749" s="20" t="s">
        <v>3885</v>
      </c>
      <c r="AF749" s="54" t="s">
        <v>3295</v>
      </c>
      <c r="AG749" s="52" t="s">
        <v>3544</v>
      </c>
      <c r="AH749" s="54" t="s">
        <v>3472</v>
      </c>
      <c r="AI749" s="54" t="s">
        <v>2456</v>
      </c>
      <c r="AJ749" s="54"/>
      <c r="AK749" s="54" t="s">
        <v>1494</v>
      </c>
      <c r="AL749" s="54" t="s">
        <v>1571</v>
      </c>
      <c r="AM749" s="52" t="s">
        <v>3553</v>
      </c>
      <c r="AN749" s="119">
        <v>32000</v>
      </c>
      <c r="AO749" s="119"/>
      <c r="AP749" s="119">
        <f t="shared" si="23"/>
        <v>4000</v>
      </c>
      <c r="AQ749" s="189"/>
      <c r="AR749" s="189"/>
      <c r="AS749" s="18"/>
      <c r="AT749" s="18"/>
      <c r="AU749" s="18"/>
      <c r="AV749" s="16">
        <v>32000</v>
      </c>
      <c r="AW749" s="16">
        <v>4000</v>
      </c>
      <c r="AX749" s="402"/>
    </row>
    <row r="750" spans="1:50" s="123" customFormat="1" ht="72" x14ac:dyDescent="0.2">
      <c r="A750" s="52" t="s">
        <v>52</v>
      </c>
      <c r="B750" s="52" t="s">
        <v>277</v>
      </c>
      <c r="C750" s="52" t="s">
        <v>276</v>
      </c>
      <c r="D750" s="52" t="s">
        <v>11</v>
      </c>
      <c r="E750" s="52" t="s">
        <v>454</v>
      </c>
      <c r="F750" s="121" t="s">
        <v>2319</v>
      </c>
      <c r="G750" s="52" t="s">
        <v>1049</v>
      </c>
      <c r="H750" s="71" t="s">
        <v>303</v>
      </c>
      <c r="I750" s="71" t="s">
        <v>273</v>
      </c>
      <c r="J750" s="122">
        <v>150000</v>
      </c>
      <c r="K750" s="249" t="s">
        <v>137</v>
      </c>
      <c r="L750" s="78"/>
      <c r="M750" s="78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8" t="s">
        <v>3284</v>
      </c>
      <c r="AC750" s="18" t="s">
        <v>3339</v>
      </c>
      <c r="AD750" s="16">
        <v>140000</v>
      </c>
      <c r="AE750" s="20" t="s">
        <v>3885</v>
      </c>
      <c r="AF750" s="54" t="s">
        <v>3295</v>
      </c>
      <c r="AG750" s="52" t="s">
        <v>3544</v>
      </c>
      <c r="AH750" s="54" t="s">
        <v>3472</v>
      </c>
      <c r="AI750" s="54" t="s">
        <v>2456</v>
      </c>
      <c r="AJ750" s="54"/>
      <c r="AK750" s="54" t="s">
        <v>1494</v>
      </c>
      <c r="AL750" s="54" t="s">
        <v>1571</v>
      </c>
      <c r="AM750" s="52" t="s">
        <v>3553</v>
      </c>
      <c r="AN750" s="119">
        <v>140000</v>
      </c>
      <c r="AO750" s="119"/>
      <c r="AP750" s="119">
        <f t="shared" si="23"/>
        <v>10000</v>
      </c>
      <c r="AQ750" s="189"/>
      <c r="AR750" s="189"/>
      <c r="AS750" s="18"/>
      <c r="AT750" s="18"/>
      <c r="AU750" s="18"/>
      <c r="AV750" s="16">
        <v>140000</v>
      </c>
      <c r="AW750" s="16">
        <v>10000</v>
      </c>
      <c r="AX750" s="402"/>
    </row>
    <row r="751" spans="1:50" s="123" customFormat="1" ht="72" x14ac:dyDescent="0.2">
      <c r="A751" s="52" t="s">
        <v>52</v>
      </c>
      <c r="B751" s="52" t="s">
        <v>277</v>
      </c>
      <c r="C751" s="52" t="s">
        <v>276</v>
      </c>
      <c r="D751" s="52" t="s">
        <v>11</v>
      </c>
      <c r="E751" s="52" t="s">
        <v>454</v>
      </c>
      <c r="F751" s="121" t="s">
        <v>2320</v>
      </c>
      <c r="G751" s="52" t="s">
        <v>1050</v>
      </c>
      <c r="H751" s="71" t="s">
        <v>459</v>
      </c>
      <c r="I751" s="71" t="s">
        <v>268</v>
      </c>
      <c r="J751" s="122">
        <v>120000</v>
      </c>
      <c r="K751" s="249" t="s">
        <v>137</v>
      </c>
      <c r="L751" s="78"/>
      <c r="M751" s="78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8" t="s">
        <v>3284</v>
      </c>
      <c r="AC751" s="18" t="s">
        <v>3339</v>
      </c>
      <c r="AD751" s="16">
        <v>100000</v>
      </c>
      <c r="AE751" s="20" t="s">
        <v>3885</v>
      </c>
      <c r="AF751" s="54" t="s">
        <v>3295</v>
      </c>
      <c r="AG751" s="52" t="s">
        <v>3544</v>
      </c>
      <c r="AH751" s="54" t="s">
        <v>3472</v>
      </c>
      <c r="AI751" s="54" t="s">
        <v>2456</v>
      </c>
      <c r="AJ751" s="54"/>
      <c r="AK751" s="54" t="s">
        <v>1494</v>
      </c>
      <c r="AL751" s="54" t="s">
        <v>1571</v>
      </c>
      <c r="AM751" s="52" t="s">
        <v>3553</v>
      </c>
      <c r="AN751" s="119">
        <v>100000</v>
      </c>
      <c r="AO751" s="119"/>
      <c r="AP751" s="119">
        <f t="shared" si="23"/>
        <v>20000</v>
      </c>
      <c r="AQ751" s="189"/>
      <c r="AR751" s="189"/>
      <c r="AS751" s="18"/>
      <c r="AT751" s="18"/>
      <c r="AU751" s="18"/>
      <c r="AV751" s="16">
        <v>100000</v>
      </c>
      <c r="AW751" s="16">
        <v>20000</v>
      </c>
      <c r="AX751" s="402"/>
    </row>
    <row r="752" spans="1:50" s="123" customFormat="1" ht="72" x14ac:dyDescent="0.2">
      <c r="A752" s="52" t="s">
        <v>52</v>
      </c>
      <c r="B752" s="52" t="s">
        <v>277</v>
      </c>
      <c r="C752" s="52" t="s">
        <v>276</v>
      </c>
      <c r="D752" s="52" t="s">
        <v>286</v>
      </c>
      <c r="E752" s="52" t="s">
        <v>454</v>
      </c>
      <c r="F752" s="121" t="s">
        <v>2321</v>
      </c>
      <c r="G752" s="52" t="s">
        <v>1051</v>
      </c>
      <c r="H752" s="71" t="s">
        <v>414</v>
      </c>
      <c r="I752" s="71" t="s">
        <v>271</v>
      </c>
      <c r="J752" s="122">
        <v>560000</v>
      </c>
      <c r="K752" s="249" t="s">
        <v>137</v>
      </c>
      <c r="L752" s="78"/>
      <c r="M752" s="78"/>
      <c r="N752" s="19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20" t="s">
        <v>3886</v>
      </c>
      <c r="AF752" s="54" t="s">
        <v>3314</v>
      </c>
      <c r="AG752" s="54" t="s">
        <v>3544</v>
      </c>
      <c r="AH752" s="52" t="s">
        <v>3475</v>
      </c>
      <c r="AI752" s="52" t="s">
        <v>2457</v>
      </c>
      <c r="AJ752" s="52"/>
      <c r="AK752" s="54" t="s">
        <v>1496</v>
      </c>
      <c r="AL752" s="52" t="s">
        <v>1568</v>
      </c>
      <c r="AM752" s="52" t="s">
        <v>3553</v>
      </c>
      <c r="AN752" s="119"/>
      <c r="AO752" s="119">
        <v>327440</v>
      </c>
      <c r="AP752" s="119">
        <f t="shared" si="23"/>
        <v>232560</v>
      </c>
      <c r="AQ752" s="189"/>
      <c r="AR752" s="189"/>
      <c r="AS752" s="18"/>
      <c r="AT752" s="18"/>
      <c r="AU752" s="18"/>
      <c r="AV752" s="16">
        <v>327440</v>
      </c>
      <c r="AW752" s="16">
        <v>232560</v>
      </c>
      <c r="AX752" s="310"/>
    </row>
    <row r="753" spans="1:50" s="123" customFormat="1" ht="90" x14ac:dyDescent="0.2">
      <c r="A753" s="52" t="s">
        <v>52</v>
      </c>
      <c r="B753" s="52" t="s">
        <v>277</v>
      </c>
      <c r="C753" s="52" t="s">
        <v>276</v>
      </c>
      <c r="D753" s="52" t="s">
        <v>286</v>
      </c>
      <c r="E753" s="52" t="s">
        <v>454</v>
      </c>
      <c r="F753" s="121" t="s">
        <v>2322</v>
      </c>
      <c r="G753" s="52" t="s">
        <v>1052</v>
      </c>
      <c r="H753" s="71" t="s">
        <v>387</v>
      </c>
      <c r="I753" s="71" t="s">
        <v>271</v>
      </c>
      <c r="J753" s="122">
        <v>149600</v>
      </c>
      <c r="K753" s="249" t="s">
        <v>137</v>
      </c>
      <c r="L753" s="78"/>
      <c r="M753" s="78"/>
      <c r="N753" s="19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100560</v>
      </c>
      <c r="X753" s="18" t="s">
        <v>1182</v>
      </c>
      <c r="Y753" s="18" t="s">
        <v>3312</v>
      </c>
      <c r="Z753" s="16">
        <v>100560</v>
      </c>
      <c r="AA753" s="19">
        <v>7014232091</v>
      </c>
      <c r="AB753" s="18" t="s">
        <v>3313</v>
      </c>
      <c r="AC753" s="18" t="s">
        <v>3313</v>
      </c>
      <c r="AD753" s="16">
        <v>100560</v>
      </c>
      <c r="AE753" s="20" t="s">
        <v>3886</v>
      </c>
      <c r="AF753" s="54" t="s">
        <v>3314</v>
      </c>
      <c r="AG753" s="54" t="s">
        <v>3544</v>
      </c>
      <c r="AH753" s="52" t="s">
        <v>3475</v>
      </c>
      <c r="AI753" s="52" t="s">
        <v>2457</v>
      </c>
      <c r="AJ753" s="52"/>
      <c r="AK753" s="54" t="s">
        <v>1496</v>
      </c>
      <c r="AL753" s="52" t="s">
        <v>1568</v>
      </c>
      <c r="AM753" s="52" t="s">
        <v>3553</v>
      </c>
      <c r="AN753" s="119"/>
      <c r="AO753" s="119">
        <v>100560</v>
      </c>
      <c r="AP753" s="119">
        <f t="shared" si="23"/>
        <v>49040</v>
      </c>
      <c r="AQ753" s="189"/>
      <c r="AR753" s="189"/>
      <c r="AS753" s="18"/>
      <c r="AT753" s="18"/>
      <c r="AU753" s="18"/>
      <c r="AV753" s="16">
        <v>100560</v>
      </c>
      <c r="AW753" s="16">
        <v>49040</v>
      </c>
      <c r="AX753" s="310"/>
    </row>
    <row r="754" spans="1:50" s="123" customFormat="1" ht="90" x14ac:dyDescent="0.2">
      <c r="A754" s="52" t="s">
        <v>52</v>
      </c>
      <c r="B754" s="52" t="s">
        <v>277</v>
      </c>
      <c r="C754" s="52" t="s">
        <v>276</v>
      </c>
      <c r="D754" s="52" t="s">
        <v>286</v>
      </c>
      <c r="E754" s="52" t="s">
        <v>454</v>
      </c>
      <c r="F754" s="121" t="s">
        <v>2323</v>
      </c>
      <c r="G754" s="52" t="s">
        <v>1053</v>
      </c>
      <c r="H754" s="71" t="s">
        <v>269</v>
      </c>
      <c r="I754" s="71" t="s">
        <v>271</v>
      </c>
      <c r="J754" s="122">
        <v>39200</v>
      </c>
      <c r="K754" s="249" t="s">
        <v>137</v>
      </c>
      <c r="L754" s="78"/>
      <c r="M754" s="78"/>
      <c r="N754" s="19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36000</v>
      </c>
      <c r="X754" s="18" t="s">
        <v>1182</v>
      </c>
      <c r="Y754" s="18" t="s">
        <v>3312</v>
      </c>
      <c r="Z754" s="16">
        <v>36000</v>
      </c>
      <c r="AA754" s="19">
        <v>7014232091</v>
      </c>
      <c r="AB754" s="18" t="s">
        <v>3313</v>
      </c>
      <c r="AC754" s="18" t="s">
        <v>3313</v>
      </c>
      <c r="AD754" s="16">
        <v>36000</v>
      </c>
      <c r="AE754" s="20" t="s">
        <v>3886</v>
      </c>
      <c r="AF754" s="54" t="s">
        <v>3314</v>
      </c>
      <c r="AG754" s="54" t="s">
        <v>3544</v>
      </c>
      <c r="AH754" s="52" t="s">
        <v>3475</v>
      </c>
      <c r="AI754" s="52" t="s">
        <v>2457</v>
      </c>
      <c r="AJ754" s="52"/>
      <c r="AK754" s="54" t="s">
        <v>1496</v>
      </c>
      <c r="AL754" s="52" t="s">
        <v>1568</v>
      </c>
      <c r="AM754" s="52" t="s">
        <v>3553</v>
      </c>
      <c r="AN754" s="119"/>
      <c r="AO754" s="119">
        <v>36000</v>
      </c>
      <c r="AP754" s="119">
        <f t="shared" si="23"/>
        <v>3200</v>
      </c>
      <c r="AQ754" s="189"/>
      <c r="AR754" s="189"/>
      <c r="AS754" s="18"/>
      <c r="AT754" s="18"/>
      <c r="AU754" s="18"/>
      <c r="AV754" s="16">
        <v>36000</v>
      </c>
      <c r="AW754" s="16">
        <v>3200</v>
      </c>
      <c r="AX754" s="310"/>
    </row>
    <row r="755" spans="1:50" s="123" customFormat="1" ht="72" x14ac:dyDescent="0.2">
      <c r="A755" s="52" t="s">
        <v>52</v>
      </c>
      <c r="B755" s="52" t="s">
        <v>277</v>
      </c>
      <c r="C755" s="52" t="s">
        <v>276</v>
      </c>
      <c r="D755" s="52" t="s">
        <v>13</v>
      </c>
      <c r="E755" s="52" t="s">
        <v>454</v>
      </c>
      <c r="F755" s="121" t="s">
        <v>2324</v>
      </c>
      <c r="G755" s="52" t="s">
        <v>1054</v>
      </c>
      <c r="H755" s="71" t="s">
        <v>414</v>
      </c>
      <c r="I755" s="71" t="s">
        <v>274</v>
      </c>
      <c r="J755" s="122">
        <v>105000</v>
      </c>
      <c r="K755" s="78"/>
      <c r="L755" s="78"/>
      <c r="M755" s="249" t="s">
        <v>137</v>
      </c>
      <c r="N755" s="19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>
        <v>7014299968</v>
      </c>
      <c r="AB755" s="18" t="s">
        <v>3827</v>
      </c>
      <c r="AC755" s="18" t="s">
        <v>3284</v>
      </c>
      <c r="AD755" s="16">
        <v>104930</v>
      </c>
      <c r="AE755" s="20" t="s">
        <v>3885</v>
      </c>
      <c r="AF755" s="54" t="s">
        <v>3295</v>
      </c>
      <c r="AG755" s="52" t="s">
        <v>3544</v>
      </c>
      <c r="AH755" s="54" t="s">
        <v>3472</v>
      </c>
      <c r="AI755" s="52" t="s">
        <v>2457</v>
      </c>
      <c r="AJ755" s="52"/>
      <c r="AK755" s="54" t="s">
        <v>1496</v>
      </c>
      <c r="AL755" s="52" t="s">
        <v>1568</v>
      </c>
      <c r="AM755" s="52" t="s">
        <v>3553</v>
      </c>
      <c r="AN755" s="119"/>
      <c r="AO755" s="119">
        <v>104930</v>
      </c>
      <c r="AP755" s="119">
        <f t="shared" si="23"/>
        <v>70</v>
      </c>
      <c r="AQ755" s="189"/>
      <c r="AR755" s="189"/>
      <c r="AS755" s="18"/>
      <c r="AT755" s="18"/>
      <c r="AU755" s="18"/>
      <c r="AV755" s="16">
        <v>104930</v>
      </c>
      <c r="AW755" s="19">
        <v>70</v>
      </c>
      <c r="AX755" s="19"/>
    </row>
    <row r="756" spans="1:50" s="123" customFormat="1" ht="72" x14ac:dyDescent="0.2">
      <c r="A756" s="52" t="s">
        <v>52</v>
      </c>
      <c r="B756" s="52" t="s">
        <v>277</v>
      </c>
      <c r="C756" s="52" t="s">
        <v>276</v>
      </c>
      <c r="D756" s="52" t="s">
        <v>13</v>
      </c>
      <c r="E756" s="52" t="s">
        <v>454</v>
      </c>
      <c r="F756" s="121" t="s">
        <v>2325</v>
      </c>
      <c r="G756" s="52" t="s">
        <v>1055</v>
      </c>
      <c r="H756" s="71" t="s">
        <v>317</v>
      </c>
      <c r="I756" s="71" t="s">
        <v>271</v>
      </c>
      <c r="J756" s="122">
        <v>40000</v>
      </c>
      <c r="K756" s="78"/>
      <c r="L756" s="78"/>
      <c r="M756" s="249" t="s">
        <v>137</v>
      </c>
      <c r="N756" s="19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>
        <v>7014299968</v>
      </c>
      <c r="AB756" s="18" t="s">
        <v>3827</v>
      </c>
      <c r="AC756" s="18" t="s">
        <v>3284</v>
      </c>
      <c r="AD756" s="16">
        <v>39500</v>
      </c>
      <c r="AE756" s="20" t="s">
        <v>3885</v>
      </c>
      <c r="AF756" s="54" t="s">
        <v>3295</v>
      </c>
      <c r="AG756" s="52" t="s">
        <v>3544</v>
      </c>
      <c r="AH756" s="54" t="s">
        <v>3472</v>
      </c>
      <c r="AI756" s="52" t="s">
        <v>2457</v>
      </c>
      <c r="AJ756" s="52"/>
      <c r="AK756" s="54" t="s">
        <v>1496</v>
      </c>
      <c r="AL756" s="52" t="s">
        <v>1568</v>
      </c>
      <c r="AM756" s="52" t="s">
        <v>3553</v>
      </c>
      <c r="AN756" s="119"/>
      <c r="AO756" s="119">
        <v>39500</v>
      </c>
      <c r="AP756" s="119">
        <f t="shared" si="23"/>
        <v>500</v>
      </c>
      <c r="AQ756" s="189"/>
      <c r="AR756" s="189"/>
      <c r="AS756" s="18"/>
      <c r="AT756" s="18"/>
      <c r="AU756" s="18"/>
      <c r="AV756" s="16">
        <v>39500</v>
      </c>
      <c r="AW756" s="19">
        <v>500</v>
      </c>
      <c r="AX756" s="19"/>
    </row>
    <row r="757" spans="1:50" s="123" customFormat="1" ht="72" x14ac:dyDescent="0.2">
      <c r="A757" s="52" t="s">
        <v>52</v>
      </c>
      <c r="B757" s="52" t="s">
        <v>277</v>
      </c>
      <c r="C757" s="52" t="s">
        <v>276</v>
      </c>
      <c r="D757" s="52" t="s">
        <v>13</v>
      </c>
      <c r="E757" s="52" t="s">
        <v>454</v>
      </c>
      <c r="F757" s="121" t="s">
        <v>2326</v>
      </c>
      <c r="G757" s="52" t="s">
        <v>1056</v>
      </c>
      <c r="H757" s="71" t="s">
        <v>269</v>
      </c>
      <c r="I757" s="71" t="s">
        <v>274</v>
      </c>
      <c r="J757" s="122">
        <v>50000</v>
      </c>
      <c r="K757" s="78"/>
      <c r="L757" s="78"/>
      <c r="M757" s="249" t="s">
        <v>137</v>
      </c>
      <c r="N757" s="19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>
        <v>7014299968</v>
      </c>
      <c r="AB757" s="18" t="s">
        <v>3827</v>
      </c>
      <c r="AC757" s="18" t="s">
        <v>3284</v>
      </c>
      <c r="AD757" s="16">
        <v>49980</v>
      </c>
      <c r="AE757" s="20" t="s">
        <v>3885</v>
      </c>
      <c r="AF757" s="54" t="s">
        <v>3295</v>
      </c>
      <c r="AG757" s="52" t="s">
        <v>3544</v>
      </c>
      <c r="AH757" s="54" t="s">
        <v>3472</v>
      </c>
      <c r="AI757" s="52" t="s">
        <v>2457</v>
      </c>
      <c r="AJ757" s="52"/>
      <c r="AK757" s="54" t="s">
        <v>1496</v>
      </c>
      <c r="AL757" s="52" t="s">
        <v>1568</v>
      </c>
      <c r="AM757" s="52" t="s">
        <v>3553</v>
      </c>
      <c r="AN757" s="119"/>
      <c r="AO757" s="119">
        <v>49980</v>
      </c>
      <c r="AP757" s="119">
        <f t="shared" si="23"/>
        <v>20</v>
      </c>
      <c r="AQ757" s="189"/>
      <c r="AR757" s="189"/>
      <c r="AS757" s="18"/>
      <c r="AT757" s="18"/>
      <c r="AU757" s="18"/>
      <c r="AV757" s="16">
        <v>49980</v>
      </c>
      <c r="AW757" s="19">
        <v>20</v>
      </c>
      <c r="AX757" s="19"/>
    </row>
    <row r="758" spans="1:50" s="123" customFormat="1" ht="72" x14ac:dyDescent="0.2">
      <c r="A758" s="52" t="s">
        <v>52</v>
      </c>
      <c r="B758" s="52" t="s">
        <v>277</v>
      </c>
      <c r="C758" s="52" t="s">
        <v>276</v>
      </c>
      <c r="D758" s="52" t="s">
        <v>28</v>
      </c>
      <c r="E758" s="52" t="s">
        <v>454</v>
      </c>
      <c r="F758" s="121" t="s">
        <v>2327</v>
      </c>
      <c r="G758" s="52" t="s">
        <v>1057</v>
      </c>
      <c r="H758" s="71" t="s">
        <v>270</v>
      </c>
      <c r="I758" s="71" t="s">
        <v>271</v>
      </c>
      <c r="J758" s="122">
        <v>7000</v>
      </c>
      <c r="K758" s="78"/>
      <c r="L758" s="78"/>
      <c r="M758" s="249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20" t="s">
        <v>3332</v>
      </c>
      <c r="AF758" s="54" t="s">
        <v>3332</v>
      </c>
      <c r="AG758" s="54" t="s">
        <v>3544</v>
      </c>
      <c r="AH758" s="52" t="s">
        <v>2457</v>
      </c>
      <c r="AI758" s="52" t="s">
        <v>2457</v>
      </c>
      <c r="AJ758" s="52"/>
      <c r="AK758" s="54" t="s">
        <v>1498</v>
      </c>
      <c r="AL758" s="52" t="s">
        <v>1571</v>
      </c>
      <c r="AM758" s="52" t="s">
        <v>3552</v>
      </c>
      <c r="AN758" s="119"/>
      <c r="AO758" s="119">
        <v>7000</v>
      </c>
      <c r="AP758" s="119">
        <f t="shared" si="23"/>
        <v>0</v>
      </c>
      <c r="AQ758" s="189"/>
      <c r="AR758" s="189"/>
      <c r="AS758" s="332"/>
      <c r="AT758" s="332"/>
      <c r="AU758" s="332"/>
      <c r="AV758" s="15">
        <v>7000</v>
      </c>
      <c r="AW758" s="19">
        <v>0</v>
      </c>
      <c r="AX758" s="19"/>
    </row>
    <row r="759" spans="1:50" s="123" customFormat="1" ht="72" x14ac:dyDescent="0.2">
      <c r="A759" s="52" t="s">
        <v>52</v>
      </c>
      <c r="B759" s="52" t="s">
        <v>277</v>
      </c>
      <c r="C759" s="52" t="s">
        <v>276</v>
      </c>
      <c r="D759" s="52" t="s">
        <v>28</v>
      </c>
      <c r="E759" s="52" t="s">
        <v>454</v>
      </c>
      <c r="F759" s="121" t="s">
        <v>2328</v>
      </c>
      <c r="G759" s="52" t="s">
        <v>1058</v>
      </c>
      <c r="H759" s="71" t="s">
        <v>270</v>
      </c>
      <c r="I759" s="71" t="s">
        <v>271</v>
      </c>
      <c r="J759" s="122">
        <v>8500</v>
      </c>
      <c r="K759" s="78"/>
      <c r="L759" s="78"/>
      <c r="M759" s="249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20" t="s">
        <v>3332</v>
      </c>
      <c r="AF759" s="54" t="s">
        <v>3332</v>
      </c>
      <c r="AG759" s="54" t="s">
        <v>3544</v>
      </c>
      <c r="AH759" s="52" t="s">
        <v>2457</v>
      </c>
      <c r="AI759" s="52" t="s">
        <v>2457</v>
      </c>
      <c r="AJ759" s="52"/>
      <c r="AK759" s="54" t="s">
        <v>1498</v>
      </c>
      <c r="AL759" s="52" t="s">
        <v>1571</v>
      </c>
      <c r="AM759" s="52" t="s">
        <v>3552</v>
      </c>
      <c r="AN759" s="119"/>
      <c r="AO759" s="119">
        <v>8500</v>
      </c>
      <c r="AP759" s="119">
        <f t="shared" si="23"/>
        <v>0</v>
      </c>
      <c r="AQ759" s="189"/>
      <c r="AR759" s="189"/>
      <c r="AS759" s="332"/>
      <c r="AT759" s="332"/>
      <c r="AU759" s="332"/>
      <c r="AV759" s="15">
        <v>8500</v>
      </c>
      <c r="AW759" s="19">
        <v>0</v>
      </c>
      <c r="AX759" s="19"/>
    </row>
    <row r="760" spans="1:50" s="123" customFormat="1" ht="72" x14ac:dyDescent="0.2">
      <c r="A760" s="52" t="s">
        <v>52</v>
      </c>
      <c r="B760" s="52" t="s">
        <v>277</v>
      </c>
      <c r="C760" s="52" t="s">
        <v>276</v>
      </c>
      <c r="D760" s="52" t="s">
        <v>33</v>
      </c>
      <c r="E760" s="52" t="s">
        <v>454</v>
      </c>
      <c r="F760" s="121" t="s">
        <v>2329</v>
      </c>
      <c r="G760" s="52" t="s">
        <v>1059</v>
      </c>
      <c r="H760" s="71" t="s">
        <v>402</v>
      </c>
      <c r="I760" s="71" t="s">
        <v>274</v>
      </c>
      <c r="J760" s="122">
        <v>250000</v>
      </c>
      <c r="K760" s="78"/>
      <c r="L760" s="78"/>
      <c r="M760" s="249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20" t="s">
        <v>3886</v>
      </c>
      <c r="AF760" s="54" t="s">
        <v>3314</v>
      </c>
      <c r="AG760" s="54" t="s">
        <v>3544</v>
      </c>
      <c r="AH760" s="52" t="s">
        <v>3475</v>
      </c>
      <c r="AI760" s="52" t="s">
        <v>2457</v>
      </c>
      <c r="AJ760" s="52"/>
      <c r="AK760" s="54" t="s">
        <v>1498</v>
      </c>
      <c r="AL760" s="52" t="s">
        <v>1571</v>
      </c>
      <c r="AM760" s="52" t="s">
        <v>3553</v>
      </c>
      <c r="AN760" s="122"/>
      <c r="AO760" s="122">
        <v>250000</v>
      </c>
      <c r="AP760" s="119">
        <f t="shared" si="23"/>
        <v>0</v>
      </c>
      <c r="AQ760" s="189"/>
      <c r="AR760" s="189"/>
      <c r="AS760" s="18"/>
      <c r="AT760" s="18"/>
      <c r="AU760" s="18"/>
      <c r="AV760" s="15">
        <v>250000</v>
      </c>
      <c r="AW760" s="19">
        <v>0</v>
      </c>
      <c r="AX760" s="19"/>
    </row>
    <row r="761" spans="1:50" s="123" customFormat="1" ht="72" x14ac:dyDescent="0.2">
      <c r="A761" s="52" t="s">
        <v>52</v>
      </c>
      <c r="B761" s="52" t="s">
        <v>277</v>
      </c>
      <c r="C761" s="52" t="s">
        <v>17</v>
      </c>
      <c r="D761" s="52" t="s">
        <v>34</v>
      </c>
      <c r="E761" s="52" t="s">
        <v>454</v>
      </c>
      <c r="F761" s="121" t="s">
        <v>2330</v>
      </c>
      <c r="G761" s="52" t="s">
        <v>1138</v>
      </c>
      <c r="H761" s="71" t="s">
        <v>270</v>
      </c>
      <c r="I761" s="71" t="s">
        <v>1119</v>
      </c>
      <c r="J761" s="122">
        <v>16000000</v>
      </c>
      <c r="K761" s="249" t="s">
        <v>137</v>
      </c>
      <c r="L761" s="78"/>
      <c r="M761" s="78"/>
      <c r="N761" s="19" t="s">
        <v>3340</v>
      </c>
      <c r="O761" s="19"/>
      <c r="P761" s="19"/>
      <c r="Q761" s="19"/>
      <c r="R761" s="19"/>
      <c r="S761" s="19" t="s">
        <v>78</v>
      </c>
      <c r="T761" s="19"/>
      <c r="U761" s="19"/>
      <c r="V761" s="19"/>
      <c r="W761" s="19"/>
      <c r="X761" s="18" t="s">
        <v>3341</v>
      </c>
      <c r="Y761" s="46"/>
      <c r="Z761" s="19"/>
      <c r="AA761" s="19"/>
      <c r="AB761" s="19"/>
      <c r="AC761" s="19"/>
      <c r="AD761" s="19"/>
      <c r="AE761" s="19" t="s">
        <v>3887</v>
      </c>
      <c r="AF761" s="54" t="s">
        <v>3342</v>
      </c>
      <c r="AG761" s="54" t="s">
        <v>3539</v>
      </c>
      <c r="AH761" s="54" t="s">
        <v>1571</v>
      </c>
      <c r="AI761" s="52" t="s">
        <v>3467</v>
      </c>
      <c r="AJ761" s="52"/>
      <c r="AK761" s="54" t="s">
        <v>1499</v>
      </c>
      <c r="AL761" s="54" t="s">
        <v>1568</v>
      </c>
      <c r="AM761" s="52" t="s">
        <v>3553</v>
      </c>
      <c r="AN761" s="119"/>
      <c r="AO761" s="119"/>
      <c r="AP761" s="119">
        <f t="shared" si="23"/>
        <v>16000000</v>
      </c>
      <c r="AQ761" s="189" t="s">
        <v>3288</v>
      </c>
      <c r="AR761" s="189" t="s">
        <v>3288</v>
      </c>
      <c r="AS761" s="18" t="s">
        <v>3288</v>
      </c>
      <c r="AT761" s="18" t="s">
        <v>3288</v>
      </c>
      <c r="AU761" s="18" t="s">
        <v>3288</v>
      </c>
      <c r="AV761" s="19"/>
      <c r="AW761" s="19"/>
      <c r="AX761" s="19"/>
    </row>
    <row r="762" spans="1:50" s="123" customFormat="1" ht="72" x14ac:dyDescent="0.2">
      <c r="A762" s="52" t="s">
        <v>52</v>
      </c>
      <c r="B762" s="52" t="s">
        <v>277</v>
      </c>
      <c r="C762" s="52" t="s">
        <v>17</v>
      </c>
      <c r="D762" s="52" t="s">
        <v>34</v>
      </c>
      <c r="E762" s="52" t="s">
        <v>454</v>
      </c>
      <c r="F762" s="121" t="s">
        <v>2331</v>
      </c>
      <c r="G762" s="52" t="s">
        <v>1139</v>
      </c>
      <c r="H762" s="71" t="s">
        <v>270</v>
      </c>
      <c r="I762" s="71" t="s">
        <v>1122</v>
      </c>
      <c r="J762" s="122">
        <v>1800000</v>
      </c>
      <c r="K762" s="249" t="s">
        <v>137</v>
      </c>
      <c r="L762" s="78"/>
      <c r="M762" s="78"/>
      <c r="N762" s="19" t="s">
        <v>3343</v>
      </c>
      <c r="O762" s="19" t="s">
        <v>3888</v>
      </c>
      <c r="P762" s="19" t="s">
        <v>3889</v>
      </c>
      <c r="Q762" s="19" t="s">
        <v>3890</v>
      </c>
      <c r="R762" s="19" t="s">
        <v>12</v>
      </c>
      <c r="S762" s="19" t="s">
        <v>78</v>
      </c>
      <c r="T762" s="19"/>
      <c r="U762" s="19"/>
      <c r="V762" s="19" t="s">
        <v>3891</v>
      </c>
      <c r="W762" s="19" t="s">
        <v>3892</v>
      </c>
      <c r="X762" s="18" t="s">
        <v>1261</v>
      </c>
      <c r="Y762" s="19" t="s">
        <v>3895</v>
      </c>
      <c r="Z762" s="19" t="s">
        <v>3894</v>
      </c>
      <c r="AA762" s="19">
        <v>7014338828</v>
      </c>
      <c r="AB762" s="19"/>
      <c r="AC762" s="19"/>
      <c r="AD762" s="19"/>
      <c r="AE762" s="20" t="s">
        <v>3295</v>
      </c>
      <c r="AF762" s="54" t="s">
        <v>3344</v>
      </c>
      <c r="AG762" s="54" t="s">
        <v>3540</v>
      </c>
      <c r="AH762" s="54" t="s">
        <v>3479</v>
      </c>
      <c r="AI762" s="52" t="s">
        <v>2456</v>
      </c>
      <c r="AJ762" s="52"/>
      <c r="AK762" s="54" t="s">
        <v>1500</v>
      </c>
      <c r="AL762" s="54" t="s">
        <v>1568</v>
      </c>
      <c r="AM762" s="52" t="s">
        <v>3553</v>
      </c>
      <c r="AN762" s="119">
        <v>1578000</v>
      </c>
      <c r="AO762" s="119"/>
      <c r="AP762" s="119">
        <f t="shared" si="23"/>
        <v>222000</v>
      </c>
      <c r="AQ762" s="189"/>
      <c r="AR762" s="189"/>
      <c r="AS762" s="18"/>
      <c r="AT762" s="18"/>
      <c r="AU762" s="18"/>
      <c r="AV762" s="16">
        <v>1578000</v>
      </c>
      <c r="AW762" s="16">
        <v>222000</v>
      </c>
      <c r="AX762" s="19"/>
    </row>
    <row r="763" spans="1:50" s="123" customFormat="1" ht="72" x14ac:dyDescent="0.2">
      <c r="A763" s="52" t="s">
        <v>52</v>
      </c>
      <c r="B763" s="52" t="s">
        <v>277</v>
      </c>
      <c r="C763" s="52" t="s">
        <v>17</v>
      </c>
      <c r="D763" s="52" t="s">
        <v>34</v>
      </c>
      <c r="E763" s="52" t="s">
        <v>454</v>
      </c>
      <c r="F763" s="121" t="s">
        <v>2332</v>
      </c>
      <c r="G763" s="52" t="s">
        <v>1140</v>
      </c>
      <c r="H763" s="71" t="s">
        <v>270</v>
      </c>
      <c r="I763" s="71" t="s">
        <v>1119</v>
      </c>
      <c r="J763" s="122">
        <v>9000000</v>
      </c>
      <c r="K763" s="249" t="s">
        <v>137</v>
      </c>
      <c r="L763" s="78"/>
      <c r="M763" s="78"/>
      <c r="N763" s="19" t="s">
        <v>3345</v>
      </c>
      <c r="O763" s="19"/>
      <c r="P763" s="19"/>
      <c r="Q763" s="19"/>
      <c r="R763" s="19"/>
      <c r="S763" s="19" t="s">
        <v>78</v>
      </c>
      <c r="T763" s="19"/>
      <c r="U763" s="19"/>
      <c r="V763" s="19"/>
      <c r="W763" s="19"/>
      <c r="X763" s="18" t="s">
        <v>3346</v>
      </c>
      <c r="Y763" s="46"/>
      <c r="Z763" s="19"/>
      <c r="AA763" s="19"/>
      <c r="AB763" s="19"/>
      <c r="AC763" s="19"/>
      <c r="AD763" s="19"/>
      <c r="AE763" s="19" t="s">
        <v>3893</v>
      </c>
      <c r="AF763" s="54" t="s">
        <v>3347</v>
      </c>
      <c r="AG763" s="54" t="s">
        <v>3538</v>
      </c>
      <c r="AH763" s="54" t="s">
        <v>3480</v>
      </c>
      <c r="AI763" s="52" t="s">
        <v>3467</v>
      </c>
      <c r="AJ763" s="52"/>
      <c r="AK763" s="54" t="s">
        <v>1500</v>
      </c>
      <c r="AL763" s="54" t="s">
        <v>1568</v>
      </c>
      <c r="AM763" s="52" t="s">
        <v>3553</v>
      </c>
      <c r="AN763" s="119"/>
      <c r="AO763" s="119"/>
      <c r="AP763" s="119">
        <f t="shared" si="23"/>
        <v>9000000</v>
      </c>
      <c r="AQ763" s="189" t="s">
        <v>3288</v>
      </c>
      <c r="AR763" s="189" t="s">
        <v>3288</v>
      </c>
      <c r="AS763" s="18" t="s">
        <v>3288</v>
      </c>
      <c r="AT763" s="18" t="s">
        <v>3288</v>
      </c>
      <c r="AU763" s="18" t="s">
        <v>3288</v>
      </c>
      <c r="AV763" s="19"/>
      <c r="AW763" s="19"/>
      <c r="AX763" s="19"/>
    </row>
    <row r="764" spans="1:50" s="123" customFormat="1" ht="72" x14ac:dyDescent="0.2">
      <c r="A764" s="52" t="s">
        <v>53</v>
      </c>
      <c r="B764" s="52" t="s">
        <v>277</v>
      </c>
      <c r="C764" s="52" t="s">
        <v>276</v>
      </c>
      <c r="D764" s="52" t="s">
        <v>11</v>
      </c>
      <c r="E764" s="52" t="s">
        <v>454</v>
      </c>
      <c r="F764" s="121" t="s">
        <v>2333</v>
      </c>
      <c r="G764" s="52" t="s">
        <v>1060</v>
      </c>
      <c r="H764" s="71" t="s">
        <v>270</v>
      </c>
      <c r="I764" s="71" t="s">
        <v>271</v>
      </c>
      <c r="J764" s="122">
        <v>20600</v>
      </c>
      <c r="K764" s="78"/>
      <c r="L764" s="78"/>
      <c r="M764" s="249" t="s">
        <v>137</v>
      </c>
      <c r="N764" s="19"/>
      <c r="O764" s="166" t="s">
        <v>2601</v>
      </c>
      <c r="P764" s="19" t="s">
        <v>3896</v>
      </c>
      <c r="Q764" s="19" t="s">
        <v>1504</v>
      </c>
      <c r="R764" s="19" t="s">
        <v>1502</v>
      </c>
      <c r="S764" s="19" t="s">
        <v>1191</v>
      </c>
      <c r="T764" s="19" t="s">
        <v>3897</v>
      </c>
      <c r="U764" s="19"/>
      <c r="V764" s="19" t="s">
        <v>3898</v>
      </c>
      <c r="W764" s="16">
        <v>16500</v>
      </c>
      <c r="X764" s="18">
        <v>1</v>
      </c>
      <c r="Y764" s="46" t="s">
        <v>3899</v>
      </c>
      <c r="Z764" s="16">
        <v>16500</v>
      </c>
      <c r="AA764" s="19">
        <v>7014301538</v>
      </c>
      <c r="AB764" s="19"/>
      <c r="AC764" s="19"/>
      <c r="AD764" s="19"/>
      <c r="AE764" s="57" t="s">
        <v>3900</v>
      </c>
      <c r="AF764" s="266" t="s">
        <v>1503</v>
      </c>
      <c r="AG764" s="266" t="s">
        <v>3539</v>
      </c>
      <c r="AH764" s="266" t="s">
        <v>3453</v>
      </c>
      <c r="AI764" s="52" t="s">
        <v>2456</v>
      </c>
      <c r="AJ764" s="52"/>
      <c r="AK764" s="266" t="s">
        <v>1503</v>
      </c>
      <c r="AL764" s="52" t="s">
        <v>1569</v>
      </c>
      <c r="AM764" s="52" t="s">
        <v>3553</v>
      </c>
      <c r="AN764" s="119">
        <v>16500</v>
      </c>
      <c r="AO764" s="119"/>
      <c r="AP764" s="119">
        <f t="shared" si="23"/>
        <v>4100</v>
      </c>
      <c r="AQ764" s="341" t="s">
        <v>2449</v>
      </c>
      <c r="AR764" s="341" t="s">
        <v>3924</v>
      </c>
      <c r="AS764" s="332" t="s">
        <v>3925</v>
      </c>
      <c r="AT764" s="332" t="s">
        <v>3925</v>
      </c>
      <c r="AU764" s="311"/>
      <c r="AV764" s="311"/>
      <c r="AW764" s="311"/>
      <c r="AX764" s="311"/>
    </row>
    <row r="765" spans="1:50" s="123" customFormat="1" ht="72" x14ac:dyDescent="0.2">
      <c r="A765" s="52" t="s">
        <v>53</v>
      </c>
      <c r="B765" s="52" t="s">
        <v>277</v>
      </c>
      <c r="C765" s="52" t="s">
        <v>276</v>
      </c>
      <c r="D765" s="52" t="s">
        <v>11</v>
      </c>
      <c r="E765" s="52" t="s">
        <v>454</v>
      </c>
      <c r="F765" s="121" t="s">
        <v>2334</v>
      </c>
      <c r="G765" s="52" t="s">
        <v>1061</v>
      </c>
      <c r="H765" s="71" t="s">
        <v>269</v>
      </c>
      <c r="I765" s="71" t="s">
        <v>271</v>
      </c>
      <c r="J765" s="122">
        <v>56000</v>
      </c>
      <c r="K765" s="78"/>
      <c r="L765" s="78"/>
      <c r="M765" s="249" t="s">
        <v>137</v>
      </c>
      <c r="N765" s="19"/>
      <c r="O765" s="166" t="s">
        <v>2601</v>
      </c>
      <c r="P765" s="19" t="s">
        <v>3896</v>
      </c>
      <c r="Q765" s="19" t="s">
        <v>1504</v>
      </c>
      <c r="R765" s="19" t="s">
        <v>1502</v>
      </c>
      <c r="S765" s="19" t="s">
        <v>1191</v>
      </c>
      <c r="T765" s="19" t="s">
        <v>3901</v>
      </c>
      <c r="U765" s="19"/>
      <c r="V765" s="19" t="s">
        <v>3898</v>
      </c>
      <c r="W765" s="16">
        <v>42000</v>
      </c>
      <c r="X765" s="18">
        <v>1</v>
      </c>
      <c r="Y765" s="46" t="s">
        <v>3899</v>
      </c>
      <c r="Z765" s="16">
        <v>42000</v>
      </c>
      <c r="AA765" s="19">
        <v>7014301538</v>
      </c>
      <c r="AB765" s="19"/>
      <c r="AC765" s="19"/>
      <c r="AD765" s="19"/>
      <c r="AE765" s="57" t="s">
        <v>3900</v>
      </c>
      <c r="AF765" s="266" t="s">
        <v>1503</v>
      </c>
      <c r="AG765" s="266" t="s">
        <v>3539</v>
      </c>
      <c r="AH765" s="266" t="s">
        <v>3453</v>
      </c>
      <c r="AI765" s="52" t="s">
        <v>2456</v>
      </c>
      <c r="AJ765" s="52"/>
      <c r="AK765" s="266" t="s">
        <v>1503</v>
      </c>
      <c r="AL765" s="52" t="s">
        <v>1569</v>
      </c>
      <c r="AM765" s="52" t="s">
        <v>3553</v>
      </c>
      <c r="AN765" s="119">
        <v>42000</v>
      </c>
      <c r="AO765" s="119"/>
      <c r="AP765" s="119">
        <f t="shared" si="23"/>
        <v>14000</v>
      </c>
      <c r="AQ765" s="341" t="s">
        <v>2449</v>
      </c>
      <c r="AR765" s="341" t="s">
        <v>2449</v>
      </c>
      <c r="AS765" s="332" t="s">
        <v>2450</v>
      </c>
      <c r="AT765" s="332" t="s">
        <v>2450</v>
      </c>
      <c r="AU765" s="311"/>
      <c r="AV765" s="311"/>
      <c r="AW765" s="311"/>
      <c r="AX765" s="311"/>
    </row>
    <row r="766" spans="1:50" s="123" customFormat="1" ht="72" x14ac:dyDescent="0.2">
      <c r="A766" s="52" t="s">
        <v>53</v>
      </c>
      <c r="B766" s="52" t="s">
        <v>277</v>
      </c>
      <c r="C766" s="52" t="s">
        <v>276</v>
      </c>
      <c r="D766" s="52" t="s">
        <v>11</v>
      </c>
      <c r="E766" s="52" t="s">
        <v>454</v>
      </c>
      <c r="F766" s="121" t="s">
        <v>2335</v>
      </c>
      <c r="G766" s="52" t="s">
        <v>1062</v>
      </c>
      <c r="H766" s="71" t="s">
        <v>270</v>
      </c>
      <c r="I766" s="71" t="s">
        <v>271</v>
      </c>
      <c r="J766" s="122">
        <v>25000</v>
      </c>
      <c r="K766" s="78"/>
      <c r="L766" s="78"/>
      <c r="M766" s="249" t="s">
        <v>137</v>
      </c>
      <c r="N766" s="19"/>
      <c r="O766" s="19"/>
      <c r="P766" s="19"/>
      <c r="Q766" s="19" t="s">
        <v>1504</v>
      </c>
      <c r="R766" s="19" t="s">
        <v>1502</v>
      </c>
      <c r="S766" s="19"/>
      <c r="T766" s="19"/>
      <c r="U766" s="19"/>
      <c r="V766" s="19"/>
      <c r="W766" s="19"/>
      <c r="X766" s="18"/>
      <c r="Y766" s="46"/>
      <c r="Z766" s="19"/>
      <c r="AA766" s="19"/>
      <c r="AB766" s="19"/>
      <c r="AC766" s="19"/>
      <c r="AD766" s="19"/>
      <c r="AE766" s="57" t="s">
        <v>1503</v>
      </c>
      <c r="AF766" s="266" t="s">
        <v>1503</v>
      </c>
      <c r="AG766" s="266" t="s">
        <v>3539</v>
      </c>
      <c r="AH766" s="266" t="s">
        <v>3453</v>
      </c>
      <c r="AI766" s="52" t="s">
        <v>3467</v>
      </c>
      <c r="AJ766" s="52"/>
      <c r="AK766" s="266" t="s">
        <v>1503</v>
      </c>
      <c r="AL766" s="52" t="s">
        <v>1569</v>
      </c>
      <c r="AM766" s="52" t="s">
        <v>3553</v>
      </c>
      <c r="AN766" s="119"/>
      <c r="AO766" s="119"/>
      <c r="AP766" s="119">
        <f t="shared" si="23"/>
        <v>25000</v>
      </c>
      <c r="AQ766" s="341" t="s">
        <v>2449</v>
      </c>
      <c r="AR766" s="341" t="s">
        <v>2449</v>
      </c>
      <c r="AS766" s="332" t="s">
        <v>2450</v>
      </c>
      <c r="AT766" s="332" t="s">
        <v>2450</v>
      </c>
      <c r="AU766" s="311"/>
      <c r="AV766" s="311"/>
      <c r="AW766" s="311"/>
      <c r="AX766" s="311"/>
    </row>
    <row r="767" spans="1:50" s="123" customFormat="1" ht="72" x14ac:dyDescent="0.2">
      <c r="A767" s="52" t="s">
        <v>53</v>
      </c>
      <c r="B767" s="52" t="s">
        <v>277</v>
      </c>
      <c r="C767" s="52" t="s">
        <v>276</v>
      </c>
      <c r="D767" s="52" t="s">
        <v>11</v>
      </c>
      <c r="E767" s="52" t="s">
        <v>454</v>
      </c>
      <c r="F767" s="121" t="s">
        <v>2336</v>
      </c>
      <c r="G767" s="52" t="s">
        <v>1063</v>
      </c>
      <c r="H767" s="71" t="s">
        <v>270</v>
      </c>
      <c r="I767" s="71" t="s">
        <v>273</v>
      </c>
      <c r="J767" s="122">
        <v>4000</v>
      </c>
      <c r="K767" s="78"/>
      <c r="L767" s="78"/>
      <c r="M767" s="249" t="s">
        <v>137</v>
      </c>
      <c r="N767" s="19"/>
      <c r="O767" s="166" t="s">
        <v>2601</v>
      </c>
      <c r="P767" s="19" t="s">
        <v>3896</v>
      </c>
      <c r="Q767" s="19" t="s">
        <v>1504</v>
      </c>
      <c r="R767" s="19" t="s">
        <v>1502</v>
      </c>
      <c r="S767" s="19" t="s">
        <v>1191</v>
      </c>
      <c r="T767" s="19" t="s">
        <v>3902</v>
      </c>
      <c r="U767" s="19" t="s">
        <v>3903</v>
      </c>
      <c r="V767" s="19" t="s">
        <v>3898</v>
      </c>
      <c r="W767" s="16">
        <v>3699.99</v>
      </c>
      <c r="X767" s="18">
        <v>1</v>
      </c>
      <c r="Y767" s="46" t="s">
        <v>3899</v>
      </c>
      <c r="Z767" s="16">
        <v>3699.99</v>
      </c>
      <c r="AA767" s="19">
        <v>7014301538</v>
      </c>
      <c r="AB767" s="19"/>
      <c r="AC767" s="19"/>
      <c r="AD767" s="19"/>
      <c r="AE767" s="57" t="s">
        <v>3900</v>
      </c>
      <c r="AF767" s="266" t="s">
        <v>1503</v>
      </c>
      <c r="AG767" s="266" t="s">
        <v>3539</v>
      </c>
      <c r="AH767" s="266" t="s">
        <v>3453</v>
      </c>
      <c r="AI767" s="52" t="s">
        <v>2456</v>
      </c>
      <c r="AJ767" s="52"/>
      <c r="AK767" s="266" t="s">
        <v>1503</v>
      </c>
      <c r="AL767" s="52" t="s">
        <v>1569</v>
      </c>
      <c r="AM767" s="52" t="s">
        <v>3553</v>
      </c>
      <c r="AN767" s="119">
        <v>3699.99</v>
      </c>
      <c r="AO767" s="119"/>
      <c r="AP767" s="119">
        <f t="shared" si="23"/>
        <v>300.01000000000022</v>
      </c>
      <c r="AQ767" s="341" t="s">
        <v>2449</v>
      </c>
      <c r="AR767" s="341" t="s">
        <v>2449</v>
      </c>
      <c r="AS767" s="332" t="s">
        <v>2450</v>
      </c>
      <c r="AT767" s="332" t="s">
        <v>2450</v>
      </c>
      <c r="AU767" s="311"/>
      <c r="AV767" s="311"/>
      <c r="AW767" s="311"/>
      <c r="AX767" s="311"/>
    </row>
    <row r="768" spans="1:50" s="123" customFormat="1" ht="72" x14ac:dyDescent="0.2">
      <c r="A768" s="52" t="s">
        <v>53</v>
      </c>
      <c r="B768" s="52" t="s">
        <v>277</v>
      </c>
      <c r="C768" s="52" t="s">
        <v>276</v>
      </c>
      <c r="D768" s="52" t="s">
        <v>11</v>
      </c>
      <c r="E768" s="52" t="s">
        <v>454</v>
      </c>
      <c r="F768" s="121" t="s">
        <v>2337</v>
      </c>
      <c r="G768" s="52" t="s">
        <v>1064</v>
      </c>
      <c r="H768" s="71" t="s">
        <v>317</v>
      </c>
      <c r="I768" s="71" t="s">
        <v>273</v>
      </c>
      <c r="J768" s="122">
        <v>35000</v>
      </c>
      <c r="K768" s="78"/>
      <c r="L768" s="78"/>
      <c r="M768" s="249" t="s">
        <v>137</v>
      </c>
      <c r="N768" s="19"/>
      <c r="O768" s="166" t="s">
        <v>2601</v>
      </c>
      <c r="P768" s="19" t="s">
        <v>3896</v>
      </c>
      <c r="Q768" s="19" t="s">
        <v>1504</v>
      </c>
      <c r="R768" s="19" t="s">
        <v>1502</v>
      </c>
      <c r="S768" s="19" t="s">
        <v>1191</v>
      </c>
      <c r="T768" s="19" t="s">
        <v>3904</v>
      </c>
      <c r="U768" s="19"/>
      <c r="V768" s="19" t="s">
        <v>3898</v>
      </c>
      <c r="W768" s="16">
        <v>26500</v>
      </c>
      <c r="X768" s="18">
        <v>1</v>
      </c>
      <c r="Y768" s="46" t="s">
        <v>3899</v>
      </c>
      <c r="Z768" s="16">
        <v>26500</v>
      </c>
      <c r="AA768" s="19">
        <v>7014301538</v>
      </c>
      <c r="AB768" s="19"/>
      <c r="AC768" s="19"/>
      <c r="AD768" s="19"/>
      <c r="AE768" s="57" t="s">
        <v>3900</v>
      </c>
      <c r="AF768" s="266" t="s">
        <v>1503</v>
      </c>
      <c r="AG768" s="266" t="s">
        <v>3539</v>
      </c>
      <c r="AH768" s="266" t="s">
        <v>3453</v>
      </c>
      <c r="AI768" s="52" t="s">
        <v>2456</v>
      </c>
      <c r="AJ768" s="52"/>
      <c r="AK768" s="266" t="s">
        <v>1503</v>
      </c>
      <c r="AL768" s="52" t="s">
        <v>1569</v>
      </c>
      <c r="AM768" s="52" t="s">
        <v>3553</v>
      </c>
      <c r="AN768" s="119">
        <v>26500</v>
      </c>
      <c r="AO768" s="119"/>
      <c r="AP768" s="119">
        <f t="shared" si="23"/>
        <v>8500</v>
      </c>
      <c r="AQ768" s="341" t="s">
        <v>2449</v>
      </c>
      <c r="AR768" s="341" t="s">
        <v>2449</v>
      </c>
      <c r="AS768" s="332" t="s">
        <v>2450</v>
      </c>
      <c r="AT768" s="332" t="s">
        <v>2450</v>
      </c>
      <c r="AU768" s="311"/>
      <c r="AV768" s="311"/>
      <c r="AW768" s="311"/>
      <c r="AX768" s="311"/>
    </row>
    <row r="769" spans="1:50" s="123" customFormat="1" ht="72" x14ac:dyDescent="0.2">
      <c r="A769" s="52" t="s">
        <v>53</v>
      </c>
      <c r="B769" s="52" t="s">
        <v>277</v>
      </c>
      <c r="C769" s="52" t="s">
        <v>276</v>
      </c>
      <c r="D769" s="52" t="s">
        <v>11</v>
      </c>
      <c r="E769" s="52" t="s">
        <v>454</v>
      </c>
      <c r="F769" s="121" t="s">
        <v>2338</v>
      </c>
      <c r="G769" s="52" t="s">
        <v>1065</v>
      </c>
      <c r="H769" s="71" t="s">
        <v>1066</v>
      </c>
      <c r="I769" s="71" t="s">
        <v>268</v>
      </c>
      <c r="J769" s="122">
        <v>497500</v>
      </c>
      <c r="K769" s="78"/>
      <c r="L769" s="78"/>
      <c r="M769" s="249" t="s">
        <v>137</v>
      </c>
      <c r="N769" s="19"/>
      <c r="O769" s="166" t="s">
        <v>2620</v>
      </c>
      <c r="P769" s="19" t="s">
        <v>3905</v>
      </c>
      <c r="Q769" s="19" t="s">
        <v>3906</v>
      </c>
      <c r="R769" s="19" t="s">
        <v>1502</v>
      </c>
      <c r="S769" s="19" t="s">
        <v>1191</v>
      </c>
      <c r="T769" s="19"/>
      <c r="U769" s="19"/>
      <c r="V769" s="19" t="s">
        <v>3907</v>
      </c>
      <c r="W769" s="16">
        <v>488675.35</v>
      </c>
      <c r="X769" s="18">
        <v>1</v>
      </c>
      <c r="Y769" s="46" t="s">
        <v>3908</v>
      </c>
      <c r="Z769" s="16">
        <v>488675.35</v>
      </c>
      <c r="AA769" s="19">
        <v>7014303046</v>
      </c>
      <c r="AB769" s="19"/>
      <c r="AC769" s="19"/>
      <c r="AD769" s="19"/>
      <c r="AE769" s="57" t="s">
        <v>3909</v>
      </c>
      <c r="AF769" s="266" t="s">
        <v>1503</v>
      </c>
      <c r="AG769" s="266" t="s">
        <v>3539</v>
      </c>
      <c r="AH769" s="266" t="s">
        <v>3453</v>
      </c>
      <c r="AI769" s="52" t="s">
        <v>2456</v>
      </c>
      <c r="AJ769" s="52"/>
      <c r="AK769" s="266" t="s">
        <v>1503</v>
      </c>
      <c r="AL769" s="52" t="s">
        <v>1569</v>
      </c>
      <c r="AM769" s="52" t="s">
        <v>3553</v>
      </c>
      <c r="AN769" s="119">
        <v>488674.35</v>
      </c>
      <c r="AO769" s="119"/>
      <c r="AP769" s="119">
        <f t="shared" si="23"/>
        <v>8825.6500000000233</v>
      </c>
      <c r="AQ769" s="341" t="s">
        <v>2449</v>
      </c>
      <c r="AR769" s="341" t="s">
        <v>2449</v>
      </c>
      <c r="AS769" s="332" t="s">
        <v>2450</v>
      </c>
      <c r="AT769" s="332" t="s">
        <v>2450</v>
      </c>
      <c r="AU769" s="311"/>
      <c r="AV769" s="311"/>
      <c r="AW769" s="311"/>
      <c r="AX769" s="311"/>
    </row>
    <row r="770" spans="1:50" s="123" customFormat="1" ht="72" x14ac:dyDescent="0.2">
      <c r="A770" s="52" t="s">
        <v>53</v>
      </c>
      <c r="B770" s="52" t="s">
        <v>277</v>
      </c>
      <c r="C770" s="52" t="s">
        <v>276</v>
      </c>
      <c r="D770" s="52" t="s">
        <v>21</v>
      </c>
      <c r="E770" s="52" t="s">
        <v>454</v>
      </c>
      <c r="F770" s="121" t="s">
        <v>2339</v>
      </c>
      <c r="G770" s="52" t="s">
        <v>1067</v>
      </c>
      <c r="H770" s="71" t="s">
        <v>1068</v>
      </c>
      <c r="I770" s="71" t="s">
        <v>274</v>
      </c>
      <c r="J770" s="122">
        <v>403000</v>
      </c>
      <c r="K770" s="78"/>
      <c r="L770" s="78"/>
      <c r="M770" s="249" t="s">
        <v>137</v>
      </c>
      <c r="N770" s="19"/>
      <c r="O770" s="437" t="s">
        <v>2652</v>
      </c>
      <c r="P770" s="19" t="s">
        <v>3896</v>
      </c>
      <c r="Q770" s="76" t="s">
        <v>3910</v>
      </c>
      <c r="R770" s="440" t="s">
        <v>1502</v>
      </c>
      <c r="S770" s="19" t="s">
        <v>1191</v>
      </c>
      <c r="T770" s="19"/>
      <c r="U770" s="19"/>
      <c r="V770" s="19" t="s">
        <v>3898</v>
      </c>
      <c r="W770" s="16">
        <v>396435</v>
      </c>
      <c r="X770" s="18">
        <v>1</v>
      </c>
      <c r="Y770" s="46" t="s">
        <v>3899</v>
      </c>
      <c r="Z770" s="16">
        <v>396435</v>
      </c>
      <c r="AA770" s="19"/>
      <c r="AB770" s="19"/>
      <c r="AC770" s="19"/>
      <c r="AD770" s="19"/>
      <c r="AE770" s="57" t="s">
        <v>3911</v>
      </c>
      <c r="AF770" s="266" t="s">
        <v>1503</v>
      </c>
      <c r="AG770" s="266" t="s">
        <v>3539</v>
      </c>
      <c r="AH770" s="266" t="s">
        <v>3453</v>
      </c>
      <c r="AI770" s="52" t="s">
        <v>3467</v>
      </c>
      <c r="AJ770" s="52"/>
      <c r="AK770" s="266" t="s">
        <v>1503</v>
      </c>
      <c r="AL770" s="52" t="s">
        <v>1569</v>
      </c>
      <c r="AM770" s="52" t="s">
        <v>3553</v>
      </c>
      <c r="AN770" s="119"/>
      <c r="AO770" s="119"/>
      <c r="AP770" s="119">
        <f t="shared" si="23"/>
        <v>403000</v>
      </c>
      <c r="AQ770" s="341" t="s">
        <v>2449</v>
      </c>
      <c r="AR770" s="341" t="s">
        <v>2449</v>
      </c>
      <c r="AS770" s="332" t="s">
        <v>2450</v>
      </c>
      <c r="AT770" s="332" t="s">
        <v>2450</v>
      </c>
      <c r="AU770" s="311"/>
      <c r="AV770" s="311"/>
      <c r="AW770" s="311"/>
      <c r="AX770" s="311"/>
    </row>
    <row r="771" spans="1:50" s="123" customFormat="1" ht="72" x14ac:dyDescent="0.2">
      <c r="A771" s="52" t="s">
        <v>53</v>
      </c>
      <c r="B771" s="52" t="s">
        <v>277</v>
      </c>
      <c r="C771" s="52" t="s">
        <v>276</v>
      </c>
      <c r="D771" s="52" t="s">
        <v>13</v>
      </c>
      <c r="E771" s="52" t="s">
        <v>454</v>
      </c>
      <c r="F771" s="121" t="s">
        <v>2340</v>
      </c>
      <c r="G771" s="52" t="s">
        <v>1069</v>
      </c>
      <c r="H771" s="71" t="s">
        <v>270</v>
      </c>
      <c r="I771" s="71" t="s">
        <v>274</v>
      </c>
      <c r="J771" s="122">
        <v>190000</v>
      </c>
      <c r="K771" s="78"/>
      <c r="L771" s="78"/>
      <c r="M771" s="249" t="s">
        <v>137</v>
      </c>
      <c r="N771" s="19"/>
      <c r="O771" s="166" t="s">
        <v>2597</v>
      </c>
      <c r="P771" s="19" t="s">
        <v>3896</v>
      </c>
      <c r="Q771" s="19" t="s">
        <v>1508</v>
      </c>
      <c r="R771" s="19" t="s">
        <v>1502</v>
      </c>
      <c r="S771" s="19" t="s">
        <v>1191</v>
      </c>
      <c r="T771" s="19"/>
      <c r="U771" s="19"/>
      <c r="V771" s="19" t="s">
        <v>3912</v>
      </c>
      <c r="W771" s="16">
        <v>189631</v>
      </c>
      <c r="X771" s="18">
        <v>1</v>
      </c>
      <c r="Y771" s="46" t="s">
        <v>3913</v>
      </c>
      <c r="Z771" s="16">
        <v>189631</v>
      </c>
      <c r="AA771" s="19">
        <v>7014303037</v>
      </c>
      <c r="AB771" s="19"/>
      <c r="AC771" s="19"/>
      <c r="AD771" s="19"/>
      <c r="AE771" s="57" t="s">
        <v>3914</v>
      </c>
      <c r="AF771" s="266" t="s">
        <v>1503</v>
      </c>
      <c r="AG771" s="266" t="s">
        <v>3539</v>
      </c>
      <c r="AH771" s="266" t="s">
        <v>3453</v>
      </c>
      <c r="AI771" s="52" t="s">
        <v>2456</v>
      </c>
      <c r="AJ771" s="52"/>
      <c r="AK771" s="266" t="s">
        <v>1503</v>
      </c>
      <c r="AL771" s="52" t="s">
        <v>1569</v>
      </c>
      <c r="AM771" s="52" t="s">
        <v>3553</v>
      </c>
      <c r="AN771" s="119">
        <v>189631</v>
      </c>
      <c r="AO771" s="119"/>
      <c r="AP771" s="119">
        <f t="shared" ref="AP771:AP822" si="24">J771-AN771-AO771</f>
        <v>369</v>
      </c>
      <c r="AQ771" s="341" t="s">
        <v>2449</v>
      </c>
      <c r="AR771" s="341" t="s">
        <v>2449</v>
      </c>
      <c r="AS771" s="332" t="s">
        <v>2450</v>
      </c>
      <c r="AT771" s="332" t="s">
        <v>2450</v>
      </c>
      <c r="AU771" s="311"/>
      <c r="AV771" s="311"/>
      <c r="AW771" s="311"/>
      <c r="AX771" s="311"/>
    </row>
    <row r="772" spans="1:50" s="123" customFormat="1" ht="72" x14ac:dyDescent="0.2">
      <c r="A772" s="52" t="s">
        <v>53</v>
      </c>
      <c r="B772" s="52" t="s">
        <v>277</v>
      </c>
      <c r="C772" s="52" t="s">
        <v>276</v>
      </c>
      <c r="D772" s="52" t="s">
        <v>16</v>
      </c>
      <c r="E772" s="52" t="s">
        <v>454</v>
      </c>
      <c r="F772" s="121" t="s">
        <v>2341</v>
      </c>
      <c r="G772" s="52" t="s">
        <v>1070</v>
      </c>
      <c r="H772" s="71" t="s">
        <v>387</v>
      </c>
      <c r="I772" s="71" t="s">
        <v>1071</v>
      </c>
      <c r="J772" s="122">
        <v>560000</v>
      </c>
      <c r="K772" s="249" t="s">
        <v>137</v>
      </c>
      <c r="L772" s="78"/>
      <c r="M772" s="78"/>
      <c r="N772" s="19" t="s">
        <v>3915</v>
      </c>
      <c r="O772" s="166" t="s">
        <v>2552</v>
      </c>
      <c r="P772" s="19"/>
      <c r="Q772" s="19" t="s">
        <v>3916</v>
      </c>
      <c r="R772" s="19" t="s">
        <v>1502</v>
      </c>
      <c r="S772" s="19" t="s">
        <v>1191</v>
      </c>
      <c r="T772" s="19"/>
      <c r="U772" s="19"/>
      <c r="V772" s="19"/>
      <c r="W772" s="16">
        <v>336966</v>
      </c>
      <c r="X772" s="18">
        <v>1</v>
      </c>
      <c r="Y772" s="46"/>
      <c r="Z772" s="16">
        <v>336966</v>
      </c>
      <c r="AA772" s="19"/>
      <c r="AB772" s="19"/>
      <c r="AC772" s="19"/>
      <c r="AD772" s="19"/>
      <c r="AE772" s="57" t="s">
        <v>3917</v>
      </c>
      <c r="AF772" s="266" t="s">
        <v>1509</v>
      </c>
      <c r="AG772" s="266"/>
      <c r="AH772" s="54" t="s">
        <v>3473</v>
      </c>
      <c r="AI772" s="52" t="s">
        <v>3467</v>
      </c>
      <c r="AJ772" s="52"/>
      <c r="AK772" s="266" t="s">
        <v>1509</v>
      </c>
      <c r="AL772" s="266" t="s">
        <v>1571</v>
      </c>
      <c r="AM772" s="52" t="s">
        <v>3553</v>
      </c>
      <c r="AN772" s="119"/>
      <c r="AO772" s="119"/>
      <c r="AP772" s="119">
        <f t="shared" si="24"/>
        <v>560000</v>
      </c>
      <c r="AQ772" s="341" t="s">
        <v>2449</v>
      </c>
      <c r="AR772" s="341" t="s">
        <v>2449</v>
      </c>
      <c r="AS772" s="332" t="s">
        <v>2450</v>
      </c>
      <c r="AT772" s="332" t="s">
        <v>2450</v>
      </c>
      <c r="AU772" s="311"/>
      <c r="AV772" s="311"/>
      <c r="AW772" s="311"/>
      <c r="AX772" s="311"/>
    </row>
    <row r="773" spans="1:50" s="123" customFormat="1" ht="72" x14ac:dyDescent="0.2">
      <c r="A773" s="52" t="s">
        <v>53</v>
      </c>
      <c r="B773" s="52" t="s">
        <v>277</v>
      </c>
      <c r="C773" s="52" t="s">
        <v>276</v>
      </c>
      <c r="D773" s="52" t="s">
        <v>10</v>
      </c>
      <c r="E773" s="52" t="s">
        <v>311</v>
      </c>
      <c r="F773" s="121" t="s">
        <v>2342</v>
      </c>
      <c r="G773" s="52" t="s">
        <v>1072</v>
      </c>
      <c r="H773" s="71" t="s">
        <v>270</v>
      </c>
      <c r="I773" s="71" t="s">
        <v>271</v>
      </c>
      <c r="J773" s="122">
        <v>40000</v>
      </c>
      <c r="K773" s="78"/>
      <c r="L773" s="78"/>
      <c r="M773" s="249" t="s">
        <v>137</v>
      </c>
      <c r="N773" s="19"/>
      <c r="O773" s="19"/>
      <c r="P773" s="19"/>
      <c r="Q773" s="19" t="s">
        <v>1501</v>
      </c>
      <c r="R773" s="19" t="s">
        <v>1502</v>
      </c>
      <c r="S773" s="19"/>
      <c r="T773" s="19"/>
      <c r="U773" s="19"/>
      <c r="V773" s="19"/>
      <c r="W773" s="19"/>
      <c r="X773" s="18"/>
      <c r="Y773" s="46"/>
      <c r="Z773" s="19"/>
      <c r="AA773" s="19"/>
      <c r="AB773" s="19"/>
      <c r="AC773" s="19"/>
      <c r="AD773" s="19"/>
      <c r="AE773" s="57" t="s">
        <v>1503</v>
      </c>
      <c r="AF773" s="266" t="s">
        <v>1503</v>
      </c>
      <c r="AG773" s="266" t="s">
        <v>3539</v>
      </c>
      <c r="AH773" s="266" t="s">
        <v>3453</v>
      </c>
      <c r="AI773" s="52" t="s">
        <v>3467</v>
      </c>
      <c r="AJ773" s="52"/>
      <c r="AK773" s="266" t="s">
        <v>1503</v>
      </c>
      <c r="AL773" s="52" t="s">
        <v>1569</v>
      </c>
      <c r="AM773" s="52" t="s">
        <v>3553</v>
      </c>
      <c r="AN773" s="119"/>
      <c r="AO773" s="119"/>
      <c r="AP773" s="119">
        <f t="shared" si="24"/>
        <v>40000</v>
      </c>
      <c r="AQ773" s="341" t="s">
        <v>2449</v>
      </c>
      <c r="AR773" s="341" t="s">
        <v>2449</v>
      </c>
      <c r="AS773" s="332" t="s">
        <v>2450</v>
      </c>
      <c r="AT773" s="332" t="s">
        <v>2450</v>
      </c>
      <c r="AU773" s="311"/>
      <c r="AV773" s="311"/>
      <c r="AW773" s="311"/>
      <c r="AX773" s="311"/>
    </row>
    <row r="774" spans="1:50" s="123" customFormat="1" ht="72" x14ac:dyDescent="0.2">
      <c r="A774" s="52" t="s">
        <v>53</v>
      </c>
      <c r="B774" s="52" t="s">
        <v>277</v>
      </c>
      <c r="C774" s="52" t="s">
        <v>17</v>
      </c>
      <c r="D774" s="52" t="s">
        <v>34</v>
      </c>
      <c r="E774" s="52" t="s">
        <v>454</v>
      </c>
      <c r="F774" s="121" t="s">
        <v>2343</v>
      </c>
      <c r="G774" s="52" t="s">
        <v>1146</v>
      </c>
      <c r="H774" s="71" t="s">
        <v>270</v>
      </c>
      <c r="I774" s="71" t="s">
        <v>1119</v>
      </c>
      <c r="J774" s="122">
        <v>1387300</v>
      </c>
      <c r="K774" s="249" t="s">
        <v>137</v>
      </c>
      <c r="L774" s="78"/>
      <c r="M774" s="78"/>
      <c r="N774" s="19" t="s">
        <v>3348</v>
      </c>
      <c r="O774" s="166" t="s">
        <v>2601</v>
      </c>
      <c r="P774" s="19"/>
      <c r="Q774" s="19" t="s">
        <v>3349</v>
      </c>
      <c r="R774" s="19" t="s">
        <v>3350</v>
      </c>
      <c r="S774" s="19"/>
      <c r="T774" s="19"/>
      <c r="U774" s="19"/>
      <c r="V774" s="19"/>
      <c r="W774" s="19"/>
      <c r="X774" s="18"/>
      <c r="Y774" s="46"/>
      <c r="Z774" s="19"/>
      <c r="AA774" s="19"/>
      <c r="AB774" s="19"/>
      <c r="AC774" s="19"/>
      <c r="AD774" s="19"/>
      <c r="AE774" s="437" t="s">
        <v>3918</v>
      </c>
      <c r="AF774" s="266" t="s">
        <v>3351</v>
      </c>
      <c r="AG774" s="266" t="s">
        <v>3541</v>
      </c>
      <c r="AH774" s="54" t="s">
        <v>3470</v>
      </c>
      <c r="AI774" s="52" t="s">
        <v>3467</v>
      </c>
      <c r="AJ774" s="52"/>
      <c r="AK774" s="266" t="s">
        <v>1509</v>
      </c>
      <c r="AL774" s="266" t="s">
        <v>1571</v>
      </c>
      <c r="AM774" s="52" t="s">
        <v>3553</v>
      </c>
      <c r="AN774" s="119"/>
      <c r="AO774" s="119"/>
      <c r="AP774" s="119">
        <f t="shared" si="24"/>
        <v>1387300</v>
      </c>
      <c r="AQ774" s="341" t="s">
        <v>2449</v>
      </c>
      <c r="AR774" s="341" t="s">
        <v>2449</v>
      </c>
      <c r="AS774" s="332" t="s">
        <v>2450</v>
      </c>
      <c r="AT774" s="332" t="s">
        <v>2450</v>
      </c>
      <c r="AU774" s="311"/>
      <c r="AV774" s="311"/>
      <c r="AW774" s="311"/>
      <c r="AX774" s="311"/>
    </row>
    <row r="775" spans="1:50" s="123" customFormat="1" ht="72" x14ac:dyDescent="0.2">
      <c r="A775" s="52" t="s">
        <v>53</v>
      </c>
      <c r="B775" s="52" t="s">
        <v>277</v>
      </c>
      <c r="C775" s="52" t="s">
        <v>17</v>
      </c>
      <c r="D775" s="52" t="s">
        <v>34</v>
      </c>
      <c r="E775" s="52" t="s">
        <v>454</v>
      </c>
      <c r="F775" s="121" t="s">
        <v>2344</v>
      </c>
      <c r="G775" s="52" t="s">
        <v>1147</v>
      </c>
      <c r="H775" s="71" t="s">
        <v>270</v>
      </c>
      <c r="I775" s="71" t="s">
        <v>1119</v>
      </c>
      <c r="J775" s="122">
        <v>1145800</v>
      </c>
      <c r="K775" s="249" t="s">
        <v>137</v>
      </c>
      <c r="L775" s="78"/>
      <c r="M775" s="78"/>
      <c r="N775" s="19" t="s">
        <v>3348</v>
      </c>
      <c r="O775" s="166" t="s">
        <v>2620</v>
      </c>
      <c r="P775" s="19"/>
      <c r="Q775" s="19" t="s">
        <v>3349</v>
      </c>
      <c r="R775" s="19" t="s">
        <v>3350</v>
      </c>
      <c r="S775" s="19"/>
      <c r="T775" s="19"/>
      <c r="U775" s="19"/>
      <c r="V775" s="19"/>
      <c r="W775" s="19"/>
      <c r="X775" s="18"/>
      <c r="Y775" s="46"/>
      <c r="Z775" s="19"/>
      <c r="AA775" s="19"/>
      <c r="AB775" s="19"/>
      <c r="AC775" s="19"/>
      <c r="AD775" s="19"/>
      <c r="AE775" s="437" t="s">
        <v>3918</v>
      </c>
      <c r="AF775" s="266" t="s">
        <v>3351</v>
      </c>
      <c r="AG775" s="266" t="s">
        <v>3541</v>
      </c>
      <c r="AH775" s="54" t="s">
        <v>3470</v>
      </c>
      <c r="AI775" s="52" t="s">
        <v>3467</v>
      </c>
      <c r="AJ775" s="52"/>
      <c r="AK775" s="266" t="s">
        <v>1509</v>
      </c>
      <c r="AL775" s="266" t="s">
        <v>1571</v>
      </c>
      <c r="AM775" s="52" t="s">
        <v>3553</v>
      </c>
      <c r="AN775" s="119"/>
      <c r="AO775" s="119"/>
      <c r="AP775" s="119">
        <f t="shared" si="24"/>
        <v>1145800</v>
      </c>
      <c r="AQ775" s="341" t="s">
        <v>2449</v>
      </c>
      <c r="AR775" s="341" t="s">
        <v>2449</v>
      </c>
      <c r="AS775" s="332" t="s">
        <v>2450</v>
      </c>
      <c r="AT775" s="332" t="s">
        <v>2450</v>
      </c>
      <c r="AU775" s="311"/>
      <c r="AV775" s="311"/>
      <c r="AW775" s="311"/>
      <c r="AX775" s="311"/>
    </row>
    <row r="776" spans="1:50" s="123" customFormat="1" ht="72" x14ac:dyDescent="0.2">
      <c r="A776" s="52" t="s">
        <v>53</v>
      </c>
      <c r="B776" s="52" t="s">
        <v>277</v>
      </c>
      <c r="C776" s="52" t="s">
        <v>17</v>
      </c>
      <c r="D776" s="52" t="s">
        <v>34</v>
      </c>
      <c r="E776" s="52" t="s">
        <v>454</v>
      </c>
      <c r="F776" s="121" t="s">
        <v>2345</v>
      </c>
      <c r="G776" s="52" t="s">
        <v>1148</v>
      </c>
      <c r="H776" s="71" t="s">
        <v>270</v>
      </c>
      <c r="I776" s="71" t="s">
        <v>1119</v>
      </c>
      <c r="J776" s="122">
        <v>1062000</v>
      </c>
      <c r="K776" s="249" t="s">
        <v>137</v>
      </c>
      <c r="L776" s="78"/>
      <c r="M776" s="78"/>
      <c r="N776" s="19" t="s">
        <v>3348</v>
      </c>
      <c r="O776" s="166" t="s">
        <v>2597</v>
      </c>
      <c r="P776" s="19" t="s">
        <v>3919</v>
      </c>
      <c r="Q776" s="19" t="s">
        <v>3352</v>
      </c>
      <c r="R776" s="19" t="s">
        <v>3350</v>
      </c>
      <c r="S776" s="19" t="s">
        <v>1191</v>
      </c>
      <c r="T776" s="19"/>
      <c r="U776" s="19"/>
      <c r="V776" s="19" t="s">
        <v>3920</v>
      </c>
      <c r="W776" s="16">
        <v>923000</v>
      </c>
      <c r="X776" s="18">
        <v>2</v>
      </c>
      <c r="Y776" s="20" t="s">
        <v>3921</v>
      </c>
      <c r="Z776" s="16" t="s">
        <v>3922</v>
      </c>
      <c r="AA776" s="19">
        <v>7014307913</v>
      </c>
      <c r="AB776" s="19"/>
      <c r="AC776" s="19"/>
      <c r="AD776" s="19"/>
      <c r="AE776" s="438" t="s">
        <v>3923</v>
      </c>
      <c r="AF776" s="266" t="s">
        <v>3351</v>
      </c>
      <c r="AG776" s="266" t="s">
        <v>3541</v>
      </c>
      <c r="AH776" s="54" t="s">
        <v>3470</v>
      </c>
      <c r="AI776" s="52" t="s">
        <v>2456</v>
      </c>
      <c r="AJ776" s="52"/>
      <c r="AK776" s="266" t="s">
        <v>1509</v>
      </c>
      <c r="AL776" s="266" t="s">
        <v>1571</v>
      </c>
      <c r="AM776" s="52" t="s">
        <v>3553</v>
      </c>
      <c r="AN776" s="119">
        <v>923000</v>
      </c>
      <c r="AO776" s="119"/>
      <c r="AP776" s="119">
        <f t="shared" si="24"/>
        <v>139000</v>
      </c>
      <c r="AQ776" s="341" t="s">
        <v>2449</v>
      </c>
      <c r="AR776" s="341" t="s">
        <v>2449</v>
      </c>
      <c r="AS776" s="332" t="s">
        <v>2450</v>
      </c>
      <c r="AT776" s="332" t="s">
        <v>2450</v>
      </c>
      <c r="AU776" s="311"/>
      <c r="AV776" s="311"/>
      <c r="AW776" s="311"/>
      <c r="AX776" s="311"/>
    </row>
    <row r="777" spans="1:50" s="123" customFormat="1" ht="72" x14ac:dyDescent="0.2">
      <c r="A777" s="52" t="s">
        <v>54</v>
      </c>
      <c r="B777" s="52" t="s">
        <v>277</v>
      </c>
      <c r="C777" s="52" t="s">
        <v>276</v>
      </c>
      <c r="D777" s="52" t="s">
        <v>11</v>
      </c>
      <c r="E777" s="52" t="s">
        <v>454</v>
      </c>
      <c r="F777" s="121" t="s">
        <v>2346</v>
      </c>
      <c r="G777" s="52" t="s">
        <v>1073</v>
      </c>
      <c r="H777" s="71" t="s">
        <v>303</v>
      </c>
      <c r="I777" s="71" t="s">
        <v>273</v>
      </c>
      <c r="J777" s="122">
        <v>45000</v>
      </c>
      <c r="K777" s="78"/>
      <c r="L777" s="78"/>
      <c r="M777" s="249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18" t="s">
        <v>3926</v>
      </c>
      <c r="Z777" s="17">
        <v>45000</v>
      </c>
      <c r="AA777" s="18">
        <v>7014199907</v>
      </c>
      <c r="AB777" s="18" t="s">
        <v>3927</v>
      </c>
      <c r="AC777" s="18" t="s">
        <v>3928</v>
      </c>
      <c r="AD777" s="17">
        <v>45000</v>
      </c>
      <c r="AE777" s="18" t="s">
        <v>2457</v>
      </c>
      <c r="AF777" s="71" t="s">
        <v>3357</v>
      </c>
      <c r="AG777" s="71" t="s">
        <v>3544</v>
      </c>
      <c r="AH777" s="54" t="s">
        <v>3472</v>
      </c>
      <c r="AI777" s="54" t="s">
        <v>2457</v>
      </c>
      <c r="AJ777" s="54"/>
      <c r="AK777" s="54" t="s">
        <v>1511</v>
      </c>
      <c r="AL777" s="52" t="s">
        <v>1570</v>
      </c>
      <c r="AM777" s="52" t="s">
        <v>3553</v>
      </c>
      <c r="AN777" s="122"/>
      <c r="AO777" s="122">
        <v>45000</v>
      </c>
      <c r="AP777" s="119">
        <f t="shared" si="24"/>
        <v>0</v>
      </c>
      <c r="AQ777" s="18" t="s">
        <v>1512</v>
      </c>
      <c r="AR777" s="18" t="s">
        <v>1512</v>
      </c>
      <c r="AS777" s="18" t="s">
        <v>3393</v>
      </c>
      <c r="AT777" s="18" t="s">
        <v>3394</v>
      </c>
      <c r="AU777" s="18" t="s">
        <v>3395</v>
      </c>
      <c r="AV777" s="17">
        <v>45000</v>
      </c>
      <c r="AW777" s="19">
        <v>0</v>
      </c>
      <c r="AX777" s="19"/>
    </row>
    <row r="778" spans="1:50" s="123" customFormat="1" ht="72" x14ac:dyDescent="0.2">
      <c r="A778" s="52" t="s">
        <v>54</v>
      </c>
      <c r="B778" s="52" t="s">
        <v>277</v>
      </c>
      <c r="C778" s="52" t="s">
        <v>276</v>
      </c>
      <c r="D778" s="52" t="s">
        <v>11</v>
      </c>
      <c r="E778" s="52" t="s">
        <v>454</v>
      </c>
      <c r="F778" s="121" t="s">
        <v>2347</v>
      </c>
      <c r="G778" s="52" t="s">
        <v>1074</v>
      </c>
      <c r="H778" s="71" t="s">
        <v>270</v>
      </c>
      <c r="I778" s="71" t="s">
        <v>273</v>
      </c>
      <c r="J778" s="122">
        <v>4800</v>
      </c>
      <c r="K778" s="78"/>
      <c r="L778" s="78"/>
      <c r="M778" s="249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18" t="s">
        <v>3926</v>
      </c>
      <c r="Z778" s="17">
        <v>4400</v>
      </c>
      <c r="AA778" s="18">
        <v>7014199907</v>
      </c>
      <c r="AB778" s="18" t="s">
        <v>3927</v>
      </c>
      <c r="AC778" s="18" t="s">
        <v>3928</v>
      </c>
      <c r="AD778" s="17">
        <v>4400</v>
      </c>
      <c r="AE778" s="18" t="s">
        <v>2457</v>
      </c>
      <c r="AF778" s="71" t="s">
        <v>3357</v>
      </c>
      <c r="AG778" s="71" t="s">
        <v>3544</v>
      </c>
      <c r="AH778" s="54" t="s">
        <v>3472</v>
      </c>
      <c r="AI778" s="54" t="s">
        <v>2457</v>
      </c>
      <c r="AJ778" s="54"/>
      <c r="AK778" s="54" t="s">
        <v>1511</v>
      </c>
      <c r="AL778" s="52" t="s">
        <v>1570</v>
      </c>
      <c r="AM778" s="52" t="s">
        <v>3553</v>
      </c>
      <c r="AN778" s="119"/>
      <c r="AO778" s="119">
        <v>4400</v>
      </c>
      <c r="AP778" s="119">
        <f t="shared" si="24"/>
        <v>400</v>
      </c>
      <c r="AQ778" s="18" t="s">
        <v>1512</v>
      </c>
      <c r="AR778" s="18" t="s">
        <v>1512</v>
      </c>
      <c r="AS778" s="18" t="s">
        <v>3393</v>
      </c>
      <c r="AT778" s="18" t="s">
        <v>3394</v>
      </c>
      <c r="AU778" s="18" t="s">
        <v>3395</v>
      </c>
      <c r="AV778" s="17">
        <v>4400</v>
      </c>
      <c r="AW778" s="45" t="e">
        <f>SUM(R778-AV778)</f>
        <v>#VALUE!</v>
      </c>
      <c r="AX778" s="19"/>
    </row>
    <row r="779" spans="1:50" s="123" customFormat="1" ht="72" x14ac:dyDescent="0.2">
      <c r="A779" s="52" t="s">
        <v>54</v>
      </c>
      <c r="B779" s="52" t="s">
        <v>277</v>
      </c>
      <c r="C779" s="52" t="s">
        <v>276</v>
      </c>
      <c r="D779" s="52" t="s">
        <v>11</v>
      </c>
      <c r="E779" s="52" t="s">
        <v>454</v>
      </c>
      <c r="F779" s="121" t="s">
        <v>2348</v>
      </c>
      <c r="G779" s="52" t="s">
        <v>1075</v>
      </c>
      <c r="H779" s="71" t="s">
        <v>272</v>
      </c>
      <c r="I779" s="71" t="s">
        <v>268</v>
      </c>
      <c r="J779" s="122">
        <v>9600</v>
      </c>
      <c r="K779" s="78"/>
      <c r="L779" s="78"/>
      <c r="M779" s="249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18" t="s">
        <v>3926</v>
      </c>
      <c r="Z779" s="17">
        <v>9600</v>
      </c>
      <c r="AA779" s="18">
        <v>7014199907</v>
      </c>
      <c r="AB779" s="18" t="s">
        <v>3927</v>
      </c>
      <c r="AC779" s="18" t="s">
        <v>3928</v>
      </c>
      <c r="AD779" s="17">
        <v>9600</v>
      </c>
      <c r="AE779" s="18" t="s">
        <v>2457</v>
      </c>
      <c r="AF779" s="71" t="s">
        <v>3357</v>
      </c>
      <c r="AG779" s="71" t="s">
        <v>3544</v>
      </c>
      <c r="AH779" s="54" t="s">
        <v>3472</v>
      </c>
      <c r="AI779" s="54" t="s">
        <v>2457</v>
      </c>
      <c r="AJ779" s="54"/>
      <c r="AK779" s="54" t="s">
        <v>1511</v>
      </c>
      <c r="AL779" s="52" t="s">
        <v>1570</v>
      </c>
      <c r="AM779" s="52" t="s">
        <v>3553</v>
      </c>
      <c r="AN779" s="119"/>
      <c r="AO779" s="119">
        <v>9600</v>
      </c>
      <c r="AP779" s="119">
        <f t="shared" si="24"/>
        <v>0</v>
      </c>
      <c r="AQ779" s="18" t="s">
        <v>1512</v>
      </c>
      <c r="AR779" s="18" t="s">
        <v>1512</v>
      </c>
      <c r="AS779" s="18" t="s">
        <v>3393</v>
      </c>
      <c r="AT779" s="18" t="s">
        <v>3394</v>
      </c>
      <c r="AU779" s="18" t="s">
        <v>3395</v>
      </c>
      <c r="AV779" s="17">
        <v>9600</v>
      </c>
      <c r="AW779" s="19">
        <v>0</v>
      </c>
      <c r="AX779" s="19"/>
    </row>
    <row r="780" spans="1:50" s="123" customFormat="1" ht="72" x14ac:dyDescent="0.2">
      <c r="A780" s="52" t="s">
        <v>54</v>
      </c>
      <c r="B780" s="52" t="s">
        <v>277</v>
      </c>
      <c r="C780" s="52" t="s">
        <v>276</v>
      </c>
      <c r="D780" s="52" t="s">
        <v>11</v>
      </c>
      <c r="E780" s="52" t="s">
        <v>454</v>
      </c>
      <c r="F780" s="121" t="s">
        <v>2349</v>
      </c>
      <c r="G780" s="52" t="s">
        <v>1076</v>
      </c>
      <c r="H780" s="71" t="s">
        <v>270</v>
      </c>
      <c r="I780" s="71" t="s">
        <v>274</v>
      </c>
      <c r="J780" s="122">
        <v>36000</v>
      </c>
      <c r="K780" s="78"/>
      <c r="L780" s="78"/>
      <c r="M780" s="249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18" t="s">
        <v>3926</v>
      </c>
      <c r="Z780" s="17">
        <v>36000</v>
      </c>
      <c r="AA780" s="18">
        <v>7014199907</v>
      </c>
      <c r="AB780" s="18" t="s">
        <v>3927</v>
      </c>
      <c r="AC780" s="18" t="s">
        <v>3928</v>
      </c>
      <c r="AD780" s="17">
        <v>36000</v>
      </c>
      <c r="AE780" s="18" t="s">
        <v>2457</v>
      </c>
      <c r="AF780" s="71" t="s">
        <v>3357</v>
      </c>
      <c r="AG780" s="71" t="s">
        <v>3544</v>
      </c>
      <c r="AH780" s="54" t="s">
        <v>3472</v>
      </c>
      <c r="AI780" s="54" t="s">
        <v>2457</v>
      </c>
      <c r="AJ780" s="54"/>
      <c r="AK780" s="54" t="s">
        <v>1511</v>
      </c>
      <c r="AL780" s="52" t="s">
        <v>1570</v>
      </c>
      <c r="AM780" s="52" t="s">
        <v>3553</v>
      </c>
      <c r="AN780" s="122"/>
      <c r="AO780" s="122">
        <v>36000</v>
      </c>
      <c r="AP780" s="119">
        <f t="shared" si="24"/>
        <v>0</v>
      </c>
      <c r="AQ780" s="18" t="s">
        <v>1512</v>
      </c>
      <c r="AR780" s="18" t="s">
        <v>1512</v>
      </c>
      <c r="AS780" s="18" t="s">
        <v>3393</v>
      </c>
      <c r="AT780" s="18" t="s">
        <v>3394</v>
      </c>
      <c r="AU780" s="18" t="s">
        <v>3395</v>
      </c>
      <c r="AV780" s="17">
        <v>36000</v>
      </c>
      <c r="AW780" s="19">
        <v>0</v>
      </c>
      <c r="AX780" s="19"/>
    </row>
    <row r="781" spans="1:50" s="123" customFormat="1" ht="90" x14ac:dyDescent="0.2">
      <c r="A781" s="52" t="s">
        <v>54</v>
      </c>
      <c r="B781" s="52" t="s">
        <v>277</v>
      </c>
      <c r="C781" s="52" t="s">
        <v>276</v>
      </c>
      <c r="D781" s="52" t="s">
        <v>286</v>
      </c>
      <c r="E781" s="52" t="s">
        <v>454</v>
      </c>
      <c r="F781" s="121" t="s">
        <v>2350</v>
      </c>
      <c r="G781" s="52" t="s">
        <v>1077</v>
      </c>
      <c r="H781" s="71" t="s">
        <v>269</v>
      </c>
      <c r="I781" s="71" t="s">
        <v>271</v>
      </c>
      <c r="J781" s="122">
        <v>37400</v>
      </c>
      <c r="K781" s="78"/>
      <c r="L781" s="78"/>
      <c r="M781" s="249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18" t="s">
        <v>3929</v>
      </c>
      <c r="Z781" s="17">
        <v>37400</v>
      </c>
      <c r="AA781" s="18">
        <v>7014199761</v>
      </c>
      <c r="AB781" s="18" t="s">
        <v>3927</v>
      </c>
      <c r="AC781" s="18" t="s">
        <v>3930</v>
      </c>
      <c r="AD781" s="17">
        <v>37400</v>
      </c>
      <c r="AE781" s="18" t="s">
        <v>2457</v>
      </c>
      <c r="AF781" s="71" t="s">
        <v>3357</v>
      </c>
      <c r="AG781" s="71" t="s">
        <v>3544</v>
      </c>
      <c r="AH781" s="54" t="s">
        <v>3472</v>
      </c>
      <c r="AI781" s="54" t="s">
        <v>2457</v>
      </c>
      <c r="AJ781" s="54"/>
      <c r="AK781" s="54" t="s">
        <v>1511</v>
      </c>
      <c r="AL781" s="52" t="s">
        <v>1570</v>
      </c>
      <c r="AM781" s="52" t="s">
        <v>3553</v>
      </c>
      <c r="AN781" s="122"/>
      <c r="AO781" s="122">
        <v>37400</v>
      </c>
      <c r="AP781" s="119">
        <f t="shared" si="24"/>
        <v>0</v>
      </c>
      <c r="AQ781" s="18" t="s">
        <v>1512</v>
      </c>
      <c r="AR781" s="18" t="s">
        <v>1512</v>
      </c>
      <c r="AS781" s="18" t="s">
        <v>3089</v>
      </c>
      <c r="AT781" s="18" t="s">
        <v>3396</v>
      </c>
      <c r="AU781" s="18" t="s">
        <v>1515</v>
      </c>
      <c r="AV781" s="17">
        <v>37400</v>
      </c>
      <c r="AW781" s="19">
        <v>0</v>
      </c>
      <c r="AX781" s="19"/>
    </row>
    <row r="782" spans="1:50" s="123" customFormat="1" ht="72" x14ac:dyDescent="0.2">
      <c r="A782" s="52" t="s">
        <v>54</v>
      </c>
      <c r="B782" s="52" t="s">
        <v>277</v>
      </c>
      <c r="C782" s="52" t="s">
        <v>276</v>
      </c>
      <c r="D782" s="52" t="s">
        <v>16</v>
      </c>
      <c r="E782" s="52" t="s">
        <v>454</v>
      </c>
      <c r="F782" s="121" t="s">
        <v>2351</v>
      </c>
      <c r="G782" s="52" t="s">
        <v>1078</v>
      </c>
      <c r="H782" s="71" t="s">
        <v>269</v>
      </c>
      <c r="I782" s="71" t="s">
        <v>662</v>
      </c>
      <c r="J782" s="122">
        <v>15000</v>
      </c>
      <c r="K782" s="78"/>
      <c r="L782" s="78"/>
      <c r="M782" s="249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18" t="s">
        <v>3926</v>
      </c>
      <c r="Z782" s="17">
        <v>14000</v>
      </c>
      <c r="AA782" s="18">
        <v>7014201441</v>
      </c>
      <c r="AB782" s="18" t="s">
        <v>3931</v>
      </c>
      <c r="AC782" s="18" t="s">
        <v>3932</v>
      </c>
      <c r="AD782" s="408">
        <v>14000</v>
      </c>
      <c r="AE782" s="18" t="s">
        <v>2457</v>
      </c>
      <c r="AF782" s="71" t="s">
        <v>3357</v>
      </c>
      <c r="AG782" s="71" t="s">
        <v>3544</v>
      </c>
      <c r="AH782" s="54" t="s">
        <v>3472</v>
      </c>
      <c r="AI782" s="54" t="s">
        <v>2457</v>
      </c>
      <c r="AJ782" s="54"/>
      <c r="AK782" s="54" t="s">
        <v>1511</v>
      </c>
      <c r="AL782" s="52" t="s">
        <v>1570</v>
      </c>
      <c r="AM782" s="52" t="s">
        <v>3553</v>
      </c>
      <c r="AN782" s="119"/>
      <c r="AO782" s="119">
        <v>14000</v>
      </c>
      <c r="AP782" s="119">
        <f t="shared" si="24"/>
        <v>1000</v>
      </c>
      <c r="AQ782" s="18" t="s">
        <v>1512</v>
      </c>
      <c r="AR782" s="18" t="s">
        <v>1512</v>
      </c>
      <c r="AS782" s="18" t="s">
        <v>3393</v>
      </c>
      <c r="AT782" s="18" t="s">
        <v>3394</v>
      </c>
      <c r="AU782" s="18" t="s">
        <v>3395</v>
      </c>
      <c r="AV782" s="17">
        <v>15000</v>
      </c>
      <c r="AW782" s="19">
        <v>0</v>
      </c>
      <c r="AX782" s="19"/>
    </row>
    <row r="783" spans="1:50" s="123" customFormat="1" ht="72" x14ac:dyDescent="0.2">
      <c r="A783" s="52" t="s">
        <v>54</v>
      </c>
      <c r="B783" s="52" t="s">
        <v>277</v>
      </c>
      <c r="C783" s="52" t="s">
        <v>276</v>
      </c>
      <c r="D783" s="52" t="s">
        <v>16</v>
      </c>
      <c r="E783" s="52" t="s">
        <v>454</v>
      </c>
      <c r="F783" s="121" t="s">
        <v>2352</v>
      </c>
      <c r="G783" s="52" t="s">
        <v>1079</v>
      </c>
      <c r="H783" s="71" t="s">
        <v>270</v>
      </c>
      <c r="I783" s="71" t="s">
        <v>274</v>
      </c>
      <c r="J783" s="122">
        <v>3600</v>
      </c>
      <c r="K783" s="78"/>
      <c r="L783" s="78"/>
      <c r="M783" s="249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18" t="s">
        <v>3929</v>
      </c>
      <c r="Z783" s="17">
        <v>3600</v>
      </c>
      <c r="AA783" s="18">
        <v>701419883</v>
      </c>
      <c r="AB783" s="15" t="s">
        <v>3933</v>
      </c>
      <c r="AC783" s="15" t="s">
        <v>3933</v>
      </c>
      <c r="AD783" s="17">
        <v>3600</v>
      </c>
      <c r="AE783" s="18" t="s">
        <v>2457</v>
      </c>
      <c r="AF783" s="71" t="s">
        <v>3357</v>
      </c>
      <c r="AG783" s="71" t="s">
        <v>3544</v>
      </c>
      <c r="AH783" s="54" t="s">
        <v>3472</v>
      </c>
      <c r="AI783" s="54" t="s">
        <v>2457</v>
      </c>
      <c r="AJ783" s="54"/>
      <c r="AK783" s="54" t="s">
        <v>1511</v>
      </c>
      <c r="AL783" s="52" t="s">
        <v>1570</v>
      </c>
      <c r="AM783" s="52" t="s">
        <v>3553</v>
      </c>
      <c r="AN783" s="119"/>
      <c r="AO783" s="119">
        <v>3600</v>
      </c>
      <c r="AP783" s="119">
        <f t="shared" si="24"/>
        <v>0</v>
      </c>
      <c r="AQ783" s="18" t="s">
        <v>1512</v>
      </c>
      <c r="AR783" s="18" t="s">
        <v>1512</v>
      </c>
      <c r="AS783" s="18" t="s">
        <v>3089</v>
      </c>
      <c r="AT783" s="18" t="s">
        <v>3396</v>
      </c>
      <c r="AU783" s="18" t="s">
        <v>1515</v>
      </c>
      <c r="AV783" s="17">
        <v>3600</v>
      </c>
      <c r="AW783" s="19">
        <v>0</v>
      </c>
      <c r="AX783" s="19"/>
    </row>
    <row r="784" spans="1:50" s="123" customFormat="1" ht="72" x14ac:dyDescent="0.2">
      <c r="A784" s="52" t="s">
        <v>54</v>
      </c>
      <c r="B784" s="52" t="s">
        <v>277</v>
      </c>
      <c r="C784" s="52" t="s">
        <v>276</v>
      </c>
      <c r="D784" s="52" t="s">
        <v>16</v>
      </c>
      <c r="E784" s="52" t="s">
        <v>454</v>
      </c>
      <c r="F784" s="121" t="s">
        <v>2353</v>
      </c>
      <c r="G784" s="52" t="s">
        <v>1080</v>
      </c>
      <c r="H784" s="71" t="s">
        <v>270</v>
      </c>
      <c r="I784" s="71" t="s">
        <v>274</v>
      </c>
      <c r="J784" s="122">
        <v>4000</v>
      </c>
      <c r="K784" s="78"/>
      <c r="L784" s="78"/>
      <c r="M784" s="249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18" t="s">
        <v>3929</v>
      </c>
      <c r="Z784" s="17">
        <v>4000</v>
      </c>
      <c r="AA784" s="18">
        <v>701419883</v>
      </c>
      <c r="AB784" s="15" t="s">
        <v>3933</v>
      </c>
      <c r="AC784" s="15" t="s">
        <v>3933</v>
      </c>
      <c r="AD784" s="17">
        <v>4000</v>
      </c>
      <c r="AE784" s="18" t="s">
        <v>2457</v>
      </c>
      <c r="AF784" s="71" t="s">
        <v>3357</v>
      </c>
      <c r="AG784" s="71" t="s">
        <v>3544</v>
      </c>
      <c r="AH784" s="54" t="s">
        <v>3472</v>
      </c>
      <c r="AI784" s="54" t="s">
        <v>2457</v>
      </c>
      <c r="AJ784" s="54"/>
      <c r="AK784" s="54" t="s">
        <v>1511</v>
      </c>
      <c r="AL784" s="52" t="s">
        <v>1570</v>
      </c>
      <c r="AM784" s="52" t="s">
        <v>3553</v>
      </c>
      <c r="AN784" s="119"/>
      <c r="AO784" s="119">
        <v>4000</v>
      </c>
      <c r="AP784" s="119">
        <f t="shared" si="24"/>
        <v>0</v>
      </c>
      <c r="AQ784" s="18" t="s">
        <v>1512</v>
      </c>
      <c r="AR784" s="18" t="s">
        <v>1512</v>
      </c>
      <c r="AS784" s="18" t="s">
        <v>3089</v>
      </c>
      <c r="AT784" s="18" t="s">
        <v>3396</v>
      </c>
      <c r="AU784" s="18" t="s">
        <v>1515</v>
      </c>
      <c r="AV784" s="17">
        <v>4000</v>
      </c>
      <c r="AW784" s="19">
        <v>0</v>
      </c>
      <c r="AX784" s="19"/>
    </row>
    <row r="785" spans="1:50" s="123" customFormat="1" ht="72" x14ac:dyDescent="0.2">
      <c r="A785" s="52" t="s">
        <v>54</v>
      </c>
      <c r="B785" s="52" t="s">
        <v>277</v>
      </c>
      <c r="C785" s="52" t="s">
        <v>276</v>
      </c>
      <c r="D785" s="52" t="s">
        <v>16</v>
      </c>
      <c r="E785" s="52" t="s">
        <v>454</v>
      </c>
      <c r="F785" s="121" t="s">
        <v>2354</v>
      </c>
      <c r="G785" s="52" t="s">
        <v>1081</v>
      </c>
      <c r="H785" s="71" t="s">
        <v>269</v>
      </c>
      <c r="I785" s="71" t="s">
        <v>273</v>
      </c>
      <c r="J785" s="122">
        <v>20000</v>
      </c>
      <c r="K785" s="78"/>
      <c r="L785" s="78"/>
      <c r="M785" s="249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18" t="s">
        <v>3929</v>
      </c>
      <c r="Z785" s="17">
        <v>19800</v>
      </c>
      <c r="AA785" s="18">
        <v>701419883</v>
      </c>
      <c r="AB785" s="15" t="s">
        <v>3933</v>
      </c>
      <c r="AC785" s="15" t="s">
        <v>3933</v>
      </c>
      <c r="AD785" s="17">
        <v>19800</v>
      </c>
      <c r="AE785" s="18" t="s">
        <v>2457</v>
      </c>
      <c r="AF785" s="71" t="s">
        <v>3357</v>
      </c>
      <c r="AG785" s="71" t="s">
        <v>3544</v>
      </c>
      <c r="AH785" s="54" t="s">
        <v>3472</v>
      </c>
      <c r="AI785" s="54" t="s">
        <v>2457</v>
      </c>
      <c r="AJ785" s="54"/>
      <c r="AK785" s="54" t="s">
        <v>1511</v>
      </c>
      <c r="AL785" s="52" t="s">
        <v>1570</v>
      </c>
      <c r="AM785" s="52" t="s">
        <v>3553</v>
      </c>
      <c r="AN785" s="119"/>
      <c r="AO785" s="119">
        <v>19800</v>
      </c>
      <c r="AP785" s="119">
        <f t="shared" si="24"/>
        <v>200</v>
      </c>
      <c r="AQ785" s="18" t="s">
        <v>1512</v>
      </c>
      <c r="AR785" s="18" t="s">
        <v>1512</v>
      </c>
      <c r="AS785" s="18" t="s">
        <v>3089</v>
      </c>
      <c r="AT785" s="18" t="s">
        <v>3396</v>
      </c>
      <c r="AU785" s="18" t="s">
        <v>1515</v>
      </c>
      <c r="AV785" s="17">
        <v>19800</v>
      </c>
      <c r="AW785" s="19">
        <v>200</v>
      </c>
      <c r="AX785" s="19"/>
    </row>
    <row r="786" spans="1:50" s="123" customFormat="1" ht="72" x14ac:dyDescent="0.2">
      <c r="A786" s="52" t="s">
        <v>54</v>
      </c>
      <c r="B786" s="52" t="s">
        <v>277</v>
      </c>
      <c r="C786" s="52" t="s">
        <v>276</v>
      </c>
      <c r="D786" s="52" t="s">
        <v>16</v>
      </c>
      <c r="E786" s="52" t="s">
        <v>454</v>
      </c>
      <c r="F786" s="121" t="s">
        <v>2355</v>
      </c>
      <c r="G786" s="52" t="s">
        <v>1082</v>
      </c>
      <c r="H786" s="71" t="s">
        <v>270</v>
      </c>
      <c r="I786" s="71" t="s">
        <v>273</v>
      </c>
      <c r="J786" s="122">
        <v>30000</v>
      </c>
      <c r="K786" s="78"/>
      <c r="L786" s="78"/>
      <c r="M786" s="249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18" t="s">
        <v>3926</v>
      </c>
      <c r="Z786" s="17">
        <v>30000</v>
      </c>
      <c r="AA786" s="18">
        <v>7014201441</v>
      </c>
      <c r="AB786" s="18" t="s">
        <v>3931</v>
      </c>
      <c r="AC786" s="18" t="s">
        <v>3932</v>
      </c>
      <c r="AD786" s="45">
        <f>SUM(W786)</f>
        <v>30000</v>
      </c>
      <c r="AE786" s="18" t="s">
        <v>2457</v>
      </c>
      <c r="AF786" s="71" t="s">
        <v>3357</v>
      </c>
      <c r="AG786" s="71" t="s">
        <v>3544</v>
      </c>
      <c r="AH786" s="54" t="s">
        <v>3472</v>
      </c>
      <c r="AI786" s="54" t="s">
        <v>2457</v>
      </c>
      <c r="AJ786" s="54"/>
      <c r="AK786" s="54" t="s">
        <v>1511</v>
      </c>
      <c r="AL786" s="52" t="s">
        <v>1570</v>
      </c>
      <c r="AM786" s="52" t="s">
        <v>3553</v>
      </c>
      <c r="AN786" s="122"/>
      <c r="AO786" s="122">
        <v>30000</v>
      </c>
      <c r="AP786" s="119">
        <f t="shared" si="24"/>
        <v>0</v>
      </c>
      <c r="AQ786" s="18" t="s">
        <v>1512</v>
      </c>
      <c r="AR786" s="18" t="s">
        <v>1512</v>
      </c>
      <c r="AS786" s="18" t="s">
        <v>3393</v>
      </c>
      <c r="AT786" s="18" t="s">
        <v>3394</v>
      </c>
      <c r="AU786" s="18" t="s">
        <v>3395</v>
      </c>
      <c r="AV786" s="17">
        <v>30000</v>
      </c>
      <c r="AW786" s="19">
        <v>0</v>
      </c>
      <c r="AX786" s="19"/>
    </row>
    <row r="787" spans="1:50" s="123" customFormat="1" ht="72" x14ac:dyDescent="0.2">
      <c r="A787" s="52" t="s">
        <v>54</v>
      </c>
      <c r="B787" s="52" t="s">
        <v>277</v>
      </c>
      <c r="C787" s="52" t="s">
        <v>276</v>
      </c>
      <c r="D787" s="52" t="s">
        <v>16</v>
      </c>
      <c r="E787" s="52" t="s">
        <v>454</v>
      </c>
      <c r="F787" s="121" t="s">
        <v>2356</v>
      </c>
      <c r="G787" s="52" t="s">
        <v>1083</v>
      </c>
      <c r="H787" s="71" t="s">
        <v>270</v>
      </c>
      <c r="I787" s="71" t="s">
        <v>273</v>
      </c>
      <c r="J787" s="122">
        <v>30000</v>
      </c>
      <c r="K787" s="78"/>
      <c r="L787" s="78"/>
      <c r="M787" s="249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18" t="s">
        <v>3926</v>
      </c>
      <c r="Z787" s="17">
        <v>30000</v>
      </c>
      <c r="AA787" s="18">
        <v>7014201441</v>
      </c>
      <c r="AB787" s="18" t="s">
        <v>3931</v>
      </c>
      <c r="AC787" s="18" t="s">
        <v>3932</v>
      </c>
      <c r="AD787" s="45">
        <f t="shared" ref="AD787:AD788" si="25">SUM(W787)</f>
        <v>30000</v>
      </c>
      <c r="AE787" s="18" t="s">
        <v>2457</v>
      </c>
      <c r="AF787" s="71" t="s">
        <v>3357</v>
      </c>
      <c r="AG787" s="71" t="s">
        <v>3544</v>
      </c>
      <c r="AH787" s="54" t="s">
        <v>3472</v>
      </c>
      <c r="AI787" s="54" t="s">
        <v>2457</v>
      </c>
      <c r="AJ787" s="54"/>
      <c r="AK787" s="54" t="s">
        <v>1511</v>
      </c>
      <c r="AL787" s="52" t="s">
        <v>1570</v>
      </c>
      <c r="AM787" s="52" t="s">
        <v>3553</v>
      </c>
      <c r="AN787" s="122"/>
      <c r="AO787" s="122">
        <v>30000</v>
      </c>
      <c r="AP787" s="119">
        <f t="shared" si="24"/>
        <v>0</v>
      </c>
      <c r="AQ787" s="18" t="s">
        <v>1512</v>
      </c>
      <c r="AR787" s="18" t="s">
        <v>1512</v>
      </c>
      <c r="AS787" s="18" t="s">
        <v>3393</v>
      </c>
      <c r="AT787" s="18" t="s">
        <v>3394</v>
      </c>
      <c r="AU787" s="18" t="s">
        <v>3395</v>
      </c>
      <c r="AV787" s="17">
        <v>30000</v>
      </c>
      <c r="AW787" s="19">
        <v>0</v>
      </c>
      <c r="AX787" s="19"/>
    </row>
    <row r="788" spans="1:50" s="123" customFormat="1" ht="72" x14ac:dyDescent="0.2">
      <c r="A788" s="52" t="s">
        <v>54</v>
      </c>
      <c r="B788" s="52" t="s">
        <v>277</v>
      </c>
      <c r="C788" s="52" t="s">
        <v>276</v>
      </c>
      <c r="D788" s="52" t="s">
        <v>16</v>
      </c>
      <c r="E788" s="52" t="s">
        <v>454</v>
      </c>
      <c r="F788" s="121" t="s">
        <v>2357</v>
      </c>
      <c r="G788" s="52" t="s">
        <v>1084</v>
      </c>
      <c r="H788" s="71" t="s">
        <v>319</v>
      </c>
      <c r="I788" s="71" t="s">
        <v>435</v>
      </c>
      <c r="J788" s="122">
        <v>26000</v>
      </c>
      <c r="K788" s="78"/>
      <c r="L788" s="78"/>
      <c r="M788" s="249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18" t="s">
        <v>3926</v>
      </c>
      <c r="Z788" s="17">
        <v>26000</v>
      </c>
      <c r="AA788" s="18">
        <v>7014201441</v>
      </c>
      <c r="AB788" s="18" t="s">
        <v>3931</v>
      </c>
      <c r="AC788" s="18" t="s">
        <v>3932</v>
      </c>
      <c r="AD788" s="45">
        <f t="shared" si="25"/>
        <v>26000</v>
      </c>
      <c r="AE788" s="18" t="s">
        <v>2457</v>
      </c>
      <c r="AF788" s="71" t="s">
        <v>3357</v>
      </c>
      <c r="AG788" s="71" t="s">
        <v>3544</v>
      </c>
      <c r="AH788" s="54" t="s">
        <v>3472</v>
      </c>
      <c r="AI788" s="54" t="s">
        <v>2457</v>
      </c>
      <c r="AJ788" s="54"/>
      <c r="AK788" s="54" t="s">
        <v>1511</v>
      </c>
      <c r="AL788" s="52" t="s">
        <v>1570</v>
      </c>
      <c r="AM788" s="52" t="s">
        <v>3553</v>
      </c>
      <c r="AN788" s="122"/>
      <c r="AO788" s="122">
        <v>26000</v>
      </c>
      <c r="AP788" s="119">
        <f t="shared" si="24"/>
        <v>0</v>
      </c>
      <c r="AQ788" s="18" t="s">
        <v>1512</v>
      </c>
      <c r="AR788" s="18" t="s">
        <v>1512</v>
      </c>
      <c r="AS788" s="18" t="s">
        <v>3393</v>
      </c>
      <c r="AT788" s="18" t="s">
        <v>3394</v>
      </c>
      <c r="AU788" s="18" t="s">
        <v>3395</v>
      </c>
      <c r="AV788" s="17">
        <v>26000</v>
      </c>
      <c r="AW788" s="19">
        <v>0</v>
      </c>
      <c r="AX788" s="19"/>
    </row>
    <row r="789" spans="1:50" s="123" customFormat="1" ht="72" x14ac:dyDescent="0.2">
      <c r="A789" s="52" t="s">
        <v>54</v>
      </c>
      <c r="B789" s="52" t="s">
        <v>277</v>
      </c>
      <c r="C789" s="52" t="s">
        <v>276</v>
      </c>
      <c r="D789" s="52" t="s">
        <v>16</v>
      </c>
      <c r="E789" s="52" t="s">
        <v>454</v>
      </c>
      <c r="F789" s="121" t="s">
        <v>2358</v>
      </c>
      <c r="G789" s="52" t="s">
        <v>1085</v>
      </c>
      <c r="H789" s="71" t="s">
        <v>270</v>
      </c>
      <c r="I789" s="71" t="s">
        <v>274</v>
      </c>
      <c r="J789" s="122">
        <v>150000</v>
      </c>
      <c r="K789" s="78"/>
      <c r="L789" s="78"/>
      <c r="M789" s="249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18" t="s">
        <v>3926</v>
      </c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71" t="s">
        <v>3357</v>
      </c>
      <c r="AG789" s="71" t="s">
        <v>3544</v>
      </c>
      <c r="AH789" s="54" t="s">
        <v>3472</v>
      </c>
      <c r="AI789" s="54" t="s">
        <v>2456</v>
      </c>
      <c r="AJ789" s="54"/>
      <c r="AK789" s="54" t="s">
        <v>1511</v>
      </c>
      <c r="AL789" s="52" t="s">
        <v>1570</v>
      </c>
      <c r="AM789" s="52" t="s">
        <v>3553</v>
      </c>
      <c r="AN789" s="119">
        <v>114704</v>
      </c>
      <c r="AO789" s="119"/>
      <c r="AP789" s="119">
        <f t="shared" si="24"/>
        <v>35296</v>
      </c>
      <c r="AQ789" s="18" t="s">
        <v>1512</v>
      </c>
      <c r="AR789" s="18" t="s">
        <v>1512</v>
      </c>
      <c r="AS789" s="18" t="s">
        <v>3393</v>
      </c>
      <c r="AT789" s="18" t="s">
        <v>3394</v>
      </c>
      <c r="AU789" s="18" t="s">
        <v>3395</v>
      </c>
      <c r="AV789" s="17">
        <v>150000</v>
      </c>
      <c r="AW789" s="17">
        <v>35296</v>
      </c>
      <c r="AX789" s="19"/>
    </row>
    <row r="790" spans="1:50" s="123" customFormat="1" ht="108" x14ac:dyDescent="0.2">
      <c r="A790" s="52" t="s">
        <v>54</v>
      </c>
      <c r="B790" s="52" t="s">
        <v>277</v>
      </c>
      <c r="C790" s="52" t="s">
        <v>276</v>
      </c>
      <c r="D790" s="52" t="s">
        <v>10</v>
      </c>
      <c r="E790" s="52" t="s">
        <v>311</v>
      </c>
      <c r="F790" s="121" t="s">
        <v>2359</v>
      </c>
      <c r="G790" s="52" t="s">
        <v>1086</v>
      </c>
      <c r="H790" s="71" t="s">
        <v>270</v>
      </c>
      <c r="I790" s="71" t="s">
        <v>274</v>
      </c>
      <c r="J790" s="122">
        <v>180000</v>
      </c>
      <c r="K790" s="78"/>
      <c r="L790" s="78"/>
      <c r="M790" s="249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18" t="s">
        <v>3926</v>
      </c>
      <c r="Z790" s="17">
        <v>179000</v>
      </c>
      <c r="AA790" s="18">
        <v>7014194314</v>
      </c>
      <c r="AB790" s="18"/>
      <c r="AC790" s="19"/>
      <c r="AD790" s="19"/>
      <c r="AE790" s="18" t="s">
        <v>3357</v>
      </c>
      <c r="AF790" s="71" t="s">
        <v>3357</v>
      </c>
      <c r="AG790" s="71" t="s">
        <v>3544</v>
      </c>
      <c r="AH790" s="54" t="s">
        <v>3472</v>
      </c>
      <c r="AI790" s="54" t="s">
        <v>2456</v>
      </c>
      <c r="AJ790" s="54"/>
      <c r="AK790" s="54" t="s">
        <v>1511</v>
      </c>
      <c r="AL790" s="52" t="s">
        <v>1570</v>
      </c>
      <c r="AM790" s="52" t="s">
        <v>3553</v>
      </c>
      <c r="AN790" s="119">
        <v>179000</v>
      </c>
      <c r="AO790" s="119"/>
      <c r="AP790" s="119">
        <f t="shared" si="24"/>
        <v>1000</v>
      </c>
      <c r="AQ790" s="18" t="s">
        <v>1512</v>
      </c>
      <c r="AR790" s="18" t="s">
        <v>1513</v>
      </c>
      <c r="AS790" s="18" t="s">
        <v>3393</v>
      </c>
      <c r="AT790" s="18" t="s">
        <v>3394</v>
      </c>
      <c r="AU790" s="18" t="s">
        <v>3395</v>
      </c>
      <c r="AV790" s="17">
        <v>179000</v>
      </c>
      <c r="AW790" s="45" t="e">
        <f>SUM(R790-AV790)</f>
        <v>#VALUE!</v>
      </c>
      <c r="AX790" s="19"/>
    </row>
    <row r="791" spans="1:50" s="123" customFormat="1" ht="72" x14ac:dyDescent="0.2">
      <c r="A791" s="52" t="s">
        <v>54</v>
      </c>
      <c r="B791" s="52" t="s">
        <v>277</v>
      </c>
      <c r="C791" s="52" t="s">
        <v>276</v>
      </c>
      <c r="D791" s="52" t="s">
        <v>10</v>
      </c>
      <c r="E791" s="52" t="s">
        <v>311</v>
      </c>
      <c r="F791" s="121" t="s">
        <v>2360</v>
      </c>
      <c r="G791" s="52" t="s">
        <v>1087</v>
      </c>
      <c r="H791" s="71" t="s">
        <v>272</v>
      </c>
      <c r="I791" s="71" t="s">
        <v>271</v>
      </c>
      <c r="J791" s="122">
        <v>66000</v>
      </c>
      <c r="K791" s="78"/>
      <c r="L791" s="78"/>
      <c r="M791" s="249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18" t="s">
        <v>3926</v>
      </c>
      <c r="Z791" s="17">
        <v>66000</v>
      </c>
      <c r="AA791" s="18">
        <v>7014194111</v>
      </c>
      <c r="AB791" s="18" t="s">
        <v>3934</v>
      </c>
      <c r="AC791" s="18" t="s">
        <v>3934</v>
      </c>
      <c r="AD791" s="17">
        <v>66000</v>
      </c>
      <c r="AE791" s="18" t="s">
        <v>2457</v>
      </c>
      <c r="AF791" s="71" t="s">
        <v>3357</v>
      </c>
      <c r="AG791" s="71" t="s">
        <v>3544</v>
      </c>
      <c r="AH791" s="54" t="s">
        <v>3472</v>
      </c>
      <c r="AI791" s="54" t="s">
        <v>2457</v>
      </c>
      <c r="AJ791" s="54"/>
      <c r="AK791" s="54" t="s">
        <v>1511</v>
      </c>
      <c r="AL791" s="52" t="s">
        <v>1570</v>
      </c>
      <c r="AM791" s="52" t="s">
        <v>3553</v>
      </c>
      <c r="AN791" s="122"/>
      <c r="AO791" s="122">
        <v>66000</v>
      </c>
      <c r="AP791" s="119">
        <f t="shared" si="24"/>
        <v>0</v>
      </c>
      <c r="AQ791" s="18" t="s">
        <v>1512</v>
      </c>
      <c r="AR791" s="18" t="s">
        <v>1513</v>
      </c>
      <c r="AS791" s="18" t="s">
        <v>3393</v>
      </c>
      <c r="AT791" s="18" t="s">
        <v>3394</v>
      </c>
      <c r="AU791" s="18" t="s">
        <v>3395</v>
      </c>
      <c r="AV791" s="17">
        <v>66000</v>
      </c>
      <c r="AW791" s="19">
        <v>0</v>
      </c>
      <c r="AX791" s="19"/>
    </row>
    <row r="792" spans="1:50" s="123" customFormat="1" ht="72" x14ac:dyDescent="0.2">
      <c r="A792" s="52" t="s">
        <v>54</v>
      </c>
      <c r="B792" s="52" t="s">
        <v>277</v>
      </c>
      <c r="C792" s="52" t="s">
        <v>276</v>
      </c>
      <c r="D792" s="52" t="s">
        <v>10</v>
      </c>
      <c r="E792" s="52" t="s">
        <v>311</v>
      </c>
      <c r="F792" s="121" t="s">
        <v>2361</v>
      </c>
      <c r="G792" s="52" t="s">
        <v>1088</v>
      </c>
      <c r="H792" s="71" t="s">
        <v>303</v>
      </c>
      <c r="I792" s="71" t="s">
        <v>271</v>
      </c>
      <c r="J792" s="122">
        <v>300000</v>
      </c>
      <c r="K792" s="78"/>
      <c r="L792" s="78"/>
      <c r="M792" s="249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18" t="s">
        <v>3926</v>
      </c>
      <c r="Z792" s="17">
        <v>300000</v>
      </c>
      <c r="AA792" s="18">
        <v>7014194111</v>
      </c>
      <c r="AB792" s="18" t="s">
        <v>3934</v>
      </c>
      <c r="AC792" s="18" t="s">
        <v>3934</v>
      </c>
      <c r="AD792" s="17">
        <v>300000</v>
      </c>
      <c r="AE792" s="18" t="s">
        <v>2457</v>
      </c>
      <c r="AF792" s="71" t="s">
        <v>3357</v>
      </c>
      <c r="AG792" s="71" t="s">
        <v>3544</v>
      </c>
      <c r="AH792" s="54" t="s">
        <v>3472</v>
      </c>
      <c r="AI792" s="54" t="s">
        <v>2457</v>
      </c>
      <c r="AJ792" s="54"/>
      <c r="AK792" s="54" t="s">
        <v>1511</v>
      </c>
      <c r="AL792" s="52" t="s">
        <v>1570</v>
      </c>
      <c r="AM792" s="52" t="s">
        <v>3553</v>
      </c>
      <c r="AN792" s="122"/>
      <c r="AO792" s="122">
        <v>300000</v>
      </c>
      <c r="AP792" s="119">
        <f t="shared" si="24"/>
        <v>0</v>
      </c>
      <c r="AQ792" s="18" t="s">
        <v>1512</v>
      </c>
      <c r="AR792" s="18" t="s">
        <v>1513</v>
      </c>
      <c r="AS792" s="18" t="s">
        <v>3393</v>
      </c>
      <c r="AT792" s="18" t="s">
        <v>3394</v>
      </c>
      <c r="AU792" s="18" t="s">
        <v>3395</v>
      </c>
      <c r="AV792" s="17">
        <v>300000</v>
      </c>
      <c r="AW792" s="19">
        <v>0</v>
      </c>
      <c r="AX792" s="19"/>
    </row>
    <row r="793" spans="1:50" s="123" customFormat="1" ht="72" x14ac:dyDescent="0.2">
      <c r="A793" s="52" t="s">
        <v>54</v>
      </c>
      <c r="B793" s="52" t="s">
        <v>277</v>
      </c>
      <c r="C793" s="52" t="s">
        <v>276</v>
      </c>
      <c r="D793" s="52" t="s">
        <v>10</v>
      </c>
      <c r="E793" s="52" t="s">
        <v>311</v>
      </c>
      <c r="F793" s="121" t="s">
        <v>2362</v>
      </c>
      <c r="G793" s="52" t="s">
        <v>1089</v>
      </c>
      <c r="H793" s="71" t="s">
        <v>269</v>
      </c>
      <c r="I793" s="71" t="s">
        <v>271</v>
      </c>
      <c r="J793" s="122">
        <v>44000</v>
      </c>
      <c r="K793" s="78"/>
      <c r="L793" s="78"/>
      <c r="M793" s="249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18" t="s">
        <v>3926</v>
      </c>
      <c r="Z793" s="17">
        <v>44000</v>
      </c>
      <c r="AA793" s="18">
        <v>7014194111</v>
      </c>
      <c r="AB793" s="18" t="s">
        <v>3934</v>
      </c>
      <c r="AC793" s="18" t="s">
        <v>3934</v>
      </c>
      <c r="AD793" s="17">
        <v>44000</v>
      </c>
      <c r="AE793" s="18" t="s">
        <v>2457</v>
      </c>
      <c r="AF793" s="71" t="s">
        <v>3357</v>
      </c>
      <c r="AG793" s="71" t="s">
        <v>3544</v>
      </c>
      <c r="AH793" s="54" t="s">
        <v>3472</v>
      </c>
      <c r="AI793" s="54" t="s">
        <v>2457</v>
      </c>
      <c r="AJ793" s="54"/>
      <c r="AK793" s="54" t="s">
        <v>1511</v>
      </c>
      <c r="AL793" s="52" t="s">
        <v>1570</v>
      </c>
      <c r="AM793" s="52" t="s">
        <v>3553</v>
      </c>
      <c r="AN793" s="122"/>
      <c r="AO793" s="122">
        <v>44000</v>
      </c>
      <c r="AP793" s="119">
        <f t="shared" si="24"/>
        <v>0</v>
      </c>
      <c r="AQ793" s="18" t="s">
        <v>1512</v>
      </c>
      <c r="AR793" s="18" t="s">
        <v>1513</v>
      </c>
      <c r="AS793" s="18" t="s">
        <v>3393</v>
      </c>
      <c r="AT793" s="18" t="s">
        <v>3394</v>
      </c>
      <c r="AU793" s="18" t="s">
        <v>3395</v>
      </c>
      <c r="AV793" s="17">
        <v>44000</v>
      </c>
      <c r="AW793" s="19">
        <v>0</v>
      </c>
      <c r="AX793" s="19"/>
    </row>
    <row r="794" spans="1:50" s="123" customFormat="1" ht="72" x14ac:dyDescent="0.2">
      <c r="A794" s="52" t="s">
        <v>54</v>
      </c>
      <c r="B794" s="52" t="s">
        <v>277</v>
      </c>
      <c r="C794" s="52" t="s">
        <v>276</v>
      </c>
      <c r="D794" s="52" t="s">
        <v>10</v>
      </c>
      <c r="E794" s="52" t="s">
        <v>311</v>
      </c>
      <c r="F794" s="121" t="s">
        <v>2363</v>
      </c>
      <c r="G794" s="52" t="s">
        <v>1090</v>
      </c>
      <c r="H794" s="71" t="s">
        <v>269</v>
      </c>
      <c r="I794" s="71" t="s">
        <v>271</v>
      </c>
      <c r="J794" s="122">
        <v>8600</v>
      </c>
      <c r="K794" s="78"/>
      <c r="L794" s="78"/>
      <c r="M794" s="249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18" t="s">
        <v>3926</v>
      </c>
      <c r="Z794" s="17">
        <v>8600</v>
      </c>
      <c r="AA794" s="18">
        <v>7014194111</v>
      </c>
      <c r="AB794" s="18" t="s">
        <v>3934</v>
      </c>
      <c r="AC794" s="18" t="s">
        <v>3934</v>
      </c>
      <c r="AD794" s="17">
        <v>8600</v>
      </c>
      <c r="AE794" s="18" t="s">
        <v>2457</v>
      </c>
      <c r="AF794" s="71" t="s">
        <v>3357</v>
      </c>
      <c r="AG794" s="71" t="s">
        <v>3544</v>
      </c>
      <c r="AH794" s="54" t="s">
        <v>3472</v>
      </c>
      <c r="AI794" s="54" t="s">
        <v>2457</v>
      </c>
      <c r="AJ794" s="54"/>
      <c r="AK794" s="54" t="s">
        <v>1511</v>
      </c>
      <c r="AL794" s="52" t="s">
        <v>1570</v>
      </c>
      <c r="AM794" s="52" t="s">
        <v>3553</v>
      </c>
      <c r="AN794" s="122"/>
      <c r="AO794" s="122">
        <v>8600</v>
      </c>
      <c r="AP794" s="119">
        <f t="shared" si="24"/>
        <v>0</v>
      </c>
      <c r="AQ794" s="18" t="s">
        <v>1512</v>
      </c>
      <c r="AR794" s="18" t="s">
        <v>1513</v>
      </c>
      <c r="AS794" s="18" t="s">
        <v>3393</v>
      </c>
      <c r="AT794" s="18" t="s">
        <v>3394</v>
      </c>
      <c r="AU794" s="18" t="s">
        <v>3395</v>
      </c>
      <c r="AV794" s="17">
        <v>8600</v>
      </c>
      <c r="AW794" s="19">
        <v>0</v>
      </c>
      <c r="AX794" s="19"/>
    </row>
    <row r="795" spans="1:50" s="123" customFormat="1" ht="72" x14ac:dyDescent="0.2">
      <c r="A795" s="52" t="s">
        <v>54</v>
      </c>
      <c r="B795" s="52" t="s">
        <v>277</v>
      </c>
      <c r="C795" s="52" t="s">
        <v>276</v>
      </c>
      <c r="D795" s="52" t="s">
        <v>10</v>
      </c>
      <c r="E795" s="52" t="s">
        <v>311</v>
      </c>
      <c r="F795" s="121" t="s">
        <v>2364</v>
      </c>
      <c r="G795" s="52" t="s">
        <v>1091</v>
      </c>
      <c r="H795" s="71" t="s">
        <v>269</v>
      </c>
      <c r="I795" s="71" t="s">
        <v>271</v>
      </c>
      <c r="J795" s="122">
        <v>17800</v>
      </c>
      <c r="K795" s="78"/>
      <c r="L795" s="78"/>
      <c r="M795" s="249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18" t="s">
        <v>3926</v>
      </c>
      <c r="Z795" s="17">
        <v>17800</v>
      </c>
      <c r="AA795" s="18">
        <v>7014194111</v>
      </c>
      <c r="AB795" s="18" t="s">
        <v>3934</v>
      </c>
      <c r="AC795" s="18" t="s">
        <v>3934</v>
      </c>
      <c r="AD795" s="17">
        <v>17800</v>
      </c>
      <c r="AE795" s="18" t="s">
        <v>2457</v>
      </c>
      <c r="AF795" s="71" t="s">
        <v>3357</v>
      </c>
      <c r="AG795" s="71" t="s">
        <v>3544</v>
      </c>
      <c r="AH795" s="54" t="s">
        <v>3472</v>
      </c>
      <c r="AI795" s="54" t="s">
        <v>2457</v>
      </c>
      <c r="AJ795" s="54"/>
      <c r="AK795" s="54" t="s">
        <v>1511</v>
      </c>
      <c r="AL795" s="52" t="s">
        <v>1570</v>
      </c>
      <c r="AM795" s="52" t="s">
        <v>3553</v>
      </c>
      <c r="AN795" s="122"/>
      <c r="AO795" s="122">
        <v>17800</v>
      </c>
      <c r="AP795" s="119">
        <f t="shared" si="24"/>
        <v>0</v>
      </c>
      <c r="AQ795" s="18" t="s">
        <v>1512</v>
      </c>
      <c r="AR795" s="18" t="s">
        <v>1513</v>
      </c>
      <c r="AS795" s="18" t="s">
        <v>3393</v>
      </c>
      <c r="AT795" s="18" t="s">
        <v>3394</v>
      </c>
      <c r="AU795" s="18" t="s">
        <v>3395</v>
      </c>
      <c r="AV795" s="17">
        <v>17800</v>
      </c>
      <c r="AW795" s="19">
        <v>0</v>
      </c>
      <c r="AX795" s="19"/>
    </row>
    <row r="796" spans="1:50" s="123" customFormat="1" ht="216" x14ac:dyDescent="0.2">
      <c r="A796" s="52" t="s">
        <v>54</v>
      </c>
      <c r="B796" s="52" t="s">
        <v>277</v>
      </c>
      <c r="C796" s="52" t="s">
        <v>17</v>
      </c>
      <c r="D796" s="52" t="s">
        <v>1565</v>
      </c>
      <c r="E796" s="52" t="s">
        <v>454</v>
      </c>
      <c r="F796" s="121" t="s">
        <v>2365</v>
      </c>
      <c r="G796" s="52" t="s">
        <v>1115</v>
      </c>
      <c r="H796" s="71" t="s">
        <v>270</v>
      </c>
      <c r="I796" s="71" t="s">
        <v>631</v>
      </c>
      <c r="J796" s="122">
        <v>8600000</v>
      </c>
      <c r="K796" s="249" t="s">
        <v>137</v>
      </c>
      <c r="L796" s="78"/>
      <c r="M796" s="78"/>
      <c r="N796" s="19"/>
      <c r="O796" s="19"/>
      <c r="P796" s="19"/>
      <c r="Q796" s="19"/>
      <c r="R796" s="19"/>
      <c r="S796" s="18"/>
      <c r="T796" s="19"/>
      <c r="U796" s="19"/>
      <c r="V796" s="19"/>
      <c r="W796" s="17"/>
      <c r="X796" s="18"/>
      <c r="Y796" s="46"/>
      <c r="Z796" s="19"/>
      <c r="AA796" s="19"/>
      <c r="AB796" s="19"/>
      <c r="AC796" s="18" t="s">
        <v>3934</v>
      </c>
      <c r="AD796" s="19"/>
      <c r="AE796" s="19" t="s">
        <v>3935</v>
      </c>
      <c r="AF796" s="54" t="s">
        <v>3387</v>
      </c>
      <c r="AG796" s="54" t="s">
        <v>3538</v>
      </c>
      <c r="AH796" s="54" t="s">
        <v>3452</v>
      </c>
      <c r="AI796" s="52" t="s">
        <v>3467</v>
      </c>
      <c r="AJ796" s="52" t="s">
        <v>3614</v>
      </c>
      <c r="AK796" s="54" t="s">
        <v>1514</v>
      </c>
      <c r="AL796" s="54" t="s">
        <v>1568</v>
      </c>
      <c r="AM796" s="52" t="s">
        <v>3553</v>
      </c>
      <c r="AN796" s="119"/>
      <c r="AO796" s="119"/>
      <c r="AP796" s="119">
        <f t="shared" si="24"/>
        <v>8600000</v>
      </c>
      <c r="AQ796" s="18" t="s">
        <v>3937</v>
      </c>
      <c r="AR796" s="18" t="s">
        <v>3938</v>
      </c>
      <c r="AS796" s="18"/>
      <c r="AT796" s="18"/>
      <c r="AU796" s="18"/>
      <c r="AV796" s="17"/>
      <c r="AW796" s="19"/>
      <c r="AX796" s="19"/>
    </row>
    <row r="797" spans="1:50" s="123" customFormat="1" ht="90" x14ac:dyDescent="0.2">
      <c r="A797" s="52" t="s">
        <v>54</v>
      </c>
      <c r="B797" s="52" t="s">
        <v>277</v>
      </c>
      <c r="C797" s="52" t="s">
        <v>17</v>
      </c>
      <c r="D797" s="52" t="s">
        <v>34</v>
      </c>
      <c r="E797" s="52" t="s">
        <v>454</v>
      </c>
      <c r="F797" s="121" t="s">
        <v>2366</v>
      </c>
      <c r="G797" s="52" t="s">
        <v>1155</v>
      </c>
      <c r="H797" s="71" t="s">
        <v>270</v>
      </c>
      <c r="I797" s="71" t="s">
        <v>1119</v>
      </c>
      <c r="J797" s="122">
        <v>900000</v>
      </c>
      <c r="K797" s="249" t="s">
        <v>137</v>
      </c>
      <c r="L797" s="78"/>
      <c r="M797" s="78"/>
      <c r="N797" s="18" t="s">
        <v>1516</v>
      </c>
      <c r="O797" s="19" t="s">
        <v>3388</v>
      </c>
      <c r="P797" s="19" t="s">
        <v>2523</v>
      </c>
      <c r="Q797" s="18" t="s">
        <v>3971</v>
      </c>
      <c r="R797" s="18" t="s">
        <v>1449</v>
      </c>
      <c r="S797" s="18" t="s">
        <v>123</v>
      </c>
      <c r="T797" s="19"/>
      <c r="U797" s="19"/>
      <c r="V797" s="18" t="s">
        <v>3972</v>
      </c>
      <c r="W797" s="17">
        <v>750000</v>
      </c>
      <c r="X797" s="18">
        <v>4</v>
      </c>
      <c r="Y797" s="19" t="s">
        <v>3973</v>
      </c>
      <c r="Z797" s="19" t="s">
        <v>3936</v>
      </c>
      <c r="AA797" s="18">
        <v>7014239321</v>
      </c>
      <c r="AB797" s="19"/>
      <c r="AC797" s="18" t="s">
        <v>3934</v>
      </c>
      <c r="AD797" s="19"/>
      <c r="AE797" s="18" t="s">
        <v>3392</v>
      </c>
      <c r="AF797" s="71" t="s">
        <v>3392</v>
      </c>
      <c r="AG797" s="71" t="s">
        <v>3545</v>
      </c>
      <c r="AH797" s="54" t="s">
        <v>3472</v>
      </c>
      <c r="AI797" s="54" t="s">
        <v>2456</v>
      </c>
      <c r="AJ797" s="54"/>
      <c r="AK797" s="54" t="s">
        <v>1517</v>
      </c>
      <c r="AL797" s="52" t="s">
        <v>1570</v>
      </c>
      <c r="AM797" s="52" t="s">
        <v>3553</v>
      </c>
      <c r="AN797" s="119">
        <v>750000</v>
      </c>
      <c r="AO797" s="119"/>
      <c r="AP797" s="119">
        <f t="shared" si="24"/>
        <v>150000</v>
      </c>
      <c r="AQ797" s="18" t="s">
        <v>1512</v>
      </c>
      <c r="AR797" s="18" t="s">
        <v>1513</v>
      </c>
      <c r="AS797" s="18" t="s">
        <v>2543</v>
      </c>
      <c r="AT797" s="18" t="s">
        <v>3399</v>
      </c>
      <c r="AU797" s="18" t="s">
        <v>3400</v>
      </c>
      <c r="AV797" s="17">
        <v>750000</v>
      </c>
      <c r="AW797" s="45" t="e">
        <f>SUM(R797-AV797)</f>
        <v>#VALUE!</v>
      </c>
      <c r="AX797" s="19"/>
    </row>
    <row r="798" spans="1:50" s="123" customFormat="1" ht="72" x14ac:dyDescent="0.2">
      <c r="A798" s="52" t="s">
        <v>55</v>
      </c>
      <c r="B798" s="52" t="s">
        <v>277</v>
      </c>
      <c r="C798" s="52" t="s">
        <v>276</v>
      </c>
      <c r="D798" s="52" t="s">
        <v>11</v>
      </c>
      <c r="E798" s="52" t="s">
        <v>454</v>
      </c>
      <c r="F798" s="121" t="s">
        <v>2367</v>
      </c>
      <c r="G798" s="52" t="s">
        <v>1092</v>
      </c>
      <c r="H798" s="71" t="s">
        <v>317</v>
      </c>
      <c r="I798" s="71" t="s">
        <v>268</v>
      </c>
      <c r="J798" s="122">
        <v>215000</v>
      </c>
      <c r="K798" s="78"/>
      <c r="L798" s="78"/>
      <c r="M798" s="249" t="s">
        <v>137</v>
      </c>
      <c r="N798" s="81">
        <v>23074</v>
      </c>
      <c r="O798" s="52" t="s">
        <v>3401</v>
      </c>
      <c r="P798" s="167">
        <v>23096</v>
      </c>
      <c r="Q798" s="56" t="s">
        <v>3402</v>
      </c>
      <c r="R798" s="56" t="s">
        <v>15</v>
      </c>
      <c r="S798" s="168" t="s">
        <v>79</v>
      </c>
      <c r="T798" s="52" t="s">
        <v>3939</v>
      </c>
      <c r="U798" s="52" t="s">
        <v>3940</v>
      </c>
      <c r="V798" s="52" t="s">
        <v>3403</v>
      </c>
      <c r="W798" s="122">
        <v>215000</v>
      </c>
      <c r="X798" s="71" t="s">
        <v>1182</v>
      </c>
      <c r="Y798" s="80" t="s">
        <v>3404</v>
      </c>
      <c r="Z798" s="46" t="s">
        <v>3405</v>
      </c>
      <c r="AA798" s="52">
        <v>7014248601</v>
      </c>
      <c r="AB798" s="81">
        <v>23103</v>
      </c>
      <c r="AC798" s="81">
        <v>23104</v>
      </c>
      <c r="AD798" s="122">
        <v>215000</v>
      </c>
      <c r="AE798" s="20" t="s">
        <v>2729</v>
      </c>
      <c r="AF798" s="54" t="s">
        <v>3406</v>
      </c>
      <c r="AG798" s="52" t="s">
        <v>3544</v>
      </c>
      <c r="AH798" s="54" t="s">
        <v>3472</v>
      </c>
      <c r="AI798" s="52" t="s">
        <v>2457</v>
      </c>
      <c r="AJ798" s="52"/>
      <c r="AK798" s="54" t="s">
        <v>1257</v>
      </c>
      <c r="AL798" s="52" t="s">
        <v>1569</v>
      </c>
      <c r="AM798" s="52" t="s">
        <v>3553</v>
      </c>
      <c r="AN798" s="119"/>
      <c r="AO798" s="119">
        <v>215000</v>
      </c>
      <c r="AP798" s="119">
        <f t="shared" si="24"/>
        <v>0</v>
      </c>
      <c r="AQ798" s="413">
        <v>23071</v>
      </c>
      <c r="AR798" s="413">
        <v>23071</v>
      </c>
      <c r="AS798" s="413">
        <v>23071</v>
      </c>
      <c r="AT798" s="413">
        <v>23071</v>
      </c>
      <c r="AU798" s="409">
        <v>23100</v>
      </c>
      <c r="AV798" s="414">
        <v>215000</v>
      </c>
      <c r="AW798" s="342">
        <v>0</v>
      </c>
      <c r="AX798" s="342"/>
    </row>
    <row r="799" spans="1:50" s="123" customFormat="1" ht="72" x14ac:dyDescent="0.2">
      <c r="A799" s="52" t="s">
        <v>55</v>
      </c>
      <c r="B799" s="52" t="s">
        <v>277</v>
      </c>
      <c r="C799" s="52" t="s">
        <v>276</v>
      </c>
      <c r="D799" s="52" t="s">
        <v>11</v>
      </c>
      <c r="E799" s="52" t="s">
        <v>454</v>
      </c>
      <c r="F799" s="121" t="s">
        <v>2368</v>
      </c>
      <c r="G799" s="52" t="s">
        <v>1093</v>
      </c>
      <c r="H799" s="71" t="s">
        <v>269</v>
      </c>
      <c r="I799" s="71" t="s">
        <v>273</v>
      </c>
      <c r="J799" s="122">
        <v>44000</v>
      </c>
      <c r="K799" s="78"/>
      <c r="L799" s="78"/>
      <c r="M799" s="249" t="s">
        <v>137</v>
      </c>
      <c r="N799" s="48">
        <v>23072</v>
      </c>
      <c r="O799" s="19" t="s">
        <v>3407</v>
      </c>
      <c r="P799" s="169">
        <v>23082</v>
      </c>
      <c r="Q799" s="168" t="s">
        <v>3408</v>
      </c>
      <c r="R799" s="168" t="s">
        <v>15</v>
      </c>
      <c r="S799" s="168" t="s">
        <v>79</v>
      </c>
      <c r="T799" s="19"/>
      <c r="U799" s="19"/>
      <c r="V799" s="19" t="s">
        <v>3409</v>
      </c>
      <c r="W799" s="74">
        <v>44000</v>
      </c>
      <c r="X799" s="18" t="s">
        <v>1182</v>
      </c>
      <c r="Y799" s="46" t="s">
        <v>3410</v>
      </c>
      <c r="Z799" s="46" t="s">
        <v>3941</v>
      </c>
      <c r="AA799" s="19">
        <v>7014280956</v>
      </c>
      <c r="AB799" s="48">
        <v>23114</v>
      </c>
      <c r="AC799" s="19"/>
      <c r="AD799" s="19"/>
      <c r="AE799" s="20" t="s">
        <v>3942</v>
      </c>
      <c r="AF799" s="54" t="s">
        <v>3406</v>
      </c>
      <c r="AG799" s="52" t="s">
        <v>3544</v>
      </c>
      <c r="AH799" s="54" t="s">
        <v>3472</v>
      </c>
      <c r="AI799" s="52" t="s">
        <v>2456</v>
      </c>
      <c r="AJ799" s="52"/>
      <c r="AK799" s="54" t="s">
        <v>1257</v>
      </c>
      <c r="AL799" s="52" t="s">
        <v>1569</v>
      </c>
      <c r="AM799" s="52" t="s">
        <v>3553</v>
      </c>
      <c r="AN799" s="122">
        <v>44000</v>
      </c>
      <c r="AO799" s="119"/>
      <c r="AP799" s="119">
        <f t="shared" si="24"/>
        <v>0</v>
      </c>
      <c r="AQ799" s="413">
        <v>23071</v>
      </c>
      <c r="AR799" s="413">
        <v>23071</v>
      </c>
      <c r="AS799" s="413">
        <v>23071</v>
      </c>
      <c r="AT799" s="413">
        <v>23071</v>
      </c>
      <c r="AU799" s="409">
        <v>23100</v>
      </c>
      <c r="AV799" s="367">
        <v>44000</v>
      </c>
      <c r="AW799" s="311">
        <v>0</v>
      </c>
      <c r="AX799" s="311"/>
    </row>
    <row r="800" spans="1:50" s="123" customFormat="1" ht="72" x14ac:dyDescent="0.2">
      <c r="A800" s="52" t="s">
        <v>55</v>
      </c>
      <c r="B800" s="52" t="s">
        <v>277</v>
      </c>
      <c r="C800" s="52" t="s">
        <v>276</v>
      </c>
      <c r="D800" s="52" t="s">
        <v>11</v>
      </c>
      <c r="E800" s="52" t="s">
        <v>454</v>
      </c>
      <c r="F800" s="121" t="s">
        <v>2369</v>
      </c>
      <c r="G800" s="52" t="s">
        <v>1094</v>
      </c>
      <c r="H800" s="71" t="s">
        <v>269</v>
      </c>
      <c r="I800" s="71" t="s">
        <v>273</v>
      </c>
      <c r="J800" s="122">
        <v>70000</v>
      </c>
      <c r="K800" s="78"/>
      <c r="L800" s="78"/>
      <c r="M800" s="249" t="s">
        <v>137</v>
      </c>
      <c r="N800" s="48">
        <v>23072</v>
      </c>
      <c r="O800" s="19" t="s">
        <v>3407</v>
      </c>
      <c r="P800" s="169">
        <v>23082</v>
      </c>
      <c r="Q800" s="168" t="s">
        <v>3408</v>
      </c>
      <c r="R800" s="168" t="s">
        <v>15</v>
      </c>
      <c r="S800" s="168" t="s">
        <v>79</v>
      </c>
      <c r="T800" s="19"/>
      <c r="U800" s="19"/>
      <c r="V800" s="19" t="s">
        <v>3409</v>
      </c>
      <c r="W800" s="74">
        <v>70000</v>
      </c>
      <c r="X800" s="18" t="s">
        <v>1182</v>
      </c>
      <c r="Y800" s="46" t="s">
        <v>3410</v>
      </c>
      <c r="Z800" s="46" t="s">
        <v>3943</v>
      </c>
      <c r="AA800" s="19">
        <v>7014280956</v>
      </c>
      <c r="AB800" s="48">
        <v>23114</v>
      </c>
      <c r="AC800" s="19"/>
      <c r="AD800" s="19"/>
      <c r="AE800" s="20" t="s">
        <v>3942</v>
      </c>
      <c r="AF800" s="54" t="s">
        <v>3406</v>
      </c>
      <c r="AG800" s="52" t="s">
        <v>3544</v>
      </c>
      <c r="AH800" s="54" t="s">
        <v>3472</v>
      </c>
      <c r="AI800" s="52" t="s">
        <v>2456</v>
      </c>
      <c r="AJ800" s="52"/>
      <c r="AK800" s="54" t="s">
        <v>1257</v>
      </c>
      <c r="AL800" s="52" t="s">
        <v>1569</v>
      </c>
      <c r="AM800" s="52" t="s">
        <v>3553</v>
      </c>
      <c r="AN800" s="119">
        <v>70000</v>
      </c>
      <c r="AO800" s="119"/>
      <c r="AP800" s="119">
        <f t="shared" si="24"/>
        <v>0</v>
      </c>
      <c r="AQ800" s="413">
        <v>23071</v>
      </c>
      <c r="AR800" s="413">
        <v>23071</v>
      </c>
      <c r="AS800" s="413">
        <v>23071</v>
      </c>
      <c r="AT800" s="413">
        <v>23071</v>
      </c>
      <c r="AU800" s="409">
        <v>23100</v>
      </c>
      <c r="AV800" s="367">
        <v>70000</v>
      </c>
      <c r="AW800" s="311">
        <v>0</v>
      </c>
      <c r="AX800" s="311"/>
    </row>
    <row r="801" spans="1:50" s="123" customFormat="1" ht="72" x14ac:dyDescent="0.2">
      <c r="A801" s="52" t="s">
        <v>55</v>
      </c>
      <c r="B801" s="52" t="s">
        <v>277</v>
      </c>
      <c r="C801" s="52" t="s">
        <v>276</v>
      </c>
      <c r="D801" s="52" t="s">
        <v>11</v>
      </c>
      <c r="E801" s="52" t="s">
        <v>454</v>
      </c>
      <c r="F801" s="121" t="s">
        <v>2370</v>
      </c>
      <c r="G801" s="52" t="s">
        <v>1095</v>
      </c>
      <c r="H801" s="71" t="s">
        <v>270</v>
      </c>
      <c r="I801" s="71" t="s">
        <v>273</v>
      </c>
      <c r="J801" s="122">
        <v>8000</v>
      </c>
      <c r="K801" s="78"/>
      <c r="L801" s="78"/>
      <c r="M801" s="249" t="s">
        <v>137</v>
      </c>
      <c r="N801" s="48">
        <v>23073</v>
      </c>
      <c r="O801" s="19" t="s">
        <v>3412</v>
      </c>
      <c r="P801" s="169">
        <v>23093</v>
      </c>
      <c r="Q801" s="168" t="s">
        <v>3413</v>
      </c>
      <c r="R801" s="168" t="s">
        <v>1190</v>
      </c>
      <c r="S801" s="168" t="s">
        <v>79</v>
      </c>
      <c r="T801" s="19" t="s">
        <v>3944</v>
      </c>
      <c r="U801" s="19" t="s">
        <v>3945</v>
      </c>
      <c r="V801" s="19" t="s">
        <v>3414</v>
      </c>
      <c r="W801" s="156">
        <v>7890</v>
      </c>
      <c r="X801" s="18" t="s">
        <v>1182</v>
      </c>
      <c r="Y801" s="46" t="s">
        <v>3415</v>
      </c>
      <c r="Z801" s="46" t="s">
        <v>3416</v>
      </c>
      <c r="AA801" s="19">
        <v>7014243967</v>
      </c>
      <c r="AB801" s="48">
        <v>23096</v>
      </c>
      <c r="AC801" s="46" t="s">
        <v>3417</v>
      </c>
      <c r="AD801" s="156">
        <v>7890</v>
      </c>
      <c r="AE801" s="20" t="s">
        <v>2729</v>
      </c>
      <c r="AF801" s="54" t="s">
        <v>2729</v>
      </c>
      <c r="AG801" s="54" t="s">
        <v>3544</v>
      </c>
      <c r="AH801" s="52" t="s">
        <v>3475</v>
      </c>
      <c r="AI801" s="54" t="s">
        <v>2457</v>
      </c>
      <c r="AJ801" s="54"/>
      <c r="AK801" s="54" t="s">
        <v>1518</v>
      </c>
      <c r="AL801" s="54" t="s">
        <v>1571</v>
      </c>
      <c r="AM801" s="52" t="s">
        <v>3553</v>
      </c>
      <c r="AN801" s="119"/>
      <c r="AO801" s="119">
        <v>7890</v>
      </c>
      <c r="AP801" s="119">
        <f t="shared" si="24"/>
        <v>110</v>
      </c>
      <c r="AQ801" s="413">
        <v>23071</v>
      </c>
      <c r="AR801" s="413">
        <v>23071</v>
      </c>
      <c r="AS801" s="413">
        <v>23071</v>
      </c>
      <c r="AT801" s="413">
        <v>23071</v>
      </c>
      <c r="AU801" s="409">
        <v>23100</v>
      </c>
      <c r="AV801" s="367">
        <v>8000</v>
      </c>
      <c r="AW801" s="311">
        <v>0</v>
      </c>
      <c r="AX801" s="311"/>
    </row>
    <row r="802" spans="1:50" s="123" customFormat="1" ht="72" x14ac:dyDescent="0.2">
      <c r="A802" s="52" t="s">
        <v>55</v>
      </c>
      <c r="B802" s="52" t="s">
        <v>277</v>
      </c>
      <c r="C802" s="52" t="s">
        <v>276</v>
      </c>
      <c r="D802" s="52" t="s">
        <v>11</v>
      </c>
      <c r="E802" s="52" t="s">
        <v>454</v>
      </c>
      <c r="F802" s="121" t="s">
        <v>2371</v>
      </c>
      <c r="G802" s="52" t="s">
        <v>1096</v>
      </c>
      <c r="H802" s="71" t="s">
        <v>270</v>
      </c>
      <c r="I802" s="71" t="s">
        <v>273</v>
      </c>
      <c r="J802" s="122">
        <v>6400</v>
      </c>
      <c r="K802" s="78"/>
      <c r="L802" s="78"/>
      <c r="M802" s="249" t="s">
        <v>137</v>
      </c>
      <c r="N802" s="48">
        <v>23073</v>
      </c>
      <c r="O802" s="19" t="s">
        <v>3412</v>
      </c>
      <c r="P802" s="169">
        <v>23093</v>
      </c>
      <c r="Q802" s="168" t="s">
        <v>3413</v>
      </c>
      <c r="R802" s="168" t="s">
        <v>1190</v>
      </c>
      <c r="S802" s="168" t="s">
        <v>79</v>
      </c>
      <c r="T802" s="19" t="s">
        <v>3944</v>
      </c>
      <c r="U802" s="19" t="s">
        <v>3946</v>
      </c>
      <c r="V802" s="19" t="s">
        <v>3414</v>
      </c>
      <c r="W802" s="156">
        <v>6390</v>
      </c>
      <c r="X802" s="18" t="s">
        <v>1182</v>
      </c>
      <c r="Y802" s="46" t="s">
        <v>3415</v>
      </c>
      <c r="Z802" s="46" t="s">
        <v>3418</v>
      </c>
      <c r="AA802" s="19">
        <v>7014243967</v>
      </c>
      <c r="AB802" s="48">
        <v>23096</v>
      </c>
      <c r="AC802" s="46" t="s">
        <v>3417</v>
      </c>
      <c r="AD802" s="156">
        <v>6390</v>
      </c>
      <c r="AE802" s="20" t="s">
        <v>2729</v>
      </c>
      <c r="AF802" s="54" t="s">
        <v>2729</v>
      </c>
      <c r="AG802" s="54" t="s">
        <v>3544</v>
      </c>
      <c r="AH802" s="52" t="s">
        <v>3475</v>
      </c>
      <c r="AI802" s="54" t="s">
        <v>2457</v>
      </c>
      <c r="AJ802" s="54"/>
      <c r="AK802" s="54" t="s">
        <v>1518</v>
      </c>
      <c r="AL802" s="54" t="s">
        <v>1571</v>
      </c>
      <c r="AM802" s="52" t="s">
        <v>3553</v>
      </c>
      <c r="AN802" s="119"/>
      <c r="AO802" s="119">
        <v>6390</v>
      </c>
      <c r="AP802" s="119">
        <f t="shared" si="24"/>
        <v>10</v>
      </c>
      <c r="AQ802" s="413">
        <v>23071</v>
      </c>
      <c r="AR802" s="413">
        <v>23071</v>
      </c>
      <c r="AS802" s="413">
        <v>23071</v>
      </c>
      <c r="AT802" s="413">
        <v>23071</v>
      </c>
      <c r="AU802" s="409">
        <v>23100</v>
      </c>
      <c r="AV802" s="367">
        <v>6400</v>
      </c>
      <c r="AW802" s="311">
        <v>0</v>
      </c>
      <c r="AX802" s="311"/>
    </row>
    <row r="803" spans="1:50" s="123" customFormat="1" ht="72" x14ac:dyDescent="0.2">
      <c r="A803" s="52" t="s">
        <v>55</v>
      </c>
      <c r="B803" s="52" t="s">
        <v>277</v>
      </c>
      <c r="C803" s="52" t="s">
        <v>276</v>
      </c>
      <c r="D803" s="52" t="s">
        <v>11</v>
      </c>
      <c r="E803" s="52" t="s">
        <v>454</v>
      </c>
      <c r="F803" s="121" t="s">
        <v>2372</v>
      </c>
      <c r="G803" s="52" t="s">
        <v>1097</v>
      </c>
      <c r="H803" s="71" t="s">
        <v>317</v>
      </c>
      <c r="I803" s="71" t="s">
        <v>268</v>
      </c>
      <c r="J803" s="122">
        <v>9500</v>
      </c>
      <c r="K803" s="78"/>
      <c r="L803" s="78"/>
      <c r="M803" s="249" t="s">
        <v>137</v>
      </c>
      <c r="N803" s="48">
        <v>23073</v>
      </c>
      <c r="O803" s="19" t="s">
        <v>3412</v>
      </c>
      <c r="P803" s="169">
        <v>23093</v>
      </c>
      <c r="Q803" s="168" t="s">
        <v>3413</v>
      </c>
      <c r="R803" s="168" t="s">
        <v>1190</v>
      </c>
      <c r="S803" s="168" t="s">
        <v>79</v>
      </c>
      <c r="T803" s="19" t="s">
        <v>3947</v>
      </c>
      <c r="U803" s="19" t="s">
        <v>3948</v>
      </c>
      <c r="V803" s="19" t="s">
        <v>3414</v>
      </c>
      <c r="W803" s="156">
        <v>9100</v>
      </c>
      <c r="X803" s="18" t="s">
        <v>1182</v>
      </c>
      <c r="Y803" s="46" t="s">
        <v>3415</v>
      </c>
      <c r="Z803" s="46" t="s">
        <v>3419</v>
      </c>
      <c r="AA803" s="19">
        <v>7014243967</v>
      </c>
      <c r="AB803" s="48">
        <v>23096</v>
      </c>
      <c r="AC803" s="46" t="s">
        <v>3417</v>
      </c>
      <c r="AD803" s="156">
        <v>9100</v>
      </c>
      <c r="AE803" s="20" t="s">
        <v>2729</v>
      </c>
      <c r="AF803" s="54" t="s">
        <v>2729</v>
      </c>
      <c r="AG803" s="54" t="s">
        <v>3544</v>
      </c>
      <c r="AH803" s="52" t="s">
        <v>3475</v>
      </c>
      <c r="AI803" s="54" t="s">
        <v>2457</v>
      </c>
      <c r="AJ803" s="54"/>
      <c r="AK803" s="54" t="s">
        <v>1518</v>
      </c>
      <c r="AL803" s="54" t="s">
        <v>1571</v>
      </c>
      <c r="AM803" s="52" t="s">
        <v>3553</v>
      </c>
      <c r="AN803" s="119"/>
      <c r="AO803" s="119">
        <v>9100</v>
      </c>
      <c r="AP803" s="119">
        <f t="shared" si="24"/>
        <v>400</v>
      </c>
      <c r="AQ803" s="413">
        <v>23071</v>
      </c>
      <c r="AR803" s="413">
        <v>23071</v>
      </c>
      <c r="AS803" s="413">
        <v>23071</v>
      </c>
      <c r="AT803" s="413">
        <v>23071</v>
      </c>
      <c r="AU803" s="409">
        <v>23100</v>
      </c>
      <c r="AV803" s="367">
        <v>95000</v>
      </c>
      <c r="AW803" s="311">
        <v>0</v>
      </c>
      <c r="AX803" s="311"/>
    </row>
    <row r="804" spans="1:50" s="123" customFormat="1" ht="72" x14ac:dyDescent="0.2">
      <c r="A804" s="52" t="s">
        <v>55</v>
      </c>
      <c r="B804" s="52" t="s">
        <v>277</v>
      </c>
      <c r="C804" s="52" t="s">
        <v>276</v>
      </c>
      <c r="D804" s="52" t="s">
        <v>11</v>
      </c>
      <c r="E804" s="52" t="s">
        <v>454</v>
      </c>
      <c r="F804" s="121" t="s">
        <v>2373</v>
      </c>
      <c r="G804" s="52" t="s">
        <v>1098</v>
      </c>
      <c r="H804" s="71" t="s">
        <v>459</v>
      </c>
      <c r="I804" s="71" t="s">
        <v>268</v>
      </c>
      <c r="J804" s="122">
        <v>38000</v>
      </c>
      <c r="K804" s="78"/>
      <c r="L804" s="78"/>
      <c r="M804" s="249" t="s">
        <v>137</v>
      </c>
      <c r="N804" s="48">
        <v>23073</v>
      </c>
      <c r="O804" s="19" t="s">
        <v>3412</v>
      </c>
      <c r="P804" s="169">
        <v>23093</v>
      </c>
      <c r="Q804" s="168" t="s">
        <v>3413</v>
      </c>
      <c r="R804" s="168" t="s">
        <v>1190</v>
      </c>
      <c r="S804" s="168" t="s">
        <v>79</v>
      </c>
      <c r="T804" s="19" t="s">
        <v>3947</v>
      </c>
      <c r="U804" s="19" t="s">
        <v>3949</v>
      </c>
      <c r="V804" s="19" t="s">
        <v>3414</v>
      </c>
      <c r="W804" s="156">
        <v>36400</v>
      </c>
      <c r="X804" s="18" t="s">
        <v>1182</v>
      </c>
      <c r="Y804" s="46" t="s">
        <v>3415</v>
      </c>
      <c r="Z804" s="46" t="s">
        <v>3420</v>
      </c>
      <c r="AA804" s="19">
        <v>7014243967</v>
      </c>
      <c r="AB804" s="48">
        <v>23096</v>
      </c>
      <c r="AC804" s="46" t="s">
        <v>3417</v>
      </c>
      <c r="AD804" s="156">
        <v>36400</v>
      </c>
      <c r="AE804" s="20" t="s">
        <v>2729</v>
      </c>
      <c r="AF804" s="54" t="s">
        <v>2729</v>
      </c>
      <c r="AG804" s="54" t="s">
        <v>3544</v>
      </c>
      <c r="AH804" s="52" t="s">
        <v>3475</v>
      </c>
      <c r="AI804" s="54" t="s">
        <v>2457</v>
      </c>
      <c r="AJ804" s="54"/>
      <c r="AK804" s="54" t="s">
        <v>1518</v>
      </c>
      <c r="AL804" s="54" t="s">
        <v>1571</v>
      </c>
      <c r="AM804" s="52" t="s">
        <v>3553</v>
      </c>
      <c r="AN804" s="119"/>
      <c r="AO804" s="119">
        <v>36400</v>
      </c>
      <c r="AP804" s="119">
        <f t="shared" si="24"/>
        <v>1600</v>
      </c>
      <c r="AQ804" s="413">
        <v>23071</v>
      </c>
      <c r="AR804" s="413">
        <v>23071</v>
      </c>
      <c r="AS804" s="413">
        <v>23071</v>
      </c>
      <c r="AT804" s="413">
        <v>23071</v>
      </c>
      <c r="AU804" s="409">
        <v>23100</v>
      </c>
      <c r="AV804" s="367">
        <v>38000</v>
      </c>
      <c r="AW804" s="311">
        <v>0</v>
      </c>
      <c r="AX804" s="311"/>
    </row>
    <row r="805" spans="1:50" s="123" customFormat="1" ht="72" x14ac:dyDescent="0.2">
      <c r="A805" s="52" t="s">
        <v>55</v>
      </c>
      <c r="B805" s="52" t="s">
        <v>277</v>
      </c>
      <c r="C805" s="52" t="s">
        <v>276</v>
      </c>
      <c r="D805" s="52" t="s">
        <v>11</v>
      </c>
      <c r="E805" s="52" t="s">
        <v>454</v>
      </c>
      <c r="F805" s="121" t="s">
        <v>2374</v>
      </c>
      <c r="G805" s="52" t="s">
        <v>1099</v>
      </c>
      <c r="H805" s="71" t="s">
        <v>317</v>
      </c>
      <c r="I805" s="71" t="s">
        <v>268</v>
      </c>
      <c r="J805" s="122">
        <v>7000</v>
      </c>
      <c r="K805" s="78"/>
      <c r="L805" s="78"/>
      <c r="M805" s="249" t="s">
        <v>137</v>
      </c>
      <c r="N805" s="48">
        <v>23073</v>
      </c>
      <c r="O805" s="19" t="s">
        <v>3412</v>
      </c>
      <c r="P805" s="169">
        <v>23093</v>
      </c>
      <c r="Q805" s="168" t="s">
        <v>3413</v>
      </c>
      <c r="R805" s="168" t="s">
        <v>1190</v>
      </c>
      <c r="S805" s="168" t="s">
        <v>79</v>
      </c>
      <c r="T805" s="19" t="s">
        <v>3950</v>
      </c>
      <c r="U805" s="19" t="s">
        <v>3951</v>
      </c>
      <c r="V805" s="19" t="s">
        <v>3414</v>
      </c>
      <c r="W805" s="156">
        <v>6750</v>
      </c>
      <c r="X805" s="18" t="s">
        <v>1182</v>
      </c>
      <c r="Y805" s="46" t="s">
        <v>3415</v>
      </c>
      <c r="Z805" s="46" t="s">
        <v>3421</v>
      </c>
      <c r="AA805" s="19">
        <v>7014243967</v>
      </c>
      <c r="AB805" s="48">
        <v>23096</v>
      </c>
      <c r="AC805" s="46" t="s">
        <v>3417</v>
      </c>
      <c r="AD805" s="156">
        <v>6750</v>
      </c>
      <c r="AE805" s="20" t="s">
        <v>2729</v>
      </c>
      <c r="AF805" s="54" t="s">
        <v>2729</v>
      </c>
      <c r="AG805" s="54" t="s">
        <v>3544</v>
      </c>
      <c r="AH805" s="52" t="s">
        <v>3475</v>
      </c>
      <c r="AI805" s="54" t="s">
        <v>2457</v>
      </c>
      <c r="AJ805" s="54"/>
      <c r="AK805" s="54" t="s">
        <v>1518</v>
      </c>
      <c r="AL805" s="54" t="s">
        <v>1571</v>
      </c>
      <c r="AM805" s="52" t="s">
        <v>3553</v>
      </c>
      <c r="AN805" s="119"/>
      <c r="AO805" s="119">
        <v>6750</v>
      </c>
      <c r="AP805" s="119">
        <f t="shared" si="24"/>
        <v>250</v>
      </c>
      <c r="AQ805" s="413">
        <v>23071</v>
      </c>
      <c r="AR805" s="413">
        <v>23071</v>
      </c>
      <c r="AS805" s="413">
        <v>23071</v>
      </c>
      <c r="AT805" s="413">
        <v>23071</v>
      </c>
      <c r="AU805" s="409">
        <v>23100</v>
      </c>
      <c r="AV805" s="367">
        <v>7000</v>
      </c>
      <c r="AW805" s="311">
        <v>0</v>
      </c>
      <c r="AX805" s="311"/>
    </row>
    <row r="806" spans="1:50" s="123" customFormat="1" ht="72" x14ac:dyDescent="0.2">
      <c r="A806" s="52" t="s">
        <v>55</v>
      </c>
      <c r="B806" s="52" t="s">
        <v>277</v>
      </c>
      <c r="C806" s="52" t="s">
        <v>276</v>
      </c>
      <c r="D806" s="52" t="s">
        <v>11</v>
      </c>
      <c r="E806" s="52" t="s">
        <v>454</v>
      </c>
      <c r="F806" s="121" t="s">
        <v>2375</v>
      </c>
      <c r="G806" s="52" t="s">
        <v>1100</v>
      </c>
      <c r="H806" s="71" t="s">
        <v>303</v>
      </c>
      <c r="I806" s="71" t="s">
        <v>268</v>
      </c>
      <c r="J806" s="122">
        <v>48000</v>
      </c>
      <c r="K806" s="78"/>
      <c r="L806" s="78"/>
      <c r="M806" s="249" t="s">
        <v>137</v>
      </c>
      <c r="N806" s="48">
        <v>23073</v>
      </c>
      <c r="O806" s="19" t="s">
        <v>3412</v>
      </c>
      <c r="P806" s="169">
        <v>23093</v>
      </c>
      <c r="Q806" s="168" t="s">
        <v>3413</v>
      </c>
      <c r="R806" s="168" t="s">
        <v>1190</v>
      </c>
      <c r="S806" s="168" t="s">
        <v>79</v>
      </c>
      <c r="T806" s="19" t="s">
        <v>3952</v>
      </c>
      <c r="U806" s="19" t="s">
        <v>3953</v>
      </c>
      <c r="V806" s="19" t="s">
        <v>3414</v>
      </c>
      <c r="W806" s="156">
        <v>47000</v>
      </c>
      <c r="X806" s="18" t="s">
        <v>1182</v>
      </c>
      <c r="Y806" s="46" t="s">
        <v>3415</v>
      </c>
      <c r="Z806" s="46" t="s">
        <v>3422</v>
      </c>
      <c r="AA806" s="19">
        <v>7014243967</v>
      </c>
      <c r="AB806" s="48">
        <v>23096</v>
      </c>
      <c r="AC806" s="46" t="s">
        <v>3417</v>
      </c>
      <c r="AD806" s="156">
        <v>47000</v>
      </c>
      <c r="AE806" s="20" t="s">
        <v>2729</v>
      </c>
      <c r="AF806" s="54" t="s">
        <v>2729</v>
      </c>
      <c r="AG806" s="54" t="s">
        <v>3544</v>
      </c>
      <c r="AH806" s="52" t="s">
        <v>3475</v>
      </c>
      <c r="AI806" s="54" t="s">
        <v>2457</v>
      </c>
      <c r="AJ806" s="54"/>
      <c r="AK806" s="54" t="s">
        <v>1518</v>
      </c>
      <c r="AL806" s="54" t="s">
        <v>1571</v>
      </c>
      <c r="AM806" s="52" t="s">
        <v>3553</v>
      </c>
      <c r="AN806" s="119"/>
      <c r="AO806" s="119">
        <v>47000</v>
      </c>
      <c r="AP806" s="119">
        <f t="shared" si="24"/>
        <v>1000</v>
      </c>
      <c r="AQ806" s="413">
        <v>23071</v>
      </c>
      <c r="AR806" s="413">
        <v>23071</v>
      </c>
      <c r="AS806" s="413">
        <v>23071</v>
      </c>
      <c r="AT806" s="413">
        <v>23071</v>
      </c>
      <c r="AU806" s="409">
        <v>23100</v>
      </c>
      <c r="AV806" s="367">
        <v>48000</v>
      </c>
      <c r="AW806" s="311">
        <v>0</v>
      </c>
      <c r="AX806" s="311"/>
    </row>
    <row r="807" spans="1:50" s="123" customFormat="1" ht="72" x14ac:dyDescent="0.2">
      <c r="A807" s="52" t="s">
        <v>55</v>
      </c>
      <c r="B807" s="52" t="s">
        <v>277</v>
      </c>
      <c r="C807" s="52" t="s">
        <v>276</v>
      </c>
      <c r="D807" s="52" t="s">
        <v>21</v>
      </c>
      <c r="E807" s="52" t="s">
        <v>454</v>
      </c>
      <c r="F807" s="121" t="s">
        <v>2376</v>
      </c>
      <c r="G807" s="52" t="s">
        <v>1101</v>
      </c>
      <c r="H807" s="71" t="s">
        <v>269</v>
      </c>
      <c r="I807" s="71" t="s">
        <v>268</v>
      </c>
      <c r="J807" s="122">
        <v>14000</v>
      </c>
      <c r="K807" s="78"/>
      <c r="L807" s="78"/>
      <c r="M807" s="249" t="s">
        <v>137</v>
      </c>
      <c r="N807" s="48">
        <v>23072</v>
      </c>
      <c r="O807" s="19" t="s">
        <v>3423</v>
      </c>
      <c r="P807" s="169">
        <v>23083</v>
      </c>
      <c r="Q807" s="168" t="s">
        <v>3424</v>
      </c>
      <c r="R807" s="168" t="s">
        <v>12</v>
      </c>
      <c r="S807" s="168" t="s">
        <v>79</v>
      </c>
      <c r="T807" s="19" t="s">
        <v>3954</v>
      </c>
      <c r="U807" s="19" t="s">
        <v>3955</v>
      </c>
      <c r="V807" s="19" t="s">
        <v>3425</v>
      </c>
      <c r="W807" s="74">
        <v>14000</v>
      </c>
      <c r="X807" s="18" t="s">
        <v>1182</v>
      </c>
      <c r="Y807" s="128" t="s">
        <v>3426</v>
      </c>
      <c r="Z807" s="46" t="s">
        <v>3427</v>
      </c>
      <c r="AA807" s="19">
        <v>7014244340</v>
      </c>
      <c r="AB807" s="48">
        <v>23094</v>
      </c>
      <c r="AC807" s="46" t="s">
        <v>3417</v>
      </c>
      <c r="AD807" s="74">
        <v>14000</v>
      </c>
      <c r="AE807" s="20" t="s">
        <v>2729</v>
      </c>
      <c r="AF807" s="54" t="s">
        <v>2729</v>
      </c>
      <c r="AG807" s="54" t="s">
        <v>3544</v>
      </c>
      <c r="AH807" s="52" t="s">
        <v>3475</v>
      </c>
      <c r="AI807" s="54" t="s">
        <v>2457</v>
      </c>
      <c r="AJ807" s="54"/>
      <c r="AK807" s="54" t="s">
        <v>1257</v>
      </c>
      <c r="AL807" s="52" t="s">
        <v>1569</v>
      </c>
      <c r="AM807" s="52" t="s">
        <v>3553</v>
      </c>
      <c r="AN807" s="122"/>
      <c r="AO807" s="122">
        <v>14000</v>
      </c>
      <c r="AP807" s="119">
        <f t="shared" si="24"/>
        <v>0</v>
      </c>
      <c r="AQ807" s="413">
        <v>23071</v>
      </c>
      <c r="AR807" s="413">
        <v>23071</v>
      </c>
      <c r="AS807" s="413">
        <v>23071</v>
      </c>
      <c r="AT807" s="413">
        <v>23071</v>
      </c>
      <c r="AU807" s="409">
        <v>23100</v>
      </c>
      <c r="AV807" s="367">
        <v>14000</v>
      </c>
      <c r="AW807" s="311">
        <v>0</v>
      </c>
      <c r="AX807" s="311"/>
    </row>
    <row r="808" spans="1:50" s="123" customFormat="1" ht="72" x14ac:dyDescent="0.2">
      <c r="A808" s="52" t="s">
        <v>55</v>
      </c>
      <c r="B808" s="52" t="s">
        <v>277</v>
      </c>
      <c r="C808" s="52" t="s">
        <v>276</v>
      </c>
      <c r="D808" s="52" t="s">
        <v>286</v>
      </c>
      <c r="E808" s="52" t="s">
        <v>454</v>
      </c>
      <c r="F808" s="121" t="s">
        <v>2377</v>
      </c>
      <c r="G808" s="52" t="s">
        <v>1102</v>
      </c>
      <c r="H808" s="71" t="s">
        <v>269</v>
      </c>
      <c r="I808" s="71" t="s">
        <v>274</v>
      </c>
      <c r="J808" s="122">
        <v>23800</v>
      </c>
      <c r="K808" s="78"/>
      <c r="L808" s="78"/>
      <c r="M808" s="249" t="s">
        <v>137</v>
      </c>
      <c r="N808" s="48">
        <v>23073</v>
      </c>
      <c r="O808" s="19" t="s">
        <v>3428</v>
      </c>
      <c r="P808" s="169">
        <v>23083</v>
      </c>
      <c r="Q808" s="168" t="s">
        <v>3429</v>
      </c>
      <c r="R808" s="168" t="s">
        <v>1190</v>
      </c>
      <c r="S808" s="168" t="s">
        <v>79</v>
      </c>
      <c r="T808" s="19" t="s">
        <v>3430</v>
      </c>
      <c r="U808" s="19" t="s">
        <v>3431</v>
      </c>
      <c r="V808" s="19" t="s">
        <v>3425</v>
      </c>
      <c r="W808" s="74">
        <v>23800</v>
      </c>
      <c r="X808" s="18" t="s">
        <v>1182</v>
      </c>
      <c r="Y808" s="128" t="s">
        <v>3426</v>
      </c>
      <c r="Z808" s="46" t="s">
        <v>3432</v>
      </c>
      <c r="AA808" s="19">
        <v>7014217444</v>
      </c>
      <c r="AB808" s="48">
        <v>23094</v>
      </c>
      <c r="AC808" s="46" t="s">
        <v>3417</v>
      </c>
      <c r="AD808" s="74">
        <v>23800</v>
      </c>
      <c r="AE808" s="20" t="s">
        <v>2729</v>
      </c>
      <c r="AF808" s="54" t="s">
        <v>2729</v>
      </c>
      <c r="AG808" s="54" t="s">
        <v>3544</v>
      </c>
      <c r="AH808" s="52" t="s">
        <v>3475</v>
      </c>
      <c r="AI808" s="54" t="s">
        <v>2457</v>
      </c>
      <c r="AJ808" s="54"/>
      <c r="AK808" s="54" t="s">
        <v>1519</v>
      </c>
      <c r="AL808" s="52" t="s">
        <v>1571</v>
      </c>
      <c r="AM808" s="52" t="s">
        <v>3553</v>
      </c>
      <c r="AN808" s="122"/>
      <c r="AO808" s="122">
        <v>23800</v>
      </c>
      <c r="AP808" s="119">
        <f t="shared" si="24"/>
        <v>0</v>
      </c>
      <c r="AQ808" s="413">
        <v>23071</v>
      </c>
      <c r="AR808" s="413">
        <v>23071</v>
      </c>
      <c r="AS808" s="413">
        <v>23071</v>
      </c>
      <c r="AT808" s="413">
        <v>23071</v>
      </c>
      <c r="AU808" s="409">
        <v>23100</v>
      </c>
      <c r="AV808" s="367">
        <v>23800</v>
      </c>
      <c r="AW808" s="311">
        <v>0</v>
      </c>
      <c r="AX808" s="311"/>
    </row>
    <row r="809" spans="1:50" s="123" customFormat="1" ht="90" x14ac:dyDescent="0.2">
      <c r="A809" s="52" t="s">
        <v>55</v>
      </c>
      <c r="B809" s="52" t="s">
        <v>277</v>
      </c>
      <c r="C809" s="52" t="s">
        <v>276</v>
      </c>
      <c r="D809" s="52" t="s">
        <v>286</v>
      </c>
      <c r="E809" s="52" t="s">
        <v>454</v>
      </c>
      <c r="F809" s="121" t="s">
        <v>2378</v>
      </c>
      <c r="G809" s="52" t="s">
        <v>1103</v>
      </c>
      <c r="H809" s="71" t="s">
        <v>269</v>
      </c>
      <c r="I809" s="71" t="s">
        <v>274</v>
      </c>
      <c r="J809" s="122">
        <v>75400</v>
      </c>
      <c r="K809" s="78"/>
      <c r="L809" s="78"/>
      <c r="M809" s="249" t="s">
        <v>137</v>
      </c>
      <c r="N809" s="48">
        <v>23073</v>
      </c>
      <c r="O809" s="19" t="s">
        <v>3428</v>
      </c>
      <c r="P809" s="169">
        <v>23083</v>
      </c>
      <c r="Q809" s="168" t="s">
        <v>3429</v>
      </c>
      <c r="R809" s="168" t="s">
        <v>1190</v>
      </c>
      <c r="S809" s="168" t="s">
        <v>79</v>
      </c>
      <c r="T809" s="19" t="s">
        <v>2862</v>
      </c>
      <c r="U809" s="19" t="s">
        <v>3956</v>
      </c>
      <c r="V809" s="19" t="s">
        <v>3425</v>
      </c>
      <c r="W809" s="74">
        <v>75400</v>
      </c>
      <c r="X809" s="18" t="s">
        <v>1182</v>
      </c>
      <c r="Y809" s="128" t="s">
        <v>3426</v>
      </c>
      <c r="Z809" s="46" t="s">
        <v>3433</v>
      </c>
      <c r="AA809" s="19">
        <v>7014217444</v>
      </c>
      <c r="AB809" s="48">
        <v>23094</v>
      </c>
      <c r="AC809" s="46" t="s">
        <v>3417</v>
      </c>
      <c r="AD809" s="74">
        <v>75400</v>
      </c>
      <c r="AE809" s="20" t="s">
        <v>2729</v>
      </c>
      <c r="AF809" s="54" t="s">
        <v>2729</v>
      </c>
      <c r="AG809" s="54" t="s">
        <v>3544</v>
      </c>
      <c r="AH809" s="52" t="s">
        <v>3475</v>
      </c>
      <c r="AI809" s="54" t="s">
        <v>2457</v>
      </c>
      <c r="AJ809" s="54"/>
      <c r="AK809" s="54" t="s">
        <v>1519</v>
      </c>
      <c r="AL809" s="52" t="s">
        <v>1571</v>
      </c>
      <c r="AM809" s="52" t="s">
        <v>3553</v>
      </c>
      <c r="AN809" s="122"/>
      <c r="AO809" s="122">
        <v>75400</v>
      </c>
      <c r="AP809" s="119">
        <f t="shared" si="24"/>
        <v>0</v>
      </c>
      <c r="AQ809" s="413">
        <v>23071</v>
      </c>
      <c r="AR809" s="413">
        <v>23071</v>
      </c>
      <c r="AS809" s="413">
        <v>23071</v>
      </c>
      <c r="AT809" s="413">
        <v>23071</v>
      </c>
      <c r="AU809" s="409">
        <v>23100</v>
      </c>
      <c r="AV809" s="367">
        <v>75400</v>
      </c>
      <c r="AW809" s="311">
        <v>0</v>
      </c>
      <c r="AX809" s="311"/>
    </row>
    <row r="810" spans="1:50" s="123" customFormat="1" ht="72" x14ac:dyDescent="0.2">
      <c r="A810" s="52" t="s">
        <v>55</v>
      </c>
      <c r="B810" s="52" t="s">
        <v>277</v>
      </c>
      <c r="C810" s="52" t="s">
        <v>276</v>
      </c>
      <c r="D810" s="52" t="s">
        <v>286</v>
      </c>
      <c r="E810" s="52" t="s">
        <v>454</v>
      </c>
      <c r="F810" s="121" t="s">
        <v>2379</v>
      </c>
      <c r="G810" s="52" t="s">
        <v>1104</v>
      </c>
      <c r="H810" s="71" t="s">
        <v>270</v>
      </c>
      <c r="I810" s="71" t="s">
        <v>274</v>
      </c>
      <c r="J810" s="122">
        <v>26000</v>
      </c>
      <c r="K810" s="78"/>
      <c r="L810" s="78"/>
      <c r="M810" s="249" t="s">
        <v>137</v>
      </c>
      <c r="N810" s="48">
        <v>23073</v>
      </c>
      <c r="O810" s="19" t="s">
        <v>3428</v>
      </c>
      <c r="P810" s="169">
        <v>23083</v>
      </c>
      <c r="Q810" s="168" t="s">
        <v>3429</v>
      </c>
      <c r="R810" s="168" t="s">
        <v>1190</v>
      </c>
      <c r="S810" s="168" t="s">
        <v>79</v>
      </c>
      <c r="T810" s="19" t="s">
        <v>2968</v>
      </c>
      <c r="U810" s="19" t="s">
        <v>3957</v>
      </c>
      <c r="V810" s="19" t="s">
        <v>3425</v>
      </c>
      <c r="W810" s="74">
        <v>26000</v>
      </c>
      <c r="X810" s="18" t="s">
        <v>1182</v>
      </c>
      <c r="Y810" s="128" t="s">
        <v>3426</v>
      </c>
      <c r="Z810" s="46" t="s">
        <v>3434</v>
      </c>
      <c r="AA810" s="19">
        <v>7014217444</v>
      </c>
      <c r="AB810" s="48">
        <v>23094</v>
      </c>
      <c r="AC810" s="46" t="s">
        <v>3417</v>
      </c>
      <c r="AD810" s="74">
        <v>26000</v>
      </c>
      <c r="AE810" s="20" t="s">
        <v>2729</v>
      </c>
      <c r="AF810" s="54" t="s">
        <v>2729</v>
      </c>
      <c r="AG810" s="54" t="s">
        <v>3544</v>
      </c>
      <c r="AH810" s="52" t="s">
        <v>3475</v>
      </c>
      <c r="AI810" s="54" t="s">
        <v>2457</v>
      </c>
      <c r="AJ810" s="54"/>
      <c r="AK810" s="54" t="s">
        <v>1519</v>
      </c>
      <c r="AL810" s="52" t="s">
        <v>1571</v>
      </c>
      <c r="AM810" s="52" t="s">
        <v>3553</v>
      </c>
      <c r="AN810" s="122"/>
      <c r="AO810" s="122">
        <v>26000</v>
      </c>
      <c r="AP810" s="119">
        <f t="shared" si="24"/>
        <v>0</v>
      </c>
      <c r="AQ810" s="413">
        <v>23071</v>
      </c>
      <c r="AR810" s="413">
        <v>23071</v>
      </c>
      <c r="AS810" s="413">
        <v>23071</v>
      </c>
      <c r="AT810" s="413">
        <v>23071</v>
      </c>
      <c r="AU810" s="409">
        <v>23100</v>
      </c>
      <c r="AV810" s="367">
        <v>26000</v>
      </c>
      <c r="AW810" s="311">
        <v>0</v>
      </c>
      <c r="AX810" s="311"/>
    </row>
    <row r="811" spans="1:50" s="123" customFormat="1" ht="72" x14ac:dyDescent="0.2">
      <c r="A811" s="52" t="s">
        <v>55</v>
      </c>
      <c r="B811" s="52" t="s">
        <v>277</v>
      </c>
      <c r="C811" s="52" t="s">
        <v>276</v>
      </c>
      <c r="D811" s="52" t="s">
        <v>13</v>
      </c>
      <c r="E811" s="52" t="s">
        <v>454</v>
      </c>
      <c r="F811" s="121" t="s">
        <v>2380</v>
      </c>
      <c r="G811" s="52" t="s">
        <v>1105</v>
      </c>
      <c r="H811" s="71" t="s">
        <v>269</v>
      </c>
      <c r="I811" s="71" t="s">
        <v>274</v>
      </c>
      <c r="J811" s="122">
        <v>24000</v>
      </c>
      <c r="K811" s="78"/>
      <c r="L811" s="78"/>
      <c r="M811" s="249" t="s">
        <v>137</v>
      </c>
      <c r="N811" s="48">
        <v>23073</v>
      </c>
      <c r="O811" s="19" t="s">
        <v>3435</v>
      </c>
      <c r="P811" s="169">
        <v>23083</v>
      </c>
      <c r="Q811" s="168" t="s">
        <v>3424</v>
      </c>
      <c r="R811" s="168" t="s">
        <v>12</v>
      </c>
      <c r="S811" s="168" t="s">
        <v>79</v>
      </c>
      <c r="T811" s="19" t="s">
        <v>3958</v>
      </c>
      <c r="U811" s="19" t="s">
        <v>3959</v>
      </c>
      <c r="V811" s="19" t="s">
        <v>3425</v>
      </c>
      <c r="W811" s="74">
        <v>24000</v>
      </c>
      <c r="X811" s="18" t="s">
        <v>1182</v>
      </c>
      <c r="Y811" s="128" t="s">
        <v>3426</v>
      </c>
      <c r="Z811" s="46" t="s">
        <v>3436</v>
      </c>
      <c r="AA811" s="19">
        <v>7014242520</v>
      </c>
      <c r="AB811" s="48">
        <v>23094</v>
      </c>
      <c r="AC811" s="46" t="s">
        <v>3417</v>
      </c>
      <c r="AD811" s="17">
        <v>24000</v>
      </c>
      <c r="AE811" s="20" t="s">
        <v>2729</v>
      </c>
      <c r="AF811" s="54" t="s">
        <v>2729</v>
      </c>
      <c r="AG811" s="54" t="s">
        <v>3544</v>
      </c>
      <c r="AH811" s="52" t="s">
        <v>3475</v>
      </c>
      <c r="AI811" s="54" t="s">
        <v>2457</v>
      </c>
      <c r="AJ811" s="54"/>
      <c r="AK811" s="54" t="s">
        <v>1518</v>
      </c>
      <c r="AL811" s="54" t="s">
        <v>1571</v>
      </c>
      <c r="AM811" s="52" t="s">
        <v>3553</v>
      </c>
      <c r="AN811" s="122"/>
      <c r="AO811" s="122">
        <v>24000</v>
      </c>
      <c r="AP811" s="119">
        <f t="shared" si="24"/>
        <v>0</v>
      </c>
      <c r="AQ811" s="413">
        <v>23071</v>
      </c>
      <c r="AR811" s="413">
        <v>23071</v>
      </c>
      <c r="AS811" s="413">
        <v>23071</v>
      </c>
      <c r="AT811" s="413">
        <v>23071</v>
      </c>
      <c r="AU811" s="409">
        <v>23100</v>
      </c>
      <c r="AV811" s="367">
        <v>24000</v>
      </c>
      <c r="AW811" s="311">
        <v>0</v>
      </c>
      <c r="AX811" s="311"/>
    </row>
    <row r="812" spans="1:50" s="123" customFormat="1" ht="72" x14ac:dyDescent="0.2">
      <c r="A812" s="52" t="s">
        <v>55</v>
      </c>
      <c r="B812" s="52" t="s">
        <v>277</v>
      </c>
      <c r="C812" s="52" t="s">
        <v>276</v>
      </c>
      <c r="D812" s="52" t="s">
        <v>13</v>
      </c>
      <c r="E812" s="52" t="s">
        <v>454</v>
      </c>
      <c r="F812" s="121" t="s">
        <v>2381</v>
      </c>
      <c r="G812" s="52" t="s">
        <v>1106</v>
      </c>
      <c r="H812" s="71" t="s">
        <v>270</v>
      </c>
      <c r="I812" s="71" t="s">
        <v>274</v>
      </c>
      <c r="J812" s="122">
        <v>6500</v>
      </c>
      <c r="K812" s="78"/>
      <c r="L812" s="78"/>
      <c r="M812" s="249" t="s">
        <v>137</v>
      </c>
      <c r="N812" s="48">
        <v>23072</v>
      </c>
      <c r="O812" s="20" t="s">
        <v>3437</v>
      </c>
      <c r="P812" s="170">
        <v>23089</v>
      </c>
      <c r="Q812" s="168" t="s">
        <v>3413</v>
      </c>
      <c r="R812" s="168" t="s">
        <v>1190</v>
      </c>
      <c r="S812" s="168" t="s">
        <v>79</v>
      </c>
      <c r="T812" s="19" t="s">
        <v>3960</v>
      </c>
      <c r="U812" s="19" t="s">
        <v>3961</v>
      </c>
      <c r="V812" s="20" t="s">
        <v>3438</v>
      </c>
      <c r="W812" s="156">
        <v>6500</v>
      </c>
      <c r="X812" s="18" t="s">
        <v>1182</v>
      </c>
      <c r="Y812" s="128" t="s">
        <v>3439</v>
      </c>
      <c r="Z812" s="46" t="s">
        <v>3440</v>
      </c>
      <c r="AA812" s="19">
        <v>7014217463</v>
      </c>
      <c r="AB812" s="48">
        <v>23096</v>
      </c>
      <c r="AC812" s="46" t="s">
        <v>3417</v>
      </c>
      <c r="AD812" s="17">
        <v>6500</v>
      </c>
      <c r="AE812" s="20" t="s">
        <v>2729</v>
      </c>
      <c r="AF812" s="54" t="s">
        <v>2729</v>
      </c>
      <c r="AG812" s="54" t="s">
        <v>3544</v>
      </c>
      <c r="AH812" s="52" t="s">
        <v>3475</v>
      </c>
      <c r="AI812" s="54" t="s">
        <v>2457</v>
      </c>
      <c r="AJ812" s="54"/>
      <c r="AK812" s="54" t="s">
        <v>1257</v>
      </c>
      <c r="AL812" s="52" t="s">
        <v>1569</v>
      </c>
      <c r="AM812" s="52" t="s">
        <v>3553</v>
      </c>
      <c r="AN812" s="122"/>
      <c r="AO812" s="122">
        <v>6500</v>
      </c>
      <c r="AP812" s="119">
        <f t="shared" si="24"/>
        <v>0</v>
      </c>
      <c r="AQ812" s="413">
        <v>23071</v>
      </c>
      <c r="AR812" s="413">
        <v>23071</v>
      </c>
      <c r="AS812" s="413">
        <v>23071</v>
      </c>
      <c r="AT812" s="413">
        <v>23071</v>
      </c>
      <c r="AU812" s="409">
        <v>23100</v>
      </c>
      <c r="AV812" s="367">
        <v>65000</v>
      </c>
      <c r="AW812" s="311">
        <v>0</v>
      </c>
      <c r="AX812" s="311"/>
    </row>
    <row r="813" spans="1:50" s="123" customFormat="1" ht="72" x14ac:dyDescent="0.2">
      <c r="A813" s="52" t="s">
        <v>55</v>
      </c>
      <c r="B813" s="52" t="s">
        <v>277</v>
      </c>
      <c r="C813" s="52" t="s">
        <v>276</v>
      </c>
      <c r="D813" s="52" t="s">
        <v>16</v>
      </c>
      <c r="E813" s="52" t="s">
        <v>454</v>
      </c>
      <c r="F813" s="121" t="s">
        <v>2382</v>
      </c>
      <c r="G813" s="52" t="s">
        <v>1107</v>
      </c>
      <c r="H813" s="71" t="s">
        <v>387</v>
      </c>
      <c r="I813" s="71" t="s">
        <v>274</v>
      </c>
      <c r="J813" s="122">
        <v>36000</v>
      </c>
      <c r="K813" s="78"/>
      <c r="L813" s="78"/>
      <c r="M813" s="249" t="s">
        <v>137</v>
      </c>
      <c r="N813" s="48">
        <v>23072</v>
      </c>
      <c r="O813" s="19" t="s">
        <v>3441</v>
      </c>
      <c r="P813" s="169">
        <v>23093</v>
      </c>
      <c r="Q813" s="168" t="s">
        <v>3413</v>
      </c>
      <c r="R813" s="168" t="s">
        <v>1190</v>
      </c>
      <c r="S813" s="168" t="s">
        <v>79</v>
      </c>
      <c r="T813" s="19"/>
      <c r="U813" s="19"/>
      <c r="V813" s="19" t="s">
        <v>3414</v>
      </c>
      <c r="W813" s="156">
        <v>36000</v>
      </c>
      <c r="X813" s="18" t="s">
        <v>1182</v>
      </c>
      <c r="Y813" s="46" t="s">
        <v>3415</v>
      </c>
      <c r="Z813" s="46" t="s">
        <v>3442</v>
      </c>
      <c r="AA813" s="19">
        <v>7014216724</v>
      </c>
      <c r="AB813" s="48">
        <v>23096</v>
      </c>
      <c r="AC813" s="46" t="s">
        <v>3417</v>
      </c>
      <c r="AD813" s="156">
        <v>36000</v>
      </c>
      <c r="AE813" s="20" t="s">
        <v>2729</v>
      </c>
      <c r="AF813" s="54" t="s">
        <v>2729</v>
      </c>
      <c r="AG813" s="54" t="s">
        <v>3544</v>
      </c>
      <c r="AH813" s="52" t="s">
        <v>3475</v>
      </c>
      <c r="AI813" s="54" t="s">
        <v>2457</v>
      </c>
      <c r="AJ813" s="54"/>
      <c r="AK813" s="54" t="s">
        <v>1257</v>
      </c>
      <c r="AL813" s="52" t="s">
        <v>1569</v>
      </c>
      <c r="AM813" s="52" t="s">
        <v>3553</v>
      </c>
      <c r="AN813" s="119"/>
      <c r="AO813" s="119">
        <v>35120</v>
      </c>
      <c r="AP813" s="119">
        <f t="shared" si="24"/>
        <v>880</v>
      </c>
      <c r="AQ813" s="413">
        <v>23071</v>
      </c>
      <c r="AR813" s="413">
        <v>23071</v>
      </c>
      <c r="AS813" s="413">
        <v>23071</v>
      </c>
      <c r="AT813" s="413">
        <v>23071</v>
      </c>
      <c r="AU813" s="409">
        <v>23100</v>
      </c>
      <c r="AV813" s="367">
        <v>35120</v>
      </c>
      <c r="AW813" s="311">
        <v>880</v>
      </c>
      <c r="AX813" s="311"/>
    </row>
    <row r="814" spans="1:50" s="123" customFormat="1" ht="72" x14ac:dyDescent="0.2">
      <c r="A814" s="52" t="s">
        <v>55</v>
      </c>
      <c r="B814" s="52" t="s">
        <v>277</v>
      </c>
      <c r="C814" s="52" t="s">
        <v>276</v>
      </c>
      <c r="D814" s="52" t="s">
        <v>16</v>
      </c>
      <c r="E814" s="52" t="s">
        <v>454</v>
      </c>
      <c r="F814" s="121" t="s">
        <v>2383</v>
      </c>
      <c r="G814" s="52" t="s">
        <v>1108</v>
      </c>
      <c r="H814" s="71" t="s">
        <v>269</v>
      </c>
      <c r="I814" s="71" t="s">
        <v>274</v>
      </c>
      <c r="J814" s="122">
        <v>20000</v>
      </c>
      <c r="K814" s="78"/>
      <c r="L814" s="78"/>
      <c r="M814" s="249" t="s">
        <v>137</v>
      </c>
      <c r="N814" s="49">
        <v>23071</v>
      </c>
      <c r="O814" s="19" t="s">
        <v>3423</v>
      </c>
      <c r="P814" s="169">
        <v>23082</v>
      </c>
      <c r="Q814" s="168" t="s">
        <v>3408</v>
      </c>
      <c r="R814" s="168" t="s">
        <v>15</v>
      </c>
      <c r="S814" s="168" t="s">
        <v>79</v>
      </c>
      <c r="T814" s="19"/>
      <c r="U814" s="19"/>
      <c r="V814" s="19" t="s">
        <v>3409</v>
      </c>
      <c r="W814" s="74">
        <v>20000</v>
      </c>
      <c r="X814" s="18" t="s">
        <v>1182</v>
      </c>
      <c r="Y814" s="46" t="s">
        <v>3410</v>
      </c>
      <c r="Z814" s="46" t="s">
        <v>3443</v>
      </c>
      <c r="AA814" s="19">
        <v>7014281937</v>
      </c>
      <c r="AB814" s="48">
        <v>23114</v>
      </c>
      <c r="AC814" s="19"/>
      <c r="AD814" s="19"/>
      <c r="AE814" s="20" t="s">
        <v>3942</v>
      </c>
      <c r="AF814" s="54" t="s">
        <v>3406</v>
      </c>
      <c r="AG814" s="52" t="s">
        <v>3544</v>
      </c>
      <c r="AH814" s="54" t="s">
        <v>3472</v>
      </c>
      <c r="AI814" s="52" t="s">
        <v>2456</v>
      </c>
      <c r="AJ814" s="52"/>
      <c r="AK814" s="54" t="s">
        <v>1257</v>
      </c>
      <c r="AL814" s="52" t="s">
        <v>1569</v>
      </c>
      <c r="AM814" s="52" t="s">
        <v>3553</v>
      </c>
      <c r="AN814" s="122">
        <v>20000</v>
      </c>
      <c r="AO814" s="119"/>
      <c r="AP814" s="119">
        <f t="shared" si="24"/>
        <v>0</v>
      </c>
      <c r="AQ814" s="413">
        <v>23071</v>
      </c>
      <c r="AR814" s="413">
        <v>23071</v>
      </c>
      <c r="AS814" s="413">
        <v>23071</v>
      </c>
      <c r="AT814" s="413">
        <v>23071</v>
      </c>
      <c r="AU814" s="409">
        <v>23100</v>
      </c>
      <c r="AV814" s="367">
        <v>20000</v>
      </c>
      <c r="AW814" s="311">
        <v>0</v>
      </c>
      <c r="AX814" s="311"/>
    </row>
    <row r="815" spans="1:50" s="123" customFormat="1" ht="144" x14ac:dyDescent="0.2">
      <c r="A815" s="52" t="s">
        <v>55</v>
      </c>
      <c r="B815" s="52" t="s">
        <v>277</v>
      </c>
      <c r="C815" s="52" t="s">
        <v>276</v>
      </c>
      <c r="D815" s="52" t="s">
        <v>16</v>
      </c>
      <c r="E815" s="52" t="s">
        <v>454</v>
      </c>
      <c r="F815" s="121" t="s">
        <v>2384</v>
      </c>
      <c r="G815" s="52" t="s">
        <v>1109</v>
      </c>
      <c r="H815" s="71" t="s">
        <v>270</v>
      </c>
      <c r="I815" s="71" t="s">
        <v>268</v>
      </c>
      <c r="J815" s="122">
        <v>21000</v>
      </c>
      <c r="K815" s="78"/>
      <c r="L815" s="78"/>
      <c r="M815" s="249" t="s">
        <v>137</v>
      </c>
      <c r="N815" s="49">
        <v>23071</v>
      </c>
      <c r="O815" s="19"/>
      <c r="P815" s="169"/>
      <c r="Q815" s="19" t="s">
        <v>3962</v>
      </c>
      <c r="R815" s="19" t="s">
        <v>29</v>
      </c>
      <c r="S815" s="19" t="s">
        <v>81</v>
      </c>
      <c r="T815" s="19"/>
      <c r="U815" s="19"/>
      <c r="V815" s="19"/>
      <c r="W815" s="19"/>
      <c r="X815" s="18"/>
      <c r="Y815" s="46"/>
      <c r="Z815" s="19"/>
      <c r="AA815" s="19"/>
      <c r="AB815" s="19"/>
      <c r="AC815" s="19"/>
      <c r="AD815" s="19"/>
      <c r="AE815" s="54" t="s">
        <v>3963</v>
      </c>
      <c r="AF815" s="54" t="s">
        <v>1520</v>
      </c>
      <c r="AG815" s="54"/>
      <c r="AH815" s="54" t="s">
        <v>3459</v>
      </c>
      <c r="AI815" s="52" t="s">
        <v>3467</v>
      </c>
      <c r="AJ815" s="52"/>
      <c r="AK815" s="54" t="s">
        <v>1520</v>
      </c>
      <c r="AL815" s="54" t="s">
        <v>1571</v>
      </c>
      <c r="AM815" s="52" t="s">
        <v>3553</v>
      </c>
      <c r="AN815" s="119"/>
      <c r="AO815" s="119"/>
      <c r="AP815" s="119">
        <f t="shared" si="24"/>
        <v>21000</v>
      </c>
      <c r="AQ815" s="413"/>
      <c r="AR815" s="413"/>
      <c r="AS815" s="413"/>
      <c r="AT815" s="413"/>
      <c r="AU815" s="311"/>
      <c r="AV815" s="367"/>
      <c r="AW815" s="311"/>
      <c r="AX815" s="310" t="s">
        <v>1520</v>
      </c>
    </row>
    <row r="816" spans="1:50" s="123" customFormat="1" ht="72" x14ac:dyDescent="0.2">
      <c r="A816" s="52" t="s">
        <v>55</v>
      </c>
      <c r="B816" s="52" t="s">
        <v>277</v>
      </c>
      <c r="C816" s="52" t="s">
        <v>276</v>
      </c>
      <c r="D816" s="52" t="s">
        <v>10</v>
      </c>
      <c r="E816" s="52" t="s">
        <v>311</v>
      </c>
      <c r="F816" s="121" t="s">
        <v>2385</v>
      </c>
      <c r="G816" s="52" t="s">
        <v>1110</v>
      </c>
      <c r="H816" s="71" t="s">
        <v>1111</v>
      </c>
      <c r="I816" s="71" t="s">
        <v>274</v>
      </c>
      <c r="J816" s="122">
        <v>151200</v>
      </c>
      <c r="K816" s="78"/>
      <c r="L816" s="78"/>
      <c r="M816" s="249" t="s">
        <v>137</v>
      </c>
      <c r="N816" s="48">
        <v>23073</v>
      </c>
      <c r="O816" s="19" t="s">
        <v>3444</v>
      </c>
      <c r="P816" s="169">
        <v>23088</v>
      </c>
      <c r="Q816" s="168" t="s">
        <v>3429</v>
      </c>
      <c r="R816" s="168" t="s">
        <v>1190</v>
      </c>
      <c r="S816" s="168" t="s">
        <v>79</v>
      </c>
      <c r="T816" s="19" t="s">
        <v>3964</v>
      </c>
      <c r="U816" s="19" t="s">
        <v>3965</v>
      </c>
      <c r="V816" s="171" t="s">
        <v>3445</v>
      </c>
      <c r="W816" s="74">
        <v>151200</v>
      </c>
      <c r="X816" s="18" t="s">
        <v>1182</v>
      </c>
      <c r="Y816" s="128" t="s">
        <v>3446</v>
      </c>
      <c r="Z816" s="46" t="s">
        <v>3447</v>
      </c>
      <c r="AA816" s="19">
        <v>7014246272</v>
      </c>
      <c r="AB816" s="48">
        <v>23096</v>
      </c>
      <c r="AC816" s="48">
        <v>23101</v>
      </c>
      <c r="AD816" s="17">
        <v>151200</v>
      </c>
      <c r="AE816" s="20" t="s">
        <v>2729</v>
      </c>
      <c r="AF816" s="54" t="s">
        <v>2729</v>
      </c>
      <c r="AG816" s="54" t="s">
        <v>3544</v>
      </c>
      <c r="AH816" s="52" t="s">
        <v>3475</v>
      </c>
      <c r="AI816" s="52" t="s">
        <v>2457</v>
      </c>
      <c r="AJ816" s="52"/>
      <c r="AK816" s="54" t="s">
        <v>1518</v>
      </c>
      <c r="AL816" s="54" t="s">
        <v>1571</v>
      </c>
      <c r="AM816" s="52" t="s">
        <v>3553</v>
      </c>
      <c r="AN816" s="119"/>
      <c r="AO816" s="119">
        <v>151200</v>
      </c>
      <c r="AP816" s="119">
        <f t="shared" si="24"/>
        <v>0</v>
      </c>
      <c r="AQ816" s="413">
        <v>23071</v>
      </c>
      <c r="AR816" s="413">
        <v>23071</v>
      </c>
      <c r="AS816" s="413">
        <v>23071</v>
      </c>
      <c r="AT816" s="413">
        <v>23071</v>
      </c>
      <c r="AU816" s="409">
        <v>23100</v>
      </c>
      <c r="AV816" s="367">
        <v>151200</v>
      </c>
      <c r="AW816" s="311">
        <v>0</v>
      </c>
      <c r="AX816" s="311"/>
    </row>
    <row r="817" spans="1:50" ht="72" x14ac:dyDescent="0.2">
      <c r="A817" s="52" t="s">
        <v>55</v>
      </c>
      <c r="B817" s="52" t="s">
        <v>277</v>
      </c>
      <c r="C817" s="52" t="s">
        <v>17</v>
      </c>
      <c r="D817" s="52" t="s">
        <v>34</v>
      </c>
      <c r="E817" s="52" t="s">
        <v>454</v>
      </c>
      <c r="F817" s="121" t="s">
        <v>2386</v>
      </c>
      <c r="G817" s="52" t="s">
        <v>1149</v>
      </c>
      <c r="H817" s="71" t="s">
        <v>270</v>
      </c>
      <c r="I817" s="71" t="s">
        <v>1119</v>
      </c>
      <c r="J817" s="122">
        <v>600000</v>
      </c>
      <c r="K817" s="249" t="s">
        <v>137</v>
      </c>
      <c r="L817" s="78"/>
      <c r="M817" s="78"/>
      <c r="N817" s="48">
        <v>23075</v>
      </c>
      <c r="O817" s="52"/>
      <c r="P817" s="167"/>
      <c r="Q817" s="52"/>
      <c r="R817" s="52"/>
      <c r="S817" s="52"/>
      <c r="T817" s="52"/>
      <c r="U817" s="52"/>
      <c r="V817" s="52"/>
      <c r="W817" s="52"/>
      <c r="X817" s="71"/>
      <c r="Y817" s="80"/>
      <c r="Z817" s="52"/>
      <c r="AA817" s="52"/>
      <c r="AB817" s="52"/>
      <c r="AC817" s="52"/>
      <c r="AD817" s="52"/>
      <c r="AE817" s="19" t="s">
        <v>3966</v>
      </c>
      <c r="AF817" s="54" t="s">
        <v>2451</v>
      </c>
      <c r="AG817" s="54" t="s">
        <v>3539</v>
      </c>
      <c r="AH817" s="54" t="s">
        <v>1571</v>
      </c>
      <c r="AI817" s="52" t="s">
        <v>3467</v>
      </c>
      <c r="AJ817" s="52"/>
      <c r="AK817" s="54" t="s">
        <v>1257</v>
      </c>
      <c r="AL817" s="52" t="s">
        <v>1569</v>
      </c>
      <c r="AM817" s="52" t="s">
        <v>3553</v>
      </c>
      <c r="AN817" s="119"/>
      <c r="AO817" s="119"/>
      <c r="AP817" s="119">
        <f t="shared" si="24"/>
        <v>600000</v>
      </c>
      <c r="AQ817" s="413">
        <v>23102</v>
      </c>
      <c r="AR817" s="413">
        <v>23102</v>
      </c>
      <c r="AS817" s="342"/>
      <c r="AT817" s="342"/>
      <c r="AU817" s="342"/>
      <c r="AV817" s="414"/>
      <c r="AW817" s="311"/>
      <c r="AX817" s="342"/>
    </row>
    <row r="818" spans="1:50" ht="72" x14ac:dyDescent="0.2">
      <c r="A818" s="52" t="s">
        <v>55</v>
      </c>
      <c r="B818" s="52" t="s">
        <v>277</v>
      </c>
      <c r="C818" s="52" t="s">
        <v>17</v>
      </c>
      <c r="D818" s="52" t="s">
        <v>34</v>
      </c>
      <c r="E818" s="52" t="s">
        <v>454</v>
      </c>
      <c r="F818" s="121" t="s">
        <v>2387</v>
      </c>
      <c r="G818" s="52" t="s">
        <v>1150</v>
      </c>
      <c r="H818" s="71" t="s">
        <v>270</v>
      </c>
      <c r="I818" s="71" t="s">
        <v>1119</v>
      </c>
      <c r="J818" s="122">
        <v>900000</v>
      </c>
      <c r="K818" s="249" t="s">
        <v>137</v>
      </c>
      <c r="L818" s="78"/>
      <c r="M818" s="78"/>
      <c r="N818" s="48">
        <v>23074</v>
      </c>
      <c r="O818" s="19"/>
      <c r="P818" s="169"/>
      <c r="Q818" s="19"/>
      <c r="R818" s="19"/>
      <c r="S818" s="19"/>
      <c r="T818" s="19"/>
      <c r="U818" s="19"/>
      <c r="V818" s="19"/>
      <c r="W818" s="19"/>
      <c r="X818" s="18"/>
      <c r="Y818" s="46"/>
      <c r="Z818" s="19"/>
      <c r="AA818" s="19"/>
      <c r="AB818" s="19"/>
      <c r="AC818" s="19"/>
      <c r="AD818" s="19"/>
      <c r="AE818" s="52" t="s">
        <v>3966</v>
      </c>
      <c r="AF818" s="54" t="s">
        <v>2451</v>
      </c>
      <c r="AG818" s="54" t="s">
        <v>3539</v>
      </c>
      <c r="AH818" s="54" t="s">
        <v>1571</v>
      </c>
      <c r="AI818" s="52" t="s">
        <v>3467</v>
      </c>
      <c r="AJ818" s="52"/>
      <c r="AK818" s="54" t="s">
        <v>1257</v>
      </c>
      <c r="AL818" s="52" t="s">
        <v>1569</v>
      </c>
      <c r="AM818" s="52" t="s">
        <v>3553</v>
      </c>
      <c r="AN818" s="119"/>
      <c r="AO818" s="119"/>
      <c r="AP818" s="119">
        <f t="shared" si="24"/>
        <v>900000</v>
      </c>
      <c r="AQ818" s="413">
        <v>23102</v>
      </c>
      <c r="AR818" s="413">
        <v>23102</v>
      </c>
      <c r="AS818" s="311"/>
      <c r="AT818" s="311"/>
      <c r="AU818" s="311"/>
      <c r="AV818" s="367"/>
      <c r="AW818" s="311"/>
      <c r="AX818" s="311"/>
    </row>
    <row r="819" spans="1:50" ht="72" x14ac:dyDescent="0.2">
      <c r="A819" s="52" t="s">
        <v>55</v>
      </c>
      <c r="B819" s="52" t="s">
        <v>277</v>
      </c>
      <c r="C819" s="52" t="s">
        <v>17</v>
      </c>
      <c r="D819" s="52" t="s">
        <v>34</v>
      </c>
      <c r="E819" s="52" t="s">
        <v>454</v>
      </c>
      <c r="F819" s="121" t="s">
        <v>2388</v>
      </c>
      <c r="G819" s="52" t="s">
        <v>1151</v>
      </c>
      <c r="H819" s="71" t="s">
        <v>270</v>
      </c>
      <c r="I819" s="71" t="s">
        <v>1119</v>
      </c>
      <c r="J819" s="122">
        <v>1600000</v>
      </c>
      <c r="K819" s="249" t="s">
        <v>137</v>
      </c>
      <c r="L819" s="78"/>
      <c r="M819" s="78"/>
      <c r="N819" s="48">
        <v>23070</v>
      </c>
      <c r="O819" s="19"/>
      <c r="P819" s="169"/>
      <c r="Q819" s="19"/>
      <c r="R819" s="19"/>
      <c r="S819" s="19"/>
      <c r="T819" s="19"/>
      <c r="U819" s="19"/>
      <c r="V819" s="19"/>
      <c r="W819" s="19"/>
      <c r="X819" s="18"/>
      <c r="Y819" s="46"/>
      <c r="Z819" s="19"/>
      <c r="AA819" s="19"/>
      <c r="AB819" s="19"/>
      <c r="AC819" s="19"/>
      <c r="AD819" s="19"/>
      <c r="AE819" s="19" t="s">
        <v>3967</v>
      </c>
      <c r="AF819" s="54" t="s">
        <v>3448</v>
      </c>
      <c r="AG819" s="54" t="s">
        <v>3539</v>
      </c>
      <c r="AH819" s="52" t="s">
        <v>1571</v>
      </c>
      <c r="AI819" s="52" t="s">
        <v>3467</v>
      </c>
      <c r="AJ819" s="52"/>
      <c r="AK819" s="54" t="s">
        <v>1519</v>
      </c>
      <c r="AL819" s="52" t="s">
        <v>1571</v>
      </c>
      <c r="AM819" s="52" t="s">
        <v>3553</v>
      </c>
      <c r="AN819" s="119"/>
      <c r="AO819" s="119"/>
      <c r="AP819" s="119">
        <f t="shared" si="24"/>
        <v>1600000</v>
      </c>
      <c r="AQ819" s="413">
        <v>23071</v>
      </c>
      <c r="AR819" s="413">
        <v>23071</v>
      </c>
      <c r="AS819" s="311"/>
      <c r="AT819" s="311"/>
      <c r="AU819" s="311"/>
      <c r="AV819" s="367"/>
      <c r="AW819" s="311"/>
      <c r="AX819" s="311"/>
    </row>
    <row r="820" spans="1:50" ht="72" x14ac:dyDescent="0.2">
      <c r="A820" s="52" t="s">
        <v>55</v>
      </c>
      <c r="B820" s="52" t="s">
        <v>277</v>
      </c>
      <c r="C820" s="52" t="s">
        <v>17</v>
      </c>
      <c r="D820" s="52" t="s">
        <v>34</v>
      </c>
      <c r="E820" s="52" t="s">
        <v>454</v>
      </c>
      <c r="F820" s="121" t="s">
        <v>2389</v>
      </c>
      <c r="G820" s="52" t="s">
        <v>1152</v>
      </c>
      <c r="H820" s="71" t="s">
        <v>270</v>
      </c>
      <c r="I820" s="71" t="s">
        <v>1119</v>
      </c>
      <c r="J820" s="122">
        <v>993600</v>
      </c>
      <c r="K820" s="249" t="s">
        <v>137</v>
      </c>
      <c r="L820" s="78"/>
      <c r="M820" s="78"/>
      <c r="N820" s="48">
        <v>23073</v>
      </c>
      <c r="O820" s="19"/>
      <c r="P820" s="169"/>
      <c r="Q820" s="19"/>
      <c r="R820" s="19"/>
      <c r="S820" s="19"/>
      <c r="T820" s="19"/>
      <c r="U820" s="19"/>
      <c r="V820" s="19"/>
      <c r="W820" s="19"/>
      <c r="X820" s="18"/>
      <c r="Y820" s="46"/>
      <c r="Z820" s="19"/>
      <c r="AA820" s="19"/>
      <c r="AB820" s="19"/>
      <c r="AC820" s="19"/>
      <c r="AD820" s="19"/>
      <c r="AE820" s="19" t="s">
        <v>3967</v>
      </c>
      <c r="AF820" s="54" t="s">
        <v>3448</v>
      </c>
      <c r="AG820" s="54" t="s">
        <v>3539</v>
      </c>
      <c r="AH820" s="52" t="s">
        <v>1571</v>
      </c>
      <c r="AI820" s="52" t="s">
        <v>3467</v>
      </c>
      <c r="AJ820" s="52"/>
      <c r="AK820" s="54" t="s">
        <v>1257</v>
      </c>
      <c r="AL820" s="52" t="s">
        <v>1569</v>
      </c>
      <c r="AM820" s="52" t="s">
        <v>3553</v>
      </c>
      <c r="AN820" s="119"/>
      <c r="AO820" s="119"/>
      <c r="AP820" s="119">
        <f t="shared" si="24"/>
        <v>993600</v>
      </c>
      <c r="AQ820" s="413">
        <v>23102</v>
      </c>
      <c r="AR820" s="413">
        <v>23102</v>
      </c>
      <c r="AS820" s="311"/>
      <c r="AT820" s="311"/>
      <c r="AU820" s="311"/>
      <c r="AV820" s="367"/>
      <c r="AW820" s="311"/>
      <c r="AX820" s="311"/>
    </row>
    <row r="821" spans="1:50" ht="72" x14ac:dyDescent="0.2">
      <c r="A821" s="52" t="s">
        <v>55</v>
      </c>
      <c r="B821" s="52" t="s">
        <v>277</v>
      </c>
      <c r="C821" s="52" t="s">
        <v>17</v>
      </c>
      <c r="D821" s="52" t="s">
        <v>34</v>
      </c>
      <c r="E821" s="52" t="s">
        <v>454</v>
      </c>
      <c r="F821" s="121" t="s">
        <v>2390</v>
      </c>
      <c r="G821" s="52" t="s">
        <v>1153</v>
      </c>
      <c r="H821" s="71" t="s">
        <v>270</v>
      </c>
      <c r="I821" s="71" t="s">
        <v>1119</v>
      </c>
      <c r="J821" s="122">
        <v>7755000</v>
      </c>
      <c r="K821" s="249" t="s">
        <v>137</v>
      </c>
      <c r="L821" s="78"/>
      <c r="M821" s="78"/>
      <c r="N821" s="49">
        <v>23071</v>
      </c>
      <c r="O821" s="19"/>
      <c r="P821" s="169"/>
      <c r="Q821" s="19"/>
      <c r="R821" s="19"/>
      <c r="S821" s="19"/>
      <c r="T821" s="19"/>
      <c r="U821" s="19"/>
      <c r="V821" s="19"/>
      <c r="W821" s="19"/>
      <c r="X821" s="18"/>
      <c r="Y821" s="46"/>
      <c r="Z821" s="19"/>
      <c r="AA821" s="19"/>
      <c r="AB821" s="19"/>
      <c r="AC821" s="19"/>
      <c r="AD821" s="19"/>
      <c r="AE821" s="52" t="s">
        <v>3966</v>
      </c>
      <c r="AF821" s="54" t="s">
        <v>3449</v>
      </c>
      <c r="AG821" s="54" t="s">
        <v>3539</v>
      </c>
      <c r="AH821" s="54" t="s">
        <v>1571</v>
      </c>
      <c r="AI821" s="52" t="s">
        <v>3467</v>
      </c>
      <c r="AJ821" s="52"/>
      <c r="AK821" s="54" t="s">
        <v>1519</v>
      </c>
      <c r="AL821" s="52" t="s">
        <v>1571</v>
      </c>
      <c r="AM821" s="52" t="s">
        <v>3553</v>
      </c>
      <c r="AN821" s="119"/>
      <c r="AO821" s="119"/>
      <c r="AP821" s="119">
        <f t="shared" si="24"/>
        <v>7755000</v>
      </c>
      <c r="AQ821" s="413">
        <v>23102</v>
      </c>
      <c r="AR821" s="413">
        <v>23102</v>
      </c>
      <c r="AS821" s="311"/>
      <c r="AT821" s="311"/>
      <c r="AU821" s="311"/>
      <c r="AV821" s="367"/>
      <c r="AW821" s="311"/>
      <c r="AX821" s="311"/>
    </row>
    <row r="822" spans="1:50" ht="72" x14ac:dyDescent="0.2">
      <c r="A822" s="52" t="s">
        <v>55</v>
      </c>
      <c r="B822" s="52" t="s">
        <v>277</v>
      </c>
      <c r="C822" s="52" t="s">
        <v>17</v>
      </c>
      <c r="D822" s="52" t="s">
        <v>34</v>
      </c>
      <c r="E822" s="52" t="s">
        <v>454</v>
      </c>
      <c r="F822" s="121" t="s">
        <v>2391</v>
      </c>
      <c r="G822" s="52" t="s">
        <v>1154</v>
      </c>
      <c r="H822" s="71" t="s">
        <v>270</v>
      </c>
      <c r="I822" s="71" t="s">
        <v>1119</v>
      </c>
      <c r="J822" s="122">
        <v>750000</v>
      </c>
      <c r="K822" s="249" t="s">
        <v>137</v>
      </c>
      <c r="L822" s="78"/>
      <c r="M822" s="78"/>
      <c r="N822" s="48">
        <v>23076</v>
      </c>
      <c r="O822" s="19"/>
      <c r="P822" s="169"/>
      <c r="Q822" s="19"/>
      <c r="R822" s="19"/>
      <c r="S822" s="19"/>
      <c r="T822" s="19"/>
      <c r="U822" s="19"/>
      <c r="V822" s="19"/>
      <c r="W822" s="19"/>
      <c r="X822" s="18"/>
      <c r="Y822" s="46"/>
      <c r="Z822" s="19"/>
      <c r="AA822" s="19"/>
      <c r="AB822" s="19"/>
      <c r="AC822" s="19"/>
      <c r="AD822" s="19"/>
      <c r="AE822" s="52" t="s">
        <v>3966</v>
      </c>
      <c r="AF822" s="54" t="s">
        <v>2451</v>
      </c>
      <c r="AG822" s="54" t="s">
        <v>3539</v>
      </c>
      <c r="AH822" s="54" t="s">
        <v>1571</v>
      </c>
      <c r="AI822" s="52" t="s">
        <v>3467</v>
      </c>
      <c r="AJ822" s="52"/>
      <c r="AK822" s="54" t="s">
        <v>1257</v>
      </c>
      <c r="AL822" s="52" t="s">
        <v>1569</v>
      </c>
      <c r="AM822" s="52" t="s">
        <v>3553</v>
      </c>
      <c r="AN822" s="119"/>
      <c r="AO822" s="119"/>
      <c r="AP822" s="119">
        <f t="shared" si="24"/>
        <v>750000</v>
      </c>
      <c r="AQ822" s="413">
        <v>23071</v>
      </c>
      <c r="AR822" s="413">
        <v>23071</v>
      </c>
      <c r="AS822" s="311"/>
      <c r="AT822" s="311"/>
      <c r="AU822" s="311"/>
      <c r="AV822" s="367"/>
      <c r="AW822" s="311"/>
      <c r="AX822" s="311"/>
    </row>
  </sheetData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0400-000000000000}"/>
  </dataValidations>
  <pageMargins left="0.70866141732283472" right="0.70866141732283472" top="0.74803149606299213" bottom="0.74803149606299213" header="0.31496062992125984" footer="0.31496062992125984"/>
  <pageSetup paperSize="8" scale="40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400-000001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R702:R709 R711:R722 R729:R744 S702:S744 X702:X744 R358:S447 X358:X447 R243:S281 X243:X281 R193:R211 R213:R242 R156:R185 S156:S211 X187:X211 X156:X184 R98:S152 X98:X152 R2:S79 X2:X79</xm:sqref>
        </x14:dataValidation>
        <x14:dataValidation type="list" allowBlank="1" showInputMessage="1" showErrorMessage="1" xr:uid="{00000000-0002-0000-0400-000002000000}">
          <x14:formula1>
            <xm:f>Sheet2!$F$4:$F$19</xm:f>
          </x14:formula1>
          <xm:sqref>D356:D649 D651:D698 D700:D1048576 D1:D354</xm:sqref>
        </x14:dataValidation>
        <x14:dataValidation type="list" allowBlank="1" showInputMessage="1" showErrorMessage="1" xr:uid="{00000000-0002-0000-0400-000003000000}">
          <x14:formula1>
            <xm:f>Sheet2!$F$4:$F$20</xm:f>
          </x14:formula1>
          <xm:sqref>D355 D650 D699</xm:sqref>
        </x14:dataValidation>
        <x14:dataValidation type="list" allowBlank="1" showInputMessage="1" showErrorMessage="1" xr:uid="{00000000-0002-0000-0400-000004000000}">
          <x14:formula1>
            <xm:f>Sheet2!$C$4:$C$5</xm:f>
          </x14:formula1>
          <xm:sqref>B1:B1048576</xm:sqref>
        </x14:dataValidation>
        <x14:dataValidation type="list" allowBlank="1" showInputMessage="1" showErrorMessage="1" xr:uid="{00000000-0002-0000-0400-000005000000}">
          <x14:formula1>
            <xm:f>Sheet2!$H$4:$H$22</xm:f>
          </x14:formula1>
          <xm:sqref>A1:A1048576</xm:sqref>
        </x14:dataValidation>
        <x14:dataValidation type="list" allowBlank="1" showInputMessage="1" showErrorMessage="1" xr:uid="{00000000-0002-0000-0400-000006000000}">
          <x14:formula1>
            <xm:f>Sheet2!$E$4:$E$5</xm:f>
          </x14:formula1>
          <xm:sqref>C1:C1048576</xm:sqref>
        </x14:dataValidation>
        <x14:dataValidation type="list" allowBlank="1" showInputMessage="1" showErrorMessage="1" xr:uid="{00000000-0002-0000-0400-000007000000}">
          <x14:formula1>
            <xm:f>Sheet2!$C$19:$C$29</xm:f>
          </x14:formula1>
          <xm:sqref>E1:E1048576</xm:sqref>
        </x14:dataValidation>
        <x14:dataValidation type="list" allowBlank="1" showInputMessage="1" showErrorMessage="1" xr:uid="{00000000-0002-0000-0400-000008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R153:S155 X153:X155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D77"/>
  <sheetViews>
    <sheetView zoomScaleNormal="100" workbookViewId="0"/>
  </sheetViews>
  <sheetFormatPr defaultRowHeight="22.5" customHeight="1" x14ac:dyDescent="0.2"/>
  <cols>
    <col min="1" max="1" width="46.625" style="424" customWidth="1"/>
    <col min="2" max="3" width="15" style="427" customWidth="1"/>
    <col min="4" max="4" width="12" style="427" customWidth="1"/>
    <col min="5" max="5" width="25.625" style="424" bestFit="1" customWidth="1"/>
    <col min="6" max="6" width="8" style="424" bestFit="1" customWidth="1"/>
    <col min="7" max="7" width="12" style="424" bestFit="1" customWidth="1"/>
    <col min="8" max="8" width="75.25" style="424" bestFit="1" customWidth="1"/>
    <col min="9" max="9" width="47.625" style="424" bestFit="1" customWidth="1"/>
    <col min="10" max="10" width="23.75" style="424" bestFit="1" customWidth="1"/>
    <col min="11" max="11" width="230.375" style="424" bestFit="1" customWidth="1"/>
    <col min="12" max="13" width="255.625" style="424" bestFit="1" customWidth="1"/>
    <col min="14" max="14" width="21" style="424" bestFit="1" customWidth="1"/>
    <col min="15" max="15" width="58.125" style="424" bestFit="1" customWidth="1"/>
    <col min="16" max="16" width="47.625" style="424" bestFit="1" customWidth="1"/>
    <col min="17" max="17" width="34" style="424" bestFit="1" customWidth="1"/>
    <col min="18" max="18" width="75.875" style="424" bestFit="1" customWidth="1"/>
    <col min="19" max="19" width="70.75" style="424" bestFit="1" customWidth="1"/>
    <col min="20" max="20" width="57.875" style="424" bestFit="1" customWidth="1"/>
    <col min="21" max="21" width="72.125" style="424" bestFit="1" customWidth="1"/>
    <col min="22" max="22" width="69" style="424" bestFit="1" customWidth="1"/>
    <col min="23" max="23" width="79.375" style="424" bestFit="1" customWidth="1"/>
    <col min="24" max="24" width="60.75" style="424" bestFit="1" customWidth="1"/>
    <col min="25" max="25" width="88.375" style="424" bestFit="1" customWidth="1"/>
    <col min="26" max="26" width="72" style="424" bestFit="1" customWidth="1"/>
    <col min="27" max="27" width="99.875" style="424" bestFit="1" customWidth="1"/>
    <col min="28" max="28" width="68" style="424" bestFit="1" customWidth="1"/>
    <col min="29" max="29" width="49.375" style="424" bestFit="1" customWidth="1"/>
    <col min="30" max="30" width="255.625" style="424" bestFit="1" customWidth="1"/>
    <col min="31" max="31" width="87.625" style="424" bestFit="1" customWidth="1"/>
    <col min="32" max="32" width="17" style="424" bestFit="1" customWidth="1"/>
    <col min="33" max="33" width="24.375" style="424" bestFit="1" customWidth="1"/>
    <col min="34" max="34" width="45.5" style="424" bestFit="1" customWidth="1"/>
    <col min="35" max="35" width="21.875" style="424" bestFit="1" customWidth="1"/>
    <col min="36" max="36" width="25.125" style="424" bestFit="1" customWidth="1"/>
    <col min="37" max="37" width="25.875" style="424" bestFit="1" customWidth="1"/>
    <col min="38" max="38" width="15.375" style="424" bestFit="1" customWidth="1"/>
    <col min="39" max="39" width="18.875" style="424" bestFit="1" customWidth="1"/>
    <col min="40" max="40" width="11" style="424" bestFit="1" customWidth="1"/>
    <col min="41" max="41" width="15.125" style="424" bestFit="1" customWidth="1"/>
    <col min="42" max="42" width="105.875" style="424" bestFit="1" customWidth="1"/>
    <col min="43" max="43" width="36.375" style="424" bestFit="1" customWidth="1"/>
    <col min="44" max="44" width="32" style="424" bestFit="1" customWidth="1"/>
    <col min="45" max="45" width="53" style="424" bestFit="1" customWidth="1"/>
    <col min="46" max="46" width="19.75" style="424" bestFit="1" customWidth="1"/>
    <col min="47" max="47" width="93.25" style="424" bestFit="1" customWidth="1"/>
    <col min="48" max="48" width="71.75" style="424" bestFit="1" customWidth="1"/>
    <col min="49" max="49" width="128.5" style="424" bestFit="1" customWidth="1"/>
    <col min="50" max="50" width="132.5" style="424" bestFit="1" customWidth="1"/>
    <col min="51" max="51" width="12.25" style="424" bestFit="1" customWidth="1"/>
    <col min="52" max="52" width="67.5" style="424" bestFit="1" customWidth="1"/>
    <col min="53" max="53" width="16.125" style="424" bestFit="1" customWidth="1"/>
    <col min="54" max="54" width="9.875" style="424" bestFit="1" customWidth="1"/>
    <col min="55" max="55" width="64.875" style="424" bestFit="1" customWidth="1"/>
    <col min="56" max="56" width="9.375" style="424" bestFit="1" customWidth="1"/>
    <col min="57" max="57" width="37.125" style="424" bestFit="1" customWidth="1"/>
    <col min="58" max="58" width="44" style="424" bestFit="1" customWidth="1"/>
    <col min="59" max="59" width="42.5" style="424" bestFit="1" customWidth="1"/>
    <col min="60" max="60" width="16.5" style="424" bestFit="1" customWidth="1"/>
    <col min="61" max="61" width="12.625" style="424" bestFit="1" customWidth="1"/>
    <col min="62" max="62" width="13.5" style="424" bestFit="1" customWidth="1"/>
    <col min="63" max="63" width="40.875" style="424" bestFit="1" customWidth="1"/>
    <col min="64" max="64" width="25.75" style="424" bestFit="1" customWidth="1"/>
    <col min="65" max="65" width="14" style="424" bestFit="1" customWidth="1"/>
    <col min="66" max="66" width="17.625" style="424" bestFit="1" customWidth="1"/>
    <col min="67" max="67" width="16.25" style="424" bestFit="1" customWidth="1"/>
    <col min="68" max="68" width="132.5" style="424" bestFit="1" customWidth="1"/>
    <col min="69" max="69" width="63.75" style="424" bestFit="1" customWidth="1"/>
    <col min="70" max="70" width="63.125" style="424" bestFit="1" customWidth="1"/>
    <col min="71" max="71" width="43.25" style="424" bestFit="1" customWidth="1"/>
    <col min="72" max="72" width="101.25" style="424" bestFit="1" customWidth="1"/>
    <col min="73" max="73" width="42.25" style="424" bestFit="1" customWidth="1"/>
    <col min="74" max="74" width="34.875" style="424" bestFit="1" customWidth="1"/>
    <col min="75" max="75" width="213" style="424" bestFit="1" customWidth="1"/>
    <col min="76" max="76" width="153.625" style="424" bestFit="1" customWidth="1"/>
    <col min="77" max="77" width="9.875" style="424" bestFit="1" customWidth="1"/>
    <col min="78" max="78" width="33.375" style="424" bestFit="1" customWidth="1"/>
    <col min="79" max="79" width="58.125" style="424" bestFit="1" customWidth="1"/>
    <col min="80" max="80" width="145.375" style="424" bestFit="1" customWidth="1"/>
    <col min="81" max="81" width="19.875" style="424" bestFit="1" customWidth="1"/>
    <col min="82" max="82" width="26.75" style="424" bestFit="1" customWidth="1"/>
    <col min="83" max="83" width="27.125" style="424" bestFit="1" customWidth="1"/>
    <col min="84" max="84" width="22.125" style="424" bestFit="1" customWidth="1"/>
    <col min="85" max="85" width="29.875" style="424" bestFit="1" customWidth="1"/>
    <col min="86" max="86" width="23.125" style="424" bestFit="1" customWidth="1"/>
    <col min="87" max="87" width="27.25" style="424" bestFit="1" customWidth="1"/>
    <col min="88" max="88" width="21.625" style="424" bestFit="1" customWidth="1"/>
    <col min="89" max="89" width="80.5" style="424" bestFit="1" customWidth="1"/>
    <col min="90" max="90" width="38.5" style="424" bestFit="1" customWidth="1"/>
    <col min="91" max="91" width="29.875" style="424" bestFit="1" customWidth="1"/>
    <col min="92" max="92" width="22.5" style="424" bestFit="1" customWidth="1"/>
    <col min="93" max="93" width="48" style="424" bestFit="1" customWidth="1"/>
    <col min="94" max="94" width="27.25" style="424" bestFit="1" customWidth="1"/>
    <col min="95" max="95" width="28.75" style="424" bestFit="1" customWidth="1"/>
    <col min="96" max="96" width="27.25" style="424" bestFit="1" customWidth="1"/>
    <col min="97" max="97" width="83.375" style="424" bestFit="1" customWidth="1"/>
    <col min="98" max="98" width="55" style="424" bestFit="1" customWidth="1"/>
    <col min="99" max="99" width="22.125" style="424" bestFit="1" customWidth="1"/>
    <col min="100" max="100" width="27.25" style="424" bestFit="1" customWidth="1"/>
    <col min="101" max="101" width="63.75" style="424" bestFit="1" customWidth="1"/>
    <col min="102" max="102" width="52.375" style="424" bestFit="1" customWidth="1"/>
    <col min="103" max="103" width="45.5" style="424" bestFit="1" customWidth="1"/>
    <col min="104" max="104" width="19" style="424" bestFit="1" customWidth="1"/>
    <col min="105" max="105" width="83.75" style="424" bestFit="1" customWidth="1"/>
    <col min="106" max="106" width="25.625" style="424" bestFit="1" customWidth="1"/>
    <col min="107" max="107" width="22.25" style="424" bestFit="1" customWidth="1"/>
    <col min="108" max="108" width="34.875" style="424" bestFit="1" customWidth="1"/>
    <col min="109" max="109" width="39.125" style="424" bestFit="1" customWidth="1"/>
    <col min="110" max="110" width="40.625" style="424" bestFit="1" customWidth="1"/>
    <col min="111" max="111" width="23.25" style="424" bestFit="1" customWidth="1"/>
    <col min="112" max="112" width="125" style="424" bestFit="1" customWidth="1"/>
    <col min="113" max="113" width="26" style="424" bestFit="1" customWidth="1"/>
    <col min="114" max="114" width="78.75" style="424" bestFit="1" customWidth="1"/>
    <col min="115" max="115" width="8" style="424" bestFit="1" customWidth="1"/>
    <col min="116" max="116" width="12" style="424" bestFit="1" customWidth="1"/>
    <col min="117" max="16384" width="9" style="424"/>
  </cols>
  <sheetData>
    <row r="1" spans="1:4" ht="38.25" customHeight="1" x14ac:dyDescent="0.2">
      <c r="A1" s="441" t="s">
        <v>3977</v>
      </c>
      <c r="B1" s="441"/>
      <c r="C1" s="441"/>
      <c r="D1" s="441"/>
    </row>
    <row r="2" spans="1:4" ht="39" customHeight="1" x14ac:dyDescent="0.2">
      <c r="A2" s="446" t="s">
        <v>3978</v>
      </c>
      <c r="B2" s="445" t="s">
        <v>3986</v>
      </c>
      <c r="C2" s="445"/>
      <c r="D2" s="447" t="s">
        <v>2482</v>
      </c>
    </row>
    <row r="3" spans="1:4" ht="49.5" customHeight="1" x14ac:dyDescent="0.2">
      <c r="A3" s="446"/>
      <c r="B3" s="422" t="s">
        <v>276</v>
      </c>
      <c r="C3" s="425" t="s">
        <v>17</v>
      </c>
      <c r="D3" s="448"/>
    </row>
    <row r="4" spans="1:4" ht="22.5" customHeight="1" x14ac:dyDescent="0.2">
      <c r="A4" s="428" t="s">
        <v>3508</v>
      </c>
      <c r="B4" s="429">
        <v>37</v>
      </c>
      <c r="C4" s="429"/>
      <c r="D4" s="429">
        <v>37</v>
      </c>
    </row>
    <row r="5" spans="1:4" ht="22.5" customHeight="1" x14ac:dyDescent="0.2">
      <c r="A5" s="420" t="s">
        <v>3974</v>
      </c>
      <c r="B5" s="426">
        <v>13</v>
      </c>
      <c r="C5" s="426"/>
      <c r="D5" s="426">
        <v>13</v>
      </c>
    </row>
    <row r="6" spans="1:4" ht="22.5" customHeight="1" x14ac:dyDescent="0.2">
      <c r="A6" s="420" t="s">
        <v>3975</v>
      </c>
      <c r="B6" s="426">
        <v>21</v>
      </c>
      <c r="C6" s="426"/>
      <c r="D6" s="426">
        <v>21</v>
      </c>
    </row>
    <row r="7" spans="1:4" ht="22.5" customHeight="1" x14ac:dyDescent="0.2">
      <c r="A7" s="420" t="s">
        <v>3976</v>
      </c>
      <c r="B7" s="426">
        <v>3</v>
      </c>
      <c r="C7" s="426"/>
      <c r="D7" s="426">
        <v>3</v>
      </c>
    </row>
    <row r="8" spans="1:4" ht="22.5" customHeight="1" x14ac:dyDescent="0.2">
      <c r="A8" s="428" t="s">
        <v>3492</v>
      </c>
      <c r="B8" s="429">
        <v>41</v>
      </c>
      <c r="C8" s="429"/>
      <c r="D8" s="429">
        <v>41</v>
      </c>
    </row>
    <row r="9" spans="1:4" ht="22.5" customHeight="1" x14ac:dyDescent="0.2">
      <c r="A9" s="420" t="s">
        <v>3974</v>
      </c>
      <c r="B9" s="426">
        <v>28</v>
      </c>
      <c r="C9" s="426"/>
      <c r="D9" s="426">
        <v>28</v>
      </c>
    </row>
    <row r="10" spans="1:4" ht="22.5" customHeight="1" x14ac:dyDescent="0.2">
      <c r="A10" s="420" t="s">
        <v>3975</v>
      </c>
      <c r="B10" s="426">
        <v>3</v>
      </c>
      <c r="C10" s="426"/>
      <c r="D10" s="426">
        <v>3</v>
      </c>
    </row>
    <row r="11" spans="1:4" ht="22.5" customHeight="1" x14ac:dyDescent="0.2">
      <c r="A11" s="420" t="s">
        <v>3976</v>
      </c>
      <c r="B11" s="426">
        <v>10</v>
      </c>
      <c r="C11" s="426"/>
      <c r="D11" s="426">
        <v>10</v>
      </c>
    </row>
    <row r="12" spans="1:4" ht="22.5" customHeight="1" x14ac:dyDescent="0.2">
      <c r="A12" s="428" t="s">
        <v>3490</v>
      </c>
      <c r="B12" s="429">
        <v>18</v>
      </c>
      <c r="C12" s="429"/>
      <c r="D12" s="429">
        <v>18</v>
      </c>
    </row>
    <row r="13" spans="1:4" ht="22.5" customHeight="1" x14ac:dyDescent="0.2">
      <c r="A13" s="420" t="s">
        <v>3974</v>
      </c>
      <c r="B13" s="426">
        <v>14</v>
      </c>
      <c r="C13" s="426"/>
      <c r="D13" s="426">
        <v>14</v>
      </c>
    </row>
    <row r="14" spans="1:4" ht="22.5" customHeight="1" x14ac:dyDescent="0.2">
      <c r="A14" s="420" t="s">
        <v>3976</v>
      </c>
      <c r="B14" s="426">
        <v>4</v>
      </c>
      <c r="C14" s="426"/>
      <c r="D14" s="426">
        <v>4</v>
      </c>
    </row>
    <row r="15" spans="1:4" ht="22.5" customHeight="1" x14ac:dyDescent="0.2">
      <c r="A15" s="428" t="s">
        <v>3491</v>
      </c>
      <c r="B15" s="429">
        <v>57</v>
      </c>
      <c r="C15" s="429">
        <v>1</v>
      </c>
      <c r="D15" s="429">
        <v>58</v>
      </c>
    </row>
    <row r="16" spans="1:4" ht="22.5" customHeight="1" x14ac:dyDescent="0.2">
      <c r="A16" s="420" t="s">
        <v>3974</v>
      </c>
      <c r="B16" s="426">
        <v>36</v>
      </c>
      <c r="C16" s="426">
        <v>1</v>
      </c>
      <c r="D16" s="426">
        <v>37</v>
      </c>
    </row>
    <row r="17" spans="1:4" ht="22.5" customHeight="1" x14ac:dyDescent="0.2">
      <c r="A17" s="420" t="s">
        <v>3975</v>
      </c>
      <c r="B17" s="426">
        <v>4</v>
      </c>
      <c r="C17" s="426"/>
      <c r="D17" s="426">
        <v>4</v>
      </c>
    </row>
    <row r="18" spans="1:4" ht="22.5" customHeight="1" x14ac:dyDescent="0.2">
      <c r="A18" s="420" t="s">
        <v>3976</v>
      </c>
      <c r="B18" s="426">
        <v>17</v>
      </c>
      <c r="C18" s="426"/>
      <c r="D18" s="426">
        <v>17</v>
      </c>
    </row>
    <row r="19" spans="1:4" ht="22.5" customHeight="1" x14ac:dyDescent="0.2">
      <c r="A19" s="428" t="s">
        <v>3496</v>
      </c>
      <c r="B19" s="429">
        <v>87</v>
      </c>
      <c r="C19" s="429"/>
      <c r="D19" s="429">
        <v>87</v>
      </c>
    </row>
    <row r="20" spans="1:4" ht="22.5" customHeight="1" x14ac:dyDescent="0.2">
      <c r="A20" s="420" t="s">
        <v>3974</v>
      </c>
      <c r="B20" s="426">
        <v>80</v>
      </c>
      <c r="C20" s="426"/>
      <c r="D20" s="426">
        <v>80</v>
      </c>
    </row>
    <row r="21" spans="1:4" ht="22.5" customHeight="1" x14ac:dyDescent="0.2">
      <c r="A21" s="420" t="s">
        <v>3975</v>
      </c>
      <c r="B21" s="426">
        <v>1</v>
      </c>
      <c r="C21" s="426"/>
      <c r="D21" s="426">
        <v>1</v>
      </c>
    </row>
    <row r="22" spans="1:4" ht="22.5" customHeight="1" x14ac:dyDescent="0.2">
      <c r="A22" s="420" t="s">
        <v>3976</v>
      </c>
      <c r="B22" s="426">
        <v>6</v>
      </c>
      <c r="C22" s="426"/>
      <c r="D22" s="426">
        <v>6</v>
      </c>
    </row>
    <row r="23" spans="1:4" ht="22.5" customHeight="1" x14ac:dyDescent="0.2">
      <c r="A23" s="428" t="s">
        <v>3499</v>
      </c>
      <c r="B23" s="429">
        <v>37</v>
      </c>
      <c r="C23" s="429">
        <v>2</v>
      </c>
      <c r="D23" s="429">
        <v>39</v>
      </c>
    </row>
    <row r="24" spans="1:4" ht="22.5" customHeight="1" x14ac:dyDescent="0.2">
      <c r="A24" s="420" t="s">
        <v>3974</v>
      </c>
      <c r="B24" s="426">
        <v>15</v>
      </c>
      <c r="C24" s="426"/>
      <c r="D24" s="426">
        <v>15</v>
      </c>
    </row>
    <row r="25" spans="1:4" ht="22.5" customHeight="1" x14ac:dyDescent="0.2">
      <c r="A25" s="420" t="s">
        <v>3975</v>
      </c>
      <c r="B25" s="426">
        <v>22</v>
      </c>
      <c r="C25" s="426"/>
      <c r="D25" s="426">
        <v>22</v>
      </c>
    </row>
    <row r="26" spans="1:4" ht="22.5" customHeight="1" x14ac:dyDescent="0.2">
      <c r="A26" s="420" t="s">
        <v>3976</v>
      </c>
      <c r="B26" s="426"/>
      <c r="C26" s="426">
        <v>2</v>
      </c>
      <c r="D26" s="426">
        <v>2</v>
      </c>
    </row>
    <row r="27" spans="1:4" ht="22.5" customHeight="1" x14ac:dyDescent="0.2">
      <c r="A27" s="428" t="s">
        <v>3501</v>
      </c>
      <c r="B27" s="429">
        <v>35</v>
      </c>
      <c r="C27" s="429">
        <v>6</v>
      </c>
      <c r="D27" s="429">
        <v>41</v>
      </c>
    </row>
    <row r="28" spans="1:4" ht="22.5" customHeight="1" x14ac:dyDescent="0.2">
      <c r="A28" s="420" t="s">
        <v>3974</v>
      </c>
      <c r="B28" s="426">
        <v>26</v>
      </c>
      <c r="C28" s="426">
        <v>1</v>
      </c>
      <c r="D28" s="426">
        <v>27</v>
      </c>
    </row>
    <row r="29" spans="1:4" ht="22.5" customHeight="1" x14ac:dyDescent="0.2">
      <c r="A29" s="420" t="s">
        <v>3975</v>
      </c>
      <c r="B29" s="426">
        <v>9</v>
      </c>
      <c r="C29" s="426"/>
      <c r="D29" s="426">
        <v>9</v>
      </c>
    </row>
    <row r="30" spans="1:4" ht="22.5" customHeight="1" x14ac:dyDescent="0.2">
      <c r="A30" s="420" t="s">
        <v>3976</v>
      </c>
      <c r="B30" s="426"/>
      <c r="C30" s="426">
        <v>5</v>
      </c>
      <c r="D30" s="426">
        <v>5</v>
      </c>
    </row>
    <row r="31" spans="1:4" ht="22.5" customHeight="1" x14ac:dyDescent="0.2">
      <c r="A31" s="428" t="s">
        <v>3507</v>
      </c>
      <c r="B31" s="429">
        <v>32</v>
      </c>
      <c r="C31" s="429">
        <v>3</v>
      </c>
      <c r="D31" s="429">
        <v>35</v>
      </c>
    </row>
    <row r="32" spans="1:4" ht="22.5" customHeight="1" x14ac:dyDescent="0.2">
      <c r="A32" s="420" t="s">
        <v>3974</v>
      </c>
      <c r="B32" s="426">
        <v>29</v>
      </c>
      <c r="C32" s="426"/>
      <c r="D32" s="426">
        <v>29</v>
      </c>
    </row>
    <row r="33" spans="1:4" ht="22.5" customHeight="1" x14ac:dyDescent="0.2">
      <c r="A33" s="420" t="s">
        <v>3979</v>
      </c>
      <c r="B33" s="426"/>
      <c r="C33" s="426">
        <v>1</v>
      </c>
      <c r="D33" s="426">
        <v>1</v>
      </c>
    </row>
    <row r="34" spans="1:4" ht="22.5" customHeight="1" x14ac:dyDescent="0.2">
      <c r="A34" s="420" t="s">
        <v>3975</v>
      </c>
      <c r="B34" s="426">
        <v>1</v>
      </c>
      <c r="C34" s="426"/>
      <c r="D34" s="426">
        <v>1</v>
      </c>
    </row>
    <row r="35" spans="1:4" ht="22.5" customHeight="1" x14ac:dyDescent="0.2">
      <c r="A35" s="420" t="s">
        <v>3976</v>
      </c>
      <c r="B35" s="426">
        <v>2</v>
      </c>
      <c r="C35" s="426">
        <v>2</v>
      </c>
      <c r="D35" s="426">
        <v>4</v>
      </c>
    </row>
    <row r="36" spans="1:4" ht="22.5" customHeight="1" x14ac:dyDescent="0.2">
      <c r="A36" s="428" t="s">
        <v>3503</v>
      </c>
      <c r="B36" s="429">
        <v>88</v>
      </c>
      <c r="C36" s="429">
        <v>2</v>
      </c>
      <c r="D36" s="429">
        <v>90</v>
      </c>
    </row>
    <row r="37" spans="1:4" ht="22.5" customHeight="1" x14ac:dyDescent="0.2">
      <c r="A37" s="420" t="s">
        <v>3974</v>
      </c>
      <c r="B37" s="426">
        <v>5</v>
      </c>
      <c r="C37" s="426"/>
      <c r="D37" s="426">
        <v>5</v>
      </c>
    </row>
    <row r="38" spans="1:4" ht="22.5" customHeight="1" x14ac:dyDescent="0.2">
      <c r="A38" s="420" t="s">
        <v>3975</v>
      </c>
      <c r="B38" s="426">
        <v>30</v>
      </c>
      <c r="C38" s="426"/>
      <c r="D38" s="426">
        <v>30</v>
      </c>
    </row>
    <row r="39" spans="1:4" ht="22.5" customHeight="1" x14ac:dyDescent="0.2">
      <c r="A39" s="420" t="s">
        <v>3976</v>
      </c>
      <c r="B39" s="426">
        <v>53</v>
      </c>
      <c r="C39" s="426">
        <v>2</v>
      </c>
      <c r="D39" s="426">
        <v>55</v>
      </c>
    </row>
    <row r="40" spans="1:4" ht="22.5" customHeight="1" x14ac:dyDescent="0.2">
      <c r="A40" s="428" t="s">
        <v>3505</v>
      </c>
      <c r="B40" s="429">
        <v>31</v>
      </c>
      <c r="C40" s="429">
        <v>2</v>
      </c>
      <c r="D40" s="429">
        <v>33</v>
      </c>
    </row>
    <row r="41" spans="1:4" ht="22.5" customHeight="1" x14ac:dyDescent="0.2">
      <c r="A41" s="420" t="s">
        <v>3974</v>
      </c>
      <c r="B41" s="426">
        <v>1</v>
      </c>
      <c r="C41" s="426">
        <v>2</v>
      </c>
      <c r="D41" s="426">
        <v>3</v>
      </c>
    </row>
    <row r="42" spans="1:4" ht="22.5" customHeight="1" x14ac:dyDescent="0.2">
      <c r="A42" s="420" t="s">
        <v>3975</v>
      </c>
      <c r="B42" s="426">
        <v>30</v>
      </c>
      <c r="C42" s="426"/>
      <c r="D42" s="426">
        <v>30</v>
      </c>
    </row>
    <row r="43" spans="1:4" ht="22.5" customHeight="1" x14ac:dyDescent="0.2">
      <c r="A43" s="428" t="s">
        <v>3497</v>
      </c>
      <c r="B43" s="429">
        <v>74</v>
      </c>
      <c r="C43" s="429">
        <v>4</v>
      </c>
      <c r="D43" s="429">
        <v>78</v>
      </c>
    </row>
    <row r="44" spans="1:4" ht="22.5" customHeight="1" x14ac:dyDescent="0.2">
      <c r="A44" s="420" t="s">
        <v>3974</v>
      </c>
      <c r="B44" s="426">
        <v>28</v>
      </c>
      <c r="C44" s="426"/>
      <c r="D44" s="426">
        <v>28</v>
      </c>
    </row>
    <row r="45" spans="1:4" ht="22.5" customHeight="1" x14ac:dyDescent="0.2">
      <c r="A45" s="420" t="s">
        <v>3975</v>
      </c>
      <c r="B45" s="426">
        <v>18</v>
      </c>
      <c r="C45" s="426"/>
      <c r="D45" s="426">
        <v>18</v>
      </c>
    </row>
    <row r="46" spans="1:4" ht="22.5" customHeight="1" x14ac:dyDescent="0.2">
      <c r="A46" s="420" t="s">
        <v>3976</v>
      </c>
      <c r="B46" s="426">
        <v>28</v>
      </c>
      <c r="C46" s="426">
        <v>4</v>
      </c>
      <c r="D46" s="426">
        <v>32</v>
      </c>
    </row>
    <row r="47" spans="1:4" ht="22.5" customHeight="1" x14ac:dyDescent="0.2">
      <c r="A47" s="428" t="s">
        <v>3504</v>
      </c>
      <c r="B47" s="429">
        <v>32</v>
      </c>
      <c r="C47" s="429">
        <v>4</v>
      </c>
      <c r="D47" s="429">
        <v>36</v>
      </c>
    </row>
    <row r="48" spans="1:4" ht="22.5" customHeight="1" x14ac:dyDescent="0.2">
      <c r="A48" s="420" t="s">
        <v>3974</v>
      </c>
      <c r="B48" s="426">
        <v>13</v>
      </c>
      <c r="C48" s="426">
        <v>2</v>
      </c>
      <c r="D48" s="426">
        <v>15</v>
      </c>
    </row>
    <row r="49" spans="1:4" ht="22.5" customHeight="1" x14ac:dyDescent="0.2">
      <c r="A49" s="420" t="s">
        <v>3975</v>
      </c>
      <c r="B49" s="426">
        <v>19</v>
      </c>
      <c r="C49" s="426"/>
      <c r="D49" s="426">
        <v>19</v>
      </c>
    </row>
    <row r="50" spans="1:4" ht="22.5" customHeight="1" x14ac:dyDescent="0.2">
      <c r="A50" s="420" t="s">
        <v>3976</v>
      </c>
      <c r="B50" s="426"/>
      <c r="C50" s="426">
        <v>2</v>
      </c>
      <c r="D50" s="426">
        <v>2</v>
      </c>
    </row>
    <row r="51" spans="1:4" ht="22.5" customHeight="1" x14ac:dyDescent="0.2">
      <c r="A51" s="428" t="s">
        <v>3498</v>
      </c>
      <c r="B51" s="429">
        <v>55</v>
      </c>
      <c r="C51" s="429">
        <v>2</v>
      </c>
      <c r="D51" s="429">
        <v>57</v>
      </c>
    </row>
    <row r="52" spans="1:4" ht="22.5" customHeight="1" x14ac:dyDescent="0.2">
      <c r="A52" s="420" t="s">
        <v>3974</v>
      </c>
      <c r="B52" s="426">
        <v>36</v>
      </c>
      <c r="C52" s="426">
        <v>1</v>
      </c>
      <c r="D52" s="426">
        <v>37</v>
      </c>
    </row>
    <row r="53" spans="1:4" ht="30" x14ac:dyDescent="0.2">
      <c r="A53" s="430" t="s">
        <v>3980</v>
      </c>
      <c r="B53" s="426"/>
      <c r="C53" s="426">
        <v>1</v>
      </c>
      <c r="D53" s="426">
        <v>1</v>
      </c>
    </row>
    <row r="54" spans="1:4" ht="22.5" customHeight="1" x14ac:dyDescent="0.2">
      <c r="A54" s="420" t="s">
        <v>3975</v>
      </c>
      <c r="B54" s="426">
        <v>19</v>
      </c>
      <c r="C54" s="426"/>
      <c r="D54" s="426">
        <v>19</v>
      </c>
    </row>
    <row r="55" spans="1:4" ht="22.5" customHeight="1" x14ac:dyDescent="0.2">
      <c r="A55" s="428" t="s">
        <v>3502</v>
      </c>
      <c r="B55" s="429">
        <v>47</v>
      </c>
      <c r="C55" s="429">
        <v>3</v>
      </c>
      <c r="D55" s="429">
        <v>50</v>
      </c>
    </row>
    <row r="56" spans="1:4" ht="22.5" customHeight="1" x14ac:dyDescent="0.2">
      <c r="A56" s="420" t="s">
        <v>3974</v>
      </c>
      <c r="B56" s="426">
        <v>19</v>
      </c>
      <c r="C56" s="426">
        <v>2</v>
      </c>
      <c r="D56" s="426">
        <v>21</v>
      </c>
    </row>
    <row r="57" spans="1:4" ht="22.5" customHeight="1" x14ac:dyDescent="0.2">
      <c r="A57" s="420" t="s">
        <v>3975</v>
      </c>
      <c r="B57" s="426">
        <v>22</v>
      </c>
      <c r="C57" s="426"/>
      <c r="D57" s="426">
        <v>22</v>
      </c>
    </row>
    <row r="58" spans="1:4" ht="22.5" customHeight="1" x14ac:dyDescent="0.2">
      <c r="A58" s="420" t="s">
        <v>3976</v>
      </c>
      <c r="B58" s="426">
        <v>6</v>
      </c>
      <c r="C58" s="426">
        <v>1</v>
      </c>
      <c r="D58" s="426">
        <v>7</v>
      </c>
    </row>
    <row r="59" spans="1:4" ht="22.5" customHeight="1" x14ac:dyDescent="0.2">
      <c r="A59" s="428" t="s">
        <v>3506</v>
      </c>
      <c r="B59" s="429">
        <v>42</v>
      </c>
      <c r="C59" s="429">
        <v>1</v>
      </c>
      <c r="D59" s="429">
        <v>43</v>
      </c>
    </row>
    <row r="60" spans="1:4" ht="22.5" customHeight="1" x14ac:dyDescent="0.2">
      <c r="A60" s="420" t="s">
        <v>3974</v>
      </c>
      <c r="B60" s="426">
        <v>12</v>
      </c>
      <c r="C60" s="426"/>
      <c r="D60" s="426">
        <v>12</v>
      </c>
    </row>
    <row r="61" spans="1:4" ht="22.5" customHeight="1" x14ac:dyDescent="0.2">
      <c r="A61" s="420" t="s">
        <v>3976</v>
      </c>
      <c r="B61" s="426">
        <v>30</v>
      </c>
      <c r="C61" s="426">
        <v>1</v>
      </c>
      <c r="D61" s="426">
        <v>31</v>
      </c>
    </row>
    <row r="62" spans="1:4" ht="22.5" customHeight="1" x14ac:dyDescent="0.2">
      <c r="A62" s="428" t="s">
        <v>3500</v>
      </c>
      <c r="B62" s="429">
        <v>16</v>
      </c>
      <c r="C62" s="429">
        <v>3</v>
      </c>
      <c r="D62" s="429">
        <v>19</v>
      </c>
    </row>
    <row r="63" spans="1:4" ht="22.5" customHeight="1" x14ac:dyDescent="0.2">
      <c r="A63" s="420" t="s">
        <v>3974</v>
      </c>
      <c r="B63" s="426">
        <v>7</v>
      </c>
      <c r="C63" s="426">
        <v>1</v>
      </c>
      <c r="D63" s="426">
        <v>8</v>
      </c>
    </row>
    <row r="64" spans="1:4" ht="22.5" customHeight="1" x14ac:dyDescent="0.2">
      <c r="A64" s="420" t="s">
        <v>3975</v>
      </c>
      <c r="B64" s="426">
        <v>9</v>
      </c>
      <c r="C64" s="426"/>
      <c r="D64" s="426">
        <v>9</v>
      </c>
    </row>
    <row r="65" spans="1:4" ht="22.5" customHeight="1" x14ac:dyDescent="0.2">
      <c r="A65" s="420" t="s">
        <v>3976</v>
      </c>
      <c r="B65" s="426"/>
      <c r="C65" s="426">
        <v>2</v>
      </c>
      <c r="D65" s="426">
        <v>2</v>
      </c>
    </row>
    <row r="66" spans="1:4" ht="22.5" customHeight="1" x14ac:dyDescent="0.2">
      <c r="A66" s="428" t="s">
        <v>3493</v>
      </c>
      <c r="B66" s="429">
        <v>10</v>
      </c>
      <c r="C66" s="429">
        <v>3</v>
      </c>
      <c r="D66" s="429">
        <v>13</v>
      </c>
    </row>
    <row r="67" spans="1:4" ht="22.5" customHeight="1" x14ac:dyDescent="0.2">
      <c r="A67" s="420" t="s">
        <v>3974</v>
      </c>
      <c r="B67" s="426">
        <v>6</v>
      </c>
      <c r="C67" s="426">
        <v>1</v>
      </c>
      <c r="D67" s="426">
        <v>7</v>
      </c>
    </row>
    <row r="68" spans="1:4" ht="22.5" customHeight="1" x14ac:dyDescent="0.2">
      <c r="A68" s="420" t="s">
        <v>3976</v>
      </c>
      <c r="B68" s="426">
        <v>4</v>
      </c>
      <c r="C68" s="426">
        <v>2</v>
      </c>
      <c r="D68" s="426">
        <v>6</v>
      </c>
    </row>
    <row r="69" spans="1:4" ht="22.5" customHeight="1" x14ac:dyDescent="0.2">
      <c r="A69" s="428" t="s">
        <v>3495</v>
      </c>
      <c r="B69" s="429">
        <v>19</v>
      </c>
      <c r="C69" s="429">
        <v>2</v>
      </c>
      <c r="D69" s="429">
        <v>21</v>
      </c>
    </row>
    <row r="70" spans="1:4" ht="22.5" customHeight="1" x14ac:dyDescent="0.2">
      <c r="A70" s="420" t="s">
        <v>3974</v>
      </c>
      <c r="B70" s="426">
        <v>2</v>
      </c>
      <c r="C70" s="426">
        <v>1</v>
      </c>
      <c r="D70" s="426">
        <v>3</v>
      </c>
    </row>
    <row r="71" spans="1:4" ht="22.5" customHeight="1" x14ac:dyDescent="0.2">
      <c r="A71" s="420" t="s">
        <v>3975</v>
      </c>
      <c r="B71" s="426">
        <v>17</v>
      </c>
      <c r="C71" s="426"/>
      <c r="D71" s="426">
        <v>17</v>
      </c>
    </row>
    <row r="72" spans="1:4" ht="22.5" customHeight="1" x14ac:dyDescent="0.2">
      <c r="A72" s="420" t="s">
        <v>3976</v>
      </c>
      <c r="B72" s="426"/>
      <c r="C72" s="426">
        <v>1</v>
      </c>
      <c r="D72" s="426">
        <v>1</v>
      </c>
    </row>
    <row r="73" spans="1:4" ht="22.5" customHeight="1" x14ac:dyDescent="0.2">
      <c r="A73" s="428" t="s">
        <v>3494</v>
      </c>
      <c r="B73" s="429">
        <v>19</v>
      </c>
      <c r="C73" s="429">
        <v>6</v>
      </c>
      <c r="D73" s="429">
        <v>25</v>
      </c>
    </row>
    <row r="74" spans="1:4" ht="22.5" customHeight="1" x14ac:dyDescent="0.2">
      <c r="A74" s="420" t="s">
        <v>3974</v>
      </c>
      <c r="B74" s="426">
        <v>3</v>
      </c>
      <c r="C74" s="426"/>
      <c r="D74" s="426">
        <v>3</v>
      </c>
    </row>
    <row r="75" spans="1:4" ht="22.5" customHeight="1" x14ac:dyDescent="0.2">
      <c r="A75" s="420" t="s">
        <v>3975</v>
      </c>
      <c r="B75" s="426">
        <v>15</v>
      </c>
      <c r="C75" s="426"/>
      <c r="D75" s="426">
        <v>15</v>
      </c>
    </row>
    <row r="76" spans="1:4" ht="22.5" customHeight="1" x14ac:dyDescent="0.2">
      <c r="A76" s="420" t="s">
        <v>3976</v>
      </c>
      <c r="B76" s="426">
        <v>1</v>
      </c>
      <c r="C76" s="426">
        <v>6</v>
      </c>
      <c r="D76" s="426">
        <v>7</v>
      </c>
    </row>
    <row r="77" spans="1:4" s="421" customFormat="1" ht="34.5" customHeight="1" x14ac:dyDescent="0.2">
      <c r="A77" s="419" t="s">
        <v>2482</v>
      </c>
      <c r="B77" s="423">
        <v>777</v>
      </c>
      <c r="C77" s="423">
        <v>44</v>
      </c>
      <c r="D77" s="423">
        <v>821</v>
      </c>
    </row>
  </sheetData>
  <mergeCells count="4">
    <mergeCell ref="B2:C2"/>
    <mergeCell ref="A2:A3"/>
    <mergeCell ref="D2:D3"/>
    <mergeCell ref="A1:D1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  <rowBreaks count="2" manualBreakCount="2">
    <brk id="30" max="3" man="1"/>
    <brk id="58" max="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rgb="FF002060"/>
  </sheetPr>
  <dimension ref="A1:AZ822"/>
  <sheetViews>
    <sheetView showGridLines="0" topLeftCell="A769" zoomScaleNormal="100" workbookViewId="0"/>
  </sheetViews>
  <sheetFormatPr defaultRowHeight="18" x14ac:dyDescent="0.2"/>
  <cols>
    <col min="1" max="1" width="16.875" style="253" customWidth="1"/>
    <col min="2" max="2" width="27.375" style="253" hidden="1" customWidth="1"/>
    <col min="3" max="3" width="17.375" style="253" hidden="1" customWidth="1"/>
    <col min="4" max="4" width="18.125" style="253" hidden="1" customWidth="1"/>
    <col min="5" max="5" width="26.5" style="253" hidden="1" customWidth="1"/>
    <col min="6" max="6" width="24.5" style="267" hidden="1" customWidth="1"/>
    <col min="7" max="7" width="46.5" style="268" customWidth="1"/>
    <col min="8" max="8" width="5.625" style="123" customWidth="1"/>
    <col min="9" max="9" width="7" style="123" customWidth="1"/>
    <col min="10" max="10" width="16.125" style="269" bestFit="1" customWidth="1"/>
    <col min="11" max="13" width="9.875" style="123" customWidth="1"/>
    <col min="14" max="14" width="14.375" style="253" customWidth="1"/>
    <col min="15" max="15" width="14.875" style="253" customWidth="1"/>
    <col min="16" max="16" width="18" style="253" customWidth="1"/>
    <col min="17" max="17" width="15" style="253" customWidth="1"/>
    <col min="18" max="18" width="14.125" style="253" hidden="1" customWidth="1"/>
    <col min="19" max="19" width="15.25" style="253" hidden="1" customWidth="1"/>
    <col min="20" max="21" width="10.5" style="253" hidden="1" customWidth="1"/>
    <col min="22" max="22" width="18.5" style="253" customWidth="1"/>
    <col min="23" max="23" width="26.5" style="253" customWidth="1"/>
    <col min="24" max="24" width="11.875" style="123" customWidth="1"/>
    <col min="25" max="25" width="30.125" style="270" customWidth="1"/>
    <col min="26" max="26" width="28.625" style="253" customWidth="1"/>
    <col min="27" max="27" width="16.875" style="253" customWidth="1"/>
    <col min="28" max="28" width="24.25" style="253" hidden="1" customWidth="1"/>
    <col min="29" max="29" width="24.125" style="253" hidden="1" customWidth="1"/>
    <col min="30" max="30" width="25.875" style="253" hidden="1" customWidth="1"/>
    <col min="31" max="31" width="37.125" style="253" customWidth="1"/>
    <col min="32" max="33" width="39" style="268" hidden="1" customWidth="1"/>
    <col min="34" max="34" width="39" style="253" hidden="1" customWidth="1"/>
    <col min="35" max="36" width="39" style="268" hidden="1" customWidth="1"/>
    <col min="37" max="39" width="38.75" style="268" hidden="1" customWidth="1"/>
    <col min="40" max="40" width="21.5" style="84" hidden="1" customWidth="1"/>
    <col min="41" max="41" width="21.5" style="271" hidden="1" customWidth="1"/>
    <col min="42" max="42" width="21.5" style="84" hidden="1" customWidth="1"/>
    <col min="43" max="44" width="21.625" style="253" hidden="1" customWidth="1"/>
    <col min="45" max="45" width="21.875" style="253" hidden="1" customWidth="1"/>
    <col min="46" max="46" width="19.5" style="253" hidden="1" customWidth="1"/>
    <col min="47" max="47" width="24.25" style="253" hidden="1" customWidth="1"/>
    <col min="48" max="48" width="19.875" style="253" hidden="1" customWidth="1"/>
    <col min="49" max="49" width="17" style="253" hidden="1" customWidth="1"/>
    <col min="50" max="50" width="36.375" style="253" hidden="1" customWidth="1"/>
    <col min="51" max="52" width="9" style="253" hidden="1" customWidth="1"/>
    <col min="53" max="16384" width="9" style="253"/>
  </cols>
  <sheetData>
    <row r="1" spans="1:50" s="247" customFormat="1" ht="164.25" x14ac:dyDescent="0.2">
      <c r="A1" s="237" t="s">
        <v>1546</v>
      </c>
      <c r="B1" s="237" t="s">
        <v>1547</v>
      </c>
      <c r="C1" s="238" t="s">
        <v>1548</v>
      </c>
      <c r="D1" s="237" t="s">
        <v>1549</v>
      </c>
      <c r="E1" s="237" t="s">
        <v>309</v>
      </c>
      <c r="F1" s="239" t="s">
        <v>1550</v>
      </c>
      <c r="G1" s="237" t="s">
        <v>1551</v>
      </c>
      <c r="H1" s="240" t="s">
        <v>1552</v>
      </c>
      <c r="I1" s="240" t="s">
        <v>1553</v>
      </c>
      <c r="J1" s="241" t="s">
        <v>1554</v>
      </c>
      <c r="K1" s="242" t="s">
        <v>0</v>
      </c>
      <c r="L1" s="242" t="s">
        <v>1</v>
      </c>
      <c r="M1" s="242" t="s">
        <v>2</v>
      </c>
      <c r="N1" s="243" t="s">
        <v>1521</v>
      </c>
      <c r="O1" s="244" t="s">
        <v>1525</v>
      </c>
      <c r="P1" s="244" t="s">
        <v>1526</v>
      </c>
      <c r="Q1" s="244" t="s">
        <v>1527</v>
      </c>
      <c r="R1" s="244" t="s">
        <v>1528</v>
      </c>
      <c r="S1" s="244" t="s">
        <v>1529</v>
      </c>
      <c r="T1" s="244" t="s">
        <v>1530</v>
      </c>
      <c r="U1" s="244" t="s">
        <v>1531</v>
      </c>
      <c r="V1" s="244" t="s">
        <v>1532</v>
      </c>
      <c r="W1" s="244" t="s">
        <v>1533</v>
      </c>
      <c r="X1" s="244" t="s">
        <v>1534</v>
      </c>
      <c r="Y1" s="244" t="s">
        <v>1535</v>
      </c>
      <c r="Z1" s="244" t="s">
        <v>1536</v>
      </c>
      <c r="AA1" s="244" t="s">
        <v>1537</v>
      </c>
      <c r="AB1" s="243" t="s">
        <v>1522</v>
      </c>
      <c r="AC1" s="243" t="s">
        <v>1523</v>
      </c>
      <c r="AD1" s="243" t="s">
        <v>1524</v>
      </c>
      <c r="AE1" s="243" t="s">
        <v>3619</v>
      </c>
      <c r="AF1" s="245" t="s">
        <v>2551</v>
      </c>
      <c r="AG1" s="245" t="s">
        <v>3618</v>
      </c>
      <c r="AH1" s="243" t="s">
        <v>3465</v>
      </c>
      <c r="AI1" s="245" t="s">
        <v>3557</v>
      </c>
      <c r="AJ1" s="245" t="s">
        <v>3613</v>
      </c>
      <c r="AK1" s="243" t="s">
        <v>2392</v>
      </c>
      <c r="AL1" s="243" t="s">
        <v>1567</v>
      </c>
      <c r="AM1" s="243" t="s">
        <v>3970</v>
      </c>
      <c r="AN1" s="83" t="s">
        <v>3554</v>
      </c>
      <c r="AO1" s="83" t="s">
        <v>3555</v>
      </c>
      <c r="AP1" s="246" t="s">
        <v>3556</v>
      </c>
      <c r="AQ1" s="244" t="s">
        <v>1538</v>
      </c>
      <c r="AR1" s="244" t="s">
        <v>1539</v>
      </c>
      <c r="AS1" s="244" t="s">
        <v>1540</v>
      </c>
      <c r="AT1" s="244" t="s">
        <v>1541</v>
      </c>
      <c r="AU1" s="244" t="s">
        <v>1542</v>
      </c>
      <c r="AV1" s="244" t="s">
        <v>1543</v>
      </c>
      <c r="AW1" s="244" t="s">
        <v>1544</v>
      </c>
      <c r="AX1" s="244" t="s">
        <v>1545</v>
      </c>
    </row>
    <row r="2" spans="1:50" s="123" customFormat="1" ht="72" hidden="1" x14ac:dyDescent="0.2">
      <c r="A2" s="52" t="s">
        <v>9</v>
      </c>
      <c r="B2" s="52" t="s">
        <v>277</v>
      </c>
      <c r="C2" s="52" t="s">
        <v>276</v>
      </c>
      <c r="D2" s="52" t="s">
        <v>11</v>
      </c>
      <c r="E2" s="52" t="s">
        <v>310</v>
      </c>
      <c r="F2" s="122" t="s">
        <v>1575</v>
      </c>
      <c r="G2" s="52" t="s">
        <v>254</v>
      </c>
      <c r="H2" s="71" t="s">
        <v>267</v>
      </c>
      <c r="I2" s="71" t="s">
        <v>268</v>
      </c>
      <c r="J2" s="122">
        <v>40800</v>
      </c>
      <c r="K2" s="248"/>
      <c r="L2" s="248"/>
      <c r="M2" s="249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3620</v>
      </c>
      <c r="AC2" s="36" t="s">
        <v>3620</v>
      </c>
      <c r="AD2" s="16">
        <v>40800</v>
      </c>
      <c r="AE2" s="19" t="s">
        <v>2500</v>
      </c>
      <c r="AF2" s="52" t="s">
        <v>2495</v>
      </c>
      <c r="AG2" s="52" t="s">
        <v>3544</v>
      </c>
      <c r="AH2" s="52" t="s">
        <v>3476</v>
      </c>
      <c r="AI2" s="52" t="s">
        <v>2457</v>
      </c>
      <c r="AJ2" s="52"/>
      <c r="AK2" s="52" t="s">
        <v>1158</v>
      </c>
      <c r="AL2" s="52" t="s">
        <v>1570</v>
      </c>
      <c r="AM2" s="52" t="s">
        <v>3553</v>
      </c>
      <c r="AN2" s="250"/>
      <c r="AO2" s="250">
        <v>40800</v>
      </c>
      <c r="AP2" s="119">
        <f>J2-AN2-AO2</f>
        <v>0</v>
      </c>
      <c r="AQ2" s="115">
        <v>242221</v>
      </c>
      <c r="AR2" s="115">
        <v>242221</v>
      </c>
      <c r="AS2" s="115">
        <v>242249</v>
      </c>
      <c r="AT2" s="115">
        <v>242249</v>
      </c>
      <c r="AU2" s="115">
        <v>242257</v>
      </c>
      <c r="AV2" s="15">
        <v>40800</v>
      </c>
      <c r="AW2" s="38" t="s">
        <v>2395</v>
      </c>
      <c r="AX2" s="71" t="s">
        <v>2548</v>
      </c>
    </row>
    <row r="3" spans="1:50" s="123" customFormat="1" ht="72" hidden="1" x14ac:dyDescent="0.2">
      <c r="A3" s="52" t="s">
        <v>9</v>
      </c>
      <c r="B3" s="52" t="s">
        <v>277</v>
      </c>
      <c r="C3" s="52" t="s">
        <v>276</v>
      </c>
      <c r="D3" s="52" t="s">
        <v>11</v>
      </c>
      <c r="E3" s="52" t="s">
        <v>310</v>
      </c>
      <c r="F3" s="121" t="s">
        <v>1576</v>
      </c>
      <c r="G3" s="52" t="s">
        <v>255</v>
      </c>
      <c r="H3" s="71" t="s">
        <v>269</v>
      </c>
      <c r="I3" s="71" t="s">
        <v>268</v>
      </c>
      <c r="J3" s="122">
        <v>4000</v>
      </c>
      <c r="K3" s="248"/>
      <c r="L3" s="248"/>
      <c r="M3" s="249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3621</v>
      </c>
      <c r="AC3" s="36" t="s">
        <v>3621</v>
      </c>
      <c r="AD3" s="16">
        <v>3800</v>
      </c>
      <c r="AE3" s="19" t="s">
        <v>3622</v>
      </c>
      <c r="AF3" s="52" t="s">
        <v>2495</v>
      </c>
      <c r="AG3" s="52" t="s">
        <v>3544</v>
      </c>
      <c r="AH3" s="52" t="s">
        <v>3476</v>
      </c>
      <c r="AI3" s="52" t="s">
        <v>2457</v>
      </c>
      <c r="AJ3" s="52"/>
      <c r="AK3" s="52" t="s">
        <v>1158</v>
      </c>
      <c r="AL3" s="52" t="s">
        <v>1570</v>
      </c>
      <c r="AM3" s="52" t="s">
        <v>3553</v>
      </c>
      <c r="AN3" s="250"/>
      <c r="AO3" s="250">
        <v>3800</v>
      </c>
      <c r="AP3" s="119">
        <f t="shared" ref="AP3:AP66" si="0">J3-AN3-AO3</f>
        <v>200</v>
      </c>
      <c r="AQ3" s="115">
        <v>242221</v>
      </c>
      <c r="AR3" s="115">
        <v>242221</v>
      </c>
      <c r="AS3" s="115">
        <v>242240</v>
      </c>
      <c r="AT3" s="115">
        <v>242240</v>
      </c>
      <c r="AU3" s="115">
        <v>242254</v>
      </c>
      <c r="AV3" s="15">
        <v>3800</v>
      </c>
      <c r="AW3" s="117">
        <v>200</v>
      </c>
      <c r="AX3" s="71" t="s">
        <v>2548</v>
      </c>
    </row>
    <row r="4" spans="1:50" s="123" customFormat="1" ht="72" hidden="1" x14ac:dyDescent="0.2">
      <c r="A4" s="52" t="s">
        <v>9</v>
      </c>
      <c r="B4" s="52" t="s">
        <v>277</v>
      </c>
      <c r="C4" s="52" t="s">
        <v>276</v>
      </c>
      <c r="D4" s="52" t="s">
        <v>11</v>
      </c>
      <c r="E4" s="52" t="s">
        <v>310</v>
      </c>
      <c r="F4" s="121" t="s">
        <v>1577</v>
      </c>
      <c r="G4" s="52" t="s">
        <v>256</v>
      </c>
      <c r="H4" s="71" t="s">
        <v>267</v>
      </c>
      <c r="I4" s="71" t="s">
        <v>268</v>
      </c>
      <c r="J4" s="122">
        <v>23400</v>
      </c>
      <c r="K4" s="248"/>
      <c r="L4" s="248"/>
      <c r="M4" s="249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3620</v>
      </c>
      <c r="AC4" s="36" t="s">
        <v>3620</v>
      </c>
      <c r="AD4" s="16">
        <v>23400</v>
      </c>
      <c r="AE4" s="19" t="s">
        <v>2500</v>
      </c>
      <c r="AF4" s="52" t="s">
        <v>2495</v>
      </c>
      <c r="AG4" s="52" t="s">
        <v>3544</v>
      </c>
      <c r="AH4" s="52" t="s">
        <v>3476</v>
      </c>
      <c r="AI4" s="52" t="s">
        <v>2457</v>
      </c>
      <c r="AJ4" s="52"/>
      <c r="AK4" s="52" t="s">
        <v>1158</v>
      </c>
      <c r="AL4" s="52" t="s">
        <v>1570</v>
      </c>
      <c r="AM4" s="52" t="s">
        <v>3553</v>
      </c>
      <c r="AN4" s="250"/>
      <c r="AO4" s="250">
        <v>23400</v>
      </c>
      <c r="AP4" s="119">
        <f t="shared" si="0"/>
        <v>0</v>
      </c>
      <c r="AQ4" s="115">
        <v>242221</v>
      </c>
      <c r="AR4" s="115">
        <v>242221</v>
      </c>
      <c r="AS4" s="115">
        <v>242249</v>
      </c>
      <c r="AT4" s="115">
        <v>242249</v>
      </c>
      <c r="AU4" s="115">
        <v>242257</v>
      </c>
      <c r="AV4" s="15">
        <v>23400</v>
      </c>
      <c r="AW4" s="38" t="s">
        <v>2395</v>
      </c>
      <c r="AX4" s="71" t="s">
        <v>2548</v>
      </c>
    </row>
    <row r="5" spans="1:50" s="123" customFormat="1" ht="72" hidden="1" x14ac:dyDescent="0.2">
      <c r="A5" s="52" t="s">
        <v>9</v>
      </c>
      <c r="B5" s="52" t="s">
        <v>277</v>
      </c>
      <c r="C5" s="52" t="s">
        <v>276</v>
      </c>
      <c r="D5" s="52" t="s">
        <v>11</v>
      </c>
      <c r="E5" s="52" t="s">
        <v>310</v>
      </c>
      <c r="F5" s="121" t="s">
        <v>1578</v>
      </c>
      <c r="G5" s="52" t="s">
        <v>257</v>
      </c>
      <c r="H5" s="71" t="s">
        <v>270</v>
      </c>
      <c r="I5" s="71" t="s">
        <v>271</v>
      </c>
      <c r="J5" s="122">
        <v>7000</v>
      </c>
      <c r="K5" s="248"/>
      <c r="L5" s="248"/>
      <c r="M5" s="249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52" t="s">
        <v>2500</v>
      </c>
      <c r="AG5" s="52" t="s">
        <v>3544</v>
      </c>
      <c r="AH5" s="52" t="s">
        <v>2457</v>
      </c>
      <c r="AI5" s="52" t="s">
        <v>2457</v>
      </c>
      <c r="AJ5" s="52"/>
      <c r="AK5" s="52" t="s">
        <v>1158</v>
      </c>
      <c r="AL5" s="52" t="s">
        <v>1570</v>
      </c>
      <c r="AM5" s="52" t="s">
        <v>3552</v>
      </c>
      <c r="AN5" s="250"/>
      <c r="AO5" s="250">
        <v>6900</v>
      </c>
      <c r="AP5" s="119">
        <f t="shared" si="0"/>
        <v>100</v>
      </c>
      <c r="AQ5" s="115">
        <v>242221</v>
      </c>
      <c r="AR5" s="115">
        <v>242221</v>
      </c>
      <c r="AS5" s="115">
        <v>242226</v>
      </c>
      <c r="AT5" s="115">
        <v>242226</v>
      </c>
      <c r="AU5" s="115">
        <v>242232</v>
      </c>
      <c r="AV5" s="15">
        <v>6900</v>
      </c>
      <c r="AW5" s="15">
        <v>100</v>
      </c>
      <c r="AX5" s="71" t="s">
        <v>2549</v>
      </c>
    </row>
    <row r="6" spans="1:50" s="123" customFormat="1" ht="72" hidden="1" x14ac:dyDescent="0.2">
      <c r="A6" s="52" t="s">
        <v>9</v>
      </c>
      <c r="B6" s="52" t="s">
        <v>277</v>
      </c>
      <c r="C6" s="52" t="s">
        <v>276</v>
      </c>
      <c r="D6" s="52" t="s">
        <v>11</v>
      </c>
      <c r="E6" s="52" t="s">
        <v>310</v>
      </c>
      <c r="F6" s="121" t="s">
        <v>1579</v>
      </c>
      <c r="G6" s="52" t="s">
        <v>258</v>
      </c>
      <c r="H6" s="71" t="s">
        <v>269</v>
      </c>
      <c r="I6" s="71" t="s">
        <v>271</v>
      </c>
      <c r="J6" s="122">
        <v>80400</v>
      </c>
      <c r="K6" s="248"/>
      <c r="L6" s="248"/>
      <c r="M6" s="249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3620</v>
      </c>
      <c r="AC6" s="36" t="s">
        <v>3620</v>
      </c>
      <c r="AD6" s="16">
        <v>80400</v>
      </c>
      <c r="AE6" s="19" t="s">
        <v>2500</v>
      </c>
      <c r="AF6" s="52" t="s">
        <v>2495</v>
      </c>
      <c r="AG6" s="52" t="s">
        <v>3544</v>
      </c>
      <c r="AH6" s="52" t="s">
        <v>3476</v>
      </c>
      <c r="AI6" s="52" t="s">
        <v>2457</v>
      </c>
      <c r="AJ6" s="52"/>
      <c r="AK6" s="52" t="s">
        <v>1158</v>
      </c>
      <c r="AL6" s="52" t="s">
        <v>1570</v>
      </c>
      <c r="AM6" s="52" t="s">
        <v>3553</v>
      </c>
      <c r="AN6" s="250"/>
      <c r="AO6" s="250">
        <v>80400</v>
      </c>
      <c r="AP6" s="119">
        <f t="shared" si="0"/>
        <v>0</v>
      </c>
      <c r="AQ6" s="115">
        <v>242221</v>
      </c>
      <c r="AR6" s="115">
        <v>242221</v>
      </c>
      <c r="AS6" s="115">
        <v>242249</v>
      </c>
      <c r="AT6" s="115">
        <v>242249</v>
      </c>
      <c r="AU6" s="115">
        <v>242257</v>
      </c>
      <c r="AV6" s="15">
        <v>80400</v>
      </c>
      <c r="AW6" s="38" t="s">
        <v>2395</v>
      </c>
      <c r="AX6" s="71" t="s">
        <v>2548</v>
      </c>
    </row>
    <row r="7" spans="1:50" s="123" customFormat="1" ht="72" hidden="1" x14ac:dyDescent="0.2">
      <c r="A7" s="52" t="s">
        <v>9</v>
      </c>
      <c r="B7" s="52" t="s">
        <v>277</v>
      </c>
      <c r="C7" s="52" t="s">
        <v>276</v>
      </c>
      <c r="D7" s="52" t="s">
        <v>11</v>
      </c>
      <c r="E7" s="52" t="s">
        <v>310</v>
      </c>
      <c r="F7" s="121" t="s">
        <v>1580</v>
      </c>
      <c r="G7" s="52" t="s">
        <v>259</v>
      </c>
      <c r="H7" s="71" t="s">
        <v>270</v>
      </c>
      <c r="I7" s="71" t="s">
        <v>268</v>
      </c>
      <c r="J7" s="122">
        <v>3500</v>
      </c>
      <c r="K7" s="248"/>
      <c r="L7" s="248"/>
      <c r="M7" s="249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3620</v>
      </c>
      <c r="AC7" s="36" t="s">
        <v>3620</v>
      </c>
      <c r="AD7" s="16">
        <v>3500</v>
      </c>
      <c r="AE7" s="19" t="s">
        <v>2500</v>
      </c>
      <c r="AF7" s="52" t="s">
        <v>2495</v>
      </c>
      <c r="AG7" s="52" t="s">
        <v>3544</v>
      </c>
      <c r="AH7" s="52" t="s">
        <v>3476</v>
      </c>
      <c r="AI7" s="52" t="s">
        <v>2457</v>
      </c>
      <c r="AJ7" s="52"/>
      <c r="AK7" s="52" t="s">
        <v>1158</v>
      </c>
      <c r="AL7" s="52" t="s">
        <v>1570</v>
      </c>
      <c r="AM7" s="52" t="s">
        <v>3553</v>
      </c>
      <c r="AN7" s="250"/>
      <c r="AO7" s="250">
        <v>3500</v>
      </c>
      <c r="AP7" s="119">
        <f t="shared" si="0"/>
        <v>0</v>
      </c>
      <c r="AQ7" s="115">
        <v>242221</v>
      </c>
      <c r="AR7" s="115">
        <v>242221</v>
      </c>
      <c r="AS7" s="115">
        <v>242249</v>
      </c>
      <c r="AT7" s="115">
        <v>242249</v>
      </c>
      <c r="AU7" s="115">
        <v>242257</v>
      </c>
      <c r="AV7" s="15">
        <v>3500</v>
      </c>
      <c r="AW7" s="38" t="s">
        <v>2395</v>
      </c>
      <c r="AX7" s="71" t="s">
        <v>2548</v>
      </c>
    </row>
    <row r="8" spans="1:50" s="123" customFormat="1" ht="72" hidden="1" x14ac:dyDescent="0.2">
      <c r="A8" s="52" t="s">
        <v>9</v>
      </c>
      <c r="B8" s="52" t="s">
        <v>277</v>
      </c>
      <c r="C8" s="52" t="s">
        <v>276</v>
      </c>
      <c r="D8" s="52" t="s">
        <v>11</v>
      </c>
      <c r="E8" s="52" t="s">
        <v>310</v>
      </c>
      <c r="F8" s="121" t="s">
        <v>1581</v>
      </c>
      <c r="G8" s="52" t="s">
        <v>260</v>
      </c>
      <c r="H8" s="71" t="s">
        <v>272</v>
      </c>
      <c r="I8" s="71" t="s">
        <v>273</v>
      </c>
      <c r="J8" s="122">
        <v>21300</v>
      </c>
      <c r="K8" s="248"/>
      <c r="L8" s="248"/>
      <c r="M8" s="249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3620</v>
      </c>
      <c r="AC8" s="36" t="s">
        <v>3620</v>
      </c>
      <c r="AD8" s="16">
        <v>21300</v>
      </c>
      <c r="AE8" s="19" t="s">
        <v>2500</v>
      </c>
      <c r="AF8" s="52" t="s">
        <v>2495</v>
      </c>
      <c r="AG8" s="52" t="s">
        <v>3544</v>
      </c>
      <c r="AH8" s="52" t="s">
        <v>3476</v>
      </c>
      <c r="AI8" s="52" t="s">
        <v>2457</v>
      </c>
      <c r="AJ8" s="52"/>
      <c r="AK8" s="52" t="s">
        <v>1158</v>
      </c>
      <c r="AL8" s="52" t="s">
        <v>1570</v>
      </c>
      <c r="AM8" s="52" t="s">
        <v>3553</v>
      </c>
      <c r="AN8" s="250"/>
      <c r="AO8" s="250">
        <v>21300</v>
      </c>
      <c r="AP8" s="119">
        <f t="shared" si="0"/>
        <v>0</v>
      </c>
      <c r="AQ8" s="115">
        <v>242221</v>
      </c>
      <c r="AR8" s="115">
        <v>242221</v>
      </c>
      <c r="AS8" s="115">
        <v>242249</v>
      </c>
      <c r="AT8" s="115">
        <v>242249</v>
      </c>
      <c r="AU8" s="115">
        <v>242257</v>
      </c>
      <c r="AV8" s="15">
        <v>21300</v>
      </c>
      <c r="AW8" s="38" t="s">
        <v>2395</v>
      </c>
      <c r="AX8" s="71" t="s">
        <v>2548</v>
      </c>
    </row>
    <row r="9" spans="1:50" s="123" customFormat="1" ht="72" hidden="1" x14ac:dyDescent="0.2">
      <c r="A9" s="52" t="s">
        <v>9</v>
      </c>
      <c r="B9" s="52" t="s">
        <v>277</v>
      </c>
      <c r="C9" s="52" t="s">
        <v>276</v>
      </c>
      <c r="D9" s="52" t="s">
        <v>11</v>
      </c>
      <c r="E9" s="52" t="s">
        <v>310</v>
      </c>
      <c r="F9" s="121" t="s">
        <v>1582</v>
      </c>
      <c r="G9" s="52" t="s">
        <v>261</v>
      </c>
      <c r="H9" s="71" t="s">
        <v>269</v>
      </c>
      <c r="I9" s="71" t="s">
        <v>274</v>
      </c>
      <c r="J9" s="122">
        <v>12000</v>
      </c>
      <c r="K9" s="248"/>
      <c r="L9" s="248"/>
      <c r="M9" s="249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3621</v>
      </c>
      <c r="AC9" s="36" t="s">
        <v>3621</v>
      </c>
      <c r="AD9" s="16">
        <v>9680</v>
      </c>
      <c r="AE9" s="19" t="s">
        <v>2500</v>
      </c>
      <c r="AF9" s="52" t="s">
        <v>2495</v>
      </c>
      <c r="AG9" s="52" t="s">
        <v>3544</v>
      </c>
      <c r="AH9" s="52" t="s">
        <v>3476</v>
      </c>
      <c r="AI9" s="52" t="s">
        <v>2457</v>
      </c>
      <c r="AJ9" s="52"/>
      <c r="AK9" s="52" t="s">
        <v>1158</v>
      </c>
      <c r="AL9" s="52" t="s">
        <v>1570</v>
      </c>
      <c r="AM9" s="52" t="s">
        <v>3553</v>
      </c>
      <c r="AN9" s="250"/>
      <c r="AO9" s="250">
        <v>9680</v>
      </c>
      <c r="AP9" s="119">
        <f t="shared" si="0"/>
        <v>2320</v>
      </c>
      <c r="AQ9" s="115">
        <v>242221</v>
      </c>
      <c r="AR9" s="115">
        <v>242221</v>
      </c>
      <c r="AS9" s="115">
        <v>242240</v>
      </c>
      <c r="AT9" s="115">
        <v>242240</v>
      </c>
      <c r="AU9" s="115">
        <v>242254</v>
      </c>
      <c r="AV9" s="15">
        <v>9680</v>
      </c>
      <c r="AW9" s="15">
        <v>2320</v>
      </c>
      <c r="AX9" s="71" t="s">
        <v>2548</v>
      </c>
    </row>
    <row r="10" spans="1:50" s="123" customFormat="1" ht="72" hidden="1" x14ac:dyDescent="0.2">
      <c r="A10" s="52" t="s">
        <v>9</v>
      </c>
      <c r="B10" s="52" t="s">
        <v>277</v>
      </c>
      <c r="C10" s="52" t="s">
        <v>276</v>
      </c>
      <c r="D10" s="52" t="s">
        <v>11</v>
      </c>
      <c r="E10" s="52" t="s">
        <v>310</v>
      </c>
      <c r="F10" s="121" t="s">
        <v>1583</v>
      </c>
      <c r="G10" s="52" t="s">
        <v>262</v>
      </c>
      <c r="H10" s="71" t="s">
        <v>270</v>
      </c>
      <c r="I10" s="71" t="s">
        <v>274</v>
      </c>
      <c r="J10" s="122">
        <v>10000</v>
      </c>
      <c r="K10" s="248"/>
      <c r="L10" s="248"/>
      <c r="M10" s="249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3623</v>
      </c>
      <c r="AC10" s="36" t="s">
        <v>3623</v>
      </c>
      <c r="AD10" s="15">
        <v>9900</v>
      </c>
      <c r="AE10" s="19" t="s">
        <v>2500</v>
      </c>
      <c r="AF10" s="52" t="s">
        <v>2495</v>
      </c>
      <c r="AG10" s="52" t="s">
        <v>3544</v>
      </c>
      <c r="AH10" s="52" t="s">
        <v>3476</v>
      </c>
      <c r="AI10" s="52" t="s">
        <v>2457</v>
      </c>
      <c r="AJ10" s="52"/>
      <c r="AK10" s="52" t="s">
        <v>1158</v>
      </c>
      <c r="AL10" s="52" t="s">
        <v>1570</v>
      </c>
      <c r="AM10" s="52" t="s">
        <v>3553</v>
      </c>
      <c r="AN10" s="250"/>
      <c r="AO10" s="250">
        <v>9900</v>
      </c>
      <c r="AP10" s="119">
        <f t="shared" si="0"/>
        <v>100</v>
      </c>
      <c r="AQ10" s="115">
        <v>242221</v>
      </c>
      <c r="AR10" s="115">
        <v>242221</v>
      </c>
      <c r="AS10" s="115">
        <v>242239</v>
      </c>
      <c r="AT10" s="115">
        <v>242239</v>
      </c>
      <c r="AU10" s="115">
        <v>242254</v>
      </c>
      <c r="AV10" s="15">
        <v>9900</v>
      </c>
      <c r="AW10" s="15">
        <v>100</v>
      </c>
      <c r="AX10" s="71" t="s">
        <v>2548</v>
      </c>
    </row>
    <row r="11" spans="1:50" s="123" customFormat="1" ht="72" hidden="1" x14ac:dyDescent="0.2">
      <c r="A11" s="52" t="s">
        <v>9</v>
      </c>
      <c r="B11" s="52" t="s">
        <v>277</v>
      </c>
      <c r="C11" s="52" t="s">
        <v>276</v>
      </c>
      <c r="D11" s="52" t="s">
        <v>11</v>
      </c>
      <c r="E11" s="52" t="s">
        <v>310</v>
      </c>
      <c r="F11" s="121" t="s">
        <v>1584</v>
      </c>
      <c r="G11" s="52" t="s">
        <v>263</v>
      </c>
      <c r="H11" s="71" t="s">
        <v>270</v>
      </c>
      <c r="I11" s="71" t="s">
        <v>268</v>
      </c>
      <c r="J11" s="122">
        <v>3500</v>
      </c>
      <c r="K11" s="248"/>
      <c r="L11" s="248"/>
      <c r="M11" s="249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3620</v>
      </c>
      <c r="AC11" s="36" t="s">
        <v>3620</v>
      </c>
      <c r="AD11" s="16">
        <v>3500</v>
      </c>
      <c r="AE11" s="19" t="s">
        <v>2500</v>
      </c>
      <c r="AF11" s="52" t="s">
        <v>2495</v>
      </c>
      <c r="AG11" s="52" t="s">
        <v>3544</v>
      </c>
      <c r="AH11" s="52" t="s">
        <v>3476</v>
      </c>
      <c r="AI11" s="52" t="s">
        <v>2457</v>
      </c>
      <c r="AJ11" s="52"/>
      <c r="AK11" s="52" t="s">
        <v>1158</v>
      </c>
      <c r="AL11" s="52" t="s">
        <v>1570</v>
      </c>
      <c r="AM11" s="52" t="s">
        <v>3553</v>
      </c>
      <c r="AN11" s="250"/>
      <c r="AO11" s="250">
        <v>3500</v>
      </c>
      <c r="AP11" s="119">
        <f t="shared" si="0"/>
        <v>0</v>
      </c>
      <c r="AQ11" s="115">
        <v>242221</v>
      </c>
      <c r="AR11" s="115">
        <v>242221</v>
      </c>
      <c r="AS11" s="115">
        <v>242249</v>
      </c>
      <c r="AT11" s="115">
        <v>242249</v>
      </c>
      <c r="AU11" s="115">
        <v>242257</v>
      </c>
      <c r="AV11" s="15">
        <v>3500</v>
      </c>
      <c r="AW11" s="38" t="s">
        <v>2395</v>
      </c>
      <c r="AX11" s="71" t="s">
        <v>2548</v>
      </c>
    </row>
    <row r="12" spans="1:50" s="123" customFormat="1" ht="72" hidden="1" x14ac:dyDescent="0.2">
      <c r="A12" s="52" t="s">
        <v>9</v>
      </c>
      <c r="B12" s="52" t="s">
        <v>277</v>
      </c>
      <c r="C12" s="52" t="s">
        <v>276</v>
      </c>
      <c r="D12" s="52" t="s">
        <v>11</v>
      </c>
      <c r="E12" s="52" t="s">
        <v>310</v>
      </c>
      <c r="F12" s="121" t="s">
        <v>1585</v>
      </c>
      <c r="G12" s="52" t="s">
        <v>264</v>
      </c>
      <c r="H12" s="71" t="s">
        <v>270</v>
      </c>
      <c r="I12" s="71" t="s">
        <v>268</v>
      </c>
      <c r="J12" s="122">
        <v>1400</v>
      </c>
      <c r="K12" s="248"/>
      <c r="L12" s="248"/>
      <c r="M12" s="249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3620</v>
      </c>
      <c r="AC12" s="36" t="s">
        <v>3620</v>
      </c>
      <c r="AD12" s="16">
        <v>1400</v>
      </c>
      <c r="AE12" s="19" t="s">
        <v>2500</v>
      </c>
      <c r="AF12" s="52" t="s">
        <v>2495</v>
      </c>
      <c r="AG12" s="52" t="s">
        <v>3544</v>
      </c>
      <c r="AH12" s="52" t="s">
        <v>3476</v>
      </c>
      <c r="AI12" s="52" t="s">
        <v>2457</v>
      </c>
      <c r="AJ12" s="52"/>
      <c r="AK12" s="52" t="s">
        <v>1158</v>
      </c>
      <c r="AL12" s="52" t="s">
        <v>1570</v>
      </c>
      <c r="AM12" s="52" t="s">
        <v>3553</v>
      </c>
      <c r="AN12" s="250"/>
      <c r="AO12" s="250">
        <v>1400</v>
      </c>
      <c r="AP12" s="119">
        <f t="shared" si="0"/>
        <v>0</v>
      </c>
      <c r="AQ12" s="115">
        <v>242221</v>
      </c>
      <c r="AR12" s="115">
        <v>242221</v>
      </c>
      <c r="AS12" s="115">
        <v>242249</v>
      </c>
      <c r="AT12" s="115">
        <v>242249</v>
      </c>
      <c r="AU12" s="115">
        <v>242257</v>
      </c>
      <c r="AV12" s="15">
        <v>1400</v>
      </c>
      <c r="AW12" s="38" t="s">
        <v>2395</v>
      </c>
      <c r="AX12" s="71" t="s">
        <v>2548</v>
      </c>
    </row>
    <row r="13" spans="1:50" s="123" customFormat="1" ht="72" hidden="1" x14ac:dyDescent="0.2">
      <c r="A13" s="52" t="s">
        <v>9</v>
      </c>
      <c r="B13" s="52" t="s">
        <v>277</v>
      </c>
      <c r="C13" s="52" t="s">
        <v>276</v>
      </c>
      <c r="D13" s="52" t="s">
        <v>11</v>
      </c>
      <c r="E13" s="52" t="s">
        <v>310</v>
      </c>
      <c r="F13" s="121" t="s">
        <v>1586</v>
      </c>
      <c r="G13" s="52" t="s">
        <v>265</v>
      </c>
      <c r="H13" s="71" t="s">
        <v>269</v>
      </c>
      <c r="I13" s="71" t="s">
        <v>268</v>
      </c>
      <c r="J13" s="122">
        <v>4200</v>
      </c>
      <c r="K13" s="248"/>
      <c r="L13" s="248"/>
      <c r="M13" s="249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3620</v>
      </c>
      <c r="AC13" s="36" t="s">
        <v>3620</v>
      </c>
      <c r="AD13" s="16">
        <v>4200</v>
      </c>
      <c r="AE13" s="19" t="s">
        <v>2500</v>
      </c>
      <c r="AF13" s="52" t="s">
        <v>2495</v>
      </c>
      <c r="AG13" s="52" t="s">
        <v>3544</v>
      </c>
      <c r="AH13" s="52" t="s">
        <v>3476</v>
      </c>
      <c r="AI13" s="52" t="s">
        <v>2457</v>
      </c>
      <c r="AJ13" s="52"/>
      <c r="AK13" s="52" t="s">
        <v>1158</v>
      </c>
      <c r="AL13" s="52" t="s">
        <v>1570</v>
      </c>
      <c r="AM13" s="52" t="s">
        <v>3553</v>
      </c>
      <c r="AN13" s="250"/>
      <c r="AO13" s="250">
        <v>4200</v>
      </c>
      <c r="AP13" s="119">
        <f t="shared" si="0"/>
        <v>0</v>
      </c>
      <c r="AQ13" s="115">
        <v>242221</v>
      </c>
      <c r="AR13" s="115">
        <v>242221</v>
      </c>
      <c r="AS13" s="115">
        <v>242249</v>
      </c>
      <c r="AT13" s="115">
        <v>242249</v>
      </c>
      <c r="AU13" s="115">
        <v>242257</v>
      </c>
      <c r="AV13" s="15">
        <v>4200</v>
      </c>
      <c r="AW13" s="38" t="s">
        <v>2395</v>
      </c>
      <c r="AX13" s="71" t="s">
        <v>2548</v>
      </c>
    </row>
    <row r="14" spans="1:50" s="123" customFormat="1" ht="72" hidden="1" x14ac:dyDescent="0.2">
      <c r="A14" s="52" t="s">
        <v>9</v>
      </c>
      <c r="B14" s="52" t="s">
        <v>277</v>
      </c>
      <c r="C14" s="52" t="s">
        <v>276</v>
      </c>
      <c r="D14" s="52" t="s">
        <v>11</v>
      </c>
      <c r="E14" s="52" t="s">
        <v>310</v>
      </c>
      <c r="F14" s="121" t="s">
        <v>1587</v>
      </c>
      <c r="G14" s="52" t="s">
        <v>266</v>
      </c>
      <c r="H14" s="71" t="s">
        <v>269</v>
      </c>
      <c r="I14" s="71" t="s">
        <v>275</v>
      </c>
      <c r="J14" s="122">
        <v>10000</v>
      </c>
      <c r="K14" s="248"/>
      <c r="L14" s="248"/>
      <c r="M14" s="249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3621</v>
      </c>
      <c r="AC14" s="36" t="s">
        <v>3621</v>
      </c>
      <c r="AD14" s="16">
        <v>8260</v>
      </c>
      <c r="AE14" s="19" t="s">
        <v>2500</v>
      </c>
      <c r="AF14" s="52" t="s">
        <v>2495</v>
      </c>
      <c r="AG14" s="52" t="s">
        <v>3544</v>
      </c>
      <c r="AH14" s="52" t="s">
        <v>3476</v>
      </c>
      <c r="AI14" s="52" t="s">
        <v>2457</v>
      </c>
      <c r="AJ14" s="52"/>
      <c r="AK14" s="52" t="s">
        <v>1158</v>
      </c>
      <c r="AL14" s="52" t="s">
        <v>1570</v>
      </c>
      <c r="AM14" s="52" t="s">
        <v>3553</v>
      </c>
      <c r="AN14" s="250"/>
      <c r="AO14" s="250">
        <v>8260</v>
      </c>
      <c r="AP14" s="119">
        <f t="shared" si="0"/>
        <v>1740</v>
      </c>
      <c r="AQ14" s="115">
        <v>242221</v>
      </c>
      <c r="AR14" s="115">
        <v>242221</v>
      </c>
      <c r="AS14" s="115">
        <v>242240</v>
      </c>
      <c r="AT14" s="115">
        <v>242240</v>
      </c>
      <c r="AU14" s="115">
        <v>242254</v>
      </c>
      <c r="AV14" s="15">
        <v>8260</v>
      </c>
      <c r="AW14" s="15">
        <v>1740</v>
      </c>
      <c r="AX14" s="71" t="s">
        <v>2548</v>
      </c>
    </row>
    <row r="15" spans="1:50" s="123" customFormat="1" ht="72" hidden="1" x14ac:dyDescent="0.2">
      <c r="A15" s="52" t="s">
        <v>9</v>
      </c>
      <c r="B15" s="52" t="s">
        <v>277</v>
      </c>
      <c r="C15" s="52" t="s">
        <v>276</v>
      </c>
      <c r="D15" s="52" t="s">
        <v>286</v>
      </c>
      <c r="E15" s="52" t="s">
        <v>310</v>
      </c>
      <c r="F15" s="121" t="s">
        <v>1588</v>
      </c>
      <c r="G15" s="52" t="s">
        <v>278</v>
      </c>
      <c r="H15" s="71" t="s">
        <v>270</v>
      </c>
      <c r="I15" s="71" t="s">
        <v>271</v>
      </c>
      <c r="J15" s="122">
        <v>47900</v>
      </c>
      <c r="K15" s="248"/>
      <c r="L15" s="248"/>
      <c r="M15" s="249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52" t="s">
        <v>2500</v>
      </c>
      <c r="AG15" s="52" t="s">
        <v>3544</v>
      </c>
      <c r="AH15" s="52" t="s">
        <v>2457</v>
      </c>
      <c r="AI15" s="52" t="s">
        <v>2457</v>
      </c>
      <c r="AJ15" s="52"/>
      <c r="AK15" s="52" t="s">
        <v>1158</v>
      </c>
      <c r="AL15" s="52" t="s">
        <v>1570</v>
      </c>
      <c r="AM15" s="52" t="s">
        <v>3552</v>
      </c>
      <c r="AN15" s="250"/>
      <c r="AO15" s="250">
        <v>42000</v>
      </c>
      <c r="AP15" s="119">
        <f t="shared" si="0"/>
        <v>5900</v>
      </c>
      <c r="AQ15" s="115">
        <v>242221</v>
      </c>
      <c r="AR15" s="115">
        <v>242221</v>
      </c>
      <c r="AS15" s="115">
        <v>242226</v>
      </c>
      <c r="AT15" s="115">
        <v>242226</v>
      </c>
      <c r="AU15" s="115">
        <v>242232</v>
      </c>
      <c r="AV15" s="15">
        <v>42000</v>
      </c>
      <c r="AW15" s="15">
        <v>5900</v>
      </c>
      <c r="AX15" s="71" t="s">
        <v>2549</v>
      </c>
    </row>
    <row r="16" spans="1:50" s="123" customFormat="1" ht="72" x14ac:dyDescent="0.2">
      <c r="A16" s="52" t="s">
        <v>9</v>
      </c>
      <c r="B16" s="52" t="s">
        <v>277</v>
      </c>
      <c r="C16" s="52" t="s">
        <v>276</v>
      </c>
      <c r="D16" s="52" t="s">
        <v>286</v>
      </c>
      <c r="E16" s="52" t="s">
        <v>310</v>
      </c>
      <c r="F16" s="121" t="s">
        <v>1589</v>
      </c>
      <c r="G16" s="52" t="s">
        <v>279</v>
      </c>
      <c r="H16" s="71" t="s">
        <v>270</v>
      </c>
      <c r="I16" s="71" t="s">
        <v>271</v>
      </c>
      <c r="J16" s="122">
        <v>58000</v>
      </c>
      <c r="K16" s="249" t="s">
        <v>137</v>
      </c>
      <c r="L16" s="248"/>
      <c r="M16" s="251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52" t="s">
        <v>2520</v>
      </c>
      <c r="AG16" s="52" t="s">
        <v>3544</v>
      </c>
      <c r="AH16" s="52" t="s">
        <v>3476</v>
      </c>
      <c r="AI16" s="52" t="s">
        <v>2456</v>
      </c>
      <c r="AJ16" s="52"/>
      <c r="AK16" s="52" t="s">
        <v>1160</v>
      </c>
      <c r="AL16" s="52" t="s">
        <v>1571</v>
      </c>
      <c r="AM16" s="52" t="s">
        <v>3553</v>
      </c>
      <c r="AN16" s="250">
        <v>55000</v>
      </c>
      <c r="AO16" s="250"/>
      <c r="AP16" s="119">
        <f t="shared" si="0"/>
        <v>3000</v>
      </c>
      <c r="AQ16" s="18"/>
      <c r="AR16" s="18"/>
      <c r="AS16" s="18"/>
      <c r="AT16" s="18"/>
      <c r="AU16" s="18"/>
      <c r="AV16" s="18"/>
      <c r="AW16" s="18"/>
      <c r="AX16" s="71"/>
    </row>
    <row r="17" spans="1:50" s="123" customFormat="1" ht="72" x14ac:dyDescent="0.2">
      <c r="A17" s="52" t="s">
        <v>9</v>
      </c>
      <c r="B17" s="52" t="s">
        <v>277</v>
      </c>
      <c r="C17" s="52" t="s">
        <v>276</v>
      </c>
      <c r="D17" s="52" t="s">
        <v>286</v>
      </c>
      <c r="E17" s="52" t="s">
        <v>310</v>
      </c>
      <c r="F17" s="121" t="s">
        <v>1590</v>
      </c>
      <c r="G17" s="52" t="s">
        <v>280</v>
      </c>
      <c r="H17" s="71" t="s">
        <v>270</v>
      </c>
      <c r="I17" s="71" t="s">
        <v>281</v>
      </c>
      <c r="J17" s="122">
        <v>35200</v>
      </c>
      <c r="K17" s="249" t="s">
        <v>137</v>
      </c>
      <c r="L17" s="248"/>
      <c r="M17" s="251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52" t="s">
        <v>2520</v>
      </c>
      <c r="AG17" s="52" t="s">
        <v>3544</v>
      </c>
      <c r="AH17" s="52" t="s">
        <v>3476</v>
      </c>
      <c r="AI17" s="52" t="s">
        <v>2456</v>
      </c>
      <c r="AJ17" s="52"/>
      <c r="AK17" s="52" t="s">
        <v>1160</v>
      </c>
      <c r="AL17" s="52" t="s">
        <v>1571</v>
      </c>
      <c r="AM17" s="52" t="s">
        <v>3553</v>
      </c>
      <c r="AN17" s="250">
        <v>34000</v>
      </c>
      <c r="AO17" s="250"/>
      <c r="AP17" s="119">
        <f t="shared" si="0"/>
        <v>1200</v>
      </c>
      <c r="AQ17" s="18"/>
      <c r="AR17" s="18"/>
      <c r="AS17" s="18"/>
      <c r="AT17" s="18"/>
      <c r="AU17" s="18"/>
      <c r="AV17" s="18"/>
      <c r="AW17" s="18"/>
      <c r="AX17" s="71"/>
    </row>
    <row r="18" spans="1:50" s="123" customFormat="1" ht="72" hidden="1" x14ac:dyDescent="0.2">
      <c r="A18" s="52" t="s">
        <v>9</v>
      </c>
      <c r="B18" s="52" t="s">
        <v>277</v>
      </c>
      <c r="C18" s="52" t="s">
        <v>276</v>
      </c>
      <c r="D18" s="52" t="s">
        <v>286</v>
      </c>
      <c r="E18" s="52" t="s">
        <v>310</v>
      </c>
      <c r="F18" s="121" t="s">
        <v>1591</v>
      </c>
      <c r="G18" s="52" t="s">
        <v>282</v>
      </c>
      <c r="H18" s="71" t="s">
        <v>270</v>
      </c>
      <c r="I18" s="71" t="s">
        <v>274</v>
      </c>
      <c r="J18" s="122">
        <v>8700000</v>
      </c>
      <c r="K18" s="249" t="s">
        <v>137</v>
      </c>
      <c r="L18" s="248"/>
      <c r="M18" s="251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52" t="s">
        <v>1161</v>
      </c>
      <c r="AG18" s="52" t="s">
        <v>3537</v>
      </c>
      <c r="AH18" s="52" t="s">
        <v>3451</v>
      </c>
      <c r="AI18" s="52" t="s">
        <v>3467</v>
      </c>
      <c r="AJ18" s="52"/>
      <c r="AK18" s="52" t="s">
        <v>1161</v>
      </c>
      <c r="AL18" s="52" t="s">
        <v>1568</v>
      </c>
      <c r="AM18" s="52" t="s">
        <v>3553</v>
      </c>
      <c r="AN18" s="250"/>
      <c r="AO18" s="250"/>
      <c r="AP18" s="119">
        <f t="shared" si="0"/>
        <v>8700000</v>
      </c>
      <c r="AQ18" s="18" t="s">
        <v>1162</v>
      </c>
      <c r="AR18" s="18" t="s">
        <v>1162</v>
      </c>
      <c r="AS18" s="18"/>
      <c r="AT18" s="18"/>
      <c r="AU18" s="18"/>
      <c r="AV18" s="18"/>
      <c r="AW18" s="18"/>
      <c r="AX18" s="71"/>
    </row>
    <row r="19" spans="1:50" s="123" customFormat="1" ht="72" x14ac:dyDescent="0.2">
      <c r="A19" s="52" t="s">
        <v>9</v>
      </c>
      <c r="B19" s="52" t="s">
        <v>277</v>
      </c>
      <c r="C19" s="52" t="s">
        <v>276</v>
      </c>
      <c r="D19" s="52" t="s">
        <v>286</v>
      </c>
      <c r="E19" s="52" t="s">
        <v>310</v>
      </c>
      <c r="F19" s="121" t="s">
        <v>1592</v>
      </c>
      <c r="G19" s="52" t="s">
        <v>283</v>
      </c>
      <c r="H19" s="71" t="s">
        <v>270</v>
      </c>
      <c r="I19" s="71" t="s">
        <v>274</v>
      </c>
      <c r="J19" s="122">
        <v>75000</v>
      </c>
      <c r="K19" s="249" t="s">
        <v>137</v>
      </c>
      <c r="L19" s="248"/>
      <c r="M19" s="251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52" t="s">
        <v>2520</v>
      </c>
      <c r="AG19" s="52" t="s">
        <v>3544</v>
      </c>
      <c r="AH19" s="52" t="s">
        <v>3476</v>
      </c>
      <c r="AI19" s="52" t="s">
        <v>2456</v>
      </c>
      <c r="AJ19" s="52"/>
      <c r="AK19" s="52" t="s">
        <v>1160</v>
      </c>
      <c r="AL19" s="52" t="s">
        <v>1571</v>
      </c>
      <c r="AM19" s="52" t="s">
        <v>3553</v>
      </c>
      <c r="AN19" s="250">
        <v>72000</v>
      </c>
      <c r="AO19" s="250"/>
      <c r="AP19" s="119">
        <f t="shared" si="0"/>
        <v>3000</v>
      </c>
      <c r="AQ19" s="18"/>
      <c r="AR19" s="18"/>
      <c r="AS19" s="18"/>
      <c r="AT19" s="18"/>
      <c r="AU19" s="18"/>
      <c r="AV19" s="18"/>
      <c r="AW19" s="18"/>
      <c r="AX19" s="71"/>
    </row>
    <row r="20" spans="1:50" s="123" customFormat="1" ht="72" x14ac:dyDescent="0.2">
      <c r="A20" s="52" t="s">
        <v>9</v>
      </c>
      <c r="B20" s="52" t="s">
        <v>277</v>
      </c>
      <c r="C20" s="52" t="s">
        <v>276</v>
      </c>
      <c r="D20" s="52" t="s">
        <v>286</v>
      </c>
      <c r="E20" s="52" t="s">
        <v>310</v>
      </c>
      <c r="F20" s="121" t="s">
        <v>1593</v>
      </c>
      <c r="G20" s="52" t="s">
        <v>284</v>
      </c>
      <c r="H20" s="71" t="s">
        <v>270</v>
      </c>
      <c r="I20" s="71" t="s">
        <v>274</v>
      </c>
      <c r="J20" s="122">
        <v>1155800</v>
      </c>
      <c r="K20" s="249" t="s">
        <v>137</v>
      </c>
      <c r="L20" s="248"/>
      <c r="M20" s="251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52" t="s">
        <v>2520</v>
      </c>
      <c r="AG20" s="52" t="s">
        <v>3544</v>
      </c>
      <c r="AH20" s="52" t="s">
        <v>3476</v>
      </c>
      <c r="AI20" s="52" t="s">
        <v>2456</v>
      </c>
      <c r="AJ20" s="52"/>
      <c r="AK20" s="52" t="s">
        <v>1160</v>
      </c>
      <c r="AL20" s="52" t="s">
        <v>1571</v>
      </c>
      <c r="AM20" s="52" t="s">
        <v>3553</v>
      </c>
      <c r="AN20" s="250">
        <v>1049000</v>
      </c>
      <c r="AO20" s="250"/>
      <c r="AP20" s="119">
        <f t="shared" si="0"/>
        <v>106800</v>
      </c>
      <c r="AQ20" s="18"/>
      <c r="AR20" s="18"/>
      <c r="AS20" s="18"/>
      <c r="AT20" s="18"/>
      <c r="AU20" s="18"/>
      <c r="AV20" s="18"/>
      <c r="AW20" s="18"/>
      <c r="AX20" s="71"/>
    </row>
    <row r="21" spans="1:50" s="123" customFormat="1" ht="72" hidden="1" x14ac:dyDescent="0.2">
      <c r="A21" s="52" t="s">
        <v>9</v>
      </c>
      <c r="B21" s="52" t="s">
        <v>277</v>
      </c>
      <c r="C21" s="52" t="s">
        <v>276</v>
      </c>
      <c r="D21" s="52" t="s">
        <v>286</v>
      </c>
      <c r="E21" s="52" t="s">
        <v>310</v>
      </c>
      <c r="F21" s="121" t="s">
        <v>1594</v>
      </c>
      <c r="G21" s="52" t="s">
        <v>285</v>
      </c>
      <c r="H21" s="71" t="s">
        <v>270</v>
      </c>
      <c r="I21" s="71" t="s">
        <v>271</v>
      </c>
      <c r="J21" s="122">
        <v>12000</v>
      </c>
      <c r="K21" s="248"/>
      <c r="L21" s="248"/>
      <c r="M21" s="249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52" t="s">
        <v>2500</v>
      </c>
      <c r="AG21" s="52" t="s">
        <v>3544</v>
      </c>
      <c r="AH21" s="52" t="s">
        <v>2457</v>
      </c>
      <c r="AI21" s="52" t="s">
        <v>2457</v>
      </c>
      <c r="AJ21" s="52"/>
      <c r="AK21" s="52" t="s">
        <v>1158</v>
      </c>
      <c r="AL21" s="52" t="s">
        <v>1570</v>
      </c>
      <c r="AM21" s="52" t="s">
        <v>3552</v>
      </c>
      <c r="AN21" s="250"/>
      <c r="AO21" s="250">
        <v>10400</v>
      </c>
      <c r="AP21" s="119">
        <f t="shared" si="0"/>
        <v>1600</v>
      </c>
      <c r="AQ21" s="115">
        <v>242221</v>
      </c>
      <c r="AR21" s="115">
        <v>242221</v>
      </c>
      <c r="AS21" s="115">
        <v>242226</v>
      </c>
      <c r="AT21" s="115">
        <v>242226</v>
      </c>
      <c r="AU21" s="115">
        <v>242232</v>
      </c>
      <c r="AV21" s="15">
        <v>10400</v>
      </c>
      <c r="AW21" s="15">
        <v>1600</v>
      </c>
      <c r="AX21" s="71" t="s">
        <v>2549</v>
      </c>
    </row>
    <row r="22" spans="1:50" s="123" customFormat="1" ht="72" x14ac:dyDescent="0.2">
      <c r="A22" s="52" t="s">
        <v>9</v>
      </c>
      <c r="B22" s="52" t="s">
        <v>277</v>
      </c>
      <c r="C22" s="52" t="s">
        <v>276</v>
      </c>
      <c r="D22" s="52" t="s">
        <v>13</v>
      </c>
      <c r="E22" s="52" t="s">
        <v>310</v>
      </c>
      <c r="F22" s="121" t="s">
        <v>1595</v>
      </c>
      <c r="G22" s="52" t="s">
        <v>287</v>
      </c>
      <c r="H22" s="71" t="s">
        <v>270</v>
      </c>
      <c r="I22" s="71" t="s">
        <v>274</v>
      </c>
      <c r="J22" s="122">
        <v>565300</v>
      </c>
      <c r="K22" s="249" t="s">
        <v>137</v>
      </c>
      <c r="L22" s="248"/>
      <c r="M22" s="251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52" t="s">
        <v>2520</v>
      </c>
      <c r="AG22" s="52" t="s">
        <v>3544</v>
      </c>
      <c r="AH22" s="52" t="s">
        <v>3476</v>
      </c>
      <c r="AI22" s="52" t="s">
        <v>2456</v>
      </c>
      <c r="AJ22" s="52"/>
      <c r="AK22" s="52" t="s">
        <v>1160</v>
      </c>
      <c r="AL22" s="52" t="s">
        <v>1571</v>
      </c>
      <c r="AM22" s="52" t="s">
        <v>3553</v>
      </c>
      <c r="AN22" s="250">
        <v>550000</v>
      </c>
      <c r="AO22" s="250"/>
      <c r="AP22" s="119">
        <f t="shared" si="0"/>
        <v>15300</v>
      </c>
      <c r="AQ22" s="18"/>
      <c r="AR22" s="18"/>
      <c r="AS22" s="18"/>
      <c r="AT22" s="18"/>
      <c r="AU22" s="18"/>
      <c r="AV22" s="18"/>
      <c r="AW22" s="18"/>
      <c r="AX22" s="71"/>
    </row>
    <row r="23" spans="1:50" s="123" customFormat="1" ht="72" hidden="1" x14ac:dyDescent="0.2">
      <c r="A23" s="52" t="s">
        <v>9</v>
      </c>
      <c r="B23" s="52" t="s">
        <v>277</v>
      </c>
      <c r="C23" s="52" t="s">
        <v>276</v>
      </c>
      <c r="D23" s="52" t="s">
        <v>13</v>
      </c>
      <c r="E23" s="52" t="s">
        <v>310</v>
      </c>
      <c r="F23" s="121" t="s">
        <v>1596</v>
      </c>
      <c r="G23" s="52" t="s">
        <v>288</v>
      </c>
      <c r="H23" s="71" t="s">
        <v>270</v>
      </c>
      <c r="I23" s="71" t="s">
        <v>274</v>
      </c>
      <c r="J23" s="122">
        <v>2641400</v>
      </c>
      <c r="K23" s="249" t="s">
        <v>137</v>
      </c>
      <c r="L23" s="248"/>
      <c r="M23" s="251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52" t="s">
        <v>1161</v>
      </c>
      <c r="AG23" s="52" t="s">
        <v>3537</v>
      </c>
      <c r="AH23" s="52" t="s">
        <v>3451</v>
      </c>
      <c r="AI23" s="52" t="s">
        <v>3467</v>
      </c>
      <c r="AJ23" s="52"/>
      <c r="AK23" s="52" t="s">
        <v>1161</v>
      </c>
      <c r="AL23" s="52" t="s">
        <v>1568</v>
      </c>
      <c r="AM23" s="52" t="s">
        <v>3553</v>
      </c>
      <c r="AN23" s="250"/>
      <c r="AO23" s="250"/>
      <c r="AP23" s="119">
        <f t="shared" si="0"/>
        <v>2641400</v>
      </c>
      <c r="AQ23" s="18" t="s">
        <v>1162</v>
      </c>
      <c r="AR23" s="18" t="s">
        <v>1162</v>
      </c>
      <c r="AS23" s="18"/>
      <c r="AT23" s="18"/>
      <c r="AU23" s="18"/>
      <c r="AV23" s="18"/>
      <c r="AW23" s="18"/>
      <c r="AX23" s="71"/>
    </row>
    <row r="24" spans="1:50" s="123" customFormat="1" ht="72" hidden="1" x14ac:dyDescent="0.2">
      <c r="A24" s="52" t="s">
        <v>9</v>
      </c>
      <c r="B24" s="52" t="s">
        <v>277</v>
      </c>
      <c r="C24" s="52" t="s">
        <v>276</v>
      </c>
      <c r="D24" s="52" t="s">
        <v>10</v>
      </c>
      <c r="E24" s="52" t="s">
        <v>311</v>
      </c>
      <c r="F24" s="121" t="s">
        <v>1597</v>
      </c>
      <c r="G24" s="52" t="s">
        <v>289</v>
      </c>
      <c r="H24" s="71" t="s">
        <v>270</v>
      </c>
      <c r="I24" s="71" t="s">
        <v>271</v>
      </c>
      <c r="J24" s="122">
        <v>23000</v>
      </c>
      <c r="K24" s="249" t="s">
        <v>137</v>
      </c>
      <c r="L24" s="248"/>
      <c r="M24" s="251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2529</v>
      </c>
      <c r="AF24" s="52" t="s">
        <v>2524</v>
      </c>
      <c r="AG24" s="52" t="s">
        <v>3544</v>
      </c>
      <c r="AH24" s="52" t="s">
        <v>3475</v>
      </c>
      <c r="AI24" s="52" t="s">
        <v>2457</v>
      </c>
      <c r="AJ24" s="52"/>
      <c r="AK24" s="52" t="s">
        <v>1165</v>
      </c>
      <c r="AL24" s="52" t="s">
        <v>1570</v>
      </c>
      <c r="AM24" s="52" t="s">
        <v>3553</v>
      </c>
      <c r="AN24" s="250"/>
      <c r="AO24" s="250">
        <v>21796</v>
      </c>
      <c r="AP24" s="119">
        <f t="shared" si="0"/>
        <v>1204</v>
      </c>
      <c r="AQ24" s="18"/>
      <c r="AR24" s="18"/>
      <c r="AS24" s="18"/>
      <c r="AT24" s="18"/>
      <c r="AU24" s="18"/>
      <c r="AV24" s="18"/>
      <c r="AW24" s="18"/>
      <c r="AX24" s="71"/>
    </row>
    <row r="25" spans="1:50" s="123" customFormat="1" ht="72" hidden="1" x14ac:dyDescent="0.2">
      <c r="A25" s="52" t="s">
        <v>9</v>
      </c>
      <c r="B25" s="52" t="s">
        <v>277</v>
      </c>
      <c r="C25" s="52" t="s">
        <v>276</v>
      </c>
      <c r="D25" s="52" t="s">
        <v>10</v>
      </c>
      <c r="E25" s="52" t="s">
        <v>311</v>
      </c>
      <c r="F25" s="121" t="s">
        <v>2458</v>
      </c>
      <c r="G25" s="52" t="s">
        <v>290</v>
      </c>
      <c r="H25" s="71" t="s">
        <v>291</v>
      </c>
      <c r="I25" s="71" t="s">
        <v>271</v>
      </c>
      <c r="J25" s="122">
        <f>60000+930000</f>
        <v>990000</v>
      </c>
      <c r="K25" s="249" t="s">
        <v>137</v>
      </c>
      <c r="L25" s="248"/>
      <c r="M25" s="251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2529</v>
      </c>
      <c r="AF25" s="52" t="s">
        <v>2524</v>
      </c>
      <c r="AG25" s="52" t="s">
        <v>3544</v>
      </c>
      <c r="AH25" s="52" t="s">
        <v>3475</v>
      </c>
      <c r="AI25" s="52" t="s">
        <v>2457</v>
      </c>
      <c r="AJ25" s="52"/>
      <c r="AK25" s="52" t="s">
        <v>1165</v>
      </c>
      <c r="AL25" s="52" t="s">
        <v>1570</v>
      </c>
      <c r="AM25" s="52" t="s">
        <v>3553</v>
      </c>
      <c r="AN25" s="250"/>
      <c r="AO25" s="250">
        <f>57960.95+898397.05</f>
        <v>956358</v>
      </c>
      <c r="AP25" s="119">
        <f t="shared" si="0"/>
        <v>33642</v>
      </c>
      <c r="AQ25" s="18"/>
      <c r="AR25" s="18"/>
      <c r="AS25" s="18"/>
      <c r="AT25" s="18"/>
      <c r="AU25" s="18"/>
      <c r="AV25" s="18"/>
      <c r="AW25" s="18"/>
      <c r="AX25" s="71"/>
    </row>
    <row r="26" spans="1:50" s="123" customFormat="1" ht="72" hidden="1" x14ac:dyDescent="0.2">
      <c r="A26" s="52" t="s">
        <v>9</v>
      </c>
      <c r="B26" s="52" t="s">
        <v>277</v>
      </c>
      <c r="C26" s="52" t="s">
        <v>276</v>
      </c>
      <c r="D26" s="52" t="s">
        <v>10</v>
      </c>
      <c r="E26" s="52" t="s">
        <v>311</v>
      </c>
      <c r="F26" s="121" t="s">
        <v>1598</v>
      </c>
      <c r="G26" s="52" t="s">
        <v>292</v>
      </c>
      <c r="H26" s="71" t="s">
        <v>269</v>
      </c>
      <c r="I26" s="71" t="s">
        <v>271</v>
      </c>
      <c r="J26" s="122">
        <v>34000</v>
      </c>
      <c r="K26" s="249" t="s">
        <v>137</v>
      </c>
      <c r="L26" s="248"/>
      <c r="M26" s="251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2529</v>
      </c>
      <c r="AF26" s="52" t="s">
        <v>2524</v>
      </c>
      <c r="AG26" s="52" t="s">
        <v>3544</v>
      </c>
      <c r="AH26" s="52" t="s">
        <v>3475</v>
      </c>
      <c r="AI26" s="52" t="s">
        <v>2457</v>
      </c>
      <c r="AJ26" s="52"/>
      <c r="AK26" s="52" t="s">
        <v>1165</v>
      </c>
      <c r="AL26" s="52" t="s">
        <v>1570</v>
      </c>
      <c r="AM26" s="52" t="s">
        <v>3553</v>
      </c>
      <c r="AN26" s="250"/>
      <c r="AO26" s="250">
        <v>33000</v>
      </c>
      <c r="AP26" s="119">
        <f t="shared" si="0"/>
        <v>1000</v>
      </c>
      <c r="AQ26" s="18"/>
      <c r="AR26" s="18"/>
      <c r="AS26" s="18"/>
      <c r="AT26" s="18"/>
      <c r="AU26" s="18"/>
      <c r="AV26" s="18"/>
      <c r="AW26" s="18"/>
      <c r="AX26" s="71"/>
    </row>
    <row r="27" spans="1:50" s="123" customFormat="1" ht="72" hidden="1" x14ac:dyDescent="0.2">
      <c r="A27" s="52" t="s">
        <v>9</v>
      </c>
      <c r="B27" s="52" t="s">
        <v>277</v>
      </c>
      <c r="C27" s="52" t="s">
        <v>276</v>
      </c>
      <c r="D27" s="52" t="s">
        <v>10</v>
      </c>
      <c r="E27" s="52" t="s">
        <v>311</v>
      </c>
      <c r="F27" s="121" t="s">
        <v>1599</v>
      </c>
      <c r="G27" s="52" t="s">
        <v>293</v>
      </c>
      <c r="H27" s="71" t="s">
        <v>269</v>
      </c>
      <c r="I27" s="71" t="s">
        <v>271</v>
      </c>
      <c r="J27" s="122">
        <v>10000</v>
      </c>
      <c r="K27" s="249" t="s">
        <v>137</v>
      </c>
      <c r="L27" s="248"/>
      <c r="M27" s="251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52" t="s">
        <v>2529</v>
      </c>
      <c r="AG27" s="52" t="s">
        <v>3544</v>
      </c>
      <c r="AH27" s="52" t="s">
        <v>2457</v>
      </c>
      <c r="AI27" s="52" t="s">
        <v>2457</v>
      </c>
      <c r="AJ27" s="52"/>
      <c r="AK27" s="52" t="s">
        <v>1165</v>
      </c>
      <c r="AL27" s="52" t="s">
        <v>1570</v>
      </c>
      <c r="AM27" s="52" t="s">
        <v>3552</v>
      </c>
      <c r="AN27" s="250"/>
      <c r="AO27" s="250">
        <v>3424</v>
      </c>
      <c r="AP27" s="119">
        <f t="shared" si="0"/>
        <v>6576</v>
      </c>
      <c r="AQ27" s="18"/>
      <c r="AR27" s="18"/>
      <c r="AS27" s="18"/>
      <c r="AT27" s="18"/>
      <c r="AU27" s="18"/>
      <c r="AV27" s="18"/>
      <c r="AW27" s="18"/>
      <c r="AX27" s="71" t="s">
        <v>2524</v>
      </c>
    </row>
    <row r="28" spans="1:50" s="123" customFormat="1" ht="72" x14ac:dyDescent="0.2">
      <c r="A28" s="52" t="s">
        <v>9</v>
      </c>
      <c r="B28" s="52" t="s">
        <v>277</v>
      </c>
      <c r="C28" s="52" t="s">
        <v>276</v>
      </c>
      <c r="D28" s="52" t="s">
        <v>10</v>
      </c>
      <c r="E28" s="52" t="s">
        <v>311</v>
      </c>
      <c r="F28" s="121" t="s">
        <v>1600</v>
      </c>
      <c r="G28" s="52" t="s">
        <v>294</v>
      </c>
      <c r="H28" s="71" t="s">
        <v>270</v>
      </c>
      <c r="I28" s="71" t="s">
        <v>271</v>
      </c>
      <c r="J28" s="122">
        <v>7100</v>
      </c>
      <c r="K28" s="249" t="s">
        <v>137</v>
      </c>
      <c r="L28" s="248"/>
      <c r="M28" s="251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52" t="s">
        <v>2531</v>
      </c>
      <c r="AG28" s="52" t="s">
        <v>3544</v>
      </c>
      <c r="AH28" s="52" t="s">
        <v>3476</v>
      </c>
      <c r="AI28" s="52" t="s">
        <v>2456</v>
      </c>
      <c r="AJ28" s="52"/>
      <c r="AK28" s="52" t="s">
        <v>1165</v>
      </c>
      <c r="AL28" s="52" t="s">
        <v>1570</v>
      </c>
      <c r="AM28" s="52" t="s">
        <v>3553</v>
      </c>
      <c r="AN28" s="250">
        <v>6634</v>
      </c>
      <c r="AO28" s="250"/>
      <c r="AP28" s="119">
        <f t="shared" si="0"/>
        <v>466</v>
      </c>
      <c r="AQ28" s="18"/>
      <c r="AR28" s="18"/>
      <c r="AS28" s="18"/>
      <c r="AT28" s="18"/>
      <c r="AU28" s="18"/>
      <c r="AV28" s="18"/>
      <c r="AW28" s="18"/>
      <c r="AX28" s="71"/>
    </row>
    <row r="29" spans="1:50" s="123" customFormat="1" ht="72" x14ac:dyDescent="0.2">
      <c r="A29" s="52" t="s">
        <v>9</v>
      </c>
      <c r="B29" s="52" t="s">
        <v>277</v>
      </c>
      <c r="C29" s="52" t="s">
        <v>276</v>
      </c>
      <c r="D29" s="52" t="s">
        <v>10</v>
      </c>
      <c r="E29" s="52" t="s">
        <v>311</v>
      </c>
      <c r="F29" s="121" t="s">
        <v>1601</v>
      </c>
      <c r="G29" s="52" t="s">
        <v>295</v>
      </c>
      <c r="H29" s="71" t="s">
        <v>270</v>
      </c>
      <c r="I29" s="71" t="s">
        <v>271</v>
      </c>
      <c r="J29" s="122">
        <v>2500</v>
      </c>
      <c r="K29" s="249" t="s">
        <v>137</v>
      </c>
      <c r="L29" s="248"/>
      <c r="M29" s="251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52" t="s">
        <v>2531</v>
      </c>
      <c r="AG29" s="52" t="s">
        <v>3544</v>
      </c>
      <c r="AH29" s="52" t="s">
        <v>3476</v>
      </c>
      <c r="AI29" s="52" t="s">
        <v>2456</v>
      </c>
      <c r="AJ29" s="52"/>
      <c r="AK29" s="52" t="s">
        <v>1165</v>
      </c>
      <c r="AL29" s="52" t="s">
        <v>1570</v>
      </c>
      <c r="AM29" s="52" t="s">
        <v>3553</v>
      </c>
      <c r="AN29" s="250">
        <v>1251.9000000000001</v>
      </c>
      <c r="AO29" s="250"/>
      <c r="AP29" s="119">
        <f t="shared" si="0"/>
        <v>1248.0999999999999</v>
      </c>
      <c r="AQ29" s="18"/>
      <c r="AR29" s="18"/>
      <c r="AS29" s="18"/>
      <c r="AT29" s="18"/>
      <c r="AU29" s="18"/>
      <c r="AV29" s="18"/>
      <c r="AW29" s="18"/>
      <c r="AX29" s="71"/>
    </row>
    <row r="30" spans="1:50" s="123" customFormat="1" ht="72" x14ac:dyDescent="0.2">
      <c r="A30" s="52" t="s">
        <v>9</v>
      </c>
      <c r="B30" s="52" t="s">
        <v>277</v>
      </c>
      <c r="C30" s="52" t="s">
        <v>276</v>
      </c>
      <c r="D30" s="52" t="s">
        <v>10</v>
      </c>
      <c r="E30" s="52" t="s">
        <v>311</v>
      </c>
      <c r="F30" s="121" t="s">
        <v>1602</v>
      </c>
      <c r="G30" s="52" t="s">
        <v>296</v>
      </c>
      <c r="H30" s="71" t="s">
        <v>297</v>
      </c>
      <c r="I30" s="71" t="s">
        <v>271</v>
      </c>
      <c r="J30" s="122">
        <v>80000</v>
      </c>
      <c r="K30" s="249" t="s">
        <v>137</v>
      </c>
      <c r="L30" s="248"/>
      <c r="M30" s="251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52" t="s">
        <v>2531</v>
      </c>
      <c r="AG30" s="52" t="s">
        <v>3544</v>
      </c>
      <c r="AH30" s="52" t="s">
        <v>3476</v>
      </c>
      <c r="AI30" s="52" t="s">
        <v>2456</v>
      </c>
      <c r="AJ30" s="52"/>
      <c r="AK30" s="52" t="s">
        <v>1165</v>
      </c>
      <c r="AL30" s="52" t="s">
        <v>1570</v>
      </c>
      <c r="AM30" s="52" t="s">
        <v>3553</v>
      </c>
      <c r="AN30" s="250">
        <v>40060.800000000003</v>
      </c>
      <c r="AO30" s="250"/>
      <c r="AP30" s="119">
        <f t="shared" si="0"/>
        <v>39939.199999999997</v>
      </c>
      <c r="AQ30" s="18"/>
      <c r="AR30" s="18"/>
      <c r="AS30" s="18"/>
      <c r="AT30" s="18"/>
      <c r="AU30" s="18"/>
      <c r="AV30" s="18"/>
      <c r="AW30" s="18"/>
      <c r="AX30" s="71"/>
    </row>
    <row r="31" spans="1:50" s="123" customFormat="1" ht="108" hidden="1" x14ac:dyDescent="0.2">
      <c r="A31" s="52" t="s">
        <v>9</v>
      </c>
      <c r="B31" s="52" t="s">
        <v>277</v>
      </c>
      <c r="C31" s="52" t="s">
        <v>276</v>
      </c>
      <c r="D31" s="52" t="s">
        <v>10</v>
      </c>
      <c r="E31" s="52" t="s">
        <v>311</v>
      </c>
      <c r="F31" s="121" t="s">
        <v>1603</v>
      </c>
      <c r="G31" s="52" t="s">
        <v>298</v>
      </c>
      <c r="H31" s="71" t="s">
        <v>297</v>
      </c>
      <c r="I31" s="71" t="s">
        <v>274</v>
      </c>
      <c r="J31" s="122">
        <v>121600</v>
      </c>
      <c r="K31" s="249" t="s">
        <v>137</v>
      </c>
      <c r="L31" s="248"/>
      <c r="M31" s="251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52" t="s">
        <v>2529</v>
      </c>
      <c r="AG31" s="52" t="s">
        <v>3544</v>
      </c>
      <c r="AH31" s="52" t="s">
        <v>2457</v>
      </c>
      <c r="AI31" s="52" t="s">
        <v>2457</v>
      </c>
      <c r="AJ31" s="52"/>
      <c r="AK31" s="52" t="s">
        <v>1165</v>
      </c>
      <c r="AL31" s="52" t="s">
        <v>1570</v>
      </c>
      <c r="AM31" s="52" t="s">
        <v>3552</v>
      </c>
      <c r="AN31" s="250"/>
      <c r="AO31" s="250">
        <v>65432</v>
      </c>
      <c r="AP31" s="119">
        <f t="shared" si="0"/>
        <v>56168</v>
      </c>
      <c r="AQ31" s="18"/>
      <c r="AR31" s="18"/>
      <c r="AS31" s="18"/>
      <c r="AT31" s="18"/>
      <c r="AU31" s="18"/>
      <c r="AV31" s="18"/>
      <c r="AW31" s="18"/>
      <c r="AX31" s="71" t="s">
        <v>2550</v>
      </c>
    </row>
    <row r="32" spans="1:50" s="123" customFormat="1" ht="72" x14ac:dyDescent="0.2">
      <c r="A32" s="52" t="s">
        <v>9</v>
      </c>
      <c r="B32" s="52" t="s">
        <v>277</v>
      </c>
      <c r="C32" s="52" t="s">
        <v>276</v>
      </c>
      <c r="D32" s="52" t="s">
        <v>10</v>
      </c>
      <c r="E32" s="52" t="s">
        <v>311</v>
      </c>
      <c r="F32" s="121" t="s">
        <v>1604</v>
      </c>
      <c r="G32" s="52" t="s">
        <v>299</v>
      </c>
      <c r="H32" s="71" t="s">
        <v>270</v>
      </c>
      <c r="I32" s="71" t="s">
        <v>300</v>
      </c>
      <c r="J32" s="122">
        <v>500000</v>
      </c>
      <c r="K32" s="249" t="s">
        <v>137</v>
      </c>
      <c r="L32" s="248"/>
      <c r="M32" s="251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52" t="s">
        <v>2540</v>
      </c>
      <c r="AG32" s="52" t="s">
        <v>3544</v>
      </c>
      <c r="AH32" s="52" t="s">
        <v>3462</v>
      </c>
      <c r="AI32" s="52" t="s">
        <v>2456</v>
      </c>
      <c r="AJ32" s="52"/>
      <c r="AK32" s="52" t="s">
        <v>1165</v>
      </c>
      <c r="AL32" s="52" t="s">
        <v>1570</v>
      </c>
      <c r="AM32" s="52" t="s">
        <v>3553</v>
      </c>
      <c r="AN32" s="250">
        <v>370000</v>
      </c>
      <c r="AO32" s="250"/>
      <c r="AP32" s="119">
        <f t="shared" si="0"/>
        <v>130000</v>
      </c>
      <c r="AQ32" s="18"/>
      <c r="AR32" s="18"/>
      <c r="AS32" s="18"/>
      <c r="AT32" s="18"/>
      <c r="AU32" s="18"/>
      <c r="AV32" s="18"/>
      <c r="AW32" s="18"/>
      <c r="AX32" s="71"/>
    </row>
    <row r="33" spans="1:50" s="123" customFormat="1" ht="72" x14ac:dyDescent="0.2">
      <c r="A33" s="52" t="s">
        <v>9</v>
      </c>
      <c r="B33" s="52" t="s">
        <v>277</v>
      </c>
      <c r="C33" s="52" t="s">
        <v>276</v>
      </c>
      <c r="D33" s="52" t="s">
        <v>10</v>
      </c>
      <c r="E33" s="52" t="s">
        <v>311</v>
      </c>
      <c r="F33" s="121" t="s">
        <v>1605</v>
      </c>
      <c r="G33" s="52" t="s">
        <v>301</v>
      </c>
      <c r="H33" s="71" t="s">
        <v>270</v>
      </c>
      <c r="I33" s="71" t="s">
        <v>300</v>
      </c>
      <c r="J33" s="122">
        <v>600000</v>
      </c>
      <c r="K33" s="249" t="s">
        <v>137</v>
      </c>
      <c r="L33" s="248"/>
      <c r="M33" s="251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52" t="s">
        <v>2520</v>
      </c>
      <c r="AG33" s="52" t="s">
        <v>3544</v>
      </c>
      <c r="AH33" s="52" t="s">
        <v>3476</v>
      </c>
      <c r="AI33" s="52" t="s">
        <v>2456</v>
      </c>
      <c r="AJ33" s="52"/>
      <c r="AK33" s="52" t="s">
        <v>1165</v>
      </c>
      <c r="AL33" s="52" t="s">
        <v>1570</v>
      </c>
      <c r="AM33" s="52" t="s">
        <v>3553</v>
      </c>
      <c r="AN33" s="250">
        <v>552120</v>
      </c>
      <c r="AO33" s="250"/>
      <c r="AP33" s="119">
        <f t="shared" si="0"/>
        <v>47880</v>
      </c>
      <c r="AQ33" s="18"/>
      <c r="AR33" s="18"/>
      <c r="AS33" s="18"/>
      <c r="AT33" s="18"/>
      <c r="AU33" s="18"/>
      <c r="AV33" s="18"/>
      <c r="AW33" s="18"/>
      <c r="AX33" s="71"/>
    </row>
    <row r="34" spans="1:50" s="123" customFormat="1" ht="72" x14ac:dyDescent="0.2">
      <c r="A34" s="52" t="s">
        <v>9</v>
      </c>
      <c r="B34" s="52" t="s">
        <v>277</v>
      </c>
      <c r="C34" s="52" t="s">
        <v>276</v>
      </c>
      <c r="D34" s="52" t="s">
        <v>10</v>
      </c>
      <c r="E34" s="52" t="s">
        <v>311</v>
      </c>
      <c r="F34" s="121" t="s">
        <v>1606</v>
      </c>
      <c r="G34" s="52" t="s">
        <v>302</v>
      </c>
      <c r="H34" s="71" t="s">
        <v>303</v>
      </c>
      <c r="I34" s="71" t="s">
        <v>271</v>
      </c>
      <c r="J34" s="122">
        <v>210000</v>
      </c>
      <c r="K34" s="249" t="s">
        <v>137</v>
      </c>
      <c r="L34" s="248"/>
      <c r="M34" s="251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52" t="s">
        <v>2531</v>
      </c>
      <c r="AG34" s="52" t="s">
        <v>3544</v>
      </c>
      <c r="AH34" s="52" t="s">
        <v>3476</v>
      </c>
      <c r="AI34" s="52" t="s">
        <v>2456</v>
      </c>
      <c r="AJ34" s="52"/>
      <c r="AK34" s="52" t="s">
        <v>1165</v>
      </c>
      <c r="AL34" s="52" t="s">
        <v>1570</v>
      </c>
      <c r="AM34" s="52" t="s">
        <v>3553</v>
      </c>
      <c r="AN34" s="250">
        <v>79180</v>
      </c>
      <c r="AO34" s="250"/>
      <c r="AP34" s="119">
        <f t="shared" si="0"/>
        <v>130820</v>
      </c>
      <c r="AQ34" s="18"/>
      <c r="AR34" s="18"/>
      <c r="AS34" s="18"/>
      <c r="AT34" s="18"/>
      <c r="AU34" s="18"/>
      <c r="AV34" s="18"/>
      <c r="AW34" s="18"/>
      <c r="AX34" s="71"/>
    </row>
    <row r="35" spans="1:50" s="123" customFormat="1" ht="90" hidden="1" x14ac:dyDescent="0.2">
      <c r="A35" s="52" t="s">
        <v>9</v>
      </c>
      <c r="B35" s="52" t="s">
        <v>277</v>
      </c>
      <c r="C35" s="52" t="s">
        <v>276</v>
      </c>
      <c r="D35" s="52" t="s">
        <v>10</v>
      </c>
      <c r="E35" s="52" t="s">
        <v>311</v>
      </c>
      <c r="F35" s="121" t="s">
        <v>1607</v>
      </c>
      <c r="G35" s="52" t="s">
        <v>304</v>
      </c>
      <c r="H35" s="71" t="s">
        <v>305</v>
      </c>
      <c r="I35" s="71" t="s">
        <v>271</v>
      </c>
      <c r="J35" s="122">
        <v>4968000</v>
      </c>
      <c r="K35" s="249" t="s">
        <v>137</v>
      </c>
      <c r="L35" s="248"/>
      <c r="M35" s="251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52" t="s">
        <v>2547</v>
      </c>
      <c r="AG35" s="52" t="s">
        <v>3540</v>
      </c>
      <c r="AH35" s="52" t="s">
        <v>3464</v>
      </c>
      <c r="AI35" s="52" t="s">
        <v>3467</v>
      </c>
      <c r="AJ35" s="52"/>
      <c r="AK35" s="52" t="s">
        <v>1178</v>
      </c>
      <c r="AL35" s="52" t="s">
        <v>1571</v>
      </c>
      <c r="AM35" s="52" t="s">
        <v>3553</v>
      </c>
      <c r="AN35" s="250"/>
      <c r="AO35" s="250"/>
      <c r="AP35" s="119">
        <f t="shared" si="0"/>
        <v>4968000</v>
      </c>
      <c r="AQ35" s="18"/>
      <c r="AR35" s="18"/>
      <c r="AS35" s="18"/>
      <c r="AT35" s="18"/>
      <c r="AU35" s="18"/>
      <c r="AV35" s="18"/>
      <c r="AW35" s="18"/>
      <c r="AX35" s="71"/>
    </row>
    <row r="36" spans="1:50" s="123" customFormat="1" ht="72" x14ac:dyDescent="0.2">
      <c r="A36" s="52" t="s">
        <v>9</v>
      </c>
      <c r="B36" s="52" t="s">
        <v>277</v>
      </c>
      <c r="C36" s="52" t="s">
        <v>276</v>
      </c>
      <c r="D36" s="52" t="s">
        <v>10</v>
      </c>
      <c r="E36" s="52" t="s">
        <v>311</v>
      </c>
      <c r="F36" s="121" t="s">
        <v>1608</v>
      </c>
      <c r="G36" s="52" t="s">
        <v>306</v>
      </c>
      <c r="H36" s="71" t="s">
        <v>267</v>
      </c>
      <c r="I36" s="71" t="s">
        <v>268</v>
      </c>
      <c r="J36" s="122">
        <v>12900</v>
      </c>
      <c r="K36" s="249" t="s">
        <v>137</v>
      </c>
      <c r="L36" s="248"/>
      <c r="M36" s="251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52" t="s">
        <v>2531</v>
      </c>
      <c r="AG36" s="52" t="s">
        <v>3544</v>
      </c>
      <c r="AH36" s="52" t="s">
        <v>3476</v>
      </c>
      <c r="AI36" s="52" t="s">
        <v>2456</v>
      </c>
      <c r="AJ36" s="52"/>
      <c r="AK36" s="52" t="s">
        <v>1165</v>
      </c>
      <c r="AL36" s="52" t="s">
        <v>1570</v>
      </c>
      <c r="AM36" s="52" t="s">
        <v>3553</v>
      </c>
      <c r="AN36" s="250">
        <v>10272</v>
      </c>
      <c r="AO36" s="250"/>
      <c r="AP36" s="119">
        <f t="shared" si="0"/>
        <v>2628</v>
      </c>
      <c r="AQ36" s="18"/>
      <c r="AR36" s="18"/>
      <c r="AS36" s="18"/>
      <c r="AT36" s="18"/>
      <c r="AU36" s="18"/>
      <c r="AV36" s="18"/>
      <c r="AW36" s="18"/>
      <c r="AX36" s="71"/>
    </row>
    <row r="37" spans="1:50" s="123" customFormat="1" ht="72" hidden="1" x14ac:dyDescent="0.2">
      <c r="A37" s="52" t="s">
        <v>9</v>
      </c>
      <c r="B37" s="52" t="s">
        <v>277</v>
      </c>
      <c r="C37" s="52" t="s">
        <v>276</v>
      </c>
      <c r="D37" s="52" t="s">
        <v>10</v>
      </c>
      <c r="E37" s="52" t="s">
        <v>311</v>
      </c>
      <c r="F37" s="121" t="s">
        <v>1609</v>
      </c>
      <c r="G37" s="52" t="s">
        <v>307</v>
      </c>
      <c r="H37" s="71" t="s">
        <v>267</v>
      </c>
      <c r="I37" s="71" t="s">
        <v>268</v>
      </c>
      <c r="J37" s="122">
        <v>12000</v>
      </c>
      <c r="K37" s="249" t="s">
        <v>137</v>
      </c>
      <c r="L37" s="248"/>
      <c r="M37" s="251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2529</v>
      </c>
      <c r="AF37" s="52" t="s">
        <v>2531</v>
      </c>
      <c r="AG37" s="52" t="s">
        <v>3544</v>
      </c>
      <c r="AH37" s="52" t="s">
        <v>3476</v>
      </c>
      <c r="AI37" s="52" t="s">
        <v>2457</v>
      </c>
      <c r="AJ37" s="52"/>
      <c r="AK37" s="52" t="s">
        <v>1165</v>
      </c>
      <c r="AL37" s="52" t="s">
        <v>1570</v>
      </c>
      <c r="AM37" s="52" t="s">
        <v>3553</v>
      </c>
      <c r="AN37" s="250"/>
      <c r="AO37" s="250">
        <v>10786</v>
      </c>
      <c r="AP37" s="119">
        <f t="shared" si="0"/>
        <v>1214</v>
      </c>
      <c r="AQ37" s="18"/>
      <c r="AR37" s="18"/>
      <c r="AS37" s="18"/>
      <c r="AT37" s="18"/>
      <c r="AU37" s="18"/>
      <c r="AV37" s="18"/>
      <c r="AW37" s="18"/>
      <c r="AX37" s="71"/>
    </row>
    <row r="38" spans="1:50" s="123" customFormat="1" ht="72" x14ac:dyDescent="0.2">
      <c r="A38" s="52" t="s">
        <v>9</v>
      </c>
      <c r="B38" s="52" t="s">
        <v>277</v>
      </c>
      <c r="C38" s="52" t="s">
        <v>276</v>
      </c>
      <c r="D38" s="52" t="s">
        <v>10</v>
      </c>
      <c r="E38" s="52" t="s">
        <v>311</v>
      </c>
      <c r="F38" s="121" t="s">
        <v>1610</v>
      </c>
      <c r="G38" s="52" t="s">
        <v>308</v>
      </c>
      <c r="H38" s="71" t="s">
        <v>270</v>
      </c>
      <c r="I38" s="71" t="s">
        <v>271</v>
      </c>
      <c r="J38" s="122">
        <v>4000</v>
      </c>
      <c r="K38" s="249" t="s">
        <v>137</v>
      </c>
      <c r="L38" s="248"/>
      <c r="M38" s="251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52" t="s">
        <v>2531</v>
      </c>
      <c r="AG38" s="52" t="s">
        <v>3544</v>
      </c>
      <c r="AH38" s="52" t="s">
        <v>3476</v>
      </c>
      <c r="AI38" s="52" t="s">
        <v>2456</v>
      </c>
      <c r="AJ38" s="52"/>
      <c r="AK38" s="52" t="s">
        <v>1165</v>
      </c>
      <c r="AL38" s="52" t="s">
        <v>1570</v>
      </c>
      <c r="AM38" s="52" t="s">
        <v>3553</v>
      </c>
      <c r="AN38" s="250">
        <v>3049.5</v>
      </c>
      <c r="AO38" s="250"/>
      <c r="AP38" s="119">
        <f t="shared" si="0"/>
        <v>950.5</v>
      </c>
      <c r="AQ38" s="18"/>
      <c r="AR38" s="18"/>
      <c r="AS38" s="18"/>
      <c r="AT38" s="18"/>
      <c r="AU38" s="18"/>
      <c r="AV38" s="18"/>
      <c r="AW38" s="18"/>
      <c r="AX38" s="71"/>
    </row>
    <row r="39" spans="1:50" s="123" customFormat="1" ht="90" x14ac:dyDescent="0.2">
      <c r="A39" s="52" t="s">
        <v>40</v>
      </c>
      <c r="B39" s="52" t="s">
        <v>277</v>
      </c>
      <c r="C39" s="52" t="s">
        <v>276</v>
      </c>
      <c r="D39" s="52" t="s">
        <v>11</v>
      </c>
      <c r="E39" s="52" t="s">
        <v>310</v>
      </c>
      <c r="F39" s="121" t="s">
        <v>1611</v>
      </c>
      <c r="G39" s="52" t="s">
        <v>312</v>
      </c>
      <c r="H39" s="71" t="s">
        <v>270</v>
      </c>
      <c r="I39" s="71" t="s">
        <v>271</v>
      </c>
      <c r="J39" s="122">
        <v>20600</v>
      </c>
      <c r="K39" s="71"/>
      <c r="L39" s="71"/>
      <c r="M39" s="249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52" t="s">
        <v>2557</v>
      </c>
      <c r="AG39" s="52" t="s">
        <v>3544</v>
      </c>
      <c r="AH39" s="52" t="s">
        <v>3476</v>
      </c>
      <c r="AI39" s="52" t="s">
        <v>2456</v>
      </c>
      <c r="AJ39" s="52"/>
      <c r="AK39" s="52" t="s">
        <v>1183</v>
      </c>
      <c r="AL39" s="52" t="s">
        <v>1570</v>
      </c>
      <c r="AM39" s="52" t="s">
        <v>3553</v>
      </c>
      <c r="AN39" s="250">
        <v>20000</v>
      </c>
      <c r="AO39" s="250"/>
      <c r="AP39" s="119">
        <f t="shared" si="0"/>
        <v>600</v>
      </c>
      <c r="AQ39" s="38" t="s">
        <v>1184</v>
      </c>
      <c r="AR39" s="38" t="s">
        <v>1185</v>
      </c>
      <c r="AS39" s="38" t="s">
        <v>1186</v>
      </c>
      <c r="AT39" s="38" t="s">
        <v>1186</v>
      </c>
      <c r="AU39" s="38" t="s">
        <v>1187</v>
      </c>
      <c r="AV39" s="16">
        <v>20000</v>
      </c>
      <c r="AW39" s="39" t="e">
        <f>R39-AV39</f>
        <v>#VALUE!</v>
      </c>
      <c r="AX39" s="18"/>
    </row>
    <row r="40" spans="1:50" s="123" customFormat="1" ht="90" x14ac:dyDescent="0.2">
      <c r="A40" s="52" t="s">
        <v>40</v>
      </c>
      <c r="B40" s="52" t="s">
        <v>277</v>
      </c>
      <c r="C40" s="52" t="s">
        <v>276</v>
      </c>
      <c r="D40" s="52" t="s">
        <v>11</v>
      </c>
      <c r="E40" s="52" t="s">
        <v>310</v>
      </c>
      <c r="F40" s="121" t="s">
        <v>1612</v>
      </c>
      <c r="G40" s="52" t="s">
        <v>313</v>
      </c>
      <c r="H40" s="71" t="s">
        <v>270</v>
      </c>
      <c r="I40" s="71" t="s">
        <v>271</v>
      </c>
      <c r="J40" s="122">
        <v>14000</v>
      </c>
      <c r="K40" s="71"/>
      <c r="L40" s="71"/>
      <c r="M40" s="249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52" t="s">
        <v>2557</v>
      </c>
      <c r="AG40" s="52" t="s">
        <v>3544</v>
      </c>
      <c r="AH40" s="52" t="s">
        <v>3476</v>
      </c>
      <c r="AI40" s="52" t="s">
        <v>2456</v>
      </c>
      <c r="AJ40" s="52"/>
      <c r="AK40" s="52" t="s">
        <v>1183</v>
      </c>
      <c r="AL40" s="52" t="s">
        <v>1570</v>
      </c>
      <c r="AM40" s="52" t="s">
        <v>3553</v>
      </c>
      <c r="AN40" s="250">
        <v>14000</v>
      </c>
      <c r="AO40" s="250"/>
      <c r="AP40" s="119">
        <f t="shared" si="0"/>
        <v>0</v>
      </c>
      <c r="AQ40" s="38" t="s">
        <v>1184</v>
      </c>
      <c r="AR40" s="38" t="s">
        <v>1185</v>
      </c>
      <c r="AS40" s="38" t="s">
        <v>1186</v>
      </c>
      <c r="AT40" s="38" t="s">
        <v>1186</v>
      </c>
      <c r="AU40" s="38" t="s">
        <v>1187</v>
      </c>
      <c r="AV40" s="16">
        <v>14000</v>
      </c>
      <c r="AW40" s="39" t="e">
        <f t="shared" ref="AW40:AW68" si="5">R40-AV40</f>
        <v>#VALUE!</v>
      </c>
      <c r="AX40" s="18"/>
    </row>
    <row r="41" spans="1:50" s="123" customFormat="1" ht="90" x14ac:dyDescent="0.2">
      <c r="A41" s="52" t="s">
        <v>40</v>
      </c>
      <c r="B41" s="52" t="s">
        <v>277</v>
      </c>
      <c r="C41" s="52" t="s">
        <v>276</v>
      </c>
      <c r="D41" s="52" t="s">
        <v>11</v>
      </c>
      <c r="E41" s="52" t="s">
        <v>310</v>
      </c>
      <c r="F41" s="121" t="s">
        <v>1613</v>
      </c>
      <c r="G41" s="52" t="s">
        <v>314</v>
      </c>
      <c r="H41" s="71" t="s">
        <v>270</v>
      </c>
      <c r="I41" s="71" t="s">
        <v>271</v>
      </c>
      <c r="J41" s="122">
        <v>30000</v>
      </c>
      <c r="K41" s="71"/>
      <c r="L41" s="71"/>
      <c r="M41" s="249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52" t="s">
        <v>2557</v>
      </c>
      <c r="AG41" s="52" t="s">
        <v>3544</v>
      </c>
      <c r="AH41" s="52" t="s">
        <v>3476</v>
      </c>
      <c r="AI41" s="52" t="s">
        <v>2456</v>
      </c>
      <c r="AJ41" s="52"/>
      <c r="AK41" s="52" t="s">
        <v>1183</v>
      </c>
      <c r="AL41" s="52" t="s">
        <v>1570</v>
      </c>
      <c r="AM41" s="52" t="s">
        <v>3553</v>
      </c>
      <c r="AN41" s="122">
        <v>30000</v>
      </c>
      <c r="AO41" s="250"/>
      <c r="AP41" s="119">
        <f t="shared" si="0"/>
        <v>0</v>
      </c>
      <c r="AQ41" s="38" t="s">
        <v>1184</v>
      </c>
      <c r="AR41" s="38" t="s">
        <v>1185</v>
      </c>
      <c r="AS41" s="38" t="s">
        <v>1186</v>
      </c>
      <c r="AT41" s="38" t="s">
        <v>1186</v>
      </c>
      <c r="AU41" s="38" t="s">
        <v>1187</v>
      </c>
      <c r="AV41" s="15">
        <v>30000</v>
      </c>
      <c r="AW41" s="39" t="e">
        <f t="shared" si="5"/>
        <v>#VALUE!</v>
      </c>
      <c r="AX41" s="18"/>
    </row>
    <row r="42" spans="1:50" s="123" customFormat="1" ht="90" x14ac:dyDescent="0.2">
      <c r="A42" s="52" t="s">
        <v>40</v>
      </c>
      <c r="B42" s="52" t="s">
        <v>277</v>
      </c>
      <c r="C42" s="52" t="s">
        <v>276</v>
      </c>
      <c r="D42" s="52" t="s">
        <v>11</v>
      </c>
      <c r="E42" s="52" t="s">
        <v>310</v>
      </c>
      <c r="F42" s="121" t="s">
        <v>1614</v>
      </c>
      <c r="G42" s="52" t="s">
        <v>315</v>
      </c>
      <c r="H42" s="71" t="s">
        <v>270</v>
      </c>
      <c r="I42" s="71" t="s">
        <v>271</v>
      </c>
      <c r="J42" s="122">
        <v>21900</v>
      </c>
      <c r="K42" s="71"/>
      <c r="L42" s="71"/>
      <c r="M42" s="249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52" t="s">
        <v>2557</v>
      </c>
      <c r="AG42" s="52" t="s">
        <v>3544</v>
      </c>
      <c r="AH42" s="52" t="s">
        <v>3476</v>
      </c>
      <c r="AI42" s="52" t="s">
        <v>2456</v>
      </c>
      <c r="AJ42" s="52"/>
      <c r="AK42" s="52" t="s">
        <v>1183</v>
      </c>
      <c r="AL42" s="52" t="s">
        <v>1570</v>
      </c>
      <c r="AM42" s="52" t="s">
        <v>3553</v>
      </c>
      <c r="AN42" s="250">
        <v>21900</v>
      </c>
      <c r="AO42" s="250"/>
      <c r="AP42" s="119">
        <f t="shared" si="0"/>
        <v>0</v>
      </c>
      <c r="AQ42" s="38" t="s">
        <v>1184</v>
      </c>
      <c r="AR42" s="38" t="s">
        <v>1185</v>
      </c>
      <c r="AS42" s="38" t="s">
        <v>1186</v>
      </c>
      <c r="AT42" s="38" t="s">
        <v>1186</v>
      </c>
      <c r="AU42" s="38" t="s">
        <v>1187</v>
      </c>
      <c r="AV42" s="16">
        <v>21900</v>
      </c>
      <c r="AW42" s="39" t="e">
        <f t="shared" si="5"/>
        <v>#VALUE!</v>
      </c>
      <c r="AX42" s="18"/>
    </row>
    <row r="43" spans="1:50" s="123" customFormat="1" ht="90" x14ac:dyDescent="0.2">
      <c r="A43" s="52" t="s">
        <v>40</v>
      </c>
      <c r="B43" s="52" t="s">
        <v>277</v>
      </c>
      <c r="C43" s="52" t="s">
        <v>276</v>
      </c>
      <c r="D43" s="52" t="s">
        <v>11</v>
      </c>
      <c r="E43" s="52" t="s">
        <v>310</v>
      </c>
      <c r="F43" s="121" t="s">
        <v>1615</v>
      </c>
      <c r="G43" s="52" t="s">
        <v>316</v>
      </c>
      <c r="H43" s="71" t="s">
        <v>317</v>
      </c>
      <c r="I43" s="71" t="s">
        <v>273</v>
      </c>
      <c r="J43" s="122">
        <v>35000</v>
      </c>
      <c r="K43" s="71"/>
      <c r="L43" s="71"/>
      <c r="M43" s="249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52" t="s">
        <v>2557</v>
      </c>
      <c r="AG43" s="52" t="s">
        <v>3544</v>
      </c>
      <c r="AH43" s="52" t="s">
        <v>3476</v>
      </c>
      <c r="AI43" s="52" t="s">
        <v>2456</v>
      </c>
      <c r="AJ43" s="52"/>
      <c r="AK43" s="52" t="s">
        <v>1183</v>
      </c>
      <c r="AL43" s="52" t="s">
        <v>1570</v>
      </c>
      <c r="AM43" s="52" t="s">
        <v>3553</v>
      </c>
      <c r="AN43" s="250">
        <v>35000</v>
      </c>
      <c r="AO43" s="250"/>
      <c r="AP43" s="119">
        <f t="shared" si="0"/>
        <v>0</v>
      </c>
      <c r="AQ43" s="38" t="s">
        <v>1184</v>
      </c>
      <c r="AR43" s="38" t="s">
        <v>1185</v>
      </c>
      <c r="AS43" s="38" t="s">
        <v>1186</v>
      </c>
      <c r="AT43" s="38" t="s">
        <v>1186</v>
      </c>
      <c r="AU43" s="38" t="s">
        <v>1187</v>
      </c>
      <c r="AV43" s="16">
        <v>35000</v>
      </c>
      <c r="AW43" s="39" t="e">
        <f t="shared" si="5"/>
        <v>#VALUE!</v>
      </c>
      <c r="AX43" s="18"/>
    </row>
    <row r="44" spans="1:50" s="123" customFormat="1" ht="90" x14ac:dyDescent="0.2">
      <c r="A44" s="52" t="s">
        <v>40</v>
      </c>
      <c r="B44" s="52" t="s">
        <v>277</v>
      </c>
      <c r="C44" s="52" t="s">
        <v>276</v>
      </c>
      <c r="D44" s="52" t="s">
        <v>11</v>
      </c>
      <c r="E44" s="52" t="s">
        <v>310</v>
      </c>
      <c r="F44" s="121" t="s">
        <v>1616</v>
      </c>
      <c r="G44" s="52" t="s">
        <v>318</v>
      </c>
      <c r="H44" s="71" t="s">
        <v>319</v>
      </c>
      <c r="I44" s="71" t="s">
        <v>273</v>
      </c>
      <c r="J44" s="122">
        <v>32000</v>
      </c>
      <c r="K44" s="71"/>
      <c r="L44" s="71"/>
      <c r="M44" s="249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52" t="s">
        <v>2557</v>
      </c>
      <c r="AG44" s="52" t="s">
        <v>3544</v>
      </c>
      <c r="AH44" s="52" t="s">
        <v>3476</v>
      </c>
      <c r="AI44" s="52" t="s">
        <v>2456</v>
      </c>
      <c r="AJ44" s="52"/>
      <c r="AK44" s="52" t="s">
        <v>1183</v>
      </c>
      <c r="AL44" s="52" t="s">
        <v>1570</v>
      </c>
      <c r="AM44" s="52" t="s">
        <v>3553</v>
      </c>
      <c r="AN44" s="250">
        <v>31998</v>
      </c>
      <c r="AO44" s="250"/>
      <c r="AP44" s="119">
        <f t="shared" si="0"/>
        <v>2</v>
      </c>
      <c r="AQ44" s="38" t="s">
        <v>1184</v>
      </c>
      <c r="AR44" s="38" t="s">
        <v>1185</v>
      </c>
      <c r="AS44" s="38" t="s">
        <v>1186</v>
      </c>
      <c r="AT44" s="38" t="s">
        <v>1186</v>
      </c>
      <c r="AU44" s="38" t="s">
        <v>1187</v>
      </c>
      <c r="AV44" s="16">
        <v>31998</v>
      </c>
      <c r="AW44" s="39" t="e">
        <f t="shared" si="5"/>
        <v>#VALUE!</v>
      </c>
      <c r="AX44" s="18"/>
    </row>
    <row r="45" spans="1:50" s="123" customFormat="1" ht="90" x14ac:dyDescent="0.2">
      <c r="A45" s="52" t="s">
        <v>40</v>
      </c>
      <c r="B45" s="52" t="s">
        <v>277</v>
      </c>
      <c r="C45" s="52" t="s">
        <v>276</v>
      </c>
      <c r="D45" s="52" t="s">
        <v>11</v>
      </c>
      <c r="E45" s="52" t="s">
        <v>310</v>
      </c>
      <c r="F45" s="121" t="s">
        <v>1617</v>
      </c>
      <c r="G45" s="52" t="s">
        <v>320</v>
      </c>
      <c r="H45" s="71" t="s">
        <v>269</v>
      </c>
      <c r="I45" s="71" t="s">
        <v>273</v>
      </c>
      <c r="J45" s="122">
        <v>12000</v>
      </c>
      <c r="K45" s="71"/>
      <c r="L45" s="71"/>
      <c r="M45" s="249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52" t="s">
        <v>2557</v>
      </c>
      <c r="AG45" s="52" t="s">
        <v>3544</v>
      </c>
      <c r="AH45" s="52" t="s">
        <v>3476</v>
      </c>
      <c r="AI45" s="52" t="s">
        <v>2456</v>
      </c>
      <c r="AJ45" s="52"/>
      <c r="AK45" s="52" t="s">
        <v>1183</v>
      </c>
      <c r="AL45" s="52" t="s">
        <v>1570</v>
      </c>
      <c r="AM45" s="52" t="s">
        <v>3553</v>
      </c>
      <c r="AN45" s="250">
        <v>11000</v>
      </c>
      <c r="AO45" s="250"/>
      <c r="AP45" s="119">
        <f t="shared" si="0"/>
        <v>1000</v>
      </c>
      <c r="AQ45" s="38" t="s">
        <v>1184</v>
      </c>
      <c r="AR45" s="38" t="s">
        <v>1185</v>
      </c>
      <c r="AS45" s="38" t="s">
        <v>1186</v>
      </c>
      <c r="AT45" s="38" t="s">
        <v>1186</v>
      </c>
      <c r="AU45" s="38" t="s">
        <v>1187</v>
      </c>
      <c r="AV45" s="16">
        <v>11000</v>
      </c>
      <c r="AW45" s="39" t="e">
        <f t="shared" si="5"/>
        <v>#VALUE!</v>
      </c>
      <c r="AX45" s="18"/>
    </row>
    <row r="46" spans="1:50" s="123" customFormat="1" ht="90" x14ac:dyDescent="0.2">
      <c r="A46" s="52" t="s">
        <v>40</v>
      </c>
      <c r="B46" s="52" t="s">
        <v>277</v>
      </c>
      <c r="C46" s="52" t="s">
        <v>276</v>
      </c>
      <c r="D46" s="52" t="s">
        <v>11</v>
      </c>
      <c r="E46" s="52" t="s">
        <v>310</v>
      </c>
      <c r="F46" s="121" t="s">
        <v>1618</v>
      </c>
      <c r="G46" s="52" t="s">
        <v>321</v>
      </c>
      <c r="H46" s="71" t="s">
        <v>269</v>
      </c>
      <c r="I46" s="71" t="s">
        <v>322</v>
      </c>
      <c r="J46" s="122">
        <v>3000</v>
      </c>
      <c r="K46" s="71"/>
      <c r="L46" s="71"/>
      <c r="M46" s="249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52" t="s">
        <v>2557</v>
      </c>
      <c r="AG46" s="52" t="s">
        <v>3544</v>
      </c>
      <c r="AH46" s="52" t="s">
        <v>3476</v>
      </c>
      <c r="AI46" s="52" t="s">
        <v>2456</v>
      </c>
      <c r="AJ46" s="52"/>
      <c r="AK46" s="52" t="s">
        <v>1183</v>
      </c>
      <c r="AL46" s="52" t="s">
        <v>1570</v>
      </c>
      <c r="AM46" s="52" t="s">
        <v>3553</v>
      </c>
      <c r="AN46" s="250">
        <v>3000</v>
      </c>
      <c r="AO46" s="250"/>
      <c r="AP46" s="119">
        <f t="shared" si="0"/>
        <v>0</v>
      </c>
      <c r="AQ46" s="38" t="s">
        <v>1184</v>
      </c>
      <c r="AR46" s="38" t="s">
        <v>1185</v>
      </c>
      <c r="AS46" s="38" t="s">
        <v>1186</v>
      </c>
      <c r="AT46" s="38" t="s">
        <v>1186</v>
      </c>
      <c r="AU46" s="38" t="s">
        <v>1187</v>
      </c>
      <c r="AV46" s="16">
        <v>3000</v>
      </c>
      <c r="AW46" s="39" t="e">
        <f t="shared" si="5"/>
        <v>#VALUE!</v>
      </c>
      <c r="AX46" s="18"/>
    </row>
    <row r="47" spans="1:50" s="123" customFormat="1" ht="90" x14ac:dyDescent="0.2">
      <c r="A47" s="52" t="s">
        <v>40</v>
      </c>
      <c r="B47" s="52" t="s">
        <v>277</v>
      </c>
      <c r="C47" s="52" t="s">
        <v>276</v>
      </c>
      <c r="D47" s="52" t="s">
        <v>11</v>
      </c>
      <c r="E47" s="52" t="s">
        <v>310</v>
      </c>
      <c r="F47" s="121" t="s">
        <v>1619</v>
      </c>
      <c r="G47" s="52" t="s">
        <v>323</v>
      </c>
      <c r="H47" s="71" t="s">
        <v>270</v>
      </c>
      <c r="I47" s="71" t="s">
        <v>274</v>
      </c>
      <c r="J47" s="122">
        <v>9000</v>
      </c>
      <c r="K47" s="71"/>
      <c r="L47" s="71"/>
      <c r="M47" s="249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52" t="s">
        <v>2557</v>
      </c>
      <c r="AG47" s="52" t="s">
        <v>3544</v>
      </c>
      <c r="AH47" s="52" t="s">
        <v>3476</v>
      </c>
      <c r="AI47" s="52" t="s">
        <v>2456</v>
      </c>
      <c r="AJ47" s="52"/>
      <c r="AK47" s="52" t="s">
        <v>1183</v>
      </c>
      <c r="AL47" s="52" t="s">
        <v>1570</v>
      </c>
      <c r="AM47" s="52" t="s">
        <v>3553</v>
      </c>
      <c r="AN47" s="250">
        <v>9000</v>
      </c>
      <c r="AO47" s="250"/>
      <c r="AP47" s="119">
        <f t="shared" si="0"/>
        <v>0</v>
      </c>
      <c r="AQ47" s="38" t="s">
        <v>1184</v>
      </c>
      <c r="AR47" s="38" t="s">
        <v>1185</v>
      </c>
      <c r="AS47" s="38" t="s">
        <v>1186</v>
      </c>
      <c r="AT47" s="38" t="s">
        <v>1186</v>
      </c>
      <c r="AU47" s="38" t="s">
        <v>1187</v>
      </c>
      <c r="AV47" s="17">
        <v>9000</v>
      </c>
      <c r="AW47" s="39" t="e">
        <f t="shared" si="5"/>
        <v>#VALUE!</v>
      </c>
      <c r="AX47" s="18"/>
    </row>
    <row r="48" spans="1:50" s="123" customFormat="1" ht="90" x14ac:dyDescent="0.2">
      <c r="A48" s="52" t="s">
        <v>40</v>
      </c>
      <c r="B48" s="52" t="s">
        <v>277</v>
      </c>
      <c r="C48" s="52" t="s">
        <v>276</v>
      </c>
      <c r="D48" s="52" t="s">
        <v>11</v>
      </c>
      <c r="E48" s="52" t="s">
        <v>310</v>
      </c>
      <c r="F48" s="121" t="s">
        <v>1620</v>
      </c>
      <c r="G48" s="52" t="s">
        <v>324</v>
      </c>
      <c r="H48" s="71" t="s">
        <v>303</v>
      </c>
      <c r="I48" s="71" t="s">
        <v>268</v>
      </c>
      <c r="J48" s="122">
        <v>45000</v>
      </c>
      <c r="K48" s="71"/>
      <c r="L48" s="71"/>
      <c r="M48" s="249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52" t="s">
        <v>2557</v>
      </c>
      <c r="AG48" s="52" t="s">
        <v>3544</v>
      </c>
      <c r="AH48" s="52" t="s">
        <v>3476</v>
      </c>
      <c r="AI48" s="52" t="s">
        <v>2456</v>
      </c>
      <c r="AJ48" s="52"/>
      <c r="AK48" s="52" t="s">
        <v>1183</v>
      </c>
      <c r="AL48" s="52" t="s">
        <v>1570</v>
      </c>
      <c r="AM48" s="52" t="s">
        <v>3553</v>
      </c>
      <c r="AN48" s="250">
        <v>45000</v>
      </c>
      <c r="AO48" s="250"/>
      <c r="AP48" s="119">
        <f t="shared" si="0"/>
        <v>0</v>
      </c>
      <c r="AQ48" s="38" t="s">
        <v>1184</v>
      </c>
      <c r="AR48" s="38" t="s">
        <v>1185</v>
      </c>
      <c r="AS48" s="38" t="s">
        <v>1186</v>
      </c>
      <c r="AT48" s="38" t="s">
        <v>1186</v>
      </c>
      <c r="AU48" s="38" t="s">
        <v>1187</v>
      </c>
      <c r="AV48" s="17">
        <v>45000</v>
      </c>
      <c r="AW48" s="39" t="e">
        <f t="shared" si="5"/>
        <v>#VALUE!</v>
      </c>
      <c r="AX48" s="18"/>
    </row>
    <row r="49" spans="1:50" s="123" customFormat="1" ht="90" x14ac:dyDescent="0.2">
      <c r="A49" s="52" t="s">
        <v>40</v>
      </c>
      <c r="B49" s="52" t="s">
        <v>277</v>
      </c>
      <c r="C49" s="52" t="s">
        <v>276</v>
      </c>
      <c r="D49" s="52" t="s">
        <v>11</v>
      </c>
      <c r="E49" s="52" t="s">
        <v>310</v>
      </c>
      <c r="F49" s="121" t="s">
        <v>1621</v>
      </c>
      <c r="G49" s="52" t="s">
        <v>325</v>
      </c>
      <c r="H49" s="71" t="s">
        <v>270</v>
      </c>
      <c r="I49" s="71" t="s">
        <v>275</v>
      </c>
      <c r="J49" s="122">
        <v>4000</v>
      </c>
      <c r="K49" s="71"/>
      <c r="L49" s="71"/>
      <c r="M49" s="249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52" t="s">
        <v>2557</v>
      </c>
      <c r="AG49" s="52" t="s">
        <v>3544</v>
      </c>
      <c r="AH49" s="52" t="s">
        <v>3476</v>
      </c>
      <c r="AI49" s="52" t="s">
        <v>2456</v>
      </c>
      <c r="AJ49" s="52"/>
      <c r="AK49" s="52" t="s">
        <v>1183</v>
      </c>
      <c r="AL49" s="52" t="s">
        <v>1570</v>
      </c>
      <c r="AM49" s="52" t="s">
        <v>3553</v>
      </c>
      <c r="AN49" s="250">
        <v>4000</v>
      </c>
      <c r="AO49" s="250"/>
      <c r="AP49" s="119">
        <f t="shared" si="0"/>
        <v>0</v>
      </c>
      <c r="AQ49" s="38" t="s">
        <v>1184</v>
      </c>
      <c r="AR49" s="38" t="s">
        <v>1185</v>
      </c>
      <c r="AS49" s="38" t="s">
        <v>1186</v>
      </c>
      <c r="AT49" s="38" t="s">
        <v>1186</v>
      </c>
      <c r="AU49" s="38" t="s">
        <v>1187</v>
      </c>
      <c r="AV49" s="17">
        <v>4000</v>
      </c>
      <c r="AW49" s="39" t="e">
        <f t="shared" si="5"/>
        <v>#VALUE!</v>
      </c>
      <c r="AX49" s="18"/>
    </row>
    <row r="50" spans="1:50" s="123" customFormat="1" ht="90" x14ac:dyDescent="0.2">
      <c r="A50" s="52" t="s">
        <v>40</v>
      </c>
      <c r="B50" s="52" t="s">
        <v>277</v>
      </c>
      <c r="C50" s="52" t="s">
        <v>276</v>
      </c>
      <c r="D50" s="52" t="s">
        <v>11</v>
      </c>
      <c r="E50" s="52" t="s">
        <v>310</v>
      </c>
      <c r="F50" s="121" t="s">
        <v>1622</v>
      </c>
      <c r="G50" s="52" t="s">
        <v>326</v>
      </c>
      <c r="H50" s="71" t="s">
        <v>269</v>
      </c>
      <c r="I50" s="71" t="s">
        <v>275</v>
      </c>
      <c r="J50" s="122">
        <v>2600</v>
      </c>
      <c r="K50" s="71"/>
      <c r="L50" s="71"/>
      <c r="M50" s="249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52" t="s">
        <v>2557</v>
      </c>
      <c r="AG50" s="52" t="s">
        <v>3544</v>
      </c>
      <c r="AH50" s="52" t="s">
        <v>3476</v>
      </c>
      <c r="AI50" s="52" t="s">
        <v>2456</v>
      </c>
      <c r="AJ50" s="52"/>
      <c r="AK50" s="52" t="s">
        <v>1183</v>
      </c>
      <c r="AL50" s="52" t="s">
        <v>1570</v>
      </c>
      <c r="AM50" s="52" t="s">
        <v>3553</v>
      </c>
      <c r="AN50" s="250">
        <v>2600</v>
      </c>
      <c r="AO50" s="250"/>
      <c r="AP50" s="119">
        <f t="shared" si="0"/>
        <v>0</v>
      </c>
      <c r="AQ50" s="38" t="s">
        <v>1184</v>
      </c>
      <c r="AR50" s="38" t="s">
        <v>1185</v>
      </c>
      <c r="AS50" s="38" t="s">
        <v>1186</v>
      </c>
      <c r="AT50" s="38" t="s">
        <v>1186</v>
      </c>
      <c r="AU50" s="38" t="s">
        <v>1187</v>
      </c>
      <c r="AV50" s="17">
        <v>2600</v>
      </c>
      <c r="AW50" s="39" t="e">
        <f t="shared" si="5"/>
        <v>#VALUE!</v>
      </c>
      <c r="AX50" s="18"/>
    </row>
    <row r="51" spans="1:50" s="123" customFormat="1" ht="90" x14ac:dyDescent="0.2">
      <c r="A51" s="52" t="s">
        <v>40</v>
      </c>
      <c r="B51" s="52" t="s">
        <v>277</v>
      </c>
      <c r="C51" s="52" t="s">
        <v>276</v>
      </c>
      <c r="D51" s="52" t="s">
        <v>11</v>
      </c>
      <c r="E51" s="52" t="s">
        <v>310</v>
      </c>
      <c r="F51" s="121" t="s">
        <v>1623</v>
      </c>
      <c r="G51" s="52" t="s">
        <v>327</v>
      </c>
      <c r="H51" s="71" t="s">
        <v>270</v>
      </c>
      <c r="I51" s="71" t="s">
        <v>271</v>
      </c>
      <c r="J51" s="122">
        <v>15000</v>
      </c>
      <c r="K51" s="71"/>
      <c r="L51" s="71"/>
      <c r="M51" s="249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18">
        <v>15000</v>
      </c>
      <c r="X51" s="18" t="s">
        <v>1182</v>
      </c>
      <c r="Y51" s="132" t="s">
        <v>2555</v>
      </c>
      <c r="Z51" s="118">
        <v>15000</v>
      </c>
      <c r="AA51" s="36" t="s">
        <v>2556</v>
      </c>
      <c r="AB51" s="18"/>
      <c r="AC51" s="18"/>
      <c r="AD51" s="118"/>
      <c r="AE51" s="19" t="s">
        <v>2557</v>
      </c>
      <c r="AF51" s="52" t="s">
        <v>2557</v>
      </c>
      <c r="AG51" s="52" t="s">
        <v>3544</v>
      </c>
      <c r="AH51" s="52" t="s">
        <v>3476</v>
      </c>
      <c r="AI51" s="52" t="s">
        <v>2456</v>
      </c>
      <c r="AJ51" s="52"/>
      <c r="AK51" s="52" t="s">
        <v>1183</v>
      </c>
      <c r="AL51" s="52" t="s">
        <v>1570</v>
      </c>
      <c r="AM51" s="52" t="s">
        <v>3553</v>
      </c>
      <c r="AN51" s="250">
        <v>15000</v>
      </c>
      <c r="AO51" s="250"/>
      <c r="AP51" s="119">
        <f t="shared" si="0"/>
        <v>0</v>
      </c>
      <c r="AQ51" s="38" t="s">
        <v>1184</v>
      </c>
      <c r="AR51" s="38" t="s">
        <v>1185</v>
      </c>
      <c r="AS51" s="38" t="s">
        <v>1186</v>
      </c>
      <c r="AT51" s="38" t="s">
        <v>1186</v>
      </c>
      <c r="AU51" s="38" t="s">
        <v>1187</v>
      </c>
      <c r="AV51" s="118">
        <v>15000</v>
      </c>
      <c r="AW51" s="39" t="e">
        <f t="shared" si="5"/>
        <v>#VALUE!</v>
      </c>
      <c r="AX51" s="18"/>
    </row>
    <row r="52" spans="1:50" s="123" customFormat="1" ht="90" hidden="1" x14ac:dyDescent="0.2">
      <c r="A52" s="52" t="s">
        <v>40</v>
      </c>
      <c r="B52" s="52" t="s">
        <v>277</v>
      </c>
      <c r="C52" s="52" t="s">
        <v>276</v>
      </c>
      <c r="D52" s="52" t="s">
        <v>286</v>
      </c>
      <c r="E52" s="52" t="s">
        <v>310</v>
      </c>
      <c r="F52" s="121" t="s">
        <v>1624</v>
      </c>
      <c r="G52" s="52" t="s">
        <v>328</v>
      </c>
      <c r="H52" s="71" t="s">
        <v>270</v>
      </c>
      <c r="I52" s="71" t="s">
        <v>268</v>
      </c>
      <c r="J52" s="122">
        <v>19300</v>
      </c>
      <c r="K52" s="71"/>
      <c r="L52" s="71"/>
      <c r="M52" s="249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87" t="s">
        <v>2565</v>
      </c>
      <c r="AF52" s="52" t="s">
        <v>2565</v>
      </c>
      <c r="AG52" s="52" t="s">
        <v>3544</v>
      </c>
      <c r="AH52" s="52" t="s">
        <v>2457</v>
      </c>
      <c r="AI52" s="52" t="s">
        <v>2457</v>
      </c>
      <c r="AJ52" s="52"/>
      <c r="AK52" s="52" t="s">
        <v>1183</v>
      </c>
      <c r="AL52" s="52" t="s">
        <v>1570</v>
      </c>
      <c r="AM52" s="52" t="s">
        <v>3552</v>
      </c>
      <c r="AN52" s="250"/>
      <c r="AO52" s="250">
        <v>18725</v>
      </c>
      <c r="AP52" s="119">
        <f t="shared" si="0"/>
        <v>575</v>
      </c>
      <c r="AQ52" s="38" t="s">
        <v>1184</v>
      </c>
      <c r="AR52" s="38" t="s">
        <v>1185</v>
      </c>
      <c r="AS52" s="38" t="s">
        <v>1187</v>
      </c>
      <c r="AT52" s="38" t="s">
        <v>1187</v>
      </c>
      <c r="AU52" s="38" t="s">
        <v>1187</v>
      </c>
      <c r="AV52" s="17">
        <v>17500</v>
      </c>
      <c r="AW52" s="39" t="e">
        <f t="shared" si="5"/>
        <v>#VALUE!</v>
      </c>
      <c r="AX52" s="18"/>
    </row>
    <row r="53" spans="1:50" s="123" customFormat="1" ht="90" hidden="1" x14ac:dyDescent="0.2">
      <c r="A53" s="52" t="s">
        <v>40</v>
      </c>
      <c r="B53" s="52" t="s">
        <v>277</v>
      </c>
      <c r="C53" s="52" t="s">
        <v>276</v>
      </c>
      <c r="D53" s="52" t="s">
        <v>286</v>
      </c>
      <c r="E53" s="52" t="s">
        <v>310</v>
      </c>
      <c r="F53" s="121" t="s">
        <v>1625</v>
      </c>
      <c r="G53" s="52" t="s">
        <v>329</v>
      </c>
      <c r="H53" s="71" t="s">
        <v>270</v>
      </c>
      <c r="I53" s="71" t="s">
        <v>271</v>
      </c>
      <c r="J53" s="122">
        <v>20000</v>
      </c>
      <c r="K53" s="71"/>
      <c r="L53" s="71"/>
      <c r="M53" s="249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87" t="s">
        <v>2565</v>
      </c>
      <c r="AF53" s="52" t="s">
        <v>2565</v>
      </c>
      <c r="AG53" s="52" t="s">
        <v>3544</v>
      </c>
      <c r="AH53" s="52" t="s">
        <v>2457</v>
      </c>
      <c r="AI53" s="52" t="s">
        <v>2457</v>
      </c>
      <c r="AJ53" s="52"/>
      <c r="AK53" s="52" t="s">
        <v>1183</v>
      </c>
      <c r="AL53" s="52" t="s">
        <v>1570</v>
      </c>
      <c r="AM53" s="52" t="s">
        <v>3552</v>
      </c>
      <c r="AN53" s="250"/>
      <c r="AO53" s="250">
        <v>12305</v>
      </c>
      <c r="AP53" s="119">
        <f t="shared" si="0"/>
        <v>7695</v>
      </c>
      <c r="AQ53" s="38" t="s">
        <v>1184</v>
      </c>
      <c r="AR53" s="38" t="s">
        <v>1185</v>
      </c>
      <c r="AS53" s="38" t="s">
        <v>1187</v>
      </c>
      <c r="AT53" s="38" t="s">
        <v>1187</v>
      </c>
      <c r="AU53" s="38" t="s">
        <v>1187</v>
      </c>
      <c r="AV53" s="17">
        <v>11500</v>
      </c>
      <c r="AW53" s="39" t="e">
        <f t="shared" si="5"/>
        <v>#VALUE!</v>
      </c>
      <c r="AX53" s="18"/>
    </row>
    <row r="54" spans="1:50" s="123" customFormat="1" ht="90" hidden="1" x14ac:dyDescent="0.2">
      <c r="A54" s="52" t="s">
        <v>40</v>
      </c>
      <c r="B54" s="52" t="s">
        <v>277</v>
      </c>
      <c r="C54" s="52" t="s">
        <v>276</v>
      </c>
      <c r="D54" s="52" t="s">
        <v>13</v>
      </c>
      <c r="E54" s="52" t="s">
        <v>310</v>
      </c>
      <c r="F54" s="121" t="s">
        <v>1626</v>
      </c>
      <c r="G54" s="52" t="s">
        <v>330</v>
      </c>
      <c r="H54" s="71" t="s">
        <v>267</v>
      </c>
      <c r="I54" s="71" t="s">
        <v>268</v>
      </c>
      <c r="J54" s="122">
        <v>30000</v>
      </c>
      <c r="K54" s="71"/>
      <c r="L54" s="71"/>
      <c r="M54" s="249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87" t="s">
        <v>2565</v>
      </c>
      <c r="AF54" s="52" t="s">
        <v>2565</v>
      </c>
      <c r="AG54" s="52" t="s">
        <v>3544</v>
      </c>
      <c r="AH54" s="52" t="s">
        <v>2457</v>
      </c>
      <c r="AI54" s="52" t="s">
        <v>2457</v>
      </c>
      <c r="AJ54" s="52"/>
      <c r="AK54" s="52" t="s">
        <v>1183</v>
      </c>
      <c r="AL54" s="52" t="s">
        <v>1570</v>
      </c>
      <c r="AM54" s="52" t="s">
        <v>3552</v>
      </c>
      <c r="AN54" s="250"/>
      <c r="AO54" s="250">
        <v>29981.4</v>
      </c>
      <c r="AP54" s="119">
        <f t="shared" si="0"/>
        <v>18.599999999998545</v>
      </c>
      <c r="AQ54" s="38" t="s">
        <v>1184</v>
      </c>
      <c r="AR54" s="38" t="s">
        <v>1185</v>
      </c>
      <c r="AS54" s="38" t="s">
        <v>1187</v>
      </c>
      <c r="AT54" s="38" t="s">
        <v>1187</v>
      </c>
      <c r="AU54" s="38" t="s">
        <v>1187</v>
      </c>
      <c r="AV54" s="17">
        <v>28020</v>
      </c>
      <c r="AW54" s="39" t="e">
        <f t="shared" si="5"/>
        <v>#VALUE!</v>
      </c>
      <c r="AX54" s="18"/>
    </row>
    <row r="55" spans="1:50" s="123" customFormat="1" ht="144" x14ac:dyDescent="0.2">
      <c r="A55" s="52" t="s">
        <v>40</v>
      </c>
      <c r="B55" s="52" t="s">
        <v>277</v>
      </c>
      <c r="C55" s="52" t="s">
        <v>276</v>
      </c>
      <c r="D55" s="52" t="s">
        <v>18</v>
      </c>
      <c r="E55" s="52" t="s">
        <v>310</v>
      </c>
      <c r="F55" s="121" t="s">
        <v>1627</v>
      </c>
      <c r="G55" s="52" t="s">
        <v>331</v>
      </c>
      <c r="H55" s="71" t="s">
        <v>303</v>
      </c>
      <c r="I55" s="71" t="s">
        <v>268</v>
      </c>
      <c r="J55" s="122">
        <v>100000</v>
      </c>
      <c r="K55" s="71"/>
      <c r="L55" s="71"/>
      <c r="M55" s="249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3624</v>
      </c>
      <c r="AF55" s="52" t="s">
        <v>2557</v>
      </c>
      <c r="AG55" s="52" t="s">
        <v>3544</v>
      </c>
      <c r="AH55" s="52" t="s">
        <v>3476</v>
      </c>
      <c r="AI55" s="52" t="s">
        <v>2456</v>
      </c>
      <c r="AJ55" s="52"/>
      <c r="AK55" s="52" t="s">
        <v>1183</v>
      </c>
      <c r="AL55" s="52" t="s">
        <v>1570</v>
      </c>
      <c r="AM55" s="52" t="s">
        <v>3553</v>
      </c>
      <c r="AN55" s="250">
        <v>89000</v>
      </c>
      <c r="AO55" s="250"/>
      <c r="AP55" s="119">
        <f t="shared" si="0"/>
        <v>11000</v>
      </c>
      <c r="AQ55" s="38" t="s">
        <v>1184</v>
      </c>
      <c r="AR55" s="38" t="s">
        <v>1185</v>
      </c>
      <c r="AS55" s="38" t="s">
        <v>1186</v>
      </c>
      <c r="AT55" s="38" t="s">
        <v>1186</v>
      </c>
      <c r="AU55" s="38" t="s">
        <v>1187</v>
      </c>
      <c r="AV55" s="17">
        <v>89000</v>
      </c>
      <c r="AW55" s="39" t="e">
        <f t="shared" si="5"/>
        <v>#VALUE!</v>
      </c>
      <c r="AX55" s="18"/>
    </row>
    <row r="56" spans="1:50" s="123" customFormat="1" ht="144" x14ac:dyDescent="0.2">
      <c r="A56" s="52" t="s">
        <v>40</v>
      </c>
      <c r="B56" s="52" t="s">
        <v>277</v>
      </c>
      <c r="C56" s="52" t="s">
        <v>276</v>
      </c>
      <c r="D56" s="52" t="s">
        <v>18</v>
      </c>
      <c r="E56" s="52" t="s">
        <v>310</v>
      </c>
      <c r="F56" s="121" t="s">
        <v>1628</v>
      </c>
      <c r="G56" s="52" t="s">
        <v>332</v>
      </c>
      <c r="H56" s="71" t="s">
        <v>270</v>
      </c>
      <c r="I56" s="71" t="s">
        <v>271</v>
      </c>
      <c r="J56" s="122">
        <v>130000</v>
      </c>
      <c r="K56" s="71"/>
      <c r="L56" s="71"/>
      <c r="M56" s="249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3624</v>
      </c>
      <c r="AF56" s="52" t="s">
        <v>2557</v>
      </c>
      <c r="AG56" s="52" t="s">
        <v>3544</v>
      </c>
      <c r="AH56" s="52" t="s">
        <v>3476</v>
      </c>
      <c r="AI56" s="52" t="s">
        <v>2456</v>
      </c>
      <c r="AJ56" s="52"/>
      <c r="AK56" s="52" t="s">
        <v>1183</v>
      </c>
      <c r="AL56" s="52" t="s">
        <v>1570</v>
      </c>
      <c r="AM56" s="52" t="s">
        <v>3553</v>
      </c>
      <c r="AN56" s="250">
        <v>128000</v>
      </c>
      <c r="AO56" s="250"/>
      <c r="AP56" s="119">
        <f t="shared" si="0"/>
        <v>2000</v>
      </c>
      <c r="AQ56" s="38" t="s">
        <v>1184</v>
      </c>
      <c r="AR56" s="38" t="s">
        <v>1185</v>
      </c>
      <c r="AS56" s="38" t="s">
        <v>1186</v>
      </c>
      <c r="AT56" s="38" t="s">
        <v>1186</v>
      </c>
      <c r="AU56" s="38" t="s">
        <v>1187</v>
      </c>
      <c r="AV56" s="17">
        <v>128000</v>
      </c>
      <c r="AW56" s="39" t="e">
        <f t="shared" si="5"/>
        <v>#VALUE!</v>
      </c>
      <c r="AX56" s="18"/>
    </row>
    <row r="57" spans="1:50" s="123" customFormat="1" ht="144" x14ac:dyDescent="0.2">
      <c r="A57" s="52" t="s">
        <v>40</v>
      </c>
      <c r="B57" s="52" t="s">
        <v>277</v>
      </c>
      <c r="C57" s="52" t="s">
        <v>276</v>
      </c>
      <c r="D57" s="52" t="s">
        <v>18</v>
      </c>
      <c r="E57" s="52" t="s">
        <v>310</v>
      </c>
      <c r="F57" s="121" t="s">
        <v>1629</v>
      </c>
      <c r="G57" s="52" t="s">
        <v>333</v>
      </c>
      <c r="H57" s="71" t="s">
        <v>270</v>
      </c>
      <c r="I57" s="71" t="s">
        <v>274</v>
      </c>
      <c r="J57" s="122">
        <v>168000</v>
      </c>
      <c r="K57" s="71"/>
      <c r="L57" s="71"/>
      <c r="M57" s="249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3624</v>
      </c>
      <c r="AF57" s="52" t="s">
        <v>2557</v>
      </c>
      <c r="AG57" s="52" t="s">
        <v>3544</v>
      </c>
      <c r="AH57" s="52" t="s">
        <v>3476</v>
      </c>
      <c r="AI57" s="52" t="s">
        <v>2456</v>
      </c>
      <c r="AJ57" s="52"/>
      <c r="AK57" s="52" t="s">
        <v>1183</v>
      </c>
      <c r="AL57" s="52" t="s">
        <v>1570</v>
      </c>
      <c r="AM57" s="52" t="s">
        <v>3553</v>
      </c>
      <c r="AN57" s="250">
        <v>166600</v>
      </c>
      <c r="AO57" s="250"/>
      <c r="AP57" s="119">
        <f t="shared" si="0"/>
        <v>1400</v>
      </c>
      <c r="AQ57" s="38" t="s">
        <v>1184</v>
      </c>
      <c r="AR57" s="38" t="s">
        <v>1185</v>
      </c>
      <c r="AS57" s="38" t="s">
        <v>1186</v>
      </c>
      <c r="AT57" s="38" t="s">
        <v>1186</v>
      </c>
      <c r="AU57" s="38" t="s">
        <v>1187</v>
      </c>
      <c r="AV57" s="17">
        <v>166600</v>
      </c>
      <c r="AW57" s="39" t="e">
        <f t="shared" si="5"/>
        <v>#VALUE!</v>
      </c>
      <c r="AX57" s="18"/>
    </row>
    <row r="58" spans="1:50" s="123" customFormat="1" ht="144" x14ac:dyDescent="0.2">
      <c r="A58" s="52" t="s">
        <v>40</v>
      </c>
      <c r="B58" s="52" t="s">
        <v>277</v>
      </c>
      <c r="C58" s="52" t="s">
        <v>276</v>
      </c>
      <c r="D58" s="52" t="s">
        <v>18</v>
      </c>
      <c r="E58" s="52" t="s">
        <v>310</v>
      </c>
      <c r="F58" s="121" t="s">
        <v>1630</v>
      </c>
      <c r="G58" s="52" t="s">
        <v>334</v>
      </c>
      <c r="H58" s="71" t="s">
        <v>270</v>
      </c>
      <c r="I58" s="71" t="s">
        <v>335</v>
      </c>
      <c r="J58" s="122">
        <v>3900</v>
      </c>
      <c r="K58" s="71"/>
      <c r="L58" s="71"/>
      <c r="M58" s="249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3624</v>
      </c>
      <c r="AF58" s="52" t="s">
        <v>2557</v>
      </c>
      <c r="AG58" s="52" t="s">
        <v>3544</v>
      </c>
      <c r="AH58" s="52" t="s">
        <v>3476</v>
      </c>
      <c r="AI58" s="52" t="s">
        <v>2456</v>
      </c>
      <c r="AJ58" s="52"/>
      <c r="AK58" s="52" t="s">
        <v>1183</v>
      </c>
      <c r="AL58" s="52" t="s">
        <v>1570</v>
      </c>
      <c r="AM58" s="52" t="s">
        <v>3553</v>
      </c>
      <c r="AN58" s="250">
        <v>3700</v>
      </c>
      <c r="AO58" s="250"/>
      <c r="AP58" s="119">
        <f t="shared" si="0"/>
        <v>200</v>
      </c>
      <c r="AQ58" s="38" t="s">
        <v>1184</v>
      </c>
      <c r="AR58" s="38" t="s">
        <v>1185</v>
      </c>
      <c r="AS58" s="38" t="s">
        <v>1186</v>
      </c>
      <c r="AT58" s="38" t="s">
        <v>1186</v>
      </c>
      <c r="AU58" s="38" t="s">
        <v>1187</v>
      </c>
      <c r="AV58" s="17">
        <v>3700</v>
      </c>
      <c r="AW58" s="39" t="e">
        <f t="shared" si="5"/>
        <v>#VALUE!</v>
      </c>
      <c r="AX58" s="18"/>
    </row>
    <row r="59" spans="1:50" s="123" customFormat="1" ht="144" x14ac:dyDescent="0.2">
      <c r="A59" s="52" t="s">
        <v>40</v>
      </c>
      <c r="B59" s="52" t="s">
        <v>277</v>
      </c>
      <c r="C59" s="52" t="s">
        <v>276</v>
      </c>
      <c r="D59" s="52" t="s">
        <v>18</v>
      </c>
      <c r="E59" s="52" t="s">
        <v>310</v>
      </c>
      <c r="F59" s="121" t="s">
        <v>1631</v>
      </c>
      <c r="G59" s="52" t="s">
        <v>336</v>
      </c>
      <c r="H59" s="71" t="s">
        <v>272</v>
      </c>
      <c r="I59" s="71" t="s">
        <v>335</v>
      </c>
      <c r="J59" s="122">
        <v>10100</v>
      </c>
      <c r="K59" s="71"/>
      <c r="L59" s="71"/>
      <c r="M59" s="249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3624</v>
      </c>
      <c r="AF59" s="52" t="s">
        <v>2557</v>
      </c>
      <c r="AG59" s="52" t="s">
        <v>3544</v>
      </c>
      <c r="AH59" s="52" t="s">
        <v>3476</v>
      </c>
      <c r="AI59" s="52" t="s">
        <v>2456</v>
      </c>
      <c r="AJ59" s="52"/>
      <c r="AK59" s="52" t="s">
        <v>1183</v>
      </c>
      <c r="AL59" s="52" t="s">
        <v>1570</v>
      </c>
      <c r="AM59" s="52" t="s">
        <v>3553</v>
      </c>
      <c r="AN59" s="250">
        <v>9600</v>
      </c>
      <c r="AO59" s="250"/>
      <c r="AP59" s="119">
        <f t="shared" si="0"/>
        <v>500</v>
      </c>
      <c r="AQ59" s="38" t="s">
        <v>1184</v>
      </c>
      <c r="AR59" s="38" t="s">
        <v>1185</v>
      </c>
      <c r="AS59" s="38" t="s">
        <v>1186</v>
      </c>
      <c r="AT59" s="38" t="s">
        <v>1186</v>
      </c>
      <c r="AU59" s="38" t="s">
        <v>1187</v>
      </c>
      <c r="AV59" s="17">
        <v>9600</v>
      </c>
      <c r="AW59" s="39" t="e">
        <f t="shared" si="5"/>
        <v>#VALUE!</v>
      </c>
      <c r="AX59" s="18"/>
    </row>
    <row r="60" spans="1:50" s="123" customFormat="1" ht="144" x14ac:dyDescent="0.2">
      <c r="A60" s="52" t="s">
        <v>40</v>
      </c>
      <c r="B60" s="52" t="s">
        <v>277</v>
      </c>
      <c r="C60" s="52" t="s">
        <v>276</v>
      </c>
      <c r="D60" s="52" t="s">
        <v>18</v>
      </c>
      <c r="E60" s="52" t="s">
        <v>310</v>
      </c>
      <c r="F60" s="121" t="s">
        <v>1632</v>
      </c>
      <c r="G60" s="52" t="s">
        <v>337</v>
      </c>
      <c r="H60" s="71" t="s">
        <v>319</v>
      </c>
      <c r="I60" s="71" t="s">
        <v>335</v>
      </c>
      <c r="J60" s="122">
        <v>8800</v>
      </c>
      <c r="K60" s="71"/>
      <c r="L60" s="71"/>
      <c r="M60" s="249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3624</v>
      </c>
      <c r="AF60" s="52" t="s">
        <v>2557</v>
      </c>
      <c r="AG60" s="52" t="s">
        <v>3544</v>
      </c>
      <c r="AH60" s="52" t="s">
        <v>3476</v>
      </c>
      <c r="AI60" s="52" t="s">
        <v>2456</v>
      </c>
      <c r="AJ60" s="52"/>
      <c r="AK60" s="52" t="s">
        <v>1183</v>
      </c>
      <c r="AL60" s="52" t="s">
        <v>1570</v>
      </c>
      <c r="AM60" s="52" t="s">
        <v>3553</v>
      </c>
      <c r="AN60" s="250">
        <v>8400</v>
      </c>
      <c r="AO60" s="250"/>
      <c r="AP60" s="119">
        <f t="shared" si="0"/>
        <v>400</v>
      </c>
      <c r="AQ60" s="38" t="s">
        <v>1184</v>
      </c>
      <c r="AR60" s="38" t="s">
        <v>1185</v>
      </c>
      <c r="AS60" s="38" t="s">
        <v>1186</v>
      </c>
      <c r="AT60" s="38" t="s">
        <v>1186</v>
      </c>
      <c r="AU60" s="38" t="s">
        <v>1187</v>
      </c>
      <c r="AV60" s="17">
        <v>8400</v>
      </c>
      <c r="AW60" s="39" t="e">
        <f t="shared" si="5"/>
        <v>#VALUE!</v>
      </c>
      <c r="AX60" s="18"/>
    </row>
    <row r="61" spans="1:50" s="123" customFormat="1" ht="144" x14ac:dyDescent="0.2">
      <c r="A61" s="52" t="s">
        <v>40</v>
      </c>
      <c r="B61" s="52" t="s">
        <v>277</v>
      </c>
      <c r="C61" s="52" t="s">
        <v>276</v>
      </c>
      <c r="D61" s="52" t="s">
        <v>18</v>
      </c>
      <c r="E61" s="52" t="s">
        <v>310</v>
      </c>
      <c r="F61" s="121" t="s">
        <v>1633</v>
      </c>
      <c r="G61" s="52" t="s">
        <v>338</v>
      </c>
      <c r="H61" s="71" t="s">
        <v>270</v>
      </c>
      <c r="I61" s="71" t="s">
        <v>271</v>
      </c>
      <c r="J61" s="122">
        <v>15000</v>
      </c>
      <c r="K61" s="71"/>
      <c r="L61" s="71"/>
      <c r="M61" s="249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6"/>
      <c r="AC61" s="36"/>
      <c r="AD61" s="17"/>
      <c r="AE61" s="19" t="s">
        <v>3624</v>
      </c>
      <c r="AF61" s="52" t="s">
        <v>2557</v>
      </c>
      <c r="AG61" s="52" t="s">
        <v>3544</v>
      </c>
      <c r="AH61" s="52" t="s">
        <v>3476</v>
      </c>
      <c r="AI61" s="52" t="s">
        <v>2456</v>
      </c>
      <c r="AJ61" s="52"/>
      <c r="AK61" s="52" t="s">
        <v>1183</v>
      </c>
      <c r="AL61" s="52" t="s">
        <v>1570</v>
      </c>
      <c r="AM61" s="52" t="s">
        <v>3553</v>
      </c>
      <c r="AN61" s="250">
        <v>12900</v>
      </c>
      <c r="AO61" s="250"/>
      <c r="AP61" s="119">
        <f t="shared" si="0"/>
        <v>2100</v>
      </c>
      <c r="AQ61" s="38" t="s">
        <v>1184</v>
      </c>
      <c r="AR61" s="38" t="s">
        <v>1185</v>
      </c>
      <c r="AS61" s="38" t="s">
        <v>1186</v>
      </c>
      <c r="AT61" s="38" t="s">
        <v>1186</v>
      </c>
      <c r="AU61" s="38" t="s">
        <v>1187</v>
      </c>
      <c r="AV61" s="17">
        <v>12900</v>
      </c>
      <c r="AW61" s="39" t="e">
        <f t="shared" si="5"/>
        <v>#VALUE!</v>
      </c>
      <c r="AX61" s="18"/>
    </row>
    <row r="62" spans="1:50" s="123" customFormat="1" ht="90" x14ac:dyDescent="0.2">
      <c r="A62" s="52" t="s">
        <v>40</v>
      </c>
      <c r="B62" s="52" t="s">
        <v>277</v>
      </c>
      <c r="C62" s="52" t="s">
        <v>276</v>
      </c>
      <c r="D62" s="52" t="s">
        <v>33</v>
      </c>
      <c r="E62" s="52" t="s">
        <v>310</v>
      </c>
      <c r="F62" s="121" t="s">
        <v>1634</v>
      </c>
      <c r="G62" s="52" t="s">
        <v>339</v>
      </c>
      <c r="H62" s="71" t="s">
        <v>340</v>
      </c>
      <c r="I62" s="71" t="s">
        <v>274</v>
      </c>
      <c r="J62" s="122">
        <v>111000</v>
      </c>
      <c r="K62" s="71"/>
      <c r="L62" s="71"/>
      <c r="M62" s="249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6"/>
      <c r="AC62" s="36"/>
      <c r="AD62" s="17"/>
      <c r="AE62" s="19" t="s">
        <v>2557</v>
      </c>
      <c r="AF62" s="52" t="s">
        <v>2557</v>
      </c>
      <c r="AG62" s="52" t="s">
        <v>3544</v>
      </c>
      <c r="AH62" s="52" t="s">
        <v>3476</v>
      </c>
      <c r="AI62" s="52" t="s">
        <v>2456</v>
      </c>
      <c r="AJ62" s="52"/>
      <c r="AK62" s="52" t="s">
        <v>1183</v>
      </c>
      <c r="AL62" s="52" t="s">
        <v>1570</v>
      </c>
      <c r="AM62" s="52" t="s">
        <v>3553</v>
      </c>
      <c r="AN62" s="250">
        <v>111000</v>
      </c>
      <c r="AO62" s="250"/>
      <c r="AP62" s="119">
        <f t="shared" si="0"/>
        <v>0</v>
      </c>
      <c r="AQ62" s="38" t="s">
        <v>1184</v>
      </c>
      <c r="AR62" s="38" t="s">
        <v>1185</v>
      </c>
      <c r="AS62" s="38" t="s">
        <v>1206</v>
      </c>
      <c r="AT62" s="38" t="s">
        <v>1206</v>
      </c>
      <c r="AU62" s="38" t="s">
        <v>1187</v>
      </c>
      <c r="AV62" s="17">
        <v>111000</v>
      </c>
      <c r="AW62" s="39" t="e">
        <f t="shared" si="5"/>
        <v>#VALUE!</v>
      </c>
      <c r="AX62" s="18"/>
    </row>
    <row r="63" spans="1:50" s="123" customFormat="1" ht="90" x14ac:dyDescent="0.2">
      <c r="A63" s="52" t="s">
        <v>40</v>
      </c>
      <c r="B63" s="52" t="s">
        <v>277</v>
      </c>
      <c r="C63" s="52" t="s">
        <v>276</v>
      </c>
      <c r="D63" s="52" t="s">
        <v>33</v>
      </c>
      <c r="E63" s="52" t="s">
        <v>310</v>
      </c>
      <c r="F63" s="121" t="s">
        <v>1635</v>
      </c>
      <c r="G63" s="52" t="s">
        <v>341</v>
      </c>
      <c r="H63" s="71" t="s">
        <v>270</v>
      </c>
      <c r="I63" s="71" t="s">
        <v>274</v>
      </c>
      <c r="J63" s="122">
        <v>15000</v>
      </c>
      <c r="K63" s="71"/>
      <c r="L63" s="71"/>
      <c r="M63" s="249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6"/>
      <c r="AC63" s="36"/>
      <c r="AD63" s="17"/>
      <c r="AE63" s="19" t="s">
        <v>2557</v>
      </c>
      <c r="AF63" s="52" t="s">
        <v>2557</v>
      </c>
      <c r="AG63" s="52" t="s">
        <v>3544</v>
      </c>
      <c r="AH63" s="52" t="s">
        <v>3476</v>
      </c>
      <c r="AI63" s="52" t="s">
        <v>2456</v>
      </c>
      <c r="AJ63" s="52"/>
      <c r="AK63" s="52" t="s">
        <v>1183</v>
      </c>
      <c r="AL63" s="52" t="s">
        <v>1570</v>
      </c>
      <c r="AM63" s="52" t="s">
        <v>3553</v>
      </c>
      <c r="AN63" s="250">
        <v>15000</v>
      </c>
      <c r="AO63" s="250"/>
      <c r="AP63" s="119">
        <f t="shared" si="0"/>
        <v>0</v>
      </c>
      <c r="AQ63" s="38" t="s">
        <v>1184</v>
      </c>
      <c r="AR63" s="38" t="s">
        <v>1185</v>
      </c>
      <c r="AS63" s="38" t="s">
        <v>1206</v>
      </c>
      <c r="AT63" s="38" t="s">
        <v>1206</v>
      </c>
      <c r="AU63" s="38" t="s">
        <v>1187</v>
      </c>
      <c r="AV63" s="17">
        <v>15000</v>
      </c>
      <c r="AW63" s="39" t="e">
        <f t="shared" si="5"/>
        <v>#VALUE!</v>
      </c>
      <c r="AX63" s="18"/>
    </row>
    <row r="64" spans="1:50" s="123" customFormat="1" ht="90" x14ac:dyDescent="0.2">
      <c r="A64" s="52" t="s">
        <v>40</v>
      </c>
      <c r="B64" s="52" t="s">
        <v>277</v>
      </c>
      <c r="C64" s="52" t="s">
        <v>276</v>
      </c>
      <c r="D64" s="52" t="s">
        <v>33</v>
      </c>
      <c r="E64" s="52" t="s">
        <v>310</v>
      </c>
      <c r="F64" s="121" t="s">
        <v>1636</v>
      </c>
      <c r="G64" s="52" t="s">
        <v>342</v>
      </c>
      <c r="H64" s="71" t="s">
        <v>340</v>
      </c>
      <c r="I64" s="71" t="s">
        <v>274</v>
      </c>
      <c r="J64" s="122">
        <v>180000</v>
      </c>
      <c r="K64" s="71"/>
      <c r="L64" s="71"/>
      <c r="M64" s="249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6"/>
      <c r="AC64" s="36"/>
      <c r="AD64" s="17"/>
      <c r="AE64" s="19" t="s">
        <v>2557</v>
      </c>
      <c r="AF64" s="52" t="s">
        <v>2557</v>
      </c>
      <c r="AG64" s="52" t="s">
        <v>3544</v>
      </c>
      <c r="AH64" s="52" t="s">
        <v>3476</v>
      </c>
      <c r="AI64" s="52" t="s">
        <v>2456</v>
      </c>
      <c r="AJ64" s="52"/>
      <c r="AK64" s="52" t="s">
        <v>1183</v>
      </c>
      <c r="AL64" s="52" t="s">
        <v>1570</v>
      </c>
      <c r="AM64" s="52" t="s">
        <v>3553</v>
      </c>
      <c r="AN64" s="122">
        <v>180000</v>
      </c>
      <c r="AO64" s="250"/>
      <c r="AP64" s="119">
        <f t="shared" si="0"/>
        <v>0</v>
      </c>
      <c r="AQ64" s="38" t="s">
        <v>1184</v>
      </c>
      <c r="AR64" s="38" t="s">
        <v>1185</v>
      </c>
      <c r="AS64" s="38" t="s">
        <v>1206</v>
      </c>
      <c r="AT64" s="38" t="s">
        <v>1206</v>
      </c>
      <c r="AU64" s="38" t="s">
        <v>1187</v>
      </c>
      <c r="AV64" s="17">
        <v>180000</v>
      </c>
      <c r="AW64" s="39" t="e">
        <f t="shared" si="5"/>
        <v>#VALUE!</v>
      </c>
      <c r="AX64" s="18"/>
    </row>
    <row r="65" spans="1:50" s="123" customFormat="1" ht="90" x14ac:dyDescent="0.2">
      <c r="A65" s="52" t="s">
        <v>40</v>
      </c>
      <c r="B65" s="52" t="s">
        <v>277</v>
      </c>
      <c r="C65" s="52" t="s">
        <v>276</v>
      </c>
      <c r="D65" s="52" t="s">
        <v>33</v>
      </c>
      <c r="E65" s="52" t="s">
        <v>310</v>
      </c>
      <c r="F65" s="121" t="s">
        <v>1637</v>
      </c>
      <c r="G65" s="52" t="s">
        <v>343</v>
      </c>
      <c r="H65" s="71" t="s">
        <v>270</v>
      </c>
      <c r="I65" s="71" t="s">
        <v>344</v>
      </c>
      <c r="J65" s="122">
        <v>3000</v>
      </c>
      <c r="K65" s="71"/>
      <c r="L65" s="71"/>
      <c r="M65" s="249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6"/>
      <c r="AC65" s="36"/>
      <c r="AD65" s="17"/>
      <c r="AE65" s="19" t="s">
        <v>2557</v>
      </c>
      <c r="AF65" s="52" t="s">
        <v>2557</v>
      </c>
      <c r="AG65" s="52" t="s">
        <v>3544</v>
      </c>
      <c r="AH65" s="52" t="s">
        <v>3476</v>
      </c>
      <c r="AI65" s="52" t="s">
        <v>2456</v>
      </c>
      <c r="AJ65" s="52"/>
      <c r="AK65" s="52" t="s">
        <v>1183</v>
      </c>
      <c r="AL65" s="52" t="s">
        <v>1570</v>
      </c>
      <c r="AM65" s="52" t="s">
        <v>3553</v>
      </c>
      <c r="AN65" s="122">
        <v>3000</v>
      </c>
      <c r="AO65" s="250"/>
      <c r="AP65" s="119">
        <f t="shared" si="0"/>
        <v>0</v>
      </c>
      <c r="AQ65" s="38" t="s">
        <v>1184</v>
      </c>
      <c r="AR65" s="38" t="s">
        <v>1185</v>
      </c>
      <c r="AS65" s="38" t="s">
        <v>1206</v>
      </c>
      <c r="AT65" s="38" t="s">
        <v>1206</v>
      </c>
      <c r="AU65" s="38" t="s">
        <v>1187</v>
      </c>
      <c r="AV65" s="17">
        <v>3000</v>
      </c>
      <c r="AW65" s="39" t="e">
        <f t="shared" si="5"/>
        <v>#VALUE!</v>
      </c>
      <c r="AX65" s="18"/>
    </row>
    <row r="66" spans="1:50" s="123" customFormat="1" ht="90" x14ac:dyDescent="0.2">
      <c r="A66" s="52" t="s">
        <v>40</v>
      </c>
      <c r="B66" s="52" t="s">
        <v>277</v>
      </c>
      <c r="C66" s="52" t="s">
        <v>276</v>
      </c>
      <c r="D66" s="52" t="s">
        <v>33</v>
      </c>
      <c r="E66" s="52" t="s">
        <v>310</v>
      </c>
      <c r="F66" s="121" t="s">
        <v>1638</v>
      </c>
      <c r="G66" s="52" t="s">
        <v>345</v>
      </c>
      <c r="H66" s="71" t="s">
        <v>270</v>
      </c>
      <c r="I66" s="71" t="s">
        <v>346</v>
      </c>
      <c r="J66" s="122">
        <v>2500</v>
      </c>
      <c r="K66" s="71"/>
      <c r="L66" s="71"/>
      <c r="M66" s="249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6"/>
      <c r="AC66" s="36"/>
      <c r="AD66" s="17"/>
      <c r="AE66" s="19" t="s">
        <v>2557</v>
      </c>
      <c r="AF66" s="52" t="s">
        <v>2557</v>
      </c>
      <c r="AG66" s="52" t="s">
        <v>3544</v>
      </c>
      <c r="AH66" s="52" t="s">
        <v>3476</v>
      </c>
      <c r="AI66" s="52" t="s">
        <v>2456</v>
      </c>
      <c r="AJ66" s="52"/>
      <c r="AK66" s="52" t="s">
        <v>1183</v>
      </c>
      <c r="AL66" s="52" t="s">
        <v>1570</v>
      </c>
      <c r="AM66" s="52" t="s">
        <v>3553</v>
      </c>
      <c r="AN66" s="122">
        <v>2500</v>
      </c>
      <c r="AO66" s="250"/>
      <c r="AP66" s="119">
        <f t="shared" si="0"/>
        <v>0</v>
      </c>
      <c r="AQ66" s="38" t="s">
        <v>1184</v>
      </c>
      <c r="AR66" s="38" t="s">
        <v>1185</v>
      </c>
      <c r="AS66" s="38" t="s">
        <v>1206</v>
      </c>
      <c r="AT66" s="38" t="s">
        <v>1206</v>
      </c>
      <c r="AU66" s="38" t="s">
        <v>1187</v>
      </c>
      <c r="AV66" s="17">
        <v>2500</v>
      </c>
      <c r="AW66" s="39" t="e">
        <f t="shared" si="5"/>
        <v>#VALUE!</v>
      </c>
      <c r="AX66" s="18"/>
    </row>
    <row r="67" spans="1:50" s="123" customFormat="1" ht="90" x14ac:dyDescent="0.2">
      <c r="A67" s="52" t="s">
        <v>40</v>
      </c>
      <c r="B67" s="52" t="s">
        <v>277</v>
      </c>
      <c r="C67" s="52" t="s">
        <v>276</v>
      </c>
      <c r="D67" s="52" t="s">
        <v>33</v>
      </c>
      <c r="E67" s="52" t="s">
        <v>310</v>
      </c>
      <c r="F67" s="121" t="s">
        <v>1639</v>
      </c>
      <c r="G67" s="52" t="s">
        <v>347</v>
      </c>
      <c r="H67" s="71" t="s">
        <v>270</v>
      </c>
      <c r="I67" s="71" t="s">
        <v>335</v>
      </c>
      <c r="J67" s="122">
        <v>3000</v>
      </c>
      <c r="K67" s="71"/>
      <c r="L67" s="71"/>
      <c r="M67" s="249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6"/>
      <c r="AC67" s="36"/>
      <c r="AD67" s="17"/>
      <c r="AE67" s="19" t="s">
        <v>2557</v>
      </c>
      <c r="AF67" s="52" t="s">
        <v>2557</v>
      </c>
      <c r="AG67" s="52" t="s">
        <v>3544</v>
      </c>
      <c r="AH67" s="52" t="s">
        <v>3476</v>
      </c>
      <c r="AI67" s="52" t="s">
        <v>2456</v>
      </c>
      <c r="AJ67" s="52"/>
      <c r="AK67" s="52" t="s">
        <v>1183</v>
      </c>
      <c r="AL67" s="52" t="s">
        <v>1570</v>
      </c>
      <c r="AM67" s="52" t="s">
        <v>3553</v>
      </c>
      <c r="AN67" s="122">
        <v>3000</v>
      </c>
      <c r="AO67" s="250"/>
      <c r="AP67" s="119">
        <f t="shared" ref="AP67:AP130" si="6">J67-AN67-AO67</f>
        <v>0</v>
      </c>
      <c r="AQ67" s="38" t="s">
        <v>1184</v>
      </c>
      <c r="AR67" s="38" t="s">
        <v>1185</v>
      </c>
      <c r="AS67" s="38" t="s">
        <v>1206</v>
      </c>
      <c r="AT67" s="38" t="s">
        <v>1206</v>
      </c>
      <c r="AU67" s="38" t="s">
        <v>1187</v>
      </c>
      <c r="AV67" s="17">
        <v>3000</v>
      </c>
      <c r="AW67" s="39" t="e">
        <f t="shared" si="5"/>
        <v>#VALUE!</v>
      </c>
      <c r="AX67" s="18"/>
    </row>
    <row r="68" spans="1:50" s="123" customFormat="1" ht="90" x14ac:dyDescent="0.2">
      <c r="A68" s="52" t="s">
        <v>40</v>
      </c>
      <c r="B68" s="52" t="s">
        <v>277</v>
      </c>
      <c r="C68" s="52" t="s">
        <v>276</v>
      </c>
      <c r="D68" s="52" t="s">
        <v>33</v>
      </c>
      <c r="E68" s="52" t="s">
        <v>310</v>
      </c>
      <c r="F68" s="121" t="s">
        <v>1640</v>
      </c>
      <c r="G68" s="52" t="s">
        <v>348</v>
      </c>
      <c r="H68" s="71" t="s">
        <v>270</v>
      </c>
      <c r="I68" s="71" t="s">
        <v>335</v>
      </c>
      <c r="J68" s="122">
        <v>5000</v>
      </c>
      <c r="K68" s="71"/>
      <c r="L68" s="71"/>
      <c r="M68" s="249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6"/>
      <c r="AC68" s="36"/>
      <c r="AD68" s="17"/>
      <c r="AE68" s="19" t="s">
        <v>2557</v>
      </c>
      <c r="AF68" s="52" t="s">
        <v>2557</v>
      </c>
      <c r="AG68" s="52" t="s">
        <v>3544</v>
      </c>
      <c r="AH68" s="52" t="s">
        <v>3476</v>
      </c>
      <c r="AI68" s="52" t="s">
        <v>2456</v>
      </c>
      <c r="AJ68" s="52"/>
      <c r="AK68" s="52" t="s">
        <v>1183</v>
      </c>
      <c r="AL68" s="52" t="s">
        <v>1570</v>
      </c>
      <c r="AM68" s="52" t="s">
        <v>3553</v>
      </c>
      <c r="AN68" s="122">
        <v>5000</v>
      </c>
      <c r="AO68" s="250"/>
      <c r="AP68" s="119">
        <f t="shared" si="6"/>
        <v>0</v>
      </c>
      <c r="AQ68" s="38" t="s">
        <v>1184</v>
      </c>
      <c r="AR68" s="38" t="s">
        <v>1185</v>
      </c>
      <c r="AS68" s="38" t="s">
        <v>1206</v>
      </c>
      <c r="AT68" s="38" t="s">
        <v>1206</v>
      </c>
      <c r="AU68" s="38" t="s">
        <v>1187</v>
      </c>
      <c r="AV68" s="17">
        <v>5000</v>
      </c>
      <c r="AW68" s="39" t="e">
        <f t="shared" si="5"/>
        <v>#VALUE!</v>
      </c>
      <c r="AX68" s="18"/>
    </row>
    <row r="69" spans="1:50" s="123" customFormat="1" ht="72" hidden="1" x14ac:dyDescent="0.2">
      <c r="A69" s="52" t="s">
        <v>40</v>
      </c>
      <c r="B69" s="52" t="s">
        <v>277</v>
      </c>
      <c r="C69" s="52" t="s">
        <v>276</v>
      </c>
      <c r="D69" s="52" t="s">
        <v>22</v>
      </c>
      <c r="E69" s="52" t="s">
        <v>349</v>
      </c>
      <c r="F69" s="121" t="s">
        <v>1641</v>
      </c>
      <c r="G69" s="52" t="s">
        <v>350</v>
      </c>
      <c r="H69" s="71" t="s">
        <v>270</v>
      </c>
      <c r="I69" s="71" t="s">
        <v>275</v>
      </c>
      <c r="J69" s="122">
        <v>7475000</v>
      </c>
      <c r="K69" s="249" t="s">
        <v>137</v>
      </c>
      <c r="L69" s="71"/>
      <c r="M69" s="71"/>
      <c r="N69" s="36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28"/>
      <c r="AC69" s="328"/>
      <c r="AD69" s="17"/>
      <c r="AE69" s="330" t="s">
        <v>3625</v>
      </c>
      <c r="AF69" s="52" t="s">
        <v>1207</v>
      </c>
      <c r="AG69" s="52" t="s">
        <v>3537</v>
      </c>
      <c r="AH69" s="52" t="s">
        <v>3451</v>
      </c>
      <c r="AI69" s="52" t="s">
        <v>3467</v>
      </c>
      <c r="AJ69" s="52"/>
      <c r="AK69" s="52" t="s">
        <v>1207</v>
      </c>
      <c r="AL69" s="52" t="s">
        <v>1568</v>
      </c>
      <c r="AM69" s="52" t="s">
        <v>3553</v>
      </c>
      <c r="AN69" s="250"/>
      <c r="AO69" s="250"/>
      <c r="AP69" s="119">
        <f t="shared" si="6"/>
        <v>7475000</v>
      </c>
      <c r="AQ69" s="331" t="s">
        <v>1208</v>
      </c>
      <c r="AR69" s="331" t="s">
        <v>1209</v>
      </c>
      <c r="AS69" s="331" t="s">
        <v>1210</v>
      </c>
      <c r="AT69" s="331" t="s">
        <v>1210</v>
      </c>
      <c r="AU69" s="331" t="s">
        <v>1211</v>
      </c>
      <c r="AV69" s="332"/>
      <c r="AW69" s="333">
        <v>0</v>
      </c>
      <c r="AX69" s="18"/>
    </row>
    <row r="70" spans="1:50" s="123" customFormat="1" ht="90" hidden="1" x14ac:dyDescent="0.2">
      <c r="A70" s="52" t="s">
        <v>40</v>
      </c>
      <c r="B70" s="52" t="s">
        <v>277</v>
      </c>
      <c r="C70" s="52" t="s">
        <v>276</v>
      </c>
      <c r="D70" s="52" t="s">
        <v>10</v>
      </c>
      <c r="E70" s="52" t="s">
        <v>311</v>
      </c>
      <c r="F70" s="121" t="s">
        <v>1642</v>
      </c>
      <c r="G70" s="52" t="s">
        <v>351</v>
      </c>
      <c r="H70" s="71" t="s">
        <v>352</v>
      </c>
      <c r="I70" s="71" t="s">
        <v>271</v>
      </c>
      <c r="J70" s="122">
        <v>1320000</v>
      </c>
      <c r="K70" s="249" t="s">
        <v>137</v>
      </c>
      <c r="L70" s="71"/>
      <c r="M70" s="71"/>
      <c r="N70" s="36" t="s">
        <v>3626</v>
      </c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28"/>
      <c r="AC70" s="328"/>
      <c r="AD70" s="17"/>
      <c r="AE70" s="311" t="s">
        <v>3627</v>
      </c>
      <c r="AF70" s="52" t="s">
        <v>2575</v>
      </c>
      <c r="AG70" s="52" t="s">
        <v>3537</v>
      </c>
      <c r="AH70" s="52" t="s">
        <v>3451</v>
      </c>
      <c r="AI70" s="52" t="s">
        <v>3467</v>
      </c>
      <c r="AJ70" s="52"/>
      <c r="AK70" s="52" t="s">
        <v>1212</v>
      </c>
      <c r="AL70" s="52" t="s">
        <v>1568</v>
      </c>
      <c r="AM70" s="52" t="s">
        <v>3553</v>
      </c>
      <c r="AN70" s="250"/>
      <c r="AO70" s="250"/>
      <c r="AP70" s="119">
        <f t="shared" si="6"/>
        <v>1320000</v>
      </c>
      <c r="AQ70" s="331" t="s">
        <v>1208</v>
      </c>
      <c r="AR70" s="331" t="s">
        <v>1209</v>
      </c>
      <c r="AS70" s="331" t="s">
        <v>1213</v>
      </c>
      <c r="AT70" s="331" t="s">
        <v>1213</v>
      </c>
      <c r="AU70" s="331" t="s">
        <v>1214</v>
      </c>
      <c r="AV70" s="332"/>
      <c r="AW70" s="333">
        <v>0</v>
      </c>
      <c r="AX70" s="18" t="s">
        <v>3629</v>
      </c>
    </row>
    <row r="71" spans="1:50" s="123" customFormat="1" ht="90" hidden="1" x14ac:dyDescent="0.2">
      <c r="A71" s="52" t="s">
        <v>40</v>
      </c>
      <c r="B71" s="52" t="s">
        <v>277</v>
      </c>
      <c r="C71" s="52" t="s">
        <v>276</v>
      </c>
      <c r="D71" s="52" t="s">
        <v>10</v>
      </c>
      <c r="E71" s="52" t="s">
        <v>311</v>
      </c>
      <c r="F71" s="121" t="s">
        <v>1643</v>
      </c>
      <c r="G71" s="52" t="s">
        <v>353</v>
      </c>
      <c r="H71" s="71" t="s">
        <v>354</v>
      </c>
      <c r="I71" s="71" t="s">
        <v>271</v>
      </c>
      <c r="J71" s="122">
        <v>2700000</v>
      </c>
      <c r="K71" s="249" t="s">
        <v>137</v>
      </c>
      <c r="L71" s="71"/>
      <c r="M71" s="71"/>
      <c r="N71" s="36" t="s">
        <v>3626</v>
      </c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28"/>
      <c r="AC71" s="328"/>
      <c r="AD71" s="17"/>
      <c r="AE71" s="311" t="s">
        <v>3627</v>
      </c>
      <c r="AF71" s="52" t="s">
        <v>2576</v>
      </c>
      <c r="AG71" s="52" t="s">
        <v>3537</v>
      </c>
      <c r="AH71" s="52" t="s">
        <v>3451</v>
      </c>
      <c r="AI71" s="52" t="s">
        <v>3467</v>
      </c>
      <c r="AJ71" s="52"/>
      <c r="AK71" s="52" t="s">
        <v>1212</v>
      </c>
      <c r="AL71" s="52" t="s">
        <v>1568</v>
      </c>
      <c r="AM71" s="52" t="s">
        <v>3553</v>
      </c>
      <c r="AN71" s="250"/>
      <c r="AO71" s="250"/>
      <c r="AP71" s="119">
        <f t="shared" si="6"/>
        <v>2700000</v>
      </c>
      <c r="AQ71" s="331" t="s">
        <v>1208</v>
      </c>
      <c r="AR71" s="331" t="s">
        <v>1209</v>
      </c>
      <c r="AS71" s="331" t="s">
        <v>1213</v>
      </c>
      <c r="AT71" s="331" t="s">
        <v>1213</v>
      </c>
      <c r="AU71" s="331" t="s">
        <v>1214</v>
      </c>
      <c r="AV71" s="332"/>
      <c r="AW71" s="333">
        <v>0</v>
      </c>
      <c r="AX71" s="18" t="s">
        <v>3629</v>
      </c>
    </row>
    <row r="72" spans="1:50" s="123" customFormat="1" ht="90" hidden="1" x14ac:dyDescent="0.2">
      <c r="A72" s="52" t="s">
        <v>40</v>
      </c>
      <c r="B72" s="52" t="s">
        <v>277</v>
      </c>
      <c r="C72" s="52" t="s">
        <v>276</v>
      </c>
      <c r="D72" s="52" t="s">
        <v>10</v>
      </c>
      <c r="E72" s="52" t="s">
        <v>311</v>
      </c>
      <c r="F72" s="121" t="s">
        <v>1644</v>
      </c>
      <c r="G72" s="52" t="s">
        <v>355</v>
      </c>
      <c r="H72" s="71" t="s">
        <v>319</v>
      </c>
      <c r="I72" s="71" t="s">
        <v>271</v>
      </c>
      <c r="J72" s="122">
        <v>88000</v>
      </c>
      <c r="K72" s="249" t="s">
        <v>137</v>
      </c>
      <c r="L72" s="71"/>
      <c r="M72" s="71"/>
      <c r="N72" s="36" t="s">
        <v>3626</v>
      </c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28"/>
      <c r="AC72" s="328"/>
      <c r="AD72" s="17"/>
      <c r="AE72" s="311" t="s">
        <v>3627</v>
      </c>
      <c r="AF72" s="52" t="s">
        <v>2576</v>
      </c>
      <c r="AG72" s="52" t="s">
        <v>3537</v>
      </c>
      <c r="AH72" s="52" t="s">
        <v>3451</v>
      </c>
      <c r="AI72" s="52" t="s">
        <v>3467</v>
      </c>
      <c r="AJ72" s="52"/>
      <c r="AK72" s="52" t="s">
        <v>1212</v>
      </c>
      <c r="AL72" s="52" t="s">
        <v>1568</v>
      </c>
      <c r="AM72" s="52" t="s">
        <v>3553</v>
      </c>
      <c r="AN72" s="250"/>
      <c r="AO72" s="250"/>
      <c r="AP72" s="119">
        <f t="shared" si="6"/>
        <v>88000</v>
      </c>
      <c r="AQ72" s="331" t="s">
        <v>1208</v>
      </c>
      <c r="AR72" s="331" t="s">
        <v>1209</v>
      </c>
      <c r="AS72" s="331" t="s">
        <v>1213</v>
      </c>
      <c r="AT72" s="331" t="s">
        <v>1213</v>
      </c>
      <c r="AU72" s="331" t="s">
        <v>1214</v>
      </c>
      <c r="AV72" s="332"/>
      <c r="AW72" s="333">
        <v>0</v>
      </c>
      <c r="AX72" s="18" t="s">
        <v>3629</v>
      </c>
    </row>
    <row r="73" spans="1:50" s="123" customFormat="1" ht="90" hidden="1" x14ac:dyDescent="0.2">
      <c r="A73" s="52" t="s">
        <v>40</v>
      </c>
      <c r="B73" s="52" t="s">
        <v>277</v>
      </c>
      <c r="C73" s="52" t="s">
        <v>276</v>
      </c>
      <c r="D73" s="52" t="s">
        <v>10</v>
      </c>
      <c r="E73" s="52" t="s">
        <v>311</v>
      </c>
      <c r="F73" s="121" t="s">
        <v>1645</v>
      </c>
      <c r="G73" s="52" t="s">
        <v>356</v>
      </c>
      <c r="H73" s="71" t="s">
        <v>317</v>
      </c>
      <c r="I73" s="71" t="s">
        <v>271</v>
      </c>
      <c r="J73" s="122">
        <v>50000</v>
      </c>
      <c r="K73" s="249" t="s">
        <v>137</v>
      </c>
      <c r="L73" s="71"/>
      <c r="M73" s="71"/>
      <c r="N73" s="36" t="s">
        <v>3626</v>
      </c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28"/>
      <c r="AC73" s="328"/>
      <c r="AD73" s="17"/>
      <c r="AE73" s="311" t="s">
        <v>3627</v>
      </c>
      <c r="AF73" s="52" t="s">
        <v>2576</v>
      </c>
      <c r="AG73" s="52" t="s">
        <v>3537</v>
      </c>
      <c r="AH73" s="52" t="s">
        <v>3451</v>
      </c>
      <c r="AI73" s="52" t="s">
        <v>3467</v>
      </c>
      <c r="AJ73" s="52"/>
      <c r="AK73" s="52" t="s">
        <v>1212</v>
      </c>
      <c r="AL73" s="52" t="s">
        <v>1568</v>
      </c>
      <c r="AM73" s="52" t="s">
        <v>3553</v>
      </c>
      <c r="AN73" s="250"/>
      <c r="AO73" s="250"/>
      <c r="AP73" s="119">
        <f t="shared" si="6"/>
        <v>50000</v>
      </c>
      <c r="AQ73" s="331" t="s">
        <v>1208</v>
      </c>
      <c r="AR73" s="331" t="s">
        <v>1209</v>
      </c>
      <c r="AS73" s="331" t="s">
        <v>1213</v>
      </c>
      <c r="AT73" s="331" t="s">
        <v>1213</v>
      </c>
      <c r="AU73" s="331" t="s">
        <v>1214</v>
      </c>
      <c r="AV73" s="332"/>
      <c r="AW73" s="333">
        <v>0</v>
      </c>
      <c r="AX73" s="18" t="s">
        <v>3629</v>
      </c>
    </row>
    <row r="74" spans="1:50" s="123" customFormat="1" ht="90" hidden="1" x14ac:dyDescent="0.2">
      <c r="A74" s="52" t="s">
        <v>40</v>
      </c>
      <c r="B74" s="52" t="s">
        <v>277</v>
      </c>
      <c r="C74" s="52" t="s">
        <v>276</v>
      </c>
      <c r="D74" s="52" t="s">
        <v>10</v>
      </c>
      <c r="E74" s="52" t="s">
        <v>311</v>
      </c>
      <c r="F74" s="121" t="s">
        <v>1646</v>
      </c>
      <c r="G74" s="52" t="s">
        <v>357</v>
      </c>
      <c r="H74" s="71" t="s">
        <v>269</v>
      </c>
      <c r="I74" s="71" t="s">
        <v>271</v>
      </c>
      <c r="J74" s="122">
        <v>30000</v>
      </c>
      <c r="K74" s="249" t="s">
        <v>137</v>
      </c>
      <c r="L74" s="71"/>
      <c r="M74" s="71"/>
      <c r="N74" s="36" t="s">
        <v>3626</v>
      </c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28"/>
      <c r="AC74" s="328"/>
      <c r="AD74" s="17"/>
      <c r="AE74" s="311" t="s">
        <v>3627</v>
      </c>
      <c r="AF74" s="52" t="s">
        <v>2576</v>
      </c>
      <c r="AG74" s="52" t="s">
        <v>3537</v>
      </c>
      <c r="AH74" s="52" t="s">
        <v>3451</v>
      </c>
      <c r="AI74" s="52" t="s">
        <v>3467</v>
      </c>
      <c r="AJ74" s="52"/>
      <c r="AK74" s="52" t="s">
        <v>1212</v>
      </c>
      <c r="AL74" s="52" t="s">
        <v>1568</v>
      </c>
      <c r="AM74" s="52" t="s">
        <v>3553</v>
      </c>
      <c r="AN74" s="250"/>
      <c r="AO74" s="250"/>
      <c r="AP74" s="119">
        <f t="shared" si="6"/>
        <v>30000</v>
      </c>
      <c r="AQ74" s="331" t="s">
        <v>1208</v>
      </c>
      <c r="AR74" s="331" t="s">
        <v>1209</v>
      </c>
      <c r="AS74" s="331" t="s">
        <v>1213</v>
      </c>
      <c r="AT74" s="331" t="s">
        <v>1213</v>
      </c>
      <c r="AU74" s="331" t="s">
        <v>1214</v>
      </c>
      <c r="AV74" s="332"/>
      <c r="AW74" s="333">
        <v>0</v>
      </c>
      <c r="AX74" s="18" t="s">
        <v>3629</v>
      </c>
    </row>
    <row r="75" spans="1:50" s="123" customFormat="1" ht="90" hidden="1" x14ac:dyDescent="0.2">
      <c r="A75" s="52" t="s">
        <v>40</v>
      </c>
      <c r="B75" s="52" t="s">
        <v>277</v>
      </c>
      <c r="C75" s="52" t="s">
        <v>276</v>
      </c>
      <c r="D75" s="52" t="s">
        <v>10</v>
      </c>
      <c r="E75" s="52" t="s">
        <v>311</v>
      </c>
      <c r="F75" s="121" t="s">
        <v>1647</v>
      </c>
      <c r="G75" s="52" t="s">
        <v>358</v>
      </c>
      <c r="H75" s="71" t="s">
        <v>269</v>
      </c>
      <c r="I75" s="71" t="s">
        <v>271</v>
      </c>
      <c r="J75" s="122">
        <v>8600</v>
      </c>
      <c r="K75" s="249" t="s">
        <v>137</v>
      </c>
      <c r="L75" s="71"/>
      <c r="M75" s="71"/>
      <c r="N75" s="36" t="s">
        <v>3626</v>
      </c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28"/>
      <c r="AC75" s="328"/>
      <c r="AD75" s="17"/>
      <c r="AE75" s="311" t="s">
        <v>3627</v>
      </c>
      <c r="AF75" s="52" t="s">
        <v>2576</v>
      </c>
      <c r="AG75" s="52" t="s">
        <v>3537</v>
      </c>
      <c r="AH75" s="52" t="s">
        <v>3451</v>
      </c>
      <c r="AI75" s="52" t="s">
        <v>3467</v>
      </c>
      <c r="AJ75" s="52"/>
      <c r="AK75" s="52" t="s">
        <v>1212</v>
      </c>
      <c r="AL75" s="52" t="s">
        <v>1568</v>
      </c>
      <c r="AM75" s="52" t="s">
        <v>3553</v>
      </c>
      <c r="AN75" s="250"/>
      <c r="AO75" s="250"/>
      <c r="AP75" s="119">
        <f t="shared" si="6"/>
        <v>8600</v>
      </c>
      <c r="AQ75" s="331" t="s">
        <v>1208</v>
      </c>
      <c r="AR75" s="331" t="s">
        <v>1209</v>
      </c>
      <c r="AS75" s="331" t="s">
        <v>1213</v>
      </c>
      <c r="AT75" s="331" t="s">
        <v>1213</v>
      </c>
      <c r="AU75" s="331" t="s">
        <v>1214</v>
      </c>
      <c r="AV75" s="332"/>
      <c r="AW75" s="333">
        <v>0</v>
      </c>
      <c r="AX75" s="18" t="s">
        <v>3629</v>
      </c>
    </row>
    <row r="76" spans="1:50" s="123" customFormat="1" ht="90" hidden="1" x14ac:dyDescent="0.2">
      <c r="A76" s="52" t="s">
        <v>40</v>
      </c>
      <c r="B76" s="52" t="s">
        <v>277</v>
      </c>
      <c r="C76" s="52" t="s">
        <v>276</v>
      </c>
      <c r="D76" s="52" t="s">
        <v>10</v>
      </c>
      <c r="E76" s="52" t="s">
        <v>311</v>
      </c>
      <c r="F76" s="121" t="s">
        <v>1648</v>
      </c>
      <c r="G76" s="52" t="s">
        <v>359</v>
      </c>
      <c r="H76" s="71" t="s">
        <v>360</v>
      </c>
      <c r="I76" s="71" t="s">
        <v>271</v>
      </c>
      <c r="J76" s="122">
        <v>375000</v>
      </c>
      <c r="K76" s="249" t="s">
        <v>137</v>
      </c>
      <c r="L76" s="71"/>
      <c r="M76" s="71"/>
      <c r="N76" s="36" t="s">
        <v>3626</v>
      </c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28"/>
      <c r="AC76" s="328"/>
      <c r="AD76" s="17"/>
      <c r="AE76" s="311" t="s">
        <v>3627</v>
      </c>
      <c r="AF76" s="52" t="s">
        <v>2576</v>
      </c>
      <c r="AG76" s="52" t="s">
        <v>3537</v>
      </c>
      <c r="AH76" s="52" t="s">
        <v>3451</v>
      </c>
      <c r="AI76" s="52" t="s">
        <v>3467</v>
      </c>
      <c r="AJ76" s="52"/>
      <c r="AK76" s="52" t="s">
        <v>1212</v>
      </c>
      <c r="AL76" s="52" t="s">
        <v>1568</v>
      </c>
      <c r="AM76" s="52" t="s">
        <v>3553</v>
      </c>
      <c r="AN76" s="250"/>
      <c r="AO76" s="250"/>
      <c r="AP76" s="119">
        <f t="shared" si="6"/>
        <v>375000</v>
      </c>
      <c r="AQ76" s="331" t="s">
        <v>1208</v>
      </c>
      <c r="AR76" s="331" t="s">
        <v>1209</v>
      </c>
      <c r="AS76" s="331" t="s">
        <v>1213</v>
      </c>
      <c r="AT76" s="331" t="s">
        <v>1213</v>
      </c>
      <c r="AU76" s="331" t="s">
        <v>1214</v>
      </c>
      <c r="AV76" s="332"/>
      <c r="AW76" s="333">
        <v>0</v>
      </c>
      <c r="AX76" s="18" t="s">
        <v>3629</v>
      </c>
    </row>
    <row r="77" spans="1:50" s="123" customFormat="1" ht="90" x14ac:dyDescent="0.2">
      <c r="A77" s="52" t="s">
        <v>40</v>
      </c>
      <c r="B77" s="52" t="s">
        <v>277</v>
      </c>
      <c r="C77" s="52" t="s">
        <v>276</v>
      </c>
      <c r="D77" s="52" t="s">
        <v>10</v>
      </c>
      <c r="E77" s="52" t="s">
        <v>311</v>
      </c>
      <c r="F77" s="121" t="s">
        <v>1649</v>
      </c>
      <c r="G77" s="52" t="s">
        <v>361</v>
      </c>
      <c r="H77" s="71" t="s">
        <v>270</v>
      </c>
      <c r="I77" s="71" t="s">
        <v>300</v>
      </c>
      <c r="J77" s="122">
        <v>85600</v>
      </c>
      <c r="K77" s="249" t="s">
        <v>137</v>
      </c>
      <c r="L77" s="71"/>
      <c r="M77" s="71"/>
      <c r="N77" s="40" t="s">
        <v>1188</v>
      </c>
      <c r="O77" s="18" t="s">
        <v>2577</v>
      </c>
      <c r="P77" s="132" t="s">
        <v>2553</v>
      </c>
      <c r="Q77" s="28" t="s">
        <v>1215</v>
      </c>
      <c r="R77" s="18" t="s">
        <v>1190</v>
      </c>
      <c r="S77" s="18" t="s">
        <v>1191</v>
      </c>
      <c r="T77" s="18" t="s">
        <v>2395</v>
      </c>
      <c r="U77" s="18" t="s">
        <v>2395</v>
      </c>
      <c r="V77" s="38" t="s">
        <v>2578</v>
      </c>
      <c r="W77" s="17">
        <v>85600</v>
      </c>
      <c r="X77" s="18" t="s">
        <v>1182</v>
      </c>
      <c r="Y77" s="132" t="s">
        <v>2579</v>
      </c>
      <c r="Z77" s="17">
        <v>85600</v>
      </c>
      <c r="AA77" s="36" t="s">
        <v>2580</v>
      </c>
      <c r="AB77" s="132" t="s">
        <v>2579</v>
      </c>
      <c r="AC77" s="132" t="s">
        <v>2579</v>
      </c>
      <c r="AD77" s="17">
        <v>85600</v>
      </c>
      <c r="AE77" s="19" t="s">
        <v>3628</v>
      </c>
      <c r="AF77" s="52" t="s">
        <v>3461</v>
      </c>
      <c r="AG77" s="52" t="s">
        <v>3544</v>
      </c>
      <c r="AH77" s="52" t="s">
        <v>3475</v>
      </c>
      <c r="AI77" s="52" t="s">
        <v>2456</v>
      </c>
      <c r="AJ77" s="52"/>
      <c r="AK77" s="52" t="s">
        <v>1212</v>
      </c>
      <c r="AL77" s="52" t="s">
        <v>1568</v>
      </c>
      <c r="AM77" s="52" t="s">
        <v>3553</v>
      </c>
      <c r="AN77" s="250">
        <v>85600</v>
      </c>
      <c r="AO77" s="250"/>
      <c r="AP77" s="119">
        <f t="shared" si="6"/>
        <v>0</v>
      </c>
      <c r="AQ77" s="38" t="s">
        <v>1184</v>
      </c>
      <c r="AR77" s="38" t="s">
        <v>1185</v>
      </c>
      <c r="AS77" s="38" t="s">
        <v>1186</v>
      </c>
      <c r="AT77" s="38" t="s">
        <v>1186</v>
      </c>
      <c r="AU77" s="38" t="s">
        <v>1187</v>
      </c>
      <c r="AV77" s="18"/>
      <c r="AW77" s="39">
        <v>0</v>
      </c>
      <c r="AX77" s="18" t="s">
        <v>2395</v>
      </c>
    </row>
    <row r="78" spans="1:50" s="123" customFormat="1" ht="90" hidden="1" x14ac:dyDescent="0.2">
      <c r="A78" s="52" t="s">
        <v>40</v>
      </c>
      <c r="B78" s="52" t="s">
        <v>277</v>
      </c>
      <c r="C78" s="52" t="s">
        <v>276</v>
      </c>
      <c r="D78" s="52" t="s">
        <v>10</v>
      </c>
      <c r="E78" s="52" t="s">
        <v>311</v>
      </c>
      <c r="F78" s="121" t="s">
        <v>1650</v>
      </c>
      <c r="G78" s="52" t="s">
        <v>362</v>
      </c>
      <c r="H78" s="71" t="s">
        <v>272</v>
      </c>
      <c r="I78" s="71" t="s">
        <v>271</v>
      </c>
      <c r="J78" s="122">
        <v>108000</v>
      </c>
      <c r="K78" s="249" t="s">
        <v>137</v>
      </c>
      <c r="L78" s="71"/>
      <c r="M78" s="71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28"/>
      <c r="AC78" s="328"/>
      <c r="AD78" s="17"/>
      <c r="AE78" s="311" t="s">
        <v>3627</v>
      </c>
      <c r="AF78" s="52" t="s">
        <v>2576</v>
      </c>
      <c r="AG78" s="52" t="s">
        <v>3537</v>
      </c>
      <c r="AH78" s="52" t="s">
        <v>3451</v>
      </c>
      <c r="AI78" s="52" t="s">
        <v>3467</v>
      </c>
      <c r="AJ78" s="52"/>
      <c r="AK78" s="52" t="s">
        <v>1212</v>
      </c>
      <c r="AL78" s="52" t="s">
        <v>1568</v>
      </c>
      <c r="AM78" s="52" t="s">
        <v>3553</v>
      </c>
      <c r="AN78" s="250"/>
      <c r="AO78" s="250"/>
      <c r="AP78" s="119">
        <f t="shared" si="6"/>
        <v>108000</v>
      </c>
      <c r="AQ78" s="331" t="s">
        <v>1208</v>
      </c>
      <c r="AR78" s="331" t="s">
        <v>1209</v>
      </c>
      <c r="AS78" s="331" t="s">
        <v>1213</v>
      </c>
      <c r="AT78" s="331" t="s">
        <v>1213</v>
      </c>
      <c r="AU78" s="331" t="s">
        <v>1214</v>
      </c>
      <c r="AV78" s="332"/>
      <c r="AW78" s="333">
        <v>0</v>
      </c>
      <c r="AX78" s="18" t="s">
        <v>3629</v>
      </c>
    </row>
    <row r="79" spans="1:50" s="123" customFormat="1" ht="90" hidden="1" x14ac:dyDescent="0.2">
      <c r="A79" s="52" t="s">
        <v>40</v>
      </c>
      <c r="B79" s="52" t="s">
        <v>277</v>
      </c>
      <c r="C79" s="52" t="s">
        <v>276</v>
      </c>
      <c r="D79" s="52" t="s">
        <v>10</v>
      </c>
      <c r="E79" s="52" t="s">
        <v>311</v>
      </c>
      <c r="F79" s="121" t="s">
        <v>1651</v>
      </c>
      <c r="G79" s="52" t="s">
        <v>363</v>
      </c>
      <c r="H79" s="71" t="s">
        <v>269</v>
      </c>
      <c r="I79" s="71" t="s">
        <v>274</v>
      </c>
      <c r="J79" s="122">
        <v>42000</v>
      </c>
      <c r="K79" s="71"/>
      <c r="L79" s="71"/>
      <c r="M79" s="249" t="s">
        <v>137</v>
      </c>
      <c r="N79" s="28"/>
      <c r="O79" s="18"/>
      <c r="P79" s="36"/>
      <c r="Q79" s="28"/>
      <c r="R79" s="18"/>
      <c r="S79" s="18"/>
      <c r="T79" s="18"/>
      <c r="U79" s="18"/>
      <c r="V79" s="18"/>
      <c r="W79" s="17"/>
      <c r="X79" s="18"/>
      <c r="Y79" s="41"/>
      <c r="Z79" s="17"/>
      <c r="AA79" s="36"/>
      <c r="AB79" s="328"/>
      <c r="AC79" s="328"/>
      <c r="AD79" s="17"/>
      <c r="AE79" s="311" t="s">
        <v>3627</v>
      </c>
      <c r="AF79" s="52" t="s">
        <v>2576</v>
      </c>
      <c r="AG79" s="52" t="s">
        <v>3537</v>
      </c>
      <c r="AH79" s="52" t="s">
        <v>3451</v>
      </c>
      <c r="AI79" s="52" t="s">
        <v>3467</v>
      </c>
      <c r="AJ79" s="52"/>
      <c r="AK79" s="52" t="s">
        <v>1183</v>
      </c>
      <c r="AL79" s="52" t="s">
        <v>1570</v>
      </c>
      <c r="AM79" s="52" t="s">
        <v>3553</v>
      </c>
      <c r="AN79" s="250"/>
      <c r="AO79" s="250"/>
      <c r="AP79" s="119">
        <f t="shared" si="6"/>
        <v>42000</v>
      </c>
      <c r="AQ79" s="331" t="s">
        <v>1208</v>
      </c>
      <c r="AR79" s="331" t="s">
        <v>1209</v>
      </c>
      <c r="AS79" s="331" t="s">
        <v>1213</v>
      </c>
      <c r="AT79" s="331" t="s">
        <v>1213</v>
      </c>
      <c r="AU79" s="331" t="s">
        <v>1214</v>
      </c>
      <c r="AV79" s="332"/>
      <c r="AW79" s="333">
        <v>0</v>
      </c>
      <c r="AX79" s="18" t="s">
        <v>3629</v>
      </c>
    </row>
    <row r="80" spans="1:50" s="123" customFormat="1" ht="72" hidden="1" x14ac:dyDescent="0.2">
      <c r="A80" s="52" t="s">
        <v>20</v>
      </c>
      <c r="B80" s="52" t="s">
        <v>277</v>
      </c>
      <c r="C80" s="52" t="s">
        <v>276</v>
      </c>
      <c r="D80" s="52" t="s">
        <v>286</v>
      </c>
      <c r="E80" s="52" t="s">
        <v>310</v>
      </c>
      <c r="F80" s="121" t="s">
        <v>1652</v>
      </c>
      <c r="G80" s="52" t="s">
        <v>364</v>
      </c>
      <c r="H80" s="71" t="s">
        <v>269</v>
      </c>
      <c r="I80" s="71" t="s">
        <v>271</v>
      </c>
      <c r="J80" s="122">
        <v>28200</v>
      </c>
      <c r="K80" s="71"/>
      <c r="L80" s="71"/>
      <c r="M80" s="249" t="s">
        <v>137</v>
      </c>
      <c r="N80" s="335"/>
      <c r="O80" s="332"/>
      <c r="P80" s="328"/>
      <c r="Q80" s="335" t="s">
        <v>3630</v>
      </c>
      <c r="R80" s="332" t="s">
        <v>15</v>
      </c>
      <c r="S80" s="332" t="s">
        <v>3631</v>
      </c>
      <c r="T80" s="332" t="s">
        <v>2862</v>
      </c>
      <c r="U80" s="332" t="s">
        <v>3632</v>
      </c>
      <c r="V80" s="332"/>
      <c r="W80" s="336"/>
      <c r="X80" s="332"/>
      <c r="Y80" s="337"/>
      <c r="Z80" s="336"/>
      <c r="AA80" s="328"/>
      <c r="AB80" s="328"/>
      <c r="AC80" s="328"/>
      <c r="AD80" s="336"/>
      <c r="AE80" s="332" t="s">
        <v>3633</v>
      </c>
      <c r="AF80" s="71" t="s">
        <v>3468</v>
      </c>
      <c r="AG80" s="71" t="s">
        <v>3541</v>
      </c>
      <c r="AH80" s="71" t="s">
        <v>1571</v>
      </c>
      <c r="AI80" s="52" t="s">
        <v>3467</v>
      </c>
      <c r="AJ80" s="52"/>
      <c r="AK80" s="71" t="s">
        <v>1216</v>
      </c>
      <c r="AL80" s="71" t="s">
        <v>1571</v>
      </c>
      <c r="AM80" s="52" t="s">
        <v>3553</v>
      </c>
      <c r="AN80" s="250"/>
      <c r="AO80" s="250"/>
      <c r="AP80" s="119">
        <f t="shared" si="6"/>
        <v>28200</v>
      </c>
      <c r="AQ80" s="338">
        <v>242232</v>
      </c>
      <c r="AR80" s="338">
        <v>242236</v>
      </c>
      <c r="AS80" s="338">
        <v>242243</v>
      </c>
      <c r="AT80" s="338">
        <v>242246</v>
      </c>
      <c r="AU80" s="338">
        <v>242247</v>
      </c>
      <c r="AV80" s="339">
        <v>28200</v>
      </c>
      <c r="AW80" s="332">
        <v>0</v>
      </c>
      <c r="AX80" s="332"/>
    </row>
    <row r="81" spans="1:50" s="123" customFormat="1" ht="90" hidden="1" x14ac:dyDescent="0.2">
      <c r="A81" s="52" t="s">
        <v>20</v>
      </c>
      <c r="B81" s="52" t="s">
        <v>277</v>
      </c>
      <c r="C81" s="52" t="s">
        <v>276</v>
      </c>
      <c r="D81" s="52" t="s">
        <v>13</v>
      </c>
      <c r="E81" s="52" t="s">
        <v>310</v>
      </c>
      <c r="F81" s="121" t="s">
        <v>1653</v>
      </c>
      <c r="G81" s="52" t="s">
        <v>365</v>
      </c>
      <c r="H81" s="71" t="s">
        <v>270</v>
      </c>
      <c r="I81" s="71" t="s">
        <v>271</v>
      </c>
      <c r="J81" s="122">
        <v>6000</v>
      </c>
      <c r="K81" s="71"/>
      <c r="L81" s="71"/>
      <c r="M81" s="249" t="s">
        <v>137</v>
      </c>
      <c r="N81" s="335"/>
      <c r="O81" s="332"/>
      <c r="P81" s="328"/>
      <c r="Q81" s="335" t="s">
        <v>3634</v>
      </c>
      <c r="R81" s="332" t="s">
        <v>1295</v>
      </c>
      <c r="S81" s="332" t="s">
        <v>3631</v>
      </c>
      <c r="T81" s="332" t="s">
        <v>3635</v>
      </c>
      <c r="U81" s="332" t="s">
        <v>3636</v>
      </c>
      <c r="V81" s="332"/>
      <c r="W81" s="336"/>
      <c r="X81" s="340"/>
      <c r="Y81" s="337"/>
      <c r="Z81" s="336"/>
      <c r="AA81" s="328"/>
      <c r="AB81" s="328"/>
      <c r="AC81" s="328"/>
      <c r="AD81" s="336"/>
      <c r="AE81" s="332" t="s">
        <v>3633</v>
      </c>
      <c r="AF81" s="71" t="s">
        <v>3469</v>
      </c>
      <c r="AG81" s="71" t="s">
        <v>3541</v>
      </c>
      <c r="AH81" s="71" t="s">
        <v>1571</v>
      </c>
      <c r="AI81" s="52" t="s">
        <v>3467</v>
      </c>
      <c r="AJ81" s="52"/>
      <c r="AK81" s="71" t="s">
        <v>1216</v>
      </c>
      <c r="AL81" s="71" t="s">
        <v>1571</v>
      </c>
      <c r="AM81" s="52" t="s">
        <v>3553</v>
      </c>
      <c r="AN81" s="250"/>
      <c r="AO81" s="250"/>
      <c r="AP81" s="119">
        <f t="shared" si="6"/>
        <v>6000</v>
      </c>
      <c r="AQ81" s="338">
        <v>242232</v>
      </c>
      <c r="AR81" s="338">
        <v>242236</v>
      </c>
      <c r="AS81" s="338">
        <v>242243</v>
      </c>
      <c r="AT81" s="338">
        <v>242246</v>
      </c>
      <c r="AU81" s="338">
        <v>242247</v>
      </c>
      <c r="AV81" s="339">
        <v>6000</v>
      </c>
      <c r="AW81" s="332">
        <v>0</v>
      </c>
      <c r="AX81" s="332"/>
    </row>
    <row r="82" spans="1:50" s="123" customFormat="1" ht="90" hidden="1" x14ac:dyDescent="0.2">
      <c r="A82" s="52" t="s">
        <v>20</v>
      </c>
      <c r="B82" s="52" t="s">
        <v>277</v>
      </c>
      <c r="C82" s="52" t="s">
        <v>276</v>
      </c>
      <c r="D82" s="52" t="s">
        <v>13</v>
      </c>
      <c r="E82" s="52" t="s">
        <v>310</v>
      </c>
      <c r="F82" s="121" t="s">
        <v>1654</v>
      </c>
      <c r="G82" s="52" t="s">
        <v>366</v>
      </c>
      <c r="H82" s="71" t="s">
        <v>319</v>
      </c>
      <c r="I82" s="71" t="s">
        <v>271</v>
      </c>
      <c r="J82" s="122">
        <v>32000</v>
      </c>
      <c r="K82" s="71"/>
      <c r="L82" s="71"/>
      <c r="M82" s="249" t="s">
        <v>137</v>
      </c>
      <c r="N82" s="335"/>
      <c r="O82" s="332"/>
      <c r="P82" s="328"/>
      <c r="Q82" s="335" t="s">
        <v>3634</v>
      </c>
      <c r="R82" s="332" t="s">
        <v>1295</v>
      </c>
      <c r="S82" s="332" t="s">
        <v>3631</v>
      </c>
      <c r="T82" s="332" t="s">
        <v>3320</v>
      </c>
      <c r="U82" s="332"/>
      <c r="V82" s="332"/>
      <c r="W82" s="336"/>
      <c r="X82" s="332"/>
      <c r="Y82" s="337"/>
      <c r="Z82" s="336"/>
      <c r="AA82" s="328"/>
      <c r="AB82" s="328"/>
      <c r="AC82" s="328"/>
      <c r="AD82" s="336"/>
      <c r="AE82" s="332" t="s">
        <v>3633</v>
      </c>
      <c r="AF82" s="71" t="s">
        <v>3468</v>
      </c>
      <c r="AG82" s="71" t="s">
        <v>3541</v>
      </c>
      <c r="AH82" s="71" t="s">
        <v>1571</v>
      </c>
      <c r="AI82" s="52" t="s">
        <v>3467</v>
      </c>
      <c r="AJ82" s="52"/>
      <c r="AK82" s="71" t="s">
        <v>1216</v>
      </c>
      <c r="AL82" s="71" t="s">
        <v>1571</v>
      </c>
      <c r="AM82" s="52" t="s">
        <v>3553</v>
      </c>
      <c r="AN82" s="250"/>
      <c r="AO82" s="250"/>
      <c r="AP82" s="119">
        <f t="shared" si="6"/>
        <v>32000</v>
      </c>
      <c r="AQ82" s="338">
        <v>242232</v>
      </c>
      <c r="AR82" s="338">
        <v>242236</v>
      </c>
      <c r="AS82" s="338">
        <v>242243</v>
      </c>
      <c r="AT82" s="338">
        <v>242246</v>
      </c>
      <c r="AU82" s="338">
        <v>242247</v>
      </c>
      <c r="AV82" s="339">
        <v>32000</v>
      </c>
      <c r="AW82" s="332">
        <v>0</v>
      </c>
      <c r="AX82" s="332"/>
    </row>
    <row r="83" spans="1:50" s="123" customFormat="1" ht="90" x14ac:dyDescent="0.2">
      <c r="A83" s="52" t="s">
        <v>20</v>
      </c>
      <c r="B83" s="52" t="s">
        <v>277</v>
      </c>
      <c r="C83" s="52" t="s">
        <v>276</v>
      </c>
      <c r="D83" s="52" t="s">
        <v>33</v>
      </c>
      <c r="E83" s="52" t="s">
        <v>310</v>
      </c>
      <c r="F83" s="121" t="s">
        <v>1655</v>
      </c>
      <c r="G83" s="52" t="s">
        <v>367</v>
      </c>
      <c r="H83" s="71" t="s">
        <v>303</v>
      </c>
      <c r="I83" s="71" t="s">
        <v>335</v>
      </c>
      <c r="J83" s="122">
        <v>7000</v>
      </c>
      <c r="K83" s="249" t="s">
        <v>137</v>
      </c>
      <c r="L83" s="71"/>
      <c r="M83" s="71"/>
      <c r="N83" s="28" t="s">
        <v>1217</v>
      </c>
      <c r="O83" s="43" t="s">
        <v>2768</v>
      </c>
      <c r="P83" s="36" t="s">
        <v>3637</v>
      </c>
      <c r="Q83" s="28" t="s">
        <v>3638</v>
      </c>
      <c r="R83" s="18" t="s">
        <v>15</v>
      </c>
      <c r="S83" s="18" t="s">
        <v>3631</v>
      </c>
      <c r="T83" s="18"/>
      <c r="U83" s="18"/>
      <c r="V83" s="36" t="s">
        <v>3639</v>
      </c>
      <c r="W83" s="17">
        <v>7000</v>
      </c>
      <c r="X83" s="18">
        <v>1</v>
      </c>
      <c r="Y83" s="42">
        <v>242326</v>
      </c>
      <c r="Z83" s="17">
        <v>6000</v>
      </c>
      <c r="AA83" s="36" t="s">
        <v>3640</v>
      </c>
      <c r="AB83" s="36"/>
      <c r="AC83" s="36"/>
      <c r="AD83" s="17"/>
      <c r="AE83" s="19" t="s">
        <v>3641</v>
      </c>
      <c r="AF83" s="52" t="s">
        <v>2584</v>
      </c>
      <c r="AG83" s="52" t="s">
        <v>3544</v>
      </c>
      <c r="AH83" s="52" t="s">
        <v>3476</v>
      </c>
      <c r="AI83" s="52" t="s">
        <v>2456</v>
      </c>
      <c r="AJ83" s="52"/>
      <c r="AK83" s="52" t="s">
        <v>1218</v>
      </c>
      <c r="AL83" s="52" t="s">
        <v>1571</v>
      </c>
      <c r="AM83" s="52" t="s">
        <v>3553</v>
      </c>
      <c r="AN83" s="250">
        <v>6000</v>
      </c>
      <c r="AO83" s="250"/>
      <c r="AP83" s="119">
        <f t="shared" si="6"/>
        <v>1000</v>
      </c>
      <c r="AQ83" s="338">
        <v>242235</v>
      </c>
      <c r="AR83" s="338">
        <v>242246</v>
      </c>
      <c r="AS83" s="338">
        <v>242326</v>
      </c>
      <c r="AT83" s="338">
        <v>242326</v>
      </c>
      <c r="AU83" s="338">
        <v>242326</v>
      </c>
      <c r="AV83" s="336">
        <v>7000</v>
      </c>
      <c r="AW83" s="332">
        <v>0</v>
      </c>
      <c r="AX83" s="332"/>
    </row>
    <row r="84" spans="1:50" s="123" customFormat="1" ht="90" x14ac:dyDescent="0.2">
      <c r="A84" s="52" t="s">
        <v>20</v>
      </c>
      <c r="B84" s="52" t="s">
        <v>277</v>
      </c>
      <c r="C84" s="52" t="s">
        <v>276</v>
      </c>
      <c r="D84" s="52" t="s">
        <v>33</v>
      </c>
      <c r="E84" s="52" t="s">
        <v>310</v>
      </c>
      <c r="F84" s="121" t="s">
        <v>1656</v>
      </c>
      <c r="G84" s="52" t="s">
        <v>368</v>
      </c>
      <c r="H84" s="71" t="s">
        <v>270</v>
      </c>
      <c r="I84" s="71" t="s">
        <v>274</v>
      </c>
      <c r="J84" s="122">
        <v>35000</v>
      </c>
      <c r="K84" s="249" t="s">
        <v>137</v>
      </c>
      <c r="L84" s="71"/>
      <c r="M84" s="71"/>
      <c r="N84" s="28" t="s">
        <v>1217</v>
      </c>
      <c r="O84" s="43" t="s">
        <v>2768</v>
      </c>
      <c r="P84" s="36" t="s">
        <v>3637</v>
      </c>
      <c r="Q84" s="28" t="s">
        <v>3638</v>
      </c>
      <c r="R84" s="18" t="s">
        <v>15</v>
      </c>
      <c r="S84" s="18" t="s">
        <v>3631</v>
      </c>
      <c r="T84" s="18"/>
      <c r="U84" s="18"/>
      <c r="V84" s="36" t="s">
        <v>3639</v>
      </c>
      <c r="W84" s="17">
        <v>35000</v>
      </c>
      <c r="X84" s="18">
        <v>1</v>
      </c>
      <c r="Y84" s="42">
        <v>242326</v>
      </c>
      <c r="Z84" s="17">
        <v>35000</v>
      </c>
      <c r="AA84" s="36" t="s">
        <v>3640</v>
      </c>
      <c r="AB84" s="36"/>
      <c r="AC84" s="36"/>
      <c r="AD84" s="17"/>
      <c r="AE84" s="19" t="s">
        <v>3641</v>
      </c>
      <c r="AF84" s="52" t="s">
        <v>2584</v>
      </c>
      <c r="AG84" s="52" t="s">
        <v>3544</v>
      </c>
      <c r="AH84" s="52" t="s">
        <v>3476</v>
      </c>
      <c r="AI84" s="52" t="s">
        <v>2456</v>
      </c>
      <c r="AJ84" s="52"/>
      <c r="AK84" s="52" t="s">
        <v>1218</v>
      </c>
      <c r="AL84" s="52" t="s">
        <v>1571</v>
      </c>
      <c r="AM84" s="52" t="s">
        <v>3553</v>
      </c>
      <c r="AN84" s="122">
        <v>35000</v>
      </c>
      <c r="AO84" s="250"/>
      <c r="AP84" s="119">
        <f t="shared" si="6"/>
        <v>0</v>
      </c>
      <c r="AQ84" s="338">
        <v>242236</v>
      </c>
      <c r="AR84" s="338">
        <v>242257</v>
      </c>
      <c r="AS84" s="338">
        <v>242326</v>
      </c>
      <c r="AT84" s="338">
        <v>242326</v>
      </c>
      <c r="AU84" s="338">
        <v>242326</v>
      </c>
      <c r="AV84" s="336">
        <v>35000</v>
      </c>
      <c r="AW84" s="332">
        <v>0</v>
      </c>
      <c r="AX84" s="332"/>
    </row>
    <row r="85" spans="1:50" s="123" customFormat="1" ht="90" x14ac:dyDescent="0.2">
      <c r="A85" s="52" t="s">
        <v>20</v>
      </c>
      <c r="B85" s="52" t="s">
        <v>277</v>
      </c>
      <c r="C85" s="52" t="s">
        <v>276</v>
      </c>
      <c r="D85" s="52" t="s">
        <v>33</v>
      </c>
      <c r="E85" s="52" t="s">
        <v>310</v>
      </c>
      <c r="F85" s="121" t="s">
        <v>1657</v>
      </c>
      <c r="G85" s="52" t="s">
        <v>369</v>
      </c>
      <c r="H85" s="71" t="s">
        <v>270</v>
      </c>
      <c r="I85" s="71" t="s">
        <v>274</v>
      </c>
      <c r="J85" s="122">
        <v>35000</v>
      </c>
      <c r="K85" s="249" t="s">
        <v>137</v>
      </c>
      <c r="L85" s="71"/>
      <c r="M85" s="71"/>
      <c r="N85" s="28" t="s">
        <v>1217</v>
      </c>
      <c r="O85" s="43" t="s">
        <v>2768</v>
      </c>
      <c r="P85" s="36" t="s">
        <v>3637</v>
      </c>
      <c r="Q85" s="28" t="s">
        <v>3638</v>
      </c>
      <c r="R85" s="18" t="s">
        <v>15</v>
      </c>
      <c r="S85" s="18" t="s">
        <v>3631</v>
      </c>
      <c r="T85" s="18"/>
      <c r="U85" s="18"/>
      <c r="V85" s="36" t="s">
        <v>3639</v>
      </c>
      <c r="W85" s="17">
        <v>35000</v>
      </c>
      <c r="X85" s="18">
        <v>1</v>
      </c>
      <c r="Y85" s="42">
        <v>242326</v>
      </c>
      <c r="Z85" s="17">
        <v>35000</v>
      </c>
      <c r="AA85" s="36" t="s">
        <v>3640</v>
      </c>
      <c r="AB85" s="36"/>
      <c r="AC85" s="36"/>
      <c r="AD85" s="17"/>
      <c r="AE85" s="19" t="s">
        <v>3641</v>
      </c>
      <c r="AF85" s="52" t="s">
        <v>2584</v>
      </c>
      <c r="AG85" s="52" t="s">
        <v>3544</v>
      </c>
      <c r="AH85" s="52" t="s">
        <v>3476</v>
      </c>
      <c r="AI85" s="52" t="s">
        <v>2456</v>
      </c>
      <c r="AJ85" s="52"/>
      <c r="AK85" s="52" t="s">
        <v>1218</v>
      </c>
      <c r="AL85" s="52" t="s">
        <v>1571</v>
      </c>
      <c r="AM85" s="52" t="s">
        <v>3553</v>
      </c>
      <c r="AN85" s="122">
        <v>35000</v>
      </c>
      <c r="AO85" s="250"/>
      <c r="AP85" s="119">
        <f t="shared" si="6"/>
        <v>0</v>
      </c>
      <c r="AQ85" s="338">
        <v>242236</v>
      </c>
      <c r="AR85" s="338">
        <v>242257</v>
      </c>
      <c r="AS85" s="338">
        <v>242326</v>
      </c>
      <c r="AT85" s="338">
        <v>242326</v>
      </c>
      <c r="AU85" s="338">
        <v>242326</v>
      </c>
      <c r="AV85" s="336">
        <v>35000</v>
      </c>
      <c r="AW85" s="332">
        <v>0</v>
      </c>
      <c r="AX85" s="332"/>
    </row>
    <row r="86" spans="1:50" s="123" customFormat="1" ht="90" x14ac:dyDescent="0.2">
      <c r="A86" s="52" t="s">
        <v>20</v>
      </c>
      <c r="B86" s="52" t="s">
        <v>277</v>
      </c>
      <c r="C86" s="52" t="s">
        <v>276</v>
      </c>
      <c r="D86" s="52" t="s">
        <v>33</v>
      </c>
      <c r="E86" s="52" t="s">
        <v>310</v>
      </c>
      <c r="F86" s="121" t="s">
        <v>1658</v>
      </c>
      <c r="G86" s="52" t="s">
        <v>370</v>
      </c>
      <c r="H86" s="71" t="s">
        <v>269</v>
      </c>
      <c r="I86" s="71" t="s">
        <v>274</v>
      </c>
      <c r="J86" s="122">
        <v>7000</v>
      </c>
      <c r="K86" s="249" t="s">
        <v>137</v>
      </c>
      <c r="L86" s="71"/>
      <c r="M86" s="71"/>
      <c r="N86" s="28" t="s">
        <v>1217</v>
      </c>
      <c r="O86" s="43" t="s">
        <v>2768</v>
      </c>
      <c r="P86" s="36" t="s">
        <v>3637</v>
      </c>
      <c r="Q86" s="28" t="s">
        <v>3638</v>
      </c>
      <c r="R86" s="18" t="s">
        <v>15</v>
      </c>
      <c r="S86" s="18" t="s">
        <v>3631</v>
      </c>
      <c r="T86" s="18"/>
      <c r="U86" s="18"/>
      <c r="V86" s="36" t="s">
        <v>3639</v>
      </c>
      <c r="W86" s="17">
        <v>7000</v>
      </c>
      <c r="X86" s="18">
        <v>1</v>
      </c>
      <c r="Y86" s="42">
        <v>242326</v>
      </c>
      <c r="Z86" s="17">
        <v>7000</v>
      </c>
      <c r="AA86" s="36" t="s">
        <v>3640</v>
      </c>
      <c r="AB86" s="36"/>
      <c r="AC86" s="36"/>
      <c r="AD86" s="17"/>
      <c r="AE86" s="19" t="s">
        <v>3641</v>
      </c>
      <c r="AF86" s="52" t="s">
        <v>2584</v>
      </c>
      <c r="AG86" s="52" t="s">
        <v>3544</v>
      </c>
      <c r="AH86" s="52" t="s">
        <v>3476</v>
      </c>
      <c r="AI86" s="52" t="s">
        <v>2456</v>
      </c>
      <c r="AJ86" s="52"/>
      <c r="AK86" s="52" t="s">
        <v>1218</v>
      </c>
      <c r="AL86" s="52" t="s">
        <v>1571</v>
      </c>
      <c r="AM86" s="52" t="s">
        <v>3553</v>
      </c>
      <c r="AN86" s="122">
        <v>7000</v>
      </c>
      <c r="AO86" s="250"/>
      <c r="AP86" s="119">
        <f t="shared" si="6"/>
        <v>0</v>
      </c>
      <c r="AQ86" s="338">
        <v>242236</v>
      </c>
      <c r="AR86" s="338">
        <v>242257</v>
      </c>
      <c r="AS86" s="338">
        <v>242326</v>
      </c>
      <c r="AT86" s="338">
        <v>242326</v>
      </c>
      <c r="AU86" s="338">
        <v>242326</v>
      </c>
      <c r="AV86" s="336">
        <v>7000</v>
      </c>
      <c r="AW86" s="332">
        <v>0</v>
      </c>
      <c r="AX86" s="332"/>
    </row>
    <row r="87" spans="1:50" s="123" customFormat="1" ht="90" x14ac:dyDescent="0.2">
      <c r="A87" s="52" t="s">
        <v>20</v>
      </c>
      <c r="B87" s="52" t="s">
        <v>277</v>
      </c>
      <c r="C87" s="52" t="s">
        <v>276</v>
      </c>
      <c r="D87" s="52" t="s">
        <v>33</v>
      </c>
      <c r="E87" s="52" t="s">
        <v>310</v>
      </c>
      <c r="F87" s="121" t="s">
        <v>1659</v>
      </c>
      <c r="G87" s="52" t="s">
        <v>371</v>
      </c>
      <c r="H87" s="71" t="s">
        <v>319</v>
      </c>
      <c r="I87" s="71" t="s">
        <v>274</v>
      </c>
      <c r="J87" s="122">
        <v>200000</v>
      </c>
      <c r="K87" s="249" t="s">
        <v>137</v>
      </c>
      <c r="L87" s="71"/>
      <c r="M87" s="71"/>
      <c r="N87" s="28" t="s">
        <v>1217</v>
      </c>
      <c r="O87" s="43" t="s">
        <v>2768</v>
      </c>
      <c r="P87" s="36" t="s">
        <v>3637</v>
      </c>
      <c r="Q87" s="28" t="s">
        <v>3638</v>
      </c>
      <c r="R87" s="18" t="s">
        <v>15</v>
      </c>
      <c r="S87" s="18" t="s">
        <v>3631</v>
      </c>
      <c r="T87" s="18"/>
      <c r="U87" s="18"/>
      <c r="V87" s="36" t="s">
        <v>3639</v>
      </c>
      <c r="W87" s="17">
        <v>200000</v>
      </c>
      <c r="X87" s="18">
        <v>1</v>
      </c>
      <c r="Y87" s="42">
        <v>242326</v>
      </c>
      <c r="Z87" s="17">
        <v>200000</v>
      </c>
      <c r="AA87" s="36" t="s">
        <v>3640</v>
      </c>
      <c r="AB87" s="36"/>
      <c r="AC87" s="36"/>
      <c r="AD87" s="17"/>
      <c r="AE87" s="19" t="s">
        <v>3641</v>
      </c>
      <c r="AF87" s="52" t="s">
        <v>2584</v>
      </c>
      <c r="AG87" s="52" t="s">
        <v>3544</v>
      </c>
      <c r="AH87" s="52" t="s">
        <v>3476</v>
      </c>
      <c r="AI87" s="52" t="s">
        <v>2456</v>
      </c>
      <c r="AJ87" s="52"/>
      <c r="AK87" s="52" t="s">
        <v>1218</v>
      </c>
      <c r="AL87" s="52" t="s">
        <v>1571</v>
      </c>
      <c r="AM87" s="52" t="s">
        <v>3553</v>
      </c>
      <c r="AN87" s="250">
        <v>200000</v>
      </c>
      <c r="AO87" s="250"/>
      <c r="AP87" s="119">
        <f t="shared" si="6"/>
        <v>0</v>
      </c>
      <c r="AQ87" s="338">
        <v>242236</v>
      </c>
      <c r="AR87" s="338">
        <v>242257</v>
      </c>
      <c r="AS87" s="338">
        <v>242326</v>
      </c>
      <c r="AT87" s="338">
        <v>242326</v>
      </c>
      <c r="AU87" s="338">
        <v>242326</v>
      </c>
      <c r="AV87" s="336">
        <v>200000</v>
      </c>
      <c r="AW87" s="332">
        <v>0</v>
      </c>
      <c r="AX87" s="332"/>
    </row>
    <row r="88" spans="1:50" s="123" customFormat="1" ht="90" x14ac:dyDescent="0.2">
      <c r="A88" s="52" t="s">
        <v>20</v>
      </c>
      <c r="B88" s="52" t="s">
        <v>277</v>
      </c>
      <c r="C88" s="52" t="s">
        <v>276</v>
      </c>
      <c r="D88" s="52" t="s">
        <v>33</v>
      </c>
      <c r="E88" s="52" t="s">
        <v>310</v>
      </c>
      <c r="F88" s="121" t="s">
        <v>1660</v>
      </c>
      <c r="G88" s="52" t="s">
        <v>372</v>
      </c>
      <c r="H88" s="71" t="s">
        <v>270</v>
      </c>
      <c r="I88" s="71" t="s">
        <v>274</v>
      </c>
      <c r="J88" s="122">
        <v>70000</v>
      </c>
      <c r="K88" s="249" t="s">
        <v>137</v>
      </c>
      <c r="L88" s="71"/>
      <c r="M88" s="71"/>
      <c r="N88" s="28" t="s">
        <v>1217</v>
      </c>
      <c r="O88" s="43" t="s">
        <v>2768</v>
      </c>
      <c r="P88" s="36" t="s">
        <v>3637</v>
      </c>
      <c r="Q88" s="28" t="s">
        <v>3638</v>
      </c>
      <c r="R88" s="18" t="s">
        <v>15</v>
      </c>
      <c r="S88" s="18" t="s">
        <v>3631</v>
      </c>
      <c r="T88" s="18"/>
      <c r="U88" s="18"/>
      <c r="V88" s="36" t="s">
        <v>3639</v>
      </c>
      <c r="W88" s="17">
        <v>70000</v>
      </c>
      <c r="X88" s="18">
        <v>1</v>
      </c>
      <c r="Y88" s="42">
        <v>242326</v>
      </c>
      <c r="Z88" s="17">
        <v>70000</v>
      </c>
      <c r="AA88" s="36" t="s">
        <v>3640</v>
      </c>
      <c r="AB88" s="36"/>
      <c r="AC88" s="36"/>
      <c r="AD88" s="17"/>
      <c r="AE88" s="19" t="s">
        <v>3641</v>
      </c>
      <c r="AF88" s="52" t="s">
        <v>2584</v>
      </c>
      <c r="AG88" s="52" t="s">
        <v>3544</v>
      </c>
      <c r="AH88" s="52" t="s">
        <v>3476</v>
      </c>
      <c r="AI88" s="52" t="s">
        <v>2456</v>
      </c>
      <c r="AJ88" s="52"/>
      <c r="AK88" s="52" t="s">
        <v>1218</v>
      </c>
      <c r="AL88" s="52" t="s">
        <v>1571</v>
      </c>
      <c r="AM88" s="52" t="s">
        <v>3553</v>
      </c>
      <c r="AN88" s="122">
        <v>70000</v>
      </c>
      <c r="AO88" s="250"/>
      <c r="AP88" s="119">
        <f t="shared" si="6"/>
        <v>0</v>
      </c>
      <c r="AQ88" s="338">
        <v>242236</v>
      </c>
      <c r="AR88" s="338">
        <v>242257</v>
      </c>
      <c r="AS88" s="338">
        <v>242326</v>
      </c>
      <c r="AT88" s="338">
        <v>242326</v>
      </c>
      <c r="AU88" s="338">
        <v>242326</v>
      </c>
      <c r="AV88" s="336">
        <v>70000</v>
      </c>
      <c r="AW88" s="332">
        <v>0</v>
      </c>
      <c r="AX88" s="332"/>
    </row>
    <row r="89" spans="1:50" s="123" customFormat="1" ht="90" x14ac:dyDescent="0.2">
      <c r="A89" s="52" t="s">
        <v>20</v>
      </c>
      <c r="B89" s="52" t="s">
        <v>277</v>
      </c>
      <c r="C89" s="52" t="s">
        <v>276</v>
      </c>
      <c r="D89" s="52" t="s">
        <v>33</v>
      </c>
      <c r="E89" s="52" t="s">
        <v>310</v>
      </c>
      <c r="F89" s="121" t="s">
        <v>1661</v>
      </c>
      <c r="G89" s="52" t="s">
        <v>373</v>
      </c>
      <c r="H89" s="71" t="s">
        <v>270</v>
      </c>
      <c r="I89" s="71" t="s">
        <v>274</v>
      </c>
      <c r="J89" s="122">
        <v>70000</v>
      </c>
      <c r="K89" s="249" t="s">
        <v>137</v>
      </c>
      <c r="L89" s="71"/>
      <c r="M89" s="71"/>
      <c r="N89" s="28" t="s">
        <v>1217</v>
      </c>
      <c r="O89" s="43" t="s">
        <v>2768</v>
      </c>
      <c r="P89" s="36" t="s">
        <v>3637</v>
      </c>
      <c r="Q89" s="28" t="s">
        <v>3638</v>
      </c>
      <c r="R89" s="18" t="s">
        <v>15</v>
      </c>
      <c r="S89" s="18" t="s">
        <v>3631</v>
      </c>
      <c r="T89" s="18"/>
      <c r="U89" s="18"/>
      <c r="V89" s="36" t="s">
        <v>3639</v>
      </c>
      <c r="W89" s="17">
        <v>70000</v>
      </c>
      <c r="X89" s="18">
        <v>1</v>
      </c>
      <c r="Y89" s="42">
        <v>242326</v>
      </c>
      <c r="Z89" s="17">
        <v>70000</v>
      </c>
      <c r="AA89" s="36" t="s">
        <v>3640</v>
      </c>
      <c r="AB89" s="36"/>
      <c r="AC89" s="36"/>
      <c r="AD89" s="17"/>
      <c r="AE89" s="19" t="s">
        <v>3641</v>
      </c>
      <c r="AF89" s="52" t="s">
        <v>2584</v>
      </c>
      <c r="AG89" s="52" t="s">
        <v>3544</v>
      </c>
      <c r="AH89" s="52" t="s">
        <v>3476</v>
      </c>
      <c r="AI89" s="52" t="s">
        <v>2456</v>
      </c>
      <c r="AJ89" s="52"/>
      <c r="AK89" s="52" t="s">
        <v>1218</v>
      </c>
      <c r="AL89" s="52" t="s">
        <v>1571</v>
      </c>
      <c r="AM89" s="52" t="s">
        <v>3553</v>
      </c>
      <c r="AN89" s="122">
        <v>70000</v>
      </c>
      <c r="AO89" s="250"/>
      <c r="AP89" s="119">
        <f t="shared" si="6"/>
        <v>0</v>
      </c>
      <c r="AQ89" s="338">
        <v>242236</v>
      </c>
      <c r="AR89" s="338">
        <v>242257</v>
      </c>
      <c r="AS89" s="338">
        <v>242326</v>
      </c>
      <c r="AT89" s="338">
        <v>242326</v>
      </c>
      <c r="AU89" s="338">
        <v>242326</v>
      </c>
      <c r="AV89" s="336">
        <v>70000</v>
      </c>
      <c r="AW89" s="332">
        <v>0</v>
      </c>
      <c r="AX89" s="332"/>
    </row>
    <row r="90" spans="1:50" s="123" customFormat="1" ht="90" x14ac:dyDescent="0.2">
      <c r="A90" s="52" t="s">
        <v>20</v>
      </c>
      <c r="B90" s="52" t="s">
        <v>277</v>
      </c>
      <c r="C90" s="52" t="s">
        <v>276</v>
      </c>
      <c r="D90" s="52" t="s">
        <v>33</v>
      </c>
      <c r="E90" s="52" t="s">
        <v>310</v>
      </c>
      <c r="F90" s="121" t="s">
        <v>1662</v>
      </c>
      <c r="G90" s="52" t="s">
        <v>374</v>
      </c>
      <c r="H90" s="71" t="s">
        <v>270</v>
      </c>
      <c r="I90" s="71" t="s">
        <v>274</v>
      </c>
      <c r="J90" s="122">
        <v>70000</v>
      </c>
      <c r="K90" s="249" t="s">
        <v>137</v>
      </c>
      <c r="L90" s="71"/>
      <c r="M90" s="71"/>
      <c r="N90" s="28" t="s">
        <v>1217</v>
      </c>
      <c r="O90" s="43" t="s">
        <v>2768</v>
      </c>
      <c r="P90" s="36" t="s">
        <v>3637</v>
      </c>
      <c r="Q90" s="28" t="s">
        <v>3638</v>
      </c>
      <c r="R90" s="18" t="s">
        <v>15</v>
      </c>
      <c r="S90" s="18" t="s">
        <v>3631</v>
      </c>
      <c r="T90" s="18"/>
      <c r="U90" s="18"/>
      <c r="V90" s="36" t="s">
        <v>3639</v>
      </c>
      <c r="W90" s="17">
        <v>70000</v>
      </c>
      <c r="X90" s="18">
        <v>1</v>
      </c>
      <c r="Y90" s="42">
        <v>242326</v>
      </c>
      <c r="Z90" s="17">
        <v>70000</v>
      </c>
      <c r="AA90" s="36" t="s">
        <v>3640</v>
      </c>
      <c r="AB90" s="36"/>
      <c r="AC90" s="36"/>
      <c r="AD90" s="17"/>
      <c r="AE90" s="19" t="s">
        <v>3641</v>
      </c>
      <c r="AF90" s="52" t="s">
        <v>2584</v>
      </c>
      <c r="AG90" s="52" t="s">
        <v>3544</v>
      </c>
      <c r="AH90" s="52" t="s">
        <v>3476</v>
      </c>
      <c r="AI90" s="52" t="s">
        <v>2456</v>
      </c>
      <c r="AJ90" s="52"/>
      <c r="AK90" s="52" t="s">
        <v>1218</v>
      </c>
      <c r="AL90" s="52" t="s">
        <v>1571</v>
      </c>
      <c r="AM90" s="52" t="s">
        <v>3553</v>
      </c>
      <c r="AN90" s="122">
        <v>70000</v>
      </c>
      <c r="AO90" s="250"/>
      <c r="AP90" s="119">
        <f t="shared" si="6"/>
        <v>0</v>
      </c>
      <c r="AQ90" s="338">
        <v>242236</v>
      </c>
      <c r="AR90" s="338">
        <v>242257</v>
      </c>
      <c r="AS90" s="338">
        <v>242326</v>
      </c>
      <c r="AT90" s="338">
        <v>242326</v>
      </c>
      <c r="AU90" s="338">
        <v>242326</v>
      </c>
      <c r="AV90" s="336">
        <v>70000</v>
      </c>
      <c r="AW90" s="332">
        <v>0</v>
      </c>
      <c r="AX90" s="332"/>
    </row>
    <row r="91" spans="1:50" s="123" customFormat="1" ht="90" x14ac:dyDescent="0.2">
      <c r="A91" s="52" t="s">
        <v>20</v>
      </c>
      <c r="B91" s="52" t="s">
        <v>277</v>
      </c>
      <c r="C91" s="52" t="s">
        <v>276</v>
      </c>
      <c r="D91" s="52" t="s">
        <v>33</v>
      </c>
      <c r="E91" s="52" t="s">
        <v>310</v>
      </c>
      <c r="F91" s="121" t="s">
        <v>1663</v>
      </c>
      <c r="G91" s="52" t="s">
        <v>375</v>
      </c>
      <c r="H91" s="71" t="s">
        <v>376</v>
      </c>
      <c r="I91" s="71" t="s">
        <v>274</v>
      </c>
      <c r="J91" s="122">
        <v>120000</v>
      </c>
      <c r="K91" s="249" t="s">
        <v>137</v>
      </c>
      <c r="L91" s="71"/>
      <c r="M91" s="71"/>
      <c r="N91" s="28" t="s">
        <v>1217</v>
      </c>
      <c r="O91" s="43" t="s">
        <v>2768</v>
      </c>
      <c r="P91" s="36" t="s">
        <v>3637</v>
      </c>
      <c r="Q91" s="28" t="s">
        <v>3638</v>
      </c>
      <c r="R91" s="18" t="s">
        <v>15</v>
      </c>
      <c r="S91" s="18" t="s">
        <v>3631</v>
      </c>
      <c r="T91" s="18"/>
      <c r="U91" s="18"/>
      <c r="V91" s="36" t="s">
        <v>3639</v>
      </c>
      <c r="W91" s="17">
        <v>120000</v>
      </c>
      <c r="X91" s="18">
        <v>1</v>
      </c>
      <c r="Y91" s="42">
        <v>242326</v>
      </c>
      <c r="Z91" s="17">
        <v>120000</v>
      </c>
      <c r="AA91" s="36" t="s">
        <v>3640</v>
      </c>
      <c r="AB91" s="18"/>
      <c r="AC91" s="18"/>
      <c r="AD91" s="17"/>
      <c r="AE91" s="19" t="s">
        <v>3641</v>
      </c>
      <c r="AF91" s="52" t="s">
        <v>2584</v>
      </c>
      <c r="AG91" s="52" t="s">
        <v>3544</v>
      </c>
      <c r="AH91" s="52" t="s">
        <v>3476</v>
      </c>
      <c r="AI91" s="52" t="s">
        <v>2456</v>
      </c>
      <c r="AJ91" s="52"/>
      <c r="AK91" s="52" t="s">
        <v>1218</v>
      </c>
      <c r="AL91" s="52" t="s">
        <v>1571</v>
      </c>
      <c r="AM91" s="52" t="s">
        <v>3553</v>
      </c>
      <c r="AN91" s="122">
        <v>120000</v>
      </c>
      <c r="AO91" s="250"/>
      <c r="AP91" s="119">
        <f t="shared" si="6"/>
        <v>0</v>
      </c>
      <c r="AQ91" s="338">
        <v>242236</v>
      </c>
      <c r="AR91" s="338">
        <v>242257</v>
      </c>
      <c r="AS91" s="338">
        <v>242326</v>
      </c>
      <c r="AT91" s="338">
        <v>242326</v>
      </c>
      <c r="AU91" s="338">
        <v>242326</v>
      </c>
      <c r="AV91" s="336">
        <v>120000</v>
      </c>
      <c r="AW91" s="332">
        <v>0</v>
      </c>
      <c r="AX91" s="332"/>
    </row>
    <row r="92" spans="1:50" s="123" customFormat="1" ht="90" x14ac:dyDescent="0.2">
      <c r="A92" s="52" t="s">
        <v>20</v>
      </c>
      <c r="B92" s="52" t="s">
        <v>277</v>
      </c>
      <c r="C92" s="52" t="s">
        <v>276</v>
      </c>
      <c r="D92" s="52" t="s">
        <v>33</v>
      </c>
      <c r="E92" s="52" t="s">
        <v>310</v>
      </c>
      <c r="F92" s="121" t="s">
        <v>1664</v>
      </c>
      <c r="G92" s="52" t="s">
        <v>377</v>
      </c>
      <c r="H92" s="71" t="s">
        <v>270</v>
      </c>
      <c r="I92" s="71" t="s">
        <v>274</v>
      </c>
      <c r="J92" s="122">
        <v>60000</v>
      </c>
      <c r="K92" s="249" t="s">
        <v>137</v>
      </c>
      <c r="L92" s="71"/>
      <c r="M92" s="71"/>
      <c r="N92" s="28" t="s">
        <v>1217</v>
      </c>
      <c r="O92" s="43" t="s">
        <v>2768</v>
      </c>
      <c r="P92" s="36" t="s">
        <v>3637</v>
      </c>
      <c r="Q92" s="28" t="s">
        <v>3638</v>
      </c>
      <c r="R92" s="18" t="s">
        <v>15</v>
      </c>
      <c r="S92" s="18" t="s">
        <v>3631</v>
      </c>
      <c r="T92" s="18"/>
      <c r="U92" s="18"/>
      <c r="V92" s="36" t="s">
        <v>3639</v>
      </c>
      <c r="W92" s="17">
        <v>60000</v>
      </c>
      <c r="X92" s="18">
        <v>1</v>
      </c>
      <c r="Y92" s="42">
        <v>242326</v>
      </c>
      <c r="Z92" s="17">
        <v>55000</v>
      </c>
      <c r="AA92" s="36" t="s">
        <v>3640</v>
      </c>
      <c r="AB92" s="36"/>
      <c r="AC92" s="36"/>
      <c r="AD92" s="17"/>
      <c r="AE92" s="19" t="s">
        <v>3641</v>
      </c>
      <c r="AF92" s="52" t="s">
        <v>2584</v>
      </c>
      <c r="AG92" s="52" t="s">
        <v>3544</v>
      </c>
      <c r="AH92" s="52" t="s">
        <v>3476</v>
      </c>
      <c r="AI92" s="52" t="s">
        <v>2456</v>
      </c>
      <c r="AJ92" s="52"/>
      <c r="AK92" s="52" t="s">
        <v>1218</v>
      </c>
      <c r="AL92" s="52" t="s">
        <v>1571</v>
      </c>
      <c r="AM92" s="52" t="s">
        <v>3553</v>
      </c>
      <c r="AN92" s="250">
        <v>55000</v>
      </c>
      <c r="AO92" s="250"/>
      <c r="AP92" s="119">
        <f t="shared" si="6"/>
        <v>5000</v>
      </c>
      <c r="AQ92" s="338">
        <v>242236</v>
      </c>
      <c r="AR92" s="338">
        <v>242257</v>
      </c>
      <c r="AS92" s="338">
        <v>242326</v>
      </c>
      <c r="AT92" s="338">
        <v>242326</v>
      </c>
      <c r="AU92" s="338">
        <v>242326</v>
      </c>
      <c r="AV92" s="336">
        <v>60000</v>
      </c>
      <c r="AW92" s="332">
        <v>0</v>
      </c>
      <c r="AX92" s="332"/>
    </row>
    <row r="93" spans="1:50" s="123" customFormat="1" ht="90" x14ac:dyDescent="0.2">
      <c r="A93" s="52" t="s">
        <v>20</v>
      </c>
      <c r="B93" s="52" t="s">
        <v>277</v>
      </c>
      <c r="C93" s="52" t="s">
        <v>276</v>
      </c>
      <c r="D93" s="52" t="s">
        <v>33</v>
      </c>
      <c r="E93" s="52" t="s">
        <v>310</v>
      </c>
      <c r="F93" s="121" t="s">
        <v>1665</v>
      </c>
      <c r="G93" s="52" t="s">
        <v>378</v>
      </c>
      <c r="H93" s="71" t="s">
        <v>269</v>
      </c>
      <c r="I93" s="71" t="s">
        <v>268</v>
      </c>
      <c r="J93" s="122">
        <v>6000</v>
      </c>
      <c r="K93" s="249" t="s">
        <v>137</v>
      </c>
      <c r="L93" s="71"/>
      <c r="M93" s="71"/>
      <c r="N93" s="28" t="s">
        <v>1217</v>
      </c>
      <c r="O93" s="43" t="s">
        <v>2768</v>
      </c>
      <c r="P93" s="36" t="s">
        <v>3637</v>
      </c>
      <c r="Q93" s="28" t="s">
        <v>3638</v>
      </c>
      <c r="R93" s="18" t="s">
        <v>15</v>
      </c>
      <c r="S93" s="18" t="s">
        <v>3631</v>
      </c>
      <c r="T93" s="18"/>
      <c r="U93" s="18"/>
      <c r="V93" s="36" t="s">
        <v>3639</v>
      </c>
      <c r="W93" s="17">
        <v>6000</v>
      </c>
      <c r="X93" s="18">
        <v>1</v>
      </c>
      <c r="Y93" s="42">
        <v>242326</v>
      </c>
      <c r="Z93" s="17">
        <v>6000</v>
      </c>
      <c r="AA93" s="36" t="s">
        <v>3640</v>
      </c>
      <c r="AB93" s="36"/>
      <c r="AC93" s="36"/>
      <c r="AD93" s="17"/>
      <c r="AE93" s="19" t="s">
        <v>3641</v>
      </c>
      <c r="AF93" s="52" t="s">
        <v>2584</v>
      </c>
      <c r="AG93" s="52" t="s">
        <v>3544</v>
      </c>
      <c r="AH93" s="52" t="s">
        <v>3476</v>
      </c>
      <c r="AI93" s="52" t="s">
        <v>2456</v>
      </c>
      <c r="AJ93" s="52"/>
      <c r="AK93" s="52" t="s">
        <v>1218</v>
      </c>
      <c r="AL93" s="52" t="s">
        <v>1571</v>
      </c>
      <c r="AM93" s="52" t="s">
        <v>3553</v>
      </c>
      <c r="AN93" s="122">
        <v>6000</v>
      </c>
      <c r="AO93" s="250"/>
      <c r="AP93" s="119">
        <f t="shared" si="6"/>
        <v>0</v>
      </c>
      <c r="AQ93" s="338">
        <v>242236</v>
      </c>
      <c r="AR93" s="338">
        <v>242257</v>
      </c>
      <c r="AS93" s="338">
        <v>242326</v>
      </c>
      <c r="AT93" s="338">
        <v>242326</v>
      </c>
      <c r="AU93" s="338">
        <v>242326</v>
      </c>
      <c r="AV93" s="336">
        <v>6000</v>
      </c>
      <c r="AW93" s="332">
        <v>0</v>
      </c>
      <c r="AX93" s="332"/>
    </row>
    <row r="94" spans="1:50" s="123" customFormat="1" ht="90" x14ac:dyDescent="0.2">
      <c r="A94" s="52" t="s">
        <v>20</v>
      </c>
      <c r="B94" s="52" t="s">
        <v>277</v>
      </c>
      <c r="C94" s="52" t="s">
        <v>276</v>
      </c>
      <c r="D94" s="52" t="s">
        <v>33</v>
      </c>
      <c r="E94" s="52" t="s">
        <v>310</v>
      </c>
      <c r="F94" s="121" t="s">
        <v>1666</v>
      </c>
      <c r="G94" s="52" t="s">
        <v>379</v>
      </c>
      <c r="H94" s="71" t="s">
        <v>303</v>
      </c>
      <c r="I94" s="71" t="s">
        <v>346</v>
      </c>
      <c r="J94" s="122">
        <v>5000</v>
      </c>
      <c r="K94" s="249" t="s">
        <v>137</v>
      </c>
      <c r="L94" s="71"/>
      <c r="M94" s="71"/>
      <c r="N94" s="28" t="s">
        <v>1217</v>
      </c>
      <c r="O94" s="43" t="s">
        <v>2768</v>
      </c>
      <c r="P94" s="36" t="s">
        <v>3637</v>
      </c>
      <c r="Q94" s="28" t="s">
        <v>3638</v>
      </c>
      <c r="R94" s="18" t="s">
        <v>15</v>
      </c>
      <c r="S94" s="18" t="s">
        <v>3631</v>
      </c>
      <c r="T94" s="18"/>
      <c r="U94" s="18"/>
      <c r="V94" s="36" t="s">
        <v>3639</v>
      </c>
      <c r="W94" s="17">
        <v>5000</v>
      </c>
      <c r="X94" s="18">
        <v>1</v>
      </c>
      <c r="Y94" s="42">
        <v>242326</v>
      </c>
      <c r="Z94" s="17">
        <v>5000</v>
      </c>
      <c r="AA94" s="36" t="s">
        <v>3640</v>
      </c>
      <c r="AB94" s="36"/>
      <c r="AC94" s="36"/>
      <c r="AD94" s="17"/>
      <c r="AE94" s="19" t="s">
        <v>3641</v>
      </c>
      <c r="AF94" s="52" t="s">
        <v>2584</v>
      </c>
      <c r="AG94" s="52" t="s">
        <v>3544</v>
      </c>
      <c r="AH94" s="52" t="s">
        <v>3476</v>
      </c>
      <c r="AI94" s="52" t="s">
        <v>2456</v>
      </c>
      <c r="AJ94" s="52"/>
      <c r="AK94" s="52" t="s">
        <v>1218</v>
      </c>
      <c r="AL94" s="52" t="s">
        <v>1571</v>
      </c>
      <c r="AM94" s="52" t="s">
        <v>3553</v>
      </c>
      <c r="AN94" s="122">
        <v>5000</v>
      </c>
      <c r="AO94" s="250"/>
      <c r="AP94" s="119">
        <f t="shared" si="6"/>
        <v>0</v>
      </c>
      <c r="AQ94" s="338">
        <v>242236</v>
      </c>
      <c r="AR94" s="338">
        <v>242257</v>
      </c>
      <c r="AS94" s="338">
        <v>242326</v>
      </c>
      <c r="AT94" s="338">
        <v>242326</v>
      </c>
      <c r="AU94" s="338">
        <v>242326</v>
      </c>
      <c r="AV94" s="336">
        <v>5000</v>
      </c>
      <c r="AW94" s="332">
        <v>0</v>
      </c>
      <c r="AX94" s="332"/>
    </row>
    <row r="95" spans="1:50" s="123" customFormat="1" ht="90" x14ac:dyDescent="0.2">
      <c r="A95" s="52" t="s">
        <v>20</v>
      </c>
      <c r="B95" s="52" t="s">
        <v>277</v>
      </c>
      <c r="C95" s="52" t="s">
        <v>276</v>
      </c>
      <c r="D95" s="52" t="s">
        <v>33</v>
      </c>
      <c r="E95" s="52" t="s">
        <v>310</v>
      </c>
      <c r="F95" s="121" t="s">
        <v>1667</v>
      </c>
      <c r="G95" s="52" t="s">
        <v>380</v>
      </c>
      <c r="H95" s="71" t="s">
        <v>270</v>
      </c>
      <c r="I95" s="71" t="s">
        <v>268</v>
      </c>
      <c r="J95" s="122">
        <v>20000</v>
      </c>
      <c r="K95" s="249" t="s">
        <v>137</v>
      </c>
      <c r="L95" s="71"/>
      <c r="M95" s="71"/>
      <c r="N95" s="28" t="s">
        <v>1217</v>
      </c>
      <c r="O95" s="43" t="s">
        <v>2768</v>
      </c>
      <c r="P95" s="36" t="s">
        <v>3637</v>
      </c>
      <c r="Q95" s="28" t="s">
        <v>3638</v>
      </c>
      <c r="R95" s="18" t="s">
        <v>15</v>
      </c>
      <c r="S95" s="18" t="s">
        <v>3631</v>
      </c>
      <c r="T95" s="18"/>
      <c r="U95" s="18"/>
      <c r="V95" s="36" t="s">
        <v>3639</v>
      </c>
      <c r="W95" s="17">
        <v>20000</v>
      </c>
      <c r="X95" s="18">
        <v>1</v>
      </c>
      <c r="Y95" s="42">
        <v>242326</v>
      </c>
      <c r="Z95" s="17">
        <v>20000</v>
      </c>
      <c r="AA95" s="36" t="s">
        <v>3640</v>
      </c>
      <c r="AB95" s="36"/>
      <c r="AC95" s="36"/>
      <c r="AD95" s="17"/>
      <c r="AE95" s="19" t="s">
        <v>3641</v>
      </c>
      <c r="AF95" s="52" t="s">
        <v>2584</v>
      </c>
      <c r="AG95" s="52" t="s">
        <v>3544</v>
      </c>
      <c r="AH95" s="52" t="s">
        <v>3476</v>
      </c>
      <c r="AI95" s="52" t="s">
        <v>2456</v>
      </c>
      <c r="AJ95" s="52"/>
      <c r="AK95" s="52" t="s">
        <v>1218</v>
      </c>
      <c r="AL95" s="52" t="s">
        <v>1571</v>
      </c>
      <c r="AM95" s="52" t="s">
        <v>3553</v>
      </c>
      <c r="AN95" s="250">
        <v>20000</v>
      </c>
      <c r="AO95" s="250"/>
      <c r="AP95" s="119">
        <f t="shared" si="6"/>
        <v>0</v>
      </c>
      <c r="AQ95" s="338">
        <v>242236</v>
      </c>
      <c r="AR95" s="338">
        <v>242257</v>
      </c>
      <c r="AS95" s="338">
        <v>242326</v>
      </c>
      <c r="AT95" s="338">
        <v>242326</v>
      </c>
      <c r="AU95" s="338">
        <v>242326</v>
      </c>
      <c r="AV95" s="336">
        <v>20000</v>
      </c>
      <c r="AW95" s="332">
        <v>0</v>
      </c>
      <c r="AX95" s="332"/>
    </row>
    <row r="96" spans="1:50" s="123" customFormat="1" ht="90" x14ac:dyDescent="0.2">
      <c r="A96" s="52" t="s">
        <v>20</v>
      </c>
      <c r="B96" s="52" t="s">
        <v>277</v>
      </c>
      <c r="C96" s="52" t="s">
        <v>276</v>
      </c>
      <c r="D96" s="52" t="s">
        <v>33</v>
      </c>
      <c r="E96" s="52" t="s">
        <v>310</v>
      </c>
      <c r="F96" s="121" t="s">
        <v>1668</v>
      </c>
      <c r="G96" s="52" t="s">
        <v>381</v>
      </c>
      <c r="H96" s="71" t="s">
        <v>270</v>
      </c>
      <c r="I96" s="71" t="s">
        <v>268</v>
      </c>
      <c r="J96" s="122">
        <v>20000</v>
      </c>
      <c r="K96" s="249" t="s">
        <v>137</v>
      </c>
      <c r="L96" s="71"/>
      <c r="M96" s="71"/>
      <c r="N96" s="28" t="s">
        <v>1217</v>
      </c>
      <c r="O96" s="43" t="s">
        <v>2768</v>
      </c>
      <c r="P96" s="36" t="s">
        <v>3637</v>
      </c>
      <c r="Q96" s="28" t="s">
        <v>3638</v>
      </c>
      <c r="R96" s="18" t="s">
        <v>15</v>
      </c>
      <c r="S96" s="18" t="s">
        <v>3631</v>
      </c>
      <c r="T96" s="18"/>
      <c r="U96" s="18"/>
      <c r="V96" s="36" t="s">
        <v>3639</v>
      </c>
      <c r="W96" s="17">
        <v>20000</v>
      </c>
      <c r="X96" s="18">
        <v>1</v>
      </c>
      <c r="Y96" s="42">
        <v>242326</v>
      </c>
      <c r="Z96" s="17">
        <v>20000</v>
      </c>
      <c r="AA96" s="36" t="s">
        <v>3640</v>
      </c>
      <c r="AB96" s="19"/>
      <c r="AC96" s="19"/>
      <c r="AD96" s="19"/>
      <c r="AE96" s="19" t="s">
        <v>3641</v>
      </c>
      <c r="AF96" s="52" t="s">
        <v>2584</v>
      </c>
      <c r="AG96" s="52" t="s">
        <v>3544</v>
      </c>
      <c r="AH96" s="52" t="s">
        <v>3476</v>
      </c>
      <c r="AI96" s="52" t="s">
        <v>2456</v>
      </c>
      <c r="AJ96" s="52"/>
      <c r="AK96" s="52" t="s">
        <v>1218</v>
      </c>
      <c r="AL96" s="52" t="s">
        <v>1571</v>
      </c>
      <c r="AM96" s="52" t="s">
        <v>3553</v>
      </c>
      <c r="AN96" s="122">
        <v>20000</v>
      </c>
      <c r="AO96" s="250"/>
      <c r="AP96" s="119">
        <f t="shared" si="6"/>
        <v>0</v>
      </c>
      <c r="AQ96" s="338">
        <v>242236</v>
      </c>
      <c r="AR96" s="338">
        <v>242257</v>
      </c>
      <c r="AS96" s="338">
        <v>242326</v>
      </c>
      <c r="AT96" s="338">
        <v>242326</v>
      </c>
      <c r="AU96" s="338">
        <v>242326</v>
      </c>
      <c r="AV96" s="336">
        <v>20000</v>
      </c>
      <c r="AW96" s="332">
        <v>0</v>
      </c>
      <c r="AX96" s="332"/>
    </row>
    <row r="97" spans="1:50" s="123" customFormat="1" ht="108" hidden="1" x14ac:dyDescent="0.2">
      <c r="A97" s="52" t="s">
        <v>20</v>
      </c>
      <c r="B97" s="52" t="s">
        <v>277</v>
      </c>
      <c r="C97" s="52" t="s">
        <v>276</v>
      </c>
      <c r="D97" s="52" t="s">
        <v>22</v>
      </c>
      <c r="E97" s="52" t="s">
        <v>349</v>
      </c>
      <c r="F97" s="121" t="s">
        <v>1669</v>
      </c>
      <c r="G97" s="52" t="s">
        <v>382</v>
      </c>
      <c r="H97" s="71" t="s">
        <v>270</v>
      </c>
      <c r="I97" s="71" t="s">
        <v>275</v>
      </c>
      <c r="J97" s="122">
        <v>7475000</v>
      </c>
      <c r="K97" s="249" t="s">
        <v>137</v>
      </c>
      <c r="L97" s="71"/>
      <c r="M97" s="71"/>
      <c r="N97" s="311"/>
      <c r="O97" s="332"/>
      <c r="P97" s="335"/>
      <c r="Q97" s="332"/>
      <c r="R97" s="332"/>
      <c r="S97" s="332"/>
      <c r="T97" s="332"/>
      <c r="U97" s="332"/>
      <c r="V97" s="311"/>
      <c r="W97" s="336"/>
      <c r="X97" s="332"/>
      <c r="Y97" s="337"/>
      <c r="Z97" s="336"/>
      <c r="AA97" s="328"/>
      <c r="AB97" s="311"/>
      <c r="AC97" s="311"/>
      <c r="AD97" s="311"/>
      <c r="AE97" s="187" t="s">
        <v>3642</v>
      </c>
      <c r="AF97" s="52" t="s">
        <v>1219</v>
      </c>
      <c r="AG97" s="52" t="s">
        <v>3537</v>
      </c>
      <c r="AH97" s="52" t="s">
        <v>3451</v>
      </c>
      <c r="AI97" s="52" t="s">
        <v>3467</v>
      </c>
      <c r="AJ97" s="52"/>
      <c r="AK97" s="52" t="s">
        <v>1219</v>
      </c>
      <c r="AL97" s="52" t="s">
        <v>1568</v>
      </c>
      <c r="AM97" s="52" t="s">
        <v>3553</v>
      </c>
      <c r="AN97" s="250"/>
      <c r="AO97" s="250"/>
      <c r="AP97" s="119">
        <f t="shared" si="6"/>
        <v>7475000</v>
      </c>
      <c r="AQ97" s="338"/>
      <c r="AR97" s="338"/>
      <c r="AS97" s="338"/>
      <c r="AT97" s="338"/>
      <c r="AU97" s="338"/>
      <c r="AV97" s="336">
        <v>7475000</v>
      </c>
      <c r="AW97" s="332">
        <v>0</v>
      </c>
      <c r="AX97" s="332" t="s">
        <v>2585</v>
      </c>
    </row>
    <row r="98" spans="1:50" s="123" customFormat="1" ht="72" x14ac:dyDescent="0.2">
      <c r="A98" s="52" t="s">
        <v>23</v>
      </c>
      <c r="B98" s="52" t="s">
        <v>277</v>
      </c>
      <c r="C98" s="52" t="s">
        <v>276</v>
      </c>
      <c r="D98" s="52" t="s">
        <v>11</v>
      </c>
      <c r="E98" s="52" t="s">
        <v>310</v>
      </c>
      <c r="F98" s="121" t="s">
        <v>1670</v>
      </c>
      <c r="G98" s="52" t="s">
        <v>383</v>
      </c>
      <c r="H98" s="71" t="s">
        <v>270</v>
      </c>
      <c r="I98" s="71" t="s">
        <v>271</v>
      </c>
      <c r="J98" s="122">
        <v>20000</v>
      </c>
      <c r="K98" s="71"/>
      <c r="L98" s="71"/>
      <c r="M98" s="249" t="s">
        <v>137</v>
      </c>
      <c r="N98" s="19"/>
      <c r="O98" s="18" t="s">
        <v>2586</v>
      </c>
      <c r="P98" s="36" t="s">
        <v>2587</v>
      </c>
      <c r="Q98" s="18" t="s">
        <v>1220</v>
      </c>
      <c r="R98" s="18" t="s">
        <v>1190</v>
      </c>
      <c r="S98" s="18" t="s">
        <v>60</v>
      </c>
      <c r="T98" s="18" t="s">
        <v>1221</v>
      </c>
      <c r="U98" s="18" t="s">
        <v>1222</v>
      </c>
      <c r="V98" s="36" t="s">
        <v>2588</v>
      </c>
      <c r="W98" s="17">
        <v>20000</v>
      </c>
      <c r="X98" s="18" t="s">
        <v>1182</v>
      </c>
      <c r="Y98" s="36" t="s">
        <v>2589</v>
      </c>
      <c r="Z98" s="17">
        <v>20000</v>
      </c>
      <c r="AA98" s="36" t="s">
        <v>3643</v>
      </c>
      <c r="AB98" s="42">
        <v>23104</v>
      </c>
      <c r="AC98" s="42">
        <v>23104</v>
      </c>
      <c r="AD98" s="19"/>
      <c r="AE98" s="52" t="s">
        <v>3644</v>
      </c>
      <c r="AF98" s="52" t="s">
        <v>2591</v>
      </c>
      <c r="AG98" s="52" t="s">
        <v>3544</v>
      </c>
      <c r="AH98" s="52" t="s">
        <v>3476</v>
      </c>
      <c r="AI98" s="52" t="s">
        <v>2456</v>
      </c>
      <c r="AJ98" s="52"/>
      <c r="AK98" s="52" t="s">
        <v>1223</v>
      </c>
      <c r="AL98" s="52" t="s">
        <v>1570</v>
      </c>
      <c r="AM98" s="52" t="s">
        <v>3553</v>
      </c>
      <c r="AN98" s="122">
        <v>20000</v>
      </c>
      <c r="AO98" s="250"/>
      <c r="AP98" s="119">
        <f t="shared" si="6"/>
        <v>0</v>
      </c>
      <c r="AQ98" s="338">
        <v>23082</v>
      </c>
      <c r="AR98" s="332"/>
      <c r="AS98" s="18" t="s">
        <v>2660</v>
      </c>
      <c r="AT98" s="18" t="s">
        <v>2660</v>
      </c>
      <c r="AU98" s="18" t="s">
        <v>2660</v>
      </c>
      <c r="AV98" s="15">
        <v>20000</v>
      </c>
      <c r="AW98" s="18" t="s">
        <v>2395</v>
      </c>
      <c r="AX98" s="18"/>
    </row>
    <row r="99" spans="1:50" s="123" customFormat="1" ht="72" x14ac:dyDescent="0.2">
      <c r="A99" s="52" t="s">
        <v>23</v>
      </c>
      <c r="B99" s="52" t="s">
        <v>277</v>
      </c>
      <c r="C99" s="52" t="s">
        <v>276</v>
      </c>
      <c r="D99" s="52" t="s">
        <v>11</v>
      </c>
      <c r="E99" s="52" t="s">
        <v>310</v>
      </c>
      <c r="F99" s="121" t="s">
        <v>1671</v>
      </c>
      <c r="G99" s="52" t="s">
        <v>384</v>
      </c>
      <c r="H99" s="71" t="s">
        <v>269</v>
      </c>
      <c r="I99" s="71" t="s">
        <v>271</v>
      </c>
      <c r="J99" s="122">
        <v>28000</v>
      </c>
      <c r="K99" s="71"/>
      <c r="L99" s="71"/>
      <c r="M99" s="249" t="s">
        <v>137</v>
      </c>
      <c r="N99" s="19"/>
      <c r="O99" s="18" t="s">
        <v>2586</v>
      </c>
      <c r="P99" s="36" t="s">
        <v>2587</v>
      </c>
      <c r="Q99" s="18" t="s">
        <v>1220</v>
      </c>
      <c r="R99" s="18" t="s">
        <v>1190</v>
      </c>
      <c r="S99" s="18" t="s">
        <v>60</v>
      </c>
      <c r="T99" s="18" t="s">
        <v>1225</v>
      </c>
      <c r="U99" s="18" t="s">
        <v>1226</v>
      </c>
      <c r="V99" s="36" t="s">
        <v>2588</v>
      </c>
      <c r="W99" s="17">
        <v>28000</v>
      </c>
      <c r="X99" s="18" t="s">
        <v>1182</v>
      </c>
      <c r="Y99" s="36" t="s">
        <v>2589</v>
      </c>
      <c r="Z99" s="17">
        <v>28000</v>
      </c>
      <c r="AA99" s="36" t="s">
        <v>3643</v>
      </c>
      <c r="AB99" s="42">
        <v>23104</v>
      </c>
      <c r="AC99" s="42">
        <v>23104</v>
      </c>
      <c r="AD99" s="19"/>
      <c r="AE99" s="52" t="s">
        <v>3644</v>
      </c>
      <c r="AF99" s="52" t="s">
        <v>2591</v>
      </c>
      <c r="AG99" s="52" t="s">
        <v>3544</v>
      </c>
      <c r="AH99" s="52" t="s">
        <v>3476</v>
      </c>
      <c r="AI99" s="52" t="s">
        <v>2456</v>
      </c>
      <c r="AJ99" s="52"/>
      <c r="AK99" s="52" t="s">
        <v>1223</v>
      </c>
      <c r="AL99" s="52" t="s">
        <v>1570</v>
      </c>
      <c r="AM99" s="52" t="s">
        <v>3553</v>
      </c>
      <c r="AN99" s="122">
        <v>28000</v>
      </c>
      <c r="AO99" s="250"/>
      <c r="AP99" s="119">
        <f t="shared" si="6"/>
        <v>0</v>
      </c>
      <c r="AQ99" s="338">
        <v>23082</v>
      </c>
      <c r="AR99" s="332"/>
      <c r="AS99" s="18" t="s">
        <v>2660</v>
      </c>
      <c r="AT99" s="18" t="s">
        <v>2660</v>
      </c>
      <c r="AU99" s="18" t="s">
        <v>2660</v>
      </c>
      <c r="AV99" s="15">
        <v>28000</v>
      </c>
      <c r="AW99" s="18" t="s">
        <v>2395</v>
      </c>
      <c r="AX99" s="18"/>
    </row>
    <row r="100" spans="1:50" s="123" customFormat="1" ht="72" x14ac:dyDescent="0.2">
      <c r="A100" s="52" t="s">
        <v>23</v>
      </c>
      <c r="B100" s="52" t="s">
        <v>277</v>
      </c>
      <c r="C100" s="52" t="s">
        <v>276</v>
      </c>
      <c r="D100" s="52" t="s">
        <v>11</v>
      </c>
      <c r="E100" s="52" t="s">
        <v>310</v>
      </c>
      <c r="F100" s="121" t="s">
        <v>1672</v>
      </c>
      <c r="G100" s="52" t="s">
        <v>385</v>
      </c>
      <c r="H100" s="71" t="s">
        <v>269</v>
      </c>
      <c r="I100" s="71" t="s">
        <v>271</v>
      </c>
      <c r="J100" s="122">
        <v>111800</v>
      </c>
      <c r="K100" s="71"/>
      <c r="L100" s="71"/>
      <c r="M100" s="249" t="s">
        <v>137</v>
      </c>
      <c r="N100" s="19"/>
      <c r="O100" s="18" t="s">
        <v>2592</v>
      </c>
      <c r="P100" s="36" t="s">
        <v>2587</v>
      </c>
      <c r="Q100" s="18" t="s">
        <v>1227</v>
      </c>
      <c r="R100" s="18" t="s">
        <v>1190</v>
      </c>
      <c r="S100" s="18" t="s">
        <v>60</v>
      </c>
      <c r="T100" s="18"/>
      <c r="U100" s="18"/>
      <c r="V100" s="131" t="s">
        <v>2593</v>
      </c>
      <c r="W100" s="17">
        <v>111800</v>
      </c>
      <c r="X100" s="18" t="s">
        <v>1182</v>
      </c>
      <c r="Y100" s="36" t="s">
        <v>2589</v>
      </c>
      <c r="Z100" s="17">
        <v>111800</v>
      </c>
      <c r="AA100" s="36" t="s">
        <v>2594</v>
      </c>
      <c r="AB100" s="19"/>
      <c r="AC100" s="19"/>
      <c r="AD100" s="19"/>
      <c r="AE100" s="19" t="s">
        <v>3645</v>
      </c>
      <c r="AF100" s="52" t="s">
        <v>2595</v>
      </c>
      <c r="AG100" s="52" t="s">
        <v>3544</v>
      </c>
      <c r="AH100" s="52" t="s">
        <v>3476</v>
      </c>
      <c r="AI100" s="52" t="s">
        <v>2456</v>
      </c>
      <c r="AJ100" s="52"/>
      <c r="AK100" s="52" t="s">
        <v>1223</v>
      </c>
      <c r="AL100" s="52" t="s">
        <v>1570</v>
      </c>
      <c r="AM100" s="52" t="s">
        <v>3553</v>
      </c>
      <c r="AN100" s="122">
        <v>111800</v>
      </c>
      <c r="AO100" s="250"/>
      <c r="AP100" s="119">
        <f t="shared" si="6"/>
        <v>0</v>
      </c>
      <c r="AQ100" s="338">
        <v>23082</v>
      </c>
      <c r="AR100" s="332"/>
      <c r="AS100" s="18" t="s">
        <v>2660</v>
      </c>
      <c r="AT100" s="18" t="s">
        <v>2660</v>
      </c>
      <c r="AU100" s="18" t="s">
        <v>2660</v>
      </c>
      <c r="AV100" s="343">
        <v>111800</v>
      </c>
      <c r="AW100" s="18" t="s">
        <v>2395</v>
      </c>
      <c r="AX100" s="18"/>
    </row>
    <row r="101" spans="1:50" s="123" customFormat="1" ht="144" hidden="1" x14ac:dyDescent="0.2">
      <c r="A101" s="52" t="s">
        <v>23</v>
      </c>
      <c r="B101" s="52" t="s">
        <v>277</v>
      </c>
      <c r="C101" s="52" t="s">
        <v>276</v>
      </c>
      <c r="D101" s="52" t="s">
        <v>11</v>
      </c>
      <c r="E101" s="52" t="s">
        <v>310</v>
      </c>
      <c r="F101" s="121" t="s">
        <v>1673</v>
      </c>
      <c r="G101" s="52" t="s">
        <v>386</v>
      </c>
      <c r="H101" s="71" t="s">
        <v>387</v>
      </c>
      <c r="I101" s="71" t="s">
        <v>271</v>
      </c>
      <c r="J101" s="122">
        <v>409600</v>
      </c>
      <c r="K101" s="71"/>
      <c r="L101" s="71"/>
      <c r="M101" s="249" t="s">
        <v>137</v>
      </c>
      <c r="N101" s="342"/>
      <c r="O101" s="329"/>
      <c r="P101" s="329"/>
      <c r="Q101" s="344" t="s">
        <v>1228</v>
      </c>
      <c r="R101" s="344" t="s">
        <v>12</v>
      </c>
      <c r="S101" s="344" t="s">
        <v>81</v>
      </c>
      <c r="T101" s="344" t="s">
        <v>1229</v>
      </c>
      <c r="U101" s="344" t="s">
        <v>1230</v>
      </c>
      <c r="V101" s="329"/>
      <c r="W101" s="345">
        <v>408312</v>
      </c>
      <c r="X101" s="344" t="s">
        <v>1182</v>
      </c>
      <c r="Y101" s="329"/>
      <c r="Z101" s="345">
        <v>408312</v>
      </c>
      <c r="AA101" s="329"/>
      <c r="AB101" s="342"/>
      <c r="AC101" s="342"/>
      <c r="AD101" s="342"/>
      <c r="AE101" s="342" t="s">
        <v>2596</v>
      </c>
      <c r="AF101" s="52" t="s">
        <v>2596</v>
      </c>
      <c r="AG101" s="52" t="s">
        <v>3541</v>
      </c>
      <c r="AH101" s="52" t="s">
        <v>3470</v>
      </c>
      <c r="AI101" s="52" t="s">
        <v>3467</v>
      </c>
      <c r="AJ101" s="52"/>
      <c r="AK101" s="52" t="s">
        <v>1223</v>
      </c>
      <c r="AL101" s="52" t="s">
        <v>1570</v>
      </c>
      <c r="AM101" s="52" t="s">
        <v>3553</v>
      </c>
      <c r="AN101" s="250"/>
      <c r="AO101" s="250"/>
      <c r="AP101" s="119">
        <f t="shared" si="6"/>
        <v>409600</v>
      </c>
      <c r="AQ101" s="344" t="s">
        <v>2660</v>
      </c>
      <c r="AR101" s="344" t="s">
        <v>2660</v>
      </c>
      <c r="AS101" s="71" t="s">
        <v>2660</v>
      </c>
      <c r="AT101" s="71" t="s">
        <v>2660</v>
      </c>
      <c r="AU101" s="71" t="s">
        <v>2660</v>
      </c>
      <c r="AV101" s="250">
        <v>408312</v>
      </c>
      <c r="AW101" s="80" t="s">
        <v>2661</v>
      </c>
      <c r="AX101" s="71"/>
    </row>
    <row r="102" spans="1:50" s="123" customFormat="1" ht="72" x14ac:dyDescent="0.2">
      <c r="A102" s="52" t="s">
        <v>23</v>
      </c>
      <c r="B102" s="52" t="s">
        <v>277</v>
      </c>
      <c r="C102" s="52" t="s">
        <v>276</v>
      </c>
      <c r="D102" s="52" t="s">
        <v>11</v>
      </c>
      <c r="E102" s="52" t="s">
        <v>310</v>
      </c>
      <c r="F102" s="121" t="s">
        <v>1674</v>
      </c>
      <c r="G102" s="52" t="s">
        <v>388</v>
      </c>
      <c r="H102" s="71" t="s">
        <v>319</v>
      </c>
      <c r="I102" s="71" t="s">
        <v>274</v>
      </c>
      <c r="J102" s="122">
        <v>46000</v>
      </c>
      <c r="K102" s="71"/>
      <c r="L102" s="71"/>
      <c r="M102" s="249" t="s">
        <v>137</v>
      </c>
      <c r="N102" s="19"/>
      <c r="O102" s="36" t="s">
        <v>2597</v>
      </c>
      <c r="P102" s="36" t="s">
        <v>2598</v>
      </c>
      <c r="Q102" s="18" t="s">
        <v>1231</v>
      </c>
      <c r="R102" s="18" t="s">
        <v>1190</v>
      </c>
      <c r="S102" s="18" t="s">
        <v>60</v>
      </c>
      <c r="T102" s="18"/>
      <c r="U102" s="18"/>
      <c r="V102" s="36" t="s">
        <v>2599</v>
      </c>
      <c r="W102" s="17">
        <v>46000</v>
      </c>
      <c r="X102" s="18" t="s">
        <v>1182</v>
      </c>
      <c r="Y102" s="36" t="s">
        <v>2600</v>
      </c>
      <c r="Z102" s="17">
        <v>46000</v>
      </c>
      <c r="AA102" s="36" t="s">
        <v>3646</v>
      </c>
      <c r="AB102" s="19"/>
      <c r="AC102" s="19"/>
      <c r="AD102" s="19"/>
      <c r="AE102" s="19" t="s">
        <v>3647</v>
      </c>
      <c r="AF102" s="52" t="s">
        <v>1223</v>
      </c>
      <c r="AG102" s="52" t="s">
        <v>3541</v>
      </c>
      <c r="AH102" s="52" t="s">
        <v>3470</v>
      </c>
      <c r="AI102" s="52" t="s">
        <v>2456</v>
      </c>
      <c r="AJ102" s="52"/>
      <c r="AK102" s="52" t="s">
        <v>1223</v>
      </c>
      <c r="AL102" s="52" t="s">
        <v>1570</v>
      </c>
      <c r="AM102" s="52" t="s">
        <v>3553</v>
      </c>
      <c r="AN102" s="250">
        <v>46000</v>
      </c>
      <c r="AO102" s="250"/>
      <c r="AP102" s="119">
        <f t="shared" si="6"/>
        <v>0</v>
      </c>
      <c r="AQ102" s="338">
        <v>23102</v>
      </c>
      <c r="AR102" s="332"/>
      <c r="AS102" s="18" t="s">
        <v>2662</v>
      </c>
      <c r="AT102" s="18" t="s">
        <v>2662</v>
      </c>
      <c r="AU102" s="18" t="s">
        <v>2662</v>
      </c>
      <c r="AV102" s="15">
        <v>46000</v>
      </c>
      <c r="AW102" s="18" t="s">
        <v>2395</v>
      </c>
      <c r="AX102" s="18"/>
    </row>
    <row r="103" spans="1:50" s="123" customFormat="1" ht="72" x14ac:dyDescent="0.2">
      <c r="A103" s="52" t="s">
        <v>23</v>
      </c>
      <c r="B103" s="52" t="s">
        <v>277</v>
      </c>
      <c r="C103" s="52" t="s">
        <v>276</v>
      </c>
      <c r="D103" s="52" t="s">
        <v>11</v>
      </c>
      <c r="E103" s="52" t="s">
        <v>310</v>
      </c>
      <c r="F103" s="121" t="s">
        <v>1675</v>
      </c>
      <c r="G103" s="52" t="s">
        <v>389</v>
      </c>
      <c r="H103" s="71" t="s">
        <v>270</v>
      </c>
      <c r="I103" s="71" t="s">
        <v>274</v>
      </c>
      <c r="J103" s="122">
        <v>58000</v>
      </c>
      <c r="K103" s="71"/>
      <c r="L103" s="71"/>
      <c r="M103" s="249" t="s">
        <v>137</v>
      </c>
      <c r="N103" s="19"/>
      <c r="O103" s="36" t="s">
        <v>2601</v>
      </c>
      <c r="P103" s="36" t="s">
        <v>2598</v>
      </c>
      <c r="Q103" s="18" t="s">
        <v>1231</v>
      </c>
      <c r="R103" s="18" t="s">
        <v>1190</v>
      </c>
      <c r="S103" s="18" t="s">
        <v>60</v>
      </c>
      <c r="T103" s="18"/>
      <c r="U103" s="18"/>
      <c r="V103" s="36" t="s">
        <v>2599</v>
      </c>
      <c r="W103" s="17">
        <v>58000</v>
      </c>
      <c r="X103" s="18" t="s">
        <v>1182</v>
      </c>
      <c r="Y103" s="36" t="s">
        <v>2600</v>
      </c>
      <c r="Z103" s="17">
        <v>58000</v>
      </c>
      <c r="AA103" s="36"/>
      <c r="AB103" s="19"/>
      <c r="AC103" s="19"/>
      <c r="AD103" s="19"/>
      <c r="AE103" s="19" t="s">
        <v>3645</v>
      </c>
      <c r="AF103" s="52" t="s">
        <v>1223</v>
      </c>
      <c r="AG103" s="52" t="s">
        <v>3541</v>
      </c>
      <c r="AH103" s="52" t="s">
        <v>3470</v>
      </c>
      <c r="AI103" s="52" t="s">
        <v>2456</v>
      </c>
      <c r="AJ103" s="52"/>
      <c r="AK103" s="52" t="s">
        <v>1223</v>
      </c>
      <c r="AL103" s="52" t="s">
        <v>1570</v>
      </c>
      <c r="AM103" s="52" t="s">
        <v>3553</v>
      </c>
      <c r="AN103" s="122">
        <v>58000</v>
      </c>
      <c r="AO103" s="250"/>
      <c r="AP103" s="119">
        <f t="shared" si="6"/>
        <v>0</v>
      </c>
      <c r="AQ103" s="338">
        <v>23102</v>
      </c>
      <c r="AR103" s="332" t="s">
        <v>2660</v>
      </c>
      <c r="AS103" s="18" t="s">
        <v>2662</v>
      </c>
      <c r="AT103" s="18" t="s">
        <v>2662</v>
      </c>
      <c r="AU103" s="18" t="s">
        <v>2662</v>
      </c>
      <c r="AV103" s="15">
        <v>58000</v>
      </c>
      <c r="AW103" s="18" t="s">
        <v>2395</v>
      </c>
      <c r="AX103" s="18"/>
    </row>
    <row r="104" spans="1:50" s="123" customFormat="1" ht="72" x14ac:dyDescent="0.2">
      <c r="A104" s="52" t="s">
        <v>23</v>
      </c>
      <c r="B104" s="52" t="s">
        <v>277</v>
      </c>
      <c r="C104" s="52" t="s">
        <v>276</v>
      </c>
      <c r="D104" s="52" t="s">
        <v>11</v>
      </c>
      <c r="E104" s="52" t="s">
        <v>310</v>
      </c>
      <c r="F104" s="121" t="s">
        <v>1676</v>
      </c>
      <c r="G104" s="52" t="s">
        <v>390</v>
      </c>
      <c r="H104" s="71" t="s">
        <v>269</v>
      </c>
      <c r="I104" s="71" t="s">
        <v>273</v>
      </c>
      <c r="J104" s="122">
        <v>15000</v>
      </c>
      <c r="K104" s="71"/>
      <c r="L104" s="71"/>
      <c r="M104" s="249" t="s">
        <v>137</v>
      </c>
      <c r="N104" s="19"/>
      <c r="O104" s="18" t="s">
        <v>2602</v>
      </c>
      <c r="P104" s="36" t="s">
        <v>2603</v>
      </c>
      <c r="Q104" s="18" t="s">
        <v>1231</v>
      </c>
      <c r="R104" s="18" t="s">
        <v>1190</v>
      </c>
      <c r="S104" s="18" t="s">
        <v>60</v>
      </c>
      <c r="T104" s="18"/>
      <c r="U104" s="18"/>
      <c r="V104" s="36" t="s">
        <v>2604</v>
      </c>
      <c r="W104" s="17">
        <v>14200</v>
      </c>
      <c r="X104" s="18" t="s">
        <v>1182</v>
      </c>
      <c r="Y104" s="36" t="s">
        <v>2605</v>
      </c>
      <c r="Z104" s="17">
        <v>14200</v>
      </c>
      <c r="AA104" s="36" t="s">
        <v>3648</v>
      </c>
      <c r="AB104" s="42">
        <v>23109</v>
      </c>
      <c r="AC104" s="42">
        <v>23109</v>
      </c>
      <c r="AD104" s="17">
        <v>14200</v>
      </c>
      <c r="AE104" s="52" t="s">
        <v>3644</v>
      </c>
      <c r="AF104" s="52" t="s">
        <v>2606</v>
      </c>
      <c r="AG104" s="52" t="s">
        <v>3544</v>
      </c>
      <c r="AH104" s="52" t="s">
        <v>3476</v>
      </c>
      <c r="AI104" s="52" t="s">
        <v>2456</v>
      </c>
      <c r="AJ104" s="52"/>
      <c r="AK104" s="52" t="s">
        <v>1223</v>
      </c>
      <c r="AL104" s="52" t="s">
        <v>1570</v>
      </c>
      <c r="AM104" s="52" t="s">
        <v>3553</v>
      </c>
      <c r="AN104" s="250">
        <v>14200</v>
      </c>
      <c r="AO104" s="250"/>
      <c r="AP104" s="119">
        <f t="shared" si="6"/>
        <v>800</v>
      </c>
      <c r="AQ104" s="338">
        <v>23083</v>
      </c>
      <c r="AR104" s="332"/>
      <c r="AS104" s="18" t="s">
        <v>2660</v>
      </c>
      <c r="AT104" s="18" t="s">
        <v>2660</v>
      </c>
      <c r="AU104" s="18" t="s">
        <v>2660</v>
      </c>
      <c r="AV104" s="15">
        <v>14200</v>
      </c>
      <c r="AW104" s="46" t="s">
        <v>2664</v>
      </c>
      <c r="AX104" s="18"/>
    </row>
    <row r="105" spans="1:50" s="123" customFormat="1" ht="72" x14ac:dyDescent="0.2">
      <c r="A105" s="52" t="s">
        <v>23</v>
      </c>
      <c r="B105" s="52" t="s">
        <v>277</v>
      </c>
      <c r="C105" s="52" t="s">
        <v>276</v>
      </c>
      <c r="D105" s="52" t="s">
        <v>11</v>
      </c>
      <c r="E105" s="52" t="s">
        <v>310</v>
      </c>
      <c r="F105" s="121" t="s">
        <v>1677</v>
      </c>
      <c r="G105" s="52" t="s">
        <v>391</v>
      </c>
      <c r="H105" s="71" t="s">
        <v>291</v>
      </c>
      <c r="I105" s="71" t="s">
        <v>273</v>
      </c>
      <c r="J105" s="122">
        <v>181500</v>
      </c>
      <c r="K105" s="71"/>
      <c r="L105" s="71"/>
      <c r="M105" s="249" t="s">
        <v>137</v>
      </c>
      <c r="N105" s="19"/>
      <c r="O105" s="36" t="s">
        <v>2597</v>
      </c>
      <c r="P105" s="36" t="s">
        <v>2598</v>
      </c>
      <c r="Q105" s="18" t="s">
        <v>1231</v>
      </c>
      <c r="R105" s="18" t="s">
        <v>1190</v>
      </c>
      <c r="S105" s="18" t="s">
        <v>60</v>
      </c>
      <c r="T105" s="18"/>
      <c r="U105" s="18"/>
      <c r="V105" s="36" t="s">
        <v>2599</v>
      </c>
      <c r="W105" s="17">
        <v>173019</v>
      </c>
      <c r="X105" s="18" t="s">
        <v>1182</v>
      </c>
      <c r="Y105" s="36" t="s">
        <v>2600</v>
      </c>
      <c r="Z105" s="17">
        <v>173019</v>
      </c>
      <c r="AA105" s="36" t="s">
        <v>3646</v>
      </c>
      <c r="AB105" s="19"/>
      <c r="AC105" s="19"/>
      <c r="AD105" s="19"/>
      <c r="AE105" s="19" t="s">
        <v>3645</v>
      </c>
      <c r="AF105" s="52" t="s">
        <v>1223</v>
      </c>
      <c r="AG105" s="52" t="s">
        <v>3541</v>
      </c>
      <c r="AH105" s="52" t="s">
        <v>3470</v>
      </c>
      <c r="AI105" s="52" t="s">
        <v>2456</v>
      </c>
      <c r="AJ105" s="52"/>
      <c r="AK105" s="52" t="s">
        <v>1223</v>
      </c>
      <c r="AL105" s="52" t="s">
        <v>1570</v>
      </c>
      <c r="AM105" s="52" t="s">
        <v>3553</v>
      </c>
      <c r="AN105" s="250">
        <v>173019</v>
      </c>
      <c r="AO105" s="250"/>
      <c r="AP105" s="119">
        <f t="shared" si="6"/>
        <v>8481</v>
      </c>
      <c r="AQ105" s="338">
        <v>23102</v>
      </c>
      <c r="AR105" s="332"/>
      <c r="AS105" s="18" t="s">
        <v>2662</v>
      </c>
      <c r="AT105" s="18" t="s">
        <v>2662</v>
      </c>
      <c r="AU105" s="18" t="s">
        <v>2662</v>
      </c>
      <c r="AV105" s="15">
        <v>173019</v>
      </c>
      <c r="AW105" s="134" t="s">
        <v>2665</v>
      </c>
      <c r="AX105" s="18"/>
    </row>
    <row r="106" spans="1:50" s="123" customFormat="1" ht="72" x14ac:dyDescent="0.2">
      <c r="A106" s="52" t="s">
        <v>23</v>
      </c>
      <c r="B106" s="52" t="s">
        <v>277</v>
      </c>
      <c r="C106" s="52" t="s">
        <v>276</v>
      </c>
      <c r="D106" s="52" t="s">
        <v>11</v>
      </c>
      <c r="E106" s="52" t="s">
        <v>310</v>
      </c>
      <c r="F106" s="121" t="s">
        <v>1678</v>
      </c>
      <c r="G106" s="52" t="s">
        <v>392</v>
      </c>
      <c r="H106" s="71" t="s">
        <v>269</v>
      </c>
      <c r="I106" s="71" t="s">
        <v>273</v>
      </c>
      <c r="J106" s="122">
        <v>19800</v>
      </c>
      <c r="K106" s="71"/>
      <c r="L106" s="71"/>
      <c r="M106" s="249" t="s">
        <v>137</v>
      </c>
      <c r="N106" s="19"/>
      <c r="O106" s="36" t="s">
        <v>2597</v>
      </c>
      <c r="P106" s="36" t="s">
        <v>2598</v>
      </c>
      <c r="Q106" s="18" t="s">
        <v>1231</v>
      </c>
      <c r="R106" s="18" t="s">
        <v>1190</v>
      </c>
      <c r="S106" s="18" t="s">
        <v>60</v>
      </c>
      <c r="T106" s="18"/>
      <c r="U106" s="18"/>
      <c r="V106" s="36" t="s">
        <v>2599</v>
      </c>
      <c r="W106" s="17">
        <v>19800</v>
      </c>
      <c r="X106" s="18" t="s">
        <v>1182</v>
      </c>
      <c r="Y106" s="36" t="s">
        <v>2600</v>
      </c>
      <c r="Z106" s="17">
        <v>19800</v>
      </c>
      <c r="AA106" s="36" t="s">
        <v>3646</v>
      </c>
      <c r="AB106" s="19"/>
      <c r="AC106" s="19"/>
      <c r="AD106" s="19"/>
      <c r="AE106" s="19" t="s">
        <v>3645</v>
      </c>
      <c r="AF106" s="52" t="s">
        <v>1223</v>
      </c>
      <c r="AG106" s="52" t="s">
        <v>3541</v>
      </c>
      <c r="AH106" s="52" t="s">
        <v>3470</v>
      </c>
      <c r="AI106" s="52" t="s">
        <v>2456</v>
      </c>
      <c r="AJ106" s="52"/>
      <c r="AK106" s="52" t="s">
        <v>1223</v>
      </c>
      <c r="AL106" s="52" t="s">
        <v>1570</v>
      </c>
      <c r="AM106" s="52" t="s">
        <v>3553</v>
      </c>
      <c r="AN106" s="122">
        <v>19800</v>
      </c>
      <c r="AO106" s="250"/>
      <c r="AP106" s="119">
        <f t="shared" si="6"/>
        <v>0</v>
      </c>
      <c r="AQ106" s="338">
        <v>23102</v>
      </c>
      <c r="AR106" s="332"/>
      <c r="AS106" s="18" t="s">
        <v>2662</v>
      </c>
      <c r="AT106" s="18" t="s">
        <v>2662</v>
      </c>
      <c r="AU106" s="18" t="s">
        <v>2662</v>
      </c>
      <c r="AV106" s="15">
        <v>19800</v>
      </c>
      <c r="AW106" s="18" t="s">
        <v>2395</v>
      </c>
      <c r="AX106" s="18"/>
    </row>
    <row r="107" spans="1:50" s="123" customFormat="1" ht="72" x14ac:dyDescent="0.2">
      <c r="A107" s="52" t="s">
        <v>23</v>
      </c>
      <c r="B107" s="52" t="s">
        <v>277</v>
      </c>
      <c r="C107" s="52" t="s">
        <v>276</v>
      </c>
      <c r="D107" s="52" t="s">
        <v>11</v>
      </c>
      <c r="E107" s="52" t="s">
        <v>310</v>
      </c>
      <c r="F107" s="121" t="s">
        <v>1679</v>
      </c>
      <c r="G107" s="52" t="s">
        <v>393</v>
      </c>
      <c r="H107" s="71" t="s">
        <v>319</v>
      </c>
      <c r="I107" s="71" t="s">
        <v>273</v>
      </c>
      <c r="J107" s="122">
        <v>60000</v>
      </c>
      <c r="K107" s="71"/>
      <c r="L107" s="71"/>
      <c r="M107" s="249" t="s">
        <v>137</v>
      </c>
      <c r="N107" s="19"/>
      <c r="O107" s="36" t="s">
        <v>2597</v>
      </c>
      <c r="P107" s="36" t="s">
        <v>2598</v>
      </c>
      <c r="Q107" s="18" t="s">
        <v>1231</v>
      </c>
      <c r="R107" s="18" t="s">
        <v>1190</v>
      </c>
      <c r="S107" s="18" t="s">
        <v>60</v>
      </c>
      <c r="T107" s="18"/>
      <c r="U107" s="18"/>
      <c r="V107" s="36" t="s">
        <v>2599</v>
      </c>
      <c r="W107" s="17">
        <v>38800</v>
      </c>
      <c r="X107" s="18" t="s">
        <v>1182</v>
      </c>
      <c r="Y107" s="36" t="s">
        <v>2600</v>
      </c>
      <c r="Z107" s="17">
        <v>38800</v>
      </c>
      <c r="AA107" s="36" t="s">
        <v>3646</v>
      </c>
      <c r="AB107" s="19"/>
      <c r="AC107" s="19"/>
      <c r="AD107" s="19"/>
      <c r="AE107" s="19" t="s">
        <v>3645</v>
      </c>
      <c r="AF107" s="52" t="s">
        <v>1223</v>
      </c>
      <c r="AG107" s="52" t="s">
        <v>3541</v>
      </c>
      <c r="AH107" s="52" t="s">
        <v>3470</v>
      </c>
      <c r="AI107" s="52" t="s">
        <v>2456</v>
      </c>
      <c r="AJ107" s="52"/>
      <c r="AK107" s="52" t="s">
        <v>1223</v>
      </c>
      <c r="AL107" s="52" t="s">
        <v>1570</v>
      </c>
      <c r="AM107" s="52" t="s">
        <v>3553</v>
      </c>
      <c r="AN107" s="250">
        <v>38800</v>
      </c>
      <c r="AO107" s="250"/>
      <c r="AP107" s="119">
        <f t="shared" si="6"/>
        <v>21200</v>
      </c>
      <c r="AQ107" s="338">
        <v>23102</v>
      </c>
      <c r="AR107" s="332"/>
      <c r="AS107" s="18" t="s">
        <v>2662</v>
      </c>
      <c r="AT107" s="18" t="s">
        <v>2662</v>
      </c>
      <c r="AU107" s="18" t="s">
        <v>2662</v>
      </c>
      <c r="AV107" s="15">
        <v>38800</v>
      </c>
      <c r="AW107" s="46" t="s">
        <v>2666</v>
      </c>
      <c r="AX107" s="18"/>
    </row>
    <row r="108" spans="1:50" s="123" customFormat="1" ht="72" x14ac:dyDescent="0.2">
      <c r="A108" s="52" t="s">
        <v>23</v>
      </c>
      <c r="B108" s="52" t="s">
        <v>277</v>
      </c>
      <c r="C108" s="52" t="s">
        <v>276</v>
      </c>
      <c r="D108" s="52" t="s">
        <v>11</v>
      </c>
      <c r="E108" s="52" t="s">
        <v>310</v>
      </c>
      <c r="F108" s="121" t="s">
        <v>1680</v>
      </c>
      <c r="G108" s="52" t="s">
        <v>394</v>
      </c>
      <c r="H108" s="71" t="s">
        <v>319</v>
      </c>
      <c r="I108" s="71" t="s">
        <v>273</v>
      </c>
      <c r="J108" s="122">
        <v>32000</v>
      </c>
      <c r="K108" s="71"/>
      <c r="L108" s="71"/>
      <c r="M108" s="249" t="s">
        <v>137</v>
      </c>
      <c r="N108" s="19"/>
      <c r="O108" s="18" t="s">
        <v>2602</v>
      </c>
      <c r="P108" s="36" t="s">
        <v>2603</v>
      </c>
      <c r="Q108" s="18" t="s">
        <v>1231</v>
      </c>
      <c r="R108" s="18" t="s">
        <v>1190</v>
      </c>
      <c r="S108" s="18" t="s">
        <v>60</v>
      </c>
      <c r="T108" s="18"/>
      <c r="U108" s="18"/>
      <c r="V108" s="36" t="s">
        <v>2604</v>
      </c>
      <c r="W108" s="17">
        <v>30800</v>
      </c>
      <c r="X108" s="18" t="s">
        <v>1182</v>
      </c>
      <c r="Y108" s="36" t="s">
        <v>2605</v>
      </c>
      <c r="Z108" s="17">
        <v>30800</v>
      </c>
      <c r="AA108" s="36" t="s">
        <v>3648</v>
      </c>
      <c r="AB108" s="42">
        <v>23109</v>
      </c>
      <c r="AC108" s="42">
        <v>23109</v>
      </c>
      <c r="AD108" s="17">
        <v>30800</v>
      </c>
      <c r="AE108" s="52" t="s">
        <v>3649</v>
      </c>
      <c r="AF108" s="52" t="s">
        <v>2606</v>
      </c>
      <c r="AG108" s="52" t="s">
        <v>3544</v>
      </c>
      <c r="AH108" s="52" t="s">
        <v>3476</v>
      </c>
      <c r="AI108" s="52" t="s">
        <v>2456</v>
      </c>
      <c r="AJ108" s="52"/>
      <c r="AK108" s="52" t="s">
        <v>1223</v>
      </c>
      <c r="AL108" s="52" t="s">
        <v>1570</v>
      </c>
      <c r="AM108" s="52" t="s">
        <v>3553</v>
      </c>
      <c r="AN108" s="250">
        <v>30800</v>
      </c>
      <c r="AO108" s="250"/>
      <c r="AP108" s="119">
        <f t="shared" si="6"/>
        <v>1200</v>
      </c>
      <c r="AQ108" s="338">
        <v>23083</v>
      </c>
      <c r="AR108" s="332"/>
      <c r="AS108" s="18" t="s">
        <v>2660</v>
      </c>
      <c r="AT108" s="18" t="s">
        <v>2660</v>
      </c>
      <c r="AU108" s="18" t="s">
        <v>2660</v>
      </c>
      <c r="AV108" s="15">
        <v>30800</v>
      </c>
      <c r="AW108" s="15">
        <v>1200</v>
      </c>
      <c r="AX108" s="18"/>
    </row>
    <row r="109" spans="1:50" s="123" customFormat="1" ht="72" x14ac:dyDescent="0.2">
      <c r="A109" s="52" t="s">
        <v>23</v>
      </c>
      <c r="B109" s="52" t="s">
        <v>277</v>
      </c>
      <c r="C109" s="52" t="s">
        <v>276</v>
      </c>
      <c r="D109" s="52" t="s">
        <v>11</v>
      </c>
      <c r="E109" s="52" t="s">
        <v>310</v>
      </c>
      <c r="F109" s="121" t="s">
        <v>1681</v>
      </c>
      <c r="G109" s="52" t="s">
        <v>395</v>
      </c>
      <c r="H109" s="71" t="s">
        <v>270</v>
      </c>
      <c r="I109" s="71" t="s">
        <v>273</v>
      </c>
      <c r="J109" s="122">
        <v>53500</v>
      </c>
      <c r="K109" s="71"/>
      <c r="L109" s="71"/>
      <c r="M109" s="249" t="s">
        <v>137</v>
      </c>
      <c r="N109" s="19"/>
      <c r="O109" s="36" t="s">
        <v>2597</v>
      </c>
      <c r="P109" s="36" t="s">
        <v>2598</v>
      </c>
      <c r="Q109" s="18" t="s">
        <v>1231</v>
      </c>
      <c r="R109" s="18" t="s">
        <v>1190</v>
      </c>
      <c r="S109" s="18" t="s">
        <v>60</v>
      </c>
      <c r="T109" s="18"/>
      <c r="U109" s="18"/>
      <c r="V109" s="36" t="s">
        <v>2599</v>
      </c>
      <c r="W109" s="17">
        <v>53500</v>
      </c>
      <c r="X109" s="18" t="s">
        <v>1182</v>
      </c>
      <c r="Y109" s="36" t="s">
        <v>2600</v>
      </c>
      <c r="Z109" s="17">
        <v>53500</v>
      </c>
      <c r="AA109" s="36" t="s">
        <v>3646</v>
      </c>
      <c r="AB109" s="19"/>
      <c r="AC109" s="19"/>
      <c r="AD109" s="19"/>
      <c r="AE109" s="19" t="s">
        <v>3645</v>
      </c>
      <c r="AF109" s="52" t="s">
        <v>1223</v>
      </c>
      <c r="AG109" s="52" t="s">
        <v>3541</v>
      </c>
      <c r="AH109" s="52" t="s">
        <v>3470</v>
      </c>
      <c r="AI109" s="52" t="s">
        <v>2456</v>
      </c>
      <c r="AJ109" s="52"/>
      <c r="AK109" s="52" t="s">
        <v>1223</v>
      </c>
      <c r="AL109" s="52" t="s">
        <v>1570</v>
      </c>
      <c r="AM109" s="52" t="s">
        <v>3553</v>
      </c>
      <c r="AN109" s="122">
        <v>53500</v>
      </c>
      <c r="AO109" s="250"/>
      <c r="AP109" s="119">
        <f t="shared" si="6"/>
        <v>0</v>
      </c>
      <c r="AQ109" s="338">
        <v>23102</v>
      </c>
      <c r="AR109" s="332"/>
      <c r="AS109" s="18" t="s">
        <v>2662</v>
      </c>
      <c r="AT109" s="18" t="s">
        <v>2662</v>
      </c>
      <c r="AU109" s="18" t="s">
        <v>2662</v>
      </c>
      <c r="AV109" s="15">
        <v>53500</v>
      </c>
      <c r="AW109" s="18" t="s">
        <v>2395</v>
      </c>
      <c r="AX109" s="18"/>
    </row>
    <row r="110" spans="1:50" s="123" customFormat="1" ht="90" x14ac:dyDescent="0.2">
      <c r="A110" s="52" t="s">
        <v>23</v>
      </c>
      <c r="B110" s="52" t="s">
        <v>277</v>
      </c>
      <c r="C110" s="52" t="s">
        <v>276</v>
      </c>
      <c r="D110" s="52" t="s">
        <v>11</v>
      </c>
      <c r="E110" s="52" t="s">
        <v>310</v>
      </c>
      <c r="F110" s="121" t="s">
        <v>1682</v>
      </c>
      <c r="G110" s="52" t="s">
        <v>396</v>
      </c>
      <c r="H110" s="71" t="s">
        <v>270</v>
      </c>
      <c r="I110" s="71" t="s">
        <v>397</v>
      </c>
      <c r="J110" s="122">
        <v>52500</v>
      </c>
      <c r="K110" s="71"/>
      <c r="L110" s="71"/>
      <c r="M110" s="249" t="s">
        <v>137</v>
      </c>
      <c r="N110" s="19"/>
      <c r="O110" s="36" t="s">
        <v>2607</v>
      </c>
      <c r="P110" s="36" t="s">
        <v>2603</v>
      </c>
      <c r="Q110" s="18" t="s">
        <v>1232</v>
      </c>
      <c r="R110" s="18" t="s">
        <v>12</v>
      </c>
      <c r="S110" s="18" t="s">
        <v>116</v>
      </c>
      <c r="T110" s="18"/>
      <c r="U110" s="18"/>
      <c r="V110" s="36" t="s">
        <v>2608</v>
      </c>
      <c r="W110" s="17">
        <v>52430</v>
      </c>
      <c r="X110" s="18" t="s">
        <v>1182</v>
      </c>
      <c r="Y110" s="36" t="s">
        <v>2609</v>
      </c>
      <c r="Z110" s="17">
        <v>52430</v>
      </c>
      <c r="AA110" s="36" t="s">
        <v>2610</v>
      </c>
      <c r="AB110" s="19"/>
      <c r="AC110" s="19"/>
      <c r="AD110" s="19"/>
      <c r="AE110" s="19" t="s">
        <v>3645</v>
      </c>
      <c r="AF110" s="52" t="s">
        <v>2595</v>
      </c>
      <c r="AG110" s="52" t="s">
        <v>3544</v>
      </c>
      <c r="AH110" s="52" t="s">
        <v>3476</v>
      </c>
      <c r="AI110" s="52" t="s">
        <v>2456</v>
      </c>
      <c r="AJ110" s="52"/>
      <c r="AK110" s="52" t="s">
        <v>1223</v>
      </c>
      <c r="AL110" s="52" t="s">
        <v>1570</v>
      </c>
      <c r="AM110" s="52" t="s">
        <v>3553</v>
      </c>
      <c r="AN110" s="250">
        <v>52430</v>
      </c>
      <c r="AO110" s="250"/>
      <c r="AP110" s="119">
        <f t="shared" si="6"/>
        <v>70</v>
      </c>
      <c r="AQ110" s="338">
        <v>23083</v>
      </c>
      <c r="AR110" s="332"/>
      <c r="AS110" s="18" t="s">
        <v>2662</v>
      </c>
      <c r="AT110" s="18" t="s">
        <v>2662</v>
      </c>
      <c r="AU110" s="18" t="s">
        <v>2662</v>
      </c>
      <c r="AV110" s="15">
        <v>52430</v>
      </c>
      <c r="AW110" s="46" t="s">
        <v>2667</v>
      </c>
      <c r="AX110" s="18"/>
    </row>
    <row r="111" spans="1:50" s="123" customFormat="1" ht="72" x14ac:dyDescent="0.2">
      <c r="A111" s="52" t="s">
        <v>23</v>
      </c>
      <c r="B111" s="52" t="s">
        <v>277</v>
      </c>
      <c r="C111" s="52" t="s">
        <v>276</v>
      </c>
      <c r="D111" s="52" t="s">
        <v>11</v>
      </c>
      <c r="E111" s="52" t="s">
        <v>310</v>
      </c>
      <c r="F111" s="121" t="s">
        <v>1683</v>
      </c>
      <c r="G111" s="52" t="s">
        <v>398</v>
      </c>
      <c r="H111" s="71" t="s">
        <v>317</v>
      </c>
      <c r="I111" s="71" t="s">
        <v>273</v>
      </c>
      <c r="J111" s="122">
        <v>40000</v>
      </c>
      <c r="K111" s="71"/>
      <c r="L111" s="71"/>
      <c r="M111" s="249" t="s">
        <v>137</v>
      </c>
      <c r="N111" s="19"/>
      <c r="O111" s="18" t="s">
        <v>2602</v>
      </c>
      <c r="P111" s="36" t="s">
        <v>2603</v>
      </c>
      <c r="Q111" s="18" t="s">
        <v>1231</v>
      </c>
      <c r="R111" s="18" t="s">
        <v>1190</v>
      </c>
      <c r="S111" s="18" t="s">
        <v>60</v>
      </c>
      <c r="T111" s="18"/>
      <c r="U111" s="18"/>
      <c r="V111" s="36" t="s">
        <v>2604</v>
      </c>
      <c r="W111" s="17">
        <v>40000</v>
      </c>
      <c r="X111" s="18" t="s">
        <v>1182</v>
      </c>
      <c r="Y111" s="36" t="s">
        <v>2605</v>
      </c>
      <c r="Z111" s="17">
        <v>40000</v>
      </c>
      <c r="AA111" s="36" t="s">
        <v>3648</v>
      </c>
      <c r="AB111" s="42">
        <v>23109</v>
      </c>
      <c r="AC111" s="42">
        <v>23109</v>
      </c>
      <c r="AD111" s="17">
        <v>40000</v>
      </c>
      <c r="AE111" s="52" t="s">
        <v>3644</v>
      </c>
      <c r="AF111" s="52" t="s">
        <v>2606</v>
      </c>
      <c r="AG111" s="52" t="s">
        <v>3544</v>
      </c>
      <c r="AH111" s="52" t="s">
        <v>3476</v>
      </c>
      <c r="AI111" s="52" t="s">
        <v>2456</v>
      </c>
      <c r="AJ111" s="52"/>
      <c r="AK111" s="52" t="s">
        <v>1223</v>
      </c>
      <c r="AL111" s="52" t="s">
        <v>1570</v>
      </c>
      <c r="AM111" s="52" t="s">
        <v>3553</v>
      </c>
      <c r="AN111" s="250">
        <v>40000</v>
      </c>
      <c r="AO111" s="250"/>
      <c r="AP111" s="119">
        <f t="shared" si="6"/>
        <v>0</v>
      </c>
      <c r="AQ111" s="338">
        <v>23083</v>
      </c>
      <c r="AR111" s="332"/>
      <c r="AS111" s="18" t="s">
        <v>2660</v>
      </c>
      <c r="AT111" s="18" t="s">
        <v>2660</v>
      </c>
      <c r="AU111" s="18" t="s">
        <v>2660</v>
      </c>
      <c r="AV111" s="15">
        <v>40000</v>
      </c>
      <c r="AW111" s="18" t="s">
        <v>2395</v>
      </c>
      <c r="AX111" s="18"/>
    </row>
    <row r="112" spans="1:50" s="123" customFormat="1" ht="72" x14ac:dyDescent="0.2">
      <c r="A112" s="52" t="s">
        <v>23</v>
      </c>
      <c r="B112" s="52" t="s">
        <v>277</v>
      </c>
      <c r="C112" s="52" t="s">
        <v>276</v>
      </c>
      <c r="D112" s="52" t="s">
        <v>11</v>
      </c>
      <c r="E112" s="52" t="s">
        <v>310</v>
      </c>
      <c r="F112" s="121" t="s">
        <v>1684</v>
      </c>
      <c r="G112" s="52" t="s">
        <v>399</v>
      </c>
      <c r="H112" s="71" t="s">
        <v>269</v>
      </c>
      <c r="I112" s="71" t="s">
        <v>397</v>
      </c>
      <c r="J112" s="122">
        <v>40000</v>
      </c>
      <c r="K112" s="71"/>
      <c r="L112" s="71"/>
      <c r="M112" s="249" t="s">
        <v>137</v>
      </c>
      <c r="N112" s="32"/>
      <c r="O112" s="36" t="s">
        <v>2597</v>
      </c>
      <c r="P112" s="36" t="s">
        <v>2598</v>
      </c>
      <c r="Q112" s="18" t="s">
        <v>1231</v>
      </c>
      <c r="R112" s="18" t="s">
        <v>1190</v>
      </c>
      <c r="S112" s="18" t="s">
        <v>60</v>
      </c>
      <c r="T112" s="18"/>
      <c r="U112" s="18"/>
      <c r="V112" s="36" t="s">
        <v>2599</v>
      </c>
      <c r="W112" s="17">
        <v>39000</v>
      </c>
      <c r="X112" s="18" t="s">
        <v>1182</v>
      </c>
      <c r="Y112" s="36" t="s">
        <v>2600</v>
      </c>
      <c r="Z112" s="17">
        <v>39000</v>
      </c>
      <c r="AA112" s="36" t="s">
        <v>3646</v>
      </c>
      <c r="AB112" s="18"/>
      <c r="AC112" s="18"/>
      <c r="AD112" s="17"/>
      <c r="AE112" s="19" t="s">
        <v>3645</v>
      </c>
      <c r="AF112" s="52" t="s">
        <v>1223</v>
      </c>
      <c r="AG112" s="52" t="s">
        <v>3541</v>
      </c>
      <c r="AH112" s="52" t="s">
        <v>3470</v>
      </c>
      <c r="AI112" s="52" t="s">
        <v>2456</v>
      </c>
      <c r="AJ112" s="52"/>
      <c r="AK112" s="52" t="s">
        <v>1223</v>
      </c>
      <c r="AL112" s="52" t="s">
        <v>1570</v>
      </c>
      <c r="AM112" s="52" t="s">
        <v>3553</v>
      </c>
      <c r="AN112" s="250">
        <v>39000</v>
      </c>
      <c r="AO112" s="250"/>
      <c r="AP112" s="119">
        <f t="shared" si="6"/>
        <v>1000</v>
      </c>
      <c r="AQ112" s="338">
        <v>23102</v>
      </c>
      <c r="AR112" s="332"/>
      <c r="AS112" s="18" t="s">
        <v>2662</v>
      </c>
      <c r="AT112" s="18" t="s">
        <v>2662</v>
      </c>
      <c r="AU112" s="18" t="s">
        <v>2662</v>
      </c>
      <c r="AV112" s="15">
        <v>39000</v>
      </c>
      <c r="AW112" s="46" t="s">
        <v>2668</v>
      </c>
      <c r="AX112" s="18"/>
    </row>
    <row r="113" spans="1:50" s="123" customFormat="1" ht="72" x14ac:dyDescent="0.2">
      <c r="A113" s="52" t="s">
        <v>23</v>
      </c>
      <c r="B113" s="52" t="s">
        <v>277</v>
      </c>
      <c r="C113" s="52" t="s">
        <v>276</v>
      </c>
      <c r="D113" s="52" t="s">
        <v>11</v>
      </c>
      <c r="E113" s="52" t="s">
        <v>310</v>
      </c>
      <c r="F113" s="121" t="s">
        <v>1685</v>
      </c>
      <c r="G113" s="52" t="s">
        <v>400</v>
      </c>
      <c r="H113" s="71" t="s">
        <v>303</v>
      </c>
      <c r="I113" s="71" t="s">
        <v>274</v>
      </c>
      <c r="J113" s="122">
        <v>80000</v>
      </c>
      <c r="K113" s="71"/>
      <c r="L113" s="71"/>
      <c r="M113" s="249" t="s">
        <v>137</v>
      </c>
      <c r="N113" s="32"/>
      <c r="O113" s="36" t="s">
        <v>2601</v>
      </c>
      <c r="P113" s="36" t="s">
        <v>2598</v>
      </c>
      <c r="Q113" s="18" t="s">
        <v>1231</v>
      </c>
      <c r="R113" s="18" t="s">
        <v>1190</v>
      </c>
      <c r="S113" s="18" t="s">
        <v>60</v>
      </c>
      <c r="T113" s="18"/>
      <c r="U113" s="18"/>
      <c r="V113" s="36" t="s">
        <v>2599</v>
      </c>
      <c r="W113" s="17">
        <v>70000</v>
      </c>
      <c r="X113" s="18" t="s">
        <v>1182</v>
      </c>
      <c r="Y113" s="36" t="s">
        <v>2600</v>
      </c>
      <c r="Z113" s="17">
        <v>70000</v>
      </c>
      <c r="AA113" s="36"/>
      <c r="AB113" s="18"/>
      <c r="AC113" s="18"/>
      <c r="AD113" s="17"/>
      <c r="AE113" s="19" t="s">
        <v>3645</v>
      </c>
      <c r="AF113" s="52" t="s">
        <v>1223</v>
      </c>
      <c r="AG113" s="52" t="s">
        <v>3541</v>
      </c>
      <c r="AH113" s="52" t="s">
        <v>3470</v>
      </c>
      <c r="AI113" s="52" t="s">
        <v>2456</v>
      </c>
      <c r="AJ113" s="52"/>
      <c r="AK113" s="52" t="s">
        <v>1223</v>
      </c>
      <c r="AL113" s="52" t="s">
        <v>1570</v>
      </c>
      <c r="AM113" s="52" t="s">
        <v>3553</v>
      </c>
      <c r="AN113" s="250">
        <v>70000</v>
      </c>
      <c r="AO113" s="250"/>
      <c r="AP113" s="119">
        <f t="shared" si="6"/>
        <v>10000</v>
      </c>
      <c r="AQ113" s="338">
        <v>23102</v>
      </c>
      <c r="AR113" s="332" t="s">
        <v>2660</v>
      </c>
      <c r="AS113" s="18" t="s">
        <v>2662</v>
      </c>
      <c r="AT113" s="18" t="s">
        <v>2662</v>
      </c>
      <c r="AU113" s="18" t="s">
        <v>2662</v>
      </c>
      <c r="AV113" s="15">
        <v>70000</v>
      </c>
      <c r="AW113" s="46" t="s">
        <v>2669</v>
      </c>
      <c r="AX113" s="18"/>
    </row>
    <row r="114" spans="1:50" s="123" customFormat="1" ht="72" x14ac:dyDescent="0.2">
      <c r="A114" s="52" t="s">
        <v>23</v>
      </c>
      <c r="B114" s="52" t="s">
        <v>277</v>
      </c>
      <c r="C114" s="52" t="s">
        <v>276</v>
      </c>
      <c r="D114" s="52" t="s">
        <v>11</v>
      </c>
      <c r="E114" s="52" t="s">
        <v>310</v>
      </c>
      <c r="F114" s="121" t="s">
        <v>1686</v>
      </c>
      <c r="G114" s="52" t="s">
        <v>401</v>
      </c>
      <c r="H114" s="71" t="s">
        <v>402</v>
      </c>
      <c r="I114" s="71" t="s">
        <v>268</v>
      </c>
      <c r="J114" s="122">
        <v>150000</v>
      </c>
      <c r="K114" s="71"/>
      <c r="L114" s="71"/>
      <c r="M114" s="249" t="s">
        <v>137</v>
      </c>
      <c r="N114" s="32"/>
      <c r="O114" s="36" t="s">
        <v>2601</v>
      </c>
      <c r="P114" s="36" t="s">
        <v>2598</v>
      </c>
      <c r="Q114" s="18" t="s">
        <v>1231</v>
      </c>
      <c r="R114" s="18" t="s">
        <v>1190</v>
      </c>
      <c r="S114" s="18" t="s">
        <v>60</v>
      </c>
      <c r="T114" s="18"/>
      <c r="U114" s="18"/>
      <c r="V114" s="36" t="s">
        <v>2599</v>
      </c>
      <c r="W114" s="17">
        <v>115000</v>
      </c>
      <c r="X114" s="18" t="s">
        <v>1182</v>
      </c>
      <c r="Y114" s="36" t="s">
        <v>2600</v>
      </c>
      <c r="Z114" s="17">
        <v>115000</v>
      </c>
      <c r="AA114" s="36"/>
      <c r="AB114" s="18"/>
      <c r="AC114" s="18"/>
      <c r="AD114" s="17"/>
      <c r="AE114" s="19" t="s">
        <v>3645</v>
      </c>
      <c r="AF114" s="52" t="s">
        <v>1223</v>
      </c>
      <c r="AG114" s="52" t="s">
        <v>3541</v>
      </c>
      <c r="AH114" s="52" t="s">
        <v>3470</v>
      </c>
      <c r="AI114" s="52" t="s">
        <v>2456</v>
      </c>
      <c r="AJ114" s="52"/>
      <c r="AK114" s="52" t="s">
        <v>1223</v>
      </c>
      <c r="AL114" s="52" t="s">
        <v>1570</v>
      </c>
      <c r="AM114" s="52" t="s">
        <v>3553</v>
      </c>
      <c r="AN114" s="250">
        <v>115000</v>
      </c>
      <c r="AO114" s="250"/>
      <c r="AP114" s="119">
        <f t="shared" si="6"/>
        <v>35000</v>
      </c>
      <c r="AQ114" s="338">
        <v>23102</v>
      </c>
      <c r="AR114" s="332" t="s">
        <v>2660</v>
      </c>
      <c r="AS114" s="18" t="s">
        <v>2662</v>
      </c>
      <c r="AT114" s="18" t="s">
        <v>2662</v>
      </c>
      <c r="AU114" s="18" t="s">
        <v>2662</v>
      </c>
      <c r="AV114" s="15">
        <v>115000</v>
      </c>
      <c r="AW114" s="46" t="s">
        <v>2670</v>
      </c>
      <c r="AX114" s="18"/>
    </row>
    <row r="115" spans="1:50" s="123" customFormat="1" ht="72" x14ac:dyDescent="0.2">
      <c r="A115" s="52" t="s">
        <v>23</v>
      </c>
      <c r="B115" s="52" t="s">
        <v>277</v>
      </c>
      <c r="C115" s="52" t="s">
        <v>276</v>
      </c>
      <c r="D115" s="52" t="s">
        <v>11</v>
      </c>
      <c r="E115" s="52" t="s">
        <v>310</v>
      </c>
      <c r="F115" s="121" t="s">
        <v>1687</v>
      </c>
      <c r="G115" s="52" t="s">
        <v>403</v>
      </c>
      <c r="H115" s="71" t="s">
        <v>319</v>
      </c>
      <c r="I115" s="71" t="s">
        <v>271</v>
      </c>
      <c r="J115" s="122">
        <v>58000</v>
      </c>
      <c r="K115" s="71"/>
      <c r="L115" s="71"/>
      <c r="M115" s="249" t="s">
        <v>137</v>
      </c>
      <c r="N115" s="32"/>
      <c r="O115" s="18" t="s">
        <v>2586</v>
      </c>
      <c r="P115" s="36" t="s">
        <v>2587</v>
      </c>
      <c r="Q115" s="20" t="s">
        <v>1220</v>
      </c>
      <c r="R115" s="18" t="s">
        <v>1190</v>
      </c>
      <c r="S115" s="18" t="s">
        <v>60</v>
      </c>
      <c r="T115" s="18" t="s">
        <v>1233</v>
      </c>
      <c r="U115" s="18" t="s">
        <v>1234</v>
      </c>
      <c r="V115" s="36" t="s">
        <v>2588</v>
      </c>
      <c r="W115" s="17">
        <v>58000</v>
      </c>
      <c r="X115" s="18" t="s">
        <v>1182</v>
      </c>
      <c r="Y115" s="36" t="s">
        <v>2589</v>
      </c>
      <c r="Z115" s="17">
        <v>58000</v>
      </c>
      <c r="AA115" s="36" t="s">
        <v>3643</v>
      </c>
      <c r="AB115" s="42">
        <v>23104</v>
      </c>
      <c r="AC115" s="42">
        <v>23104</v>
      </c>
      <c r="AD115" s="17"/>
      <c r="AE115" s="52" t="s">
        <v>3644</v>
      </c>
      <c r="AF115" s="52" t="s">
        <v>2591</v>
      </c>
      <c r="AG115" s="52" t="s">
        <v>3544</v>
      </c>
      <c r="AH115" s="52" t="s">
        <v>3476</v>
      </c>
      <c r="AI115" s="52" t="s">
        <v>2456</v>
      </c>
      <c r="AJ115" s="52"/>
      <c r="AK115" s="52" t="s">
        <v>1223</v>
      </c>
      <c r="AL115" s="52" t="s">
        <v>1570</v>
      </c>
      <c r="AM115" s="52" t="s">
        <v>3553</v>
      </c>
      <c r="AN115" s="122">
        <v>58000</v>
      </c>
      <c r="AO115" s="250"/>
      <c r="AP115" s="119">
        <f t="shared" si="6"/>
        <v>0</v>
      </c>
      <c r="AQ115" s="338">
        <v>23082</v>
      </c>
      <c r="AR115" s="332"/>
      <c r="AS115" s="18" t="s">
        <v>2660</v>
      </c>
      <c r="AT115" s="18" t="s">
        <v>2660</v>
      </c>
      <c r="AU115" s="18" t="s">
        <v>2660</v>
      </c>
      <c r="AV115" s="346">
        <v>58000</v>
      </c>
      <c r="AW115" s="18" t="s">
        <v>2395</v>
      </c>
      <c r="AX115" s="18"/>
    </row>
    <row r="116" spans="1:50" s="123" customFormat="1" ht="72" x14ac:dyDescent="0.2">
      <c r="A116" s="52" t="s">
        <v>23</v>
      </c>
      <c r="B116" s="52" t="s">
        <v>277</v>
      </c>
      <c r="C116" s="52" t="s">
        <v>276</v>
      </c>
      <c r="D116" s="52" t="s">
        <v>11</v>
      </c>
      <c r="E116" s="52" t="s">
        <v>310</v>
      </c>
      <c r="F116" s="121" t="s">
        <v>1688</v>
      </c>
      <c r="G116" s="52" t="s">
        <v>404</v>
      </c>
      <c r="H116" s="71" t="s">
        <v>340</v>
      </c>
      <c r="I116" s="71" t="s">
        <v>405</v>
      </c>
      <c r="J116" s="122">
        <v>36000</v>
      </c>
      <c r="K116" s="71"/>
      <c r="L116" s="71"/>
      <c r="M116" s="249" t="s">
        <v>137</v>
      </c>
      <c r="N116" s="32"/>
      <c r="O116" s="18" t="s">
        <v>2586</v>
      </c>
      <c r="P116" s="36" t="s">
        <v>2587</v>
      </c>
      <c r="Q116" s="20" t="s">
        <v>1220</v>
      </c>
      <c r="R116" s="18" t="s">
        <v>1190</v>
      </c>
      <c r="S116" s="18" t="s">
        <v>60</v>
      </c>
      <c r="T116" s="18" t="s">
        <v>1235</v>
      </c>
      <c r="U116" s="18" t="s">
        <v>1236</v>
      </c>
      <c r="V116" s="36" t="s">
        <v>2588</v>
      </c>
      <c r="W116" s="17">
        <v>36000</v>
      </c>
      <c r="X116" s="18" t="s">
        <v>1182</v>
      </c>
      <c r="Y116" s="36" t="s">
        <v>2589</v>
      </c>
      <c r="Z116" s="17">
        <v>36000</v>
      </c>
      <c r="AA116" s="36" t="s">
        <v>3643</v>
      </c>
      <c r="AB116" s="42">
        <v>23104</v>
      </c>
      <c r="AC116" s="42">
        <v>23104</v>
      </c>
      <c r="AD116" s="16"/>
      <c r="AE116" s="52" t="s">
        <v>3644</v>
      </c>
      <c r="AF116" s="52" t="s">
        <v>2591</v>
      </c>
      <c r="AG116" s="52" t="s">
        <v>3544</v>
      </c>
      <c r="AH116" s="52" t="s">
        <v>3476</v>
      </c>
      <c r="AI116" s="52" t="s">
        <v>2456</v>
      </c>
      <c r="AJ116" s="52"/>
      <c r="AK116" s="52" t="s">
        <v>1223</v>
      </c>
      <c r="AL116" s="52" t="s">
        <v>1570</v>
      </c>
      <c r="AM116" s="52" t="s">
        <v>3553</v>
      </c>
      <c r="AN116" s="122">
        <v>36000</v>
      </c>
      <c r="AO116" s="250"/>
      <c r="AP116" s="119">
        <f t="shared" si="6"/>
        <v>0</v>
      </c>
      <c r="AQ116" s="338">
        <v>23082</v>
      </c>
      <c r="AR116" s="332"/>
      <c r="AS116" s="18" t="s">
        <v>2660</v>
      </c>
      <c r="AT116" s="18" t="s">
        <v>2660</v>
      </c>
      <c r="AU116" s="18" t="s">
        <v>2660</v>
      </c>
      <c r="AV116" s="347">
        <v>36000</v>
      </c>
      <c r="AW116" s="18" t="s">
        <v>2395</v>
      </c>
      <c r="AX116" s="18"/>
    </row>
    <row r="117" spans="1:50" s="123" customFormat="1" ht="72" x14ac:dyDescent="0.2">
      <c r="A117" s="52" t="s">
        <v>23</v>
      </c>
      <c r="B117" s="52" t="s">
        <v>277</v>
      </c>
      <c r="C117" s="52" t="s">
        <v>276</v>
      </c>
      <c r="D117" s="52" t="s">
        <v>11</v>
      </c>
      <c r="E117" s="52" t="s">
        <v>310</v>
      </c>
      <c r="F117" s="121" t="s">
        <v>1689</v>
      </c>
      <c r="G117" s="52" t="s">
        <v>406</v>
      </c>
      <c r="H117" s="71" t="s">
        <v>407</v>
      </c>
      <c r="I117" s="71" t="s">
        <v>274</v>
      </c>
      <c r="J117" s="122">
        <v>180000</v>
      </c>
      <c r="K117" s="71"/>
      <c r="L117" s="71"/>
      <c r="M117" s="249" t="s">
        <v>137</v>
      </c>
      <c r="N117" s="32"/>
      <c r="O117" s="18" t="s">
        <v>2611</v>
      </c>
      <c r="P117" s="36" t="s">
        <v>2603</v>
      </c>
      <c r="Q117" s="20" t="s">
        <v>1237</v>
      </c>
      <c r="R117" s="18" t="s">
        <v>1190</v>
      </c>
      <c r="S117" s="18" t="s">
        <v>81</v>
      </c>
      <c r="T117" s="18"/>
      <c r="U117" s="18"/>
      <c r="V117" s="36" t="s">
        <v>2604</v>
      </c>
      <c r="W117" s="118">
        <v>178191.38</v>
      </c>
      <c r="X117" s="18" t="s">
        <v>1182</v>
      </c>
      <c r="Y117" s="36" t="s">
        <v>2605</v>
      </c>
      <c r="Z117" s="118">
        <v>178191.38</v>
      </c>
      <c r="AA117" s="36" t="s">
        <v>2612</v>
      </c>
      <c r="AB117" s="42">
        <v>23096</v>
      </c>
      <c r="AC117" s="42">
        <v>23096</v>
      </c>
      <c r="AD117" s="118">
        <v>178191.38</v>
      </c>
      <c r="AE117" s="19" t="s">
        <v>3644</v>
      </c>
      <c r="AF117" s="52" t="s">
        <v>2613</v>
      </c>
      <c r="AG117" s="52" t="s">
        <v>3544</v>
      </c>
      <c r="AH117" s="52" t="s">
        <v>3475</v>
      </c>
      <c r="AI117" s="52" t="s">
        <v>2456</v>
      </c>
      <c r="AJ117" s="52"/>
      <c r="AK117" s="52" t="s">
        <v>1223</v>
      </c>
      <c r="AL117" s="52" t="s">
        <v>1570</v>
      </c>
      <c r="AM117" s="52" t="s">
        <v>3553</v>
      </c>
      <c r="AN117" s="250">
        <v>178191.38</v>
      </c>
      <c r="AO117" s="250"/>
      <c r="AP117" s="119">
        <f t="shared" si="6"/>
        <v>1808.6199999999953</v>
      </c>
      <c r="AQ117" s="338"/>
      <c r="AR117" s="332"/>
      <c r="AS117" s="18"/>
      <c r="AT117" s="18"/>
      <c r="AU117" s="18"/>
      <c r="AV117" s="15">
        <v>178191.38</v>
      </c>
      <c r="AW117" s="15">
        <v>1808.62</v>
      </c>
      <c r="AX117" s="18"/>
    </row>
    <row r="118" spans="1:50" s="123" customFormat="1" ht="90" hidden="1" x14ac:dyDescent="0.2">
      <c r="A118" s="52" t="s">
        <v>23</v>
      </c>
      <c r="B118" s="52" t="s">
        <v>277</v>
      </c>
      <c r="C118" s="52" t="s">
        <v>276</v>
      </c>
      <c r="D118" s="52" t="s">
        <v>286</v>
      </c>
      <c r="E118" s="52" t="s">
        <v>310</v>
      </c>
      <c r="F118" s="121" t="s">
        <v>1690</v>
      </c>
      <c r="G118" s="52" t="s">
        <v>408</v>
      </c>
      <c r="H118" s="71" t="s">
        <v>270</v>
      </c>
      <c r="I118" s="71" t="s">
        <v>268</v>
      </c>
      <c r="J118" s="122">
        <v>50000</v>
      </c>
      <c r="K118" s="71"/>
      <c r="L118" s="71"/>
      <c r="M118" s="249" t="s">
        <v>137</v>
      </c>
      <c r="N118" s="340"/>
      <c r="O118" s="332" t="s">
        <v>2614</v>
      </c>
      <c r="P118" s="328" t="s">
        <v>2587</v>
      </c>
      <c r="Q118" s="332" t="s">
        <v>1227</v>
      </c>
      <c r="R118" s="332" t="s">
        <v>1190</v>
      </c>
      <c r="S118" s="332" t="s">
        <v>60</v>
      </c>
      <c r="T118" s="332"/>
      <c r="U118" s="332"/>
      <c r="V118" s="328" t="s">
        <v>2588</v>
      </c>
      <c r="W118" s="336">
        <v>50000</v>
      </c>
      <c r="X118" s="332" t="s">
        <v>1182</v>
      </c>
      <c r="Y118" s="328" t="s">
        <v>2589</v>
      </c>
      <c r="Z118" s="336">
        <v>50000</v>
      </c>
      <c r="AA118" s="328" t="s">
        <v>2615</v>
      </c>
      <c r="AB118" s="338">
        <v>23089</v>
      </c>
      <c r="AC118" s="338">
        <v>23089</v>
      </c>
      <c r="AD118" s="336">
        <v>50000</v>
      </c>
      <c r="AE118" s="311" t="s">
        <v>3650</v>
      </c>
      <c r="AF118" s="52" t="s">
        <v>2616</v>
      </c>
      <c r="AG118" s="52" t="s">
        <v>3544</v>
      </c>
      <c r="AH118" s="52" t="s">
        <v>3475</v>
      </c>
      <c r="AI118" s="52" t="s">
        <v>2457</v>
      </c>
      <c r="AJ118" s="52"/>
      <c r="AK118" s="52" t="s">
        <v>1223</v>
      </c>
      <c r="AL118" s="52" t="s">
        <v>1570</v>
      </c>
      <c r="AM118" s="52" t="s">
        <v>3553</v>
      </c>
      <c r="AN118" s="250"/>
      <c r="AO118" s="250">
        <v>50000</v>
      </c>
      <c r="AP118" s="119">
        <f t="shared" si="6"/>
        <v>0</v>
      </c>
      <c r="AQ118" s="338"/>
      <c r="AR118" s="332"/>
      <c r="AS118" s="18"/>
      <c r="AT118" s="18"/>
      <c r="AU118" s="18"/>
      <c r="AV118" s="15">
        <v>50000</v>
      </c>
      <c r="AW118" s="18" t="s">
        <v>2395</v>
      </c>
      <c r="AX118" s="18"/>
    </row>
    <row r="119" spans="1:50" s="123" customFormat="1" ht="72" hidden="1" x14ac:dyDescent="0.2">
      <c r="A119" s="52" t="s">
        <v>23</v>
      </c>
      <c r="B119" s="52" t="s">
        <v>277</v>
      </c>
      <c r="C119" s="52" t="s">
        <v>276</v>
      </c>
      <c r="D119" s="52" t="s">
        <v>286</v>
      </c>
      <c r="E119" s="52" t="s">
        <v>310</v>
      </c>
      <c r="F119" s="121" t="s">
        <v>1691</v>
      </c>
      <c r="G119" s="52" t="s">
        <v>409</v>
      </c>
      <c r="H119" s="71" t="s">
        <v>269</v>
      </c>
      <c r="I119" s="71" t="s">
        <v>271</v>
      </c>
      <c r="J119" s="122">
        <v>130000</v>
      </c>
      <c r="K119" s="71"/>
      <c r="L119" s="71"/>
      <c r="M119" s="249" t="s">
        <v>137</v>
      </c>
      <c r="N119" s="340"/>
      <c r="O119" s="332" t="s">
        <v>2617</v>
      </c>
      <c r="P119" s="328" t="s">
        <v>2587</v>
      </c>
      <c r="Q119" s="311" t="s">
        <v>1238</v>
      </c>
      <c r="R119" s="332" t="s">
        <v>1190</v>
      </c>
      <c r="S119" s="332" t="s">
        <v>60</v>
      </c>
      <c r="T119" s="332" t="s">
        <v>1239</v>
      </c>
      <c r="U119" s="332" t="s">
        <v>1240</v>
      </c>
      <c r="V119" s="328" t="s">
        <v>2618</v>
      </c>
      <c r="W119" s="346">
        <v>130000</v>
      </c>
      <c r="X119" s="332" t="s">
        <v>1182</v>
      </c>
      <c r="Y119" s="328" t="s">
        <v>2598</v>
      </c>
      <c r="Z119" s="346">
        <v>130000</v>
      </c>
      <c r="AA119" s="328" t="s">
        <v>3651</v>
      </c>
      <c r="AB119" s="338">
        <v>23086</v>
      </c>
      <c r="AC119" s="338">
        <v>23086</v>
      </c>
      <c r="AD119" s="336">
        <v>130000</v>
      </c>
      <c r="AE119" s="311" t="s">
        <v>3652</v>
      </c>
      <c r="AF119" s="52" t="s">
        <v>2616</v>
      </c>
      <c r="AG119" s="52" t="s">
        <v>3544</v>
      </c>
      <c r="AH119" s="52" t="s">
        <v>3475</v>
      </c>
      <c r="AI119" s="52" t="s">
        <v>2457</v>
      </c>
      <c r="AJ119" s="52"/>
      <c r="AK119" s="52" t="s">
        <v>1223</v>
      </c>
      <c r="AL119" s="52" t="s">
        <v>1570</v>
      </c>
      <c r="AM119" s="52" t="s">
        <v>3553</v>
      </c>
      <c r="AN119" s="122"/>
      <c r="AO119" s="122">
        <v>130000</v>
      </c>
      <c r="AP119" s="119">
        <f t="shared" si="6"/>
        <v>0</v>
      </c>
      <c r="AQ119" s="338"/>
      <c r="AR119" s="332"/>
      <c r="AS119" s="18"/>
      <c r="AT119" s="18"/>
      <c r="AU119" s="18"/>
      <c r="AV119" s="15">
        <v>130000</v>
      </c>
      <c r="AW119" s="18" t="s">
        <v>2395</v>
      </c>
      <c r="AX119" s="18"/>
    </row>
    <row r="120" spans="1:50" s="123" customFormat="1" ht="72" hidden="1" x14ac:dyDescent="0.2">
      <c r="A120" s="52" t="s">
        <v>23</v>
      </c>
      <c r="B120" s="52" t="s">
        <v>277</v>
      </c>
      <c r="C120" s="52" t="s">
        <v>276</v>
      </c>
      <c r="D120" s="52" t="s">
        <v>286</v>
      </c>
      <c r="E120" s="52" t="s">
        <v>310</v>
      </c>
      <c r="F120" s="121" t="s">
        <v>1692</v>
      </c>
      <c r="G120" s="52" t="s">
        <v>410</v>
      </c>
      <c r="H120" s="71" t="s">
        <v>270</v>
      </c>
      <c r="I120" s="71" t="s">
        <v>271</v>
      </c>
      <c r="J120" s="122">
        <v>9500</v>
      </c>
      <c r="K120" s="71"/>
      <c r="L120" s="71"/>
      <c r="M120" s="249" t="s">
        <v>137</v>
      </c>
      <c r="N120" s="340"/>
      <c r="O120" s="332" t="s">
        <v>2617</v>
      </c>
      <c r="P120" s="328" t="s">
        <v>2587</v>
      </c>
      <c r="Q120" s="311" t="s">
        <v>1238</v>
      </c>
      <c r="R120" s="332" t="s">
        <v>1190</v>
      </c>
      <c r="S120" s="332" t="s">
        <v>60</v>
      </c>
      <c r="T120" s="332" t="s">
        <v>1241</v>
      </c>
      <c r="U120" s="332" t="s">
        <v>1242</v>
      </c>
      <c r="V120" s="328" t="s">
        <v>2618</v>
      </c>
      <c r="W120" s="336">
        <v>9500</v>
      </c>
      <c r="X120" s="332" t="s">
        <v>1182</v>
      </c>
      <c r="Y120" s="328" t="s">
        <v>2598</v>
      </c>
      <c r="Z120" s="336">
        <v>9500</v>
      </c>
      <c r="AA120" s="328" t="s">
        <v>3651</v>
      </c>
      <c r="AB120" s="338">
        <v>23086</v>
      </c>
      <c r="AC120" s="338">
        <v>23086</v>
      </c>
      <c r="AD120" s="336">
        <v>9500</v>
      </c>
      <c r="AE120" s="311" t="s">
        <v>3652</v>
      </c>
      <c r="AF120" s="52" t="s">
        <v>2616</v>
      </c>
      <c r="AG120" s="52" t="s">
        <v>3544</v>
      </c>
      <c r="AH120" s="52" t="s">
        <v>3475</v>
      </c>
      <c r="AI120" s="52" t="s">
        <v>2457</v>
      </c>
      <c r="AJ120" s="52"/>
      <c r="AK120" s="52" t="s">
        <v>1223</v>
      </c>
      <c r="AL120" s="52" t="s">
        <v>1570</v>
      </c>
      <c r="AM120" s="52" t="s">
        <v>3553</v>
      </c>
      <c r="AN120" s="250"/>
      <c r="AO120" s="250">
        <v>9500</v>
      </c>
      <c r="AP120" s="119">
        <f t="shared" si="6"/>
        <v>0</v>
      </c>
      <c r="AQ120" s="338"/>
      <c r="AR120" s="332"/>
      <c r="AS120" s="18"/>
      <c r="AT120" s="18"/>
      <c r="AU120" s="18"/>
      <c r="AV120" s="15">
        <v>9500</v>
      </c>
      <c r="AW120" s="18" t="s">
        <v>2395</v>
      </c>
      <c r="AX120" s="18"/>
    </row>
    <row r="121" spans="1:50" s="123" customFormat="1" ht="72" x14ac:dyDescent="0.2">
      <c r="A121" s="52" t="s">
        <v>23</v>
      </c>
      <c r="B121" s="52" t="s">
        <v>277</v>
      </c>
      <c r="C121" s="52" t="s">
        <v>276</v>
      </c>
      <c r="D121" s="52" t="s">
        <v>286</v>
      </c>
      <c r="E121" s="52" t="s">
        <v>310</v>
      </c>
      <c r="F121" s="121" t="s">
        <v>1693</v>
      </c>
      <c r="G121" s="52" t="s">
        <v>411</v>
      </c>
      <c r="H121" s="71" t="s">
        <v>270</v>
      </c>
      <c r="I121" s="71" t="s">
        <v>274</v>
      </c>
      <c r="J121" s="122">
        <v>250000</v>
      </c>
      <c r="K121" s="71"/>
      <c r="L121" s="71"/>
      <c r="M121" s="249" t="s">
        <v>137</v>
      </c>
      <c r="N121" s="32"/>
      <c r="O121" s="36" t="s">
        <v>2620</v>
      </c>
      <c r="P121" s="36" t="s">
        <v>2621</v>
      </c>
      <c r="Q121" s="19" t="s">
        <v>1243</v>
      </c>
      <c r="R121" s="18" t="s">
        <v>1190</v>
      </c>
      <c r="S121" s="18" t="s">
        <v>89</v>
      </c>
      <c r="T121" s="18"/>
      <c r="U121" s="18"/>
      <c r="V121" s="36" t="s">
        <v>2622</v>
      </c>
      <c r="W121" s="17">
        <v>249845</v>
      </c>
      <c r="X121" s="18" t="s">
        <v>1182</v>
      </c>
      <c r="Y121" s="36" t="s">
        <v>2623</v>
      </c>
      <c r="Z121" s="17">
        <v>249845</v>
      </c>
      <c r="AA121" s="36"/>
      <c r="AB121" s="18"/>
      <c r="AC121" s="18"/>
      <c r="AD121" s="17"/>
      <c r="AE121" s="19" t="s">
        <v>3645</v>
      </c>
      <c r="AF121" s="52" t="s">
        <v>2624</v>
      </c>
      <c r="AG121" s="52" t="s">
        <v>3544</v>
      </c>
      <c r="AH121" s="52" t="s">
        <v>3476</v>
      </c>
      <c r="AI121" s="52" t="s">
        <v>2456</v>
      </c>
      <c r="AJ121" s="52"/>
      <c r="AK121" s="52" t="s">
        <v>1223</v>
      </c>
      <c r="AL121" s="52" t="s">
        <v>1570</v>
      </c>
      <c r="AM121" s="52" t="s">
        <v>3553</v>
      </c>
      <c r="AN121" s="250">
        <v>249845</v>
      </c>
      <c r="AO121" s="250"/>
      <c r="AP121" s="119">
        <f t="shared" si="6"/>
        <v>155</v>
      </c>
      <c r="AQ121" s="338">
        <v>23093</v>
      </c>
      <c r="AR121" s="332" t="s">
        <v>2660</v>
      </c>
      <c r="AS121" s="332" t="s">
        <v>2660</v>
      </c>
      <c r="AT121" s="332" t="s">
        <v>2660</v>
      </c>
      <c r="AU121" s="332" t="s">
        <v>2660</v>
      </c>
      <c r="AV121" s="15">
        <v>249845</v>
      </c>
      <c r="AW121" s="46" t="s">
        <v>2671</v>
      </c>
      <c r="AX121" s="18"/>
    </row>
    <row r="122" spans="1:50" s="123" customFormat="1" ht="90" x14ac:dyDescent="0.2">
      <c r="A122" s="52" t="s">
        <v>23</v>
      </c>
      <c r="B122" s="52" t="s">
        <v>277</v>
      </c>
      <c r="C122" s="52" t="s">
        <v>276</v>
      </c>
      <c r="D122" s="52" t="s">
        <v>286</v>
      </c>
      <c r="E122" s="52" t="s">
        <v>310</v>
      </c>
      <c r="F122" s="121" t="s">
        <v>1694</v>
      </c>
      <c r="G122" s="52" t="s">
        <v>412</v>
      </c>
      <c r="H122" s="71" t="s">
        <v>270</v>
      </c>
      <c r="I122" s="71" t="s">
        <v>274</v>
      </c>
      <c r="J122" s="122">
        <v>40000</v>
      </c>
      <c r="K122" s="71"/>
      <c r="L122" s="71"/>
      <c r="M122" s="249" t="s">
        <v>137</v>
      </c>
      <c r="N122" s="32"/>
      <c r="O122" s="18" t="s">
        <v>2625</v>
      </c>
      <c r="P122" s="36" t="s">
        <v>2603</v>
      </c>
      <c r="Q122" s="19" t="s">
        <v>1244</v>
      </c>
      <c r="R122" s="18" t="s">
        <v>12</v>
      </c>
      <c r="S122" s="18" t="s">
        <v>60</v>
      </c>
      <c r="T122" s="18"/>
      <c r="U122" s="18"/>
      <c r="V122" s="36" t="s">
        <v>2604</v>
      </c>
      <c r="W122" s="17">
        <v>40000</v>
      </c>
      <c r="X122" s="18" t="s">
        <v>1182</v>
      </c>
      <c r="Y122" s="36" t="s">
        <v>2605</v>
      </c>
      <c r="Z122" s="17">
        <v>40000</v>
      </c>
      <c r="AA122" s="36" t="s">
        <v>2626</v>
      </c>
      <c r="AB122" s="36" t="s">
        <v>2627</v>
      </c>
      <c r="AC122" s="36" t="s">
        <v>2627</v>
      </c>
      <c r="AD122" s="17">
        <v>40000</v>
      </c>
      <c r="AE122" s="19" t="s">
        <v>3644</v>
      </c>
      <c r="AF122" s="52" t="s">
        <v>2613</v>
      </c>
      <c r="AG122" s="52" t="s">
        <v>3544</v>
      </c>
      <c r="AH122" s="52" t="s">
        <v>3475</v>
      </c>
      <c r="AI122" s="52" t="s">
        <v>2456</v>
      </c>
      <c r="AJ122" s="52"/>
      <c r="AK122" s="52" t="s">
        <v>1223</v>
      </c>
      <c r="AL122" s="52" t="s">
        <v>1570</v>
      </c>
      <c r="AM122" s="52" t="s">
        <v>3553</v>
      </c>
      <c r="AN122" s="122">
        <v>40000</v>
      </c>
      <c r="AO122" s="250"/>
      <c r="AP122" s="119">
        <f t="shared" si="6"/>
        <v>0</v>
      </c>
      <c r="AQ122" s="338"/>
      <c r="AR122" s="332"/>
      <c r="AS122" s="18"/>
      <c r="AT122" s="18"/>
      <c r="AU122" s="18"/>
      <c r="AV122" s="15">
        <v>40000</v>
      </c>
      <c r="AW122" s="18" t="s">
        <v>2395</v>
      </c>
      <c r="AX122" s="18"/>
    </row>
    <row r="123" spans="1:50" s="123" customFormat="1" ht="72" x14ac:dyDescent="0.2">
      <c r="A123" s="52" t="s">
        <v>23</v>
      </c>
      <c r="B123" s="52" t="s">
        <v>277</v>
      </c>
      <c r="C123" s="52" t="s">
        <v>276</v>
      </c>
      <c r="D123" s="52" t="s">
        <v>25</v>
      </c>
      <c r="E123" s="52" t="s">
        <v>310</v>
      </c>
      <c r="F123" s="121" t="s">
        <v>1695</v>
      </c>
      <c r="G123" s="52" t="s">
        <v>413</v>
      </c>
      <c r="H123" s="71" t="s">
        <v>414</v>
      </c>
      <c r="I123" s="71" t="s">
        <v>273</v>
      </c>
      <c r="J123" s="122">
        <v>17500</v>
      </c>
      <c r="K123" s="71"/>
      <c r="L123" s="71"/>
      <c r="M123" s="249" t="s">
        <v>137</v>
      </c>
      <c r="N123" s="32"/>
      <c r="O123" s="18" t="s">
        <v>2628</v>
      </c>
      <c r="P123" s="36" t="s">
        <v>2603</v>
      </c>
      <c r="Q123" s="18" t="s">
        <v>1231</v>
      </c>
      <c r="R123" s="18" t="s">
        <v>1190</v>
      </c>
      <c r="S123" s="18" t="s">
        <v>60</v>
      </c>
      <c r="T123" s="18"/>
      <c r="U123" s="18"/>
      <c r="V123" s="36" t="s">
        <v>2604</v>
      </c>
      <c r="W123" s="17">
        <v>17500</v>
      </c>
      <c r="X123" s="18" t="s">
        <v>1182</v>
      </c>
      <c r="Y123" s="36" t="s">
        <v>2605</v>
      </c>
      <c r="Z123" s="17">
        <v>17500</v>
      </c>
      <c r="AA123" s="36" t="s">
        <v>3653</v>
      </c>
      <c r="AB123" s="36" t="s">
        <v>3061</v>
      </c>
      <c r="AC123" s="36" t="s">
        <v>3061</v>
      </c>
      <c r="AD123" s="17">
        <v>17500</v>
      </c>
      <c r="AE123" s="52" t="s">
        <v>3644</v>
      </c>
      <c r="AF123" s="52" t="s">
        <v>2629</v>
      </c>
      <c r="AG123" s="52" t="s">
        <v>3544</v>
      </c>
      <c r="AH123" s="52" t="s">
        <v>3476</v>
      </c>
      <c r="AI123" s="52" t="s">
        <v>2456</v>
      </c>
      <c r="AJ123" s="52"/>
      <c r="AK123" s="52" t="s">
        <v>1223</v>
      </c>
      <c r="AL123" s="52" t="s">
        <v>1570</v>
      </c>
      <c r="AM123" s="52" t="s">
        <v>3553</v>
      </c>
      <c r="AN123" s="122">
        <v>17500</v>
      </c>
      <c r="AO123" s="250"/>
      <c r="AP123" s="119">
        <f t="shared" si="6"/>
        <v>0</v>
      </c>
      <c r="AQ123" s="338">
        <v>242229</v>
      </c>
      <c r="AR123" s="332"/>
      <c r="AS123" s="332" t="s">
        <v>2660</v>
      </c>
      <c r="AT123" s="332" t="s">
        <v>2660</v>
      </c>
      <c r="AU123" s="332" t="s">
        <v>2660</v>
      </c>
      <c r="AV123" s="15">
        <v>17500</v>
      </c>
      <c r="AW123" s="18" t="s">
        <v>2395</v>
      </c>
      <c r="AX123" s="18"/>
    </row>
    <row r="124" spans="1:50" s="123" customFormat="1" ht="72" hidden="1" x14ac:dyDescent="0.2">
      <c r="A124" s="52" t="s">
        <v>23</v>
      </c>
      <c r="B124" s="52" t="s">
        <v>277</v>
      </c>
      <c r="C124" s="52" t="s">
        <v>276</v>
      </c>
      <c r="D124" s="52" t="s">
        <v>16</v>
      </c>
      <c r="E124" s="52" t="s">
        <v>310</v>
      </c>
      <c r="F124" s="121" t="s">
        <v>1696</v>
      </c>
      <c r="G124" s="52" t="s">
        <v>415</v>
      </c>
      <c r="H124" s="71" t="s">
        <v>267</v>
      </c>
      <c r="I124" s="71" t="s">
        <v>416</v>
      </c>
      <c r="J124" s="122">
        <v>24000</v>
      </c>
      <c r="K124" s="71"/>
      <c r="L124" s="71"/>
      <c r="M124" s="249" t="s">
        <v>137</v>
      </c>
      <c r="N124" s="340"/>
      <c r="O124" s="328"/>
      <c r="P124" s="328"/>
      <c r="Q124" s="332" t="s">
        <v>1245</v>
      </c>
      <c r="R124" s="332" t="s">
        <v>12</v>
      </c>
      <c r="S124" s="332" t="s">
        <v>60</v>
      </c>
      <c r="T124" s="332"/>
      <c r="U124" s="332"/>
      <c r="V124" s="328"/>
      <c r="W124" s="336">
        <v>24000</v>
      </c>
      <c r="X124" s="332" t="s">
        <v>1182</v>
      </c>
      <c r="Y124" s="328"/>
      <c r="Z124" s="336">
        <v>24000</v>
      </c>
      <c r="AA124" s="328"/>
      <c r="AB124" s="332"/>
      <c r="AC124" s="332"/>
      <c r="AD124" s="336"/>
      <c r="AE124" s="311" t="s">
        <v>2596</v>
      </c>
      <c r="AF124" s="52" t="s">
        <v>2630</v>
      </c>
      <c r="AG124" s="52" t="s">
        <v>3541</v>
      </c>
      <c r="AH124" s="52" t="s">
        <v>3470</v>
      </c>
      <c r="AI124" s="52" t="s">
        <v>3467</v>
      </c>
      <c r="AJ124" s="52"/>
      <c r="AK124" s="52" t="s">
        <v>1223</v>
      </c>
      <c r="AL124" s="52" t="s">
        <v>1570</v>
      </c>
      <c r="AM124" s="52" t="s">
        <v>3553</v>
      </c>
      <c r="AN124" s="250"/>
      <c r="AO124" s="250"/>
      <c r="AP124" s="119">
        <f t="shared" si="6"/>
        <v>24000</v>
      </c>
      <c r="AQ124" s="332" t="s">
        <v>2660</v>
      </c>
      <c r="AR124" s="332" t="s">
        <v>2660</v>
      </c>
      <c r="AS124" s="18"/>
      <c r="AT124" s="18"/>
      <c r="AU124" s="18"/>
      <c r="AV124" s="15">
        <v>24000</v>
      </c>
      <c r="AW124" s="18" t="s">
        <v>2395</v>
      </c>
      <c r="AX124" s="18"/>
    </row>
    <row r="125" spans="1:50" s="123" customFormat="1" ht="90" x14ac:dyDescent="0.2">
      <c r="A125" s="52" t="s">
        <v>23</v>
      </c>
      <c r="B125" s="52" t="s">
        <v>277</v>
      </c>
      <c r="C125" s="52" t="s">
        <v>276</v>
      </c>
      <c r="D125" s="52" t="s">
        <v>16</v>
      </c>
      <c r="E125" s="52" t="s">
        <v>310</v>
      </c>
      <c r="F125" s="121" t="s">
        <v>1697</v>
      </c>
      <c r="G125" s="52" t="s">
        <v>417</v>
      </c>
      <c r="H125" s="71" t="s">
        <v>269</v>
      </c>
      <c r="I125" s="71" t="s">
        <v>418</v>
      </c>
      <c r="J125" s="122">
        <v>22000</v>
      </c>
      <c r="K125" s="71"/>
      <c r="L125" s="71"/>
      <c r="M125" s="249" t="s">
        <v>137</v>
      </c>
      <c r="N125" s="32"/>
      <c r="O125" s="36" t="s">
        <v>2631</v>
      </c>
      <c r="P125" s="36" t="s">
        <v>2632</v>
      </c>
      <c r="Q125" s="19" t="s">
        <v>1244</v>
      </c>
      <c r="R125" s="18" t="s">
        <v>12</v>
      </c>
      <c r="S125" s="18" t="s">
        <v>60</v>
      </c>
      <c r="T125" s="18"/>
      <c r="U125" s="18"/>
      <c r="V125" s="36" t="s">
        <v>2633</v>
      </c>
      <c r="W125" s="17">
        <v>20000</v>
      </c>
      <c r="X125" s="18" t="s">
        <v>1182</v>
      </c>
      <c r="Y125" s="36" t="s">
        <v>2634</v>
      </c>
      <c r="Z125" s="17">
        <v>20000</v>
      </c>
      <c r="AA125" s="36"/>
      <c r="AB125" s="18"/>
      <c r="AC125" s="18"/>
      <c r="AD125" s="17"/>
      <c r="AE125" s="19" t="s">
        <v>3645</v>
      </c>
      <c r="AF125" s="52" t="s">
        <v>2635</v>
      </c>
      <c r="AG125" s="52" t="s">
        <v>3544</v>
      </c>
      <c r="AH125" s="52" t="s">
        <v>3476</v>
      </c>
      <c r="AI125" s="52" t="s">
        <v>2456</v>
      </c>
      <c r="AJ125" s="52"/>
      <c r="AK125" s="52" t="s">
        <v>1223</v>
      </c>
      <c r="AL125" s="52" t="s">
        <v>1570</v>
      </c>
      <c r="AM125" s="52" t="s">
        <v>3553</v>
      </c>
      <c r="AN125" s="250">
        <v>20000</v>
      </c>
      <c r="AO125" s="250"/>
      <c r="AP125" s="119">
        <f t="shared" si="6"/>
        <v>2000</v>
      </c>
      <c r="AQ125" s="338">
        <v>23100</v>
      </c>
      <c r="AR125" s="332" t="s">
        <v>2660</v>
      </c>
      <c r="AS125" s="18"/>
      <c r="AT125" s="18"/>
      <c r="AU125" s="18"/>
      <c r="AV125" s="15">
        <v>20000</v>
      </c>
      <c r="AW125" s="46" t="s">
        <v>3668</v>
      </c>
      <c r="AX125" s="18"/>
    </row>
    <row r="126" spans="1:50" s="123" customFormat="1" ht="90" hidden="1" x14ac:dyDescent="0.2">
      <c r="A126" s="52" t="s">
        <v>23</v>
      </c>
      <c r="B126" s="52" t="s">
        <v>277</v>
      </c>
      <c r="C126" s="52" t="s">
        <v>276</v>
      </c>
      <c r="D126" s="52" t="s">
        <v>16</v>
      </c>
      <c r="E126" s="52" t="s">
        <v>310</v>
      </c>
      <c r="F126" s="121" t="s">
        <v>1698</v>
      </c>
      <c r="G126" s="52" t="s">
        <v>419</v>
      </c>
      <c r="H126" s="71" t="s">
        <v>360</v>
      </c>
      <c r="I126" s="71" t="s">
        <v>418</v>
      </c>
      <c r="J126" s="122">
        <v>375000</v>
      </c>
      <c r="K126" s="71"/>
      <c r="L126" s="71"/>
      <c r="M126" s="249" t="s">
        <v>137</v>
      </c>
      <c r="N126" s="348"/>
      <c r="O126" s="329"/>
      <c r="P126" s="329"/>
      <c r="Q126" s="342" t="s">
        <v>1244</v>
      </c>
      <c r="R126" s="344" t="s">
        <v>12</v>
      </c>
      <c r="S126" s="344" t="s">
        <v>60</v>
      </c>
      <c r="T126" s="344" t="s">
        <v>1246</v>
      </c>
      <c r="U126" s="344" t="s">
        <v>1247</v>
      </c>
      <c r="V126" s="329"/>
      <c r="W126" s="345">
        <v>375000</v>
      </c>
      <c r="X126" s="344" t="s">
        <v>1182</v>
      </c>
      <c r="Y126" s="329"/>
      <c r="Z126" s="345">
        <v>375000</v>
      </c>
      <c r="AA126" s="329"/>
      <c r="AB126" s="344"/>
      <c r="AC126" s="344"/>
      <c r="AD126" s="345"/>
      <c r="AE126" s="342" t="s">
        <v>2596</v>
      </c>
      <c r="AF126" s="52" t="s">
        <v>2630</v>
      </c>
      <c r="AG126" s="52" t="s">
        <v>3541</v>
      </c>
      <c r="AH126" s="52" t="s">
        <v>3470</v>
      </c>
      <c r="AI126" s="52" t="s">
        <v>3467</v>
      </c>
      <c r="AJ126" s="52"/>
      <c r="AK126" s="52" t="s">
        <v>1223</v>
      </c>
      <c r="AL126" s="52" t="s">
        <v>1570</v>
      </c>
      <c r="AM126" s="52" t="s">
        <v>3553</v>
      </c>
      <c r="AN126" s="250"/>
      <c r="AO126" s="250"/>
      <c r="AP126" s="119">
        <f t="shared" si="6"/>
        <v>375000</v>
      </c>
      <c r="AQ126" s="344" t="s">
        <v>2660</v>
      </c>
      <c r="AR126" s="344" t="s">
        <v>2660</v>
      </c>
      <c r="AS126" s="71"/>
      <c r="AT126" s="71"/>
      <c r="AU126" s="71"/>
      <c r="AV126" s="250">
        <v>375000</v>
      </c>
      <c r="AW126" s="71" t="s">
        <v>2395</v>
      </c>
      <c r="AX126" s="71"/>
    </row>
    <row r="127" spans="1:50" s="123" customFormat="1" ht="90" x14ac:dyDescent="0.2">
      <c r="A127" s="52" t="s">
        <v>23</v>
      </c>
      <c r="B127" s="52" t="s">
        <v>277</v>
      </c>
      <c r="C127" s="52" t="s">
        <v>276</v>
      </c>
      <c r="D127" s="52" t="s">
        <v>16</v>
      </c>
      <c r="E127" s="52" t="s">
        <v>310</v>
      </c>
      <c r="F127" s="121" t="s">
        <v>1699</v>
      </c>
      <c r="G127" s="52" t="s">
        <v>420</v>
      </c>
      <c r="H127" s="71" t="s">
        <v>269</v>
      </c>
      <c r="I127" s="71" t="s">
        <v>421</v>
      </c>
      <c r="J127" s="122">
        <v>17000</v>
      </c>
      <c r="K127" s="71"/>
      <c r="L127" s="71"/>
      <c r="M127" s="249" t="s">
        <v>137</v>
      </c>
      <c r="N127" s="32"/>
      <c r="O127" s="36" t="s">
        <v>2631</v>
      </c>
      <c r="P127" s="36" t="s">
        <v>2632</v>
      </c>
      <c r="Q127" s="19" t="s">
        <v>1244</v>
      </c>
      <c r="R127" s="18" t="s">
        <v>12</v>
      </c>
      <c r="S127" s="18" t="s">
        <v>60</v>
      </c>
      <c r="T127" s="18"/>
      <c r="U127" s="18"/>
      <c r="V127" s="36"/>
      <c r="W127" s="17">
        <v>17000</v>
      </c>
      <c r="X127" s="18" t="s">
        <v>1182</v>
      </c>
      <c r="Y127" s="36"/>
      <c r="Z127" s="17">
        <v>17000</v>
      </c>
      <c r="AA127" s="36"/>
      <c r="AB127" s="18"/>
      <c r="AC127" s="18"/>
      <c r="AD127" s="17"/>
      <c r="AE127" s="19" t="s">
        <v>3645</v>
      </c>
      <c r="AF127" s="52" t="s">
        <v>2635</v>
      </c>
      <c r="AG127" s="52" t="s">
        <v>3544</v>
      </c>
      <c r="AH127" s="52" t="s">
        <v>3476</v>
      </c>
      <c r="AI127" s="52" t="s">
        <v>2456</v>
      </c>
      <c r="AJ127" s="52"/>
      <c r="AK127" s="52" t="s">
        <v>1223</v>
      </c>
      <c r="AL127" s="52" t="s">
        <v>1570</v>
      </c>
      <c r="AM127" s="52" t="s">
        <v>3553</v>
      </c>
      <c r="AN127" s="122">
        <v>17000</v>
      </c>
      <c r="AO127" s="250"/>
      <c r="AP127" s="119">
        <f t="shared" si="6"/>
        <v>0</v>
      </c>
      <c r="AQ127" s="338">
        <v>23100</v>
      </c>
      <c r="AR127" s="332" t="s">
        <v>2660</v>
      </c>
      <c r="AS127" s="18"/>
      <c r="AT127" s="18"/>
      <c r="AU127" s="18"/>
      <c r="AV127" s="15">
        <v>17000</v>
      </c>
      <c r="AW127" s="18" t="s">
        <v>2395</v>
      </c>
      <c r="AX127" s="18"/>
    </row>
    <row r="128" spans="1:50" s="123" customFormat="1" ht="72" hidden="1" x14ac:dyDescent="0.2">
      <c r="A128" s="52" t="s">
        <v>23</v>
      </c>
      <c r="B128" s="52" t="s">
        <v>277</v>
      </c>
      <c r="C128" s="52" t="s">
        <v>276</v>
      </c>
      <c r="D128" s="52" t="s">
        <v>16</v>
      </c>
      <c r="E128" s="52" t="s">
        <v>310</v>
      </c>
      <c r="F128" s="121" t="s">
        <v>1700</v>
      </c>
      <c r="G128" s="52" t="s">
        <v>422</v>
      </c>
      <c r="H128" s="71" t="s">
        <v>319</v>
      </c>
      <c r="I128" s="71" t="s">
        <v>335</v>
      </c>
      <c r="J128" s="122">
        <v>128000</v>
      </c>
      <c r="K128" s="71"/>
      <c r="L128" s="71"/>
      <c r="M128" s="249" t="s">
        <v>137</v>
      </c>
      <c r="N128" s="348"/>
      <c r="O128" s="329"/>
      <c r="P128" s="329"/>
      <c r="Q128" s="344" t="s">
        <v>1245</v>
      </c>
      <c r="R128" s="344" t="s">
        <v>12</v>
      </c>
      <c r="S128" s="344" t="s">
        <v>60</v>
      </c>
      <c r="T128" s="344"/>
      <c r="U128" s="344"/>
      <c r="V128" s="329"/>
      <c r="W128" s="345">
        <v>127200</v>
      </c>
      <c r="X128" s="344" t="s">
        <v>1182</v>
      </c>
      <c r="Y128" s="329"/>
      <c r="Z128" s="345">
        <v>127200</v>
      </c>
      <c r="AA128" s="329"/>
      <c r="AB128" s="344"/>
      <c r="AC128" s="344"/>
      <c r="AD128" s="345"/>
      <c r="AE128" s="342" t="s">
        <v>2596</v>
      </c>
      <c r="AF128" s="52" t="s">
        <v>2630</v>
      </c>
      <c r="AG128" s="52" t="s">
        <v>3541</v>
      </c>
      <c r="AH128" s="52" t="s">
        <v>3470</v>
      </c>
      <c r="AI128" s="52" t="s">
        <v>3467</v>
      </c>
      <c r="AJ128" s="52"/>
      <c r="AK128" s="52" t="s">
        <v>1223</v>
      </c>
      <c r="AL128" s="52" t="s">
        <v>1570</v>
      </c>
      <c r="AM128" s="52" t="s">
        <v>3553</v>
      </c>
      <c r="AN128" s="250"/>
      <c r="AO128" s="250"/>
      <c r="AP128" s="119">
        <f t="shared" si="6"/>
        <v>128000</v>
      </c>
      <c r="AQ128" s="344" t="s">
        <v>2660</v>
      </c>
      <c r="AR128" s="344" t="s">
        <v>2660</v>
      </c>
      <c r="AS128" s="71"/>
      <c r="AT128" s="71"/>
      <c r="AU128" s="71"/>
      <c r="AV128" s="250">
        <v>127200</v>
      </c>
      <c r="AW128" s="80" t="s">
        <v>2664</v>
      </c>
      <c r="AX128" s="71"/>
    </row>
    <row r="129" spans="1:50" s="123" customFormat="1" ht="90" x14ac:dyDescent="0.2">
      <c r="A129" s="52" t="s">
        <v>23</v>
      </c>
      <c r="B129" s="52" t="s">
        <v>277</v>
      </c>
      <c r="C129" s="52" t="s">
        <v>276</v>
      </c>
      <c r="D129" s="52" t="s">
        <v>16</v>
      </c>
      <c r="E129" s="52" t="s">
        <v>310</v>
      </c>
      <c r="F129" s="121" t="s">
        <v>1701</v>
      </c>
      <c r="G129" s="52" t="s">
        <v>423</v>
      </c>
      <c r="H129" s="71" t="s">
        <v>270</v>
      </c>
      <c r="I129" s="71" t="s">
        <v>397</v>
      </c>
      <c r="J129" s="122">
        <v>136000</v>
      </c>
      <c r="K129" s="71"/>
      <c r="L129" s="71"/>
      <c r="M129" s="249" t="s">
        <v>137</v>
      </c>
      <c r="N129" s="32"/>
      <c r="O129" s="18" t="s">
        <v>2636</v>
      </c>
      <c r="P129" s="36" t="s">
        <v>2603</v>
      </c>
      <c r="Q129" s="19" t="s">
        <v>1232</v>
      </c>
      <c r="R129" s="18" t="s">
        <v>12</v>
      </c>
      <c r="S129" s="18" t="s">
        <v>116</v>
      </c>
      <c r="T129" s="18"/>
      <c r="U129" s="18"/>
      <c r="V129" s="36" t="s">
        <v>2608</v>
      </c>
      <c r="W129" s="17">
        <v>135890</v>
      </c>
      <c r="X129" s="18" t="s">
        <v>1182</v>
      </c>
      <c r="Y129" s="36" t="s">
        <v>2609</v>
      </c>
      <c r="Z129" s="17">
        <v>135890</v>
      </c>
      <c r="AA129" s="36" t="s">
        <v>2637</v>
      </c>
      <c r="AB129" s="18"/>
      <c r="AC129" s="18"/>
      <c r="AD129" s="17"/>
      <c r="AE129" s="19" t="s">
        <v>3645</v>
      </c>
      <c r="AF129" s="52" t="s">
        <v>2595</v>
      </c>
      <c r="AG129" s="52" t="s">
        <v>3544</v>
      </c>
      <c r="AH129" s="52" t="s">
        <v>3476</v>
      </c>
      <c r="AI129" s="52" t="s">
        <v>2456</v>
      </c>
      <c r="AJ129" s="52"/>
      <c r="AK129" s="52" t="s">
        <v>1223</v>
      </c>
      <c r="AL129" s="52" t="s">
        <v>1570</v>
      </c>
      <c r="AM129" s="52" t="s">
        <v>3553</v>
      </c>
      <c r="AN129" s="250">
        <v>135890</v>
      </c>
      <c r="AO129" s="250"/>
      <c r="AP129" s="119">
        <f t="shared" si="6"/>
        <v>110</v>
      </c>
      <c r="AQ129" s="338">
        <v>23083</v>
      </c>
      <c r="AR129" s="332"/>
      <c r="AS129" s="18" t="s">
        <v>2662</v>
      </c>
      <c r="AT129" s="18" t="s">
        <v>2662</v>
      </c>
      <c r="AU129" s="18" t="s">
        <v>2662</v>
      </c>
      <c r="AV129" s="15">
        <v>135890</v>
      </c>
      <c r="AW129" s="46" t="s">
        <v>2672</v>
      </c>
      <c r="AX129" s="18"/>
    </row>
    <row r="130" spans="1:50" s="123" customFormat="1" ht="72" hidden="1" x14ac:dyDescent="0.2">
      <c r="A130" s="52" t="s">
        <v>23</v>
      </c>
      <c r="B130" s="52" t="s">
        <v>277</v>
      </c>
      <c r="C130" s="52" t="s">
        <v>276</v>
      </c>
      <c r="D130" s="52" t="s">
        <v>16</v>
      </c>
      <c r="E130" s="52" t="s">
        <v>310</v>
      </c>
      <c r="F130" s="121" t="s">
        <v>1702</v>
      </c>
      <c r="G130" s="52" t="s">
        <v>424</v>
      </c>
      <c r="H130" s="71" t="s">
        <v>270</v>
      </c>
      <c r="I130" s="71" t="s">
        <v>397</v>
      </c>
      <c r="J130" s="122">
        <v>140000</v>
      </c>
      <c r="K130" s="71"/>
      <c r="L130" s="71"/>
      <c r="M130" s="249" t="s">
        <v>137</v>
      </c>
      <c r="N130" s="340"/>
      <c r="O130" s="332" t="s">
        <v>2638</v>
      </c>
      <c r="P130" s="328" t="s">
        <v>2639</v>
      </c>
      <c r="Q130" s="311" t="s">
        <v>1248</v>
      </c>
      <c r="R130" s="332" t="s">
        <v>1190</v>
      </c>
      <c r="S130" s="332" t="s">
        <v>60</v>
      </c>
      <c r="T130" s="332"/>
      <c r="U130" s="332"/>
      <c r="V130" s="328" t="s">
        <v>2640</v>
      </c>
      <c r="W130" s="336">
        <v>123050</v>
      </c>
      <c r="X130" s="332" t="s">
        <v>1182</v>
      </c>
      <c r="Y130" s="328" t="s">
        <v>2641</v>
      </c>
      <c r="Z130" s="336">
        <v>123050</v>
      </c>
      <c r="AA130" s="328"/>
      <c r="AB130" s="332"/>
      <c r="AC130" s="332"/>
      <c r="AD130" s="336"/>
      <c r="AE130" s="311" t="s">
        <v>3645</v>
      </c>
      <c r="AF130" s="52" t="s">
        <v>2642</v>
      </c>
      <c r="AG130" s="52" t="s">
        <v>3544</v>
      </c>
      <c r="AH130" s="52" t="s">
        <v>3476</v>
      </c>
      <c r="AI130" s="52" t="s">
        <v>3467</v>
      </c>
      <c r="AJ130" s="52"/>
      <c r="AK130" s="52" t="s">
        <v>1223</v>
      </c>
      <c r="AL130" s="52" t="s">
        <v>1570</v>
      </c>
      <c r="AM130" s="52" t="s">
        <v>3553</v>
      </c>
      <c r="AN130" s="250"/>
      <c r="AO130" s="250"/>
      <c r="AP130" s="119">
        <f t="shared" si="6"/>
        <v>140000</v>
      </c>
      <c r="AQ130" s="338">
        <v>23096</v>
      </c>
      <c r="AR130" s="332" t="s">
        <v>2660</v>
      </c>
      <c r="AS130" s="18" t="s">
        <v>2662</v>
      </c>
      <c r="AT130" s="18" t="s">
        <v>2662</v>
      </c>
      <c r="AU130" s="18" t="s">
        <v>2662</v>
      </c>
      <c r="AV130" s="15">
        <v>123050</v>
      </c>
      <c r="AW130" s="134" t="s">
        <v>2673</v>
      </c>
      <c r="AX130" s="18"/>
    </row>
    <row r="131" spans="1:50" s="123" customFormat="1" ht="72" x14ac:dyDescent="0.2">
      <c r="A131" s="52" t="s">
        <v>23</v>
      </c>
      <c r="B131" s="52" t="s">
        <v>277</v>
      </c>
      <c r="C131" s="52" t="s">
        <v>276</v>
      </c>
      <c r="D131" s="52" t="s">
        <v>16</v>
      </c>
      <c r="E131" s="52" t="s">
        <v>310</v>
      </c>
      <c r="F131" s="121" t="s">
        <v>1703</v>
      </c>
      <c r="G131" s="52" t="s">
        <v>425</v>
      </c>
      <c r="H131" s="71" t="s">
        <v>272</v>
      </c>
      <c r="I131" s="71" t="s">
        <v>268</v>
      </c>
      <c r="J131" s="122">
        <v>9600</v>
      </c>
      <c r="K131" s="71"/>
      <c r="L131" s="71"/>
      <c r="M131" s="249" t="s">
        <v>137</v>
      </c>
      <c r="N131" s="32"/>
      <c r="O131" s="18" t="s">
        <v>2643</v>
      </c>
      <c r="P131" s="36" t="s">
        <v>2621</v>
      </c>
      <c r="Q131" s="18" t="s">
        <v>1231</v>
      </c>
      <c r="R131" s="18" t="s">
        <v>1190</v>
      </c>
      <c r="S131" s="18" t="s">
        <v>60</v>
      </c>
      <c r="T131" s="18"/>
      <c r="U131" s="18"/>
      <c r="V131" s="36" t="s">
        <v>2644</v>
      </c>
      <c r="W131" s="17">
        <v>9300</v>
      </c>
      <c r="X131" s="18" t="s">
        <v>1182</v>
      </c>
      <c r="Y131" s="36" t="s">
        <v>2645</v>
      </c>
      <c r="Z131" s="17">
        <v>9300</v>
      </c>
      <c r="AA131" s="36" t="s">
        <v>3654</v>
      </c>
      <c r="AB131" s="36"/>
      <c r="AC131" s="36"/>
      <c r="AD131" s="17"/>
      <c r="AE131" s="19" t="s">
        <v>3645</v>
      </c>
      <c r="AF131" s="52" t="s">
        <v>2642</v>
      </c>
      <c r="AG131" s="52" t="s">
        <v>3544</v>
      </c>
      <c r="AH131" s="52" t="s">
        <v>3476</v>
      </c>
      <c r="AI131" s="52" t="s">
        <v>2456</v>
      </c>
      <c r="AJ131" s="52"/>
      <c r="AK131" s="52" t="s">
        <v>1223</v>
      </c>
      <c r="AL131" s="52" t="s">
        <v>1570</v>
      </c>
      <c r="AM131" s="52" t="s">
        <v>3553</v>
      </c>
      <c r="AN131" s="250">
        <v>9300</v>
      </c>
      <c r="AO131" s="250"/>
      <c r="AP131" s="119">
        <f t="shared" ref="AP131:AP194" si="7">J131-AN131-AO131</f>
        <v>300</v>
      </c>
      <c r="AQ131" s="338">
        <v>23093</v>
      </c>
      <c r="AR131" s="332"/>
      <c r="AS131" s="18" t="s">
        <v>2662</v>
      </c>
      <c r="AT131" s="18" t="s">
        <v>2662</v>
      </c>
      <c r="AU131" s="18" t="s">
        <v>2662</v>
      </c>
      <c r="AV131" s="15">
        <v>9300</v>
      </c>
      <c r="AW131" s="46" t="s">
        <v>3669</v>
      </c>
      <c r="AX131" s="18"/>
    </row>
    <row r="132" spans="1:50" s="123" customFormat="1" ht="72" hidden="1" x14ac:dyDescent="0.2">
      <c r="A132" s="52" t="s">
        <v>23</v>
      </c>
      <c r="B132" s="52" t="s">
        <v>277</v>
      </c>
      <c r="C132" s="52" t="s">
        <v>276</v>
      </c>
      <c r="D132" s="52" t="s">
        <v>16</v>
      </c>
      <c r="E132" s="52" t="s">
        <v>310</v>
      </c>
      <c r="F132" s="121" t="s">
        <v>1704</v>
      </c>
      <c r="G132" s="52" t="s">
        <v>426</v>
      </c>
      <c r="H132" s="71" t="s">
        <v>303</v>
      </c>
      <c r="I132" s="71" t="s">
        <v>268</v>
      </c>
      <c r="J132" s="122">
        <v>135000</v>
      </c>
      <c r="K132" s="71"/>
      <c r="L132" s="71"/>
      <c r="M132" s="249" t="s">
        <v>137</v>
      </c>
      <c r="N132" s="340"/>
      <c r="O132" s="332" t="s">
        <v>2646</v>
      </c>
      <c r="P132" s="328" t="s">
        <v>2639</v>
      </c>
      <c r="Q132" s="311" t="s">
        <v>1249</v>
      </c>
      <c r="R132" s="332" t="s">
        <v>1190</v>
      </c>
      <c r="S132" s="332" t="s">
        <v>81</v>
      </c>
      <c r="T132" s="332"/>
      <c r="U132" s="332"/>
      <c r="V132" s="328" t="s">
        <v>2647</v>
      </c>
      <c r="W132" s="336">
        <v>134820</v>
      </c>
      <c r="X132" s="332" t="s">
        <v>1182</v>
      </c>
      <c r="Y132" s="328" t="s">
        <v>2648</v>
      </c>
      <c r="Z132" s="336">
        <v>134820</v>
      </c>
      <c r="AA132" s="328"/>
      <c r="AB132" s="332"/>
      <c r="AC132" s="332"/>
      <c r="AD132" s="336"/>
      <c r="AE132" s="311" t="s">
        <v>3645</v>
      </c>
      <c r="AF132" s="52" t="s">
        <v>2642</v>
      </c>
      <c r="AG132" s="52" t="s">
        <v>3544</v>
      </c>
      <c r="AH132" s="52" t="s">
        <v>3476</v>
      </c>
      <c r="AI132" s="52" t="s">
        <v>3467</v>
      </c>
      <c r="AJ132" s="52"/>
      <c r="AK132" s="52" t="s">
        <v>1223</v>
      </c>
      <c r="AL132" s="52" t="s">
        <v>1570</v>
      </c>
      <c r="AM132" s="52" t="s">
        <v>3553</v>
      </c>
      <c r="AN132" s="250"/>
      <c r="AO132" s="250"/>
      <c r="AP132" s="119">
        <f t="shared" si="7"/>
        <v>135000</v>
      </c>
      <c r="AQ132" s="338">
        <v>23096</v>
      </c>
      <c r="AR132" s="332" t="s">
        <v>2660</v>
      </c>
      <c r="AS132" s="18" t="s">
        <v>2662</v>
      </c>
      <c r="AT132" s="18" t="s">
        <v>2662</v>
      </c>
      <c r="AU132" s="18" t="s">
        <v>2662</v>
      </c>
      <c r="AV132" s="15">
        <v>134820</v>
      </c>
      <c r="AW132" s="46" t="s">
        <v>2674</v>
      </c>
      <c r="AX132" s="18"/>
    </row>
    <row r="133" spans="1:50" s="123" customFormat="1" ht="72" x14ac:dyDescent="0.2">
      <c r="A133" s="52" t="s">
        <v>23</v>
      </c>
      <c r="B133" s="52" t="s">
        <v>277</v>
      </c>
      <c r="C133" s="52" t="s">
        <v>276</v>
      </c>
      <c r="D133" s="52" t="s">
        <v>16</v>
      </c>
      <c r="E133" s="52" t="s">
        <v>310</v>
      </c>
      <c r="F133" s="121" t="s">
        <v>1705</v>
      </c>
      <c r="G133" s="52" t="s">
        <v>427</v>
      </c>
      <c r="H133" s="71" t="s">
        <v>270</v>
      </c>
      <c r="I133" s="71" t="s">
        <v>418</v>
      </c>
      <c r="J133" s="122">
        <v>25000</v>
      </c>
      <c r="K133" s="71"/>
      <c r="L133" s="71"/>
      <c r="M133" s="249" t="s">
        <v>137</v>
      </c>
      <c r="N133" s="32"/>
      <c r="O133" s="18" t="s">
        <v>2643</v>
      </c>
      <c r="P133" s="36" t="s">
        <v>2621</v>
      </c>
      <c r="Q133" s="18" t="s">
        <v>1231</v>
      </c>
      <c r="R133" s="18" t="s">
        <v>1190</v>
      </c>
      <c r="S133" s="18" t="s">
        <v>60</v>
      </c>
      <c r="T133" s="18"/>
      <c r="U133" s="18"/>
      <c r="V133" s="36" t="s">
        <v>2644</v>
      </c>
      <c r="W133" s="17">
        <v>22500</v>
      </c>
      <c r="X133" s="18" t="s">
        <v>1182</v>
      </c>
      <c r="Y133" s="36" t="s">
        <v>2645</v>
      </c>
      <c r="Z133" s="17">
        <v>22500</v>
      </c>
      <c r="AA133" s="36" t="s">
        <v>3654</v>
      </c>
      <c r="AB133" s="18"/>
      <c r="AC133" s="18"/>
      <c r="AD133" s="17"/>
      <c r="AE133" s="19" t="s">
        <v>3645</v>
      </c>
      <c r="AF133" s="52" t="s">
        <v>2642</v>
      </c>
      <c r="AG133" s="52" t="s">
        <v>3544</v>
      </c>
      <c r="AH133" s="52" t="s">
        <v>3476</v>
      </c>
      <c r="AI133" s="52" t="s">
        <v>2456</v>
      </c>
      <c r="AJ133" s="52"/>
      <c r="AK133" s="52" t="s">
        <v>1223</v>
      </c>
      <c r="AL133" s="52" t="s">
        <v>1570</v>
      </c>
      <c r="AM133" s="52" t="s">
        <v>3553</v>
      </c>
      <c r="AN133" s="250">
        <v>22500</v>
      </c>
      <c r="AO133" s="250"/>
      <c r="AP133" s="119">
        <f t="shared" si="7"/>
        <v>2500</v>
      </c>
      <c r="AQ133" s="338">
        <v>23093</v>
      </c>
      <c r="AR133" s="332"/>
      <c r="AS133" s="18" t="s">
        <v>2662</v>
      </c>
      <c r="AT133" s="18" t="s">
        <v>2662</v>
      </c>
      <c r="AU133" s="18" t="s">
        <v>2662</v>
      </c>
      <c r="AV133" s="15">
        <v>22500</v>
      </c>
      <c r="AW133" s="46" t="s">
        <v>3670</v>
      </c>
      <c r="AX133" s="18"/>
    </row>
    <row r="134" spans="1:50" s="123" customFormat="1" ht="72" x14ac:dyDescent="0.2">
      <c r="A134" s="52" t="s">
        <v>23</v>
      </c>
      <c r="B134" s="52" t="s">
        <v>277</v>
      </c>
      <c r="C134" s="52" t="s">
        <v>276</v>
      </c>
      <c r="D134" s="52" t="s">
        <v>16</v>
      </c>
      <c r="E134" s="52" t="s">
        <v>310</v>
      </c>
      <c r="F134" s="121" t="s">
        <v>1706</v>
      </c>
      <c r="G134" s="52" t="s">
        <v>428</v>
      </c>
      <c r="H134" s="71" t="s">
        <v>270</v>
      </c>
      <c r="I134" s="71" t="s">
        <v>418</v>
      </c>
      <c r="J134" s="122">
        <v>19000</v>
      </c>
      <c r="K134" s="71"/>
      <c r="L134" s="71"/>
      <c r="M134" s="249" t="s">
        <v>137</v>
      </c>
      <c r="N134" s="32"/>
      <c r="O134" s="18" t="s">
        <v>2643</v>
      </c>
      <c r="P134" s="36" t="s">
        <v>2621</v>
      </c>
      <c r="Q134" s="18" t="s">
        <v>1231</v>
      </c>
      <c r="R134" s="18" t="s">
        <v>1190</v>
      </c>
      <c r="S134" s="18" t="s">
        <v>60</v>
      </c>
      <c r="T134" s="18"/>
      <c r="U134" s="18"/>
      <c r="V134" s="36" t="s">
        <v>2644</v>
      </c>
      <c r="W134" s="17">
        <v>19000</v>
      </c>
      <c r="X134" s="18" t="s">
        <v>1182</v>
      </c>
      <c r="Y134" s="36" t="s">
        <v>2645</v>
      </c>
      <c r="Z134" s="17">
        <v>19000</v>
      </c>
      <c r="AA134" s="36" t="s">
        <v>3654</v>
      </c>
      <c r="AB134" s="18"/>
      <c r="AC134" s="18"/>
      <c r="AD134" s="17"/>
      <c r="AE134" s="19" t="s">
        <v>3645</v>
      </c>
      <c r="AF134" s="52" t="s">
        <v>2642</v>
      </c>
      <c r="AG134" s="52" t="s">
        <v>3544</v>
      </c>
      <c r="AH134" s="52" t="s">
        <v>3476</v>
      </c>
      <c r="AI134" s="52" t="s">
        <v>2456</v>
      </c>
      <c r="AJ134" s="52"/>
      <c r="AK134" s="52" t="s">
        <v>1223</v>
      </c>
      <c r="AL134" s="52" t="s">
        <v>1570</v>
      </c>
      <c r="AM134" s="52" t="s">
        <v>3553</v>
      </c>
      <c r="AN134" s="250">
        <v>19000</v>
      </c>
      <c r="AO134" s="250"/>
      <c r="AP134" s="119">
        <f t="shared" si="7"/>
        <v>0</v>
      </c>
      <c r="AQ134" s="338">
        <v>23093</v>
      </c>
      <c r="AR134" s="332"/>
      <c r="AS134" s="18" t="s">
        <v>2662</v>
      </c>
      <c r="AT134" s="18" t="s">
        <v>2662</v>
      </c>
      <c r="AU134" s="18" t="s">
        <v>2662</v>
      </c>
      <c r="AV134" s="15">
        <v>19000</v>
      </c>
      <c r="AW134" s="18" t="s">
        <v>2395</v>
      </c>
      <c r="AX134" s="18"/>
    </row>
    <row r="135" spans="1:50" s="123" customFormat="1" ht="72" x14ac:dyDescent="0.2">
      <c r="A135" s="52" t="s">
        <v>23</v>
      </c>
      <c r="B135" s="52" t="s">
        <v>277</v>
      </c>
      <c r="C135" s="52" t="s">
        <v>276</v>
      </c>
      <c r="D135" s="52" t="s">
        <v>16</v>
      </c>
      <c r="E135" s="52" t="s">
        <v>310</v>
      </c>
      <c r="F135" s="121" t="s">
        <v>1707</v>
      </c>
      <c r="G135" s="52" t="s">
        <v>429</v>
      </c>
      <c r="H135" s="71" t="s">
        <v>270</v>
      </c>
      <c r="I135" s="71" t="s">
        <v>418</v>
      </c>
      <c r="J135" s="122">
        <v>13000</v>
      </c>
      <c r="K135" s="71"/>
      <c r="L135" s="71"/>
      <c r="M135" s="249" t="s">
        <v>137</v>
      </c>
      <c r="N135" s="32"/>
      <c r="O135" s="18" t="s">
        <v>2643</v>
      </c>
      <c r="P135" s="36" t="s">
        <v>2621</v>
      </c>
      <c r="Q135" s="18" t="s">
        <v>1231</v>
      </c>
      <c r="R135" s="18" t="s">
        <v>1190</v>
      </c>
      <c r="S135" s="18" t="s">
        <v>60</v>
      </c>
      <c r="T135" s="18"/>
      <c r="U135" s="18"/>
      <c r="V135" s="36" t="s">
        <v>2644</v>
      </c>
      <c r="W135" s="17">
        <v>13000</v>
      </c>
      <c r="X135" s="18" t="s">
        <v>1182</v>
      </c>
      <c r="Y135" s="36" t="s">
        <v>2645</v>
      </c>
      <c r="Z135" s="17">
        <v>13000</v>
      </c>
      <c r="AA135" s="36" t="s">
        <v>3654</v>
      </c>
      <c r="AB135" s="18"/>
      <c r="AC135" s="18"/>
      <c r="AD135" s="17"/>
      <c r="AE135" s="19" t="s">
        <v>3645</v>
      </c>
      <c r="AF135" s="52" t="s">
        <v>2642</v>
      </c>
      <c r="AG135" s="52" t="s">
        <v>3544</v>
      </c>
      <c r="AH135" s="52" t="s">
        <v>3476</v>
      </c>
      <c r="AI135" s="52" t="s">
        <v>2456</v>
      </c>
      <c r="AJ135" s="52"/>
      <c r="AK135" s="52" t="s">
        <v>1223</v>
      </c>
      <c r="AL135" s="52" t="s">
        <v>1570</v>
      </c>
      <c r="AM135" s="52" t="s">
        <v>3553</v>
      </c>
      <c r="AN135" s="250">
        <v>13000</v>
      </c>
      <c r="AO135" s="250"/>
      <c r="AP135" s="119">
        <f t="shared" si="7"/>
        <v>0</v>
      </c>
      <c r="AQ135" s="338">
        <v>23093</v>
      </c>
      <c r="AR135" s="332"/>
      <c r="AS135" s="18" t="s">
        <v>2662</v>
      </c>
      <c r="AT135" s="18" t="s">
        <v>2662</v>
      </c>
      <c r="AU135" s="18" t="s">
        <v>2662</v>
      </c>
      <c r="AV135" s="15">
        <v>13000</v>
      </c>
      <c r="AW135" s="18" t="s">
        <v>2395</v>
      </c>
      <c r="AX135" s="18"/>
    </row>
    <row r="136" spans="1:50" s="123" customFormat="1" ht="90" x14ac:dyDescent="0.2">
      <c r="A136" s="52" t="s">
        <v>23</v>
      </c>
      <c r="B136" s="52" t="s">
        <v>277</v>
      </c>
      <c r="C136" s="52" t="s">
        <v>276</v>
      </c>
      <c r="D136" s="52" t="s">
        <v>16</v>
      </c>
      <c r="E136" s="52" t="s">
        <v>310</v>
      </c>
      <c r="F136" s="121" t="s">
        <v>1708</v>
      </c>
      <c r="G136" s="52" t="s">
        <v>430</v>
      </c>
      <c r="H136" s="71" t="s">
        <v>270</v>
      </c>
      <c r="I136" s="71" t="s">
        <v>274</v>
      </c>
      <c r="J136" s="122">
        <v>38000</v>
      </c>
      <c r="K136" s="71"/>
      <c r="L136" s="71"/>
      <c r="M136" s="249" t="s">
        <v>137</v>
      </c>
      <c r="N136" s="28"/>
      <c r="O136" s="36" t="s">
        <v>2631</v>
      </c>
      <c r="P136" s="36" t="s">
        <v>2632</v>
      </c>
      <c r="Q136" s="19" t="s">
        <v>1244</v>
      </c>
      <c r="R136" s="18" t="s">
        <v>12</v>
      </c>
      <c r="S136" s="18" t="s">
        <v>60</v>
      </c>
      <c r="T136" s="18" t="s">
        <v>1250</v>
      </c>
      <c r="U136" s="18" t="s">
        <v>1251</v>
      </c>
      <c r="V136" s="36"/>
      <c r="W136" s="17">
        <v>38000</v>
      </c>
      <c r="X136" s="18" t="s">
        <v>1182</v>
      </c>
      <c r="Y136" s="36"/>
      <c r="Z136" s="17">
        <v>38000</v>
      </c>
      <c r="AA136" s="36"/>
      <c r="AB136" s="36"/>
      <c r="AC136" s="36"/>
      <c r="AD136" s="17"/>
      <c r="AE136" s="19" t="s">
        <v>3645</v>
      </c>
      <c r="AF136" s="52" t="s">
        <v>2635</v>
      </c>
      <c r="AG136" s="52" t="s">
        <v>3544</v>
      </c>
      <c r="AH136" s="52" t="s">
        <v>3476</v>
      </c>
      <c r="AI136" s="52" t="s">
        <v>2456</v>
      </c>
      <c r="AJ136" s="52"/>
      <c r="AK136" s="52" t="s">
        <v>1223</v>
      </c>
      <c r="AL136" s="52" t="s">
        <v>1570</v>
      </c>
      <c r="AM136" s="52" t="s">
        <v>3553</v>
      </c>
      <c r="AN136" s="122">
        <v>38000</v>
      </c>
      <c r="AO136" s="250"/>
      <c r="AP136" s="119">
        <f t="shared" si="7"/>
        <v>0</v>
      </c>
      <c r="AQ136" s="338">
        <v>23100</v>
      </c>
      <c r="AR136" s="332" t="s">
        <v>2660</v>
      </c>
      <c r="AS136" s="18"/>
      <c r="AT136" s="18"/>
      <c r="AU136" s="18"/>
      <c r="AV136" s="15">
        <v>38000</v>
      </c>
      <c r="AW136" s="18" t="s">
        <v>2395</v>
      </c>
      <c r="AX136" s="18"/>
    </row>
    <row r="137" spans="1:50" s="123" customFormat="1" ht="72" hidden="1" x14ac:dyDescent="0.2">
      <c r="A137" s="52" t="s">
        <v>23</v>
      </c>
      <c r="B137" s="52" t="s">
        <v>277</v>
      </c>
      <c r="C137" s="52" t="s">
        <v>276</v>
      </c>
      <c r="D137" s="52" t="s">
        <v>16</v>
      </c>
      <c r="E137" s="52" t="s">
        <v>310</v>
      </c>
      <c r="F137" s="121" t="s">
        <v>1709</v>
      </c>
      <c r="G137" s="52" t="s">
        <v>431</v>
      </c>
      <c r="H137" s="71" t="s">
        <v>272</v>
      </c>
      <c r="I137" s="71" t="s">
        <v>432</v>
      </c>
      <c r="J137" s="122">
        <v>60000</v>
      </c>
      <c r="K137" s="71"/>
      <c r="L137" s="71"/>
      <c r="M137" s="249" t="s">
        <v>137</v>
      </c>
      <c r="N137" s="349"/>
      <c r="O137" s="329"/>
      <c r="P137" s="329"/>
      <c r="Q137" s="344" t="s">
        <v>1245</v>
      </c>
      <c r="R137" s="344" t="s">
        <v>12</v>
      </c>
      <c r="S137" s="344" t="s">
        <v>60</v>
      </c>
      <c r="T137" s="344"/>
      <c r="U137" s="344"/>
      <c r="V137" s="329"/>
      <c r="W137" s="345">
        <v>60000</v>
      </c>
      <c r="X137" s="344" t="s">
        <v>1182</v>
      </c>
      <c r="Y137" s="329"/>
      <c r="Z137" s="345">
        <v>60000</v>
      </c>
      <c r="AA137" s="329"/>
      <c r="AB137" s="329"/>
      <c r="AC137" s="329"/>
      <c r="AD137" s="345"/>
      <c r="AE137" s="342" t="s">
        <v>2596</v>
      </c>
      <c r="AF137" s="52" t="s">
        <v>2630</v>
      </c>
      <c r="AG137" s="52" t="s">
        <v>3541</v>
      </c>
      <c r="AH137" s="52" t="s">
        <v>3470</v>
      </c>
      <c r="AI137" s="52" t="s">
        <v>3467</v>
      </c>
      <c r="AJ137" s="52"/>
      <c r="AK137" s="52" t="s">
        <v>1223</v>
      </c>
      <c r="AL137" s="52" t="s">
        <v>1570</v>
      </c>
      <c r="AM137" s="52" t="s">
        <v>3553</v>
      </c>
      <c r="AN137" s="250"/>
      <c r="AO137" s="250"/>
      <c r="AP137" s="119">
        <f t="shared" si="7"/>
        <v>60000</v>
      </c>
      <c r="AQ137" s="344" t="s">
        <v>2660</v>
      </c>
      <c r="AR137" s="344" t="s">
        <v>2660</v>
      </c>
      <c r="AS137" s="71"/>
      <c r="AT137" s="71"/>
      <c r="AU137" s="71"/>
      <c r="AV137" s="250">
        <v>60000</v>
      </c>
      <c r="AW137" s="71" t="s">
        <v>2395</v>
      </c>
      <c r="AX137" s="71"/>
    </row>
    <row r="138" spans="1:50" s="123" customFormat="1" ht="72" hidden="1" x14ac:dyDescent="0.2">
      <c r="A138" s="52" t="s">
        <v>23</v>
      </c>
      <c r="B138" s="52" t="s">
        <v>277</v>
      </c>
      <c r="C138" s="52" t="s">
        <v>276</v>
      </c>
      <c r="D138" s="52" t="s">
        <v>16</v>
      </c>
      <c r="E138" s="52" t="s">
        <v>310</v>
      </c>
      <c r="F138" s="121" t="s">
        <v>1710</v>
      </c>
      <c r="G138" s="52" t="s">
        <v>433</v>
      </c>
      <c r="H138" s="71" t="s">
        <v>352</v>
      </c>
      <c r="I138" s="71" t="s">
        <v>432</v>
      </c>
      <c r="J138" s="122">
        <v>300000</v>
      </c>
      <c r="K138" s="71"/>
      <c r="L138" s="71"/>
      <c r="M138" s="249" t="s">
        <v>137</v>
      </c>
      <c r="N138" s="349"/>
      <c r="O138" s="329"/>
      <c r="P138" s="329"/>
      <c r="Q138" s="344" t="s">
        <v>1245</v>
      </c>
      <c r="R138" s="344" t="s">
        <v>12</v>
      </c>
      <c r="S138" s="344" t="s">
        <v>60</v>
      </c>
      <c r="T138" s="344"/>
      <c r="U138" s="344"/>
      <c r="V138" s="329"/>
      <c r="W138" s="345">
        <v>300000</v>
      </c>
      <c r="X138" s="344" t="s">
        <v>1182</v>
      </c>
      <c r="Y138" s="329"/>
      <c r="Z138" s="345">
        <v>300000</v>
      </c>
      <c r="AA138" s="329"/>
      <c r="AB138" s="329"/>
      <c r="AC138" s="329"/>
      <c r="AD138" s="345"/>
      <c r="AE138" s="342" t="s">
        <v>2596</v>
      </c>
      <c r="AF138" s="52" t="s">
        <v>2630</v>
      </c>
      <c r="AG138" s="52" t="s">
        <v>3541</v>
      </c>
      <c r="AH138" s="52" t="s">
        <v>3470</v>
      </c>
      <c r="AI138" s="52" t="s">
        <v>3467</v>
      </c>
      <c r="AJ138" s="52"/>
      <c r="AK138" s="52" t="s">
        <v>1223</v>
      </c>
      <c r="AL138" s="52" t="s">
        <v>1570</v>
      </c>
      <c r="AM138" s="52" t="s">
        <v>3553</v>
      </c>
      <c r="AN138" s="250"/>
      <c r="AO138" s="250"/>
      <c r="AP138" s="119">
        <f t="shared" si="7"/>
        <v>300000</v>
      </c>
      <c r="AQ138" s="344" t="s">
        <v>2660</v>
      </c>
      <c r="AR138" s="344" t="s">
        <v>2660</v>
      </c>
      <c r="AS138" s="71"/>
      <c r="AT138" s="71"/>
      <c r="AU138" s="71"/>
      <c r="AV138" s="250">
        <v>300000</v>
      </c>
      <c r="AW138" s="71" t="s">
        <v>2395</v>
      </c>
      <c r="AX138" s="71"/>
    </row>
    <row r="139" spans="1:50" s="123" customFormat="1" ht="72" hidden="1" x14ac:dyDescent="0.2">
      <c r="A139" s="52" t="s">
        <v>23</v>
      </c>
      <c r="B139" s="52" t="s">
        <v>277</v>
      </c>
      <c r="C139" s="52" t="s">
        <v>276</v>
      </c>
      <c r="D139" s="52" t="s">
        <v>16</v>
      </c>
      <c r="E139" s="52" t="s">
        <v>310</v>
      </c>
      <c r="F139" s="121" t="s">
        <v>1711</v>
      </c>
      <c r="G139" s="52" t="s">
        <v>434</v>
      </c>
      <c r="H139" s="71" t="s">
        <v>319</v>
      </c>
      <c r="I139" s="71" t="s">
        <v>435</v>
      </c>
      <c r="J139" s="122">
        <v>240000</v>
      </c>
      <c r="K139" s="71"/>
      <c r="L139" s="71"/>
      <c r="M139" s="249" t="s">
        <v>137</v>
      </c>
      <c r="N139" s="349"/>
      <c r="O139" s="329"/>
      <c r="P139" s="329"/>
      <c r="Q139" s="344" t="s">
        <v>1245</v>
      </c>
      <c r="R139" s="344" t="s">
        <v>12</v>
      </c>
      <c r="S139" s="344" t="s">
        <v>60</v>
      </c>
      <c r="T139" s="344"/>
      <c r="U139" s="344"/>
      <c r="V139" s="329"/>
      <c r="W139" s="345">
        <v>240000</v>
      </c>
      <c r="X139" s="344" t="s">
        <v>1182</v>
      </c>
      <c r="Y139" s="329"/>
      <c r="Z139" s="345">
        <v>240000</v>
      </c>
      <c r="AA139" s="329"/>
      <c r="AB139" s="329"/>
      <c r="AC139" s="329"/>
      <c r="AD139" s="345"/>
      <c r="AE139" s="342" t="s">
        <v>2596</v>
      </c>
      <c r="AF139" s="52" t="s">
        <v>2630</v>
      </c>
      <c r="AG139" s="52" t="s">
        <v>3541</v>
      </c>
      <c r="AH139" s="52" t="s">
        <v>3470</v>
      </c>
      <c r="AI139" s="52" t="s">
        <v>3467</v>
      </c>
      <c r="AJ139" s="52"/>
      <c r="AK139" s="52" t="s">
        <v>1223</v>
      </c>
      <c r="AL139" s="52" t="s">
        <v>1570</v>
      </c>
      <c r="AM139" s="52" t="s">
        <v>3553</v>
      </c>
      <c r="AN139" s="250"/>
      <c r="AO139" s="250"/>
      <c r="AP139" s="119">
        <f t="shared" si="7"/>
        <v>240000</v>
      </c>
      <c r="AQ139" s="344" t="s">
        <v>2660</v>
      </c>
      <c r="AR139" s="344" t="s">
        <v>2660</v>
      </c>
      <c r="AS139" s="71"/>
      <c r="AT139" s="71"/>
      <c r="AU139" s="71"/>
      <c r="AV139" s="250">
        <v>240000</v>
      </c>
      <c r="AW139" s="71" t="s">
        <v>2395</v>
      </c>
      <c r="AX139" s="71"/>
    </row>
    <row r="140" spans="1:50" s="123" customFormat="1" ht="90" x14ac:dyDescent="0.2">
      <c r="A140" s="52" t="s">
        <v>23</v>
      </c>
      <c r="B140" s="52" t="s">
        <v>277</v>
      </c>
      <c r="C140" s="52" t="s">
        <v>276</v>
      </c>
      <c r="D140" s="52" t="s">
        <v>16</v>
      </c>
      <c r="E140" s="52" t="s">
        <v>310</v>
      </c>
      <c r="F140" s="121" t="s">
        <v>1712</v>
      </c>
      <c r="G140" s="52" t="s">
        <v>436</v>
      </c>
      <c r="H140" s="71" t="s">
        <v>317</v>
      </c>
      <c r="I140" s="71" t="s">
        <v>335</v>
      </c>
      <c r="J140" s="122">
        <v>65000</v>
      </c>
      <c r="K140" s="71"/>
      <c r="L140" s="71"/>
      <c r="M140" s="249" t="s">
        <v>137</v>
      </c>
      <c r="N140" s="28"/>
      <c r="O140" s="36" t="s">
        <v>2631</v>
      </c>
      <c r="P140" s="36" t="s">
        <v>2632</v>
      </c>
      <c r="Q140" s="19" t="s">
        <v>1244</v>
      </c>
      <c r="R140" s="18" t="s">
        <v>12</v>
      </c>
      <c r="S140" s="18" t="s">
        <v>60</v>
      </c>
      <c r="T140" s="18"/>
      <c r="U140" s="18" t="s">
        <v>1252</v>
      </c>
      <c r="V140" s="36"/>
      <c r="W140" s="17">
        <v>65000</v>
      </c>
      <c r="X140" s="18" t="s">
        <v>1182</v>
      </c>
      <c r="Y140" s="36"/>
      <c r="Z140" s="17">
        <v>65000</v>
      </c>
      <c r="AA140" s="36"/>
      <c r="AB140" s="36"/>
      <c r="AC140" s="36"/>
      <c r="AD140" s="17"/>
      <c r="AE140" s="19" t="s">
        <v>3645</v>
      </c>
      <c r="AF140" s="52" t="s">
        <v>2635</v>
      </c>
      <c r="AG140" s="52" t="s">
        <v>3544</v>
      </c>
      <c r="AH140" s="52" t="s">
        <v>3476</v>
      </c>
      <c r="AI140" s="52" t="s">
        <v>2456</v>
      </c>
      <c r="AJ140" s="52"/>
      <c r="AK140" s="52" t="s">
        <v>1223</v>
      </c>
      <c r="AL140" s="52" t="s">
        <v>1570</v>
      </c>
      <c r="AM140" s="52" t="s">
        <v>3553</v>
      </c>
      <c r="AN140" s="250">
        <v>65000</v>
      </c>
      <c r="AO140" s="250"/>
      <c r="AP140" s="119">
        <f t="shared" si="7"/>
        <v>0</v>
      </c>
      <c r="AQ140" s="338">
        <v>23100</v>
      </c>
      <c r="AR140" s="332" t="s">
        <v>2660</v>
      </c>
      <c r="AS140" s="18"/>
      <c r="AT140" s="18"/>
      <c r="AU140" s="18"/>
      <c r="AV140" s="15">
        <v>65000</v>
      </c>
      <c r="AW140" s="18" t="s">
        <v>2395</v>
      </c>
      <c r="AX140" s="18"/>
    </row>
    <row r="141" spans="1:50" s="123" customFormat="1" ht="90" x14ac:dyDescent="0.2">
      <c r="A141" s="52" t="s">
        <v>23</v>
      </c>
      <c r="B141" s="52" t="s">
        <v>277</v>
      </c>
      <c r="C141" s="52" t="s">
        <v>276</v>
      </c>
      <c r="D141" s="52" t="s">
        <v>16</v>
      </c>
      <c r="E141" s="52" t="s">
        <v>310</v>
      </c>
      <c r="F141" s="121" t="s">
        <v>1713</v>
      </c>
      <c r="G141" s="52" t="s">
        <v>437</v>
      </c>
      <c r="H141" s="71" t="s">
        <v>270</v>
      </c>
      <c r="I141" s="71" t="s">
        <v>268</v>
      </c>
      <c r="J141" s="122">
        <v>15000</v>
      </c>
      <c r="K141" s="71"/>
      <c r="L141" s="71"/>
      <c r="M141" s="249" t="s">
        <v>137</v>
      </c>
      <c r="N141" s="28"/>
      <c r="O141" s="36" t="s">
        <v>2631</v>
      </c>
      <c r="P141" s="36" t="s">
        <v>2632</v>
      </c>
      <c r="Q141" s="19" t="s">
        <v>1244</v>
      </c>
      <c r="R141" s="18" t="s">
        <v>12</v>
      </c>
      <c r="S141" s="18" t="s">
        <v>60</v>
      </c>
      <c r="T141" s="18" t="s">
        <v>1253</v>
      </c>
      <c r="U141" s="18" t="s">
        <v>1254</v>
      </c>
      <c r="V141" s="36"/>
      <c r="W141" s="17">
        <v>15000</v>
      </c>
      <c r="X141" s="18" t="s">
        <v>1182</v>
      </c>
      <c r="Y141" s="36"/>
      <c r="Z141" s="17">
        <v>15000</v>
      </c>
      <c r="AA141" s="36"/>
      <c r="AB141" s="36"/>
      <c r="AC141" s="36"/>
      <c r="AD141" s="17"/>
      <c r="AE141" s="19" t="s">
        <v>3645</v>
      </c>
      <c r="AF141" s="52" t="s">
        <v>2635</v>
      </c>
      <c r="AG141" s="52" t="s">
        <v>3544</v>
      </c>
      <c r="AH141" s="52" t="s">
        <v>3476</v>
      </c>
      <c r="AI141" s="52" t="s">
        <v>2456</v>
      </c>
      <c r="AJ141" s="52"/>
      <c r="AK141" s="52" t="s">
        <v>1223</v>
      </c>
      <c r="AL141" s="52" t="s">
        <v>1570</v>
      </c>
      <c r="AM141" s="52" t="s">
        <v>3553</v>
      </c>
      <c r="AN141" s="250">
        <v>15000</v>
      </c>
      <c r="AO141" s="250"/>
      <c r="AP141" s="119">
        <f t="shared" si="7"/>
        <v>0</v>
      </c>
      <c r="AQ141" s="338">
        <v>23100</v>
      </c>
      <c r="AR141" s="332" t="s">
        <v>2660</v>
      </c>
      <c r="AS141" s="18"/>
      <c r="AT141" s="18"/>
      <c r="AU141" s="18"/>
      <c r="AV141" s="15">
        <v>15000</v>
      </c>
      <c r="AW141" s="18" t="s">
        <v>2395</v>
      </c>
      <c r="AX141" s="18"/>
    </row>
    <row r="142" spans="1:50" s="123" customFormat="1" ht="72" hidden="1" x14ac:dyDescent="0.2">
      <c r="A142" s="52" t="s">
        <v>23</v>
      </c>
      <c r="B142" s="52" t="s">
        <v>277</v>
      </c>
      <c r="C142" s="52" t="s">
        <v>276</v>
      </c>
      <c r="D142" s="52" t="s">
        <v>16</v>
      </c>
      <c r="E142" s="52" t="s">
        <v>310</v>
      </c>
      <c r="F142" s="121" t="s">
        <v>1714</v>
      </c>
      <c r="G142" s="52" t="s">
        <v>438</v>
      </c>
      <c r="H142" s="71" t="s">
        <v>303</v>
      </c>
      <c r="I142" s="71" t="s">
        <v>439</v>
      </c>
      <c r="J142" s="122">
        <v>40000</v>
      </c>
      <c r="K142" s="71"/>
      <c r="L142" s="71"/>
      <c r="M142" s="249" t="s">
        <v>137</v>
      </c>
      <c r="N142" s="335"/>
      <c r="O142" s="332" t="s">
        <v>2646</v>
      </c>
      <c r="P142" s="328" t="s">
        <v>2639</v>
      </c>
      <c r="Q142" s="311" t="s">
        <v>1249</v>
      </c>
      <c r="R142" s="332" t="s">
        <v>1190</v>
      </c>
      <c r="S142" s="332" t="s">
        <v>81</v>
      </c>
      <c r="T142" s="332"/>
      <c r="U142" s="332"/>
      <c r="V142" s="328" t="s">
        <v>2647</v>
      </c>
      <c r="W142" s="336">
        <v>39590</v>
      </c>
      <c r="X142" s="332" t="s">
        <v>1182</v>
      </c>
      <c r="Y142" s="328" t="s">
        <v>2648</v>
      </c>
      <c r="Z142" s="336">
        <v>39590</v>
      </c>
      <c r="AA142" s="328"/>
      <c r="AB142" s="328"/>
      <c r="AC142" s="328"/>
      <c r="AD142" s="336"/>
      <c r="AE142" s="311" t="s">
        <v>3645</v>
      </c>
      <c r="AF142" s="52" t="s">
        <v>2642</v>
      </c>
      <c r="AG142" s="52" t="s">
        <v>3544</v>
      </c>
      <c r="AH142" s="52" t="s">
        <v>3476</v>
      </c>
      <c r="AI142" s="52" t="s">
        <v>3467</v>
      </c>
      <c r="AJ142" s="52"/>
      <c r="AK142" s="52" t="s">
        <v>1223</v>
      </c>
      <c r="AL142" s="52" t="s">
        <v>1570</v>
      </c>
      <c r="AM142" s="52" t="s">
        <v>3553</v>
      </c>
      <c r="AN142" s="250"/>
      <c r="AO142" s="250"/>
      <c r="AP142" s="119">
        <f t="shared" si="7"/>
        <v>40000</v>
      </c>
      <c r="AQ142" s="338">
        <v>23096</v>
      </c>
      <c r="AR142" s="332" t="s">
        <v>2660</v>
      </c>
      <c r="AS142" s="18" t="s">
        <v>2662</v>
      </c>
      <c r="AT142" s="18" t="s">
        <v>2662</v>
      </c>
      <c r="AU142" s="18" t="s">
        <v>2662</v>
      </c>
      <c r="AV142" s="15">
        <v>39590</v>
      </c>
      <c r="AW142" s="46" t="s">
        <v>2675</v>
      </c>
      <c r="AX142" s="18"/>
    </row>
    <row r="143" spans="1:50" s="123" customFormat="1" ht="90" x14ac:dyDescent="0.2">
      <c r="A143" s="52" t="s">
        <v>23</v>
      </c>
      <c r="B143" s="52" t="s">
        <v>277</v>
      </c>
      <c r="C143" s="52" t="s">
        <v>276</v>
      </c>
      <c r="D143" s="52" t="s">
        <v>16</v>
      </c>
      <c r="E143" s="52" t="s">
        <v>310</v>
      </c>
      <c r="F143" s="121" t="s">
        <v>1715</v>
      </c>
      <c r="G143" s="52" t="s">
        <v>440</v>
      </c>
      <c r="H143" s="71" t="s">
        <v>387</v>
      </c>
      <c r="I143" s="71" t="s">
        <v>405</v>
      </c>
      <c r="J143" s="122">
        <v>56000</v>
      </c>
      <c r="K143" s="71"/>
      <c r="L143" s="71"/>
      <c r="M143" s="249" t="s">
        <v>137</v>
      </c>
      <c r="N143" s="28"/>
      <c r="O143" s="36" t="s">
        <v>2631</v>
      </c>
      <c r="P143" s="36" t="s">
        <v>2632</v>
      </c>
      <c r="Q143" s="19" t="s">
        <v>1244</v>
      </c>
      <c r="R143" s="18" t="s">
        <v>12</v>
      </c>
      <c r="S143" s="18" t="s">
        <v>60</v>
      </c>
      <c r="T143" s="18"/>
      <c r="U143" s="18"/>
      <c r="V143" s="36"/>
      <c r="W143" s="17">
        <v>56000</v>
      </c>
      <c r="X143" s="18" t="s">
        <v>1182</v>
      </c>
      <c r="Y143" s="36"/>
      <c r="Z143" s="17">
        <v>56000</v>
      </c>
      <c r="AA143" s="36"/>
      <c r="AB143" s="36"/>
      <c r="AC143" s="36"/>
      <c r="AD143" s="17"/>
      <c r="AE143" s="19" t="s">
        <v>3645</v>
      </c>
      <c r="AF143" s="52" t="s">
        <v>2635</v>
      </c>
      <c r="AG143" s="52" t="s">
        <v>3544</v>
      </c>
      <c r="AH143" s="52" t="s">
        <v>3476</v>
      </c>
      <c r="AI143" s="52" t="s">
        <v>2456</v>
      </c>
      <c r="AJ143" s="52"/>
      <c r="AK143" s="52" t="s">
        <v>1223</v>
      </c>
      <c r="AL143" s="52" t="s">
        <v>1570</v>
      </c>
      <c r="AM143" s="52" t="s">
        <v>3553</v>
      </c>
      <c r="AN143" s="122">
        <v>56000</v>
      </c>
      <c r="AO143" s="250"/>
      <c r="AP143" s="119">
        <f t="shared" si="7"/>
        <v>0</v>
      </c>
      <c r="AQ143" s="338">
        <v>23100</v>
      </c>
      <c r="AR143" s="332" t="s">
        <v>2660</v>
      </c>
      <c r="AS143" s="18"/>
      <c r="AT143" s="18"/>
      <c r="AU143" s="18"/>
      <c r="AV143" s="15">
        <v>56000</v>
      </c>
      <c r="AW143" s="18" t="s">
        <v>2395</v>
      </c>
      <c r="AX143" s="18"/>
    </row>
    <row r="144" spans="1:50" s="123" customFormat="1" ht="72" hidden="1" x14ac:dyDescent="0.2">
      <c r="A144" s="52" t="s">
        <v>23</v>
      </c>
      <c r="B144" s="52" t="s">
        <v>277</v>
      </c>
      <c r="C144" s="52" t="s">
        <v>276</v>
      </c>
      <c r="D144" s="52" t="s">
        <v>16</v>
      </c>
      <c r="E144" s="52" t="s">
        <v>310</v>
      </c>
      <c r="F144" s="121" t="s">
        <v>1716</v>
      </c>
      <c r="G144" s="52" t="s">
        <v>441</v>
      </c>
      <c r="H144" s="71" t="s">
        <v>270</v>
      </c>
      <c r="I144" s="71" t="s">
        <v>405</v>
      </c>
      <c r="J144" s="122">
        <v>100000</v>
      </c>
      <c r="K144" s="71"/>
      <c r="L144" s="71"/>
      <c r="M144" s="249" t="s">
        <v>137</v>
      </c>
      <c r="N144" s="335"/>
      <c r="O144" s="332"/>
      <c r="P144" s="328"/>
      <c r="Q144" s="335" t="s">
        <v>1255</v>
      </c>
      <c r="R144" s="332" t="s">
        <v>1256</v>
      </c>
      <c r="S144" s="332" t="s">
        <v>14</v>
      </c>
      <c r="T144" s="332"/>
      <c r="U144" s="332"/>
      <c r="V144" s="328"/>
      <c r="W144" s="336">
        <v>49500</v>
      </c>
      <c r="X144" s="332" t="s">
        <v>1182</v>
      </c>
      <c r="Y144" s="328"/>
      <c r="Z144" s="336">
        <v>49500</v>
      </c>
      <c r="AA144" s="328"/>
      <c r="AB144" s="328"/>
      <c r="AC144" s="328"/>
      <c r="AD144" s="336"/>
      <c r="AE144" s="311" t="s">
        <v>3655</v>
      </c>
      <c r="AF144" s="52" t="s">
        <v>1223</v>
      </c>
      <c r="AG144" s="52" t="s">
        <v>3541</v>
      </c>
      <c r="AH144" s="52" t="s">
        <v>3470</v>
      </c>
      <c r="AI144" s="52" t="s">
        <v>3467</v>
      </c>
      <c r="AJ144" s="52"/>
      <c r="AK144" s="52" t="s">
        <v>1223</v>
      </c>
      <c r="AL144" s="52" t="s">
        <v>1570</v>
      </c>
      <c r="AM144" s="52" t="s">
        <v>3553</v>
      </c>
      <c r="AN144" s="250"/>
      <c r="AO144" s="250"/>
      <c r="AP144" s="119">
        <f t="shared" si="7"/>
        <v>100000</v>
      </c>
      <c r="AQ144" s="332" t="s">
        <v>1224</v>
      </c>
      <c r="AR144" s="332" t="s">
        <v>2660</v>
      </c>
      <c r="AS144" s="18"/>
      <c r="AT144" s="18"/>
      <c r="AU144" s="18"/>
      <c r="AV144" s="15">
        <v>49500</v>
      </c>
      <c r="AW144" s="46" t="s">
        <v>3671</v>
      </c>
      <c r="AX144" s="18"/>
    </row>
    <row r="145" spans="1:50" s="123" customFormat="1" ht="72" hidden="1" x14ac:dyDescent="0.2">
      <c r="A145" s="52" t="s">
        <v>23</v>
      </c>
      <c r="B145" s="52" t="s">
        <v>277</v>
      </c>
      <c r="C145" s="52" t="s">
        <v>276</v>
      </c>
      <c r="D145" s="52" t="s">
        <v>28</v>
      </c>
      <c r="E145" s="52" t="s">
        <v>310</v>
      </c>
      <c r="F145" s="121" t="s">
        <v>1717</v>
      </c>
      <c r="G145" s="52" t="s">
        <v>442</v>
      </c>
      <c r="H145" s="71" t="s">
        <v>270</v>
      </c>
      <c r="I145" s="71" t="s">
        <v>274</v>
      </c>
      <c r="J145" s="122">
        <v>1200000</v>
      </c>
      <c r="K145" s="249" t="s">
        <v>137</v>
      </c>
      <c r="L145" s="71"/>
      <c r="M145" s="71"/>
      <c r="N145" s="349"/>
      <c r="O145" s="329"/>
      <c r="P145" s="329"/>
      <c r="Q145" s="349"/>
      <c r="R145" s="344"/>
      <c r="S145" s="344"/>
      <c r="T145" s="344"/>
      <c r="U145" s="344"/>
      <c r="V145" s="329"/>
      <c r="W145" s="345"/>
      <c r="X145" s="344" t="s">
        <v>1182</v>
      </c>
      <c r="Y145" s="329"/>
      <c r="Z145" s="345"/>
      <c r="AA145" s="329"/>
      <c r="AB145" s="329"/>
      <c r="AC145" s="329"/>
      <c r="AD145" s="345"/>
      <c r="AE145" s="342" t="s">
        <v>3656</v>
      </c>
      <c r="AF145" s="52" t="s">
        <v>2649</v>
      </c>
      <c r="AG145" s="52" t="s">
        <v>3537</v>
      </c>
      <c r="AH145" s="52" t="s">
        <v>3451</v>
      </c>
      <c r="AI145" s="52" t="s">
        <v>3467</v>
      </c>
      <c r="AJ145" s="52"/>
      <c r="AK145" s="52" t="s">
        <v>1257</v>
      </c>
      <c r="AL145" s="52" t="s">
        <v>1569</v>
      </c>
      <c r="AM145" s="52" t="s">
        <v>3553</v>
      </c>
      <c r="AN145" s="250"/>
      <c r="AO145" s="250"/>
      <c r="AP145" s="119">
        <f t="shared" si="7"/>
        <v>1200000</v>
      </c>
      <c r="AQ145" s="344" t="s">
        <v>1224</v>
      </c>
      <c r="AR145" s="344" t="s">
        <v>2660</v>
      </c>
      <c r="AS145" s="71"/>
      <c r="AT145" s="71"/>
      <c r="AU145" s="71"/>
      <c r="AV145" s="250"/>
      <c r="AW145" s="71"/>
      <c r="AX145" s="71"/>
    </row>
    <row r="146" spans="1:50" s="123" customFormat="1" ht="90" hidden="1" x14ac:dyDescent="0.2">
      <c r="A146" s="52" t="s">
        <v>23</v>
      </c>
      <c r="B146" s="52" t="s">
        <v>277</v>
      </c>
      <c r="C146" s="52" t="s">
        <v>276</v>
      </c>
      <c r="D146" s="52" t="s">
        <v>28</v>
      </c>
      <c r="E146" s="52" t="s">
        <v>310</v>
      </c>
      <c r="F146" s="121" t="s">
        <v>1718</v>
      </c>
      <c r="G146" s="52" t="s">
        <v>443</v>
      </c>
      <c r="H146" s="71" t="s">
        <v>270</v>
      </c>
      <c r="I146" s="71" t="s">
        <v>271</v>
      </c>
      <c r="J146" s="122">
        <v>18000</v>
      </c>
      <c r="K146" s="71"/>
      <c r="L146" s="71"/>
      <c r="M146" s="249" t="s">
        <v>137</v>
      </c>
      <c r="N146" s="335"/>
      <c r="O146" s="328" t="s">
        <v>2650</v>
      </c>
      <c r="P146" s="328" t="s">
        <v>2603</v>
      </c>
      <c r="Q146" s="311" t="s">
        <v>1244</v>
      </c>
      <c r="R146" s="332" t="s">
        <v>12</v>
      </c>
      <c r="S146" s="332" t="s">
        <v>60</v>
      </c>
      <c r="T146" s="332" t="s">
        <v>1258</v>
      </c>
      <c r="U146" s="332" t="s">
        <v>1259</v>
      </c>
      <c r="V146" s="328" t="s">
        <v>2604</v>
      </c>
      <c r="W146" s="336">
        <v>18000</v>
      </c>
      <c r="X146" s="332" t="s">
        <v>1182</v>
      </c>
      <c r="Y146" s="328" t="s">
        <v>2605</v>
      </c>
      <c r="Z146" s="336">
        <v>18000</v>
      </c>
      <c r="AA146" s="328" t="s">
        <v>2651</v>
      </c>
      <c r="AB146" s="328" t="s">
        <v>2627</v>
      </c>
      <c r="AC146" s="328" t="s">
        <v>2627</v>
      </c>
      <c r="AD146" s="336">
        <v>18000</v>
      </c>
      <c r="AE146" s="311" t="s">
        <v>3644</v>
      </c>
      <c r="AF146" s="52" t="s">
        <v>2613</v>
      </c>
      <c r="AG146" s="52" t="s">
        <v>3544</v>
      </c>
      <c r="AH146" s="52" t="s">
        <v>3475</v>
      </c>
      <c r="AI146" s="52" t="s">
        <v>2457</v>
      </c>
      <c r="AJ146" s="52"/>
      <c r="AK146" s="52" t="s">
        <v>1223</v>
      </c>
      <c r="AL146" s="52" t="s">
        <v>1570</v>
      </c>
      <c r="AM146" s="52" t="s">
        <v>3553</v>
      </c>
      <c r="AN146" s="250"/>
      <c r="AO146" s="250">
        <v>18000</v>
      </c>
      <c r="AP146" s="119">
        <f t="shared" si="7"/>
        <v>0</v>
      </c>
      <c r="AQ146" s="338"/>
      <c r="AR146" s="332"/>
      <c r="AS146" s="18"/>
      <c r="AT146" s="18"/>
      <c r="AU146" s="18"/>
      <c r="AV146" s="15">
        <v>18000</v>
      </c>
      <c r="AW146" s="18" t="s">
        <v>2395</v>
      </c>
      <c r="AX146" s="18"/>
    </row>
    <row r="147" spans="1:50" s="123" customFormat="1" ht="72" x14ac:dyDescent="0.2">
      <c r="A147" s="52" t="s">
        <v>23</v>
      </c>
      <c r="B147" s="52" t="s">
        <v>277</v>
      </c>
      <c r="C147" s="52" t="s">
        <v>276</v>
      </c>
      <c r="D147" s="52" t="s">
        <v>22</v>
      </c>
      <c r="E147" s="52" t="s">
        <v>349</v>
      </c>
      <c r="F147" s="121" t="s">
        <v>1719</v>
      </c>
      <c r="G147" s="52" t="s">
        <v>444</v>
      </c>
      <c r="H147" s="71" t="s">
        <v>270</v>
      </c>
      <c r="I147" s="71" t="s">
        <v>275</v>
      </c>
      <c r="J147" s="122">
        <v>4200000</v>
      </c>
      <c r="K147" s="249" t="s">
        <v>137</v>
      </c>
      <c r="L147" s="71"/>
      <c r="M147" s="71"/>
      <c r="N147" s="28"/>
      <c r="O147" s="43">
        <v>242217</v>
      </c>
      <c r="P147" s="36" t="s">
        <v>3657</v>
      </c>
      <c r="Q147" s="19" t="s">
        <v>3658</v>
      </c>
      <c r="R147" s="18" t="s">
        <v>1190</v>
      </c>
      <c r="S147" s="18" t="s">
        <v>14</v>
      </c>
      <c r="T147" s="18"/>
      <c r="U147" s="18"/>
      <c r="V147" s="36" t="s">
        <v>3659</v>
      </c>
      <c r="W147" s="17">
        <v>4155900</v>
      </c>
      <c r="X147" s="18" t="s">
        <v>1182</v>
      </c>
      <c r="Y147" s="36" t="s">
        <v>3660</v>
      </c>
      <c r="Z147" s="17">
        <v>4155900</v>
      </c>
      <c r="AA147" s="36" t="s">
        <v>3661</v>
      </c>
      <c r="AB147" s="36"/>
      <c r="AC147" s="36"/>
      <c r="AD147" s="17">
        <v>4155900</v>
      </c>
      <c r="AE147" s="19" t="s">
        <v>3645</v>
      </c>
      <c r="AF147" s="52" t="s">
        <v>2630</v>
      </c>
      <c r="AG147" s="52" t="s">
        <v>3541</v>
      </c>
      <c r="AH147" s="52" t="s">
        <v>3470</v>
      </c>
      <c r="AI147" s="52" t="s">
        <v>2456</v>
      </c>
      <c r="AJ147" s="52"/>
      <c r="AK147" s="52" t="s">
        <v>1257</v>
      </c>
      <c r="AL147" s="52" t="s">
        <v>1569</v>
      </c>
      <c r="AM147" s="52" t="s">
        <v>3553</v>
      </c>
      <c r="AN147" s="250">
        <v>4155900</v>
      </c>
      <c r="AO147" s="250"/>
      <c r="AP147" s="119">
        <f t="shared" si="7"/>
        <v>44100</v>
      </c>
      <c r="AQ147" s="338">
        <v>23108</v>
      </c>
      <c r="AR147" s="332"/>
      <c r="AS147" s="18"/>
      <c r="AT147" s="18"/>
      <c r="AU147" s="18"/>
      <c r="AV147" s="15">
        <v>4155900</v>
      </c>
      <c r="AW147" s="46" t="s">
        <v>3672</v>
      </c>
      <c r="AX147" s="18"/>
    </row>
    <row r="148" spans="1:50" s="123" customFormat="1" ht="90" hidden="1" x14ac:dyDescent="0.2">
      <c r="A148" s="52" t="s">
        <v>23</v>
      </c>
      <c r="B148" s="52" t="s">
        <v>277</v>
      </c>
      <c r="C148" s="52" t="s">
        <v>276</v>
      </c>
      <c r="D148" s="52" t="s">
        <v>10</v>
      </c>
      <c r="E148" s="52" t="s">
        <v>311</v>
      </c>
      <c r="F148" s="121" t="s">
        <v>1720</v>
      </c>
      <c r="G148" s="52" t="s">
        <v>445</v>
      </c>
      <c r="H148" s="71" t="s">
        <v>446</v>
      </c>
      <c r="I148" s="71" t="s">
        <v>271</v>
      </c>
      <c r="J148" s="122">
        <v>2700000</v>
      </c>
      <c r="K148" s="249" t="s">
        <v>137</v>
      </c>
      <c r="L148" s="71"/>
      <c r="M148" s="71"/>
      <c r="N148" s="335"/>
      <c r="O148" s="328"/>
      <c r="P148" s="328"/>
      <c r="Q148" s="311"/>
      <c r="R148" s="332"/>
      <c r="S148" s="332"/>
      <c r="T148" s="332"/>
      <c r="U148" s="332"/>
      <c r="V148" s="328"/>
      <c r="W148" s="336"/>
      <c r="X148" s="332" t="s">
        <v>1182</v>
      </c>
      <c r="Y148" s="328"/>
      <c r="Z148" s="336"/>
      <c r="AA148" s="328"/>
      <c r="AB148" s="328"/>
      <c r="AC148" s="328"/>
      <c r="AD148" s="336"/>
      <c r="AE148" s="311" t="s">
        <v>3662</v>
      </c>
      <c r="AF148" s="52" t="s">
        <v>2630</v>
      </c>
      <c r="AG148" s="52" t="s">
        <v>3541</v>
      </c>
      <c r="AH148" s="52" t="s">
        <v>3470</v>
      </c>
      <c r="AI148" s="52" t="s">
        <v>3467</v>
      </c>
      <c r="AJ148" s="52"/>
      <c r="AK148" s="52" t="s">
        <v>1260</v>
      </c>
      <c r="AL148" s="52" t="s">
        <v>1571</v>
      </c>
      <c r="AM148" s="52" t="s">
        <v>3553</v>
      </c>
      <c r="AN148" s="250"/>
      <c r="AO148" s="250"/>
      <c r="AP148" s="119">
        <f t="shared" si="7"/>
        <v>2700000</v>
      </c>
      <c r="AQ148" s="332" t="s">
        <v>2660</v>
      </c>
      <c r="AR148" s="332" t="s">
        <v>2660</v>
      </c>
      <c r="AS148" s="18"/>
      <c r="AT148" s="18"/>
      <c r="AU148" s="18"/>
      <c r="AV148" s="18"/>
      <c r="AW148" s="18"/>
      <c r="AX148" s="18"/>
    </row>
    <row r="149" spans="1:50" s="123" customFormat="1" ht="72" hidden="1" x14ac:dyDescent="0.2">
      <c r="A149" s="52" t="s">
        <v>23</v>
      </c>
      <c r="B149" s="52" t="s">
        <v>277</v>
      </c>
      <c r="C149" s="52" t="s">
        <v>276</v>
      </c>
      <c r="D149" s="52" t="s">
        <v>10</v>
      </c>
      <c r="E149" s="52" t="s">
        <v>311</v>
      </c>
      <c r="F149" s="121" t="s">
        <v>1721</v>
      </c>
      <c r="G149" s="52" t="s">
        <v>447</v>
      </c>
      <c r="H149" s="71" t="s">
        <v>303</v>
      </c>
      <c r="I149" s="71" t="s">
        <v>271</v>
      </c>
      <c r="J149" s="122">
        <v>300000</v>
      </c>
      <c r="K149" s="249" t="s">
        <v>137</v>
      </c>
      <c r="L149" s="71"/>
      <c r="M149" s="71"/>
      <c r="N149" s="335"/>
      <c r="O149" s="328"/>
      <c r="P149" s="328"/>
      <c r="Q149" s="311"/>
      <c r="R149" s="332"/>
      <c r="S149" s="332"/>
      <c r="T149" s="332"/>
      <c r="U149" s="332"/>
      <c r="V149" s="328"/>
      <c r="W149" s="336"/>
      <c r="X149" s="332" t="s">
        <v>1182</v>
      </c>
      <c r="Y149" s="328"/>
      <c r="Z149" s="336"/>
      <c r="AA149" s="328"/>
      <c r="AB149" s="328"/>
      <c r="AC149" s="328"/>
      <c r="AD149" s="336"/>
      <c r="AE149" s="311" t="s">
        <v>3662</v>
      </c>
      <c r="AF149" s="52" t="s">
        <v>2630</v>
      </c>
      <c r="AG149" s="52" t="s">
        <v>3541</v>
      </c>
      <c r="AH149" s="52" t="s">
        <v>3470</v>
      </c>
      <c r="AI149" s="52" t="s">
        <v>3467</v>
      </c>
      <c r="AJ149" s="52"/>
      <c r="AK149" s="52" t="s">
        <v>1260</v>
      </c>
      <c r="AL149" s="52" t="s">
        <v>1571</v>
      </c>
      <c r="AM149" s="52" t="s">
        <v>3553</v>
      </c>
      <c r="AN149" s="250"/>
      <c r="AO149" s="250"/>
      <c r="AP149" s="119">
        <f t="shared" si="7"/>
        <v>300000</v>
      </c>
      <c r="AQ149" s="332" t="s">
        <v>2660</v>
      </c>
      <c r="AR149" s="332" t="s">
        <v>2660</v>
      </c>
      <c r="AS149" s="18"/>
      <c r="AT149" s="18"/>
      <c r="AU149" s="18"/>
      <c r="AV149" s="18"/>
      <c r="AW149" s="18"/>
      <c r="AX149" s="18"/>
    </row>
    <row r="150" spans="1:50" s="123" customFormat="1" ht="72" hidden="1" x14ac:dyDescent="0.2">
      <c r="A150" s="52" t="s">
        <v>23</v>
      </c>
      <c r="B150" s="52" t="s">
        <v>277</v>
      </c>
      <c r="C150" s="52" t="s">
        <v>276</v>
      </c>
      <c r="D150" s="52" t="s">
        <v>10</v>
      </c>
      <c r="E150" s="52" t="s">
        <v>311</v>
      </c>
      <c r="F150" s="121" t="s">
        <v>1722</v>
      </c>
      <c r="G150" s="52" t="s">
        <v>448</v>
      </c>
      <c r="H150" s="71" t="s">
        <v>270</v>
      </c>
      <c r="I150" s="71" t="s">
        <v>271</v>
      </c>
      <c r="J150" s="122">
        <v>75000</v>
      </c>
      <c r="K150" s="249" t="s">
        <v>137</v>
      </c>
      <c r="L150" s="71"/>
      <c r="M150" s="71"/>
      <c r="N150" s="335"/>
      <c r="O150" s="328"/>
      <c r="P150" s="328"/>
      <c r="Q150" s="311"/>
      <c r="R150" s="332"/>
      <c r="S150" s="332"/>
      <c r="T150" s="332"/>
      <c r="U150" s="332"/>
      <c r="V150" s="328"/>
      <c r="W150" s="336"/>
      <c r="X150" s="332" t="s">
        <v>1182</v>
      </c>
      <c r="Y150" s="328"/>
      <c r="Z150" s="336"/>
      <c r="AA150" s="328"/>
      <c r="AB150" s="328"/>
      <c r="AC150" s="328"/>
      <c r="AD150" s="336"/>
      <c r="AE150" s="311" t="s">
        <v>3662</v>
      </c>
      <c r="AF150" s="52" t="s">
        <v>2630</v>
      </c>
      <c r="AG150" s="52" t="s">
        <v>3541</v>
      </c>
      <c r="AH150" s="52" t="s">
        <v>3470</v>
      </c>
      <c r="AI150" s="52" t="s">
        <v>3467</v>
      </c>
      <c r="AJ150" s="52"/>
      <c r="AK150" s="52" t="s">
        <v>1260</v>
      </c>
      <c r="AL150" s="52" t="s">
        <v>1571</v>
      </c>
      <c r="AM150" s="52" t="s">
        <v>3553</v>
      </c>
      <c r="AN150" s="250"/>
      <c r="AO150" s="250"/>
      <c r="AP150" s="119">
        <f t="shared" si="7"/>
        <v>75000</v>
      </c>
      <c r="AQ150" s="332" t="s">
        <v>2660</v>
      </c>
      <c r="AR150" s="332" t="s">
        <v>2660</v>
      </c>
      <c r="AS150" s="18"/>
      <c r="AT150" s="18"/>
      <c r="AU150" s="18"/>
      <c r="AV150" s="18"/>
      <c r="AW150" s="18"/>
      <c r="AX150" s="18"/>
    </row>
    <row r="151" spans="1:50" s="123" customFormat="1" ht="72" hidden="1" x14ac:dyDescent="0.2">
      <c r="A151" s="52" t="s">
        <v>23</v>
      </c>
      <c r="B151" s="52" t="s">
        <v>277</v>
      </c>
      <c r="C151" s="52" t="s">
        <v>276</v>
      </c>
      <c r="D151" s="52" t="s">
        <v>10</v>
      </c>
      <c r="E151" s="52" t="s">
        <v>311</v>
      </c>
      <c r="F151" s="121" t="s">
        <v>1723</v>
      </c>
      <c r="G151" s="52" t="s">
        <v>449</v>
      </c>
      <c r="H151" s="71" t="s">
        <v>450</v>
      </c>
      <c r="I151" s="71" t="s">
        <v>271</v>
      </c>
      <c r="J151" s="122">
        <v>137500</v>
      </c>
      <c r="K151" s="249" t="s">
        <v>137</v>
      </c>
      <c r="L151" s="71"/>
      <c r="M151" s="71"/>
      <c r="N151" s="335"/>
      <c r="O151" s="328"/>
      <c r="P151" s="328"/>
      <c r="Q151" s="311"/>
      <c r="R151" s="332"/>
      <c r="S151" s="332"/>
      <c r="T151" s="332"/>
      <c r="U151" s="332"/>
      <c r="V151" s="328"/>
      <c r="W151" s="346"/>
      <c r="X151" s="332" t="s">
        <v>1182</v>
      </c>
      <c r="Y151" s="328"/>
      <c r="Z151" s="346"/>
      <c r="AA151" s="328"/>
      <c r="AB151" s="328"/>
      <c r="AC151" s="328"/>
      <c r="AD151" s="346"/>
      <c r="AE151" s="311" t="s">
        <v>3662</v>
      </c>
      <c r="AF151" s="52" t="s">
        <v>2630</v>
      </c>
      <c r="AG151" s="52" t="s">
        <v>3541</v>
      </c>
      <c r="AH151" s="52" t="s">
        <v>3470</v>
      </c>
      <c r="AI151" s="52" t="s">
        <v>3467</v>
      </c>
      <c r="AJ151" s="52"/>
      <c r="AK151" s="52" t="s">
        <v>1260</v>
      </c>
      <c r="AL151" s="52" t="s">
        <v>1571</v>
      </c>
      <c r="AM151" s="52" t="s">
        <v>3553</v>
      </c>
      <c r="AN151" s="250"/>
      <c r="AO151" s="250"/>
      <c r="AP151" s="119">
        <f t="shared" si="7"/>
        <v>137500</v>
      </c>
      <c r="AQ151" s="332" t="s">
        <v>2660</v>
      </c>
      <c r="AR151" s="332" t="s">
        <v>2660</v>
      </c>
      <c r="AS151" s="18"/>
      <c r="AT151" s="18"/>
      <c r="AU151" s="18"/>
      <c r="AV151" s="18"/>
      <c r="AW151" s="18"/>
      <c r="AX151" s="18"/>
    </row>
    <row r="152" spans="1:50" s="123" customFormat="1" ht="108" hidden="1" x14ac:dyDescent="0.2">
      <c r="A152" s="52" t="s">
        <v>23</v>
      </c>
      <c r="B152" s="52" t="s">
        <v>277</v>
      </c>
      <c r="C152" s="52" t="s">
        <v>276</v>
      </c>
      <c r="D152" s="52" t="s">
        <v>10</v>
      </c>
      <c r="E152" s="52" t="s">
        <v>311</v>
      </c>
      <c r="F152" s="121" t="s">
        <v>1724</v>
      </c>
      <c r="G152" s="52" t="s">
        <v>451</v>
      </c>
      <c r="H152" s="71" t="s">
        <v>450</v>
      </c>
      <c r="I152" s="71" t="s">
        <v>271</v>
      </c>
      <c r="J152" s="122">
        <v>209000</v>
      </c>
      <c r="K152" s="249" t="s">
        <v>137</v>
      </c>
      <c r="L152" s="71"/>
      <c r="M152" s="71"/>
      <c r="N152" s="335"/>
      <c r="O152" s="328"/>
      <c r="P152" s="328"/>
      <c r="Q152" s="311"/>
      <c r="R152" s="332"/>
      <c r="S152" s="332"/>
      <c r="T152" s="332"/>
      <c r="U152" s="332"/>
      <c r="V152" s="328"/>
      <c r="W152" s="336"/>
      <c r="X152" s="332" t="s">
        <v>1182</v>
      </c>
      <c r="Y152" s="328"/>
      <c r="Z152" s="336"/>
      <c r="AA152" s="328"/>
      <c r="AB152" s="328"/>
      <c r="AC152" s="328"/>
      <c r="AD152" s="336"/>
      <c r="AE152" s="311" t="s">
        <v>3662</v>
      </c>
      <c r="AF152" s="52" t="s">
        <v>2630</v>
      </c>
      <c r="AG152" s="52" t="s">
        <v>3541</v>
      </c>
      <c r="AH152" s="52" t="s">
        <v>3470</v>
      </c>
      <c r="AI152" s="52" t="s">
        <v>3467</v>
      </c>
      <c r="AJ152" s="52"/>
      <c r="AK152" s="52" t="s">
        <v>1260</v>
      </c>
      <c r="AL152" s="52" t="s">
        <v>1571</v>
      </c>
      <c r="AM152" s="52" t="s">
        <v>3553</v>
      </c>
      <c r="AN152" s="250"/>
      <c r="AO152" s="250"/>
      <c r="AP152" s="119">
        <f t="shared" si="7"/>
        <v>209000</v>
      </c>
      <c r="AQ152" s="332" t="s">
        <v>2660</v>
      </c>
      <c r="AR152" s="332" t="s">
        <v>2660</v>
      </c>
      <c r="AS152" s="18"/>
      <c r="AT152" s="18"/>
      <c r="AU152" s="18"/>
      <c r="AV152" s="18"/>
      <c r="AW152" s="18"/>
      <c r="AX152" s="18"/>
    </row>
    <row r="153" spans="1:50" s="123" customFormat="1" ht="72" x14ac:dyDescent="0.2">
      <c r="A153" s="52" t="s">
        <v>23</v>
      </c>
      <c r="B153" s="52" t="s">
        <v>277</v>
      </c>
      <c r="C153" s="52" t="s">
        <v>276</v>
      </c>
      <c r="D153" s="52" t="s">
        <v>10</v>
      </c>
      <c r="E153" s="52" t="s">
        <v>311</v>
      </c>
      <c r="F153" s="121" t="s">
        <v>1725</v>
      </c>
      <c r="G153" s="52" t="s">
        <v>452</v>
      </c>
      <c r="H153" s="71" t="s">
        <v>270</v>
      </c>
      <c r="I153" s="71" t="s">
        <v>300</v>
      </c>
      <c r="J153" s="122">
        <v>500000</v>
      </c>
      <c r="K153" s="71"/>
      <c r="L153" s="71"/>
      <c r="M153" s="249" t="s">
        <v>137</v>
      </c>
      <c r="N153" s="121"/>
      <c r="O153" s="131" t="s">
        <v>2652</v>
      </c>
      <c r="P153" s="131" t="s">
        <v>2621</v>
      </c>
      <c r="Q153" s="52" t="s">
        <v>1243</v>
      </c>
      <c r="R153" s="71" t="s">
        <v>1190</v>
      </c>
      <c r="S153" s="71" t="s">
        <v>89</v>
      </c>
      <c r="T153" s="71"/>
      <c r="U153" s="71"/>
      <c r="V153" s="131" t="s">
        <v>2622</v>
      </c>
      <c r="W153" s="122">
        <v>499476</v>
      </c>
      <c r="X153" s="71" t="s">
        <v>1182</v>
      </c>
      <c r="Y153" s="131" t="s">
        <v>2623</v>
      </c>
      <c r="Z153" s="122">
        <v>499476</v>
      </c>
      <c r="AA153" s="36" t="s">
        <v>3663</v>
      </c>
      <c r="AB153" s="36" t="s">
        <v>3664</v>
      </c>
      <c r="AC153" s="36" t="s">
        <v>3664</v>
      </c>
      <c r="AD153" s="17">
        <v>499476</v>
      </c>
      <c r="AE153" s="19" t="s">
        <v>3644</v>
      </c>
      <c r="AF153" s="52" t="s">
        <v>2653</v>
      </c>
      <c r="AG153" s="52" t="s">
        <v>3544</v>
      </c>
      <c r="AH153" s="52" t="s">
        <v>3476</v>
      </c>
      <c r="AI153" s="52" t="s">
        <v>2456</v>
      </c>
      <c r="AJ153" s="52"/>
      <c r="AK153" s="52" t="s">
        <v>1223</v>
      </c>
      <c r="AL153" s="52" t="s">
        <v>1570</v>
      </c>
      <c r="AM153" s="52" t="s">
        <v>3553</v>
      </c>
      <c r="AN153" s="250">
        <v>499476</v>
      </c>
      <c r="AO153" s="250"/>
      <c r="AP153" s="119">
        <f t="shared" si="7"/>
        <v>524</v>
      </c>
      <c r="AQ153" s="338">
        <v>23093</v>
      </c>
      <c r="AR153" s="332"/>
      <c r="AS153" s="18"/>
      <c r="AT153" s="18"/>
      <c r="AU153" s="18"/>
      <c r="AV153" s="15">
        <v>499476</v>
      </c>
      <c r="AW153" s="46" t="s">
        <v>3673</v>
      </c>
      <c r="AX153" s="18"/>
    </row>
    <row r="154" spans="1:50" s="123" customFormat="1" ht="72" x14ac:dyDescent="0.2">
      <c r="A154" s="52" t="s">
        <v>23</v>
      </c>
      <c r="B154" s="52" t="s">
        <v>277</v>
      </c>
      <c r="C154" s="52" t="s">
        <v>276</v>
      </c>
      <c r="D154" s="52" t="s">
        <v>10</v>
      </c>
      <c r="E154" s="52" t="s">
        <v>311</v>
      </c>
      <c r="F154" s="121" t="s">
        <v>1726</v>
      </c>
      <c r="G154" s="52" t="s">
        <v>453</v>
      </c>
      <c r="H154" s="71" t="s">
        <v>270</v>
      </c>
      <c r="I154" s="71" t="s">
        <v>300</v>
      </c>
      <c r="J154" s="122">
        <v>500000</v>
      </c>
      <c r="K154" s="71"/>
      <c r="L154" s="71"/>
      <c r="M154" s="249" t="s">
        <v>137</v>
      </c>
      <c r="N154" s="121"/>
      <c r="O154" s="131" t="s">
        <v>2654</v>
      </c>
      <c r="P154" s="131" t="s">
        <v>2621</v>
      </c>
      <c r="Q154" s="52" t="s">
        <v>1243</v>
      </c>
      <c r="R154" s="71" t="s">
        <v>1190</v>
      </c>
      <c r="S154" s="71" t="s">
        <v>89</v>
      </c>
      <c r="T154" s="71"/>
      <c r="U154" s="71"/>
      <c r="V154" s="131" t="s">
        <v>2622</v>
      </c>
      <c r="W154" s="122">
        <v>497550</v>
      </c>
      <c r="X154" s="71" t="s">
        <v>1182</v>
      </c>
      <c r="Y154" s="131" t="s">
        <v>2623</v>
      </c>
      <c r="Z154" s="122">
        <v>497550</v>
      </c>
      <c r="AA154" s="36" t="s">
        <v>3665</v>
      </c>
      <c r="AB154" s="36" t="s">
        <v>3664</v>
      </c>
      <c r="AC154" s="36" t="s">
        <v>3664</v>
      </c>
      <c r="AD154" s="17">
        <v>497550</v>
      </c>
      <c r="AE154" s="19" t="s">
        <v>3644</v>
      </c>
      <c r="AF154" s="52" t="s">
        <v>2653</v>
      </c>
      <c r="AG154" s="52" t="s">
        <v>3544</v>
      </c>
      <c r="AH154" s="52" t="s">
        <v>3476</v>
      </c>
      <c r="AI154" s="52" t="s">
        <v>2456</v>
      </c>
      <c r="AJ154" s="52"/>
      <c r="AK154" s="52" t="s">
        <v>1223</v>
      </c>
      <c r="AL154" s="52" t="s">
        <v>1570</v>
      </c>
      <c r="AM154" s="52" t="s">
        <v>3553</v>
      </c>
      <c r="AN154" s="250">
        <v>497550</v>
      </c>
      <c r="AO154" s="250"/>
      <c r="AP154" s="119">
        <f t="shared" si="7"/>
        <v>2450</v>
      </c>
      <c r="AQ154" s="338">
        <v>23093</v>
      </c>
      <c r="AR154" s="332"/>
      <c r="AS154" s="18"/>
      <c r="AT154" s="18"/>
      <c r="AU154" s="18"/>
      <c r="AV154" s="15">
        <v>497550</v>
      </c>
      <c r="AW154" s="350" t="s">
        <v>3674</v>
      </c>
      <c r="AX154" s="18"/>
    </row>
    <row r="155" spans="1:50" s="123" customFormat="1" ht="72" hidden="1" x14ac:dyDescent="0.2">
      <c r="A155" s="52" t="s">
        <v>23</v>
      </c>
      <c r="B155" s="52" t="s">
        <v>277</v>
      </c>
      <c r="C155" s="52" t="s">
        <v>17</v>
      </c>
      <c r="D155" s="52" t="s">
        <v>34</v>
      </c>
      <c r="E155" s="52" t="s">
        <v>310</v>
      </c>
      <c r="F155" s="121" t="s">
        <v>1727</v>
      </c>
      <c r="G155" s="52" t="s">
        <v>1156</v>
      </c>
      <c r="H155" s="71" t="s">
        <v>270</v>
      </c>
      <c r="I155" s="71" t="s">
        <v>1119</v>
      </c>
      <c r="J155" s="122">
        <v>7403000</v>
      </c>
      <c r="K155" s="249" t="s">
        <v>137</v>
      </c>
      <c r="L155" s="71"/>
      <c r="M155" s="71"/>
      <c r="N155" s="121"/>
      <c r="O155" s="131" t="s">
        <v>2601</v>
      </c>
      <c r="P155" s="131" t="s">
        <v>2655</v>
      </c>
      <c r="Q155" s="52" t="s">
        <v>2656</v>
      </c>
      <c r="R155" s="71" t="s">
        <v>1190</v>
      </c>
      <c r="S155" s="71" t="s">
        <v>60</v>
      </c>
      <c r="T155" s="71"/>
      <c r="U155" s="71"/>
      <c r="V155" s="131" t="s">
        <v>2657</v>
      </c>
      <c r="W155" s="122">
        <v>6979863.6399999997</v>
      </c>
      <c r="X155" s="244" t="s">
        <v>1261</v>
      </c>
      <c r="Y155" s="252" t="s">
        <v>3981</v>
      </c>
      <c r="Z155" s="122">
        <v>6979863.6399999997</v>
      </c>
      <c r="AA155" s="36" t="s">
        <v>3666</v>
      </c>
      <c r="AB155" s="36"/>
      <c r="AC155" s="17">
        <v>497550</v>
      </c>
      <c r="AD155" s="118">
        <v>6979863.6399999997</v>
      </c>
      <c r="AE155" s="19" t="s">
        <v>3667</v>
      </c>
      <c r="AF155" s="54" t="s">
        <v>2659</v>
      </c>
      <c r="AG155" s="54" t="s">
        <v>3541</v>
      </c>
      <c r="AH155" s="52" t="s">
        <v>3470</v>
      </c>
      <c r="AI155" s="52" t="s">
        <v>2456</v>
      </c>
      <c r="AJ155" s="52"/>
      <c r="AK155" s="52" t="s">
        <v>1262</v>
      </c>
      <c r="AL155" s="52" t="s">
        <v>1571</v>
      </c>
      <c r="AM155" s="52" t="s">
        <v>3553</v>
      </c>
      <c r="AN155" s="250">
        <v>6979863.6399999997</v>
      </c>
      <c r="AO155" s="250"/>
      <c r="AP155" s="119">
        <f t="shared" si="7"/>
        <v>423136.36000000034</v>
      </c>
      <c r="AQ155" s="338">
        <v>23103</v>
      </c>
      <c r="AR155" s="332"/>
      <c r="AS155" s="18"/>
      <c r="AT155" s="18"/>
      <c r="AU155" s="18"/>
      <c r="AV155" s="15">
        <v>6979863.6399999997</v>
      </c>
      <c r="AW155" s="351">
        <v>423136.36</v>
      </c>
      <c r="AX155" s="18"/>
    </row>
    <row r="156" spans="1:50" s="123" customFormat="1" ht="72" x14ac:dyDescent="0.2">
      <c r="A156" s="52" t="s">
        <v>41</v>
      </c>
      <c r="B156" s="52" t="s">
        <v>277</v>
      </c>
      <c r="C156" s="52" t="s">
        <v>276</v>
      </c>
      <c r="D156" s="52" t="s">
        <v>11</v>
      </c>
      <c r="E156" s="52" t="s">
        <v>454</v>
      </c>
      <c r="F156" s="121" t="s">
        <v>1728</v>
      </c>
      <c r="G156" s="52" t="s">
        <v>455</v>
      </c>
      <c r="H156" s="71" t="s">
        <v>267</v>
      </c>
      <c r="I156" s="71" t="s">
        <v>435</v>
      </c>
      <c r="J156" s="122">
        <v>41700</v>
      </c>
      <c r="K156" s="71"/>
      <c r="L156" s="71"/>
      <c r="M156" s="249" t="s">
        <v>137</v>
      </c>
      <c r="N156" s="28"/>
      <c r="O156" s="18" t="s">
        <v>2676</v>
      </c>
      <c r="P156" s="36" t="s">
        <v>2677</v>
      </c>
      <c r="Q156" s="19" t="s">
        <v>2419</v>
      </c>
      <c r="R156" s="18" t="s">
        <v>39</v>
      </c>
      <c r="S156" s="18" t="s">
        <v>60</v>
      </c>
      <c r="T156" s="18"/>
      <c r="U156" s="18"/>
      <c r="V156" s="18" t="s">
        <v>2678</v>
      </c>
      <c r="W156" s="136">
        <v>41665.800000000003</v>
      </c>
      <c r="X156" s="32">
        <v>1</v>
      </c>
      <c r="Y156" s="36" t="s">
        <v>3061</v>
      </c>
      <c r="Z156" s="136">
        <v>41665.800000000003</v>
      </c>
      <c r="AA156" s="36" t="s">
        <v>2679</v>
      </c>
      <c r="AB156" s="36" t="s">
        <v>3061</v>
      </c>
      <c r="AC156" s="36" t="s">
        <v>3675</v>
      </c>
      <c r="AD156" s="136">
        <v>41665.800000000003</v>
      </c>
      <c r="AE156" s="19" t="s">
        <v>3676</v>
      </c>
      <c r="AF156" s="52" t="s">
        <v>2680</v>
      </c>
      <c r="AG156" s="52" t="s">
        <v>3544</v>
      </c>
      <c r="AH156" s="52" t="s">
        <v>3472</v>
      </c>
      <c r="AI156" s="52" t="s">
        <v>2456</v>
      </c>
      <c r="AJ156" s="52"/>
      <c r="AK156" s="52" t="s">
        <v>1263</v>
      </c>
      <c r="AL156" s="52" t="s">
        <v>1570</v>
      </c>
      <c r="AM156" s="52" t="s">
        <v>3553</v>
      </c>
      <c r="AN156" s="250">
        <v>41665.800000000003</v>
      </c>
      <c r="AO156" s="250"/>
      <c r="AP156" s="119">
        <f t="shared" si="7"/>
        <v>34.19999999999709</v>
      </c>
      <c r="AQ156" s="354">
        <v>23080</v>
      </c>
      <c r="AR156" s="341">
        <v>23102</v>
      </c>
      <c r="AS156" s="338">
        <v>23109</v>
      </c>
      <c r="AT156" s="355">
        <v>23114</v>
      </c>
      <c r="AU156" s="341">
        <v>23102</v>
      </c>
      <c r="AV156" s="356">
        <v>41665.800000000003</v>
      </c>
      <c r="AW156" s="332">
        <v>34.200000000000003</v>
      </c>
      <c r="AX156" s="18"/>
    </row>
    <row r="157" spans="1:50" s="123" customFormat="1" ht="72" x14ac:dyDescent="0.2">
      <c r="A157" s="52" t="s">
        <v>41</v>
      </c>
      <c r="B157" s="52" t="s">
        <v>277</v>
      </c>
      <c r="C157" s="52" t="s">
        <v>276</v>
      </c>
      <c r="D157" s="52" t="s">
        <v>11</v>
      </c>
      <c r="E157" s="52" t="s">
        <v>454</v>
      </c>
      <c r="F157" s="121" t="s">
        <v>1729</v>
      </c>
      <c r="G157" s="52" t="s">
        <v>456</v>
      </c>
      <c r="H157" s="71" t="s">
        <v>269</v>
      </c>
      <c r="I157" s="71" t="s">
        <v>271</v>
      </c>
      <c r="J157" s="122">
        <v>28000</v>
      </c>
      <c r="K157" s="71"/>
      <c r="L157" s="71"/>
      <c r="M157" s="249" t="s">
        <v>137</v>
      </c>
      <c r="N157" s="28"/>
      <c r="O157" s="18" t="s">
        <v>2681</v>
      </c>
      <c r="P157" s="36" t="s">
        <v>2677</v>
      </c>
      <c r="Q157" s="19" t="s">
        <v>2420</v>
      </c>
      <c r="R157" s="18" t="s">
        <v>39</v>
      </c>
      <c r="S157" s="18" t="s">
        <v>60</v>
      </c>
      <c r="T157" s="18"/>
      <c r="U157" s="18"/>
      <c r="V157" s="18" t="s">
        <v>2678</v>
      </c>
      <c r="W157" s="138">
        <v>13910</v>
      </c>
      <c r="X157" s="32">
        <v>1</v>
      </c>
      <c r="Y157" s="36" t="s">
        <v>2682</v>
      </c>
      <c r="Z157" s="138">
        <v>13910</v>
      </c>
      <c r="AA157" s="36" t="s">
        <v>3677</v>
      </c>
      <c r="AB157" s="36" t="s">
        <v>2682</v>
      </c>
      <c r="AC157" s="42">
        <v>23101</v>
      </c>
      <c r="AD157" s="138">
        <v>13910</v>
      </c>
      <c r="AE157" s="19" t="s">
        <v>3676</v>
      </c>
      <c r="AF157" s="52" t="s">
        <v>2683</v>
      </c>
      <c r="AG157" s="52" t="s">
        <v>3544</v>
      </c>
      <c r="AH157" s="52" t="s">
        <v>3472</v>
      </c>
      <c r="AI157" s="52" t="s">
        <v>2456</v>
      </c>
      <c r="AJ157" s="52"/>
      <c r="AK157" s="52" t="s">
        <v>1263</v>
      </c>
      <c r="AL157" s="52" t="s">
        <v>1570</v>
      </c>
      <c r="AM157" s="52" t="s">
        <v>3553</v>
      </c>
      <c r="AN157" s="250">
        <v>27820</v>
      </c>
      <c r="AO157" s="250"/>
      <c r="AP157" s="119">
        <f t="shared" si="7"/>
        <v>180</v>
      </c>
      <c r="AQ157" s="354">
        <v>23080</v>
      </c>
      <c r="AR157" s="341">
        <v>23102</v>
      </c>
      <c r="AS157" s="328" t="s">
        <v>2682</v>
      </c>
      <c r="AT157" s="355">
        <v>23101</v>
      </c>
      <c r="AU157" s="341">
        <v>23102</v>
      </c>
      <c r="AV157" s="357">
        <v>13910</v>
      </c>
      <c r="AW157" s="359">
        <v>14090</v>
      </c>
      <c r="AX157" s="332"/>
    </row>
    <row r="158" spans="1:50" s="123" customFormat="1" ht="72" x14ac:dyDescent="0.2">
      <c r="A158" s="52" t="s">
        <v>41</v>
      </c>
      <c r="B158" s="52" t="s">
        <v>277</v>
      </c>
      <c r="C158" s="52" t="s">
        <v>276</v>
      </c>
      <c r="D158" s="52" t="s">
        <v>11</v>
      </c>
      <c r="E158" s="52" t="s">
        <v>454</v>
      </c>
      <c r="F158" s="121" t="s">
        <v>1730</v>
      </c>
      <c r="G158" s="52" t="s">
        <v>457</v>
      </c>
      <c r="H158" s="71" t="s">
        <v>270</v>
      </c>
      <c r="I158" s="71" t="s">
        <v>271</v>
      </c>
      <c r="J158" s="122">
        <v>42000</v>
      </c>
      <c r="K158" s="71"/>
      <c r="L158" s="71"/>
      <c r="M158" s="249" t="s">
        <v>137</v>
      </c>
      <c r="N158" s="28"/>
      <c r="O158" s="18" t="s">
        <v>2681</v>
      </c>
      <c r="P158" s="36" t="s">
        <v>2677</v>
      </c>
      <c r="Q158" s="19" t="s">
        <v>2420</v>
      </c>
      <c r="R158" s="18" t="s">
        <v>39</v>
      </c>
      <c r="S158" s="18" t="s">
        <v>60</v>
      </c>
      <c r="T158" s="18"/>
      <c r="U158" s="18"/>
      <c r="V158" s="18" t="s">
        <v>2678</v>
      </c>
      <c r="W158" s="138">
        <v>34240</v>
      </c>
      <c r="X158" s="32">
        <v>1</v>
      </c>
      <c r="Y158" s="36" t="s">
        <v>2682</v>
      </c>
      <c r="Z158" s="138">
        <v>34240</v>
      </c>
      <c r="AA158" s="36" t="s">
        <v>3677</v>
      </c>
      <c r="AB158" s="36" t="s">
        <v>2682</v>
      </c>
      <c r="AC158" s="42">
        <v>23101</v>
      </c>
      <c r="AD158" s="138">
        <v>34240</v>
      </c>
      <c r="AE158" s="19" t="s">
        <v>3676</v>
      </c>
      <c r="AF158" s="52" t="s">
        <v>2683</v>
      </c>
      <c r="AG158" s="52" t="s">
        <v>3544</v>
      </c>
      <c r="AH158" s="52" t="s">
        <v>3472</v>
      </c>
      <c r="AI158" s="52" t="s">
        <v>2456</v>
      </c>
      <c r="AJ158" s="52"/>
      <c r="AK158" s="52" t="s">
        <v>1263</v>
      </c>
      <c r="AL158" s="52" t="s">
        <v>1570</v>
      </c>
      <c r="AM158" s="52" t="s">
        <v>3553</v>
      </c>
      <c r="AN158" s="250">
        <v>34240</v>
      </c>
      <c r="AO158" s="250"/>
      <c r="AP158" s="119">
        <f t="shared" si="7"/>
        <v>7760</v>
      </c>
      <c r="AQ158" s="354">
        <v>23080</v>
      </c>
      <c r="AR158" s="341">
        <v>23102</v>
      </c>
      <c r="AS158" s="328" t="s">
        <v>2682</v>
      </c>
      <c r="AT158" s="355">
        <v>23101</v>
      </c>
      <c r="AU158" s="341">
        <v>23102</v>
      </c>
      <c r="AV158" s="357">
        <v>34240</v>
      </c>
      <c r="AW158" s="346">
        <v>7760</v>
      </c>
      <c r="AX158" s="332"/>
    </row>
    <row r="159" spans="1:50" s="123" customFormat="1" ht="72" hidden="1" x14ac:dyDescent="0.2">
      <c r="A159" s="52" t="s">
        <v>41</v>
      </c>
      <c r="B159" s="52" t="s">
        <v>277</v>
      </c>
      <c r="C159" s="52" t="s">
        <v>276</v>
      </c>
      <c r="D159" s="52" t="s">
        <v>11</v>
      </c>
      <c r="E159" s="52" t="s">
        <v>454</v>
      </c>
      <c r="F159" s="121" t="s">
        <v>1731</v>
      </c>
      <c r="G159" s="52" t="s">
        <v>458</v>
      </c>
      <c r="H159" s="71" t="s">
        <v>459</v>
      </c>
      <c r="I159" s="71" t="s">
        <v>271</v>
      </c>
      <c r="J159" s="122">
        <f>(842400/26)*20</f>
        <v>648000</v>
      </c>
      <c r="K159" s="249" t="s">
        <v>137</v>
      </c>
      <c r="L159" s="71"/>
      <c r="M159" s="71"/>
      <c r="N159" s="335" t="s">
        <v>1264</v>
      </c>
      <c r="O159" s="332" t="s">
        <v>3678</v>
      </c>
      <c r="P159" s="328"/>
      <c r="Q159" s="310" t="s">
        <v>2421</v>
      </c>
      <c r="R159" s="332" t="s">
        <v>12</v>
      </c>
      <c r="S159" s="360" t="s">
        <v>60</v>
      </c>
      <c r="T159" s="332"/>
      <c r="U159" s="332"/>
      <c r="V159" s="332"/>
      <c r="W159" s="357">
        <v>450000</v>
      </c>
      <c r="X159" s="340">
        <v>1</v>
      </c>
      <c r="Y159" s="328"/>
      <c r="Z159" s="357">
        <v>450000</v>
      </c>
      <c r="AA159" s="328"/>
      <c r="AB159" s="328"/>
      <c r="AC159" s="328"/>
      <c r="AD159" s="357">
        <v>450000</v>
      </c>
      <c r="AE159" s="311" t="s">
        <v>2684</v>
      </c>
      <c r="AF159" s="52" t="s">
        <v>2684</v>
      </c>
      <c r="AG159" s="52" t="s">
        <v>3541</v>
      </c>
      <c r="AH159" s="52" t="s">
        <v>3470</v>
      </c>
      <c r="AI159" s="52" t="s">
        <v>3467</v>
      </c>
      <c r="AJ159" s="52"/>
      <c r="AK159" s="52" t="s">
        <v>1263</v>
      </c>
      <c r="AL159" s="52" t="s">
        <v>1570</v>
      </c>
      <c r="AM159" s="52" t="s">
        <v>3553</v>
      </c>
      <c r="AN159" s="250"/>
      <c r="AO159" s="250"/>
      <c r="AP159" s="119">
        <f t="shared" si="7"/>
        <v>648000</v>
      </c>
      <c r="AQ159" s="341">
        <v>23102</v>
      </c>
      <c r="AR159" s="341">
        <v>23102</v>
      </c>
      <c r="AS159" s="361">
        <v>23102</v>
      </c>
      <c r="AT159" s="361">
        <v>23102</v>
      </c>
      <c r="AU159" s="332" t="s">
        <v>2445</v>
      </c>
      <c r="AV159" s="362">
        <v>450000</v>
      </c>
      <c r="AW159" s="363">
        <v>198000</v>
      </c>
      <c r="AX159" s="332"/>
    </row>
    <row r="160" spans="1:50" s="123" customFormat="1" ht="72" x14ac:dyDescent="0.2">
      <c r="A160" s="52" t="s">
        <v>41</v>
      </c>
      <c r="B160" s="52" t="s">
        <v>277</v>
      </c>
      <c r="C160" s="52" t="s">
        <v>276</v>
      </c>
      <c r="D160" s="52" t="s">
        <v>11</v>
      </c>
      <c r="E160" s="52" t="s">
        <v>454</v>
      </c>
      <c r="F160" s="121" t="s">
        <v>1732</v>
      </c>
      <c r="G160" s="52" t="s">
        <v>460</v>
      </c>
      <c r="H160" s="71" t="s">
        <v>269</v>
      </c>
      <c r="I160" s="71" t="s">
        <v>273</v>
      </c>
      <c r="J160" s="122">
        <v>14000</v>
      </c>
      <c r="K160" s="71"/>
      <c r="L160" s="71"/>
      <c r="M160" s="249" t="s">
        <v>137</v>
      </c>
      <c r="N160" s="28"/>
      <c r="O160" s="18" t="s">
        <v>2685</v>
      </c>
      <c r="P160" s="36" t="s">
        <v>2677</v>
      </c>
      <c r="Q160" s="19" t="s">
        <v>2422</v>
      </c>
      <c r="R160" s="18" t="s">
        <v>39</v>
      </c>
      <c r="S160" s="18" t="s">
        <v>60</v>
      </c>
      <c r="T160" s="18"/>
      <c r="U160" s="18"/>
      <c r="V160" s="18" t="s">
        <v>2678</v>
      </c>
      <c r="W160" s="136">
        <v>13999.98</v>
      </c>
      <c r="X160" s="32">
        <v>1</v>
      </c>
      <c r="Y160" s="36" t="s">
        <v>3657</v>
      </c>
      <c r="Z160" s="136">
        <v>13999.98</v>
      </c>
      <c r="AA160" s="36" t="s">
        <v>3679</v>
      </c>
      <c r="AB160" s="36" t="s">
        <v>3657</v>
      </c>
      <c r="AC160" s="36" t="s">
        <v>3657</v>
      </c>
      <c r="AD160" s="136">
        <v>13999.98</v>
      </c>
      <c r="AE160" s="19" t="s">
        <v>3676</v>
      </c>
      <c r="AF160" s="52" t="s">
        <v>2684</v>
      </c>
      <c r="AG160" s="52" t="s">
        <v>3541</v>
      </c>
      <c r="AH160" s="52" t="s">
        <v>3470</v>
      </c>
      <c r="AI160" s="52" t="s">
        <v>2456</v>
      </c>
      <c r="AJ160" s="52"/>
      <c r="AK160" s="52" t="s">
        <v>1263</v>
      </c>
      <c r="AL160" s="52" t="s">
        <v>1570</v>
      </c>
      <c r="AM160" s="52" t="s">
        <v>3553</v>
      </c>
      <c r="AN160" s="250">
        <v>13999.88</v>
      </c>
      <c r="AO160" s="250"/>
      <c r="AP160" s="119">
        <f t="shared" si="7"/>
        <v>0.12000000000080036</v>
      </c>
      <c r="AQ160" s="354">
        <v>23080</v>
      </c>
      <c r="AR160" s="341">
        <v>23102</v>
      </c>
      <c r="AS160" s="328" t="s">
        <v>3657</v>
      </c>
      <c r="AT160" s="358" t="s">
        <v>3657</v>
      </c>
      <c r="AU160" s="341">
        <v>23102</v>
      </c>
      <c r="AV160" s="352">
        <v>13999.98</v>
      </c>
      <c r="AW160" s="346">
        <v>0</v>
      </c>
      <c r="AX160" s="332"/>
    </row>
    <row r="161" spans="1:50" s="123" customFormat="1" ht="72" x14ac:dyDescent="0.2">
      <c r="A161" s="52" t="s">
        <v>41</v>
      </c>
      <c r="B161" s="52" t="s">
        <v>277</v>
      </c>
      <c r="C161" s="52" t="s">
        <v>276</v>
      </c>
      <c r="D161" s="52" t="s">
        <v>11</v>
      </c>
      <c r="E161" s="52" t="s">
        <v>454</v>
      </c>
      <c r="F161" s="121" t="s">
        <v>1733</v>
      </c>
      <c r="G161" s="52" t="s">
        <v>461</v>
      </c>
      <c r="H161" s="71" t="s">
        <v>319</v>
      </c>
      <c r="I161" s="71" t="s">
        <v>273</v>
      </c>
      <c r="J161" s="122">
        <v>31200</v>
      </c>
      <c r="K161" s="71"/>
      <c r="L161" s="71"/>
      <c r="M161" s="249" t="s">
        <v>137</v>
      </c>
      <c r="N161" s="28"/>
      <c r="O161" s="18" t="s">
        <v>2685</v>
      </c>
      <c r="P161" s="36" t="s">
        <v>2677</v>
      </c>
      <c r="Q161" s="19" t="s">
        <v>2423</v>
      </c>
      <c r="R161" s="18" t="s">
        <v>39</v>
      </c>
      <c r="S161" s="18" t="s">
        <v>60</v>
      </c>
      <c r="T161" s="18"/>
      <c r="U161" s="18"/>
      <c r="V161" s="18" t="s">
        <v>2678</v>
      </c>
      <c r="W161" s="136">
        <v>29360.799999999999</v>
      </c>
      <c r="X161" s="32">
        <v>1</v>
      </c>
      <c r="Y161" s="36" t="s">
        <v>3657</v>
      </c>
      <c r="Z161" s="136">
        <v>29360.799999999999</v>
      </c>
      <c r="AA161" s="36" t="s">
        <v>3679</v>
      </c>
      <c r="AB161" s="36" t="s">
        <v>3657</v>
      </c>
      <c r="AC161" s="36" t="s">
        <v>3657</v>
      </c>
      <c r="AD161" s="136">
        <v>29360.799999999999</v>
      </c>
      <c r="AE161" s="19" t="s">
        <v>3676</v>
      </c>
      <c r="AF161" s="52" t="s">
        <v>2684</v>
      </c>
      <c r="AG161" s="52" t="s">
        <v>3541</v>
      </c>
      <c r="AH161" s="52" t="s">
        <v>3470</v>
      </c>
      <c r="AI161" s="52" t="s">
        <v>2456</v>
      </c>
      <c r="AJ161" s="52"/>
      <c r="AK161" s="52" t="s">
        <v>1263</v>
      </c>
      <c r="AL161" s="52" t="s">
        <v>1570</v>
      </c>
      <c r="AM161" s="52" t="s">
        <v>3553</v>
      </c>
      <c r="AN161" s="250">
        <v>29360.799999999999</v>
      </c>
      <c r="AO161" s="250"/>
      <c r="AP161" s="119">
        <f t="shared" si="7"/>
        <v>1839.2000000000007</v>
      </c>
      <c r="AQ161" s="354">
        <v>23080</v>
      </c>
      <c r="AR161" s="341">
        <v>23102</v>
      </c>
      <c r="AS161" s="328" t="s">
        <v>3657</v>
      </c>
      <c r="AT161" s="358" t="s">
        <v>3657</v>
      </c>
      <c r="AU161" s="341">
        <v>23102</v>
      </c>
      <c r="AV161" s="352">
        <v>29360.799999999999</v>
      </c>
      <c r="AW161" s="346">
        <v>1839.2</v>
      </c>
      <c r="AX161" s="332"/>
    </row>
    <row r="162" spans="1:50" s="123" customFormat="1" ht="72" x14ac:dyDescent="0.2">
      <c r="A162" s="52" t="s">
        <v>41</v>
      </c>
      <c r="B162" s="52" t="s">
        <v>277</v>
      </c>
      <c r="C162" s="52" t="s">
        <v>276</v>
      </c>
      <c r="D162" s="52" t="s">
        <v>11</v>
      </c>
      <c r="E162" s="52" t="s">
        <v>454</v>
      </c>
      <c r="F162" s="121" t="s">
        <v>1734</v>
      </c>
      <c r="G162" s="52" t="s">
        <v>462</v>
      </c>
      <c r="H162" s="71" t="s">
        <v>319</v>
      </c>
      <c r="I162" s="71" t="s">
        <v>273</v>
      </c>
      <c r="J162" s="122">
        <v>22000</v>
      </c>
      <c r="K162" s="71"/>
      <c r="L162" s="71"/>
      <c r="M162" s="249" t="s">
        <v>137</v>
      </c>
      <c r="N162" s="32"/>
      <c r="O162" s="18" t="s">
        <v>2685</v>
      </c>
      <c r="P162" s="36" t="s">
        <v>2677</v>
      </c>
      <c r="Q162" s="19" t="s">
        <v>2423</v>
      </c>
      <c r="R162" s="18" t="s">
        <v>39</v>
      </c>
      <c r="S162" s="18" t="s">
        <v>60</v>
      </c>
      <c r="T162" s="18"/>
      <c r="U162" s="18"/>
      <c r="V162" s="18" t="s">
        <v>2678</v>
      </c>
      <c r="W162" s="136">
        <v>21999.200000000001</v>
      </c>
      <c r="X162" s="32">
        <v>1</v>
      </c>
      <c r="Y162" s="36" t="s">
        <v>3657</v>
      </c>
      <c r="Z162" s="136">
        <v>21999.200000000001</v>
      </c>
      <c r="AA162" s="36" t="s">
        <v>3679</v>
      </c>
      <c r="AB162" s="36" t="s">
        <v>3657</v>
      </c>
      <c r="AC162" s="36" t="s">
        <v>3657</v>
      </c>
      <c r="AD162" s="136">
        <v>21999.200000000001</v>
      </c>
      <c r="AE162" s="19" t="s">
        <v>3676</v>
      </c>
      <c r="AF162" s="52" t="s">
        <v>2684</v>
      </c>
      <c r="AG162" s="52" t="s">
        <v>3541</v>
      </c>
      <c r="AH162" s="52" t="s">
        <v>3470</v>
      </c>
      <c r="AI162" s="52" t="s">
        <v>2456</v>
      </c>
      <c r="AJ162" s="52"/>
      <c r="AK162" s="52" t="s">
        <v>1263</v>
      </c>
      <c r="AL162" s="52" t="s">
        <v>1570</v>
      </c>
      <c r="AM162" s="52" t="s">
        <v>3553</v>
      </c>
      <c r="AN162" s="250">
        <v>21999.200000000001</v>
      </c>
      <c r="AO162" s="250"/>
      <c r="AP162" s="119">
        <f t="shared" si="7"/>
        <v>0.7999999999992724</v>
      </c>
      <c r="AQ162" s="354">
        <v>23080</v>
      </c>
      <c r="AR162" s="341">
        <v>23102</v>
      </c>
      <c r="AS162" s="328" t="s">
        <v>3657</v>
      </c>
      <c r="AT162" s="358" t="s">
        <v>3657</v>
      </c>
      <c r="AU162" s="341">
        <v>23102</v>
      </c>
      <c r="AV162" s="352">
        <v>21999.200000000001</v>
      </c>
      <c r="AW162" s="346">
        <v>0</v>
      </c>
      <c r="AX162" s="332"/>
    </row>
    <row r="163" spans="1:50" s="123" customFormat="1" ht="72" x14ac:dyDescent="0.2">
      <c r="A163" s="52" t="s">
        <v>41</v>
      </c>
      <c r="B163" s="52" t="s">
        <v>277</v>
      </c>
      <c r="C163" s="52" t="s">
        <v>276</v>
      </c>
      <c r="D163" s="52" t="s">
        <v>11</v>
      </c>
      <c r="E163" s="52" t="s">
        <v>454</v>
      </c>
      <c r="F163" s="121" t="s">
        <v>1735</v>
      </c>
      <c r="G163" s="52" t="s">
        <v>463</v>
      </c>
      <c r="H163" s="71" t="s">
        <v>464</v>
      </c>
      <c r="I163" s="71" t="s">
        <v>274</v>
      </c>
      <c r="J163" s="122">
        <v>168000</v>
      </c>
      <c r="K163" s="71"/>
      <c r="L163" s="71"/>
      <c r="M163" s="249" t="s">
        <v>137</v>
      </c>
      <c r="N163" s="32"/>
      <c r="O163" s="18" t="s">
        <v>2685</v>
      </c>
      <c r="P163" s="36" t="s">
        <v>2677</v>
      </c>
      <c r="Q163" s="19" t="s">
        <v>2423</v>
      </c>
      <c r="R163" s="18" t="s">
        <v>39</v>
      </c>
      <c r="S163" s="18" t="s">
        <v>60</v>
      </c>
      <c r="T163" s="18"/>
      <c r="U163" s="18"/>
      <c r="V163" s="18" t="s">
        <v>2678</v>
      </c>
      <c r="W163" s="136">
        <v>167722.5</v>
      </c>
      <c r="X163" s="32">
        <v>1</v>
      </c>
      <c r="Y163" s="36" t="s">
        <v>3657</v>
      </c>
      <c r="Z163" s="136">
        <v>167722.5</v>
      </c>
      <c r="AA163" s="36" t="s">
        <v>3679</v>
      </c>
      <c r="AB163" s="36" t="s">
        <v>3657</v>
      </c>
      <c r="AC163" s="36" t="s">
        <v>3657</v>
      </c>
      <c r="AD163" s="136">
        <v>167722.5</v>
      </c>
      <c r="AE163" s="19" t="s">
        <v>3676</v>
      </c>
      <c r="AF163" s="52" t="s">
        <v>2684</v>
      </c>
      <c r="AG163" s="52" t="s">
        <v>3541</v>
      </c>
      <c r="AH163" s="52" t="s">
        <v>3470</v>
      </c>
      <c r="AI163" s="52" t="s">
        <v>2456</v>
      </c>
      <c r="AJ163" s="52"/>
      <c r="AK163" s="52" t="s">
        <v>1263</v>
      </c>
      <c r="AL163" s="52" t="s">
        <v>1570</v>
      </c>
      <c r="AM163" s="52" t="s">
        <v>3553</v>
      </c>
      <c r="AN163" s="250">
        <v>167722.5</v>
      </c>
      <c r="AO163" s="250"/>
      <c r="AP163" s="119">
        <f t="shared" si="7"/>
        <v>277.5</v>
      </c>
      <c r="AQ163" s="354">
        <v>23080</v>
      </c>
      <c r="AR163" s="341">
        <v>23102</v>
      </c>
      <c r="AS163" s="328" t="s">
        <v>3657</v>
      </c>
      <c r="AT163" s="358" t="s">
        <v>3657</v>
      </c>
      <c r="AU163" s="341">
        <v>23102</v>
      </c>
      <c r="AV163" s="352">
        <v>167722.5</v>
      </c>
      <c r="AW163" s="346">
        <v>277.5</v>
      </c>
      <c r="AX163" s="332"/>
    </row>
    <row r="164" spans="1:50" s="123" customFormat="1" ht="72" x14ac:dyDescent="0.2">
      <c r="A164" s="52" t="s">
        <v>41</v>
      </c>
      <c r="B164" s="52" t="s">
        <v>277</v>
      </c>
      <c r="C164" s="52" t="s">
        <v>276</v>
      </c>
      <c r="D164" s="52" t="s">
        <v>11</v>
      </c>
      <c r="E164" s="52" t="s">
        <v>454</v>
      </c>
      <c r="F164" s="121" t="s">
        <v>1736</v>
      </c>
      <c r="G164" s="52" t="s">
        <v>465</v>
      </c>
      <c r="H164" s="71" t="s">
        <v>270</v>
      </c>
      <c r="I164" s="71" t="s">
        <v>274</v>
      </c>
      <c r="J164" s="122">
        <v>20600</v>
      </c>
      <c r="K164" s="71"/>
      <c r="L164" s="71"/>
      <c r="M164" s="249" t="s">
        <v>137</v>
      </c>
      <c r="N164" s="19"/>
      <c r="O164" s="18" t="s">
        <v>2685</v>
      </c>
      <c r="P164" s="36" t="s">
        <v>2677</v>
      </c>
      <c r="Q164" s="19" t="s">
        <v>2422</v>
      </c>
      <c r="R164" s="18" t="s">
        <v>39</v>
      </c>
      <c r="S164" s="18" t="s">
        <v>60</v>
      </c>
      <c r="T164" s="18"/>
      <c r="U164" s="18"/>
      <c r="V164" s="18" t="s">
        <v>2678</v>
      </c>
      <c r="W164" s="136">
        <v>20101.07</v>
      </c>
      <c r="X164" s="32">
        <v>1</v>
      </c>
      <c r="Y164" s="36" t="s">
        <v>3657</v>
      </c>
      <c r="Z164" s="136">
        <v>20101.07</v>
      </c>
      <c r="AA164" s="36" t="s">
        <v>3679</v>
      </c>
      <c r="AB164" s="36" t="s">
        <v>3657</v>
      </c>
      <c r="AC164" s="36" t="s">
        <v>3657</v>
      </c>
      <c r="AD164" s="136">
        <v>20101.07</v>
      </c>
      <c r="AE164" s="19" t="s">
        <v>3676</v>
      </c>
      <c r="AF164" s="52" t="s">
        <v>2684</v>
      </c>
      <c r="AG164" s="52" t="s">
        <v>3541</v>
      </c>
      <c r="AH164" s="52" t="s">
        <v>3470</v>
      </c>
      <c r="AI164" s="52" t="s">
        <v>2456</v>
      </c>
      <c r="AJ164" s="52"/>
      <c r="AK164" s="52" t="s">
        <v>1263</v>
      </c>
      <c r="AL164" s="52" t="s">
        <v>1570</v>
      </c>
      <c r="AM164" s="52" t="s">
        <v>3553</v>
      </c>
      <c r="AN164" s="250">
        <v>20101.02</v>
      </c>
      <c r="AO164" s="250"/>
      <c r="AP164" s="119">
        <f t="shared" si="7"/>
        <v>498.97999999999956</v>
      </c>
      <c r="AQ164" s="354">
        <v>23080</v>
      </c>
      <c r="AR164" s="341">
        <v>23102</v>
      </c>
      <c r="AS164" s="328" t="s">
        <v>3657</v>
      </c>
      <c r="AT164" s="358" t="s">
        <v>3657</v>
      </c>
      <c r="AU164" s="341">
        <v>23102</v>
      </c>
      <c r="AV164" s="352">
        <v>20101.07</v>
      </c>
      <c r="AW164" s="346">
        <v>498.93</v>
      </c>
      <c r="AX164" s="332"/>
    </row>
    <row r="165" spans="1:50" s="123" customFormat="1" ht="72" x14ac:dyDescent="0.2">
      <c r="A165" s="52" t="s">
        <v>41</v>
      </c>
      <c r="B165" s="52" t="s">
        <v>277</v>
      </c>
      <c r="C165" s="52" t="s">
        <v>276</v>
      </c>
      <c r="D165" s="52" t="s">
        <v>11</v>
      </c>
      <c r="E165" s="52" t="s">
        <v>454</v>
      </c>
      <c r="F165" s="121" t="s">
        <v>1737</v>
      </c>
      <c r="G165" s="52" t="s">
        <v>466</v>
      </c>
      <c r="H165" s="71" t="s">
        <v>459</v>
      </c>
      <c r="I165" s="71" t="s">
        <v>274</v>
      </c>
      <c r="J165" s="122">
        <v>118000</v>
      </c>
      <c r="K165" s="71"/>
      <c r="L165" s="71"/>
      <c r="M165" s="249" t="s">
        <v>137</v>
      </c>
      <c r="N165" s="28"/>
      <c r="O165" s="18" t="s">
        <v>2685</v>
      </c>
      <c r="P165" s="36" t="s">
        <v>2677</v>
      </c>
      <c r="Q165" s="19" t="s">
        <v>2423</v>
      </c>
      <c r="R165" s="18" t="s">
        <v>39</v>
      </c>
      <c r="S165" s="18" t="s">
        <v>60</v>
      </c>
      <c r="T165" s="18"/>
      <c r="U165" s="18"/>
      <c r="V165" s="18" t="s">
        <v>2678</v>
      </c>
      <c r="W165" s="136">
        <v>108219.8</v>
      </c>
      <c r="X165" s="32">
        <v>1</v>
      </c>
      <c r="Y165" s="36" t="s">
        <v>3657</v>
      </c>
      <c r="Z165" s="136">
        <v>108219.8</v>
      </c>
      <c r="AA165" s="36" t="s">
        <v>3679</v>
      </c>
      <c r="AB165" s="36" t="s">
        <v>3657</v>
      </c>
      <c r="AC165" s="36" t="s">
        <v>3657</v>
      </c>
      <c r="AD165" s="136">
        <v>108219.8</v>
      </c>
      <c r="AE165" s="19" t="s">
        <v>3676</v>
      </c>
      <c r="AF165" s="52" t="s">
        <v>2684</v>
      </c>
      <c r="AG165" s="52" t="s">
        <v>3541</v>
      </c>
      <c r="AH165" s="52" t="s">
        <v>3470</v>
      </c>
      <c r="AI165" s="52" t="s">
        <v>2456</v>
      </c>
      <c r="AJ165" s="52"/>
      <c r="AK165" s="52" t="s">
        <v>1263</v>
      </c>
      <c r="AL165" s="52" t="s">
        <v>1570</v>
      </c>
      <c r="AM165" s="52" t="s">
        <v>3553</v>
      </c>
      <c r="AN165" s="250">
        <v>108219.8</v>
      </c>
      <c r="AO165" s="250"/>
      <c r="AP165" s="119">
        <f t="shared" si="7"/>
        <v>9780.1999999999971</v>
      </c>
      <c r="AQ165" s="354">
        <v>23080</v>
      </c>
      <c r="AR165" s="341">
        <v>23102</v>
      </c>
      <c r="AS165" s="328" t="s">
        <v>3657</v>
      </c>
      <c r="AT165" s="358" t="s">
        <v>3657</v>
      </c>
      <c r="AU165" s="341">
        <v>23102</v>
      </c>
      <c r="AV165" s="352">
        <v>108219.8</v>
      </c>
      <c r="AW165" s="346">
        <v>9780.2000000000007</v>
      </c>
      <c r="AX165" s="332"/>
    </row>
    <row r="166" spans="1:50" s="123" customFormat="1" ht="72" x14ac:dyDescent="0.2">
      <c r="A166" s="52" t="s">
        <v>41</v>
      </c>
      <c r="B166" s="52" t="s">
        <v>277</v>
      </c>
      <c r="C166" s="52" t="s">
        <v>276</v>
      </c>
      <c r="D166" s="52" t="s">
        <v>11</v>
      </c>
      <c r="E166" s="52" t="s">
        <v>454</v>
      </c>
      <c r="F166" s="121" t="s">
        <v>1738</v>
      </c>
      <c r="G166" s="52" t="s">
        <v>467</v>
      </c>
      <c r="H166" s="71" t="s">
        <v>270</v>
      </c>
      <c r="I166" s="71" t="s">
        <v>274</v>
      </c>
      <c r="J166" s="122">
        <v>8500</v>
      </c>
      <c r="K166" s="71"/>
      <c r="L166" s="71"/>
      <c r="M166" s="249" t="s">
        <v>137</v>
      </c>
      <c r="N166" s="32"/>
      <c r="O166" s="18" t="s">
        <v>2685</v>
      </c>
      <c r="P166" s="36" t="s">
        <v>2677</v>
      </c>
      <c r="Q166" s="19" t="s">
        <v>2423</v>
      </c>
      <c r="R166" s="18" t="s">
        <v>39</v>
      </c>
      <c r="S166" s="18" t="s">
        <v>60</v>
      </c>
      <c r="T166" s="18"/>
      <c r="U166" s="18"/>
      <c r="V166" s="18" t="s">
        <v>2678</v>
      </c>
      <c r="W166" s="136">
        <v>8250.77</v>
      </c>
      <c r="X166" s="32">
        <v>1</v>
      </c>
      <c r="Y166" s="36" t="s">
        <v>3657</v>
      </c>
      <c r="Z166" s="136">
        <v>8250.77</v>
      </c>
      <c r="AA166" s="36" t="s">
        <v>3679</v>
      </c>
      <c r="AB166" s="36" t="s">
        <v>3657</v>
      </c>
      <c r="AC166" s="36" t="s">
        <v>3657</v>
      </c>
      <c r="AD166" s="136">
        <v>8250.77</v>
      </c>
      <c r="AE166" s="19" t="s">
        <v>3676</v>
      </c>
      <c r="AF166" s="52" t="s">
        <v>2684</v>
      </c>
      <c r="AG166" s="52" t="s">
        <v>3541</v>
      </c>
      <c r="AH166" s="52" t="s">
        <v>3470</v>
      </c>
      <c r="AI166" s="52" t="s">
        <v>2456</v>
      </c>
      <c r="AJ166" s="52"/>
      <c r="AK166" s="52" t="s">
        <v>1263</v>
      </c>
      <c r="AL166" s="52" t="s">
        <v>1570</v>
      </c>
      <c r="AM166" s="52" t="s">
        <v>3553</v>
      </c>
      <c r="AN166" s="250">
        <v>8250.77</v>
      </c>
      <c r="AO166" s="250"/>
      <c r="AP166" s="119">
        <f t="shared" si="7"/>
        <v>249.22999999999956</v>
      </c>
      <c r="AQ166" s="354">
        <v>23080</v>
      </c>
      <c r="AR166" s="341">
        <v>23102</v>
      </c>
      <c r="AS166" s="328" t="s">
        <v>3657</v>
      </c>
      <c r="AT166" s="358" t="s">
        <v>3657</v>
      </c>
      <c r="AU166" s="341">
        <v>23102</v>
      </c>
      <c r="AV166" s="352">
        <v>8250.77</v>
      </c>
      <c r="AW166" s="346">
        <v>249.23</v>
      </c>
      <c r="AX166" s="332"/>
    </row>
    <row r="167" spans="1:50" s="123" customFormat="1" ht="72" x14ac:dyDescent="0.2">
      <c r="A167" s="52" t="s">
        <v>41</v>
      </c>
      <c r="B167" s="52" t="s">
        <v>277</v>
      </c>
      <c r="C167" s="52" t="s">
        <v>276</v>
      </c>
      <c r="D167" s="52" t="s">
        <v>11</v>
      </c>
      <c r="E167" s="52" t="s">
        <v>454</v>
      </c>
      <c r="F167" s="121" t="s">
        <v>1739</v>
      </c>
      <c r="G167" s="52" t="s">
        <v>468</v>
      </c>
      <c r="H167" s="71" t="s">
        <v>459</v>
      </c>
      <c r="I167" s="71" t="s">
        <v>435</v>
      </c>
      <c r="J167" s="122">
        <v>114000</v>
      </c>
      <c r="K167" s="71"/>
      <c r="L167" s="71"/>
      <c r="M167" s="249" t="s">
        <v>137</v>
      </c>
      <c r="N167" s="32"/>
      <c r="O167" s="18" t="s">
        <v>2685</v>
      </c>
      <c r="P167" s="36" t="s">
        <v>2677</v>
      </c>
      <c r="Q167" s="19" t="s">
        <v>2423</v>
      </c>
      <c r="R167" s="18" t="s">
        <v>39</v>
      </c>
      <c r="S167" s="18" t="s">
        <v>60</v>
      </c>
      <c r="T167" s="18"/>
      <c r="U167" s="18"/>
      <c r="V167" s="18" t="s">
        <v>2678</v>
      </c>
      <c r="W167" s="136">
        <v>110017.4</v>
      </c>
      <c r="X167" s="32">
        <v>1</v>
      </c>
      <c r="Y167" s="36" t="s">
        <v>3657</v>
      </c>
      <c r="Z167" s="136">
        <v>110017.4</v>
      </c>
      <c r="AA167" s="36" t="s">
        <v>3679</v>
      </c>
      <c r="AB167" s="36" t="s">
        <v>3657</v>
      </c>
      <c r="AC167" s="36" t="s">
        <v>3657</v>
      </c>
      <c r="AD167" s="136">
        <v>110017.4</v>
      </c>
      <c r="AE167" s="19" t="s">
        <v>3676</v>
      </c>
      <c r="AF167" s="52" t="s">
        <v>2684</v>
      </c>
      <c r="AG167" s="52" t="s">
        <v>3541</v>
      </c>
      <c r="AH167" s="52" t="s">
        <v>3470</v>
      </c>
      <c r="AI167" s="52" t="s">
        <v>2456</v>
      </c>
      <c r="AJ167" s="52"/>
      <c r="AK167" s="52" t="s">
        <v>1263</v>
      </c>
      <c r="AL167" s="52" t="s">
        <v>1570</v>
      </c>
      <c r="AM167" s="52" t="s">
        <v>3553</v>
      </c>
      <c r="AN167" s="250">
        <v>110017.4</v>
      </c>
      <c r="AO167" s="250"/>
      <c r="AP167" s="119">
        <f t="shared" si="7"/>
        <v>3982.6000000000058</v>
      </c>
      <c r="AQ167" s="354">
        <v>23080</v>
      </c>
      <c r="AR167" s="341">
        <v>23102</v>
      </c>
      <c r="AS167" s="328" t="s">
        <v>3657</v>
      </c>
      <c r="AT167" s="358" t="s">
        <v>3657</v>
      </c>
      <c r="AU167" s="341">
        <v>23102</v>
      </c>
      <c r="AV167" s="352">
        <v>110017.4</v>
      </c>
      <c r="AW167" s="346">
        <v>3982.6</v>
      </c>
      <c r="AX167" s="332"/>
    </row>
    <row r="168" spans="1:50" s="123" customFormat="1" ht="72" x14ac:dyDescent="0.2">
      <c r="A168" s="52" t="s">
        <v>41</v>
      </c>
      <c r="B168" s="52" t="s">
        <v>277</v>
      </c>
      <c r="C168" s="52" t="s">
        <v>276</v>
      </c>
      <c r="D168" s="52" t="s">
        <v>11</v>
      </c>
      <c r="E168" s="52" t="s">
        <v>454</v>
      </c>
      <c r="F168" s="121" t="s">
        <v>1740</v>
      </c>
      <c r="G168" s="52" t="s">
        <v>469</v>
      </c>
      <c r="H168" s="71" t="s">
        <v>267</v>
      </c>
      <c r="I168" s="71" t="s">
        <v>268</v>
      </c>
      <c r="J168" s="122">
        <v>60000</v>
      </c>
      <c r="K168" s="71"/>
      <c r="L168" s="71"/>
      <c r="M168" s="249" t="s">
        <v>137</v>
      </c>
      <c r="N168" s="32"/>
      <c r="O168" s="18" t="s">
        <v>2685</v>
      </c>
      <c r="P168" s="36" t="s">
        <v>2677</v>
      </c>
      <c r="Q168" s="20" t="s">
        <v>2424</v>
      </c>
      <c r="R168" s="18" t="s">
        <v>39</v>
      </c>
      <c r="S168" s="18" t="s">
        <v>60</v>
      </c>
      <c r="T168" s="18" t="s">
        <v>2686</v>
      </c>
      <c r="U168" s="18"/>
      <c r="V168" s="18" t="s">
        <v>2678</v>
      </c>
      <c r="W168" s="138">
        <v>59706</v>
      </c>
      <c r="X168" s="32">
        <v>1</v>
      </c>
      <c r="Y168" s="36" t="s">
        <v>3680</v>
      </c>
      <c r="Z168" s="138">
        <v>59706</v>
      </c>
      <c r="AA168" s="36" t="s">
        <v>2687</v>
      </c>
      <c r="AB168" s="36" t="s">
        <v>3680</v>
      </c>
      <c r="AC168" s="18"/>
      <c r="AD168" s="138">
        <v>59706</v>
      </c>
      <c r="AE168" s="19" t="s">
        <v>2683</v>
      </c>
      <c r="AF168" s="52" t="s">
        <v>2680</v>
      </c>
      <c r="AG168" s="52" t="s">
        <v>3544</v>
      </c>
      <c r="AH168" s="52" t="s">
        <v>3472</v>
      </c>
      <c r="AI168" s="52" t="s">
        <v>2456</v>
      </c>
      <c r="AJ168" s="52"/>
      <c r="AK168" s="52" t="s">
        <v>1263</v>
      </c>
      <c r="AL168" s="52" t="s">
        <v>1570</v>
      </c>
      <c r="AM168" s="52" t="s">
        <v>3553</v>
      </c>
      <c r="AN168" s="250">
        <v>59706</v>
      </c>
      <c r="AO168" s="250"/>
      <c r="AP168" s="119">
        <f t="shared" si="7"/>
        <v>294</v>
      </c>
      <c r="AQ168" s="354">
        <v>23080</v>
      </c>
      <c r="AR168" s="341">
        <v>23102</v>
      </c>
      <c r="AS168" s="358" t="s">
        <v>3680</v>
      </c>
      <c r="AT168" s="361">
        <v>23102</v>
      </c>
      <c r="AU168" s="341">
        <v>23102</v>
      </c>
      <c r="AV168" s="357">
        <v>59706</v>
      </c>
      <c r="AW168" s="336">
        <v>294</v>
      </c>
      <c r="AX168" s="332"/>
    </row>
    <row r="169" spans="1:50" s="123" customFormat="1" ht="72" x14ac:dyDescent="0.2">
      <c r="A169" s="52" t="s">
        <v>41</v>
      </c>
      <c r="B169" s="52" t="s">
        <v>277</v>
      </c>
      <c r="C169" s="52" t="s">
        <v>276</v>
      </c>
      <c r="D169" s="52" t="s">
        <v>11</v>
      </c>
      <c r="E169" s="52" t="s">
        <v>454</v>
      </c>
      <c r="F169" s="121" t="s">
        <v>1741</v>
      </c>
      <c r="G169" s="52" t="s">
        <v>470</v>
      </c>
      <c r="H169" s="71" t="s">
        <v>464</v>
      </c>
      <c r="I169" s="71" t="s">
        <v>268</v>
      </c>
      <c r="J169" s="122">
        <v>360100</v>
      </c>
      <c r="K169" s="71"/>
      <c r="L169" s="71"/>
      <c r="M169" s="249" t="s">
        <v>137</v>
      </c>
      <c r="N169" s="32"/>
      <c r="O169" s="18" t="s">
        <v>2685</v>
      </c>
      <c r="P169" s="36" t="s">
        <v>2677</v>
      </c>
      <c r="Q169" s="20" t="s">
        <v>2425</v>
      </c>
      <c r="R169" s="18" t="s">
        <v>39</v>
      </c>
      <c r="S169" s="18" t="s">
        <v>60</v>
      </c>
      <c r="T169" s="18" t="s">
        <v>2686</v>
      </c>
      <c r="U169" s="18"/>
      <c r="V169" s="18" t="s">
        <v>2678</v>
      </c>
      <c r="W169" s="138">
        <v>96300</v>
      </c>
      <c r="X169" s="32">
        <v>1</v>
      </c>
      <c r="Y169" s="36" t="s">
        <v>3680</v>
      </c>
      <c r="Z169" s="138">
        <v>96300</v>
      </c>
      <c r="AA169" s="36" t="s">
        <v>2687</v>
      </c>
      <c r="AB169" s="36" t="s">
        <v>3680</v>
      </c>
      <c r="AC169" s="18"/>
      <c r="AD169" s="138">
        <v>96300</v>
      </c>
      <c r="AE169" s="19" t="s">
        <v>2683</v>
      </c>
      <c r="AF169" s="52" t="s">
        <v>2680</v>
      </c>
      <c r="AG169" s="52" t="s">
        <v>3544</v>
      </c>
      <c r="AH169" s="52" t="s">
        <v>3472</v>
      </c>
      <c r="AI169" s="52" t="s">
        <v>2456</v>
      </c>
      <c r="AJ169" s="52"/>
      <c r="AK169" s="52" t="s">
        <v>1263</v>
      </c>
      <c r="AL169" s="52" t="s">
        <v>1570</v>
      </c>
      <c r="AM169" s="52" t="s">
        <v>3553</v>
      </c>
      <c r="AN169" s="250">
        <v>96300</v>
      </c>
      <c r="AO169" s="250"/>
      <c r="AP169" s="119">
        <f t="shared" si="7"/>
        <v>263800</v>
      </c>
      <c r="AQ169" s="354">
        <v>23080</v>
      </c>
      <c r="AR169" s="341">
        <v>23102</v>
      </c>
      <c r="AS169" s="358" t="s">
        <v>3680</v>
      </c>
      <c r="AT169" s="361">
        <v>23102</v>
      </c>
      <c r="AU169" s="341">
        <v>23102</v>
      </c>
      <c r="AV169" s="357">
        <v>96300</v>
      </c>
      <c r="AW169" s="336">
        <v>263800</v>
      </c>
      <c r="AX169" s="332"/>
    </row>
    <row r="170" spans="1:50" s="123" customFormat="1" ht="72" x14ac:dyDescent="0.2">
      <c r="A170" s="52" t="s">
        <v>41</v>
      </c>
      <c r="B170" s="52" t="s">
        <v>277</v>
      </c>
      <c r="C170" s="52" t="s">
        <v>276</v>
      </c>
      <c r="D170" s="52" t="s">
        <v>11</v>
      </c>
      <c r="E170" s="52" t="s">
        <v>454</v>
      </c>
      <c r="F170" s="121" t="s">
        <v>1742</v>
      </c>
      <c r="G170" s="52" t="s">
        <v>471</v>
      </c>
      <c r="H170" s="71" t="s">
        <v>270</v>
      </c>
      <c r="I170" s="71" t="s">
        <v>268</v>
      </c>
      <c r="J170" s="122">
        <v>22000</v>
      </c>
      <c r="K170" s="71"/>
      <c r="L170" s="71"/>
      <c r="M170" s="249" t="s">
        <v>137</v>
      </c>
      <c r="N170" s="32"/>
      <c r="O170" s="18" t="s">
        <v>3367</v>
      </c>
      <c r="P170" s="36" t="s">
        <v>2677</v>
      </c>
      <c r="Q170" s="20" t="s">
        <v>2426</v>
      </c>
      <c r="R170" s="18" t="s">
        <v>39</v>
      </c>
      <c r="S170" s="18" t="s">
        <v>60</v>
      </c>
      <c r="T170" s="18"/>
      <c r="U170" s="18"/>
      <c r="V170" s="18" t="s">
        <v>2678</v>
      </c>
      <c r="W170" s="138">
        <v>19260</v>
      </c>
      <c r="X170" s="32">
        <v>1</v>
      </c>
      <c r="Y170" s="36" t="s">
        <v>2621</v>
      </c>
      <c r="Z170" s="138">
        <v>19260</v>
      </c>
      <c r="AA170" s="36" t="s">
        <v>3681</v>
      </c>
      <c r="AB170" s="36" t="s">
        <v>2621</v>
      </c>
      <c r="AC170" s="42">
        <v>23094</v>
      </c>
      <c r="AD170" s="138">
        <v>19260</v>
      </c>
      <c r="AE170" s="19" t="s">
        <v>3676</v>
      </c>
      <c r="AF170" s="52" t="s">
        <v>2684</v>
      </c>
      <c r="AG170" s="52" t="s">
        <v>3541</v>
      </c>
      <c r="AH170" s="52" t="s">
        <v>3470</v>
      </c>
      <c r="AI170" s="52" t="s">
        <v>2456</v>
      </c>
      <c r="AJ170" s="52"/>
      <c r="AK170" s="52" t="s">
        <v>1263</v>
      </c>
      <c r="AL170" s="52" t="s">
        <v>1570</v>
      </c>
      <c r="AM170" s="52" t="s">
        <v>3553</v>
      </c>
      <c r="AN170" s="250">
        <v>19260</v>
      </c>
      <c r="AO170" s="250"/>
      <c r="AP170" s="119">
        <f t="shared" si="7"/>
        <v>2740</v>
      </c>
      <c r="AQ170" s="354">
        <v>23080</v>
      </c>
      <c r="AR170" s="341">
        <v>23102</v>
      </c>
      <c r="AS170" s="328" t="s">
        <v>2621</v>
      </c>
      <c r="AT170" s="355">
        <v>23094</v>
      </c>
      <c r="AU170" s="341">
        <v>23102</v>
      </c>
      <c r="AV170" s="357">
        <v>19260</v>
      </c>
      <c r="AW170" s="336">
        <v>2740</v>
      </c>
      <c r="AX170" s="332"/>
    </row>
    <row r="171" spans="1:50" s="123" customFormat="1" ht="72" x14ac:dyDescent="0.2">
      <c r="A171" s="52" t="s">
        <v>41</v>
      </c>
      <c r="B171" s="52" t="s">
        <v>277</v>
      </c>
      <c r="C171" s="52" t="s">
        <v>276</v>
      </c>
      <c r="D171" s="52" t="s">
        <v>21</v>
      </c>
      <c r="E171" s="52" t="s">
        <v>454</v>
      </c>
      <c r="F171" s="121" t="s">
        <v>1743</v>
      </c>
      <c r="G171" s="52" t="s">
        <v>472</v>
      </c>
      <c r="H171" s="71" t="s">
        <v>269</v>
      </c>
      <c r="I171" s="71" t="s">
        <v>271</v>
      </c>
      <c r="J171" s="122">
        <v>26000</v>
      </c>
      <c r="K171" s="71"/>
      <c r="L171" s="71"/>
      <c r="M171" s="249" t="s">
        <v>137</v>
      </c>
      <c r="N171" s="32"/>
      <c r="O171" s="18" t="s">
        <v>2688</v>
      </c>
      <c r="P171" s="36" t="s">
        <v>2677</v>
      </c>
      <c r="Q171" s="20" t="s">
        <v>2427</v>
      </c>
      <c r="R171" s="18" t="s">
        <v>39</v>
      </c>
      <c r="S171" s="18" t="s">
        <v>60</v>
      </c>
      <c r="T171" s="18"/>
      <c r="U171" s="18"/>
      <c r="V171" s="18" t="s">
        <v>2678</v>
      </c>
      <c r="W171" s="136">
        <v>21357.200000000001</v>
      </c>
      <c r="X171" s="32">
        <v>1</v>
      </c>
      <c r="Y171" s="36" t="s">
        <v>2598</v>
      </c>
      <c r="Z171" s="136">
        <v>21357.200000000001</v>
      </c>
      <c r="AA171" s="36" t="s">
        <v>2689</v>
      </c>
      <c r="AB171" s="36" t="s">
        <v>2598</v>
      </c>
      <c r="AC171" s="42">
        <v>23102</v>
      </c>
      <c r="AD171" s="136">
        <v>21357.200000000001</v>
      </c>
      <c r="AE171" s="19" t="s">
        <v>3676</v>
      </c>
      <c r="AF171" s="52" t="s">
        <v>2680</v>
      </c>
      <c r="AG171" s="52" t="s">
        <v>3544</v>
      </c>
      <c r="AH171" s="52" t="s">
        <v>3472</v>
      </c>
      <c r="AI171" s="52" t="s">
        <v>2456</v>
      </c>
      <c r="AJ171" s="52"/>
      <c r="AK171" s="52" t="s">
        <v>1263</v>
      </c>
      <c r="AL171" s="52" t="s">
        <v>1570</v>
      </c>
      <c r="AM171" s="52" t="s">
        <v>3553</v>
      </c>
      <c r="AN171" s="250">
        <v>21357.200000000001</v>
      </c>
      <c r="AO171" s="250"/>
      <c r="AP171" s="119">
        <f t="shared" si="7"/>
        <v>4642.7999999999993</v>
      </c>
      <c r="AQ171" s="354">
        <v>23080</v>
      </c>
      <c r="AR171" s="341">
        <v>23102</v>
      </c>
      <c r="AS171" s="328" t="s">
        <v>2598</v>
      </c>
      <c r="AT171" s="355">
        <v>23102</v>
      </c>
      <c r="AU171" s="341">
        <v>23102</v>
      </c>
      <c r="AV171" s="352">
        <v>21357.200000000001</v>
      </c>
      <c r="AW171" s="336">
        <v>4643</v>
      </c>
      <c r="AX171" s="332"/>
    </row>
    <row r="172" spans="1:50" s="123" customFormat="1" ht="72" x14ac:dyDescent="0.2">
      <c r="A172" s="52" t="s">
        <v>41</v>
      </c>
      <c r="B172" s="52" t="s">
        <v>277</v>
      </c>
      <c r="C172" s="52" t="s">
        <v>276</v>
      </c>
      <c r="D172" s="52" t="s">
        <v>21</v>
      </c>
      <c r="E172" s="52" t="s">
        <v>454</v>
      </c>
      <c r="F172" s="121" t="s">
        <v>1744</v>
      </c>
      <c r="G172" s="52" t="s">
        <v>473</v>
      </c>
      <c r="H172" s="71" t="s">
        <v>270</v>
      </c>
      <c r="I172" s="71" t="s">
        <v>271</v>
      </c>
      <c r="J172" s="122">
        <v>15000</v>
      </c>
      <c r="K172" s="71"/>
      <c r="L172" s="71"/>
      <c r="M172" s="249" t="s">
        <v>137</v>
      </c>
      <c r="N172" s="19"/>
      <c r="O172" s="18" t="s">
        <v>2688</v>
      </c>
      <c r="P172" s="36" t="s">
        <v>2677</v>
      </c>
      <c r="Q172" s="20" t="s">
        <v>2427</v>
      </c>
      <c r="R172" s="18" t="s">
        <v>39</v>
      </c>
      <c r="S172" s="18" t="s">
        <v>60</v>
      </c>
      <c r="T172" s="18"/>
      <c r="U172" s="18"/>
      <c r="V172" s="18" t="s">
        <v>2678</v>
      </c>
      <c r="W172" s="136">
        <v>9983.1</v>
      </c>
      <c r="X172" s="32">
        <v>1</v>
      </c>
      <c r="Y172" s="36" t="s">
        <v>2598</v>
      </c>
      <c r="Z172" s="136">
        <v>9983.1</v>
      </c>
      <c r="AA172" s="36" t="s">
        <v>2689</v>
      </c>
      <c r="AB172" s="36" t="s">
        <v>2598</v>
      </c>
      <c r="AC172" s="42">
        <v>23102</v>
      </c>
      <c r="AD172" s="136">
        <v>9983.1</v>
      </c>
      <c r="AE172" s="19" t="s">
        <v>3676</v>
      </c>
      <c r="AF172" s="52" t="s">
        <v>2680</v>
      </c>
      <c r="AG172" s="52" t="s">
        <v>3544</v>
      </c>
      <c r="AH172" s="52" t="s">
        <v>3472</v>
      </c>
      <c r="AI172" s="52" t="s">
        <v>2456</v>
      </c>
      <c r="AJ172" s="52"/>
      <c r="AK172" s="52" t="s">
        <v>1263</v>
      </c>
      <c r="AL172" s="52" t="s">
        <v>1570</v>
      </c>
      <c r="AM172" s="52" t="s">
        <v>3553</v>
      </c>
      <c r="AN172" s="250">
        <v>14498.5</v>
      </c>
      <c r="AO172" s="250"/>
      <c r="AP172" s="119">
        <f t="shared" si="7"/>
        <v>501.5</v>
      </c>
      <c r="AQ172" s="354">
        <v>23080</v>
      </c>
      <c r="AR172" s="341">
        <v>23102</v>
      </c>
      <c r="AS172" s="328" t="s">
        <v>2598</v>
      </c>
      <c r="AT172" s="355">
        <v>23102</v>
      </c>
      <c r="AU172" s="341">
        <v>23102</v>
      </c>
      <c r="AV172" s="352">
        <v>9983.1</v>
      </c>
      <c r="AW172" s="336">
        <v>5016</v>
      </c>
      <c r="AX172" s="332"/>
    </row>
    <row r="173" spans="1:50" s="123" customFormat="1" ht="72" x14ac:dyDescent="0.2">
      <c r="A173" s="52" t="s">
        <v>41</v>
      </c>
      <c r="B173" s="52" t="s">
        <v>277</v>
      </c>
      <c r="C173" s="52" t="s">
        <v>276</v>
      </c>
      <c r="D173" s="52" t="s">
        <v>21</v>
      </c>
      <c r="E173" s="52" t="s">
        <v>454</v>
      </c>
      <c r="F173" s="121" t="s">
        <v>1745</v>
      </c>
      <c r="G173" s="52" t="s">
        <v>474</v>
      </c>
      <c r="H173" s="71" t="s">
        <v>270</v>
      </c>
      <c r="I173" s="71" t="s">
        <v>271</v>
      </c>
      <c r="J173" s="122">
        <v>15000</v>
      </c>
      <c r="K173" s="71"/>
      <c r="L173" s="71"/>
      <c r="M173" s="249" t="s">
        <v>137</v>
      </c>
      <c r="N173" s="19"/>
      <c r="O173" s="18" t="s">
        <v>2688</v>
      </c>
      <c r="P173" s="36" t="s">
        <v>2677</v>
      </c>
      <c r="Q173" s="20" t="s">
        <v>2427</v>
      </c>
      <c r="R173" s="18" t="s">
        <v>39</v>
      </c>
      <c r="S173" s="18" t="s">
        <v>60</v>
      </c>
      <c r="T173" s="18"/>
      <c r="U173" s="18"/>
      <c r="V173" s="18" t="s">
        <v>2678</v>
      </c>
      <c r="W173" s="136">
        <v>14498.5</v>
      </c>
      <c r="X173" s="32">
        <v>1</v>
      </c>
      <c r="Y173" s="36" t="s">
        <v>2598</v>
      </c>
      <c r="Z173" s="136">
        <v>14498.5</v>
      </c>
      <c r="AA173" s="36" t="s">
        <v>2689</v>
      </c>
      <c r="AB173" s="36" t="s">
        <v>2598</v>
      </c>
      <c r="AC173" s="42">
        <v>23102</v>
      </c>
      <c r="AD173" s="136">
        <v>14498.5</v>
      </c>
      <c r="AE173" s="19" t="s">
        <v>3676</v>
      </c>
      <c r="AF173" s="52" t="s">
        <v>2680</v>
      </c>
      <c r="AG173" s="52" t="s">
        <v>3544</v>
      </c>
      <c r="AH173" s="52" t="s">
        <v>3472</v>
      </c>
      <c r="AI173" s="52" t="s">
        <v>2456</v>
      </c>
      <c r="AJ173" s="52"/>
      <c r="AK173" s="52" t="s">
        <v>1263</v>
      </c>
      <c r="AL173" s="52" t="s">
        <v>1570</v>
      </c>
      <c r="AM173" s="52" t="s">
        <v>3553</v>
      </c>
      <c r="AN173" s="250">
        <v>9983.1</v>
      </c>
      <c r="AO173" s="250"/>
      <c r="AP173" s="119">
        <f t="shared" si="7"/>
        <v>5016.8999999999996</v>
      </c>
      <c r="AQ173" s="354">
        <v>23080</v>
      </c>
      <c r="AR173" s="341">
        <v>23102</v>
      </c>
      <c r="AS173" s="328" t="s">
        <v>2598</v>
      </c>
      <c r="AT173" s="355">
        <v>23102</v>
      </c>
      <c r="AU173" s="341">
        <v>23102</v>
      </c>
      <c r="AV173" s="352">
        <v>14498.5</v>
      </c>
      <c r="AW173" s="336">
        <v>502</v>
      </c>
      <c r="AX173" s="332"/>
    </row>
    <row r="174" spans="1:50" s="123" customFormat="1" ht="72" x14ac:dyDescent="0.2">
      <c r="A174" s="52" t="s">
        <v>41</v>
      </c>
      <c r="B174" s="52" t="s">
        <v>277</v>
      </c>
      <c r="C174" s="52" t="s">
        <v>276</v>
      </c>
      <c r="D174" s="52" t="s">
        <v>21</v>
      </c>
      <c r="E174" s="52" t="s">
        <v>454</v>
      </c>
      <c r="F174" s="121" t="s">
        <v>1746</v>
      </c>
      <c r="G174" s="52" t="s">
        <v>475</v>
      </c>
      <c r="H174" s="71" t="s">
        <v>269</v>
      </c>
      <c r="I174" s="71" t="s">
        <v>271</v>
      </c>
      <c r="J174" s="122">
        <v>36000</v>
      </c>
      <c r="K174" s="71"/>
      <c r="L174" s="71"/>
      <c r="M174" s="249" t="s">
        <v>137</v>
      </c>
      <c r="N174" s="32"/>
      <c r="O174" s="18" t="s">
        <v>2690</v>
      </c>
      <c r="P174" s="36" t="s">
        <v>2677</v>
      </c>
      <c r="Q174" s="20" t="s">
        <v>2425</v>
      </c>
      <c r="R174" s="18" t="s">
        <v>39</v>
      </c>
      <c r="S174" s="18" t="s">
        <v>60</v>
      </c>
      <c r="T174" s="18" t="s">
        <v>2691</v>
      </c>
      <c r="U174" s="18"/>
      <c r="V174" s="18" t="s">
        <v>2692</v>
      </c>
      <c r="W174" s="138">
        <v>34240</v>
      </c>
      <c r="X174" s="32">
        <v>1</v>
      </c>
      <c r="Y174" s="36" t="s">
        <v>1379</v>
      </c>
      <c r="Z174" s="17">
        <v>34240</v>
      </c>
      <c r="AA174" s="36" t="s">
        <v>2693</v>
      </c>
      <c r="AB174" s="42">
        <v>23087</v>
      </c>
      <c r="AC174" s="42">
        <v>23088</v>
      </c>
      <c r="AD174" s="138">
        <v>34240</v>
      </c>
      <c r="AE174" s="19" t="s">
        <v>3682</v>
      </c>
      <c r="AF174" s="52" t="s">
        <v>2694</v>
      </c>
      <c r="AG174" s="52" t="s">
        <v>3544</v>
      </c>
      <c r="AH174" s="52" t="s">
        <v>3475</v>
      </c>
      <c r="AI174" s="52" t="s">
        <v>2456</v>
      </c>
      <c r="AJ174" s="52"/>
      <c r="AK174" s="52" t="s">
        <v>1263</v>
      </c>
      <c r="AL174" s="52" t="s">
        <v>1570</v>
      </c>
      <c r="AM174" s="52" t="s">
        <v>3553</v>
      </c>
      <c r="AN174" s="250">
        <v>34240</v>
      </c>
      <c r="AO174" s="250"/>
      <c r="AP174" s="119">
        <f t="shared" si="7"/>
        <v>1760</v>
      </c>
      <c r="AQ174" s="354">
        <v>23080</v>
      </c>
      <c r="AR174" s="341">
        <v>23102</v>
      </c>
      <c r="AS174" s="338">
        <v>23087</v>
      </c>
      <c r="AT174" s="338">
        <v>23088</v>
      </c>
      <c r="AU174" s="341">
        <v>23102</v>
      </c>
      <c r="AV174" s="357">
        <v>34240</v>
      </c>
      <c r="AW174" s="336">
        <v>1760</v>
      </c>
      <c r="AX174" s="332"/>
    </row>
    <row r="175" spans="1:50" s="123" customFormat="1" ht="72" x14ac:dyDescent="0.2">
      <c r="A175" s="52" t="s">
        <v>41</v>
      </c>
      <c r="B175" s="52" t="s">
        <v>277</v>
      </c>
      <c r="C175" s="52" t="s">
        <v>276</v>
      </c>
      <c r="D175" s="52" t="s">
        <v>21</v>
      </c>
      <c r="E175" s="52" t="s">
        <v>454</v>
      </c>
      <c r="F175" s="121" t="s">
        <v>1747</v>
      </c>
      <c r="G175" s="52" t="s">
        <v>476</v>
      </c>
      <c r="H175" s="71" t="s">
        <v>269</v>
      </c>
      <c r="I175" s="71" t="s">
        <v>275</v>
      </c>
      <c r="J175" s="122">
        <v>60000</v>
      </c>
      <c r="K175" s="71"/>
      <c r="L175" s="71"/>
      <c r="M175" s="249" t="s">
        <v>137</v>
      </c>
      <c r="N175" s="32"/>
      <c r="O175" s="18" t="s">
        <v>2695</v>
      </c>
      <c r="P175" s="36" t="s">
        <v>2677</v>
      </c>
      <c r="Q175" s="20" t="s">
        <v>2428</v>
      </c>
      <c r="R175" s="18" t="s">
        <v>24</v>
      </c>
      <c r="S175" s="18" t="s">
        <v>123</v>
      </c>
      <c r="T175" s="18"/>
      <c r="U175" s="18"/>
      <c r="V175" s="18" t="s">
        <v>2678</v>
      </c>
      <c r="W175" s="138">
        <v>60000</v>
      </c>
      <c r="X175" s="32">
        <v>1</v>
      </c>
      <c r="Y175" s="36" t="s">
        <v>3680</v>
      </c>
      <c r="Z175" s="17">
        <v>60000</v>
      </c>
      <c r="AA175" s="36" t="s">
        <v>2696</v>
      </c>
      <c r="AB175" s="36" t="s">
        <v>3680</v>
      </c>
      <c r="AC175" s="18"/>
      <c r="AD175" s="138">
        <v>60000</v>
      </c>
      <c r="AE175" s="19" t="s">
        <v>2683</v>
      </c>
      <c r="AF175" s="52" t="s">
        <v>2680</v>
      </c>
      <c r="AG175" s="52" t="s">
        <v>3544</v>
      </c>
      <c r="AH175" s="52" t="s">
        <v>3472</v>
      </c>
      <c r="AI175" s="52" t="s">
        <v>2456</v>
      </c>
      <c r="AJ175" s="52"/>
      <c r="AK175" s="52" t="s">
        <v>1263</v>
      </c>
      <c r="AL175" s="52" t="s">
        <v>1570</v>
      </c>
      <c r="AM175" s="52" t="s">
        <v>3553</v>
      </c>
      <c r="AN175" s="122">
        <v>60000</v>
      </c>
      <c r="AO175" s="250"/>
      <c r="AP175" s="119">
        <f t="shared" si="7"/>
        <v>0</v>
      </c>
      <c r="AQ175" s="354">
        <v>23080</v>
      </c>
      <c r="AR175" s="341">
        <v>23102</v>
      </c>
      <c r="AS175" s="355">
        <v>23110</v>
      </c>
      <c r="AT175" s="361">
        <v>23102</v>
      </c>
      <c r="AU175" s="341">
        <v>23102</v>
      </c>
      <c r="AV175" s="357">
        <v>60000</v>
      </c>
      <c r="AW175" s="336">
        <v>0</v>
      </c>
      <c r="AX175" s="332"/>
    </row>
    <row r="176" spans="1:50" s="123" customFormat="1" ht="72" x14ac:dyDescent="0.2">
      <c r="A176" s="52" t="s">
        <v>41</v>
      </c>
      <c r="B176" s="52" t="s">
        <v>277</v>
      </c>
      <c r="C176" s="52" t="s">
        <v>276</v>
      </c>
      <c r="D176" s="52" t="s">
        <v>286</v>
      </c>
      <c r="E176" s="52" t="s">
        <v>454</v>
      </c>
      <c r="F176" s="121" t="s">
        <v>1748</v>
      </c>
      <c r="G176" s="52" t="s">
        <v>477</v>
      </c>
      <c r="H176" s="71" t="s">
        <v>270</v>
      </c>
      <c r="I176" s="71" t="s">
        <v>274</v>
      </c>
      <c r="J176" s="122">
        <v>138000</v>
      </c>
      <c r="K176" s="71"/>
      <c r="L176" s="71"/>
      <c r="M176" s="249" t="s">
        <v>137</v>
      </c>
      <c r="N176" s="32"/>
      <c r="O176" s="18" t="s">
        <v>2697</v>
      </c>
      <c r="P176" s="36" t="s">
        <v>2677</v>
      </c>
      <c r="Q176" s="20" t="s">
        <v>2429</v>
      </c>
      <c r="R176" s="18" t="s">
        <v>39</v>
      </c>
      <c r="S176" s="18" t="s">
        <v>116</v>
      </c>
      <c r="T176" s="18" t="s">
        <v>2559</v>
      </c>
      <c r="U176" s="18"/>
      <c r="V176" s="18" t="s">
        <v>2698</v>
      </c>
      <c r="W176" s="138">
        <v>138000</v>
      </c>
      <c r="X176" s="32">
        <v>1</v>
      </c>
      <c r="Y176" s="36" t="s">
        <v>3680</v>
      </c>
      <c r="Z176" s="17">
        <v>138000</v>
      </c>
      <c r="AA176" s="36" t="s">
        <v>2699</v>
      </c>
      <c r="AB176" s="36" t="s">
        <v>3680</v>
      </c>
      <c r="AC176" s="36"/>
      <c r="AD176" s="138">
        <v>138000</v>
      </c>
      <c r="AE176" s="19" t="s">
        <v>2683</v>
      </c>
      <c r="AF176" s="52" t="s">
        <v>2680</v>
      </c>
      <c r="AG176" s="52" t="s">
        <v>3544</v>
      </c>
      <c r="AH176" s="52" t="s">
        <v>3472</v>
      </c>
      <c r="AI176" s="52" t="s">
        <v>2456</v>
      </c>
      <c r="AJ176" s="52"/>
      <c r="AK176" s="52" t="s">
        <v>1263</v>
      </c>
      <c r="AL176" s="52" t="s">
        <v>1570</v>
      </c>
      <c r="AM176" s="52" t="s">
        <v>3553</v>
      </c>
      <c r="AN176" s="122">
        <v>138000</v>
      </c>
      <c r="AO176" s="250"/>
      <c r="AP176" s="119">
        <f t="shared" si="7"/>
        <v>0</v>
      </c>
      <c r="AQ176" s="354">
        <v>23080</v>
      </c>
      <c r="AR176" s="341">
        <v>23102</v>
      </c>
      <c r="AS176" s="355">
        <v>23110</v>
      </c>
      <c r="AT176" s="361">
        <v>23102</v>
      </c>
      <c r="AU176" s="341">
        <v>23102</v>
      </c>
      <c r="AV176" s="357">
        <v>138000</v>
      </c>
      <c r="AW176" s="336">
        <v>0</v>
      </c>
      <c r="AX176" s="332"/>
    </row>
    <row r="177" spans="1:50" s="123" customFormat="1" ht="72" hidden="1" x14ac:dyDescent="0.2">
      <c r="A177" s="52" t="s">
        <v>41</v>
      </c>
      <c r="B177" s="52" t="s">
        <v>277</v>
      </c>
      <c r="C177" s="52" t="s">
        <v>276</v>
      </c>
      <c r="D177" s="52" t="s">
        <v>286</v>
      </c>
      <c r="E177" s="52" t="s">
        <v>454</v>
      </c>
      <c r="F177" s="121" t="s">
        <v>1749</v>
      </c>
      <c r="G177" s="52" t="s">
        <v>478</v>
      </c>
      <c r="H177" s="71" t="s">
        <v>270</v>
      </c>
      <c r="I177" s="71" t="s">
        <v>271</v>
      </c>
      <c r="J177" s="122">
        <v>16000</v>
      </c>
      <c r="K177" s="71"/>
      <c r="L177" s="71"/>
      <c r="M177" s="249" t="s">
        <v>137</v>
      </c>
      <c r="N177" s="311"/>
      <c r="O177" s="332" t="s">
        <v>2676</v>
      </c>
      <c r="P177" s="328" t="s">
        <v>2677</v>
      </c>
      <c r="Q177" s="311" t="s">
        <v>2430</v>
      </c>
      <c r="R177" s="332" t="s">
        <v>39</v>
      </c>
      <c r="S177" s="332" t="s">
        <v>14</v>
      </c>
      <c r="T177" s="332" t="s">
        <v>2700</v>
      </c>
      <c r="U177" s="332" t="s">
        <v>2701</v>
      </c>
      <c r="V177" s="364" t="s">
        <v>2702</v>
      </c>
      <c r="W177" s="357">
        <v>16000</v>
      </c>
      <c r="X177" s="340">
        <v>1</v>
      </c>
      <c r="Y177" s="328" t="s">
        <v>1379</v>
      </c>
      <c r="Z177" s="336">
        <v>16000</v>
      </c>
      <c r="AA177" s="328" t="s">
        <v>2703</v>
      </c>
      <c r="AB177" s="328" t="s">
        <v>1378</v>
      </c>
      <c r="AC177" s="328" t="s">
        <v>1379</v>
      </c>
      <c r="AD177" s="357">
        <v>16000</v>
      </c>
      <c r="AE177" s="353" t="s">
        <v>3676</v>
      </c>
      <c r="AF177" s="52" t="s">
        <v>2694</v>
      </c>
      <c r="AG177" s="52" t="s">
        <v>3544</v>
      </c>
      <c r="AH177" s="52" t="s">
        <v>3475</v>
      </c>
      <c r="AI177" s="52" t="s">
        <v>2457</v>
      </c>
      <c r="AJ177" s="52"/>
      <c r="AK177" s="52" t="s">
        <v>1263</v>
      </c>
      <c r="AL177" s="52" t="s">
        <v>1570</v>
      </c>
      <c r="AM177" s="52" t="s">
        <v>3553</v>
      </c>
      <c r="AN177" s="122"/>
      <c r="AO177" s="122">
        <v>16000</v>
      </c>
      <c r="AP177" s="119">
        <f t="shared" si="7"/>
        <v>0</v>
      </c>
      <c r="AQ177" s="328" t="s">
        <v>2677</v>
      </c>
      <c r="AR177" s="341">
        <v>23102</v>
      </c>
      <c r="AS177" s="338">
        <v>23086</v>
      </c>
      <c r="AT177" s="338">
        <v>23087</v>
      </c>
      <c r="AU177" s="341">
        <v>23102</v>
      </c>
      <c r="AV177" s="357">
        <v>16000</v>
      </c>
      <c r="AW177" s="336">
        <v>0</v>
      </c>
      <c r="AX177" s="332"/>
    </row>
    <row r="178" spans="1:50" s="123" customFormat="1" ht="72" x14ac:dyDescent="0.2">
      <c r="A178" s="52" t="s">
        <v>41</v>
      </c>
      <c r="B178" s="52" t="s">
        <v>277</v>
      </c>
      <c r="C178" s="52" t="s">
        <v>276</v>
      </c>
      <c r="D178" s="52" t="s">
        <v>286</v>
      </c>
      <c r="E178" s="52" t="s">
        <v>454</v>
      </c>
      <c r="F178" s="121" t="s">
        <v>1750</v>
      </c>
      <c r="G178" s="52" t="s">
        <v>479</v>
      </c>
      <c r="H178" s="71" t="s">
        <v>270</v>
      </c>
      <c r="I178" s="71" t="s">
        <v>271</v>
      </c>
      <c r="J178" s="122">
        <v>300000</v>
      </c>
      <c r="K178" s="71"/>
      <c r="L178" s="71"/>
      <c r="M178" s="249" t="s">
        <v>137</v>
      </c>
      <c r="N178" s="19"/>
      <c r="O178" s="18" t="s">
        <v>2704</v>
      </c>
      <c r="P178" s="36" t="s">
        <v>2677</v>
      </c>
      <c r="Q178" s="20" t="s">
        <v>2429</v>
      </c>
      <c r="R178" s="18" t="s">
        <v>39</v>
      </c>
      <c r="S178" s="18" t="s">
        <v>116</v>
      </c>
      <c r="T178" s="18"/>
      <c r="U178" s="18"/>
      <c r="V178" s="18" t="s">
        <v>2705</v>
      </c>
      <c r="W178" s="138">
        <v>299000</v>
      </c>
      <c r="X178" s="32">
        <v>1</v>
      </c>
      <c r="Y178" s="36" t="s">
        <v>3680</v>
      </c>
      <c r="Z178" s="138">
        <v>299000</v>
      </c>
      <c r="AA178" s="36" t="s">
        <v>2706</v>
      </c>
      <c r="AB178" s="36" t="s">
        <v>3680</v>
      </c>
      <c r="AC178" s="36"/>
      <c r="AD178" s="138">
        <v>299000</v>
      </c>
      <c r="AE178" s="19" t="s">
        <v>2683</v>
      </c>
      <c r="AF178" s="52" t="s">
        <v>2680</v>
      </c>
      <c r="AG178" s="52" t="s">
        <v>3544</v>
      </c>
      <c r="AH178" s="52" t="s">
        <v>3472</v>
      </c>
      <c r="AI178" s="52" t="s">
        <v>2456</v>
      </c>
      <c r="AJ178" s="52"/>
      <c r="AK178" s="52" t="s">
        <v>1263</v>
      </c>
      <c r="AL178" s="52" t="s">
        <v>1570</v>
      </c>
      <c r="AM178" s="52" t="s">
        <v>3553</v>
      </c>
      <c r="AN178" s="250">
        <v>299000</v>
      </c>
      <c r="AO178" s="250"/>
      <c r="AP178" s="119">
        <f t="shared" si="7"/>
        <v>1000</v>
      </c>
      <c r="AQ178" s="354">
        <v>23080</v>
      </c>
      <c r="AR178" s="341">
        <v>23102</v>
      </c>
      <c r="AS178" s="355">
        <v>23110</v>
      </c>
      <c r="AT178" s="361">
        <v>23102</v>
      </c>
      <c r="AU178" s="341">
        <v>23102</v>
      </c>
      <c r="AV178" s="357">
        <v>299000</v>
      </c>
      <c r="AW178" s="336">
        <v>1000</v>
      </c>
      <c r="AX178" s="332"/>
    </row>
    <row r="179" spans="1:50" s="123" customFormat="1" ht="72" x14ac:dyDescent="0.2">
      <c r="A179" s="52" t="s">
        <v>41</v>
      </c>
      <c r="B179" s="52" t="s">
        <v>277</v>
      </c>
      <c r="C179" s="52" t="s">
        <v>276</v>
      </c>
      <c r="D179" s="52" t="s">
        <v>286</v>
      </c>
      <c r="E179" s="52" t="s">
        <v>454</v>
      </c>
      <c r="F179" s="121" t="s">
        <v>1751</v>
      </c>
      <c r="G179" s="52" t="s">
        <v>480</v>
      </c>
      <c r="H179" s="71" t="s">
        <v>272</v>
      </c>
      <c r="I179" s="71" t="s">
        <v>271</v>
      </c>
      <c r="J179" s="122">
        <v>93000</v>
      </c>
      <c r="K179" s="71"/>
      <c r="L179" s="71"/>
      <c r="M179" s="249" t="s">
        <v>137</v>
      </c>
      <c r="N179" s="19"/>
      <c r="O179" s="18" t="s">
        <v>2707</v>
      </c>
      <c r="P179" s="36" t="s">
        <v>2677</v>
      </c>
      <c r="Q179" s="20" t="s">
        <v>2431</v>
      </c>
      <c r="R179" s="18" t="s">
        <v>39</v>
      </c>
      <c r="S179" s="18" t="s">
        <v>60</v>
      </c>
      <c r="T179" s="18" t="s">
        <v>2708</v>
      </c>
      <c r="U179" s="18"/>
      <c r="V179" s="18" t="s">
        <v>2705</v>
      </c>
      <c r="W179" s="138">
        <v>93000</v>
      </c>
      <c r="X179" s="32">
        <v>1</v>
      </c>
      <c r="Y179" s="36" t="s">
        <v>3680</v>
      </c>
      <c r="Z179" s="17">
        <v>93000</v>
      </c>
      <c r="AA179" s="36" t="s">
        <v>2709</v>
      </c>
      <c r="AB179" s="36" t="s">
        <v>3680</v>
      </c>
      <c r="AC179" s="45"/>
      <c r="AD179" s="138">
        <v>93000</v>
      </c>
      <c r="AE179" s="19" t="s">
        <v>2683</v>
      </c>
      <c r="AF179" s="52" t="s">
        <v>2680</v>
      </c>
      <c r="AG179" s="52" t="s">
        <v>3544</v>
      </c>
      <c r="AH179" s="52" t="s">
        <v>3472</v>
      </c>
      <c r="AI179" s="52" t="s">
        <v>2456</v>
      </c>
      <c r="AJ179" s="52"/>
      <c r="AK179" s="52" t="s">
        <v>1263</v>
      </c>
      <c r="AL179" s="52" t="s">
        <v>1570</v>
      </c>
      <c r="AM179" s="52" t="s">
        <v>3553</v>
      </c>
      <c r="AN179" s="122">
        <v>93000</v>
      </c>
      <c r="AO179" s="250"/>
      <c r="AP179" s="119">
        <f t="shared" si="7"/>
        <v>0</v>
      </c>
      <c r="AQ179" s="354">
        <v>23080</v>
      </c>
      <c r="AR179" s="341">
        <v>23102</v>
      </c>
      <c r="AS179" s="355">
        <v>23110</v>
      </c>
      <c r="AT179" s="361">
        <v>23102</v>
      </c>
      <c r="AU179" s="341">
        <v>23102</v>
      </c>
      <c r="AV179" s="357">
        <v>93000</v>
      </c>
      <c r="AW179" s="336">
        <v>0</v>
      </c>
      <c r="AX179" s="332"/>
    </row>
    <row r="180" spans="1:50" s="123" customFormat="1" ht="72" hidden="1" x14ac:dyDescent="0.2">
      <c r="A180" s="52" t="s">
        <v>41</v>
      </c>
      <c r="B180" s="52" t="s">
        <v>277</v>
      </c>
      <c r="C180" s="52" t="s">
        <v>276</v>
      </c>
      <c r="D180" s="52" t="s">
        <v>286</v>
      </c>
      <c r="E180" s="52" t="s">
        <v>454</v>
      </c>
      <c r="F180" s="121" t="s">
        <v>1752</v>
      </c>
      <c r="G180" s="52" t="s">
        <v>481</v>
      </c>
      <c r="H180" s="71" t="s">
        <v>270</v>
      </c>
      <c r="I180" s="71" t="s">
        <v>274</v>
      </c>
      <c r="J180" s="122">
        <v>3500000</v>
      </c>
      <c r="K180" s="249" t="s">
        <v>137</v>
      </c>
      <c r="L180" s="71"/>
      <c r="M180" s="71"/>
      <c r="N180" s="311"/>
      <c r="O180" s="332"/>
      <c r="P180" s="328"/>
      <c r="Q180" s="311"/>
      <c r="R180" s="332"/>
      <c r="S180" s="332"/>
      <c r="T180" s="332"/>
      <c r="U180" s="332"/>
      <c r="V180" s="332"/>
      <c r="W180" s="366"/>
      <c r="X180" s="340"/>
      <c r="Y180" s="328"/>
      <c r="Z180" s="336"/>
      <c r="AA180" s="328"/>
      <c r="AB180" s="328"/>
      <c r="AC180" s="328"/>
      <c r="AD180" s="366"/>
      <c r="AE180" s="353" t="s">
        <v>3683</v>
      </c>
      <c r="AF180" s="52" t="s">
        <v>2710</v>
      </c>
      <c r="AG180" s="52" t="s">
        <v>3539</v>
      </c>
      <c r="AH180" s="52" t="s">
        <v>3477</v>
      </c>
      <c r="AI180" s="52" t="s">
        <v>3467</v>
      </c>
      <c r="AJ180" s="52"/>
      <c r="AK180" s="52" t="s">
        <v>1265</v>
      </c>
      <c r="AL180" s="52" t="s">
        <v>1568</v>
      </c>
      <c r="AM180" s="52" t="s">
        <v>3553</v>
      </c>
      <c r="AN180" s="250"/>
      <c r="AO180" s="250"/>
      <c r="AP180" s="119">
        <f t="shared" si="7"/>
        <v>3500000</v>
      </c>
      <c r="AQ180" s="341">
        <v>23071</v>
      </c>
      <c r="AR180" s="341">
        <v>23102</v>
      </c>
      <c r="AS180" s="332"/>
      <c r="AT180" s="341"/>
      <c r="AU180" s="332"/>
      <c r="AV180" s="332"/>
      <c r="AW180" s="332"/>
      <c r="AX180" s="332"/>
    </row>
    <row r="181" spans="1:50" s="123" customFormat="1" ht="72" x14ac:dyDescent="0.2">
      <c r="A181" s="52" t="s">
        <v>41</v>
      </c>
      <c r="B181" s="52" t="s">
        <v>277</v>
      </c>
      <c r="C181" s="52" t="s">
        <v>276</v>
      </c>
      <c r="D181" s="52" t="s">
        <v>286</v>
      </c>
      <c r="E181" s="52" t="s">
        <v>454</v>
      </c>
      <c r="F181" s="121" t="s">
        <v>1753</v>
      </c>
      <c r="G181" s="52" t="s">
        <v>482</v>
      </c>
      <c r="H181" s="71" t="s">
        <v>272</v>
      </c>
      <c r="I181" s="71" t="s">
        <v>274</v>
      </c>
      <c r="J181" s="122">
        <v>71400</v>
      </c>
      <c r="K181" s="71"/>
      <c r="L181" s="71"/>
      <c r="M181" s="249" t="s">
        <v>137</v>
      </c>
      <c r="N181" s="19"/>
      <c r="O181" s="19" t="s">
        <v>3684</v>
      </c>
      <c r="P181" s="36" t="s">
        <v>2677</v>
      </c>
      <c r="Q181" s="20" t="s">
        <v>2431</v>
      </c>
      <c r="R181" s="18" t="s">
        <v>39</v>
      </c>
      <c r="S181" s="18" t="s">
        <v>60</v>
      </c>
      <c r="T181" s="18"/>
      <c r="U181" s="18"/>
      <c r="V181" s="18" t="s">
        <v>2705</v>
      </c>
      <c r="W181" s="138">
        <v>71400</v>
      </c>
      <c r="X181" s="18">
        <v>1</v>
      </c>
      <c r="Y181" s="36" t="s">
        <v>3680</v>
      </c>
      <c r="Z181" s="138">
        <v>71400</v>
      </c>
      <c r="AA181" s="36" t="s">
        <v>3685</v>
      </c>
      <c r="AB181" s="36" t="s">
        <v>3680</v>
      </c>
      <c r="AC181" s="19"/>
      <c r="AD181" s="138">
        <v>71400</v>
      </c>
      <c r="AE181" s="19" t="s">
        <v>2683</v>
      </c>
      <c r="AF181" s="52" t="s">
        <v>2684</v>
      </c>
      <c r="AG181" s="52" t="s">
        <v>3541</v>
      </c>
      <c r="AH181" s="52" t="s">
        <v>3470</v>
      </c>
      <c r="AI181" s="52" t="s">
        <v>2456</v>
      </c>
      <c r="AJ181" s="52"/>
      <c r="AK181" s="52" t="s">
        <v>1266</v>
      </c>
      <c r="AL181" s="52" t="s">
        <v>1568</v>
      </c>
      <c r="AM181" s="52" t="s">
        <v>3553</v>
      </c>
      <c r="AN181" s="122">
        <v>71400</v>
      </c>
      <c r="AO181" s="250"/>
      <c r="AP181" s="119">
        <f t="shared" si="7"/>
        <v>0</v>
      </c>
      <c r="AQ181" s="341">
        <v>23071</v>
      </c>
      <c r="AR181" s="341">
        <v>23102</v>
      </c>
      <c r="AS181" s="355">
        <v>23110</v>
      </c>
      <c r="AT181" s="361">
        <v>23102</v>
      </c>
      <c r="AU181" s="341">
        <v>23102</v>
      </c>
      <c r="AV181" s="357">
        <v>71400</v>
      </c>
      <c r="AW181" s="311">
        <v>0</v>
      </c>
      <c r="AX181" s="332"/>
    </row>
    <row r="182" spans="1:50" s="123" customFormat="1" ht="72" hidden="1" x14ac:dyDescent="0.2">
      <c r="A182" s="52" t="s">
        <v>41</v>
      </c>
      <c r="B182" s="52" t="s">
        <v>277</v>
      </c>
      <c r="C182" s="52" t="s">
        <v>276</v>
      </c>
      <c r="D182" s="52" t="s">
        <v>286</v>
      </c>
      <c r="E182" s="52" t="s">
        <v>454</v>
      </c>
      <c r="F182" s="121" t="s">
        <v>1754</v>
      </c>
      <c r="G182" s="52" t="s">
        <v>483</v>
      </c>
      <c r="H182" s="71" t="s">
        <v>270</v>
      </c>
      <c r="I182" s="71" t="s">
        <v>274</v>
      </c>
      <c r="J182" s="122">
        <v>2000000</v>
      </c>
      <c r="K182" s="249" t="s">
        <v>137</v>
      </c>
      <c r="L182" s="71"/>
      <c r="M182" s="71"/>
      <c r="N182" s="311"/>
      <c r="O182" s="332"/>
      <c r="P182" s="328"/>
      <c r="Q182" s="311"/>
      <c r="R182" s="332"/>
      <c r="S182" s="332"/>
      <c r="T182" s="332"/>
      <c r="U182" s="332"/>
      <c r="V182" s="332"/>
      <c r="W182" s="366"/>
      <c r="X182" s="340"/>
      <c r="Y182" s="328"/>
      <c r="Z182" s="336"/>
      <c r="AA182" s="328"/>
      <c r="AB182" s="328"/>
      <c r="AC182" s="328"/>
      <c r="AD182" s="366"/>
      <c r="AE182" s="353" t="s">
        <v>3683</v>
      </c>
      <c r="AF182" s="52" t="s">
        <v>2710</v>
      </c>
      <c r="AG182" s="52" t="s">
        <v>3539</v>
      </c>
      <c r="AH182" s="52" t="s">
        <v>3477</v>
      </c>
      <c r="AI182" s="52" t="s">
        <v>3467</v>
      </c>
      <c r="AJ182" s="52"/>
      <c r="AK182" s="52" t="s">
        <v>1265</v>
      </c>
      <c r="AL182" s="52" t="s">
        <v>1568</v>
      </c>
      <c r="AM182" s="52" t="s">
        <v>3553</v>
      </c>
      <c r="AN182" s="250"/>
      <c r="AO182" s="250"/>
      <c r="AP182" s="119">
        <f t="shared" si="7"/>
        <v>2000000</v>
      </c>
      <c r="AQ182" s="341">
        <v>23071</v>
      </c>
      <c r="AR182" s="341">
        <v>23102</v>
      </c>
      <c r="AS182" s="338"/>
      <c r="AT182" s="341"/>
      <c r="AU182" s="332"/>
      <c r="AV182" s="332"/>
      <c r="AW182" s="332"/>
      <c r="AX182" s="332"/>
    </row>
    <row r="183" spans="1:50" s="123" customFormat="1" ht="72" x14ac:dyDescent="0.2">
      <c r="A183" s="52" t="s">
        <v>41</v>
      </c>
      <c r="B183" s="52" t="s">
        <v>277</v>
      </c>
      <c r="C183" s="52" t="s">
        <v>276</v>
      </c>
      <c r="D183" s="52" t="s">
        <v>286</v>
      </c>
      <c r="E183" s="52" t="s">
        <v>454</v>
      </c>
      <c r="F183" s="121" t="s">
        <v>1755</v>
      </c>
      <c r="G183" s="52" t="s">
        <v>484</v>
      </c>
      <c r="H183" s="71" t="s">
        <v>269</v>
      </c>
      <c r="I183" s="71" t="s">
        <v>268</v>
      </c>
      <c r="J183" s="122">
        <v>50000</v>
      </c>
      <c r="K183" s="71"/>
      <c r="L183" s="71"/>
      <c r="M183" s="249" t="s">
        <v>137</v>
      </c>
      <c r="N183" s="19"/>
      <c r="O183" s="18" t="s">
        <v>2704</v>
      </c>
      <c r="P183" s="36" t="s">
        <v>2677</v>
      </c>
      <c r="Q183" s="20" t="s">
        <v>2429</v>
      </c>
      <c r="R183" s="18" t="s">
        <v>39</v>
      </c>
      <c r="S183" s="18" t="s">
        <v>116</v>
      </c>
      <c r="T183" s="18" t="s">
        <v>2711</v>
      </c>
      <c r="U183" s="18"/>
      <c r="V183" s="18" t="s">
        <v>2705</v>
      </c>
      <c r="W183" s="138">
        <v>47200</v>
      </c>
      <c r="X183" s="32">
        <v>1</v>
      </c>
      <c r="Y183" s="36" t="s">
        <v>3680</v>
      </c>
      <c r="Z183" s="17">
        <v>47200</v>
      </c>
      <c r="AA183" s="36" t="s">
        <v>2706</v>
      </c>
      <c r="AB183" s="36" t="s">
        <v>3680</v>
      </c>
      <c r="AC183" s="36"/>
      <c r="AD183" s="138">
        <v>47200</v>
      </c>
      <c r="AE183" s="19" t="s">
        <v>2683</v>
      </c>
      <c r="AF183" s="52" t="s">
        <v>2680</v>
      </c>
      <c r="AG183" s="52" t="s">
        <v>3544</v>
      </c>
      <c r="AH183" s="52" t="s">
        <v>3472</v>
      </c>
      <c r="AI183" s="52" t="s">
        <v>2456</v>
      </c>
      <c r="AJ183" s="52"/>
      <c r="AK183" s="52" t="s">
        <v>1266</v>
      </c>
      <c r="AL183" s="52" t="s">
        <v>1568</v>
      </c>
      <c r="AM183" s="52" t="s">
        <v>3553</v>
      </c>
      <c r="AN183" s="250">
        <v>47200</v>
      </c>
      <c r="AO183" s="250"/>
      <c r="AP183" s="119">
        <f t="shared" si="7"/>
        <v>2800</v>
      </c>
      <c r="AQ183" s="354">
        <v>23080</v>
      </c>
      <c r="AR183" s="341">
        <v>23102</v>
      </c>
      <c r="AS183" s="355">
        <v>23110</v>
      </c>
      <c r="AT183" s="361">
        <v>23102</v>
      </c>
      <c r="AU183" s="341">
        <v>23102</v>
      </c>
      <c r="AV183" s="357">
        <v>47200</v>
      </c>
      <c r="AW183" s="336">
        <v>2800</v>
      </c>
      <c r="AX183" s="332"/>
    </row>
    <row r="184" spans="1:50" s="123" customFormat="1" ht="72" x14ac:dyDescent="0.2">
      <c r="A184" s="52" t="s">
        <v>41</v>
      </c>
      <c r="B184" s="52" t="s">
        <v>277</v>
      </c>
      <c r="C184" s="52" t="s">
        <v>276</v>
      </c>
      <c r="D184" s="52" t="s">
        <v>286</v>
      </c>
      <c r="E184" s="52" t="s">
        <v>454</v>
      </c>
      <c r="F184" s="121" t="s">
        <v>1756</v>
      </c>
      <c r="G184" s="52" t="s">
        <v>485</v>
      </c>
      <c r="H184" s="71" t="s">
        <v>270</v>
      </c>
      <c r="I184" s="71" t="s">
        <v>344</v>
      </c>
      <c r="J184" s="122">
        <v>25000</v>
      </c>
      <c r="K184" s="71"/>
      <c r="L184" s="71"/>
      <c r="M184" s="249" t="s">
        <v>137</v>
      </c>
      <c r="N184" s="19"/>
      <c r="O184" s="18" t="s">
        <v>2704</v>
      </c>
      <c r="P184" s="36" t="s">
        <v>2677</v>
      </c>
      <c r="Q184" s="20" t="s">
        <v>2429</v>
      </c>
      <c r="R184" s="18" t="s">
        <v>39</v>
      </c>
      <c r="S184" s="18" t="s">
        <v>116</v>
      </c>
      <c r="T184" s="18" t="s">
        <v>1193</v>
      </c>
      <c r="U184" s="18"/>
      <c r="V184" s="18" t="s">
        <v>2705</v>
      </c>
      <c r="W184" s="138">
        <v>24700</v>
      </c>
      <c r="X184" s="32">
        <v>1</v>
      </c>
      <c r="Y184" s="36" t="s">
        <v>3680</v>
      </c>
      <c r="Z184" s="17">
        <v>24700</v>
      </c>
      <c r="AA184" s="36" t="s">
        <v>2706</v>
      </c>
      <c r="AB184" s="36" t="s">
        <v>3680</v>
      </c>
      <c r="AC184" s="36"/>
      <c r="AD184" s="138">
        <v>24700</v>
      </c>
      <c r="AE184" s="19" t="s">
        <v>2683</v>
      </c>
      <c r="AF184" s="52" t="s">
        <v>2680</v>
      </c>
      <c r="AG184" s="52" t="s">
        <v>3544</v>
      </c>
      <c r="AH184" s="52" t="s">
        <v>3472</v>
      </c>
      <c r="AI184" s="52" t="s">
        <v>2456</v>
      </c>
      <c r="AJ184" s="52"/>
      <c r="AK184" s="52" t="s">
        <v>1266</v>
      </c>
      <c r="AL184" s="52" t="s">
        <v>1568</v>
      </c>
      <c r="AM184" s="52" t="s">
        <v>3553</v>
      </c>
      <c r="AN184" s="250">
        <v>24700</v>
      </c>
      <c r="AO184" s="250"/>
      <c r="AP184" s="119">
        <f t="shared" si="7"/>
        <v>300</v>
      </c>
      <c r="AQ184" s="354">
        <v>23080</v>
      </c>
      <c r="AR184" s="341">
        <v>23102</v>
      </c>
      <c r="AS184" s="355">
        <v>23110</v>
      </c>
      <c r="AT184" s="361">
        <v>23102</v>
      </c>
      <c r="AU184" s="341">
        <v>23102</v>
      </c>
      <c r="AV184" s="357">
        <v>24700</v>
      </c>
      <c r="AW184" s="336">
        <v>300</v>
      </c>
      <c r="AX184" s="332"/>
    </row>
    <row r="185" spans="1:50" ht="72" x14ac:dyDescent="0.2">
      <c r="A185" s="52" t="s">
        <v>41</v>
      </c>
      <c r="B185" s="52" t="s">
        <v>277</v>
      </c>
      <c r="C185" s="52" t="s">
        <v>276</v>
      </c>
      <c r="D185" s="52" t="s">
        <v>13</v>
      </c>
      <c r="E185" s="52" t="s">
        <v>454</v>
      </c>
      <c r="F185" s="121" t="s">
        <v>1757</v>
      </c>
      <c r="G185" s="52" t="s">
        <v>486</v>
      </c>
      <c r="H185" s="71" t="s">
        <v>270</v>
      </c>
      <c r="I185" s="71" t="s">
        <v>271</v>
      </c>
      <c r="J185" s="122">
        <v>800000</v>
      </c>
      <c r="K185" s="249" t="s">
        <v>137</v>
      </c>
      <c r="L185" s="71"/>
      <c r="M185" s="71"/>
      <c r="N185" s="19"/>
      <c r="O185" s="19" t="s">
        <v>3686</v>
      </c>
      <c r="P185" s="42">
        <v>23111</v>
      </c>
      <c r="Q185" s="19" t="s">
        <v>3687</v>
      </c>
      <c r="R185" s="18" t="s">
        <v>39</v>
      </c>
      <c r="S185" s="18" t="s">
        <v>60</v>
      </c>
      <c r="T185" s="19"/>
      <c r="U185" s="19"/>
      <c r="V185" s="18" t="s">
        <v>3688</v>
      </c>
      <c r="W185" s="74">
        <v>446600</v>
      </c>
      <c r="X185" s="18">
        <v>1</v>
      </c>
      <c r="Y185" s="18"/>
      <c r="Z185" s="74">
        <v>446600</v>
      </c>
      <c r="AA185" s="18">
        <v>7014323983</v>
      </c>
      <c r="AB185" s="19"/>
      <c r="AC185" s="19"/>
      <c r="AD185" s="74">
        <v>446600</v>
      </c>
      <c r="AE185" s="19" t="s">
        <v>2680</v>
      </c>
      <c r="AF185" s="52" t="s">
        <v>2684</v>
      </c>
      <c r="AG185" s="52" t="s">
        <v>3541</v>
      </c>
      <c r="AH185" s="52" t="s">
        <v>3470</v>
      </c>
      <c r="AI185" s="52" t="s">
        <v>2456</v>
      </c>
      <c r="AJ185" s="52"/>
      <c r="AK185" s="52" t="s">
        <v>1265</v>
      </c>
      <c r="AL185" s="52" t="s">
        <v>1568</v>
      </c>
      <c r="AM185" s="52" t="s">
        <v>3553</v>
      </c>
      <c r="AN185" s="119">
        <v>446600</v>
      </c>
      <c r="AO185" s="119"/>
      <c r="AP185" s="119">
        <f t="shared" si="7"/>
        <v>353400</v>
      </c>
      <c r="AQ185" s="368">
        <v>23111</v>
      </c>
      <c r="AR185" s="341">
        <v>23102</v>
      </c>
      <c r="AS185" s="361">
        <v>23102</v>
      </c>
      <c r="AT185" s="361">
        <v>23102</v>
      </c>
      <c r="AU185" s="361" t="s">
        <v>3698</v>
      </c>
      <c r="AV185" s="367">
        <v>446600</v>
      </c>
      <c r="AW185" s="367">
        <v>353400</v>
      </c>
      <c r="AX185" s="311"/>
    </row>
    <row r="186" spans="1:50" ht="90" hidden="1" x14ac:dyDescent="0.2">
      <c r="A186" s="52" t="s">
        <v>41</v>
      </c>
      <c r="B186" s="52" t="s">
        <v>277</v>
      </c>
      <c r="C186" s="52" t="s">
        <v>276</v>
      </c>
      <c r="D186" s="52" t="s">
        <v>13</v>
      </c>
      <c r="E186" s="52" t="s">
        <v>454</v>
      </c>
      <c r="F186" s="121" t="s">
        <v>1758</v>
      </c>
      <c r="G186" s="52" t="s">
        <v>487</v>
      </c>
      <c r="H186" s="71" t="s">
        <v>270</v>
      </c>
      <c r="I186" s="71" t="s">
        <v>274</v>
      </c>
      <c r="J186" s="122">
        <v>100000</v>
      </c>
      <c r="K186" s="71"/>
      <c r="L186" s="71"/>
      <c r="M186" s="249" t="s">
        <v>137</v>
      </c>
      <c r="N186" s="311"/>
      <c r="O186" s="311" t="s">
        <v>3689</v>
      </c>
      <c r="P186" s="355">
        <v>23115</v>
      </c>
      <c r="Q186" s="311" t="s">
        <v>2432</v>
      </c>
      <c r="R186" s="332" t="s">
        <v>39</v>
      </c>
      <c r="S186" s="332" t="s">
        <v>60</v>
      </c>
      <c r="T186" s="311"/>
      <c r="U186" s="311"/>
      <c r="V186" s="360" t="s">
        <v>3690</v>
      </c>
      <c r="W186" s="309">
        <v>99998.99</v>
      </c>
      <c r="X186" s="332">
        <v>1</v>
      </c>
      <c r="Y186" s="332"/>
      <c r="Z186" s="309">
        <v>99998.99</v>
      </c>
      <c r="AA186" s="360">
        <v>7014332721</v>
      </c>
      <c r="AB186" s="311"/>
      <c r="AC186" s="311"/>
      <c r="AD186" s="309">
        <v>99998.99</v>
      </c>
      <c r="AE186" s="311" t="s">
        <v>2680</v>
      </c>
      <c r="AF186" s="52" t="s">
        <v>2684</v>
      </c>
      <c r="AG186" s="52" t="s">
        <v>3541</v>
      </c>
      <c r="AH186" s="52" t="s">
        <v>3470</v>
      </c>
      <c r="AI186" s="52" t="s">
        <v>3467</v>
      </c>
      <c r="AJ186" s="52"/>
      <c r="AK186" s="52" t="s">
        <v>1263</v>
      </c>
      <c r="AL186" s="52" t="s">
        <v>1570</v>
      </c>
      <c r="AM186" s="52" t="s">
        <v>3553</v>
      </c>
      <c r="AN186" s="119"/>
      <c r="AO186" s="119"/>
      <c r="AP186" s="119">
        <f t="shared" si="7"/>
        <v>100000</v>
      </c>
      <c r="AQ186" s="368">
        <v>23115</v>
      </c>
      <c r="AR186" s="341">
        <v>23102</v>
      </c>
      <c r="AS186" s="361">
        <v>23102</v>
      </c>
      <c r="AT186" s="361">
        <v>23102</v>
      </c>
      <c r="AU186" s="341">
        <v>23102</v>
      </c>
      <c r="AV186" s="309">
        <v>99998.99</v>
      </c>
      <c r="AW186" s="311">
        <v>1.01</v>
      </c>
      <c r="AX186" s="187" t="s">
        <v>3969</v>
      </c>
    </row>
    <row r="187" spans="1:50" ht="72" x14ac:dyDescent="0.2">
      <c r="A187" s="52" t="s">
        <v>41</v>
      </c>
      <c r="B187" s="52" t="s">
        <v>277</v>
      </c>
      <c r="C187" s="52" t="s">
        <v>276</v>
      </c>
      <c r="D187" s="52" t="s">
        <v>25</v>
      </c>
      <c r="E187" s="52" t="s">
        <v>454</v>
      </c>
      <c r="F187" s="121" t="s">
        <v>1759</v>
      </c>
      <c r="G187" s="52" t="s">
        <v>488</v>
      </c>
      <c r="H187" s="71" t="s">
        <v>270</v>
      </c>
      <c r="I187" s="71" t="s">
        <v>271</v>
      </c>
      <c r="J187" s="122">
        <v>20000</v>
      </c>
      <c r="K187" s="71"/>
      <c r="L187" s="71"/>
      <c r="M187" s="249" t="s">
        <v>137</v>
      </c>
      <c r="N187" s="19"/>
      <c r="O187" s="19" t="s">
        <v>2712</v>
      </c>
      <c r="P187" s="36" t="s">
        <v>2677</v>
      </c>
      <c r="Q187" s="19" t="s">
        <v>2433</v>
      </c>
      <c r="R187" s="18" t="s">
        <v>39</v>
      </c>
      <c r="S187" s="18" t="s">
        <v>60</v>
      </c>
      <c r="T187" s="19"/>
      <c r="U187" s="19"/>
      <c r="V187" s="18" t="s">
        <v>2705</v>
      </c>
      <c r="W187" s="74">
        <v>19902</v>
      </c>
      <c r="X187" s="32">
        <v>1</v>
      </c>
      <c r="Y187" s="42">
        <v>23101</v>
      </c>
      <c r="Z187" s="74">
        <v>19902</v>
      </c>
      <c r="AA187" s="18">
        <v>7014332910</v>
      </c>
      <c r="AB187" s="128">
        <v>23101</v>
      </c>
      <c r="AC187" s="128">
        <v>23101</v>
      </c>
      <c r="AD187" s="74">
        <v>19902</v>
      </c>
      <c r="AE187" s="19" t="s">
        <v>3676</v>
      </c>
      <c r="AF187" s="52" t="s">
        <v>2683</v>
      </c>
      <c r="AG187" s="52" t="s">
        <v>3544</v>
      </c>
      <c r="AH187" s="52" t="s">
        <v>3472</v>
      </c>
      <c r="AI187" s="52" t="s">
        <v>2456</v>
      </c>
      <c r="AJ187" s="52"/>
      <c r="AK187" s="52" t="s">
        <v>1263</v>
      </c>
      <c r="AL187" s="52" t="s">
        <v>1570</v>
      </c>
      <c r="AM187" s="52" t="s">
        <v>3553</v>
      </c>
      <c r="AN187" s="119">
        <v>19902</v>
      </c>
      <c r="AO187" s="119"/>
      <c r="AP187" s="119">
        <f t="shared" si="7"/>
        <v>98</v>
      </c>
      <c r="AQ187" s="354">
        <v>23080</v>
      </c>
      <c r="AR187" s="341">
        <v>23102</v>
      </c>
      <c r="AS187" s="338">
        <v>23101</v>
      </c>
      <c r="AT187" s="355">
        <v>23101</v>
      </c>
      <c r="AU187" s="341">
        <v>23102</v>
      </c>
      <c r="AV187" s="367">
        <v>19902</v>
      </c>
      <c r="AW187" s="311">
        <v>98</v>
      </c>
      <c r="AX187" s="311"/>
    </row>
    <row r="188" spans="1:50" ht="72" x14ac:dyDescent="0.2">
      <c r="A188" s="52" t="s">
        <v>41</v>
      </c>
      <c r="B188" s="52" t="s">
        <v>277</v>
      </c>
      <c r="C188" s="52" t="s">
        <v>276</v>
      </c>
      <c r="D188" s="52" t="s">
        <v>16</v>
      </c>
      <c r="E188" s="52" t="s">
        <v>454</v>
      </c>
      <c r="F188" s="121" t="s">
        <v>1760</v>
      </c>
      <c r="G188" s="52" t="s">
        <v>489</v>
      </c>
      <c r="H188" s="71" t="s">
        <v>270</v>
      </c>
      <c r="I188" s="71" t="s">
        <v>271</v>
      </c>
      <c r="J188" s="122">
        <v>28000</v>
      </c>
      <c r="K188" s="71"/>
      <c r="L188" s="71"/>
      <c r="M188" s="249" t="s">
        <v>137</v>
      </c>
      <c r="N188" s="19"/>
      <c r="O188" s="19" t="s">
        <v>2713</v>
      </c>
      <c r="P188" s="36" t="s">
        <v>2677</v>
      </c>
      <c r="Q188" s="19" t="s">
        <v>2420</v>
      </c>
      <c r="R188" s="18" t="s">
        <v>39</v>
      </c>
      <c r="S188" s="18" t="s">
        <v>60</v>
      </c>
      <c r="T188" s="19"/>
      <c r="U188" s="19"/>
      <c r="V188" s="18" t="s">
        <v>2705</v>
      </c>
      <c r="W188" s="74">
        <v>26215</v>
      </c>
      <c r="X188" s="32">
        <v>1</v>
      </c>
      <c r="Y188" s="42">
        <v>23101</v>
      </c>
      <c r="Z188" s="74">
        <v>26215</v>
      </c>
      <c r="AA188" s="18">
        <v>7014279404</v>
      </c>
      <c r="AB188" s="128">
        <v>23101</v>
      </c>
      <c r="AC188" s="128">
        <v>23101</v>
      </c>
      <c r="AD188" s="74">
        <v>26215</v>
      </c>
      <c r="AE188" s="19" t="s">
        <v>3676</v>
      </c>
      <c r="AF188" s="52" t="s">
        <v>2683</v>
      </c>
      <c r="AG188" s="52" t="s">
        <v>3544</v>
      </c>
      <c r="AH188" s="52" t="s">
        <v>3472</v>
      </c>
      <c r="AI188" s="52" t="s">
        <v>2456</v>
      </c>
      <c r="AJ188" s="52"/>
      <c r="AK188" s="52" t="s">
        <v>1263</v>
      </c>
      <c r="AL188" s="52" t="s">
        <v>1570</v>
      </c>
      <c r="AM188" s="52" t="s">
        <v>3553</v>
      </c>
      <c r="AN188" s="119">
        <v>26215</v>
      </c>
      <c r="AO188" s="119"/>
      <c r="AP188" s="119">
        <f t="shared" si="7"/>
        <v>1785</v>
      </c>
      <c r="AQ188" s="354">
        <v>23080</v>
      </c>
      <c r="AR188" s="341">
        <v>23102</v>
      </c>
      <c r="AS188" s="338">
        <v>23101</v>
      </c>
      <c r="AT188" s="355">
        <v>23101</v>
      </c>
      <c r="AU188" s="341">
        <v>23102</v>
      </c>
      <c r="AV188" s="367">
        <v>26215</v>
      </c>
      <c r="AW188" s="367">
        <v>1785</v>
      </c>
      <c r="AX188" s="311"/>
    </row>
    <row r="189" spans="1:50" ht="72" x14ac:dyDescent="0.2">
      <c r="A189" s="52" t="s">
        <v>41</v>
      </c>
      <c r="B189" s="52" t="s">
        <v>277</v>
      </c>
      <c r="C189" s="52" t="s">
        <v>276</v>
      </c>
      <c r="D189" s="52" t="s">
        <v>16</v>
      </c>
      <c r="E189" s="52" t="s">
        <v>454</v>
      </c>
      <c r="F189" s="121" t="s">
        <v>1761</v>
      </c>
      <c r="G189" s="52" t="s">
        <v>490</v>
      </c>
      <c r="H189" s="71" t="s">
        <v>269</v>
      </c>
      <c r="I189" s="71" t="s">
        <v>268</v>
      </c>
      <c r="J189" s="122">
        <v>32000</v>
      </c>
      <c r="K189" s="71"/>
      <c r="L189" s="71"/>
      <c r="M189" s="249" t="s">
        <v>137</v>
      </c>
      <c r="N189" s="19"/>
      <c r="O189" s="19" t="s">
        <v>2712</v>
      </c>
      <c r="P189" s="36" t="s">
        <v>2677</v>
      </c>
      <c r="Q189" s="19" t="s">
        <v>2433</v>
      </c>
      <c r="R189" s="18" t="s">
        <v>39</v>
      </c>
      <c r="S189" s="18" t="s">
        <v>60</v>
      </c>
      <c r="T189" s="19"/>
      <c r="U189" s="19"/>
      <c r="V189" s="18" t="s">
        <v>2705</v>
      </c>
      <c r="W189" s="74">
        <v>29960</v>
      </c>
      <c r="X189" s="32">
        <v>1</v>
      </c>
      <c r="Y189" s="42">
        <v>23101</v>
      </c>
      <c r="Z189" s="74">
        <v>29960</v>
      </c>
      <c r="AA189" s="18">
        <v>7014289321</v>
      </c>
      <c r="AB189" s="128">
        <v>23101</v>
      </c>
      <c r="AC189" s="128">
        <v>23101</v>
      </c>
      <c r="AD189" s="74">
        <v>29960</v>
      </c>
      <c r="AE189" s="19" t="s">
        <v>3676</v>
      </c>
      <c r="AF189" s="52" t="s">
        <v>2683</v>
      </c>
      <c r="AG189" s="52" t="s">
        <v>3544</v>
      </c>
      <c r="AH189" s="52" t="s">
        <v>3472</v>
      </c>
      <c r="AI189" s="52" t="s">
        <v>2456</v>
      </c>
      <c r="AJ189" s="52"/>
      <c r="AK189" s="52" t="s">
        <v>1263</v>
      </c>
      <c r="AL189" s="52" t="s">
        <v>1570</v>
      </c>
      <c r="AM189" s="52" t="s">
        <v>3553</v>
      </c>
      <c r="AN189" s="119">
        <v>29960</v>
      </c>
      <c r="AO189" s="119"/>
      <c r="AP189" s="119">
        <f t="shared" si="7"/>
        <v>2040</v>
      </c>
      <c r="AQ189" s="354">
        <v>23080</v>
      </c>
      <c r="AR189" s="341">
        <v>23102</v>
      </c>
      <c r="AS189" s="338">
        <v>23101</v>
      </c>
      <c r="AT189" s="355">
        <v>23101</v>
      </c>
      <c r="AU189" s="341">
        <v>23102</v>
      </c>
      <c r="AV189" s="367">
        <v>29960</v>
      </c>
      <c r="AW189" s="367">
        <v>2040</v>
      </c>
      <c r="AX189" s="311"/>
    </row>
    <row r="190" spans="1:50" ht="72" x14ac:dyDescent="0.2">
      <c r="A190" s="52" t="s">
        <v>41</v>
      </c>
      <c r="B190" s="52" t="s">
        <v>277</v>
      </c>
      <c r="C190" s="52" t="s">
        <v>276</v>
      </c>
      <c r="D190" s="52" t="s">
        <v>30</v>
      </c>
      <c r="E190" s="52" t="s">
        <v>454</v>
      </c>
      <c r="F190" s="121" t="s">
        <v>1762</v>
      </c>
      <c r="G190" s="52" t="s">
        <v>491</v>
      </c>
      <c r="H190" s="71" t="s">
        <v>269</v>
      </c>
      <c r="I190" s="71" t="s">
        <v>274</v>
      </c>
      <c r="J190" s="122">
        <v>38000</v>
      </c>
      <c r="K190" s="71"/>
      <c r="L190" s="71"/>
      <c r="M190" s="249" t="s">
        <v>137</v>
      </c>
      <c r="N190" s="19"/>
      <c r="O190" s="19" t="s">
        <v>2714</v>
      </c>
      <c r="P190" s="36" t="s">
        <v>2677</v>
      </c>
      <c r="Q190" s="19" t="s">
        <v>2434</v>
      </c>
      <c r="R190" s="18" t="s">
        <v>39</v>
      </c>
      <c r="S190" s="18" t="s">
        <v>123</v>
      </c>
      <c r="T190" s="19"/>
      <c r="U190" s="19"/>
      <c r="V190" s="18" t="s">
        <v>2705</v>
      </c>
      <c r="W190" s="74">
        <v>38000</v>
      </c>
      <c r="X190" s="32">
        <v>1</v>
      </c>
      <c r="Y190" s="36" t="s">
        <v>3680</v>
      </c>
      <c r="Z190" s="74">
        <v>38000</v>
      </c>
      <c r="AA190" s="18">
        <v>7014238169</v>
      </c>
      <c r="AB190" s="36" t="s">
        <v>3680</v>
      </c>
      <c r="AC190" s="19"/>
      <c r="AD190" s="74">
        <v>38000</v>
      </c>
      <c r="AE190" s="19" t="s">
        <v>2683</v>
      </c>
      <c r="AF190" s="52" t="s">
        <v>2680</v>
      </c>
      <c r="AG190" s="52" t="s">
        <v>3544</v>
      </c>
      <c r="AH190" s="52" t="s">
        <v>3472</v>
      </c>
      <c r="AI190" s="52" t="s">
        <v>2456</v>
      </c>
      <c r="AJ190" s="52"/>
      <c r="AK190" s="52" t="s">
        <v>1263</v>
      </c>
      <c r="AL190" s="52" t="s">
        <v>1570</v>
      </c>
      <c r="AM190" s="52" t="s">
        <v>3553</v>
      </c>
      <c r="AN190" s="119">
        <v>38000</v>
      </c>
      <c r="AO190" s="119"/>
      <c r="AP190" s="119">
        <f t="shared" si="7"/>
        <v>0</v>
      </c>
      <c r="AQ190" s="354">
        <v>23080</v>
      </c>
      <c r="AR190" s="341">
        <v>23102</v>
      </c>
      <c r="AS190" s="358" t="s">
        <v>3680</v>
      </c>
      <c r="AT190" s="361">
        <v>23102</v>
      </c>
      <c r="AU190" s="341">
        <v>23102</v>
      </c>
      <c r="AV190" s="367">
        <v>38000</v>
      </c>
      <c r="AW190" s="346">
        <v>0</v>
      </c>
      <c r="AX190" s="311"/>
    </row>
    <row r="191" spans="1:50" ht="72" x14ac:dyDescent="0.2">
      <c r="A191" s="52" t="s">
        <v>41</v>
      </c>
      <c r="B191" s="52" t="s">
        <v>277</v>
      </c>
      <c r="C191" s="52" t="s">
        <v>276</v>
      </c>
      <c r="D191" s="52" t="s">
        <v>30</v>
      </c>
      <c r="E191" s="52" t="s">
        <v>454</v>
      </c>
      <c r="F191" s="121" t="s">
        <v>1763</v>
      </c>
      <c r="G191" s="52" t="s">
        <v>492</v>
      </c>
      <c r="H191" s="71" t="s">
        <v>269</v>
      </c>
      <c r="I191" s="71" t="s">
        <v>274</v>
      </c>
      <c r="J191" s="122">
        <v>276000</v>
      </c>
      <c r="K191" s="71"/>
      <c r="L191" s="71"/>
      <c r="M191" s="249" t="s">
        <v>137</v>
      </c>
      <c r="N191" s="19"/>
      <c r="O191" s="19" t="s">
        <v>2714</v>
      </c>
      <c r="P191" s="36" t="s">
        <v>2677</v>
      </c>
      <c r="Q191" s="19" t="s">
        <v>2434</v>
      </c>
      <c r="R191" s="18" t="s">
        <v>39</v>
      </c>
      <c r="S191" s="18" t="s">
        <v>123</v>
      </c>
      <c r="T191" s="19"/>
      <c r="U191" s="19"/>
      <c r="V191" s="18" t="s">
        <v>2705</v>
      </c>
      <c r="W191" s="74">
        <v>276000</v>
      </c>
      <c r="X191" s="32">
        <v>1</v>
      </c>
      <c r="Y191" s="36" t="s">
        <v>3680</v>
      </c>
      <c r="Z191" s="74">
        <v>276000</v>
      </c>
      <c r="AA191" s="18">
        <v>7014238169</v>
      </c>
      <c r="AB191" s="36" t="s">
        <v>3680</v>
      </c>
      <c r="AC191" s="19"/>
      <c r="AD191" s="74">
        <v>276000</v>
      </c>
      <c r="AE191" s="19" t="s">
        <v>2683</v>
      </c>
      <c r="AF191" s="52" t="s">
        <v>2680</v>
      </c>
      <c r="AG191" s="52" t="s">
        <v>3544</v>
      </c>
      <c r="AH191" s="52" t="s">
        <v>3472</v>
      </c>
      <c r="AI191" s="52" t="s">
        <v>2456</v>
      </c>
      <c r="AJ191" s="52"/>
      <c r="AK191" s="52" t="s">
        <v>1263</v>
      </c>
      <c r="AL191" s="52" t="s">
        <v>1570</v>
      </c>
      <c r="AM191" s="52" t="s">
        <v>3553</v>
      </c>
      <c r="AN191" s="122">
        <v>276000</v>
      </c>
      <c r="AO191" s="119"/>
      <c r="AP191" s="119">
        <f t="shared" si="7"/>
        <v>0</v>
      </c>
      <c r="AQ191" s="354">
        <v>23080</v>
      </c>
      <c r="AR191" s="341">
        <v>23102</v>
      </c>
      <c r="AS191" s="358" t="s">
        <v>3680</v>
      </c>
      <c r="AT191" s="361">
        <v>23102</v>
      </c>
      <c r="AU191" s="341">
        <v>23102</v>
      </c>
      <c r="AV191" s="367">
        <v>276000</v>
      </c>
      <c r="AW191" s="346">
        <f>-AW190</f>
        <v>0</v>
      </c>
      <c r="AX191" s="311"/>
    </row>
    <row r="192" spans="1:50" ht="72" x14ac:dyDescent="0.2">
      <c r="A192" s="52" t="s">
        <v>41</v>
      </c>
      <c r="B192" s="52" t="s">
        <v>277</v>
      </c>
      <c r="C192" s="52" t="s">
        <v>276</v>
      </c>
      <c r="D192" s="52" t="s">
        <v>30</v>
      </c>
      <c r="E192" s="52" t="s">
        <v>454</v>
      </c>
      <c r="F192" s="121" t="s">
        <v>1764</v>
      </c>
      <c r="G192" s="52" t="s">
        <v>493</v>
      </c>
      <c r="H192" s="71" t="s">
        <v>269</v>
      </c>
      <c r="I192" s="71" t="s">
        <v>274</v>
      </c>
      <c r="J192" s="122">
        <v>144000</v>
      </c>
      <c r="K192" s="71"/>
      <c r="L192" s="71"/>
      <c r="M192" s="249" t="s">
        <v>137</v>
      </c>
      <c r="N192" s="19"/>
      <c r="O192" s="19" t="s">
        <v>2714</v>
      </c>
      <c r="P192" s="36" t="s">
        <v>2677</v>
      </c>
      <c r="Q192" s="19" t="s">
        <v>2434</v>
      </c>
      <c r="R192" s="18" t="s">
        <v>39</v>
      </c>
      <c r="S192" s="18" t="s">
        <v>123</v>
      </c>
      <c r="T192" s="19"/>
      <c r="U192" s="19"/>
      <c r="V192" s="18" t="s">
        <v>2705</v>
      </c>
      <c r="W192" s="74">
        <v>144000</v>
      </c>
      <c r="X192" s="32">
        <v>1</v>
      </c>
      <c r="Y192" s="36" t="s">
        <v>3680</v>
      </c>
      <c r="Z192" s="74">
        <v>144000</v>
      </c>
      <c r="AA192" s="18">
        <v>7014238169</v>
      </c>
      <c r="AB192" s="36" t="s">
        <v>3680</v>
      </c>
      <c r="AC192" s="19"/>
      <c r="AD192" s="74">
        <v>144000</v>
      </c>
      <c r="AE192" s="19" t="s">
        <v>2683</v>
      </c>
      <c r="AF192" s="52" t="s">
        <v>2680</v>
      </c>
      <c r="AG192" s="52" t="s">
        <v>3544</v>
      </c>
      <c r="AH192" s="52" t="s">
        <v>3472</v>
      </c>
      <c r="AI192" s="52" t="s">
        <v>2456</v>
      </c>
      <c r="AJ192" s="52"/>
      <c r="AK192" s="52" t="s">
        <v>1263</v>
      </c>
      <c r="AL192" s="52" t="s">
        <v>1570</v>
      </c>
      <c r="AM192" s="52" t="s">
        <v>3553</v>
      </c>
      <c r="AN192" s="122">
        <v>144000</v>
      </c>
      <c r="AO192" s="119"/>
      <c r="AP192" s="119">
        <f t="shared" si="7"/>
        <v>0</v>
      </c>
      <c r="AQ192" s="354">
        <v>23080</v>
      </c>
      <c r="AR192" s="341">
        <v>23102</v>
      </c>
      <c r="AS192" s="361">
        <v>23102</v>
      </c>
      <c r="AT192" s="361">
        <v>23102</v>
      </c>
      <c r="AU192" s="341">
        <v>23102</v>
      </c>
      <c r="AV192" s="367">
        <v>144000</v>
      </c>
      <c r="AW192" s="346">
        <v>0</v>
      </c>
      <c r="AX192" s="311"/>
    </row>
    <row r="193" spans="1:50" s="123" customFormat="1" ht="72" x14ac:dyDescent="0.2">
      <c r="A193" s="52" t="s">
        <v>41</v>
      </c>
      <c r="B193" s="52" t="s">
        <v>277</v>
      </c>
      <c r="C193" s="52" t="s">
        <v>276</v>
      </c>
      <c r="D193" s="52" t="s">
        <v>18</v>
      </c>
      <c r="E193" s="52" t="s">
        <v>454</v>
      </c>
      <c r="F193" s="121" t="s">
        <v>1765</v>
      </c>
      <c r="G193" s="52" t="s">
        <v>494</v>
      </c>
      <c r="H193" s="71" t="s">
        <v>270</v>
      </c>
      <c r="I193" s="71" t="s">
        <v>275</v>
      </c>
      <c r="J193" s="122">
        <v>254000</v>
      </c>
      <c r="K193" s="249" t="s">
        <v>137</v>
      </c>
      <c r="L193" s="71"/>
      <c r="M193" s="71"/>
      <c r="N193" s="19"/>
      <c r="O193" s="19" t="s">
        <v>3691</v>
      </c>
      <c r="P193" s="18" t="s">
        <v>1395</v>
      </c>
      <c r="Q193" s="19" t="s">
        <v>2435</v>
      </c>
      <c r="R193" s="18" t="s">
        <v>12</v>
      </c>
      <c r="S193" s="18" t="s">
        <v>60</v>
      </c>
      <c r="T193" s="19"/>
      <c r="U193" s="19"/>
      <c r="V193" s="18" t="s">
        <v>3692</v>
      </c>
      <c r="W193" s="74">
        <v>254000</v>
      </c>
      <c r="X193" s="32">
        <v>1</v>
      </c>
      <c r="Y193" s="36" t="s">
        <v>3680</v>
      </c>
      <c r="Z193" s="74">
        <v>254000</v>
      </c>
      <c r="AA193" s="18">
        <v>7014288431</v>
      </c>
      <c r="AB193" s="19"/>
      <c r="AC193" s="19"/>
      <c r="AD193" s="74">
        <v>254000</v>
      </c>
      <c r="AE193" s="19" t="s">
        <v>2680</v>
      </c>
      <c r="AF193" s="52" t="s">
        <v>2684</v>
      </c>
      <c r="AG193" s="52" t="s">
        <v>3541</v>
      </c>
      <c r="AH193" s="52" t="s">
        <v>3470</v>
      </c>
      <c r="AI193" s="52" t="s">
        <v>2456</v>
      </c>
      <c r="AJ193" s="52"/>
      <c r="AK193" s="52" t="s">
        <v>1263</v>
      </c>
      <c r="AL193" s="52" t="s">
        <v>1570</v>
      </c>
      <c r="AM193" s="52" t="s">
        <v>3553</v>
      </c>
      <c r="AN193" s="119">
        <v>254000</v>
      </c>
      <c r="AO193" s="119"/>
      <c r="AP193" s="119">
        <f t="shared" si="7"/>
        <v>0</v>
      </c>
      <c r="AQ193" s="341">
        <v>23071</v>
      </c>
      <c r="AR193" s="341">
        <v>23102</v>
      </c>
      <c r="AS193" s="361">
        <v>23102</v>
      </c>
      <c r="AT193" s="361">
        <v>23102</v>
      </c>
      <c r="AU193" s="341">
        <v>23102</v>
      </c>
      <c r="AV193" s="367">
        <v>254000</v>
      </c>
      <c r="AW193" s="346">
        <v>0</v>
      </c>
      <c r="AX193" s="311"/>
    </row>
    <row r="194" spans="1:50" s="123" customFormat="1" ht="72" x14ac:dyDescent="0.2">
      <c r="A194" s="52" t="s">
        <v>41</v>
      </c>
      <c r="B194" s="52" t="s">
        <v>277</v>
      </c>
      <c r="C194" s="52" t="s">
        <v>276</v>
      </c>
      <c r="D194" s="52" t="s">
        <v>18</v>
      </c>
      <c r="E194" s="52" t="s">
        <v>454</v>
      </c>
      <c r="F194" s="121" t="s">
        <v>1766</v>
      </c>
      <c r="G194" s="52" t="s">
        <v>495</v>
      </c>
      <c r="H194" s="71" t="s">
        <v>269</v>
      </c>
      <c r="I194" s="71" t="s">
        <v>275</v>
      </c>
      <c r="J194" s="122">
        <v>600000</v>
      </c>
      <c r="K194" s="249" t="s">
        <v>137</v>
      </c>
      <c r="L194" s="71"/>
      <c r="M194" s="71"/>
      <c r="N194" s="19"/>
      <c r="O194" s="19" t="s">
        <v>3691</v>
      </c>
      <c r="P194" s="18" t="s">
        <v>1395</v>
      </c>
      <c r="Q194" s="19" t="s">
        <v>2435</v>
      </c>
      <c r="R194" s="18" t="s">
        <v>12</v>
      </c>
      <c r="S194" s="18" t="s">
        <v>60</v>
      </c>
      <c r="T194" s="19"/>
      <c r="U194" s="19"/>
      <c r="V194" s="18" t="s">
        <v>3692</v>
      </c>
      <c r="W194" s="74">
        <v>600000</v>
      </c>
      <c r="X194" s="32">
        <v>1</v>
      </c>
      <c r="Y194" s="36" t="s">
        <v>3680</v>
      </c>
      <c r="Z194" s="74">
        <v>600000</v>
      </c>
      <c r="AA194" s="18">
        <v>7014288431</v>
      </c>
      <c r="AB194" s="19"/>
      <c r="AC194" s="19"/>
      <c r="AD194" s="74">
        <v>600000</v>
      </c>
      <c r="AE194" s="19" t="s">
        <v>2680</v>
      </c>
      <c r="AF194" s="52" t="s">
        <v>2684</v>
      </c>
      <c r="AG194" s="52" t="s">
        <v>3541</v>
      </c>
      <c r="AH194" s="52" t="s">
        <v>3470</v>
      </c>
      <c r="AI194" s="52" t="s">
        <v>2456</v>
      </c>
      <c r="AJ194" s="52"/>
      <c r="AK194" s="52" t="s">
        <v>1263</v>
      </c>
      <c r="AL194" s="52" t="s">
        <v>1570</v>
      </c>
      <c r="AM194" s="52" t="s">
        <v>3553</v>
      </c>
      <c r="AN194" s="119">
        <v>600000</v>
      </c>
      <c r="AO194" s="119"/>
      <c r="AP194" s="119">
        <f t="shared" si="7"/>
        <v>0</v>
      </c>
      <c r="AQ194" s="341">
        <v>23071</v>
      </c>
      <c r="AR194" s="341">
        <v>23102</v>
      </c>
      <c r="AS194" s="361">
        <v>23102</v>
      </c>
      <c r="AT194" s="361">
        <v>23102</v>
      </c>
      <c r="AU194" s="341">
        <v>23102</v>
      </c>
      <c r="AV194" s="367">
        <v>600000</v>
      </c>
      <c r="AW194" s="346">
        <v>0</v>
      </c>
      <c r="AX194" s="311"/>
    </row>
    <row r="195" spans="1:50" s="123" customFormat="1" ht="72" x14ac:dyDescent="0.2">
      <c r="A195" s="52" t="s">
        <v>41</v>
      </c>
      <c r="B195" s="52" t="s">
        <v>277</v>
      </c>
      <c r="C195" s="52" t="s">
        <v>276</v>
      </c>
      <c r="D195" s="52" t="s">
        <v>18</v>
      </c>
      <c r="E195" s="52" t="s">
        <v>454</v>
      </c>
      <c r="F195" s="121" t="s">
        <v>1767</v>
      </c>
      <c r="G195" s="52" t="s">
        <v>496</v>
      </c>
      <c r="H195" s="71" t="s">
        <v>269</v>
      </c>
      <c r="I195" s="71" t="s">
        <v>275</v>
      </c>
      <c r="J195" s="122">
        <v>560000</v>
      </c>
      <c r="K195" s="249" t="s">
        <v>137</v>
      </c>
      <c r="L195" s="71"/>
      <c r="M195" s="71"/>
      <c r="N195" s="19"/>
      <c r="O195" s="19" t="s">
        <v>3691</v>
      </c>
      <c r="P195" s="18" t="s">
        <v>1395</v>
      </c>
      <c r="Q195" s="19" t="s">
        <v>2435</v>
      </c>
      <c r="R195" s="18" t="s">
        <v>12</v>
      </c>
      <c r="S195" s="18" t="s">
        <v>60</v>
      </c>
      <c r="T195" s="19"/>
      <c r="U195" s="19"/>
      <c r="V195" s="18" t="s">
        <v>3692</v>
      </c>
      <c r="W195" s="74">
        <v>560000</v>
      </c>
      <c r="X195" s="32">
        <v>1</v>
      </c>
      <c r="Y195" s="36" t="s">
        <v>3680</v>
      </c>
      <c r="Z195" s="74">
        <v>560000</v>
      </c>
      <c r="AA195" s="18">
        <v>7014288431</v>
      </c>
      <c r="AB195" s="19"/>
      <c r="AC195" s="19"/>
      <c r="AD195" s="74">
        <v>560000</v>
      </c>
      <c r="AE195" s="19" t="s">
        <v>2680</v>
      </c>
      <c r="AF195" s="52" t="s">
        <v>2684</v>
      </c>
      <c r="AG195" s="52" t="s">
        <v>3541</v>
      </c>
      <c r="AH195" s="52" t="s">
        <v>3470</v>
      </c>
      <c r="AI195" s="52" t="s">
        <v>2456</v>
      </c>
      <c r="AJ195" s="52"/>
      <c r="AK195" s="52" t="s">
        <v>1263</v>
      </c>
      <c r="AL195" s="52" t="s">
        <v>1570</v>
      </c>
      <c r="AM195" s="52" t="s">
        <v>3553</v>
      </c>
      <c r="AN195" s="122">
        <v>560000</v>
      </c>
      <c r="AO195" s="119"/>
      <c r="AP195" s="119">
        <f t="shared" ref="AP195:AP258" si="8">J195-AN195-AO195</f>
        <v>0</v>
      </c>
      <c r="AQ195" s="341">
        <v>23071</v>
      </c>
      <c r="AR195" s="341">
        <v>23102</v>
      </c>
      <c r="AS195" s="361">
        <v>23102</v>
      </c>
      <c r="AT195" s="361">
        <v>23102</v>
      </c>
      <c r="AU195" s="341">
        <v>23102</v>
      </c>
      <c r="AV195" s="367">
        <v>560000</v>
      </c>
      <c r="AW195" s="346">
        <v>0</v>
      </c>
      <c r="AX195" s="311"/>
    </row>
    <row r="196" spans="1:50" s="123" customFormat="1" ht="72" x14ac:dyDescent="0.2">
      <c r="A196" s="52" t="s">
        <v>41</v>
      </c>
      <c r="B196" s="52" t="s">
        <v>277</v>
      </c>
      <c r="C196" s="52" t="s">
        <v>276</v>
      </c>
      <c r="D196" s="52" t="s">
        <v>18</v>
      </c>
      <c r="E196" s="52" t="s">
        <v>454</v>
      </c>
      <c r="F196" s="121" t="s">
        <v>1768</v>
      </c>
      <c r="G196" s="52" t="s">
        <v>497</v>
      </c>
      <c r="H196" s="71" t="s">
        <v>270</v>
      </c>
      <c r="I196" s="71" t="s">
        <v>275</v>
      </c>
      <c r="J196" s="122">
        <v>140000</v>
      </c>
      <c r="K196" s="249" t="s">
        <v>137</v>
      </c>
      <c r="L196" s="71"/>
      <c r="M196" s="71"/>
      <c r="N196" s="19"/>
      <c r="O196" s="19" t="s">
        <v>3691</v>
      </c>
      <c r="P196" s="18" t="s">
        <v>1395</v>
      </c>
      <c r="Q196" s="19" t="s">
        <v>2435</v>
      </c>
      <c r="R196" s="18" t="s">
        <v>12</v>
      </c>
      <c r="S196" s="18" t="s">
        <v>60</v>
      </c>
      <c r="T196" s="19"/>
      <c r="U196" s="19"/>
      <c r="V196" s="18" t="s">
        <v>3692</v>
      </c>
      <c r="W196" s="74">
        <v>140000</v>
      </c>
      <c r="X196" s="32">
        <v>1</v>
      </c>
      <c r="Y196" s="36" t="s">
        <v>3680</v>
      </c>
      <c r="Z196" s="74">
        <v>140000</v>
      </c>
      <c r="AA196" s="18">
        <v>7014288431</v>
      </c>
      <c r="AB196" s="19"/>
      <c r="AC196" s="19"/>
      <c r="AD196" s="74">
        <v>140000</v>
      </c>
      <c r="AE196" s="19" t="s">
        <v>2680</v>
      </c>
      <c r="AF196" s="52" t="s">
        <v>2684</v>
      </c>
      <c r="AG196" s="52" t="s">
        <v>3541</v>
      </c>
      <c r="AH196" s="52" t="s">
        <v>3470</v>
      </c>
      <c r="AI196" s="52" t="s">
        <v>2456</v>
      </c>
      <c r="AJ196" s="52"/>
      <c r="AK196" s="52" t="s">
        <v>1263</v>
      </c>
      <c r="AL196" s="52" t="s">
        <v>1570</v>
      </c>
      <c r="AM196" s="52" t="s">
        <v>3553</v>
      </c>
      <c r="AN196" s="122">
        <v>140000</v>
      </c>
      <c r="AO196" s="119"/>
      <c r="AP196" s="119">
        <f t="shared" si="8"/>
        <v>0</v>
      </c>
      <c r="AQ196" s="341">
        <v>23071</v>
      </c>
      <c r="AR196" s="341">
        <v>23102</v>
      </c>
      <c r="AS196" s="361">
        <v>23102</v>
      </c>
      <c r="AT196" s="361">
        <v>23102</v>
      </c>
      <c r="AU196" s="341">
        <v>23102</v>
      </c>
      <c r="AV196" s="367">
        <v>140000</v>
      </c>
      <c r="AW196" s="346">
        <v>0</v>
      </c>
      <c r="AX196" s="311"/>
    </row>
    <row r="197" spans="1:50" s="123" customFormat="1" ht="72" x14ac:dyDescent="0.2">
      <c r="A197" s="52" t="s">
        <v>41</v>
      </c>
      <c r="B197" s="52" t="s">
        <v>277</v>
      </c>
      <c r="C197" s="52" t="s">
        <v>276</v>
      </c>
      <c r="D197" s="52" t="s">
        <v>18</v>
      </c>
      <c r="E197" s="52" t="s">
        <v>454</v>
      </c>
      <c r="F197" s="121" t="s">
        <v>1769</v>
      </c>
      <c r="G197" s="52" t="s">
        <v>498</v>
      </c>
      <c r="H197" s="71" t="s">
        <v>270</v>
      </c>
      <c r="I197" s="71" t="s">
        <v>275</v>
      </c>
      <c r="J197" s="122">
        <v>200000</v>
      </c>
      <c r="K197" s="249" t="s">
        <v>137</v>
      </c>
      <c r="L197" s="71"/>
      <c r="M197" s="71"/>
      <c r="N197" s="19"/>
      <c r="O197" s="19" t="s">
        <v>3691</v>
      </c>
      <c r="P197" s="18" t="s">
        <v>1395</v>
      </c>
      <c r="Q197" s="19" t="s">
        <v>2435</v>
      </c>
      <c r="R197" s="18" t="s">
        <v>12</v>
      </c>
      <c r="S197" s="18" t="s">
        <v>60</v>
      </c>
      <c r="T197" s="19"/>
      <c r="U197" s="19"/>
      <c r="V197" s="18" t="s">
        <v>3692</v>
      </c>
      <c r="W197" s="74">
        <v>199500</v>
      </c>
      <c r="X197" s="32">
        <v>1</v>
      </c>
      <c r="Y197" s="36" t="s">
        <v>3680</v>
      </c>
      <c r="Z197" s="74">
        <v>199500</v>
      </c>
      <c r="AA197" s="18">
        <v>7014288431</v>
      </c>
      <c r="AB197" s="19"/>
      <c r="AC197" s="19"/>
      <c r="AD197" s="74">
        <v>199500</v>
      </c>
      <c r="AE197" s="19" t="s">
        <v>2680</v>
      </c>
      <c r="AF197" s="52" t="s">
        <v>2684</v>
      </c>
      <c r="AG197" s="52" t="s">
        <v>3541</v>
      </c>
      <c r="AH197" s="52" t="s">
        <v>3470</v>
      </c>
      <c r="AI197" s="52" t="s">
        <v>2456</v>
      </c>
      <c r="AJ197" s="52"/>
      <c r="AK197" s="52" t="s">
        <v>1263</v>
      </c>
      <c r="AL197" s="52" t="s">
        <v>1570</v>
      </c>
      <c r="AM197" s="52" t="s">
        <v>3553</v>
      </c>
      <c r="AN197" s="119">
        <v>199500</v>
      </c>
      <c r="AO197" s="119"/>
      <c r="AP197" s="119">
        <f t="shared" si="8"/>
        <v>500</v>
      </c>
      <c r="AQ197" s="341">
        <v>23071</v>
      </c>
      <c r="AR197" s="341">
        <v>23102</v>
      </c>
      <c r="AS197" s="361">
        <v>23102</v>
      </c>
      <c r="AT197" s="361">
        <v>23102</v>
      </c>
      <c r="AU197" s="341">
        <v>23102</v>
      </c>
      <c r="AV197" s="367">
        <v>199500</v>
      </c>
      <c r="AW197" s="311">
        <v>500</v>
      </c>
      <c r="AX197" s="311"/>
    </row>
    <row r="198" spans="1:50" s="123" customFormat="1" ht="72" x14ac:dyDescent="0.2">
      <c r="A198" s="52" t="s">
        <v>41</v>
      </c>
      <c r="B198" s="52" t="s">
        <v>277</v>
      </c>
      <c r="C198" s="52" t="s">
        <v>276</v>
      </c>
      <c r="D198" s="52" t="s">
        <v>33</v>
      </c>
      <c r="E198" s="52" t="s">
        <v>454</v>
      </c>
      <c r="F198" s="121" t="s">
        <v>1770</v>
      </c>
      <c r="G198" s="52" t="s">
        <v>499</v>
      </c>
      <c r="H198" s="71" t="s">
        <v>267</v>
      </c>
      <c r="I198" s="71" t="s">
        <v>335</v>
      </c>
      <c r="J198" s="122">
        <v>42000</v>
      </c>
      <c r="K198" s="249" t="s">
        <v>137</v>
      </c>
      <c r="L198" s="71"/>
      <c r="M198" s="71"/>
      <c r="N198" s="19"/>
      <c r="O198" s="19" t="s">
        <v>3693</v>
      </c>
      <c r="P198" s="42">
        <v>23114</v>
      </c>
      <c r="Q198" s="19" t="s">
        <v>2436</v>
      </c>
      <c r="R198" s="18" t="s">
        <v>24</v>
      </c>
      <c r="S198" s="18" t="s">
        <v>60</v>
      </c>
      <c r="T198" s="19"/>
      <c r="U198" s="19"/>
      <c r="V198" s="18" t="s">
        <v>3694</v>
      </c>
      <c r="W198" s="74">
        <v>42000</v>
      </c>
      <c r="X198" s="32">
        <v>1</v>
      </c>
      <c r="Y198" s="18"/>
      <c r="Z198" s="74">
        <v>42000</v>
      </c>
      <c r="AA198" s="18">
        <v>7014330800</v>
      </c>
      <c r="AB198" s="19"/>
      <c r="AC198" s="19"/>
      <c r="AD198" s="74">
        <v>42000</v>
      </c>
      <c r="AE198" s="19" t="s">
        <v>2680</v>
      </c>
      <c r="AF198" s="52" t="s">
        <v>2684</v>
      </c>
      <c r="AG198" s="52" t="s">
        <v>3541</v>
      </c>
      <c r="AH198" s="52" t="s">
        <v>3470</v>
      </c>
      <c r="AI198" s="52" t="s">
        <v>2456</v>
      </c>
      <c r="AJ198" s="52"/>
      <c r="AK198" s="52" t="s">
        <v>1263</v>
      </c>
      <c r="AL198" s="52" t="s">
        <v>1570</v>
      </c>
      <c r="AM198" s="52" t="s">
        <v>3553</v>
      </c>
      <c r="AN198" s="122">
        <v>42000</v>
      </c>
      <c r="AO198" s="119"/>
      <c r="AP198" s="119">
        <f t="shared" si="8"/>
        <v>0</v>
      </c>
      <c r="AQ198" s="368">
        <v>23114</v>
      </c>
      <c r="AR198" s="341">
        <v>23102</v>
      </c>
      <c r="AS198" s="361">
        <v>23102</v>
      </c>
      <c r="AT198" s="361">
        <v>23102</v>
      </c>
      <c r="AU198" s="361">
        <v>23193</v>
      </c>
      <c r="AV198" s="371">
        <v>42000</v>
      </c>
      <c r="AW198" s="363">
        <f>-AW199-AV197</f>
        <v>40500</v>
      </c>
      <c r="AX198" s="311"/>
    </row>
    <row r="199" spans="1:50" s="123" customFormat="1" ht="72" x14ac:dyDescent="0.2">
      <c r="A199" s="52" t="s">
        <v>41</v>
      </c>
      <c r="B199" s="52" t="s">
        <v>277</v>
      </c>
      <c r="C199" s="52" t="s">
        <v>276</v>
      </c>
      <c r="D199" s="52" t="s">
        <v>33</v>
      </c>
      <c r="E199" s="52" t="s">
        <v>454</v>
      </c>
      <c r="F199" s="121" t="s">
        <v>1771</v>
      </c>
      <c r="G199" s="52" t="s">
        <v>500</v>
      </c>
      <c r="H199" s="71" t="s">
        <v>501</v>
      </c>
      <c r="I199" s="71" t="s">
        <v>335</v>
      </c>
      <c r="J199" s="122">
        <v>56000</v>
      </c>
      <c r="K199" s="249" t="s">
        <v>137</v>
      </c>
      <c r="L199" s="71"/>
      <c r="M199" s="71"/>
      <c r="N199" s="19"/>
      <c r="O199" s="19" t="s">
        <v>3693</v>
      </c>
      <c r="P199" s="42">
        <v>23114</v>
      </c>
      <c r="Q199" s="19" t="s">
        <v>2436</v>
      </c>
      <c r="R199" s="18" t="s">
        <v>24</v>
      </c>
      <c r="S199" s="18" t="s">
        <v>60</v>
      </c>
      <c r="T199" s="19"/>
      <c r="U199" s="19"/>
      <c r="V199" s="18" t="s">
        <v>3694</v>
      </c>
      <c r="W199" s="74">
        <v>56000</v>
      </c>
      <c r="X199" s="32">
        <v>1</v>
      </c>
      <c r="Y199" s="18"/>
      <c r="Z199" s="74">
        <v>56000</v>
      </c>
      <c r="AA199" s="18">
        <v>7014330800</v>
      </c>
      <c r="AB199" s="19"/>
      <c r="AC199" s="19"/>
      <c r="AD199" s="74">
        <v>56000</v>
      </c>
      <c r="AE199" s="19" t="s">
        <v>2680</v>
      </c>
      <c r="AF199" s="52" t="s">
        <v>2684</v>
      </c>
      <c r="AG199" s="52" t="s">
        <v>3541</v>
      </c>
      <c r="AH199" s="52" t="s">
        <v>3470</v>
      </c>
      <c r="AI199" s="52" t="s">
        <v>2456</v>
      </c>
      <c r="AJ199" s="52"/>
      <c r="AK199" s="52" t="s">
        <v>1263</v>
      </c>
      <c r="AL199" s="52" t="s">
        <v>1570</v>
      </c>
      <c r="AM199" s="52" t="s">
        <v>3553</v>
      </c>
      <c r="AN199" s="122">
        <v>56000</v>
      </c>
      <c r="AO199" s="119"/>
      <c r="AP199" s="119">
        <f t="shared" si="8"/>
        <v>0</v>
      </c>
      <c r="AQ199" s="368">
        <v>23114</v>
      </c>
      <c r="AR199" s="341">
        <v>23102</v>
      </c>
      <c r="AS199" s="361">
        <v>23102</v>
      </c>
      <c r="AT199" s="361">
        <v>23102</v>
      </c>
      <c r="AU199" s="361">
        <v>23193</v>
      </c>
      <c r="AV199" s="371">
        <v>56000</v>
      </c>
      <c r="AW199" s="363">
        <f>-AV202</f>
        <v>-240000</v>
      </c>
      <c r="AX199" s="311"/>
    </row>
    <row r="200" spans="1:50" s="123" customFormat="1" ht="72" x14ac:dyDescent="0.2">
      <c r="A200" s="52" t="s">
        <v>41</v>
      </c>
      <c r="B200" s="52" t="s">
        <v>277</v>
      </c>
      <c r="C200" s="52" t="s">
        <v>276</v>
      </c>
      <c r="D200" s="52" t="s">
        <v>33</v>
      </c>
      <c r="E200" s="52" t="s">
        <v>454</v>
      </c>
      <c r="F200" s="121" t="s">
        <v>1772</v>
      </c>
      <c r="G200" s="52" t="s">
        <v>502</v>
      </c>
      <c r="H200" s="71" t="s">
        <v>464</v>
      </c>
      <c r="I200" s="71" t="s">
        <v>274</v>
      </c>
      <c r="J200" s="122">
        <v>270000</v>
      </c>
      <c r="K200" s="249" t="s">
        <v>137</v>
      </c>
      <c r="L200" s="71"/>
      <c r="M200" s="71"/>
      <c r="N200" s="19"/>
      <c r="O200" s="19" t="s">
        <v>3693</v>
      </c>
      <c r="P200" s="42">
        <v>23114</v>
      </c>
      <c r="Q200" s="19" t="s">
        <v>2436</v>
      </c>
      <c r="R200" s="18" t="s">
        <v>24</v>
      </c>
      <c r="S200" s="18" t="s">
        <v>60</v>
      </c>
      <c r="T200" s="19"/>
      <c r="U200" s="19"/>
      <c r="V200" s="18" t="s">
        <v>3694</v>
      </c>
      <c r="W200" s="74">
        <v>270000</v>
      </c>
      <c r="X200" s="32">
        <v>1</v>
      </c>
      <c r="Y200" s="18"/>
      <c r="Z200" s="74">
        <v>270000</v>
      </c>
      <c r="AA200" s="18">
        <v>7014330800</v>
      </c>
      <c r="AB200" s="19"/>
      <c r="AC200" s="19"/>
      <c r="AD200" s="74">
        <v>270000</v>
      </c>
      <c r="AE200" s="19" t="s">
        <v>2680</v>
      </c>
      <c r="AF200" s="52" t="s">
        <v>2684</v>
      </c>
      <c r="AG200" s="52" t="s">
        <v>3541</v>
      </c>
      <c r="AH200" s="52" t="s">
        <v>3470</v>
      </c>
      <c r="AI200" s="52" t="s">
        <v>2456</v>
      </c>
      <c r="AJ200" s="52"/>
      <c r="AK200" s="52" t="s">
        <v>1263</v>
      </c>
      <c r="AL200" s="52" t="s">
        <v>1570</v>
      </c>
      <c r="AM200" s="52" t="s">
        <v>3553</v>
      </c>
      <c r="AN200" s="122">
        <v>270000</v>
      </c>
      <c r="AO200" s="119"/>
      <c r="AP200" s="119">
        <f t="shared" si="8"/>
        <v>0</v>
      </c>
      <c r="AQ200" s="368">
        <v>23114</v>
      </c>
      <c r="AR200" s="341">
        <v>23102</v>
      </c>
      <c r="AS200" s="361">
        <v>23102</v>
      </c>
      <c r="AT200" s="361">
        <v>23102</v>
      </c>
      <c r="AU200" s="361">
        <v>23193</v>
      </c>
      <c r="AV200" s="371">
        <v>270000</v>
      </c>
      <c r="AW200" s="363">
        <v>0</v>
      </c>
      <c r="AX200" s="311"/>
    </row>
    <row r="201" spans="1:50" s="123" customFormat="1" ht="72" x14ac:dyDescent="0.2">
      <c r="A201" s="52" t="s">
        <v>41</v>
      </c>
      <c r="B201" s="52" t="s">
        <v>277</v>
      </c>
      <c r="C201" s="52" t="s">
        <v>276</v>
      </c>
      <c r="D201" s="52" t="s">
        <v>33</v>
      </c>
      <c r="E201" s="52" t="s">
        <v>454</v>
      </c>
      <c r="F201" s="121" t="s">
        <v>1773</v>
      </c>
      <c r="G201" s="52" t="s">
        <v>503</v>
      </c>
      <c r="H201" s="71" t="s">
        <v>270</v>
      </c>
      <c r="I201" s="71" t="s">
        <v>274</v>
      </c>
      <c r="J201" s="122">
        <v>50000</v>
      </c>
      <c r="K201" s="249" t="s">
        <v>137</v>
      </c>
      <c r="L201" s="71"/>
      <c r="M201" s="71"/>
      <c r="N201" s="19"/>
      <c r="O201" s="19" t="s">
        <v>3693</v>
      </c>
      <c r="P201" s="42">
        <v>23114</v>
      </c>
      <c r="Q201" s="19" t="s">
        <v>2436</v>
      </c>
      <c r="R201" s="18" t="s">
        <v>24</v>
      </c>
      <c r="S201" s="18" t="s">
        <v>60</v>
      </c>
      <c r="T201" s="19"/>
      <c r="U201" s="19"/>
      <c r="V201" s="18" t="s">
        <v>3694</v>
      </c>
      <c r="W201" s="74">
        <v>50000</v>
      </c>
      <c r="X201" s="32">
        <v>1</v>
      </c>
      <c r="Y201" s="18"/>
      <c r="Z201" s="74">
        <v>50000</v>
      </c>
      <c r="AA201" s="18">
        <v>7014330800</v>
      </c>
      <c r="AB201" s="19"/>
      <c r="AC201" s="19"/>
      <c r="AD201" s="74">
        <v>50000</v>
      </c>
      <c r="AE201" s="19" t="s">
        <v>2680</v>
      </c>
      <c r="AF201" s="52" t="s">
        <v>2684</v>
      </c>
      <c r="AG201" s="52" t="s">
        <v>3541</v>
      </c>
      <c r="AH201" s="52" t="s">
        <v>3470</v>
      </c>
      <c r="AI201" s="52" t="s">
        <v>2456</v>
      </c>
      <c r="AJ201" s="52"/>
      <c r="AK201" s="52" t="s">
        <v>1263</v>
      </c>
      <c r="AL201" s="52" t="s">
        <v>1570</v>
      </c>
      <c r="AM201" s="52" t="s">
        <v>3553</v>
      </c>
      <c r="AN201" s="122">
        <v>50000</v>
      </c>
      <c r="AO201" s="119"/>
      <c r="AP201" s="119">
        <f t="shared" si="8"/>
        <v>0</v>
      </c>
      <c r="AQ201" s="368">
        <v>23114</v>
      </c>
      <c r="AR201" s="341">
        <v>23102</v>
      </c>
      <c r="AS201" s="361">
        <v>23102</v>
      </c>
      <c r="AT201" s="361">
        <v>23102</v>
      </c>
      <c r="AU201" s="361">
        <v>23193</v>
      </c>
      <c r="AV201" s="371">
        <v>50000</v>
      </c>
      <c r="AW201" s="363">
        <v>0</v>
      </c>
      <c r="AX201" s="311"/>
    </row>
    <row r="202" spans="1:50" s="123" customFormat="1" ht="72" x14ac:dyDescent="0.2">
      <c r="A202" s="52" t="s">
        <v>41</v>
      </c>
      <c r="B202" s="52" t="s">
        <v>277</v>
      </c>
      <c r="C202" s="52" t="s">
        <v>276</v>
      </c>
      <c r="D202" s="52" t="s">
        <v>33</v>
      </c>
      <c r="E202" s="52" t="s">
        <v>454</v>
      </c>
      <c r="F202" s="121" t="s">
        <v>1774</v>
      </c>
      <c r="G202" s="52" t="s">
        <v>504</v>
      </c>
      <c r="H202" s="71" t="s">
        <v>387</v>
      </c>
      <c r="I202" s="71" t="s">
        <v>274</v>
      </c>
      <c r="J202" s="122">
        <v>240000</v>
      </c>
      <c r="K202" s="249" t="s">
        <v>137</v>
      </c>
      <c r="L202" s="71"/>
      <c r="M202" s="71"/>
      <c r="N202" s="19"/>
      <c r="O202" s="19" t="s">
        <v>3693</v>
      </c>
      <c r="P202" s="42">
        <v>23114</v>
      </c>
      <c r="Q202" s="19" t="s">
        <v>2436</v>
      </c>
      <c r="R202" s="18" t="s">
        <v>24</v>
      </c>
      <c r="S202" s="18" t="s">
        <v>60</v>
      </c>
      <c r="T202" s="19"/>
      <c r="U202" s="19"/>
      <c r="V202" s="18" t="s">
        <v>3694</v>
      </c>
      <c r="W202" s="74">
        <v>240000</v>
      </c>
      <c r="X202" s="32">
        <v>1</v>
      </c>
      <c r="Y202" s="18"/>
      <c r="Z202" s="74">
        <v>240000</v>
      </c>
      <c r="AA202" s="18">
        <v>7014330800</v>
      </c>
      <c r="AB202" s="19"/>
      <c r="AC202" s="19"/>
      <c r="AD202" s="74">
        <v>240000</v>
      </c>
      <c r="AE202" s="19" t="s">
        <v>2680</v>
      </c>
      <c r="AF202" s="52" t="s">
        <v>2684</v>
      </c>
      <c r="AG202" s="52" t="s">
        <v>3541</v>
      </c>
      <c r="AH202" s="52" t="s">
        <v>3470</v>
      </c>
      <c r="AI202" s="52" t="s">
        <v>2456</v>
      </c>
      <c r="AJ202" s="52"/>
      <c r="AK202" s="52" t="s">
        <v>1263</v>
      </c>
      <c r="AL202" s="52" t="s">
        <v>1570</v>
      </c>
      <c r="AM202" s="52" t="s">
        <v>3553</v>
      </c>
      <c r="AN202" s="122">
        <v>240000</v>
      </c>
      <c r="AO202" s="119"/>
      <c r="AP202" s="119">
        <f t="shared" si="8"/>
        <v>0</v>
      </c>
      <c r="AQ202" s="368">
        <v>23114</v>
      </c>
      <c r="AR202" s="341">
        <v>23102</v>
      </c>
      <c r="AS202" s="361">
        <v>23102</v>
      </c>
      <c r="AT202" s="361">
        <v>23102</v>
      </c>
      <c r="AU202" s="361">
        <v>23193</v>
      </c>
      <c r="AV202" s="371">
        <v>240000</v>
      </c>
      <c r="AW202" s="363">
        <v>0</v>
      </c>
      <c r="AX202" s="311"/>
    </row>
    <row r="203" spans="1:50" s="123" customFormat="1" ht="72" x14ac:dyDescent="0.2">
      <c r="A203" s="52" t="s">
        <v>41</v>
      </c>
      <c r="B203" s="52" t="s">
        <v>277</v>
      </c>
      <c r="C203" s="52" t="s">
        <v>276</v>
      </c>
      <c r="D203" s="52" t="s">
        <v>33</v>
      </c>
      <c r="E203" s="52" t="s">
        <v>454</v>
      </c>
      <c r="F203" s="121" t="s">
        <v>1775</v>
      </c>
      <c r="G203" s="52" t="s">
        <v>505</v>
      </c>
      <c r="H203" s="71" t="s">
        <v>501</v>
      </c>
      <c r="I203" s="71" t="s">
        <v>274</v>
      </c>
      <c r="J203" s="122">
        <v>320000</v>
      </c>
      <c r="K203" s="249" t="s">
        <v>137</v>
      </c>
      <c r="L203" s="71"/>
      <c r="M203" s="71"/>
      <c r="N203" s="19"/>
      <c r="O203" s="19" t="s">
        <v>3693</v>
      </c>
      <c r="P203" s="42">
        <v>23114</v>
      </c>
      <c r="Q203" s="19" t="s">
        <v>2436</v>
      </c>
      <c r="R203" s="18" t="s">
        <v>24</v>
      </c>
      <c r="S203" s="18" t="s">
        <v>60</v>
      </c>
      <c r="T203" s="19"/>
      <c r="U203" s="19"/>
      <c r="V203" s="18" t="s">
        <v>3694</v>
      </c>
      <c r="W203" s="74">
        <v>311200</v>
      </c>
      <c r="X203" s="32">
        <v>1</v>
      </c>
      <c r="Y203" s="18"/>
      <c r="Z203" s="74">
        <v>311200</v>
      </c>
      <c r="AA203" s="18">
        <v>7014330800</v>
      </c>
      <c r="AB203" s="19"/>
      <c r="AC203" s="19"/>
      <c r="AD203" s="74">
        <v>311200</v>
      </c>
      <c r="AE203" s="19" t="s">
        <v>2680</v>
      </c>
      <c r="AF203" s="52" t="s">
        <v>2684</v>
      </c>
      <c r="AG203" s="52" t="s">
        <v>3541</v>
      </c>
      <c r="AH203" s="52" t="s">
        <v>3470</v>
      </c>
      <c r="AI203" s="52" t="s">
        <v>2456</v>
      </c>
      <c r="AJ203" s="52"/>
      <c r="AK203" s="52" t="s">
        <v>1263</v>
      </c>
      <c r="AL203" s="52" t="s">
        <v>1570</v>
      </c>
      <c r="AM203" s="52" t="s">
        <v>3553</v>
      </c>
      <c r="AN203" s="119">
        <v>311200</v>
      </c>
      <c r="AO203" s="119"/>
      <c r="AP203" s="119">
        <f t="shared" si="8"/>
        <v>8800</v>
      </c>
      <c r="AQ203" s="368">
        <v>23114</v>
      </c>
      <c r="AR203" s="341">
        <v>23102</v>
      </c>
      <c r="AS203" s="361">
        <v>23102</v>
      </c>
      <c r="AT203" s="361">
        <v>23102</v>
      </c>
      <c r="AU203" s="361">
        <v>23193</v>
      </c>
      <c r="AV203" s="371">
        <v>311200</v>
      </c>
      <c r="AW203" s="363">
        <v>8800</v>
      </c>
      <c r="AX203" s="311"/>
    </row>
    <row r="204" spans="1:50" s="123" customFormat="1" ht="72" x14ac:dyDescent="0.2">
      <c r="A204" s="52" t="s">
        <v>41</v>
      </c>
      <c r="B204" s="52" t="s">
        <v>277</v>
      </c>
      <c r="C204" s="52" t="s">
        <v>276</v>
      </c>
      <c r="D204" s="52" t="s">
        <v>33</v>
      </c>
      <c r="E204" s="52" t="s">
        <v>454</v>
      </c>
      <c r="F204" s="121" t="s">
        <v>1776</v>
      </c>
      <c r="G204" s="52" t="s">
        <v>506</v>
      </c>
      <c r="H204" s="71" t="s">
        <v>270</v>
      </c>
      <c r="I204" s="71" t="s">
        <v>274</v>
      </c>
      <c r="J204" s="122">
        <v>75000</v>
      </c>
      <c r="K204" s="249" t="s">
        <v>137</v>
      </c>
      <c r="L204" s="71"/>
      <c r="M204" s="71"/>
      <c r="N204" s="19"/>
      <c r="O204" s="19" t="s">
        <v>3693</v>
      </c>
      <c r="P204" s="42">
        <v>23114</v>
      </c>
      <c r="Q204" s="19" t="s">
        <v>2436</v>
      </c>
      <c r="R204" s="18" t="s">
        <v>24</v>
      </c>
      <c r="S204" s="18" t="s">
        <v>60</v>
      </c>
      <c r="T204" s="19"/>
      <c r="U204" s="19"/>
      <c r="V204" s="18" t="s">
        <v>3694</v>
      </c>
      <c r="W204" s="74">
        <v>75000</v>
      </c>
      <c r="X204" s="32">
        <v>1</v>
      </c>
      <c r="Y204" s="18"/>
      <c r="Z204" s="74">
        <v>75000</v>
      </c>
      <c r="AA204" s="18">
        <v>7014330800</v>
      </c>
      <c r="AB204" s="19"/>
      <c r="AC204" s="19"/>
      <c r="AD204" s="74">
        <v>75000</v>
      </c>
      <c r="AE204" s="19" t="s">
        <v>2680</v>
      </c>
      <c r="AF204" s="52" t="s">
        <v>2684</v>
      </c>
      <c r="AG204" s="52" t="s">
        <v>3541</v>
      </c>
      <c r="AH204" s="52" t="s">
        <v>3470</v>
      </c>
      <c r="AI204" s="52" t="s">
        <v>2456</v>
      </c>
      <c r="AJ204" s="52"/>
      <c r="AK204" s="52" t="s">
        <v>1263</v>
      </c>
      <c r="AL204" s="52" t="s">
        <v>1570</v>
      </c>
      <c r="AM204" s="52" t="s">
        <v>3553</v>
      </c>
      <c r="AN204" s="122">
        <v>75000</v>
      </c>
      <c r="AO204" s="119"/>
      <c r="AP204" s="119">
        <f t="shared" si="8"/>
        <v>0</v>
      </c>
      <c r="AQ204" s="368">
        <v>23114</v>
      </c>
      <c r="AR204" s="341">
        <v>23102</v>
      </c>
      <c r="AS204" s="361">
        <v>23102</v>
      </c>
      <c r="AT204" s="361">
        <v>23102</v>
      </c>
      <c r="AU204" s="361">
        <v>23193</v>
      </c>
      <c r="AV204" s="371">
        <v>75000</v>
      </c>
      <c r="AW204" s="363">
        <v>0</v>
      </c>
      <c r="AX204" s="311"/>
    </row>
    <row r="205" spans="1:50" s="123" customFormat="1" ht="72" x14ac:dyDescent="0.2">
      <c r="A205" s="52" t="s">
        <v>41</v>
      </c>
      <c r="B205" s="52" t="s">
        <v>277</v>
      </c>
      <c r="C205" s="52" t="s">
        <v>276</v>
      </c>
      <c r="D205" s="52" t="s">
        <v>33</v>
      </c>
      <c r="E205" s="52" t="s">
        <v>454</v>
      </c>
      <c r="F205" s="121" t="s">
        <v>1777</v>
      </c>
      <c r="G205" s="52" t="s">
        <v>507</v>
      </c>
      <c r="H205" s="71" t="s">
        <v>270</v>
      </c>
      <c r="I205" s="71" t="s">
        <v>274</v>
      </c>
      <c r="J205" s="122">
        <v>75000</v>
      </c>
      <c r="K205" s="249" t="s">
        <v>137</v>
      </c>
      <c r="L205" s="71"/>
      <c r="M205" s="71"/>
      <c r="N205" s="19"/>
      <c r="O205" s="19" t="s">
        <v>3693</v>
      </c>
      <c r="P205" s="42">
        <v>23114</v>
      </c>
      <c r="Q205" s="19" t="s">
        <v>2436</v>
      </c>
      <c r="R205" s="18" t="s">
        <v>24</v>
      </c>
      <c r="S205" s="18" t="s">
        <v>60</v>
      </c>
      <c r="T205" s="19"/>
      <c r="U205" s="19"/>
      <c r="V205" s="18" t="s">
        <v>3694</v>
      </c>
      <c r="W205" s="74">
        <v>75000</v>
      </c>
      <c r="X205" s="32">
        <v>1</v>
      </c>
      <c r="Y205" s="18"/>
      <c r="Z205" s="74">
        <v>75000</v>
      </c>
      <c r="AA205" s="18">
        <v>7014330800</v>
      </c>
      <c r="AB205" s="19"/>
      <c r="AC205" s="19"/>
      <c r="AD205" s="74">
        <v>75000</v>
      </c>
      <c r="AE205" s="19" t="s">
        <v>2680</v>
      </c>
      <c r="AF205" s="52" t="s">
        <v>2684</v>
      </c>
      <c r="AG205" s="52" t="s">
        <v>3541</v>
      </c>
      <c r="AH205" s="52" t="s">
        <v>3470</v>
      </c>
      <c r="AI205" s="52" t="s">
        <v>2456</v>
      </c>
      <c r="AJ205" s="52"/>
      <c r="AK205" s="52" t="s">
        <v>1263</v>
      </c>
      <c r="AL205" s="52" t="s">
        <v>1570</v>
      </c>
      <c r="AM205" s="52" t="s">
        <v>3553</v>
      </c>
      <c r="AN205" s="122">
        <v>75000</v>
      </c>
      <c r="AO205" s="119"/>
      <c r="AP205" s="119">
        <f t="shared" si="8"/>
        <v>0</v>
      </c>
      <c r="AQ205" s="368">
        <v>23114</v>
      </c>
      <c r="AR205" s="341">
        <v>23102</v>
      </c>
      <c r="AS205" s="361">
        <v>23102</v>
      </c>
      <c r="AT205" s="361">
        <v>23102</v>
      </c>
      <c r="AU205" s="361">
        <v>23193</v>
      </c>
      <c r="AV205" s="371">
        <v>75000</v>
      </c>
      <c r="AW205" s="363">
        <v>0</v>
      </c>
      <c r="AX205" s="311"/>
    </row>
    <row r="206" spans="1:50" s="123" customFormat="1" ht="72" x14ac:dyDescent="0.2">
      <c r="A206" s="52" t="s">
        <v>41</v>
      </c>
      <c r="B206" s="52" t="s">
        <v>277</v>
      </c>
      <c r="C206" s="52" t="s">
        <v>276</v>
      </c>
      <c r="D206" s="52" t="s">
        <v>33</v>
      </c>
      <c r="E206" s="52" t="s">
        <v>454</v>
      </c>
      <c r="F206" s="121" t="s">
        <v>1778</v>
      </c>
      <c r="G206" s="52" t="s">
        <v>508</v>
      </c>
      <c r="H206" s="71" t="s">
        <v>270</v>
      </c>
      <c r="I206" s="71" t="s">
        <v>274</v>
      </c>
      <c r="J206" s="122">
        <v>75000</v>
      </c>
      <c r="K206" s="249" t="s">
        <v>137</v>
      </c>
      <c r="L206" s="71"/>
      <c r="M206" s="71"/>
      <c r="N206" s="19"/>
      <c r="O206" s="19" t="s">
        <v>3693</v>
      </c>
      <c r="P206" s="42">
        <v>23114</v>
      </c>
      <c r="Q206" s="19" t="s">
        <v>2436</v>
      </c>
      <c r="R206" s="18" t="s">
        <v>24</v>
      </c>
      <c r="S206" s="18" t="s">
        <v>60</v>
      </c>
      <c r="T206" s="19"/>
      <c r="U206" s="19"/>
      <c r="V206" s="18" t="s">
        <v>3694</v>
      </c>
      <c r="W206" s="74">
        <v>75000</v>
      </c>
      <c r="X206" s="32">
        <v>1</v>
      </c>
      <c r="Y206" s="18"/>
      <c r="Z206" s="74">
        <v>75000</v>
      </c>
      <c r="AA206" s="18">
        <v>7014330800</v>
      </c>
      <c r="AB206" s="19"/>
      <c r="AC206" s="19"/>
      <c r="AD206" s="74">
        <v>75000</v>
      </c>
      <c r="AE206" s="19" t="s">
        <v>2680</v>
      </c>
      <c r="AF206" s="52" t="s">
        <v>2684</v>
      </c>
      <c r="AG206" s="52" t="s">
        <v>3541</v>
      </c>
      <c r="AH206" s="52" t="s">
        <v>3470</v>
      </c>
      <c r="AI206" s="52" t="s">
        <v>2456</v>
      </c>
      <c r="AJ206" s="52"/>
      <c r="AK206" s="52" t="s">
        <v>1263</v>
      </c>
      <c r="AL206" s="52" t="s">
        <v>1570</v>
      </c>
      <c r="AM206" s="52" t="s">
        <v>3553</v>
      </c>
      <c r="AN206" s="122">
        <v>75000</v>
      </c>
      <c r="AO206" s="119"/>
      <c r="AP206" s="119">
        <f t="shared" si="8"/>
        <v>0</v>
      </c>
      <c r="AQ206" s="368">
        <v>23114</v>
      </c>
      <c r="AR206" s="341">
        <v>23102</v>
      </c>
      <c r="AS206" s="361">
        <v>23102</v>
      </c>
      <c r="AT206" s="361">
        <v>23102</v>
      </c>
      <c r="AU206" s="361">
        <v>23193</v>
      </c>
      <c r="AV206" s="371">
        <v>75000</v>
      </c>
      <c r="AW206" s="363">
        <v>0</v>
      </c>
      <c r="AX206" s="311"/>
    </row>
    <row r="207" spans="1:50" s="123" customFormat="1" ht="72" x14ac:dyDescent="0.2">
      <c r="A207" s="52" t="s">
        <v>41</v>
      </c>
      <c r="B207" s="52" t="s">
        <v>277</v>
      </c>
      <c r="C207" s="52" t="s">
        <v>276</v>
      </c>
      <c r="D207" s="52" t="s">
        <v>33</v>
      </c>
      <c r="E207" s="52" t="s">
        <v>454</v>
      </c>
      <c r="F207" s="121" t="s">
        <v>1779</v>
      </c>
      <c r="G207" s="52" t="s">
        <v>509</v>
      </c>
      <c r="H207" s="71" t="s">
        <v>270</v>
      </c>
      <c r="I207" s="71" t="s">
        <v>274</v>
      </c>
      <c r="J207" s="122">
        <v>75000</v>
      </c>
      <c r="K207" s="249" t="s">
        <v>137</v>
      </c>
      <c r="L207" s="71"/>
      <c r="M207" s="71"/>
      <c r="N207" s="19"/>
      <c r="O207" s="19" t="s">
        <v>3693</v>
      </c>
      <c r="P207" s="42">
        <v>23114</v>
      </c>
      <c r="Q207" s="19" t="s">
        <v>2436</v>
      </c>
      <c r="R207" s="18" t="s">
        <v>24</v>
      </c>
      <c r="S207" s="18" t="s">
        <v>60</v>
      </c>
      <c r="T207" s="19"/>
      <c r="U207" s="19"/>
      <c r="V207" s="18" t="s">
        <v>3694</v>
      </c>
      <c r="W207" s="74">
        <v>75000</v>
      </c>
      <c r="X207" s="32">
        <v>1</v>
      </c>
      <c r="Y207" s="18"/>
      <c r="Z207" s="74">
        <v>75000</v>
      </c>
      <c r="AA207" s="18">
        <v>7014330800</v>
      </c>
      <c r="AB207" s="19"/>
      <c r="AC207" s="19"/>
      <c r="AD207" s="74">
        <v>75000</v>
      </c>
      <c r="AE207" s="19" t="s">
        <v>2680</v>
      </c>
      <c r="AF207" s="52" t="s">
        <v>2684</v>
      </c>
      <c r="AG207" s="52" t="s">
        <v>3541</v>
      </c>
      <c r="AH207" s="52" t="s">
        <v>3470</v>
      </c>
      <c r="AI207" s="52" t="s">
        <v>2456</v>
      </c>
      <c r="AJ207" s="52"/>
      <c r="AK207" s="52" t="s">
        <v>1263</v>
      </c>
      <c r="AL207" s="52" t="s">
        <v>1570</v>
      </c>
      <c r="AM207" s="52" t="s">
        <v>3553</v>
      </c>
      <c r="AN207" s="122">
        <v>75000</v>
      </c>
      <c r="AO207" s="119"/>
      <c r="AP207" s="119">
        <f t="shared" si="8"/>
        <v>0</v>
      </c>
      <c r="AQ207" s="368">
        <v>23114</v>
      </c>
      <c r="AR207" s="341">
        <v>23102</v>
      </c>
      <c r="AS207" s="361">
        <v>23102</v>
      </c>
      <c r="AT207" s="361">
        <v>23102</v>
      </c>
      <c r="AU207" s="361">
        <v>23193</v>
      </c>
      <c r="AV207" s="371">
        <v>75000</v>
      </c>
      <c r="AW207" s="363">
        <v>0</v>
      </c>
      <c r="AX207" s="311"/>
    </row>
    <row r="208" spans="1:50" s="123" customFormat="1" ht="72" x14ac:dyDescent="0.2">
      <c r="A208" s="52" t="s">
        <v>41</v>
      </c>
      <c r="B208" s="52" t="s">
        <v>277</v>
      </c>
      <c r="C208" s="52" t="s">
        <v>276</v>
      </c>
      <c r="D208" s="52" t="s">
        <v>33</v>
      </c>
      <c r="E208" s="52" t="s">
        <v>454</v>
      </c>
      <c r="F208" s="121" t="s">
        <v>1780</v>
      </c>
      <c r="G208" s="52" t="s">
        <v>510</v>
      </c>
      <c r="H208" s="71" t="s">
        <v>269</v>
      </c>
      <c r="I208" s="71" t="s">
        <v>511</v>
      </c>
      <c r="J208" s="122">
        <v>10000</v>
      </c>
      <c r="K208" s="249" t="s">
        <v>137</v>
      </c>
      <c r="L208" s="71"/>
      <c r="M208" s="71"/>
      <c r="N208" s="19"/>
      <c r="O208" s="19" t="s">
        <v>3693</v>
      </c>
      <c r="P208" s="42">
        <v>23114</v>
      </c>
      <c r="Q208" s="19" t="s">
        <v>2436</v>
      </c>
      <c r="R208" s="18" t="s">
        <v>24</v>
      </c>
      <c r="S208" s="18" t="s">
        <v>60</v>
      </c>
      <c r="T208" s="19"/>
      <c r="U208" s="19"/>
      <c r="V208" s="18" t="s">
        <v>3694</v>
      </c>
      <c r="W208" s="74">
        <v>10000</v>
      </c>
      <c r="X208" s="32">
        <v>1</v>
      </c>
      <c r="Y208" s="18"/>
      <c r="Z208" s="74">
        <v>10000</v>
      </c>
      <c r="AA208" s="18">
        <v>7014330800</v>
      </c>
      <c r="AB208" s="19"/>
      <c r="AC208" s="19"/>
      <c r="AD208" s="74">
        <v>10000</v>
      </c>
      <c r="AE208" s="19" t="s">
        <v>2680</v>
      </c>
      <c r="AF208" s="52" t="s">
        <v>2684</v>
      </c>
      <c r="AG208" s="52" t="s">
        <v>3541</v>
      </c>
      <c r="AH208" s="52" t="s">
        <v>3470</v>
      </c>
      <c r="AI208" s="52" t="s">
        <v>2456</v>
      </c>
      <c r="AJ208" s="52"/>
      <c r="AK208" s="52" t="s">
        <v>1263</v>
      </c>
      <c r="AL208" s="52" t="s">
        <v>1570</v>
      </c>
      <c r="AM208" s="52" t="s">
        <v>3553</v>
      </c>
      <c r="AN208" s="122">
        <v>10000</v>
      </c>
      <c r="AO208" s="119"/>
      <c r="AP208" s="119">
        <f t="shared" si="8"/>
        <v>0</v>
      </c>
      <c r="AQ208" s="368">
        <v>23114</v>
      </c>
      <c r="AR208" s="341">
        <v>23102</v>
      </c>
      <c r="AS208" s="361">
        <v>23102</v>
      </c>
      <c r="AT208" s="361">
        <v>23102</v>
      </c>
      <c r="AU208" s="361">
        <v>23193</v>
      </c>
      <c r="AV208" s="371">
        <v>10000</v>
      </c>
      <c r="AW208" s="363">
        <v>0</v>
      </c>
      <c r="AX208" s="311"/>
    </row>
    <row r="209" spans="1:50" s="123" customFormat="1" ht="72" x14ac:dyDescent="0.2">
      <c r="A209" s="52" t="s">
        <v>41</v>
      </c>
      <c r="B209" s="52" t="s">
        <v>277</v>
      </c>
      <c r="C209" s="52" t="s">
        <v>276</v>
      </c>
      <c r="D209" s="52" t="s">
        <v>33</v>
      </c>
      <c r="E209" s="52" t="s">
        <v>454</v>
      </c>
      <c r="F209" s="121" t="s">
        <v>1781</v>
      </c>
      <c r="G209" s="52" t="s">
        <v>512</v>
      </c>
      <c r="H209" s="71" t="s">
        <v>269</v>
      </c>
      <c r="I209" s="71" t="s">
        <v>511</v>
      </c>
      <c r="J209" s="122">
        <v>7000</v>
      </c>
      <c r="K209" s="249" t="s">
        <v>137</v>
      </c>
      <c r="L209" s="71"/>
      <c r="M209" s="71"/>
      <c r="N209" s="19"/>
      <c r="O209" s="19" t="s">
        <v>3693</v>
      </c>
      <c r="P209" s="42">
        <v>23114</v>
      </c>
      <c r="Q209" s="19" t="s">
        <v>2436</v>
      </c>
      <c r="R209" s="18" t="s">
        <v>24</v>
      </c>
      <c r="S209" s="18" t="s">
        <v>60</v>
      </c>
      <c r="T209" s="19"/>
      <c r="U209" s="19"/>
      <c r="V209" s="18" t="s">
        <v>3694</v>
      </c>
      <c r="W209" s="74">
        <v>7000</v>
      </c>
      <c r="X209" s="32">
        <v>1</v>
      </c>
      <c r="Y209" s="18"/>
      <c r="Z209" s="74">
        <v>7000</v>
      </c>
      <c r="AA209" s="18">
        <v>7014330800</v>
      </c>
      <c r="AB209" s="19"/>
      <c r="AC209" s="19"/>
      <c r="AD209" s="74">
        <v>7000</v>
      </c>
      <c r="AE209" s="19" t="s">
        <v>2680</v>
      </c>
      <c r="AF209" s="52" t="s">
        <v>2684</v>
      </c>
      <c r="AG209" s="52" t="s">
        <v>3541</v>
      </c>
      <c r="AH209" s="52" t="s">
        <v>3470</v>
      </c>
      <c r="AI209" s="52" t="s">
        <v>2456</v>
      </c>
      <c r="AJ209" s="52"/>
      <c r="AK209" s="52" t="s">
        <v>1263</v>
      </c>
      <c r="AL209" s="52" t="s">
        <v>1570</v>
      </c>
      <c r="AM209" s="52" t="s">
        <v>3553</v>
      </c>
      <c r="AN209" s="122">
        <v>7000</v>
      </c>
      <c r="AO209" s="119"/>
      <c r="AP209" s="119">
        <f t="shared" si="8"/>
        <v>0</v>
      </c>
      <c r="AQ209" s="368">
        <v>23114</v>
      </c>
      <c r="AR209" s="341">
        <v>23102</v>
      </c>
      <c r="AS209" s="361">
        <v>23102</v>
      </c>
      <c r="AT209" s="361">
        <v>23102</v>
      </c>
      <c r="AU209" s="361">
        <v>23193</v>
      </c>
      <c r="AV209" s="371">
        <v>7000</v>
      </c>
      <c r="AW209" s="363">
        <v>0</v>
      </c>
      <c r="AX209" s="311"/>
    </row>
    <row r="210" spans="1:50" s="123" customFormat="1" ht="72" x14ac:dyDescent="0.2">
      <c r="A210" s="52" t="s">
        <v>41</v>
      </c>
      <c r="B210" s="52" t="s">
        <v>277</v>
      </c>
      <c r="C210" s="52" t="s">
        <v>276</v>
      </c>
      <c r="D210" s="52" t="s">
        <v>33</v>
      </c>
      <c r="E210" s="52" t="s">
        <v>454</v>
      </c>
      <c r="F210" s="121" t="s">
        <v>1782</v>
      </c>
      <c r="G210" s="52" t="s">
        <v>513</v>
      </c>
      <c r="H210" s="71" t="s">
        <v>387</v>
      </c>
      <c r="I210" s="71" t="s">
        <v>514</v>
      </c>
      <c r="J210" s="122">
        <v>216000</v>
      </c>
      <c r="K210" s="249" t="s">
        <v>137</v>
      </c>
      <c r="L210" s="71"/>
      <c r="M210" s="71"/>
      <c r="N210" s="19"/>
      <c r="O210" s="19" t="s">
        <v>3693</v>
      </c>
      <c r="P210" s="42">
        <v>23114</v>
      </c>
      <c r="Q210" s="19" t="s">
        <v>2436</v>
      </c>
      <c r="R210" s="18" t="s">
        <v>24</v>
      </c>
      <c r="S210" s="18" t="s">
        <v>60</v>
      </c>
      <c r="T210" s="19"/>
      <c r="U210" s="19"/>
      <c r="V210" s="18" t="s">
        <v>3694</v>
      </c>
      <c r="W210" s="74">
        <v>207800</v>
      </c>
      <c r="X210" s="32">
        <v>1</v>
      </c>
      <c r="Y210" s="18"/>
      <c r="Z210" s="74">
        <v>207800</v>
      </c>
      <c r="AA210" s="18">
        <v>7014330800</v>
      </c>
      <c r="AB210" s="19"/>
      <c r="AC210" s="19"/>
      <c r="AD210" s="74">
        <v>207800</v>
      </c>
      <c r="AE210" s="19" t="s">
        <v>2680</v>
      </c>
      <c r="AF210" s="52" t="s">
        <v>2684</v>
      </c>
      <c r="AG210" s="52" t="s">
        <v>3541</v>
      </c>
      <c r="AH210" s="52" t="s">
        <v>3470</v>
      </c>
      <c r="AI210" s="52" t="s">
        <v>2456</v>
      </c>
      <c r="AJ210" s="52"/>
      <c r="AK210" s="52" t="s">
        <v>1263</v>
      </c>
      <c r="AL210" s="52" t="s">
        <v>1570</v>
      </c>
      <c r="AM210" s="52" t="s">
        <v>3553</v>
      </c>
      <c r="AN210" s="119">
        <v>207800</v>
      </c>
      <c r="AO210" s="119"/>
      <c r="AP210" s="119">
        <f t="shared" si="8"/>
        <v>8200</v>
      </c>
      <c r="AQ210" s="368">
        <v>23114</v>
      </c>
      <c r="AR210" s="341">
        <v>23102</v>
      </c>
      <c r="AS210" s="361">
        <v>23102</v>
      </c>
      <c r="AT210" s="361">
        <v>23102</v>
      </c>
      <c r="AU210" s="361">
        <v>23193</v>
      </c>
      <c r="AV210" s="371">
        <v>207800</v>
      </c>
      <c r="AW210" s="363">
        <v>8200</v>
      </c>
      <c r="AX210" s="311"/>
    </row>
    <row r="211" spans="1:50" s="123" customFormat="1" ht="72" x14ac:dyDescent="0.2">
      <c r="A211" s="52" t="s">
        <v>41</v>
      </c>
      <c r="B211" s="52" t="s">
        <v>277</v>
      </c>
      <c r="C211" s="52" t="s">
        <v>276</v>
      </c>
      <c r="D211" s="52" t="s">
        <v>33</v>
      </c>
      <c r="E211" s="52" t="s">
        <v>454</v>
      </c>
      <c r="F211" s="121" t="s">
        <v>1783</v>
      </c>
      <c r="G211" s="52" t="s">
        <v>515</v>
      </c>
      <c r="H211" s="71" t="s">
        <v>319</v>
      </c>
      <c r="I211" s="71" t="s">
        <v>511</v>
      </c>
      <c r="J211" s="122">
        <v>6000</v>
      </c>
      <c r="K211" s="249" t="s">
        <v>137</v>
      </c>
      <c r="L211" s="71"/>
      <c r="M211" s="71"/>
      <c r="N211" s="19"/>
      <c r="O211" s="19" t="s">
        <v>3693</v>
      </c>
      <c r="P211" s="42">
        <v>23114</v>
      </c>
      <c r="Q211" s="19" t="s">
        <v>2436</v>
      </c>
      <c r="R211" s="18" t="s">
        <v>24</v>
      </c>
      <c r="S211" s="18" t="s">
        <v>60</v>
      </c>
      <c r="T211" s="19"/>
      <c r="U211" s="19"/>
      <c r="V211" s="18" t="s">
        <v>3694</v>
      </c>
      <c r="W211" s="74">
        <v>6000</v>
      </c>
      <c r="X211" s="32">
        <v>1</v>
      </c>
      <c r="Y211" s="18"/>
      <c r="Z211" s="74">
        <v>6000</v>
      </c>
      <c r="AA211" s="18">
        <v>7014330800</v>
      </c>
      <c r="AB211" s="19"/>
      <c r="AC211" s="19"/>
      <c r="AD211" s="74">
        <v>6000</v>
      </c>
      <c r="AE211" s="19" t="s">
        <v>2680</v>
      </c>
      <c r="AF211" s="52" t="s">
        <v>2684</v>
      </c>
      <c r="AG211" s="52" t="s">
        <v>3541</v>
      </c>
      <c r="AH211" s="52" t="s">
        <v>3470</v>
      </c>
      <c r="AI211" s="52" t="s">
        <v>2456</v>
      </c>
      <c r="AJ211" s="52"/>
      <c r="AK211" s="52" t="s">
        <v>1263</v>
      </c>
      <c r="AL211" s="52" t="s">
        <v>1570</v>
      </c>
      <c r="AM211" s="52" t="s">
        <v>3553</v>
      </c>
      <c r="AN211" s="119">
        <v>6000</v>
      </c>
      <c r="AO211" s="119"/>
      <c r="AP211" s="119">
        <f t="shared" si="8"/>
        <v>0</v>
      </c>
      <c r="AQ211" s="368">
        <v>23114</v>
      </c>
      <c r="AR211" s="341">
        <v>23102</v>
      </c>
      <c r="AS211" s="361">
        <v>23102</v>
      </c>
      <c r="AT211" s="361">
        <v>23102</v>
      </c>
      <c r="AU211" s="361">
        <v>23193</v>
      </c>
      <c r="AV211" s="371">
        <v>6000</v>
      </c>
      <c r="AW211" s="363">
        <v>0</v>
      </c>
      <c r="AX211" s="311"/>
    </row>
    <row r="212" spans="1:50" s="123" customFormat="1" ht="90" hidden="1" x14ac:dyDescent="0.2">
      <c r="A212" s="52" t="s">
        <v>41</v>
      </c>
      <c r="B212" s="52" t="s">
        <v>277</v>
      </c>
      <c r="C212" s="52" t="s">
        <v>276</v>
      </c>
      <c r="D212" s="52" t="s">
        <v>22</v>
      </c>
      <c r="E212" s="52" t="s">
        <v>349</v>
      </c>
      <c r="F212" s="121" t="s">
        <v>1784</v>
      </c>
      <c r="G212" s="52" t="s">
        <v>516</v>
      </c>
      <c r="H212" s="71" t="s">
        <v>270</v>
      </c>
      <c r="I212" s="71" t="s">
        <v>275</v>
      </c>
      <c r="J212" s="122">
        <v>1288000</v>
      </c>
      <c r="K212" s="249" t="s">
        <v>137</v>
      </c>
      <c r="L212" s="71"/>
      <c r="M212" s="71"/>
      <c r="N212" s="311"/>
      <c r="O212" s="311"/>
      <c r="P212" s="332"/>
      <c r="Q212" s="311"/>
      <c r="R212" s="311"/>
      <c r="S212" s="311"/>
      <c r="T212" s="311"/>
      <c r="U212" s="311"/>
      <c r="V212" s="332"/>
      <c r="W212" s="373"/>
      <c r="X212" s="332"/>
      <c r="Y212" s="332"/>
      <c r="Z212" s="311"/>
      <c r="AA212" s="332"/>
      <c r="AB212" s="311"/>
      <c r="AC212" s="311"/>
      <c r="AD212" s="311"/>
      <c r="AE212" s="374" t="s">
        <v>3695</v>
      </c>
      <c r="AF212" s="54" t="s">
        <v>2715</v>
      </c>
      <c r="AG212" s="54" t="s">
        <v>3537</v>
      </c>
      <c r="AH212" s="54" t="s">
        <v>3451</v>
      </c>
      <c r="AI212" s="52" t="s">
        <v>3467</v>
      </c>
      <c r="AJ212" s="52"/>
      <c r="AK212" s="54" t="s">
        <v>1267</v>
      </c>
      <c r="AL212" s="52" t="s">
        <v>1571</v>
      </c>
      <c r="AM212" s="52" t="s">
        <v>3553</v>
      </c>
      <c r="AN212" s="119"/>
      <c r="AO212" s="119"/>
      <c r="AP212" s="119">
        <f t="shared" si="8"/>
        <v>1288000</v>
      </c>
      <c r="AQ212" s="361">
        <v>23102</v>
      </c>
      <c r="AR212" s="341">
        <v>23102</v>
      </c>
      <c r="AS212" s="341"/>
      <c r="AT212" s="341"/>
      <c r="AU212" s="341"/>
      <c r="AV212" s="311"/>
      <c r="AW212" s="311"/>
      <c r="AX212" s="311"/>
    </row>
    <row r="213" spans="1:50" s="123" customFormat="1" ht="72" x14ac:dyDescent="0.2">
      <c r="A213" s="52" t="s">
        <v>41</v>
      </c>
      <c r="B213" s="52" t="s">
        <v>277</v>
      </c>
      <c r="C213" s="52" t="s">
        <v>276</v>
      </c>
      <c r="D213" s="52" t="s">
        <v>11</v>
      </c>
      <c r="E213" s="52" t="s">
        <v>310</v>
      </c>
      <c r="F213" s="121" t="s">
        <v>1785</v>
      </c>
      <c r="G213" s="52" t="s">
        <v>517</v>
      </c>
      <c r="H213" s="71" t="s">
        <v>303</v>
      </c>
      <c r="I213" s="71" t="s">
        <v>268</v>
      </c>
      <c r="J213" s="122">
        <v>32000</v>
      </c>
      <c r="K213" s="71"/>
      <c r="L213" s="71"/>
      <c r="M213" s="249" t="s">
        <v>137</v>
      </c>
      <c r="N213" s="19"/>
      <c r="O213" s="18" t="s">
        <v>2676</v>
      </c>
      <c r="P213" s="42">
        <v>23080</v>
      </c>
      <c r="Q213" s="19" t="s">
        <v>2419</v>
      </c>
      <c r="R213" s="18" t="s">
        <v>39</v>
      </c>
      <c r="S213" s="19" t="s">
        <v>60</v>
      </c>
      <c r="T213" s="19"/>
      <c r="U213" s="19"/>
      <c r="V213" s="42" t="s">
        <v>2705</v>
      </c>
      <c r="W213" s="74">
        <v>31030</v>
      </c>
      <c r="X213" s="18">
        <v>1</v>
      </c>
      <c r="Y213" s="18" t="s">
        <v>3061</v>
      </c>
      <c r="Z213" s="74">
        <v>31030</v>
      </c>
      <c r="AA213" s="18">
        <v>7014238191</v>
      </c>
      <c r="AB213" s="18" t="s">
        <v>3061</v>
      </c>
      <c r="AC213" s="19"/>
      <c r="AD213" s="74">
        <v>31030</v>
      </c>
      <c r="AE213" s="19" t="s">
        <v>2683</v>
      </c>
      <c r="AF213" s="52" t="s">
        <v>2680</v>
      </c>
      <c r="AG213" s="52" t="s">
        <v>3544</v>
      </c>
      <c r="AH213" s="52" t="s">
        <v>3472</v>
      </c>
      <c r="AI213" s="52" t="s">
        <v>2456</v>
      </c>
      <c r="AJ213" s="52"/>
      <c r="AK213" s="52" t="s">
        <v>1263</v>
      </c>
      <c r="AL213" s="52" t="s">
        <v>1570</v>
      </c>
      <c r="AM213" s="52" t="s">
        <v>3553</v>
      </c>
      <c r="AN213" s="119">
        <v>31030</v>
      </c>
      <c r="AO213" s="119"/>
      <c r="AP213" s="119">
        <f t="shared" si="8"/>
        <v>970</v>
      </c>
      <c r="AQ213" s="354">
        <v>23080</v>
      </c>
      <c r="AR213" s="341">
        <v>23102</v>
      </c>
      <c r="AS213" s="361">
        <v>23102</v>
      </c>
      <c r="AT213" s="361">
        <v>23102</v>
      </c>
      <c r="AU213" s="332" t="s">
        <v>2445</v>
      </c>
      <c r="AV213" s="367">
        <v>31030</v>
      </c>
      <c r="AW213" s="346">
        <v>970</v>
      </c>
      <c r="AX213" s="311"/>
    </row>
    <row r="214" spans="1:50" s="123" customFormat="1" ht="72" hidden="1" x14ac:dyDescent="0.2">
      <c r="A214" s="52" t="s">
        <v>41</v>
      </c>
      <c r="B214" s="52" t="s">
        <v>277</v>
      </c>
      <c r="C214" s="52" t="s">
        <v>276</v>
      </c>
      <c r="D214" s="52" t="s">
        <v>11</v>
      </c>
      <c r="E214" s="52" t="s">
        <v>310</v>
      </c>
      <c r="F214" s="121" t="s">
        <v>1786</v>
      </c>
      <c r="G214" s="52" t="s">
        <v>458</v>
      </c>
      <c r="H214" s="71" t="s">
        <v>267</v>
      </c>
      <c r="I214" s="71" t="s">
        <v>271</v>
      </c>
      <c r="J214" s="122">
        <v>194400</v>
      </c>
      <c r="K214" s="249" t="s">
        <v>137</v>
      </c>
      <c r="L214" s="71"/>
      <c r="M214" s="71"/>
      <c r="N214" s="311"/>
      <c r="O214" s="332" t="s">
        <v>3678</v>
      </c>
      <c r="P214" s="332"/>
      <c r="Q214" s="311" t="s">
        <v>2437</v>
      </c>
      <c r="R214" s="332" t="s">
        <v>12</v>
      </c>
      <c r="S214" s="311" t="s">
        <v>60</v>
      </c>
      <c r="T214" s="311"/>
      <c r="U214" s="311"/>
      <c r="V214" s="332"/>
      <c r="W214" s="367">
        <v>135000</v>
      </c>
      <c r="X214" s="332">
        <v>1</v>
      </c>
      <c r="Y214" s="332"/>
      <c r="Z214" s="367">
        <v>135000</v>
      </c>
      <c r="AA214" s="332"/>
      <c r="AB214" s="332"/>
      <c r="AC214" s="311"/>
      <c r="AD214" s="367">
        <v>135000</v>
      </c>
      <c r="AE214" s="311" t="s">
        <v>2684</v>
      </c>
      <c r="AF214" s="52" t="s">
        <v>2684</v>
      </c>
      <c r="AG214" s="52" t="s">
        <v>3541</v>
      </c>
      <c r="AH214" s="52" t="s">
        <v>3470</v>
      </c>
      <c r="AI214" s="52" t="s">
        <v>3467</v>
      </c>
      <c r="AJ214" s="52"/>
      <c r="AK214" s="52" t="s">
        <v>1263</v>
      </c>
      <c r="AL214" s="52" t="s">
        <v>1570</v>
      </c>
      <c r="AM214" s="52" t="s">
        <v>3553</v>
      </c>
      <c r="AN214" s="119"/>
      <c r="AO214" s="119"/>
      <c r="AP214" s="119">
        <f t="shared" si="8"/>
        <v>194400</v>
      </c>
      <c r="AQ214" s="341">
        <v>23071</v>
      </c>
      <c r="AR214" s="341">
        <v>23102</v>
      </c>
      <c r="AS214" s="361">
        <v>23102</v>
      </c>
      <c r="AT214" s="361">
        <v>23102</v>
      </c>
      <c r="AU214" s="332" t="s">
        <v>2445</v>
      </c>
      <c r="AV214" s="367">
        <v>135000</v>
      </c>
      <c r="AW214" s="346">
        <v>59400</v>
      </c>
      <c r="AX214" s="311"/>
    </row>
    <row r="215" spans="1:50" s="123" customFormat="1" ht="72" x14ac:dyDescent="0.2">
      <c r="A215" s="52" t="s">
        <v>41</v>
      </c>
      <c r="B215" s="52" t="s">
        <v>277</v>
      </c>
      <c r="C215" s="52" t="s">
        <v>276</v>
      </c>
      <c r="D215" s="52" t="s">
        <v>11</v>
      </c>
      <c r="E215" s="52" t="s">
        <v>310</v>
      </c>
      <c r="F215" s="121" t="s">
        <v>1787</v>
      </c>
      <c r="G215" s="52" t="s">
        <v>518</v>
      </c>
      <c r="H215" s="71" t="s">
        <v>317</v>
      </c>
      <c r="I215" s="71" t="s">
        <v>519</v>
      </c>
      <c r="J215" s="122">
        <v>45000</v>
      </c>
      <c r="K215" s="71"/>
      <c r="L215" s="71"/>
      <c r="M215" s="249" t="s">
        <v>137</v>
      </c>
      <c r="N215" s="19"/>
      <c r="O215" s="18" t="s">
        <v>2676</v>
      </c>
      <c r="P215" s="42">
        <v>23080</v>
      </c>
      <c r="Q215" s="19" t="s">
        <v>2419</v>
      </c>
      <c r="R215" s="18" t="s">
        <v>39</v>
      </c>
      <c r="S215" s="19" t="s">
        <v>60</v>
      </c>
      <c r="T215" s="19"/>
      <c r="U215" s="19"/>
      <c r="V215" s="42" t="s">
        <v>2705</v>
      </c>
      <c r="W215" s="50">
        <v>44998.85</v>
      </c>
      <c r="X215" s="18">
        <v>1</v>
      </c>
      <c r="Y215" s="18" t="s">
        <v>3061</v>
      </c>
      <c r="Z215" s="50">
        <v>44998.85</v>
      </c>
      <c r="AA215" s="18">
        <v>7014238191</v>
      </c>
      <c r="AB215" s="18" t="s">
        <v>3061</v>
      </c>
      <c r="AC215" s="19"/>
      <c r="AD215" s="50">
        <v>44998.85</v>
      </c>
      <c r="AE215" s="19" t="s">
        <v>2683</v>
      </c>
      <c r="AF215" s="52" t="s">
        <v>2680</v>
      </c>
      <c r="AG215" s="52" t="s">
        <v>3544</v>
      </c>
      <c r="AH215" s="52" t="s">
        <v>3472</v>
      </c>
      <c r="AI215" s="52" t="s">
        <v>2456</v>
      </c>
      <c r="AJ215" s="52"/>
      <c r="AK215" s="52" t="s">
        <v>1263</v>
      </c>
      <c r="AL215" s="52" t="s">
        <v>1570</v>
      </c>
      <c r="AM215" s="52" t="s">
        <v>3553</v>
      </c>
      <c r="AN215" s="119">
        <v>44998.85</v>
      </c>
      <c r="AO215" s="119"/>
      <c r="AP215" s="119">
        <f t="shared" si="8"/>
        <v>1.1500000000014552</v>
      </c>
      <c r="AQ215" s="354">
        <v>23080</v>
      </c>
      <c r="AR215" s="341">
        <v>23102</v>
      </c>
      <c r="AS215" s="360" t="s">
        <v>3061</v>
      </c>
      <c r="AT215" s="361">
        <v>23102</v>
      </c>
      <c r="AU215" s="332" t="s">
        <v>2445</v>
      </c>
      <c r="AV215" s="309">
        <v>44998.85</v>
      </c>
      <c r="AW215" s="346">
        <v>1</v>
      </c>
      <c r="AX215" s="311"/>
    </row>
    <row r="216" spans="1:50" s="123" customFormat="1" ht="72" x14ac:dyDescent="0.2">
      <c r="A216" s="52" t="s">
        <v>41</v>
      </c>
      <c r="B216" s="52" t="s">
        <v>277</v>
      </c>
      <c r="C216" s="52" t="s">
        <v>276</v>
      </c>
      <c r="D216" s="52" t="s">
        <v>11</v>
      </c>
      <c r="E216" s="52" t="s">
        <v>310</v>
      </c>
      <c r="F216" s="121" t="s">
        <v>1788</v>
      </c>
      <c r="G216" s="52" t="s">
        <v>520</v>
      </c>
      <c r="H216" s="71" t="s">
        <v>269</v>
      </c>
      <c r="I216" s="71" t="s">
        <v>273</v>
      </c>
      <c r="J216" s="122">
        <v>13000</v>
      </c>
      <c r="K216" s="71"/>
      <c r="L216" s="71"/>
      <c r="M216" s="249" t="s">
        <v>137</v>
      </c>
      <c r="N216" s="19"/>
      <c r="O216" s="18" t="s">
        <v>2676</v>
      </c>
      <c r="P216" s="42">
        <v>23080</v>
      </c>
      <c r="Q216" s="19" t="s">
        <v>2419</v>
      </c>
      <c r="R216" s="18" t="s">
        <v>39</v>
      </c>
      <c r="S216" s="19" t="s">
        <v>60</v>
      </c>
      <c r="T216" s="19"/>
      <c r="U216" s="19"/>
      <c r="V216" s="42" t="s">
        <v>2705</v>
      </c>
      <c r="W216" s="74">
        <v>12840</v>
      </c>
      <c r="X216" s="18">
        <v>1</v>
      </c>
      <c r="Y216" s="18" t="s">
        <v>3061</v>
      </c>
      <c r="Z216" s="74">
        <v>12840</v>
      </c>
      <c r="AA216" s="18">
        <v>7014238191</v>
      </c>
      <c r="AB216" s="18" t="s">
        <v>3061</v>
      </c>
      <c r="AC216" s="19"/>
      <c r="AD216" s="74">
        <v>12840</v>
      </c>
      <c r="AE216" s="19" t="s">
        <v>2683</v>
      </c>
      <c r="AF216" s="52" t="s">
        <v>2680</v>
      </c>
      <c r="AG216" s="52" t="s">
        <v>3544</v>
      </c>
      <c r="AH216" s="52" t="s">
        <v>3472</v>
      </c>
      <c r="AI216" s="52" t="s">
        <v>2456</v>
      </c>
      <c r="AJ216" s="52"/>
      <c r="AK216" s="52" t="s">
        <v>1263</v>
      </c>
      <c r="AL216" s="52" t="s">
        <v>1570</v>
      </c>
      <c r="AM216" s="52" t="s">
        <v>3553</v>
      </c>
      <c r="AN216" s="119">
        <v>12840</v>
      </c>
      <c r="AO216" s="119"/>
      <c r="AP216" s="119">
        <f t="shared" si="8"/>
        <v>160</v>
      </c>
      <c r="AQ216" s="354">
        <v>23080</v>
      </c>
      <c r="AR216" s="341">
        <v>23102</v>
      </c>
      <c r="AS216" s="360" t="s">
        <v>3061</v>
      </c>
      <c r="AT216" s="361">
        <v>23102</v>
      </c>
      <c r="AU216" s="332" t="s">
        <v>2445</v>
      </c>
      <c r="AV216" s="367">
        <v>12840</v>
      </c>
      <c r="AW216" s="346">
        <v>160</v>
      </c>
      <c r="AX216" s="311"/>
    </row>
    <row r="217" spans="1:50" s="123" customFormat="1" ht="72" x14ac:dyDescent="0.2">
      <c r="A217" s="52" t="s">
        <v>41</v>
      </c>
      <c r="B217" s="52" t="s">
        <v>277</v>
      </c>
      <c r="C217" s="52" t="s">
        <v>276</v>
      </c>
      <c r="D217" s="52" t="s">
        <v>11</v>
      </c>
      <c r="E217" s="52" t="s">
        <v>310</v>
      </c>
      <c r="F217" s="121" t="s">
        <v>1789</v>
      </c>
      <c r="G217" s="52" t="s">
        <v>521</v>
      </c>
      <c r="H217" s="71" t="s">
        <v>267</v>
      </c>
      <c r="I217" s="71" t="s">
        <v>273</v>
      </c>
      <c r="J217" s="122">
        <v>79800</v>
      </c>
      <c r="K217" s="71"/>
      <c r="L217" s="71"/>
      <c r="M217" s="249" t="s">
        <v>137</v>
      </c>
      <c r="N217" s="19"/>
      <c r="O217" s="18" t="s">
        <v>2676</v>
      </c>
      <c r="P217" s="42">
        <v>23080</v>
      </c>
      <c r="Q217" s="19" t="s">
        <v>2419</v>
      </c>
      <c r="R217" s="18" t="s">
        <v>39</v>
      </c>
      <c r="S217" s="19" t="s">
        <v>60</v>
      </c>
      <c r="T217" s="19"/>
      <c r="U217" s="19"/>
      <c r="V217" s="42" t="s">
        <v>2705</v>
      </c>
      <c r="W217" s="74">
        <v>35952</v>
      </c>
      <c r="X217" s="18">
        <v>1</v>
      </c>
      <c r="Y217" s="18" t="s">
        <v>3061</v>
      </c>
      <c r="Z217" s="74">
        <v>35952</v>
      </c>
      <c r="AA217" s="18">
        <v>7014238191</v>
      </c>
      <c r="AB217" s="18" t="s">
        <v>3061</v>
      </c>
      <c r="AC217" s="19"/>
      <c r="AD217" s="74">
        <v>35952</v>
      </c>
      <c r="AE217" s="19" t="s">
        <v>2683</v>
      </c>
      <c r="AF217" s="52" t="s">
        <v>2680</v>
      </c>
      <c r="AG217" s="52" t="s">
        <v>3544</v>
      </c>
      <c r="AH217" s="52" t="s">
        <v>3472</v>
      </c>
      <c r="AI217" s="52" t="s">
        <v>2456</v>
      </c>
      <c r="AJ217" s="52"/>
      <c r="AK217" s="52" t="s">
        <v>1263</v>
      </c>
      <c r="AL217" s="52" t="s">
        <v>1570</v>
      </c>
      <c r="AM217" s="52" t="s">
        <v>3553</v>
      </c>
      <c r="AN217" s="119">
        <v>35952</v>
      </c>
      <c r="AO217" s="119"/>
      <c r="AP217" s="119">
        <f t="shared" si="8"/>
        <v>43848</v>
      </c>
      <c r="AQ217" s="354">
        <v>23080</v>
      </c>
      <c r="AR217" s="341">
        <v>23102</v>
      </c>
      <c r="AS217" s="360" t="s">
        <v>3061</v>
      </c>
      <c r="AT217" s="361">
        <v>23102</v>
      </c>
      <c r="AU217" s="332" t="s">
        <v>2445</v>
      </c>
      <c r="AV217" s="367">
        <v>35952</v>
      </c>
      <c r="AW217" s="346">
        <v>43848</v>
      </c>
      <c r="AX217" s="311"/>
    </row>
    <row r="218" spans="1:50" s="123" customFormat="1" ht="72" x14ac:dyDescent="0.2">
      <c r="A218" s="52" t="s">
        <v>41</v>
      </c>
      <c r="B218" s="52" t="s">
        <v>277</v>
      </c>
      <c r="C218" s="52" t="s">
        <v>276</v>
      </c>
      <c r="D218" s="52" t="s">
        <v>11</v>
      </c>
      <c r="E218" s="52" t="s">
        <v>310</v>
      </c>
      <c r="F218" s="121" t="s">
        <v>1790</v>
      </c>
      <c r="G218" s="52" t="s">
        <v>522</v>
      </c>
      <c r="H218" s="71" t="s">
        <v>270</v>
      </c>
      <c r="I218" s="71" t="s">
        <v>274</v>
      </c>
      <c r="J218" s="122">
        <v>18500</v>
      </c>
      <c r="K218" s="71"/>
      <c r="L218" s="71"/>
      <c r="M218" s="249" t="s">
        <v>137</v>
      </c>
      <c r="N218" s="19"/>
      <c r="O218" s="18" t="s">
        <v>2676</v>
      </c>
      <c r="P218" s="42">
        <v>23080</v>
      </c>
      <c r="Q218" s="19" t="s">
        <v>2419</v>
      </c>
      <c r="R218" s="18" t="s">
        <v>39</v>
      </c>
      <c r="S218" s="19" t="s">
        <v>60</v>
      </c>
      <c r="T218" s="19"/>
      <c r="U218" s="19"/>
      <c r="V218" s="42" t="s">
        <v>2705</v>
      </c>
      <c r="W218" s="74">
        <v>18500</v>
      </c>
      <c r="X218" s="18">
        <v>1</v>
      </c>
      <c r="Y218" s="18" t="s">
        <v>3061</v>
      </c>
      <c r="Z218" s="74">
        <v>18500</v>
      </c>
      <c r="AA218" s="18">
        <v>7014238191</v>
      </c>
      <c r="AB218" s="18" t="s">
        <v>3061</v>
      </c>
      <c r="AC218" s="19"/>
      <c r="AD218" s="74">
        <v>18500</v>
      </c>
      <c r="AE218" s="19" t="s">
        <v>2683</v>
      </c>
      <c r="AF218" s="52" t="s">
        <v>2680</v>
      </c>
      <c r="AG218" s="52" t="s">
        <v>3544</v>
      </c>
      <c r="AH218" s="52" t="s">
        <v>3472</v>
      </c>
      <c r="AI218" s="52" t="s">
        <v>2456</v>
      </c>
      <c r="AJ218" s="52"/>
      <c r="AK218" s="52" t="s">
        <v>1263</v>
      </c>
      <c r="AL218" s="52" t="s">
        <v>1570</v>
      </c>
      <c r="AM218" s="52" t="s">
        <v>3553</v>
      </c>
      <c r="AN218" s="119">
        <v>14445</v>
      </c>
      <c r="AO218" s="119"/>
      <c r="AP218" s="119">
        <f t="shared" si="8"/>
        <v>4055</v>
      </c>
      <c r="AQ218" s="354">
        <v>23080</v>
      </c>
      <c r="AR218" s="341">
        <v>23102</v>
      </c>
      <c r="AS218" s="360" t="s">
        <v>3061</v>
      </c>
      <c r="AT218" s="361">
        <v>23102</v>
      </c>
      <c r="AU218" s="332" t="s">
        <v>2445</v>
      </c>
      <c r="AV218" s="367">
        <v>18500</v>
      </c>
      <c r="AW218" s="346">
        <v>0</v>
      </c>
      <c r="AX218" s="311"/>
    </row>
    <row r="219" spans="1:50" s="123" customFormat="1" ht="72" x14ac:dyDescent="0.2">
      <c r="A219" s="52" t="s">
        <v>41</v>
      </c>
      <c r="B219" s="52" t="s">
        <v>277</v>
      </c>
      <c r="C219" s="52" t="s">
        <v>276</v>
      </c>
      <c r="D219" s="52" t="s">
        <v>286</v>
      </c>
      <c r="E219" s="52" t="s">
        <v>310</v>
      </c>
      <c r="F219" s="121" t="s">
        <v>1791</v>
      </c>
      <c r="G219" s="52" t="s">
        <v>523</v>
      </c>
      <c r="H219" s="71" t="s">
        <v>270</v>
      </c>
      <c r="I219" s="71" t="s">
        <v>274</v>
      </c>
      <c r="J219" s="122">
        <v>138000</v>
      </c>
      <c r="K219" s="71"/>
      <c r="L219" s="71"/>
      <c r="M219" s="249" t="s">
        <v>137</v>
      </c>
      <c r="N219" s="19"/>
      <c r="O219" s="18" t="s">
        <v>2716</v>
      </c>
      <c r="P219" s="42">
        <v>23080</v>
      </c>
      <c r="Q219" s="20" t="s">
        <v>2429</v>
      </c>
      <c r="R219" s="18" t="s">
        <v>39</v>
      </c>
      <c r="S219" s="18" t="s">
        <v>116</v>
      </c>
      <c r="T219" s="18" t="s">
        <v>2717</v>
      </c>
      <c r="U219" s="19"/>
      <c r="V219" s="42" t="s">
        <v>2705</v>
      </c>
      <c r="W219" s="74">
        <v>138000</v>
      </c>
      <c r="X219" s="18">
        <v>1</v>
      </c>
      <c r="Y219" s="42">
        <v>23110</v>
      </c>
      <c r="Z219" s="74">
        <v>138000</v>
      </c>
      <c r="AA219" s="18">
        <v>7014192295</v>
      </c>
      <c r="AB219" s="42">
        <v>23110</v>
      </c>
      <c r="AC219" s="19"/>
      <c r="AD219" s="74">
        <v>138000</v>
      </c>
      <c r="AE219" s="19" t="s">
        <v>2683</v>
      </c>
      <c r="AF219" s="52" t="s">
        <v>2680</v>
      </c>
      <c r="AG219" s="52" t="s">
        <v>3544</v>
      </c>
      <c r="AH219" s="52" t="s">
        <v>3472</v>
      </c>
      <c r="AI219" s="52" t="s">
        <v>2456</v>
      </c>
      <c r="AJ219" s="52"/>
      <c r="AK219" s="52" t="s">
        <v>1263</v>
      </c>
      <c r="AL219" s="52" t="s">
        <v>1570</v>
      </c>
      <c r="AM219" s="52" t="s">
        <v>3553</v>
      </c>
      <c r="AN219" s="122">
        <v>138000</v>
      </c>
      <c r="AO219" s="119"/>
      <c r="AP219" s="119">
        <f t="shared" si="8"/>
        <v>0</v>
      </c>
      <c r="AQ219" s="354">
        <v>23080</v>
      </c>
      <c r="AR219" s="341">
        <v>23102</v>
      </c>
      <c r="AS219" s="355">
        <v>23110</v>
      </c>
      <c r="AT219" s="361">
        <v>23102</v>
      </c>
      <c r="AU219" s="332" t="s">
        <v>2445</v>
      </c>
      <c r="AV219" s="367">
        <v>138000</v>
      </c>
      <c r="AW219" s="346">
        <v>0</v>
      </c>
      <c r="AX219" s="311"/>
    </row>
    <row r="220" spans="1:50" s="123" customFormat="1" ht="72" x14ac:dyDescent="0.2">
      <c r="A220" s="52" t="s">
        <v>41</v>
      </c>
      <c r="B220" s="52" t="s">
        <v>277</v>
      </c>
      <c r="C220" s="52" t="s">
        <v>276</v>
      </c>
      <c r="D220" s="52" t="s">
        <v>286</v>
      </c>
      <c r="E220" s="52" t="s">
        <v>310</v>
      </c>
      <c r="F220" s="121" t="s">
        <v>1792</v>
      </c>
      <c r="G220" s="52" t="s">
        <v>524</v>
      </c>
      <c r="H220" s="71" t="s">
        <v>319</v>
      </c>
      <c r="I220" s="71" t="s">
        <v>271</v>
      </c>
      <c r="J220" s="122">
        <v>7000</v>
      </c>
      <c r="K220" s="71"/>
      <c r="L220" s="71"/>
      <c r="M220" s="249" t="s">
        <v>137</v>
      </c>
      <c r="N220" s="19"/>
      <c r="O220" s="18" t="s">
        <v>2704</v>
      </c>
      <c r="P220" s="42">
        <v>23080</v>
      </c>
      <c r="Q220" s="20" t="s">
        <v>2429</v>
      </c>
      <c r="R220" s="18" t="s">
        <v>39</v>
      </c>
      <c r="S220" s="18" t="s">
        <v>116</v>
      </c>
      <c r="T220" s="18" t="s">
        <v>2718</v>
      </c>
      <c r="U220" s="19"/>
      <c r="V220" s="42" t="s">
        <v>2705</v>
      </c>
      <c r="W220" s="74">
        <v>6400</v>
      </c>
      <c r="X220" s="18">
        <v>1</v>
      </c>
      <c r="Y220" s="42">
        <v>23110</v>
      </c>
      <c r="Z220" s="74">
        <v>6400</v>
      </c>
      <c r="AA220" s="18">
        <v>7014208368</v>
      </c>
      <c r="AB220" s="42">
        <v>23110</v>
      </c>
      <c r="AC220" s="19"/>
      <c r="AD220" s="74">
        <v>6400</v>
      </c>
      <c r="AE220" s="19" t="s">
        <v>2683</v>
      </c>
      <c r="AF220" s="52" t="s">
        <v>2680</v>
      </c>
      <c r="AG220" s="52" t="s">
        <v>3544</v>
      </c>
      <c r="AH220" s="52" t="s">
        <v>3472</v>
      </c>
      <c r="AI220" s="52" t="s">
        <v>2456</v>
      </c>
      <c r="AJ220" s="52"/>
      <c r="AK220" s="52" t="s">
        <v>1263</v>
      </c>
      <c r="AL220" s="52" t="s">
        <v>1570</v>
      </c>
      <c r="AM220" s="52" t="s">
        <v>3553</v>
      </c>
      <c r="AN220" s="119">
        <v>6400</v>
      </c>
      <c r="AO220" s="119"/>
      <c r="AP220" s="119">
        <f t="shared" si="8"/>
        <v>600</v>
      </c>
      <c r="AQ220" s="354">
        <v>23080</v>
      </c>
      <c r="AR220" s="341">
        <v>23102</v>
      </c>
      <c r="AS220" s="355">
        <v>23110</v>
      </c>
      <c r="AT220" s="361">
        <v>23102</v>
      </c>
      <c r="AU220" s="332" t="s">
        <v>2445</v>
      </c>
      <c r="AV220" s="367">
        <v>6400</v>
      </c>
      <c r="AW220" s="346">
        <v>600</v>
      </c>
      <c r="AX220" s="311"/>
    </row>
    <row r="221" spans="1:50" s="123" customFormat="1" ht="72" x14ac:dyDescent="0.2">
      <c r="A221" s="52" t="s">
        <v>41</v>
      </c>
      <c r="B221" s="52" t="s">
        <v>277</v>
      </c>
      <c r="C221" s="52" t="s">
        <v>276</v>
      </c>
      <c r="D221" s="52" t="s">
        <v>286</v>
      </c>
      <c r="E221" s="52" t="s">
        <v>310</v>
      </c>
      <c r="F221" s="121" t="s">
        <v>1793</v>
      </c>
      <c r="G221" s="52" t="s">
        <v>525</v>
      </c>
      <c r="H221" s="71" t="s">
        <v>303</v>
      </c>
      <c r="I221" s="71" t="s">
        <v>274</v>
      </c>
      <c r="J221" s="122">
        <v>438000</v>
      </c>
      <c r="K221" s="71"/>
      <c r="L221" s="71"/>
      <c r="M221" s="249" t="s">
        <v>137</v>
      </c>
      <c r="N221" s="19"/>
      <c r="O221" s="18" t="s">
        <v>2719</v>
      </c>
      <c r="P221" s="42">
        <v>23080</v>
      </c>
      <c r="Q221" s="20" t="s">
        <v>2429</v>
      </c>
      <c r="R221" s="18" t="s">
        <v>39</v>
      </c>
      <c r="S221" s="18" t="s">
        <v>116</v>
      </c>
      <c r="T221" s="18"/>
      <c r="U221" s="19"/>
      <c r="V221" s="42" t="s">
        <v>2705</v>
      </c>
      <c r="W221" s="74">
        <v>438000</v>
      </c>
      <c r="X221" s="18">
        <v>1</v>
      </c>
      <c r="Y221" s="42">
        <v>23110</v>
      </c>
      <c r="Z221" s="74">
        <v>438000</v>
      </c>
      <c r="AA221" s="18">
        <v>7014207130</v>
      </c>
      <c r="AB221" s="42">
        <v>23110</v>
      </c>
      <c r="AC221" s="19"/>
      <c r="AD221" s="74">
        <v>438000</v>
      </c>
      <c r="AE221" s="19" t="s">
        <v>2683</v>
      </c>
      <c r="AF221" s="52" t="s">
        <v>2680</v>
      </c>
      <c r="AG221" s="52" t="s">
        <v>3544</v>
      </c>
      <c r="AH221" s="52" t="s">
        <v>3472</v>
      </c>
      <c r="AI221" s="52" t="s">
        <v>2456</v>
      </c>
      <c r="AJ221" s="52"/>
      <c r="AK221" s="52" t="s">
        <v>1263</v>
      </c>
      <c r="AL221" s="52" t="s">
        <v>1570</v>
      </c>
      <c r="AM221" s="52" t="s">
        <v>3553</v>
      </c>
      <c r="AN221" s="122">
        <v>438000</v>
      </c>
      <c r="AO221" s="119"/>
      <c r="AP221" s="119">
        <f t="shared" si="8"/>
        <v>0</v>
      </c>
      <c r="AQ221" s="354">
        <v>23080</v>
      </c>
      <c r="AR221" s="341">
        <v>23102</v>
      </c>
      <c r="AS221" s="355">
        <v>23110</v>
      </c>
      <c r="AT221" s="361">
        <v>23102</v>
      </c>
      <c r="AU221" s="332" t="s">
        <v>2445</v>
      </c>
      <c r="AV221" s="367">
        <v>438000</v>
      </c>
      <c r="AW221" s="346">
        <v>0</v>
      </c>
      <c r="AX221" s="311"/>
    </row>
    <row r="222" spans="1:50" s="123" customFormat="1" ht="72" x14ac:dyDescent="0.2">
      <c r="A222" s="52" t="s">
        <v>41</v>
      </c>
      <c r="B222" s="52" t="s">
        <v>277</v>
      </c>
      <c r="C222" s="52" t="s">
        <v>276</v>
      </c>
      <c r="D222" s="52" t="s">
        <v>286</v>
      </c>
      <c r="E222" s="52" t="s">
        <v>310</v>
      </c>
      <c r="F222" s="121" t="s">
        <v>1794</v>
      </c>
      <c r="G222" s="52" t="s">
        <v>526</v>
      </c>
      <c r="H222" s="71" t="s">
        <v>270</v>
      </c>
      <c r="I222" s="71" t="s">
        <v>274</v>
      </c>
      <c r="J222" s="122">
        <v>200000</v>
      </c>
      <c r="K222" s="71"/>
      <c r="L222" s="71"/>
      <c r="M222" s="249" t="s">
        <v>137</v>
      </c>
      <c r="N222" s="19"/>
      <c r="O222" s="18" t="s">
        <v>2720</v>
      </c>
      <c r="P222" s="42">
        <v>23080</v>
      </c>
      <c r="Q222" s="19" t="s">
        <v>2430</v>
      </c>
      <c r="R222" s="18" t="s">
        <v>39</v>
      </c>
      <c r="S222" s="18" t="s">
        <v>14</v>
      </c>
      <c r="T222" s="18"/>
      <c r="U222" s="19"/>
      <c r="V222" s="42" t="s">
        <v>2705</v>
      </c>
      <c r="W222" s="50">
        <v>199116.3</v>
      </c>
      <c r="X222" s="18">
        <v>1</v>
      </c>
      <c r="Y222" s="42">
        <v>23090</v>
      </c>
      <c r="Z222" s="50">
        <v>199116.3</v>
      </c>
      <c r="AA222" s="18">
        <v>7014208336</v>
      </c>
      <c r="AB222" s="48">
        <v>23090</v>
      </c>
      <c r="AC222" s="42">
        <v>23090</v>
      </c>
      <c r="AD222" s="50">
        <v>199116.3</v>
      </c>
      <c r="AE222" s="19" t="s">
        <v>3676</v>
      </c>
      <c r="AF222" s="52" t="s">
        <v>2694</v>
      </c>
      <c r="AG222" s="52" t="s">
        <v>3544</v>
      </c>
      <c r="AH222" s="52" t="s">
        <v>3475</v>
      </c>
      <c r="AI222" s="52" t="s">
        <v>2456</v>
      </c>
      <c r="AJ222" s="52"/>
      <c r="AK222" s="52" t="s">
        <v>1263</v>
      </c>
      <c r="AL222" s="52" t="s">
        <v>1570</v>
      </c>
      <c r="AM222" s="52" t="s">
        <v>3553</v>
      </c>
      <c r="AN222" s="119">
        <v>199116.3</v>
      </c>
      <c r="AO222" s="119"/>
      <c r="AP222" s="119">
        <f t="shared" si="8"/>
        <v>883.70000000001164</v>
      </c>
      <c r="AQ222" s="354">
        <v>23080</v>
      </c>
      <c r="AR222" s="341">
        <v>23102</v>
      </c>
      <c r="AS222" s="355">
        <v>23090</v>
      </c>
      <c r="AT222" s="355">
        <v>23090</v>
      </c>
      <c r="AU222" s="332" t="s">
        <v>2445</v>
      </c>
      <c r="AV222" s="309">
        <v>199116.3</v>
      </c>
      <c r="AW222" s="346">
        <v>883</v>
      </c>
      <c r="AX222" s="311"/>
    </row>
    <row r="223" spans="1:50" s="123" customFormat="1" ht="72" x14ac:dyDescent="0.2">
      <c r="A223" s="52" t="s">
        <v>41</v>
      </c>
      <c r="B223" s="52" t="s">
        <v>277</v>
      </c>
      <c r="C223" s="52" t="s">
        <v>276</v>
      </c>
      <c r="D223" s="52" t="s">
        <v>286</v>
      </c>
      <c r="E223" s="52" t="s">
        <v>310</v>
      </c>
      <c r="F223" s="121" t="s">
        <v>1795</v>
      </c>
      <c r="G223" s="52" t="s">
        <v>527</v>
      </c>
      <c r="H223" s="71" t="s">
        <v>317</v>
      </c>
      <c r="I223" s="71" t="s">
        <v>271</v>
      </c>
      <c r="J223" s="122">
        <v>132500</v>
      </c>
      <c r="K223" s="71"/>
      <c r="L223" s="71"/>
      <c r="M223" s="249" t="s">
        <v>137</v>
      </c>
      <c r="N223" s="19"/>
      <c r="O223" s="18" t="s">
        <v>2707</v>
      </c>
      <c r="P223" s="42">
        <v>23080</v>
      </c>
      <c r="Q223" s="19" t="s">
        <v>2438</v>
      </c>
      <c r="R223" s="18" t="s">
        <v>39</v>
      </c>
      <c r="S223" s="18" t="s">
        <v>60</v>
      </c>
      <c r="T223" s="18" t="s">
        <v>2721</v>
      </c>
      <c r="U223" s="19"/>
      <c r="V223" s="42" t="s">
        <v>2705</v>
      </c>
      <c r="W223" s="74">
        <v>132500</v>
      </c>
      <c r="X223" s="18">
        <v>1</v>
      </c>
      <c r="Y223" s="42">
        <v>23110</v>
      </c>
      <c r="Z223" s="74">
        <v>132500</v>
      </c>
      <c r="AA223" s="18">
        <v>7014238177</v>
      </c>
      <c r="AB223" s="42">
        <v>23110</v>
      </c>
      <c r="AC223" s="19"/>
      <c r="AD223" s="74">
        <v>132500</v>
      </c>
      <c r="AE223" s="19" t="s">
        <v>2683</v>
      </c>
      <c r="AF223" s="52" t="s">
        <v>2680</v>
      </c>
      <c r="AG223" s="52" t="s">
        <v>3544</v>
      </c>
      <c r="AH223" s="52" t="s">
        <v>3472</v>
      </c>
      <c r="AI223" s="52" t="s">
        <v>2456</v>
      </c>
      <c r="AJ223" s="52"/>
      <c r="AK223" s="52" t="s">
        <v>1263</v>
      </c>
      <c r="AL223" s="52" t="s">
        <v>1570</v>
      </c>
      <c r="AM223" s="52" t="s">
        <v>3553</v>
      </c>
      <c r="AN223" s="119">
        <v>132500</v>
      </c>
      <c r="AO223" s="119"/>
      <c r="AP223" s="119">
        <f t="shared" si="8"/>
        <v>0</v>
      </c>
      <c r="AQ223" s="354">
        <v>23080</v>
      </c>
      <c r="AR223" s="341">
        <v>23102</v>
      </c>
      <c r="AS223" s="355">
        <v>23110</v>
      </c>
      <c r="AT223" s="361">
        <v>23102</v>
      </c>
      <c r="AU223" s="332" t="s">
        <v>2445</v>
      </c>
      <c r="AV223" s="367">
        <v>132500</v>
      </c>
      <c r="AW223" s="346">
        <v>0</v>
      </c>
      <c r="AX223" s="311"/>
    </row>
    <row r="224" spans="1:50" s="123" customFormat="1" ht="72" x14ac:dyDescent="0.2">
      <c r="A224" s="52" t="s">
        <v>41</v>
      </c>
      <c r="B224" s="52" t="s">
        <v>277</v>
      </c>
      <c r="C224" s="52" t="s">
        <v>276</v>
      </c>
      <c r="D224" s="52" t="s">
        <v>286</v>
      </c>
      <c r="E224" s="52" t="s">
        <v>310</v>
      </c>
      <c r="F224" s="121" t="s">
        <v>1796</v>
      </c>
      <c r="G224" s="52" t="s">
        <v>528</v>
      </c>
      <c r="H224" s="71" t="s">
        <v>272</v>
      </c>
      <c r="I224" s="71" t="s">
        <v>271</v>
      </c>
      <c r="J224" s="122">
        <v>15000</v>
      </c>
      <c r="K224" s="71"/>
      <c r="L224" s="71"/>
      <c r="M224" s="249" t="s">
        <v>137</v>
      </c>
      <c r="N224" s="19"/>
      <c r="O224" s="42" t="s">
        <v>2704</v>
      </c>
      <c r="P224" s="42">
        <v>23080</v>
      </c>
      <c r="Q224" s="20" t="s">
        <v>2429</v>
      </c>
      <c r="R224" s="18" t="s">
        <v>39</v>
      </c>
      <c r="S224" s="18" t="s">
        <v>116</v>
      </c>
      <c r="T224" s="18" t="s">
        <v>2722</v>
      </c>
      <c r="U224" s="19"/>
      <c r="V224" s="42" t="s">
        <v>2705</v>
      </c>
      <c r="W224" s="74">
        <v>14700</v>
      </c>
      <c r="X224" s="18">
        <v>1</v>
      </c>
      <c r="Y224" s="42">
        <v>23110</v>
      </c>
      <c r="Z224" s="74">
        <v>14700</v>
      </c>
      <c r="AA224" s="18">
        <v>7014208368</v>
      </c>
      <c r="AB224" s="42">
        <v>23110</v>
      </c>
      <c r="AC224" s="19"/>
      <c r="AD224" s="74">
        <v>14700</v>
      </c>
      <c r="AE224" s="19" t="s">
        <v>2683</v>
      </c>
      <c r="AF224" s="52" t="s">
        <v>2680</v>
      </c>
      <c r="AG224" s="52" t="s">
        <v>3544</v>
      </c>
      <c r="AH224" s="52" t="s">
        <v>3472</v>
      </c>
      <c r="AI224" s="52" t="s">
        <v>2456</v>
      </c>
      <c r="AJ224" s="52"/>
      <c r="AK224" s="52" t="s">
        <v>1263</v>
      </c>
      <c r="AL224" s="52" t="s">
        <v>1570</v>
      </c>
      <c r="AM224" s="52" t="s">
        <v>3553</v>
      </c>
      <c r="AN224" s="119">
        <v>14700</v>
      </c>
      <c r="AO224" s="119"/>
      <c r="AP224" s="119">
        <f t="shared" si="8"/>
        <v>300</v>
      </c>
      <c r="AQ224" s="354">
        <v>23080</v>
      </c>
      <c r="AR224" s="341">
        <v>23102</v>
      </c>
      <c r="AS224" s="355">
        <v>23110</v>
      </c>
      <c r="AT224" s="361">
        <v>23102</v>
      </c>
      <c r="AU224" s="332" t="s">
        <v>2445</v>
      </c>
      <c r="AV224" s="367">
        <v>14700</v>
      </c>
      <c r="AW224" s="346">
        <v>300</v>
      </c>
      <c r="AX224" s="311"/>
    </row>
    <row r="225" spans="1:50" s="123" customFormat="1" ht="72" x14ac:dyDescent="0.2">
      <c r="A225" s="52" t="s">
        <v>41</v>
      </c>
      <c r="B225" s="52" t="s">
        <v>277</v>
      </c>
      <c r="C225" s="52" t="s">
        <v>276</v>
      </c>
      <c r="D225" s="52" t="s">
        <v>10</v>
      </c>
      <c r="E225" s="52" t="s">
        <v>311</v>
      </c>
      <c r="F225" s="121" t="s">
        <v>1797</v>
      </c>
      <c r="G225" s="52" t="s">
        <v>529</v>
      </c>
      <c r="H225" s="71" t="s">
        <v>270</v>
      </c>
      <c r="I225" s="71" t="s">
        <v>273</v>
      </c>
      <c r="J225" s="122">
        <v>130000</v>
      </c>
      <c r="K225" s="249" t="s">
        <v>137</v>
      </c>
      <c r="L225" s="71"/>
      <c r="M225" s="71"/>
      <c r="N225" s="19"/>
      <c r="O225" s="18" t="s">
        <v>3696</v>
      </c>
      <c r="P225" s="42">
        <v>23114</v>
      </c>
      <c r="Q225" s="19" t="s">
        <v>2439</v>
      </c>
      <c r="R225" s="18" t="s">
        <v>39</v>
      </c>
      <c r="S225" s="18" t="s">
        <v>60</v>
      </c>
      <c r="T225" s="19"/>
      <c r="U225" s="19"/>
      <c r="V225" s="18" t="s">
        <v>3697</v>
      </c>
      <c r="W225" s="74">
        <v>129470</v>
      </c>
      <c r="X225" s="18">
        <v>1</v>
      </c>
      <c r="Y225" s="18"/>
      <c r="Z225" s="74">
        <v>129470</v>
      </c>
      <c r="AA225" s="18">
        <v>7014335109</v>
      </c>
      <c r="AB225" s="19"/>
      <c r="AC225" s="19"/>
      <c r="AD225" s="74">
        <v>129470</v>
      </c>
      <c r="AE225" s="19" t="s">
        <v>2680</v>
      </c>
      <c r="AF225" s="52" t="s">
        <v>2684</v>
      </c>
      <c r="AG225" s="52" t="s">
        <v>3541</v>
      </c>
      <c r="AH225" s="52" t="s">
        <v>3470</v>
      </c>
      <c r="AI225" s="52" t="s">
        <v>2456</v>
      </c>
      <c r="AJ225" s="52"/>
      <c r="AK225" s="54" t="s">
        <v>1268</v>
      </c>
      <c r="AL225" s="52" t="s">
        <v>1571</v>
      </c>
      <c r="AM225" s="52" t="s">
        <v>3553</v>
      </c>
      <c r="AN225" s="119">
        <v>129470</v>
      </c>
      <c r="AO225" s="119"/>
      <c r="AP225" s="119">
        <f t="shared" si="8"/>
        <v>530</v>
      </c>
      <c r="AQ225" s="355">
        <v>23114</v>
      </c>
      <c r="AR225" s="341">
        <v>23102</v>
      </c>
      <c r="AS225" s="361">
        <v>23102</v>
      </c>
      <c r="AT225" s="361">
        <v>23102</v>
      </c>
      <c r="AU225" s="361">
        <v>23102</v>
      </c>
      <c r="AV225" s="371">
        <v>129470</v>
      </c>
      <c r="AW225" s="353">
        <v>530</v>
      </c>
      <c r="AX225" s="311"/>
    </row>
    <row r="226" spans="1:50" s="123" customFormat="1" ht="90" x14ac:dyDescent="0.2">
      <c r="A226" s="52" t="s">
        <v>41</v>
      </c>
      <c r="B226" s="52" t="s">
        <v>277</v>
      </c>
      <c r="C226" s="52" t="s">
        <v>276</v>
      </c>
      <c r="D226" s="52" t="s">
        <v>10</v>
      </c>
      <c r="E226" s="52" t="s">
        <v>311</v>
      </c>
      <c r="F226" s="121" t="s">
        <v>1798</v>
      </c>
      <c r="G226" s="52" t="s">
        <v>530</v>
      </c>
      <c r="H226" s="71" t="s">
        <v>531</v>
      </c>
      <c r="I226" s="71" t="s">
        <v>271</v>
      </c>
      <c r="J226" s="122">
        <v>2200000</v>
      </c>
      <c r="K226" s="249" t="s">
        <v>137</v>
      </c>
      <c r="L226" s="71"/>
      <c r="M226" s="71"/>
      <c r="N226" s="19"/>
      <c r="O226" s="18" t="s">
        <v>3696</v>
      </c>
      <c r="P226" s="42">
        <v>23114</v>
      </c>
      <c r="Q226" s="19" t="s">
        <v>2439</v>
      </c>
      <c r="R226" s="18" t="s">
        <v>39</v>
      </c>
      <c r="S226" s="18" t="s">
        <v>60</v>
      </c>
      <c r="T226" s="19"/>
      <c r="U226" s="19"/>
      <c r="V226" s="18" t="s">
        <v>3697</v>
      </c>
      <c r="W226" s="74">
        <v>2193500</v>
      </c>
      <c r="X226" s="18">
        <v>1</v>
      </c>
      <c r="Y226" s="18"/>
      <c r="Z226" s="74">
        <v>2193500</v>
      </c>
      <c r="AA226" s="18">
        <v>7014335109</v>
      </c>
      <c r="AB226" s="19"/>
      <c r="AC226" s="19"/>
      <c r="AD226" s="74">
        <v>2193500</v>
      </c>
      <c r="AE226" s="19" t="s">
        <v>2680</v>
      </c>
      <c r="AF226" s="52" t="s">
        <v>2684</v>
      </c>
      <c r="AG226" s="52" t="s">
        <v>3541</v>
      </c>
      <c r="AH226" s="52" t="s">
        <v>3470</v>
      </c>
      <c r="AI226" s="52" t="s">
        <v>2456</v>
      </c>
      <c r="AJ226" s="52"/>
      <c r="AK226" s="54" t="s">
        <v>1268</v>
      </c>
      <c r="AL226" s="52" t="s">
        <v>1571</v>
      </c>
      <c r="AM226" s="52" t="s">
        <v>3553</v>
      </c>
      <c r="AN226" s="119">
        <v>2193500</v>
      </c>
      <c r="AO226" s="119"/>
      <c r="AP226" s="119">
        <f t="shared" si="8"/>
        <v>6500</v>
      </c>
      <c r="AQ226" s="355">
        <v>23114</v>
      </c>
      <c r="AR226" s="341">
        <v>23102</v>
      </c>
      <c r="AS226" s="361">
        <v>23102</v>
      </c>
      <c r="AT226" s="361">
        <v>23102</v>
      </c>
      <c r="AU226" s="361">
        <v>23102</v>
      </c>
      <c r="AV226" s="371">
        <v>2193500</v>
      </c>
      <c r="AW226" s="371">
        <v>6500</v>
      </c>
      <c r="AX226" s="311"/>
    </row>
    <row r="227" spans="1:50" s="123" customFormat="1" ht="72" x14ac:dyDescent="0.2">
      <c r="A227" s="52" t="s">
        <v>41</v>
      </c>
      <c r="B227" s="52" t="s">
        <v>277</v>
      </c>
      <c r="C227" s="52" t="s">
        <v>276</v>
      </c>
      <c r="D227" s="52" t="s">
        <v>10</v>
      </c>
      <c r="E227" s="52" t="s">
        <v>311</v>
      </c>
      <c r="F227" s="121" t="s">
        <v>1799</v>
      </c>
      <c r="G227" s="52" t="s">
        <v>532</v>
      </c>
      <c r="H227" s="71" t="s">
        <v>459</v>
      </c>
      <c r="I227" s="71" t="s">
        <v>274</v>
      </c>
      <c r="J227" s="122">
        <v>600000</v>
      </c>
      <c r="K227" s="249" t="s">
        <v>137</v>
      </c>
      <c r="L227" s="71"/>
      <c r="M227" s="71"/>
      <c r="N227" s="19"/>
      <c r="O227" s="18" t="s">
        <v>3696</v>
      </c>
      <c r="P227" s="42">
        <v>23114</v>
      </c>
      <c r="Q227" s="19" t="s">
        <v>2439</v>
      </c>
      <c r="R227" s="18" t="s">
        <v>39</v>
      </c>
      <c r="S227" s="18" t="s">
        <v>60</v>
      </c>
      <c r="T227" s="19"/>
      <c r="U227" s="19"/>
      <c r="V227" s="18" t="s">
        <v>3697</v>
      </c>
      <c r="W227" s="74">
        <v>599200</v>
      </c>
      <c r="X227" s="18">
        <v>1</v>
      </c>
      <c r="Y227" s="18"/>
      <c r="Z227" s="74">
        <v>599200</v>
      </c>
      <c r="AA227" s="18">
        <v>7014335109</v>
      </c>
      <c r="AB227" s="19"/>
      <c r="AC227" s="19"/>
      <c r="AD227" s="74">
        <v>599200</v>
      </c>
      <c r="AE227" s="19" t="s">
        <v>2680</v>
      </c>
      <c r="AF227" s="52" t="s">
        <v>2684</v>
      </c>
      <c r="AG227" s="52" t="s">
        <v>3541</v>
      </c>
      <c r="AH227" s="52" t="s">
        <v>3470</v>
      </c>
      <c r="AI227" s="52" t="s">
        <v>2456</v>
      </c>
      <c r="AJ227" s="52"/>
      <c r="AK227" s="54" t="s">
        <v>1268</v>
      </c>
      <c r="AL227" s="52" t="s">
        <v>1571</v>
      </c>
      <c r="AM227" s="52" t="s">
        <v>3553</v>
      </c>
      <c r="AN227" s="119">
        <v>599200</v>
      </c>
      <c r="AO227" s="119"/>
      <c r="AP227" s="119">
        <f t="shared" si="8"/>
        <v>800</v>
      </c>
      <c r="AQ227" s="355">
        <v>23114</v>
      </c>
      <c r="AR227" s="341">
        <v>23102</v>
      </c>
      <c r="AS227" s="361">
        <v>23102</v>
      </c>
      <c r="AT227" s="361">
        <v>23102</v>
      </c>
      <c r="AU227" s="361">
        <v>23102</v>
      </c>
      <c r="AV227" s="371">
        <v>599200</v>
      </c>
      <c r="AW227" s="363">
        <v>800</v>
      </c>
      <c r="AX227" s="311"/>
    </row>
    <row r="228" spans="1:50" s="123" customFormat="1" ht="72" x14ac:dyDescent="0.2">
      <c r="A228" s="52" t="s">
        <v>41</v>
      </c>
      <c r="B228" s="52" t="s">
        <v>277</v>
      </c>
      <c r="C228" s="52" t="s">
        <v>276</v>
      </c>
      <c r="D228" s="52" t="s">
        <v>10</v>
      </c>
      <c r="E228" s="52" t="s">
        <v>311</v>
      </c>
      <c r="F228" s="121" t="s">
        <v>1800</v>
      </c>
      <c r="G228" s="52" t="s">
        <v>533</v>
      </c>
      <c r="H228" s="71" t="s">
        <v>303</v>
      </c>
      <c r="I228" s="71" t="s">
        <v>271</v>
      </c>
      <c r="J228" s="122">
        <v>170000</v>
      </c>
      <c r="K228" s="249" t="s">
        <v>137</v>
      </c>
      <c r="L228" s="71"/>
      <c r="M228" s="71"/>
      <c r="N228" s="19"/>
      <c r="O228" s="18" t="s">
        <v>3696</v>
      </c>
      <c r="P228" s="42">
        <v>23114</v>
      </c>
      <c r="Q228" s="19" t="s">
        <v>2439</v>
      </c>
      <c r="R228" s="18" t="s">
        <v>39</v>
      </c>
      <c r="S228" s="18" t="s">
        <v>60</v>
      </c>
      <c r="T228" s="19"/>
      <c r="U228" s="19"/>
      <c r="V228" s="18" t="s">
        <v>3697</v>
      </c>
      <c r="W228" s="74">
        <v>169060</v>
      </c>
      <c r="X228" s="18">
        <v>1</v>
      </c>
      <c r="Y228" s="18"/>
      <c r="Z228" s="74">
        <v>169060</v>
      </c>
      <c r="AA228" s="18">
        <v>7014335109</v>
      </c>
      <c r="AB228" s="19"/>
      <c r="AC228" s="19"/>
      <c r="AD228" s="74">
        <v>169060</v>
      </c>
      <c r="AE228" s="19" t="s">
        <v>2680</v>
      </c>
      <c r="AF228" s="52" t="s">
        <v>2684</v>
      </c>
      <c r="AG228" s="52" t="s">
        <v>3541</v>
      </c>
      <c r="AH228" s="52" t="s">
        <v>3470</v>
      </c>
      <c r="AI228" s="52" t="s">
        <v>2456</v>
      </c>
      <c r="AJ228" s="52"/>
      <c r="AK228" s="54" t="s">
        <v>1268</v>
      </c>
      <c r="AL228" s="52" t="s">
        <v>1571</v>
      </c>
      <c r="AM228" s="52" t="s">
        <v>3553</v>
      </c>
      <c r="AN228" s="119">
        <v>169060</v>
      </c>
      <c r="AO228" s="119"/>
      <c r="AP228" s="119">
        <f t="shared" si="8"/>
        <v>940</v>
      </c>
      <c r="AQ228" s="355">
        <v>23114</v>
      </c>
      <c r="AR228" s="341">
        <v>23102</v>
      </c>
      <c r="AS228" s="361">
        <v>23102</v>
      </c>
      <c r="AT228" s="361">
        <v>23102</v>
      </c>
      <c r="AU228" s="361">
        <v>23102</v>
      </c>
      <c r="AV228" s="371">
        <v>169060</v>
      </c>
      <c r="AW228" s="363">
        <v>940</v>
      </c>
      <c r="AX228" s="311"/>
    </row>
    <row r="229" spans="1:50" s="123" customFormat="1" ht="72" x14ac:dyDescent="0.2">
      <c r="A229" s="52" t="s">
        <v>41</v>
      </c>
      <c r="B229" s="52" t="s">
        <v>277</v>
      </c>
      <c r="C229" s="52" t="s">
        <v>276</v>
      </c>
      <c r="D229" s="52" t="s">
        <v>10</v>
      </c>
      <c r="E229" s="52" t="s">
        <v>311</v>
      </c>
      <c r="F229" s="121" t="s">
        <v>1801</v>
      </c>
      <c r="G229" s="52" t="s">
        <v>534</v>
      </c>
      <c r="H229" s="71" t="s">
        <v>317</v>
      </c>
      <c r="I229" s="71" t="s">
        <v>271</v>
      </c>
      <c r="J229" s="122">
        <v>110000</v>
      </c>
      <c r="K229" s="249" t="s">
        <v>137</v>
      </c>
      <c r="L229" s="71"/>
      <c r="M229" s="71"/>
      <c r="N229" s="19"/>
      <c r="O229" s="18" t="s">
        <v>3696</v>
      </c>
      <c r="P229" s="42">
        <v>23114</v>
      </c>
      <c r="Q229" s="19" t="s">
        <v>2439</v>
      </c>
      <c r="R229" s="18" t="s">
        <v>39</v>
      </c>
      <c r="S229" s="18" t="s">
        <v>60</v>
      </c>
      <c r="T229" s="19"/>
      <c r="U229" s="19"/>
      <c r="V229" s="18" t="s">
        <v>3697</v>
      </c>
      <c r="W229" s="74">
        <v>109675</v>
      </c>
      <c r="X229" s="18">
        <v>1</v>
      </c>
      <c r="Y229" s="18"/>
      <c r="Z229" s="74">
        <v>109675</v>
      </c>
      <c r="AA229" s="18">
        <v>7014335109</v>
      </c>
      <c r="AB229" s="19"/>
      <c r="AC229" s="19"/>
      <c r="AD229" s="74">
        <v>109675</v>
      </c>
      <c r="AE229" s="19" t="s">
        <v>2680</v>
      </c>
      <c r="AF229" s="52" t="s">
        <v>2684</v>
      </c>
      <c r="AG229" s="52" t="s">
        <v>3541</v>
      </c>
      <c r="AH229" s="52" t="s">
        <v>3470</v>
      </c>
      <c r="AI229" s="52" t="s">
        <v>2456</v>
      </c>
      <c r="AJ229" s="52"/>
      <c r="AK229" s="54" t="s">
        <v>1268</v>
      </c>
      <c r="AL229" s="52" t="s">
        <v>1571</v>
      </c>
      <c r="AM229" s="52" t="s">
        <v>3553</v>
      </c>
      <c r="AN229" s="119">
        <v>109675</v>
      </c>
      <c r="AO229" s="119"/>
      <c r="AP229" s="119">
        <f t="shared" si="8"/>
        <v>325</v>
      </c>
      <c r="AQ229" s="355">
        <v>23114</v>
      </c>
      <c r="AR229" s="341">
        <v>23102</v>
      </c>
      <c r="AS229" s="361">
        <v>23102</v>
      </c>
      <c r="AT229" s="361">
        <v>23102</v>
      </c>
      <c r="AU229" s="361">
        <v>23102</v>
      </c>
      <c r="AV229" s="371">
        <v>109675</v>
      </c>
      <c r="AW229" s="363">
        <v>325</v>
      </c>
      <c r="AX229" s="311"/>
    </row>
    <row r="230" spans="1:50" s="123" customFormat="1" ht="72" x14ac:dyDescent="0.2">
      <c r="A230" s="52" t="s">
        <v>41</v>
      </c>
      <c r="B230" s="52" t="s">
        <v>277</v>
      </c>
      <c r="C230" s="52" t="s">
        <v>276</v>
      </c>
      <c r="D230" s="52" t="s">
        <v>10</v>
      </c>
      <c r="E230" s="52" t="s">
        <v>311</v>
      </c>
      <c r="F230" s="121" t="s">
        <v>1802</v>
      </c>
      <c r="G230" s="52" t="s">
        <v>535</v>
      </c>
      <c r="H230" s="71" t="s">
        <v>317</v>
      </c>
      <c r="I230" s="71" t="s">
        <v>271</v>
      </c>
      <c r="J230" s="122">
        <v>110000</v>
      </c>
      <c r="K230" s="249" t="s">
        <v>137</v>
      </c>
      <c r="L230" s="71"/>
      <c r="M230" s="71"/>
      <c r="N230" s="19"/>
      <c r="O230" s="18" t="s">
        <v>3696</v>
      </c>
      <c r="P230" s="42">
        <v>23114</v>
      </c>
      <c r="Q230" s="19" t="s">
        <v>2439</v>
      </c>
      <c r="R230" s="18" t="s">
        <v>39</v>
      </c>
      <c r="S230" s="18" t="s">
        <v>60</v>
      </c>
      <c r="T230" s="19"/>
      <c r="U230" s="19"/>
      <c r="V230" s="18" t="s">
        <v>3697</v>
      </c>
      <c r="W230" s="74">
        <v>109675</v>
      </c>
      <c r="X230" s="18">
        <v>1</v>
      </c>
      <c r="Y230" s="18"/>
      <c r="Z230" s="74">
        <v>109675</v>
      </c>
      <c r="AA230" s="18">
        <v>7014335109</v>
      </c>
      <c r="AB230" s="19"/>
      <c r="AC230" s="19"/>
      <c r="AD230" s="74">
        <v>109675</v>
      </c>
      <c r="AE230" s="19" t="s">
        <v>2680</v>
      </c>
      <c r="AF230" s="52" t="s">
        <v>2684</v>
      </c>
      <c r="AG230" s="52" t="s">
        <v>3541</v>
      </c>
      <c r="AH230" s="52" t="s">
        <v>3470</v>
      </c>
      <c r="AI230" s="52" t="s">
        <v>2456</v>
      </c>
      <c r="AJ230" s="52"/>
      <c r="AK230" s="54" t="s">
        <v>1268</v>
      </c>
      <c r="AL230" s="52" t="s">
        <v>1571</v>
      </c>
      <c r="AM230" s="52" t="s">
        <v>3553</v>
      </c>
      <c r="AN230" s="119">
        <v>109675</v>
      </c>
      <c r="AO230" s="119"/>
      <c r="AP230" s="119">
        <f t="shared" si="8"/>
        <v>325</v>
      </c>
      <c r="AQ230" s="355">
        <v>23114</v>
      </c>
      <c r="AR230" s="341">
        <v>23102</v>
      </c>
      <c r="AS230" s="361">
        <v>23102</v>
      </c>
      <c r="AT230" s="361">
        <v>23102</v>
      </c>
      <c r="AU230" s="361">
        <v>23102</v>
      </c>
      <c r="AV230" s="371">
        <v>109675</v>
      </c>
      <c r="AW230" s="363">
        <v>325</v>
      </c>
      <c r="AX230" s="311"/>
    </row>
    <row r="231" spans="1:50" s="123" customFormat="1" ht="72" x14ac:dyDescent="0.2">
      <c r="A231" s="52" t="s">
        <v>41</v>
      </c>
      <c r="B231" s="52" t="s">
        <v>277</v>
      </c>
      <c r="C231" s="52" t="s">
        <v>276</v>
      </c>
      <c r="D231" s="52" t="s">
        <v>10</v>
      </c>
      <c r="E231" s="52" t="s">
        <v>311</v>
      </c>
      <c r="F231" s="121" t="s">
        <v>1803</v>
      </c>
      <c r="G231" s="52" t="s">
        <v>536</v>
      </c>
      <c r="H231" s="71" t="s">
        <v>317</v>
      </c>
      <c r="I231" s="71" t="s">
        <v>271</v>
      </c>
      <c r="J231" s="122">
        <v>80000</v>
      </c>
      <c r="K231" s="249" t="s">
        <v>137</v>
      </c>
      <c r="L231" s="71"/>
      <c r="M231" s="71"/>
      <c r="N231" s="19"/>
      <c r="O231" s="18" t="s">
        <v>3696</v>
      </c>
      <c r="P231" s="42">
        <v>23114</v>
      </c>
      <c r="Q231" s="19" t="s">
        <v>2439</v>
      </c>
      <c r="R231" s="18" t="s">
        <v>39</v>
      </c>
      <c r="S231" s="18" t="s">
        <v>60</v>
      </c>
      <c r="T231" s="19"/>
      <c r="U231" s="19"/>
      <c r="V231" s="18" t="s">
        <v>3697</v>
      </c>
      <c r="W231" s="74">
        <v>79715</v>
      </c>
      <c r="X231" s="18">
        <v>1</v>
      </c>
      <c r="Y231" s="18"/>
      <c r="Z231" s="74">
        <v>79715</v>
      </c>
      <c r="AA231" s="18">
        <v>7014335109</v>
      </c>
      <c r="AB231" s="19"/>
      <c r="AC231" s="19"/>
      <c r="AD231" s="74">
        <v>79715</v>
      </c>
      <c r="AE231" s="19" t="s">
        <v>2680</v>
      </c>
      <c r="AF231" s="52" t="s">
        <v>2684</v>
      </c>
      <c r="AG231" s="52" t="s">
        <v>3541</v>
      </c>
      <c r="AH231" s="52" t="s">
        <v>3470</v>
      </c>
      <c r="AI231" s="52" t="s">
        <v>2456</v>
      </c>
      <c r="AJ231" s="52"/>
      <c r="AK231" s="54" t="s">
        <v>1268</v>
      </c>
      <c r="AL231" s="52" t="s">
        <v>1571</v>
      </c>
      <c r="AM231" s="52" t="s">
        <v>3553</v>
      </c>
      <c r="AN231" s="119">
        <v>79715</v>
      </c>
      <c r="AO231" s="119"/>
      <c r="AP231" s="119">
        <f t="shared" si="8"/>
        <v>285</v>
      </c>
      <c r="AQ231" s="355">
        <v>23114</v>
      </c>
      <c r="AR231" s="341">
        <v>23102</v>
      </c>
      <c r="AS231" s="361">
        <v>23102</v>
      </c>
      <c r="AT231" s="361">
        <v>23102</v>
      </c>
      <c r="AU231" s="361">
        <v>23102</v>
      </c>
      <c r="AV231" s="371">
        <v>79715</v>
      </c>
      <c r="AW231" s="363">
        <v>285</v>
      </c>
      <c r="AX231" s="311"/>
    </row>
    <row r="232" spans="1:50" s="123" customFormat="1" ht="72" x14ac:dyDescent="0.2">
      <c r="A232" s="52" t="s">
        <v>41</v>
      </c>
      <c r="B232" s="52" t="s">
        <v>277</v>
      </c>
      <c r="C232" s="52" t="s">
        <v>276</v>
      </c>
      <c r="D232" s="52" t="s">
        <v>10</v>
      </c>
      <c r="E232" s="52" t="s">
        <v>311</v>
      </c>
      <c r="F232" s="121" t="s">
        <v>1804</v>
      </c>
      <c r="G232" s="52" t="s">
        <v>537</v>
      </c>
      <c r="H232" s="71" t="s">
        <v>272</v>
      </c>
      <c r="I232" s="71" t="s">
        <v>271</v>
      </c>
      <c r="J232" s="122">
        <v>24000</v>
      </c>
      <c r="K232" s="249" t="s">
        <v>137</v>
      </c>
      <c r="L232" s="71"/>
      <c r="M232" s="71"/>
      <c r="N232" s="19"/>
      <c r="O232" s="18" t="s">
        <v>3696</v>
      </c>
      <c r="P232" s="42">
        <v>23114</v>
      </c>
      <c r="Q232" s="19" t="s">
        <v>2439</v>
      </c>
      <c r="R232" s="18" t="s">
        <v>39</v>
      </c>
      <c r="S232" s="18" t="s">
        <v>60</v>
      </c>
      <c r="T232" s="19"/>
      <c r="U232" s="19"/>
      <c r="V232" s="18" t="s">
        <v>3697</v>
      </c>
      <c r="W232" s="74">
        <v>23754</v>
      </c>
      <c r="X232" s="18">
        <v>1</v>
      </c>
      <c r="Y232" s="18"/>
      <c r="Z232" s="74">
        <v>23754</v>
      </c>
      <c r="AA232" s="18">
        <v>7014335109</v>
      </c>
      <c r="AB232" s="19"/>
      <c r="AC232" s="19"/>
      <c r="AD232" s="74">
        <v>23754</v>
      </c>
      <c r="AE232" s="19" t="s">
        <v>2680</v>
      </c>
      <c r="AF232" s="52" t="s">
        <v>2684</v>
      </c>
      <c r="AG232" s="52" t="s">
        <v>3541</v>
      </c>
      <c r="AH232" s="52" t="s">
        <v>3470</v>
      </c>
      <c r="AI232" s="52" t="s">
        <v>2456</v>
      </c>
      <c r="AJ232" s="52"/>
      <c r="AK232" s="54" t="s">
        <v>1268</v>
      </c>
      <c r="AL232" s="52" t="s">
        <v>1571</v>
      </c>
      <c r="AM232" s="52" t="s">
        <v>3553</v>
      </c>
      <c r="AN232" s="119">
        <v>23754</v>
      </c>
      <c r="AO232" s="119"/>
      <c r="AP232" s="119">
        <f t="shared" si="8"/>
        <v>246</v>
      </c>
      <c r="AQ232" s="355">
        <v>23114</v>
      </c>
      <c r="AR232" s="341">
        <v>23102</v>
      </c>
      <c r="AS232" s="361">
        <v>23102</v>
      </c>
      <c r="AT232" s="361">
        <v>23102</v>
      </c>
      <c r="AU232" s="361">
        <v>23102</v>
      </c>
      <c r="AV232" s="371">
        <v>23754</v>
      </c>
      <c r="AW232" s="363">
        <v>246</v>
      </c>
      <c r="AX232" s="311"/>
    </row>
    <row r="233" spans="1:50" s="123" customFormat="1" ht="72" x14ac:dyDescent="0.2">
      <c r="A233" s="52" t="s">
        <v>41</v>
      </c>
      <c r="B233" s="52" t="s">
        <v>277</v>
      </c>
      <c r="C233" s="52" t="s">
        <v>276</v>
      </c>
      <c r="D233" s="52" t="s">
        <v>10</v>
      </c>
      <c r="E233" s="52" t="s">
        <v>311</v>
      </c>
      <c r="F233" s="121" t="s">
        <v>1805</v>
      </c>
      <c r="G233" s="52" t="s">
        <v>538</v>
      </c>
      <c r="H233" s="71" t="s">
        <v>459</v>
      </c>
      <c r="I233" s="71" t="s">
        <v>271</v>
      </c>
      <c r="J233" s="122">
        <v>86000</v>
      </c>
      <c r="K233" s="249" t="s">
        <v>137</v>
      </c>
      <c r="L233" s="71"/>
      <c r="M233" s="71"/>
      <c r="N233" s="19"/>
      <c r="O233" s="18" t="s">
        <v>3696</v>
      </c>
      <c r="P233" s="42">
        <v>23114</v>
      </c>
      <c r="Q233" s="19" t="s">
        <v>2439</v>
      </c>
      <c r="R233" s="18" t="s">
        <v>39</v>
      </c>
      <c r="S233" s="18" t="s">
        <v>60</v>
      </c>
      <c r="T233" s="19"/>
      <c r="U233" s="19"/>
      <c r="V233" s="18" t="s">
        <v>3697</v>
      </c>
      <c r="W233" s="74">
        <v>85600</v>
      </c>
      <c r="X233" s="18">
        <v>1</v>
      </c>
      <c r="Y233" s="18"/>
      <c r="Z233" s="74">
        <v>85600</v>
      </c>
      <c r="AA233" s="18">
        <v>7014335109</v>
      </c>
      <c r="AB233" s="19"/>
      <c r="AC233" s="19"/>
      <c r="AD233" s="74">
        <v>85600</v>
      </c>
      <c r="AE233" s="19" t="s">
        <v>2680</v>
      </c>
      <c r="AF233" s="52" t="s">
        <v>2684</v>
      </c>
      <c r="AG233" s="52" t="s">
        <v>3541</v>
      </c>
      <c r="AH233" s="52" t="s">
        <v>3470</v>
      </c>
      <c r="AI233" s="52" t="s">
        <v>2456</v>
      </c>
      <c r="AJ233" s="52"/>
      <c r="AK233" s="54" t="s">
        <v>1268</v>
      </c>
      <c r="AL233" s="52" t="s">
        <v>1571</v>
      </c>
      <c r="AM233" s="52" t="s">
        <v>3553</v>
      </c>
      <c r="AN233" s="119">
        <v>85600</v>
      </c>
      <c r="AO233" s="119"/>
      <c r="AP233" s="119">
        <f t="shared" si="8"/>
        <v>400</v>
      </c>
      <c r="AQ233" s="355">
        <v>23114</v>
      </c>
      <c r="AR233" s="341">
        <v>23102</v>
      </c>
      <c r="AS233" s="361">
        <v>23102</v>
      </c>
      <c r="AT233" s="361">
        <v>23102</v>
      </c>
      <c r="AU233" s="361">
        <v>23102</v>
      </c>
      <c r="AV233" s="371">
        <v>85600</v>
      </c>
      <c r="AW233" s="363">
        <v>400</v>
      </c>
      <c r="AX233" s="311"/>
    </row>
    <row r="234" spans="1:50" s="123" customFormat="1" ht="72" x14ac:dyDescent="0.2">
      <c r="A234" s="52" t="s">
        <v>41</v>
      </c>
      <c r="B234" s="52" t="s">
        <v>277</v>
      </c>
      <c r="C234" s="52" t="s">
        <v>276</v>
      </c>
      <c r="D234" s="52" t="s">
        <v>10</v>
      </c>
      <c r="E234" s="52" t="s">
        <v>311</v>
      </c>
      <c r="F234" s="121" t="s">
        <v>1806</v>
      </c>
      <c r="G234" s="52" t="s">
        <v>539</v>
      </c>
      <c r="H234" s="71" t="s">
        <v>272</v>
      </c>
      <c r="I234" s="71" t="s">
        <v>271</v>
      </c>
      <c r="J234" s="122">
        <v>45000</v>
      </c>
      <c r="K234" s="249" t="s">
        <v>137</v>
      </c>
      <c r="L234" s="71"/>
      <c r="M234" s="71"/>
      <c r="N234" s="19"/>
      <c r="O234" s="18" t="s">
        <v>3696</v>
      </c>
      <c r="P234" s="42">
        <v>23114</v>
      </c>
      <c r="Q234" s="19" t="s">
        <v>2439</v>
      </c>
      <c r="R234" s="18" t="s">
        <v>39</v>
      </c>
      <c r="S234" s="18" t="s">
        <v>60</v>
      </c>
      <c r="T234" s="19"/>
      <c r="U234" s="19"/>
      <c r="V234" s="18" t="s">
        <v>3697</v>
      </c>
      <c r="W234" s="74">
        <v>44940</v>
      </c>
      <c r="X234" s="18">
        <v>1</v>
      </c>
      <c r="Y234" s="18"/>
      <c r="Z234" s="74">
        <v>44940</v>
      </c>
      <c r="AA234" s="18">
        <v>7014335109</v>
      </c>
      <c r="AB234" s="19"/>
      <c r="AC234" s="19"/>
      <c r="AD234" s="74">
        <v>44940</v>
      </c>
      <c r="AE234" s="19" t="s">
        <v>2680</v>
      </c>
      <c r="AF234" s="52" t="s">
        <v>2684</v>
      </c>
      <c r="AG234" s="52" t="s">
        <v>3541</v>
      </c>
      <c r="AH234" s="52" t="s">
        <v>3470</v>
      </c>
      <c r="AI234" s="52" t="s">
        <v>2456</v>
      </c>
      <c r="AJ234" s="52"/>
      <c r="AK234" s="54" t="s">
        <v>1268</v>
      </c>
      <c r="AL234" s="52" t="s">
        <v>1571</v>
      </c>
      <c r="AM234" s="52" t="s">
        <v>3553</v>
      </c>
      <c r="AN234" s="119">
        <v>44940</v>
      </c>
      <c r="AO234" s="119"/>
      <c r="AP234" s="119">
        <f t="shared" si="8"/>
        <v>60</v>
      </c>
      <c r="AQ234" s="355">
        <v>23114</v>
      </c>
      <c r="AR234" s="341">
        <v>23102</v>
      </c>
      <c r="AS234" s="361">
        <v>23102</v>
      </c>
      <c r="AT234" s="361">
        <v>23102</v>
      </c>
      <c r="AU234" s="361">
        <v>23102</v>
      </c>
      <c r="AV234" s="371">
        <v>44940</v>
      </c>
      <c r="AW234" s="363">
        <v>60</v>
      </c>
      <c r="AX234" s="311"/>
    </row>
    <row r="235" spans="1:50" s="123" customFormat="1" ht="72" x14ac:dyDescent="0.2">
      <c r="A235" s="52" t="s">
        <v>41</v>
      </c>
      <c r="B235" s="52" t="s">
        <v>277</v>
      </c>
      <c r="C235" s="52" t="s">
        <v>276</v>
      </c>
      <c r="D235" s="52" t="s">
        <v>10</v>
      </c>
      <c r="E235" s="52" t="s">
        <v>311</v>
      </c>
      <c r="F235" s="121" t="s">
        <v>1807</v>
      </c>
      <c r="G235" s="52" t="s">
        <v>540</v>
      </c>
      <c r="H235" s="71" t="s">
        <v>303</v>
      </c>
      <c r="I235" s="71" t="s">
        <v>271</v>
      </c>
      <c r="J235" s="122">
        <v>25000</v>
      </c>
      <c r="K235" s="249" t="s">
        <v>137</v>
      </c>
      <c r="L235" s="71"/>
      <c r="M235" s="71"/>
      <c r="N235" s="19"/>
      <c r="O235" s="18" t="s">
        <v>3696</v>
      </c>
      <c r="P235" s="42">
        <v>23114</v>
      </c>
      <c r="Q235" s="19" t="s">
        <v>2439</v>
      </c>
      <c r="R235" s="18" t="s">
        <v>39</v>
      </c>
      <c r="S235" s="18" t="s">
        <v>60</v>
      </c>
      <c r="T235" s="19"/>
      <c r="U235" s="19"/>
      <c r="V235" s="18" t="s">
        <v>3697</v>
      </c>
      <c r="W235" s="74">
        <v>24610</v>
      </c>
      <c r="X235" s="18">
        <v>1</v>
      </c>
      <c r="Y235" s="18"/>
      <c r="Z235" s="74">
        <v>24610</v>
      </c>
      <c r="AA235" s="18">
        <v>7014335109</v>
      </c>
      <c r="AB235" s="19"/>
      <c r="AC235" s="19"/>
      <c r="AD235" s="74">
        <v>24610</v>
      </c>
      <c r="AE235" s="19" t="s">
        <v>2680</v>
      </c>
      <c r="AF235" s="52" t="s">
        <v>2684</v>
      </c>
      <c r="AG235" s="52" t="s">
        <v>3541</v>
      </c>
      <c r="AH235" s="52" t="s">
        <v>3470</v>
      </c>
      <c r="AI235" s="52" t="s">
        <v>2456</v>
      </c>
      <c r="AJ235" s="52"/>
      <c r="AK235" s="54" t="s">
        <v>1268</v>
      </c>
      <c r="AL235" s="52" t="s">
        <v>1571</v>
      </c>
      <c r="AM235" s="52" t="s">
        <v>3553</v>
      </c>
      <c r="AN235" s="119">
        <v>24610</v>
      </c>
      <c r="AO235" s="119"/>
      <c r="AP235" s="119">
        <f t="shared" si="8"/>
        <v>390</v>
      </c>
      <c r="AQ235" s="355">
        <v>23114</v>
      </c>
      <c r="AR235" s="341">
        <v>23102</v>
      </c>
      <c r="AS235" s="361">
        <v>23102</v>
      </c>
      <c r="AT235" s="361">
        <v>23102</v>
      </c>
      <c r="AU235" s="361">
        <v>23102</v>
      </c>
      <c r="AV235" s="371">
        <v>24610</v>
      </c>
      <c r="AW235" s="363">
        <v>390</v>
      </c>
      <c r="AX235" s="311"/>
    </row>
    <row r="236" spans="1:50" s="123" customFormat="1" ht="72" x14ac:dyDescent="0.2">
      <c r="A236" s="52" t="s">
        <v>41</v>
      </c>
      <c r="B236" s="52" t="s">
        <v>277</v>
      </c>
      <c r="C236" s="52" t="s">
        <v>276</v>
      </c>
      <c r="D236" s="52" t="s">
        <v>10</v>
      </c>
      <c r="E236" s="52" t="s">
        <v>311</v>
      </c>
      <c r="F236" s="121" t="s">
        <v>1808</v>
      </c>
      <c r="G236" s="52" t="s">
        <v>541</v>
      </c>
      <c r="H236" s="71" t="s">
        <v>319</v>
      </c>
      <c r="I236" s="71" t="s">
        <v>271</v>
      </c>
      <c r="J236" s="122">
        <v>128000</v>
      </c>
      <c r="K236" s="249" t="s">
        <v>137</v>
      </c>
      <c r="L236" s="71"/>
      <c r="M236" s="71"/>
      <c r="N236" s="19"/>
      <c r="O236" s="18" t="s">
        <v>3696</v>
      </c>
      <c r="P236" s="42">
        <v>23114</v>
      </c>
      <c r="Q236" s="19" t="s">
        <v>2439</v>
      </c>
      <c r="R236" s="18" t="s">
        <v>39</v>
      </c>
      <c r="S236" s="18" t="s">
        <v>60</v>
      </c>
      <c r="T236" s="19"/>
      <c r="U236" s="19"/>
      <c r="V236" s="18" t="s">
        <v>3697</v>
      </c>
      <c r="W236" s="74">
        <v>124120</v>
      </c>
      <c r="X236" s="18">
        <v>1</v>
      </c>
      <c r="Y236" s="18"/>
      <c r="Z236" s="74">
        <v>124120</v>
      </c>
      <c r="AA236" s="18">
        <v>7014335109</v>
      </c>
      <c r="AB236" s="19"/>
      <c r="AC236" s="19"/>
      <c r="AD236" s="74">
        <v>124120</v>
      </c>
      <c r="AE236" s="19" t="s">
        <v>2680</v>
      </c>
      <c r="AF236" s="52" t="s">
        <v>2684</v>
      </c>
      <c r="AG236" s="52" t="s">
        <v>3541</v>
      </c>
      <c r="AH236" s="52" t="s">
        <v>3470</v>
      </c>
      <c r="AI236" s="52" t="s">
        <v>2456</v>
      </c>
      <c r="AJ236" s="52"/>
      <c r="AK236" s="54" t="s">
        <v>1268</v>
      </c>
      <c r="AL236" s="52" t="s">
        <v>1571</v>
      </c>
      <c r="AM236" s="52" t="s">
        <v>3553</v>
      </c>
      <c r="AN236" s="119">
        <v>124120</v>
      </c>
      <c r="AO236" s="119"/>
      <c r="AP236" s="119">
        <f t="shared" si="8"/>
        <v>3880</v>
      </c>
      <c r="AQ236" s="355">
        <v>23114</v>
      </c>
      <c r="AR236" s="341">
        <v>23102</v>
      </c>
      <c r="AS236" s="361">
        <v>23102</v>
      </c>
      <c r="AT236" s="361">
        <v>23102</v>
      </c>
      <c r="AU236" s="361">
        <v>23102</v>
      </c>
      <c r="AV236" s="371">
        <v>124120</v>
      </c>
      <c r="AW236" s="363">
        <v>3880</v>
      </c>
      <c r="AX236" s="311"/>
    </row>
    <row r="237" spans="1:50" s="123" customFormat="1" ht="108" x14ac:dyDescent="0.2">
      <c r="A237" s="52" t="s">
        <v>41</v>
      </c>
      <c r="B237" s="52" t="s">
        <v>277</v>
      </c>
      <c r="C237" s="52" t="s">
        <v>276</v>
      </c>
      <c r="D237" s="52" t="s">
        <v>10</v>
      </c>
      <c r="E237" s="52" t="s">
        <v>311</v>
      </c>
      <c r="F237" s="121" t="s">
        <v>1809</v>
      </c>
      <c r="G237" s="52" t="s">
        <v>542</v>
      </c>
      <c r="H237" s="71" t="s">
        <v>459</v>
      </c>
      <c r="I237" s="71" t="s">
        <v>274</v>
      </c>
      <c r="J237" s="122">
        <v>76000</v>
      </c>
      <c r="K237" s="249" t="s">
        <v>137</v>
      </c>
      <c r="L237" s="71"/>
      <c r="M237" s="71"/>
      <c r="N237" s="19"/>
      <c r="O237" s="18" t="s">
        <v>3696</v>
      </c>
      <c r="P237" s="42">
        <v>23114</v>
      </c>
      <c r="Q237" s="19" t="s">
        <v>2439</v>
      </c>
      <c r="R237" s="18" t="s">
        <v>39</v>
      </c>
      <c r="S237" s="18" t="s">
        <v>60</v>
      </c>
      <c r="T237" s="19"/>
      <c r="U237" s="19"/>
      <c r="V237" s="18" t="s">
        <v>3697</v>
      </c>
      <c r="W237" s="74">
        <v>75970</v>
      </c>
      <c r="X237" s="18">
        <v>1</v>
      </c>
      <c r="Y237" s="18"/>
      <c r="Z237" s="74">
        <v>75970</v>
      </c>
      <c r="AA237" s="18">
        <v>7014335109</v>
      </c>
      <c r="AB237" s="19"/>
      <c r="AC237" s="19"/>
      <c r="AD237" s="74">
        <v>75970</v>
      </c>
      <c r="AE237" s="19" t="s">
        <v>2680</v>
      </c>
      <c r="AF237" s="52" t="s">
        <v>2684</v>
      </c>
      <c r="AG237" s="52" t="s">
        <v>3541</v>
      </c>
      <c r="AH237" s="52" t="s">
        <v>3470</v>
      </c>
      <c r="AI237" s="52" t="s">
        <v>2456</v>
      </c>
      <c r="AJ237" s="52"/>
      <c r="AK237" s="54" t="s">
        <v>1268</v>
      </c>
      <c r="AL237" s="52" t="s">
        <v>1571</v>
      </c>
      <c r="AM237" s="52" t="s">
        <v>3553</v>
      </c>
      <c r="AN237" s="119">
        <v>75970</v>
      </c>
      <c r="AO237" s="119"/>
      <c r="AP237" s="119">
        <f t="shared" si="8"/>
        <v>30</v>
      </c>
      <c r="AQ237" s="355">
        <v>23114</v>
      </c>
      <c r="AR237" s="341">
        <v>23102</v>
      </c>
      <c r="AS237" s="361">
        <v>23102</v>
      </c>
      <c r="AT237" s="361">
        <v>23102</v>
      </c>
      <c r="AU237" s="361">
        <v>23102</v>
      </c>
      <c r="AV237" s="371">
        <v>75970</v>
      </c>
      <c r="AW237" s="363">
        <v>30</v>
      </c>
      <c r="AX237" s="311"/>
    </row>
    <row r="238" spans="1:50" s="123" customFormat="1" ht="72" x14ac:dyDescent="0.2">
      <c r="A238" s="52" t="s">
        <v>41</v>
      </c>
      <c r="B238" s="52" t="s">
        <v>277</v>
      </c>
      <c r="C238" s="52" t="s">
        <v>276</v>
      </c>
      <c r="D238" s="52" t="s">
        <v>10</v>
      </c>
      <c r="E238" s="52" t="s">
        <v>311</v>
      </c>
      <c r="F238" s="121" t="s">
        <v>1810</v>
      </c>
      <c r="G238" s="52" t="s">
        <v>543</v>
      </c>
      <c r="H238" s="71" t="s">
        <v>269</v>
      </c>
      <c r="I238" s="71" t="s">
        <v>271</v>
      </c>
      <c r="J238" s="122">
        <v>36000</v>
      </c>
      <c r="K238" s="249" t="s">
        <v>137</v>
      </c>
      <c r="L238" s="71"/>
      <c r="M238" s="71"/>
      <c r="N238" s="19"/>
      <c r="O238" s="18" t="s">
        <v>3696</v>
      </c>
      <c r="P238" s="42">
        <v>23114</v>
      </c>
      <c r="Q238" s="19" t="s">
        <v>2439</v>
      </c>
      <c r="R238" s="18" t="s">
        <v>39</v>
      </c>
      <c r="S238" s="18" t="s">
        <v>60</v>
      </c>
      <c r="T238" s="19"/>
      <c r="U238" s="19"/>
      <c r="V238" s="18" t="s">
        <v>3697</v>
      </c>
      <c r="W238" s="74">
        <v>32100</v>
      </c>
      <c r="X238" s="18">
        <v>1</v>
      </c>
      <c r="Y238" s="18"/>
      <c r="Z238" s="74">
        <v>32100</v>
      </c>
      <c r="AA238" s="18">
        <v>7014335109</v>
      </c>
      <c r="AB238" s="19"/>
      <c r="AC238" s="19"/>
      <c r="AD238" s="74">
        <v>32100</v>
      </c>
      <c r="AE238" s="19" t="s">
        <v>2680</v>
      </c>
      <c r="AF238" s="52" t="s">
        <v>2684</v>
      </c>
      <c r="AG238" s="52" t="s">
        <v>3541</v>
      </c>
      <c r="AH238" s="52" t="s">
        <v>3470</v>
      </c>
      <c r="AI238" s="52" t="s">
        <v>2456</v>
      </c>
      <c r="AJ238" s="52"/>
      <c r="AK238" s="54" t="s">
        <v>1268</v>
      </c>
      <c r="AL238" s="52" t="s">
        <v>1571</v>
      </c>
      <c r="AM238" s="52" t="s">
        <v>3553</v>
      </c>
      <c r="AN238" s="119">
        <v>32100</v>
      </c>
      <c r="AO238" s="119"/>
      <c r="AP238" s="119">
        <f t="shared" si="8"/>
        <v>3900</v>
      </c>
      <c r="AQ238" s="355">
        <v>23114</v>
      </c>
      <c r="AR238" s="341">
        <v>23102</v>
      </c>
      <c r="AS238" s="361">
        <v>23102</v>
      </c>
      <c r="AT238" s="361">
        <v>23102</v>
      </c>
      <c r="AU238" s="361">
        <v>23102</v>
      </c>
      <c r="AV238" s="371">
        <v>32100</v>
      </c>
      <c r="AW238" s="363">
        <v>3900</v>
      </c>
      <c r="AX238" s="311"/>
    </row>
    <row r="239" spans="1:50" s="123" customFormat="1" ht="72" x14ac:dyDescent="0.2">
      <c r="A239" s="52" t="s">
        <v>41</v>
      </c>
      <c r="B239" s="52" t="s">
        <v>277</v>
      </c>
      <c r="C239" s="52" t="s">
        <v>276</v>
      </c>
      <c r="D239" s="52" t="s">
        <v>10</v>
      </c>
      <c r="E239" s="52" t="s">
        <v>311</v>
      </c>
      <c r="F239" s="121" t="s">
        <v>1811</v>
      </c>
      <c r="G239" s="52" t="s">
        <v>544</v>
      </c>
      <c r="H239" s="71" t="s">
        <v>303</v>
      </c>
      <c r="I239" s="71" t="s">
        <v>271</v>
      </c>
      <c r="J239" s="122">
        <v>28000</v>
      </c>
      <c r="K239" s="249" t="s">
        <v>137</v>
      </c>
      <c r="L239" s="71"/>
      <c r="M239" s="71"/>
      <c r="N239" s="19"/>
      <c r="O239" s="18" t="s">
        <v>3696</v>
      </c>
      <c r="P239" s="42">
        <v>23114</v>
      </c>
      <c r="Q239" s="19" t="s">
        <v>2439</v>
      </c>
      <c r="R239" s="18" t="s">
        <v>39</v>
      </c>
      <c r="S239" s="18" t="s">
        <v>60</v>
      </c>
      <c r="T239" s="19"/>
      <c r="U239" s="19"/>
      <c r="V239" s="18" t="s">
        <v>3697</v>
      </c>
      <c r="W239" s="74">
        <v>27820</v>
      </c>
      <c r="X239" s="18">
        <v>1</v>
      </c>
      <c r="Y239" s="18"/>
      <c r="Z239" s="74">
        <v>27820</v>
      </c>
      <c r="AA239" s="18">
        <v>7014335109</v>
      </c>
      <c r="AB239" s="19"/>
      <c r="AC239" s="19"/>
      <c r="AD239" s="74">
        <v>27820</v>
      </c>
      <c r="AE239" s="19" t="s">
        <v>2680</v>
      </c>
      <c r="AF239" s="52" t="s">
        <v>2684</v>
      </c>
      <c r="AG239" s="52" t="s">
        <v>3541</v>
      </c>
      <c r="AH239" s="52" t="s">
        <v>3470</v>
      </c>
      <c r="AI239" s="52" t="s">
        <v>2456</v>
      </c>
      <c r="AJ239" s="52"/>
      <c r="AK239" s="54" t="s">
        <v>1268</v>
      </c>
      <c r="AL239" s="52" t="s">
        <v>1571</v>
      </c>
      <c r="AM239" s="52" t="s">
        <v>3553</v>
      </c>
      <c r="AN239" s="119">
        <v>27820</v>
      </c>
      <c r="AO239" s="119"/>
      <c r="AP239" s="119">
        <f t="shared" si="8"/>
        <v>180</v>
      </c>
      <c r="AQ239" s="355">
        <v>23114</v>
      </c>
      <c r="AR239" s="341">
        <v>23102</v>
      </c>
      <c r="AS239" s="361">
        <v>23102</v>
      </c>
      <c r="AT239" s="361">
        <v>23102</v>
      </c>
      <c r="AU239" s="361">
        <v>23102</v>
      </c>
      <c r="AV239" s="371">
        <v>27820</v>
      </c>
      <c r="AW239" s="363">
        <v>180</v>
      </c>
      <c r="AX239" s="311"/>
    </row>
    <row r="240" spans="1:50" s="123" customFormat="1" ht="72" x14ac:dyDescent="0.2">
      <c r="A240" s="52" t="s">
        <v>41</v>
      </c>
      <c r="B240" s="52" t="s">
        <v>277</v>
      </c>
      <c r="C240" s="52" t="s">
        <v>276</v>
      </c>
      <c r="D240" s="52" t="s">
        <v>10</v>
      </c>
      <c r="E240" s="52" t="s">
        <v>311</v>
      </c>
      <c r="F240" s="121" t="s">
        <v>1812</v>
      </c>
      <c r="G240" s="52" t="s">
        <v>545</v>
      </c>
      <c r="H240" s="71" t="s">
        <v>546</v>
      </c>
      <c r="I240" s="71" t="s">
        <v>271</v>
      </c>
      <c r="J240" s="122">
        <v>66000</v>
      </c>
      <c r="K240" s="249" t="s">
        <v>137</v>
      </c>
      <c r="L240" s="71"/>
      <c r="M240" s="71"/>
      <c r="N240" s="19"/>
      <c r="O240" s="18" t="s">
        <v>3696</v>
      </c>
      <c r="P240" s="42">
        <v>23114</v>
      </c>
      <c r="Q240" s="19" t="s">
        <v>2439</v>
      </c>
      <c r="R240" s="18" t="s">
        <v>39</v>
      </c>
      <c r="S240" s="18" t="s">
        <v>60</v>
      </c>
      <c r="T240" s="19"/>
      <c r="U240" s="19"/>
      <c r="V240" s="18" t="s">
        <v>3697</v>
      </c>
      <c r="W240" s="74">
        <v>64735</v>
      </c>
      <c r="X240" s="18">
        <v>1</v>
      </c>
      <c r="Y240" s="18"/>
      <c r="Z240" s="74">
        <v>64735</v>
      </c>
      <c r="AA240" s="18">
        <v>7014335109</v>
      </c>
      <c r="AB240" s="19"/>
      <c r="AC240" s="19"/>
      <c r="AD240" s="74">
        <v>64735</v>
      </c>
      <c r="AE240" s="19" t="s">
        <v>2680</v>
      </c>
      <c r="AF240" s="52" t="s">
        <v>2684</v>
      </c>
      <c r="AG240" s="52" t="s">
        <v>3541</v>
      </c>
      <c r="AH240" s="52" t="s">
        <v>3470</v>
      </c>
      <c r="AI240" s="52" t="s">
        <v>2456</v>
      </c>
      <c r="AJ240" s="52"/>
      <c r="AK240" s="54" t="s">
        <v>1268</v>
      </c>
      <c r="AL240" s="52" t="s">
        <v>1571</v>
      </c>
      <c r="AM240" s="52" t="s">
        <v>3553</v>
      </c>
      <c r="AN240" s="119">
        <v>64735</v>
      </c>
      <c r="AO240" s="119"/>
      <c r="AP240" s="119">
        <f t="shared" si="8"/>
        <v>1265</v>
      </c>
      <c r="AQ240" s="355">
        <v>23114</v>
      </c>
      <c r="AR240" s="341">
        <v>23102</v>
      </c>
      <c r="AS240" s="361">
        <v>23102</v>
      </c>
      <c r="AT240" s="361">
        <v>23102</v>
      </c>
      <c r="AU240" s="361">
        <v>23102</v>
      </c>
      <c r="AV240" s="371">
        <v>64735</v>
      </c>
      <c r="AW240" s="363">
        <v>1265</v>
      </c>
      <c r="AX240" s="311"/>
    </row>
    <row r="241" spans="1:50" s="123" customFormat="1" ht="72" x14ac:dyDescent="0.2">
      <c r="A241" s="52" t="s">
        <v>41</v>
      </c>
      <c r="B241" s="52" t="s">
        <v>277</v>
      </c>
      <c r="C241" s="52" t="s">
        <v>276</v>
      </c>
      <c r="D241" s="52" t="s">
        <v>10</v>
      </c>
      <c r="E241" s="52" t="s">
        <v>311</v>
      </c>
      <c r="F241" s="121" t="s">
        <v>1813</v>
      </c>
      <c r="G241" s="52" t="s">
        <v>547</v>
      </c>
      <c r="H241" s="71" t="s">
        <v>270</v>
      </c>
      <c r="I241" s="71" t="s">
        <v>271</v>
      </c>
      <c r="J241" s="122">
        <v>21000</v>
      </c>
      <c r="K241" s="249" t="s">
        <v>137</v>
      </c>
      <c r="L241" s="71"/>
      <c r="M241" s="71"/>
      <c r="N241" s="19"/>
      <c r="O241" s="18" t="s">
        <v>3696</v>
      </c>
      <c r="P241" s="42">
        <v>23114</v>
      </c>
      <c r="Q241" s="19" t="s">
        <v>2439</v>
      </c>
      <c r="R241" s="18" t="s">
        <v>39</v>
      </c>
      <c r="S241" s="18" t="s">
        <v>60</v>
      </c>
      <c r="T241" s="19"/>
      <c r="U241" s="19"/>
      <c r="V241" s="18" t="s">
        <v>3697</v>
      </c>
      <c r="W241" s="74">
        <v>20972</v>
      </c>
      <c r="X241" s="18">
        <v>1</v>
      </c>
      <c r="Y241" s="18"/>
      <c r="Z241" s="74">
        <v>20972</v>
      </c>
      <c r="AA241" s="18">
        <v>7014335109</v>
      </c>
      <c r="AB241" s="19"/>
      <c r="AC241" s="19"/>
      <c r="AD241" s="74">
        <v>20972</v>
      </c>
      <c r="AE241" s="19" t="s">
        <v>2680</v>
      </c>
      <c r="AF241" s="52" t="s">
        <v>2684</v>
      </c>
      <c r="AG241" s="52" t="s">
        <v>3541</v>
      </c>
      <c r="AH241" s="52" t="s">
        <v>3470</v>
      </c>
      <c r="AI241" s="52" t="s">
        <v>2456</v>
      </c>
      <c r="AJ241" s="52"/>
      <c r="AK241" s="54" t="s">
        <v>1268</v>
      </c>
      <c r="AL241" s="52" t="s">
        <v>1571</v>
      </c>
      <c r="AM241" s="52" t="s">
        <v>3553</v>
      </c>
      <c r="AN241" s="119">
        <v>20972</v>
      </c>
      <c r="AO241" s="119"/>
      <c r="AP241" s="119">
        <f t="shared" si="8"/>
        <v>28</v>
      </c>
      <c r="AQ241" s="355">
        <v>23114</v>
      </c>
      <c r="AR241" s="341">
        <v>23102</v>
      </c>
      <c r="AS241" s="361">
        <v>23102</v>
      </c>
      <c r="AT241" s="361">
        <v>23102</v>
      </c>
      <c r="AU241" s="361">
        <v>23102</v>
      </c>
      <c r="AV241" s="371">
        <v>20972</v>
      </c>
      <c r="AW241" s="363">
        <v>28</v>
      </c>
      <c r="AX241" s="311"/>
    </row>
    <row r="242" spans="1:50" s="123" customFormat="1" ht="72" x14ac:dyDescent="0.2">
      <c r="A242" s="52" t="s">
        <v>41</v>
      </c>
      <c r="B242" s="52" t="s">
        <v>277</v>
      </c>
      <c r="C242" s="52" t="s">
        <v>276</v>
      </c>
      <c r="D242" s="52" t="s">
        <v>10</v>
      </c>
      <c r="E242" s="52" t="s">
        <v>311</v>
      </c>
      <c r="F242" s="121" t="s">
        <v>1814</v>
      </c>
      <c r="G242" s="52" t="s">
        <v>548</v>
      </c>
      <c r="H242" s="71" t="s">
        <v>459</v>
      </c>
      <c r="I242" s="71" t="s">
        <v>271</v>
      </c>
      <c r="J242" s="122">
        <v>108000</v>
      </c>
      <c r="K242" s="249" t="s">
        <v>137</v>
      </c>
      <c r="L242" s="71"/>
      <c r="M242" s="71"/>
      <c r="N242" s="19"/>
      <c r="O242" s="18" t="s">
        <v>3696</v>
      </c>
      <c r="P242" s="42">
        <v>23114</v>
      </c>
      <c r="Q242" s="19" t="s">
        <v>2439</v>
      </c>
      <c r="R242" s="18" t="s">
        <v>39</v>
      </c>
      <c r="S242" s="18" t="s">
        <v>60</v>
      </c>
      <c r="T242" s="19"/>
      <c r="U242" s="19"/>
      <c r="V242" s="18" t="s">
        <v>3697</v>
      </c>
      <c r="W242" s="74">
        <v>107000</v>
      </c>
      <c r="X242" s="18">
        <v>1</v>
      </c>
      <c r="Y242" s="18"/>
      <c r="Z242" s="74">
        <v>107000</v>
      </c>
      <c r="AA242" s="18">
        <v>7014335109</v>
      </c>
      <c r="AB242" s="19"/>
      <c r="AC242" s="19"/>
      <c r="AD242" s="74">
        <v>107000</v>
      </c>
      <c r="AE242" s="19" t="s">
        <v>2680</v>
      </c>
      <c r="AF242" s="52" t="s">
        <v>2684</v>
      </c>
      <c r="AG242" s="52" t="s">
        <v>3541</v>
      </c>
      <c r="AH242" s="52" t="s">
        <v>3470</v>
      </c>
      <c r="AI242" s="52" t="s">
        <v>2456</v>
      </c>
      <c r="AJ242" s="52"/>
      <c r="AK242" s="54" t="s">
        <v>1268</v>
      </c>
      <c r="AL242" s="52" t="s">
        <v>1571</v>
      </c>
      <c r="AM242" s="52" t="s">
        <v>3553</v>
      </c>
      <c r="AN242" s="119">
        <v>107000</v>
      </c>
      <c r="AO242" s="119"/>
      <c r="AP242" s="119">
        <f t="shared" si="8"/>
        <v>1000</v>
      </c>
      <c r="AQ242" s="355">
        <v>23114</v>
      </c>
      <c r="AR242" s="341">
        <v>23102</v>
      </c>
      <c r="AS242" s="361">
        <v>23102</v>
      </c>
      <c r="AT242" s="361">
        <v>23102</v>
      </c>
      <c r="AU242" s="361">
        <v>23102</v>
      </c>
      <c r="AV242" s="371">
        <v>107000</v>
      </c>
      <c r="AW242" s="363">
        <v>1000</v>
      </c>
      <c r="AX242" s="311"/>
    </row>
    <row r="243" spans="1:50" s="123" customFormat="1" ht="90" hidden="1" x14ac:dyDescent="0.2">
      <c r="A243" s="52" t="s">
        <v>42</v>
      </c>
      <c r="B243" s="52" t="s">
        <v>277</v>
      </c>
      <c r="C243" s="52" t="s">
        <v>276</v>
      </c>
      <c r="D243" s="52" t="s">
        <v>11</v>
      </c>
      <c r="E243" s="52" t="s">
        <v>454</v>
      </c>
      <c r="F243" s="121" t="s">
        <v>1815</v>
      </c>
      <c r="G243" s="52" t="s">
        <v>549</v>
      </c>
      <c r="H243" s="71" t="s">
        <v>531</v>
      </c>
      <c r="I243" s="71" t="s">
        <v>268</v>
      </c>
      <c r="J243" s="122">
        <v>120000</v>
      </c>
      <c r="K243" s="78"/>
      <c r="L243" s="78"/>
      <c r="M243" s="249" t="s">
        <v>137</v>
      </c>
      <c r="N243" s="19"/>
      <c r="O243" s="28" t="s">
        <v>2620</v>
      </c>
      <c r="P243" s="375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7">
        <f>Z243</f>
        <v>120000</v>
      </c>
      <c r="AE243" s="20" t="s">
        <v>3699</v>
      </c>
      <c r="AF243" s="54" t="s">
        <v>2726</v>
      </c>
      <c r="AG243" s="54" t="s">
        <v>3544</v>
      </c>
      <c r="AH243" s="52" t="s">
        <v>3475</v>
      </c>
      <c r="AI243" s="52" t="s">
        <v>2457</v>
      </c>
      <c r="AJ243" s="52"/>
      <c r="AK243" s="54" t="s">
        <v>1270</v>
      </c>
      <c r="AL243" s="52" t="s">
        <v>1570</v>
      </c>
      <c r="AM243" s="52" t="s">
        <v>3553</v>
      </c>
      <c r="AN243" s="122"/>
      <c r="AO243" s="122">
        <v>120000</v>
      </c>
      <c r="AP243" s="119">
        <f t="shared" si="8"/>
        <v>0</v>
      </c>
      <c r="AQ243" s="203"/>
      <c r="AR243" s="203"/>
      <c r="AS243" s="375"/>
      <c r="AT243" s="375"/>
      <c r="AU243" s="375">
        <v>242262</v>
      </c>
      <c r="AV243" s="17" t="str">
        <f>AL243</f>
        <v>ได้ตัวผู้รับจ้างแล้ว/รอลงนามในสัญญา</v>
      </c>
      <c r="AW243" s="141" t="e">
        <f>R243-AH243</f>
        <v>#VALUE!</v>
      </c>
      <c r="AX243" s="19"/>
    </row>
    <row r="244" spans="1:50" s="123" customFormat="1" ht="90" hidden="1" x14ac:dyDescent="0.2">
      <c r="A244" s="52" t="s">
        <v>42</v>
      </c>
      <c r="B244" s="52" t="s">
        <v>277</v>
      </c>
      <c r="C244" s="52" t="s">
        <v>276</v>
      </c>
      <c r="D244" s="52" t="s">
        <v>11</v>
      </c>
      <c r="E244" s="52" t="s">
        <v>454</v>
      </c>
      <c r="F244" s="121" t="s">
        <v>1816</v>
      </c>
      <c r="G244" s="52" t="s">
        <v>550</v>
      </c>
      <c r="H244" s="71" t="s">
        <v>269</v>
      </c>
      <c r="I244" s="71" t="s">
        <v>271</v>
      </c>
      <c r="J244" s="122">
        <v>24600</v>
      </c>
      <c r="K244" s="78"/>
      <c r="L244" s="78"/>
      <c r="M244" s="249" t="s">
        <v>137</v>
      </c>
      <c r="N244" s="19"/>
      <c r="O244" s="28" t="s">
        <v>2620</v>
      </c>
      <c r="P244" s="375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7">
        <f t="shared" ref="AD244:AD281" si="9">Z244</f>
        <v>24600</v>
      </c>
      <c r="AE244" s="20" t="s">
        <v>3699</v>
      </c>
      <c r="AF244" s="54" t="s">
        <v>2726</v>
      </c>
      <c r="AG244" s="54" t="s">
        <v>3544</v>
      </c>
      <c r="AH244" s="52" t="s">
        <v>3475</v>
      </c>
      <c r="AI244" s="52" t="s">
        <v>2457</v>
      </c>
      <c r="AJ244" s="52"/>
      <c r="AK244" s="54" t="s">
        <v>1271</v>
      </c>
      <c r="AL244" s="52" t="s">
        <v>1570</v>
      </c>
      <c r="AM244" s="52" t="s">
        <v>3553</v>
      </c>
      <c r="AN244" s="122"/>
      <c r="AO244" s="122">
        <v>24600</v>
      </c>
      <c r="AP244" s="119">
        <f t="shared" si="8"/>
        <v>0</v>
      </c>
      <c r="AQ244" s="203"/>
      <c r="AR244" s="203"/>
      <c r="AS244" s="375"/>
      <c r="AT244" s="375"/>
      <c r="AU244" s="375">
        <v>242262</v>
      </c>
      <c r="AV244" s="17" t="str">
        <f t="shared" ref="AV244:AV273" si="10">AL244</f>
        <v>ได้ตัวผู้รับจ้างแล้ว/รอลงนามในสัญญา</v>
      </c>
      <c r="AW244" s="141" t="e">
        <f t="shared" ref="AW244:AW279" si="11">R244-AH244</f>
        <v>#VALUE!</v>
      </c>
      <c r="AX244" s="19"/>
    </row>
    <row r="245" spans="1:50" s="123" customFormat="1" ht="90" hidden="1" x14ac:dyDescent="0.2">
      <c r="A245" s="52" t="s">
        <v>42</v>
      </c>
      <c r="B245" s="52" t="s">
        <v>277</v>
      </c>
      <c r="C245" s="52" t="s">
        <v>276</v>
      </c>
      <c r="D245" s="52" t="s">
        <v>11</v>
      </c>
      <c r="E245" s="52" t="s">
        <v>454</v>
      </c>
      <c r="F245" s="121" t="s">
        <v>1817</v>
      </c>
      <c r="G245" s="52" t="s">
        <v>551</v>
      </c>
      <c r="H245" s="71" t="s">
        <v>269</v>
      </c>
      <c r="I245" s="71" t="s">
        <v>271</v>
      </c>
      <c r="J245" s="122">
        <v>56000</v>
      </c>
      <c r="K245" s="78"/>
      <c r="L245" s="78"/>
      <c r="M245" s="249" t="s">
        <v>137</v>
      </c>
      <c r="N245" s="19"/>
      <c r="O245" s="19" t="s">
        <v>2727</v>
      </c>
      <c r="P245" s="375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f t="shared" si="9"/>
        <v>56000</v>
      </c>
      <c r="AE245" s="20" t="s">
        <v>2729</v>
      </c>
      <c r="AF245" s="54" t="s">
        <v>2729</v>
      </c>
      <c r="AG245" s="54" t="s">
        <v>3544</v>
      </c>
      <c r="AH245" s="52" t="s">
        <v>2457</v>
      </c>
      <c r="AI245" s="52" t="s">
        <v>2457</v>
      </c>
      <c r="AJ245" s="52"/>
      <c r="AK245" s="54" t="s">
        <v>1273</v>
      </c>
      <c r="AL245" s="52" t="s">
        <v>1570</v>
      </c>
      <c r="AM245" s="52" t="s">
        <v>3552</v>
      </c>
      <c r="AN245" s="119"/>
      <c r="AO245" s="119">
        <v>56000</v>
      </c>
      <c r="AP245" s="119">
        <f t="shared" si="8"/>
        <v>0</v>
      </c>
      <c r="AQ245" s="203"/>
      <c r="AR245" s="203"/>
      <c r="AS245" s="375"/>
      <c r="AT245" s="375"/>
      <c r="AU245" s="19"/>
      <c r="AV245" s="17"/>
      <c r="AW245" s="141" t="e">
        <f t="shared" si="11"/>
        <v>#VALUE!</v>
      </c>
      <c r="AX245" s="19"/>
    </row>
    <row r="246" spans="1:50" s="123" customFormat="1" ht="90" hidden="1" x14ac:dyDescent="0.2">
      <c r="A246" s="52" t="s">
        <v>42</v>
      </c>
      <c r="B246" s="52" t="s">
        <v>277</v>
      </c>
      <c r="C246" s="52" t="s">
        <v>276</v>
      </c>
      <c r="D246" s="52" t="s">
        <v>11</v>
      </c>
      <c r="E246" s="52" t="s">
        <v>454</v>
      </c>
      <c r="F246" s="121" t="s">
        <v>1818</v>
      </c>
      <c r="G246" s="52" t="s">
        <v>552</v>
      </c>
      <c r="H246" s="71" t="s">
        <v>317</v>
      </c>
      <c r="I246" s="71" t="s">
        <v>553</v>
      </c>
      <c r="J246" s="122">
        <v>40000</v>
      </c>
      <c r="K246" s="78"/>
      <c r="L246" s="78"/>
      <c r="M246" s="249" t="s">
        <v>137</v>
      </c>
      <c r="N246" s="19"/>
      <c r="O246" s="28" t="s">
        <v>2620</v>
      </c>
      <c r="P246" s="375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7">
        <f t="shared" si="9"/>
        <v>40000</v>
      </c>
      <c r="AE246" s="20" t="s">
        <v>3699</v>
      </c>
      <c r="AF246" s="54" t="s">
        <v>2726</v>
      </c>
      <c r="AG246" s="54" t="s">
        <v>3544</v>
      </c>
      <c r="AH246" s="52" t="s">
        <v>3475</v>
      </c>
      <c r="AI246" s="52" t="s">
        <v>2457</v>
      </c>
      <c r="AJ246" s="52"/>
      <c r="AK246" s="54" t="s">
        <v>1270</v>
      </c>
      <c r="AL246" s="52" t="s">
        <v>1570</v>
      </c>
      <c r="AM246" s="52" t="s">
        <v>3553</v>
      </c>
      <c r="AN246" s="122"/>
      <c r="AO246" s="122">
        <v>40000</v>
      </c>
      <c r="AP246" s="119">
        <f t="shared" si="8"/>
        <v>0</v>
      </c>
      <c r="AQ246" s="203"/>
      <c r="AR246" s="203"/>
      <c r="AS246" s="375"/>
      <c r="AT246" s="375"/>
      <c r="AU246" s="375">
        <v>242262</v>
      </c>
      <c r="AV246" s="17" t="str">
        <f t="shared" si="10"/>
        <v>ได้ตัวผู้รับจ้างแล้ว/รอลงนามในสัญญา</v>
      </c>
      <c r="AW246" s="141" t="e">
        <f t="shared" si="11"/>
        <v>#VALUE!</v>
      </c>
      <c r="AX246" s="19"/>
    </row>
    <row r="247" spans="1:50" s="123" customFormat="1" ht="90" hidden="1" x14ac:dyDescent="0.2">
      <c r="A247" s="52" t="s">
        <v>42</v>
      </c>
      <c r="B247" s="52" t="s">
        <v>277</v>
      </c>
      <c r="C247" s="52" t="s">
        <v>276</v>
      </c>
      <c r="D247" s="52" t="s">
        <v>11</v>
      </c>
      <c r="E247" s="52" t="s">
        <v>454</v>
      </c>
      <c r="F247" s="121" t="s">
        <v>1819</v>
      </c>
      <c r="G247" s="52" t="s">
        <v>554</v>
      </c>
      <c r="H247" s="71" t="s">
        <v>317</v>
      </c>
      <c r="I247" s="71" t="s">
        <v>553</v>
      </c>
      <c r="J247" s="122">
        <v>40000</v>
      </c>
      <c r="K247" s="78"/>
      <c r="L247" s="78"/>
      <c r="M247" s="249" t="s">
        <v>137</v>
      </c>
      <c r="N247" s="19"/>
      <c r="O247" s="28" t="s">
        <v>2620</v>
      </c>
      <c r="P247" s="375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7">
        <f t="shared" si="9"/>
        <v>40000</v>
      </c>
      <c r="AE247" s="20" t="s">
        <v>3699</v>
      </c>
      <c r="AF247" s="54" t="s">
        <v>2726</v>
      </c>
      <c r="AG247" s="54" t="s">
        <v>3544</v>
      </c>
      <c r="AH247" s="52" t="s">
        <v>3475</v>
      </c>
      <c r="AI247" s="52" t="s">
        <v>2457</v>
      </c>
      <c r="AJ247" s="52"/>
      <c r="AK247" s="54" t="s">
        <v>1270</v>
      </c>
      <c r="AL247" s="52" t="s">
        <v>1570</v>
      </c>
      <c r="AM247" s="52" t="s">
        <v>3553</v>
      </c>
      <c r="AN247" s="122"/>
      <c r="AO247" s="122">
        <v>40000</v>
      </c>
      <c r="AP247" s="119">
        <f t="shared" si="8"/>
        <v>0</v>
      </c>
      <c r="AQ247" s="203"/>
      <c r="AR247" s="203"/>
      <c r="AS247" s="375"/>
      <c r="AT247" s="375"/>
      <c r="AU247" s="375">
        <v>242262</v>
      </c>
      <c r="AV247" s="17" t="str">
        <f t="shared" si="10"/>
        <v>ได้ตัวผู้รับจ้างแล้ว/รอลงนามในสัญญา</v>
      </c>
      <c r="AW247" s="141" t="e">
        <f t="shared" si="11"/>
        <v>#VALUE!</v>
      </c>
      <c r="AX247" s="19"/>
    </row>
    <row r="248" spans="1:50" s="123" customFormat="1" ht="90" hidden="1" x14ac:dyDescent="0.2">
      <c r="A248" s="52" t="s">
        <v>42</v>
      </c>
      <c r="B248" s="52" t="s">
        <v>277</v>
      </c>
      <c r="C248" s="52" t="s">
        <v>276</v>
      </c>
      <c r="D248" s="52" t="s">
        <v>11</v>
      </c>
      <c r="E248" s="52" t="s">
        <v>454</v>
      </c>
      <c r="F248" s="121" t="s">
        <v>1820</v>
      </c>
      <c r="G248" s="52" t="s">
        <v>555</v>
      </c>
      <c r="H248" s="71" t="s">
        <v>459</v>
      </c>
      <c r="I248" s="71" t="s">
        <v>268</v>
      </c>
      <c r="J248" s="122">
        <v>40000</v>
      </c>
      <c r="K248" s="78"/>
      <c r="L248" s="78"/>
      <c r="M248" s="249" t="s">
        <v>137</v>
      </c>
      <c r="N248" s="19"/>
      <c r="O248" s="28" t="s">
        <v>2620</v>
      </c>
      <c r="P248" s="375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7">
        <f t="shared" si="9"/>
        <v>40000</v>
      </c>
      <c r="AE248" s="20" t="s">
        <v>3699</v>
      </c>
      <c r="AF248" s="54" t="s">
        <v>2726</v>
      </c>
      <c r="AG248" s="54" t="s">
        <v>3544</v>
      </c>
      <c r="AH248" s="52" t="s">
        <v>3475</v>
      </c>
      <c r="AI248" s="52" t="s">
        <v>2457</v>
      </c>
      <c r="AJ248" s="52"/>
      <c r="AK248" s="54" t="s">
        <v>1270</v>
      </c>
      <c r="AL248" s="52" t="s">
        <v>1570</v>
      </c>
      <c r="AM248" s="52" t="s">
        <v>3553</v>
      </c>
      <c r="AN248" s="122"/>
      <c r="AO248" s="122">
        <v>40000</v>
      </c>
      <c r="AP248" s="119">
        <f t="shared" si="8"/>
        <v>0</v>
      </c>
      <c r="AQ248" s="203"/>
      <c r="AR248" s="203"/>
      <c r="AS248" s="375"/>
      <c r="AT248" s="375"/>
      <c r="AU248" s="375">
        <v>242262</v>
      </c>
      <c r="AV248" s="17" t="str">
        <f t="shared" si="10"/>
        <v>ได้ตัวผู้รับจ้างแล้ว/รอลงนามในสัญญา</v>
      </c>
      <c r="AW248" s="141" t="e">
        <f t="shared" si="11"/>
        <v>#VALUE!</v>
      </c>
      <c r="AX248" s="19"/>
    </row>
    <row r="249" spans="1:50" s="123" customFormat="1" ht="72" x14ac:dyDescent="0.2">
      <c r="A249" s="52" t="s">
        <v>42</v>
      </c>
      <c r="B249" s="52" t="s">
        <v>277</v>
      </c>
      <c r="C249" s="52" t="s">
        <v>276</v>
      </c>
      <c r="D249" s="52" t="s">
        <v>11</v>
      </c>
      <c r="E249" s="52" t="s">
        <v>454</v>
      </c>
      <c r="F249" s="121" t="s">
        <v>1821</v>
      </c>
      <c r="G249" s="52" t="s">
        <v>556</v>
      </c>
      <c r="H249" s="71" t="s">
        <v>270</v>
      </c>
      <c r="I249" s="71" t="s">
        <v>274</v>
      </c>
      <c r="J249" s="122">
        <v>50000</v>
      </c>
      <c r="K249" s="78"/>
      <c r="L249" s="78"/>
      <c r="M249" s="249" t="s">
        <v>137</v>
      </c>
      <c r="N249" s="19"/>
      <c r="O249" s="19" t="s">
        <v>3700</v>
      </c>
      <c r="P249" s="47">
        <v>242260</v>
      </c>
      <c r="Q249" s="52" t="s">
        <v>2737</v>
      </c>
      <c r="R249" s="19" t="s">
        <v>1279</v>
      </c>
      <c r="S249" s="19" t="s">
        <v>72</v>
      </c>
      <c r="T249" s="19"/>
      <c r="U249" s="19"/>
      <c r="V249" s="19" t="s">
        <v>3701</v>
      </c>
      <c r="W249" s="17">
        <v>50000</v>
      </c>
      <c r="X249" s="18">
        <v>1</v>
      </c>
      <c r="Y249" s="142">
        <v>242268</v>
      </c>
      <c r="Z249" s="17">
        <v>50000</v>
      </c>
      <c r="AA249" s="19">
        <v>7014304170</v>
      </c>
      <c r="AB249" s="19"/>
      <c r="AC249" s="19"/>
      <c r="AD249" s="17">
        <f t="shared" si="9"/>
        <v>50000</v>
      </c>
      <c r="AE249" s="20" t="s">
        <v>3702</v>
      </c>
      <c r="AF249" s="54" t="s">
        <v>1274</v>
      </c>
      <c r="AG249" s="54" t="s">
        <v>3539</v>
      </c>
      <c r="AH249" s="54" t="s">
        <v>1571</v>
      </c>
      <c r="AI249" s="52" t="s">
        <v>2456</v>
      </c>
      <c r="AJ249" s="52"/>
      <c r="AK249" s="54" t="s">
        <v>1274</v>
      </c>
      <c r="AL249" s="52" t="s">
        <v>1569</v>
      </c>
      <c r="AM249" s="52" t="s">
        <v>3553</v>
      </c>
      <c r="AN249" s="122">
        <v>50000</v>
      </c>
      <c r="AO249" s="119"/>
      <c r="AP249" s="119">
        <f t="shared" si="8"/>
        <v>0</v>
      </c>
      <c r="AQ249" s="203">
        <v>242263</v>
      </c>
      <c r="AR249" s="203">
        <v>242263</v>
      </c>
      <c r="AS249" s="375">
        <v>242268</v>
      </c>
      <c r="AT249" s="375">
        <v>242268</v>
      </c>
      <c r="AU249" s="375">
        <v>242271</v>
      </c>
      <c r="AV249" s="17" t="str">
        <f t="shared" si="10"/>
        <v>หัวหน้าหน่วยงานเห็นชอบรายงานขอซื้อขอจ้าง</v>
      </c>
      <c r="AW249" s="141" t="e">
        <f t="shared" si="11"/>
        <v>#VALUE!</v>
      </c>
      <c r="AX249" s="19"/>
    </row>
    <row r="250" spans="1:50" s="123" customFormat="1" ht="90" hidden="1" x14ac:dyDescent="0.2">
      <c r="A250" s="52" t="s">
        <v>42</v>
      </c>
      <c r="B250" s="52" t="s">
        <v>277</v>
      </c>
      <c r="C250" s="52" t="s">
        <v>276</v>
      </c>
      <c r="D250" s="52" t="s">
        <v>21</v>
      </c>
      <c r="E250" s="52" t="s">
        <v>454</v>
      </c>
      <c r="F250" s="121" t="s">
        <v>1822</v>
      </c>
      <c r="G250" s="52" t="s">
        <v>557</v>
      </c>
      <c r="H250" s="71" t="s">
        <v>270</v>
      </c>
      <c r="I250" s="71" t="s">
        <v>271</v>
      </c>
      <c r="J250" s="122">
        <v>10200</v>
      </c>
      <c r="K250" s="78"/>
      <c r="L250" s="78"/>
      <c r="M250" s="249" t="s">
        <v>137</v>
      </c>
      <c r="N250" s="19"/>
      <c r="O250" s="19" t="s">
        <v>2730</v>
      </c>
      <c r="P250" s="375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f t="shared" si="9"/>
        <v>10200</v>
      </c>
      <c r="AE250" s="20" t="s">
        <v>2729</v>
      </c>
      <c r="AF250" s="54" t="s">
        <v>2729</v>
      </c>
      <c r="AG250" s="54" t="s">
        <v>3544</v>
      </c>
      <c r="AH250" s="52" t="s">
        <v>2457</v>
      </c>
      <c r="AI250" s="52" t="s">
        <v>2457</v>
      </c>
      <c r="AJ250" s="52"/>
      <c r="AK250" s="54" t="s">
        <v>1276</v>
      </c>
      <c r="AL250" s="52" t="s">
        <v>1570</v>
      </c>
      <c r="AM250" s="52" t="s">
        <v>3552</v>
      </c>
      <c r="AN250" s="119"/>
      <c r="AO250" s="122">
        <v>10200</v>
      </c>
      <c r="AP250" s="119">
        <f t="shared" si="8"/>
        <v>0</v>
      </c>
      <c r="AQ250" s="203"/>
      <c r="AR250" s="203"/>
      <c r="AS250" s="375"/>
      <c r="AT250" s="375"/>
      <c r="AU250" s="47"/>
      <c r="AV250" s="17"/>
      <c r="AW250" s="141" t="e">
        <f t="shared" si="11"/>
        <v>#VALUE!</v>
      </c>
      <c r="AX250" s="19"/>
    </row>
    <row r="251" spans="1:50" s="123" customFormat="1" ht="90" hidden="1" x14ac:dyDescent="0.2">
      <c r="A251" s="52" t="s">
        <v>42</v>
      </c>
      <c r="B251" s="52" t="s">
        <v>277</v>
      </c>
      <c r="C251" s="52" t="s">
        <v>276</v>
      </c>
      <c r="D251" s="52" t="s">
        <v>21</v>
      </c>
      <c r="E251" s="52" t="s">
        <v>454</v>
      </c>
      <c r="F251" s="121" t="s">
        <v>1823</v>
      </c>
      <c r="G251" s="52" t="s">
        <v>558</v>
      </c>
      <c r="H251" s="71" t="s">
        <v>270</v>
      </c>
      <c r="I251" s="71" t="s">
        <v>274</v>
      </c>
      <c r="J251" s="122">
        <v>7000</v>
      </c>
      <c r="K251" s="78"/>
      <c r="L251" s="78"/>
      <c r="M251" s="249" t="s">
        <v>137</v>
      </c>
      <c r="N251" s="19"/>
      <c r="O251" s="19" t="s">
        <v>2734</v>
      </c>
      <c r="P251" s="375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f t="shared" si="9"/>
        <v>7000</v>
      </c>
      <c r="AE251" s="20" t="s">
        <v>2729</v>
      </c>
      <c r="AF251" s="54" t="s">
        <v>2729</v>
      </c>
      <c r="AG251" s="54" t="s">
        <v>3544</v>
      </c>
      <c r="AH251" s="52" t="s">
        <v>2457</v>
      </c>
      <c r="AI251" s="52" t="s">
        <v>2457</v>
      </c>
      <c r="AJ251" s="52"/>
      <c r="AK251" s="54" t="s">
        <v>1270</v>
      </c>
      <c r="AL251" s="52" t="s">
        <v>1570</v>
      </c>
      <c r="AM251" s="52" t="s">
        <v>3552</v>
      </c>
      <c r="AN251" s="119"/>
      <c r="AO251" s="122">
        <v>7000</v>
      </c>
      <c r="AP251" s="119">
        <f t="shared" si="8"/>
        <v>0</v>
      </c>
      <c r="AQ251" s="203"/>
      <c r="AR251" s="203"/>
      <c r="AS251" s="375"/>
      <c r="AT251" s="375"/>
      <c r="AU251" s="47"/>
      <c r="AV251" s="17"/>
      <c r="AW251" s="141" t="e">
        <f>R251-AH251</f>
        <v>#VALUE!</v>
      </c>
      <c r="AX251" s="19"/>
    </row>
    <row r="252" spans="1:50" s="123" customFormat="1" ht="90" x14ac:dyDescent="0.2">
      <c r="A252" s="52" t="s">
        <v>42</v>
      </c>
      <c r="B252" s="52" t="s">
        <v>277</v>
      </c>
      <c r="C252" s="52" t="s">
        <v>276</v>
      </c>
      <c r="D252" s="52" t="s">
        <v>13</v>
      </c>
      <c r="E252" s="52" t="s">
        <v>454</v>
      </c>
      <c r="F252" s="121" t="s">
        <v>1824</v>
      </c>
      <c r="G252" s="52" t="s">
        <v>559</v>
      </c>
      <c r="H252" s="71" t="s">
        <v>270</v>
      </c>
      <c r="I252" s="71" t="s">
        <v>271</v>
      </c>
      <c r="J252" s="122">
        <v>1600000</v>
      </c>
      <c r="K252" s="249" t="s">
        <v>137</v>
      </c>
      <c r="L252" s="78"/>
      <c r="M252" s="78"/>
      <c r="N252" s="19"/>
      <c r="O252" s="28" t="s">
        <v>2558</v>
      </c>
      <c r="P252" s="47">
        <v>242256</v>
      </c>
      <c r="Q252" s="52" t="s">
        <v>2737</v>
      </c>
      <c r="R252" s="19" t="s">
        <v>1279</v>
      </c>
      <c r="S252" s="19" t="s">
        <v>72</v>
      </c>
      <c r="T252" s="19" t="s">
        <v>1193</v>
      </c>
      <c r="U252" s="19" t="s">
        <v>3703</v>
      </c>
      <c r="V252" s="19" t="s">
        <v>3704</v>
      </c>
      <c r="W252" s="17">
        <v>1599000</v>
      </c>
      <c r="X252" s="18">
        <v>1</v>
      </c>
      <c r="Y252" s="46" t="s">
        <v>3705</v>
      </c>
      <c r="Z252" s="17">
        <v>1599000</v>
      </c>
      <c r="AA252" s="19">
        <v>7014292536</v>
      </c>
      <c r="AB252" s="19"/>
      <c r="AC252" s="19"/>
      <c r="AD252" s="17">
        <f t="shared" si="9"/>
        <v>1599000</v>
      </c>
      <c r="AE252" s="20" t="s">
        <v>3706</v>
      </c>
      <c r="AF252" s="54" t="s">
        <v>2738</v>
      </c>
      <c r="AG252" s="54" t="s">
        <v>3540</v>
      </c>
      <c r="AH252" s="54" t="s">
        <v>3479</v>
      </c>
      <c r="AI252" s="52" t="s">
        <v>2456</v>
      </c>
      <c r="AJ252" s="52"/>
      <c r="AK252" s="54" t="s">
        <v>1277</v>
      </c>
      <c r="AL252" s="52" t="s">
        <v>1571</v>
      </c>
      <c r="AM252" s="52" t="s">
        <v>3553</v>
      </c>
      <c r="AN252" s="119">
        <v>1599000</v>
      </c>
      <c r="AO252" s="119"/>
      <c r="AP252" s="119">
        <f t="shared" si="8"/>
        <v>1000</v>
      </c>
      <c r="AQ252" s="203">
        <v>242256</v>
      </c>
      <c r="AR252" s="203">
        <v>242256</v>
      </c>
      <c r="AS252" s="375">
        <v>242286</v>
      </c>
      <c r="AT252" s="375">
        <v>242286</v>
      </c>
      <c r="AU252" s="375">
        <v>242290</v>
      </c>
      <c r="AV252" s="17" t="str">
        <f t="shared" si="10"/>
        <v>เสนอราคา/พิจารณาผล</v>
      </c>
      <c r="AW252" s="141" t="e">
        <f t="shared" ref="AW252:AW266" si="12">R252-AH252</f>
        <v>#VALUE!</v>
      </c>
      <c r="AX252" s="19"/>
    </row>
    <row r="253" spans="1:50" s="123" customFormat="1" ht="90" hidden="1" x14ac:dyDescent="0.2">
      <c r="A253" s="52" t="s">
        <v>42</v>
      </c>
      <c r="B253" s="52" t="s">
        <v>277</v>
      </c>
      <c r="C253" s="52" t="s">
        <v>276</v>
      </c>
      <c r="D253" s="52" t="s">
        <v>13</v>
      </c>
      <c r="E253" s="52" t="s">
        <v>454</v>
      </c>
      <c r="F253" s="121" t="s">
        <v>1825</v>
      </c>
      <c r="G253" s="52" t="s">
        <v>560</v>
      </c>
      <c r="H253" s="71" t="s">
        <v>269</v>
      </c>
      <c r="I253" s="71" t="s">
        <v>281</v>
      </c>
      <c r="J253" s="122">
        <v>43600</v>
      </c>
      <c r="K253" s="255"/>
      <c r="L253" s="78"/>
      <c r="M253" s="249" t="s">
        <v>137</v>
      </c>
      <c r="N253" s="19"/>
      <c r="O253" s="19" t="s">
        <v>2739</v>
      </c>
      <c r="P253" s="375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f t="shared" si="9"/>
        <v>43600</v>
      </c>
      <c r="AE253" s="20" t="s">
        <v>2729</v>
      </c>
      <c r="AF253" s="54" t="s">
        <v>2729</v>
      </c>
      <c r="AG253" s="54" t="s">
        <v>3544</v>
      </c>
      <c r="AH253" s="52" t="s">
        <v>2457</v>
      </c>
      <c r="AI253" s="52" t="s">
        <v>2457</v>
      </c>
      <c r="AJ253" s="52"/>
      <c r="AK253" s="54" t="s">
        <v>1280</v>
      </c>
      <c r="AL253" s="52" t="s">
        <v>1570</v>
      </c>
      <c r="AM253" s="52" t="s">
        <v>3552</v>
      </c>
      <c r="AN253" s="119"/>
      <c r="AO253" s="122">
        <v>43600</v>
      </c>
      <c r="AP253" s="119">
        <f t="shared" si="8"/>
        <v>0</v>
      </c>
      <c r="AQ253" s="203"/>
      <c r="AR253" s="203"/>
      <c r="AS253" s="375"/>
      <c r="AT253" s="375"/>
      <c r="AU253" s="375"/>
      <c r="AV253" s="17"/>
      <c r="AW253" s="141" t="e">
        <f t="shared" si="12"/>
        <v>#VALUE!</v>
      </c>
      <c r="AX253" s="19"/>
    </row>
    <row r="254" spans="1:50" s="123" customFormat="1" ht="72" x14ac:dyDescent="0.2">
      <c r="A254" s="52" t="s">
        <v>42</v>
      </c>
      <c r="B254" s="52" t="s">
        <v>277</v>
      </c>
      <c r="C254" s="52" t="s">
        <v>276</v>
      </c>
      <c r="D254" s="52" t="s">
        <v>13</v>
      </c>
      <c r="E254" s="52" t="s">
        <v>454</v>
      </c>
      <c r="F254" s="121" t="s">
        <v>1826</v>
      </c>
      <c r="G254" s="52" t="s">
        <v>561</v>
      </c>
      <c r="H254" s="71" t="s">
        <v>269</v>
      </c>
      <c r="I254" s="71" t="s">
        <v>421</v>
      </c>
      <c r="J254" s="122">
        <v>100000</v>
      </c>
      <c r="K254" s="249" t="s">
        <v>137</v>
      </c>
      <c r="L254" s="78"/>
      <c r="M254" s="78"/>
      <c r="N254" s="19"/>
      <c r="O254" s="28" t="s">
        <v>2558</v>
      </c>
      <c r="P254" s="47">
        <v>242256</v>
      </c>
      <c r="Q254" s="52" t="s">
        <v>2737</v>
      </c>
      <c r="R254" s="19" t="s">
        <v>1279</v>
      </c>
      <c r="S254" s="19" t="s">
        <v>72</v>
      </c>
      <c r="T254" s="19" t="s">
        <v>3707</v>
      </c>
      <c r="U254" s="19" t="s">
        <v>3708</v>
      </c>
      <c r="V254" s="19" t="s">
        <v>3709</v>
      </c>
      <c r="W254" s="17">
        <v>97500</v>
      </c>
      <c r="X254" s="18">
        <v>1</v>
      </c>
      <c r="Y254" s="46" t="s">
        <v>3705</v>
      </c>
      <c r="Z254" s="17">
        <v>97500</v>
      </c>
      <c r="AA254" s="19">
        <v>7014292536</v>
      </c>
      <c r="AB254" s="19"/>
      <c r="AC254" s="19"/>
      <c r="AD254" s="17">
        <f t="shared" si="9"/>
        <v>97500</v>
      </c>
      <c r="AE254" s="20" t="s">
        <v>3706</v>
      </c>
      <c r="AF254" s="54" t="s">
        <v>2738</v>
      </c>
      <c r="AG254" s="54" t="s">
        <v>3540</v>
      </c>
      <c r="AH254" s="54" t="s">
        <v>3479</v>
      </c>
      <c r="AI254" s="52" t="s">
        <v>2456</v>
      </c>
      <c r="AJ254" s="52"/>
      <c r="AK254" s="54" t="s">
        <v>1277</v>
      </c>
      <c r="AL254" s="52" t="s">
        <v>1571</v>
      </c>
      <c r="AM254" s="52" t="s">
        <v>3553</v>
      </c>
      <c r="AN254" s="119">
        <v>97500</v>
      </c>
      <c r="AO254" s="119"/>
      <c r="AP254" s="119">
        <f t="shared" si="8"/>
        <v>2500</v>
      </c>
      <c r="AQ254" s="203">
        <v>242256</v>
      </c>
      <c r="AR254" s="203">
        <v>242256</v>
      </c>
      <c r="AS254" s="375">
        <v>242286</v>
      </c>
      <c r="AT254" s="375">
        <v>242286</v>
      </c>
      <c r="AU254" s="375">
        <v>242290</v>
      </c>
      <c r="AV254" s="17" t="str">
        <f t="shared" si="10"/>
        <v>เสนอราคา/พิจารณาผล</v>
      </c>
      <c r="AW254" s="141" t="e">
        <f t="shared" si="12"/>
        <v>#VALUE!</v>
      </c>
      <c r="AX254" s="311"/>
    </row>
    <row r="255" spans="1:50" s="123" customFormat="1" ht="72" x14ac:dyDescent="0.2">
      <c r="A255" s="52" t="s">
        <v>42</v>
      </c>
      <c r="B255" s="52" t="s">
        <v>277</v>
      </c>
      <c r="C255" s="52" t="s">
        <v>276</v>
      </c>
      <c r="D255" s="52" t="s">
        <v>13</v>
      </c>
      <c r="E255" s="52" t="s">
        <v>454</v>
      </c>
      <c r="F255" s="121" t="s">
        <v>1827</v>
      </c>
      <c r="G255" s="52" t="s">
        <v>562</v>
      </c>
      <c r="H255" s="71" t="s">
        <v>319</v>
      </c>
      <c r="I255" s="71" t="s">
        <v>274</v>
      </c>
      <c r="J255" s="122">
        <v>180000</v>
      </c>
      <c r="K255" s="249" t="s">
        <v>137</v>
      </c>
      <c r="L255" s="78"/>
      <c r="M255" s="78"/>
      <c r="N255" s="19"/>
      <c r="O255" s="28" t="s">
        <v>2558</v>
      </c>
      <c r="P255" s="47">
        <v>242256</v>
      </c>
      <c r="Q255" s="52" t="s">
        <v>2737</v>
      </c>
      <c r="R255" s="19" t="s">
        <v>1279</v>
      </c>
      <c r="S255" s="19" t="s">
        <v>72</v>
      </c>
      <c r="T255" s="19" t="s">
        <v>3710</v>
      </c>
      <c r="U255" s="19" t="s">
        <v>3711</v>
      </c>
      <c r="V255" s="19" t="s">
        <v>3709</v>
      </c>
      <c r="W255" s="17">
        <v>178000</v>
      </c>
      <c r="X255" s="18">
        <v>1</v>
      </c>
      <c r="Y255" s="46" t="s">
        <v>3705</v>
      </c>
      <c r="Z255" s="17">
        <v>178000</v>
      </c>
      <c r="AA255" s="19">
        <v>7014292536</v>
      </c>
      <c r="AB255" s="19"/>
      <c r="AC255" s="19"/>
      <c r="AD255" s="17">
        <f t="shared" si="9"/>
        <v>178000</v>
      </c>
      <c r="AE255" s="20" t="s">
        <v>3706</v>
      </c>
      <c r="AF255" s="54" t="s">
        <v>2738</v>
      </c>
      <c r="AG255" s="54" t="s">
        <v>3540</v>
      </c>
      <c r="AH255" s="54" t="s">
        <v>3479</v>
      </c>
      <c r="AI255" s="52" t="s">
        <v>2456</v>
      </c>
      <c r="AJ255" s="52"/>
      <c r="AK255" s="54" t="s">
        <v>1277</v>
      </c>
      <c r="AL255" s="52" t="s">
        <v>1571</v>
      </c>
      <c r="AM255" s="52" t="s">
        <v>3553</v>
      </c>
      <c r="AN255" s="119">
        <v>178000</v>
      </c>
      <c r="AO255" s="119"/>
      <c r="AP255" s="119">
        <f t="shared" si="8"/>
        <v>2000</v>
      </c>
      <c r="AQ255" s="203">
        <v>242256</v>
      </c>
      <c r="AR255" s="203">
        <v>242256</v>
      </c>
      <c r="AS255" s="375">
        <v>242286</v>
      </c>
      <c r="AT255" s="375">
        <v>242286</v>
      </c>
      <c r="AU255" s="375">
        <v>242290</v>
      </c>
      <c r="AV255" s="17" t="str">
        <f t="shared" si="10"/>
        <v>เสนอราคา/พิจารณาผล</v>
      </c>
      <c r="AW255" s="141" t="e">
        <f t="shared" si="12"/>
        <v>#VALUE!</v>
      </c>
      <c r="AX255" s="311"/>
    </row>
    <row r="256" spans="1:50" s="123" customFormat="1" ht="72" hidden="1" x14ac:dyDescent="0.2">
      <c r="A256" s="52" t="s">
        <v>42</v>
      </c>
      <c r="B256" s="52" t="s">
        <v>277</v>
      </c>
      <c r="C256" s="52" t="s">
        <v>276</v>
      </c>
      <c r="D256" s="52" t="s">
        <v>18</v>
      </c>
      <c r="E256" s="52" t="s">
        <v>454</v>
      </c>
      <c r="F256" s="121" t="s">
        <v>1828</v>
      </c>
      <c r="G256" s="52" t="s">
        <v>563</v>
      </c>
      <c r="H256" s="71" t="s">
        <v>272</v>
      </c>
      <c r="I256" s="71" t="s">
        <v>274</v>
      </c>
      <c r="J256" s="122">
        <v>225000</v>
      </c>
      <c r="K256" s="249" t="s">
        <v>137</v>
      </c>
      <c r="L256" s="78"/>
      <c r="M256" s="78"/>
      <c r="N256" s="19"/>
      <c r="O256" s="28" t="s">
        <v>2652</v>
      </c>
      <c r="P256" s="47">
        <v>242239</v>
      </c>
      <c r="Q256" s="19" t="s">
        <v>2737</v>
      </c>
      <c r="R256" s="19" t="s">
        <v>1279</v>
      </c>
      <c r="S256" s="19" t="s">
        <v>72</v>
      </c>
      <c r="T256" s="376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42">
        <v>242249</v>
      </c>
      <c r="AC256" s="142">
        <v>242249</v>
      </c>
      <c r="AD256" s="17">
        <f t="shared" si="9"/>
        <v>223500</v>
      </c>
      <c r="AE256" s="20" t="s">
        <v>3699</v>
      </c>
      <c r="AF256" s="54" t="s">
        <v>2744</v>
      </c>
      <c r="AG256" s="54" t="s">
        <v>3544</v>
      </c>
      <c r="AH256" s="54" t="s">
        <v>3472</v>
      </c>
      <c r="AI256" s="54" t="s">
        <v>2457</v>
      </c>
      <c r="AJ256" s="54"/>
      <c r="AK256" s="54" t="s">
        <v>1277</v>
      </c>
      <c r="AL256" s="52" t="s">
        <v>1571</v>
      </c>
      <c r="AM256" s="52" t="s">
        <v>3553</v>
      </c>
      <c r="AN256" s="119"/>
      <c r="AO256" s="119">
        <v>223500</v>
      </c>
      <c r="AP256" s="119">
        <f t="shared" si="8"/>
        <v>1500</v>
      </c>
      <c r="AQ256" s="203"/>
      <c r="AR256" s="203"/>
      <c r="AS256" s="375"/>
      <c r="AT256" s="375"/>
      <c r="AU256" s="375">
        <v>242262</v>
      </c>
      <c r="AV256" s="17" t="str">
        <f t="shared" si="10"/>
        <v>เสนอราคา/พิจารณาผล</v>
      </c>
      <c r="AW256" s="141" t="e">
        <f t="shared" si="12"/>
        <v>#VALUE!</v>
      </c>
      <c r="AX256" s="19"/>
    </row>
    <row r="257" spans="1:50" s="123" customFormat="1" ht="72" hidden="1" x14ac:dyDescent="0.2">
      <c r="A257" s="52" t="s">
        <v>42</v>
      </c>
      <c r="B257" s="52" t="s">
        <v>277</v>
      </c>
      <c r="C257" s="52" t="s">
        <v>276</v>
      </c>
      <c r="D257" s="52" t="s">
        <v>18</v>
      </c>
      <c r="E257" s="52" t="s">
        <v>454</v>
      </c>
      <c r="F257" s="121" t="s">
        <v>1829</v>
      </c>
      <c r="G257" s="52" t="s">
        <v>564</v>
      </c>
      <c r="H257" s="71" t="s">
        <v>270</v>
      </c>
      <c r="I257" s="71" t="s">
        <v>268</v>
      </c>
      <c r="J257" s="122">
        <v>40000</v>
      </c>
      <c r="K257" s="249" t="s">
        <v>137</v>
      </c>
      <c r="L257" s="78"/>
      <c r="M257" s="78"/>
      <c r="N257" s="19"/>
      <c r="O257" s="28" t="s">
        <v>2652</v>
      </c>
      <c r="P257" s="47">
        <v>242239</v>
      </c>
      <c r="Q257" s="19" t="s">
        <v>2737</v>
      </c>
      <c r="R257" s="19" t="s">
        <v>1279</v>
      </c>
      <c r="S257" s="19" t="s">
        <v>72</v>
      </c>
      <c r="T257" s="377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42">
        <v>242249</v>
      </c>
      <c r="AC257" s="142">
        <v>242249</v>
      </c>
      <c r="AD257" s="17">
        <f t="shared" si="9"/>
        <v>39500</v>
      </c>
      <c r="AE257" s="20" t="s">
        <v>3699</v>
      </c>
      <c r="AF257" s="54" t="s">
        <v>2744</v>
      </c>
      <c r="AG257" s="54" t="s">
        <v>3544</v>
      </c>
      <c r="AH257" s="54" t="s">
        <v>3472</v>
      </c>
      <c r="AI257" s="54" t="s">
        <v>2457</v>
      </c>
      <c r="AJ257" s="54"/>
      <c r="AK257" s="54" t="s">
        <v>1277</v>
      </c>
      <c r="AL257" s="52" t="s">
        <v>1571</v>
      </c>
      <c r="AM257" s="52" t="s">
        <v>3553</v>
      </c>
      <c r="AN257" s="119"/>
      <c r="AO257" s="119">
        <v>39500</v>
      </c>
      <c r="AP257" s="119">
        <f t="shared" si="8"/>
        <v>500</v>
      </c>
      <c r="AQ257" s="203"/>
      <c r="AR257" s="203"/>
      <c r="AS257" s="375"/>
      <c r="AT257" s="375"/>
      <c r="AU257" s="375">
        <v>242262</v>
      </c>
      <c r="AV257" s="17" t="str">
        <f t="shared" si="10"/>
        <v>เสนอราคา/พิจารณาผล</v>
      </c>
      <c r="AW257" s="141" t="e">
        <f t="shared" si="12"/>
        <v>#VALUE!</v>
      </c>
      <c r="AX257" s="19"/>
    </row>
    <row r="258" spans="1:50" s="123" customFormat="1" ht="72" hidden="1" x14ac:dyDescent="0.2">
      <c r="A258" s="52" t="s">
        <v>42</v>
      </c>
      <c r="B258" s="52" t="s">
        <v>277</v>
      </c>
      <c r="C258" s="52" t="s">
        <v>276</v>
      </c>
      <c r="D258" s="52" t="s">
        <v>18</v>
      </c>
      <c r="E258" s="52" t="s">
        <v>454</v>
      </c>
      <c r="F258" s="121" t="s">
        <v>1830</v>
      </c>
      <c r="G258" s="52" t="s">
        <v>565</v>
      </c>
      <c r="H258" s="71" t="s">
        <v>270</v>
      </c>
      <c r="I258" s="71" t="s">
        <v>268</v>
      </c>
      <c r="J258" s="122">
        <v>35000</v>
      </c>
      <c r="K258" s="249" t="s">
        <v>137</v>
      </c>
      <c r="L258" s="78"/>
      <c r="M258" s="78"/>
      <c r="N258" s="19"/>
      <c r="O258" s="28" t="s">
        <v>2652</v>
      </c>
      <c r="P258" s="47">
        <v>242239</v>
      </c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42">
        <v>242249</v>
      </c>
      <c r="AC258" s="142">
        <v>242249</v>
      </c>
      <c r="AD258" s="17">
        <f t="shared" si="9"/>
        <v>35000</v>
      </c>
      <c r="AE258" s="20" t="s">
        <v>3699</v>
      </c>
      <c r="AF258" s="54" t="s">
        <v>2744</v>
      </c>
      <c r="AG258" s="54" t="s">
        <v>3544</v>
      </c>
      <c r="AH258" s="54" t="s">
        <v>3472</v>
      </c>
      <c r="AI258" s="54" t="s">
        <v>2457</v>
      </c>
      <c r="AJ258" s="54"/>
      <c r="AK258" s="54" t="s">
        <v>1277</v>
      </c>
      <c r="AL258" s="52" t="s">
        <v>1571</v>
      </c>
      <c r="AM258" s="52" t="s">
        <v>3553</v>
      </c>
      <c r="AN258" s="122"/>
      <c r="AO258" s="122">
        <v>35000</v>
      </c>
      <c r="AP258" s="119">
        <f t="shared" si="8"/>
        <v>0</v>
      </c>
      <c r="AQ258" s="203"/>
      <c r="AR258" s="203"/>
      <c r="AS258" s="375"/>
      <c r="AT258" s="375"/>
      <c r="AU258" s="375">
        <v>242262</v>
      </c>
      <c r="AV258" s="17" t="str">
        <f t="shared" si="10"/>
        <v>เสนอราคา/พิจารณาผล</v>
      </c>
      <c r="AW258" s="141" t="e">
        <f t="shared" si="12"/>
        <v>#VALUE!</v>
      </c>
      <c r="AX258" s="19"/>
    </row>
    <row r="259" spans="1:50" s="123" customFormat="1" ht="72" hidden="1" x14ac:dyDescent="0.2">
      <c r="A259" s="52" t="s">
        <v>42</v>
      </c>
      <c r="B259" s="52" t="s">
        <v>277</v>
      </c>
      <c r="C259" s="52" t="s">
        <v>276</v>
      </c>
      <c r="D259" s="52" t="s">
        <v>18</v>
      </c>
      <c r="E259" s="52" t="s">
        <v>454</v>
      </c>
      <c r="F259" s="121" t="s">
        <v>1831</v>
      </c>
      <c r="G259" s="52" t="s">
        <v>566</v>
      </c>
      <c r="H259" s="71" t="s">
        <v>269</v>
      </c>
      <c r="I259" s="71" t="s">
        <v>271</v>
      </c>
      <c r="J259" s="122">
        <v>100000</v>
      </c>
      <c r="K259" s="249" t="s">
        <v>137</v>
      </c>
      <c r="L259" s="78"/>
      <c r="M259" s="78"/>
      <c r="N259" s="19"/>
      <c r="O259" s="28" t="s">
        <v>2652</v>
      </c>
      <c r="P259" s="47">
        <v>242239</v>
      </c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42">
        <v>242249</v>
      </c>
      <c r="AC259" s="142">
        <v>242249</v>
      </c>
      <c r="AD259" s="17">
        <f t="shared" si="9"/>
        <v>100000</v>
      </c>
      <c r="AE259" s="20" t="s">
        <v>3699</v>
      </c>
      <c r="AF259" s="54" t="s">
        <v>2744</v>
      </c>
      <c r="AG259" s="54" t="s">
        <v>3544</v>
      </c>
      <c r="AH259" s="54" t="s">
        <v>3472</v>
      </c>
      <c r="AI259" s="54" t="s">
        <v>2457</v>
      </c>
      <c r="AJ259" s="54"/>
      <c r="AK259" s="54" t="s">
        <v>1277</v>
      </c>
      <c r="AL259" s="52" t="s">
        <v>1571</v>
      </c>
      <c r="AM259" s="52" t="s">
        <v>3553</v>
      </c>
      <c r="AN259" s="122"/>
      <c r="AO259" s="122">
        <v>100000</v>
      </c>
      <c r="AP259" s="119">
        <f t="shared" ref="AP259:AP322" si="13">J259-AN259-AO259</f>
        <v>0</v>
      </c>
      <c r="AQ259" s="203"/>
      <c r="AR259" s="203"/>
      <c r="AS259" s="375"/>
      <c r="AT259" s="375"/>
      <c r="AU259" s="375">
        <v>242262</v>
      </c>
      <c r="AV259" s="17" t="str">
        <f t="shared" si="10"/>
        <v>เสนอราคา/พิจารณาผล</v>
      </c>
      <c r="AW259" s="141" t="e">
        <f t="shared" si="12"/>
        <v>#VALUE!</v>
      </c>
      <c r="AX259" s="19"/>
    </row>
    <row r="260" spans="1:50" s="123" customFormat="1" ht="72" hidden="1" x14ac:dyDescent="0.2">
      <c r="A260" s="52" t="s">
        <v>42</v>
      </c>
      <c r="B260" s="52" t="s">
        <v>277</v>
      </c>
      <c r="C260" s="52" t="s">
        <v>276</v>
      </c>
      <c r="D260" s="52" t="s">
        <v>18</v>
      </c>
      <c r="E260" s="52" t="s">
        <v>454</v>
      </c>
      <c r="F260" s="121" t="s">
        <v>1832</v>
      </c>
      <c r="G260" s="52" t="s">
        <v>567</v>
      </c>
      <c r="H260" s="71" t="s">
        <v>269</v>
      </c>
      <c r="I260" s="71" t="s">
        <v>275</v>
      </c>
      <c r="J260" s="122">
        <v>250000</v>
      </c>
      <c r="K260" s="249" t="s">
        <v>137</v>
      </c>
      <c r="L260" s="78"/>
      <c r="M260" s="78"/>
      <c r="N260" s="19"/>
      <c r="O260" s="28" t="s">
        <v>2652</v>
      </c>
      <c r="P260" s="47">
        <v>242239</v>
      </c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42">
        <v>242249</v>
      </c>
      <c r="AC260" s="142">
        <v>242249</v>
      </c>
      <c r="AD260" s="17">
        <f t="shared" si="9"/>
        <v>250000</v>
      </c>
      <c r="AE260" s="20" t="s">
        <v>3699</v>
      </c>
      <c r="AF260" s="54" t="s">
        <v>2744</v>
      </c>
      <c r="AG260" s="54" t="s">
        <v>3544</v>
      </c>
      <c r="AH260" s="54" t="s">
        <v>3472</v>
      </c>
      <c r="AI260" s="54" t="s">
        <v>2457</v>
      </c>
      <c r="AJ260" s="54"/>
      <c r="AK260" s="54" t="s">
        <v>1277</v>
      </c>
      <c r="AL260" s="52" t="s">
        <v>1571</v>
      </c>
      <c r="AM260" s="52" t="s">
        <v>3553</v>
      </c>
      <c r="AN260" s="122"/>
      <c r="AO260" s="122">
        <v>250000</v>
      </c>
      <c r="AP260" s="119">
        <f t="shared" si="13"/>
        <v>0</v>
      </c>
      <c r="AQ260" s="203"/>
      <c r="AR260" s="203"/>
      <c r="AS260" s="375"/>
      <c r="AT260" s="375"/>
      <c r="AU260" s="375">
        <v>242262</v>
      </c>
      <c r="AV260" s="17" t="str">
        <f t="shared" si="10"/>
        <v>เสนอราคา/พิจารณาผล</v>
      </c>
      <c r="AW260" s="141" t="e">
        <f t="shared" si="12"/>
        <v>#VALUE!</v>
      </c>
      <c r="AX260" s="19"/>
    </row>
    <row r="261" spans="1:50" s="123" customFormat="1" ht="72" hidden="1" x14ac:dyDescent="0.2">
      <c r="A261" s="52" t="s">
        <v>42</v>
      </c>
      <c r="B261" s="52" t="s">
        <v>277</v>
      </c>
      <c r="C261" s="52" t="s">
        <v>276</v>
      </c>
      <c r="D261" s="52" t="s">
        <v>18</v>
      </c>
      <c r="E261" s="52" t="s">
        <v>454</v>
      </c>
      <c r="F261" s="121" t="s">
        <v>1833</v>
      </c>
      <c r="G261" s="52" t="s">
        <v>568</v>
      </c>
      <c r="H261" s="71" t="s">
        <v>270</v>
      </c>
      <c r="I261" s="71" t="s">
        <v>268</v>
      </c>
      <c r="J261" s="122">
        <v>60000</v>
      </c>
      <c r="K261" s="249" t="s">
        <v>137</v>
      </c>
      <c r="L261" s="78"/>
      <c r="M261" s="78"/>
      <c r="N261" s="19"/>
      <c r="O261" s="28" t="s">
        <v>2652</v>
      </c>
      <c r="P261" s="47">
        <v>242239</v>
      </c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42">
        <v>242249</v>
      </c>
      <c r="AC261" s="142">
        <v>242249</v>
      </c>
      <c r="AD261" s="17">
        <f t="shared" si="9"/>
        <v>60000</v>
      </c>
      <c r="AE261" s="20" t="s">
        <v>3699</v>
      </c>
      <c r="AF261" s="54" t="s">
        <v>2744</v>
      </c>
      <c r="AG261" s="54" t="s">
        <v>3544</v>
      </c>
      <c r="AH261" s="54" t="s">
        <v>3472</v>
      </c>
      <c r="AI261" s="54" t="s">
        <v>2457</v>
      </c>
      <c r="AJ261" s="54"/>
      <c r="AK261" s="54" t="s">
        <v>1277</v>
      </c>
      <c r="AL261" s="52" t="s">
        <v>1571</v>
      </c>
      <c r="AM261" s="52" t="s">
        <v>3553</v>
      </c>
      <c r="AN261" s="122"/>
      <c r="AO261" s="122">
        <v>60000</v>
      </c>
      <c r="AP261" s="119">
        <f t="shared" si="13"/>
        <v>0</v>
      </c>
      <c r="AQ261" s="203"/>
      <c r="AR261" s="203"/>
      <c r="AS261" s="375"/>
      <c r="AT261" s="375"/>
      <c r="AU261" s="375">
        <v>242262</v>
      </c>
      <c r="AV261" s="17" t="str">
        <f t="shared" si="10"/>
        <v>เสนอราคา/พิจารณาผล</v>
      </c>
      <c r="AW261" s="141" t="e">
        <f t="shared" si="12"/>
        <v>#VALUE!</v>
      </c>
      <c r="AX261" s="19"/>
    </row>
    <row r="262" spans="1:50" s="123" customFormat="1" ht="72" hidden="1" x14ac:dyDescent="0.2">
      <c r="A262" s="52" t="s">
        <v>42</v>
      </c>
      <c r="B262" s="52" t="s">
        <v>277</v>
      </c>
      <c r="C262" s="52" t="s">
        <v>276</v>
      </c>
      <c r="D262" s="52" t="s">
        <v>18</v>
      </c>
      <c r="E262" s="52" t="s">
        <v>454</v>
      </c>
      <c r="F262" s="121" t="s">
        <v>1834</v>
      </c>
      <c r="G262" s="52" t="s">
        <v>569</v>
      </c>
      <c r="H262" s="71" t="s">
        <v>269</v>
      </c>
      <c r="I262" s="71" t="s">
        <v>268</v>
      </c>
      <c r="J262" s="122">
        <v>240000</v>
      </c>
      <c r="K262" s="249" t="s">
        <v>137</v>
      </c>
      <c r="L262" s="78"/>
      <c r="M262" s="78"/>
      <c r="N262" s="19"/>
      <c r="O262" s="28" t="s">
        <v>2652</v>
      </c>
      <c r="P262" s="47">
        <v>242239</v>
      </c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42">
        <v>242249</v>
      </c>
      <c r="AC262" s="142">
        <v>242249</v>
      </c>
      <c r="AD262" s="17">
        <f t="shared" si="9"/>
        <v>239000</v>
      </c>
      <c r="AE262" s="20" t="s">
        <v>3699</v>
      </c>
      <c r="AF262" s="54" t="s">
        <v>2744</v>
      </c>
      <c r="AG262" s="54" t="s">
        <v>3544</v>
      </c>
      <c r="AH262" s="54" t="s">
        <v>3472</v>
      </c>
      <c r="AI262" s="54" t="s">
        <v>2457</v>
      </c>
      <c r="AJ262" s="54"/>
      <c r="AK262" s="54" t="s">
        <v>1277</v>
      </c>
      <c r="AL262" s="52" t="s">
        <v>1571</v>
      </c>
      <c r="AM262" s="52" t="s">
        <v>3553</v>
      </c>
      <c r="AN262" s="119"/>
      <c r="AO262" s="119">
        <v>239000</v>
      </c>
      <c r="AP262" s="119">
        <f t="shared" si="13"/>
        <v>1000</v>
      </c>
      <c r="AQ262" s="203"/>
      <c r="AR262" s="203"/>
      <c r="AS262" s="375"/>
      <c r="AT262" s="375"/>
      <c r="AU262" s="375">
        <v>242262</v>
      </c>
      <c r="AV262" s="17" t="str">
        <f t="shared" si="10"/>
        <v>เสนอราคา/พิจารณาผล</v>
      </c>
      <c r="AW262" s="141" t="e">
        <f t="shared" si="12"/>
        <v>#VALUE!</v>
      </c>
      <c r="AX262" s="19"/>
    </row>
    <row r="263" spans="1:50" s="123" customFormat="1" ht="72" hidden="1" x14ac:dyDescent="0.2">
      <c r="A263" s="52" t="s">
        <v>42</v>
      </c>
      <c r="B263" s="52" t="s">
        <v>277</v>
      </c>
      <c r="C263" s="52" t="s">
        <v>276</v>
      </c>
      <c r="D263" s="52" t="s">
        <v>18</v>
      </c>
      <c r="E263" s="52" t="s">
        <v>454</v>
      </c>
      <c r="F263" s="121" t="s">
        <v>1835</v>
      </c>
      <c r="G263" s="52" t="s">
        <v>570</v>
      </c>
      <c r="H263" s="71" t="s">
        <v>272</v>
      </c>
      <c r="I263" s="71" t="s">
        <v>271</v>
      </c>
      <c r="J263" s="122">
        <v>450000</v>
      </c>
      <c r="K263" s="249" t="s">
        <v>137</v>
      </c>
      <c r="L263" s="78"/>
      <c r="M263" s="78"/>
      <c r="N263" s="19"/>
      <c r="O263" s="28" t="s">
        <v>2652</v>
      </c>
      <c r="P263" s="47">
        <v>242239</v>
      </c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42">
        <v>242249</v>
      </c>
      <c r="AC263" s="142">
        <v>242249</v>
      </c>
      <c r="AD263" s="17">
        <f t="shared" si="9"/>
        <v>450000</v>
      </c>
      <c r="AE263" s="20" t="s">
        <v>3699</v>
      </c>
      <c r="AF263" s="54" t="s">
        <v>2744</v>
      </c>
      <c r="AG263" s="54" t="s">
        <v>3544</v>
      </c>
      <c r="AH263" s="54" t="s">
        <v>3472</v>
      </c>
      <c r="AI263" s="54" t="s">
        <v>2457</v>
      </c>
      <c r="AJ263" s="54"/>
      <c r="AK263" s="54" t="s">
        <v>1277</v>
      </c>
      <c r="AL263" s="52" t="s">
        <v>1571</v>
      </c>
      <c r="AM263" s="52" t="s">
        <v>3553</v>
      </c>
      <c r="AN263" s="122"/>
      <c r="AO263" s="122">
        <v>450000</v>
      </c>
      <c r="AP263" s="119">
        <f t="shared" si="13"/>
        <v>0</v>
      </c>
      <c r="AQ263" s="203"/>
      <c r="AR263" s="203"/>
      <c r="AS263" s="375"/>
      <c r="AT263" s="375"/>
      <c r="AU263" s="375">
        <v>242262</v>
      </c>
      <c r="AV263" s="17" t="str">
        <f t="shared" si="10"/>
        <v>เสนอราคา/พิจารณาผล</v>
      </c>
      <c r="AW263" s="141" t="e">
        <f t="shared" si="12"/>
        <v>#VALUE!</v>
      </c>
      <c r="AX263" s="19"/>
    </row>
    <row r="264" spans="1:50" s="123" customFormat="1" ht="72" hidden="1" x14ac:dyDescent="0.2">
      <c r="A264" s="52" t="s">
        <v>42</v>
      </c>
      <c r="B264" s="52" t="s">
        <v>277</v>
      </c>
      <c r="C264" s="52" t="s">
        <v>276</v>
      </c>
      <c r="D264" s="52" t="s">
        <v>18</v>
      </c>
      <c r="E264" s="52" t="s">
        <v>454</v>
      </c>
      <c r="F264" s="121" t="s">
        <v>1836</v>
      </c>
      <c r="G264" s="52" t="s">
        <v>571</v>
      </c>
      <c r="H264" s="71" t="s">
        <v>269</v>
      </c>
      <c r="I264" s="71" t="s">
        <v>268</v>
      </c>
      <c r="J264" s="122">
        <v>600000</v>
      </c>
      <c r="K264" s="249" t="s">
        <v>137</v>
      </c>
      <c r="L264" s="78"/>
      <c r="M264" s="78"/>
      <c r="N264" s="19"/>
      <c r="O264" s="28" t="s">
        <v>2652</v>
      </c>
      <c r="P264" s="47">
        <v>242239</v>
      </c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42">
        <v>242249</v>
      </c>
      <c r="AC264" s="142">
        <v>242249</v>
      </c>
      <c r="AD264" s="17">
        <f t="shared" si="9"/>
        <v>599000</v>
      </c>
      <c r="AE264" s="20" t="s">
        <v>3699</v>
      </c>
      <c r="AF264" s="54" t="s">
        <v>2744</v>
      </c>
      <c r="AG264" s="54" t="s">
        <v>3544</v>
      </c>
      <c r="AH264" s="54" t="s">
        <v>3472</v>
      </c>
      <c r="AI264" s="54" t="s">
        <v>2457</v>
      </c>
      <c r="AJ264" s="54"/>
      <c r="AK264" s="54" t="s">
        <v>1277</v>
      </c>
      <c r="AL264" s="52" t="s">
        <v>1571</v>
      </c>
      <c r="AM264" s="52" t="s">
        <v>3553</v>
      </c>
      <c r="AN264" s="119"/>
      <c r="AO264" s="119">
        <v>599000</v>
      </c>
      <c r="AP264" s="119">
        <f t="shared" si="13"/>
        <v>1000</v>
      </c>
      <c r="AQ264" s="203"/>
      <c r="AR264" s="203"/>
      <c r="AS264" s="375"/>
      <c r="AT264" s="375"/>
      <c r="AU264" s="375">
        <v>242262</v>
      </c>
      <c r="AV264" s="17" t="str">
        <f t="shared" si="10"/>
        <v>เสนอราคา/พิจารณาผล</v>
      </c>
      <c r="AW264" s="141" t="e">
        <f t="shared" si="12"/>
        <v>#VALUE!</v>
      </c>
      <c r="AX264" s="19"/>
    </row>
    <row r="265" spans="1:50" s="123" customFormat="1" ht="72" hidden="1" x14ac:dyDescent="0.2">
      <c r="A265" s="52" t="s">
        <v>42</v>
      </c>
      <c r="B265" s="52" t="s">
        <v>277</v>
      </c>
      <c r="C265" s="52" t="s">
        <v>276</v>
      </c>
      <c r="D265" s="52" t="s">
        <v>18</v>
      </c>
      <c r="E265" s="52" t="s">
        <v>454</v>
      </c>
      <c r="F265" s="121" t="s">
        <v>1837</v>
      </c>
      <c r="G265" s="52" t="s">
        <v>572</v>
      </c>
      <c r="H265" s="71" t="s">
        <v>269</v>
      </c>
      <c r="I265" s="71" t="s">
        <v>268</v>
      </c>
      <c r="J265" s="122">
        <v>120000</v>
      </c>
      <c r="K265" s="249" t="s">
        <v>137</v>
      </c>
      <c r="L265" s="78"/>
      <c r="M265" s="78"/>
      <c r="N265" s="19"/>
      <c r="O265" s="28" t="s">
        <v>2652</v>
      </c>
      <c r="P265" s="47">
        <v>242239</v>
      </c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42">
        <v>242249</v>
      </c>
      <c r="AC265" s="142">
        <v>242249</v>
      </c>
      <c r="AD265" s="17">
        <f t="shared" si="9"/>
        <v>120000</v>
      </c>
      <c r="AE265" s="20" t="s">
        <v>3699</v>
      </c>
      <c r="AF265" s="54" t="s">
        <v>2744</v>
      </c>
      <c r="AG265" s="54" t="s">
        <v>3544</v>
      </c>
      <c r="AH265" s="54" t="s">
        <v>3472</v>
      </c>
      <c r="AI265" s="54" t="s">
        <v>2457</v>
      </c>
      <c r="AJ265" s="54"/>
      <c r="AK265" s="54" t="s">
        <v>1277</v>
      </c>
      <c r="AL265" s="52" t="s">
        <v>1571</v>
      </c>
      <c r="AM265" s="52" t="s">
        <v>3553</v>
      </c>
      <c r="AN265" s="122"/>
      <c r="AO265" s="122">
        <v>120000</v>
      </c>
      <c r="AP265" s="119">
        <f t="shared" si="13"/>
        <v>0</v>
      </c>
      <c r="AQ265" s="203"/>
      <c r="AR265" s="203"/>
      <c r="AS265" s="375"/>
      <c r="AT265" s="375"/>
      <c r="AU265" s="375">
        <v>242262</v>
      </c>
      <c r="AV265" s="17" t="str">
        <f t="shared" si="10"/>
        <v>เสนอราคา/พิจารณาผล</v>
      </c>
      <c r="AW265" s="141" t="e">
        <f t="shared" si="12"/>
        <v>#VALUE!</v>
      </c>
      <c r="AX265" s="19"/>
    </row>
    <row r="266" spans="1:50" s="123" customFormat="1" ht="72" hidden="1" x14ac:dyDescent="0.2">
      <c r="A266" s="52" t="s">
        <v>42</v>
      </c>
      <c r="B266" s="52" t="s">
        <v>277</v>
      </c>
      <c r="C266" s="52" t="s">
        <v>276</v>
      </c>
      <c r="D266" s="52" t="s">
        <v>18</v>
      </c>
      <c r="E266" s="52" t="s">
        <v>454</v>
      </c>
      <c r="F266" s="121" t="s">
        <v>1838</v>
      </c>
      <c r="G266" s="52" t="s">
        <v>573</v>
      </c>
      <c r="H266" s="71" t="s">
        <v>269</v>
      </c>
      <c r="I266" s="71" t="s">
        <v>268</v>
      </c>
      <c r="J266" s="122">
        <v>180000</v>
      </c>
      <c r="K266" s="249" t="s">
        <v>137</v>
      </c>
      <c r="L266" s="78"/>
      <c r="M266" s="78"/>
      <c r="N266" s="19"/>
      <c r="O266" s="28" t="s">
        <v>2652</v>
      </c>
      <c r="P266" s="47">
        <v>242239</v>
      </c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42">
        <v>242249</v>
      </c>
      <c r="AC266" s="142">
        <v>242249</v>
      </c>
      <c r="AD266" s="17">
        <f t="shared" si="9"/>
        <v>179000</v>
      </c>
      <c r="AE266" s="20" t="s">
        <v>3699</v>
      </c>
      <c r="AF266" s="54" t="s">
        <v>2744</v>
      </c>
      <c r="AG266" s="54" t="s">
        <v>3544</v>
      </c>
      <c r="AH266" s="54" t="s">
        <v>3472</v>
      </c>
      <c r="AI266" s="54" t="s">
        <v>2457</v>
      </c>
      <c r="AJ266" s="54"/>
      <c r="AK266" s="54" t="s">
        <v>1277</v>
      </c>
      <c r="AL266" s="52" t="s">
        <v>1571</v>
      </c>
      <c r="AM266" s="52" t="s">
        <v>3553</v>
      </c>
      <c r="AN266" s="119"/>
      <c r="AO266" s="119">
        <v>179000</v>
      </c>
      <c r="AP266" s="119">
        <f t="shared" si="13"/>
        <v>1000</v>
      </c>
      <c r="AQ266" s="203"/>
      <c r="AR266" s="203"/>
      <c r="AS266" s="375"/>
      <c r="AT266" s="375"/>
      <c r="AU266" s="375">
        <v>242262</v>
      </c>
      <c r="AV266" s="17" t="str">
        <f t="shared" si="10"/>
        <v>เสนอราคา/พิจารณาผล</v>
      </c>
      <c r="AW266" s="141" t="e">
        <f t="shared" si="12"/>
        <v>#VALUE!</v>
      </c>
      <c r="AX266" s="19"/>
    </row>
    <row r="267" spans="1:50" s="123" customFormat="1" ht="90" hidden="1" x14ac:dyDescent="0.2">
      <c r="A267" s="52" t="s">
        <v>42</v>
      </c>
      <c r="B267" s="52" t="s">
        <v>277</v>
      </c>
      <c r="C267" s="52" t="s">
        <v>276</v>
      </c>
      <c r="D267" s="52" t="s">
        <v>28</v>
      </c>
      <c r="E267" s="52" t="s">
        <v>454</v>
      </c>
      <c r="F267" s="121" t="s">
        <v>1839</v>
      </c>
      <c r="G267" s="52" t="s">
        <v>574</v>
      </c>
      <c r="H267" s="71" t="s">
        <v>270</v>
      </c>
      <c r="I267" s="71" t="s">
        <v>271</v>
      </c>
      <c r="J267" s="122">
        <v>22000</v>
      </c>
      <c r="K267" s="78"/>
      <c r="L267" s="78"/>
      <c r="M267" s="249" t="s">
        <v>137</v>
      </c>
      <c r="N267" s="19"/>
      <c r="O267" s="19" t="s">
        <v>2761</v>
      </c>
      <c r="P267" s="375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f t="shared" si="9"/>
        <v>22000</v>
      </c>
      <c r="AE267" s="20" t="s">
        <v>2729</v>
      </c>
      <c r="AF267" s="54" t="s">
        <v>2729</v>
      </c>
      <c r="AG267" s="54" t="s">
        <v>3544</v>
      </c>
      <c r="AH267" s="52" t="s">
        <v>2457</v>
      </c>
      <c r="AI267" s="52" t="s">
        <v>2457</v>
      </c>
      <c r="AJ267" s="52"/>
      <c r="AK267" s="54" t="s">
        <v>1282</v>
      </c>
      <c r="AL267" s="52" t="s">
        <v>1570</v>
      </c>
      <c r="AM267" s="52" t="s">
        <v>3552</v>
      </c>
      <c r="AN267" s="119"/>
      <c r="AO267" s="122">
        <v>22000</v>
      </c>
      <c r="AP267" s="119">
        <f t="shared" si="13"/>
        <v>0</v>
      </c>
      <c r="AQ267" s="203"/>
      <c r="AR267" s="203"/>
      <c r="AS267" s="375"/>
      <c r="AT267" s="375"/>
      <c r="AU267" s="47"/>
      <c r="AV267" s="17"/>
      <c r="AW267" s="141" t="e">
        <f t="shared" si="11"/>
        <v>#VALUE!</v>
      </c>
      <c r="AX267" s="19"/>
    </row>
    <row r="268" spans="1:50" s="123" customFormat="1" ht="90" hidden="1" x14ac:dyDescent="0.2">
      <c r="A268" s="52" t="s">
        <v>42</v>
      </c>
      <c r="B268" s="52" t="s">
        <v>277</v>
      </c>
      <c r="C268" s="52" t="s">
        <v>276</v>
      </c>
      <c r="D268" s="52" t="s">
        <v>28</v>
      </c>
      <c r="E268" s="52" t="s">
        <v>454</v>
      </c>
      <c r="F268" s="121" t="s">
        <v>1840</v>
      </c>
      <c r="G268" s="52" t="s">
        <v>575</v>
      </c>
      <c r="H268" s="71" t="s">
        <v>270</v>
      </c>
      <c r="I268" s="71" t="s">
        <v>273</v>
      </c>
      <c r="J268" s="122">
        <v>6500</v>
      </c>
      <c r="K268" s="78"/>
      <c r="L268" s="78"/>
      <c r="M268" s="249" t="s">
        <v>137</v>
      </c>
      <c r="N268" s="19"/>
      <c r="O268" s="19" t="s">
        <v>2761</v>
      </c>
      <c r="P268" s="375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f t="shared" si="9"/>
        <v>6500</v>
      </c>
      <c r="AE268" s="20" t="s">
        <v>2729</v>
      </c>
      <c r="AF268" s="54" t="s">
        <v>2729</v>
      </c>
      <c r="AG268" s="54" t="s">
        <v>3544</v>
      </c>
      <c r="AH268" s="52" t="s">
        <v>2457</v>
      </c>
      <c r="AI268" s="52" t="s">
        <v>2457</v>
      </c>
      <c r="AJ268" s="52"/>
      <c r="AK268" s="54" t="s">
        <v>1282</v>
      </c>
      <c r="AL268" s="52" t="s">
        <v>1570</v>
      </c>
      <c r="AM268" s="52" t="s">
        <v>3552</v>
      </c>
      <c r="AN268" s="119"/>
      <c r="AO268" s="122">
        <v>6500</v>
      </c>
      <c r="AP268" s="119">
        <f t="shared" si="13"/>
        <v>0</v>
      </c>
      <c r="AQ268" s="203"/>
      <c r="AR268" s="203"/>
      <c r="AS268" s="375"/>
      <c r="AT268" s="375"/>
      <c r="AU268" s="47"/>
      <c r="AV268" s="17"/>
      <c r="AW268" s="141" t="e">
        <f t="shared" si="11"/>
        <v>#VALUE!</v>
      </c>
      <c r="AX268" s="19"/>
    </row>
    <row r="269" spans="1:50" s="123" customFormat="1" ht="72" x14ac:dyDescent="0.2">
      <c r="A269" s="52" t="s">
        <v>42</v>
      </c>
      <c r="B269" s="52" t="s">
        <v>277</v>
      </c>
      <c r="C269" s="52" t="s">
        <v>276</v>
      </c>
      <c r="D269" s="52" t="s">
        <v>33</v>
      </c>
      <c r="E269" s="52" t="s">
        <v>454</v>
      </c>
      <c r="F269" s="121" t="s">
        <v>1841</v>
      </c>
      <c r="G269" s="52" t="s">
        <v>576</v>
      </c>
      <c r="H269" s="71" t="s">
        <v>270</v>
      </c>
      <c r="I269" s="71" t="s">
        <v>274</v>
      </c>
      <c r="J269" s="122">
        <v>490000</v>
      </c>
      <c r="K269" s="249" t="s">
        <v>137</v>
      </c>
      <c r="L269" s="78"/>
      <c r="M269" s="255"/>
      <c r="N269" s="19"/>
      <c r="O269" s="28" t="s">
        <v>2597</v>
      </c>
      <c r="P269" s="47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f t="shared" si="9"/>
        <v>490000</v>
      </c>
      <c r="AE269" s="20" t="s">
        <v>3712</v>
      </c>
      <c r="AF269" s="54" t="s">
        <v>2767</v>
      </c>
      <c r="AG269" s="52" t="s">
        <v>3544</v>
      </c>
      <c r="AH269" s="54" t="s">
        <v>3472</v>
      </c>
      <c r="AI269" s="52" t="s">
        <v>2456</v>
      </c>
      <c r="AJ269" s="52"/>
      <c r="AK269" s="54" t="s">
        <v>1284</v>
      </c>
      <c r="AL269" s="52" t="s">
        <v>1570</v>
      </c>
      <c r="AM269" s="52" t="s">
        <v>3553</v>
      </c>
      <c r="AN269" s="122">
        <v>490000</v>
      </c>
      <c r="AO269" s="119"/>
      <c r="AP269" s="119">
        <f t="shared" si="13"/>
        <v>0</v>
      </c>
      <c r="AQ269" s="203"/>
      <c r="AR269" s="203"/>
      <c r="AS269" s="375">
        <v>242355</v>
      </c>
      <c r="AT269" s="375">
        <v>242355</v>
      </c>
      <c r="AU269" s="375">
        <v>242358</v>
      </c>
      <c r="AV269" s="17" t="str">
        <f t="shared" si="10"/>
        <v>ได้ตัวผู้รับจ้างแล้ว/รอลงนามในสัญญา</v>
      </c>
      <c r="AW269" s="141" t="e">
        <f t="shared" si="11"/>
        <v>#VALUE!</v>
      </c>
      <c r="AX269" s="19"/>
    </row>
    <row r="270" spans="1:50" s="123" customFormat="1" ht="72" x14ac:dyDescent="0.2">
      <c r="A270" s="52" t="s">
        <v>42</v>
      </c>
      <c r="B270" s="52" t="s">
        <v>277</v>
      </c>
      <c r="C270" s="52" t="s">
        <v>276</v>
      </c>
      <c r="D270" s="52" t="s">
        <v>33</v>
      </c>
      <c r="E270" s="52" t="s">
        <v>454</v>
      </c>
      <c r="F270" s="121" t="s">
        <v>1842</v>
      </c>
      <c r="G270" s="52" t="s">
        <v>577</v>
      </c>
      <c r="H270" s="71" t="s">
        <v>340</v>
      </c>
      <c r="I270" s="71" t="s">
        <v>274</v>
      </c>
      <c r="J270" s="122">
        <v>84000</v>
      </c>
      <c r="K270" s="249" t="s">
        <v>137</v>
      </c>
      <c r="L270" s="78"/>
      <c r="M270" s="78"/>
      <c r="N270" s="19"/>
      <c r="O270" s="28" t="s">
        <v>2597</v>
      </c>
      <c r="P270" s="47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f t="shared" si="9"/>
        <v>75000</v>
      </c>
      <c r="AE270" s="20" t="s">
        <v>3712</v>
      </c>
      <c r="AF270" s="54" t="s">
        <v>2767</v>
      </c>
      <c r="AG270" s="52" t="s">
        <v>3544</v>
      </c>
      <c r="AH270" s="54" t="s">
        <v>3472</v>
      </c>
      <c r="AI270" s="52" t="s">
        <v>2456</v>
      </c>
      <c r="AJ270" s="52"/>
      <c r="AK270" s="54" t="s">
        <v>1284</v>
      </c>
      <c r="AL270" s="52" t="s">
        <v>1570</v>
      </c>
      <c r="AM270" s="52" t="s">
        <v>3553</v>
      </c>
      <c r="AN270" s="119">
        <v>75000</v>
      </c>
      <c r="AO270" s="119"/>
      <c r="AP270" s="119">
        <f t="shared" si="13"/>
        <v>9000</v>
      </c>
      <c r="AQ270" s="203"/>
      <c r="AR270" s="203"/>
      <c r="AS270" s="375">
        <v>242355</v>
      </c>
      <c r="AT270" s="375">
        <v>242355</v>
      </c>
      <c r="AU270" s="375">
        <v>242358</v>
      </c>
      <c r="AV270" s="17" t="str">
        <f t="shared" si="10"/>
        <v>ได้ตัวผู้รับจ้างแล้ว/รอลงนามในสัญญา</v>
      </c>
      <c r="AW270" s="141" t="e">
        <f t="shared" si="11"/>
        <v>#VALUE!</v>
      </c>
      <c r="AX270" s="19"/>
    </row>
    <row r="271" spans="1:50" s="123" customFormat="1" ht="72" x14ac:dyDescent="0.2">
      <c r="A271" s="52" t="s">
        <v>42</v>
      </c>
      <c r="B271" s="52" t="s">
        <v>277</v>
      </c>
      <c r="C271" s="52" t="s">
        <v>276</v>
      </c>
      <c r="D271" s="52" t="s">
        <v>33</v>
      </c>
      <c r="E271" s="52" t="s">
        <v>454</v>
      </c>
      <c r="F271" s="121" t="s">
        <v>1843</v>
      </c>
      <c r="G271" s="52" t="s">
        <v>578</v>
      </c>
      <c r="H271" s="71" t="s">
        <v>340</v>
      </c>
      <c r="I271" s="71" t="s">
        <v>274</v>
      </c>
      <c r="J271" s="122">
        <v>60000</v>
      </c>
      <c r="K271" s="249" t="s">
        <v>137</v>
      </c>
      <c r="L271" s="78"/>
      <c r="M271" s="78"/>
      <c r="N271" s="19"/>
      <c r="O271" s="28" t="s">
        <v>2597</v>
      </c>
      <c r="P271" s="47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f t="shared" si="9"/>
        <v>60000</v>
      </c>
      <c r="AE271" s="20" t="s">
        <v>3712</v>
      </c>
      <c r="AF271" s="54" t="s">
        <v>2767</v>
      </c>
      <c r="AG271" s="52" t="s">
        <v>3544</v>
      </c>
      <c r="AH271" s="54" t="s">
        <v>3472</v>
      </c>
      <c r="AI271" s="52" t="s">
        <v>2456</v>
      </c>
      <c r="AJ271" s="52"/>
      <c r="AK271" s="54" t="s">
        <v>1284</v>
      </c>
      <c r="AL271" s="52" t="s">
        <v>1570</v>
      </c>
      <c r="AM271" s="52" t="s">
        <v>3553</v>
      </c>
      <c r="AN271" s="122">
        <v>60000</v>
      </c>
      <c r="AO271" s="119"/>
      <c r="AP271" s="119">
        <f t="shared" si="13"/>
        <v>0</v>
      </c>
      <c r="AQ271" s="203"/>
      <c r="AR271" s="203"/>
      <c r="AS271" s="375">
        <v>242355</v>
      </c>
      <c r="AT271" s="375">
        <v>242355</v>
      </c>
      <c r="AU271" s="375">
        <v>242358</v>
      </c>
      <c r="AV271" s="17" t="str">
        <f t="shared" si="10"/>
        <v>ได้ตัวผู้รับจ้างแล้ว/รอลงนามในสัญญา</v>
      </c>
      <c r="AW271" s="141" t="e">
        <f t="shared" si="11"/>
        <v>#VALUE!</v>
      </c>
      <c r="AX271" s="19"/>
    </row>
    <row r="272" spans="1:50" s="123" customFormat="1" ht="72" x14ac:dyDescent="0.2">
      <c r="A272" s="52" t="s">
        <v>42</v>
      </c>
      <c r="B272" s="52" t="s">
        <v>277</v>
      </c>
      <c r="C272" s="52" t="s">
        <v>276</v>
      </c>
      <c r="D272" s="52" t="s">
        <v>33</v>
      </c>
      <c r="E272" s="52" t="s">
        <v>454</v>
      </c>
      <c r="F272" s="121" t="s">
        <v>1844</v>
      </c>
      <c r="G272" s="52" t="s">
        <v>579</v>
      </c>
      <c r="H272" s="71" t="s">
        <v>340</v>
      </c>
      <c r="I272" s="71" t="s">
        <v>274</v>
      </c>
      <c r="J272" s="122">
        <v>84000</v>
      </c>
      <c r="K272" s="249" t="s">
        <v>137</v>
      </c>
      <c r="L272" s="78"/>
      <c r="M272" s="78"/>
      <c r="N272" s="19"/>
      <c r="O272" s="28" t="s">
        <v>2597</v>
      </c>
      <c r="P272" s="47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f t="shared" si="9"/>
        <v>74000</v>
      </c>
      <c r="AE272" s="20" t="s">
        <v>3712</v>
      </c>
      <c r="AF272" s="54" t="s">
        <v>2767</v>
      </c>
      <c r="AG272" s="52" t="s">
        <v>3544</v>
      </c>
      <c r="AH272" s="54" t="s">
        <v>3472</v>
      </c>
      <c r="AI272" s="52" t="s">
        <v>2456</v>
      </c>
      <c r="AJ272" s="52"/>
      <c r="AK272" s="54" t="s">
        <v>1284</v>
      </c>
      <c r="AL272" s="52" t="s">
        <v>1570</v>
      </c>
      <c r="AM272" s="52" t="s">
        <v>3553</v>
      </c>
      <c r="AN272" s="119">
        <v>74000</v>
      </c>
      <c r="AO272" s="119"/>
      <c r="AP272" s="119">
        <f t="shared" si="13"/>
        <v>10000</v>
      </c>
      <c r="AQ272" s="203"/>
      <c r="AR272" s="203"/>
      <c r="AS272" s="375">
        <v>242355</v>
      </c>
      <c r="AT272" s="375">
        <v>242355</v>
      </c>
      <c r="AU272" s="375">
        <v>242358</v>
      </c>
      <c r="AV272" s="17" t="str">
        <f t="shared" si="10"/>
        <v>ได้ตัวผู้รับจ้างแล้ว/รอลงนามในสัญญา</v>
      </c>
      <c r="AW272" s="141" t="e">
        <f t="shared" si="11"/>
        <v>#VALUE!</v>
      </c>
      <c r="AX272" s="19"/>
    </row>
    <row r="273" spans="1:50" s="123" customFormat="1" ht="72" x14ac:dyDescent="0.2">
      <c r="A273" s="52" t="s">
        <v>42</v>
      </c>
      <c r="B273" s="52" t="s">
        <v>277</v>
      </c>
      <c r="C273" s="52" t="s">
        <v>276</v>
      </c>
      <c r="D273" s="52" t="s">
        <v>33</v>
      </c>
      <c r="E273" s="52" t="s">
        <v>454</v>
      </c>
      <c r="F273" s="121" t="s">
        <v>1845</v>
      </c>
      <c r="G273" s="52" t="s">
        <v>580</v>
      </c>
      <c r="H273" s="71" t="s">
        <v>319</v>
      </c>
      <c r="I273" s="71" t="s">
        <v>274</v>
      </c>
      <c r="J273" s="122">
        <v>200000</v>
      </c>
      <c r="K273" s="249" t="s">
        <v>137</v>
      </c>
      <c r="L273" s="78"/>
      <c r="M273" s="78"/>
      <c r="N273" s="19"/>
      <c r="O273" s="28" t="s">
        <v>2597</v>
      </c>
      <c r="P273" s="47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f t="shared" si="9"/>
        <v>200000</v>
      </c>
      <c r="AE273" s="20" t="s">
        <v>3712</v>
      </c>
      <c r="AF273" s="54" t="s">
        <v>2767</v>
      </c>
      <c r="AG273" s="52" t="s">
        <v>3544</v>
      </c>
      <c r="AH273" s="54" t="s">
        <v>3472</v>
      </c>
      <c r="AI273" s="52" t="s">
        <v>2456</v>
      </c>
      <c r="AJ273" s="52"/>
      <c r="AK273" s="54" t="s">
        <v>1284</v>
      </c>
      <c r="AL273" s="52" t="s">
        <v>1570</v>
      </c>
      <c r="AM273" s="52" t="s">
        <v>3553</v>
      </c>
      <c r="AN273" s="122">
        <v>200000</v>
      </c>
      <c r="AO273" s="119"/>
      <c r="AP273" s="119">
        <f t="shared" si="13"/>
        <v>0</v>
      </c>
      <c r="AQ273" s="203"/>
      <c r="AR273" s="203"/>
      <c r="AS273" s="375">
        <v>242355</v>
      </c>
      <c r="AT273" s="375">
        <v>242355</v>
      </c>
      <c r="AU273" s="375">
        <v>242358</v>
      </c>
      <c r="AV273" s="17" t="str">
        <f t="shared" si="10"/>
        <v>ได้ตัวผู้รับจ้างแล้ว/รอลงนามในสัญญา</v>
      </c>
      <c r="AW273" s="141" t="e">
        <f t="shared" si="11"/>
        <v>#VALUE!</v>
      </c>
      <c r="AX273" s="19"/>
    </row>
    <row r="274" spans="1:50" s="123" customFormat="1" ht="72" x14ac:dyDescent="0.2">
      <c r="A274" s="52" t="s">
        <v>42</v>
      </c>
      <c r="B274" s="52" t="s">
        <v>277</v>
      </c>
      <c r="C274" s="52" t="s">
        <v>276</v>
      </c>
      <c r="D274" s="52" t="s">
        <v>10</v>
      </c>
      <c r="E274" s="52" t="s">
        <v>311</v>
      </c>
      <c r="F274" s="121" t="s">
        <v>1846</v>
      </c>
      <c r="G274" s="52" t="s">
        <v>581</v>
      </c>
      <c r="H274" s="71" t="s">
        <v>582</v>
      </c>
      <c r="I274" s="71" t="s">
        <v>274</v>
      </c>
      <c r="J274" s="122">
        <v>660000</v>
      </c>
      <c r="K274" s="249" t="s">
        <v>137</v>
      </c>
      <c r="L274" s="78"/>
      <c r="M274" s="78"/>
      <c r="N274" s="19"/>
      <c r="O274" s="28" t="s">
        <v>2569</v>
      </c>
      <c r="P274" s="47">
        <v>242262</v>
      </c>
      <c r="Q274" s="19" t="s">
        <v>1278</v>
      </c>
      <c r="R274" s="19" t="s">
        <v>1279</v>
      </c>
      <c r="S274" s="19" t="s">
        <v>72</v>
      </c>
      <c r="T274" s="19" t="s">
        <v>3384</v>
      </c>
      <c r="U274" s="19" t="s">
        <v>3713</v>
      </c>
      <c r="V274" s="19" t="s">
        <v>3714</v>
      </c>
      <c r="W274" s="17">
        <v>658900</v>
      </c>
      <c r="X274" s="18">
        <v>1</v>
      </c>
      <c r="Y274" s="142">
        <v>242292</v>
      </c>
      <c r="Z274" s="17">
        <v>658900</v>
      </c>
      <c r="AA274" s="19">
        <v>7014344622</v>
      </c>
      <c r="AB274" s="19"/>
      <c r="AC274" s="45"/>
      <c r="AD274" s="17">
        <f t="shared" si="9"/>
        <v>658900</v>
      </c>
      <c r="AE274" s="20" t="s">
        <v>3715</v>
      </c>
      <c r="AF274" s="54" t="s">
        <v>2769</v>
      </c>
      <c r="AG274" s="54" t="s">
        <v>3540</v>
      </c>
      <c r="AH274" s="54" t="s">
        <v>3479</v>
      </c>
      <c r="AI274" s="52" t="s">
        <v>2456</v>
      </c>
      <c r="AJ274" s="52"/>
      <c r="AK274" s="54" t="s">
        <v>1285</v>
      </c>
      <c r="AL274" s="52" t="s">
        <v>1569</v>
      </c>
      <c r="AM274" s="52" t="s">
        <v>3553</v>
      </c>
      <c r="AN274" s="119">
        <v>658900</v>
      </c>
      <c r="AO274" s="119"/>
      <c r="AP274" s="119">
        <f t="shared" si="13"/>
        <v>1100</v>
      </c>
      <c r="AQ274" s="203"/>
      <c r="AR274" s="203"/>
      <c r="AS274" s="47">
        <v>242292</v>
      </c>
      <c r="AT274" s="47">
        <v>242292</v>
      </c>
      <c r="AU274" s="47">
        <v>242295</v>
      </c>
      <c r="AV274" s="17">
        <v>660000</v>
      </c>
      <c r="AW274" s="141" t="e">
        <f t="shared" si="11"/>
        <v>#VALUE!</v>
      </c>
      <c r="AX274" s="19"/>
    </row>
    <row r="275" spans="1:50" s="123" customFormat="1" ht="108" x14ac:dyDescent="0.2">
      <c r="A275" s="52" t="s">
        <v>42</v>
      </c>
      <c r="B275" s="52" t="s">
        <v>277</v>
      </c>
      <c r="C275" s="52" t="s">
        <v>276</v>
      </c>
      <c r="D275" s="52" t="s">
        <v>10</v>
      </c>
      <c r="E275" s="52" t="s">
        <v>311</v>
      </c>
      <c r="F275" s="121" t="s">
        <v>1847</v>
      </c>
      <c r="G275" s="52" t="s">
        <v>583</v>
      </c>
      <c r="H275" s="71" t="s">
        <v>269</v>
      </c>
      <c r="I275" s="71" t="s">
        <v>274</v>
      </c>
      <c r="J275" s="122">
        <v>44000</v>
      </c>
      <c r="K275" s="249" t="s">
        <v>137</v>
      </c>
      <c r="L275" s="78"/>
      <c r="M275" s="78"/>
      <c r="N275" s="19"/>
      <c r="O275" s="28" t="s">
        <v>2569</v>
      </c>
      <c r="P275" s="47">
        <v>242262</v>
      </c>
      <c r="Q275" s="19" t="s">
        <v>1278</v>
      </c>
      <c r="R275" s="19" t="s">
        <v>1279</v>
      </c>
      <c r="S275" s="19" t="s">
        <v>72</v>
      </c>
      <c r="T275" s="19" t="s">
        <v>3384</v>
      </c>
      <c r="U275" s="19" t="s">
        <v>3716</v>
      </c>
      <c r="V275" s="19" t="s">
        <v>3714</v>
      </c>
      <c r="W275" s="17">
        <v>39310</v>
      </c>
      <c r="X275" s="18">
        <v>1</v>
      </c>
      <c r="Y275" s="142">
        <v>242292</v>
      </c>
      <c r="Z275" s="17">
        <v>39310</v>
      </c>
      <c r="AA275" s="19">
        <v>7014344622</v>
      </c>
      <c r="AB275" s="19"/>
      <c r="AC275" s="19"/>
      <c r="AD275" s="17">
        <f t="shared" si="9"/>
        <v>39310</v>
      </c>
      <c r="AE275" s="20" t="s">
        <v>3715</v>
      </c>
      <c r="AF275" s="54" t="s">
        <v>2769</v>
      </c>
      <c r="AG275" s="54" t="s">
        <v>3540</v>
      </c>
      <c r="AH275" s="54" t="s">
        <v>3479</v>
      </c>
      <c r="AI275" s="52" t="s">
        <v>2456</v>
      </c>
      <c r="AJ275" s="52"/>
      <c r="AK275" s="54" t="s">
        <v>1285</v>
      </c>
      <c r="AL275" s="52" t="s">
        <v>1569</v>
      </c>
      <c r="AM275" s="52" t="s">
        <v>3553</v>
      </c>
      <c r="AN275" s="119">
        <v>39310</v>
      </c>
      <c r="AO275" s="119"/>
      <c r="AP275" s="119">
        <f t="shared" si="13"/>
        <v>4690</v>
      </c>
      <c r="AQ275" s="203"/>
      <c r="AR275" s="203"/>
      <c r="AS275" s="47">
        <v>242292</v>
      </c>
      <c r="AT275" s="47">
        <v>242292</v>
      </c>
      <c r="AU275" s="47">
        <v>242295</v>
      </c>
      <c r="AV275" s="17">
        <v>44000</v>
      </c>
      <c r="AW275" s="141" t="e">
        <f t="shared" si="11"/>
        <v>#VALUE!</v>
      </c>
      <c r="AX275" s="19"/>
    </row>
    <row r="276" spans="1:50" s="123" customFormat="1" ht="72" x14ac:dyDescent="0.2">
      <c r="A276" s="52" t="s">
        <v>42</v>
      </c>
      <c r="B276" s="52" t="s">
        <v>277</v>
      </c>
      <c r="C276" s="52" t="s">
        <v>276</v>
      </c>
      <c r="D276" s="52" t="s">
        <v>10</v>
      </c>
      <c r="E276" s="52" t="s">
        <v>311</v>
      </c>
      <c r="F276" s="121" t="s">
        <v>1848</v>
      </c>
      <c r="G276" s="52" t="s">
        <v>584</v>
      </c>
      <c r="H276" s="71" t="s">
        <v>303</v>
      </c>
      <c r="I276" s="71" t="s">
        <v>271</v>
      </c>
      <c r="J276" s="122">
        <v>150000</v>
      </c>
      <c r="K276" s="249" t="s">
        <v>137</v>
      </c>
      <c r="L276" s="78"/>
      <c r="M276" s="78"/>
      <c r="N276" s="19"/>
      <c r="O276" s="28" t="s">
        <v>2569</v>
      </c>
      <c r="P276" s="47">
        <v>242262</v>
      </c>
      <c r="Q276" s="19" t="s">
        <v>1278</v>
      </c>
      <c r="R276" s="19" t="s">
        <v>1279</v>
      </c>
      <c r="S276" s="19" t="s">
        <v>72</v>
      </c>
      <c r="T276" s="19" t="s">
        <v>3717</v>
      </c>
      <c r="U276" s="19" t="s">
        <v>3718</v>
      </c>
      <c r="V276" s="19" t="s">
        <v>3714</v>
      </c>
      <c r="W276" s="17">
        <v>149000</v>
      </c>
      <c r="X276" s="18">
        <v>1</v>
      </c>
      <c r="Y276" s="142">
        <v>242292</v>
      </c>
      <c r="Z276" s="17">
        <v>149000</v>
      </c>
      <c r="AA276" s="19">
        <v>7014344622</v>
      </c>
      <c r="AB276" s="19"/>
      <c r="AC276" s="19"/>
      <c r="AD276" s="17">
        <f t="shared" si="9"/>
        <v>149000</v>
      </c>
      <c r="AE276" s="20" t="s">
        <v>3715</v>
      </c>
      <c r="AF276" s="54" t="s">
        <v>2769</v>
      </c>
      <c r="AG276" s="54" t="s">
        <v>3540</v>
      </c>
      <c r="AH276" s="54" t="s">
        <v>3479</v>
      </c>
      <c r="AI276" s="52" t="s">
        <v>2456</v>
      </c>
      <c r="AJ276" s="52"/>
      <c r="AK276" s="54" t="s">
        <v>1285</v>
      </c>
      <c r="AL276" s="52" t="s">
        <v>1569</v>
      </c>
      <c r="AM276" s="52" t="s">
        <v>3553</v>
      </c>
      <c r="AN276" s="119">
        <v>149000</v>
      </c>
      <c r="AO276" s="119"/>
      <c r="AP276" s="119">
        <f t="shared" si="13"/>
        <v>1000</v>
      </c>
      <c r="AQ276" s="203"/>
      <c r="AR276" s="203"/>
      <c r="AS276" s="47">
        <v>242292</v>
      </c>
      <c r="AT276" s="47">
        <v>242292</v>
      </c>
      <c r="AU276" s="47">
        <v>242295</v>
      </c>
      <c r="AV276" s="17">
        <v>150000</v>
      </c>
      <c r="AW276" s="141" t="e">
        <f t="shared" si="11"/>
        <v>#VALUE!</v>
      </c>
      <c r="AX276" s="19"/>
    </row>
    <row r="277" spans="1:50" s="123" customFormat="1" ht="72" x14ac:dyDescent="0.2">
      <c r="A277" s="52" t="s">
        <v>42</v>
      </c>
      <c r="B277" s="52" t="s">
        <v>277</v>
      </c>
      <c r="C277" s="52" t="s">
        <v>276</v>
      </c>
      <c r="D277" s="52" t="s">
        <v>10</v>
      </c>
      <c r="E277" s="52" t="s">
        <v>311</v>
      </c>
      <c r="F277" s="121" t="s">
        <v>1849</v>
      </c>
      <c r="G277" s="52" t="s">
        <v>585</v>
      </c>
      <c r="H277" s="71" t="s">
        <v>272</v>
      </c>
      <c r="I277" s="71" t="s">
        <v>271</v>
      </c>
      <c r="J277" s="122">
        <v>12900</v>
      </c>
      <c r="K277" s="249" t="s">
        <v>137</v>
      </c>
      <c r="L277" s="78"/>
      <c r="M277" s="78"/>
      <c r="N277" s="19"/>
      <c r="O277" s="28" t="s">
        <v>2569</v>
      </c>
      <c r="P277" s="47">
        <v>242262</v>
      </c>
      <c r="Q277" s="19" t="s">
        <v>1278</v>
      </c>
      <c r="R277" s="19" t="s">
        <v>1279</v>
      </c>
      <c r="S277" s="19" t="s">
        <v>72</v>
      </c>
      <c r="T277" s="19" t="s">
        <v>3000</v>
      </c>
      <c r="U277" s="19" t="s">
        <v>3719</v>
      </c>
      <c r="V277" s="19" t="s">
        <v>3714</v>
      </c>
      <c r="W277" s="17">
        <v>12600</v>
      </c>
      <c r="X277" s="18">
        <v>1</v>
      </c>
      <c r="Y277" s="142">
        <v>242292</v>
      </c>
      <c r="Z277" s="17">
        <v>12600</v>
      </c>
      <c r="AA277" s="19">
        <v>7014344622</v>
      </c>
      <c r="AB277" s="19"/>
      <c r="AC277" s="19"/>
      <c r="AD277" s="17">
        <f t="shared" si="9"/>
        <v>12600</v>
      </c>
      <c r="AE277" s="20" t="s">
        <v>3715</v>
      </c>
      <c r="AF277" s="54" t="s">
        <v>2769</v>
      </c>
      <c r="AG277" s="54" t="s">
        <v>3540</v>
      </c>
      <c r="AH277" s="54" t="s">
        <v>3479</v>
      </c>
      <c r="AI277" s="52" t="s">
        <v>2456</v>
      </c>
      <c r="AJ277" s="52"/>
      <c r="AK277" s="54" t="s">
        <v>1285</v>
      </c>
      <c r="AL277" s="52" t="s">
        <v>1569</v>
      </c>
      <c r="AM277" s="52" t="s">
        <v>3553</v>
      </c>
      <c r="AN277" s="119">
        <v>12600</v>
      </c>
      <c r="AO277" s="119"/>
      <c r="AP277" s="119">
        <f t="shared" si="13"/>
        <v>300</v>
      </c>
      <c r="AQ277" s="203"/>
      <c r="AR277" s="203"/>
      <c r="AS277" s="47">
        <v>242292</v>
      </c>
      <c r="AT277" s="47">
        <v>242292</v>
      </c>
      <c r="AU277" s="47">
        <v>242295</v>
      </c>
      <c r="AV277" s="17">
        <v>12900</v>
      </c>
      <c r="AW277" s="141" t="e">
        <f t="shared" si="11"/>
        <v>#VALUE!</v>
      </c>
      <c r="AX277" s="19"/>
    </row>
    <row r="278" spans="1:50" s="123" customFormat="1" ht="72" x14ac:dyDescent="0.2">
      <c r="A278" s="52" t="s">
        <v>42</v>
      </c>
      <c r="B278" s="52" t="s">
        <v>277</v>
      </c>
      <c r="C278" s="52" t="s">
        <v>276</v>
      </c>
      <c r="D278" s="52" t="s">
        <v>10</v>
      </c>
      <c r="E278" s="52" t="s">
        <v>311</v>
      </c>
      <c r="F278" s="121" t="s">
        <v>1850</v>
      </c>
      <c r="G278" s="52" t="s">
        <v>586</v>
      </c>
      <c r="H278" s="71" t="s">
        <v>270</v>
      </c>
      <c r="I278" s="71" t="s">
        <v>300</v>
      </c>
      <c r="J278" s="122">
        <v>400000</v>
      </c>
      <c r="K278" s="78"/>
      <c r="L278" s="78"/>
      <c r="M278" s="249" t="s">
        <v>137</v>
      </c>
      <c r="N278" s="19"/>
      <c r="O278" s="28" t="s">
        <v>2601</v>
      </c>
      <c r="P278" s="47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142">
        <v>242280</v>
      </c>
      <c r="Z278" s="17">
        <v>400000</v>
      </c>
      <c r="AA278" s="19">
        <v>7014166248</v>
      </c>
      <c r="AB278" s="19"/>
      <c r="AC278" s="19"/>
      <c r="AD278" s="17">
        <f>Z278</f>
        <v>400000</v>
      </c>
      <c r="AE278" s="20" t="s">
        <v>2773</v>
      </c>
      <c r="AF278" s="54" t="s">
        <v>2773</v>
      </c>
      <c r="AG278" s="52" t="s">
        <v>3544</v>
      </c>
      <c r="AH278" s="54" t="s">
        <v>3472</v>
      </c>
      <c r="AI278" s="54" t="s">
        <v>2456</v>
      </c>
      <c r="AJ278" s="54"/>
      <c r="AK278" s="54" t="s">
        <v>1286</v>
      </c>
      <c r="AL278" s="52" t="s">
        <v>1569</v>
      </c>
      <c r="AM278" s="52" t="s">
        <v>3553</v>
      </c>
      <c r="AN278" s="122">
        <v>400000</v>
      </c>
      <c r="AO278" s="119"/>
      <c r="AP278" s="119">
        <f t="shared" si="13"/>
        <v>0</v>
      </c>
      <c r="AQ278" s="203"/>
      <c r="AR278" s="203"/>
      <c r="AS278" s="47">
        <v>242280</v>
      </c>
      <c r="AT278" s="47">
        <v>242280</v>
      </c>
      <c r="AU278" s="47">
        <v>242282</v>
      </c>
      <c r="AV278" s="17">
        <v>400000</v>
      </c>
      <c r="AW278" s="141" t="e">
        <f t="shared" si="11"/>
        <v>#VALUE!</v>
      </c>
      <c r="AX278" s="19"/>
    </row>
    <row r="279" spans="1:50" s="123" customFormat="1" ht="72" x14ac:dyDescent="0.2">
      <c r="A279" s="52" t="s">
        <v>42</v>
      </c>
      <c r="B279" s="52" t="s">
        <v>277</v>
      </c>
      <c r="C279" s="52" t="s">
        <v>276</v>
      </c>
      <c r="D279" s="52" t="s">
        <v>10</v>
      </c>
      <c r="E279" s="52" t="s">
        <v>311</v>
      </c>
      <c r="F279" s="121" t="s">
        <v>1851</v>
      </c>
      <c r="G279" s="52" t="s">
        <v>587</v>
      </c>
      <c r="H279" s="71" t="s">
        <v>270</v>
      </c>
      <c r="I279" s="71" t="s">
        <v>271</v>
      </c>
      <c r="J279" s="122">
        <v>18000</v>
      </c>
      <c r="K279" s="249" t="s">
        <v>137</v>
      </c>
      <c r="L279" s="78"/>
      <c r="M279" s="78"/>
      <c r="N279" s="19"/>
      <c r="O279" s="28" t="s">
        <v>2569</v>
      </c>
      <c r="P279" s="47">
        <v>242262</v>
      </c>
      <c r="Q279" s="19" t="s">
        <v>1278</v>
      </c>
      <c r="R279" s="19" t="s">
        <v>1279</v>
      </c>
      <c r="S279" s="19" t="s">
        <v>72</v>
      </c>
      <c r="T279" s="19" t="s">
        <v>3720</v>
      </c>
      <c r="U279" s="19" t="s">
        <v>3721</v>
      </c>
      <c r="V279" s="19" t="s">
        <v>3714</v>
      </c>
      <c r="W279" s="17">
        <v>17500</v>
      </c>
      <c r="X279" s="18">
        <v>1</v>
      </c>
      <c r="Y279" s="142">
        <v>242292</v>
      </c>
      <c r="Z279" s="17">
        <v>17500</v>
      </c>
      <c r="AA279" s="19">
        <v>7014344622</v>
      </c>
      <c r="AB279" s="19"/>
      <c r="AC279" s="19"/>
      <c r="AD279" s="17">
        <f t="shared" si="9"/>
        <v>17500</v>
      </c>
      <c r="AE279" s="20" t="s">
        <v>3715</v>
      </c>
      <c r="AF279" s="54" t="s">
        <v>2769</v>
      </c>
      <c r="AG279" s="54" t="s">
        <v>3540</v>
      </c>
      <c r="AH279" s="54" t="s">
        <v>3479</v>
      </c>
      <c r="AI279" s="52" t="s">
        <v>2456</v>
      </c>
      <c r="AJ279" s="52"/>
      <c r="AK279" s="54" t="s">
        <v>1285</v>
      </c>
      <c r="AL279" s="52" t="s">
        <v>1569</v>
      </c>
      <c r="AM279" s="52" t="s">
        <v>3553</v>
      </c>
      <c r="AN279" s="119">
        <v>17500</v>
      </c>
      <c r="AO279" s="119"/>
      <c r="AP279" s="119">
        <f t="shared" si="13"/>
        <v>500</v>
      </c>
      <c r="AQ279" s="203"/>
      <c r="AR279" s="203"/>
      <c r="AS279" s="47">
        <v>242292</v>
      </c>
      <c r="AT279" s="47">
        <v>242292</v>
      </c>
      <c r="AU279" s="47">
        <v>242295</v>
      </c>
      <c r="AV279" s="17">
        <v>18000</v>
      </c>
      <c r="AW279" s="141" t="e">
        <f t="shared" si="11"/>
        <v>#VALUE!</v>
      </c>
      <c r="AX279" s="19"/>
    </row>
    <row r="280" spans="1:50" s="123" customFormat="1" ht="409.5" hidden="1" x14ac:dyDescent="0.2">
      <c r="A280" s="52" t="s">
        <v>42</v>
      </c>
      <c r="B280" s="52" t="s">
        <v>277</v>
      </c>
      <c r="C280" s="52" t="s">
        <v>17</v>
      </c>
      <c r="D280" s="52" t="s">
        <v>1565</v>
      </c>
      <c r="E280" s="52" t="s">
        <v>454</v>
      </c>
      <c r="F280" s="121" t="s">
        <v>1852</v>
      </c>
      <c r="G280" s="52" t="s">
        <v>1117</v>
      </c>
      <c r="H280" s="71" t="s">
        <v>270</v>
      </c>
      <c r="I280" s="71" t="s">
        <v>631</v>
      </c>
      <c r="J280" s="122">
        <v>11540000</v>
      </c>
      <c r="K280" s="249" t="s">
        <v>137</v>
      </c>
      <c r="L280" s="78"/>
      <c r="M280" s="78"/>
      <c r="N280" s="19"/>
      <c r="O280" s="19"/>
      <c r="P280" s="19"/>
      <c r="Q280" s="19"/>
      <c r="R280" s="19"/>
      <c r="S280" s="19"/>
      <c r="T280" s="19"/>
      <c r="U280" s="19"/>
      <c r="V280" s="19"/>
      <c r="W280" s="17"/>
      <c r="X280" s="18"/>
      <c r="Y280" s="46"/>
      <c r="Z280" s="19"/>
      <c r="AA280" s="19"/>
      <c r="AB280" s="19"/>
      <c r="AC280" s="19"/>
      <c r="AD280" s="17">
        <f t="shared" si="9"/>
        <v>0</v>
      </c>
      <c r="AE280" s="19" t="s">
        <v>3722</v>
      </c>
      <c r="AF280" s="54" t="s">
        <v>2774</v>
      </c>
      <c r="AG280" s="54" t="s">
        <v>3537</v>
      </c>
      <c r="AH280" s="54" t="s">
        <v>3474</v>
      </c>
      <c r="AI280" s="52" t="s">
        <v>3467</v>
      </c>
      <c r="AJ280" s="146" t="s">
        <v>3617</v>
      </c>
      <c r="AK280" s="54" t="s">
        <v>1287</v>
      </c>
      <c r="AL280" s="54" t="s">
        <v>1574</v>
      </c>
      <c r="AM280" s="52" t="s">
        <v>3553</v>
      </c>
      <c r="AN280" s="119"/>
      <c r="AO280" s="119"/>
      <c r="AP280" s="119">
        <f t="shared" si="13"/>
        <v>11540000</v>
      </c>
      <c r="AQ280" s="202" t="s">
        <v>3724</v>
      </c>
      <c r="AR280" s="203">
        <v>242305</v>
      </c>
      <c r="AS280" s="142" t="s">
        <v>3725</v>
      </c>
      <c r="AT280" s="142">
        <v>242756</v>
      </c>
      <c r="AU280" s="142">
        <v>242766</v>
      </c>
      <c r="AV280" s="17">
        <v>11540000</v>
      </c>
      <c r="AW280" s="141"/>
      <c r="AX280" s="19"/>
    </row>
    <row r="281" spans="1:50" s="123" customFormat="1" ht="409.5" hidden="1" x14ac:dyDescent="0.2">
      <c r="A281" s="52" t="s">
        <v>42</v>
      </c>
      <c r="B281" s="52" t="s">
        <v>277</v>
      </c>
      <c r="C281" s="52" t="s">
        <v>17</v>
      </c>
      <c r="D281" s="52" t="s">
        <v>34</v>
      </c>
      <c r="E281" s="52" t="s">
        <v>454</v>
      </c>
      <c r="F281" s="121" t="s">
        <v>1853</v>
      </c>
      <c r="G281" s="52" t="s">
        <v>1143</v>
      </c>
      <c r="H281" s="71" t="s">
        <v>270</v>
      </c>
      <c r="I281" s="71" t="s">
        <v>1122</v>
      </c>
      <c r="J281" s="122">
        <v>1800000</v>
      </c>
      <c r="K281" s="249" t="s">
        <v>137</v>
      </c>
      <c r="L281" s="78"/>
      <c r="M281" s="78"/>
      <c r="N281" s="19"/>
      <c r="O281" s="19"/>
      <c r="P281" s="19"/>
      <c r="Q281" s="19"/>
      <c r="R281" s="19"/>
      <c r="S281" s="19"/>
      <c r="T281" s="19"/>
      <c r="U281" s="19"/>
      <c r="V281" s="19"/>
      <c r="W281" s="17"/>
      <c r="X281" s="18"/>
      <c r="Y281" s="46"/>
      <c r="Z281" s="19"/>
      <c r="AA281" s="19"/>
      <c r="AB281" s="19"/>
      <c r="AC281" s="19"/>
      <c r="AD281" s="17">
        <f t="shared" si="9"/>
        <v>0</v>
      </c>
      <c r="AE281" s="19" t="s">
        <v>3723</v>
      </c>
      <c r="AF281" s="54" t="s">
        <v>2775</v>
      </c>
      <c r="AG281" s="54" t="s">
        <v>3538</v>
      </c>
      <c r="AH281" s="54" t="s">
        <v>3452</v>
      </c>
      <c r="AI281" s="52" t="s">
        <v>3467</v>
      </c>
      <c r="AJ281" s="52"/>
      <c r="AK281" s="54" t="s">
        <v>1287</v>
      </c>
      <c r="AL281" s="54" t="s">
        <v>1574</v>
      </c>
      <c r="AM281" s="52" t="s">
        <v>3553</v>
      </c>
      <c r="AN281" s="119"/>
      <c r="AO281" s="119"/>
      <c r="AP281" s="119">
        <f t="shared" si="13"/>
        <v>1800000</v>
      </c>
      <c r="AQ281" s="202" t="s">
        <v>3726</v>
      </c>
      <c r="AR281" s="203">
        <v>242290</v>
      </c>
      <c r="AS281" s="47">
        <v>242410</v>
      </c>
      <c r="AT281" s="47">
        <v>242410</v>
      </c>
      <c r="AU281" s="47">
        <v>242414</v>
      </c>
      <c r="AV281" s="17">
        <v>1800000</v>
      </c>
      <c r="AW281" s="141"/>
      <c r="AX281" s="19"/>
    </row>
    <row r="282" spans="1:50" s="123" customFormat="1" ht="72" hidden="1" x14ac:dyDescent="0.2">
      <c r="A282" s="52" t="s">
        <v>43</v>
      </c>
      <c r="B282" s="52" t="s">
        <v>277</v>
      </c>
      <c r="C282" s="52" t="s">
        <v>276</v>
      </c>
      <c r="D282" s="52" t="s">
        <v>11</v>
      </c>
      <c r="E282" s="52" t="s">
        <v>454</v>
      </c>
      <c r="F282" s="121" t="s">
        <v>1854</v>
      </c>
      <c r="G282" s="52" t="s">
        <v>588</v>
      </c>
      <c r="H282" s="71" t="s">
        <v>340</v>
      </c>
      <c r="I282" s="71" t="s">
        <v>322</v>
      </c>
      <c r="J282" s="122">
        <v>59800</v>
      </c>
      <c r="K282" s="78"/>
      <c r="L282" s="78"/>
      <c r="M282" s="249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54" t="s">
        <v>2457</v>
      </c>
      <c r="AG282" s="54" t="s">
        <v>3544</v>
      </c>
      <c r="AH282" s="52" t="s">
        <v>3475</v>
      </c>
      <c r="AI282" s="54" t="s">
        <v>2457</v>
      </c>
      <c r="AJ282" s="54"/>
      <c r="AK282" s="54" t="s">
        <v>1290</v>
      </c>
      <c r="AL282" s="54" t="s">
        <v>1570</v>
      </c>
      <c r="AM282" s="52" t="s">
        <v>3553</v>
      </c>
      <c r="AN282" s="119"/>
      <c r="AO282" s="119">
        <v>59760</v>
      </c>
      <c r="AP282" s="119">
        <f t="shared" si="13"/>
        <v>40</v>
      </c>
      <c r="AQ282" s="315">
        <v>23071</v>
      </c>
      <c r="AR282" s="315">
        <v>23071</v>
      </c>
      <c r="AS282" s="315">
        <v>23071</v>
      </c>
      <c r="AT282" s="315">
        <v>23071</v>
      </c>
      <c r="AU282" s="315">
        <v>23071</v>
      </c>
      <c r="AV282" s="316">
        <v>59760</v>
      </c>
      <c r="AW282" s="317">
        <v>40</v>
      </c>
      <c r="AX282" s="124"/>
    </row>
    <row r="283" spans="1:50" s="123" customFormat="1" ht="72" hidden="1" x14ac:dyDescent="0.2">
      <c r="A283" s="52" t="s">
        <v>43</v>
      </c>
      <c r="B283" s="52" t="s">
        <v>277</v>
      </c>
      <c r="C283" s="52" t="s">
        <v>276</v>
      </c>
      <c r="D283" s="52" t="s">
        <v>11</v>
      </c>
      <c r="E283" s="52" t="s">
        <v>454</v>
      </c>
      <c r="F283" s="121" t="s">
        <v>1855</v>
      </c>
      <c r="G283" s="52" t="s">
        <v>589</v>
      </c>
      <c r="H283" s="71" t="s">
        <v>464</v>
      </c>
      <c r="I283" s="71" t="s">
        <v>268</v>
      </c>
      <c r="J283" s="122">
        <v>78000</v>
      </c>
      <c r="K283" s="78"/>
      <c r="L283" s="78"/>
      <c r="M283" s="249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54" t="s">
        <v>2457</v>
      </c>
      <c r="AG283" s="54" t="s">
        <v>3544</v>
      </c>
      <c r="AH283" s="52" t="s">
        <v>3475</v>
      </c>
      <c r="AI283" s="54" t="s">
        <v>2457</v>
      </c>
      <c r="AJ283" s="54"/>
      <c r="AK283" s="54" t="s">
        <v>1290</v>
      </c>
      <c r="AL283" s="54" t="s">
        <v>1570</v>
      </c>
      <c r="AM283" s="52" t="s">
        <v>3553</v>
      </c>
      <c r="AN283" s="122"/>
      <c r="AO283" s="122">
        <v>78000</v>
      </c>
      <c r="AP283" s="119">
        <f t="shared" si="13"/>
        <v>0</v>
      </c>
      <c r="AQ283" s="315">
        <v>23071</v>
      </c>
      <c r="AR283" s="315">
        <v>23071</v>
      </c>
      <c r="AS283" s="315">
        <v>23071</v>
      </c>
      <c r="AT283" s="315">
        <v>23071</v>
      </c>
      <c r="AU283" s="315">
        <v>23071</v>
      </c>
      <c r="AV283" s="16">
        <v>78000</v>
      </c>
      <c r="AW283" s="125" t="s">
        <v>1289</v>
      </c>
      <c r="AX283" s="124"/>
    </row>
    <row r="284" spans="1:50" s="123" customFormat="1" ht="72" hidden="1" x14ac:dyDescent="0.2">
      <c r="A284" s="52" t="s">
        <v>43</v>
      </c>
      <c r="B284" s="52" t="s">
        <v>277</v>
      </c>
      <c r="C284" s="52" t="s">
        <v>276</v>
      </c>
      <c r="D284" s="52" t="s">
        <v>11</v>
      </c>
      <c r="E284" s="52" t="s">
        <v>454</v>
      </c>
      <c r="F284" s="121" t="s">
        <v>1856</v>
      </c>
      <c r="G284" s="52" t="s">
        <v>590</v>
      </c>
      <c r="H284" s="71" t="s">
        <v>303</v>
      </c>
      <c r="I284" s="71" t="s">
        <v>268</v>
      </c>
      <c r="J284" s="122">
        <v>40000</v>
      </c>
      <c r="K284" s="78"/>
      <c r="L284" s="78"/>
      <c r="M284" s="249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48">
        <v>23108</v>
      </c>
      <c r="AC284" s="48">
        <v>23111</v>
      </c>
      <c r="AD284" s="16">
        <v>36500</v>
      </c>
      <c r="AE284" s="307" t="s">
        <v>2876</v>
      </c>
      <c r="AF284" s="54" t="s">
        <v>2785</v>
      </c>
      <c r="AG284" s="52" t="s">
        <v>3544</v>
      </c>
      <c r="AH284" s="54" t="s">
        <v>3472</v>
      </c>
      <c r="AI284" s="54" t="s">
        <v>2457</v>
      </c>
      <c r="AJ284" s="54"/>
      <c r="AK284" s="54" t="s">
        <v>1292</v>
      </c>
      <c r="AL284" s="54" t="s">
        <v>1571</v>
      </c>
      <c r="AM284" s="52" t="s">
        <v>3553</v>
      </c>
      <c r="AN284" s="119"/>
      <c r="AO284" s="119">
        <v>36500</v>
      </c>
      <c r="AP284" s="119">
        <f t="shared" si="13"/>
        <v>3500</v>
      </c>
      <c r="AQ284" s="315">
        <v>23071</v>
      </c>
      <c r="AR284" s="315">
        <v>23071</v>
      </c>
      <c r="AS284" s="315">
        <v>23071</v>
      </c>
      <c r="AT284" s="315">
        <v>23071</v>
      </c>
      <c r="AU284" s="315">
        <v>23071</v>
      </c>
      <c r="AV284" s="16">
        <v>40000</v>
      </c>
      <c r="AW284" s="124"/>
      <c r="AX284" s="124"/>
    </row>
    <row r="285" spans="1:50" s="123" customFormat="1" ht="72" hidden="1" x14ac:dyDescent="0.2">
      <c r="A285" s="52" t="s">
        <v>43</v>
      </c>
      <c r="B285" s="52" t="s">
        <v>277</v>
      </c>
      <c r="C285" s="52" t="s">
        <v>276</v>
      </c>
      <c r="D285" s="52" t="s">
        <v>11</v>
      </c>
      <c r="E285" s="52" t="s">
        <v>454</v>
      </c>
      <c r="F285" s="121" t="s">
        <v>1857</v>
      </c>
      <c r="G285" s="52" t="s">
        <v>591</v>
      </c>
      <c r="H285" s="71" t="s">
        <v>317</v>
      </c>
      <c r="I285" s="71" t="s">
        <v>268</v>
      </c>
      <c r="J285" s="122">
        <v>100000</v>
      </c>
      <c r="K285" s="78"/>
      <c r="L285" s="78"/>
      <c r="M285" s="249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69">
        <v>242250</v>
      </c>
      <c r="AC285" s="169">
        <v>242254</v>
      </c>
      <c r="AD285" s="16">
        <v>42250</v>
      </c>
      <c r="AE285" s="20" t="s">
        <v>2457</v>
      </c>
      <c r="AF285" s="54" t="s">
        <v>2788</v>
      </c>
      <c r="AG285" s="52" t="s">
        <v>3544</v>
      </c>
      <c r="AH285" s="54" t="s">
        <v>3472</v>
      </c>
      <c r="AI285" s="54" t="s">
        <v>2457</v>
      </c>
      <c r="AJ285" s="54"/>
      <c r="AK285" s="54" t="s">
        <v>1292</v>
      </c>
      <c r="AL285" s="54" t="s">
        <v>1571</v>
      </c>
      <c r="AM285" s="52" t="s">
        <v>3553</v>
      </c>
      <c r="AN285" s="119"/>
      <c r="AO285" s="119">
        <v>42250</v>
      </c>
      <c r="AP285" s="119">
        <f t="shared" si="13"/>
        <v>57750</v>
      </c>
      <c r="AQ285" s="318">
        <v>23071</v>
      </c>
      <c r="AR285" s="318">
        <v>23071</v>
      </c>
      <c r="AS285" s="318">
        <v>23071</v>
      </c>
      <c r="AT285" s="318">
        <v>23071</v>
      </c>
      <c r="AU285" s="318">
        <v>23071</v>
      </c>
      <c r="AV285" s="319">
        <v>100000</v>
      </c>
      <c r="AW285" s="320"/>
      <c r="AX285" s="320"/>
    </row>
    <row r="286" spans="1:50" s="123" customFormat="1" ht="72" hidden="1" x14ac:dyDescent="0.2">
      <c r="A286" s="52" t="s">
        <v>43</v>
      </c>
      <c r="B286" s="52" t="s">
        <v>277</v>
      </c>
      <c r="C286" s="52" t="s">
        <v>276</v>
      </c>
      <c r="D286" s="52" t="s">
        <v>11</v>
      </c>
      <c r="E286" s="52" t="s">
        <v>454</v>
      </c>
      <c r="F286" s="121" t="s">
        <v>1858</v>
      </c>
      <c r="G286" s="52" t="s">
        <v>592</v>
      </c>
      <c r="H286" s="71" t="s">
        <v>303</v>
      </c>
      <c r="I286" s="71" t="s">
        <v>268</v>
      </c>
      <c r="J286" s="122">
        <v>39500</v>
      </c>
      <c r="K286" s="78"/>
      <c r="L286" s="78"/>
      <c r="M286" s="249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70">
        <v>23097</v>
      </c>
      <c r="AC286" s="169">
        <v>23100</v>
      </c>
      <c r="AD286" s="50">
        <v>39000</v>
      </c>
      <c r="AE286" s="20" t="s">
        <v>2457</v>
      </c>
      <c r="AF286" s="54" t="s">
        <v>2457</v>
      </c>
      <c r="AG286" s="54" t="s">
        <v>3544</v>
      </c>
      <c r="AH286" s="52" t="s">
        <v>3475</v>
      </c>
      <c r="AI286" s="54" t="s">
        <v>2457</v>
      </c>
      <c r="AJ286" s="54"/>
      <c r="AK286" s="54" t="s">
        <v>1290</v>
      </c>
      <c r="AL286" s="54" t="s">
        <v>1570</v>
      </c>
      <c r="AM286" s="52" t="s">
        <v>3553</v>
      </c>
      <c r="AN286" s="119"/>
      <c r="AO286" s="119">
        <v>39000</v>
      </c>
      <c r="AP286" s="119">
        <f t="shared" si="13"/>
        <v>500</v>
      </c>
      <c r="AQ286" s="315">
        <v>23071</v>
      </c>
      <c r="AR286" s="315">
        <v>23071</v>
      </c>
      <c r="AS286" s="315">
        <v>23071</v>
      </c>
      <c r="AT286" s="315">
        <v>23071</v>
      </c>
      <c r="AU286" s="315">
        <v>23071</v>
      </c>
      <c r="AV286" s="16">
        <v>39000</v>
      </c>
      <c r="AW286" s="16">
        <v>500</v>
      </c>
      <c r="AX286" s="124"/>
    </row>
    <row r="287" spans="1:50" s="123" customFormat="1" ht="72" hidden="1" x14ac:dyDescent="0.2">
      <c r="A287" s="52" t="s">
        <v>43</v>
      </c>
      <c r="B287" s="52" t="s">
        <v>277</v>
      </c>
      <c r="C287" s="52" t="s">
        <v>276</v>
      </c>
      <c r="D287" s="52" t="s">
        <v>11</v>
      </c>
      <c r="E287" s="52" t="s">
        <v>454</v>
      </c>
      <c r="F287" s="121" t="s">
        <v>1859</v>
      </c>
      <c r="G287" s="52" t="s">
        <v>593</v>
      </c>
      <c r="H287" s="71" t="s">
        <v>594</v>
      </c>
      <c r="I287" s="71" t="s">
        <v>268</v>
      </c>
      <c r="J287" s="122">
        <v>26000</v>
      </c>
      <c r="K287" s="78"/>
      <c r="L287" s="78"/>
      <c r="M287" s="249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70">
        <v>23097</v>
      </c>
      <c r="AC287" s="169">
        <v>23100</v>
      </c>
      <c r="AD287" s="50">
        <v>26000</v>
      </c>
      <c r="AE287" s="20" t="s">
        <v>2457</v>
      </c>
      <c r="AF287" s="54" t="s">
        <v>2457</v>
      </c>
      <c r="AG287" s="54" t="s">
        <v>3544</v>
      </c>
      <c r="AH287" s="52" t="s">
        <v>3475</v>
      </c>
      <c r="AI287" s="54" t="s">
        <v>2457</v>
      </c>
      <c r="AJ287" s="54"/>
      <c r="AK287" s="54" t="s">
        <v>1290</v>
      </c>
      <c r="AL287" s="54" t="s">
        <v>1570</v>
      </c>
      <c r="AM287" s="52" t="s">
        <v>3553</v>
      </c>
      <c r="AN287" s="122"/>
      <c r="AO287" s="122">
        <v>26000</v>
      </c>
      <c r="AP287" s="119">
        <f t="shared" si="13"/>
        <v>0</v>
      </c>
      <c r="AQ287" s="315">
        <v>23071</v>
      </c>
      <c r="AR287" s="315">
        <v>23071</v>
      </c>
      <c r="AS287" s="315">
        <v>23071</v>
      </c>
      <c r="AT287" s="315">
        <v>23071</v>
      </c>
      <c r="AU287" s="315">
        <v>23071</v>
      </c>
      <c r="AV287" s="16">
        <v>26000</v>
      </c>
      <c r="AW287" s="125" t="s">
        <v>1293</v>
      </c>
      <c r="AX287" s="124"/>
    </row>
    <row r="288" spans="1:50" s="123" customFormat="1" ht="72" hidden="1" x14ac:dyDescent="0.2">
      <c r="A288" s="52" t="s">
        <v>43</v>
      </c>
      <c r="B288" s="52" t="s">
        <v>277</v>
      </c>
      <c r="C288" s="52" t="s">
        <v>276</v>
      </c>
      <c r="D288" s="52" t="s">
        <v>11</v>
      </c>
      <c r="E288" s="52" t="s">
        <v>454</v>
      </c>
      <c r="F288" s="121" t="s">
        <v>1860</v>
      </c>
      <c r="G288" s="52" t="s">
        <v>595</v>
      </c>
      <c r="H288" s="71" t="s">
        <v>319</v>
      </c>
      <c r="I288" s="71" t="s">
        <v>596</v>
      </c>
      <c r="J288" s="122">
        <v>23200</v>
      </c>
      <c r="K288" s="78"/>
      <c r="L288" s="78"/>
      <c r="M288" s="249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69">
        <v>242249</v>
      </c>
      <c r="AC288" s="169">
        <v>242250</v>
      </c>
      <c r="AD288" s="16">
        <v>23112</v>
      </c>
      <c r="AE288" s="20" t="s">
        <v>2457</v>
      </c>
      <c r="AF288" s="54" t="s">
        <v>2791</v>
      </c>
      <c r="AG288" s="52" t="s">
        <v>3544</v>
      </c>
      <c r="AH288" s="54" t="s">
        <v>3472</v>
      </c>
      <c r="AI288" s="54" t="s">
        <v>2457</v>
      </c>
      <c r="AJ288" s="54"/>
      <c r="AK288" s="54" t="s">
        <v>1290</v>
      </c>
      <c r="AL288" s="54" t="s">
        <v>1570</v>
      </c>
      <c r="AM288" s="52" t="s">
        <v>3553</v>
      </c>
      <c r="AN288" s="119"/>
      <c r="AO288" s="119">
        <v>23112</v>
      </c>
      <c r="AP288" s="119">
        <f t="shared" si="13"/>
        <v>88</v>
      </c>
      <c r="AQ288" s="318">
        <v>23071</v>
      </c>
      <c r="AR288" s="318">
        <v>23071</v>
      </c>
      <c r="AS288" s="318">
        <v>23071</v>
      </c>
      <c r="AT288" s="318">
        <v>23071</v>
      </c>
      <c r="AU288" s="318">
        <v>23071</v>
      </c>
      <c r="AV288" s="320">
        <v>23112</v>
      </c>
      <c r="AW288" s="320"/>
      <c r="AX288" s="320"/>
    </row>
    <row r="289" spans="1:50" s="123" customFormat="1" ht="72" hidden="1" x14ac:dyDescent="0.2">
      <c r="A289" s="52" t="s">
        <v>43</v>
      </c>
      <c r="B289" s="52" t="s">
        <v>277</v>
      </c>
      <c r="C289" s="52" t="s">
        <v>276</v>
      </c>
      <c r="D289" s="52" t="s">
        <v>11</v>
      </c>
      <c r="E289" s="52" t="s">
        <v>454</v>
      </c>
      <c r="F289" s="121" t="s">
        <v>1861</v>
      </c>
      <c r="G289" s="52" t="s">
        <v>597</v>
      </c>
      <c r="H289" s="71" t="s">
        <v>319</v>
      </c>
      <c r="I289" s="71" t="s">
        <v>596</v>
      </c>
      <c r="J289" s="122">
        <v>24000</v>
      </c>
      <c r="K289" s="78"/>
      <c r="L289" s="78"/>
      <c r="M289" s="249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69">
        <v>242249</v>
      </c>
      <c r="AC289" s="169">
        <v>242250</v>
      </c>
      <c r="AD289" s="16">
        <v>23968</v>
      </c>
      <c r="AE289" s="20" t="s">
        <v>2457</v>
      </c>
      <c r="AF289" s="54" t="s">
        <v>2791</v>
      </c>
      <c r="AG289" s="52" t="s">
        <v>3544</v>
      </c>
      <c r="AH289" s="54" t="s">
        <v>3472</v>
      </c>
      <c r="AI289" s="54" t="s">
        <v>2457</v>
      </c>
      <c r="AJ289" s="54"/>
      <c r="AK289" s="54" t="s">
        <v>1290</v>
      </c>
      <c r="AL289" s="54" t="s">
        <v>1570</v>
      </c>
      <c r="AM289" s="52" t="s">
        <v>3553</v>
      </c>
      <c r="AN289" s="119"/>
      <c r="AO289" s="119">
        <v>23968</v>
      </c>
      <c r="AP289" s="119">
        <f t="shared" si="13"/>
        <v>32</v>
      </c>
      <c r="AQ289" s="318">
        <v>23071</v>
      </c>
      <c r="AR289" s="318">
        <v>23071</v>
      </c>
      <c r="AS289" s="318">
        <v>23071</v>
      </c>
      <c r="AT289" s="318">
        <v>23071</v>
      </c>
      <c r="AU289" s="318">
        <v>23071</v>
      </c>
      <c r="AV289" s="320">
        <v>23968</v>
      </c>
      <c r="AW289" s="320"/>
      <c r="AX289" s="320"/>
    </row>
    <row r="290" spans="1:50" s="123" customFormat="1" ht="72" hidden="1" x14ac:dyDescent="0.2">
      <c r="A290" s="52" t="s">
        <v>43</v>
      </c>
      <c r="B290" s="52" t="s">
        <v>277</v>
      </c>
      <c r="C290" s="52" t="s">
        <v>276</v>
      </c>
      <c r="D290" s="52" t="s">
        <v>11</v>
      </c>
      <c r="E290" s="52" t="s">
        <v>454</v>
      </c>
      <c r="F290" s="121" t="s">
        <v>1862</v>
      </c>
      <c r="G290" s="52" t="s">
        <v>598</v>
      </c>
      <c r="H290" s="71" t="s">
        <v>599</v>
      </c>
      <c r="I290" s="71" t="s">
        <v>274</v>
      </c>
      <c r="J290" s="122">
        <v>192000</v>
      </c>
      <c r="K290" s="78"/>
      <c r="L290" s="78"/>
      <c r="M290" s="249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308">
        <v>242241</v>
      </c>
      <c r="AC290" s="308">
        <v>242241</v>
      </c>
      <c r="AD290" s="309">
        <v>192000</v>
      </c>
      <c r="AE290" s="310" t="s">
        <v>2457</v>
      </c>
      <c r="AF290" s="54" t="s">
        <v>2457</v>
      </c>
      <c r="AG290" s="54" t="s">
        <v>3544</v>
      </c>
      <c r="AH290" s="52" t="s">
        <v>2457</v>
      </c>
      <c r="AI290" s="52" t="s">
        <v>2457</v>
      </c>
      <c r="AJ290" s="52"/>
      <c r="AK290" s="54" t="s">
        <v>1290</v>
      </c>
      <c r="AL290" s="54" t="s">
        <v>1570</v>
      </c>
      <c r="AM290" s="52" t="s">
        <v>3552</v>
      </c>
      <c r="AN290" s="119"/>
      <c r="AO290" s="122">
        <v>192000</v>
      </c>
      <c r="AP290" s="119">
        <f t="shared" si="13"/>
        <v>0</v>
      </c>
      <c r="AQ290" s="315">
        <v>23071</v>
      </c>
      <c r="AR290" s="315">
        <v>23071</v>
      </c>
      <c r="AS290" s="315">
        <v>23071</v>
      </c>
      <c r="AT290" s="315">
        <v>23071</v>
      </c>
      <c r="AU290" s="315">
        <v>23071</v>
      </c>
      <c r="AV290" s="16">
        <v>192000</v>
      </c>
      <c r="AW290" s="124"/>
      <c r="AX290" s="124"/>
    </row>
    <row r="291" spans="1:50" s="123" customFormat="1" ht="90" x14ac:dyDescent="0.2">
      <c r="A291" s="52" t="s">
        <v>43</v>
      </c>
      <c r="B291" s="52" t="s">
        <v>277</v>
      </c>
      <c r="C291" s="52" t="s">
        <v>276</v>
      </c>
      <c r="D291" s="52" t="s">
        <v>286</v>
      </c>
      <c r="E291" s="52" t="s">
        <v>454</v>
      </c>
      <c r="F291" s="121" t="s">
        <v>1863</v>
      </c>
      <c r="G291" s="52" t="s">
        <v>600</v>
      </c>
      <c r="H291" s="71" t="s">
        <v>317</v>
      </c>
      <c r="I291" s="71" t="s">
        <v>274</v>
      </c>
      <c r="J291" s="122">
        <v>142500</v>
      </c>
      <c r="K291" s="78"/>
      <c r="L291" s="78"/>
      <c r="M291" s="249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19"/>
      <c r="AC291" s="19"/>
      <c r="AD291" s="19"/>
      <c r="AE291" s="20" t="s">
        <v>2797</v>
      </c>
      <c r="AF291" s="54" t="s">
        <v>2797</v>
      </c>
      <c r="AG291" s="52" t="s">
        <v>3544</v>
      </c>
      <c r="AH291" s="54" t="s">
        <v>3472</v>
      </c>
      <c r="AI291" s="54" t="s">
        <v>2456</v>
      </c>
      <c r="AJ291" s="54"/>
      <c r="AK291" s="54" t="s">
        <v>1298</v>
      </c>
      <c r="AL291" s="54" t="s">
        <v>1571</v>
      </c>
      <c r="AM291" s="52" t="s">
        <v>3553</v>
      </c>
      <c r="AN291" s="119">
        <v>132500</v>
      </c>
      <c r="AO291" s="119"/>
      <c r="AP291" s="119">
        <f t="shared" si="13"/>
        <v>10000</v>
      </c>
      <c r="AQ291" s="315">
        <v>23071</v>
      </c>
      <c r="AR291" s="315">
        <v>23071</v>
      </c>
      <c r="AS291" s="314" t="s">
        <v>1299</v>
      </c>
      <c r="AT291" s="314" t="s">
        <v>1299</v>
      </c>
      <c r="AU291" s="314" t="s">
        <v>1299</v>
      </c>
      <c r="AV291" s="16">
        <v>132500</v>
      </c>
      <c r="AW291" s="124"/>
      <c r="AX291" s="124"/>
    </row>
    <row r="292" spans="1:50" s="123" customFormat="1" ht="90" x14ac:dyDescent="0.2">
      <c r="A292" s="52" t="s">
        <v>43</v>
      </c>
      <c r="B292" s="52" t="s">
        <v>277</v>
      </c>
      <c r="C292" s="52" t="s">
        <v>276</v>
      </c>
      <c r="D292" s="52" t="s">
        <v>286</v>
      </c>
      <c r="E292" s="52" t="s">
        <v>454</v>
      </c>
      <c r="F292" s="121" t="s">
        <v>1864</v>
      </c>
      <c r="G292" s="52" t="s">
        <v>601</v>
      </c>
      <c r="H292" s="71" t="s">
        <v>317</v>
      </c>
      <c r="I292" s="71" t="s">
        <v>274</v>
      </c>
      <c r="J292" s="122">
        <v>157300</v>
      </c>
      <c r="K292" s="78"/>
      <c r="L292" s="78"/>
      <c r="M292" s="249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19"/>
      <c r="AC292" s="19"/>
      <c r="AD292" s="19"/>
      <c r="AE292" s="20" t="s">
        <v>2797</v>
      </c>
      <c r="AF292" s="54" t="s">
        <v>2797</v>
      </c>
      <c r="AG292" s="52" t="s">
        <v>3544</v>
      </c>
      <c r="AH292" s="54" t="s">
        <v>3472</v>
      </c>
      <c r="AI292" s="54" t="s">
        <v>2456</v>
      </c>
      <c r="AJ292" s="54"/>
      <c r="AK292" s="54" t="s">
        <v>1298</v>
      </c>
      <c r="AL292" s="54" t="s">
        <v>1571</v>
      </c>
      <c r="AM292" s="52" t="s">
        <v>3553</v>
      </c>
      <c r="AN292" s="119">
        <v>152500</v>
      </c>
      <c r="AO292" s="119"/>
      <c r="AP292" s="119">
        <f t="shared" si="13"/>
        <v>4800</v>
      </c>
      <c r="AQ292" s="315">
        <v>23071</v>
      </c>
      <c r="AR292" s="315">
        <v>23071</v>
      </c>
      <c r="AS292" s="314" t="s">
        <v>1299</v>
      </c>
      <c r="AT292" s="314" t="s">
        <v>1299</v>
      </c>
      <c r="AU292" s="314" t="s">
        <v>1299</v>
      </c>
      <c r="AV292" s="16">
        <v>152500</v>
      </c>
      <c r="AW292" s="124"/>
      <c r="AX292" s="124"/>
    </row>
    <row r="293" spans="1:50" s="123" customFormat="1" ht="72" x14ac:dyDescent="0.2">
      <c r="A293" s="52" t="s">
        <v>43</v>
      </c>
      <c r="B293" s="52" t="s">
        <v>277</v>
      </c>
      <c r="C293" s="52" t="s">
        <v>276</v>
      </c>
      <c r="D293" s="52" t="s">
        <v>13</v>
      </c>
      <c r="E293" s="52" t="s">
        <v>454</v>
      </c>
      <c r="F293" s="121" t="s">
        <v>1865</v>
      </c>
      <c r="G293" s="52" t="s">
        <v>602</v>
      </c>
      <c r="H293" s="71" t="s">
        <v>317</v>
      </c>
      <c r="I293" s="71" t="s">
        <v>271</v>
      </c>
      <c r="J293" s="122">
        <v>30000</v>
      </c>
      <c r="K293" s="78"/>
      <c r="L293" s="78"/>
      <c r="M293" s="249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19"/>
      <c r="AC293" s="19"/>
      <c r="AD293" s="19"/>
      <c r="AE293" s="20" t="s">
        <v>2797</v>
      </c>
      <c r="AF293" s="54" t="s">
        <v>2797</v>
      </c>
      <c r="AG293" s="52" t="s">
        <v>3544</v>
      </c>
      <c r="AH293" s="54" t="s">
        <v>3472</v>
      </c>
      <c r="AI293" s="54" t="s">
        <v>2456</v>
      </c>
      <c r="AJ293" s="54"/>
      <c r="AK293" s="54" t="s">
        <v>1290</v>
      </c>
      <c r="AL293" s="54" t="s">
        <v>1570</v>
      </c>
      <c r="AM293" s="52" t="s">
        <v>3553</v>
      </c>
      <c r="AN293" s="119">
        <v>24500</v>
      </c>
      <c r="AO293" s="119"/>
      <c r="AP293" s="119">
        <f t="shared" si="13"/>
        <v>5500</v>
      </c>
      <c r="AQ293" s="315">
        <v>23071</v>
      </c>
      <c r="AR293" s="315">
        <v>23071</v>
      </c>
      <c r="AS293" s="314" t="s">
        <v>1299</v>
      </c>
      <c r="AT293" s="314" t="s">
        <v>1299</v>
      </c>
      <c r="AU293" s="314" t="s">
        <v>1299</v>
      </c>
      <c r="AV293" s="16">
        <v>24500</v>
      </c>
      <c r="AW293" s="124"/>
      <c r="AX293" s="124"/>
    </row>
    <row r="294" spans="1:50" s="123" customFormat="1" ht="72" x14ac:dyDescent="0.2">
      <c r="A294" s="52" t="s">
        <v>43</v>
      </c>
      <c r="B294" s="52" t="s">
        <v>277</v>
      </c>
      <c r="C294" s="52" t="s">
        <v>276</v>
      </c>
      <c r="D294" s="52" t="s">
        <v>13</v>
      </c>
      <c r="E294" s="52" t="s">
        <v>454</v>
      </c>
      <c r="F294" s="121" t="s">
        <v>1866</v>
      </c>
      <c r="G294" s="52" t="s">
        <v>603</v>
      </c>
      <c r="H294" s="71" t="s">
        <v>303</v>
      </c>
      <c r="I294" s="71" t="s">
        <v>271</v>
      </c>
      <c r="J294" s="122">
        <v>50000</v>
      </c>
      <c r="K294" s="78"/>
      <c r="L294" s="78"/>
      <c r="M294" s="249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19"/>
      <c r="AC294" s="19"/>
      <c r="AD294" s="19"/>
      <c r="AE294" s="20" t="s">
        <v>2797</v>
      </c>
      <c r="AF294" s="54" t="s">
        <v>2797</v>
      </c>
      <c r="AG294" s="52" t="s">
        <v>3544</v>
      </c>
      <c r="AH294" s="54" t="s">
        <v>3472</v>
      </c>
      <c r="AI294" s="54" t="s">
        <v>2456</v>
      </c>
      <c r="AJ294" s="54"/>
      <c r="AK294" s="54" t="s">
        <v>1290</v>
      </c>
      <c r="AL294" s="54" t="s">
        <v>1570</v>
      </c>
      <c r="AM294" s="52" t="s">
        <v>3553</v>
      </c>
      <c r="AN294" s="119">
        <v>24500</v>
      </c>
      <c r="AO294" s="119"/>
      <c r="AP294" s="119">
        <f t="shared" si="13"/>
        <v>25500</v>
      </c>
      <c r="AQ294" s="315">
        <v>23071</v>
      </c>
      <c r="AR294" s="315">
        <v>23071</v>
      </c>
      <c r="AS294" s="314" t="s">
        <v>1299</v>
      </c>
      <c r="AT294" s="314" t="s">
        <v>1299</v>
      </c>
      <c r="AU294" s="314" t="s">
        <v>1299</v>
      </c>
      <c r="AV294" s="16">
        <v>24500</v>
      </c>
      <c r="AW294" s="124"/>
      <c r="AX294" s="124"/>
    </row>
    <row r="295" spans="1:50" s="123" customFormat="1" ht="72" x14ac:dyDescent="0.2">
      <c r="A295" s="52" t="s">
        <v>43</v>
      </c>
      <c r="B295" s="52" t="s">
        <v>277</v>
      </c>
      <c r="C295" s="52" t="s">
        <v>276</v>
      </c>
      <c r="D295" s="52" t="s">
        <v>13</v>
      </c>
      <c r="E295" s="52" t="s">
        <v>454</v>
      </c>
      <c r="F295" s="121" t="s">
        <v>1867</v>
      </c>
      <c r="G295" s="52" t="s">
        <v>604</v>
      </c>
      <c r="H295" s="71" t="s">
        <v>317</v>
      </c>
      <c r="I295" s="71" t="s">
        <v>271</v>
      </c>
      <c r="J295" s="122">
        <v>15000</v>
      </c>
      <c r="K295" s="78"/>
      <c r="L295" s="78"/>
      <c r="M295" s="249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19"/>
      <c r="AC295" s="19"/>
      <c r="AD295" s="19"/>
      <c r="AE295" s="20" t="s">
        <v>2797</v>
      </c>
      <c r="AF295" s="54" t="s">
        <v>2797</v>
      </c>
      <c r="AG295" s="52" t="s">
        <v>3544</v>
      </c>
      <c r="AH295" s="54" t="s">
        <v>3472</v>
      </c>
      <c r="AI295" s="54" t="s">
        <v>2456</v>
      </c>
      <c r="AJ295" s="54"/>
      <c r="AK295" s="54" t="s">
        <v>1290</v>
      </c>
      <c r="AL295" s="54" t="s">
        <v>1570</v>
      </c>
      <c r="AM295" s="52" t="s">
        <v>3553</v>
      </c>
      <c r="AN295" s="119">
        <v>14250</v>
      </c>
      <c r="AO295" s="119"/>
      <c r="AP295" s="119">
        <f t="shared" si="13"/>
        <v>750</v>
      </c>
      <c r="AQ295" s="315">
        <v>23071</v>
      </c>
      <c r="AR295" s="315">
        <v>23071</v>
      </c>
      <c r="AS295" s="314" t="s">
        <v>1299</v>
      </c>
      <c r="AT295" s="314" t="s">
        <v>1299</v>
      </c>
      <c r="AU295" s="314" t="s">
        <v>1299</v>
      </c>
      <c r="AV295" s="16">
        <v>14250</v>
      </c>
      <c r="AW295" s="124"/>
      <c r="AX295" s="124"/>
    </row>
    <row r="296" spans="1:50" s="123" customFormat="1" ht="72" x14ac:dyDescent="0.2">
      <c r="A296" s="52" t="s">
        <v>43</v>
      </c>
      <c r="B296" s="52" t="s">
        <v>277</v>
      </c>
      <c r="C296" s="52" t="s">
        <v>276</v>
      </c>
      <c r="D296" s="52" t="s">
        <v>33</v>
      </c>
      <c r="E296" s="52" t="s">
        <v>454</v>
      </c>
      <c r="F296" s="121" t="s">
        <v>1868</v>
      </c>
      <c r="G296" s="52" t="s">
        <v>605</v>
      </c>
      <c r="H296" s="71" t="s">
        <v>270</v>
      </c>
      <c r="I296" s="71" t="s">
        <v>274</v>
      </c>
      <c r="J296" s="122">
        <v>80000</v>
      </c>
      <c r="K296" s="249" t="s">
        <v>137</v>
      </c>
      <c r="L296" s="78"/>
      <c r="M296" s="78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19"/>
      <c r="AC296" s="19"/>
      <c r="AD296" s="19"/>
      <c r="AE296" s="20" t="s">
        <v>2807</v>
      </c>
      <c r="AF296" s="54" t="s">
        <v>2807</v>
      </c>
      <c r="AG296" s="52" t="s">
        <v>3544</v>
      </c>
      <c r="AH296" s="54" t="s">
        <v>3472</v>
      </c>
      <c r="AI296" s="54" t="s">
        <v>2456</v>
      </c>
      <c r="AJ296" s="54"/>
      <c r="AK296" s="54" t="s">
        <v>1290</v>
      </c>
      <c r="AL296" s="54" t="s">
        <v>1570</v>
      </c>
      <c r="AM296" s="52" t="s">
        <v>3553</v>
      </c>
      <c r="AN296" s="119">
        <v>75000</v>
      </c>
      <c r="AO296" s="119"/>
      <c r="AP296" s="119">
        <f t="shared" si="13"/>
        <v>5000</v>
      </c>
      <c r="AQ296" s="315">
        <v>23071</v>
      </c>
      <c r="AR296" s="315">
        <v>23071</v>
      </c>
      <c r="AS296" s="314" t="s">
        <v>1303</v>
      </c>
      <c r="AT296" s="315">
        <v>23193</v>
      </c>
      <c r="AU296" s="315">
        <v>23193</v>
      </c>
      <c r="AV296" s="16">
        <v>75000</v>
      </c>
      <c r="AW296" s="124"/>
      <c r="AX296" s="124"/>
    </row>
    <row r="297" spans="1:50" s="123" customFormat="1" ht="72" x14ac:dyDescent="0.2">
      <c r="A297" s="52" t="s">
        <v>43</v>
      </c>
      <c r="B297" s="52" t="s">
        <v>277</v>
      </c>
      <c r="C297" s="52" t="s">
        <v>276</v>
      </c>
      <c r="D297" s="52" t="s">
        <v>33</v>
      </c>
      <c r="E297" s="52" t="s">
        <v>454</v>
      </c>
      <c r="F297" s="121" t="s">
        <v>1869</v>
      </c>
      <c r="G297" s="52" t="s">
        <v>606</v>
      </c>
      <c r="H297" s="71" t="s">
        <v>270</v>
      </c>
      <c r="I297" s="71" t="s">
        <v>274</v>
      </c>
      <c r="J297" s="122">
        <v>65000</v>
      </c>
      <c r="K297" s="249" t="s">
        <v>137</v>
      </c>
      <c r="L297" s="78"/>
      <c r="M297" s="78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19"/>
      <c r="AC297" s="19"/>
      <c r="AD297" s="19"/>
      <c r="AE297" s="20" t="s">
        <v>2807</v>
      </c>
      <c r="AF297" s="54" t="s">
        <v>2807</v>
      </c>
      <c r="AG297" s="52" t="s">
        <v>3544</v>
      </c>
      <c r="AH297" s="54" t="s">
        <v>3472</v>
      </c>
      <c r="AI297" s="54" t="s">
        <v>2456</v>
      </c>
      <c r="AJ297" s="54"/>
      <c r="AK297" s="54" t="s">
        <v>1290</v>
      </c>
      <c r="AL297" s="54" t="s">
        <v>1570</v>
      </c>
      <c r="AM297" s="52" t="s">
        <v>3553</v>
      </c>
      <c r="AN297" s="119">
        <v>62000</v>
      </c>
      <c r="AO297" s="119"/>
      <c r="AP297" s="119">
        <f t="shared" si="13"/>
        <v>3000</v>
      </c>
      <c r="AQ297" s="315">
        <v>23071</v>
      </c>
      <c r="AR297" s="315">
        <v>23071</v>
      </c>
      <c r="AS297" s="314" t="s">
        <v>1303</v>
      </c>
      <c r="AT297" s="315">
        <v>23193</v>
      </c>
      <c r="AU297" s="315">
        <v>23193</v>
      </c>
      <c r="AV297" s="16">
        <v>62000</v>
      </c>
      <c r="AW297" s="124"/>
      <c r="AX297" s="124"/>
    </row>
    <row r="298" spans="1:50" s="123" customFormat="1" ht="72" x14ac:dyDescent="0.2">
      <c r="A298" s="52" t="s">
        <v>43</v>
      </c>
      <c r="B298" s="52" t="s">
        <v>277</v>
      </c>
      <c r="C298" s="52" t="s">
        <v>276</v>
      </c>
      <c r="D298" s="52" t="s">
        <v>33</v>
      </c>
      <c r="E298" s="52" t="s">
        <v>454</v>
      </c>
      <c r="F298" s="121" t="s">
        <v>1870</v>
      </c>
      <c r="G298" s="52" t="s">
        <v>607</v>
      </c>
      <c r="H298" s="71" t="s">
        <v>267</v>
      </c>
      <c r="I298" s="71" t="s">
        <v>274</v>
      </c>
      <c r="J298" s="122">
        <v>350000</v>
      </c>
      <c r="K298" s="249" t="s">
        <v>137</v>
      </c>
      <c r="L298" s="78"/>
      <c r="M298" s="78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19"/>
      <c r="AC298" s="19"/>
      <c r="AD298" s="19"/>
      <c r="AE298" s="20" t="s">
        <v>2807</v>
      </c>
      <c r="AF298" s="54" t="s">
        <v>2807</v>
      </c>
      <c r="AG298" s="52" t="s">
        <v>3544</v>
      </c>
      <c r="AH298" s="54" t="s">
        <v>3472</v>
      </c>
      <c r="AI298" s="54" t="s">
        <v>2456</v>
      </c>
      <c r="AJ298" s="54"/>
      <c r="AK298" s="54" t="s">
        <v>1290</v>
      </c>
      <c r="AL298" s="54" t="s">
        <v>1570</v>
      </c>
      <c r="AM298" s="52" t="s">
        <v>3553</v>
      </c>
      <c r="AN298" s="119">
        <v>336000</v>
      </c>
      <c r="AO298" s="119"/>
      <c r="AP298" s="119">
        <f t="shared" si="13"/>
        <v>14000</v>
      </c>
      <c r="AQ298" s="315">
        <v>23071</v>
      </c>
      <c r="AR298" s="315">
        <v>23071</v>
      </c>
      <c r="AS298" s="314" t="s">
        <v>1303</v>
      </c>
      <c r="AT298" s="315">
        <v>23193</v>
      </c>
      <c r="AU298" s="315">
        <v>23193</v>
      </c>
      <c r="AV298" s="16">
        <v>336000</v>
      </c>
      <c r="AW298" s="124"/>
      <c r="AX298" s="124"/>
    </row>
    <row r="299" spans="1:50" s="123" customFormat="1" ht="72" x14ac:dyDescent="0.2">
      <c r="A299" s="52" t="s">
        <v>43</v>
      </c>
      <c r="B299" s="52" t="s">
        <v>277</v>
      </c>
      <c r="C299" s="52" t="s">
        <v>276</v>
      </c>
      <c r="D299" s="52" t="s">
        <v>33</v>
      </c>
      <c r="E299" s="52" t="s">
        <v>454</v>
      </c>
      <c r="F299" s="121" t="s">
        <v>1871</v>
      </c>
      <c r="G299" s="52" t="s">
        <v>608</v>
      </c>
      <c r="H299" s="71" t="s">
        <v>340</v>
      </c>
      <c r="I299" s="71" t="s">
        <v>274</v>
      </c>
      <c r="J299" s="122">
        <v>300000</v>
      </c>
      <c r="K299" s="249" t="s">
        <v>137</v>
      </c>
      <c r="L299" s="78"/>
      <c r="M299" s="78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19"/>
      <c r="AC299" s="19"/>
      <c r="AD299" s="19"/>
      <c r="AE299" s="20" t="s">
        <v>2807</v>
      </c>
      <c r="AF299" s="54" t="s">
        <v>2807</v>
      </c>
      <c r="AG299" s="52" t="s">
        <v>3544</v>
      </c>
      <c r="AH299" s="54" t="s">
        <v>3472</v>
      </c>
      <c r="AI299" s="54" t="s">
        <v>2456</v>
      </c>
      <c r="AJ299" s="54"/>
      <c r="AK299" s="54" t="s">
        <v>1290</v>
      </c>
      <c r="AL299" s="54" t="s">
        <v>1570</v>
      </c>
      <c r="AM299" s="52" t="s">
        <v>3553</v>
      </c>
      <c r="AN299" s="119">
        <v>264000</v>
      </c>
      <c r="AO299" s="119"/>
      <c r="AP299" s="119">
        <f t="shared" si="13"/>
        <v>36000</v>
      </c>
      <c r="AQ299" s="315">
        <v>23071</v>
      </c>
      <c r="AR299" s="315">
        <v>23071</v>
      </c>
      <c r="AS299" s="314" t="s">
        <v>1303</v>
      </c>
      <c r="AT299" s="315">
        <v>23193</v>
      </c>
      <c r="AU299" s="315">
        <v>23193</v>
      </c>
      <c r="AV299" s="16">
        <v>264000</v>
      </c>
      <c r="AW299" s="124"/>
      <c r="AX299" s="124"/>
    </row>
    <row r="300" spans="1:50" s="123" customFormat="1" ht="72" x14ac:dyDescent="0.2">
      <c r="A300" s="52" t="s">
        <v>43</v>
      </c>
      <c r="B300" s="52" t="s">
        <v>277</v>
      </c>
      <c r="C300" s="52" t="s">
        <v>276</v>
      </c>
      <c r="D300" s="52" t="s">
        <v>33</v>
      </c>
      <c r="E300" s="52" t="s">
        <v>454</v>
      </c>
      <c r="F300" s="121" t="s">
        <v>1872</v>
      </c>
      <c r="G300" s="52" t="s">
        <v>609</v>
      </c>
      <c r="H300" s="71" t="s">
        <v>270</v>
      </c>
      <c r="I300" s="71" t="s">
        <v>274</v>
      </c>
      <c r="J300" s="122">
        <v>80000</v>
      </c>
      <c r="K300" s="249" t="s">
        <v>137</v>
      </c>
      <c r="L300" s="78"/>
      <c r="M300" s="78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19"/>
      <c r="AC300" s="19"/>
      <c r="AD300" s="19"/>
      <c r="AE300" s="20" t="s">
        <v>2807</v>
      </c>
      <c r="AF300" s="54" t="s">
        <v>2807</v>
      </c>
      <c r="AG300" s="52" t="s">
        <v>3544</v>
      </c>
      <c r="AH300" s="54" t="s">
        <v>3472</v>
      </c>
      <c r="AI300" s="54" t="s">
        <v>2456</v>
      </c>
      <c r="AJ300" s="54"/>
      <c r="AK300" s="54" t="s">
        <v>1290</v>
      </c>
      <c r="AL300" s="54" t="s">
        <v>1570</v>
      </c>
      <c r="AM300" s="52" t="s">
        <v>3553</v>
      </c>
      <c r="AN300" s="119">
        <v>75000</v>
      </c>
      <c r="AO300" s="119"/>
      <c r="AP300" s="119">
        <f t="shared" si="13"/>
        <v>5000</v>
      </c>
      <c r="AQ300" s="315">
        <v>23071</v>
      </c>
      <c r="AR300" s="315">
        <v>23071</v>
      </c>
      <c r="AS300" s="314" t="s">
        <v>1303</v>
      </c>
      <c r="AT300" s="315">
        <v>23193</v>
      </c>
      <c r="AU300" s="315">
        <v>23193</v>
      </c>
      <c r="AV300" s="16">
        <v>75000</v>
      </c>
      <c r="AW300" s="124"/>
      <c r="AX300" s="124"/>
    </row>
    <row r="301" spans="1:50" s="123" customFormat="1" ht="72" x14ac:dyDescent="0.2">
      <c r="A301" s="52" t="s">
        <v>43</v>
      </c>
      <c r="B301" s="52" t="s">
        <v>277</v>
      </c>
      <c r="C301" s="52" t="s">
        <v>276</v>
      </c>
      <c r="D301" s="52" t="s">
        <v>33</v>
      </c>
      <c r="E301" s="52" t="s">
        <v>454</v>
      </c>
      <c r="F301" s="121" t="s">
        <v>1873</v>
      </c>
      <c r="G301" s="52" t="s">
        <v>610</v>
      </c>
      <c r="H301" s="71" t="s">
        <v>267</v>
      </c>
      <c r="I301" s="71" t="s">
        <v>274</v>
      </c>
      <c r="J301" s="122">
        <v>360000</v>
      </c>
      <c r="K301" s="249" t="s">
        <v>137</v>
      </c>
      <c r="L301" s="78"/>
      <c r="M301" s="78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19"/>
      <c r="AC301" s="19"/>
      <c r="AD301" s="19"/>
      <c r="AE301" s="20" t="s">
        <v>2807</v>
      </c>
      <c r="AF301" s="54" t="s">
        <v>2807</v>
      </c>
      <c r="AG301" s="52" t="s">
        <v>3544</v>
      </c>
      <c r="AH301" s="54" t="s">
        <v>3472</v>
      </c>
      <c r="AI301" s="54" t="s">
        <v>2456</v>
      </c>
      <c r="AJ301" s="54"/>
      <c r="AK301" s="54" t="s">
        <v>1290</v>
      </c>
      <c r="AL301" s="54" t="s">
        <v>1570</v>
      </c>
      <c r="AM301" s="52" t="s">
        <v>3553</v>
      </c>
      <c r="AN301" s="119">
        <v>347800</v>
      </c>
      <c r="AO301" s="119"/>
      <c r="AP301" s="119">
        <f t="shared" si="13"/>
        <v>12200</v>
      </c>
      <c r="AQ301" s="315">
        <v>23071</v>
      </c>
      <c r="AR301" s="315">
        <v>23071</v>
      </c>
      <c r="AS301" s="314" t="s">
        <v>1303</v>
      </c>
      <c r="AT301" s="315">
        <v>23193</v>
      </c>
      <c r="AU301" s="315">
        <v>23193</v>
      </c>
      <c r="AV301" s="16">
        <v>347800</v>
      </c>
      <c r="AW301" s="124"/>
      <c r="AX301" s="124"/>
    </row>
    <row r="302" spans="1:50" s="123" customFormat="1" ht="72" x14ac:dyDescent="0.2">
      <c r="A302" s="52" t="s">
        <v>43</v>
      </c>
      <c r="B302" s="52" t="s">
        <v>277</v>
      </c>
      <c r="C302" s="52" t="s">
        <v>276</v>
      </c>
      <c r="D302" s="52" t="s">
        <v>33</v>
      </c>
      <c r="E302" s="52" t="s">
        <v>454</v>
      </c>
      <c r="F302" s="121" t="s">
        <v>1874</v>
      </c>
      <c r="G302" s="52" t="s">
        <v>611</v>
      </c>
      <c r="H302" s="71" t="s">
        <v>270</v>
      </c>
      <c r="I302" s="71" t="s">
        <v>274</v>
      </c>
      <c r="J302" s="122">
        <v>70000</v>
      </c>
      <c r="K302" s="249" t="s">
        <v>137</v>
      </c>
      <c r="L302" s="78"/>
      <c r="M302" s="78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19"/>
      <c r="AC302" s="19"/>
      <c r="AD302" s="19"/>
      <c r="AE302" s="20" t="s">
        <v>2807</v>
      </c>
      <c r="AF302" s="54" t="s">
        <v>2807</v>
      </c>
      <c r="AG302" s="52" t="s">
        <v>3544</v>
      </c>
      <c r="AH302" s="54" t="s">
        <v>3472</v>
      </c>
      <c r="AI302" s="54" t="s">
        <v>2456</v>
      </c>
      <c r="AJ302" s="54"/>
      <c r="AK302" s="54" t="s">
        <v>1290</v>
      </c>
      <c r="AL302" s="54" t="s">
        <v>1570</v>
      </c>
      <c r="AM302" s="52" t="s">
        <v>3553</v>
      </c>
      <c r="AN302" s="119">
        <v>67000</v>
      </c>
      <c r="AO302" s="119"/>
      <c r="AP302" s="119">
        <f t="shared" si="13"/>
        <v>3000</v>
      </c>
      <c r="AQ302" s="315">
        <v>23071</v>
      </c>
      <c r="AR302" s="315">
        <v>23071</v>
      </c>
      <c r="AS302" s="314" t="s">
        <v>1303</v>
      </c>
      <c r="AT302" s="315">
        <v>23193</v>
      </c>
      <c r="AU302" s="315">
        <v>23193</v>
      </c>
      <c r="AV302" s="16">
        <v>67000</v>
      </c>
      <c r="AW302" s="124"/>
      <c r="AX302" s="124"/>
    </row>
    <row r="303" spans="1:50" s="123" customFormat="1" ht="72" x14ac:dyDescent="0.2">
      <c r="A303" s="52" t="s">
        <v>43</v>
      </c>
      <c r="B303" s="52" t="s">
        <v>277</v>
      </c>
      <c r="C303" s="52" t="s">
        <v>276</v>
      </c>
      <c r="D303" s="52" t="s">
        <v>33</v>
      </c>
      <c r="E303" s="52" t="s">
        <v>454</v>
      </c>
      <c r="F303" s="121" t="s">
        <v>1875</v>
      </c>
      <c r="G303" s="52" t="s">
        <v>612</v>
      </c>
      <c r="H303" s="71" t="s">
        <v>270</v>
      </c>
      <c r="I303" s="71" t="s">
        <v>274</v>
      </c>
      <c r="J303" s="122">
        <v>70000</v>
      </c>
      <c r="K303" s="249" t="s">
        <v>137</v>
      </c>
      <c r="L303" s="78"/>
      <c r="M303" s="78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19"/>
      <c r="AC303" s="19"/>
      <c r="AD303" s="19"/>
      <c r="AE303" s="20" t="s">
        <v>2807</v>
      </c>
      <c r="AF303" s="54" t="s">
        <v>2807</v>
      </c>
      <c r="AG303" s="52" t="s">
        <v>3544</v>
      </c>
      <c r="AH303" s="54" t="s">
        <v>3472</v>
      </c>
      <c r="AI303" s="54" t="s">
        <v>2456</v>
      </c>
      <c r="AJ303" s="54"/>
      <c r="AK303" s="54" t="s">
        <v>1290</v>
      </c>
      <c r="AL303" s="54" t="s">
        <v>1570</v>
      </c>
      <c r="AM303" s="52" t="s">
        <v>3553</v>
      </c>
      <c r="AN303" s="119">
        <v>67000</v>
      </c>
      <c r="AO303" s="119"/>
      <c r="AP303" s="119">
        <f t="shared" si="13"/>
        <v>3000</v>
      </c>
      <c r="AQ303" s="315">
        <v>23071</v>
      </c>
      <c r="AR303" s="315">
        <v>23071</v>
      </c>
      <c r="AS303" s="314" t="s">
        <v>1303</v>
      </c>
      <c r="AT303" s="315">
        <v>23193</v>
      </c>
      <c r="AU303" s="315">
        <v>23193</v>
      </c>
      <c r="AV303" s="16">
        <v>67000</v>
      </c>
      <c r="AW303" s="124"/>
      <c r="AX303" s="124"/>
    </row>
    <row r="304" spans="1:50" s="123" customFormat="1" ht="72" x14ac:dyDescent="0.2">
      <c r="A304" s="52" t="s">
        <v>43</v>
      </c>
      <c r="B304" s="52" t="s">
        <v>277</v>
      </c>
      <c r="C304" s="52" t="s">
        <v>276</v>
      </c>
      <c r="D304" s="52" t="s">
        <v>33</v>
      </c>
      <c r="E304" s="52" t="s">
        <v>454</v>
      </c>
      <c r="F304" s="121" t="s">
        <v>1876</v>
      </c>
      <c r="G304" s="52" t="s">
        <v>613</v>
      </c>
      <c r="H304" s="71" t="s">
        <v>270</v>
      </c>
      <c r="I304" s="71" t="s">
        <v>274</v>
      </c>
      <c r="J304" s="122">
        <v>80000</v>
      </c>
      <c r="K304" s="249" t="s">
        <v>137</v>
      </c>
      <c r="L304" s="78"/>
      <c r="M304" s="78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19"/>
      <c r="AC304" s="19"/>
      <c r="AD304" s="19"/>
      <c r="AE304" s="20" t="s">
        <v>2807</v>
      </c>
      <c r="AF304" s="54" t="s">
        <v>2807</v>
      </c>
      <c r="AG304" s="52" t="s">
        <v>3544</v>
      </c>
      <c r="AH304" s="54" t="s">
        <v>3472</v>
      </c>
      <c r="AI304" s="54" t="s">
        <v>2456</v>
      </c>
      <c r="AJ304" s="54"/>
      <c r="AK304" s="54" t="s">
        <v>1290</v>
      </c>
      <c r="AL304" s="54" t="s">
        <v>1570</v>
      </c>
      <c r="AM304" s="52" t="s">
        <v>3553</v>
      </c>
      <c r="AN304" s="119">
        <v>75000</v>
      </c>
      <c r="AO304" s="119"/>
      <c r="AP304" s="119">
        <f t="shared" si="13"/>
        <v>5000</v>
      </c>
      <c r="AQ304" s="315">
        <v>23071</v>
      </c>
      <c r="AR304" s="315">
        <v>23071</v>
      </c>
      <c r="AS304" s="314" t="s">
        <v>1303</v>
      </c>
      <c r="AT304" s="315">
        <v>23193</v>
      </c>
      <c r="AU304" s="315">
        <v>23193</v>
      </c>
      <c r="AV304" s="16">
        <v>75000</v>
      </c>
      <c r="AW304" s="124"/>
      <c r="AX304" s="124"/>
    </row>
    <row r="305" spans="1:50" s="123" customFormat="1" ht="72" x14ac:dyDescent="0.2">
      <c r="A305" s="52" t="s">
        <v>43</v>
      </c>
      <c r="B305" s="52" t="s">
        <v>277</v>
      </c>
      <c r="C305" s="52" t="s">
        <v>276</v>
      </c>
      <c r="D305" s="52" t="s">
        <v>33</v>
      </c>
      <c r="E305" s="52" t="s">
        <v>454</v>
      </c>
      <c r="F305" s="121" t="s">
        <v>1877</v>
      </c>
      <c r="G305" s="52" t="s">
        <v>614</v>
      </c>
      <c r="H305" s="71" t="s">
        <v>340</v>
      </c>
      <c r="I305" s="71" t="s">
        <v>274</v>
      </c>
      <c r="J305" s="122">
        <v>264000</v>
      </c>
      <c r="K305" s="249" t="s">
        <v>137</v>
      </c>
      <c r="L305" s="78"/>
      <c r="M305" s="78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19"/>
      <c r="AC305" s="19"/>
      <c r="AD305" s="19"/>
      <c r="AE305" s="20" t="s">
        <v>2807</v>
      </c>
      <c r="AF305" s="54" t="s">
        <v>2807</v>
      </c>
      <c r="AG305" s="52" t="s">
        <v>3544</v>
      </c>
      <c r="AH305" s="54" t="s">
        <v>3472</v>
      </c>
      <c r="AI305" s="54" t="s">
        <v>2456</v>
      </c>
      <c r="AJ305" s="54"/>
      <c r="AK305" s="54" t="s">
        <v>1290</v>
      </c>
      <c r="AL305" s="54" t="s">
        <v>1570</v>
      </c>
      <c r="AM305" s="52" t="s">
        <v>3553</v>
      </c>
      <c r="AN305" s="119">
        <v>252000</v>
      </c>
      <c r="AO305" s="119"/>
      <c r="AP305" s="119">
        <f t="shared" si="13"/>
        <v>12000</v>
      </c>
      <c r="AQ305" s="315">
        <v>23071</v>
      </c>
      <c r="AR305" s="315">
        <v>23071</v>
      </c>
      <c r="AS305" s="314" t="s">
        <v>1303</v>
      </c>
      <c r="AT305" s="315">
        <v>23193</v>
      </c>
      <c r="AU305" s="315">
        <v>23193</v>
      </c>
      <c r="AV305" s="16">
        <v>252000</v>
      </c>
      <c r="AW305" s="124"/>
      <c r="AX305" s="124"/>
    </row>
    <row r="306" spans="1:50" s="123" customFormat="1" ht="72" x14ac:dyDescent="0.2">
      <c r="A306" s="52" t="s">
        <v>43</v>
      </c>
      <c r="B306" s="52" t="s">
        <v>277</v>
      </c>
      <c r="C306" s="52" t="s">
        <v>276</v>
      </c>
      <c r="D306" s="52" t="s">
        <v>33</v>
      </c>
      <c r="E306" s="52" t="s">
        <v>454</v>
      </c>
      <c r="F306" s="121" t="s">
        <v>1878</v>
      </c>
      <c r="G306" s="52" t="s">
        <v>615</v>
      </c>
      <c r="H306" s="71" t="s">
        <v>340</v>
      </c>
      <c r="I306" s="71" t="s">
        <v>274</v>
      </c>
      <c r="J306" s="122">
        <v>156000</v>
      </c>
      <c r="K306" s="249" t="s">
        <v>137</v>
      </c>
      <c r="L306" s="78"/>
      <c r="M306" s="78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19"/>
      <c r="AC306" s="19"/>
      <c r="AD306" s="19"/>
      <c r="AE306" s="20" t="s">
        <v>2807</v>
      </c>
      <c r="AF306" s="54" t="s">
        <v>2807</v>
      </c>
      <c r="AG306" s="52" t="s">
        <v>3544</v>
      </c>
      <c r="AH306" s="54" t="s">
        <v>3472</v>
      </c>
      <c r="AI306" s="54" t="s">
        <v>2456</v>
      </c>
      <c r="AJ306" s="54"/>
      <c r="AK306" s="54" t="s">
        <v>1290</v>
      </c>
      <c r="AL306" s="54" t="s">
        <v>1570</v>
      </c>
      <c r="AM306" s="52" t="s">
        <v>3553</v>
      </c>
      <c r="AN306" s="119">
        <v>146400</v>
      </c>
      <c r="AO306" s="119"/>
      <c r="AP306" s="119">
        <f t="shared" si="13"/>
        <v>9600</v>
      </c>
      <c r="AQ306" s="315">
        <v>23071</v>
      </c>
      <c r="AR306" s="315">
        <v>23071</v>
      </c>
      <c r="AS306" s="314" t="s">
        <v>1303</v>
      </c>
      <c r="AT306" s="315">
        <v>23193</v>
      </c>
      <c r="AU306" s="315">
        <v>23193</v>
      </c>
      <c r="AV306" s="16">
        <v>146400</v>
      </c>
      <c r="AW306" s="124"/>
      <c r="AX306" s="124"/>
    </row>
    <row r="307" spans="1:50" s="123" customFormat="1" ht="72" x14ac:dyDescent="0.2">
      <c r="A307" s="52" t="s">
        <v>43</v>
      </c>
      <c r="B307" s="52" t="s">
        <v>277</v>
      </c>
      <c r="C307" s="52" t="s">
        <v>276</v>
      </c>
      <c r="D307" s="52" t="s">
        <v>33</v>
      </c>
      <c r="E307" s="52" t="s">
        <v>454</v>
      </c>
      <c r="F307" s="121" t="s">
        <v>1879</v>
      </c>
      <c r="G307" s="52" t="s">
        <v>616</v>
      </c>
      <c r="H307" s="71" t="s">
        <v>501</v>
      </c>
      <c r="I307" s="71" t="s">
        <v>274</v>
      </c>
      <c r="J307" s="122">
        <v>250000</v>
      </c>
      <c r="K307" s="249" t="s">
        <v>137</v>
      </c>
      <c r="L307" s="78"/>
      <c r="M307" s="78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19"/>
      <c r="AC307" s="19"/>
      <c r="AD307" s="19"/>
      <c r="AE307" s="20" t="s">
        <v>2807</v>
      </c>
      <c r="AF307" s="54" t="s">
        <v>2807</v>
      </c>
      <c r="AG307" s="52" t="s">
        <v>3544</v>
      </c>
      <c r="AH307" s="54" t="s">
        <v>3472</v>
      </c>
      <c r="AI307" s="54" t="s">
        <v>2456</v>
      </c>
      <c r="AJ307" s="54"/>
      <c r="AK307" s="54" t="s">
        <v>1290</v>
      </c>
      <c r="AL307" s="54" t="s">
        <v>1570</v>
      </c>
      <c r="AM307" s="52" t="s">
        <v>3553</v>
      </c>
      <c r="AN307" s="119">
        <v>235600</v>
      </c>
      <c r="AO307" s="119"/>
      <c r="AP307" s="119">
        <f t="shared" si="13"/>
        <v>14400</v>
      </c>
      <c r="AQ307" s="315">
        <v>23071</v>
      </c>
      <c r="AR307" s="315">
        <v>23071</v>
      </c>
      <c r="AS307" s="314" t="s">
        <v>1303</v>
      </c>
      <c r="AT307" s="315">
        <v>23193</v>
      </c>
      <c r="AU307" s="315">
        <v>23193</v>
      </c>
      <c r="AV307" s="16">
        <v>235600</v>
      </c>
      <c r="AW307" s="124"/>
      <c r="AX307" s="124"/>
    </row>
    <row r="308" spans="1:50" s="123" customFormat="1" ht="72" x14ac:dyDescent="0.2">
      <c r="A308" s="52" t="s">
        <v>43</v>
      </c>
      <c r="B308" s="52" t="s">
        <v>277</v>
      </c>
      <c r="C308" s="52" t="s">
        <v>276</v>
      </c>
      <c r="D308" s="52" t="s">
        <v>33</v>
      </c>
      <c r="E308" s="52" t="s">
        <v>454</v>
      </c>
      <c r="F308" s="121" t="s">
        <v>1880</v>
      </c>
      <c r="G308" s="52" t="s">
        <v>617</v>
      </c>
      <c r="H308" s="71" t="s">
        <v>270</v>
      </c>
      <c r="I308" s="71" t="s">
        <v>274</v>
      </c>
      <c r="J308" s="122">
        <v>60000</v>
      </c>
      <c r="K308" s="249" t="s">
        <v>137</v>
      </c>
      <c r="L308" s="78"/>
      <c r="M308" s="78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19"/>
      <c r="AC308" s="19"/>
      <c r="AD308" s="19"/>
      <c r="AE308" s="20" t="s">
        <v>2807</v>
      </c>
      <c r="AF308" s="54" t="s">
        <v>2807</v>
      </c>
      <c r="AG308" s="52" t="s">
        <v>3544</v>
      </c>
      <c r="AH308" s="54" t="s">
        <v>3472</v>
      </c>
      <c r="AI308" s="54" t="s">
        <v>2456</v>
      </c>
      <c r="AJ308" s="54"/>
      <c r="AK308" s="54" t="s">
        <v>1290</v>
      </c>
      <c r="AL308" s="54" t="s">
        <v>1570</v>
      </c>
      <c r="AM308" s="52" t="s">
        <v>3553</v>
      </c>
      <c r="AN308" s="119">
        <v>52000</v>
      </c>
      <c r="AO308" s="119"/>
      <c r="AP308" s="119">
        <f t="shared" si="13"/>
        <v>8000</v>
      </c>
      <c r="AQ308" s="315">
        <v>23071</v>
      </c>
      <c r="AR308" s="315">
        <v>23071</v>
      </c>
      <c r="AS308" s="314" t="s">
        <v>1303</v>
      </c>
      <c r="AT308" s="315">
        <v>23193</v>
      </c>
      <c r="AU308" s="315">
        <v>23193</v>
      </c>
      <c r="AV308" s="16">
        <v>52000</v>
      </c>
      <c r="AW308" s="124"/>
      <c r="AX308" s="124"/>
    </row>
    <row r="309" spans="1:50" s="123" customFormat="1" ht="72" x14ac:dyDescent="0.2">
      <c r="A309" s="52" t="s">
        <v>43</v>
      </c>
      <c r="B309" s="52" t="s">
        <v>277</v>
      </c>
      <c r="C309" s="52" t="s">
        <v>276</v>
      </c>
      <c r="D309" s="52" t="s">
        <v>33</v>
      </c>
      <c r="E309" s="52" t="s">
        <v>454</v>
      </c>
      <c r="F309" s="121" t="s">
        <v>1881</v>
      </c>
      <c r="G309" s="52" t="s">
        <v>618</v>
      </c>
      <c r="H309" s="71" t="s">
        <v>270</v>
      </c>
      <c r="I309" s="71" t="s">
        <v>274</v>
      </c>
      <c r="J309" s="122">
        <v>65000</v>
      </c>
      <c r="K309" s="249" t="s">
        <v>137</v>
      </c>
      <c r="L309" s="78"/>
      <c r="M309" s="78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19"/>
      <c r="AC309" s="19"/>
      <c r="AD309" s="19"/>
      <c r="AE309" s="20" t="s">
        <v>2807</v>
      </c>
      <c r="AF309" s="54" t="s">
        <v>2807</v>
      </c>
      <c r="AG309" s="52" t="s">
        <v>3544</v>
      </c>
      <c r="AH309" s="54" t="s">
        <v>3472</v>
      </c>
      <c r="AI309" s="54" t="s">
        <v>2456</v>
      </c>
      <c r="AJ309" s="54"/>
      <c r="AK309" s="54" t="s">
        <v>1290</v>
      </c>
      <c r="AL309" s="54" t="s">
        <v>1570</v>
      </c>
      <c r="AM309" s="52" t="s">
        <v>3553</v>
      </c>
      <c r="AN309" s="119">
        <v>58000</v>
      </c>
      <c r="AO309" s="119"/>
      <c r="AP309" s="119">
        <f t="shared" si="13"/>
        <v>7000</v>
      </c>
      <c r="AQ309" s="315">
        <v>23071</v>
      </c>
      <c r="AR309" s="315">
        <v>23071</v>
      </c>
      <c r="AS309" s="314" t="s">
        <v>1303</v>
      </c>
      <c r="AT309" s="315">
        <v>23193</v>
      </c>
      <c r="AU309" s="315">
        <v>23193</v>
      </c>
      <c r="AV309" s="16">
        <v>58000</v>
      </c>
      <c r="AW309" s="124"/>
      <c r="AX309" s="124"/>
    </row>
    <row r="310" spans="1:50" s="123" customFormat="1" ht="72" x14ac:dyDescent="0.2">
      <c r="A310" s="52" t="s">
        <v>43</v>
      </c>
      <c r="B310" s="52" t="s">
        <v>277</v>
      </c>
      <c r="C310" s="52" t="s">
        <v>276</v>
      </c>
      <c r="D310" s="52" t="s">
        <v>33</v>
      </c>
      <c r="E310" s="52" t="s">
        <v>454</v>
      </c>
      <c r="F310" s="121" t="s">
        <v>1882</v>
      </c>
      <c r="G310" s="52" t="s">
        <v>619</v>
      </c>
      <c r="H310" s="71" t="s">
        <v>270</v>
      </c>
      <c r="I310" s="71" t="s">
        <v>274</v>
      </c>
      <c r="J310" s="122">
        <v>60000</v>
      </c>
      <c r="K310" s="249" t="s">
        <v>137</v>
      </c>
      <c r="L310" s="78"/>
      <c r="M310" s="78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19"/>
      <c r="AC310" s="19"/>
      <c r="AD310" s="19"/>
      <c r="AE310" s="20" t="s">
        <v>2807</v>
      </c>
      <c r="AF310" s="54" t="s">
        <v>2807</v>
      </c>
      <c r="AG310" s="52" t="s">
        <v>3544</v>
      </c>
      <c r="AH310" s="54" t="s">
        <v>3472</v>
      </c>
      <c r="AI310" s="54" t="s">
        <v>2456</v>
      </c>
      <c r="AJ310" s="54"/>
      <c r="AK310" s="54" t="s">
        <v>1290</v>
      </c>
      <c r="AL310" s="54" t="s">
        <v>1570</v>
      </c>
      <c r="AM310" s="52" t="s">
        <v>3553</v>
      </c>
      <c r="AN310" s="119">
        <v>58000</v>
      </c>
      <c r="AO310" s="119"/>
      <c r="AP310" s="119">
        <f t="shared" si="13"/>
        <v>2000</v>
      </c>
      <c r="AQ310" s="315">
        <v>23071</v>
      </c>
      <c r="AR310" s="315">
        <v>23071</v>
      </c>
      <c r="AS310" s="314" t="s">
        <v>1303</v>
      </c>
      <c r="AT310" s="315">
        <v>23193</v>
      </c>
      <c r="AU310" s="315">
        <v>23193</v>
      </c>
      <c r="AV310" s="16">
        <v>58000</v>
      </c>
      <c r="AW310" s="124"/>
      <c r="AX310" s="124"/>
    </row>
    <row r="311" spans="1:50" s="123" customFormat="1" ht="72" x14ac:dyDescent="0.2">
      <c r="A311" s="52" t="s">
        <v>43</v>
      </c>
      <c r="B311" s="52" t="s">
        <v>277</v>
      </c>
      <c r="C311" s="52" t="s">
        <v>276</v>
      </c>
      <c r="D311" s="52" t="s">
        <v>33</v>
      </c>
      <c r="E311" s="52" t="s">
        <v>454</v>
      </c>
      <c r="F311" s="121" t="s">
        <v>1883</v>
      </c>
      <c r="G311" s="52" t="s">
        <v>620</v>
      </c>
      <c r="H311" s="71" t="s">
        <v>270</v>
      </c>
      <c r="I311" s="71" t="s">
        <v>274</v>
      </c>
      <c r="J311" s="122">
        <v>65000</v>
      </c>
      <c r="K311" s="249" t="s">
        <v>137</v>
      </c>
      <c r="L311" s="78"/>
      <c r="M311" s="78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19"/>
      <c r="AC311" s="19"/>
      <c r="AD311" s="19"/>
      <c r="AE311" s="20" t="s">
        <v>2807</v>
      </c>
      <c r="AF311" s="54" t="s">
        <v>2807</v>
      </c>
      <c r="AG311" s="52" t="s">
        <v>3544</v>
      </c>
      <c r="AH311" s="54" t="s">
        <v>3472</v>
      </c>
      <c r="AI311" s="54" t="s">
        <v>2456</v>
      </c>
      <c r="AJ311" s="54"/>
      <c r="AK311" s="54" t="s">
        <v>1290</v>
      </c>
      <c r="AL311" s="54" t="s">
        <v>1570</v>
      </c>
      <c r="AM311" s="52" t="s">
        <v>3553</v>
      </c>
      <c r="AN311" s="119">
        <v>58000</v>
      </c>
      <c r="AO311" s="119"/>
      <c r="AP311" s="119">
        <f t="shared" si="13"/>
        <v>7000</v>
      </c>
      <c r="AQ311" s="315">
        <v>23071</v>
      </c>
      <c r="AR311" s="315">
        <v>23071</v>
      </c>
      <c r="AS311" s="314" t="s">
        <v>1303</v>
      </c>
      <c r="AT311" s="315">
        <v>23193</v>
      </c>
      <c r="AU311" s="315">
        <v>23193</v>
      </c>
      <c r="AV311" s="16">
        <v>58000</v>
      </c>
      <c r="AW311" s="124"/>
      <c r="AX311" s="124"/>
    </row>
    <row r="312" spans="1:50" s="123" customFormat="1" ht="90" x14ac:dyDescent="0.2">
      <c r="A312" s="52" t="s">
        <v>43</v>
      </c>
      <c r="B312" s="52" t="s">
        <v>277</v>
      </c>
      <c r="C312" s="52" t="s">
        <v>276</v>
      </c>
      <c r="D312" s="52" t="s">
        <v>10</v>
      </c>
      <c r="E312" s="52" t="s">
        <v>311</v>
      </c>
      <c r="F312" s="121" t="s">
        <v>1884</v>
      </c>
      <c r="G312" s="52" t="s">
        <v>625</v>
      </c>
      <c r="H312" s="71" t="s">
        <v>303</v>
      </c>
      <c r="I312" s="71" t="s">
        <v>271</v>
      </c>
      <c r="J312" s="122">
        <v>300000</v>
      </c>
      <c r="K312" s="256"/>
      <c r="L312" s="78"/>
      <c r="M312" s="249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48"/>
      <c r="AC312" s="19"/>
      <c r="AD312" s="19"/>
      <c r="AE312" s="20" t="s">
        <v>2797</v>
      </c>
      <c r="AF312" s="54" t="s">
        <v>2797</v>
      </c>
      <c r="AG312" s="52" t="s">
        <v>3544</v>
      </c>
      <c r="AH312" s="54" t="s">
        <v>3472</v>
      </c>
      <c r="AI312" s="54" t="s">
        <v>2456</v>
      </c>
      <c r="AJ312" s="54"/>
      <c r="AK312" s="54" t="s">
        <v>1290</v>
      </c>
      <c r="AL312" s="54" t="s">
        <v>1570</v>
      </c>
      <c r="AM312" s="52" t="s">
        <v>3553</v>
      </c>
      <c r="AN312" s="119">
        <v>275000</v>
      </c>
      <c r="AO312" s="119"/>
      <c r="AP312" s="119">
        <f t="shared" si="13"/>
        <v>25000</v>
      </c>
      <c r="AQ312" s="315">
        <v>23071</v>
      </c>
      <c r="AR312" s="315">
        <v>23071</v>
      </c>
      <c r="AS312" s="314" t="s">
        <v>1299</v>
      </c>
      <c r="AT312" s="314" t="s">
        <v>1299</v>
      </c>
      <c r="AU312" s="314" t="s">
        <v>1299</v>
      </c>
      <c r="AV312" s="16">
        <v>275000</v>
      </c>
      <c r="AW312" s="124"/>
      <c r="AX312" s="124"/>
    </row>
    <row r="313" spans="1:50" s="123" customFormat="1" ht="72" x14ac:dyDescent="0.2">
      <c r="A313" s="52" t="s">
        <v>43</v>
      </c>
      <c r="B313" s="52" t="s">
        <v>277</v>
      </c>
      <c r="C313" s="52" t="s">
        <v>276</v>
      </c>
      <c r="D313" s="52" t="s">
        <v>10</v>
      </c>
      <c r="E313" s="52" t="s">
        <v>311</v>
      </c>
      <c r="F313" s="121" t="s">
        <v>1885</v>
      </c>
      <c r="G313" s="52" t="s">
        <v>624</v>
      </c>
      <c r="H313" s="71" t="s">
        <v>317</v>
      </c>
      <c r="I313" s="71" t="s">
        <v>271</v>
      </c>
      <c r="J313" s="122">
        <v>80000</v>
      </c>
      <c r="K313" s="78"/>
      <c r="L313" s="78"/>
      <c r="M313" s="249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48"/>
      <c r="AC313" s="19"/>
      <c r="AD313" s="19"/>
      <c r="AE313" s="20" t="s">
        <v>2797</v>
      </c>
      <c r="AF313" s="54" t="s">
        <v>2797</v>
      </c>
      <c r="AG313" s="52" t="s">
        <v>3544</v>
      </c>
      <c r="AH313" s="54" t="s">
        <v>3472</v>
      </c>
      <c r="AI313" s="54" t="s">
        <v>2456</v>
      </c>
      <c r="AJ313" s="54"/>
      <c r="AK313" s="54" t="s">
        <v>1290</v>
      </c>
      <c r="AL313" s="54" t="s">
        <v>1570</v>
      </c>
      <c r="AM313" s="52" t="s">
        <v>3553</v>
      </c>
      <c r="AN313" s="119">
        <v>72500</v>
      </c>
      <c r="AO313" s="119"/>
      <c r="AP313" s="119">
        <f t="shared" si="13"/>
        <v>7500</v>
      </c>
      <c r="AQ313" s="315">
        <v>23071</v>
      </c>
      <c r="AR313" s="315">
        <v>23071</v>
      </c>
      <c r="AS313" s="314" t="s">
        <v>1299</v>
      </c>
      <c r="AT313" s="314" t="s">
        <v>1299</v>
      </c>
      <c r="AU313" s="314" t="s">
        <v>1299</v>
      </c>
      <c r="AV313" s="16">
        <v>72500</v>
      </c>
      <c r="AW313" s="124"/>
      <c r="AX313" s="124"/>
    </row>
    <row r="314" spans="1:50" s="123" customFormat="1" ht="72" x14ac:dyDescent="0.2">
      <c r="A314" s="52" t="s">
        <v>43</v>
      </c>
      <c r="B314" s="52" t="s">
        <v>277</v>
      </c>
      <c r="C314" s="52" t="s">
        <v>276</v>
      </c>
      <c r="D314" s="52" t="s">
        <v>10</v>
      </c>
      <c r="E314" s="52" t="s">
        <v>311</v>
      </c>
      <c r="F314" s="121" t="s">
        <v>1886</v>
      </c>
      <c r="G314" s="52" t="s">
        <v>623</v>
      </c>
      <c r="H314" s="71" t="s">
        <v>270</v>
      </c>
      <c r="I314" s="71" t="s">
        <v>271</v>
      </c>
      <c r="J314" s="122">
        <v>15000</v>
      </c>
      <c r="K314" s="78"/>
      <c r="L314" s="78"/>
      <c r="M314" s="249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48"/>
      <c r="AC314" s="19"/>
      <c r="AD314" s="19"/>
      <c r="AE314" s="20" t="s">
        <v>2797</v>
      </c>
      <c r="AF314" s="54" t="s">
        <v>2797</v>
      </c>
      <c r="AG314" s="52" t="s">
        <v>3544</v>
      </c>
      <c r="AH314" s="54" t="s">
        <v>3472</v>
      </c>
      <c r="AI314" s="54" t="s">
        <v>2456</v>
      </c>
      <c r="AJ314" s="54"/>
      <c r="AK314" s="54" t="s">
        <v>1290</v>
      </c>
      <c r="AL314" s="54" t="s">
        <v>1570</v>
      </c>
      <c r="AM314" s="52" t="s">
        <v>3553</v>
      </c>
      <c r="AN314" s="119">
        <v>12500</v>
      </c>
      <c r="AO314" s="119"/>
      <c r="AP314" s="119">
        <f t="shared" si="13"/>
        <v>2500</v>
      </c>
      <c r="AQ314" s="315">
        <v>23071</v>
      </c>
      <c r="AR314" s="315">
        <v>23071</v>
      </c>
      <c r="AS314" s="314" t="s">
        <v>1299</v>
      </c>
      <c r="AT314" s="314" t="s">
        <v>1299</v>
      </c>
      <c r="AU314" s="314" t="s">
        <v>1299</v>
      </c>
      <c r="AV314" s="16">
        <v>22000</v>
      </c>
      <c r="AW314" s="124"/>
      <c r="AX314" s="124"/>
    </row>
    <row r="315" spans="1:50" s="123" customFormat="1" ht="90" x14ac:dyDescent="0.2">
      <c r="A315" s="52" t="s">
        <v>43</v>
      </c>
      <c r="B315" s="52" t="s">
        <v>277</v>
      </c>
      <c r="C315" s="52" t="s">
        <v>276</v>
      </c>
      <c r="D315" s="52" t="s">
        <v>10</v>
      </c>
      <c r="E315" s="52" t="s">
        <v>311</v>
      </c>
      <c r="F315" s="121" t="s">
        <v>1887</v>
      </c>
      <c r="G315" s="52" t="s">
        <v>622</v>
      </c>
      <c r="H315" s="71" t="s">
        <v>303</v>
      </c>
      <c r="I315" s="71" t="s">
        <v>271</v>
      </c>
      <c r="J315" s="122">
        <v>25000</v>
      </c>
      <c r="K315" s="78"/>
      <c r="L315" s="78"/>
      <c r="M315" s="249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48"/>
      <c r="AC315" s="19"/>
      <c r="AD315" s="19"/>
      <c r="AE315" s="20" t="s">
        <v>2797</v>
      </c>
      <c r="AF315" s="54" t="s">
        <v>2797</v>
      </c>
      <c r="AG315" s="52" t="s">
        <v>3544</v>
      </c>
      <c r="AH315" s="54" t="s">
        <v>3472</v>
      </c>
      <c r="AI315" s="54" t="s">
        <v>2456</v>
      </c>
      <c r="AJ315" s="54"/>
      <c r="AK315" s="54" t="s">
        <v>1290</v>
      </c>
      <c r="AL315" s="54" t="s">
        <v>1570</v>
      </c>
      <c r="AM315" s="52" t="s">
        <v>3553</v>
      </c>
      <c r="AN315" s="119">
        <v>22000</v>
      </c>
      <c r="AO315" s="119"/>
      <c r="AP315" s="119">
        <f t="shared" si="13"/>
        <v>3000</v>
      </c>
      <c r="AQ315" s="315">
        <v>23071</v>
      </c>
      <c r="AR315" s="315">
        <v>23071</v>
      </c>
      <c r="AS315" s="314" t="s">
        <v>1299</v>
      </c>
      <c r="AT315" s="314" t="s">
        <v>1299</v>
      </c>
      <c r="AU315" s="314" t="s">
        <v>1299</v>
      </c>
      <c r="AV315" s="16">
        <v>12500</v>
      </c>
      <c r="AW315" s="124"/>
      <c r="AX315" s="124"/>
    </row>
    <row r="316" spans="1:50" s="123" customFormat="1" ht="72" x14ac:dyDescent="0.2">
      <c r="A316" s="52" t="s">
        <v>43</v>
      </c>
      <c r="B316" s="52" t="s">
        <v>277</v>
      </c>
      <c r="C316" s="52" t="s">
        <v>276</v>
      </c>
      <c r="D316" s="52" t="s">
        <v>10</v>
      </c>
      <c r="E316" s="52" t="s">
        <v>311</v>
      </c>
      <c r="F316" s="121" t="s">
        <v>1888</v>
      </c>
      <c r="G316" s="52" t="s">
        <v>621</v>
      </c>
      <c r="H316" s="71" t="s">
        <v>270</v>
      </c>
      <c r="I316" s="71" t="s">
        <v>268</v>
      </c>
      <c r="J316" s="122">
        <v>5700</v>
      </c>
      <c r="K316" s="78"/>
      <c r="L316" s="78"/>
      <c r="M316" s="249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54" t="s">
        <v>2797</v>
      </c>
      <c r="AG316" s="52" t="s">
        <v>3544</v>
      </c>
      <c r="AH316" s="54" t="s">
        <v>3472</v>
      </c>
      <c r="AI316" s="54" t="s">
        <v>2456</v>
      </c>
      <c r="AJ316" s="54"/>
      <c r="AK316" s="54" t="s">
        <v>1290</v>
      </c>
      <c r="AL316" s="54" t="s">
        <v>1570</v>
      </c>
      <c r="AM316" s="52" t="s">
        <v>3553</v>
      </c>
      <c r="AN316" s="119">
        <v>5400</v>
      </c>
      <c r="AO316" s="119"/>
      <c r="AP316" s="119">
        <f t="shared" si="13"/>
        <v>300</v>
      </c>
      <c r="AQ316" s="315">
        <v>23071</v>
      </c>
      <c r="AR316" s="315">
        <v>23071</v>
      </c>
      <c r="AS316" s="314" t="s">
        <v>1299</v>
      </c>
      <c r="AT316" s="314" t="s">
        <v>1299</v>
      </c>
      <c r="AU316" s="314" t="s">
        <v>1299</v>
      </c>
      <c r="AV316" s="16">
        <v>5400</v>
      </c>
      <c r="AW316" s="124"/>
      <c r="AX316" s="124"/>
    </row>
    <row r="317" spans="1:50" s="123" customFormat="1" ht="324" hidden="1" x14ac:dyDescent="0.2">
      <c r="A317" s="52" t="s">
        <v>43</v>
      </c>
      <c r="B317" s="52" t="s">
        <v>277</v>
      </c>
      <c r="C317" s="52" t="s">
        <v>17</v>
      </c>
      <c r="D317" s="52" t="s">
        <v>1566</v>
      </c>
      <c r="E317" s="52" t="s">
        <v>454</v>
      </c>
      <c r="F317" s="121" t="s">
        <v>3558</v>
      </c>
      <c r="G317" s="52" t="s">
        <v>1114</v>
      </c>
      <c r="H317" s="71" t="s">
        <v>270</v>
      </c>
      <c r="I317" s="71" t="s">
        <v>631</v>
      </c>
      <c r="J317" s="122">
        <f>11196900+8700000</f>
        <v>19896900</v>
      </c>
      <c r="K317" s="249" t="s">
        <v>137</v>
      </c>
      <c r="L317" s="71"/>
      <c r="M317" s="71"/>
      <c r="N317" s="52" t="s">
        <v>1306</v>
      </c>
      <c r="O317" s="121" t="s">
        <v>1307</v>
      </c>
      <c r="P317" s="81">
        <v>22703</v>
      </c>
      <c r="Q317" s="52" t="s">
        <v>1308</v>
      </c>
      <c r="R317" s="52" t="s">
        <v>1309</v>
      </c>
      <c r="S317" s="52" t="s">
        <v>1191</v>
      </c>
      <c r="T317" s="52" t="s">
        <v>1289</v>
      </c>
      <c r="U317" s="119" t="s">
        <v>1289</v>
      </c>
      <c r="V317" s="52" t="s">
        <v>1310</v>
      </c>
      <c r="W317" s="119">
        <v>92627718.859999999</v>
      </c>
      <c r="X317" s="71"/>
      <c r="Y317" s="52" t="s">
        <v>3982</v>
      </c>
      <c r="Z317" s="52" t="s">
        <v>1311</v>
      </c>
      <c r="AA317" s="52">
        <v>7013046268</v>
      </c>
      <c r="AB317" s="52" t="s">
        <v>1313</v>
      </c>
      <c r="AC317" s="52" t="s">
        <v>1314</v>
      </c>
      <c r="AD317" s="52" t="s">
        <v>2440</v>
      </c>
      <c r="AE317" s="52" t="s">
        <v>3727</v>
      </c>
      <c r="AF317" s="52" t="s">
        <v>1312</v>
      </c>
      <c r="AG317" s="52" t="s">
        <v>3545</v>
      </c>
      <c r="AH317" s="52" t="s">
        <v>1312</v>
      </c>
      <c r="AI317" s="52" t="s">
        <v>2456</v>
      </c>
      <c r="AJ317" s="52"/>
      <c r="AK317" s="54" t="s">
        <v>1312</v>
      </c>
      <c r="AL317" s="54" t="s">
        <v>1572</v>
      </c>
      <c r="AM317" s="52" t="s">
        <v>3553</v>
      </c>
      <c r="AN317" s="122">
        <f>11196900+8700000</f>
        <v>19896900</v>
      </c>
      <c r="AO317" s="119"/>
      <c r="AP317" s="119">
        <f t="shared" si="13"/>
        <v>0</v>
      </c>
      <c r="AQ317" s="124"/>
      <c r="AR317" s="124"/>
      <c r="AS317" s="124"/>
      <c r="AT317" s="124"/>
      <c r="AU317" s="124"/>
      <c r="AV317" s="124"/>
      <c r="AW317" s="124"/>
      <c r="AX317" s="124"/>
    </row>
    <row r="318" spans="1:50" s="123" customFormat="1" ht="72" hidden="1" x14ac:dyDescent="0.2">
      <c r="A318" s="52" t="s">
        <v>43</v>
      </c>
      <c r="B318" s="52" t="s">
        <v>277</v>
      </c>
      <c r="C318" s="52" t="s">
        <v>17</v>
      </c>
      <c r="D318" s="52" t="s">
        <v>34</v>
      </c>
      <c r="E318" s="52" t="s">
        <v>454</v>
      </c>
      <c r="F318" s="121" t="s">
        <v>1889</v>
      </c>
      <c r="G318" s="52" t="s">
        <v>1126</v>
      </c>
      <c r="H318" s="71" t="s">
        <v>270</v>
      </c>
      <c r="I318" s="71" t="s">
        <v>1119</v>
      </c>
      <c r="J318" s="122">
        <v>4580500</v>
      </c>
      <c r="K318" s="249" t="s">
        <v>137</v>
      </c>
      <c r="L318" s="78"/>
      <c r="M318" s="78"/>
      <c r="N318" s="18" t="s">
        <v>3728</v>
      </c>
      <c r="O318" s="19"/>
      <c r="P318" s="19"/>
      <c r="Q318" s="19"/>
      <c r="R318" s="124"/>
      <c r="S318" s="124"/>
      <c r="T318" s="124"/>
      <c r="U318" s="124"/>
      <c r="V318" s="19"/>
      <c r="W318" s="19"/>
      <c r="X318" s="18"/>
      <c r="Y318" s="46"/>
      <c r="Z318" s="19"/>
      <c r="AA318" s="19"/>
      <c r="AB318" s="19"/>
      <c r="AC318" s="19"/>
      <c r="AD318" s="124"/>
      <c r="AE318" s="19" t="s">
        <v>3729</v>
      </c>
      <c r="AF318" s="54" t="s">
        <v>2820</v>
      </c>
      <c r="AG318" s="54" t="s">
        <v>3539</v>
      </c>
      <c r="AH318" s="52" t="s">
        <v>3477</v>
      </c>
      <c r="AI318" s="52" t="s">
        <v>3467</v>
      </c>
      <c r="AJ318" s="52"/>
      <c r="AK318" s="54" t="s">
        <v>1316</v>
      </c>
      <c r="AL318" s="52" t="s">
        <v>1571</v>
      </c>
      <c r="AM318" s="52" t="s">
        <v>3553</v>
      </c>
      <c r="AN318" s="119"/>
      <c r="AO318" s="119"/>
      <c r="AP318" s="119">
        <f t="shared" si="13"/>
        <v>4580500</v>
      </c>
      <c r="AQ318" s="315">
        <v>23071</v>
      </c>
      <c r="AR318" s="315">
        <v>23102</v>
      </c>
      <c r="AS318" s="315" t="s">
        <v>1317</v>
      </c>
      <c r="AT318" s="124" t="s">
        <v>1318</v>
      </c>
      <c r="AU318" s="124" t="s">
        <v>1318</v>
      </c>
      <c r="AV318" s="16">
        <v>4304000</v>
      </c>
      <c r="AW318" s="124"/>
      <c r="AX318" s="124"/>
    </row>
    <row r="319" spans="1:50" s="123" customFormat="1" ht="72" hidden="1" x14ac:dyDescent="0.2">
      <c r="A319" s="52" t="s">
        <v>43</v>
      </c>
      <c r="B319" s="52" t="s">
        <v>277</v>
      </c>
      <c r="C319" s="52" t="s">
        <v>17</v>
      </c>
      <c r="D319" s="52" t="s">
        <v>34</v>
      </c>
      <c r="E319" s="52" t="s">
        <v>454</v>
      </c>
      <c r="F319" s="121" t="s">
        <v>1890</v>
      </c>
      <c r="G319" s="52" t="s">
        <v>1127</v>
      </c>
      <c r="H319" s="71" t="s">
        <v>270</v>
      </c>
      <c r="I319" s="71" t="s">
        <v>1119</v>
      </c>
      <c r="J319" s="122">
        <v>3000000</v>
      </c>
      <c r="K319" s="249" t="s">
        <v>137</v>
      </c>
      <c r="L319" s="78"/>
      <c r="M319" s="78"/>
      <c r="N319" s="19" t="s">
        <v>2821</v>
      </c>
      <c r="O319" s="19"/>
      <c r="P319" s="19"/>
      <c r="Q319" s="19"/>
      <c r="R319" s="124"/>
      <c r="S319" s="124"/>
      <c r="T319" s="124"/>
      <c r="U319" s="124"/>
      <c r="V319" s="19"/>
      <c r="W319" s="19"/>
      <c r="X319" s="18"/>
      <c r="Y319" s="46"/>
      <c r="Z319" s="19"/>
      <c r="AA319" s="19"/>
      <c r="AB319" s="19"/>
      <c r="AC319" s="19"/>
      <c r="AD319" s="124"/>
      <c r="AE319" s="19" t="s">
        <v>3729</v>
      </c>
      <c r="AF319" s="54" t="s">
        <v>2822</v>
      </c>
      <c r="AG319" s="54" t="s">
        <v>3540</v>
      </c>
      <c r="AH319" s="54" t="s">
        <v>1571</v>
      </c>
      <c r="AI319" s="52" t="s">
        <v>3467</v>
      </c>
      <c r="AJ319" s="52"/>
      <c r="AK319" s="54" t="s">
        <v>1319</v>
      </c>
      <c r="AL319" s="54" t="s">
        <v>1568</v>
      </c>
      <c r="AM319" s="52" t="s">
        <v>3553</v>
      </c>
      <c r="AN319" s="119"/>
      <c r="AO319" s="119"/>
      <c r="AP319" s="119">
        <f t="shared" si="13"/>
        <v>3000000</v>
      </c>
      <c r="AQ319" s="315">
        <v>23071</v>
      </c>
      <c r="AR319" s="315">
        <v>23102</v>
      </c>
      <c r="AS319" s="315" t="s">
        <v>1320</v>
      </c>
      <c r="AT319" s="124" t="s">
        <v>1321</v>
      </c>
      <c r="AU319" s="124" t="s">
        <v>1321</v>
      </c>
      <c r="AV319" s="16">
        <v>3000000</v>
      </c>
      <c r="AW319" s="124"/>
      <c r="AX319" s="124"/>
    </row>
    <row r="320" spans="1:50" s="123" customFormat="1" ht="72" hidden="1" x14ac:dyDescent="0.2">
      <c r="A320" s="52" t="s">
        <v>43</v>
      </c>
      <c r="B320" s="52" t="s">
        <v>277</v>
      </c>
      <c r="C320" s="52" t="s">
        <v>17</v>
      </c>
      <c r="D320" s="52" t="s">
        <v>34</v>
      </c>
      <c r="E320" s="52" t="s">
        <v>454</v>
      </c>
      <c r="F320" s="121" t="s">
        <v>1891</v>
      </c>
      <c r="G320" s="52" t="s">
        <v>1128</v>
      </c>
      <c r="H320" s="71" t="s">
        <v>270</v>
      </c>
      <c r="I320" s="71" t="s">
        <v>1119</v>
      </c>
      <c r="J320" s="122">
        <v>4017900</v>
      </c>
      <c r="K320" s="249" t="s">
        <v>137</v>
      </c>
      <c r="L320" s="78"/>
      <c r="M320" s="78"/>
      <c r="N320" s="19" t="s">
        <v>1315</v>
      </c>
      <c r="O320" s="19"/>
      <c r="P320" s="19"/>
      <c r="Q320" s="19"/>
      <c r="R320" s="124"/>
      <c r="S320" s="124"/>
      <c r="T320" s="124"/>
      <c r="U320" s="124"/>
      <c r="V320" s="19"/>
      <c r="W320" s="19"/>
      <c r="X320" s="18"/>
      <c r="Y320" s="46"/>
      <c r="Z320" s="19"/>
      <c r="AA320" s="19"/>
      <c r="AB320" s="19"/>
      <c r="AC320" s="19"/>
      <c r="AD320" s="124"/>
      <c r="AE320" s="19" t="s">
        <v>3729</v>
      </c>
      <c r="AF320" s="54" t="s">
        <v>2823</v>
      </c>
      <c r="AG320" s="54" t="s">
        <v>3540</v>
      </c>
      <c r="AH320" s="52" t="s">
        <v>1571</v>
      </c>
      <c r="AI320" s="52" t="s">
        <v>3467</v>
      </c>
      <c r="AJ320" s="52"/>
      <c r="AK320" s="54" t="s">
        <v>1316</v>
      </c>
      <c r="AL320" s="52" t="s">
        <v>1571</v>
      </c>
      <c r="AM320" s="52" t="s">
        <v>3553</v>
      </c>
      <c r="AN320" s="119"/>
      <c r="AO320" s="119"/>
      <c r="AP320" s="119">
        <f t="shared" si="13"/>
        <v>4017900</v>
      </c>
      <c r="AQ320" s="315">
        <v>23071</v>
      </c>
      <c r="AR320" s="315">
        <v>23102</v>
      </c>
      <c r="AS320" s="315" t="s">
        <v>1317</v>
      </c>
      <c r="AT320" s="124" t="s">
        <v>1318</v>
      </c>
      <c r="AU320" s="124" t="s">
        <v>1318</v>
      </c>
      <c r="AV320" s="16">
        <v>3810000</v>
      </c>
      <c r="AW320" s="124"/>
      <c r="AX320" s="124"/>
    </row>
    <row r="321" spans="1:50" s="123" customFormat="1" ht="72" hidden="1" x14ac:dyDescent="0.2">
      <c r="A321" s="52" t="s">
        <v>43</v>
      </c>
      <c r="B321" s="52" t="s">
        <v>277</v>
      </c>
      <c r="C321" s="52" t="s">
        <v>17</v>
      </c>
      <c r="D321" s="52" t="s">
        <v>34</v>
      </c>
      <c r="E321" s="52" t="s">
        <v>454</v>
      </c>
      <c r="F321" s="121" t="s">
        <v>1892</v>
      </c>
      <c r="G321" s="52" t="s">
        <v>1129</v>
      </c>
      <c r="H321" s="71" t="s">
        <v>270</v>
      </c>
      <c r="I321" s="71" t="s">
        <v>1122</v>
      </c>
      <c r="J321" s="122">
        <v>1800000</v>
      </c>
      <c r="K321" s="249" t="s">
        <v>137</v>
      </c>
      <c r="L321" s="78"/>
      <c r="M321" s="78"/>
      <c r="N321" s="19" t="s">
        <v>2821</v>
      </c>
      <c r="O321" s="19"/>
      <c r="P321" s="19"/>
      <c r="Q321" s="19"/>
      <c r="R321" s="124"/>
      <c r="S321" s="124"/>
      <c r="T321" s="124"/>
      <c r="U321" s="124"/>
      <c r="V321" s="19"/>
      <c r="W321" s="19"/>
      <c r="X321" s="18"/>
      <c r="Y321" s="46"/>
      <c r="Z321" s="19"/>
      <c r="AA321" s="19"/>
      <c r="AB321" s="19"/>
      <c r="AC321" s="19"/>
      <c r="AD321" s="124"/>
      <c r="AE321" s="19" t="s">
        <v>3729</v>
      </c>
      <c r="AF321" s="54" t="s">
        <v>2822</v>
      </c>
      <c r="AG321" s="54" t="s">
        <v>3540</v>
      </c>
      <c r="AH321" s="54" t="s">
        <v>1571</v>
      </c>
      <c r="AI321" s="52" t="s">
        <v>3467</v>
      </c>
      <c r="AJ321" s="52"/>
      <c r="AK321" s="54" t="s">
        <v>1319</v>
      </c>
      <c r="AL321" s="54" t="s">
        <v>1568</v>
      </c>
      <c r="AM321" s="52" t="s">
        <v>3553</v>
      </c>
      <c r="AN321" s="119"/>
      <c r="AO321" s="119"/>
      <c r="AP321" s="119">
        <f t="shared" si="13"/>
        <v>1800000</v>
      </c>
      <c r="AQ321" s="315">
        <v>23071</v>
      </c>
      <c r="AR321" s="315">
        <v>23102</v>
      </c>
      <c r="AS321" s="315" t="s">
        <v>1317</v>
      </c>
      <c r="AT321" s="124" t="s">
        <v>1318</v>
      </c>
      <c r="AU321" s="124" t="s">
        <v>1318</v>
      </c>
      <c r="AV321" s="16">
        <v>1800000</v>
      </c>
      <c r="AW321" s="124"/>
      <c r="AX321" s="124"/>
    </row>
    <row r="322" spans="1:50" s="123" customFormat="1" ht="72" hidden="1" x14ac:dyDescent="0.2">
      <c r="A322" s="52" t="s">
        <v>43</v>
      </c>
      <c r="B322" s="52" t="s">
        <v>277</v>
      </c>
      <c r="C322" s="52" t="s">
        <v>17</v>
      </c>
      <c r="D322" s="52" t="s">
        <v>34</v>
      </c>
      <c r="E322" s="52" t="s">
        <v>454</v>
      </c>
      <c r="F322" s="121" t="s">
        <v>1893</v>
      </c>
      <c r="G322" s="52" t="s">
        <v>1130</v>
      </c>
      <c r="H322" s="71" t="s">
        <v>270</v>
      </c>
      <c r="I322" s="71" t="s">
        <v>1119</v>
      </c>
      <c r="J322" s="122">
        <v>3011600</v>
      </c>
      <c r="K322" s="249" t="s">
        <v>137</v>
      </c>
      <c r="L322" s="78"/>
      <c r="M322" s="78"/>
      <c r="N322" s="19" t="s">
        <v>2821</v>
      </c>
      <c r="O322" s="19"/>
      <c r="P322" s="19"/>
      <c r="Q322" s="19"/>
      <c r="R322" s="19"/>
      <c r="S322" s="19"/>
      <c r="T322" s="19"/>
      <c r="U322" s="19"/>
      <c r="V322" s="19"/>
      <c r="W322" s="19"/>
      <c r="X322" s="18"/>
      <c r="Y322" s="46"/>
      <c r="Z322" s="19"/>
      <c r="AA322" s="19"/>
      <c r="AB322" s="19"/>
      <c r="AC322" s="19"/>
      <c r="AD322" s="19"/>
      <c r="AE322" s="19" t="s">
        <v>3729</v>
      </c>
      <c r="AF322" s="54" t="s">
        <v>2822</v>
      </c>
      <c r="AG322" s="54" t="s">
        <v>3540</v>
      </c>
      <c r="AH322" s="54" t="s">
        <v>1571</v>
      </c>
      <c r="AI322" s="52" t="s">
        <v>3467</v>
      </c>
      <c r="AJ322" s="52"/>
      <c r="AK322" s="54" t="s">
        <v>1319</v>
      </c>
      <c r="AL322" s="54" t="s">
        <v>1568</v>
      </c>
      <c r="AM322" s="52" t="s">
        <v>3553</v>
      </c>
      <c r="AN322" s="119"/>
      <c r="AO322" s="119"/>
      <c r="AP322" s="119">
        <f t="shared" si="13"/>
        <v>3011600</v>
      </c>
      <c r="AQ322" s="49">
        <v>23071</v>
      </c>
      <c r="AR322" s="49">
        <v>23102</v>
      </c>
      <c r="AS322" s="49">
        <v>23132</v>
      </c>
      <c r="AT322" s="49">
        <v>23163</v>
      </c>
      <c r="AU322" s="49">
        <v>23163</v>
      </c>
      <c r="AV322" s="16">
        <v>3011600</v>
      </c>
      <c r="AW322" s="19"/>
      <c r="AX322" s="19"/>
    </row>
    <row r="323" spans="1:50" s="123" customFormat="1" ht="72" x14ac:dyDescent="0.2">
      <c r="A323" s="52" t="s">
        <v>44</v>
      </c>
      <c r="B323" s="52" t="s">
        <v>277</v>
      </c>
      <c r="C323" s="52" t="s">
        <v>276</v>
      </c>
      <c r="D323" s="52" t="s">
        <v>11</v>
      </c>
      <c r="E323" s="52" t="s">
        <v>454</v>
      </c>
      <c r="F323" s="121" t="s">
        <v>1894</v>
      </c>
      <c r="G323" s="52" t="s">
        <v>626</v>
      </c>
      <c r="H323" s="71" t="s">
        <v>270</v>
      </c>
      <c r="I323" s="71" t="s">
        <v>271</v>
      </c>
      <c r="J323" s="122">
        <v>20000</v>
      </c>
      <c r="K323" s="71"/>
      <c r="L323" s="71"/>
      <c r="M323" s="249" t="s">
        <v>137</v>
      </c>
      <c r="N323" s="19" t="s">
        <v>1322</v>
      </c>
      <c r="O323" s="19" t="s">
        <v>3730</v>
      </c>
      <c r="P323" s="48">
        <v>23110</v>
      </c>
      <c r="Q323" s="19" t="s">
        <v>3731</v>
      </c>
      <c r="R323" s="19" t="s">
        <v>1297</v>
      </c>
      <c r="S323" s="19" t="s">
        <v>128</v>
      </c>
      <c r="T323" s="19" t="s">
        <v>3732</v>
      </c>
      <c r="U323" s="19" t="s">
        <v>3733</v>
      </c>
      <c r="V323" s="19" t="s">
        <v>3734</v>
      </c>
      <c r="W323" s="74">
        <v>20000</v>
      </c>
      <c r="X323" s="18" t="s">
        <v>2828</v>
      </c>
      <c r="Y323" s="128">
        <v>23125</v>
      </c>
      <c r="Z323" s="74">
        <v>20000</v>
      </c>
      <c r="AA323" s="19">
        <v>7014300165</v>
      </c>
      <c r="AB323" s="19"/>
      <c r="AC323" s="19"/>
      <c r="AD323" s="19"/>
      <c r="AE323" s="20" t="s">
        <v>2548</v>
      </c>
      <c r="AF323" s="54" t="s">
        <v>1323</v>
      </c>
      <c r="AG323" s="54" t="s">
        <v>3539</v>
      </c>
      <c r="AH323" s="54" t="s">
        <v>1571</v>
      </c>
      <c r="AI323" s="52" t="s">
        <v>2456</v>
      </c>
      <c r="AJ323" s="52"/>
      <c r="AK323" s="54" t="s">
        <v>1323</v>
      </c>
      <c r="AL323" s="54" t="s">
        <v>1571</v>
      </c>
      <c r="AM323" s="52" t="s">
        <v>3553</v>
      </c>
      <c r="AN323" s="122">
        <v>20000</v>
      </c>
      <c r="AO323" s="119"/>
      <c r="AP323" s="119">
        <f t="shared" ref="AP323:AP386" si="14">J323-AN323-AO323</f>
        <v>0</v>
      </c>
      <c r="AQ323" s="79">
        <v>242217</v>
      </c>
      <c r="AR323" s="79">
        <v>242217</v>
      </c>
      <c r="AS323" s="52"/>
      <c r="AT323" s="52"/>
      <c r="AU323" s="52"/>
      <c r="AV323" s="254"/>
      <c r="AW323" s="254"/>
      <c r="AX323" s="52"/>
    </row>
    <row r="324" spans="1:50" s="123" customFormat="1" ht="108" hidden="1" x14ac:dyDescent="0.2">
      <c r="A324" s="52" t="s">
        <v>44</v>
      </c>
      <c r="B324" s="52" t="s">
        <v>277</v>
      </c>
      <c r="C324" s="52" t="s">
        <v>276</v>
      </c>
      <c r="D324" s="52" t="s">
        <v>11</v>
      </c>
      <c r="E324" s="52" t="s">
        <v>454</v>
      </c>
      <c r="F324" s="121" t="s">
        <v>1895</v>
      </c>
      <c r="G324" s="52" t="s">
        <v>627</v>
      </c>
      <c r="H324" s="71" t="s">
        <v>272</v>
      </c>
      <c r="I324" s="71" t="s">
        <v>271</v>
      </c>
      <c r="J324" s="122">
        <v>36000</v>
      </c>
      <c r="K324" s="71"/>
      <c r="L324" s="71"/>
      <c r="M324" s="249" t="s">
        <v>137</v>
      </c>
      <c r="N324" s="124" t="s">
        <v>1322</v>
      </c>
      <c r="O324" s="124"/>
      <c r="P324" s="124"/>
      <c r="Q324" s="124"/>
      <c r="R324" s="124"/>
      <c r="S324" s="124"/>
      <c r="T324" s="124"/>
      <c r="U324" s="124"/>
      <c r="V324" s="124"/>
      <c r="W324" s="322"/>
      <c r="X324" s="125"/>
      <c r="Y324" s="314"/>
      <c r="Z324" s="322"/>
      <c r="AA324" s="124"/>
      <c r="AB324" s="124"/>
      <c r="AC324" s="124"/>
      <c r="AD324" s="124"/>
      <c r="AE324" s="127" t="s">
        <v>3735</v>
      </c>
      <c r="AF324" s="54" t="s">
        <v>1323</v>
      </c>
      <c r="AG324" s="54" t="s">
        <v>3539</v>
      </c>
      <c r="AH324" s="54" t="s">
        <v>1571</v>
      </c>
      <c r="AI324" s="52" t="s">
        <v>3467</v>
      </c>
      <c r="AJ324" s="52"/>
      <c r="AK324" s="54" t="s">
        <v>1323</v>
      </c>
      <c r="AL324" s="54" t="s">
        <v>1571</v>
      </c>
      <c r="AM324" s="52" t="s">
        <v>3553</v>
      </c>
      <c r="AN324" s="119"/>
      <c r="AO324" s="119"/>
      <c r="AP324" s="119">
        <f t="shared" si="14"/>
        <v>36000</v>
      </c>
      <c r="AQ324" s="79">
        <v>242217</v>
      </c>
      <c r="AR324" s="79">
        <v>242217</v>
      </c>
      <c r="AS324" s="52"/>
      <c r="AT324" s="52"/>
      <c r="AU324" s="52"/>
      <c r="AV324" s="254"/>
      <c r="AW324" s="254"/>
      <c r="AX324" s="52"/>
    </row>
    <row r="325" spans="1:50" s="123" customFormat="1" ht="72" x14ac:dyDescent="0.2">
      <c r="A325" s="52" t="s">
        <v>44</v>
      </c>
      <c r="B325" s="52" t="s">
        <v>277</v>
      </c>
      <c r="C325" s="52" t="s">
        <v>276</v>
      </c>
      <c r="D325" s="52" t="s">
        <v>11</v>
      </c>
      <c r="E325" s="52" t="s">
        <v>454</v>
      </c>
      <c r="F325" s="121" t="s">
        <v>1896</v>
      </c>
      <c r="G325" s="52" t="s">
        <v>628</v>
      </c>
      <c r="H325" s="71" t="s">
        <v>270</v>
      </c>
      <c r="I325" s="71" t="s">
        <v>274</v>
      </c>
      <c r="J325" s="122">
        <v>55000</v>
      </c>
      <c r="K325" s="71"/>
      <c r="L325" s="71"/>
      <c r="M325" s="249" t="s">
        <v>137</v>
      </c>
      <c r="N325" s="19" t="s">
        <v>1322</v>
      </c>
      <c r="O325" s="19" t="s">
        <v>3736</v>
      </c>
      <c r="P325" s="48">
        <v>23101</v>
      </c>
      <c r="Q325" s="19" t="s">
        <v>3737</v>
      </c>
      <c r="R325" s="19" t="s">
        <v>15</v>
      </c>
      <c r="S325" s="19" t="s">
        <v>128</v>
      </c>
      <c r="T325" s="19" t="s">
        <v>2395</v>
      </c>
      <c r="U325" s="19" t="s">
        <v>2395</v>
      </c>
      <c r="V325" s="19" t="s">
        <v>3738</v>
      </c>
      <c r="W325" s="74">
        <v>55000</v>
      </c>
      <c r="X325" s="18" t="s">
        <v>2828</v>
      </c>
      <c r="Y325" s="128">
        <v>23131</v>
      </c>
      <c r="Z325" s="74">
        <v>55000</v>
      </c>
      <c r="AA325" s="19">
        <v>7014279891</v>
      </c>
      <c r="AB325" s="19"/>
      <c r="AC325" s="19"/>
      <c r="AD325" s="19"/>
      <c r="AE325" s="20" t="s">
        <v>2548</v>
      </c>
      <c r="AF325" s="54" t="s">
        <v>1323</v>
      </c>
      <c r="AG325" s="54" t="s">
        <v>3539</v>
      </c>
      <c r="AH325" s="54" t="s">
        <v>1571</v>
      </c>
      <c r="AI325" s="52" t="s">
        <v>2456</v>
      </c>
      <c r="AJ325" s="52"/>
      <c r="AK325" s="54" t="s">
        <v>1323</v>
      </c>
      <c r="AL325" s="54" t="s">
        <v>1571</v>
      </c>
      <c r="AM325" s="52" t="s">
        <v>3553</v>
      </c>
      <c r="AN325" s="119">
        <v>55000</v>
      </c>
      <c r="AO325" s="119"/>
      <c r="AP325" s="119">
        <f t="shared" si="14"/>
        <v>0</v>
      </c>
      <c r="AQ325" s="79">
        <v>242217</v>
      </c>
      <c r="AR325" s="79">
        <v>242217</v>
      </c>
      <c r="AS325" s="52"/>
      <c r="AT325" s="52"/>
      <c r="AU325" s="52"/>
      <c r="AV325" s="254"/>
      <c r="AW325" s="254"/>
      <c r="AX325" s="52"/>
    </row>
    <row r="326" spans="1:50" s="123" customFormat="1" ht="72" x14ac:dyDescent="0.2">
      <c r="A326" s="52" t="s">
        <v>44</v>
      </c>
      <c r="B326" s="52" t="s">
        <v>277</v>
      </c>
      <c r="C326" s="52" t="s">
        <v>276</v>
      </c>
      <c r="D326" s="52" t="s">
        <v>11</v>
      </c>
      <c r="E326" s="52" t="s">
        <v>454</v>
      </c>
      <c r="F326" s="121" t="s">
        <v>1897</v>
      </c>
      <c r="G326" s="52" t="s">
        <v>629</v>
      </c>
      <c r="H326" s="71" t="s">
        <v>270</v>
      </c>
      <c r="I326" s="71" t="s">
        <v>274</v>
      </c>
      <c r="J326" s="122">
        <v>15000</v>
      </c>
      <c r="K326" s="71"/>
      <c r="L326" s="71"/>
      <c r="M326" s="249" t="s">
        <v>137</v>
      </c>
      <c r="N326" s="19" t="s">
        <v>1322</v>
      </c>
      <c r="O326" s="19" t="s">
        <v>3739</v>
      </c>
      <c r="P326" s="48">
        <v>23110</v>
      </c>
      <c r="Q326" s="19" t="s">
        <v>3740</v>
      </c>
      <c r="R326" s="19" t="s">
        <v>1295</v>
      </c>
      <c r="S326" s="19" t="s">
        <v>128</v>
      </c>
      <c r="T326" s="19" t="s">
        <v>2395</v>
      </c>
      <c r="U326" s="19" t="s">
        <v>2395</v>
      </c>
      <c r="V326" s="19" t="s">
        <v>3741</v>
      </c>
      <c r="W326" s="74">
        <v>10400</v>
      </c>
      <c r="X326" s="18" t="s">
        <v>2828</v>
      </c>
      <c r="Y326" s="128">
        <v>23117</v>
      </c>
      <c r="Z326" s="74">
        <v>10400</v>
      </c>
      <c r="AA326" s="19">
        <v>7014307160</v>
      </c>
      <c r="AB326" s="48">
        <v>23116</v>
      </c>
      <c r="AC326" s="48">
        <v>23116</v>
      </c>
      <c r="AD326" s="74">
        <v>10400</v>
      </c>
      <c r="AE326" s="20" t="s">
        <v>2833</v>
      </c>
      <c r="AF326" s="54" t="s">
        <v>1323</v>
      </c>
      <c r="AG326" s="54" t="s">
        <v>3539</v>
      </c>
      <c r="AH326" s="54" t="s">
        <v>1571</v>
      </c>
      <c r="AI326" s="52" t="s">
        <v>2456</v>
      </c>
      <c r="AJ326" s="52"/>
      <c r="AK326" s="54" t="s">
        <v>1323</v>
      </c>
      <c r="AL326" s="54" t="s">
        <v>1571</v>
      </c>
      <c r="AM326" s="52" t="s">
        <v>3553</v>
      </c>
      <c r="AN326" s="119">
        <v>7500</v>
      </c>
      <c r="AO326" s="119"/>
      <c r="AP326" s="119">
        <f t="shared" si="14"/>
        <v>7500</v>
      </c>
      <c r="AQ326" s="79">
        <v>242217</v>
      </c>
      <c r="AR326" s="79">
        <v>242217</v>
      </c>
      <c r="AS326" s="52"/>
      <c r="AT326" s="52"/>
      <c r="AU326" s="52"/>
      <c r="AV326" s="254"/>
      <c r="AW326" s="254"/>
      <c r="AX326" s="52"/>
    </row>
    <row r="327" spans="1:50" s="123" customFormat="1" ht="72" hidden="1" x14ac:dyDescent="0.2">
      <c r="A327" s="52" t="s">
        <v>44</v>
      </c>
      <c r="B327" s="52" t="s">
        <v>277</v>
      </c>
      <c r="C327" s="52" t="s">
        <v>276</v>
      </c>
      <c r="D327" s="52" t="s">
        <v>11</v>
      </c>
      <c r="E327" s="52" t="s">
        <v>454</v>
      </c>
      <c r="F327" s="121" t="s">
        <v>1898</v>
      </c>
      <c r="G327" s="52" t="s">
        <v>630</v>
      </c>
      <c r="H327" s="71" t="s">
        <v>340</v>
      </c>
      <c r="I327" s="71" t="s">
        <v>631</v>
      </c>
      <c r="J327" s="122">
        <v>300000</v>
      </c>
      <c r="K327" s="71"/>
      <c r="L327" s="71"/>
      <c r="M327" s="249" t="s">
        <v>137</v>
      </c>
      <c r="N327" s="124" t="s">
        <v>1322</v>
      </c>
      <c r="O327" s="124" t="s">
        <v>2825</v>
      </c>
      <c r="P327" s="321">
        <v>23086</v>
      </c>
      <c r="Q327" s="124" t="s">
        <v>2826</v>
      </c>
      <c r="R327" s="124" t="s">
        <v>15</v>
      </c>
      <c r="S327" s="124" t="s">
        <v>128</v>
      </c>
      <c r="T327" s="124" t="s">
        <v>1557</v>
      </c>
      <c r="U327" s="124" t="s">
        <v>1557</v>
      </c>
      <c r="V327" s="124" t="s">
        <v>2827</v>
      </c>
      <c r="W327" s="322">
        <v>297600</v>
      </c>
      <c r="X327" s="125" t="s">
        <v>2828</v>
      </c>
      <c r="Y327" s="323">
        <v>23116</v>
      </c>
      <c r="Z327" s="322">
        <v>297600</v>
      </c>
      <c r="AA327" s="124">
        <v>7014217418</v>
      </c>
      <c r="AB327" s="314" t="s">
        <v>3742</v>
      </c>
      <c r="AC327" s="321">
        <v>23102</v>
      </c>
      <c r="AD327" s="322">
        <v>297600</v>
      </c>
      <c r="AE327" s="127" t="s">
        <v>2833</v>
      </c>
      <c r="AF327" s="54" t="s">
        <v>2548</v>
      </c>
      <c r="AG327" s="52" t="s">
        <v>3544</v>
      </c>
      <c r="AH327" s="54" t="s">
        <v>3472</v>
      </c>
      <c r="AI327" s="54" t="s">
        <v>2457</v>
      </c>
      <c r="AJ327" s="54"/>
      <c r="AK327" s="54" t="s">
        <v>1323</v>
      </c>
      <c r="AL327" s="54" t="s">
        <v>1571</v>
      </c>
      <c r="AM327" s="52" t="s">
        <v>3553</v>
      </c>
      <c r="AN327" s="119"/>
      <c r="AO327" s="119">
        <v>297600</v>
      </c>
      <c r="AP327" s="119">
        <f t="shared" si="14"/>
        <v>2400</v>
      </c>
      <c r="AQ327" s="79">
        <v>242217</v>
      </c>
      <c r="AR327" s="79">
        <v>242217</v>
      </c>
      <c r="AS327" s="81">
        <v>23116</v>
      </c>
      <c r="AT327" s="81">
        <v>23116</v>
      </c>
      <c r="AU327" s="79">
        <v>23102</v>
      </c>
      <c r="AV327" s="254">
        <v>297600</v>
      </c>
      <c r="AW327" s="254">
        <v>2400</v>
      </c>
      <c r="AX327" s="52"/>
    </row>
    <row r="328" spans="1:50" s="123" customFormat="1" ht="72" x14ac:dyDescent="0.2">
      <c r="A328" s="52" t="s">
        <v>44</v>
      </c>
      <c r="B328" s="52" t="s">
        <v>277</v>
      </c>
      <c r="C328" s="52" t="s">
        <v>276</v>
      </c>
      <c r="D328" s="52" t="s">
        <v>286</v>
      </c>
      <c r="E328" s="52" t="s">
        <v>454</v>
      </c>
      <c r="F328" s="121" t="s">
        <v>1899</v>
      </c>
      <c r="G328" s="52" t="s">
        <v>632</v>
      </c>
      <c r="H328" s="71" t="s">
        <v>270</v>
      </c>
      <c r="I328" s="71" t="s">
        <v>268</v>
      </c>
      <c r="J328" s="122">
        <v>120000</v>
      </c>
      <c r="K328" s="71"/>
      <c r="L328" s="71"/>
      <c r="M328" s="249" t="s">
        <v>137</v>
      </c>
      <c r="N328" s="19" t="s">
        <v>1322</v>
      </c>
      <c r="O328" s="19" t="s">
        <v>3743</v>
      </c>
      <c r="P328" s="48">
        <v>23101</v>
      </c>
      <c r="Q328" s="19" t="s">
        <v>3744</v>
      </c>
      <c r="R328" s="19" t="s">
        <v>1295</v>
      </c>
      <c r="S328" s="19" t="s">
        <v>128</v>
      </c>
      <c r="T328" s="19" t="s">
        <v>2559</v>
      </c>
      <c r="U328" s="19" t="s">
        <v>3745</v>
      </c>
      <c r="V328" s="19" t="s">
        <v>3746</v>
      </c>
      <c r="W328" s="50">
        <v>119989.8</v>
      </c>
      <c r="X328" s="18" t="s">
        <v>2828</v>
      </c>
      <c r="Y328" s="128">
        <v>23116</v>
      </c>
      <c r="Z328" s="50">
        <v>119989.8</v>
      </c>
      <c r="AA328" s="19">
        <v>7014280413</v>
      </c>
      <c r="AB328" s="48">
        <v>23109</v>
      </c>
      <c r="AC328" s="48">
        <v>23109</v>
      </c>
      <c r="AD328" s="50">
        <v>119989.8</v>
      </c>
      <c r="AE328" s="20" t="s">
        <v>2833</v>
      </c>
      <c r="AF328" s="54" t="s">
        <v>1323</v>
      </c>
      <c r="AG328" s="54" t="s">
        <v>3539</v>
      </c>
      <c r="AH328" s="54" t="s">
        <v>1571</v>
      </c>
      <c r="AI328" s="52" t="s">
        <v>2456</v>
      </c>
      <c r="AJ328" s="52"/>
      <c r="AK328" s="54" t="s">
        <v>1323</v>
      </c>
      <c r="AL328" s="54" t="s">
        <v>1571</v>
      </c>
      <c r="AM328" s="52" t="s">
        <v>3553</v>
      </c>
      <c r="AN328" s="119">
        <v>119989.8</v>
      </c>
      <c r="AO328" s="119"/>
      <c r="AP328" s="119">
        <f t="shared" si="14"/>
        <v>10.19999999999709</v>
      </c>
      <c r="AQ328" s="79">
        <v>242217</v>
      </c>
      <c r="AR328" s="79">
        <v>242217</v>
      </c>
      <c r="AS328" s="52"/>
      <c r="AT328" s="52"/>
      <c r="AU328" s="52"/>
      <c r="AV328" s="254"/>
      <c r="AW328" s="254"/>
      <c r="AX328" s="52"/>
    </row>
    <row r="329" spans="1:50" s="123" customFormat="1" ht="72" x14ac:dyDescent="0.2">
      <c r="A329" s="52" t="s">
        <v>44</v>
      </c>
      <c r="B329" s="52" t="s">
        <v>277</v>
      </c>
      <c r="C329" s="52" t="s">
        <v>276</v>
      </c>
      <c r="D329" s="52" t="s">
        <v>13</v>
      </c>
      <c r="E329" s="52" t="s">
        <v>454</v>
      </c>
      <c r="F329" s="121" t="s">
        <v>1900</v>
      </c>
      <c r="G329" s="52" t="s">
        <v>633</v>
      </c>
      <c r="H329" s="71" t="s">
        <v>267</v>
      </c>
      <c r="I329" s="71" t="s">
        <v>274</v>
      </c>
      <c r="J329" s="122">
        <v>80000</v>
      </c>
      <c r="K329" s="71"/>
      <c r="L329" s="71"/>
      <c r="M329" s="249" t="s">
        <v>137</v>
      </c>
      <c r="N329" s="19" t="s">
        <v>1322</v>
      </c>
      <c r="O329" s="48" t="s">
        <v>3747</v>
      </c>
      <c r="P329" s="48">
        <v>23110</v>
      </c>
      <c r="Q329" s="19" t="s">
        <v>3748</v>
      </c>
      <c r="R329" s="19" t="s">
        <v>1295</v>
      </c>
      <c r="S329" s="19" t="s">
        <v>128</v>
      </c>
      <c r="T329" s="19" t="s">
        <v>2799</v>
      </c>
      <c r="U329" s="19" t="s">
        <v>1557</v>
      </c>
      <c r="V329" s="19" t="s">
        <v>3734</v>
      </c>
      <c r="W329" s="74">
        <v>77850</v>
      </c>
      <c r="X329" s="18" t="s">
        <v>2828</v>
      </c>
      <c r="Y329" s="128">
        <v>23125</v>
      </c>
      <c r="Z329" s="74">
        <v>77850</v>
      </c>
      <c r="AA329" s="19">
        <v>7014306817</v>
      </c>
      <c r="AB329" s="48">
        <v>23116</v>
      </c>
      <c r="AC329" s="48">
        <v>23116</v>
      </c>
      <c r="AD329" s="19"/>
      <c r="AE329" s="20" t="s">
        <v>2833</v>
      </c>
      <c r="AF329" s="54" t="s">
        <v>1323</v>
      </c>
      <c r="AG329" s="54" t="s">
        <v>3539</v>
      </c>
      <c r="AH329" s="54" t="s">
        <v>1571</v>
      </c>
      <c r="AI329" s="52" t="s">
        <v>2456</v>
      </c>
      <c r="AJ329" s="52"/>
      <c r="AK329" s="54" t="s">
        <v>1323</v>
      </c>
      <c r="AL329" s="54" t="s">
        <v>1571</v>
      </c>
      <c r="AM329" s="52" t="s">
        <v>3553</v>
      </c>
      <c r="AN329" s="119">
        <v>77850</v>
      </c>
      <c r="AO329" s="119"/>
      <c r="AP329" s="119">
        <f t="shared" si="14"/>
        <v>2150</v>
      </c>
      <c r="AQ329" s="79">
        <v>242217</v>
      </c>
      <c r="AR329" s="79">
        <v>242217</v>
      </c>
      <c r="AS329" s="52"/>
      <c r="AT329" s="52"/>
      <c r="AU329" s="52"/>
      <c r="AV329" s="254"/>
      <c r="AW329" s="254"/>
      <c r="AX329" s="52"/>
    </row>
    <row r="330" spans="1:50" s="123" customFormat="1" ht="72" x14ac:dyDescent="0.2">
      <c r="A330" s="52" t="s">
        <v>44</v>
      </c>
      <c r="B330" s="52" t="s">
        <v>277</v>
      </c>
      <c r="C330" s="52" t="s">
        <v>276</v>
      </c>
      <c r="D330" s="52" t="s">
        <v>13</v>
      </c>
      <c r="E330" s="52" t="s">
        <v>454</v>
      </c>
      <c r="F330" s="121" t="s">
        <v>1901</v>
      </c>
      <c r="G330" s="52" t="s">
        <v>634</v>
      </c>
      <c r="H330" s="71" t="s">
        <v>267</v>
      </c>
      <c r="I330" s="71" t="s">
        <v>268</v>
      </c>
      <c r="J330" s="122">
        <v>24000</v>
      </c>
      <c r="K330" s="71"/>
      <c r="L330" s="71"/>
      <c r="M330" s="249" t="s">
        <v>137</v>
      </c>
      <c r="N330" s="19" t="s">
        <v>1322</v>
      </c>
      <c r="O330" s="48" t="s">
        <v>3749</v>
      </c>
      <c r="P330" s="48">
        <v>23110</v>
      </c>
      <c r="Q330" s="19" t="s">
        <v>3748</v>
      </c>
      <c r="R330" s="19" t="s">
        <v>1295</v>
      </c>
      <c r="S330" s="19" t="s">
        <v>128</v>
      </c>
      <c r="T330" s="19" t="s">
        <v>3750</v>
      </c>
      <c r="U330" s="19" t="s">
        <v>3751</v>
      </c>
      <c r="V330" s="19" t="s">
        <v>3734</v>
      </c>
      <c r="W330" s="74">
        <v>18600</v>
      </c>
      <c r="X330" s="18" t="s">
        <v>3752</v>
      </c>
      <c r="Y330" s="128">
        <v>23125</v>
      </c>
      <c r="Z330" s="74">
        <v>18600</v>
      </c>
      <c r="AA330" s="19">
        <v>7014308922</v>
      </c>
      <c r="AB330" s="48">
        <v>23116</v>
      </c>
      <c r="AC330" s="48">
        <v>23116</v>
      </c>
      <c r="AD330" s="19">
        <v>18600</v>
      </c>
      <c r="AE330" s="20" t="s">
        <v>2833</v>
      </c>
      <c r="AF330" s="54" t="s">
        <v>1323</v>
      </c>
      <c r="AG330" s="54" t="s">
        <v>3539</v>
      </c>
      <c r="AH330" s="54" t="s">
        <v>1571</v>
      </c>
      <c r="AI330" s="52" t="s">
        <v>2456</v>
      </c>
      <c r="AJ330" s="52"/>
      <c r="AK330" s="54" t="s">
        <v>1323</v>
      </c>
      <c r="AL330" s="54" t="s">
        <v>1571</v>
      </c>
      <c r="AM330" s="52" t="s">
        <v>3553</v>
      </c>
      <c r="AN330" s="119">
        <v>18600</v>
      </c>
      <c r="AO330" s="119"/>
      <c r="AP330" s="119">
        <f t="shared" si="14"/>
        <v>5400</v>
      </c>
      <c r="AQ330" s="79">
        <v>242217</v>
      </c>
      <c r="AR330" s="79">
        <v>242217</v>
      </c>
      <c r="AS330" s="52"/>
      <c r="AT330" s="52"/>
      <c r="AU330" s="52"/>
      <c r="AV330" s="254"/>
      <c r="AW330" s="254"/>
      <c r="AX330" s="52"/>
    </row>
    <row r="331" spans="1:50" s="123" customFormat="1" ht="72" hidden="1" x14ac:dyDescent="0.2">
      <c r="A331" s="52" t="s">
        <v>44</v>
      </c>
      <c r="B331" s="52" t="s">
        <v>277</v>
      </c>
      <c r="C331" s="52" t="s">
        <v>276</v>
      </c>
      <c r="D331" s="52" t="s">
        <v>13</v>
      </c>
      <c r="E331" s="52" t="s">
        <v>454</v>
      </c>
      <c r="F331" s="121" t="s">
        <v>1902</v>
      </c>
      <c r="G331" s="52" t="s">
        <v>635</v>
      </c>
      <c r="H331" s="71" t="s">
        <v>270</v>
      </c>
      <c r="I331" s="71" t="s">
        <v>274</v>
      </c>
      <c r="J331" s="122">
        <v>95000</v>
      </c>
      <c r="K331" s="71"/>
      <c r="L331" s="71"/>
      <c r="M331" s="249" t="s">
        <v>137</v>
      </c>
      <c r="N331" s="124" t="s">
        <v>1322</v>
      </c>
      <c r="O331" s="321" t="s">
        <v>3753</v>
      </c>
      <c r="P331" s="321">
        <v>23110</v>
      </c>
      <c r="Q331" s="124" t="s">
        <v>3740</v>
      </c>
      <c r="R331" s="124" t="s">
        <v>1295</v>
      </c>
      <c r="S331" s="124" t="s">
        <v>128</v>
      </c>
      <c r="T331" s="124" t="s">
        <v>1557</v>
      </c>
      <c r="U331" s="124" t="s">
        <v>1557</v>
      </c>
      <c r="V331" s="124" t="s">
        <v>3734</v>
      </c>
      <c r="W331" s="322">
        <v>95000</v>
      </c>
      <c r="X331" s="125" t="s">
        <v>2828</v>
      </c>
      <c r="Y331" s="323">
        <v>23125</v>
      </c>
      <c r="Z331" s="322">
        <v>95000</v>
      </c>
      <c r="AA331" s="124">
        <v>7014297390</v>
      </c>
      <c r="AB331" s="124"/>
      <c r="AC331" s="124"/>
      <c r="AD331" s="124"/>
      <c r="AE331" s="127" t="s">
        <v>2548</v>
      </c>
      <c r="AF331" s="54" t="s">
        <v>1323</v>
      </c>
      <c r="AG331" s="54" t="s">
        <v>3539</v>
      </c>
      <c r="AH331" s="54" t="s">
        <v>1571</v>
      </c>
      <c r="AI331" s="52" t="s">
        <v>3467</v>
      </c>
      <c r="AJ331" s="52"/>
      <c r="AK331" s="54" t="s">
        <v>1323</v>
      </c>
      <c r="AL331" s="54" t="s">
        <v>1571</v>
      </c>
      <c r="AM331" s="52" t="s">
        <v>3553</v>
      </c>
      <c r="AN331" s="119"/>
      <c r="AO331" s="119"/>
      <c r="AP331" s="119">
        <f t="shared" si="14"/>
        <v>95000</v>
      </c>
      <c r="AQ331" s="79">
        <v>242217</v>
      </c>
      <c r="AR331" s="79">
        <v>242217</v>
      </c>
      <c r="AS331" s="52"/>
      <c r="AT331" s="52"/>
      <c r="AU331" s="52"/>
      <c r="AV331" s="254"/>
      <c r="AW331" s="254"/>
      <c r="AX331" s="52"/>
    </row>
    <row r="332" spans="1:50" s="123" customFormat="1" ht="72" x14ac:dyDescent="0.2">
      <c r="A332" s="52" t="s">
        <v>44</v>
      </c>
      <c r="B332" s="52" t="s">
        <v>277</v>
      </c>
      <c r="C332" s="52" t="s">
        <v>276</v>
      </c>
      <c r="D332" s="52" t="s">
        <v>30</v>
      </c>
      <c r="E332" s="52" t="s">
        <v>454</v>
      </c>
      <c r="F332" s="121" t="s">
        <v>1903</v>
      </c>
      <c r="G332" s="52" t="s">
        <v>636</v>
      </c>
      <c r="H332" s="71" t="s">
        <v>270</v>
      </c>
      <c r="I332" s="71" t="s">
        <v>274</v>
      </c>
      <c r="J332" s="122">
        <v>9900</v>
      </c>
      <c r="K332" s="71"/>
      <c r="L332" s="71"/>
      <c r="M332" s="249" t="s">
        <v>137</v>
      </c>
      <c r="N332" s="19" t="s">
        <v>1322</v>
      </c>
      <c r="O332" s="48" t="s">
        <v>2829</v>
      </c>
      <c r="P332" s="48">
        <v>23086</v>
      </c>
      <c r="Q332" s="19" t="s">
        <v>2830</v>
      </c>
      <c r="R332" s="19" t="s">
        <v>1295</v>
      </c>
      <c r="S332" s="19" t="s">
        <v>128</v>
      </c>
      <c r="T332" s="19" t="s">
        <v>2831</v>
      </c>
      <c r="U332" s="18" t="s">
        <v>1557</v>
      </c>
      <c r="V332" s="19" t="s">
        <v>2832</v>
      </c>
      <c r="W332" s="17">
        <v>9900</v>
      </c>
      <c r="X332" s="18" t="s">
        <v>2828</v>
      </c>
      <c r="Y332" s="128">
        <v>23101</v>
      </c>
      <c r="Z332" s="17">
        <v>9900</v>
      </c>
      <c r="AA332" s="19">
        <v>7014167945</v>
      </c>
      <c r="AB332" s="48">
        <v>23089</v>
      </c>
      <c r="AC332" s="48">
        <v>23089</v>
      </c>
      <c r="AD332" s="17">
        <v>9900</v>
      </c>
      <c r="AE332" s="20" t="s">
        <v>2833</v>
      </c>
      <c r="AF332" s="54" t="s">
        <v>2833</v>
      </c>
      <c r="AG332" s="54" t="s">
        <v>3544</v>
      </c>
      <c r="AH332" s="52" t="s">
        <v>3475</v>
      </c>
      <c r="AI332" s="54" t="s">
        <v>2456</v>
      </c>
      <c r="AJ332" s="54"/>
      <c r="AK332" s="54" t="s">
        <v>1323</v>
      </c>
      <c r="AL332" s="54" t="s">
        <v>1571</v>
      </c>
      <c r="AM332" s="52" t="s">
        <v>3553</v>
      </c>
      <c r="AN332" s="122">
        <v>9900</v>
      </c>
      <c r="AO332" s="119"/>
      <c r="AP332" s="119">
        <f t="shared" si="14"/>
        <v>0</v>
      </c>
      <c r="AQ332" s="79">
        <v>242217</v>
      </c>
      <c r="AR332" s="79">
        <v>242217</v>
      </c>
      <c r="AS332" s="52"/>
      <c r="AT332" s="52"/>
      <c r="AU332" s="52"/>
      <c r="AV332" s="254"/>
      <c r="AW332" s="254"/>
      <c r="AX332" s="52"/>
    </row>
    <row r="333" spans="1:50" s="123" customFormat="1" ht="72" x14ac:dyDescent="0.2">
      <c r="A333" s="52" t="s">
        <v>44</v>
      </c>
      <c r="B333" s="52" t="s">
        <v>277</v>
      </c>
      <c r="C333" s="52" t="s">
        <v>276</v>
      </c>
      <c r="D333" s="52" t="s">
        <v>30</v>
      </c>
      <c r="E333" s="52" t="s">
        <v>454</v>
      </c>
      <c r="F333" s="121" t="s">
        <v>1904</v>
      </c>
      <c r="G333" s="52" t="s">
        <v>637</v>
      </c>
      <c r="H333" s="71" t="s">
        <v>270</v>
      </c>
      <c r="I333" s="71" t="s">
        <v>274</v>
      </c>
      <c r="J333" s="122">
        <v>19000</v>
      </c>
      <c r="K333" s="71"/>
      <c r="L333" s="71"/>
      <c r="M333" s="249" t="s">
        <v>137</v>
      </c>
      <c r="N333" s="19" t="s">
        <v>1322</v>
      </c>
      <c r="O333" s="48" t="s">
        <v>2829</v>
      </c>
      <c r="P333" s="48">
        <v>23086</v>
      </c>
      <c r="Q333" s="19" t="s">
        <v>2830</v>
      </c>
      <c r="R333" s="19" t="s">
        <v>1295</v>
      </c>
      <c r="S333" s="19" t="s">
        <v>128</v>
      </c>
      <c r="T333" s="19" t="s">
        <v>2831</v>
      </c>
      <c r="U333" s="18" t="s">
        <v>1557</v>
      </c>
      <c r="V333" s="19" t="s">
        <v>2832</v>
      </c>
      <c r="W333" s="17">
        <v>19000</v>
      </c>
      <c r="X333" s="18" t="s">
        <v>2828</v>
      </c>
      <c r="Y333" s="128">
        <v>23101</v>
      </c>
      <c r="Z333" s="17">
        <v>19000</v>
      </c>
      <c r="AA333" s="19">
        <v>7014167945</v>
      </c>
      <c r="AB333" s="48">
        <v>23089</v>
      </c>
      <c r="AC333" s="48">
        <v>23089</v>
      </c>
      <c r="AD333" s="17">
        <v>19000</v>
      </c>
      <c r="AE333" s="20" t="s">
        <v>2833</v>
      </c>
      <c r="AF333" s="54" t="s">
        <v>2833</v>
      </c>
      <c r="AG333" s="54" t="s">
        <v>3544</v>
      </c>
      <c r="AH333" s="52" t="s">
        <v>3475</v>
      </c>
      <c r="AI333" s="54" t="s">
        <v>2456</v>
      </c>
      <c r="AJ333" s="54"/>
      <c r="AK333" s="54" t="s">
        <v>1323</v>
      </c>
      <c r="AL333" s="54" t="s">
        <v>1571</v>
      </c>
      <c r="AM333" s="52" t="s">
        <v>3553</v>
      </c>
      <c r="AN333" s="122">
        <v>19000</v>
      </c>
      <c r="AO333" s="119"/>
      <c r="AP333" s="119">
        <f t="shared" si="14"/>
        <v>0</v>
      </c>
      <c r="AQ333" s="79">
        <v>242217</v>
      </c>
      <c r="AR333" s="79">
        <v>242217</v>
      </c>
      <c r="AS333" s="52"/>
      <c r="AT333" s="52"/>
      <c r="AU333" s="52"/>
      <c r="AV333" s="254"/>
      <c r="AW333" s="254"/>
      <c r="AX333" s="52"/>
    </row>
    <row r="334" spans="1:50" s="123" customFormat="1" ht="72" x14ac:dyDescent="0.2">
      <c r="A334" s="52" t="s">
        <v>44</v>
      </c>
      <c r="B334" s="52" t="s">
        <v>277</v>
      </c>
      <c r="C334" s="52" t="s">
        <v>276</v>
      </c>
      <c r="D334" s="52" t="s">
        <v>30</v>
      </c>
      <c r="E334" s="52" t="s">
        <v>454</v>
      </c>
      <c r="F334" s="121" t="s">
        <v>1905</v>
      </c>
      <c r="G334" s="52" t="s">
        <v>638</v>
      </c>
      <c r="H334" s="71" t="s">
        <v>270</v>
      </c>
      <c r="I334" s="71" t="s">
        <v>344</v>
      </c>
      <c r="J334" s="122">
        <v>38000</v>
      </c>
      <c r="K334" s="71"/>
      <c r="L334" s="71"/>
      <c r="M334" s="249" t="s">
        <v>137</v>
      </c>
      <c r="N334" s="19" t="s">
        <v>1322</v>
      </c>
      <c r="O334" s="48" t="s">
        <v>2829</v>
      </c>
      <c r="P334" s="48">
        <v>23086</v>
      </c>
      <c r="Q334" s="19" t="s">
        <v>2830</v>
      </c>
      <c r="R334" s="19" t="s">
        <v>1295</v>
      </c>
      <c r="S334" s="19" t="s">
        <v>128</v>
      </c>
      <c r="T334" s="19" t="s">
        <v>2831</v>
      </c>
      <c r="U334" s="18" t="s">
        <v>1557</v>
      </c>
      <c r="V334" s="19" t="s">
        <v>2832</v>
      </c>
      <c r="W334" s="17">
        <v>38000</v>
      </c>
      <c r="X334" s="18" t="s">
        <v>2828</v>
      </c>
      <c r="Y334" s="128">
        <v>23101</v>
      </c>
      <c r="Z334" s="17">
        <v>38000</v>
      </c>
      <c r="AA334" s="19">
        <v>7014167945</v>
      </c>
      <c r="AB334" s="48">
        <v>23089</v>
      </c>
      <c r="AC334" s="48">
        <v>23089</v>
      </c>
      <c r="AD334" s="17">
        <v>38000</v>
      </c>
      <c r="AE334" s="20" t="s">
        <v>2833</v>
      </c>
      <c r="AF334" s="54" t="s">
        <v>2833</v>
      </c>
      <c r="AG334" s="54" t="s">
        <v>3544</v>
      </c>
      <c r="AH334" s="52" t="s">
        <v>3475</v>
      </c>
      <c r="AI334" s="54" t="s">
        <v>2456</v>
      </c>
      <c r="AJ334" s="54"/>
      <c r="AK334" s="54" t="s">
        <v>1323</v>
      </c>
      <c r="AL334" s="54" t="s">
        <v>1571</v>
      </c>
      <c r="AM334" s="52" t="s">
        <v>3553</v>
      </c>
      <c r="AN334" s="122">
        <v>38000</v>
      </c>
      <c r="AO334" s="119"/>
      <c r="AP334" s="119">
        <f t="shared" si="14"/>
        <v>0</v>
      </c>
      <c r="AQ334" s="79">
        <v>242217</v>
      </c>
      <c r="AR334" s="79">
        <v>242217</v>
      </c>
      <c r="AS334" s="52"/>
      <c r="AT334" s="52"/>
      <c r="AU334" s="52"/>
      <c r="AV334" s="254"/>
      <c r="AW334" s="254"/>
      <c r="AX334" s="52"/>
    </row>
    <row r="335" spans="1:50" s="123" customFormat="1" ht="72" x14ac:dyDescent="0.2">
      <c r="A335" s="52" t="s">
        <v>44</v>
      </c>
      <c r="B335" s="52" t="s">
        <v>277</v>
      </c>
      <c r="C335" s="52" t="s">
        <v>276</v>
      </c>
      <c r="D335" s="52" t="s">
        <v>18</v>
      </c>
      <c r="E335" s="52" t="s">
        <v>454</v>
      </c>
      <c r="F335" s="121" t="s">
        <v>1906</v>
      </c>
      <c r="G335" s="52" t="s">
        <v>639</v>
      </c>
      <c r="H335" s="71" t="s">
        <v>270</v>
      </c>
      <c r="I335" s="71" t="s">
        <v>274</v>
      </c>
      <c r="J335" s="122">
        <v>150000</v>
      </c>
      <c r="K335" s="249" t="s">
        <v>137</v>
      </c>
      <c r="L335" s="71"/>
      <c r="M335" s="71"/>
      <c r="N335" s="48">
        <v>242214</v>
      </c>
      <c r="O335" s="19" t="s">
        <v>2834</v>
      </c>
      <c r="P335" s="48">
        <v>23090</v>
      </c>
      <c r="Q335" s="19" t="s">
        <v>2835</v>
      </c>
      <c r="R335" s="19" t="s">
        <v>12</v>
      </c>
      <c r="S335" s="19" t="s">
        <v>128</v>
      </c>
      <c r="T335" s="19" t="s">
        <v>2836</v>
      </c>
      <c r="U335" s="19" t="s">
        <v>2837</v>
      </c>
      <c r="V335" s="19" t="s">
        <v>2838</v>
      </c>
      <c r="W335" s="130">
        <v>150000</v>
      </c>
      <c r="X335" s="18" t="s">
        <v>2828</v>
      </c>
      <c r="Y335" s="128">
        <v>23150</v>
      </c>
      <c r="Z335" s="130">
        <v>150000</v>
      </c>
      <c r="AA335" s="19">
        <v>7014189271</v>
      </c>
      <c r="AB335" s="19"/>
      <c r="AC335" s="19"/>
      <c r="AD335" s="130">
        <v>150000</v>
      </c>
      <c r="AE335" s="20" t="s">
        <v>2548</v>
      </c>
      <c r="AF335" s="54" t="s">
        <v>2548</v>
      </c>
      <c r="AG335" s="52" t="s">
        <v>3544</v>
      </c>
      <c r="AH335" s="54" t="s">
        <v>3472</v>
      </c>
      <c r="AI335" s="54" t="s">
        <v>2456</v>
      </c>
      <c r="AJ335" s="54"/>
      <c r="AK335" s="54" t="s">
        <v>1324</v>
      </c>
      <c r="AL335" s="52" t="s">
        <v>1571</v>
      </c>
      <c r="AM335" s="52" t="s">
        <v>3553</v>
      </c>
      <c r="AN335" s="122">
        <v>150000</v>
      </c>
      <c r="AO335" s="119"/>
      <c r="AP335" s="119">
        <f t="shared" si="14"/>
        <v>0</v>
      </c>
      <c r="AQ335" s="79">
        <v>242217</v>
      </c>
      <c r="AR335" s="79">
        <v>242248</v>
      </c>
      <c r="AS335" s="81">
        <v>23131</v>
      </c>
      <c r="AT335" s="81">
        <v>23131</v>
      </c>
      <c r="AU335" s="79">
        <v>23132</v>
      </c>
      <c r="AV335" s="258">
        <v>150000</v>
      </c>
      <c r="AW335" s="119" t="s">
        <v>1557</v>
      </c>
      <c r="AX335" s="52"/>
    </row>
    <row r="336" spans="1:50" s="123" customFormat="1" ht="72" x14ac:dyDescent="0.2">
      <c r="A336" s="52" t="s">
        <v>44</v>
      </c>
      <c r="B336" s="52" t="s">
        <v>277</v>
      </c>
      <c r="C336" s="52" t="s">
        <v>276</v>
      </c>
      <c r="D336" s="52" t="s">
        <v>18</v>
      </c>
      <c r="E336" s="52" t="s">
        <v>454</v>
      </c>
      <c r="F336" s="121" t="s">
        <v>1907</v>
      </c>
      <c r="G336" s="52" t="s">
        <v>640</v>
      </c>
      <c r="H336" s="71" t="s">
        <v>303</v>
      </c>
      <c r="I336" s="71" t="s">
        <v>268</v>
      </c>
      <c r="J336" s="122">
        <v>200000</v>
      </c>
      <c r="K336" s="249" t="s">
        <v>137</v>
      </c>
      <c r="L336" s="71"/>
      <c r="M336" s="71"/>
      <c r="N336" s="48">
        <v>242214</v>
      </c>
      <c r="O336" s="19" t="s">
        <v>2834</v>
      </c>
      <c r="P336" s="48">
        <v>23090</v>
      </c>
      <c r="Q336" s="19" t="s">
        <v>2835</v>
      </c>
      <c r="R336" s="19" t="s">
        <v>12</v>
      </c>
      <c r="S336" s="19" t="s">
        <v>128</v>
      </c>
      <c r="T336" s="19" t="s">
        <v>2839</v>
      </c>
      <c r="U336" s="19" t="s">
        <v>2840</v>
      </c>
      <c r="V336" s="19" t="s">
        <v>2838</v>
      </c>
      <c r="W336" s="130">
        <v>200000</v>
      </c>
      <c r="X336" s="18" t="s">
        <v>2828</v>
      </c>
      <c r="Y336" s="128">
        <v>23150</v>
      </c>
      <c r="Z336" s="130">
        <v>200000</v>
      </c>
      <c r="AA336" s="19">
        <v>7014189271</v>
      </c>
      <c r="AB336" s="19"/>
      <c r="AC336" s="19"/>
      <c r="AD336" s="130">
        <v>200000</v>
      </c>
      <c r="AE336" s="20" t="s">
        <v>2548</v>
      </c>
      <c r="AF336" s="54" t="s">
        <v>2548</v>
      </c>
      <c r="AG336" s="52" t="s">
        <v>3544</v>
      </c>
      <c r="AH336" s="54" t="s">
        <v>3472</v>
      </c>
      <c r="AI336" s="54" t="s">
        <v>2456</v>
      </c>
      <c r="AJ336" s="54"/>
      <c r="AK336" s="54" t="s">
        <v>1324</v>
      </c>
      <c r="AL336" s="52" t="s">
        <v>1571</v>
      </c>
      <c r="AM336" s="52" t="s">
        <v>3553</v>
      </c>
      <c r="AN336" s="122">
        <v>200000</v>
      </c>
      <c r="AO336" s="119"/>
      <c r="AP336" s="119">
        <f t="shared" si="14"/>
        <v>0</v>
      </c>
      <c r="AQ336" s="79">
        <v>242217</v>
      </c>
      <c r="AR336" s="79">
        <v>242248</v>
      </c>
      <c r="AS336" s="81">
        <v>23131</v>
      </c>
      <c r="AT336" s="81">
        <v>23131</v>
      </c>
      <c r="AU336" s="79">
        <v>23132</v>
      </c>
      <c r="AV336" s="258">
        <v>200000</v>
      </c>
      <c r="AW336" s="119" t="s">
        <v>1557</v>
      </c>
      <c r="AX336" s="52"/>
    </row>
    <row r="337" spans="1:50" s="123" customFormat="1" ht="144" x14ac:dyDescent="0.2">
      <c r="A337" s="52" t="s">
        <v>44</v>
      </c>
      <c r="B337" s="52" t="s">
        <v>277</v>
      </c>
      <c r="C337" s="52" t="s">
        <v>276</v>
      </c>
      <c r="D337" s="52" t="s">
        <v>18</v>
      </c>
      <c r="E337" s="52" t="s">
        <v>454</v>
      </c>
      <c r="F337" s="121" t="s">
        <v>1908</v>
      </c>
      <c r="G337" s="52" t="s">
        <v>641</v>
      </c>
      <c r="H337" s="71" t="s">
        <v>269</v>
      </c>
      <c r="I337" s="71" t="s">
        <v>268</v>
      </c>
      <c r="J337" s="122">
        <v>160000</v>
      </c>
      <c r="K337" s="249" t="s">
        <v>137</v>
      </c>
      <c r="L337" s="71"/>
      <c r="M337" s="71"/>
      <c r="N337" s="48">
        <v>242214</v>
      </c>
      <c r="O337" s="19" t="s">
        <v>2834</v>
      </c>
      <c r="P337" s="48">
        <v>23090</v>
      </c>
      <c r="Q337" s="19" t="s">
        <v>2835</v>
      </c>
      <c r="R337" s="19" t="s">
        <v>12</v>
      </c>
      <c r="S337" s="19" t="s">
        <v>128</v>
      </c>
      <c r="T337" s="19" t="s">
        <v>2841</v>
      </c>
      <c r="U337" s="19" t="s">
        <v>2842</v>
      </c>
      <c r="V337" s="19" t="s">
        <v>2838</v>
      </c>
      <c r="W337" s="130">
        <v>160000</v>
      </c>
      <c r="X337" s="18" t="s">
        <v>2828</v>
      </c>
      <c r="Y337" s="128">
        <v>23150</v>
      </c>
      <c r="Z337" s="130">
        <v>160000</v>
      </c>
      <c r="AA337" s="19">
        <v>7014189271</v>
      </c>
      <c r="AB337" s="19"/>
      <c r="AC337" s="19"/>
      <c r="AD337" s="130">
        <v>160000</v>
      </c>
      <c r="AE337" s="20" t="s">
        <v>2548</v>
      </c>
      <c r="AF337" s="54" t="s">
        <v>2548</v>
      </c>
      <c r="AG337" s="52" t="s">
        <v>3544</v>
      </c>
      <c r="AH337" s="54" t="s">
        <v>3472</v>
      </c>
      <c r="AI337" s="54" t="s">
        <v>2456</v>
      </c>
      <c r="AJ337" s="54"/>
      <c r="AK337" s="54" t="s">
        <v>1324</v>
      </c>
      <c r="AL337" s="52" t="s">
        <v>1571</v>
      </c>
      <c r="AM337" s="52" t="s">
        <v>3553</v>
      </c>
      <c r="AN337" s="122">
        <v>160000</v>
      </c>
      <c r="AO337" s="119"/>
      <c r="AP337" s="119">
        <f t="shared" si="14"/>
        <v>0</v>
      </c>
      <c r="AQ337" s="79">
        <v>242217</v>
      </c>
      <c r="AR337" s="79">
        <v>242248</v>
      </c>
      <c r="AS337" s="81">
        <v>23131</v>
      </c>
      <c r="AT337" s="81">
        <v>23131</v>
      </c>
      <c r="AU337" s="79">
        <v>23132</v>
      </c>
      <c r="AV337" s="258">
        <v>160000</v>
      </c>
      <c r="AW337" s="119" t="s">
        <v>1557</v>
      </c>
      <c r="AX337" s="52"/>
    </row>
    <row r="338" spans="1:50" s="123" customFormat="1" ht="90" x14ac:dyDescent="0.2">
      <c r="A338" s="52" t="s">
        <v>44</v>
      </c>
      <c r="B338" s="52" t="s">
        <v>277</v>
      </c>
      <c r="C338" s="52" t="s">
        <v>276</v>
      </c>
      <c r="D338" s="52" t="s">
        <v>18</v>
      </c>
      <c r="E338" s="52" t="s">
        <v>454</v>
      </c>
      <c r="F338" s="121" t="s">
        <v>1909</v>
      </c>
      <c r="G338" s="52" t="s">
        <v>642</v>
      </c>
      <c r="H338" s="71" t="s">
        <v>269</v>
      </c>
      <c r="I338" s="71" t="s">
        <v>268</v>
      </c>
      <c r="J338" s="122">
        <v>200000</v>
      </c>
      <c r="K338" s="249" t="s">
        <v>137</v>
      </c>
      <c r="L338" s="71"/>
      <c r="M338" s="71"/>
      <c r="N338" s="48">
        <v>242214</v>
      </c>
      <c r="O338" s="19" t="s">
        <v>2834</v>
      </c>
      <c r="P338" s="48">
        <v>23090</v>
      </c>
      <c r="Q338" s="19" t="s">
        <v>2835</v>
      </c>
      <c r="R338" s="19" t="s">
        <v>12</v>
      </c>
      <c r="S338" s="19" t="s">
        <v>128</v>
      </c>
      <c r="T338" s="19" t="s">
        <v>2843</v>
      </c>
      <c r="U338" s="19" t="s">
        <v>2844</v>
      </c>
      <c r="V338" s="19" t="s">
        <v>2838</v>
      </c>
      <c r="W338" s="130">
        <v>200000</v>
      </c>
      <c r="X338" s="18" t="s">
        <v>2828</v>
      </c>
      <c r="Y338" s="128">
        <v>23150</v>
      </c>
      <c r="Z338" s="130">
        <v>200000</v>
      </c>
      <c r="AA338" s="19">
        <v>7014189271</v>
      </c>
      <c r="AB338" s="19"/>
      <c r="AC338" s="19"/>
      <c r="AD338" s="130">
        <v>200000</v>
      </c>
      <c r="AE338" s="20" t="s">
        <v>2548</v>
      </c>
      <c r="AF338" s="54" t="s">
        <v>2548</v>
      </c>
      <c r="AG338" s="52" t="s">
        <v>3544</v>
      </c>
      <c r="AH338" s="54" t="s">
        <v>3472</v>
      </c>
      <c r="AI338" s="54" t="s">
        <v>2456</v>
      </c>
      <c r="AJ338" s="54"/>
      <c r="AK338" s="54" t="s">
        <v>1324</v>
      </c>
      <c r="AL338" s="52" t="s">
        <v>1571</v>
      </c>
      <c r="AM338" s="52" t="s">
        <v>3553</v>
      </c>
      <c r="AN338" s="122">
        <v>200000</v>
      </c>
      <c r="AO338" s="119"/>
      <c r="AP338" s="119">
        <f t="shared" si="14"/>
        <v>0</v>
      </c>
      <c r="AQ338" s="79">
        <v>242217</v>
      </c>
      <c r="AR338" s="79">
        <v>242248</v>
      </c>
      <c r="AS338" s="81">
        <v>23131</v>
      </c>
      <c r="AT338" s="81">
        <v>23131</v>
      </c>
      <c r="AU338" s="79">
        <v>23132</v>
      </c>
      <c r="AV338" s="258">
        <v>200000</v>
      </c>
      <c r="AW338" s="119" t="s">
        <v>1557</v>
      </c>
      <c r="AX338" s="52"/>
    </row>
    <row r="339" spans="1:50" s="123" customFormat="1" ht="72" x14ac:dyDescent="0.2">
      <c r="A339" s="52" t="s">
        <v>44</v>
      </c>
      <c r="B339" s="52" t="s">
        <v>277</v>
      </c>
      <c r="C339" s="52" t="s">
        <v>276</v>
      </c>
      <c r="D339" s="52" t="s">
        <v>18</v>
      </c>
      <c r="E339" s="52" t="s">
        <v>454</v>
      </c>
      <c r="F339" s="121" t="s">
        <v>1910</v>
      </c>
      <c r="G339" s="52" t="s">
        <v>643</v>
      </c>
      <c r="H339" s="71" t="s">
        <v>269</v>
      </c>
      <c r="I339" s="71" t="s">
        <v>268</v>
      </c>
      <c r="J339" s="122">
        <v>400000</v>
      </c>
      <c r="K339" s="249" t="s">
        <v>137</v>
      </c>
      <c r="L339" s="71"/>
      <c r="M339" s="71"/>
      <c r="N339" s="48">
        <v>242214</v>
      </c>
      <c r="O339" s="19" t="s">
        <v>2834</v>
      </c>
      <c r="P339" s="48">
        <v>23090</v>
      </c>
      <c r="Q339" s="19" t="s">
        <v>2835</v>
      </c>
      <c r="R339" s="19" t="s">
        <v>12</v>
      </c>
      <c r="S339" s="19" t="s">
        <v>128</v>
      </c>
      <c r="T339" s="19" t="s">
        <v>2845</v>
      </c>
      <c r="U339" s="19" t="s">
        <v>2846</v>
      </c>
      <c r="V339" s="19" t="s">
        <v>2838</v>
      </c>
      <c r="W339" s="130">
        <v>400000</v>
      </c>
      <c r="X339" s="18" t="s">
        <v>2828</v>
      </c>
      <c r="Y339" s="128">
        <v>23150</v>
      </c>
      <c r="Z339" s="130">
        <v>400000</v>
      </c>
      <c r="AA339" s="19">
        <v>7014189271</v>
      </c>
      <c r="AB339" s="19"/>
      <c r="AC339" s="19"/>
      <c r="AD339" s="130">
        <v>400000</v>
      </c>
      <c r="AE339" s="20" t="s">
        <v>2548</v>
      </c>
      <c r="AF339" s="54" t="s">
        <v>2548</v>
      </c>
      <c r="AG339" s="52" t="s">
        <v>3544</v>
      </c>
      <c r="AH339" s="54" t="s">
        <v>3472</v>
      </c>
      <c r="AI339" s="54" t="s">
        <v>2456</v>
      </c>
      <c r="AJ339" s="54"/>
      <c r="AK339" s="54" t="s">
        <v>1324</v>
      </c>
      <c r="AL339" s="52" t="s">
        <v>1571</v>
      </c>
      <c r="AM339" s="52" t="s">
        <v>3553</v>
      </c>
      <c r="AN339" s="122">
        <v>400000</v>
      </c>
      <c r="AO339" s="119"/>
      <c r="AP339" s="119">
        <f t="shared" si="14"/>
        <v>0</v>
      </c>
      <c r="AQ339" s="79">
        <v>242217</v>
      </c>
      <c r="AR339" s="79">
        <v>242248</v>
      </c>
      <c r="AS339" s="81">
        <v>23131</v>
      </c>
      <c r="AT339" s="81">
        <v>23131</v>
      </c>
      <c r="AU339" s="79">
        <v>23132</v>
      </c>
      <c r="AV339" s="258">
        <v>400000</v>
      </c>
      <c r="AW339" s="119" t="s">
        <v>1557</v>
      </c>
      <c r="AX339" s="52"/>
    </row>
    <row r="340" spans="1:50" s="123" customFormat="1" ht="72" x14ac:dyDescent="0.2">
      <c r="A340" s="52" t="s">
        <v>44</v>
      </c>
      <c r="B340" s="52" t="s">
        <v>277</v>
      </c>
      <c r="C340" s="52" t="s">
        <v>276</v>
      </c>
      <c r="D340" s="52" t="s">
        <v>18</v>
      </c>
      <c r="E340" s="52" t="s">
        <v>454</v>
      </c>
      <c r="F340" s="121" t="s">
        <v>1911</v>
      </c>
      <c r="G340" s="52" t="s">
        <v>644</v>
      </c>
      <c r="H340" s="71" t="s">
        <v>269</v>
      </c>
      <c r="I340" s="71" t="s">
        <v>268</v>
      </c>
      <c r="J340" s="122">
        <v>360000</v>
      </c>
      <c r="K340" s="249" t="s">
        <v>137</v>
      </c>
      <c r="L340" s="71"/>
      <c r="M340" s="71"/>
      <c r="N340" s="48">
        <v>242214</v>
      </c>
      <c r="O340" s="19" t="s">
        <v>2834</v>
      </c>
      <c r="P340" s="48">
        <v>23090</v>
      </c>
      <c r="Q340" s="19" t="s">
        <v>2835</v>
      </c>
      <c r="R340" s="19" t="s">
        <v>12</v>
      </c>
      <c r="S340" s="19" t="s">
        <v>128</v>
      </c>
      <c r="T340" s="19" t="s">
        <v>2845</v>
      </c>
      <c r="U340" s="19" t="s">
        <v>2846</v>
      </c>
      <c r="V340" s="19" t="s">
        <v>2838</v>
      </c>
      <c r="W340" s="130">
        <v>360000</v>
      </c>
      <c r="X340" s="18" t="s">
        <v>2828</v>
      </c>
      <c r="Y340" s="128">
        <v>23150</v>
      </c>
      <c r="Z340" s="130">
        <v>360000</v>
      </c>
      <c r="AA340" s="19">
        <v>7014189271</v>
      </c>
      <c r="AB340" s="19"/>
      <c r="AC340" s="19"/>
      <c r="AD340" s="130">
        <v>360000</v>
      </c>
      <c r="AE340" s="20" t="s">
        <v>2548</v>
      </c>
      <c r="AF340" s="54" t="s">
        <v>2548</v>
      </c>
      <c r="AG340" s="52" t="s">
        <v>3544</v>
      </c>
      <c r="AH340" s="54" t="s">
        <v>3472</v>
      </c>
      <c r="AI340" s="54" t="s">
        <v>2456</v>
      </c>
      <c r="AJ340" s="54"/>
      <c r="AK340" s="54" t="s">
        <v>1324</v>
      </c>
      <c r="AL340" s="52" t="s">
        <v>1571</v>
      </c>
      <c r="AM340" s="52" t="s">
        <v>3553</v>
      </c>
      <c r="AN340" s="122">
        <v>360000</v>
      </c>
      <c r="AO340" s="119"/>
      <c r="AP340" s="119">
        <f t="shared" si="14"/>
        <v>0</v>
      </c>
      <c r="AQ340" s="79">
        <v>242217</v>
      </c>
      <c r="AR340" s="79">
        <v>242248</v>
      </c>
      <c r="AS340" s="81">
        <v>23131</v>
      </c>
      <c r="AT340" s="81">
        <v>23131</v>
      </c>
      <c r="AU340" s="79">
        <v>23132</v>
      </c>
      <c r="AV340" s="258">
        <v>360000</v>
      </c>
      <c r="AW340" s="119" t="s">
        <v>1557</v>
      </c>
      <c r="AX340" s="52"/>
    </row>
    <row r="341" spans="1:50" s="123" customFormat="1" ht="72" x14ac:dyDescent="0.2">
      <c r="A341" s="52" t="s">
        <v>44</v>
      </c>
      <c r="B341" s="52" t="s">
        <v>277</v>
      </c>
      <c r="C341" s="52" t="s">
        <v>276</v>
      </c>
      <c r="D341" s="52" t="s">
        <v>18</v>
      </c>
      <c r="E341" s="52" t="s">
        <v>454</v>
      </c>
      <c r="F341" s="121" t="s">
        <v>1912</v>
      </c>
      <c r="G341" s="52" t="s">
        <v>645</v>
      </c>
      <c r="H341" s="71" t="s">
        <v>269</v>
      </c>
      <c r="I341" s="71" t="s">
        <v>273</v>
      </c>
      <c r="J341" s="122">
        <v>300000</v>
      </c>
      <c r="K341" s="249" t="s">
        <v>137</v>
      </c>
      <c r="L341" s="71"/>
      <c r="M341" s="71"/>
      <c r="N341" s="48">
        <v>242214</v>
      </c>
      <c r="O341" s="19" t="s">
        <v>2834</v>
      </c>
      <c r="P341" s="48">
        <v>23090</v>
      </c>
      <c r="Q341" s="19" t="s">
        <v>2835</v>
      </c>
      <c r="R341" s="19" t="s">
        <v>12</v>
      </c>
      <c r="S341" s="19" t="s">
        <v>128</v>
      </c>
      <c r="T341" s="19" t="s">
        <v>2847</v>
      </c>
      <c r="U341" s="19" t="s">
        <v>2848</v>
      </c>
      <c r="V341" s="19" t="s">
        <v>2838</v>
      </c>
      <c r="W341" s="130">
        <v>280000</v>
      </c>
      <c r="X341" s="18" t="s">
        <v>2828</v>
      </c>
      <c r="Y341" s="128">
        <v>23150</v>
      </c>
      <c r="Z341" s="130">
        <v>280000</v>
      </c>
      <c r="AA341" s="19">
        <v>7014189271</v>
      </c>
      <c r="AB341" s="19"/>
      <c r="AC341" s="19"/>
      <c r="AD341" s="130">
        <v>280000</v>
      </c>
      <c r="AE341" s="20" t="s">
        <v>2548</v>
      </c>
      <c r="AF341" s="54" t="s">
        <v>2548</v>
      </c>
      <c r="AG341" s="52" t="s">
        <v>3544</v>
      </c>
      <c r="AH341" s="54" t="s">
        <v>3472</v>
      </c>
      <c r="AI341" s="54" t="s">
        <v>2456</v>
      </c>
      <c r="AJ341" s="54"/>
      <c r="AK341" s="54" t="s">
        <v>1324</v>
      </c>
      <c r="AL341" s="52" t="s">
        <v>1571</v>
      </c>
      <c r="AM341" s="52" t="s">
        <v>3553</v>
      </c>
      <c r="AN341" s="119">
        <v>280000</v>
      </c>
      <c r="AO341" s="119"/>
      <c r="AP341" s="119">
        <f t="shared" si="14"/>
        <v>20000</v>
      </c>
      <c r="AQ341" s="79">
        <v>242217</v>
      </c>
      <c r="AR341" s="79">
        <v>242248</v>
      </c>
      <c r="AS341" s="81">
        <v>23131</v>
      </c>
      <c r="AT341" s="81">
        <v>23131</v>
      </c>
      <c r="AU341" s="79">
        <v>23132</v>
      </c>
      <c r="AV341" s="258">
        <v>280000</v>
      </c>
      <c r="AW341" s="119">
        <v>20000</v>
      </c>
      <c r="AX341" s="52"/>
    </row>
    <row r="342" spans="1:50" s="123" customFormat="1" ht="72" x14ac:dyDescent="0.2">
      <c r="A342" s="52" t="s">
        <v>44</v>
      </c>
      <c r="B342" s="52" t="s">
        <v>277</v>
      </c>
      <c r="C342" s="52" t="s">
        <v>276</v>
      </c>
      <c r="D342" s="52" t="s">
        <v>18</v>
      </c>
      <c r="E342" s="52" t="s">
        <v>454</v>
      </c>
      <c r="F342" s="121" t="s">
        <v>1913</v>
      </c>
      <c r="G342" s="52" t="s">
        <v>646</v>
      </c>
      <c r="H342" s="71" t="s">
        <v>270</v>
      </c>
      <c r="I342" s="71" t="s">
        <v>273</v>
      </c>
      <c r="J342" s="122">
        <v>70000</v>
      </c>
      <c r="K342" s="249" t="s">
        <v>137</v>
      </c>
      <c r="L342" s="71"/>
      <c r="M342" s="71"/>
      <c r="N342" s="48">
        <v>242214</v>
      </c>
      <c r="O342" s="19" t="s">
        <v>2834</v>
      </c>
      <c r="P342" s="48">
        <v>23090</v>
      </c>
      <c r="Q342" s="19" t="s">
        <v>2835</v>
      </c>
      <c r="R342" s="19" t="s">
        <v>12</v>
      </c>
      <c r="S342" s="19" t="s">
        <v>128</v>
      </c>
      <c r="T342" s="19" t="s">
        <v>2849</v>
      </c>
      <c r="U342" s="19" t="s">
        <v>2850</v>
      </c>
      <c r="V342" s="19" t="s">
        <v>2838</v>
      </c>
      <c r="W342" s="130">
        <v>55000</v>
      </c>
      <c r="X342" s="18" t="s">
        <v>2828</v>
      </c>
      <c r="Y342" s="128">
        <v>23150</v>
      </c>
      <c r="Z342" s="130">
        <v>55000</v>
      </c>
      <c r="AA342" s="19">
        <v>7014189271</v>
      </c>
      <c r="AB342" s="19"/>
      <c r="AC342" s="19"/>
      <c r="AD342" s="130">
        <v>55000</v>
      </c>
      <c r="AE342" s="20" t="s">
        <v>2548</v>
      </c>
      <c r="AF342" s="54" t="s">
        <v>2548</v>
      </c>
      <c r="AG342" s="52" t="s">
        <v>3544</v>
      </c>
      <c r="AH342" s="54" t="s">
        <v>3472</v>
      </c>
      <c r="AI342" s="54" t="s">
        <v>2456</v>
      </c>
      <c r="AJ342" s="54"/>
      <c r="AK342" s="54" t="s">
        <v>1324</v>
      </c>
      <c r="AL342" s="52" t="s">
        <v>1571</v>
      </c>
      <c r="AM342" s="52" t="s">
        <v>3553</v>
      </c>
      <c r="AN342" s="119">
        <v>55000</v>
      </c>
      <c r="AO342" s="119"/>
      <c r="AP342" s="119">
        <f t="shared" si="14"/>
        <v>15000</v>
      </c>
      <c r="AQ342" s="79">
        <v>242217</v>
      </c>
      <c r="AR342" s="79">
        <v>242248</v>
      </c>
      <c r="AS342" s="81">
        <v>23131</v>
      </c>
      <c r="AT342" s="81">
        <v>23131</v>
      </c>
      <c r="AU342" s="79">
        <v>23132</v>
      </c>
      <c r="AV342" s="258">
        <v>55000</v>
      </c>
      <c r="AW342" s="119">
        <v>15000</v>
      </c>
      <c r="AX342" s="52"/>
    </row>
    <row r="343" spans="1:50" s="123" customFormat="1" ht="72" x14ac:dyDescent="0.2">
      <c r="A343" s="52" t="s">
        <v>44</v>
      </c>
      <c r="B343" s="52" t="s">
        <v>277</v>
      </c>
      <c r="C343" s="52" t="s">
        <v>276</v>
      </c>
      <c r="D343" s="52" t="s">
        <v>18</v>
      </c>
      <c r="E343" s="52" t="s">
        <v>454</v>
      </c>
      <c r="F343" s="121" t="s">
        <v>1914</v>
      </c>
      <c r="G343" s="52" t="s">
        <v>647</v>
      </c>
      <c r="H343" s="71" t="s">
        <v>270</v>
      </c>
      <c r="I343" s="71" t="s">
        <v>273</v>
      </c>
      <c r="J343" s="122">
        <v>150000</v>
      </c>
      <c r="K343" s="249" t="s">
        <v>137</v>
      </c>
      <c r="L343" s="71"/>
      <c r="M343" s="71"/>
      <c r="N343" s="48">
        <v>242214</v>
      </c>
      <c r="O343" s="19" t="s">
        <v>2834</v>
      </c>
      <c r="P343" s="48">
        <v>23090</v>
      </c>
      <c r="Q343" s="19" t="s">
        <v>2835</v>
      </c>
      <c r="R343" s="19" t="s">
        <v>12</v>
      </c>
      <c r="S343" s="19" t="s">
        <v>128</v>
      </c>
      <c r="T343" s="19" t="s">
        <v>2851</v>
      </c>
      <c r="U343" s="19" t="s">
        <v>2852</v>
      </c>
      <c r="V343" s="19" t="s">
        <v>2838</v>
      </c>
      <c r="W343" s="130">
        <v>135000</v>
      </c>
      <c r="X343" s="18" t="s">
        <v>2828</v>
      </c>
      <c r="Y343" s="128">
        <v>23150</v>
      </c>
      <c r="Z343" s="130">
        <v>135000</v>
      </c>
      <c r="AA343" s="19">
        <v>7014189271</v>
      </c>
      <c r="AB343" s="19"/>
      <c r="AC343" s="19"/>
      <c r="AD343" s="130">
        <v>135000</v>
      </c>
      <c r="AE343" s="20" t="s">
        <v>2548</v>
      </c>
      <c r="AF343" s="54" t="s">
        <v>2548</v>
      </c>
      <c r="AG343" s="52" t="s">
        <v>3544</v>
      </c>
      <c r="AH343" s="54" t="s">
        <v>3472</v>
      </c>
      <c r="AI343" s="54" t="s">
        <v>2456</v>
      </c>
      <c r="AJ343" s="54"/>
      <c r="AK343" s="54" t="s">
        <v>1324</v>
      </c>
      <c r="AL343" s="52" t="s">
        <v>1571</v>
      </c>
      <c r="AM343" s="52" t="s">
        <v>3553</v>
      </c>
      <c r="AN343" s="119">
        <v>135000</v>
      </c>
      <c r="AO343" s="119"/>
      <c r="AP343" s="119">
        <f t="shared" si="14"/>
        <v>15000</v>
      </c>
      <c r="AQ343" s="79">
        <v>242217</v>
      </c>
      <c r="AR343" s="79">
        <v>242248</v>
      </c>
      <c r="AS343" s="81">
        <v>23131</v>
      </c>
      <c r="AT343" s="81">
        <v>23131</v>
      </c>
      <c r="AU343" s="79">
        <v>23132</v>
      </c>
      <c r="AV343" s="258">
        <v>135000</v>
      </c>
      <c r="AW343" s="119">
        <v>15000</v>
      </c>
      <c r="AX343" s="52"/>
    </row>
    <row r="344" spans="1:50" s="123" customFormat="1" ht="72" x14ac:dyDescent="0.2">
      <c r="A344" s="52" t="s">
        <v>44</v>
      </c>
      <c r="B344" s="52" t="s">
        <v>277</v>
      </c>
      <c r="C344" s="52" t="s">
        <v>276</v>
      </c>
      <c r="D344" s="52" t="s">
        <v>18</v>
      </c>
      <c r="E344" s="52" t="s">
        <v>454</v>
      </c>
      <c r="F344" s="121" t="s">
        <v>1915</v>
      </c>
      <c r="G344" s="52" t="s">
        <v>648</v>
      </c>
      <c r="H344" s="71" t="s">
        <v>269</v>
      </c>
      <c r="I344" s="71" t="s">
        <v>268</v>
      </c>
      <c r="J344" s="122">
        <v>200000</v>
      </c>
      <c r="K344" s="249" t="s">
        <v>137</v>
      </c>
      <c r="L344" s="71"/>
      <c r="M344" s="71"/>
      <c r="N344" s="48">
        <v>242214</v>
      </c>
      <c r="O344" s="19" t="s">
        <v>2834</v>
      </c>
      <c r="P344" s="48">
        <v>23090</v>
      </c>
      <c r="Q344" s="19" t="s">
        <v>2835</v>
      </c>
      <c r="R344" s="19" t="s">
        <v>12</v>
      </c>
      <c r="S344" s="19" t="s">
        <v>128</v>
      </c>
      <c r="T344" s="19" t="s">
        <v>2853</v>
      </c>
      <c r="U344" s="19" t="s">
        <v>2854</v>
      </c>
      <c r="V344" s="19" t="s">
        <v>2838</v>
      </c>
      <c r="W344" s="130">
        <v>200000</v>
      </c>
      <c r="X344" s="18" t="s">
        <v>2828</v>
      </c>
      <c r="Y344" s="128">
        <v>23150</v>
      </c>
      <c r="Z344" s="130">
        <v>200000</v>
      </c>
      <c r="AA344" s="19">
        <v>7014189271</v>
      </c>
      <c r="AB344" s="19"/>
      <c r="AC344" s="19"/>
      <c r="AD344" s="130">
        <v>200000</v>
      </c>
      <c r="AE344" s="20" t="s">
        <v>2548</v>
      </c>
      <c r="AF344" s="54" t="s">
        <v>2548</v>
      </c>
      <c r="AG344" s="52" t="s">
        <v>3544</v>
      </c>
      <c r="AH344" s="54" t="s">
        <v>3472</v>
      </c>
      <c r="AI344" s="54" t="s">
        <v>2456</v>
      </c>
      <c r="AJ344" s="54"/>
      <c r="AK344" s="54" t="s">
        <v>1324</v>
      </c>
      <c r="AL344" s="52" t="s">
        <v>1571</v>
      </c>
      <c r="AM344" s="52" t="s">
        <v>3553</v>
      </c>
      <c r="AN344" s="122">
        <v>200000</v>
      </c>
      <c r="AO344" s="119"/>
      <c r="AP344" s="119">
        <f t="shared" si="14"/>
        <v>0</v>
      </c>
      <c r="AQ344" s="79">
        <v>242217</v>
      </c>
      <c r="AR344" s="79">
        <v>242248</v>
      </c>
      <c r="AS344" s="81">
        <v>23131</v>
      </c>
      <c r="AT344" s="81">
        <v>23131</v>
      </c>
      <c r="AU344" s="79">
        <v>23132</v>
      </c>
      <c r="AV344" s="258">
        <v>200000</v>
      </c>
      <c r="AW344" s="119" t="s">
        <v>1557</v>
      </c>
      <c r="AX344" s="52"/>
    </row>
    <row r="345" spans="1:50" s="123" customFormat="1" ht="72" x14ac:dyDescent="0.2">
      <c r="A345" s="52" t="s">
        <v>44</v>
      </c>
      <c r="B345" s="52" t="s">
        <v>277</v>
      </c>
      <c r="C345" s="52" t="s">
        <v>276</v>
      </c>
      <c r="D345" s="52" t="s">
        <v>18</v>
      </c>
      <c r="E345" s="52" t="s">
        <v>454</v>
      </c>
      <c r="F345" s="121" t="s">
        <v>1916</v>
      </c>
      <c r="G345" s="52" t="s">
        <v>649</v>
      </c>
      <c r="H345" s="71" t="s">
        <v>269</v>
      </c>
      <c r="I345" s="71" t="s">
        <v>275</v>
      </c>
      <c r="J345" s="122">
        <v>400000</v>
      </c>
      <c r="K345" s="249" t="s">
        <v>137</v>
      </c>
      <c r="L345" s="71"/>
      <c r="M345" s="71"/>
      <c r="N345" s="48">
        <v>242214</v>
      </c>
      <c r="O345" s="19" t="s">
        <v>2834</v>
      </c>
      <c r="P345" s="48">
        <v>23090</v>
      </c>
      <c r="Q345" s="19" t="s">
        <v>2835</v>
      </c>
      <c r="R345" s="19" t="s">
        <v>12</v>
      </c>
      <c r="S345" s="19" t="s">
        <v>128</v>
      </c>
      <c r="T345" s="19" t="s">
        <v>2855</v>
      </c>
      <c r="U345" s="19" t="s">
        <v>2856</v>
      </c>
      <c r="V345" s="19" t="s">
        <v>2838</v>
      </c>
      <c r="W345" s="130">
        <v>400000</v>
      </c>
      <c r="X345" s="18" t="s">
        <v>2828</v>
      </c>
      <c r="Y345" s="128">
        <v>23150</v>
      </c>
      <c r="Z345" s="130">
        <v>400000</v>
      </c>
      <c r="AA345" s="19">
        <v>7014189271</v>
      </c>
      <c r="AB345" s="19"/>
      <c r="AC345" s="19"/>
      <c r="AD345" s="130">
        <v>400000</v>
      </c>
      <c r="AE345" s="20" t="s">
        <v>2548</v>
      </c>
      <c r="AF345" s="54" t="s">
        <v>2548</v>
      </c>
      <c r="AG345" s="52" t="s">
        <v>3544</v>
      </c>
      <c r="AH345" s="54" t="s">
        <v>3472</v>
      </c>
      <c r="AI345" s="54" t="s">
        <v>2456</v>
      </c>
      <c r="AJ345" s="54"/>
      <c r="AK345" s="54" t="s">
        <v>1324</v>
      </c>
      <c r="AL345" s="52" t="s">
        <v>1571</v>
      </c>
      <c r="AM345" s="52" t="s">
        <v>3553</v>
      </c>
      <c r="AN345" s="122">
        <v>400000</v>
      </c>
      <c r="AO345" s="119"/>
      <c r="AP345" s="119">
        <f t="shared" si="14"/>
        <v>0</v>
      </c>
      <c r="AQ345" s="79">
        <v>242217</v>
      </c>
      <c r="AR345" s="79">
        <v>242248</v>
      </c>
      <c r="AS345" s="81">
        <v>23131</v>
      </c>
      <c r="AT345" s="81">
        <v>23131</v>
      </c>
      <c r="AU345" s="79">
        <v>23132</v>
      </c>
      <c r="AV345" s="258">
        <v>400000</v>
      </c>
      <c r="AW345" s="119" t="s">
        <v>1557</v>
      </c>
      <c r="AX345" s="52"/>
    </row>
    <row r="346" spans="1:50" s="123" customFormat="1" ht="72" x14ac:dyDescent="0.2">
      <c r="A346" s="52" t="s">
        <v>44</v>
      </c>
      <c r="B346" s="52" t="s">
        <v>277</v>
      </c>
      <c r="C346" s="52" t="s">
        <v>276</v>
      </c>
      <c r="D346" s="52" t="s">
        <v>33</v>
      </c>
      <c r="E346" s="52" t="s">
        <v>454</v>
      </c>
      <c r="F346" s="121" t="s">
        <v>1917</v>
      </c>
      <c r="G346" s="52" t="s">
        <v>650</v>
      </c>
      <c r="H346" s="71" t="s">
        <v>270</v>
      </c>
      <c r="I346" s="71" t="s">
        <v>274</v>
      </c>
      <c r="J346" s="122">
        <v>75000</v>
      </c>
      <c r="K346" s="249" t="s">
        <v>137</v>
      </c>
      <c r="L346" s="71"/>
      <c r="M346" s="71"/>
      <c r="N346" s="48">
        <v>23073</v>
      </c>
      <c r="O346" s="19" t="s">
        <v>2857</v>
      </c>
      <c r="P346" s="48">
        <v>23093</v>
      </c>
      <c r="Q346" s="19" t="s">
        <v>2858</v>
      </c>
      <c r="R346" s="19" t="s">
        <v>1297</v>
      </c>
      <c r="S346" s="19" t="s">
        <v>128</v>
      </c>
      <c r="T346" s="18" t="s">
        <v>1557</v>
      </c>
      <c r="U346" s="18" t="s">
        <v>1557</v>
      </c>
      <c r="V346" s="19" t="s">
        <v>2859</v>
      </c>
      <c r="W346" s="74">
        <v>71000</v>
      </c>
      <c r="X346" s="18" t="s">
        <v>2828</v>
      </c>
      <c r="Y346" s="128">
        <v>23183</v>
      </c>
      <c r="Z346" s="74">
        <v>71000</v>
      </c>
      <c r="AA346" s="19">
        <v>7014189312</v>
      </c>
      <c r="AB346" s="19"/>
      <c r="AC346" s="19"/>
      <c r="AD346" s="74">
        <v>71000</v>
      </c>
      <c r="AE346" s="20" t="s">
        <v>2548</v>
      </c>
      <c r="AF346" s="54" t="s">
        <v>2548</v>
      </c>
      <c r="AG346" s="52" t="s">
        <v>3544</v>
      </c>
      <c r="AH346" s="54" t="s">
        <v>3472</v>
      </c>
      <c r="AI346" s="54" t="s">
        <v>2456</v>
      </c>
      <c r="AJ346" s="54"/>
      <c r="AK346" s="54" t="s">
        <v>1325</v>
      </c>
      <c r="AL346" s="54" t="s">
        <v>1571</v>
      </c>
      <c r="AM346" s="52" t="s">
        <v>3553</v>
      </c>
      <c r="AN346" s="119">
        <v>71000</v>
      </c>
      <c r="AO346" s="119"/>
      <c r="AP346" s="119">
        <f t="shared" si="14"/>
        <v>4000</v>
      </c>
      <c r="AQ346" s="79">
        <v>242217</v>
      </c>
      <c r="AR346" s="79">
        <v>242248</v>
      </c>
      <c r="AS346" s="81">
        <v>23183</v>
      </c>
      <c r="AT346" s="81">
        <v>23183</v>
      </c>
      <c r="AU346" s="79">
        <v>23193</v>
      </c>
      <c r="AV346" s="82">
        <v>71000</v>
      </c>
      <c r="AW346" s="119">
        <v>4000</v>
      </c>
      <c r="AX346" s="52"/>
    </row>
    <row r="347" spans="1:50" s="123" customFormat="1" ht="72" x14ac:dyDescent="0.2">
      <c r="A347" s="52" t="s">
        <v>44</v>
      </c>
      <c r="B347" s="52" t="s">
        <v>277</v>
      </c>
      <c r="C347" s="52" t="s">
        <v>276</v>
      </c>
      <c r="D347" s="52" t="s">
        <v>33</v>
      </c>
      <c r="E347" s="52" t="s">
        <v>454</v>
      </c>
      <c r="F347" s="121" t="s">
        <v>1918</v>
      </c>
      <c r="G347" s="52" t="s">
        <v>651</v>
      </c>
      <c r="H347" s="71" t="s">
        <v>269</v>
      </c>
      <c r="I347" s="71" t="s">
        <v>274</v>
      </c>
      <c r="J347" s="122">
        <v>150000</v>
      </c>
      <c r="K347" s="249" t="s">
        <v>137</v>
      </c>
      <c r="L347" s="71"/>
      <c r="M347" s="71"/>
      <c r="N347" s="48">
        <v>23073</v>
      </c>
      <c r="O347" s="19" t="s">
        <v>2857</v>
      </c>
      <c r="P347" s="48">
        <v>23093</v>
      </c>
      <c r="Q347" s="19" t="s">
        <v>2858</v>
      </c>
      <c r="R347" s="19" t="s">
        <v>1297</v>
      </c>
      <c r="S347" s="19" t="s">
        <v>128</v>
      </c>
      <c r="T347" s="18" t="s">
        <v>1557</v>
      </c>
      <c r="U347" s="18" t="s">
        <v>1557</v>
      </c>
      <c r="V347" s="19" t="s">
        <v>2859</v>
      </c>
      <c r="W347" s="74">
        <v>147000</v>
      </c>
      <c r="X347" s="18" t="s">
        <v>2828</v>
      </c>
      <c r="Y347" s="128">
        <v>23183</v>
      </c>
      <c r="Z347" s="74">
        <v>147000</v>
      </c>
      <c r="AA347" s="19">
        <v>7014189312</v>
      </c>
      <c r="AB347" s="19"/>
      <c r="AC347" s="19"/>
      <c r="AD347" s="74">
        <v>147000</v>
      </c>
      <c r="AE347" s="20" t="s">
        <v>2548</v>
      </c>
      <c r="AF347" s="54" t="s">
        <v>2548</v>
      </c>
      <c r="AG347" s="52" t="s">
        <v>3544</v>
      </c>
      <c r="AH347" s="54" t="s">
        <v>3472</v>
      </c>
      <c r="AI347" s="54" t="s">
        <v>2456</v>
      </c>
      <c r="AJ347" s="54"/>
      <c r="AK347" s="54" t="s">
        <v>1325</v>
      </c>
      <c r="AL347" s="54" t="s">
        <v>1571</v>
      </c>
      <c r="AM347" s="52" t="s">
        <v>3553</v>
      </c>
      <c r="AN347" s="119">
        <v>147000</v>
      </c>
      <c r="AO347" s="119"/>
      <c r="AP347" s="119">
        <f t="shared" si="14"/>
        <v>3000</v>
      </c>
      <c r="AQ347" s="79">
        <v>242217</v>
      </c>
      <c r="AR347" s="79">
        <v>242248</v>
      </c>
      <c r="AS347" s="81">
        <v>23183</v>
      </c>
      <c r="AT347" s="81">
        <v>23183</v>
      </c>
      <c r="AU347" s="79">
        <v>23193</v>
      </c>
      <c r="AV347" s="82">
        <v>147000</v>
      </c>
      <c r="AW347" s="119">
        <v>3000</v>
      </c>
      <c r="AX347" s="52"/>
    </row>
    <row r="348" spans="1:50" s="123" customFormat="1" ht="72" x14ac:dyDescent="0.2">
      <c r="A348" s="52" t="s">
        <v>44</v>
      </c>
      <c r="B348" s="52" t="s">
        <v>277</v>
      </c>
      <c r="C348" s="52" t="s">
        <v>276</v>
      </c>
      <c r="D348" s="52" t="s">
        <v>33</v>
      </c>
      <c r="E348" s="52" t="s">
        <v>454</v>
      </c>
      <c r="F348" s="121" t="s">
        <v>1919</v>
      </c>
      <c r="G348" s="52" t="s">
        <v>652</v>
      </c>
      <c r="H348" s="71" t="s">
        <v>270</v>
      </c>
      <c r="I348" s="71" t="s">
        <v>274</v>
      </c>
      <c r="J348" s="122">
        <v>75000</v>
      </c>
      <c r="K348" s="249" t="s">
        <v>137</v>
      </c>
      <c r="L348" s="71"/>
      <c r="M348" s="71"/>
      <c r="N348" s="48">
        <v>23073</v>
      </c>
      <c r="O348" s="19" t="s">
        <v>2857</v>
      </c>
      <c r="P348" s="48">
        <v>23093</v>
      </c>
      <c r="Q348" s="19" t="s">
        <v>2858</v>
      </c>
      <c r="R348" s="19" t="s">
        <v>1297</v>
      </c>
      <c r="S348" s="19" t="s">
        <v>128</v>
      </c>
      <c r="T348" s="18" t="s">
        <v>1557</v>
      </c>
      <c r="U348" s="18" t="s">
        <v>1557</v>
      </c>
      <c r="V348" s="19" t="s">
        <v>2859</v>
      </c>
      <c r="W348" s="74">
        <v>73000</v>
      </c>
      <c r="X348" s="18" t="s">
        <v>2828</v>
      </c>
      <c r="Y348" s="128">
        <v>23183</v>
      </c>
      <c r="Z348" s="74">
        <v>73000</v>
      </c>
      <c r="AA348" s="19">
        <v>7014189312</v>
      </c>
      <c r="AB348" s="19"/>
      <c r="AC348" s="19"/>
      <c r="AD348" s="74">
        <v>73000</v>
      </c>
      <c r="AE348" s="20" t="s">
        <v>2548</v>
      </c>
      <c r="AF348" s="54" t="s">
        <v>2548</v>
      </c>
      <c r="AG348" s="52" t="s">
        <v>3544</v>
      </c>
      <c r="AH348" s="54" t="s">
        <v>3472</v>
      </c>
      <c r="AI348" s="54" t="s">
        <v>2456</v>
      </c>
      <c r="AJ348" s="54"/>
      <c r="AK348" s="54" t="s">
        <v>1325</v>
      </c>
      <c r="AL348" s="54" t="s">
        <v>1571</v>
      </c>
      <c r="AM348" s="52" t="s">
        <v>3553</v>
      </c>
      <c r="AN348" s="119">
        <v>73000</v>
      </c>
      <c r="AO348" s="119"/>
      <c r="AP348" s="119">
        <f t="shared" si="14"/>
        <v>2000</v>
      </c>
      <c r="AQ348" s="79">
        <v>242217</v>
      </c>
      <c r="AR348" s="79">
        <v>242248</v>
      </c>
      <c r="AS348" s="81">
        <v>23183</v>
      </c>
      <c r="AT348" s="81">
        <v>23183</v>
      </c>
      <c r="AU348" s="79">
        <v>23193</v>
      </c>
      <c r="AV348" s="82">
        <v>73000</v>
      </c>
      <c r="AW348" s="119">
        <v>2000</v>
      </c>
      <c r="AX348" s="52"/>
    </row>
    <row r="349" spans="1:50" s="123" customFormat="1" ht="72" x14ac:dyDescent="0.2">
      <c r="A349" s="52" t="s">
        <v>44</v>
      </c>
      <c r="B349" s="52" t="s">
        <v>277</v>
      </c>
      <c r="C349" s="52" t="s">
        <v>276</v>
      </c>
      <c r="D349" s="52" t="s">
        <v>33</v>
      </c>
      <c r="E349" s="52" t="s">
        <v>454</v>
      </c>
      <c r="F349" s="121" t="s">
        <v>1920</v>
      </c>
      <c r="G349" s="52" t="s">
        <v>653</v>
      </c>
      <c r="H349" s="71" t="s">
        <v>303</v>
      </c>
      <c r="I349" s="71" t="s">
        <v>274</v>
      </c>
      <c r="J349" s="122">
        <v>70000</v>
      </c>
      <c r="K349" s="249" t="s">
        <v>137</v>
      </c>
      <c r="L349" s="71"/>
      <c r="M349" s="71"/>
      <c r="N349" s="48">
        <v>23073</v>
      </c>
      <c r="O349" s="19" t="s">
        <v>2857</v>
      </c>
      <c r="P349" s="48">
        <v>23093</v>
      </c>
      <c r="Q349" s="19" t="s">
        <v>2858</v>
      </c>
      <c r="R349" s="19" t="s">
        <v>1297</v>
      </c>
      <c r="S349" s="19" t="s">
        <v>128</v>
      </c>
      <c r="T349" s="18" t="s">
        <v>1557</v>
      </c>
      <c r="U349" s="18" t="s">
        <v>1557</v>
      </c>
      <c r="V349" s="19" t="s">
        <v>2859</v>
      </c>
      <c r="W349" s="74">
        <v>60000</v>
      </c>
      <c r="X349" s="18" t="s">
        <v>2828</v>
      </c>
      <c r="Y349" s="128">
        <v>23183</v>
      </c>
      <c r="Z349" s="74">
        <v>60000</v>
      </c>
      <c r="AA349" s="19">
        <v>7014189312</v>
      </c>
      <c r="AB349" s="19"/>
      <c r="AC349" s="19"/>
      <c r="AD349" s="74">
        <v>60000</v>
      </c>
      <c r="AE349" s="20" t="s">
        <v>2548</v>
      </c>
      <c r="AF349" s="54" t="s">
        <v>2548</v>
      </c>
      <c r="AG349" s="52" t="s">
        <v>3544</v>
      </c>
      <c r="AH349" s="54" t="s">
        <v>3472</v>
      </c>
      <c r="AI349" s="54" t="s">
        <v>2456</v>
      </c>
      <c r="AJ349" s="54"/>
      <c r="AK349" s="54" t="s">
        <v>1325</v>
      </c>
      <c r="AL349" s="54" t="s">
        <v>1571</v>
      </c>
      <c r="AM349" s="52" t="s">
        <v>3553</v>
      </c>
      <c r="AN349" s="119">
        <v>60000</v>
      </c>
      <c r="AO349" s="119"/>
      <c r="AP349" s="119">
        <f t="shared" si="14"/>
        <v>10000</v>
      </c>
      <c r="AQ349" s="79">
        <v>242217</v>
      </c>
      <c r="AR349" s="79">
        <v>242248</v>
      </c>
      <c r="AS349" s="81">
        <v>23183</v>
      </c>
      <c r="AT349" s="81">
        <v>23183</v>
      </c>
      <c r="AU349" s="79">
        <v>23193</v>
      </c>
      <c r="AV349" s="82">
        <v>60000</v>
      </c>
      <c r="AW349" s="119">
        <v>10000</v>
      </c>
      <c r="AX349" s="52"/>
    </row>
    <row r="350" spans="1:50" s="123" customFormat="1" ht="72" x14ac:dyDescent="0.2">
      <c r="A350" s="52" t="s">
        <v>44</v>
      </c>
      <c r="B350" s="52" t="s">
        <v>277</v>
      </c>
      <c r="C350" s="52" t="s">
        <v>276</v>
      </c>
      <c r="D350" s="52" t="s">
        <v>33</v>
      </c>
      <c r="E350" s="52" t="s">
        <v>454</v>
      </c>
      <c r="F350" s="121" t="s">
        <v>1921</v>
      </c>
      <c r="G350" s="52" t="s">
        <v>654</v>
      </c>
      <c r="H350" s="71" t="s">
        <v>270</v>
      </c>
      <c r="I350" s="71" t="s">
        <v>274</v>
      </c>
      <c r="J350" s="122">
        <v>80000</v>
      </c>
      <c r="K350" s="249" t="s">
        <v>137</v>
      </c>
      <c r="L350" s="71"/>
      <c r="M350" s="71"/>
      <c r="N350" s="48">
        <v>23073</v>
      </c>
      <c r="O350" s="19" t="s">
        <v>2857</v>
      </c>
      <c r="P350" s="48">
        <v>23093</v>
      </c>
      <c r="Q350" s="19" t="s">
        <v>2858</v>
      </c>
      <c r="R350" s="19" t="s">
        <v>1297</v>
      </c>
      <c r="S350" s="19" t="s">
        <v>128</v>
      </c>
      <c r="T350" s="18" t="s">
        <v>1557</v>
      </c>
      <c r="U350" s="18" t="s">
        <v>1557</v>
      </c>
      <c r="V350" s="19" t="s">
        <v>2859</v>
      </c>
      <c r="W350" s="74">
        <v>77000</v>
      </c>
      <c r="X350" s="18" t="s">
        <v>2828</v>
      </c>
      <c r="Y350" s="128">
        <v>23183</v>
      </c>
      <c r="Z350" s="74">
        <v>77000</v>
      </c>
      <c r="AA350" s="19">
        <v>7014189312</v>
      </c>
      <c r="AB350" s="19"/>
      <c r="AC350" s="19"/>
      <c r="AD350" s="74">
        <v>77000</v>
      </c>
      <c r="AE350" s="20" t="s">
        <v>2548</v>
      </c>
      <c r="AF350" s="54" t="s">
        <v>2548</v>
      </c>
      <c r="AG350" s="52" t="s">
        <v>3544</v>
      </c>
      <c r="AH350" s="54" t="s">
        <v>3472</v>
      </c>
      <c r="AI350" s="54" t="s">
        <v>2456</v>
      </c>
      <c r="AJ350" s="54"/>
      <c r="AK350" s="54" t="s">
        <v>1325</v>
      </c>
      <c r="AL350" s="54" t="s">
        <v>1571</v>
      </c>
      <c r="AM350" s="52" t="s">
        <v>3553</v>
      </c>
      <c r="AN350" s="119">
        <v>77000</v>
      </c>
      <c r="AO350" s="119"/>
      <c r="AP350" s="119">
        <f t="shared" si="14"/>
        <v>3000</v>
      </c>
      <c r="AQ350" s="79">
        <v>242217</v>
      </c>
      <c r="AR350" s="79">
        <v>242248</v>
      </c>
      <c r="AS350" s="81">
        <v>23183</v>
      </c>
      <c r="AT350" s="81">
        <v>23183</v>
      </c>
      <c r="AU350" s="79">
        <v>23193</v>
      </c>
      <c r="AV350" s="82">
        <v>77000</v>
      </c>
      <c r="AW350" s="119">
        <v>3000</v>
      </c>
      <c r="AX350" s="52"/>
    </row>
    <row r="351" spans="1:50" s="123" customFormat="1" ht="72" x14ac:dyDescent="0.2">
      <c r="A351" s="52" t="s">
        <v>44</v>
      </c>
      <c r="B351" s="52" t="s">
        <v>277</v>
      </c>
      <c r="C351" s="52" t="s">
        <v>276</v>
      </c>
      <c r="D351" s="52" t="s">
        <v>33</v>
      </c>
      <c r="E351" s="52" t="s">
        <v>454</v>
      </c>
      <c r="F351" s="121" t="s">
        <v>1922</v>
      </c>
      <c r="G351" s="52" t="s">
        <v>655</v>
      </c>
      <c r="H351" s="71" t="s">
        <v>270</v>
      </c>
      <c r="I351" s="71" t="s">
        <v>274</v>
      </c>
      <c r="J351" s="122">
        <v>80000</v>
      </c>
      <c r="K351" s="249" t="s">
        <v>137</v>
      </c>
      <c r="L351" s="71"/>
      <c r="M351" s="71"/>
      <c r="N351" s="48">
        <v>23073</v>
      </c>
      <c r="O351" s="19" t="s">
        <v>2857</v>
      </c>
      <c r="P351" s="48">
        <v>23093</v>
      </c>
      <c r="Q351" s="19" t="s">
        <v>2858</v>
      </c>
      <c r="R351" s="19" t="s">
        <v>1297</v>
      </c>
      <c r="S351" s="19" t="s">
        <v>128</v>
      </c>
      <c r="T351" s="18" t="s">
        <v>1557</v>
      </c>
      <c r="U351" s="18" t="s">
        <v>1557</v>
      </c>
      <c r="V351" s="19" t="s">
        <v>2859</v>
      </c>
      <c r="W351" s="74">
        <v>77000</v>
      </c>
      <c r="X351" s="18" t="s">
        <v>2828</v>
      </c>
      <c r="Y351" s="128">
        <v>23183</v>
      </c>
      <c r="Z351" s="74">
        <v>77000</v>
      </c>
      <c r="AA351" s="19">
        <v>7014189312</v>
      </c>
      <c r="AB351" s="19"/>
      <c r="AC351" s="19"/>
      <c r="AD351" s="74">
        <v>77000</v>
      </c>
      <c r="AE351" s="20" t="s">
        <v>2548</v>
      </c>
      <c r="AF351" s="54" t="s">
        <v>2548</v>
      </c>
      <c r="AG351" s="52" t="s">
        <v>3544</v>
      </c>
      <c r="AH351" s="54" t="s">
        <v>3472</v>
      </c>
      <c r="AI351" s="54" t="s">
        <v>2456</v>
      </c>
      <c r="AJ351" s="54"/>
      <c r="AK351" s="54" t="s">
        <v>1325</v>
      </c>
      <c r="AL351" s="54" t="s">
        <v>1571</v>
      </c>
      <c r="AM351" s="52" t="s">
        <v>3553</v>
      </c>
      <c r="AN351" s="119">
        <v>77000</v>
      </c>
      <c r="AO351" s="119"/>
      <c r="AP351" s="119">
        <f t="shared" si="14"/>
        <v>3000</v>
      </c>
      <c r="AQ351" s="79">
        <v>242217</v>
      </c>
      <c r="AR351" s="79">
        <v>242248</v>
      </c>
      <c r="AS351" s="81">
        <v>23183</v>
      </c>
      <c r="AT351" s="81">
        <v>23183</v>
      </c>
      <c r="AU351" s="79">
        <v>23193</v>
      </c>
      <c r="AV351" s="82">
        <v>77000</v>
      </c>
      <c r="AW351" s="119">
        <v>3000</v>
      </c>
      <c r="AX351" s="52"/>
    </row>
    <row r="352" spans="1:50" s="123" customFormat="1" ht="72" x14ac:dyDescent="0.2">
      <c r="A352" s="52" t="s">
        <v>44</v>
      </c>
      <c r="B352" s="52" t="s">
        <v>277</v>
      </c>
      <c r="C352" s="52" t="s">
        <v>276</v>
      </c>
      <c r="D352" s="52" t="s">
        <v>10</v>
      </c>
      <c r="E352" s="52" t="s">
        <v>311</v>
      </c>
      <c r="F352" s="121" t="s">
        <v>1923</v>
      </c>
      <c r="G352" s="52" t="s">
        <v>656</v>
      </c>
      <c r="H352" s="71" t="s">
        <v>272</v>
      </c>
      <c r="I352" s="71" t="s">
        <v>271</v>
      </c>
      <c r="J352" s="122">
        <v>24000</v>
      </c>
      <c r="K352" s="71"/>
      <c r="L352" s="71"/>
      <c r="M352" s="249" t="s">
        <v>137</v>
      </c>
      <c r="N352" s="19" t="s">
        <v>1322</v>
      </c>
      <c r="O352" s="19" t="s">
        <v>2860</v>
      </c>
      <c r="P352" s="48">
        <v>23100</v>
      </c>
      <c r="Q352" s="19" t="s">
        <v>2861</v>
      </c>
      <c r="R352" s="19" t="s">
        <v>12</v>
      </c>
      <c r="S352" s="19" t="s">
        <v>128</v>
      </c>
      <c r="T352" s="19" t="s">
        <v>2862</v>
      </c>
      <c r="U352" s="19" t="s">
        <v>2863</v>
      </c>
      <c r="V352" s="19" t="s">
        <v>2864</v>
      </c>
      <c r="W352" s="74">
        <v>24000</v>
      </c>
      <c r="X352" s="18" t="s">
        <v>2828</v>
      </c>
      <c r="Y352" s="128">
        <v>23115</v>
      </c>
      <c r="Z352" s="74">
        <v>24000</v>
      </c>
      <c r="AA352" s="19">
        <v>7014241998</v>
      </c>
      <c r="AB352" s="48">
        <v>23103</v>
      </c>
      <c r="AC352" s="48">
        <v>23103</v>
      </c>
      <c r="AD352" s="74">
        <v>24000</v>
      </c>
      <c r="AE352" s="20" t="s">
        <v>2833</v>
      </c>
      <c r="AF352" s="54" t="s">
        <v>2548</v>
      </c>
      <c r="AG352" s="52" t="s">
        <v>3544</v>
      </c>
      <c r="AH352" s="54" t="s">
        <v>3472</v>
      </c>
      <c r="AI352" s="54" t="s">
        <v>2456</v>
      </c>
      <c r="AJ352" s="54"/>
      <c r="AK352" s="54" t="s">
        <v>1323</v>
      </c>
      <c r="AL352" s="54" t="s">
        <v>1571</v>
      </c>
      <c r="AM352" s="52" t="s">
        <v>3553</v>
      </c>
      <c r="AN352" s="122">
        <v>24000</v>
      </c>
      <c r="AO352" s="119"/>
      <c r="AP352" s="119">
        <f t="shared" si="14"/>
        <v>0</v>
      </c>
      <c r="AQ352" s="79">
        <v>242217</v>
      </c>
      <c r="AR352" s="79">
        <v>242217</v>
      </c>
      <c r="AS352" s="81">
        <v>23115</v>
      </c>
      <c r="AT352" s="81">
        <v>23115</v>
      </c>
      <c r="AU352" s="79">
        <v>23102</v>
      </c>
      <c r="AV352" s="82">
        <v>24000</v>
      </c>
      <c r="AW352" s="52">
        <v>0</v>
      </c>
      <c r="AX352" s="52"/>
    </row>
    <row r="353" spans="1:50" s="123" customFormat="1" ht="72" x14ac:dyDescent="0.2">
      <c r="A353" s="52" t="s">
        <v>44</v>
      </c>
      <c r="B353" s="52" t="s">
        <v>277</v>
      </c>
      <c r="C353" s="52" t="s">
        <v>276</v>
      </c>
      <c r="D353" s="52" t="s">
        <v>10</v>
      </c>
      <c r="E353" s="52" t="s">
        <v>311</v>
      </c>
      <c r="F353" s="121" t="s">
        <v>1924</v>
      </c>
      <c r="G353" s="52" t="s">
        <v>657</v>
      </c>
      <c r="H353" s="71" t="s">
        <v>269</v>
      </c>
      <c r="I353" s="71" t="s">
        <v>271</v>
      </c>
      <c r="J353" s="122">
        <v>8600</v>
      </c>
      <c r="K353" s="71"/>
      <c r="L353" s="71"/>
      <c r="M353" s="249" t="s">
        <v>137</v>
      </c>
      <c r="N353" s="19" t="s">
        <v>1322</v>
      </c>
      <c r="O353" s="19" t="s">
        <v>2860</v>
      </c>
      <c r="P353" s="48">
        <v>23100</v>
      </c>
      <c r="Q353" s="19" t="s">
        <v>2861</v>
      </c>
      <c r="R353" s="19" t="s">
        <v>12</v>
      </c>
      <c r="S353" s="19" t="s">
        <v>128</v>
      </c>
      <c r="T353" s="19" t="s">
        <v>2411</v>
      </c>
      <c r="U353" s="19" t="s">
        <v>2865</v>
      </c>
      <c r="V353" s="19" t="s">
        <v>2864</v>
      </c>
      <c r="W353" s="74">
        <v>8600</v>
      </c>
      <c r="X353" s="18" t="s">
        <v>2828</v>
      </c>
      <c r="Y353" s="128">
        <v>23115</v>
      </c>
      <c r="Z353" s="74">
        <v>8600</v>
      </c>
      <c r="AA353" s="19">
        <v>7014241998</v>
      </c>
      <c r="AB353" s="48">
        <v>23103</v>
      </c>
      <c r="AC353" s="48">
        <v>23103</v>
      </c>
      <c r="AD353" s="74">
        <v>8600</v>
      </c>
      <c r="AE353" s="20" t="s">
        <v>2833</v>
      </c>
      <c r="AF353" s="54" t="s">
        <v>2548</v>
      </c>
      <c r="AG353" s="52" t="s">
        <v>3544</v>
      </c>
      <c r="AH353" s="54" t="s">
        <v>3472</v>
      </c>
      <c r="AI353" s="54" t="s">
        <v>2456</v>
      </c>
      <c r="AJ353" s="54"/>
      <c r="AK353" s="54" t="s">
        <v>1323</v>
      </c>
      <c r="AL353" s="54" t="s">
        <v>1571</v>
      </c>
      <c r="AM353" s="52" t="s">
        <v>3553</v>
      </c>
      <c r="AN353" s="122">
        <v>8600</v>
      </c>
      <c r="AO353" s="119"/>
      <c r="AP353" s="119">
        <f t="shared" si="14"/>
        <v>0</v>
      </c>
      <c r="AQ353" s="79">
        <v>242217</v>
      </c>
      <c r="AR353" s="79">
        <v>242217</v>
      </c>
      <c r="AS353" s="81">
        <v>23115</v>
      </c>
      <c r="AT353" s="81">
        <v>23115</v>
      </c>
      <c r="AU353" s="79">
        <v>23102</v>
      </c>
      <c r="AV353" s="82">
        <v>8600</v>
      </c>
      <c r="AW353" s="52">
        <v>0</v>
      </c>
      <c r="AX353" s="52"/>
    </row>
    <row r="354" spans="1:50" s="123" customFormat="1" ht="72" x14ac:dyDescent="0.2">
      <c r="A354" s="52" t="s">
        <v>44</v>
      </c>
      <c r="B354" s="52" t="s">
        <v>277</v>
      </c>
      <c r="C354" s="52" t="s">
        <v>276</v>
      </c>
      <c r="D354" s="52" t="s">
        <v>10</v>
      </c>
      <c r="E354" s="52" t="s">
        <v>311</v>
      </c>
      <c r="F354" s="121" t="s">
        <v>1925</v>
      </c>
      <c r="G354" s="52" t="s">
        <v>658</v>
      </c>
      <c r="H354" s="71" t="s">
        <v>269</v>
      </c>
      <c r="I354" s="71" t="s">
        <v>271</v>
      </c>
      <c r="J354" s="122">
        <v>72000</v>
      </c>
      <c r="K354" s="71"/>
      <c r="L354" s="71"/>
      <c r="M354" s="249" t="s">
        <v>137</v>
      </c>
      <c r="N354" s="19" t="s">
        <v>1322</v>
      </c>
      <c r="O354" s="19" t="s">
        <v>2860</v>
      </c>
      <c r="P354" s="48">
        <v>23100</v>
      </c>
      <c r="Q354" s="19" t="s">
        <v>2861</v>
      </c>
      <c r="R354" s="19" t="s">
        <v>12</v>
      </c>
      <c r="S354" s="19" t="s">
        <v>128</v>
      </c>
      <c r="T354" s="19" t="s">
        <v>2866</v>
      </c>
      <c r="U354" s="19" t="s">
        <v>2867</v>
      </c>
      <c r="V354" s="19" t="s">
        <v>2864</v>
      </c>
      <c r="W354" s="74">
        <v>72000</v>
      </c>
      <c r="X354" s="18" t="s">
        <v>2828</v>
      </c>
      <c r="Y354" s="128">
        <v>23115</v>
      </c>
      <c r="Z354" s="74">
        <v>72000</v>
      </c>
      <c r="AA354" s="19">
        <v>7014241998</v>
      </c>
      <c r="AB354" s="48">
        <v>23103</v>
      </c>
      <c r="AC354" s="48">
        <v>23103</v>
      </c>
      <c r="AD354" s="74">
        <v>72000</v>
      </c>
      <c r="AE354" s="20" t="s">
        <v>2833</v>
      </c>
      <c r="AF354" s="54" t="s">
        <v>2548</v>
      </c>
      <c r="AG354" s="52" t="s">
        <v>3544</v>
      </c>
      <c r="AH354" s="54" t="s">
        <v>3472</v>
      </c>
      <c r="AI354" s="54" t="s">
        <v>2456</v>
      </c>
      <c r="AJ354" s="54"/>
      <c r="AK354" s="54" t="s">
        <v>1323</v>
      </c>
      <c r="AL354" s="54" t="s">
        <v>1571</v>
      </c>
      <c r="AM354" s="52" t="s">
        <v>3553</v>
      </c>
      <c r="AN354" s="122">
        <v>72000</v>
      </c>
      <c r="AO354" s="119"/>
      <c r="AP354" s="119">
        <f t="shared" si="14"/>
        <v>0</v>
      </c>
      <c r="AQ354" s="79">
        <v>242217</v>
      </c>
      <c r="AR354" s="79">
        <v>242217</v>
      </c>
      <c r="AS354" s="81">
        <v>23115</v>
      </c>
      <c r="AT354" s="81">
        <v>23115</v>
      </c>
      <c r="AU354" s="79">
        <v>23102</v>
      </c>
      <c r="AV354" s="82">
        <v>72000</v>
      </c>
      <c r="AW354" s="52">
        <v>0</v>
      </c>
      <c r="AX354" s="52"/>
    </row>
    <row r="355" spans="1:50" s="123" customFormat="1" ht="378" hidden="1" x14ac:dyDescent="0.2">
      <c r="A355" s="52" t="s">
        <v>44</v>
      </c>
      <c r="B355" s="52" t="s">
        <v>277</v>
      </c>
      <c r="C355" s="52" t="s">
        <v>17</v>
      </c>
      <c r="D355" s="52" t="s">
        <v>1566</v>
      </c>
      <c r="E355" s="52" t="s">
        <v>454</v>
      </c>
      <c r="F355" s="121" t="s">
        <v>2460</v>
      </c>
      <c r="G355" s="52" t="s">
        <v>1112</v>
      </c>
      <c r="H355" s="71" t="s">
        <v>270</v>
      </c>
      <c r="I355" s="71" t="s">
        <v>631</v>
      </c>
      <c r="J355" s="122">
        <v>58432000</v>
      </c>
      <c r="K355" s="249" t="s">
        <v>137</v>
      </c>
      <c r="L355" s="71"/>
      <c r="M355" s="71"/>
      <c r="N355" s="149">
        <v>21968</v>
      </c>
      <c r="O355" s="52" t="s">
        <v>1555</v>
      </c>
      <c r="P355" s="81">
        <v>22178</v>
      </c>
      <c r="Q355" s="52" t="s">
        <v>1556</v>
      </c>
      <c r="R355" s="52" t="s">
        <v>12</v>
      </c>
      <c r="S355" s="52" t="s">
        <v>128</v>
      </c>
      <c r="T355" s="71" t="s">
        <v>1557</v>
      </c>
      <c r="U355" s="71" t="s">
        <v>1557</v>
      </c>
      <c r="V355" s="71" t="s">
        <v>1558</v>
      </c>
      <c r="W355" s="52" t="s">
        <v>1560</v>
      </c>
      <c r="X355" s="71" t="s">
        <v>1559</v>
      </c>
      <c r="Y355" s="54" t="s">
        <v>3985</v>
      </c>
      <c r="Z355" s="54" t="s">
        <v>1562</v>
      </c>
      <c r="AA355" s="52" t="s">
        <v>2868</v>
      </c>
      <c r="AB355" s="54" t="s">
        <v>1563</v>
      </c>
      <c r="AC355" s="54" t="s">
        <v>1564</v>
      </c>
      <c r="AD355" s="54" t="s">
        <v>2869</v>
      </c>
      <c r="AE355" s="54" t="s">
        <v>2870</v>
      </c>
      <c r="AF355" s="54" t="s">
        <v>2870</v>
      </c>
      <c r="AG355" s="54" t="s">
        <v>3545</v>
      </c>
      <c r="AH355" s="52" t="s">
        <v>3483</v>
      </c>
      <c r="AI355" s="52" t="s">
        <v>3483</v>
      </c>
      <c r="AJ355" s="52"/>
      <c r="AK355" s="54" t="s">
        <v>1326</v>
      </c>
      <c r="AL355" s="54" t="s">
        <v>1572</v>
      </c>
      <c r="AM355" s="52" t="s">
        <v>3552</v>
      </c>
      <c r="AN355" s="119"/>
      <c r="AO355" s="119">
        <f>2011000+45797000</f>
        <v>47808000</v>
      </c>
      <c r="AP355" s="119">
        <f t="shared" si="14"/>
        <v>10624000</v>
      </c>
      <c r="AQ355" s="52"/>
      <c r="AR355" s="52"/>
      <c r="AS355" s="52"/>
      <c r="AT355" s="52"/>
      <c r="AU355" s="52"/>
      <c r="AV355" s="52"/>
      <c r="AW355" s="52"/>
      <c r="AX355" s="52"/>
    </row>
    <row r="356" spans="1:50" s="123" customFormat="1" ht="72" hidden="1" x14ac:dyDescent="0.2">
      <c r="A356" s="52" t="s">
        <v>44</v>
      </c>
      <c r="B356" s="52" t="s">
        <v>277</v>
      </c>
      <c r="C356" s="52" t="s">
        <v>17</v>
      </c>
      <c r="D356" s="52" t="s">
        <v>34</v>
      </c>
      <c r="E356" s="52" t="s">
        <v>454</v>
      </c>
      <c r="F356" s="121" t="s">
        <v>1926</v>
      </c>
      <c r="G356" s="52" t="s">
        <v>1124</v>
      </c>
      <c r="H356" s="71" t="s">
        <v>270</v>
      </c>
      <c r="I356" s="71" t="s">
        <v>1119</v>
      </c>
      <c r="J356" s="122">
        <v>3000000</v>
      </c>
      <c r="K356" s="249" t="s">
        <v>137</v>
      </c>
      <c r="L356" s="71"/>
      <c r="M356" s="71"/>
      <c r="N356" s="19" t="s">
        <v>2871</v>
      </c>
      <c r="O356" s="19"/>
      <c r="P356" s="19"/>
      <c r="Q356" s="19"/>
      <c r="R356" s="124"/>
      <c r="S356" s="124"/>
      <c r="T356" s="124"/>
      <c r="U356" s="124"/>
      <c r="V356" s="19"/>
      <c r="W356" s="19"/>
      <c r="X356" s="18"/>
      <c r="Y356" s="46"/>
      <c r="Z356" s="19"/>
      <c r="AA356" s="19"/>
      <c r="AB356" s="19"/>
      <c r="AC356" s="19"/>
      <c r="AD356" s="124"/>
      <c r="AE356" s="19" t="s">
        <v>3754</v>
      </c>
      <c r="AF356" s="52" t="s">
        <v>2441</v>
      </c>
      <c r="AG356" s="52" t="s">
        <v>3538</v>
      </c>
      <c r="AH356" s="52" t="s">
        <v>3452</v>
      </c>
      <c r="AI356" s="52" t="s">
        <v>3467</v>
      </c>
      <c r="AJ356" s="52"/>
      <c r="AK356" s="54" t="s">
        <v>1325</v>
      </c>
      <c r="AL356" s="54" t="s">
        <v>1571</v>
      </c>
      <c r="AM356" s="52" t="s">
        <v>3553</v>
      </c>
      <c r="AN356" s="119"/>
      <c r="AO356" s="119"/>
      <c r="AP356" s="119">
        <f t="shared" si="14"/>
        <v>3000000</v>
      </c>
      <c r="AQ356" s="79">
        <v>242217</v>
      </c>
      <c r="AR356" s="79">
        <v>242248</v>
      </c>
      <c r="AS356" s="52"/>
      <c r="AT356" s="52"/>
      <c r="AU356" s="52"/>
      <c r="AV356" s="52"/>
      <c r="AW356" s="52"/>
      <c r="AX356" s="52"/>
    </row>
    <row r="357" spans="1:50" s="123" customFormat="1" ht="72" hidden="1" x14ac:dyDescent="0.2">
      <c r="A357" s="52" t="s">
        <v>44</v>
      </c>
      <c r="B357" s="52" t="s">
        <v>277</v>
      </c>
      <c r="C357" s="52" t="s">
        <v>17</v>
      </c>
      <c r="D357" s="52" t="s">
        <v>34</v>
      </c>
      <c r="E357" s="52" t="s">
        <v>454</v>
      </c>
      <c r="F357" s="121" t="s">
        <v>1927</v>
      </c>
      <c r="G357" s="52" t="s">
        <v>1125</v>
      </c>
      <c r="H357" s="71" t="s">
        <v>270</v>
      </c>
      <c r="I357" s="71" t="s">
        <v>1122</v>
      </c>
      <c r="J357" s="122">
        <v>1800000</v>
      </c>
      <c r="K357" s="249" t="s">
        <v>137</v>
      </c>
      <c r="L357" s="71"/>
      <c r="M357" s="71"/>
      <c r="N357" s="19" t="s">
        <v>2871</v>
      </c>
      <c r="O357" s="19"/>
      <c r="P357" s="19"/>
      <c r="Q357" s="19"/>
      <c r="R357" s="124"/>
      <c r="S357" s="124"/>
      <c r="T357" s="124"/>
      <c r="U357" s="124"/>
      <c r="V357" s="19"/>
      <c r="W357" s="19"/>
      <c r="X357" s="18"/>
      <c r="Y357" s="46"/>
      <c r="Z357" s="19"/>
      <c r="AA357" s="19"/>
      <c r="AB357" s="19"/>
      <c r="AC357" s="19"/>
      <c r="AD357" s="124"/>
      <c r="AE357" s="19" t="s">
        <v>3755</v>
      </c>
      <c r="AF357" s="52" t="s">
        <v>2872</v>
      </c>
      <c r="AG357" s="52" t="s">
        <v>3537</v>
      </c>
      <c r="AH357" s="52" t="s">
        <v>3474</v>
      </c>
      <c r="AI357" s="52" t="s">
        <v>3467</v>
      </c>
      <c r="AJ357" s="52"/>
      <c r="AK357" s="54" t="s">
        <v>1325</v>
      </c>
      <c r="AL357" s="54" t="s">
        <v>1571</v>
      </c>
      <c r="AM357" s="52" t="s">
        <v>3553</v>
      </c>
      <c r="AN357" s="119"/>
      <c r="AO357" s="119"/>
      <c r="AP357" s="119">
        <f t="shared" si="14"/>
        <v>1800000</v>
      </c>
      <c r="AQ357" s="79">
        <v>242217</v>
      </c>
      <c r="AR357" s="79">
        <v>242248</v>
      </c>
      <c r="AS357" s="52"/>
      <c r="AT357" s="52"/>
      <c r="AU357" s="52"/>
      <c r="AV357" s="52"/>
      <c r="AW357" s="52"/>
      <c r="AX357" s="52"/>
    </row>
    <row r="358" spans="1:50" s="123" customFormat="1" ht="72" hidden="1" x14ac:dyDescent="0.2">
      <c r="A358" s="52" t="s">
        <v>45</v>
      </c>
      <c r="B358" s="52" t="s">
        <v>277</v>
      </c>
      <c r="C358" s="52" t="s">
        <v>276</v>
      </c>
      <c r="D358" s="52" t="s">
        <v>11</v>
      </c>
      <c r="E358" s="52" t="s">
        <v>454</v>
      </c>
      <c r="F358" s="121" t="s">
        <v>1928</v>
      </c>
      <c r="G358" s="52" t="s">
        <v>659</v>
      </c>
      <c r="H358" s="71" t="s">
        <v>660</v>
      </c>
      <c r="I358" s="71" t="s">
        <v>268</v>
      </c>
      <c r="J358" s="122">
        <v>280000</v>
      </c>
      <c r="K358" s="325"/>
      <c r="L358" s="114"/>
      <c r="M358" s="325" t="s">
        <v>3756</v>
      </c>
      <c r="N358" s="18"/>
      <c r="O358" s="18" t="s">
        <v>2625</v>
      </c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 t="s">
        <v>3757</v>
      </c>
      <c r="AB358" s="328"/>
      <c r="AC358" s="328"/>
      <c r="AD358" s="336"/>
      <c r="AE358" s="18" t="s">
        <v>2876</v>
      </c>
      <c r="AF358" s="71" t="s">
        <v>2876</v>
      </c>
      <c r="AG358" s="71" t="s">
        <v>3544</v>
      </c>
      <c r="AH358" s="52" t="s">
        <v>3475</v>
      </c>
      <c r="AI358" s="54" t="s">
        <v>2457</v>
      </c>
      <c r="AJ358" s="54"/>
      <c r="AK358" s="71" t="s">
        <v>1257</v>
      </c>
      <c r="AL358" s="52" t="s">
        <v>1569</v>
      </c>
      <c r="AM358" s="52" t="s">
        <v>3553</v>
      </c>
      <c r="AN358" s="122"/>
      <c r="AO358" s="122">
        <v>280000</v>
      </c>
      <c r="AP358" s="119">
        <f t="shared" si="14"/>
        <v>0</v>
      </c>
      <c r="AQ358" s="196" t="s">
        <v>2921</v>
      </c>
      <c r="AR358" s="196" t="s">
        <v>1327</v>
      </c>
      <c r="AS358" s="339" t="s">
        <v>2945</v>
      </c>
      <c r="AT358" s="18"/>
      <c r="AU358" s="18"/>
      <c r="AV358" s="18"/>
      <c r="AW358" s="18"/>
      <c r="AX358" s="18"/>
    </row>
    <row r="359" spans="1:50" s="123" customFormat="1" ht="72" hidden="1" x14ac:dyDescent="0.2">
      <c r="A359" s="52" t="s">
        <v>45</v>
      </c>
      <c r="B359" s="52" t="s">
        <v>277</v>
      </c>
      <c r="C359" s="52" t="s">
        <v>276</v>
      </c>
      <c r="D359" s="52" t="s">
        <v>11</v>
      </c>
      <c r="E359" s="52" t="s">
        <v>454</v>
      </c>
      <c r="F359" s="121" t="s">
        <v>1929</v>
      </c>
      <c r="G359" s="52" t="s">
        <v>661</v>
      </c>
      <c r="H359" s="71" t="s">
        <v>269</v>
      </c>
      <c r="I359" s="71" t="s">
        <v>662</v>
      </c>
      <c r="J359" s="122">
        <v>10000</v>
      </c>
      <c r="K359" s="325"/>
      <c r="L359" s="114"/>
      <c r="M359" s="325" t="s">
        <v>3756</v>
      </c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28"/>
      <c r="AC359" s="328"/>
      <c r="AD359" s="336"/>
      <c r="AE359" s="18" t="s">
        <v>2876</v>
      </c>
      <c r="AF359" s="71" t="s">
        <v>2876</v>
      </c>
      <c r="AG359" s="71" t="s">
        <v>3544</v>
      </c>
      <c r="AH359" s="52" t="s">
        <v>3475</v>
      </c>
      <c r="AI359" s="54" t="s">
        <v>2457</v>
      </c>
      <c r="AJ359" s="54"/>
      <c r="AK359" s="71" t="s">
        <v>1257</v>
      </c>
      <c r="AL359" s="52" t="s">
        <v>1569</v>
      </c>
      <c r="AM359" s="52" t="s">
        <v>3553</v>
      </c>
      <c r="AN359" s="122"/>
      <c r="AO359" s="122">
        <v>10000</v>
      </c>
      <c r="AP359" s="119">
        <f t="shared" si="14"/>
        <v>0</v>
      </c>
      <c r="AQ359" s="196" t="s">
        <v>2921</v>
      </c>
      <c r="AR359" s="196" t="s">
        <v>1331</v>
      </c>
      <c r="AS359" s="339" t="s">
        <v>2946</v>
      </c>
      <c r="AT359" s="18"/>
      <c r="AU359" s="18"/>
      <c r="AV359" s="18"/>
      <c r="AW359" s="18"/>
      <c r="AX359" s="18"/>
    </row>
    <row r="360" spans="1:50" s="123" customFormat="1" ht="72" hidden="1" x14ac:dyDescent="0.2">
      <c r="A360" s="52" t="s">
        <v>45</v>
      </c>
      <c r="B360" s="52" t="s">
        <v>277</v>
      </c>
      <c r="C360" s="52" t="s">
        <v>276</v>
      </c>
      <c r="D360" s="52" t="s">
        <v>11</v>
      </c>
      <c r="E360" s="52" t="s">
        <v>454</v>
      </c>
      <c r="F360" s="121" t="s">
        <v>1930</v>
      </c>
      <c r="G360" s="52" t="s">
        <v>663</v>
      </c>
      <c r="H360" s="71" t="s">
        <v>272</v>
      </c>
      <c r="I360" s="71" t="s">
        <v>662</v>
      </c>
      <c r="J360" s="122">
        <v>54000</v>
      </c>
      <c r="K360" s="325"/>
      <c r="L360" s="114"/>
      <c r="M360" s="325" t="s">
        <v>3756</v>
      </c>
      <c r="N360" s="18"/>
      <c r="O360" s="18" t="s">
        <v>2646</v>
      </c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28"/>
      <c r="AC360" s="328"/>
      <c r="AD360" s="336"/>
      <c r="AE360" s="18" t="s">
        <v>2876</v>
      </c>
      <c r="AF360" s="71" t="s">
        <v>2876</v>
      </c>
      <c r="AG360" s="71" t="s">
        <v>3544</v>
      </c>
      <c r="AH360" s="52" t="s">
        <v>3475</v>
      </c>
      <c r="AI360" s="54" t="s">
        <v>2457</v>
      </c>
      <c r="AJ360" s="54"/>
      <c r="AK360" s="71" t="s">
        <v>1257</v>
      </c>
      <c r="AL360" s="52" t="s">
        <v>1569</v>
      </c>
      <c r="AM360" s="52" t="s">
        <v>3553</v>
      </c>
      <c r="AN360" s="122"/>
      <c r="AO360" s="122">
        <v>54000</v>
      </c>
      <c r="AP360" s="119">
        <f t="shared" si="14"/>
        <v>0</v>
      </c>
      <c r="AQ360" s="196" t="s">
        <v>2947</v>
      </c>
      <c r="AR360" s="196" t="s">
        <v>1331</v>
      </c>
      <c r="AS360" s="339" t="s">
        <v>2948</v>
      </c>
      <c r="AT360" s="18"/>
      <c r="AU360" s="18"/>
      <c r="AV360" s="18"/>
      <c r="AW360" s="18"/>
      <c r="AX360" s="18"/>
    </row>
    <row r="361" spans="1:50" s="123" customFormat="1" ht="72" hidden="1" x14ac:dyDescent="0.2">
      <c r="A361" s="52" t="s">
        <v>45</v>
      </c>
      <c r="B361" s="52" t="s">
        <v>277</v>
      </c>
      <c r="C361" s="52" t="s">
        <v>276</v>
      </c>
      <c r="D361" s="52" t="s">
        <v>11</v>
      </c>
      <c r="E361" s="52" t="s">
        <v>454</v>
      </c>
      <c r="F361" s="121" t="s">
        <v>1931</v>
      </c>
      <c r="G361" s="52" t="s">
        <v>664</v>
      </c>
      <c r="H361" s="71" t="s">
        <v>319</v>
      </c>
      <c r="I361" s="71" t="s">
        <v>662</v>
      </c>
      <c r="J361" s="122">
        <v>48000</v>
      </c>
      <c r="K361" s="325"/>
      <c r="L361" s="114"/>
      <c r="M361" s="325" t="s">
        <v>3756</v>
      </c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28"/>
      <c r="AC361" s="328"/>
      <c r="AD361" s="336"/>
      <c r="AE361" s="18" t="s">
        <v>2876</v>
      </c>
      <c r="AF361" s="71" t="s">
        <v>2876</v>
      </c>
      <c r="AG361" s="71" t="s">
        <v>3544</v>
      </c>
      <c r="AH361" s="52" t="s">
        <v>2457</v>
      </c>
      <c r="AI361" s="54" t="s">
        <v>2457</v>
      </c>
      <c r="AJ361" s="54"/>
      <c r="AK361" s="71" t="s">
        <v>1257</v>
      </c>
      <c r="AL361" s="52" t="s">
        <v>1569</v>
      </c>
      <c r="AM361" s="52" t="s">
        <v>3552</v>
      </c>
      <c r="AN361" s="250"/>
      <c r="AO361" s="122">
        <v>48000</v>
      </c>
      <c r="AP361" s="119">
        <f t="shared" si="14"/>
        <v>0</v>
      </c>
      <c r="AQ361" s="196" t="s">
        <v>2949</v>
      </c>
      <c r="AR361" s="196" t="s">
        <v>1331</v>
      </c>
      <c r="AS361" s="339" t="s">
        <v>2946</v>
      </c>
      <c r="AT361" s="18"/>
      <c r="AU361" s="18"/>
      <c r="AV361" s="18"/>
      <c r="AW361" s="18"/>
      <c r="AX361" s="18"/>
    </row>
    <row r="362" spans="1:50" s="123" customFormat="1" ht="72" hidden="1" x14ac:dyDescent="0.2">
      <c r="A362" s="52" t="s">
        <v>45</v>
      </c>
      <c r="B362" s="52" t="s">
        <v>277</v>
      </c>
      <c r="C362" s="52" t="s">
        <v>276</v>
      </c>
      <c r="D362" s="52" t="s">
        <v>11</v>
      </c>
      <c r="E362" s="52" t="s">
        <v>454</v>
      </c>
      <c r="F362" s="121" t="s">
        <v>1932</v>
      </c>
      <c r="G362" s="52" t="s">
        <v>665</v>
      </c>
      <c r="H362" s="71" t="s">
        <v>459</v>
      </c>
      <c r="I362" s="71" t="s">
        <v>274</v>
      </c>
      <c r="J362" s="122">
        <v>240000</v>
      </c>
      <c r="K362" s="325"/>
      <c r="L362" s="114"/>
      <c r="M362" s="325" t="s">
        <v>3756</v>
      </c>
      <c r="N362" s="18"/>
      <c r="O362" s="18" t="s">
        <v>2592</v>
      </c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 t="s">
        <v>3758</v>
      </c>
      <c r="AB362" s="328"/>
      <c r="AC362" s="328"/>
      <c r="AD362" s="336"/>
      <c r="AE362" s="18" t="s">
        <v>2876</v>
      </c>
      <c r="AF362" s="71" t="s">
        <v>2876</v>
      </c>
      <c r="AG362" s="71" t="s">
        <v>3544</v>
      </c>
      <c r="AH362" s="52" t="s">
        <v>3475</v>
      </c>
      <c r="AI362" s="54" t="s">
        <v>2457</v>
      </c>
      <c r="AJ362" s="54"/>
      <c r="AK362" s="71" t="s">
        <v>1257</v>
      </c>
      <c r="AL362" s="52" t="s">
        <v>1569</v>
      </c>
      <c r="AM362" s="52" t="s">
        <v>3553</v>
      </c>
      <c r="AN362" s="122"/>
      <c r="AO362" s="122">
        <v>240000</v>
      </c>
      <c r="AP362" s="119">
        <f t="shared" si="14"/>
        <v>0</v>
      </c>
      <c r="AQ362" s="196" t="s">
        <v>2949</v>
      </c>
      <c r="AR362" s="196" t="s">
        <v>1331</v>
      </c>
      <c r="AS362" s="339" t="s">
        <v>2950</v>
      </c>
      <c r="AT362" s="18"/>
      <c r="AU362" s="18"/>
      <c r="AV362" s="18"/>
      <c r="AW362" s="18"/>
      <c r="AX362" s="18"/>
    </row>
    <row r="363" spans="1:50" s="123" customFormat="1" ht="72" hidden="1" x14ac:dyDescent="0.2">
      <c r="A363" s="52" t="s">
        <v>45</v>
      </c>
      <c r="B363" s="52" t="s">
        <v>277</v>
      </c>
      <c r="C363" s="52" t="s">
        <v>276</v>
      </c>
      <c r="D363" s="52" t="s">
        <v>11</v>
      </c>
      <c r="E363" s="52" t="s">
        <v>454</v>
      </c>
      <c r="F363" s="121" t="s">
        <v>1933</v>
      </c>
      <c r="G363" s="52" t="s">
        <v>666</v>
      </c>
      <c r="H363" s="71" t="s">
        <v>319</v>
      </c>
      <c r="I363" s="71" t="s">
        <v>631</v>
      </c>
      <c r="J363" s="122">
        <v>26000</v>
      </c>
      <c r="K363" s="325"/>
      <c r="L363" s="114"/>
      <c r="M363" s="325" t="s">
        <v>3756</v>
      </c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28"/>
      <c r="AC363" s="328"/>
      <c r="AD363" s="336"/>
      <c r="AE363" s="18" t="s">
        <v>2890</v>
      </c>
      <c r="AF363" s="71" t="s">
        <v>2890</v>
      </c>
      <c r="AG363" s="52" t="s">
        <v>3544</v>
      </c>
      <c r="AH363" s="52" t="s">
        <v>3472</v>
      </c>
      <c r="AI363" s="54" t="s">
        <v>2457</v>
      </c>
      <c r="AJ363" s="54"/>
      <c r="AK363" s="71" t="s">
        <v>1257</v>
      </c>
      <c r="AL363" s="52" t="s">
        <v>1569</v>
      </c>
      <c r="AM363" s="52" t="s">
        <v>3553</v>
      </c>
      <c r="AN363" s="122"/>
      <c r="AO363" s="122">
        <v>26000</v>
      </c>
      <c r="AP363" s="119">
        <f t="shared" si="14"/>
        <v>0</v>
      </c>
      <c r="AQ363" s="196" t="s">
        <v>1331</v>
      </c>
      <c r="AR363" s="196" t="s">
        <v>1331</v>
      </c>
      <c r="AS363" s="339" t="s">
        <v>1331</v>
      </c>
      <c r="AT363" s="18"/>
      <c r="AU363" s="18"/>
      <c r="AV363" s="18"/>
      <c r="AW363" s="18"/>
      <c r="AX363" s="18"/>
    </row>
    <row r="364" spans="1:50" s="123" customFormat="1" ht="72" hidden="1" x14ac:dyDescent="0.2">
      <c r="A364" s="52" t="s">
        <v>45</v>
      </c>
      <c r="B364" s="52" t="s">
        <v>277</v>
      </c>
      <c r="C364" s="52" t="s">
        <v>276</v>
      </c>
      <c r="D364" s="52" t="s">
        <v>11</v>
      </c>
      <c r="E364" s="52" t="s">
        <v>454</v>
      </c>
      <c r="F364" s="121" t="s">
        <v>1934</v>
      </c>
      <c r="G364" s="52" t="s">
        <v>667</v>
      </c>
      <c r="H364" s="71" t="s">
        <v>272</v>
      </c>
      <c r="I364" s="71" t="s">
        <v>631</v>
      </c>
      <c r="J364" s="122">
        <v>45000</v>
      </c>
      <c r="K364" s="325"/>
      <c r="L364" s="114"/>
      <c r="M364" s="325" t="s">
        <v>3756</v>
      </c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28"/>
      <c r="AC364" s="328"/>
      <c r="AD364" s="336"/>
      <c r="AE364" s="18" t="s">
        <v>2890</v>
      </c>
      <c r="AF364" s="71" t="s">
        <v>2890</v>
      </c>
      <c r="AG364" s="52" t="s">
        <v>3544</v>
      </c>
      <c r="AH364" s="52" t="s">
        <v>3472</v>
      </c>
      <c r="AI364" s="54" t="s">
        <v>2457</v>
      </c>
      <c r="AJ364" s="54"/>
      <c r="AK364" s="71" t="s">
        <v>1257</v>
      </c>
      <c r="AL364" s="52" t="s">
        <v>1569</v>
      </c>
      <c r="AM364" s="52" t="s">
        <v>3553</v>
      </c>
      <c r="AN364" s="122"/>
      <c r="AO364" s="122">
        <v>45000</v>
      </c>
      <c r="AP364" s="119">
        <f t="shared" si="14"/>
        <v>0</v>
      </c>
      <c r="AQ364" s="196" t="s">
        <v>1331</v>
      </c>
      <c r="AR364" s="196" t="s">
        <v>1331</v>
      </c>
      <c r="AS364" s="339" t="s">
        <v>1331</v>
      </c>
      <c r="AT364" s="18"/>
      <c r="AU364" s="18"/>
      <c r="AV364" s="18"/>
      <c r="AW364" s="18"/>
      <c r="AX364" s="18"/>
    </row>
    <row r="365" spans="1:50" s="123" customFormat="1" ht="72" hidden="1" x14ac:dyDescent="0.2">
      <c r="A365" s="52" t="s">
        <v>45</v>
      </c>
      <c r="B365" s="52" t="s">
        <v>277</v>
      </c>
      <c r="C365" s="52" t="s">
        <v>276</v>
      </c>
      <c r="D365" s="52" t="s">
        <v>11</v>
      </c>
      <c r="E365" s="52" t="s">
        <v>454</v>
      </c>
      <c r="F365" s="121" t="s">
        <v>1935</v>
      </c>
      <c r="G365" s="52" t="s">
        <v>668</v>
      </c>
      <c r="H365" s="71" t="s">
        <v>269</v>
      </c>
      <c r="I365" s="71" t="s">
        <v>631</v>
      </c>
      <c r="J365" s="122">
        <v>40000</v>
      </c>
      <c r="K365" s="325"/>
      <c r="L365" s="114"/>
      <c r="M365" s="325" t="s">
        <v>3756</v>
      </c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28"/>
      <c r="AC365" s="328"/>
      <c r="AD365" s="336"/>
      <c r="AE365" s="18" t="s">
        <v>2876</v>
      </c>
      <c r="AF365" s="71" t="s">
        <v>2890</v>
      </c>
      <c r="AG365" s="52" t="s">
        <v>3544</v>
      </c>
      <c r="AH365" s="52" t="s">
        <v>3472</v>
      </c>
      <c r="AI365" s="54" t="s">
        <v>2457</v>
      </c>
      <c r="AJ365" s="54"/>
      <c r="AK365" s="71" t="s">
        <v>1257</v>
      </c>
      <c r="AL365" s="52" t="s">
        <v>1569</v>
      </c>
      <c r="AM365" s="52" t="s">
        <v>3553</v>
      </c>
      <c r="AN365" s="122"/>
      <c r="AO365" s="122">
        <v>40000</v>
      </c>
      <c r="AP365" s="119">
        <f t="shared" si="14"/>
        <v>0</v>
      </c>
      <c r="AQ365" s="196" t="s">
        <v>1331</v>
      </c>
      <c r="AR365" s="196" t="s">
        <v>1331</v>
      </c>
      <c r="AS365" s="339" t="s">
        <v>1331</v>
      </c>
      <c r="AT365" s="18"/>
      <c r="AU365" s="18"/>
      <c r="AV365" s="18"/>
      <c r="AW365" s="18"/>
      <c r="AX365" s="18"/>
    </row>
    <row r="366" spans="1:50" s="123" customFormat="1" ht="72" hidden="1" x14ac:dyDescent="0.2">
      <c r="A366" s="52" t="s">
        <v>45</v>
      </c>
      <c r="B366" s="52" t="s">
        <v>277</v>
      </c>
      <c r="C366" s="52" t="s">
        <v>276</v>
      </c>
      <c r="D366" s="52" t="s">
        <v>11</v>
      </c>
      <c r="E366" s="52" t="s">
        <v>454</v>
      </c>
      <c r="F366" s="121" t="s">
        <v>1936</v>
      </c>
      <c r="G366" s="52" t="s">
        <v>669</v>
      </c>
      <c r="H366" s="71" t="s">
        <v>303</v>
      </c>
      <c r="I366" s="71" t="s">
        <v>631</v>
      </c>
      <c r="J366" s="122">
        <v>120000</v>
      </c>
      <c r="K366" s="325"/>
      <c r="L366" s="114"/>
      <c r="M366" s="325" t="s">
        <v>3756</v>
      </c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28"/>
      <c r="AC366" s="328"/>
      <c r="AD366" s="336"/>
      <c r="AE366" s="18" t="s">
        <v>2876</v>
      </c>
      <c r="AF366" s="71" t="s">
        <v>1330</v>
      </c>
      <c r="AG366" s="52" t="s">
        <v>3544</v>
      </c>
      <c r="AH366" s="52" t="s">
        <v>3470</v>
      </c>
      <c r="AI366" s="54" t="s">
        <v>2457</v>
      </c>
      <c r="AJ366" s="54"/>
      <c r="AK366" s="71" t="s">
        <v>1257</v>
      </c>
      <c r="AL366" s="52" t="s">
        <v>1569</v>
      </c>
      <c r="AM366" s="52" t="s">
        <v>3553</v>
      </c>
      <c r="AN366" s="122"/>
      <c r="AO366" s="122">
        <v>120000</v>
      </c>
      <c r="AP366" s="119">
        <f t="shared" si="14"/>
        <v>0</v>
      </c>
      <c r="AQ366" s="196" t="s">
        <v>1331</v>
      </c>
      <c r="AR366" s="196" t="s">
        <v>1331</v>
      </c>
      <c r="AS366" s="339" t="s">
        <v>1331</v>
      </c>
      <c r="AT366" s="18"/>
      <c r="AU366" s="18"/>
      <c r="AV366" s="18"/>
      <c r="AW366" s="18"/>
      <c r="AX366" s="18"/>
    </row>
    <row r="367" spans="1:50" s="123" customFormat="1" ht="72" hidden="1" x14ac:dyDescent="0.2">
      <c r="A367" s="52" t="s">
        <v>45</v>
      </c>
      <c r="B367" s="52" t="s">
        <v>277</v>
      </c>
      <c r="C367" s="52" t="s">
        <v>276</v>
      </c>
      <c r="D367" s="52" t="s">
        <v>11</v>
      </c>
      <c r="E367" s="52" t="s">
        <v>454</v>
      </c>
      <c r="F367" s="121" t="s">
        <v>1937</v>
      </c>
      <c r="G367" s="52" t="s">
        <v>670</v>
      </c>
      <c r="H367" s="71" t="s">
        <v>270</v>
      </c>
      <c r="I367" s="71" t="s">
        <v>274</v>
      </c>
      <c r="J367" s="122">
        <v>3500</v>
      </c>
      <c r="K367" s="325"/>
      <c r="L367" s="114"/>
      <c r="M367" s="325" t="s">
        <v>3756</v>
      </c>
      <c r="N367" s="18"/>
      <c r="O367" s="18" t="s">
        <v>2650</v>
      </c>
      <c r="P367" s="36" t="s">
        <v>2883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>
        <v>3500</v>
      </c>
      <c r="AA367" s="36" t="s">
        <v>3759</v>
      </c>
      <c r="AB367" s="328"/>
      <c r="AC367" s="328"/>
      <c r="AD367" s="336"/>
      <c r="AE367" s="18" t="s">
        <v>2876</v>
      </c>
      <c r="AF367" s="71" t="s">
        <v>2876</v>
      </c>
      <c r="AG367" s="71" t="s">
        <v>3544</v>
      </c>
      <c r="AH367" s="52" t="s">
        <v>2457</v>
      </c>
      <c r="AI367" s="54" t="s">
        <v>2457</v>
      </c>
      <c r="AJ367" s="54"/>
      <c r="AK367" s="71" t="s">
        <v>1257</v>
      </c>
      <c r="AL367" s="52" t="s">
        <v>1569</v>
      </c>
      <c r="AM367" s="52" t="s">
        <v>3552</v>
      </c>
      <c r="AN367" s="250"/>
      <c r="AO367" s="122">
        <v>3500</v>
      </c>
      <c r="AP367" s="119">
        <f t="shared" si="14"/>
        <v>0</v>
      </c>
      <c r="AQ367" s="196" t="s">
        <v>1331</v>
      </c>
      <c r="AR367" s="196" t="s">
        <v>1331</v>
      </c>
      <c r="AS367" s="339" t="s">
        <v>1331</v>
      </c>
      <c r="AT367" s="18"/>
      <c r="AU367" s="18"/>
      <c r="AV367" s="18"/>
      <c r="AW367" s="18"/>
      <c r="AX367" s="18"/>
    </row>
    <row r="368" spans="1:50" s="268" customFormat="1" ht="72" hidden="1" x14ac:dyDescent="0.2">
      <c r="A368" s="54" t="s">
        <v>45</v>
      </c>
      <c r="B368" s="52" t="s">
        <v>277</v>
      </c>
      <c r="C368" s="54" t="s">
        <v>276</v>
      </c>
      <c r="D368" s="52" t="s">
        <v>21</v>
      </c>
      <c r="E368" s="52" t="s">
        <v>454</v>
      </c>
      <c r="F368" s="252" t="s">
        <v>1938</v>
      </c>
      <c r="G368" s="54" t="s">
        <v>671</v>
      </c>
      <c r="H368" s="54" t="s">
        <v>270</v>
      </c>
      <c r="I368" s="54" t="s">
        <v>271</v>
      </c>
      <c r="J368" s="272">
        <v>18000</v>
      </c>
      <c r="K368" s="116"/>
      <c r="L368" s="114"/>
      <c r="M368" s="325" t="s">
        <v>3756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>
        <v>18000</v>
      </c>
      <c r="AA368" s="36" t="s">
        <v>2903</v>
      </c>
      <c r="AB368" s="328"/>
      <c r="AC368" s="328"/>
      <c r="AD368" s="336"/>
      <c r="AE368" s="18" t="s">
        <v>2876</v>
      </c>
      <c r="AF368" s="71" t="s">
        <v>2904</v>
      </c>
      <c r="AG368" s="71" t="s">
        <v>3544</v>
      </c>
      <c r="AH368" s="71" t="s">
        <v>3472</v>
      </c>
      <c r="AI368" s="54" t="s">
        <v>2457</v>
      </c>
      <c r="AJ368" s="54"/>
      <c r="AK368" s="71" t="s">
        <v>1330</v>
      </c>
      <c r="AL368" s="71" t="s">
        <v>1570</v>
      </c>
      <c r="AM368" s="52" t="s">
        <v>3553</v>
      </c>
      <c r="AN368" s="272"/>
      <c r="AO368" s="272">
        <v>18000</v>
      </c>
      <c r="AP368" s="264">
        <f t="shared" si="14"/>
        <v>0</v>
      </c>
      <c r="AQ368" s="196" t="s">
        <v>1331</v>
      </c>
      <c r="AR368" s="196" t="s">
        <v>1331</v>
      </c>
      <c r="AS368" s="339" t="s">
        <v>1331</v>
      </c>
      <c r="AT368" s="18"/>
      <c r="AU368" s="18"/>
      <c r="AV368" s="18"/>
      <c r="AW368" s="18"/>
      <c r="AX368" s="18"/>
    </row>
    <row r="369" spans="1:50" s="123" customFormat="1" ht="72" hidden="1" x14ac:dyDescent="0.2">
      <c r="A369" s="52" t="s">
        <v>45</v>
      </c>
      <c r="B369" s="52" t="s">
        <v>277</v>
      </c>
      <c r="C369" s="52" t="s">
        <v>276</v>
      </c>
      <c r="D369" s="52" t="s">
        <v>21</v>
      </c>
      <c r="E369" s="52" t="s">
        <v>454</v>
      </c>
      <c r="F369" s="121" t="s">
        <v>1939</v>
      </c>
      <c r="G369" s="52" t="s">
        <v>672</v>
      </c>
      <c r="H369" s="71" t="s">
        <v>272</v>
      </c>
      <c r="I369" s="71" t="s">
        <v>271</v>
      </c>
      <c r="J369" s="122">
        <v>25500</v>
      </c>
      <c r="K369" s="116"/>
      <c r="L369" s="114"/>
      <c r="M369" s="325" t="s">
        <v>3756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>
        <v>25500</v>
      </c>
      <c r="AA369" s="36" t="s">
        <v>2906</v>
      </c>
      <c r="AB369" s="328"/>
      <c r="AC369" s="328"/>
      <c r="AD369" s="336"/>
      <c r="AE369" s="18" t="s">
        <v>2876</v>
      </c>
      <c r="AF369" s="71" t="s">
        <v>2904</v>
      </c>
      <c r="AG369" s="71" t="s">
        <v>3544</v>
      </c>
      <c r="AH369" s="71" t="s">
        <v>3472</v>
      </c>
      <c r="AI369" s="54" t="s">
        <v>2457</v>
      </c>
      <c r="AJ369" s="54"/>
      <c r="AK369" s="71" t="s">
        <v>1330</v>
      </c>
      <c r="AL369" s="71" t="s">
        <v>1570</v>
      </c>
      <c r="AM369" s="52" t="s">
        <v>3553</v>
      </c>
      <c r="AN369" s="122"/>
      <c r="AO369" s="122">
        <v>25500</v>
      </c>
      <c r="AP369" s="119">
        <f t="shared" si="14"/>
        <v>0</v>
      </c>
      <c r="AQ369" s="196" t="s">
        <v>1331</v>
      </c>
      <c r="AR369" s="196" t="s">
        <v>1331</v>
      </c>
      <c r="AS369" s="339" t="s">
        <v>1331</v>
      </c>
      <c r="AT369" s="18"/>
      <c r="AU369" s="18"/>
      <c r="AV369" s="18"/>
      <c r="AW369" s="18"/>
      <c r="AX369" s="18"/>
    </row>
    <row r="370" spans="1:50" s="123" customFormat="1" ht="72" hidden="1" x14ac:dyDescent="0.2">
      <c r="A370" s="52" t="s">
        <v>45</v>
      </c>
      <c r="B370" s="52" t="s">
        <v>277</v>
      </c>
      <c r="C370" s="52" t="s">
        <v>276</v>
      </c>
      <c r="D370" s="52" t="s">
        <v>21</v>
      </c>
      <c r="E370" s="52" t="s">
        <v>454</v>
      </c>
      <c r="F370" s="121" t="s">
        <v>1940</v>
      </c>
      <c r="G370" s="52" t="s">
        <v>673</v>
      </c>
      <c r="H370" s="71" t="s">
        <v>269</v>
      </c>
      <c r="I370" s="71" t="s">
        <v>271</v>
      </c>
      <c r="J370" s="122">
        <v>50400</v>
      </c>
      <c r="K370" s="116"/>
      <c r="L370" s="114"/>
      <c r="M370" s="325" t="s">
        <v>3756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>
        <v>50400</v>
      </c>
      <c r="AA370" s="36" t="s">
        <v>2909</v>
      </c>
      <c r="AB370" s="328"/>
      <c r="AC370" s="328"/>
      <c r="AD370" s="336"/>
      <c r="AE370" s="18" t="s">
        <v>2876</v>
      </c>
      <c r="AF370" s="71" t="s">
        <v>2904</v>
      </c>
      <c r="AG370" s="71" t="s">
        <v>3544</v>
      </c>
      <c r="AH370" s="71" t="s">
        <v>3472</v>
      </c>
      <c r="AI370" s="54" t="s">
        <v>2457</v>
      </c>
      <c r="AJ370" s="54"/>
      <c r="AK370" s="71" t="s">
        <v>1330</v>
      </c>
      <c r="AL370" s="71" t="s">
        <v>1570</v>
      </c>
      <c r="AM370" s="52" t="s">
        <v>3553</v>
      </c>
      <c r="AN370" s="122"/>
      <c r="AO370" s="122">
        <v>50400</v>
      </c>
      <c r="AP370" s="119">
        <f t="shared" si="14"/>
        <v>0</v>
      </c>
      <c r="AQ370" s="196" t="s">
        <v>1331</v>
      </c>
      <c r="AR370" s="196" t="s">
        <v>1331</v>
      </c>
      <c r="AS370" s="339" t="s">
        <v>1331</v>
      </c>
      <c r="AT370" s="18"/>
      <c r="AU370" s="18"/>
      <c r="AV370" s="18"/>
      <c r="AW370" s="18"/>
      <c r="AX370" s="18"/>
    </row>
    <row r="371" spans="1:50" s="123" customFormat="1" ht="72" hidden="1" x14ac:dyDescent="0.2">
      <c r="A371" s="52" t="s">
        <v>45</v>
      </c>
      <c r="B371" s="52" t="s">
        <v>277</v>
      </c>
      <c r="C371" s="52" t="s">
        <v>276</v>
      </c>
      <c r="D371" s="52" t="s">
        <v>286</v>
      </c>
      <c r="E371" s="52" t="s">
        <v>454</v>
      </c>
      <c r="F371" s="121" t="s">
        <v>1941</v>
      </c>
      <c r="G371" s="52" t="s">
        <v>674</v>
      </c>
      <c r="H371" s="71" t="s">
        <v>270</v>
      </c>
      <c r="I371" s="71" t="s">
        <v>268</v>
      </c>
      <c r="J371" s="122">
        <v>95000</v>
      </c>
      <c r="K371" s="325"/>
      <c r="L371" s="114"/>
      <c r="M371" s="325" t="s">
        <v>3756</v>
      </c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28"/>
      <c r="AC371" s="328"/>
      <c r="AD371" s="336"/>
      <c r="AE371" s="18" t="s">
        <v>2876</v>
      </c>
      <c r="AF371" s="71" t="s">
        <v>2890</v>
      </c>
      <c r="AG371" s="52" t="s">
        <v>3544</v>
      </c>
      <c r="AH371" s="52" t="s">
        <v>3472</v>
      </c>
      <c r="AI371" s="54" t="s">
        <v>2457</v>
      </c>
      <c r="AJ371" s="54"/>
      <c r="AK371" s="71" t="s">
        <v>1257</v>
      </c>
      <c r="AL371" s="52" t="s">
        <v>1569</v>
      </c>
      <c r="AM371" s="52" t="s">
        <v>3553</v>
      </c>
      <c r="AN371" s="122"/>
      <c r="AO371" s="122">
        <v>95000</v>
      </c>
      <c r="AP371" s="119">
        <f t="shared" si="14"/>
        <v>0</v>
      </c>
      <c r="AQ371" s="196" t="s">
        <v>1331</v>
      </c>
      <c r="AR371" s="196" t="s">
        <v>1331</v>
      </c>
      <c r="AS371" s="339" t="s">
        <v>1331</v>
      </c>
      <c r="AT371" s="18"/>
      <c r="AU371" s="18"/>
      <c r="AV371" s="18"/>
      <c r="AW371" s="18"/>
      <c r="AX371" s="18"/>
    </row>
    <row r="372" spans="1:50" s="123" customFormat="1" ht="72" hidden="1" x14ac:dyDescent="0.2">
      <c r="A372" s="52" t="s">
        <v>45</v>
      </c>
      <c r="B372" s="52" t="s">
        <v>277</v>
      </c>
      <c r="C372" s="52" t="s">
        <v>276</v>
      </c>
      <c r="D372" s="52" t="s">
        <v>286</v>
      </c>
      <c r="E372" s="52" t="s">
        <v>454</v>
      </c>
      <c r="F372" s="121" t="s">
        <v>1942</v>
      </c>
      <c r="G372" s="52" t="s">
        <v>675</v>
      </c>
      <c r="H372" s="71" t="s">
        <v>270</v>
      </c>
      <c r="I372" s="71" t="s">
        <v>271</v>
      </c>
      <c r="J372" s="122">
        <v>42500</v>
      </c>
      <c r="K372" s="325"/>
      <c r="L372" s="114"/>
      <c r="M372" s="325" t="s">
        <v>3756</v>
      </c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28"/>
      <c r="AC372" s="328"/>
      <c r="AD372" s="336"/>
      <c r="AE372" s="18" t="s">
        <v>2876</v>
      </c>
      <c r="AF372" s="71" t="s">
        <v>2890</v>
      </c>
      <c r="AG372" s="52" t="s">
        <v>3544</v>
      </c>
      <c r="AH372" s="52" t="s">
        <v>3472</v>
      </c>
      <c r="AI372" s="54" t="s">
        <v>2457</v>
      </c>
      <c r="AJ372" s="54"/>
      <c r="AK372" s="71" t="s">
        <v>1257</v>
      </c>
      <c r="AL372" s="52" t="s">
        <v>1569</v>
      </c>
      <c r="AM372" s="52" t="s">
        <v>3553</v>
      </c>
      <c r="AN372" s="122"/>
      <c r="AO372" s="122">
        <v>42500</v>
      </c>
      <c r="AP372" s="119">
        <f t="shared" si="14"/>
        <v>0</v>
      </c>
      <c r="AQ372" s="196" t="s">
        <v>1331</v>
      </c>
      <c r="AR372" s="196" t="s">
        <v>1327</v>
      </c>
      <c r="AS372" s="339" t="s">
        <v>1327</v>
      </c>
      <c r="AT372" s="18"/>
      <c r="AU372" s="18"/>
      <c r="AV372" s="18"/>
      <c r="AW372" s="18"/>
      <c r="AX372" s="18"/>
    </row>
    <row r="373" spans="1:50" s="123" customFormat="1" ht="72" hidden="1" x14ac:dyDescent="0.2">
      <c r="A373" s="52" t="s">
        <v>45</v>
      </c>
      <c r="B373" s="52" t="s">
        <v>277</v>
      </c>
      <c r="C373" s="52" t="s">
        <v>276</v>
      </c>
      <c r="D373" s="52" t="s">
        <v>286</v>
      </c>
      <c r="E373" s="52" t="s">
        <v>454</v>
      </c>
      <c r="F373" s="121" t="s">
        <v>1943</v>
      </c>
      <c r="G373" s="52" t="s">
        <v>676</v>
      </c>
      <c r="H373" s="71" t="s">
        <v>270</v>
      </c>
      <c r="I373" s="71" t="s">
        <v>274</v>
      </c>
      <c r="J373" s="122">
        <v>15000</v>
      </c>
      <c r="K373" s="325"/>
      <c r="L373" s="114"/>
      <c r="M373" s="325" t="s">
        <v>3756</v>
      </c>
      <c r="N373" s="18"/>
      <c r="O373" s="18" t="s">
        <v>3760</v>
      </c>
      <c r="P373" s="36" t="s">
        <v>2892</v>
      </c>
      <c r="Q373" s="18" t="s">
        <v>2901</v>
      </c>
      <c r="R373" s="18"/>
      <c r="S373" s="18" t="s">
        <v>104</v>
      </c>
      <c r="T373" s="18"/>
      <c r="U373" s="18"/>
      <c r="V373" s="53">
        <v>43920</v>
      </c>
      <c r="W373" s="17">
        <v>15000</v>
      </c>
      <c r="X373" s="32"/>
      <c r="Y373" s="36" t="s">
        <v>2902</v>
      </c>
      <c r="Z373" s="17">
        <v>15000</v>
      </c>
      <c r="AA373" s="36" t="s">
        <v>3761</v>
      </c>
      <c r="AB373" s="328"/>
      <c r="AC373" s="328"/>
      <c r="AD373" s="336"/>
      <c r="AE373" s="18" t="s">
        <v>2876</v>
      </c>
      <c r="AF373" s="71" t="s">
        <v>1330</v>
      </c>
      <c r="AG373" s="52" t="s">
        <v>3544</v>
      </c>
      <c r="AH373" s="52" t="s">
        <v>3470</v>
      </c>
      <c r="AI373" s="54" t="s">
        <v>2457</v>
      </c>
      <c r="AJ373" s="54"/>
      <c r="AK373" s="71" t="s">
        <v>1257</v>
      </c>
      <c r="AL373" s="52" t="s">
        <v>1569</v>
      </c>
      <c r="AM373" s="52" t="s">
        <v>3553</v>
      </c>
      <c r="AN373" s="122"/>
      <c r="AO373" s="122">
        <v>15000</v>
      </c>
      <c r="AP373" s="119">
        <f t="shared" si="14"/>
        <v>0</v>
      </c>
      <c r="AQ373" s="196" t="s">
        <v>1327</v>
      </c>
      <c r="AR373" s="196" t="s">
        <v>1328</v>
      </c>
      <c r="AS373" s="339" t="s">
        <v>1328</v>
      </c>
      <c r="AT373" s="18"/>
      <c r="AU373" s="18"/>
      <c r="AV373" s="18"/>
      <c r="AW373" s="18"/>
      <c r="AX373" s="18"/>
    </row>
    <row r="374" spans="1:50" s="123" customFormat="1" ht="72" hidden="1" x14ac:dyDescent="0.2">
      <c r="A374" s="52" t="s">
        <v>45</v>
      </c>
      <c r="B374" s="52" t="s">
        <v>277</v>
      </c>
      <c r="C374" s="52" t="s">
        <v>276</v>
      </c>
      <c r="D374" s="52" t="s">
        <v>286</v>
      </c>
      <c r="E374" s="52" t="s">
        <v>454</v>
      </c>
      <c r="F374" s="121" t="s">
        <v>1944</v>
      </c>
      <c r="G374" s="52" t="s">
        <v>677</v>
      </c>
      <c r="H374" s="71" t="s">
        <v>303</v>
      </c>
      <c r="I374" s="71" t="s">
        <v>271</v>
      </c>
      <c r="J374" s="122">
        <v>370000</v>
      </c>
      <c r="K374" s="325"/>
      <c r="L374" s="114"/>
      <c r="M374" s="325" t="s">
        <v>3756</v>
      </c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28"/>
      <c r="AC374" s="328"/>
      <c r="AD374" s="336"/>
      <c r="AE374" s="18" t="s">
        <v>2876</v>
      </c>
      <c r="AF374" s="71" t="s">
        <v>1330</v>
      </c>
      <c r="AG374" s="52" t="s">
        <v>3544</v>
      </c>
      <c r="AH374" s="52" t="s">
        <v>3470</v>
      </c>
      <c r="AI374" s="54" t="s">
        <v>2457</v>
      </c>
      <c r="AJ374" s="54"/>
      <c r="AK374" s="71" t="s">
        <v>1257</v>
      </c>
      <c r="AL374" s="52" t="s">
        <v>1569</v>
      </c>
      <c r="AM374" s="52" t="s">
        <v>3553</v>
      </c>
      <c r="AN374" s="122"/>
      <c r="AO374" s="122">
        <v>370000</v>
      </c>
      <c r="AP374" s="119">
        <f t="shared" si="14"/>
        <v>0</v>
      </c>
      <c r="AQ374" s="196" t="s">
        <v>1327</v>
      </c>
      <c r="AR374" s="196" t="s">
        <v>1328</v>
      </c>
      <c r="AS374" s="339" t="s">
        <v>1328</v>
      </c>
      <c r="AT374" s="18"/>
      <c r="AU374" s="18"/>
      <c r="AV374" s="18"/>
      <c r="AW374" s="18"/>
      <c r="AX374" s="18"/>
    </row>
    <row r="375" spans="1:50" s="123" customFormat="1" ht="72" hidden="1" x14ac:dyDescent="0.2">
      <c r="A375" s="52" t="s">
        <v>45</v>
      </c>
      <c r="B375" s="52" t="s">
        <v>277</v>
      </c>
      <c r="C375" s="52" t="s">
        <v>276</v>
      </c>
      <c r="D375" s="52" t="s">
        <v>286</v>
      </c>
      <c r="E375" s="52" t="s">
        <v>454</v>
      </c>
      <c r="F375" s="121" t="s">
        <v>1945</v>
      </c>
      <c r="G375" s="52" t="s">
        <v>678</v>
      </c>
      <c r="H375" s="71" t="s">
        <v>270</v>
      </c>
      <c r="I375" s="71" t="s">
        <v>274</v>
      </c>
      <c r="J375" s="122">
        <v>200000</v>
      </c>
      <c r="K375" s="325"/>
      <c r="L375" s="114"/>
      <c r="M375" s="325" t="s">
        <v>3756</v>
      </c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28"/>
      <c r="AC375" s="328"/>
      <c r="AD375" s="336"/>
      <c r="AE375" s="18" t="s">
        <v>2876</v>
      </c>
      <c r="AF375" s="71" t="s">
        <v>2919</v>
      </c>
      <c r="AG375" s="54" t="s">
        <v>3544</v>
      </c>
      <c r="AH375" s="52" t="s">
        <v>3472</v>
      </c>
      <c r="AI375" s="54" t="s">
        <v>2457</v>
      </c>
      <c r="AJ375" s="54"/>
      <c r="AK375" s="71" t="s">
        <v>1257</v>
      </c>
      <c r="AL375" s="52" t="s">
        <v>1569</v>
      </c>
      <c r="AM375" s="52" t="s">
        <v>3553</v>
      </c>
      <c r="AN375" s="122"/>
      <c r="AO375" s="122">
        <v>200000</v>
      </c>
      <c r="AP375" s="119">
        <f t="shared" si="14"/>
        <v>0</v>
      </c>
      <c r="AQ375" s="196" t="s">
        <v>1331</v>
      </c>
      <c r="AR375" s="196" t="s">
        <v>1331</v>
      </c>
      <c r="AS375" s="339" t="s">
        <v>1327</v>
      </c>
      <c r="AT375" s="18"/>
      <c r="AU375" s="18"/>
      <c r="AV375" s="18"/>
      <c r="AW375" s="18"/>
      <c r="AX375" s="18"/>
    </row>
    <row r="376" spans="1:50" s="123" customFormat="1" ht="72" hidden="1" x14ac:dyDescent="0.2">
      <c r="A376" s="52" t="s">
        <v>45</v>
      </c>
      <c r="B376" s="52" t="s">
        <v>277</v>
      </c>
      <c r="C376" s="52" t="s">
        <v>276</v>
      </c>
      <c r="D376" s="52" t="s">
        <v>30</v>
      </c>
      <c r="E376" s="52" t="s">
        <v>454</v>
      </c>
      <c r="F376" s="121" t="s">
        <v>1946</v>
      </c>
      <c r="G376" s="52" t="s">
        <v>679</v>
      </c>
      <c r="H376" s="71" t="s">
        <v>270</v>
      </c>
      <c r="I376" s="71" t="s">
        <v>344</v>
      </c>
      <c r="J376" s="122">
        <v>58000</v>
      </c>
      <c r="K376" s="116"/>
      <c r="L376" s="114"/>
      <c r="M376" s="325" t="s">
        <v>3756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28" t="s">
        <v>2921</v>
      </c>
      <c r="AC376" s="328" t="s">
        <v>2921</v>
      </c>
      <c r="AD376" s="336">
        <v>58000</v>
      </c>
      <c r="AE376" s="18" t="s">
        <v>2876</v>
      </c>
      <c r="AF376" s="71" t="s">
        <v>2923</v>
      </c>
      <c r="AG376" s="71" t="s">
        <v>3544</v>
      </c>
      <c r="AH376" s="52" t="s">
        <v>2457</v>
      </c>
      <c r="AI376" s="54" t="s">
        <v>2457</v>
      </c>
      <c r="AJ376" s="54"/>
      <c r="AK376" s="71" t="s">
        <v>1330</v>
      </c>
      <c r="AL376" s="71" t="s">
        <v>1570</v>
      </c>
      <c r="AM376" s="52" t="s">
        <v>3552</v>
      </c>
      <c r="AN376" s="250"/>
      <c r="AO376" s="122">
        <v>58000</v>
      </c>
      <c r="AP376" s="119">
        <f t="shared" si="14"/>
        <v>0</v>
      </c>
      <c r="AQ376" s="196" t="s">
        <v>1331</v>
      </c>
      <c r="AR376" s="196" t="s">
        <v>1331</v>
      </c>
      <c r="AS376" s="339" t="s">
        <v>1331</v>
      </c>
      <c r="AT376" s="339" t="s">
        <v>1331</v>
      </c>
      <c r="AU376" s="339" t="s">
        <v>1331</v>
      </c>
      <c r="AV376" s="15">
        <v>58000</v>
      </c>
      <c r="AW376" s="18"/>
      <c r="AX376" s="18"/>
    </row>
    <row r="377" spans="1:50" s="123" customFormat="1" ht="72" hidden="1" x14ac:dyDescent="0.2">
      <c r="A377" s="52" t="s">
        <v>45</v>
      </c>
      <c r="B377" s="52" t="s">
        <v>277</v>
      </c>
      <c r="C377" s="52" t="s">
        <v>276</v>
      </c>
      <c r="D377" s="52" t="s">
        <v>18</v>
      </c>
      <c r="E377" s="52" t="s">
        <v>454</v>
      </c>
      <c r="F377" s="121" t="s">
        <v>1947</v>
      </c>
      <c r="G377" s="52" t="s">
        <v>680</v>
      </c>
      <c r="H377" s="71" t="s">
        <v>319</v>
      </c>
      <c r="I377" s="71" t="s">
        <v>274</v>
      </c>
      <c r="J377" s="122">
        <v>300000</v>
      </c>
      <c r="K377" s="325" t="s">
        <v>3756</v>
      </c>
      <c r="L377" s="114"/>
      <c r="M377" s="325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28"/>
      <c r="AC377" s="328"/>
      <c r="AD377" s="336"/>
      <c r="AE377" s="18" t="s">
        <v>1334</v>
      </c>
      <c r="AF377" s="71" t="s">
        <v>1334</v>
      </c>
      <c r="AG377" s="71" t="s">
        <v>3539</v>
      </c>
      <c r="AH377" s="52" t="s">
        <v>1571</v>
      </c>
      <c r="AI377" s="54" t="s">
        <v>3467</v>
      </c>
      <c r="AJ377" s="54"/>
      <c r="AK377" s="71" t="s">
        <v>1333</v>
      </c>
      <c r="AL377" s="52" t="s">
        <v>1568</v>
      </c>
      <c r="AM377" s="52" t="s">
        <v>3553</v>
      </c>
      <c r="AN377" s="250"/>
      <c r="AO377" s="250"/>
      <c r="AP377" s="119">
        <f t="shared" si="14"/>
        <v>300000</v>
      </c>
      <c r="AQ377" s="196" t="s">
        <v>1327</v>
      </c>
      <c r="AR377" s="196" t="s">
        <v>1328</v>
      </c>
      <c r="AS377" s="18"/>
      <c r="AT377" s="18"/>
      <c r="AU377" s="18"/>
      <c r="AV377" s="18"/>
      <c r="AW377" s="18"/>
      <c r="AX377" s="18"/>
    </row>
    <row r="378" spans="1:50" s="123" customFormat="1" ht="72" hidden="1" x14ac:dyDescent="0.2">
      <c r="A378" s="52" t="s">
        <v>45</v>
      </c>
      <c r="B378" s="52" t="s">
        <v>277</v>
      </c>
      <c r="C378" s="52" t="s">
        <v>276</v>
      </c>
      <c r="D378" s="52" t="s">
        <v>18</v>
      </c>
      <c r="E378" s="52" t="s">
        <v>454</v>
      </c>
      <c r="F378" s="121" t="s">
        <v>1948</v>
      </c>
      <c r="G378" s="52" t="s">
        <v>681</v>
      </c>
      <c r="H378" s="71" t="s">
        <v>270</v>
      </c>
      <c r="I378" s="71" t="s">
        <v>268</v>
      </c>
      <c r="J378" s="122">
        <v>40000</v>
      </c>
      <c r="K378" s="325" t="s">
        <v>3756</v>
      </c>
      <c r="L378" s="114"/>
      <c r="M378" s="325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28"/>
      <c r="AC378" s="328"/>
      <c r="AD378" s="336"/>
      <c r="AE378" s="18" t="s">
        <v>1334</v>
      </c>
      <c r="AF378" s="71" t="s">
        <v>1334</v>
      </c>
      <c r="AG378" s="71" t="s">
        <v>3539</v>
      </c>
      <c r="AH378" s="52" t="s">
        <v>1571</v>
      </c>
      <c r="AI378" s="54" t="s">
        <v>3467</v>
      </c>
      <c r="AJ378" s="54"/>
      <c r="AK378" s="71" t="s">
        <v>1333</v>
      </c>
      <c r="AL378" s="52" t="s">
        <v>1568</v>
      </c>
      <c r="AM378" s="52" t="s">
        <v>3553</v>
      </c>
      <c r="AN378" s="250"/>
      <c r="AO378" s="250"/>
      <c r="AP378" s="119">
        <f t="shared" si="14"/>
        <v>40000</v>
      </c>
      <c r="AQ378" s="196" t="s">
        <v>1327</v>
      </c>
      <c r="AR378" s="196" t="s">
        <v>1328</v>
      </c>
      <c r="AS378" s="18"/>
      <c r="AT378" s="18"/>
      <c r="AU378" s="18"/>
      <c r="AV378" s="18"/>
      <c r="AW378" s="18"/>
      <c r="AX378" s="18"/>
    </row>
    <row r="379" spans="1:50" s="123" customFormat="1" ht="72" hidden="1" x14ac:dyDescent="0.2">
      <c r="A379" s="52" t="s">
        <v>45</v>
      </c>
      <c r="B379" s="52" t="s">
        <v>277</v>
      </c>
      <c r="C379" s="52" t="s">
        <v>276</v>
      </c>
      <c r="D379" s="52" t="s">
        <v>18</v>
      </c>
      <c r="E379" s="52" t="s">
        <v>454</v>
      </c>
      <c r="F379" s="121" t="s">
        <v>1949</v>
      </c>
      <c r="G379" s="52" t="s">
        <v>682</v>
      </c>
      <c r="H379" s="71" t="s">
        <v>376</v>
      </c>
      <c r="I379" s="71" t="s">
        <v>268</v>
      </c>
      <c r="J379" s="122">
        <v>135000</v>
      </c>
      <c r="K379" s="325" t="s">
        <v>3756</v>
      </c>
      <c r="L379" s="114"/>
      <c r="M379" s="325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28"/>
      <c r="AC379" s="328"/>
      <c r="AD379" s="336"/>
      <c r="AE379" s="18" t="s">
        <v>1334</v>
      </c>
      <c r="AF379" s="71" t="s">
        <v>1334</v>
      </c>
      <c r="AG379" s="71" t="s">
        <v>3539</v>
      </c>
      <c r="AH379" s="52" t="s">
        <v>1571</v>
      </c>
      <c r="AI379" s="54" t="s">
        <v>3467</v>
      </c>
      <c r="AJ379" s="54"/>
      <c r="AK379" s="71" t="s">
        <v>1333</v>
      </c>
      <c r="AL379" s="52" t="s">
        <v>1568</v>
      </c>
      <c r="AM379" s="52" t="s">
        <v>3553</v>
      </c>
      <c r="AN379" s="250"/>
      <c r="AO379" s="250"/>
      <c r="AP379" s="119">
        <f t="shared" si="14"/>
        <v>135000</v>
      </c>
      <c r="AQ379" s="196" t="s">
        <v>1327</v>
      </c>
      <c r="AR379" s="196" t="s">
        <v>1328</v>
      </c>
      <c r="AS379" s="18"/>
      <c r="AT379" s="18"/>
      <c r="AU379" s="18"/>
      <c r="AV379" s="18"/>
      <c r="AW379" s="18"/>
      <c r="AX379" s="18"/>
    </row>
    <row r="380" spans="1:50" s="123" customFormat="1" ht="72" hidden="1" x14ac:dyDescent="0.2">
      <c r="A380" s="52" t="s">
        <v>45</v>
      </c>
      <c r="B380" s="52" t="s">
        <v>277</v>
      </c>
      <c r="C380" s="52" t="s">
        <v>276</v>
      </c>
      <c r="D380" s="52" t="s">
        <v>18</v>
      </c>
      <c r="E380" s="52" t="s">
        <v>454</v>
      </c>
      <c r="F380" s="121" t="s">
        <v>1950</v>
      </c>
      <c r="G380" s="52" t="s">
        <v>683</v>
      </c>
      <c r="H380" s="71" t="s">
        <v>269</v>
      </c>
      <c r="I380" s="71" t="s">
        <v>268</v>
      </c>
      <c r="J380" s="122">
        <v>70000</v>
      </c>
      <c r="K380" s="325" t="s">
        <v>3756</v>
      </c>
      <c r="L380" s="114"/>
      <c r="M380" s="325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28"/>
      <c r="AC380" s="328"/>
      <c r="AD380" s="336"/>
      <c r="AE380" s="18" t="s">
        <v>1334</v>
      </c>
      <c r="AF380" s="71" t="s">
        <v>1334</v>
      </c>
      <c r="AG380" s="71" t="s">
        <v>3539</v>
      </c>
      <c r="AH380" s="52" t="s">
        <v>1571</v>
      </c>
      <c r="AI380" s="54" t="s">
        <v>3467</v>
      </c>
      <c r="AJ380" s="54"/>
      <c r="AK380" s="71" t="s">
        <v>1333</v>
      </c>
      <c r="AL380" s="52" t="s">
        <v>1568</v>
      </c>
      <c r="AM380" s="52" t="s">
        <v>3553</v>
      </c>
      <c r="AN380" s="250"/>
      <c r="AO380" s="250"/>
      <c r="AP380" s="119">
        <f t="shared" si="14"/>
        <v>70000</v>
      </c>
      <c r="AQ380" s="196" t="s">
        <v>1327</v>
      </c>
      <c r="AR380" s="196" t="s">
        <v>1328</v>
      </c>
      <c r="AS380" s="18"/>
      <c r="AT380" s="18"/>
      <c r="AU380" s="18"/>
      <c r="AV380" s="18"/>
      <c r="AW380" s="18"/>
      <c r="AX380" s="18"/>
    </row>
    <row r="381" spans="1:50" s="123" customFormat="1" ht="72" hidden="1" x14ac:dyDescent="0.2">
      <c r="A381" s="52" t="s">
        <v>45</v>
      </c>
      <c r="B381" s="52" t="s">
        <v>277</v>
      </c>
      <c r="C381" s="52" t="s">
        <v>276</v>
      </c>
      <c r="D381" s="52" t="s">
        <v>18</v>
      </c>
      <c r="E381" s="52" t="s">
        <v>454</v>
      </c>
      <c r="F381" s="121" t="s">
        <v>1951</v>
      </c>
      <c r="G381" s="52" t="s">
        <v>684</v>
      </c>
      <c r="H381" s="71" t="s">
        <v>319</v>
      </c>
      <c r="I381" s="71" t="s">
        <v>268</v>
      </c>
      <c r="J381" s="122">
        <v>240000</v>
      </c>
      <c r="K381" s="325" t="s">
        <v>3756</v>
      </c>
      <c r="L381" s="114"/>
      <c r="M381" s="325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28"/>
      <c r="AC381" s="328"/>
      <c r="AD381" s="336"/>
      <c r="AE381" s="18" t="s">
        <v>1334</v>
      </c>
      <c r="AF381" s="71" t="s">
        <v>1334</v>
      </c>
      <c r="AG381" s="71" t="s">
        <v>3539</v>
      </c>
      <c r="AH381" s="52" t="s">
        <v>1571</v>
      </c>
      <c r="AI381" s="54" t="s">
        <v>3467</v>
      </c>
      <c r="AJ381" s="54"/>
      <c r="AK381" s="71" t="s">
        <v>1333</v>
      </c>
      <c r="AL381" s="52" t="s">
        <v>1568</v>
      </c>
      <c r="AM381" s="52" t="s">
        <v>3553</v>
      </c>
      <c r="AN381" s="250"/>
      <c r="AO381" s="250"/>
      <c r="AP381" s="119">
        <f t="shared" si="14"/>
        <v>240000</v>
      </c>
      <c r="AQ381" s="196" t="s">
        <v>1327</v>
      </c>
      <c r="AR381" s="196" t="s">
        <v>1328</v>
      </c>
      <c r="AS381" s="18"/>
      <c r="AT381" s="18"/>
      <c r="AU381" s="18"/>
      <c r="AV381" s="18"/>
      <c r="AW381" s="18"/>
      <c r="AX381" s="18"/>
    </row>
    <row r="382" spans="1:50" s="123" customFormat="1" ht="72" hidden="1" x14ac:dyDescent="0.2">
      <c r="A382" s="52" t="s">
        <v>45</v>
      </c>
      <c r="B382" s="52" t="s">
        <v>277</v>
      </c>
      <c r="C382" s="52" t="s">
        <v>276</v>
      </c>
      <c r="D382" s="52" t="s">
        <v>18</v>
      </c>
      <c r="E382" s="52" t="s">
        <v>454</v>
      </c>
      <c r="F382" s="121" t="s">
        <v>1952</v>
      </c>
      <c r="G382" s="52" t="s">
        <v>685</v>
      </c>
      <c r="H382" s="71" t="s">
        <v>319</v>
      </c>
      <c r="I382" s="71" t="s">
        <v>268</v>
      </c>
      <c r="J382" s="122">
        <v>480000</v>
      </c>
      <c r="K382" s="325" t="s">
        <v>3756</v>
      </c>
      <c r="L382" s="114"/>
      <c r="M382" s="325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28"/>
      <c r="AC382" s="328"/>
      <c r="AD382" s="336"/>
      <c r="AE382" s="18" t="s">
        <v>1334</v>
      </c>
      <c r="AF382" s="71" t="s">
        <v>1334</v>
      </c>
      <c r="AG382" s="71" t="s">
        <v>3539</v>
      </c>
      <c r="AH382" s="52" t="s">
        <v>1571</v>
      </c>
      <c r="AI382" s="54" t="s">
        <v>3467</v>
      </c>
      <c r="AJ382" s="54"/>
      <c r="AK382" s="71" t="s">
        <v>1333</v>
      </c>
      <c r="AL382" s="52" t="s">
        <v>1568</v>
      </c>
      <c r="AM382" s="52" t="s">
        <v>3553</v>
      </c>
      <c r="AN382" s="250"/>
      <c r="AO382" s="250"/>
      <c r="AP382" s="119">
        <f t="shared" si="14"/>
        <v>480000</v>
      </c>
      <c r="AQ382" s="196" t="s">
        <v>1327</v>
      </c>
      <c r="AR382" s="196" t="s">
        <v>1328</v>
      </c>
      <c r="AS382" s="18"/>
      <c r="AT382" s="18"/>
      <c r="AU382" s="18"/>
      <c r="AV382" s="18"/>
      <c r="AW382" s="18"/>
      <c r="AX382" s="18"/>
    </row>
    <row r="383" spans="1:50" s="123" customFormat="1" ht="72" hidden="1" x14ac:dyDescent="0.2">
      <c r="A383" s="52" t="s">
        <v>45</v>
      </c>
      <c r="B383" s="52" t="s">
        <v>277</v>
      </c>
      <c r="C383" s="52" t="s">
        <v>276</v>
      </c>
      <c r="D383" s="52" t="s">
        <v>18</v>
      </c>
      <c r="E383" s="52" t="s">
        <v>454</v>
      </c>
      <c r="F383" s="121" t="s">
        <v>1953</v>
      </c>
      <c r="G383" s="52" t="s">
        <v>686</v>
      </c>
      <c r="H383" s="71" t="s">
        <v>270</v>
      </c>
      <c r="I383" s="71" t="s">
        <v>268</v>
      </c>
      <c r="J383" s="122">
        <v>18500</v>
      </c>
      <c r="K383" s="325" t="s">
        <v>3756</v>
      </c>
      <c r="L383" s="114"/>
      <c r="M383" s="325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28"/>
      <c r="AC383" s="328"/>
      <c r="AD383" s="336"/>
      <c r="AE383" s="18" t="s">
        <v>1334</v>
      </c>
      <c r="AF383" s="71" t="s">
        <v>1334</v>
      </c>
      <c r="AG383" s="71" t="s">
        <v>3539</v>
      </c>
      <c r="AH383" s="52" t="s">
        <v>1571</v>
      </c>
      <c r="AI383" s="54" t="s">
        <v>3467</v>
      </c>
      <c r="AJ383" s="54"/>
      <c r="AK383" s="71" t="s">
        <v>1333</v>
      </c>
      <c r="AL383" s="52" t="s">
        <v>1568</v>
      </c>
      <c r="AM383" s="52" t="s">
        <v>3553</v>
      </c>
      <c r="AN383" s="250"/>
      <c r="AO383" s="250"/>
      <c r="AP383" s="119">
        <f t="shared" si="14"/>
        <v>18500</v>
      </c>
      <c r="AQ383" s="196" t="s">
        <v>1327</v>
      </c>
      <c r="AR383" s="196" t="s">
        <v>1328</v>
      </c>
      <c r="AS383" s="18"/>
      <c r="AT383" s="18"/>
      <c r="AU383" s="18"/>
      <c r="AV383" s="18"/>
      <c r="AW383" s="18"/>
      <c r="AX383" s="18"/>
    </row>
    <row r="384" spans="1:50" s="123" customFormat="1" ht="72" hidden="1" x14ac:dyDescent="0.2">
      <c r="A384" s="52" t="s">
        <v>45</v>
      </c>
      <c r="B384" s="52" t="s">
        <v>277</v>
      </c>
      <c r="C384" s="52" t="s">
        <v>276</v>
      </c>
      <c r="D384" s="52" t="s">
        <v>18</v>
      </c>
      <c r="E384" s="52" t="s">
        <v>454</v>
      </c>
      <c r="F384" s="121" t="s">
        <v>1954</v>
      </c>
      <c r="G384" s="52" t="s">
        <v>687</v>
      </c>
      <c r="H384" s="71" t="s">
        <v>270</v>
      </c>
      <c r="I384" s="71" t="s">
        <v>268</v>
      </c>
      <c r="J384" s="122">
        <v>35000</v>
      </c>
      <c r="K384" s="325" t="s">
        <v>3756</v>
      </c>
      <c r="L384" s="114"/>
      <c r="M384" s="325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28"/>
      <c r="AC384" s="328"/>
      <c r="AD384" s="336"/>
      <c r="AE384" s="18" t="s">
        <v>1334</v>
      </c>
      <c r="AF384" s="71" t="s">
        <v>1334</v>
      </c>
      <c r="AG384" s="71" t="s">
        <v>3539</v>
      </c>
      <c r="AH384" s="52" t="s">
        <v>1571</v>
      </c>
      <c r="AI384" s="54" t="s">
        <v>3467</v>
      </c>
      <c r="AJ384" s="54"/>
      <c r="AK384" s="71" t="s">
        <v>1333</v>
      </c>
      <c r="AL384" s="52" t="s">
        <v>1568</v>
      </c>
      <c r="AM384" s="52" t="s">
        <v>3553</v>
      </c>
      <c r="AN384" s="250"/>
      <c r="AO384" s="250"/>
      <c r="AP384" s="119">
        <f t="shared" si="14"/>
        <v>35000</v>
      </c>
      <c r="AQ384" s="196" t="s">
        <v>1327</v>
      </c>
      <c r="AR384" s="196" t="s">
        <v>1328</v>
      </c>
      <c r="AS384" s="18"/>
      <c r="AT384" s="18"/>
      <c r="AU384" s="18"/>
      <c r="AV384" s="18"/>
      <c r="AW384" s="18"/>
      <c r="AX384" s="18"/>
    </row>
    <row r="385" spans="1:50" s="123" customFormat="1" ht="72" hidden="1" x14ac:dyDescent="0.2">
      <c r="A385" s="52" t="s">
        <v>45</v>
      </c>
      <c r="B385" s="52" t="s">
        <v>277</v>
      </c>
      <c r="C385" s="52" t="s">
        <v>276</v>
      </c>
      <c r="D385" s="52" t="s">
        <v>18</v>
      </c>
      <c r="E385" s="52" t="s">
        <v>454</v>
      </c>
      <c r="F385" s="121" t="s">
        <v>1955</v>
      </c>
      <c r="G385" s="52" t="s">
        <v>688</v>
      </c>
      <c r="H385" s="71" t="s">
        <v>269</v>
      </c>
      <c r="I385" s="71" t="s">
        <v>268</v>
      </c>
      <c r="J385" s="122">
        <v>180000</v>
      </c>
      <c r="K385" s="325" t="s">
        <v>3756</v>
      </c>
      <c r="L385" s="114"/>
      <c r="M385" s="325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28"/>
      <c r="AC385" s="328"/>
      <c r="AD385" s="336"/>
      <c r="AE385" s="18" t="s">
        <v>1334</v>
      </c>
      <c r="AF385" s="71" t="s">
        <v>1334</v>
      </c>
      <c r="AG385" s="71" t="s">
        <v>3539</v>
      </c>
      <c r="AH385" s="52" t="s">
        <v>1571</v>
      </c>
      <c r="AI385" s="54" t="s">
        <v>3467</v>
      </c>
      <c r="AJ385" s="54"/>
      <c r="AK385" s="71" t="s">
        <v>1333</v>
      </c>
      <c r="AL385" s="52" t="s">
        <v>1568</v>
      </c>
      <c r="AM385" s="52" t="s">
        <v>3553</v>
      </c>
      <c r="AN385" s="250"/>
      <c r="AO385" s="250"/>
      <c r="AP385" s="119">
        <f t="shared" si="14"/>
        <v>180000</v>
      </c>
      <c r="AQ385" s="196" t="s">
        <v>1327</v>
      </c>
      <c r="AR385" s="196" t="s">
        <v>1328</v>
      </c>
      <c r="AS385" s="18"/>
      <c r="AT385" s="18"/>
      <c r="AU385" s="18"/>
      <c r="AV385" s="18"/>
      <c r="AW385" s="18"/>
      <c r="AX385" s="18"/>
    </row>
    <row r="386" spans="1:50" s="123" customFormat="1" ht="72" hidden="1" x14ac:dyDescent="0.2">
      <c r="A386" s="52" t="s">
        <v>45</v>
      </c>
      <c r="B386" s="52" t="s">
        <v>277</v>
      </c>
      <c r="C386" s="52" t="s">
        <v>276</v>
      </c>
      <c r="D386" s="52" t="s">
        <v>18</v>
      </c>
      <c r="E386" s="52" t="s">
        <v>454</v>
      </c>
      <c r="F386" s="121" t="s">
        <v>1956</v>
      </c>
      <c r="G386" s="52" t="s">
        <v>689</v>
      </c>
      <c r="H386" s="71" t="s">
        <v>270</v>
      </c>
      <c r="I386" s="71" t="s">
        <v>268</v>
      </c>
      <c r="J386" s="122">
        <v>9500</v>
      </c>
      <c r="K386" s="325" t="s">
        <v>3756</v>
      </c>
      <c r="L386" s="114"/>
      <c r="M386" s="325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28"/>
      <c r="AC386" s="328"/>
      <c r="AD386" s="336"/>
      <c r="AE386" s="18" t="s">
        <v>1334</v>
      </c>
      <c r="AF386" s="71" t="s">
        <v>1334</v>
      </c>
      <c r="AG386" s="71" t="s">
        <v>3539</v>
      </c>
      <c r="AH386" s="52" t="s">
        <v>1571</v>
      </c>
      <c r="AI386" s="54" t="s">
        <v>3467</v>
      </c>
      <c r="AJ386" s="54"/>
      <c r="AK386" s="71" t="s">
        <v>1333</v>
      </c>
      <c r="AL386" s="52" t="s">
        <v>1568</v>
      </c>
      <c r="AM386" s="52" t="s">
        <v>3553</v>
      </c>
      <c r="AN386" s="250"/>
      <c r="AO386" s="250"/>
      <c r="AP386" s="119">
        <f t="shared" si="14"/>
        <v>9500</v>
      </c>
      <c r="AQ386" s="196" t="s">
        <v>1327</v>
      </c>
      <c r="AR386" s="196" t="s">
        <v>1328</v>
      </c>
      <c r="AS386" s="18"/>
      <c r="AT386" s="18"/>
      <c r="AU386" s="18"/>
      <c r="AV386" s="18"/>
      <c r="AW386" s="18"/>
      <c r="AX386" s="18"/>
    </row>
    <row r="387" spans="1:50" s="123" customFormat="1" ht="72" hidden="1" x14ac:dyDescent="0.2">
      <c r="A387" s="52" t="s">
        <v>45</v>
      </c>
      <c r="B387" s="52" t="s">
        <v>277</v>
      </c>
      <c r="C387" s="52" t="s">
        <v>276</v>
      </c>
      <c r="D387" s="52" t="s">
        <v>31</v>
      </c>
      <c r="E387" s="52" t="s">
        <v>454</v>
      </c>
      <c r="F387" s="121" t="s">
        <v>1957</v>
      </c>
      <c r="G387" s="52" t="s">
        <v>690</v>
      </c>
      <c r="H387" s="71" t="s">
        <v>270</v>
      </c>
      <c r="I387" s="71" t="s">
        <v>271</v>
      </c>
      <c r="J387" s="122">
        <v>20000</v>
      </c>
      <c r="K387" s="116"/>
      <c r="L387" s="114"/>
      <c r="M387" s="325" t="s">
        <v>3756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28"/>
      <c r="AC387" s="328"/>
      <c r="AD387" s="336"/>
      <c r="AE387" s="18" t="s">
        <v>2876</v>
      </c>
      <c r="AF387" s="71" t="s">
        <v>2890</v>
      </c>
      <c r="AG387" s="52" t="s">
        <v>3544</v>
      </c>
      <c r="AH387" s="52" t="s">
        <v>3472</v>
      </c>
      <c r="AI387" s="54" t="s">
        <v>2457</v>
      </c>
      <c r="AJ387" s="54"/>
      <c r="AK387" s="71" t="s">
        <v>1330</v>
      </c>
      <c r="AL387" s="71" t="s">
        <v>1570</v>
      </c>
      <c r="AM387" s="52" t="s">
        <v>3553</v>
      </c>
      <c r="AN387" s="250"/>
      <c r="AO387" s="250">
        <v>20000</v>
      </c>
      <c r="AP387" s="119">
        <f t="shared" ref="AP387:AP450" si="15">J387-AN387-AO387</f>
        <v>0</v>
      </c>
      <c r="AQ387" s="196" t="s">
        <v>1331</v>
      </c>
      <c r="AR387" s="196" t="s">
        <v>1331</v>
      </c>
      <c r="AS387" s="18"/>
      <c r="AT387" s="18"/>
      <c r="AU387" s="18"/>
      <c r="AV387" s="18"/>
      <c r="AW387" s="18"/>
      <c r="AX387" s="18"/>
    </row>
    <row r="388" spans="1:50" s="123" customFormat="1" ht="72" hidden="1" x14ac:dyDescent="0.2">
      <c r="A388" s="52" t="s">
        <v>45</v>
      </c>
      <c r="B388" s="52" t="s">
        <v>277</v>
      </c>
      <c r="C388" s="52" t="s">
        <v>276</v>
      </c>
      <c r="D388" s="52" t="s">
        <v>31</v>
      </c>
      <c r="E388" s="52" t="s">
        <v>454</v>
      </c>
      <c r="F388" s="121" t="s">
        <v>1958</v>
      </c>
      <c r="G388" s="52" t="s">
        <v>691</v>
      </c>
      <c r="H388" s="71" t="s">
        <v>270</v>
      </c>
      <c r="I388" s="71" t="s">
        <v>271</v>
      </c>
      <c r="J388" s="122">
        <v>13000</v>
      </c>
      <c r="K388" s="116"/>
      <c r="L388" s="114"/>
      <c r="M388" s="325" t="s">
        <v>3756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28"/>
      <c r="AC388" s="328"/>
      <c r="AD388" s="336"/>
      <c r="AE388" s="18" t="s">
        <v>2876</v>
      </c>
      <c r="AF388" s="71" t="s">
        <v>2890</v>
      </c>
      <c r="AG388" s="52" t="s">
        <v>3544</v>
      </c>
      <c r="AH388" s="52" t="s">
        <v>3472</v>
      </c>
      <c r="AI388" s="54" t="s">
        <v>2457</v>
      </c>
      <c r="AJ388" s="54"/>
      <c r="AK388" s="71" t="s">
        <v>1330</v>
      </c>
      <c r="AL388" s="71" t="s">
        <v>1570</v>
      </c>
      <c r="AM388" s="52" t="s">
        <v>3553</v>
      </c>
      <c r="AN388" s="250"/>
      <c r="AO388" s="250">
        <v>13000</v>
      </c>
      <c r="AP388" s="119">
        <f t="shared" si="15"/>
        <v>0</v>
      </c>
      <c r="AQ388" s="196" t="s">
        <v>1331</v>
      </c>
      <c r="AR388" s="196" t="s">
        <v>1327</v>
      </c>
      <c r="AS388" s="18"/>
      <c r="AT388" s="18"/>
      <c r="AU388" s="18"/>
      <c r="AV388" s="18"/>
      <c r="AW388" s="18"/>
      <c r="AX388" s="18"/>
    </row>
    <row r="389" spans="1:50" s="123" customFormat="1" ht="72" hidden="1" x14ac:dyDescent="0.2">
      <c r="A389" s="52" t="s">
        <v>45</v>
      </c>
      <c r="B389" s="52" t="s">
        <v>277</v>
      </c>
      <c r="C389" s="52" t="s">
        <v>276</v>
      </c>
      <c r="D389" s="52" t="s">
        <v>31</v>
      </c>
      <c r="E389" s="52" t="s">
        <v>454</v>
      </c>
      <c r="F389" s="121" t="s">
        <v>1959</v>
      </c>
      <c r="G389" s="52" t="s">
        <v>692</v>
      </c>
      <c r="H389" s="71" t="s">
        <v>270</v>
      </c>
      <c r="I389" s="71" t="s">
        <v>271</v>
      </c>
      <c r="J389" s="122">
        <v>32100</v>
      </c>
      <c r="K389" s="116"/>
      <c r="L389" s="114"/>
      <c r="M389" s="325" t="s">
        <v>3756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28"/>
      <c r="AC389" s="328"/>
      <c r="AD389" s="336"/>
      <c r="AE389" s="18" t="s">
        <v>2876</v>
      </c>
      <c r="AF389" s="71" t="s">
        <v>2890</v>
      </c>
      <c r="AG389" s="52" t="s">
        <v>3544</v>
      </c>
      <c r="AH389" s="52" t="s">
        <v>3472</v>
      </c>
      <c r="AI389" s="54" t="s">
        <v>2457</v>
      </c>
      <c r="AJ389" s="54"/>
      <c r="AK389" s="71" t="s">
        <v>1330</v>
      </c>
      <c r="AL389" s="71" t="s">
        <v>1570</v>
      </c>
      <c r="AM389" s="52" t="s">
        <v>3553</v>
      </c>
      <c r="AN389" s="122"/>
      <c r="AO389" s="122">
        <v>32100</v>
      </c>
      <c r="AP389" s="119">
        <f t="shared" si="15"/>
        <v>0</v>
      </c>
      <c r="AQ389" s="196" t="s">
        <v>1331</v>
      </c>
      <c r="AR389" s="196" t="s">
        <v>1327</v>
      </c>
      <c r="AS389" s="18"/>
      <c r="AT389" s="18"/>
      <c r="AU389" s="18"/>
      <c r="AV389" s="18"/>
      <c r="AW389" s="18"/>
      <c r="AX389" s="18"/>
    </row>
    <row r="390" spans="1:50" s="123" customFormat="1" ht="72" hidden="1" x14ac:dyDescent="0.2">
      <c r="A390" s="52" t="s">
        <v>45</v>
      </c>
      <c r="B390" s="52" t="s">
        <v>277</v>
      </c>
      <c r="C390" s="52" t="s">
        <v>276</v>
      </c>
      <c r="D390" s="52" t="s">
        <v>33</v>
      </c>
      <c r="E390" s="52" t="s">
        <v>454</v>
      </c>
      <c r="F390" s="121" t="s">
        <v>1960</v>
      </c>
      <c r="G390" s="52" t="s">
        <v>693</v>
      </c>
      <c r="H390" s="71" t="s">
        <v>267</v>
      </c>
      <c r="I390" s="71" t="s">
        <v>274</v>
      </c>
      <c r="J390" s="122">
        <v>120000</v>
      </c>
      <c r="K390" s="325" t="s">
        <v>3756</v>
      </c>
      <c r="L390" s="114"/>
      <c r="M390" s="325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28"/>
      <c r="AC390" s="328"/>
      <c r="AD390" s="336"/>
      <c r="AE390" s="18" t="s">
        <v>2876</v>
      </c>
      <c r="AF390" s="71" t="s">
        <v>1330</v>
      </c>
      <c r="AG390" s="52" t="s">
        <v>3544</v>
      </c>
      <c r="AH390" s="52" t="s">
        <v>3470</v>
      </c>
      <c r="AI390" s="54" t="s">
        <v>3467</v>
      </c>
      <c r="AJ390" s="54"/>
      <c r="AK390" s="71" t="s">
        <v>1334</v>
      </c>
      <c r="AL390" s="52" t="s">
        <v>1571</v>
      </c>
      <c r="AM390" s="52" t="s">
        <v>3553</v>
      </c>
      <c r="AN390" s="250"/>
      <c r="AO390" s="250"/>
      <c r="AP390" s="119">
        <f t="shared" si="15"/>
        <v>120000</v>
      </c>
      <c r="AQ390" s="196" t="s">
        <v>1327</v>
      </c>
      <c r="AR390" s="196" t="s">
        <v>1328</v>
      </c>
      <c r="AS390" s="18"/>
      <c r="AT390" s="18"/>
      <c r="AU390" s="18"/>
      <c r="AV390" s="18"/>
      <c r="AW390" s="18"/>
      <c r="AX390" s="18"/>
    </row>
    <row r="391" spans="1:50" s="123" customFormat="1" ht="72" hidden="1" x14ac:dyDescent="0.2">
      <c r="A391" s="52" t="s">
        <v>45</v>
      </c>
      <c r="B391" s="52" t="s">
        <v>277</v>
      </c>
      <c r="C391" s="52" t="s">
        <v>276</v>
      </c>
      <c r="D391" s="52" t="s">
        <v>33</v>
      </c>
      <c r="E391" s="52" t="s">
        <v>454</v>
      </c>
      <c r="F391" s="121" t="s">
        <v>1961</v>
      </c>
      <c r="G391" s="52" t="s">
        <v>694</v>
      </c>
      <c r="H391" s="71" t="s">
        <v>267</v>
      </c>
      <c r="I391" s="71" t="s">
        <v>274</v>
      </c>
      <c r="J391" s="122">
        <v>90000</v>
      </c>
      <c r="K391" s="325" t="s">
        <v>3756</v>
      </c>
      <c r="L391" s="114"/>
      <c r="M391" s="325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28"/>
      <c r="AC391" s="328"/>
      <c r="AD391" s="336"/>
      <c r="AE391" s="18" t="s">
        <v>3762</v>
      </c>
      <c r="AF391" s="71" t="s">
        <v>1330</v>
      </c>
      <c r="AG391" s="52" t="s">
        <v>3544</v>
      </c>
      <c r="AH391" s="52" t="s">
        <v>3470</v>
      </c>
      <c r="AI391" s="54" t="s">
        <v>3467</v>
      </c>
      <c r="AJ391" s="54"/>
      <c r="AK391" s="71" t="s">
        <v>1334</v>
      </c>
      <c r="AL391" s="52" t="s">
        <v>1571</v>
      </c>
      <c r="AM391" s="52" t="s">
        <v>3553</v>
      </c>
      <c r="AN391" s="250"/>
      <c r="AO391" s="250"/>
      <c r="AP391" s="119">
        <f t="shared" si="15"/>
        <v>90000</v>
      </c>
      <c r="AQ391" s="196" t="s">
        <v>1327</v>
      </c>
      <c r="AR391" s="196" t="s">
        <v>1328</v>
      </c>
      <c r="AS391" s="18"/>
      <c r="AT391" s="18"/>
      <c r="AU391" s="18"/>
      <c r="AV391" s="18"/>
      <c r="AW391" s="18"/>
      <c r="AX391" s="18"/>
    </row>
    <row r="392" spans="1:50" s="123" customFormat="1" ht="72" hidden="1" x14ac:dyDescent="0.2">
      <c r="A392" s="52" t="s">
        <v>45</v>
      </c>
      <c r="B392" s="52" t="s">
        <v>277</v>
      </c>
      <c r="C392" s="52" t="s">
        <v>276</v>
      </c>
      <c r="D392" s="52" t="s">
        <v>33</v>
      </c>
      <c r="E392" s="52" t="s">
        <v>454</v>
      </c>
      <c r="F392" s="121" t="s">
        <v>1962</v>
      </c>
      <c r="G392" s="52" t="s">
        <v>695</v>
      </c>
      <c r="H392" s="71" t="s">
        <v>269</v>
      </c>
      <c r="I392" s="71" t="s">
        <v>274</v>
      </c>
      <c r="J392" s="122">
        <v>16000</v>
      </c>
      <c r="K392" s="325" t="s">
        <v>3756</v>
      </c>
      <c r="L392" s="114"/>
      <c r="M392" s="325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28"/>
      <c r="AC392" s="328"/>
      <c r="AD392" s="336"/>
      <c r="AE392" s="18" t="s">
        <v>3762</v>
      </c>
      <c r="AF392" s="71" t="s">
        <v>1330</v>
      </c>
      <c r="AG392" s="52" t="s">
        <v>3544</v>
      </c>
      <c r="AH392" s="52" t="s">
        <v>3470</v>
      </c>
      <c r="AI392" s="54" t="s">
        <v>3467</v>
      </c>
      <c r="AJ392" s="54"/>
      <c r="AK392" s="71" t="s">
        <v>1334</v>
      </c>
      <c r="AL392" s="52" t="s">
        <v>1571</v>
      </c>
      <c r="AM392" s="52" t="s">
        <v>3553</v>
      </c>
      <c r="AN392" s="250"/>
      <c r="AO392" s="250"/>
      <c r="AP392" s="119">
        <f t="shared" si="15"/>
        <v>16000</v>
      </c>
      <c r="AQ392" s="196" t="s">
        <v>1327</v>
      </c>
      <c r="AR392" s="196" t="s">
        <v>1328</v>
      </c>
      <c r="AS392" s="18"/>
      <c r="AT392" s="18"/>
      <c r="AU392" s="18"/>
      <c r="AV392" s="18"/>
      <c r="AW392" s="18"/>
      <c r="AX392" s="18"/>
    </row>
    <row r="393" spans="1:50" s="123" customFormat="1" ht="72" hidden="1" x14ac:dyDescent="0.2">
      <c r="A393" s="52" t="s">
        <v>45</v>
      </c>
      <c r="B393" s="52" t="s">
        <v>277</v>
      </c>
      <c r="C393" s="52" t="s">
        <v>276</v>
      </c>
      <c r="D393" s="52" t="s">
        <v>33</v>
      </c>
      <c r="E393" s="52" t="s">
        <v>454</v>
      </c>
      <c r="F393" s="121" t="s">
        <v>1963</v>
      </c>
      <c r="G393" s="52" t="s">
        <v>696</v>
      </c>
      <c r="H393" s="71" t="s">
        <v>269</v>
      </c>
      <c r="I393" s="71" t="s">
        <v>274</v>
      </c>
      <c r="J393" s="122">
        <v>16000</v>
      </c>
      <c r="K393" s="325" t="s">
        <v>3756</v>
      </c>
      <c r="L393" s="114"/>
      <c r="M393" s="325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28"/>
      <c r="AC393" s="328"/>
      <c r="AD393" s="336"/>
      <c r="AE393" s="18" t="s">
        <v>3762</v>
      </c>
      <c r="AF393" s="71" t="s">
        <v>1330</v>
      </c>
      <c r="AG393" s="52" t="s">
        <v>3544</v>
      </c>
      <c r="AH393" s="52" t="s">
        <v>3470</v>
      </c>
      <c r="AI393" s="54" t="s">
        <v>3467</v>
      </c>
      <c r="AJ393" s="54"/>
      <c r="AK393" s="71" t="s">
        <v>1334</v>
      </c>
      <c r="AL393" s="52" t="s">
        <v>1571</v>
      </c>
      <c r="AM393" s="52" t="s">
        <v>3553</v>
      </c>
      <c r="AN393" s="250"/>
      <c r="AO393" s="250"/>
      <c r="AP393" s="119">
        <f t="shared" si="15"/>
        <v>16000</v>
      </c>
      <c r="AQ393" s="196" t="s">
        <v>1327</v>
      </c>
      <c r="AR393" s="196" t="s">
        <v>1328</v>
      </c>
      <c r="AS393" s="18"/>
      <c r="AT393" s="18"/>
      <c r="AU393" s="18"/>
      <c r="AV393" s="18"/>
      <c r="AW393" s="18"/>
      <c r="AX393" s="18"/>
    </row>
    <row r="394" spans="1:50" s="123" customFormat="1" ht="72" hidden="1" x14ac:dyDescent="0.2">
      <c r="A394" s="52" t="s">
        <v>45</v>
      </c>
      <c r="B394" s="52" t="s">
        <v>277</v>
      </c>
      <c r="C394" s="52" t="s">
        <v>276</v>
      </c>
      <c r="D394" s="52" t="s">
        <v>33</v>
      </c>
      <c r="E394" s="52" t="s">
        <v>454</v>
      </c>
      <c r="F394" s="121" t="s">
        <v>1964</v>
      </c>
      <c r="G394" s="52" t="s">
        <v>697</v>
      </c>
      <c r="H394" s="71" t="s">
        <v>270</v>
      </c>
      <c r="I394" s="71" t="s">
        <v>274</v>
      </c>
      <c r="J394" s="122">
        <v>15000</v>
      </c>
      <c r="K394" s="325" t="s">
        <v>3756</v>
      </c>
      <c r="L394" s="114"/>
      <c r="M394" s="325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28"/>
      <c r="AC394" s="328"/>
      <c r="AD394" s="336"/>
      <c r="AE394" s="18" t="s">
        <v>3762</v>
      </c>
      <c r="AF394" s="71" t="s">
        <v>1330</v>
      </c>
      <c r="AG394" s="52" t="s">
        <v>3544</v>
      </c>
      <c r="AH394" s="52" t="s">
        <v>3470</v>
      </c>
      <c r="AI394" s="54" t="s">
        <v>3467</v>
      </c>
      <c r="AJ394" s="54"/>
      <c r="AK394" s="71" t="s">
        <v>1334</v>
      </c>
      <c r="AL394" s="52" t="s">
        <v>1571</v>
      </c>
      <c r="AM394" s="52" t="s">
        <v>3553</v>
      </c>
      <c r="AN394" s="250"/>
      <c r="AO394" s="250"/>
      <c r="AP394" s="119">
        <f t="shared" si="15"/>
        <v>15000</v>
      </c>
      <c r="AQ394" s="196" t="s">
        <v>1327</v>
      </c>
      <c r="AR394" s="196" t="s">
        <v>1328</v>
      </c>
      <c r="AS394" s="18"/>
      <c r="AT394" s="18"/>
      <c r="AU394" s="18"/>
      <c r="AV394" s="18"/>
      <c r="AW394" s="18"/>
      <c r="AX394" s="18"/>
    </row>
    <row r="395" spans="1:50" s="123" customFormat="1" ht="72" hidden="1" x14ac:dyDescent="0.2">
      <c r="A395" s="52" t="s">
        <v>45</v>
      </c>
      <c r="B395" s="52" t="s">
        <v>277</v>
      </c>
      <c r="C395" s="52" t="s">
        <v>276</v>
      </c>
      <c r="D395" s="52" t="s">
        <v>33</v>
      </c>
      <c r="E395" s="52" t="s">
        <v>454</v>
      </c>
      <c r="F395" s="121" t="s">
        <v>1965</v>
      </c>
      <c r="G395" s="52" t="s">
        <v>698</v>
      </c>
      <c r="H395" s="71" t="s">
        <v>387</v>
      </c>
      <c r="I395" s="71" t="s">
        <v>274</v>
      </c>
      <c r="J395" s="122">
        <v>112000</v>
      </c>
      <c r="K395" s="325" t="s">
        <v>3756</v>
      </c>
      <c r="L395" s="114"/>
      <c r="M395" s="325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28"/>
      <c r="AC395" s="328"/>
      <c r="AD395" s="336"/>
      <c r="AE395" s="18" t="s">
        <v>3762</v>
      </c>
      <c r="AF395" s="71" t="s">
        <v>1330</v>
      </c>
      <c r="AG395" s="52" t="s">
        <v>3544</v>
      </c>
      <c r="AH395" s="52" t="s">
        <v>3470</v>
      </c>
      <c r="AI395" s="54" t="s">
        <v>3467</v>
      </c>
      <c r="AJ395" s="54"/>
      <c r="AK395" s="71" t="s">
        <v>1334</v>
      </c>
      <c r="AL395" s="52" t="s">
        <v>1571</v>
      </c>
      <c r="AM395" s="52" t="s">
        <v>3553</v>
      </c>
      <c r="AN395" s="250"/>
      <c r="AO395" s="250"/>
      <c r="AP395" s="119">
        <f t="shared" si="15"/>
        <v>112000</v>
      </c>
      <c r="AQ395" s="196" t="s">
        <v>1327</v>
      </c>
      <c r="AR395" s="196" t="s">
        <v>1328</v>
      </c>
      <c r="AS395" s="18"/>
      <c r="AT395" s="18"/>
      <c r="AU395" s="18"/>
      <c r="AV395" s="18"/>
      <c r="AW395" s="18"/>
      <c r="AX395" s="18"/>
    </row>
    <row r="396" spans="1:50" s="123" customFormat="1" ht="72" hidden="1" x14ac:dyDescent="0.2">
      <c r="A396" s="52" t="s">
        <v>45</v>
      </c>
      <c r="B396" s="52" t="s">
        <v>277</v>
      </c>
      <c r="C396" s="52" t="s">
        <v>276</v>
      </c>
      <c r="D396" s="52" t="s">
        <v>33</v>
      </c>
      <c r="E396" s="52" t="s">
        <v>454</v>
      </c>
      <c r="F396" s="121" t="s">
        <v>1966</v>
      </c>
      <c r="G396" s="52" t="s">
        <v>699</v>
      </c>
      <c r="H396" s="71" t="s">
        <v>270</v>
      </c>
      <c r="I396" s="71" t="s">
        <v>274</v>
      </c>
      <c r="J396" s="122">
        <v>55000</v>
      </c>
      <c r="K396" s="325" t="s">
        <v>3756</v>
      </c>
      <c r="L396" s="114"/>
      <c r="M396" s="325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28"/>
      <c r="AC396" s="328"/>
      <c r="AD396" s="336"/>
      <c r="AE396" s="18" t="s">
        <v>3762</v>
      </c>
      <c r="AF396" s="71" t="s">
        <v>1330</v>
      </c>
      <c r="AG396" s="52" t="s">
        <v>3544</v>
      </c>
      <c r="AH396" s="52" t="s">
        <v>3470</v>
      </c>
      <c r="AI396" s="54" t="s">
        <v>3467</v>
      </c>
      <c r="AJ396" s="54"/>
      <c r="AK396" s="71" t="s">
        <v>1334</v>
      </c>
      <c r="AL396" s="52" t="s">
        <v>1571</v>
      </c>
      <c r="AM396" s="52" t="s">
        <v>3553</v>
      </c>
      <c r="AN396" s="250"/>
      <c r="AO396" s="250"/>
      <c r="AP396" s="119">
        <f t="shared" si="15"/>
        <v>55000</v>
      </c>
      <c r="AQ396" s="196" t="s">
        <v>1327</v>
      </c>
      <c r="AR396" s="196" t="s">
        <v>1328</v>
      </c>
      <c r="AS396" s="18"/>
      <c r="AT396" s="18"/>
      <c r="AU396" s="18"/>
      <c r="AV396" s="18"/>
      <c r="AW396" s="18"/>
      <c r="AX396" s="18"/>
    </row>
    <row r="397" spans="1:50" s="123" customFormat="1" ht="72" hidden="1" x14ac:dyDescent="0.2">
      <c r="A397" s="52" t="s">
        <v>45</v>
      </c>
      <c r="B397" s="52" t="s">
        <v>277</v>
      </c>
      <c r="C397" s="52" t="s">
        <v>276</v>
      </c>
      <c r="D397" s="52" t="s">
        <v>33</v>
      </c>
      <c r="E397" s="52" t="s">
        <v>454</v>
      </c>
      <c r="F397" s="121" t="s">
        <v>1967</v>
      </c>
      <c r="G397" s="52" t="s">
        <v>700</v>
      </c>
      <c r="H397" s="71" t="s">
        <v>270</v>
      </c>
      <c r="I397" s="71" t="s">
        <v>274</v>
      </c>
      <c r="J397" s="122">
        <v>50000</v>
      </c>
      <c r="K397" s="325" t="s">
        <v>3756</v>
      </c>
      <c r="L397" s="114"/>
      <c r="M397" s="325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28"/>
      <c r="AC397" s="328"/>
      <c r="AD397" s="336"/>
      <c r="AE397" s="18" t="s">
        <v>3762</v>
      </c>
      <c r="AF397" s="71" t="s">
        <v>1330</v>
      </c>
      <c r="AG397" s="52" t="s">
        <v>3544</v>
      </c>
      <c r="AH397" s="52" t="s">
        <v>3470</v>
      </c>
      <c r="AI397" s="54" t="s">
        <v>3467</v>
      </c>
      <c r="AJ397" s="54"/>
      <c r="AK397" s="71" t="s">
        <v>1334</v>
      </c>
      <c r="AL397" s="52" t="s">
        <v>1571</v>
      </c>
      <c r="AM397" s="52" t="s">
        <v>3553</v>
      </c>
      <c r="AN397" s="250"/>
      <c r="AO397" s="250"/>
      <c r="AP397" s="119">
        <f t="shared" si="15"/>
        <v>50000</v>
      </c>
      <c r="AQ397" s="196" t="s">
        <v>1327</v>
      </c>
      <c r="AR397" s="196" t="s">
        <v>1328</v>
      </c>
      <c r="AS397" s="18"/>
      <c r="AT397" s="18"/>
      <c r="AU397" s="18"/>
      <c r="AV397" s="18"/>
      <c r="AW397" s="18"/>
      <c r="AX397" s="18"/>
    </row>
    <row r="398" spans="1:50" s="123" customFormat="1" ht="72" hidden="1" x14ac:dyDescent="0.2">
      <c r="A398" s="52" t="s">
        <v>45</v>
      </c>
      <c r="B398" s="52" t="s">
        <v>277</v>
      </c>
      <c r="C398" s="52" t="s">
        <v>276</v>
      </c>
      <c r="D398" s="52" t="s">
        <v>33</v>
      </c>
      <c r="E398" s="52" t="s">
        <v>454</v>
      </c>
      <c r="F398" s="121" t="s">
        <v>1968</v>
      </c>
      <c r="G398" s="52" t="s">
        <v>701</v>
      </c>
      <c r="H398" s="71" t="s">
        <v>599</v>
      </c>
      <c r="I398" s="71" t="s">
        <v>274</v>
      </c>
      <c r="J398" s="122">
        <v>360000</v>
      </c>
      <c r="K398" s="325" t="s">
        <v>3756</v>
      </c>
      <c r="L398" s="114"/>
      <c r="M398" s="325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28"/>
      <c r="AC398" s="328"/>
      <c r="AD398" s="336"/>
      <c r="AE398" s="18" t="s">
        <v>3762</v>
      </c>
      <c r="AF398" s="71" t="s">
        <v>1330</v>
      </c>
      <c r="AG398" s="52" t="s">
        <v>3544</v>
      </c>
      <c r="AH398" s="52" t="s">
        <v>3470</v>
      </c>
      <c r="AI398" s="54" t="s">
        <v>3467</v>
      </c>
      <c r="AJ398" s="54"/>
      <c r="AK398" s="71" t="s">
        <v>1334</v>
      </c>
      <c r="AL398" s="52" t="s">
        <v>1571</v>
      </c>
      <c r="AM398" s="52" t="s">
        <v>3553</v>
      </c>
      <c r="AN398" s="250"/>
      <c r="AO398" s="250"/>
      <c r="AP398" s="119">
        <f t="shared" si="15"/>
        <v>360000</v>
      </c>
      <c r="AQ398" s="196" t="s">
        <v>1327</v>
      </c>
      <c r="AR398" s="196" t="s">
        <v>1328</v>
      </c>
      <c r="AS398" s="18"/>
      <c r="AT398" s="18"/>
      <c r="AU398" s="18"/>
      <c r="AV398" s="18"/>
      <c r="AW398" s="18"/>
      <c r="AX398" s="18"/>
    </row>
    <row r="399" spans="1:50" s="123" customFormat="1" ht="72" hidden="1" x14ac:dyDescent="0.2">
      <c r="A399" s="52" t="s">
        <v>45</v>
      </c>
      <c r="B399" s="52" t="s">
        <v>277</v>
      </c>
      <c r="C399" s="52" t="s">
        <v>276</v>
      </c>
      <c r="D399" s="52" t="s">
        <v>33</v>
      </c>
      <c r="E399" s="52" t="s">
        <v>454</v>
      </c>
      <c r="F399" s="121" t="s">
        <v>1969</v>
      </c>
      <c r="G399" s="52" t="s">
        <v>702</v>
      </c>
      <c r="H399" s="71" t="s">
        <v>270</v>
      </c>
      <c r="I399" s="71" t="s">
        <v>274</v>
      </c>
      <c r="J399" s="122">
        <v>75000</v>
      </c>
      <c r="K399" s="325" t="s">
        <v>3756</v>
      </c>
      <c r="L399" s="114"/>
      <c r="M399" s="325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28"/>
      <c r="AC399" s="328"/>
      <c r="AD399" s="336"/>
      <c r="AE399" s="18" t="s">
        <v>3762</v>
      </c>
      <c r="AF399" s="71" t="s">
        <v>1330</v>
      </c>
      <c r="AG399" s="52" t="s">
        <v>3544</v>
      </c>
      <c r="AH399" s="52" t="s">
        <v>3470</v>
      </c>
      <c r="AI399" s="54" t="s">
        <v>3467</v>
      </c>
      <c r="AJ399" s="54"/>
      <c r="AK399" s="71" t="s">
        <v>1334</v>
      </c>
      <c r="AL399" s="52" t="s">
        <v>1571</v>
      </c>
      <c r="AM399" s="52" t="s">
        <v>3553</v>
      </c>
      <c r="AN399" s="250"/>
      <c r="AO399" s="250"/>
      <c r="AP399" s="119">
        <f t="shared" si="15"/>
        <v>75000</v>
      </c>
      <c r="AQ399" s="196" t="s">
        <v>1327</v>
      </c>
      <c r="AR399" s="196" t="s">
        <v>1328</v>
      </c>
      <c r="AS399" s="18"/>
      <c r="AT399" s="18"/>
      <c r="AU399" s="18"/>
      <c r="AV399" s="18"/>
      <c r="AW399" s="18"/>
      <c r="AX399" s="18"/>
    </row>
    <row r="400" spans="1:50" s="123" customFormat="1" ht="72" hidden="1" x14ac:dyDescent="0.2">
      <c r="A400" s="52" t="s">
        <v>45</v>
      </c>
      <c r="B400" s="52" t="s">
        <v>277</v>
      </c>
      <c r="C400" s="52" t="s">
        <v>276</v>
      </c>
      <c r="D400" s="52" t="s">
        <v>33</v>
      </c>
      <c r="E400" s="52" t="s">
        <v>454</v>
      </c>
      <c r="F400" s="121" t="s">
        <v>1970</v>
      </c>
      <c r="G400" s="52" t="s">
        <v>703</v>
      </c>
      <c r="H400" s="71" t="s">
        <v>270</v>
      </c>
      <c r="I400" s="71" t="s">
        <v>274</v>
      </c>
      <c r="J400" s="122">
        <v>75000</v>
      </c>
      <c r="K400" s="325" t="s">
        <v>3756</v>
      </c>
      <c r="L400" s="114"/>
      <c r="M400" s="325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28"/>
      <c r="AC400" s="328"/>
      <c r="AD400" s="336"/>
      <c r="AE400" s="18" t="s">
        <v>3762</v>
      </c>
      <c r="AF400" s="71" t="s">
        <v>1330</v>
      </c>
      <c r="AG400" s="52" t="s">
        <v>3544</v>
      </c>
      <c r="AH400" s="52" t="s">
        <v>3470</v>
      </c>
      <c r="AI400" s="54" t="s">
        <v>3467</v>
      </c>
      <c r="AJ400" s="54"/>
      <c r="AK400" s="71" t="s">
        <v>1334</v>
      </c>
      <c r="AL400" s="52" t="s">
        <v>1571</v>
      </c>
      <c r="AM400" s="52" t="s">
        <v>3553</v>
      </c>
      <c r="AN400" s="250"/>
      <c r="AO400" s="250"/>
      <c r="AP400" s="119">
        <f t="shared" si="15"/>
        <v>75000</v>
      </c>
      <c r="AQ400" s="196" t="s">
        <v>1327</v>
      </c>
      <c r="AR400" s="196" t="s">
        <v>1328</v>
      </c>
      <c r="AS400" s="18"/>
      <c r="AT400" s="18"/>
      <c r="AU400" s="18"/>
      <c r="AV400" s="18"/>
      <c r="AW400" s="18"/>
      <c r="AX400" s="18"/>
    </row>
    <row r="401" spans="1:50" s="123" customFormat="1" ht="72" hidden="1" x14ac:dyDescent="0.2">
      <c r="A401" s="52" t="s">
        <v>45</v>
      </c>
      <c r="B401" s="52" t="s">
        <v>277</v>
      </c>
      <c r="C401" s="52" t="s">
        <v>276</v>
      </c>
      <c r="D401" s="52" t="s">
        <v>33</v>
      </c>
      <c r="E401" s="52" t="s">
        <v>454</v>
      </c>
      <c r="F401" s="121" t="s">
        <v>1971</v>
      </c>
      <c r="G401" s="52" t="s">
        <v>704</v>
      </c>
      <c r="H401" s="71" t="s">
        <v>270</v>
      </c>
      <c r="I401" s="71" t="s">
        <v>274</v>
      </c>
      <c r="J401" s="122">
        <v>75000</v>
      </c>
      <c r="K401" s="325" t="s">
        <v>3756</v>
      </c>
      <c r="L401" s="114"/>
      <c r="M401" s="325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28"/>
      <c r="AC401" s="328"/>
      <c r="AD401" s="336"/>
      <c r="AE401" s="18" t="s">
        <v>3762</v>
      </c>
      <c r="AF401" s="71" t="s">
        <v>1330</v>
      </c>
      <c r="AG401" s="52" t="s">
        <v>3544</v>
      </c>
      <c r="AH401" s="52" t="s">
        <v>3470</v>
      </c>
      <c r="AI401" s="54" t="s">
        <v>3467</v>
      </c>
      <c r="AJ401" s="54"/>
      <c r="AK401" s="71" t="s">
        <v>1334</v>
      </c>
      <c r="AL401" s="52" t="s">
        <v>1571</v>
      </c>
      <c r="AM401" s="52" t="s">
        <v>3553</v>
      </c>
      <c r="AN401" s="250"/>
      <c r="AO401" s="250"/>
      <c r="AP401" s="119">
        <f t="shared" si="15"/>
        <v>75000</v>
      </c>
      <c r="AQ401" s="196" t="s">
        <v>1327</v>
      </c>
      <c r="AR401" s="196" t="s">
        <v>1328</v>
      </c>
      <c r="AS401" s="18"/>
      <c r="AT401" s="18"/>
      <c r="AU401" s="18"/>
      <c r="AV401" s="18"/>
      <c r="AW401" s="18"/>
      <c r="AX401" s="18"/>
    </row>
    <row r="402" spans="1:50" s="123" customFormat="1" ht="72" hidden="1" x14ac:dyDescent="0.2">
      <c r="A402" s="52" t="s">
        <v>45</v>
      </c>
      <c r="B402" s="52" t="s">
        <v>277</v>
      </c>
      <c r="C402" s="52" t="s">
        <v>276</v>
      </c>
      <c r="D402" s="52" t="s">
        <v>33</v>
      </c>
      <c r="E402" s="52" t="s">
        <v>454</v>
      </c>
      <c r="F402" s="121" t="s">
        <v>1972</v>
      </c>
      <c r="G402" s="52" t="s">
        <v>705</v>
      </c>
      <c r="H402" s="71" t="s">
        <v>270</v>
      </c>
      <c r="I402" s="71" t="s">
        <v>274</v>
      </c>
      <c r="J402" s="122">
        <v>75000</v>
      </c>
      <c r="K402" s="325" t="s">
        <v>3756</v>
      </c>
      <c r="L402" s="114"/>
      <c r="M402" s="325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28"/>
      <c r="AC402" s="328"/>
      <c r="AD402" s="336"/>
      <c r="AE402" s="18" t="s">
        <v>3762</v>
      </c>
      <c r="AF402" s="71" t="s">
        <v>1330</v>
      </c>
      <c r="AG402" s="52" t="s">
        <v>3544</v>
      </c>
      <c r="AH402" s="52" t="s">
        <v>3470</v>
      </c>
      <c r="AI402" s="54" t="s">
        <v>3467</v>
      </c>
      <c r="AJ402" s="54"/>
      <c r="AK402" s="71" t="s">
        <v>1334</v>
      </c>
      <c r="AL402" s="52" t="s">
        <v>1571</v>
      </c>
      <c r="AM402" s="52" t="s">
        <v>3553</v>
      </c>
      <c r="AN402" s="250"/>
      <c r="AO402" s="250"/>
      <c r="AP402" s="119">
        <f t="shared" si="15"/>
        <v>75000</v>
      </c>
      <c r="AQ402" s="196" t="s">
        <v>1327</v>
      </c>
      <c r="AR402" s="196" t="s">
        <v>1328</v>
      </c>
      <c r="AS402" s="18"/>
      <c r="AT402" s="18"/>
      <c r="AU402" s="18"/>
      <c r="AV402" s="18"/>
      <c r="AW402" s="18"/>
      <c r="AX402" s="18"/>
    </row>
    <row r="403" spans="1:50" s="123" customFormat="1" ht="72" hidden="1" x14ac:dyDescent="0.2">
      <c r="A403" s="52" t="s">
        <v>45</v>
      </c>
      <c r="B403" s="52" t="s">
        <v>277</v>
      </c>
      <c r="C403" s="52" t="s">
        <v>276</v>
      </c>
      <c r="D403" s="52" t="s">
        <v>33</v>
      </c>
      <c r="E403" s="52" t="s">
        <v>454</v>
      </c>
      <c r="F403" s="121" t="s">
        <v>1973</v>
      </c>
      <c r="G403" s="52" t="s">
        <v>706</v>
      </c>
      <c r="H403" s="71" t="s">
        <v>270</v>
      </c>
      <c r="I403" s="71" t="s">
        <v>274</v>
      </c>
      <c r="J403" s="122">
        <v>75000</v>
      </c>
      <c r="K403" s="325" t="s">
        <v>3756</v>
      </c>
      <c r="L403" s="114"/>
      <c r="M403" s="325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28"/>
      <c r="AC403" s="328"/>
      <c r="AD403" s="336"/>
      <c r="AE403" s="18" t="s">
        <v>3762</v>
      </c>
      <c r="AF403" s="71" t="s">
        <v>1330</v>
      </c>
      <c r="AG403" s="52" t="s">
        <v>3544</v>
      </c>
      <c r="AH403" s="52" t="s">
        <v>3470</v>
      </c>
      <c r="AI403" s="54" t="s">
        <v>3467</v>
      </c>
      <c r="AJ403" s="54"/>
      <c r="AK403" s="71" t="s">
        <v>1334</v>
      </c>
      <c r="AL403" s="52" t="s">
        <v>1571</v>
      </c>
      <c r="AM403" s="52" t="s">
        <v>3553</v>
      </c>
      <c r="AN403" s="250"/>
      <c r="AO403" s="250"/>
      <c r="AP403" s="119">
        <f t="shared" si="15"/>
        <v>75000</v>
      </c>
      <c r="AQ403" s="196" t="s">
        <v>1327</v>
      </c>
      <c r="AR403" s="196" t="s">
        <v>1328</v>
      </c>
      <c r="AS403" s="18"/>
      <c r="AT403" s="18"/>
      <c r="AU403" s="18"/>
      <c r="AV403" s="18"/>
      <c r="AW403" s="18"/>
      <c r="AX403" s="18"/>
    </row>
    <row r="404" spans="1:50" s="123" customFormat="1" ht="72" hidden="1" x14ac:dyDescent="0.2">
      <c r="A404" s="52" t="s">
        <v>45</v>
      </c>
      <c r="B404" s="52" t="s">
        <v>277</v>
      </c>
      <c r="C404" s="52" t="s">
        <v>276</v>
      </c>
      <c r="D404" s="52" t="s">
        <v>33</v>
      </c>
      <c r="E404" s="52" t="s">
        <v>454</v>
      </c>
      <c r="F404" s="121" t="s">
        <v>1974</v>
      </c>
      <c r="G404" s="52" t="s">
        <v>707</v>
      </c>
      <c r="H404" s="71" t="s">
        <v>270</v>
      </c>
      <c r="I404" s="71" t="s">
        <v>274</v>
      </c>
      <c r="J404" s="122">
        <v>65000</v>
      </c>
      <c r="K404" s="325" t="s">
        <v>3756</v>
      </c>
      <c r="L404" s="114"/>
      <c r="M404" s="325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28"/>
      <c r="AC404" s="328"/>
      <c r="AD404" s="336"/>
      <c r="AE404" s="18" t="s">
        <v>3762</v>
      </c>
      <c r="AF404" s="71" t="s">
        <v>1330</v>
      </c>
      <c r="AG404" s="52" t="s">
        <v>3544</v>
      </c>
      <c r="AH404" s="52" t="s">
        <v>3470</v>
      </c>
      <c r="AI404" s="54" t="s">
        <v>3467</v>
      </c>
      <c r="AJ404" s="54"/>
      <c r="AK404" s="71" t="s">
        <v>1334</v>
      </c>
      <c r="AL404" s="52" t="s">
        <v>1571</v>
      </c>
      <c r="AM404" s="52" t="s">
        <v>3553</v>
      </c>
      <c r="AN404" s="250"/>
      <c r="AO404" s="250"/>
      <c r="AP404" s="119">
        <f t="shared" si="15"/>
        <v>65000</v>
      </c>
      <c r="AQ404" s="196" t="s">
        <v>1327</v>
      </c>
      <c r="AR404" s="196" t="s">
        <v>1328</v>
      </c>
      <c r="AS404" s="18"/>
      <c r="AT404" s="18"/>
      <c r="AU404" s="18"/>
      <c r="AV404" s="18"/>
      <c r="AW404" s="18"/>
      <c r="AX404" s="18"/>
    </row>
    <row r="405" spans="1:50" s="123" customFormat="1" ht="72" hidden="1" x14ac:dyDescent="0.2">
      <c r="A405" s="52" t="s">
        <v>45</v>
      </c>
      <c r="B405" s="52" t="s">
        <v>277</v>
      </c>
      <c r="C405" s="52" t="s">
        <v>276</v>
      </c>
      <c r="D405" s="52" t="s">
        <v>33</v>
      </c>
      <c r="E405" s="52" t="s">
        <v>454</v>
      </c>
      <c r="F405" s="121" t="s">
        <v>1975</v>
      </c>
      <c r="G405" s="52" t="s">
        <v>708</v>
      </c>
      <c r="H405" s="71" t="s">
        <v>387</v>
      </c>
      <c r="I405" s="71" t="s">
        <v>274</v>
      </c>
      <c r="J405" s="122">
        <v>48000</v>
      </c>
      <c r="K405" s="325" t="s">
        <v>3756</v>
      </c>
      <c r="L405" s="114"/>
      <c r="M405" s="325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28"/>
      <c r="AC405" s="328"/>
      <c r="AD405" s="336"/>
      <c r="AE405" s="18" t="s">
        <v>3762</v>
      </c>
      <c r="AF405" s="71" t="s">
        <v>1330</v>
      </c>
      <c r="AG405" s="52" t="s">
        <v>3544</v>
      </c>
      <c r="AH405" s="52" t="s">
        <v>3470</v>
      </c>
      <c r="AI405" s="54" t="s">
        <v>3467</v>
      </c>
      <c r="AJ405" s="54"/>
      <c r="AK405" s="71" t="s">
        <v>1334</v>
      </c>
      <c r="AL405" s="52" t="s">
        <v>1571</v>
      </c>
      <c r="AM405" s="52" t="s">
        <v>3553</v>
      </c>
      <c r="AN405" s="250"/>
      <c r="AO405" s="250"/>
      <c r="AP405" s="119">
        <f t="shared" si="15"/>
        <v>48000</v>
      </c>
      <c r="AQ405" s="196" t="s">
        <v>1327</v>
      </c>
      <c r="AR405" s="196" t="s">
        <v>1328</v>
      </c>
      <c r="AS405" s="18"/>
      <c r="AT405" s="18"/>
      <c r="AU405" s="18"/>
      <c r="AV405" s="18"/>
      <c r="AW405" s="18"/>
      <c r="AX405" s="18"/>
    </row>
    <row r="406" spans="1:50" s="123" customFormat="1" ht="72" hidden="1" x14ac:dyDescent="0.2">
      <c r="A406" s="52" t="s">
        <v>45</v>
      </c>
      <c r="B406" s="52" t="s">
        <v>277</v>
      </c>
      <c r="C406" s="52" t="s">
        <v>276</v>
      </c>
      <c r="D406" s="52" t="s">
        <v>33</v>
      </c>
      <c r="E406" s="52" t="s">
        <v>454</v>
      </c>
      <c r="F406" s="121" t="s">
        <v>1976</v>
      </c>
      <c r="G406" s="52" t="s">
        <v>709</v>
      </c>
      <c r="H406" s="71" t="s">
        <v>272</v>
      </c>
      <c r="I406" s="71" t="s">
        <v>274</v>
      </c>
      <c r="J406" s="122">
        <v>54000</v>
      </c>
      <c r="K406" s="325"/>
      <c r="L406" s="114"/>
      <c r="M406" s="325" t="s">
        <v>3756</v>
      </c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28" t="s">
        <v>2887</v>
      </c>
      <c r="AC406" s="328" t="s">
        <v>2887</v>
      </c>
      <c r="AD406" s="336"/>
      <c r="AE406" s="18" t="s">
        <v>2876</v>
      </c>
      <c r="AF406" s="71" t="s">
        <v>2876</v>
      </c>
      <c r="AG406" s="71" t="s">
        <v>3544</v>
      </c>
      <c r="AH406" s="52" t="s">
        <v>2457</v>
      </c>
      <c r="AI406" s="54" t="s">
        <v>2457</v>
      </c>
      <c r="AJ406" s="54"/>
      <c r="AK406" s="71" t="s">
        <v>1334</v>
      </c>
      <c r="AL406" s="52" t="s">
        <v>1571</v>
      </c>
      <c r="AM406" s="52" t="s">
        <v>3552</v>
      </c>
      <c r="AN406" s="250"/>
      <c r="AO406" s="122">
        <v>54000</v>
      </c>
      <c r="AP406" s="119">
        <f t="shared" si="15"/>
        <v>0</v>
      </c>
      <c r="AQ406" s="196" t="s">
        <v>1327</v>
      </c>
      <c r="AR406" s="196" t="s">
        <v>1328</v>
      </c>
      <c r="AS406" s="18"/>
      <c r="AT406" s="18"/>
      <c r="AU406" s="18"/>
      <c r="AV406" s="18"/>
      <c r="AW406" s="18"/>
      <c r="AX406" s="18"/>
    </row>
    <row r="407" spans="1:50" s="123" customFormat="1" ht="72" x14ac:dyDescent="0.2">
      <c r="A407" s="52" t="s">
        <v>45</v>
      </c>
      <c r="B407" s="52" t="s">
        <v>277</v>
      </c>
      <c r="C407" s="52" t="s">
        <v>276</v>
      </c>
      <c r="D407" s="52" t="s">
        <v>33</v>
      </c>
      <c r="E407" s="52" t="s">
        <v>454</v>
      </c>
      <c r="F407" s="121" t="s">
        <v>1977</v>
      </c>
      <c r="G407" s="52" t="s">
        <v>710</v>
      </c>
      <c r="H407" s="71" t="s">
        <v>319</v>
      </c>
      <c r="I407" s="71" t="s">
        <v>274</v>
      </c>
      <c r="J407" s="122">
        <v>120000</v>
      </c>
      <c r="K407" s="325" t="s">
        <v>3756</v>
      </c>
      <c r="L407" s="114"/>
      <c r="M407" s="325"/>
      <c r="N407" s="53">
        <v>43887</v>
      </c>
      <c r="O407" s="18" t="s">
        <v>3763</v>
      </c>
      <c r="P407" s="36" t="s">
        <v>2892</v>
      </c>
      <c r="Q407" s="18" t="s">
        <v>3764</v>
      </c>
      <c r="R407" s="18"/>
      <c r="S407" s="18"/>
      <c r="T407" s="18"/>
      <c r="U407" s="18"/>
      <c r="V407" s="53"/>
      <c r="W407" s="17"/>
      <c r="X407" s="32"/>
      <c r="Y407" s="36" t="s">
        <v>3765</v>
      </c>
      <c r="Z407" s="17"/>
      <c r="AA407" s="36" t="s">
        <v>3766</v>
      </c>
      <c r="AB407" s="36"/>
      <c r="AC407" s="36"/>
      <c r="AD407" s="17"/>
      <c r="AE407" s="18" t="s">
        <v>3762</v>
      </c>
      <c r="AF407" s="71" t="s">
        <v>1330</v>
      </c>
      <c r="AG407" s="52" t="s">
        <v>3544</v>
      </c>
      <c r="AH407" s="52" t="s">
        <v>3470</v>
      </c>
      <c r="AI407" s="54" t="s">
        <v>2456</v>
      </c>
      <c r="AJ407" s="54"/>
      <c r="AK407" s="71" t="s">
        <v>1334</v>
      </c>
      <c r="AL407" s="52" t="s">
        <v>1571</v>
      </c>
      <c r="AM407" s="52" t="s">
        <v>3553</v>
      </c>
      <c r="AN407" s="122">
        <v>120000</v>
      </c>
      <c r="AO407" s="250"/>
      <c r="AP407" s="119">
        <f t="shared" si="15"/>
        <v>0</v>
      </c>
      <c r="AQ407" s="196" t="s">
        <v>1327</v>
      </c>
      <c r="AR407" s="196" t="s">
        <v>1328</v>
      </c>
      <c r="AS407" s="18"/>
      <c r="AT407" s="18"/>
      <c r="AU407" s="18"/>
      <c r="AV407" s="18"/>
      <c r="AW407" s="18"/>
      <c r="AX407" s="18"/>
    </row>
    <row r="408" spans="1:50" s="123" customFormat="1" ht="72" x14ac:dyDescent="0.2">
      <c r="A408" s="52" t="s">
        <v>45</v>
      </c>
      <c r="B408" s="52" t="s">
        <v>277</v>
      </c>
      <c r="C408" s="52" t="s">
        <v>276</v>
      </c>
      <c r="D408" s="52" t="s">
        <v>33</v>
      </c>
      <c r="E408" s="52" t="s">
        <v>454</v>
      </c>
      <c r="F408" s="121" t="s">
        <v>1978</v>
      </c>
      <c r="G408" s="52" t="s">
        <v>711</v>
      </c>
      <c r="H408" s="71" t="s">
        <v>319</v>
      </c>
      <c r="I408" s="71" t="s">
        <v>274</v>
      </c>
      <c r="J408" s="122">
        <v>100000</v>
      </c>
      <c r="K408" s="325" t="s">
        <v>3756</v>
      </c>
      <c r="L408" s="114"/>
      <c r="M408" s="325"/>
      <c r="N408" s="53">
        <v>43887</v>
      </c>
      <c r="O408" s="18" t="s">
        <v>3763</v>
      </c>
      <c r="P408" s="36" t="s">
        <v>2892</v>
      </c>
      <c r="Q408" s="18" t="s">
        <v>3764</v>
      </c>
      <c r="R408" s="18"/>
      <c r="S408" s="18"/>
      <c r="T408" s="18"/>
      <c r="U408" s="18"/>
      <c r="V408" s="53"/>
      <c r="W408" s="17"/>
      <c r="X408" s="32"/>
      <c r="Y408" s="36" t="s">
        <v>3765</v>
      </c>
      <c r="Z408" s="17"/>
      <c r="AA408" s="36" t="s">
        <v>3766</v>
      </c>
      <c r="AB408" s="36"/>
      <c r="AC408" s="36"/>
      <c r="AD408" s="17"/>
      <c r="AE408" s="18" t="s">
        <v>3762</v>
      </c>
      <c r="AF408" s="71" t="s">
        <v>1330</v>
      </c>
      <c r="AG408" s="52" t="s">
        <v>3544</v>
      </c>
      <c r="AH408" s="52" t="s">
        <v>3470</v>
      </c>
      <c r="AI408" s="54" t="s">
        <v>2456</v>
      </c>
      <c r="AJ408" s="54"/>
      <c r="AK408" s="71" t="s">
        <v>1334</v>
      </c>
      <c r="AL408" s="52" t="s">
        <v>1571</v>
      </c>
      <c r="AM408" s="52" t="s">
        <v>3553</v>
      </c>
      <c r="AN408" s="122">
        <v>100000</v>
      </c>
      <c r="AO408" s="250"/>
      <c r="AP408" s="119">
        <f t="shared" si="15"/>
        <v>0</v>
      </c>
      <c r="AQ408" s="196" t="s">
        <v>1327</v>
      </c>
      <c r="AR408" s="196" t="s">
        <v>1328</v>
      </c>
      <c r="AS408" s="18"/>
      <c r="AT408" s="18"/>
      <c r="AU408" s="18"/>
      <c r="AV408" s="18"/>
      <c r="AW408" s="18"/>
      <c r="AX408" s="18"/>
    </row>
    <row r="409" spans="1:50" s="123" customFormat="1" ht="72" x14ac:dyDescent="0.2">
      <c r="A409" s="52" t="s">
        <v>45</v>
      </c>
      <c r="B409" s="52" t="s">
        <v>277</v>
      </c>
      <c r="C409" s="52" t="s">
        <v>276</v>
      </c>
      <c r="D409" s="52" t="s">
        <v>33</v>
      </c>
      <c r="E409" s="52" t="s">
        <v>454</v>
      </c>
      <c r="F409" s="121" t="s">
        <v>1979</v>
      </c>
      <c r="G409" s="52" t="s">
        <v>712</v>
      </c>
      <c r="H409" s="71" t="s">
        <v>317</v>
      </c>
      <c r="I409" s="71" t="s">
        <v>274</v>
      </c>
      <c r="J409" s="122">
        <v>250000</v>
      </c>
      <c r="K409" s="325" t="s">
        <v>3756</v>
      </c>
      <c r="L409" s="114"/>
      <c r="M409" s="325"/>
      <c r="N409" s="53">
        <v>43887</v>
      </c>
      <c r="O409" s="18" t="s">
        <v>3763</v>
      </c>
      <c r="P409" s="36" t="s">
        <v>2892</v>
      </c>
      <c r="Q409" s="18" t="s">
        <v>3764</v>
      </c>
      <c r="R409" s="18"/>
      <c r="S409" s="18"/>
      <c r="T409" s="18"/>
      <c r="U409" s="18"/>
      <c r="V409" s="53"/>
      <c r="W409" s="17"/>
      <c r="X409" s="32"/>
      <c r="Y409" s="36" t="s">
        <v>3765</v>
      </c>
      <c r="Z409" s="17"/>
      <c r="AA409" s="36" t="s">
        <v>3766</v>
      </c>
      <c r="AB409" s="36"/>
      <c r="AC409" s="36"/>
      <c r="AD409" s="17"/>
      <c r="AE409" s="18" t="s">
        <v>3762</v>
      </c>
      <c r="AF409" s="71" t="s">
        <v>1330</v>
      </c>
      <c r="AG409" s="52" t="s">
        <v>3544</v>
      </c>
      <c r="AH409" s="52" t="s">
        <v>3470</v>
      </c>
      <c r="AI409" s="54" t="s">
        <v>2456</v>
      </c>
      <c r="AJ409" s="54"/>
      <c r="AK409" s="71" t="s">
        <v>1334</v>
      </c>
      <c r="AL409" s="52" t="s">
        <v>1571</v>
      </c>
      <c r="AM409" s="52" t="s">
        <v>3553</v>
      </c>
      <c r="AN409" s="122">
        <v>250000</v>
      </c>
      <c r="AO409" s="250"/>
      <c r="AP409" s="119">
        <f t="shared" si="15"/>
        <v>0</v>
      </c>
      <c r="AQ409" s="196" t="s">
        <v>1327</v>
      </c>
      <c r="AR409" s="196" t="s">
        <v>1328</v>
      </c>
      <c r="AS409" s="18"/>
      <c r="AT409" s="18"/>
      <c r="AU409" s="18"/>
      <c r="AV409" s="18"/>
      <c r="AW409" s="18"/>
      <c r="AX409" s="18"/>
    </row>
    <row r="410" spans="1:50" s="123" customFormat="1" ht="72" x14ac:dyDescent="0.2">
      <c r="A410" s="52" t="s">
        <v>45</v>
      </c>
      <c r="B410" s="52" t="s">
        <v>277</v>
      </c>
      <c r="C410" s="52" t="s">
        <v>276</v>
      </c>
      <c r="D410" s="52" t="s">
        <v>33</v>
      </c>
      <c r="E410" s="52" t="s">
        <v>454</v>
      </c>
      <c r="F410" s="121" t="s">
        <v>1980</v>
      </c>
      <c r="G410" s="52" t="s">
        <v>713</v>
      </c>
      <c r="H410" s="71" t="s">
        <v>317</v>
      </c>
      <c r="I410" s="71" t="s">
        <v>274</v>
      </c>
      <c r="J410" s="122">
        <v>150000</v>
      </c>
      <c r="K410" s="325" t="s">
        <v>3756</v>
      </c>
      <c r="L410" s="114"/>
      <c r="M410" s="325"/>
      <c r="N410" s="53">
        <v>43887</v>
      </c>
      <c r="O410" s="18" t="s">
        <v>3763</v>
      </c>
      <c r="P410" s="36" t="s">
        <v>2892</v>
      </c>
      <c r="Q410" s="18" t="s">
        <v>3764</v>
      </c>
      <c r="R410" s="18"/>
      <c r="S410" s="18"/>
      <c r="T410" s="18"/>
      <c r="U410" s="18"/>
      <c r="V410" s="53"/>
      <c r="W410" s="17"/>
      <c r="X410" s="32"/>
      <c r="Y410" s="36" t="s">
        <v>3765</v>
      </c>
      <c r="Z410" s="17"/>
      <c r="AA410" s="36" t="s">
        <v>3766</v>
      </c>
      <c r="AB410" s="36"/>
      <c r="AC410" s="36"/>
      <c r="AD410" s="17"/>
      <c r="AE410" s="18" t="s">
        <v>3762</v>
      </c>
      <c r="AF410" s="71" t="s">
        <v>1330</v>
      </c>
      <c r="AG410" s="52" t="s">
        <v>3544</v>
      </c>
      <c r="AH410" s="52" t="s">
        <v>3470</v>
      </c>
      <c r="AI410" s="54" t="s">
        <v>2456</v>
      </c>
      <c r="AJ410" s="54"/>
      <c r="AK410" s="71" t="s">
        <v>1334</v>
      </c>
      <c r="AL410" s="52" t="s">
        <v>1571</v>
      </c>
      <c r="AM410" s="52" t="s">
        <v>3553</v>
      </c>
      <c r="AN410" s="250">
        <v>140955</v>
      </c>
      <c r="AO410" s="250"/>
      <c r="AP410" s="119">
        <f t="shared" si="15"/>
        <v>9045</v>
      </c>
      <c r="AQ410" s="196" t="s">
        <v>1327</v>
      </c>
      <c r="AR410" s="196" t="s">
        <v>1328</v>
      </c>
      <c r="AS410" s="18"/>
      <c r="AT410" s="18"/>
      <c r="AU410" s="18"/>
      <c r="AV410" s="18"/>
      <c r="AW410" s="18"/>
      <c r="AX410" s="18"/>
    </row>
    <row r="411" spans="1:50" s="123" customFormat="1" ht="72" hidden="1" x14ac:dyDescent="0.2">
      <c r="A411" s="52" t="s">
        <v>45</v>
      </c>
      <c r="B411" s="52" t="s">
        <v>277</v>
      </c>
      <c r="C411" s="52" t="s">
        <v>276</v>
      </c>
      <c r="D411" s="52" t="s">
        <v>33</v>
      </c>
      <c r="E411" s="52" t="s">
        <v>454</v>
      </c>
      <c r="F411" s="121" t="s">
        <v>1981</v>
      </c>
      <c r="G411" s="52" t="s">
        <v>714</v>
      </c>
      <c r="H411" s="71" t="s">
        <v>270</v>
      </c>
      <c r="I411" s="71" t="s">
        <v>274</v>
      </c>
      <c r="J411" s="122">
        <v>48000</v>
      </c>
      <c r="K411" s="325" t="s">
        <v>3756</v>
      </c>
      <c r="L411" s="114"/>
      <c r="M411" s="325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28"/>
      <c r="AC411" s="328"/>
      <c r="AD411" s="336"/>
      <c r="AE411" s="18" t="s">
        <v>3762</v>
      </c>
      <c r="AF411" s="71" t="s">
        <v>1330</v>
      </c>
      <c r="AG411" s="52" t="s">
        <v>3544</v>
      </c>
      <c r="AH411" s="52" t="s">
        <v>3470</v>
      </c>
      <c r="AI411" s="54" t="s">
        <v>3467</v>
      </c>
      <c r="AJ411" s="54"/>
      <c r="AK411" s="71" t="s">
        <v>1334</v>
      </c>
      <c r="AL411" s="52" t="s">
        <v>1571</v>
      </c>
      <c r="AM411" s="52" t="s">
        <v>3553</v>
      </c>
      <c r="AN411" s="250"/>
      <c r="AO411" s="250"/>
      <c r="AP411" s="119">
        <f t="shared" si="15"/>
        <v>48000</v>
      </c>
      <c r="AQ411" s="196" t="s">
        <v>1327</v>
      </c>
      <c r="AR411" s="196" t="s">
        <v>1328</v>
      </c>
      <c r="AS411" s="18"/>
      <c r="AT411" s="18"/>
      <c r="AU411" s="18"/>
      <c r="AV411" s="18"/>
      <c r="AW411" s="18"/>
      <c r="AX411" s="18"/>
    </row>
    <row r="412" spans="1:50" s="123" customFormat="1" ht="72" hidden="1" x14ac:dyDescent="0.2">
      <c r="A412" s="52" t="s">
        <v>45</v>
      </c>
      <c r="B412" s="52" t="s">
        <v>277</v>
      </c>
      <c r="C412" s="52" t="s">
        <v>276</v>
      </c>
      <c r="D412" s="52" t="s">
        <v>33</v>
      </c>
      <c r="E412" s="52" t="s">
        <v>454</v>
      </c>
      <c r="F412" s="121" t="s">
        <v>1982</v>
      </c>
      <c r="G412" s="52" t="s">
        <v>715</v>
      </c>
      <c r="H412" s="71" t="s">
        <v>270</v>
      </c>
      <c r="I412" s="71" t="s">
        <v>335</v>
      </c>
      <c r="J412" s="122">
        <v>27000</v>
      </c>
      <c r="K412" s="325" t="s">
        <v>3756</v>
      </c>
      <c r="L412" s="114"/>
      <c r="M412" s="325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28"/>
      <c r="AC412" s="328"/>
      <c r="AD412" s="336"/>
      <c r="AE412" s="18" t="s">
        <v>3762</v>
      </c>
      <c r="AF412" s="71" t="s">
        <v>1330</v>
      </c>
      <c r="AG412" s="52" t="s">
        <v>3544</v>
      </c>
      <c r="AH412" s="52" t="s">
        <v>3470</v>
      </c>
      <c r="AI412" s="54" t="s">
        <v>3467</v>
      </c>
      <c r="AJ412" s="54"/>
      <c r="AK412" s="71" t="s">
        <v>1334</v>
      </c>
      <c r="AL412" s="52" t="s">
        <v>1571</v>
      </c>
      <c r="AM412" s="52" t="s">
        <v>3553</v>
      </c>
      <c r="AN412" s="250"/>
      <c r="AO412" s="250"/>
      <c r="AP412" s="119">
        <f t="shared" si="15"/>
        <v>27000</v>
      </c>
      <c r="AQ412" s="196" t="s">
        <v>1327</v>
      </c>
      <c r="AR412" s="196" t="s">
        <v>1328</v>
      </c>
      <c r="AS412" s="18"/>
      <c r="AT412" s="18"/>
      <c r="AU412" s="18"/>
      <c r="AV412" s="18"/>
      <c r="AW412" s="18"/>
      <c r="AX412" s="18"/>
    </row>
    <row r="413" spans="1:50" s="123" customFormat="1" ht="72" hidden="1" x14ac:dyDescent="0.2">
      <c r="A413" s="52" t="s">
        <v>45</v>
      </c>
      <c r="B413" s="52" t="s">
        <v>277</v>
      </c>
      <c r="C413" s="52" t="s">
        <v>276</v>
      </c>
      <c r="D413" s="52" t="s">
        <v>33</v>
      </c>
      <c r="E413" s="52" t="s">
        <v>454</v>
      </c>
      <c r="F413" s="121" t="s">
        <v>1983</v>
      </c>
      <c r="G413" s="52" t="s">
        <v>716</v>
      </c>
      <c r="H413" s="71" t="s">
        <v>270</v>
      </c>
      <c r="I413" s="71" t="s">
        <v>335</v>
      </c>
      <c r="J413" s="122">
        <v>27000</v>
      </c>
      <c r="K413" s="325" t="s">
        <v>3756</v>
      </c>
      <c r="L413" s="114"/>
      <c r="M413" s="325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28"/>
      <c r="AC413" s="328"/>
      <c r="AD413" s="336"/>
      <c r="AE413" s="18" t="s">
        <v>3762</v>
      </c>
      <c r="AF413" s="71" t="s">
        <v>1330</v>
      </c>
      <c r="AG413" s="52" t="s">
        <v>3544</v>
      </c>
      <c r="AH413" s="52" t="s">
        <v>3470</v>
      </c>
      <c r="AI413" s="54" t="s">
        <v>3467</v>
      </c>
      <c r="AJ413" s="54"/>
      <c r="AK413" s="71" t="s">
        <v>1334</v>
      </c>
      <c r="AL413" s="52" t="s">
        <v>1571</v>
      </c>
      <c r="AM413" s="52" t="s">
        <v>3553</v>
      </c>
      <c r="AN413" s="250"/>
      <c r="AO413" s="250"/>
      <c r="AP413" s="119">
        <f t="shared" si="15"/>
        <v>27000</v>
      </c>
      <c r="AQ413" s="196" t="s">
        <v>1327</v>
      </c>
      <c r="AR413" s="196" t="s">
        <v>1328</v>
      </c>
      <c r="AS413" s="18"/>
      <c r="AT413" s="18"/>
      <c r="AU413" s="18"/>
      <c r="AV413" s="18"/>
      <c r="AW413" s="18"/>
      <c r="AX413" s="18"/>
    </row>
    <row r="414" spans="1:50" s="123" customFormat="1" ht="72" hidden="1" x14ac:dyDescent="0.2">
      <c r="A414" s="52" t="s">
        <v>45</v>
      </c>
      <c r="B414" s="52" t="s">
        <v>277</v>
      </c>
      <c r="C414" s="52" t="s">
        <v>276</v>
      </c>
      <c r="D414" s="52" t="s">
        <v>33</v>
      </c>
      <c r="E414" s="52" t="s">
        <v>454</v>
      </c>
      <c r="F414" s="121" t="s">
        <v>1984</v>
      </c>
      <c r="G414" s="52" t="s">
        <v>717</v>
      </c>
      <c r="H414" s="71" t="s">
        <v>270</v>
      </c>
      <c r="I414" s="71" t="s">
        <v>718</v>
      </c>
      <c r="J414" s="122">
        <v>22000</v>
      </c>
      <c r="K414" s="325" t="s">
        <v>3756</v>
      </c>
      <c r="L414" s="114"/>
      <c r="M414" s="325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28"/>
      <c r="AC414" s="328"/>
      <c r="AD414" s="336"/>
      <c r="AE414" s="18" t="s">
        <v>3762</v>
      </c>
      <c r="AF414" s="71" t="s">
        <v>1330</v>
      </c>
      <c r="AG414" s="52" t="s">
        <v>3544</v>
      </c>
      <c r="AH414" s="52" t="s">
        <v>3470</v>
      </c>
      <c r="AI414" s="54" t="s">
        <v>3467</v>
      </c>
      <c r="AJ414" s="54"/>
      <c r="AK414" s="71" t="s">
        <v>1334</v>
      </c>
      <c r="AL414" s="52" t="s">
        <v>1571</v>
      </c>
      <c r="AM414" s="52" t="s">
        <v>3553</v>
      </c>
      <c r="AN414" s="250"/>
      <c r="AO414" s="250"/>
      <c r="AP414" s="119">
        <f t="shared" si="15"/>
        <v>22000</v>
      </c>
      <c r="AQ414" s="196" t="s">
        <v>1327</v>
      </c>
      <c r="AR414" s="196" t="s">
        <v>1328</v>
      </c>
      <c r="AS414" s="18"/>
      <c r="AT414" s="18"/>
      <c r="AU414" s="18"/>
      <c r="AV414" s="18"/>
      <c r="AW414" s="18"/>
      <c r="AX414" s="18"/>
    </row>
    <row r="415" spans="1:50" s="123" customFormat="1" ht="72" hidden="1" x14ac:dyDescent="0.2">
      <c r="A415" s="52" t="s">
        <v>45</v>
      </c>
      <c r="B415" s="52" t="s">
        <v>277</v>
      </c>
      <c r="C415" s="52" t="s">
        <v>276</v>
      </c>
      <c r="D415" s="52" t="s">
        <v>33</v>
      </c>
      <c r="E415" s="52" t="s">
        <v>454</v>
      </c>
      <c r="F415" s="121" t="s">
        <v>1985</v>
      </c>
      <c r="G415" s="52" t="s">
        <v>719</v>
      </c>
      <c r="H415" s="71" t="s">
        <v>270</v>
      </c>
      <c r="I415" s="71" t="s">
        <v>718</v>
      </c>
      <c r="J415" s="122">
        <v>20000</v>
      </c>
      <c r="K415" s="325" t="s">
        <v>3756</v>
      </c>
      <c r="L415" s="114"/>
      <c r="M415" s="325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28"/>
      <c r="AC415" s="328"/>
      <c r="AD415" s="336"/>
      <c r="AE415" s="18" t="s">
        <v>3762</v>
      </c>
      <c r="AF415" s="71" t="s">
        <v>1330</v>
      </c>
      <c r="AG415" s="52" t="s">
        <v>3544</v>
      </c>
      <c r="AH415" s="52" t="s">
        <v>3470</v>
      </c>
      <c r="AI415" s="54" t="s">
        <v>3467</v>
      </c>
      <c r="AJ415" s="54"/>
      <c r="AK415" s="71" t="s">
        <v>1334</v>
      </c>
      <c r="AL415" s="52" t="s">
        <v>1571</v>
      </c>
      <c r="AM415" s="52" t="s">
        <v>3553</v>
      </c>
      <c r="AN415" s="250"/>
      <c r="AO415" s="250"/>
      <c r="AP415" s="119">
        <f t="shared" si="15"/>
        <v>20000</v>
      </c>
      <c r="AQ415" s="196" t="s">
        <v>1327</v>
      </c>
      <c r="AR415" s="196" t="s">
        <v>1328</v>
      </c>
      <c r="AS415" s="18"/>
      <c r="AT415" s="18"/>
      <c r="AU415" s="18"/>
      <c r="AV415" s="18"/>
      <c r="AW415" s="18"/>
      <c r="AX415" s="18"/>
    </row>
    <row r="416" spans="1:50" s="123" customFormat="1" ht="72" hidden="1" x14ac:dyDescent="0.2">
      <c r="A416" s="52" t="s">
        <v>45</v>
      </c>
      <c r="B416" s="52" t="s">
        <v>277</v>
      </c>
      <c r="C416" s="52" t="s">
        <v>276</v>
      </c>
      <c r="D416" s="52" t="s">
        <v>33</v>
      </c>
      <c r="E416" s="52" t="s">
        <v>454</v>
      </c>
      <c r="F416" s="121" t="s">
        <v>1986</v>
      </c>
      <c r="G416" s="52" t="s">
        <v>720</v>
      </c>
      <c r="H416" s="71" t="s">
        <v>303</v>
      </c>
      <c r="I416" s="71" t="s">
        <v>274</v>
      </c>
      <c r="J416" s="122">
        <v>70000</v>
      </c>
      <c r="K416" s="325" t="s">
        <v>3756</v>
      </c>
      <c r="L416" s="114"/>
      <c r="M416" s="325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28"/>
      <c r="AC416" s="328"/>
      <c r="AD416" s="336"/>
      <c r="AE416" s="18" t="s">
        <v>3762</v>
      </c>
      <c r="AF416" s="71" t="s">
        <v>1330</v>
      </c>
      <c r="AG416" s="52" t="s">
        <v>3544</v>
      </c>
      <c r="AH416" s="52" t="s">
        <v>3470</v>
      </c>
      <c r="AI416" s="54" t="s">
        <v>3467</v>
      </c>
      <c r="AJ416" s="54"/>
      <c r="AK416" s="71" t="s">
        <v>1334</v>
      </c>
      <c r="AL416" s="52" t="s">
        <v>1571</v>
      </c>
      <c r="AM416" s="52" t="s">
        <v>3553</v>
      </c>
      <c r="AN416" s="250"/>
      <c r="AO416" s="250"/>
      <c r="AP416" s="119">
        <f t="shared" si="15"/>
        <v>70000</v>
      </c>
      <c r="AQ416" s="196" t="s">
        <v>1327</v>
      </c>
      <c r="AR416" s="196" t="s">
        <v>1328</v>
      </c>
      <c r="AS416" s="18"/>
      <c r="AT416" s="18"/>
      <c r="AU416" s="18"/>
      <c r="AV416" s="18"/>
      <c r="AW416" s="18"/>
      <c r="AX416" s="18"/>
    </row>
    <row r="417" spans="1:50" s="123" customFormat="1" ht="72" x14ac:dyDescent="0.2">
      <c r="A417" s="52" t="s">
        <v>45</v>
      </c>
      <c r="B417" s="52" t="s">
        <v>277</v>
      </c>
      <c r="C417" s="52" t="s">
        <v>276</v>
      </c>
      <c r="D417" s="52" t="s">
        <v>33</v>
      </c>
      <c r="E417" s="52" t="s">
        <v>454</v>
      </c>
      <c r="F417" s="121" t="s">
        <v>1987</v>
      </c>
      <c r="G417" s="52" t="s">
        <v>721</v>
      </c>
      <c r="H417" s="71" t="s">
        <v>317</v>
      </c>
      <c r="I417" s="71" t="s">
        <v>274</v>
      </c>
      <c r="J417" s="122">
        <v>30000</v>
      </c>
      <c r="K417" s="325" t="s">
        <v>3756</v>
      </c>
      <c r="L417" s="114"/>
      <c r="M417" s="325"/>
      <c r="N417" s="53">
        <v>43887</v>
      </c>
      <c r="O417" s="18" t="s">
        <v>3763</v>
      </c>
      <c r="P417" s="36" t="s">
        <v>2892</v>
      </c>
      <c r="Q417" s="18" t="s">
        <v>3764</v>
      </c>
      <c r="R417" s="18"/>
      <c r="S417" s="18"/>
      <c r="T417" s="18"/>
      <c r="U417" s="18"/>
      <c r="V417" s="53">
        <v>43913</v>
      </c>
      <c r="W417" s="17">
        <v>30000</v>
      </c>
      <c r="X417" s="32"/>
      <c r="Y417" s="36" t="s">
        <v>3765</v>
      </c>
      <c r="Z417" s="17">
        <v>30000</v>
      </c>
      <c r="AA417" s="36" t="s">
        <v>3766</v>
      </c>
      <c r="AB417" s="36"/>
      <c r="AC417" s="36"/>
      <c r="AD417" s="17"/>
      <c r="AE417" s="18" t="s">
        <v>3762</v>
      </c>
      <c r="AF417" s="71" t="s">
        <v>1330</v>
      </c>
      <c r="AG417" s="52" t="s">
        <v>3544</v>
      </c>
      <c r="AH417" s="52" t="s">
        <v>3470</v>
      </c>
      <c r="AI417" s="54" t="s">
        <v>2456</v>
      </c>
      <c r="AJ417" s="54"/>
      <c r="AK417" s="71" t="s">
        <v>1334</v>
      </c>
      <c r="AL417" s="52" t="s">
        <v>1571</v>
      </c>
      <c r="AM417" s="52" t="s">
        <v>3553</v>
      </c>
      <c r="AN417" s="122">
        <v>30000</v>
      </c>
      <c r="AO417" s="250"/>
      <c r="AP417" s="119">
        <f t="shared" si="15"/>
        <v>0</v>
      </c>
      <c r="AQ417" s="196" t="s">
        <v>1327</v>
      </c>
      <c r="AR417" s="196" t="s">
        <v>1328</v>
      </c>
      <c r="AS417" s="18"/>
      <c r="AT417" s="18"/>
      <c r="AU417" s="18"/>
      <c r="AV417" s="18"/>
      <c r="AW417" s="18"/>
      <c r="AX417" s="18"/>
    </row>
    <row r="418" spans="1:50" s="123" customFormat="1" ht="72" hidden="1" x14ac:dyDescent="0.2">
      <c r="A418" s="52" t="s">
        <v>45</v>
      </c>
      <c r="B418" s="52" t="s">
        <v>277</v>
      </c>
      <c r="C418" s="52" t="s">
        <v>276</v>
      </c>
      <c r="D418" s="52" t="s">
        <v>11</v>
      </c>
      <c r="E418" s="52" t="s">
        <v>310</v>
      </c>
      <c r="F418" s="121" t="s">
        <v>1988</v>
      </c>
      <c r="G418" s="52" t="s">
        <v>722</v>
      </c>
      <c r="H418" s="71" t="s">
        <v>303</v>
      </c>
      <c r="I418" s="71" t="s">
        <v>268</v>
      </c>
      <c r="J418" s="122">
        <v>55000</v>
      </c>
      <c r="K418" s="325"/>
      <c r="L418" s="114"/>
      <c r="M418" s="325" t="s">
        <v>3756</v>
      </c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28"/>
      <c r="AC418" s="328"/>
      <c r="AD418" s="336"/>
      <c r="AE418" s="18" t="s">
        <v>2876</v>
      </c>
      <c r="AF418" s="71" t="s">
        <v>2890</v>
      </c>
      <c r="AG418" s="52" t="s">
        <v>3544</v>
      </c>
      <c r="AH418" s="52" t="s">
        <v>3472</v>
      </c>
      <c r="AI418" s="54" t="s">
        <v>2457</v>
      </c>
      <c r="AJ418" s="54"/>
      <c r="AK418" s="71" t="s">
        <v>1334</v>
      </c>
      <c r="AL418" s="52" t="s">
        <v>1571</v>
      </c>
      <c r="AM418" s="52" t="s">
        <v>3553</v>
      </c>
      <c r="AN418" s="122"/>
      <c r="AO418" s="122">
        <v>55000</v>
      </c>
      <c r="AP418" s="119">
        <f t="shared" si="15"/>
        <v>0</v>
      </c>
      <c r="AQ418" s="196" t="s">
        <v>1331</v>
      </c>
      <c r="AR418" s="196" t="s">
        <v>1331</v>
      </c>
      <c r="AS418" s="18"/>
      <c r="AT418" s="18"/>
      <c r="AU418" s="18"/>
      <c r="AV418" s="18"/>
      <c r="AW418" s="18"/>
      <c r="AX418" s="18"/>
    </row>
    <row r="419" spans="1:50" s="123" customFormat="1" ht="72" hidden="1" x14ac:dyDescent="0.2">
      <c r="A419" s="52" t="s">
        <v>45</v>
      </c>
      <c r="B419" s="52" t="s">
        <v>277</v>
      </c>
      <c r="C419" s="52" t="s">
        <v>276</v>
      </c>
      <c r="D419" s="52" t="s">
        <v>11</v>
      </c>
      <c r="E419" s="52" t="s">
        <v>310</v>
      </c>
      <c r="F419" s="121" t="s">
        <v>1989</v>
      </c>
      <c r="G419" s="52" t="s">
        <v>665</v>
      </c>
      <c r="H419" s="71" t="s">
        <v>319</v>
      </c>
      <c r="I419" s="71" t="s">
        <v>274</v>
      </c>
      <c r="J419" s="122">
        <v>48000</v>
      </c>
      <c r="K419" s="325"/>
      <c r="L419" s="114"/>
      <c r="M419" s="325" t="s">
        <v>3756</v>
      </c>
      <c r="N419" s="18"/>
      <c r="O419" s="18" t="s">
        <v>3243</v>
      </c>
      <c r="P419" s="36" t="s">
        <v>2898</v>
      </c>
      <c r="Q419" s="18" t="s">
        <v>2877</v>
      </c>
      <c r="R419" s="18"/>
      <c r="S419" s="18"/>
      <c r="T419" s="18"/>
      <c r="U419" s="18"/>
      <c r="V419" s="53">
        <v>43910</v>
      </c>
      <c r="W419" s="17">
        <v>48000</v>
      </c>
      <c r="X419" s="32"/>
      <c r="Y419" s="36" t="s">
        <v>3767</v>
      </c>
      <c r="Z419" s="17">
        <v>48000</v>
      </c>
      <c r="AA419" s="36" t="s">
        <v>3768</v>
      </c>
      <c r="AB419" s="328"/>
      <c r="AC419" s="328"/>
      <c r="AD419" s="336"/>
      <c r="AE419" s="18" t="s">
        <v>2876</v>
      </c>
      <c r="AF419" s="71" t="s">
        <v>1330</v>
      </c>
      <c r="AG419" s="52" t="s">
        <v>3544</v>
      </c>
      <c r="AH419" s="52" t="s">
        <v>3470</v>
      </c>
      <c r="AI419" s="54" t="s">
        <v>2457</v>
      </c>
      <c r="AJ419" s="54"/>
      <c r="AK419" s="71" t="s">
        <v>1334</v>
      </c>
      <c r="AL419" s="52" t="s">
        <v>1571</v>
      </c>
      <c r="AM419" s="52" t="s">
        <v>3553</v>
      </c>
      <c r="AN419" s="122"/>
      <c r="AO419" s="122">
        <v>48000</v>
      </c>
      <c r="AP419" s="119">
        <f t="shared" si="15"/>
        <v>0</v>
      </c>
      <c r="AQ419" s="196" t="s">
        <v>1327</v>
      </c>
      <c r="AR419" s="196" t="s">
        <v>1328</v>
      </c>
      <c r="AS419" s="18"/>
      <c r="AT419" s="18"/>
      <c r="AU419" s="18"/>
      <c r="AV419" s="18"/>
      <c r="AW419" s="18"/>
      <c r="AX419" s="18"/>
    </row>
    <row r="420" spans="1:50" s="123" customFormat="1" ht="72" hidden="1" x14ac:dyDescent="0.2">
      <c r="A420" s="52" t="s">
        <v>45</v>
      </c>
      <c r="B420" s="52" t="s">
        <v>277</v>
      </c>
      <c r="C420" s="52" t="s">
        <v>276</v>
      </c>
      <c r="D420" s="52" t="s">
        <v>11</v>
      </c>
      <c r="E420" s="52" t="s">
        <v>310</v>
      </c>
      <c r="F420" s="121" t="s">
        <v>1990</v>
      </c>
      <c r="G420" s="52" t="s">
        <v>723</v>
      </c>
      <c r="H420" s="71" t="s">
        <v>269</v>
      </c>
      <c r="I420" s="71" t="s">
        <v>631</v>
      </c>
      <c r="J420" s="122">
        <v>12000</v>
      </c>
      <c r="K420" s="325"/>
      <c r="L420" s="114"/>
      <c r="M420" s="325" t="s">
        <v>3756</v>
      </c>
      <c r="N420" s="18"/>
      <c r="O420" s="18" t="s">
        <v>3769</v>
      </c>
      <c r="P420" s="36" t="s">
        <v>2898</v>
      </c>
      <c r="Q420" s="18" t="s">
        <v>2877</v>
      </c>
      <c r="R420" s="18"/>
      <c r="S420" s="18"/>
      <c r="T420" s="18"/>
      <c r="U420" s="18"/>
      <c r="V420" s="53">
        <v>43910</v>
      </c>
      <c r="W420" s="17">
        <v>12000</v>
      </c>
      <c r="X420" s="32"/>
      <c r="Y420" s="36" t="s">
        <v>2899</v>
      </c>
      <c r="Z420" s="17">
        <v>12000</v>
      </c>
      <c r="AA420" s="36" t="s">
        <v>3770</v>
      </c>
      <c r="AB420" s="328"/>
      <c r="AC420" s="328"/>
      <c r="AD420" s="336"/>
      <c r="AE420" s="18" t="s">
        <v>2876</v>
      </c>
      <c r="AF420" s="71" t="s">
        <v>1330</v>
      </c>
      <c r="AG420" s="52" t="s">
        <v>3544</v>
      </c>
      <c r="AH420" s="52" t="s">
        <v>3470</v>
      </c>
      <c r="AI420" s="54" t="s">
        <v>2457</v>
      </c>
      <c r="AJ420" s="54"/>
      <c r="AK420" s="71" t="s">
        <v>1334</v>
      </c>
      <c r="AL420" s="52" t="s">
        <v>1571</v>
      </c>
      <c r="AM420" s="52" t="s">
        <v>3553</v>
      </c>
      <c r="AN420" s="122"/>
      <c r="AO420" s="122">
        <v>12000</v>
      </c>
      <c r="AP420" s="119">
        <f t="shared" si="15"/>
        <v>0</v>
      </c>
      <c r="AQ420" s="196" t="s">
        <v>1327</v>
      </c>
      <c r="AR420" s="196" t="s">
        <v>1328</v>
      </c>
      <c r="AS420" s="18"/>
      <c r="AT420" s="18"/>
      <c r="AU420" s="18"/>
      <c r="AV420" s="18"/>
      <c r="AW420" s="18"/>
      <c r="AX420" s="18"/>
    </row>
    <row r="421" spans="1:50" s="123" customFormat="1" ht="72" hidden="1" x14ac:dyDescent="0.2">
      <c r="A421" s="52" t="s">
        <v>45</v>
      </c>
      <c r="B421" s="52" t="s">
        <v>277</v>
      </c>
      <c r="C421" s="52" t="s">
        <v>276</v>
      </c>
      <c r="D421" s="52" t="s">
        <v>11</v>
      </c>
      <c r="E421" s="52" t="s">
        <v>310</v>
      </c>
      <c r="F421" s="121" t="s">
        <v>1991</v>
      </c>
      <c r="G421" s="52" t="s">
        <v>724</v>
      </c>
      <c r="H421" s="71" t="s">
        <v>269</v>
      </c>
      <c r="I421" s="71" t="s">
        <v>631</v>
      </c>
      <c r="J421" s="122">
        <v>40000</v>
      </c>
      <c r="K421" s="325"/>
      <c r="L421" s="114"/>
      <c r="M421" s="325" t="s">
        <v>3756</v>
      </c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28"/>
      <c r="AC421" s="328"/>
      <c r="AD421" s="336"/>
      <c r="AE421" s="18" t="s">
        <v>2876</v>
      </c>
      <c r="AF421" s="71" t="s">
        <v>2890</v>
      </c>
      <c r="AG421" s="52" t="s">
        <v>3544</v>
      </c>
      <c r="AH421" s="52" t="s">
        <v>3472</v>
      </c>
      <c r="AI421" s="54" t="s">
        <v>2457</v>
      </c>
      <c r="AJ421" s="54"/>
      <c r="AK421" s="71" t="s">
        <v>1334</v>
      </c>
      <c r="AL421" s="52" t="s">
        <v>1571</v>
      </c>
      <c r="AM421" s="52" t="s">
        <v>3553</v>
      </c>
      <c r="AN421" s="122"/>
      <c r="AO421" s="122">
        <v>40000</v>
      </c>
      <c r="AP421" s="119">
        <f t="shared" si="15"/>
        <v>0</v>
      </c>
      <c r="AQ421" s="196" t="s">
        <v>1327</v>
      </c>
      <c r="AR421" s="196" t="s">
        <v>1328</v>
      </c>
      <c r="AS421" s="18"/>
      <c r="AT421" s="18"/>
      <c r="AU421" s="18"/>
      <c r="AV421" s="18"/>
      <c r="AW421" s="18"/>
      <c r="AX421" s="18"/>
    </row>
    <row r="422" spans="1:50" s="123" customFormat="1" ht="72" hidden="1" x14ac:dyDescent="0.2">
      <c r="A422" s="52" t="s">
        <v>45</v>
      </c>
      <c r="B422" s="52" t="s">
        <v>277</v>
      </c>
      <c r="C422" s="52" t="s">
        <v>276</v>
      </c>
      <c r="D422" s="52" t="s">
        <v>11</v>
      </c>
      <c r="E422" s="52" t="s">
        <v>310</v>
      </c>
      <c r="F422" s="121" t="s">
        <v>1992</v>
      </c>
      <c r="G422" s="52" t="s">
        <v>669</v>
      </c>
      <c r="H422" s="71" t="s">
        <v>269</v>
      </c>
      <c r="I422" s="71" t="s">
        <v>631</v>
      </c>
      <c r="J422" s="122">
        <v>24000</v>
      </c>
      <c r="K422" s="325"/>
      <c r="L422" s="114"/>
      <c r="M422" s="325" t="s">
        <v>3756</v>
      </c>
      <c r="N422" s="18"/>
      <c r="O422" s="18" t="s">
        <v>3771</v>
      </c>
      <c r="P422" s="36" t="s">
        <v>2898</v>
      </c>
      <c r="Q422" s="18" t="s">
        <v>2877</v>
      </c>
      <c r="R422" s="18"/>
      <c r="S422" s="18"/>
      <c r="T422" s="18"/>
      <c r="U422" s="18"/>
      <c r="V422" s="53">
        <v>43910</v>
      </c>
      <c r="W422" s="17">
        <v>24000</v>
      </c>
      <c r="X422" s="32"/>
      <c r="Y422" s="36" t="s">
        <v>3767</v>
      </c>
      <c r="Z422" s="17">
        <v>24000</v>
      </c>
      <c r="AA422" s="36" t="s">
        <v>3772</v>
      </c>
      <c r="AB422" s="328"/>
      <c r="AC422" s="328"/>
      <c r="AD422" s="336"/>
      <c r="AE422" s="18" t="s">
        <v>2876</v>
      </c>
      <c r="AF422" s="71" t="s">
        <v>1330</v>
      </c>
      <c r="AG422" s="52" t="s">
        <v>3544</v>
      </c>
      <c r="AH422" s="52" t="s">
        <v>3470</v>
      </c>
      <c r="AI422" s="54" t="s">
        <v>2457</v>
      </c>
      <c r="AJ422" s="54"/>
      <c r="AK422" s="71" t="s">
        <v>1334</v>
      </c>
      <c r="AL422" s="52" t="s">
        <v>1571</v>
      </c>
      <c r="AM422" s="52" t="s">
        <v>3553</v>
      </c>
      <c r="AN422" s="122"/>
      <c r="AO422" s="122">
        <v>24000</v>
      </c>
      <c r="AP422" s="119">
        <f t="shared" si="15"/>
        <v>0</v>
      </c>
      <c r="AQ422" s="196" t="s">
        <v>1331</v>
      </c>
      <c r="AR422" s="196" t="s">
        <v>1331</v>
      </c>
      <c r="AS422" s="18"/>
      <c r="AT422" s="18"/>
      <c r="AU422" s="18"/>
      <c r="AV422" s="18"/>
      <c r="AW422" s="18"/>
      <c r="AX422" s="18"/>
    </row>
    <row r="423" spans="1:50" s="123" customFormat="1" ht="72" hidden="1" x14ac:dyDescent="0.2">
      <c r="A423" s="52" t="s">
        <v>45</v>
      </c>
      <c r="B423" s="52" t="s">
        <v>277</v>
      </c>
      <c r="C423" s="52" t="s">
        <v>276</v>
      </c>
      <c r="D423" s="52" t="s">
        <v>286</v>
      </c>
      <c r="E423" s="52" t="s">
        <v>310</v>
      </c>
      <c r="F423" s="121" t="s">
        <v>1993</v>
      </c>
      <c r="G423" s="52" t="s">
        <v>725</v>
      </c>
      <c r="H423" s="71" t="s">
        <v>319</v>
      </c>
      <c r="I423" s="71" t="s">
        <v>271</v>
      </c>
      <c r="J423" s="122">
        <v>80000</v>
      </c>
      <c r="K423" s="325"/>
      <c r="L423" s="114"/>
      <c r="M423" s="325" t="s">
        <v>3756</v>
      </c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28"/>
      <c r="AC423" s="328"/>
      <c r="AD423" s="336"/>
      <c r="AE423" s="18" t="s">
        <v>2876</v>
      </c>
      <c r="AF423" s="71" t="s">
        <v>2941</v>
      </c>
      <c r="AG423" s="52" t="s">
        <v>3544</v>
      </c>
      <c r="AH423" s="52" t="s">
        <v>3472</v>
      </c>
      <c r="AI423" s="54" t="s">
        <v>2457</v>
      </c>
      <c r="AJ423" s="54"/>
      <c r="AK423" s="71" t="s">
        <v>1334</v>
      </c>
      <c r="AL423" s="52" t="s">
        <v>1571</v>
      </c>
      <c r="AM423" s="52" t="s">
        <v>3553</v>
      </c>
      <c r="AN423" s="122"/>
      <c r="AO423" s="122">
        <v>80000</v>
      </c>
      <c r="AP423" s="119">
        <f t="shared" si="15"/>
        <v>0</v>
      </c>
      <c r="AQ423" s="196" t="s">
        <v>1331</v>
      </c>
      <c r="AR423" s="196" t="s">
        <v>1331</v>
      </c>
      <c r="AS423" s="18"/>
      <c r="AT423" s="18"/>
      <c r="AU423" s="18"/>
      <c r="AV423" s="18"/>
      <c r="AW423" s="18"/>
      <c r="AX423" s="18"/>
    </row>
    <row r="424" spans="1:50" s="123" customFormat="1" ht="72" hidden="1" x14ac:dyDescent="0.2">
      <c r="A424" s="52" t="s">
        <v>45</v>
      </c>
      <c r="B424" s="52" t="s">
        <v>277</v>
      </c>
      <c r="C424" s="52" t="s">
        <v>276</v>
      </c>
      <c r="D424" s="52" t="s">
        <v>286</v>
      </c>
      <c r="E424" s="52" t="s">
        <v>310</v>
      </c>
      <c r="F424" s="121" t="s">
        <v>1994</v>
      </c>
      <c r="G424" s="52" t="s">
        <v>726</v>
      </c>
      <c r="H424" s="71" t="s">
        <v>269</v>
      </c>
      <c r="I424" s="71" t="s">
        <v>271</v>
      </c>
      <c r="J424" s="122">
        <v>67400</v>
      </c>
      <c r="K424" s="325"/>
      <c r="L424" s="114"/>
      <c r="M424" s="325" t="s">
        <v>3756</v>
      </c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28"/>
      <c r="AC424" s="328"/>
      <c r="AD424" s="336"/>
      <c r="AE424" s="18" t="s">
        <v>2876</v>
      </c>
      <c r="AF424" s="71" t="s">
        <v>2890</v>
      </c>
      <c r="AG424" s="52" t="s">
        <v>3544</v>
      </c>
      <c r="AH424" s="52" t="s">
        <v>3472</v>
      </c>
      <c r="AI424" s="54" t="s">
        <v>2457</v>
      </c>
      <c r="AJ424" s="54"/>
      <c r="AK424" s="71" t="s">
        <v>1334</v>
      </c>
      <c r="AL424" s="52" t="s">
        <v>1571</v>
      </c>
      <c r="AM424" s="52" t="s">
        <v>3553</v>
      </c>
      <c r="AN424" s="122"/>
      <c r="AO424" s="122">
        <v>67400</v>
      </c>
      <c r="AP424" s="119">
        <f t="shared" si="15"/>
        <v>0</v>
      </c>
      <c r="AQ424" s="196" t="s">
        <v>1327</v>
      </c>
      <c r="AR424" s="196" t="s">
        <v>1327</v>
      </c>
      <c r="AS424" s="18"/>
      <c r="AT424" s="18"/>
      <c r="AU424" s="18"/>
      <c r="AV424" s="18"/>
      <c r="AW424" s="18"/>
      <c r="AX424" s="18"/>
    </row>
    <row r="425" spans="1:50" s="123" customFormat="1" ht="72" hidden="1" x14ac:dyDescent="0.2">
      <c r="A425" s="52" t="s">
        <v>45</v>
      </c>
      <c r="B425" s="52" t="s">
        <v>277</v>
      </c>
      <c r="C425" s="52" t="s">
        <v>276</v>
      </c>
      <c r="D425" s="52" t="s">
        <v>18</v>
      </c>
      <c r="E425" s="52" t="s">
        <v>310</v>
      </c>
      <c r="F425" s="121" t="s">
        <v>1995</v>
      </c>
      <c r="G425" s="52" t="s">
        <v>727</v>
      </c>
      <c r="H425" s="71" t="s">
        <v>270</v>
      </c>
      <c r="I425" s="71" t="s">
        <v>728</v>
      </c>
      <c r="J425" s="122">
        <v>5292500</v>
      </c>
      <c r="K425" s="325" t="s">
        <v>3756</v>
      </c>
      <c r="L425" s="114"/>
      <c r="M425" s="325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28"/>
      <c r="AC425" s="328"/>
      <c r="AD425" s="336"/>
      <c r="AE425" s="18" t="s">
        <v>3773</v>
      </c>
      <c r="AF425" s="71" t="s">
        <v>1334</v>
      </c>
      <c r="AG425" s="71" t="s">
        <v>3539</v>
      </c>
      <c r="AH425" s="52" t="s">
        <v>1571</v>
      </c>
      <c r="AI425" s="54" t="s">
        <v>3467</v>
      </c>
      <c r="AJ425" s="54"/>
      <c r="AK425" s="71" t="s">
        <v>1333</v>
      </c>
      <c r="AL425" s="52" t="s">
        <v>1568</v>
      </c>
      <c r="AM425" s="52" t="s">
        <v>3553</v>
      </c>
      <c r="AN425" s="250"/>
      <c r="AO425" s="250"/>
      <c r="AP425" s="119">
        <f t="shared" si="15"/>
        <v>5292500</v>
      </c>
      <c r="AQ425" s="196" t="s">
        <v>1327</v>
      </c>
      <c r="AR425" s="196" t="s">
        <v>1328</v>
      </c>
      <c r="AS425" s="18"/>
      <c r="AT425" s="18"/>
      <c r="AU425" s="18"/>
      <c r="AV425" s="18"/>
      <c r="AW425" s="18"/>
      <c r="AX425" s="18"/>
    </row>
    <row r="426" spans="1:50" s="123" customFormat="1" ht="72" hidden="1" x14ac:dyDescent="0.2">
      <c r="A426" s="52" t="s">
        <v>45</v>
      </c>
      <c r="B426" s="52" t="s">
        <v>277</v>
      </c>
      <c r="C426" s="52" t="s">
        <v>276</v>
      </c>
      <c r="D426" s="52" t="s">
        <v>33</v>
      </c>
      <c r="E426" s="52" t="s">
        <v>310</v>
      </c>
      <c r="F426" s="121" t="s">
        <v>1996</v>
      </c>
      <c r="G426" s="52" t="s">
        <v>729</v>
      </c>
      <c r="H426" s="71" t="s">
        <v>270</v>
      </c>
      <c r="I426" s="71" t="s">
        <v>274</v>
      </c>
      <c r="J426" s="122">
        <v>35000</v>
      </c>
      <c r="K426" s="325" t="s">
        <v>3756</v>
      </c>
      <c r="L426" s="114"/>
      <c r="M426" s="325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28"/>
      <c r="AC426" s="328"/>
      <c r="AD426" s="336"/>
      <c r="AE426" s="18" t="s">
        <v>3762</v>
      </c>
      <c r="AF426" s="71" t="s">
        <v>1334</v>
      </c>
      <c r="AG426" s="71" t="s">
        <v>3539</v>
      </c>
      <c r="AH426" s="52" t="s">
        <v>1571</v>
      </c>
      <c r="AI426" s="54" t="s">
        <v>3467</v>
      </c>
      <c r="AJ426" s="54"/>
      <c r="AK426" s="71" t="s">
        <v>1334</v>
      </c>
      <c r="AL426" s="52" t="s">
        <v>1571</v>
      </c>
      <c r="AM426" s="52" t="s">
        <v>3553</v>
      </c>
      <c r="AN426" s="250"/>
      <c r="AO426" s="250"/>
      <c r="AP426" s="119">
        <f t="shared" si="15"/>
        <v>35000</v>
      </c>
      <c r="AQ426" s="196" t="s">
        <v>1327</v>
      </c>
      <c r="AR426" s="196" t="s">
        <v>1328</v>
      </c>
      <c r="AS426" s="18"/>
      <c r="AT426" s="18"/>
      <c r="AU426" s="18"/>
      <c r="AV426" s="18"/>
      <c r="AW426" s="18"/>
      <c r="AX426" s="18"/>
    </row>
    <row r="427" spans="1:50" s="123" customFormat="1" ht="72" hidden="1" x14ac:dyDescent="0.2">
      <c r="A427" s="52" t="s">
        <v>45</v>
      </c>
      <c r="B427" s="52" t="s">
        <v>277</v>
      </c>
      <c r="C427" s="52" t="s">
        <v>276</v>
      </c>
      <c r="D427" s="52" t="s">
        <v>33</v>
      </c>
      <c r="E427" s="52" t="s">
        <v>310</v>
      </c>
      <c r="F427" s="121" t="s">
        <v>1997</v>
      </c>
      <c r="G427" s="52" t="s">
        <v>730</v>
      </c>
      <c r="H427" s="71" t="s">
        <v>270</v>
      </c>
      <c r="I427" s="71" t="s">
        <v>274</v>
      </c>
      <c r="J427" s="122">
        <v>15000</v>
      </c>
      <c r="K427" s="325" t="s">
        <v>3756</v>
      </c>
      <c r="L427" s="114"/>
      <c r="M427" s="325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28"/>
      <c r="AC427" s="328"/>
      <c r="AD427" s="336"/>
      <c r="AE427" s="18" t="s">
        <v>3762</v>
      </c>
      <c r="AF427" s="71" t="s">
        <v>1334</v>
      </c>
      <c r="AG427" s="71" t="s">
        <v>3539</v>
      </c>
      <c r="AH427" s="52" t="s">
        <v>1571</v>
      </c>
      <c r="AI427" s="54" t="s">
        <v>3467</v>
      </c>
      <c r="AJ427" s="54"/>
      <c r="AK427" s="71" t="s">
        <v>1334</v>
      </c>
      <c r="AL427" s="52" t="s">
        <v>1571</v>
      </c>
      <c r="AM427" s="52" t="s">
        <v>3553</v>
      </c>
      <c r="AN427" s="250"/>
      <c r="AO427" s="250"/>
      <c r="AP427" s="119">
        <f t="shared" si="15"/>
        <v>15000</v>
      </c>
      <c r="AQ427" s="196" t="s">
        <v>1327</v>
      </c>
      <c r="AR427" s="196" t="s">
        <v>1328</v>
      </c>
      <c r="AS427" s="18"/>
      <c r="AT427" s="18"/>
      <c r="AU427" s="18"/>
      <c r="AV427" s="18"/>
      <c r="AW427" s="18"/>
      <c r="AX427" s="18"/>
    </row>
    <row r="428" spans="1:50" s="123" customFormat="1" ht="72" hidden="1" x14ac:dyDescent="0.2">
      <c r="A428" s="52" t="s">
        <v>45</v>
      </c>
      <c r="B428" s="52" t="s">
        <v>277</v>
      </c>
      <c r="C428" s="52" t="s">
        <v>276</v>
      </c>
      <c r="D428" s="52" t="s">
        <v>33</v>
      </c>
      <c r="E428" s="52" t="s">
        <v>310</v>
      </c>
      <c r="F428" s="121" t="s">
        <v>1998</v>
      </c>
      <c r="G428" s="52" t="s">
        <v>731</v>
      </c>
      <c r="H428" s="71" t="s">
        <v>270</v>
      </c>
      <c r="I428" s="71" t="s">
        <v>274</v>
      </c>
      <c r="J428" s="122">
        <v>35000</v>
      </c>
      <c r="K428" s="325" t="s">
        <v>3756</v>
      </c>
      <c r="L428" s="114"/>
      <c r="M428" s="325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28"/>
      <c r="AC428" s="328"/>
      <c r="AD428" s="336"/>
      <c r="AE428" s="18" t="s">
        <v>3762</v>
      </c>
      <c r="AF428" s="71" t="s">
        <v>1334</v>
      </c>
      <c r="AG428" s="71" t="s">
        <v>3539</v>
      </c>
      <c r="AH428" s="52" t="s">
        <v>1571</v>
      </c>
      <c r="AI428" s="54" t="s">
        <v>3467</v>
      </c>
      <c r="AJ428" s="54"/>
      <c r="AK428" s="71" t="s">
        <v>1334</v>
      </c>
      <c r="AL428" s="52" t="s">
        <v>1571</v>
      </c>
      <c r="AM428" s="52" t="s">
        <v>3553</v>
      </c>
      <c r="AN428" s="250"/>
      <c r="AO428" s="250"/>
      <c r="AP428" s="119">
        <f t="shared" si="15"/>
        <v>35000</v>
      </c>
      <c r="AQ428" s="196" t="s">
        <v>1327</v>
      </c>
      <c r="AR428" s="196" t="s">
        <v>1328</v>
      </c>
      <c r="AS428" s="18"/>
      <c r="AT428" s="18"/>
      <c r="AU428" s="18"/>
      <c r="AV428" s="18"/>
      <c r="AW428" s="18"/>
      <c r="AX428" s="18"/>
    </row>
    <row r="429" spans="1:50" s="123" customFormat="1" ht="72" hidden="1" x14ac:dyDescent="0.2">
      <c r="A429" s="52" t="s">
        <v>45</v>
      </c>
      <c r="B429" s="52" t="s">
        <v>277</v>
      </c>
      <c r="C429" s="52" t="s">
        <v>276</v>
      </c>
      <c r="D429" s="52" t="s">
        <v>33</v>
      </c>
      <c r="E429" s="52" t="s">
        <v>310</v>
      </c>
      <c r="F429" s="121" t="s">
        <v>1999</v>
      </c>
      <c r="G429" s="52" t="s">
        <v>732</v>
      </c>
      <c r="H429" s="71" t="s">
        <v>270</v>
      </c>
      <c r="I429" s="71" t="s">
        <v>733</v>
      </c>
      <c r="J429" s="122">
        <v>180000</v>
      </c>
      <c r="K429" s="325" t="s">
        <v>3756</v>
      </c>
      <c r="L429" s="114"/>
      <c r="M429" s="325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28"/>
      <c r="AC429" s="328"/>
      <c r="AD429" s="336"/>
      <c r="AE429" s="18" t="s">
        <v>3762</v>
      </c>
      <c r="AF429" s="71" t="s">
        <v>1334</v>
      </c>
      <c r="AG429" s="71" t="s">
        <v>3539</v>
      </c>
      <c r="AH429" s="52" t="s">
        <v>1571</v>
      </c>
      <c r="AI429" s="54" t="s">
        <v>3467</v>
      </c>
      <c r="AJ429" s="54"/>
      <c r="AK429" s="71" t="s">
        <v>1334</v>
      </c>
      <c r="AL429" s="52" t="s">
        <v>1571</v>
      </c>
      <c r="AM429" s="52" t="s">
        <v>3553</v>
      </c>
      <c r="AN429" s="250"/>
      <c r="AO429" s="250"/>
      <c r="AP429" s="119">
        <f t="shared" si="15"/>
        <v>180000</v>
      </c>
      <c r="AQ429" s="196" t="s">
        <v>1327</v>
      </c>
      <c r="AR429" s="196" t="s">
        <v>1328</v>
      </c>
      <c r="AS429" s="18"/>
      <c r="AT429" s="18"/>
      <c r="AU429" s="18"/>
      <c r="AV429" s="18"/>
      <c r="AW429" s="18"/>
      <c r="AX429" s="18"/>
    </row>
    <row r="430" spans="1:50" s="123" customFormat="1" ht="72" hidden="1" x14ac:dyDescent="0.2">
      <c r="A430" s="52" t="s">
        <v>45</v>
      </c>
      <c r="B430" s="52" t="s">
        <v>277</v>
      </c>
      <c r="C430" s="52" t="s">
        <v>276</v>
      </c>
      <c r="D430" s="52" t="s">
        <v>33</v>
      </c>
      <c r="E430" s="52" t="s">
        <v>310</v>
      </c>
      <c r="F430" s="121" t="s">
        <v>2000</v>
      </c>
      <c r="G430" s="52" t="s">
        <v>734</v>
      </c>
      <c r="H430" s="71" t="s">
        <v>270</v>
      </c>
      <c r="I430" s="71" t="s">
        <v>274</v>
      </c>
      <c r="J430" s="122">
        <v>130000</v>
      </c>
      <c r="K430" s="325" t="s">
        <v>3756</v>
      </c>
      <c r="L430" s="114"/>
      <c r="M430" s="325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28"/>
      <c r="AC430" s="328"/>
      <c r="AD430" s="336"/>
      <c r="AE430" s="18" t="s">
        <v>3762</v>
      </c>
      <c r="AF430" s="71" t="s">
        <v>1334</v>
      </c>
      <c r="AG430" s="71" t="s">
        <v>3539</v>
      </c>
      <c r="AH430" s="52" t="s">
        <v>1571</v>
      </c>
      <c r="AI430" s="54" t="s">
        <v>3467</v>
      </c>
      <c r="AJ430" s="54"/>
      <c r="AK430" s="71" t="s">
        <v>1334</v>
      </c>
      <c r="AL430" s="52" t="s">
        <v>1571</v>
      </c>
      <c r="AM430" s="52" t="s">
        <v>3553</v>
      </c>
      <c r="AN430" s="250"/>
      <c r="AO430" s="250"/>
      <c r="AP430" s="119">
        <f t="shared" si="15"/>
        <v>130000</v>
      </c>
      <c r="AQ430" s="196" t="s">
        <v>1327</v>
      </c>
      <c r="AR430" s="196" t="s">
        <v>1328</v>
      </c>
      <c r="AS430" s="18"/>
      <c r="AT430" s="18"/>
      <c r="AU430" s="18"/>
      <c r="AV430" s="18"/>
      <c r="AW430" s="18"/>
      <c r="AX430" s="18"/>
    </row>
    <row r="431" spans="1:50" s="123" customFormat="1" ht="72" hidden="1" x14ac:dyDescent="0.2">
      <c r="A431" s="52" t="s">
        <v>45</v>
      </c>
      <c r="B431" s="52" t="s">
        <v>277</v>
      </c>
      <c r="C431" s="52" t="s">
        <v>276</v>
      </c>
      <c r="D431" s="52" t="s">
        <v>33</v>
      </c>
      <c r="E431" s="52" t="s">
        <v>310</v>
      </c>
      <c r="F431" s="121" t="s">
        <v>2001</v>
      </c>
      <c r="G431" s="52" t="s">
        <v>735</v>
      </c>
      <c r="H431" s="71" t="s">
        <v>270</v>
      </c>
      <c r="I431" s="71" t="s">
        <v>274</v>
      </c>
      <c r="J431" s="122">
        <v>36000</v>
      </c>
      <c r="K431" s="325" t="s">
        <v>3756</v>
      </c>
      <c r="L431" s="114"/>
      <c r="M431" s="325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28"/>
      <c r="AC431" s="328"/>
      <c r="AD431" s="336"/>
      <c r="AE431" s="18" t="s">
        <v>3762</v>
      </c>
      <c r="AF431" s="71" t="s">
        <v>1334</v>
      </c>
      <c r="AG431" s="71" t="s">
        <v>3539</v>
      </c>
      <c r="AH431" s="52" t="s">
        <v>1571</v>
      </c>
      <c r="AI431" s="54" t="s">
        <v>3467</v>
      </c>
      <c r="AJ431" s="54"/>
      <c r="AK431" s="71" t="s">
        <v>1334</v>
      </c>
      <c r="AL431" s="52" t="s">
        <v>1571</v>
      </c>
      <c r="AM431" s="52" t="s">
        <v>3553</v>
      </c>
      <c r="AN431" s="250"/>
      <c r="AO431" s="250"/>
      <c r="AP431" s="119">
        <f t="shared" si="15"/>
        <v>36000</v>
      </c>
      <c r="AQ431" s="196" t="s">
        <v>1327</v>
      </c>
      <c r="AR431" s="196" t="s">
        <v>1328</v>
      </c>
      <c r="AS431" s="18"/>
      <c r="AT431" s="18"/>
      <c r="AU431" s="18"/>
      <c r="AV431" s="18"/>
      <c r="AW431" s="18"/>
      <c r="AX431" s="18"/>
    </row>
    <row r="432" spans="1:50" s="123" customFormat="1" ht="72" hidden="1" x14ac:dyDescent="0.2">
      <c r="A432" s="52" t="s">
        <v>45</v>
      </c>
      <c r="B432" s="52" t="s">
        <v>277</v>
      </c>
      <c r="C432" s="52" t="s">
        <v>276</v>
      </c>
      <c r="D432" s="52" t="s">
        <v>33</v>
      </c>
      <c r="E432" s="52" t="s">
        <v>310</v>
      </c>
      <c r="F432" s="121" t="s">
        <v>2002</v>
      </c>
      <c r="G432" s="52" t="s">
        <v>736</v>
      </c>
      <c r="H432" s="71" t="s">
        <v>270</v>
      </c>
      <c r="I432" s="71" t="s">
        <v>275</v>
      </c>
      <c r="J432" s="122">
        <v>350000</v>
      </c>
      <c r="K432" s="325" t="s">
        <v>3756</v>
      </c>
      <c r="L432" s="114"/>
      <c r="M432" s="325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28"/>
      <c r="AC432" s="328"/>
      <c r="AD432" s="336"/>
      <c r="AE432" s="18" t="s">
        <v>3762</v>
      </c>
      <c r="AF432" s="71" t="s">
        <v>1334</v>
      </c>
      <c r="AG432" s="71" t="s">
        <v>3539</v>
      </c>
      <c r="AH432" s="52" t="s">
        <v>1571</v>
      </c>
      <c r="AI432" s="54" t="s">
        <v>3467</v>
      </c>
      <c r="AJ432" s="54"/>
      <c r="AK432" s="71" t="s">
        <v>1334</v>
      </c>
      <c r="AL432" s="52" t="s">
        <v>1571</v>
      </c>
      <c r="AM432" s="52" t="s">
        <v>3553</v>
      </c>
      <c r="AN432" s="250"/>
      <c r="AO432" s="250"/>
      <c r="AP432" s="119">
        <f t="shared" si="15"/>
        <v>350000</v>
      </c>
      <c r="AQ432" s="196" t="s">
        <v>1327</v>
      </c>
      <c r="AR432" s="196" t="s">
        <v>1328</v>
      </c>
      <c r="AS432" s="18"/>
      <c r="AT432" s="18"/>
      <c r="AU432" s="18"/>
      <c r="AV432" s="18"/>
      <c r="AW432" s="18"/>
      <c r="AX432" s="18"/>
    </row>
    <row r="433" spans="1:50" s="123" customFormat="1" ht="72" hidden="1" x14ac:dyDescent="0.2">
      <c r="A433" s="52" t="s">
        <v>45</v>
      </c>
      <c r="B433" s="52" t="s">
        <v>277</v>
      </c>
      <c r="C433" s="52" t="s">
        <v>276</v>
      </c>
      <c r="D433" s="52" t="s">
        <v>33</v>
      </c>
      <c r="E433" s="52" t="s">
        <v>310</v>
      </c>
      <c r="F433" s="121" t="s">
        <v>2003</v>
      </c>
      <c r="G433" s="52" t="s">
        <v>737</v>
      </c>
      <c r="H433" s="71" t="s">
        <v>270</v>
      </c>
      <c r="I433" s="71" t="s">
        <v>274</v>
      </c>
      <c r="J433" s="122">
        <v>35000</v>
      </c>
      <c r="K433" s="325" t="s">
        <v>3756</v>
      </c>
      <c r="L433" s="114"/>
      <c r="M433" s="325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28"/>
      <c r="AC433" s="328"/>
      <c r="AD433" s="336"/>
      <c r="AE433" s="18" t="s">
        <v>3762</v>
      </c>
      <c r="AF433" s="71" t="s">
        <v>1334</v>
      </c>
      <c r="AG433" s="71" t="s">
        <v>3539</v>
      </c>
      <c r="AH433" s="52" t="s">
        <v>1571</v>
      </c>
      <c r="AI433" s="54" t="s">
        <v>3467</v>
      </c>
      <c r="AJ433" s="54"/>
      <c r="AK433" s="71" t="s">
        <v>1334</v>
      </c>
      <c r="AL433" s="52" t="s">
        <v>1571</v>
      </c>
      <c r="AM433" s="52" t="s">
        <v>3553</v>
      </c>
      <c r="AN433" s="250"/>
      <c r="AO433" s="250"/>
      <c r="AP433" s="119">
        <f t="shared" si="15"/>
        <v>35000</v>
      </c>
      <c r="AQ433" s="196" t="s">
        <v>1327</v>
      </c>
      <c r="AR433" s="196" t="s">
        <v>1328</v>
      </c>
      <c r="AS433" s="18"/>
      <c r="AT433" s="18"/>
      <c r="AU433" s="18"/>
      <c r="AV433" s="18"/>
      <c r="AW433" s="18"/>
      <c r="AX433" s="18"/>
    </row>
    <row r="434" spans="1:50" s="123" customFormat="1" ht="72" hidden="1" x14ac:dyDescent="0.2">
      <c r="A434" s="52" t="s">
        <v>45</v>
      </c>
      <c r="B434" s="52" t="s">
        <v>277</v>
      </c>
      <c r="C434" s="52" t="s">
        <v>276</v>
      </c>
      <c r="D434" s="52" t="s">
        <v>33</v>
      </c>
      <c r="E434" s="52" t="s">
        <v>310</v>
      </c>
      <c r="F434" s="121" t="s">
        <v>2004</v>
      </c>
      <c r="G434" s="52" t="s">
        <v>738</v>
      </c>
      <c r="H434" s="71" t="s">
        <v>270</v>
      </c>
      <c r="I434" s="71" t="s">
        <v>274</v>
      </c>
      <c r="J434" s="122">
        <v>35000</v>
      </c>
      <c r="K434" s="325" t="s">
        <v>3756</v>
      </c>
      <c r="L434" s="114"/>
      <c r="M434" s="325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28"/>
      <c r="AC434" s="328"/>
      <c r="AD434" s="336"/>
      <c r="AE434" s="18" t="s">
        <v>3762</v>
      </c>
      <c r="AF434" s="71" t="s">
        <v>1334</v>
      </c>
      <c r="AG434" s="71" t="s">
        <v>3539</v>
      </c>
      <c r="AH434" s="52" t="s">
        <v>1571</v>
      </c>
      <c r="AI434" s="54" t="s">
        <v>3467</v>
      </c>
      <c r="AJ434" s="54"/>
      <c r="AK434" s="71" t="s">
        <v>1334</v>
      </c>
      <c r="AL434" s="52" t="s">
        <v>1571</v>
      </c>
      <c r="AM434" s="52" t="s">
        <v>3553</v>
      </c>
      <c r="AN434" s="250"/>
      <c r="AO434" s="250"/>
      <c r="AP434" s="119">
        <f t="shared" si="15"/>
        <v>35000</v>
      </c>
      <c r="AQ434" s="196" t="s">
        <v>1327</v>
      </c>
      <c r="AR434" s="196" t="s">
        <v>1328</v>
      </c>
      <c r="AS434" s="18"/>
      <c r="AT434" s="18"/>
      <c r="AU434" s="18"/>
      <c r="AV434" s="18"/>
      <c r="AW434" s="18"/>
      <c r="AX434" s="18"/>
    </row>
    <row r="435" spans="1:50" s="123" customFormat="1" ht="72" hidden="1" x14ac:dyDescent="0.2">
      <c r="A435" s="52" t="s">
        <v>45</v>
      </c>
      <c r="B435" s="52" t="s">
        <v>277</v>
      </c>
      <c r="C435" s="52" t="s">
        <v>276</v>
      </c>
      <c r="D435" s="52" t="s">
        <v>33</v>
      </c>
      <c r="E435" s="52" t="s">
        <v>310</v>
      </c>
      <c r="F435" s="121" t="s">
        <v>2005</v>
      </c>
      <c r="G435" s="52" t="s">
        <v>739</v>
      </c>
      <c r="H435" s="71" t="s">
        <v>270</v>
      </c>
      <c r="I435" s="71" t="s">
        <v>274</v>
      </c>
      <c r="J435" s="122">
        <v>35000</v>
      </c>
      <c r="K435" s="325" t="s">
        <v>3756</v>
      </c>
      <c r="L435" s="114"/>
      <c r="M435" s="325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28"/>
      <c r="AC435" s="328"/>
      <c r="AD435" s="336"/>
      <c r="AE435" s="18" t="s">
        <v>3762</v>
      </c>
      <c r="AF435" s="71" t="s">
        <v>1334</v>
      </c>
      <c r="AG435" s="71" t="s">
        <v>3539</v>
      </c>
      <c r="AH435" s="52" t="s">
        <v>1571</v>
      </c>
      <c r="AI435" s="54" t="s">
        <v>3467</v>
      </c>
      <c r="AJ435" s="54"/>
      <c r="AK435" s="71" t="s">
        <v>1334</v>
      </c>
      <c r="AL435" s="52" t="s">
        <v>1571</v>
      </c>
      <c r="AM435" s="52" t="s">
        <v>3553</v>
      </c>
      <c r="AN435" s="250"/>
      <c r="AO435" s="250"/>
      <c r="AP435" s="119">
        <f t="shared" si="15"/>
        <v>35000</v>
      </c>
      <c r="AQ435" s="196" t="s">
        <v>1327</v>
      </c>
      <c r="AR435" s="196" t="s">
        <v>1328</v>
      </c>
      <c r="AS435" s="18"/>
      <c r="AT435" s="18"/>
      <c r="AU435" s="18"/>
      <c r="AV435" s="18"/>
      <c r="AW435" s="18"/>
      <c r="AX435" s="18"/>
    </row>
    <row r="436" spans="1:50" s="123" customFormat="1" ht="72" hidden="1" x14ac:dyDescent="0.2">
      <c r="A436" s="52" t="s">
        <v>45</v>
      </c>
      <c r="B436" s="52" t="s">
        <v>277</v>
      </c>
      <c r="C436" s="52" t="s">
        <v>276</v>
      </c>
      <c r="D436" s="52" t="s">
        <v>33</v>
      </c>
      <c r="E436" s="52" t="s">
        <v>310</v>
      </c>
      <c r="F436" s="121" t="s">
        <v>2006</v>
      </c>
      <c r="G436" s="52" t="s">
        <v>740</v>
      </c>
      <c r="H436" s="71" t="s">
        <v>270</v>
      </c>
      <c r="I436" s="71" t="s">
        <v>274</v>
      </c>
      <c r="J436" s="122">
        <v>35000</v>
      </c>
      <c r="K436" s="325" t="s">
        <v>3756</v>
      </c>
      <c r="L436" s="114"/>
      <c r="M436" s="325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28"/>
      <c r="AC436" s="328"/>
      <c r="AD436" s="336"/>
      <c r="AE436" s="18" t="s">
        <v>3762</v>
      </c>
      <c r="AF436" s="71" t="s">
        <v>1334</v>
      </c>
      <c r="AG436" s="71" t="s">
        <v>3539</v>
      </c>
      <c r="AH436" s="52" t="s">
        <v>1571</v>
      </c>
      <c r="AI436" s="54" t="s">
        <v>3467</v>
      </c>
      <c r="AJ436" s="54"/>
      <c r="AK436" s="71" t="s">
        <v>1334</v>
      </c>
      <c r="AL436" s="52" t="s">
        <v>1571</v>
      </c>
      <c r="AM436" s="52" t="s">
        <v>3553</v>
      </c>
      <c r="AN436" s="250"/>
      <c r="AO436" s="250"/>
      <c r="AP436" s="119">
        <f t="shared" si="15"/>
        <v>35000</v>
      </c>
      <c r="AQ436" s="196" t="s">
        <v>1327</v>
      </c>
      <c r="AR436" s="196" t="s">
        <v>1328</v>
      </c>
      <c r="AS436" s="18"/>
      <c r="AT436" s="18"/>
      <c r="AU436" s="18"/>
      <c r="AV436" s="18"/>
      <c r="AW436" s="18"/>
      <c r="AX436" s="18"/>
    </row>
    <row r="437" spans="1:50" s="123" customFormat="1" ht="72" hidden="1" x14ac:dyDescent="0.2">
      <c r="A437" s="52" t="s">
        <v>45</v>
      </c>
      <c r="B437" s="52" t="s">
        <v>277</v>
      </c>
      <c r="C437" s="52" t="s">
        <v>276</v>
      </c>
      <c r="D437" s="52" t="s">
        <v>33</v>
      </c>
      <c r="E437" s="52" t="s">
        <v>310</v>
      </c>
      <c r="F437" s="121" t="s">
        <v>2007</v>
      </c>
      <c r="G437" s="52" t="s">
        <v>741</v>
      </c>
      <c r="H437" s="71" t="s">
        <v>270</v>
      </c>
      <c r="I437" s="71" t="s">
        <v>274</v>
      </c>
      <c r="J437" s="122">
        <v>30000</v>
      </c>
      <c r="K437" s="325" t="s">
        <v>3756</v>
      </c>
      <c r="L437" s="114"/>
      <c r="M437" s="325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28"/>
      <c r="AC437" s="328"/>
      <c r="AD437" s="336"/>
      <c r="AE437" s="18" t="s">
        <v>3762</v>
      </c>
      <c r="AF437" s="71" t="s">
        <v>1334</v>
      </c>
      <c r="AG437" s="71" t="s">
        <v>3539</v>
      </c>
      <c r="AH437" s="52" t="s">
        <v>1571</v>
      </c>
      <c r="AI437" s="54" t="s">
        <v>3467</v>
      </c>
      <c r="AJ437" s="54"/>
      <c r="AK437" s="71" t="s">
        <v>1334</v>
      </c>
      <c r="AL437" s="52" t="s">
        <v>1571</v>
      </c>
      <c r="AM437" s="52" t="s">
        <v>3553</v>
      </c>
      <c r="AN437" s="250"/>
      <c r="AO437" s="250"/>
      <c r="AP437" s="119">
        <f t="shared" si="15"/>
        <v>30000</v>
      </c>
      <c r="AQ437" s="196" t="s">
        <v>1327</v>
      </c>
      <c r="AR437" s="196" t="s">
        <v>1328</v>
      </c>
      <c r="AS437" s="18"/>
      <c r="AT437" s="18"/>
      <c r="AU437" s="18"/>
      <c r="AV437" s="18"/>
      <c r="AW437" s="18"/>
      <c r="AX437" s="18"/>
    </row>
    <row r="438" spans="1:50" s="123" customFormat="1" ht="72" hidden="1" x14ac:dyDescent="0.2">
      <c r="A438" s="52" t="s">
        <v>45</v>
      </c>
      <c r="B438" s="52" t="s">
        <v>277</v>
      </c>
      <c r="C438" s="52" t="s">
        <v>276</v>
      </c>
      <c r="D438" s="52" t="s">
        <v>33</v>
      </c>
      <c r="E438" s="52" t="s">
        <v>310</v>
      </c>
      <c r="F438" s="121" t="s">
        <v>2008</v>
      </c>
      <c r="G438" s="52" t="s">
        <v>742</v>
      </c>
      <c r="H438" s="71" t="s">
        <v>270</v>
      </c>
      <c r="I438" s="71" t="s">
        <v>274</v>
      </c>
      <c r="J438" s="122">
        <v>70000</v>
      </c>
      <c r="K438" s="325" t="s">
        <v>3756</v>
      </c>
      <c r="L438" s="114"/>
      <c r="M438" s="325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28"/>
      <c r="AC438" s="328"/>
      <c r="AD438" s="336"/>
      <c r="AE438" s="18" t="s">
        <v>3762</v>
      </c>
      <c r="AF438" s="71" t="s">
        <v>1334</v>
      </c>
      <c r="AG438" s="71" t="s">
        <v>3539</v>
      </c>
      <c r="AH438" s="52" t="s">
        <v>1571</v>
      </c>
      <c r="AI438" s="54" t="s">
        <v>3467</v>
      </c>
      <c r="AJ438" s="54"/>
      <c r="AK438" s="71" t="s">
        <v>1334</v>
      </c>
      <c r="AL438" s="52" t="s">
        <v>1571</v>
      </c>
      <c r="AM438" s="52" t="s">
        <v>3553</v>
      </c>
      <c r="AN438" s="250"/>
      <c r="AO438" s="250"/>
      <c r="AP438" s="119">
        <f t="shared" si="15"/>
        <v>70000</v>
      </c>
      <c r="AQ438" s="196" t="s">
        <v>1327</v>
      </c>
      <c r="AR438" s="196" t="s">
        <v>1328</v>
      </c>
      <c r="AS438" s="18"/>
      <c r="AT438" s="18"/>
      <c r="AU438" s="18"/>
      <c r="AV438" s="18"/>
      <c r="AW438" s="18"/>
      <c r="AX438" s="18"/>
    </row>
    <row r="439" spans="1:50" s="123" customFormat="1" ht="72" hidden="1" x14ac:dyDescent="0.2">
      <c r="A439" s="52" t="s">
        <v>45</v>
      </c>
      <c r="B439" s="52" t="s">
        <v>277</v>
      </c>
      <c r="C439" s="52" t="s">
        <v>276</v>
      </c>
      <c r="D439" s="52" t="s">
        <v>33</v>
      </c>
      <c r="E439" s="52" t="s">
        <v>310</v>
      </c>
      <c r="F439" s="121" t="s">
        <v>2009</v>
      </c>
      <c r="G439" s="52" t="s">
        <v>743</v>
      </c>
      <c r="H439" s="71" t="s">
        <v>270</v>
      </c>
      <c r="I439" s="71" t="s">
        <v>553</v>
      </c>
      <c r="J439" s="122">
        <v>5000</v>
      </c>
      <c r="K439" s="325" t="s">
        <v>3756</v>
      </c>
      <c r="L439" s="114"/>
      <c r="M439" s="325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28"/>
      <c r="AC439" s="328"/>
      <c r="AD439" s="336"/>
      <c r="AE439" s="18" t="s">
        <v>3762</v>
      </c>
      <c r="AF439" s="71" t="s">
        <v>1334</v>
      </c>
      <c r="AG439" s="71" t="s">
        <v>3539</v>
      </c>
      <c r="AH439" s="52" t="s">
        <v>1571</v>
      </c>
      <c r="AI439" s="54" t="s">
        <v>3467</v>
      </c>
      <c r="AJ439" s="54"/>
      <c r="AK439" s="71" t="s">
        <v>1334</v>
      </c>
      <c r="AL439" s="52" t="s">
        <v>1571</v>
      </c>
      <c r="AM439" s="52" t="s">
        <v>3553</v>
      </c>
      <c r="AN439" s="250"/>
      <c r="AO439" s="250"/>
      <c r="AP439" s="119">
        <f t="shared" si="15"/>
        <v>5000</v>
      </c>
      <c r="AQ439" s="196" t="s">
        <v>1327</v>
      </c>
      <c r="AR439" s="196" t="s">
        <v>1328</v>
      </c>
      <c r="AS439" s="18"/>
      <c r="AT439" s="18"/>
      <c r="AU439" s="18"/>
      <c r="AV439" s="18"/>
      <c r="AW439" s="18"/>
      <c r="AX439" s="18"/>
    </row>
    <row r="440" spans="1:50" s="123" customFormat="1" ht="72" hidden="1" x14ac:dyDescent="0.2">
      <c r="A440" s="52" t="s">
        <v>45</v>
      </c>
      <c r="B440" s="52" t="s">
        <v>277</v>
      </c>
      <c r="C440" s="52" t="s">
        <v>276</v>
      </c>
      <c r="D440" s="52" t="s">
        <v>33</v>
      </c>
      <c r="E440" s="52" t="s">
        <v>310</v>
      </c>
      <c r="F440" s="121" t="s">
        <v>2010</v>
      </c>
      <c r="G440" s="52" t="s">
        <v>744</v>
      </c>
      <c r="H440" s="71" t="s">
        <v>270</v>
      </c>
      <c r="I440" s="71" t="s">
        <v>268</v>
      </c>
      <c r="J440" s="122">
        <v>80000</v>
      </c>
      <c r="K440" s="325" t="s">
        <v>3756</v>
      </c>
      <c r="L440" s="114"/>
      <c r="M440" s="325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28"/>
      <c r="AC440" s="328"/>
      <c r="AD440" s="336"/>
      <c r="AE440" s="18" t="s">
        <v>3762</v>
      </c>
      <c r="AF440" s="71" t="s">
        <v>1334</v>
      </c>
      <c r="AG440" s="71" t="s">
        <v>3539</v>
      </c>
      <c r="AH440" s="52" t="s">
        <v>1571</v>
      </c>
      <c r="AI440" s="54" t="s">
        <v>3467</v>
      </c>
      <c r="AJ440" s="54"/>
      <c r="AK440" s="71" t="s">
        <v>1334</v>
      </c>
      <c r="AL440" s="52" t="s">
        <v>1571</v>
      </c>
      <c r="AM440" s="52" t="s">
        <v>3553</v>
      </c>
      <c r="AN440" s="250"/>
      <c r="AO440" s="250"/>
      <c r="AP440" s="119">
        <f t="shared" si="15"/>
        <v>80000</v>
      </c>
      <c r="AQ440" s="196" t="s">
        <v>1327</v>
      </c>
      <c r="AR440" s="196" t="s">
        <v>1328</v>
      </c>
      <c r="AS440" s="18"/>
      <c r="AT440" s="18"/>
      <c r="AU440" s="18"/>
      <c r="AV440" s="18"/>
      <c r="AW440" s="18"/>
      <c r="AX440" s="18"/>
    </row>
    <row r="441" spans="1:50" s="123" customFormat="1" ht="72" hidden="1" x14ac:dyDescent="0.2">
      <c r="A441" s="52" t="s">
        <v>45</v>
      </c>
      <c r="B441" s="52" t="s">
        <v>277</v>
      </c>
      <c r="C441" s="52" t="s">
        <v>276</v>
      </c>
      <c r="D441" s="52" t="s">
        <v>33</v>
      </c>
      <c r="E441" s="52" t="s">
        <v>310</v>
      </c>
      <c r="F441" s="121" t="s">
        <v>2011</v>
      </c>
      <c r="G441" s="52" t="s">
        <v>745</v>
      </c>
      <c r="H441" s="71" t="s">
        <v>270</v>
      </c>
      <c r="I441" s="71" t="s">
        <v>268</v>
      </c>
      <c r="J441" s="122">
        <v>80000</v>
      </c>
      <c r="K441" s="325" t="s">
        <v>3756</v>
      </c>
      <c r="L441" s="114"/>
      <c r="M441" s="325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28"/>
      <c r="AC441" s="328"/>
      <c r="AD441" s="336"/>
      <c r="AE441" s="18" t="s">
        <v>3762</v>
      </c>
      <c r="AF441" s="71" t="s">
        <v>1334</v>
      </c>
      <c r="AG441" s="71" t="s">
        <v>3539</v>
      </c>
      <c r="AH441" s="52" t="s">
        <v>1571</v>
      </c>
      <c r="AI441" s="54" t="s">
        <v>3467</v>
      </c>
      <c r="AJ441" s="54"/>
      <c r="AK441" s="71" t="s">
        <v>1334</v>
      </c>
      <c r="AL441" s="52" t="s">
        <v>1571</v>
      </c>
      <c r="AM441" s="52" t="s">
        <v>3553</v>
      </c>
      <c r="AN441" s="250"/>
      <c r="AO441" s="250"/>
      <c r="AP441" s="119">
        <f t="shared" si="15"/>
        <v>80000</v>
      </c>
      <c r="AQ441" s="196" t="s">
        <v>1327</v>
      </c>
      <c r="AR441" s="196" t="s">
        <v>1328</v>
      </c>
      <c r="AS441" s="18"/>
      <c r="AT441" s="18"/>
      <c r="AU441" s="18"/>
      <c r="AV441" s="18"/>
      <c r="AW441" s="18"/>
      <c r="AX441" s="18"/>
    </row>
    <row r="442" spans="1:50" s="123" customFormat="1" ht="72" hidden="1" x14ac:dyDescent="0.2">
      <c r="A442" s="52" t="s">
        <v>45</v>
      </c>
      <c r="B442" s="52" t="s">
        <v>277</v>
      </c>
      <c r="C442" s="52" t="s">
        <v>276</v>
      </c>
      <c r="D442" s="52" t="s">
        <v>33</v>
      </c>
      <c r="E442" s="52" t="s">
        <v>310</v>
      </c>
      <c r="F442" s="121" t="s">
        <v>2012</v>
      </c>
      <c r="G442" s="52" t="s">
        <v>746</v>
      </c>
      <c r="H442" s="71" t="s">
        <v>270</v>
      </c>
      <c r="I442" s="71" t="s">
        <v>268</v>
      </c>
      <c r="J442" s="122">
        <v>80000</v>
      </c>
      <c r="K442" s="325" t="s">
        <v>3756</v>
      </c>
      <c r="L442" s="114"/>
      <c r="M442" s="325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28"/>
      <c r="AC442" s="328"/>
      <c r="AD442" s="336"/>
      <c r="AE442" s="18" t="s">
        <v>3762</v>
      </c>
      <c r="AF442" s="71" t="s">
        <v>1334</v>
      </c>
      <c r="AG442" s="71" t="s">
        <v>3539</v>
      </c>
      <c r="AH442" s="52" t="s">
        <v>1571</v>
      </c>
      <c r="AI442" s="54" t="s">
        <v>3467</v>
      </c>
      <c r="AJ442" s="54"/>
      <c r="AK442" s="71" t="s">
        <v>1334</v>
      </c>
      <c r="AL442" s="52" t="s">
        <v>1571</v>
      </c>
      <c r="AM442" s="52" t="s">
        <v>3553</v>
      </c>
      <c r="AN442" s="250"/>
      <c r="AO442" s="250"/>
      <c r="AP442" s="119">
        <f t="shared" si="15"/>
        <v>80000</v>
      </c>
      <c r="AQ442" s="196" t="s">
        <v>1327</v>
      </c>
      <c r="AR442" s="196" t="s">
        <v>1328</v>
      </c>
      <c r="AS442" s="18"/>
      <c r="AT442" s="18"/>
      <c r="AU442" s="18"/>
      <c r="AV442" s="18"/>
      <c r="AW442" s="18"/>
      <c r="AX442" s="18"/>
    </row>
    <row r="443" spans="1:50" s="123" customFormat="1" ht="72" hidden="1" x14ac:dyDescent="0.2">
      <c r="A443" s="52" t="s">
        <v>45</v>
      </c>
      <c r="B443" s="52" t="s">
        <v>277</v>
      </c>
      <c r="C443" s="52" t="s">
        <v>276</v>
      </c>
      <c r="D443" s="52" t="s">
        <v>33</v>
      </c>
      <c r="E443" s="52" t="s">
        <v>310</v>
      </c>
      <c r="F443" s="121" t="s">
        <v>2013</v>
      </c>
      <c r="G443" s="52" t="s">
        <v>747</v>
      </c>
      <c r="H443" s="71" t="s">
        <v>270</v>
      </c>
      <c r="I443" s="71" t="s">
        <v>268</v>
      </c>
      <c r="J443" s="122">
        <v>80000</v>
      </c>
      <c r="K443" s="325" t="s">
        <v>3756</v>
      </c>
      <c r="L443" s="114"/>
      <c r="M443" s="325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28"/>
      <c r="AC443" s="328"/>
      <c r="AD443" s="336"/>
      <c r="AE443" s="18" t="s">
        <v>3762</v>
      </c>
      <c r="AF443" s="71" t="s">
        <v>1334</v>
      </c>
      <c r="AG443" s="71" t="s">
        <v>3539</v>
      </c>
      <c r="AH443" s="52" t="s">
        <v>1571</v>
      </c>
      <c r="AI443" s="54" t="s">
        <v>3467</v>
      </c>
      <c r="AJ443" s="54"/>
      <c r="AK443" s="71" t="s">
        <v>1334</v>
      </c>
      <c r="AL443" s="52" t="s">
        <v>1571</v>
      </c>
      <c r="AM443" s="52" t="s">
        <v>3553</v>
      </c>
      <c r="AN443" s="250"/>
      <c r="AO443" s="250"/>
      <c r="AP443" s="119">
        <f t="shared" si="15"/>
        <v>80000</v>
      </c>
      <c r="AQ443" s="196" t="s">
        <v>1327</v>
      </c>
      <c r="AR443" s="196" t="s">
        <v>1328</v>
      </c>
      <c r="AS443" s="18"/>
      <c r="AT443" s="18"/>
      <c r="AU443" s="18"/>
      <c r="AV443" s="18"/>
      <c r="AW443" s="18"/>
      <c r="AX443" s="18"/>
    </row>
    <row r="444" spans="1:50" s="123" customFormat="1" ht="72" hidden="1" x14ac:dyDescent="0.2">
      <c r="A444" s="52" t="s">
        <v>45</v>
      </c>
      <c r="B444" s="52" t="s">
        <v>277</v>
      </c>
      <c r="C444" s="52" t="s">
        <v>276</v>
      </c>
      <c r="D444" s="52" t="s">
        <v>33</v>
      </c>
      <c r="E444" s="52" t="s">
        <v>310</v>
      </c>
      <c r="F444" s="121" t="s">
        <v>2014</v>
      </c>
      <c r="G444" s="52" t="s">
        <v>748</v>
      </c>
      <c r="H444" s="71" t="s">
        <v>270</v>
      </c>
      <c r="I444" s="71" t="s">
        <v>268</v>
      </c>
      <c r="J444" s="122">
        <v>80000</v>
      </c>
      <c r="K444" s="325" t="s">
        <v>3756</v>
      </c>
      <c r="L444" s="114"/>
      <c r="M444" s="325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28"/>
      <c r="AC444" s="328"/>
      <c r="AD444" s="336"/>
      <c r="AE444" s="18" t="s">
        <v>3762</v>
      </c>
      <c r="AF444" s="71" t="s">
        <v>1334</v>
      </c>
      <c r="AG444" s="71" t="s">
        <v>3539</v>
      </c>
      <c r="AH444" s="52" t="s">
        <v>1571</v>
      </c>
      <c r="AI444" s="54" t="s">
        <v>3467</v>
      </c>
      <c r="AJ444" s="54"/>
      <c r="AK444" s="71" t="s">
        <v>1334</v>
      </c>
      <c r="AL444" s="52" t="s">
        <v>1571</v>
      </c>
      <c r="AM444" s="52" t="s">
        <v>3553</v>
      </c>
      <c r="AN444" s="250"/>
      <c r="AO444" s="250"/>
      <c r="AP444" s="119">
        <f t="shared" si="15"/>
        <v>80000</v>
      </c>
      <c r="AQ444" s="196" t="s">
        <v>1327</v>
      </c>
      <c r="AR444" s="196" t="s">
        <v>1328</v>
      </c>
      <c r="AS444" s="18"/>
      <c r="AT444" s="18"/>
      <c r="AU444" s="18"/>
      <c r="AV444" s="18"/>
      <c r="AW444" s="18"/>
      <c r="AX444" s="18"/>
    </row>
    <row r="445" spans="1:50" s="123" customFormat="1" ht="72" hidden="1" x14ac:dyDescent="0.2">
      <c r="A445" s="52" t="s">
        <v>45</v>
      </c>
      <c r="B445" s="52" t="s">
        <v>277</v>
      </c>
      <c r="C445" s="52" t="s">
        <v>276</v>
      </c>
      <c r="D445" s="52" t="s">
        <v>33</v>
      </c>
      <c r="E445" s="52" t="s">
        <v>310</v>
      </c>
      <c r="F445" s="121" t="s">
        <v>2015</v>
      </c>
      <c r="G445" s="52" t="s">
        <v>749</v>
      </c>
      <c r="H445" s="71" t="s">
        <v>270</v>
      </c>
      <c r="I445" s="71" t="s">
        <v>268</v>
      </c>
      <c r="J445" s="122">
        <v>80000</v>
      </c>
      <c r="K445" s="325" t="s">
        <v>3756</v>
      </c>
      <c r="L445" s="114"/>
      <c r="M445" s="325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28"/>
      <c r="AC445" s="328"/>
      <c r="AD445" s="336"/>
      <c r="AE445" s="18" t="s">
        <v>3762</v>
      </c>
      <c r="AF445" s="71" t="s">
        <v>1334</v>
      </c>
      <c r="AG445" s="71" t="s">
        <v>3539</v>
      </c>
      <c r="AH445" s="52" t="s">
        <v>1571</v>
      </c>
      <c r="AI445" s="54" t="s">
        <v>3467</v>
      </c>
      <c r="AJ445" s="54"/>
      <c r="AK445" s="71" t="s">
        <v>1334</v>
      </c>
      <c r="AL445" s="52" t="s">
        <v>1571</v>
      </c>
      <c r="AM445" s="52" t="s">
        <v>3553</v>
      </c>
      <c r="AN445" s="250"/>
      <c r="AO445" s="250"/>
      <c r="AP445" s="119">
        <f t="shared" si="15"/>
        <v>80000</v>
      </c>
      <c r="AQ445" s="196" t="s">
        <v>1327</v>
      </c>
      <c r="AR445" s="196" t="s">
        <v>1328</v>
      </c>
      <c r="AS445" s="18"/>
      <c r="AT445" s="18"/>
      <c r="AU445" s="18"/>
      <c r="AV445" s="18"/>
      <c r="AW445" s="18"/>
      <c r="AX445" s="18"/>
    </row>
    <row r="446" spans="1:50" s="123" customFormat="1" ht="72" hidden="1" x14ac:dyDescent="0.2">
      <c r="A446" s="52" t="s">
        <v>45</v>
      </c>
      <c r="B446" s="52" t="s">
        <v>277</v>
      </c>
      <c r="C446" s="52" t="s">
        <v>17</v>
      </c>
      <c r="D446" s="52" t="s">
        <v>34</v>
      </c>
      <c r="E446" s="52" t="s">
        <v>454</v>
      </c>
      <c r="F446" s="121" t="s">
        <v>2016</v>
      </c>
      <c r="G446" s="52" t="s">
        <v>1141</v>
      </c>
      <c r="H446" s="71" t="s">
        <v>270</v>
      </c>
      <c r="I446" s="71" t="s">
        <v>1119</v>
      </c>
      <c r="J446" s="122">
        <v>3527000</v>
      </c>
      <c r="K446" s="325" t="s">
        <v>3756</v>
      </c>
      <c r="L446" s="114"/>
      <c r="M446" s="325"/>
      <c r="N446" s="53">
        <v>43886</v>
      </c>
      <c r="O446" s="18" t="s">
        <v>3774</v>
      </c>
      <c r="P446" s="36" t="s">
        <v>3775</v>
      </c>
      <c r="Q446" s="19" t="s">
        <v>3776</v>
      </c>
      <c r="R446" s="18"/>
      <c r="S446" s="18"/>
      <c r="T446" s="18"/>
      <c r="U446" s="18"/>
      <c r="V446" s="53"/>
      <c r="W446" s="17">
        <v>2844444</v>
      </c>
      <c r="X446" s="32">
        <v>4</v>
      </c>
      <c r="Y446" s="36"/>
      <c r="Z446" s="17"/>
      <c r="AA446" s="36" t="s">
        <v>3777</v>
      </c>
      <c r="AB446" s="36"/>
      <c r="AC446" s="36"/>
      <c r="AD446" s="336"/>
      <c r="AE446" s="19" t="s">
        <v>3762</v>
      </c>
      <c r="AF446" s="54" t="s">
        <v>1330</v>
      </c>
      <c r="AG446" s="54" t="s">
        <v>3541</v>
      </c>
      <c r="AH446" s="52" t="s">
        <v>3470</v>
      </c>
      <c r="AI446" s="54" t="s">
        <v>3467</v>
      </c>
      <c r="AJ446" s="54"/>
      <c r="AK446" s="71" t="s">
        <v>1334</v>
      </c>
      <c r="AL446" s="52" t="s">
        <v>1571</v>
      </c>
      <c r="AM446" s="52" t="s">
        <v>3553</v>
      </c>
      <c r="AN446" s="250"/>
      <c r="AO446" s="250"/>
      <c r="AP446" s="119">
        <f t="shared" si="15"/>
        <v>3527000</v>
      </c>
      <c r="AQ446" s="196" t="s">
        <v>1327</v>
      </c>
      <c r="AR446" s="196" t="s">
        <v>1328</v>
      </c>
      <c r="AS446" s="18"/>
      <c r="AT446" s="18"/>
      <c r="AU446" s="18"/>
      <c r="AV446" s="18"/>
      <c r="AW446" s="18"/>
      <c r="AX446" s="18"/>
    </row>
    <row r="447" spans="1:50" s="123" customFormat="1" ht="72" hidden="1" x14ac:dyDescent="0.2">
      <c r="A447" s="52" t="s">
        <v>45</v>
      </c>
      <c r="B447" s="52" t="s">
        <v>277</v>
      </c>
      <c r="C447" s="52" t="s">
        <v>17</v>
      </c>
      <c r="D447" s="52" t="s">
        <v>34</v>
      </c>
      <c r="E447" s="52" t="s">
        <v>454</v>
      </c>
      <c r="F447" s="121" t="s">
        <v>2017</v>
      </c>
      <c r="G447" s="52" t="s">
        <v>1142</v>
      </c>
      <c r="H447" s="71" t="s">
        <v>270</v>
      </c>
      <c r="I447" s="71" t="s">
        <v>1122</v>
      </c>
      <c r="J447" s="122">
        <v>1800000</v>
      </c>
      <c r="K447" s="325" t="s">
        <v>3756</v>
      </c>
      <c r="L447" s="114"/>
      <c r="M447" s="325"/>
      <c r="N447" s="53">
        <v>43918</v>
      </c>
      <c r="O447" s="18" t="s">
        <v>3778</v>
      </c>
      <c r="P447" s="36" t="s">
        <v>3779</v>
      </c>
      <c r="Q447" s="19"/>
      <c r="R447" s="18"/>
      <c r="S447" s="18"/>
      <c r="T447" s="18"/>
      <c r="U447" s="18"/>
      <c r="V447" s="53"/>
      <c r="W447" s="17"/>
      <c r="X447" s="32">
        <v>4</v>
      </c>
      <c r="Y447" s="36"/>
      <c r="Z447" s="17"/>
      <c r="AA447" s="36"/>
      <c r="AB447" s="36"/>
      <c r="AC447" s="36"/>
      <c r="AD447" s="336"/>
      <c r="AE447" s="19" t="s">
        <v>1330</v>
      </c>
      <c r="AF447" s="52" t="s">
        <v>2944</v>
      </c>
      <c r="AG447" s="52" t="s">
        <v>3539</v>
      </c>
      <c r="AH447" s="52" t="s">
        <v>1571</v>
      </c>
      <c r="AI447" s="54" t="s">
        <v>3467</v>
      </c>
      <c r="AJ447" s="54"/>
      <c r="AK447" s="52" t="s">
        <v>1335</v>
      </c>
      <c r="AL447" s="52" t="s">
        <v>1569</v>
      </c>
      <c r="AM447" s="52" t="s">
        <v>3553</v>
      </c>
      <c r="AN447" s="250"/>
      <c r="AO447" s="250"/>
      <c r="AP447" s="119">
        <f t="shared" si="15"/>
        <v>1800000</v>
      </c>
      <c r="AQ447" s="196" t="s">
        <v>1327</v>
      </c>
      <c r="AR447" s="196" t="s">
        <v>1328</v>
      </c>
      <c r="AS447" s="18"/>
      <c r="AT447" s="18"/>
      <c r="AU447" s="18"/>
      <c r="AV447" s="18"/>
      <c r="AW447" s="18"/>
      <c r="AX447" s="18"/>
    </row>
    <row r="448" spans="1:50" s="123" customFormat="1" ht="72" hidden="1" x14ac:dyDescent="0.2">
      <c r="A448" s="52" t="s">
        <v>46</v>
      </c>
      <c r="B448" s="52" t="s">
        <v>277</v>
      </c>
      <c r="C448" s="52" t="s">
        <v>276</v>
      </c>
      <c r="D448" s="52" t="s">
        <v>11</v>
      </c>
      <c r="E448" s="52" t="s">
        <v>454</v>
      </c>
      <c r="F448" s="121" t="s">
        <v>2018</v>
      </c>
      <c r="G448" s="52" t="s">
        <v>750</v>
      </c>
      <c r="H448" s="71" t="s">
        <v>303</v>
      </c>
      <c r="I448" s="71" t="s">
        <v>274</v>
      </c>
      <c r="J448" s="122">
        <v>80000</v>
      </c>
      <c r="K448" s="78" t="s">
        <v>2442</v>
      </c>
      <c r="L448" s="78"/>
      <c r="M448" s="249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 t="s">
        <v>3780</v>
      </c>
      <c r="AF448" s="54"/>
      <c r="AG448" s="54" t="s">
        <v>3544</v>
      </c>
      <c r="AH448" s="52" t="s">
        <v>2457</v>
      </c>
      <c r="AI448" s="52" t="s">
        <v>2457</v>
      </c>
      <c r="AJ448" s="52"/>
      <c r="AK448" s="54" t="s">
        <v>1336</v>
      </c>
      <c r="AL448" s="52" t="s">
        <v>1569</v>
      </c>
      <c r="AM448" s="52" t="s">
        <v>3552</v>
      </c>
      <c r="AN448" s="119"/>
      <c r="AO448" s="119">
        <v>69000</v>
      </c>
      <c r="AP448" s="119">
        <f t="shared" si="15"/>
        <v>11000</v>
      </c>
      <c r="AQ448" s="71"/>
      <c r="AR448" s="71"/>
      <c r="AS448" s="71"/>
      <c r="AT448" s="71"/>
      <c r="AU448" s="71"/>
      <c r="AV448" s="71"/>
      <c r="AW448" s="71"/>
      <c r="AX448" s="52"/>
    </row>
    <row r="449" spans="1:50" s="123" customFormat="1" ht="72" hidden="1" x14ac:dyDescent="0.2">
      <c r="A449" s="52" t="s">
        <v>46</v>
      </c>
      <c r="B449" s="52" t="s">
        <v>277</v>
      </c>
      <c r="C449" s="52" t="s">
        <v>276</v>
      </c>
      <c r="D449" s="52" t="s">
        <v>11</v>
      </c>
      <c r="E449" s="52" t="s">
        <v>454</v>
      </c>
      <c r="F449" s="121" t="s">
        <v>2019</v>
      </c>
      <c r="G449" s="52" t="s">
        <v>751</v>
      </c>
      <c r="H449" s="71" t="s">
        <v>270</v>
      </c>
      <c r="I449" s="71" t="s">
        <v>300</v>
      </c>
      <c r="J449" s="122">
        <v>30200</v>
      </c>
      <c r="K449" s="78"/>
      <c r="L449" s="78"/>
      <c r="M449" s="249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 t="s">
        <v>3780</v>
      </c>
      <c r="AF449" s="54"/>
      <c r="AG449" s="54" t="s">
        <v>3544</v>
      </c>
      <c r="AH449" s="52" t="s">
        <v>2457</v>
      </c>
      <c r="AI449" s="52" t="s">
        <v>2457</v>
      </c>
      <c r="AJ449" s="52"/>
      <c r="AK449" s="54" t="s">
        <v>1336</v>
      </c>
      <c r="AL449" s="52" t="s">
        <v>1569</v>
      </c>
      <c r="AM449" s="52" t="s">
        <v>3552</v>
      </c>
      <c r="AN449" s="119"/>
      <c r="AO449" s="119">
        <v>30000</v>
      </c>
      <c r="AP449" s="119">
        <f t="shared" si="15"/>
        <v>200</v>
      </c>
      <c r="AQ449" s="71"/>
      <c r="AR449" s="71"/>
      <c r="AS449" s="71"/>
      <c r="AT449" s="71"/>
      <c r="AU449" s="71"/>
      <c r="AV449" s="71"/>
      <c r="AW449" s="71"/>
      <c r="AX449" s="52"/>
    </row>
    <row r="450" spans="1:50" s="123" customFormat="1" ht="72" hidden="1" x14ac:dyDescent="0.2">
      <c r="A450" s="52" t="s">
        <v>46</v>
      </c>
      <c r="B450" s="52" t="s">
        <v>277</v>
      </c>
      <c r="C450" s="52" t="s">
        <v>276</v>
      </c>
      <c r="D450" s="52" t="s">
        <v>21</v>
      </c>
      <c r="E450" s="52" t="s">
        <v>454</v>
      </c>
      <c r="F450" s="121" t="s">
        <v>2020</v>
      </c>
      <c r="G450" s="52" t="s">
        <v>752</v>
      </c>
      <c r="H450" s="71" t="s">
        <v>269</v>
      </c>
      <c r="I450" s="71" t="s">
        <v>271</v>
      </c>
      <c r="J450" s="122">
        <v>50000</v>
      </c>
      <c r="K450" s="78"/>
      <c r="L450" s="78"/>
      <c r="M450" s="249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 t="s">
        <v>3780</v>
      </c>
      <c r="AF450" s="54"/>
      <c r="AG450" s="54" t="s">
        <v>3544</v>
      </c>
      <c r="AH450" s="52" t="s">
        <v>2457</v>
      </c>
      <c r="AI450" s="52" t="s">
        <v>2457</v>
      </c>
      <c r="AJ450" s="52"/>
      <c r="AK450" s="54" t="s">
        <v>1336</v>
      </c>
      <c r="AL450" s="52" t="s">
        <v>1569</v>
      </c>
      <c r="AM450" s="52" t="s">
        <v>3552</v>
      </c>
      <c r="AN450" s="119"/>
      <c r="AO450" s="119">
        <v>48860</v>
      </c>
      <c r="AP450" s="119">
        <f t="shared" si="15"/>
        <v>1140</v>
      </c>
      <c r="AQ450" s="71"/>
      <c r="AR450" s="71"/>
      <c r="AS450" s="71"/>
      <c r="AT450" s="71"/>
      <c r="AU450" s="71"/>
      <c r="AV450" s="71"/>
      <c r="AW450" s="71"/>
      <c r="AX450" s="52"/>
    </row>
    <row r="451" spans="1:50" s="123" customFormat="1" ht="90" hidden="1" x14ac:dyDescent="0.2">
      <c r="A451" s="52" t="s">
        <v>46</v>
      </c>
      <c r="B451" s="52" t="s">
        <v>277</v>
      </c>
      <c r="C451" s="52" t="s">
        <v>276</v>
      </c>
      <c r="D451" s="52" t="s">
        <v>286</v>
      </c>
      <c r="E451" s="52" t="s">
        <v>454</v>
      </c>
      <c r="F451" s="121" t="s">
        <v>2021</v>
      </c>
      <c r="G451" s="52" t="s">
        <v>753</v>
      </c>
      <c r="H451" s="71" t="s">
        <v>317</v>
      </c>
      <c r="I451" s="71" t="s">
        <v>271</v>
      </c>
      <c r="J451" s="122">
        <v>132500</v>
      </c>
      <c r="K451" s="78"/>
      <c r="L451" s="78"/>
      <c r="M451" s="249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 t="s">
        <v>3780</v>
      </c>
      <c r="AF451" s="54"/>
      <c r="AG451" s="54" t="s">
        <v>3544</v>
      </c>
      <c r="AH451" s="52" t="s">
        <v>2457</v>
      </c>
      <c r="AI451" s="52" t="s">
        <v>2457</v>
      </c>
      <c r="AJ451" s="52"/>
      <c r="AK451" s="54" t="s">
        <v>1336</v>
      </c>
      <c r="AL451" s="52" t="s">
        <v>1569</v>
      </c>
      <c r="AM451" s="52" t="s">
        <v>3552</v>
      </c>
      <c r="AN451" s="119"/>
      <c r="AO451" s="119">
        <v>127950</v>
      </c>
      <c r="AP451" s="119">
        <f t="shared" ref="AP451:AP514" si="16">J451-AN451-AO451</f>
        <v>4550</v>
      </c>
      <c r="AQ451" s="71"/>
      <c r="AR451" s="71"/>
      <c r="AS451" s="71"/>
      <c r="AT451" s="71"/>
      <c r="AU451" s="71"/>
      <c r="AV451" s="71"/>
      <c r="AW451" s="71"/>
      <c r="AX451" s="52"/>
    </row>
    <row r="452" spans="1:50" s="123" customFormat="1" ht="72" hidden="1" x14ac:dyDescent="0.2">
      <c r="A452" s="52" t="s">
        <v>46</v>
      </c>
      <c r="B452" s="52" t="s">
        <v>277</v>
      </c>
      <c r="C452" s="52" t="s">
        <v>276</v>
      </c>
      <c r="D452" s="52" t="s">
        <v>18</v>
      </c>
      <c r="E452" s="52" t="s">
        <v>454</v>
      </c>
      <c r="F452" s="121" t="s">
        <v>2022</v>
      </c>
      <c r="G452" s="52" t="s">
        <v>754</v>
      </c>
      <c r="H452" s="71" t="s">
        <v>269</v>
      </c>
      <c r="I452" s="71" t="s">
        <v>275</v>
      </c>
      <c r="J452" s="122">
        <v>100000</v>
      </c>
      <c r="K452" s="249" t="s">
        <v>137</v>
      </c>
      <c r="L452" s="78"/>
      <c r="M452" s="78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3781</v>
      </c>
      <c r="AD452" s="15">
        <v>60000</v>
      </c>
      <c r="AE452" s="54" t="s">
        <v>3780</v>
      </c>
      <c r="AF452" s="54" t="s">
        <v>2975</v>
      </c>
      <c r="AG452" s="54" t="s">
        <v>3544</v>
      </c>
      <c r="AH452" s="54" t="s">
        <v>3472</v>
      </c>
      <c r="AI452" s="54" t="s">
        <v>2457</v>
      </c>
      <c r="AJ452" s="54"/>
      <c r="AK452" s="54" t="s">
        <v>1337</v>
      </c>
      <c r="AL452" s="54" t="s">
        <v>1570</v>
      </c>
      <c r="AM452" s="52" t="s">
        <v>3553</v>
      </c>
      <c r="AN452" s="119"/>
      <c r="AO452" s="119">
        <v>60000</v>
      </c>
      <c r="AP452" s="119">
        <f t="shared" si="16"/>
        <v>40000</v>
      </c>
      <c r="AQ452" s="71"/>
      <c r="AR452" s="71"/>
      <c r="AS452" s="71"/>
      <c r="AT452" s="52"/>
      <c r="AU452" s="52"/>
      <c r="AV452" s="119"/>
      <c r="AW452" s="146"/>
      <c r="AX452" s="52"/>
    </row>
    <row r="453" spans="1:50" s="123" customFormat="1" ht="72" hidden="1" x14ac:dyDescent="0.2">
      <c r="A453" s="52" t="s">
        <v>46</v>
      </c>
      <c r="B453" s="52" t="s">
        <v>277</v>
      </c>
      <c r="C453" s="52" t="s">
        <v>276</v>
      </c>
      <c r="D453" s="52" t="s">
        <v>18</v>
      </c>
      <c r="E453" s="52" t="s">
        <v>454</v>
      </c>
      <c r="F453" s="121" t="s">
        <v>2023</v>
      </c>
      <c r="G453" s="52" t="s">
        <v>755</v>
      </c>
      <c r="H453" s="71" t="s">
        <v>269</v>
      </c>
      <c r="I453" s="71" t="s">
        <v>268</v>
      </c>
      <c r="J453" s="122">
        <v>240000</v>
      </c>
      <c r="K453" s="249" t="s">
        <v>137</v>
      </c>
      <c r="L453" s="78"/>
      <c r="M453" s="78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3781</v>
      </c>
      <c r="AD453" s="15">
        <v>140000</v>
      </c>
      <c r="AE453" s="54" t="s">
        <v>3780</v>
      </c>
      <c r="AF453" s="54" t="s">
        <v>2975</v>
      </c>
      <c r="AG453" s="54" t="s">
        <v>3544</v>
      </c>
      <c r="AH453" s="54" t="s">
        <v>3472</v>
      </c>
      <c r="AI453" s="54" t="s">
        <v>2457</v>
      </c>
      <c r="AJ453" s="54"/>
      <c r="AK453" s="54" t="s">
        <v>1337</v>
      </c>
      <c r="AL453" s="54" t="s">
        <v>1570</v>
      </c>
      <c r="AM453" s="52" t="s">
        <v>3553</v>
      </c>
      <c r="AN453" s="119"/>
      <c r="AO453" s="119">
        <v>140000</v>
      </c>
      <c r="AP453" s="119">
        <f t="shared" si="16"/>
        <v>100000</v>
      </c>
      <c r="AQ453" s="71"/>
      <c r="AR453" s="71"/>
      <c r="AS453" s="71"/>
      <c r="AT453" s="52"/>
      <c r="AU453" s="52"/>
      <c r="AV453" s="119"/>
      <c r="AW453" s="146"/>
      <c r="AX453" s="52"/>
    </row>
    <row r="454" spans="1:50" s="123" customFormat="1" ht="72" hidden="1" x14ac:dyDescent="0.2">
      <c r="A454" s="52" t="s">
        <v>46</v>
      </c>
      <c r="B454" s="52" t="s">
        <v>277</v>
      </c>
      <c r="C454" s="52" t="s">
        <v>276</v>
      </c>
      <c r="D454" s="52" t="s">
        <v>18</v>
      </c>
      <c r="E454" s="52" t="s">
        <v>454</v>
      </c>
      <c r="F454" s="121" t="s">
        <v>2024</v>
      </c>
      <c r="G454" s="52" t="s">
        <v>756</v>
      </c>
      <c r="H454" s="71" t="s">
        <v>269</v>
      </c>
      <c r="I454" s="71" t="s">
        <v>268</v>
      </c>
      <c r="J454" s="122">
        <v>180000</v>
      </c>
      <c r="K454" s="249" t="s">
        <v>137</v>
      </c>
      <c r="L454" s="78"/>
      <c r="M454" s="78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3781</v>
      </c>
      <c r="AD454" s="15">
        <v>110000</v>
      </c>
      <c r="AE454" s="54" t="s">
        <v>3780</v>
      </c>
      <c r="AF454" s="54" t="s">
        <v>2975</v>
      </c>
      <c r="AG454" s="54" t="s">
        <v>3544</v>
      </c>
      <c r="AH454" s="54" t="s">
        <v>3472</v>
      </c>
      <c r="AI454" s="54" t="s">
        <v>2457</v>
      </c>
      <c r="AJ454" s="54"/>
      <c r="AK454" s="54" t="s">
        <v>1337</v>
      </c>
      <c r="AL454" s="54" t="s">
        <v>1570</v>
      </c>
      <c r="AM454" s="52" t="s">
        <v>3553</v>
      </c>
      <c r="AN454" s="119"/>
      <c r="AO454" s="119">
        <v>110000</v>
      </c>
      <c r="AP454" s="119">
        <f t="shared" si="16"/>
        <v>70000</v>
      </c>
      <c r="AQ454" s="71"/>
      <c r="AR454" s="71"/>
      <c r="AS454" s="71"/>
      <c r="AT454" s="52"/>
      <c r="AU454" s="52"/>
      <c r="AV454" s="119"/>
      <c r="AW454" s="146"/>
      <c r="AX454" s="52"/>
    </row>
    <row r="455" spans="1:50" s="123" customFormat="1" ht="72" hidden="1" x14ac:dyDescent="0.2">
      <c r="A455" s="52" t="s">
        <v>46</v>
      </c>
      <c r="B455" s="52" t="s">
        <v>277</v>
      </c>
      <c r="C455" s="52" t="s">
        <v>276</v>
      </c>
      <c r="D455" s="52" t="s">
        <v>18</v>
      </c>
      <c r="E455" s="52" t="s">
        <v>454</v>
      </c>
      <c r="F455" s="121" t="s">
        <v>2025</v>
      </c>
      <c r="G455" s="52" t="s">
        <v>757</v>
      </c>
      <c r="H455" s="71" t="s">
        <v>269</v>
      </c>
      <c r="I455" s="71" t="s">
        <v>275</v>
      </c>
      <c r="J455" s="122">
        <v>120000</v>
      </c>
      <c r="K455" s="249" t="s">
        <v>137</v>
      </c>
      <c r="L455" s="78"/>
      <c r="M455" s="78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3781</v>
      </c>
      <c r="AD455" s="15">
        <v>70000</v>
      </c>
      <c r="AE455" s="54" t="s">
        <v>3780</v>
      </c>
      <c r="AF455" s="54" t="s">
        <v>2975</v>
      </c>
      <c r="AG455" s="54" t="s">
        <v>3544</v>
      </c>
      <c r="AH455" s="54" t="s">
        <v>3472</v>
      </c>
      <c r="AI455" s="54" t="s">
        <v>2457</v>
      </c>
      <c r="AJ455" s="54"/>
      <c r="AK455" s="54" t="s">
        <v>1337</v>
      </c>
      <c r="AL455" s="54" t="s">
        <v>1570</v>
      </c>
      <c r="AM455" s="52" t="s">
        <v>3553</v>
      </c>
      <c r="AN455" s="119"/>
      <c r="AO455" s="119">
        <v>70000</v>
      </c>
      <c r="AP455" s="119">
        <f t="shared" si="16"/>
        <v>50000</v>
      </c>
      <c r="AQ455" s="71"/>
      <c r="AR455" s="71"/>
      <c r="AS455" s="71"/>
      <c r="AT455" s="52"/>
      <c r="AU455" s="52"/>
      <c r="AV455" s="119"/>
      <c r="AW455" s="146"/>
      <c r="AX455" s="52"/>
    </row>
    <row r="456" spans="1:50" s="123" customFormat="1" ht="72" hidden="1" x14ac:dyDescent="0.2">
      <c r="A456" s="52" t="s">
        <v>46</v>
      </c>
      <c r="B456" s="52" t="s">
        <v>277</v>
      </c>
      <c r="C456" s="52" t="s">
        <v>276</v>
      </c>
      <c r="D456" s="52" t="s">
        <v>18</v>
      </c>
      <c r="E456" s="52" t="s">
        <v>454</v>
      </c>
      <c r="F456" s="121" t="s">
        <v>2026</v>
      </c>
      <c r="G456" s="52" t="s">
        <v>758</v>
      </c>
      <c r="H456" s="71" t="s">
        <v>269</v>
      </c>
      <c r="I456" s="71" t="s">
        <v>275</v>
      </c>
      <c r="J456" s="122">
        <v>100000</v>
      </c>
      <c r="K456" s="249" t="s">
        <v>137</v>
      </c>
      <c r="L456" s="78"/>
      <c r="M456" s="78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3781</v>
      </c>
      <c r="AD456" s="15">
        <v>60000</v>
      </c>
      <c r="AE456" s="54" t="s">
        <v>3780</v>
      </c>
      <c r="AF456" s="54" t="s">
        <v>2975</v>
      </c>
      <c r="AG456" s="54" t="s">
        <v>3544</v>
      </c>
      <c r="AH456" s="54" t="s">
        <v>3472</v>
      </c>
      <c r="AI456" s="54" t="s">
        <v>2457</v>
      </c>
      <c r="AJ456" s="54"/>
      <c r="AK456" s="54" t="s">
        <v>1337</v>
      </c>
      <c r="AL456" s="54" t="s">
        <v>1570</v>
      </c>
      <c r="AM456" s="52" t="s">
        <v>3553</v>
      </c>
      <c r="AN456" s="119"/>
      <c r="AO456" s="119">
        <v>60000</v>
      </c>
      <c r="AP456" s="119">
        <f t="shared" si="16"/>
        <v>40000</v>
      </c>
      <c r="AQ456" s="71"/>
      <c r="AR456" s="71"/>
      <c r="AS456" s="71"/>
      <c r="AT456" s="52"/>
      <c r="AU456" s="52"/>
      <c r="AV456" s="119"/>
      <c r="AW456" s="146"/>
      <c r="AX456" s="52"/>
    </row>
    <row r="457" spans="1:50" s="123" customFormat="1" ht="72" hidden="1" x14ac:dyDescent="0.2">
      <c r="A457" s="52" t="s">
        <v>46</v>
      </c>
      <c r="B457" s="52" t="s">
        <v>277</v>
      </c>
      <c r="C457" s="52" t="s">
        <v>276</v>
      </c>
      <c r="D457" s="52" t="s">
        <v>18</v>
      </c>
      <c r="E457" s="52" t="s">
        <v>454</v>
      </c>
      <c r="F457" s="121" t="s">
        <v>2027</v>
      </c>
      <c r="G457" s="52" t="s">
        <v>759</v>
      </c>
      <c r="H457" s="71" t="s">
        <v>269</v>
      </c>
      <c r="I457" s="71" t="s">
        <v>275</v>
      </c>
      <c r="J457" s="122">
        <v>300000</v>
      </c>
      <c r="K457" s="249" t="s">
        <v>137</v>
      </c>
      <c r="L457" s="78"/>
      <c r="M457" s="78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3781</v>
      </c>
      <c r="AD457" s="15">
        <v>180000</v>
      </c>
      <c r="AE457" s="54" t="s">
        <v>3780</v>
      </c>
      <c r="AF457" s="54" t="s">
        <v>2975</v>
      </c>
      <c r="AG457" s="54" t="s">
        <v>3544</v>
      </c>
      <c r="AH457" s="54" t="s">
        <v>3472</v>
      </c>
      <c r="AI457" s="54" t="s">
        <v>2457</v>
      </c>
      <c r="AJ457" s="54"/>
      <c r="AK457" s="54" t="s">
        <v>1337</v>
      </c>
      <c r="AL457" s="54" t="s">
        <v>1570</v>
      </c>
      <c r="AM457" s="52" t="s">
        <v>3553</v>
      </c>
      <c r="AN457" s="119"/>
      <c r="AO457" s="119">
        <v>180000</v>
      </c>
      <c r="AP457" s="119">
        <f t="shared" si="16"/>
        <v>120000</v>
      </c>
      <c r="AQ457" s="71"/>
      <c r="AR457" s="71"/>
      <c r="AS457" s="71"/>
      <c r="AT457" s="52"/>
      <c r="AU457" s="52"/>
      <c r="AV457" s="119"/>
      <c r="AW457" s="146"/>
      <c r="AX457" s="52"/>
    </row>
    <row r="458" spans="1:50" s="123" customFormat="1" ht="72" hidden="1" x14ac:dyDescent="0.2">
      <c r="A458" s="52" t="s">
        <v>46</v>
      </c>
      <c r="B458" s="52" t="s">
        <v>277</v>
      </c>
      <c r="C458" s="52" t="s">
        <v>276</v>
      </c>
      <c r="D458" s="52" t="s">
        <v>18</v>
      </c>
      <c r="E458" s="52" t="s">
        <v>454</v>
      </c>
      <c r="F458" s="121" t="s">
        <v>2028</v>
      </c>
      <c r="G458" s="52" t="s">
        <v>760</v>
      </c>
      <c r="H458" s="71" t="s">
        <v>269</v>
      </c>
      <c r="I458" s="71" t="s">
        <v>275</v>
      </c>
      <c r="J458" s="122">
        <v>300000</v>
      </c>
      <c r="K458" s="249" t="s">
        <v>137</v>
      </c>
      <c r="L458" s="78"/>
      <c r="M458" s="78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3781</v>
      </c>
      <c r="AD458" s="15">
        <v>165000</v>
      </c>
      <c r="AE458" s="54" t="s">
        <v>3780</v>
      </c>
      <c r="AF458" s="54" t="s">
        <v>2975</v>
      </c>
      <c r="AG458" s="54" t="s">
        <v>3544</v>
      </c>
      <c r="AH458" s="54" t="s">
        <v>3472</v>
      </c>
      <c r="AI458" s="54" t="s">
        <v>2457</v>
      </c>
      <c r="AJ458" s="54"/>
      <c r="AK458" s="54" t="s">
        <v>1337</v>
      </c>
      <c r="AL458" s="54" t="s">
        <v>1570</v>
      </c>
      <c r="AM458" s="52" t="s">
        <v>3553</v>
      </c>
      <c r="AN458" s="119"/>
      <c r="AO458" s="119">
        <v>165000</v>
      </c>
      <c r="AP458" s="119">
        <f t="shared" si="16"/>
        <v>135000</v>
      </c>
      <c r="AQ458" s="71"/>
      <c r="AR458" s="71"/>
      <c r="AS458" s="71"/>
      <c r="AT458" s="52"/>
      <c r="AU458" s="52"/>
      <c r="AV458" s="119"/>
      <c r="AW458" s="146"/>
      <c r="AX458" s="52"/>
    </row>
    <row r="459" spans="1:50" s="123" customFormat="1" ht="72" hidden="1" x14ac:dyDescent="0.2">
      <c r="A459" s="52" t="s">
        <v>46</v>
      </c>
      <c r="B459" s="52" t="s">
        <v>277</v>
      </c>
      <c r="C459" s="52" t="s">
        <v>276</v>
      </c>
      <c r="D459" s="52" t="s">
        <v>18</v>
      </c>
      <c r="E459" s="52" t="s">
        <v>454</v>
      </c>
      <c r="F459" s="121" t="s">
        <v>2029</v>
      </c>
      <c r="G459" s="52" t="s">
        <v>761</v>
      </c>
      <c r="H459" s="71" t="s">
        <v>270</v>
      </c>
      <c r="I459" s="71" t="s">
        <v>275</v>
      </c>
      <c r="J459" s="122">
        <v>150000</v>
      </c>
      <c r="K459" s="249" t="s">
        <v>137</v>
      </c>
      <c r="L459" s="78"/>
      <c r="M459" s="78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3781</v>
      </c>
      <c r="AD459" s="15">
        <v>85000</v>
      </c>
      <c r="AE459" s="54" t="s">
        <v>3780</v>
      </c>
      <c r="AF459" s="54" t="s">
        <v>2975</v>
      </c>
      <c r="AG459" s="54" t="s">
        <v>3544</v>
      </c>
      <c r="AH459" s="54" t="s">
        <v>3472</v>
      </c>
      <c r="AI459" s="54" t="s">
        <v>2457</v>
      </c>
      <c r="AJ459" s="54"/>
      <c r="AK459" s="54" t="s">
        <v>1337</v>
      </c>
      <c r="AL459" s="54" t="s">
        <v>1570</v>
      </c>
      <c r="AM459" s="52" t="s">
        <v>3553</v>
      </c>
      <c r="AN459" s="119"/>
      <c r="AO459" s="119">
        <v>85000</v>
      </c>
      <c r="AP459" s="119">
        <f t="shared" si="16"/>
        <v>65000</v>
      </c>
      <c r="AQ459" s="71"/>
      <c r="AR459" s="71"/>
      <c r="AS459" s="71"/>
      <c r="AT459" s="52"/>
      <c r="AU459" s="52"/>
      <c r="AV459" s="119"/>
      <c r="AW459" s="146"/>
      <c r="AX459" s="52"/>
    </row>
    <row r="460" spans="1:50" s="123" customFormat="1" ht="72" hidden="1" x14ac:dyDescent="0.2">
      <c r="A460" s="52" t="s">
        <v>46</v>
      </c>
      <c r="B460" s="52" t="s">
        <v>277</v>
      </c>
      <c r="C460" s="52" t="s">
        <v>276</v>
      </c>
      <c r="D460" s="52" t="s">
        <v>18</v>
      </c>
      <c r="E460" s="52" t="s">
        <v>454</v>
      </c>
      <c r="F460" s="121" t="s">
        <v>2030</v>
      </c>
      <c r="G460" s="52" t="s">
        <v>762</v>
      </c>
      <c r="H460" s="71" t="s">
        <v>270</v>
      </c>
      <c r="I460" s="71" t="s">
        <v>275</v>
      </c>
      <c r="J460" s="122">
        <v>300000</v>
      </c>
      <c r="K460" s="249" t="s">
        <v>137</v>
      </c>
      <c r="L460" s="78"/>
      <c r="M460" s="78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3781</v>
      </c>
      <c r="AD460" s="15">
        <v>200000</v>
      </c>
      <c r="AE460" s="54" t="s">
        <v>3780</v>
      </c>
      <c r="AF460" s="54" t="s">
        <v>2975</v>
      </c>
      <c r="AG460" s="54" t="s">
        <v>3544</v>
      </c>
      <c r="AH460" s="54" t="s">
        <v>3472</v>
      </c>
      <c r="AI460" s="54" t="s">
        <v>2457</v>
      </c>
      <c r="AJ460" s="54"/>
      <c r="AK460" s="54" t="s">
        <v>1337</v>
      </c>
      <c r="AL460" s="54" t="s">
        <v>1570</v>
      </c>
      <c r="AM460" s="52" t="s">
        <v>3553</v>
      </c>
      <c r="AN460" s="119"/>
      <c r="AO460" s="119">
        <v>200000</v>
      </c>
      <c r="AP460" s="119">
        <f t="shared" si="16"/>
        <v>100000</v>
      </c>
      <c r="AQ460" s="71"/>
      <c r="AR460" s="71"/>
      <c r="AS460" s="71"/>
      <c r="AT460" s="52"/>
      <c r="AU460" s="52"/>
      <c r="AV460" s="119"/>
      <c r="AW460" s="146"/>
      <c r="AX460" s="52"/>
    </row>
    <row r="461" spans="1:50" s="123" customFormat="1" ht="126" hidden="1" x14ac:dyDescent="0.2">
      <c r="A461" s="52" t="s">
        <v>46</v>
      </c>
      <c r="B461" s="52" t="s">
        <v>277</v>
      </c>
      <c r="C461" s="52" t="s">
        <v>276</v>
      </c>
      <c r="D461" s="52" t="s">
        <v>30</v>
      </c>
      <c r="E461" s="52" t="s">
        <v>454</v>
      </c>
      <c r="F461" s="121" t="s">
        <v>2031</v>
      </c>
      <c r="G461" s="52" t="s">
        <v>763</v>
      </c>
      <c r="H461" s="71" t="s">
        <v>270</v>
      </c>
      <c r="I461" s="71" t="s">
        <v>344</v>
      </c>
      <c r="J461" s="122">
        <v>24500</v>
      </c>
      <c r="K461" s="78"/>
      <c r="L461" s="78"/>
      <c r="M461" s="249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 t="s">
        <v>3780</v>
      </c>
      <c r="AF461" s="54"/>
      <c r="AG461" s="54" t="s">
        <v>3544</v>
      </c>
      <c r="AH461" s="52" t="s">
        <v>2457</v>
      </c>
      <c r="AI461" s="52" t="s">
        <v>2457</v>
      </c>
      <c r="AJ461" s="52"/>
      <c r="AK461" s="54" t="s">
        <v>1336</v>
      </c>
      <c r="AL461" s="52" t="s">
        <v>1569</v>
      </c>
      <c r="AM461" s="52" t="s">
        <v>3552</v>
      </c>
      <c r="AN461" s="119"/>
      <c r="AO461" s="119">
        <v>24500</v>
      </c>
      <c r="AP461" s="119">
        <f t="shared" si="16"/>
        <v>0</v>
      </c>
      <c r="AQ461" s="71"/>
      <c r="AR461" s="71"/>
      <c r="AS461" s="71"/>
      <c r="AT461" s="71"/>
      <c r="AU461" s="71"/>
      <c r="AV461" s="71"/>
      <c r="AW461" s="71"/>
      <c r="AX461" s="52"/>
    </row>
    <row r="462" spans="1:50" s="123" customFormat="1" ht="72" hidden="1" x14ac:dyDescent="0.2">
      <c r="A462" s="52" t="s">
        <v>46</v>
      </c>
      <c r="B462" s="52" t="s">
        <v>277</v>
      </c>
      <c r="C462" s="52" t="s">
        <v>276</v>
      </c>
      <c r="D462" s="52" t="s">
        <v>30</v>
      </c>
      <c r="E462" s="52" t="s">
        <v>454</v>
      </c>
      <c r="F462" s="121" t="s">
        <v>2032</v>
      </c>
      <c r="G462" s="52" t="s">
        <v>764</v>
      </c>
      <c r="H462" s="71" t="s">
        <v>270</v>
      </c>
      <c r="I462" s="71" t="s">
        <v>344</v>
      </c>
      <c r="J462" s="122">
        <v>12800</v>
      </c>
      <c r="K462" s="78"/>
      <c r="L462" s="78"/>
      <c r="M462" s="249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 t="s">
        <v>3780</v>
      </c>
      <c r="AF462" s="54"/>
      <c r="AG462" s="54" t="s">
        <v>3544</v>
      </c>
      <c r="AH462" s="52" t="s">
        <v>2457</v>
      </c>
      <c r="AI462" s="52" t="s">
        <v>2457</v>
      </c>
      <c r="AJ462" s="52"/>
      <c r="AK462" s="54" t="s">
        <v>1336</v>
      </c>
      <c r="AL462" s="52" t="s">
        <v>1569</v>
      </c>
      <c r="AM462" s="52" t="s">
        <v>3552</v>
      </c>
      <c r="AN462" s="119"/>
      <c r="AO462" s="119">
        <v>12500</v>
      </c>
      <c r="AP462" s="119">
        <f t="shared" si="16"/>
        <v>300</v>
      </c>
      <c r="AQ462" s="71"/>
      <c r="AR462" s="71"/>
      <c r="AS462" s="71"/>
      <c r="AT462" s="71"/>
      <c r="AU462" s="71"/>
      <c r="AV462" s="71"/>
      <c r="AW462" s="71"/>
      <c r="AX462" s="52"/>
    </row>
    <row r="463" spans="1:50" s="123" customFormat="1" ht="126" hidden="1" x14ac:dyDescent="0.2">
      <c r="A463" s="52" t="s">
        <v>46</v>
      </c>
      <c r="B463" s="52" t="s">
        <v>277</v>
      </c>
      <c r="C463" s="52" t="s">
        <v>276</v>
      </c>
      <c r="D463" s="52" t="s">
        <v>30</v>
      </c>
      <c r="E463" s="52" t="s">
        <v>454</v>
      </c>
      <c r="F463" s="121" t="s">
        <v>2033</v>
      </c>
      <c r="G463" s="52" t="s">
        <v>765</v>
      </c>
      <c r="H463" s="71" t="s">
        <v>270</v>
      </c>
      <c r="I463" s="71" t="s">
        <v>344</v>
      </c>
      <c r="J463" s="122">
        <v>24500</v>
      </c>
      <c r="K463" s="78"/>
      <c r="L463" s="78"/>
      <c r="M463" s="249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 t="s">
        <v>3780</v>
      </c>
      <c r="AF463" s="54"/>
      <c r="AG463" s="54" t="s">
        <v>3544</v>
      </c>
      <c r="AH463" s="52" t="s">
        <v>2457</v>
      </c>
      <c r="AI463" s="52" t="s">
        <v>2457</v>
      </c>
      <c r="AJ463" s="52"/>
      <c r="AK463" s="54" t="s">
        <v>1336</v>
      </c>
      <c r="AL463" s="52" t="s">
        <v>1569</v>
      </c>
      <c r="AM463" s="52" t="s">
        <v>3552</v>
      </c>
      <c r="AN463" s="119"/>
      <c r="AO463" s="122">
        <v>24500</v>
      </c>
      <c r="AP463" s="119">
        <f t="shared" si="16"/>
        <v>0</v>
      </c>
      <c r="AQ463" s="71"/>
      <c r="AR463" s="71"/>
      <c r="AS463" s="71"/>
      <c r="AT463" s="71"/>
      <c r="AU463" s="71"/>
      <c r="AV463" s="71"/>
      <c r="AW463" s="71"/>
      <c r="AX463" s="52"/>
    </row>
    <row r="464" spans="1:50" s="123" customFormat="1" ht="72" hidden="1" x14ac:dyDescent="0.2">
      <c r="A464" s="52" t="s">
        <v>46</v>
      </c>
      <c r="B464" s="52" t="s">
        <v>277</v>
      </c>
      <c r="C464" s="52" t="s">
        <v>276</v>
      </c>
      <c r="D464" s="52" t="s">
        <v>30</v>
      </c>
      <c r="E464" s="52" t="s">
        <v>454</v>
      </c>
      <c r="F464" s="121" t="s">
        <v>2034</v>
      </c>
      <c r="G464" s="52" t="s">
        <v>766</v>
      </c>
      <c r="H464" s="71" t="s">
        <v>270</v>
      </c>
      <c r="I464" s="71" t="s">
        <v>344</v>
      </c>
      <c r="J464" s="122">
        <v>18500</v>
      </c>
      <c r="K464" s="78"/>
      <c r="L464" s="78"/>
      <c r="M464" s="249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 t="s">
        <v>3780</v>
      </c>
      <c r="AF464" s="54"/>
      <c r="AG464" s="54" t="s">
        <v>3544</v>
      </c>
      <c r="AH464" s="52" t="s">
        <v>2457</v>
      </c>
      <c r="AI464" s="52" t="s">
        <v>2457</v>
      </c>
      <c r="AJ464" s="52"/>
      <c r="AK464" s="54" t="s">
        <v>1336</v>
      </c>
      <c r="AL464" s="52" t="s">
        <v>1569</v>
      </c>
      <c r="AM464" s="52" t="s">
        <v>3552</v>
      </c>
      <c r="AN464" s="119"/>
      <c r="AO464" s="122">
        <v>18500</v>
      </c>
      <c r="AP464" s="119">
        <f t="shared" si="16"/>
        <v>0</v>
      </c>
      <c r="AQ464" s="71"/>
      <c r="AR464" s="71"/>
      <c r="AS464" s="71"/>
      <c r="AT464" s="71"/>
      <c r="AU464" s="71"/>
      <c r="AV464" s="71"/>
      <c r="AW464" s="71"/>
      <c r="AX464" s="52"/>
    </row>
    <row r="465" spans="1:50" s="123" customFormat="1" ht="72" hidden="1" x14ac:dyDescent="0.2">
      <c r="A465" s="52" t="s">
        <v>46</v>
      </c>
      <c r="B465" s="52" t="s">
        <v>277</v>
      </c>
      <c r="C465" s="52" t="s">
        <v>276</v>
      </c>
      <c r="D465" s="52" t="s">
        <v>33</v>
      </c>
      <c r="E465" s="52" t="s">
        <v>454</v>
      </c>
      <c r="F465" s="121" t="s">
        <v>2035</v>
      </c>
      <c r="G465" s="52" t="s">
        <v>767</v>
      </c>
      <c r="H465" s="71" t="s">
        <v>270</v>
      </c>
      <c r="I465" s="71" t="s">
        <v>274</v>
      </c>
      <c r="J465" s="122">
        <v>35000</v>
      </c>
      <c r="K465" s="249" t="s">
        <v>137</v>
      </c>
      <c r="L465" s="78"/>
      <c r="M465" s="78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5">
        <v>25705</v>
      </c>
      <c r="AE465" s="54" t="s">
        <v>3780</v>
      </c>
      <c r="AF465" s="54" t="s">
        <v>2986</v>
      </c>
      <c r="AG465" s="52" t="s">
        <v>3544</v>
      </c>
      <c r="AH465" s="52" t="s">
        <v>3475</v>
      </c>
      <c r="AI465" s="54" t="s">
        <v>2457</v>
      </c>
      <c r="AJ465" s="54"/>
      <c r="AK465" s="54" t="s">
        <v>1338</v>
      </c>
      <c r="AL465" s="54" t="s">
        <v>1570</v>
      </c>
      <c r="AM465" s="52" t="s">
        <v>3553</v>
      </c>
      <c r="AN465" s="119"/>
      <c r="AO465" s="119">
        <v>25705</v>
      </c>
      <c r="AP465" s="119">
        <f t="shared" si="16"/>
        <v>9295</v>
      </c>
      <c r="AQ465" s="71"/>
      <c r="AR465" s="71"/>
      <c r="AS465" s="71"/>
      <c r="AT465" s="71"/>
      <c r="AU465" s="52"/>
      <c r="AV465" s="119"/>
      <c r="AW465" s="119"/>
      <c r="AX465" s="52"/>
    </row>
    <row r="466" spans="1:50" s="123" customFormat="1" ht="72" hidden="1" x14ac:dyDescent="0.2">
      <c r="A466" s="52" t="s">
        <v>46</v>
      </c>
      <c r="B466" s="52" t="s">
        <v>277</v>
      </c>
      <c r="C466" s="52" t="s">
        <v>276</v>
      </c>
      <c r="D466" s="52" t="s">
        <v>33</v>
      </c>
      <c r="E466" s="52" t="s">
        <v>454</v>
      </c>
      <c r="F466" s="121" t="s">
        <v>2036</v>
      </c>
      <c r="G466" s="52" t="s">
        <v>768</v>
      </c>
      <c r="H466" s="71" t="s">
        <v>340</v>
      </c>
      <c r="I466" s="71" t="s">
        <v>274</v>
      </c>
      <c r="J466" s="122">
        <v>96000</v>
      </c>
      <c r="K466" s="249" t="s">
        <v>137</v>
      </c>
      <c r="L466" s="78"/>
      <c r="M466" s="78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5">
        <v>96000</v>
      </c>
      <c r="AE466" s="54" t="s">
        <v>3780</v>
      </c>
      <c r="AF466" s="54" t="s">
        <v>2986</v>
      </c>
      <c r="AG466" s="52" t="s">
        <v>3544</v>
      </c>
      <c r="AH466" s="52" t="s">
        <v>3475</v>
      </c>
      <c r="AI466" s="54" t="s">
        <v>2457</v>
      </c>
      <c r="AJ466" s="54"/>
      <c r="AK466" s="54" t="s">
        <v>1338</v>
      </c>
      <c r="AL466" s="54" t="s">
        <v>1570</v>
      </c>
      <c r="AM466" s="52" t="s">
        <v>3553</v>
      </c>
      <c r="AN466" s="122"/>
      <c r="AO466" s="122">
        <v>96000</v>
      </c>
      <c r="AP466" s="119">
        <f t="shared" si="16"/>
        <v>0</v>
      </c>
      <c r="AQ466" s="71"/>
      <c r="AR466" s="71"/>
      <c r="AS466" s="71"/>
      <c r="AT466" s="71"/>
      <c r="AU466" s="52"/>
      <c r="AV466" s="119"/>
      <c r="AW466" s="147"/>
      <c r="AX466" s="52"/>
    </row>
    <row r="467" spans="1:50" s="123" customFormat="1" ht="72" hidden="1" x14ac:dyDescent="0.2">
      <c r="A467" s="52" t="s">
        <v>46</v>
      </c>
      <c r="B467" s="52" t="s">
        <v>277</v>
      </c>
      <c r="C467" s="52" t="s">
        <v>276</v>
      </c>
      <c r="D467" s="52" t="s">
        <v>33</v>
      </c>
      <c r="E467" s="52" t="s">
        <v>454</v>
      </c>
      <c r="F467" s="121" t="s">
        <v>2037</v>
      </c>
      <c r="G467" s="52" t="s">
        <v>769</v>
      </c>
      <c r="H467" s="71" t="s">
        <v>340</v>
      </c>
      <c r="I467" s="71" t="s">
        <v>274</v>
      </c>
      <c r="J467" s="122">
        <v>151200</v>
      </c>
      <c r="K467" s="249" t="s">
        <v>137</v>
      </c>
      <c r="L467" s="78"/>
      <c r="M467" s="78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5">
        <v>151200</v>
      </c>
      <c r="AE467" s="54" t="s">
        <v>3780</v>
      </c>
      <c r="AF467" s="54" t="s">
        <v>2986</v>
      </c>
      <c r="AG467" s="52" t="s">
        <v>3544</v>
      </c>
      <c r="AH467" s="52" t="s">
        <v>3475</v>
      </c>
      <c r="AI467" s="54" t="s">
        <v>2457</v>
      </c>
      <c r="AJ467" s="54"/>
      <c r="AK467" s="54" t="s">
        <v>1338</v>
      </c>
      <c r="AL467" s="54" t="s">
        <v>1570</v>
      </c>
      <c r="AM467" s="52" t="s">
        <v>3553</v>
      </c>
      <c r="AN467" s="122"/>
      <c r="AO467" s="122">
        <v>151200</v>
      </c>
      <c r="AP467" s="119">
        <f t="shared" si="16"/>
        <v>0</v>
      </c>
      <c r="AQ467" s="71"/>
      <c r="AR467" s="71"/>
      <c r="AS467" s="71"/>
      <c r="AT467" s="71"/>
      <c r="AU467" s="52"/>
      <c r="AV467" s="119"/>
      <c r="AW467" s="147"/>
      <c r="AX467" s="52"/>
    </row>
    <row r="468" spans="1:50" s="123" customFormat="1" ht="72" hidden="1" x14ac:dyDescent="0.2">
      <c r="A468" s="52" t="s">
        <v>46</v>
      </c>
      <c r="B468" s="52" t="s">
        <v>277</v>
      </c>
      <c r="C468" s="52" t="s">
        <v>276</v>
      </c>
      <c r="D468" s="52" t="s">
        <v>33</v>
      </c>
      <c r="E468" s="52" t="s">
        <v>454</v>
      </c>
      <c r="F468" s="121" t="s">
        <v>2038</v>
      </c>
      <c r="G468" s="52" t="s">
        <v>770</v>
      </c>
      <c r="H468" s="71" t="s">
        <v>340</v>
      </c>
      <c r="I468" s="71" t="s">
        <v>274</v>
      </c>
      <c r="J468" s="122">
        <v>93000</v>
      </c>
      <c r="K468" s="249" t="s">
        <v>137</v>
      </c>
      <c r="L468" s="78"/>
      <c r="M468" s="78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5">
        <v>93000</v>
      </c>
      <c r="AE468" s="54" t="s">
        <v>3780</v>
      </c>
      <c r="AF468" s="54" t="s">
        <v>2986</v>
      </c>
      <c r="AG468" s="52" t="s">
        <v>3544</v>
      </c>
      <c r="AH468" s="52" t="s">
        <v>3475</v>
      </c>
      <c r="AI468" s="54" t="s">
        <v>2457</v>
      </c>
      <c r="AJ468" s="54"/>
      <c r="AK468" s="54" t="s">
        <v>1338</v>
      </c>
      <c r="AL468" s="54" t="s">
        <v>1570</v>
      </c>
      <c r="AM468" s="52" t="s">
        <v>3553</v>
      </c>
      <c r="AN468" s="122"/>
      <c r="AO468" s="122">
        <v>93000</v>
      </c>
      <c r="AP468" s="119">
        <f t="shared" si="16"/>
        <v>0</v>
      </c>
      <c r="AQ468" s="71"/>
      <c r="AR468" s="71"/>
      <c r="AS468" s="71"/>
      <c r="AT468" s="71"/>
      <c r="AU468" s="52"/>
      <c r="AV468" s="119"/>
      <c r="AW468" s="147"/>
      <c r="AX468" s="52"/>
    </row>
    <row r="469" spans="1:50" s="123" customFormat="1" ht="72" hidden="1" x14ac:dyDescent="0.2">
      <c r="A469" s="52" t="s">
        <v>46</v>
      </c>
      <c r="B469" s="52" t="s">
        <v>277</v>
      </c>
      <c r="C469" s="52" t="s">
        <v>276</v>
      </c>
      <c r="D469" s="52" t="s">
        <v>33</v>
      </c>
      <c r="E469" s="52" t="s">
        <v>454</v>
      </c>
      <c r="F469" s="121" t="s">
        <v>2039</v>
      </c>
      <c r="G469" s="52" t="s">
        <v>771</v>
      </c>
      <c r="H469" s="71" t="s">
        <v>387</v>
      </c>
      <c r="I469" s="71" t="s">
        <v>274</v>
      </c>
      <c r="J469" s="122">
        <v>120000</v>
      </c>
      <c r="K469" s="249" t="s">
        <v>137</v>
      </c>
      <c r="L469" s="78"/>
      <c r="M469" s="78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5">
        <v>120000</v>
      </c>
      <c r="AE469" s="54" t="s">
        <v>3780</v>
      </c>
      <c r="AF469" s="54" t="s">
        <v>2986</v>
      </c>
      <c r="AG469" s="52" t="s">
        <v>3544</v>
      </c>
      <c r="AH469" s="52" t="s">
        <v>3475</v>
      </c>
      <c r="AI469" s="54" t="s">
        <v>2457</v>
      </c>
      <c r="AJ469" s="54"/>
      <c r="AK469" s="54" t="s">
        <v>1338</v>
      </c>
      <c r="AL469" s="54" t="s">
        <v>1570</v>
      </c>
      <c r="AM469" s="52" t="s">
        <v>3553</v>
      </c>
      <c r="AN469" s="122"/>
      <c r="AO469" s="122">
        <v>120000</v>
      </c>
      <c r="AP469" s="119">
        <f t="shared" si="16"/>
        <v>0</v>
      </c>
      <c r="AQ469" s="71"/>
      <c r="AR469" s="71"/>
      <c r="AS469" s="71"/>
      <c r="AT469" s="71"/>
      <c r="AU469" s="52"/>
      <c r="AV469" s="119"/>
      <c r="AW469" s="147"/>
      <c r="AX469" s="52"/>
    </row>
    <row r="470" spans="1:50" s="123" customFormat="1" ht="72" hidden="1" x14ac:dyDescent="0.2">
      <c r="A470" s="52" t="s">
        <v>46</v>
      </c>
      <c r="B470" s="52" t="s">
        <v>277</v>
      </c>
      <c r="C470" s="52" t="s">
        <v>276</v>
      </c>
      <c r="D470" s="52" t="s">
        <v>33</v>
      </c>
      <c r="E470" s="52" t="s">
        <v>454</v>
      </c>
      <c r="F470" s="121" t="s">
        <v>2040</v>
      </c>
      <c r="G470" s="52" t="s">
        <v>772</v>
      </c>
      <c r="H470" s="71" t="s">
        <v>340</v>
      </c>
      <c r="I470" s="71" t="s">
        <v>274</v>
      </c>
      <c r="J470" s="122">
        <v>156000</v>
      </c>
      <c r="K470" s="249" t="s">
        <v>137</v>
      </c>
      <c r="L470" s="78"/>
      <c r="M470" s="78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5">
        <v>156000</v>
      </c>
      <c r="AE470" s="54" t="s">
        <v>3780</v>
      </c>
      <c r="AF470" s="54" t="s">
        <v>2986</v>
      </c>
      <c r="AG470" s="52" t="s">
        <v>3544</v>
      </c>
      <c r="AH470" s="52" t="s">
        <v>3475</v>
      </c>
      <c r="AI470" s="54" t="s">
        <v>2457</v>
      </c>
      <c r="AJ470" s="54"/>
      <c r="AK470" s="54" t="s">
        <v>1338</v>
      </c>
      <c r="AL470" s="54" t="s">
        <v>1570</v>
      </c>
      <c r="AM470" s="52" t="s">
        <v>3553</v>
      </c>
      <c r="AN470" s="122"/>
      <c r="AO470" s="122">
        <v>156000</v>
      </c>
      <c r="AP470" s="119">
        <f t="shared" si="16"/>
        <v>0</v>
      </c>
      <c r="AQ470" s="71"/>
      <c r="AR470" s="71"/>
      <c r="AS470" s="71"/>
      <c r="AT470" s="71"/>
      <c r="AU470" s="52"/>
      <c r="AV470" s="119"/>
      <c r="AW470" s="147"/>
      <c r="AX470" s="52"/>
    </row>
    <row r="471" spans="1:50" s="123" customFormat="1" ht="72" hidden="1" x14ac:dyDescent="0.2">
      <c r="A471" s="52" t="s">
        <v>46</v>
      </c>
      <c r="B471" s="52" t="s">
        <v>277</v>
      </c>
      <c r="C471" s="52" t="s">
        <v>276</v>
      </c>
      <c r="D471" s="52" t="s">
        <v>33</v>
      </c>
      <c r="E471" s="52" t="s">
        <v>454</v>
      </c>
      <c r="F471" s="121" t="s">
        <v>2041</v>
      </c>
      <c r="G471" s="52" t="s">
        <v>773</v>
      </c>
      <c r="H471" s="71" t="s">
        <v>340</v>
      </c>
      <c r="I471" s="71" t="s">
        <v>274</v>
      </c>
      <c r="J471" s="122">
        <v>72000</v>
      </c>
      <c r="K471" s="249" t="s">
        <v>137</v>
      </c>
      <c r="L471" s="78"/>
      <c r="M471" s="78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5">
        <v>72000</v>
      </c>
      <c r="AE471" s="54" t="s">
        <v>3780</v>
      </c>
      <c r="AF471" s="54" t="s">
        <v>2986</v>
      </c>
      <c r="AG471" s="52" t="s">
        <v>3544</v>
      </c>
      <c r="AH471" s="52" t="s">
        <v>3475</v>
      </c>
      <c r="AI471" s="54" t="s">
        <v>2457</v>
      </c>
      <c r="AJ471" s="54"/>
      <c r="AK471" s="54" t="s">
        <v>1338</v>
      </c>
      <c r="AL471" s="54" t="s">
        <v>1570</v>
      </c>
      <c r="AM471" s="52" t="s">
        <v>3553</v>
      </c>
      <c r="AN471" s="122"/>
      <c r="AO471" s="122">
        <v>72000</v>
      </c>
      <c r="AP471" s="119">
        <f t="shared" si="16"/>
        <v>0</v>
      </c>
      <c r="AQ471" s="71"/>
      <c r="AR471" s="71"/>
      <c r="AS471" s="71"/>
      <c r="AT471" s="71"/>
      <c r="AU471" s="52"/>
      <c r="AV471" s="119"/>
      <c r="AW471" s="147"/>
      <c r="AX471" s="52"/>
    </row>
    <row r="472" spans="1:50" s="123" customFormat="1" ht="72" hidden="1" x14ac:dyDescent="0.2">
      <c r="A472" s="52" t="s">
        <v>46</v>
      </c>
      <c r="B472" s="52" t="s">
        <v>277</v>
      </c>
      <c r="C472" s="52" t="s">
        <v>276</v>
      </c>
      <c r="D472" s="52" t="s">
        <v>33</v>
      </c>
      <c r="E472" s="52" t="s">
        <v>454</v>
      </c>
      <c r="F472" s="121" t="s">
        <v>2042</v>
      </c>
      <c r="G472" s="52" t="s">
        <v>774</v>
      </c>
      <c r="H472" s="71" t="s">
        <v>267</v>
      </c>
      <c r="I472" s="71" t="s">
        <v>274</v>
      </c>
      <c r="J472" s="122">
        <v>123000</v>
      </c>
      <c r="K472" s="249" t="s">
        <v>137</v>
      </c>
      <c r="L472" s="78"/>
      <c r="M472" s="78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5">
        <v>123000</v>
      </c>
      <c r="AE472" s="54" t="s">
        <v>3780</v>
      </c>
      <c r="AF472" s="54" t="s">
        <v>2986</v>
      </c>
      <c r="AG472" s="52" t="s">
        <v>3544</v>
      </c>
      <c r="AH472" s="52" t="s">
        <v>3475</v>
      </c>
      <c r="AI472" s="54" t="s">
        <v>2457</v>
      </c>
      <c r="AJ472" s="54"/>
      <c r="AK472" s="54" t="s">
        <v>1338</v>
      </c>
      <c r="AL472" s="54" t="s">
        <v>1570</v>
      </c>
      <c r="AM472" s="52" t="s">
        <v>3553</v>
      </c>
      <c r="AN472" s="122"/>
      <c r="AO472" s="122">
        <v>123000</v>
      </c>
      <c r="AP472" s="119">
        <f t="shared" si="16"/>
        <v>0</v>
      </c>
      <c r="AQ472" s="71"/>
      <c r="AR472" s="71"/>
      <c r="AS472" s="71"/>
      <c r="AT472" s="71"/>
      <c r="AU472" s="52"/>
      <c r="AV472" s="119"/>
      <c r="AW472" s="147"/>
      <c r="AX472" s="52"/>
    </row>
    <row r="473" spans="1:50" s="123" customFormat="1" ht="72" hidden="1" x14ac:dyDescent="0.2">
      <c r="A473" s="52" t="s">
        <v>46</v>
      </c>
      <c r="B473" s="52" t="s">
        <v>277</v>
      </c>
      <c r="C473" s="52" t="s">
        <v>276</v>
      </c>
      <c r="D473" s="52" t="s">
        <v>33</v>
      </c>
      <c r="E473" s="52" t="s">
        <v>454</v>
      </c>
      <c r="F473" s="121" t="s">
        <v>2043</v>
      </c>
      <c r="G473" s="52" t="s">
        <v>775</v>
      </c>
      <c r="H473" s="71" t="s">
        <v>340</v>
      </c>
      <c r="I473" s="71" t="s">
        <v>274</v>
      </c>
      <c r="J473" s="122">
        <v>108000</v>
      </c>
      <c r="K473" s="249" t="s">
        <v>137</v>
      </c>
      <c r="L473" s="78"/>
      <c r="M473" s="78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5">
        <v>108000</v>
      </c>
      <c r="AE473" s="54" t="s">
        <v>3780</v>
      </c>
      <c r="AF473" s="54" t="s">
        <v>2986</v>
      </c>
      <c r="AG473" s="52" t="s">
        <v>3544</v>
      </c>
      <c r="AH473" s="52" t="s">
        <v>3475</v>
      </c>
      <c r="AI473" s="54" t="s">
        <v>2457</v>
      </c>
      <c r="AJ473" s="54"/>
      <c r="AK473" s="54" t="s">
        <v>1338</v>
      </c>
      <c r="AL473" s="54" t="s">
        <v>1570</v>
      </c>
      <c r="AM473" s="52" t="s">
        <v>3553</v>
      </c>
      <c r="AN473" s="122"/>
      <c r="AO473" s="122">
        <v>108000</v>
      </c>
      <c r="AP473" s="119">
        <f t="shared" si="16"/>
        <v>0</v>
      </c>
      <c r="AQ473" s="71"/>
      <c r="AR473" s="71"/>
      <c r="AS473" s="71"/>
      <c r="AT473" s="71"/>
      <c r="AU473" s="52"/>
      <c r="AV473" s="119"/>
      <c r="AW473" s="147"/>
      <c r="AX473" s="52"/>
    </row>
    <row r="474" spans="1:50" s="123" customFormat="1" ht="72" hidden="1" x14ac:dyDescent="0.2">
      <c r="A474" s="52" t="s">
        <v>46</v>
      </c>
      <c r="B474" s="52" t="s">
        <v>277</v>
      </c>
      <c r="C474" s="52" t="s">
        <v>276</v>
      </c>
      <c r="D474" s="52" t="s">
        <v>33</v>
      </c>
      <c r="E474" s="52" t="s">
        <v>454</v>
      </c>
      <c r="F474" s="121" t="s">
        <v>2044</v>
      </c>
      <c r="G474" s="52" t="s">
        <v>776</v>
      </c>
      <c r="H474" s="71" t="s">
        <v>501</v>
      </c>
      <c r="I474" s="71" t="s">
        <v>274</v>
      </c>
      <c r="J474" s="122">
        <v>188000</v>
      </c>
      <c r="K474" s="249" t="s">
        <v>137</v>
      </c>
      <c r="L474" s="78"/>
      <c r="M474" s="78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5">
        <v>188000</v>
      </c>
      <c r="AE474" s="54" t="s">
        <v>3780</v>
      </c>
      <c r="AF474" s="54" t="s">
        <v>2986</v>
      </c>
      <c r="AG474" s="52" t="s">
        <v>3544</v>
      </c>
      <c r="AH474" s="52" t="s">
        <v>3475</v>
      </c>
      <c r="AI474" s="54" t="s">
        <v>2457</v>
      </c>
      <c r="AJ474" s="54"/>
      <c r="AK474" s="54" t="s">
        <v>1338</v>
      </c>
      <c r="AL474" s="54" t="s">
        <v>1570</v>
      </c>
      <c r="AM474" s="52" t="s">
        <v>3553</v>
      </c>
      <c r="AN474" s="122"/>
      <c r="AO474" s="122">
        <v>188000</v>
      </c>
      <c r="AP474" s="119">
        <f t="shared" si="16"/>
        <v>0</v>
      </c>
      <c r="AQ474" s="71"/>
      <c r="AR474" s="71"/>
      <c r="AS474" s="71"/>
      <c r="AT474" s="71"/>
      <c r="AU474" s="52"/>
      <c r="AV474" s="119"/>
      <c r="AW474" s="147"/>
      <c r="AX474" s="52"/>
    </row>
    <row r="475" spans="1:50" s="123" customFormat="1" ht="72" hidden="1" x14ac:dyDescent="0.2">
      <c r="A475" s="52" t="s">
        <v>46</v>
      </c>
      <c r="B475" s="52" t="s">
        <v>277</v>
      </c>
      <c r="C475" s="52" t="s">
        <v>276</v>
      </c>
      <c r="D475" s="52" t="s">
        <v>33</v>
      </c>
      <c r="E475" s="52" t="s">
        <v>454</v>
      </c>
      <c r="F475" s="121" t="s">
        <v>2045</v>
      </c>
      <c r="G475" s="52" t="s">
        <v>777</v>
      </c>
      <c r="H475" s="71" t="s">
        <v>340</v>
      </c>
      <c r="I475" s="71" t="s">
        <v>274</v>
      </c>
      <c r="J475" s="122">
        <v>96000</v>
      </c>
      <c r="K475" s="249" t="s">
        <v>137</v>
      </c>
      <c r="L475" s="78"/>
      <c r="M475" s="78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5">
        <v>96000</v>
      </c>
      <c r="AE475" s="54" t="s">
        <v>3780</v>
      </c>
      <c r="AF475" s="54" t="s">
        <v>2986</v>
      </c>
      <c r="AG475" s="52" t="s">
        <v>3544</v>
      </c>
      <c r="AH475" s="52" t="s">
        <v>3475</v>
      </c>
      <c r="AI475" s="54" t="s">
        <v>2457</v>
      </c>
      <c r="AJ475" s="54"/>
      <c r="AK475" s="54" t="s">
        <v>1338</v>
      </c>
      <c r="AL475" s="54" t="s">
        <v>1570</v>
      </c>
      <c r="AM475" s="52" t="s">
        <v>3553</v>
      </c>
      <c r="AN475" s="122"/>
      <c r="AO475" s="122">
        <v>96000</v>
      </c>
      <c r="AP475" s="119">
        <f t="shared" si="16"/>
        <v>0</v>
      </c>
      <c r="AQ475" s="71"/>
      <c r="AR475" s="71"/>
      <c r="AS475" s="71"/>
      <c r="AT475" s="71"/>
      <c r="AU475" s="52"/>
      <c r="AV475" s="119"/>
      <c r="AW475" s="147"/>
      <c r="AX475" s="52"/>
    </row>
    <row r="476" spans="1:50" s="123" customFormat="1" ht="90" x14ac:dyDescent="0.2">
      <c r="A476" s="52" t="s">
        <v>46</v>
      </c>
      <c r="B476" s="52" t="s">
        <v>277</v>
      </c>
      <c r="C476" s="52" t="s">
        <v>276</v>
      </c>
      <c r="D476" s="52" t="s">
        <v>22</v>
      </c>
      <c r="E476" s="52" t="s">
        <v>349</v>
      </c>
      <c r="F476" s="121" t="s">
        <v>2046</v>
      </c>
      <c r="G476" s="52" t="s">
        <v>778</v>
      </c>
      <c r="H476" s="71" t="s">
        <v>270</v>
      </c>
      <c r="I476" s="71" t="s">
        <v>275</v>
      </c>
      <c r="J476" s="122">
        <v>1920000</v>
      </c>
      <c r="K476" s="249" t="s">
        <v>137</v>
      </c>
      <c r="L476" s="78"/>
      <c r="M476" s="78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54" t="s">
        <v>2992</v>
      </c>
      <c r="AG476" s="52" t="s">
        <v>3544</v>
      </c>
      <c r="AH476" s="54" t="s">
        <v>3472</v>
      </c>
      <c r="AI476" s="54" t="s">
        <v>2456</v>
      </c>
      <c r="AJ476" s="54"/>
      <c r="AK476" s="54" t="s">
        <v>1339</v>
      </c>
      <c r="AL476" s="54" t="s">
        <v>1570</v>
      </c>
      <c r="AM476" s="52" t="s">
        <v>3553</v>
      </c>
      <c r="AN476" s="119">
        <v>1915300</v>
      </c>
      <c r="AO476" s="119"/>
      <c r="AP476" s="119">
        <f t="shared" si="16"/>
        <v>4700</v>
      </c>
      <c r="AQ476" s="71"/>
      <c r="AR476" s="71"/>
      <c r="AS476" s="52"/>
      <c r="AT476" s="52"/>
      <c r="AU476" s="52"/>
      <c r="AV476" s="119"/>
      <c r="AW476" s="119"/>
      <c r="AX476" s="52"/>
    </row>
    <row r="477" spans="1:50" s="123" customFormat="1" ht="72" hidden="1" x14ac:dyDescent="0.2">
      <c r="A477" s="52" t="s">
        <v>46</v>
      </c>
      <c r="B477" s="52" t="s">
        <v>277</v>
      </c>
      <c r="C477" s="52" t="s">
        <v>276</v>
      </c>
      <c r="D477" s="52" t="s">
        <v>10</v>
      </c>
      <c r="E477" s="52" t="s">
        <v>311</v>
      </c>
      <c r="F477" s="121" t="s">
        <v>2047</v>
      </c>
      <c r="G477" s="52" t="s">
        <v>779</v>
      </c>
      <c r="H477" s="71" t="s">
        <v>303</v>
      </c>
      <c r="I477" s="71" t="s">
        <v>271</v>
      </c>
      <c r="J477" s="122">
        <v>43000</v>
      </c>
      <c r="K477" s="78"/>
      <c r="L477" s="78"/>
      <c r="M477" s="249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6">
        <v>42900</v>
      </c>
      <c r="AE477" s="54" t="s">
        <v>3780</v>
      </c>
      <c r="AF477" s="54"/>
      <c r="AG477" s="54" t="s">
        <v>3544</v>
      </c>
      <c r="AH477" s="52" t="s">
        <v>2457</v>
      </c>
      <c r="AI477" s="52" t="s">
        <v>2457</v>
      </c>
      <c r="AJ477" s="52"/>
      <c r="AK477" s="54" t="s">
        <v>1336</v>
      </c>
      <c r="AL477" s="52" t="s">
        <v>1569</v>
      </c>
      <c r="AM477" s="52" t="s">
        <v>3552</v>
      </c>
      <c r="AN477" s="119"/>
      <c r="AO477" s="119">
        <v>42900</v>
      </c>
      <c r="AP477" s="119">
        <f t="shared" si="16"/>
        <v>100</v>
      </c>
      <c r="AQ477" s="71"/>
      <c r="AR477" s="71"/>
      <c r="AS477" s="71"/>
      <c r="AT477" s="71"/>
      <c r="AU477" s="71"/>
      <c r="AV477" s="71"/>
      <c r="AW477" s="71"/>
      <c r="AX477" s="52"/>
    </row>
    <row r="478" spans="1:50" s="123" customFormat="1" ht="72" hidden="1" x14ac:dyDescent="0.2">
      <c r="A478" s="52" t="s">
        <v>46</v>
      </c>
      <c r="B478" s="52" t="s">
        <v>277</v>
      </c>
      <c r="C478" s="52" t="s">
        <v>276</v>
      </c>
      <c r="D478" s="52" t="s">
        <v>10</v>
      </c>
      <c r="E478" s="52" t="s">
        <v>311</v>
      </c>
      <c r="F478" s="121" t="s">
        <v>2048</v>
      </c>
      <c r="G478" s="52" t="s">
        <v>780</v>
      </c>
      <c r="H478" s="71" t="s">
        <v>269</v>
      </c>
      <c r="I478" s="71" t="s">
        <v>271</v>
      </c>
      <c r="J478" s="122">
        <v>15000</v>
      </c>
      <c r="K478" s="78"/>
      <c r="L478" s="78"/>
      <c r="M478" s="249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5">
        <v>15000</v>
      </c>
      <c r="AE478" s="54" t="s">
        <v>3780</v>
      </c>
      <c r="AF478" s="54"/>
      <c r="AG478" s="54" t="s">
        <v>3544</v>
      </c>
      <c r="AH478" s="52" t="s">
        <v>2457</v>
      </c>
      <c r="AI478" s="52" t="s">
        <v>2457</v>
      </c>
      <c r="AJ478" s="52"/>
      <c r="AK478" s="54" t="s">
        <v>1336</v>
      </c>
      <c r="AL478" s="52" t="s">
        <v>1569</v>
      </c>
      <c r="AM478" s="52" t="s">
        <v>3552</v>
      </c>
      <c r="AN478" s="119"/>
      <c r="AO478" s="122">
        <v>15000</v>
      </c>
      <c r="AP478" s="119">
        <f t="shared" si="16"/>
        <v>0</v>
      </c>
      <c r="AQ478" s="149"/>
      <c r="AR478" s="71"/>
      <c r="AS478" s="71"/>
      <c r="AT478" s="71"/>
      <c r="AU478" s="71"/>
      <c r="AV478" s="71"/>
      <c r="AW478" s="71"/>
      <c r="AX478" s="52"/>
    </row>
    <row r="479" spans="1:50" s="123" customFormat="1" ht="126" hidden="1" x14ac:dyDescent="0.2">
      <c r="A479" s="52" t="s">
        <v>46</v>
      </c>
      <c r="B479" s="52" t="s">
        <v>277</v>
      </c>
      <c r="C479" s="52" t="s">
        <v>17</v>
      </c>
      <c r="D479" s="52" t="s">
        <v>34</v>
      </c>
      <c r="E479" s="52" t="s">
        <v>454</v>
      </c>
      <c r="F479" s="121" t="s">
        <v>2049</v>
      </c>
      <c r="G479" s="52" t="s">
        <v>1144</v>
      </c>
      <c r="H479" s="71" t="s">
        <v>270</v>
      </c>
      <c r="I479" s="71" t="s">
        <v>1122</v>
      </c>
      <c r="J479" s="122">
        <v>1800000</v>
      </c>
      <c r="K479" s="249" t="s">
        <v>137</v>
      </c>
      <c r="L479" s="78"/>
      <c r="M479" s="78"/>
      <c r="N479" s="168" t="s">
        <v>3002</v>
      </c>
      <c r="O479" s="168" t="s">
        <v>3782</v>
      </c>
      <c r="P479" s="168" t="s">
        <v>3783</v>
      </c>
      <c r="Q479" s="168" t="s">
        <v>3784</v>
      </c>
      <c r="R479" s="168" t="s">
        <v>3785</v>
      </c>
      <c r="S479" s="168" t="s">
        <v>122</v>
      </c>
      <c r="T479" s="168" t="s">
        <v>1289</v>
      </c>
      <c r="U479" s="168" t="s">
        <v>1289</v>
      </c>
      <c r="V479" s="168" t="s">
        <v>3786</v>
      </c>
      <c r="W479" s="378">
        <v>1518491</v>
      </c>
      <c r="X479" s="379">
        <v>3</v>
      </c>
      <c r="Y479" s="380" t="s">
        <v>3968</v>
      </c>
      <c r="Z479" s="380" t="s">
        <v>3789</v>
      </c>
      <c r="AA479" s="379">
        <v>7014329801</v>
      </c>
      <c r="AB479" s="52" t="s">
        <v>1289</v>
      </c>
      <c r="AC479" s="52" t="s">
        <v>1289</v>
      </c>
      <c r="AD479" s="71" t="s">
        <v>1289</v>
      </c>
      <c r="AE479" s="381" t="s">
        <v>3788</v>
      </c>
      <c r="AF479" s="54" t="s">
        <v>3004</v>
      </c>
      <c r="AG479" s="54" t="s">
        <v>3540</v>
      </c>
      <c r="AH479" s="54" t="s">
        <v>1571</v>
      </c>
      <c r="AI479" s="52" t="s">
        <v>2456</v>
      </c>
      <c r="AJ479" s="52"/>
      <c r="AK479" s="54" t="s">
        <v>1340</v>
      </c>
      <c r="AL479" s="54" t="s">
        <v>1568</v>
      </c>
      <c r="AM479" s="52" t="s">
        <v>3553</v>
      </c>
      <c r="AN479" s="119">
        <v>1518491</v>
      </c>
      <c r="AO479" s="119"/>
      <c r="AP479" s="119">
        <f t="shared" si="16"/>
        <v>281509</v>
      </c>
      <c r="AQ479" s="150"/>
      <c r="AR479" s="150"/>
      <c r="AS479" s="52"/>
      <c r="AT479" s="52"/>
      <c r="AU479" s="52"/>
      <c r="AV479" s="52"/>
      <c r="AW479" s="52"/>
      <c r="AX479" s="52"/>
    </row>
    <row r="480" spans="1:50" s="123" customFormat="1" ht="180" hidden="1" customHeight="1" x14ac:dyDescent="0.2">
      <c r="A480" s="52" t="s">
        <v>46</v>
      </c>
      <c r="B480" s="52" t="s">
        <v>277</v>
      </c>
      <c r="C480" s="52" t="s">
        <v>17</v>
      </c>
      <c r="D480" s="52" t="s">
        <v>34</v>
      </c>
      <c r="E480" s="52" t="s">
        <v>454</v>
      </c>
      <c r="F480" s="121" t="s">
        <v>2050</v>
      </c>
      <c r="G480" s="52" t="s">
        <v>1145</v>
      </c>
      <c r="H480" s="71" t="s">
        <v>270</v>
      </c>
      <c r="I480" s="71" t="s">
        <v>631</v>
      </c>
      <c r="J480" s="122">
        <v>15000000</v>
      </c>
      <c r="K480" s="249" t="s">
        <v>137</v>
      </c>
      <c r="L480" s="78"/>
      <c r="M480" s="78"/>
      <c r="N480" s="168" t="s">
        <v>1289</v>
      </c>
      <c r="O480" s="168" t="s">
        <v>3005</v>
      </c>
      <c r="P480" s="168" t="s">
        <v>2957</v>
      </c>
      <c r="Q480" s="168" t="s">
        <v>3006</v>
      </c>
      <c r="R480" s="168" t="s">
        <v>29</v>
      </c>
      <c r="S480" s="168" t="s">
        <v>122</v>
      </c>
      <c r="T480" s="168" t="s">
        <v>1289</v>
      </c>
      <c r="U480" s="168" t="s">
        <v>1289</v>
      </c>
      <c r="V480" s="168" t="s">
        <v>3007</v>
      </c>
      <c r="W480" s="378">
        <v>12498000</v>
      </c>
      <c r="X480" s="379">
        <v>8</v>
      </c>
      <c r="Y480" s="382" t="s">
        <v>3983</v>
      </c>
      <c r="Z480" s="52" t="s">
        <v>3787</v>
      </c>
      <c r="AA480" s="379">
        <v>7014314588</v>
      </c>
      <c r="AB480" s="52" t="s">
        <v>1289</v>
      </c>
      <c r="AC480" s="52" t="s">
        <v>1289</v>
      </c>
      <c r="AD480" s="71" t="s">
        <v>1289</v>
      </c>
      <c r="AE480" s="381" t="s">
        <v>3788</v>
      </c>
      <c r="AF480" s="54" t="s">
        <v>3008</v>
      </c>
      <c r="AG480" s="54" t="s">
        <v>3541</v>
      </c>
      <c r="AH480" s="54" t="s">
        <v>3470</v>
      </c>
      <c r="AI480" s="52" t="s">
        <v>2456</v>
      </c>
      <c r="AJ480" s="52"/>
      <c r="AK480" s="54" t="s">
        <v>1341</v>
      </c>
      <c r="AL480" s="54" t="s">
        <v>1570</v>
      </c>
      <c r="AM480" s="52" t="s">
        <v>3553</v>
      </c>
      <c r="AN480" s="119">
        <v>12498000</v>
      </c>
      <c r="AO480" s="119"/>
      <c r="AP480" s="119">
        <f t="shared" si="16"/>
        <v>2502000</v>
      </c>
      <c r="AQ480" s="150"/>
      <c r="AR480" s="150"/>
      <c r="AS480" s="52"/>
      <c r="AT480" s="52"/>
      <c r="AU480" s="52"/>
      <c r="AV480" s="119"/>
      <c r="AW480" s="146"/>
      <c r="AX480" s="52"/>
    </row>
    <row r="481" spans="1:50" s="123" customFormat="1" ht="72" x14ac:dyDescent="0.2">
      <c r="A481" s="52" t="s">
        <v>47</v>
      </c>
      <c r="B481" s="52" t="s">
        <v>277</v>
      </c>
      <c r="C481" s="52" t="s">
        <v>276</v>
      </c>
      <c r="D481" s="52" t="s">
        <v>11</v>
      </c>
      <c r="E481" s="52" t="s">
        <v>454</v>
      </c>
      <c r="F481" s="121" t="s">
        <v>2051</v>
      </c>
      <c r="G481" s="52" t="s">
        <v>781</v>
      </c>
      <c r="H481" s="71" t="s">
        <v>269</v>
      </c>
      <c r="I481" s="71" t="s">
        <v>268</v>
      </c>
      <c r="J481" s="122">
        <v>8000</v>
      </c>
      <c r="K481" s="249" t="s">
        <v>137</v>
      </c>
      <c r="L481" s="78"/>
      <c r="M481" s="78"/>
      <c r="N481" s="439"/>
      <c r="O481" s="19" t="s">
        <v>3790</v>
      </c>
      <c r="P481" s="48">
        <v>23096</v>
      </c>
      <c r="Q481" s="19" t="s">
        <v>3791</v>
      </c>
      <c r="R481" s="19" t="s">
        <v>29</v>
      </c>
      <c r="S481" s="19" t="s">
        <v>3792</v>
      </c>
      <c r="T481" s="19"/>
      <c r="U481" s="19"/>
      <c r="V481" s="19" t="s">
        <v>3793</v>
      </c>
      <c r="W481" s="17">
        <v>7600</v>
      </c>
      <c r="X481" s="18" t="s">
        <v>1182</v>
      </c>
      <c r="Y481" s="128">
        <v>23124</v>
      </c>
      <c r="Z481" s="17">
        <v>7600</v>
      </c>
      <c r="AA481" s="19">
        <v>7014210599</v>
      </c>
      <c r="AB481" s="48">
        <v>23111</v>
      </c>
      <c r="AC481" s="48">
        <v>23111</v>
      </c>
      <c r="AD481" s="17">
        <v>7600</v>
      </c>
      <c r="AE481" s="20" t="s">
        <v>3794</v>
      </c>
      <c r="AF481" s="54" t="s">
        <v>3023</v>
      </c>
      <c r="AG481" s="54" t="s">
        <v>3544</v>
      </c>
      <c r="AH481" s="54" t="s">
        <v>3472</v>
      </c>
      <c r="AI481" s="54" t="s">
        <v>2456</v>
      </c>
      <c r="AJ481" s="54"/>
      <c r="AK481" s="54" t="s">
        <v>1342</v>
      </c>
      <c r="AL481" s="52" t="s">
        <v>1571</v>
      </c>
      <c r="AM481" s="52" t="s">
        <v>3553</v>
      </c>
      <c r="AN481" s="119">
        <v>7600</v>
      </c>
      <c r="AO481" s="119"/>
      <c r="AP481" s="119">
        <f t="shared" si="16"/>
        <v>400</v>
      </c>
      <c r="AQ481" s="311" t="s">
        <v>1343</v>
      </c>
      <c r="AR481" s="311" t="s">
        <v>1344</v>
      </c>
      <c r="AS481" s="311" t="s">
        <v>3036</v>
      </c>
      <c r="AT481" s="311" t="s">
        <v>3036</v>
      </c>
      <c r="AU481" s="311" t="s">
        <v>1368</v>
      </c>
      <c r="AV481" s="17">
        <v>8000</v>
      </c>
      <c r="AW481" s="19">
        <v>400</v>
      </c>
      <c r="AX481" s="19"/>
    </row>
    <row r="482" spans="1:50" s="123" customFormat="1" ht="72" x14ac:dyDescent="0.2">
      <c r="A482" s="52" t="s">
        <v>47</v>
      </c>
      <c r="B482" s="52" t="s">
        <v>277</v>
      </c>
      <c r="C482" s="52" t="s">
        <v>276</v>
      </c>
      <c r="D482" s="52" t="s">
        <v>11</v>
      </c>
      <c r="E482" s="52" t="s">
        <v>454</v>
      </c>
      <c r="F482" s="121" t="s">
        <v>2052</v>
      </c>
      <c r="G482" s="52" t="s">
        <v>782</v>
      </c>
      <c r="H482" s="71" t="s">
        <v>270</v>
      </c>
      <c r="I482" s="71" t="s">
        <v>268</v>
      </c>
      <c r="J482" s="122">
        <v>9500</v>
      </c>
      <c r="K482" s="249" t="s">
        <v>137</v>
      </c>
      <c r="L482" s="78"/>
      <c r="M482" s="78"/>
      <c r="N482" s="439"/>
      <c r="O482" s="19" t="s">
        <v>3795</v>
      </c>
      <c r="P482" s="48">
        <v>23096</v>
      </c>
      <c r="Q482" s="19" t="s">
        <v>3791</v>
      </c>
      <c r="R482" s="19" t="s">
        <v>29</v>
      </c>
      <c r="S482" s="19" t="s">
        <v>3792</v>
      </c>
      <c r="T482" s="19"/>
      <c r="U482" s="19"/>
      <c r="V482" s="19" t="s">
        <v>3793</v>
      </c>
      <c r="W482" s="17">
        <v>9100</v>
      </c>
      <c r="X482" s="18" t="s">
        <v>1182</v>
      </c>
      <c r="Y482" s="128">
        <v>23124</v>
      </c>
      <c r="Z482" s="17">
        <v>9100</v>
      </c>
      <c r="AA482" s="19">
        <v>7014210599</v>
      </c>
      <c r="AB482" s="48">
        <v>23111</v>
      </c>
      <c r="AC482" s="48">
        <v>23111</v>
      </c>
      <c r="AD482" s="17">
        <v>9100</v>
      </c>
      <c r="AE482" s="20" t="s">
        <v>3794</v>
      </c>
      <c r="AF482" s="54" t="s">
        <v>3023</v>
      </c>
      <c r="AG482" s="54" t="s">
        <v>3544</v>
      </c>
      <c r="AH482" s="54" t="s">
        <v>3472</v>
      </c>
      <c r="AI482" s="54" t="s">
        <v>2456</v>
      </c>
      <c r="AJ482" s="54"/>
      <c r="AK482" s="54" t="s">
        <v>1342</v>
      </c>
      <c r="AL482" s="52" t="s">
        <v>1571</v>
      </c>
      <c r="AM482" s="52" t="s">
        <v>3553</v>
      </c>
      <c r="AN482" s="119">
        <v>9100</v>
      </c>
      <c r="AO482" s="119"/>
      <c r="AP482" s="119">
        <f t="shared" si="16"/>
        <v>400</v>
      </c>
      <c r="AQ482" s="311" t="s">
        <v>1343</v>
      </c>
      <c r="AR482" s="311" t="s">
        <v>1344</v>
      </c>
      <c r="AS482" s="311" t="s">
        <v>3036</v>
      </c>
      <c r="AT482" s="311" t="s">
        <v>3036</v>
      </c>
      <c r="AU482" s="311" t="s">
        <v>1368</v>
      </c>
      <c r="AV482" s="17">
        <v>9500</v>
      </c>
      <c r="AW482" s="19">
        <v>400</v>
      </c>
      <c r="AX482" s="19"/>
    </row>
    <row r="483" spans="1:50" s="123" customFormat="1" ht="72" x14ac:dyDescent="0.2">
      <c r="A483" s="52" t="s">
        <v>47</v>
      </c>
      <c r="B483" s="52" t="s">
        <v>277</v>
      </c>
      <c r="C483" s="52" t="s">
        <v>276</v>
      </c>
      <c r="D483" s="52" t="s">
        <v>11</v>
      </c>
      <c r="E483" s="52" t="s">
        <v>454</v>
      </c>
      <c r="F483" s="121" t="s">
        <v>2053</v>
      </c>
      <c r="G483" s="52" t="s">
        <v>783</v>
      </c>
      <c r="H483" s="71" t="s">
        <v>402</v>
      </c>
      <c r="I483" s="71" t="s">
        <v>268</v>
      </c>
      <c r="J483" s="122">
        <v>12000</v>
      </c>
      <c r="K483" s="249" t="s">
        <v>137</v>
      </c>
      <c r="L483" s="78"/>
      <c r="M483" s="78"/>
      <c r="N483" s="439"/>
      <c r="O483" s="19" t="s">
        <v>3796</v>
      </c>
      <c r="P483" s="48">
        <v>23096</v>
      </c>
      <c r="Q483" s="19" t="s">
        <v>3791</v>
      </c>
      <c r="R483" s="19" t="s">
        <v>29</v>
      </c>
      <c r="S483" s="19" t="s">
        <v>3792</v>
      </c>
      <c r="T483" s="19"/>
      <c r="U483" s="19"/>
      <c r="V483" s="19" t="s">
        <v>3793</v>
      </c>
      <c r="W483" s="17">
        <v>12000</v>
      </c>
      <c r="X483" s="18" t="s">
        <v>1182</v>
      </c>
      <c r="Y483" s="128">
        <v>23124</v>
      </c>
      <c r="Z483" s="17">
        <v>12000</v>
      </c>
      <c r="AA483" s="19">
        <v>7014210599</v>
      </c>
      <c r="AB483" s="48">
        <v>23111</v>
      </c>
      <c r="AC483" s="48">
        <v>23111</v>
      </c>
      <c r="AD483" s="17">
        <v>12000</v>
      </c>
      <c r="AE483" s="20" t="s">
        <v>3794</v>
      </c>
      <c r="AF483" s="54" t="s">
        <v>3023</v>
      </c>
      <c r="AG483" s="54" t="s">
        <v>3544</v>
      </c>
      <c r="AH483" s="54" t="s">
        <v>3472</v>
      </c>
      <c r="AI483" s="54" t="s">
        <v>2456</v>
      </c>
      <c r="AJ483" s="54"/>
      <c r="AK483" s="54" t="s">
        <v>1342</v>
      </c>
      <c r="AL483" s="52" t="s">
        <v>1571</v>
      </c>
      <c r="AM483" s="52" t="s">
        <v>3553</v>
      </c>
      <c r="AN483" s="119">
        <v>12000</v>
      </c>
      <c r="AO483" s="119"/>
      <c r="AP483" s="119">
        <f t="shared" si="16"/>
        <v>0</v>
      </c>
      <c r="AQ483" s="311" t="s">
        <v>1343</v>
      </c>
      <c r="AR483" s="311" t="s">
        <v>1344</v>
      </c>
      <c r="AS483" s="311" t="s">
        <v>3036</v>
      </c>
      <c r="AT483" s="311" t="s">
        <v>3036</v>
      </c>
      <c r="AU483" s="311" t="s">
        <v>1368</v>
      </c>
      <c r="AV483" s="17">
        <v>12000</v>
      </c>
      <c r="AW483" s="19"/>
      <c r="AX483" s="19"/>
    </row>
    <row r="484" spans="1:50" s="123" customFormat="1" ht="72" x14ac:dyDescent="0.2">
      <c r="A484" s="52" t="s">
        <v>47</v>
      </c>
      <c r="B484" s="52" t="s">
        <v>277</v>
      </c>
      <c r="C484" s="52" t="s">
        <v>276</v>
      </c>
      <c r="D484" s="52" t="s">
        <v>11</v>
      </c>
      <c r="E484" s="52" t="s">
        <v>454</v>
      </c>
      <c r="F484" s="121" t="s">
        <v>2054</v>
      </c>
      <c r="G484" s="52" t="s">
        <v>784</v>
      </c>
      <c r="H484" s="71" t="s">
        <v>360</v>
      </c>
      <c r="I484" s="71" t="s">
        <v>268</v>
      </c>
      <c r="J484" s="122">
        <v>105000</v>
      </c>
      <c r="K484" s="249" t="s">
        <v>137</v>
      </c>
      <c r="L484" s="78"/>
      <c r="M484" s="78"/>
      <c r="N484" s="439"/>
      <c r="O484" s="19" t="s">
        <v>3797</v>
      </c>
      <c r="P484" s="48">
        <v>23096</v>
      </c>
      <c r="Q484" s="19" t="s">
        <v>3791</v>
      </c>
      <c r="R484" s="19" t="s">
        <v>29</v>
      </c>
      <c r="S484" s="19" t="s">
        <v>3792</v>
      </c>
      <c r="T484" s="19"/>
      <c r="U484" s="19"/>
      <c r="V484" s="19" t="s">
        <v>3793</v>
      </c>
      <c r="W484" s="17">
        <v>103500</v>
      </c>
      <c r="X484" s="18" t="s">
        <v>1182</v>
      </c>
      <c r="Y484" s="128">
        <v>23124</v>
      </c>
      <c r="Z484" s="17">
        <v>103500</v>
      </c>
      <c r="AA484" s="19">
        <v>7014210599</v>
      </c>
      <c r="AB484" s="48">
        <v>23111</v>
      </c>
      <c r="AC484" s="48">
        <v>23111</v>
      </c>
      <c r="AD484" s="17">
        <v>103500</v>
      </c>
      <c r="AE484" s="20" t="s">
        <v>3794</v>
      </c>
      <c r="AF484" s="54" t="s">
        <v>3023</v>
      </c>
      <c r="AG484" s="54" t="s">
        <v>3544</v>
      </c>
      <c r="AH484" s="54" t="s">
        <v>3472</v>
      </c>
      <c r="AI484" s="54" t="s">
        <v>2456</v>
      </c>
      <c r="AJ484" s="54"/>
      <c r="AK484" s="54" t="s">
        <v>1342</v>
      </c>
      <c r="AL484" s="52" t="s">
        <v>1571</v>
      </c>
      <c r="AM484" s="52" t="s">
        <v>3553</v>
      </c>
      <c r="AN484" s="119">
        <v>103500</v>
      </c>
      <c r="AO484" s="119"/>
      <c r="AP484" s="119">
        <f t="shared" si="16"/>
        <v>1500</v>
      </c>
      <c r="AQ484" s="311" t="s">
        <v>1343</v>
      </c>
      <c r="AR484" s="311" t="s">
        <v>1344</v>
      </c>
      <c r="AS484" s="311" t="s">
        <v>3036</v>
      </c>
      <c r="AT484" s="311" t="s">
        <v>3036</v>
      </c>
      <c r="AU484" s="311" t="s">
        <v>1368</v>
      </c>
      <c r="AV484" s="17">
        <v>105000</v>
      </c>
      <c r="AW484" s="134">
        <v>1500</v>
      </c>
      <c r="AX484" s="19"/>
    </row>
    <row r="485" spans="1:50" s="123" customFormat="1" ht="72" x14ac:dyDescent="0.2">
      <c r="A485" s="52" t="s">
        <v>47</v>
      </c>
      <c r="B485" s="52" t="s">
        <v>277</v>
      </c>
      <c r="C485" s="52" t="s">
        <v>276</v>
      </c>
      <c r="D485" s="52" t="s">
        <v>11</v>
      </c>
      <c r="E485" s="52" t="s">
        <v>454</v>
      </c>
      <c r="F485" s="121" t="s">
        <v>2055</v>
      </c>
      <c r="G485" s="52" t="s">
        <v>785</v>
      </c>
      <c r="H485" s="71" t="s">
        <v>272</v>
      </c>
      <c r="I485" s="71" t="s">
        <v>268</v>
      </c>
      <c r="J485" s="122">
        <v>10500</v>
      </c>
      <c r="K485" s="249" t="s">
        <v>137</v>
      </c>
      <c r="L485" s="78"/>
      <c r="M485" s="78"/>
      <c r="N485" s="439"/>
      <c r="O485" s="19" t="s">
        <v>3798</v>
      </c>
      <c r="P485" s="48">
        <v>23096</v>
      </c>
      <c r="Q485" s="19" t="s">
        <v>3791</v>
      </c>
      <c r="R485" s="19" t="s">
        <v>29</v>
      </c>
      <c r="S485" s="19" t="s">
        <v>3792</v>
      </c>
      <c r="T485" s="19"/>
      <c r="U485" s="19"/>
      <c r="V485" s="19" t="s">
        <v>3793</v>
      </c>
      <c r="W485" s="17">
        <v>9600</v>
      </c>
      <c r="X485" s="18" t="s">
        <v>1182</v>
      </c>
      <c r="Y485" s="128">
        <v>23124</v>
      </c>
      <c r="Z485" s="17">
        <v>9600</v>
      </c>
      <c r="AA485" s="19">
        <v>7014210599</v>
      </c>
      <c r="AB485" s="48">
        <v>23111</v>
      </c>
      <c r="AC485" s="48">
        <v>23111</v>
      </c>
      <c r="AD485" s="17">
        <v>9600</v>
      </c>
      <c r="AE485" s="20" t="s">
        <v>3794</v>
      </c>
      <c r="AF485" s="54" t="s">
        <v>3023</v>
      </c>
      <c r="AG485" s="54" t="s">
        <v>3544</v>
      </c>
      <c r="AH485" s="54" t="s">
        <v>3472</v>
      </c>
      <c r="AI485" s="54" t="s">
        <v>2456</v>
      </c>
      <c r="AJ485" s="54"/>
      <c r="AK485" s="54" t="s">
        <v>1342</v>
      </c>
      <c r="AL485" s="52" t="s">
        <v>1571</v>
      </c>
      <c r="AM485" s="52" t="s">
        <v>3553</v>
      </c>
      <c r="AN485" s="119">
        <v>9600</v>
      </c>
      <c r="AO485" s="119"/>
      <c r="AP485" s="119">
        <f t="shared" si="16"/>
        <v>900</v>
      </c>
      <c r="AQ485" s="311" t="s">
        <v>1343</v>
      </c>
      <c r="AR485" s="311" t="s">
        <v>1344</v>
      </c>
      <c r="AS485" s="311" t="s">
        <v>3036</v>
      </c>
      <c r="AT485" s="311" t="s">
        <v>3036</v>
      </c>
      <c r="AU485" s="311" t="s">
        <v>1368</v>
      </c>
      <c r="AV485" s="17">
        <v>10500</v>
      </c>
      <c r="AW485" s="19">
        <v>900</v>
      </c>
      <c r="AX485" s="19"/>
    </row>
    <row r="486" spans="1:50" s="123" customFormat="1" ht="72" x14ac:dyDescent="0.2">
      <c r="A486" s="52" t="s">
        <v>47</v>
      </c>
      <c r="B486" s="52" t="s">
        <v>277</v>
      </c>
      <c r="C486" s="52" t="s">
        <v>276</v>
      </c>
      <c r="D486" s="52" t="s">
        <v>11</v>
      </c>
      <c r="E486" s="52" t="s">
        <v>454</v>
      </c>
      <c r="F486" s="121" t="s">
        <v>2056</v>
      </c>
      <c r="G486" s="52" t="s">
        <v>786</v>
      </c>
      <c r="H486" s="71" t="s">
        <v>270</v>
      </c>
      <c r="I486" s="71" t="s">
        <v>271</v>
      </c>
      <c r="J486" s="122">
        <v>28000</v>
      </c>
      <c r="K486" s="249" t="s">
        <v>137</v>
      </c>
      <c r="L486" s="78"/>
      <c r="M486" s="78"/>
      <c r="N486" s="439"/>
      <c r="O486" s="19" t="s">
        <v>3799</v>
      </c>
      <c r="P486" s="48">
        <v>23111</v>
      </c>
      <c r="Q486" s="19" t="s">
        <v>3800</v>
      </c>
      <c r="R486" s="19" t="s">
        <v>29</v>
      </c>
      <c r="S486" s="19" t="s">
        <v>1363</v>
      </c>
      <c r="T486" s="19"/>
      <c r="U486" s="19"/>
      <c r="V486" s="19" t="s">
        <v>3801</v>
      </c>
      <c r="W486" s="17">
        <v>28000</v>
      </c>
      <c r="X486" s="18" t="s">
        <v>1182</v>
      </c>
      <c r="Y486" s="128">
        <v>23141</v>
      </c>
      <c r="Z486" s="17">
        <v>28000</v>
      </c>
      <c r="AA486" s="19">
        <v>7014310000</v>
      </c>
      <c r="AB486" s="48"/>
      <c r="AC486" s="48"/>
      <c r="AD486" s="17">
        <v>28000</v>
      </c>
      <c r="AE486" s="20" t="s">
        <v>3802</v>
      </c>
      <c r="AF486" s="54" t="s">
        <v>3023</v>
      </c>
      <c r="AG486" s="54" t="s">
        <v>3544</v>
      </c>
      <c r="AH486" s="54" t="s">
        <v>3472</v>
      </c>
      <c r="AI486" s="52" t="s">
        <v>2456</v>
      </c>
      <c r="AJ486" s="52"/>
      <c r="AK486" s="54" t="s">
        <v>1342</v>
      </c>
      <c r="AL486" s="52" t="s">
        <v>1571</v>
      </c>
      <c r="AM486" s="52" t="s">
        <v>3553</v>
      </c>
      <c r="AN486" s="119">
        <v>28000</v>
      </c>
      <c r="AO486" s="119"/>
      <c r="AP486" s="119">
        <f t="shared" si="16"/>
        <v>0</v>
      </c>
      <c r="AQ486" s="311" t="s">
        <v>1343</v>
      </c>
      <c r="AR486" s="311" t="s">
        <v>1344</v>
      </c>
      <c r="AS486" s="311" t="s">
        <v>3036</v>
      </c>
      <c r="AT486" s="311" t="s">
        <v>3036</v>
      </c>
      <c r="AU486" s="311" t="s">
        <v>1368</v>
      </c>
      <c r="AV486" s="17">
        <v>28000</v>
      </c>
      <c r="AW486" s="19"/>
      <c r="AX486" s="19"/>
    </row>
    <row r="487" spans="1:50" s="123" customFormat="1" ht="72" x14ac:dyDescent="0.2">
      <c r="A487" s="52" t="s">
        <v>47</v>
      </c>
      <c r="B487" s="52" t="s">
        <v>277</v>
      </c>
      <c r="C487" s="52" t="s">
        <v>276</v>
      </c>
      <c r="D487" s="52" t="s">
        <v>11</v>
      </c>
      <c r="E487" s="52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249" t="s">
        <v>137</v>
      </c>
      <c r="L487" s="78"/>
      <c r="M487" s="78"/>
      <c r="N487" s="439"/>
      <c r="O487" s="19" t="s">
        <v>3803</v>
      </c>
      <c r="P487" s="48">
        <v>23096</v>
      </c>
      <c r="Q487" s="19" t="s">
        <v>3791</v>
      </c>
      <c r="R487" s="19" t="s">
        <v>29</v>
      </c>
      <c r="S487" s="19" t="s">
        <v>3792</v>
      </c>
      <c r="T487" s="19"/>
      <c r="U487" s="19"/>
      <c r="V487" s="19" t="s">
        <v>3793</v>
      </c>
      <c r="W487" s="17">
        <v>52000</v>
      </c>
      <c r="X487" s="18" t="s">
        <v>1182</v>
      </c>
      <c r="Y487" s="128">
        <v>23124</v>
      </c>
      <c r="Z487" s="17">
        <v>52000</v>
      </c>
      <c r="AA487" s="19">
        <v>7014210599</v>
      </c>
      <c r="AB487" s="48">
        <v>23111</v>
      </c>
      <c r="AC487" s="48">
        <v>23111</v>
      </c>
      <c r="AD487" s="17">
        <v>52000</v>
      </c>
      <c r="AE487" s="20" t="s">
        <v>3794</v>
      </c>
      <c r="AF487" s="54" t="s">
        <v>3023</v>
      </c>
      <c r="AG487" s="54" t="s">
        <v>3544</v>
      </c>
      <c r="AH487" s="54" t="s">
        <v>3472</v>
      </c>
      <c r="AI487" s="54" t="s">
        <v>2456</v>
      </c>
      <c r="AJ487" s="54"/>
      <c r="AK487" s="54" t="s">
        <v>1342</v>
      </c>
      <c r="AL487" s="52" t="s">
        <v>1571</v>
      </c>
      <c r="AM487" s="52" t="s">
        <v>3553</v>
      </c>
      <c r="AN487" s="119">
        <v>52000</v>
      </c>
      <c r="AO487" s="119"/>
      <c r="AP487" s="119">
        <f t="shared" si="16"/>
        <v>8000</v>
      </c>
      <c r="AQ487" s="311" t="s">
        <v>1343</v>
      </c>
      <c r="AR487" s="311" t="s">
        <v>1344</v>
      </c>
      <c r="AS487" s="311" t="s">
        <v>3036</v>
      </c>
      <c r="AT487" s="311" t="s">
        <v>3036</v>
      </c>
      <c r="AU487" s="311" t="s">
        <v>1368</v>
      </c>
      <c r="AV487" s="17">
        <v>60000</v>
      </c>
      <c r="AW487" s="134">
        <v>8000</v>
      </c>
      <c r="AX487" s="19"/>
    </row>
    <row r="488" spans="1:50" s="123" customFormat="1" ht="72" x14ac:dyDescent="0.2">
      <c r="A488" s="52" t="s">
        <v>47</v>
      </c>
      <c r="B488" s="52" t="s">
        <v>277</v>
      </c>
      <c r="C488" s="52" t="s">
        <v>276</v>
      </c>
      <c r="D488" s="52" t="s">
        <v>11</v>
      </c>
      <c r="E488" s="52" t="s">
        <v>454</v>
      </c>
      <c r="F488" s="121" t="s">
        <v>2058</v>
      </c>
      <c r="G488" s="52" t="s">
        <v>788</v>
      </c>
      <c r="H488" s="71" t="s">
        <v>340</v>
      </c>
      <c r="I488" s="71" t="s">
        <v>273</v>
      </c>
      <c r="J488" s="122">
        <v>108000</v>
      </c>
      <c r="K488" s="249" t="s">
        <v>137</v>
      </c>
      <c r="L488" s="78"/>
      <c r="M488" s="78"/>
      <c r="N488" s="439"/>
      <c r="O488" s="19" t="s">
        <v>3804</v>
      </c>
      <c r="P488" s="48">
        <v>23096</v>
      </c>
      <c r="Q488" s="19" t="s">
        <v>3791</v>
      </c>
      <c r="R488" s="19" t="s">
        <v>29</v>
      </c>
      <c r="S488" s="19" t="s">
        <v>3792</v>
      </c>
      <c r="T488" s="19"/>
      <c r="U488" s="19"/>
      <c r="V488" s="19" t="s">
        <v>3793</v>
      </c>
      <c r="W488" s="17">
        <v>96000</v>
      </c>
      <c r="X488" s="18" t="s">
        <v>1182</v>
      </c>
      <c r="Y488" s="128">
        <v>23124</v>
      </c>
      <c r="Z488" s="17">
        <v>96000</v>
      </c>
      <c r="AA488" s="19">
        <v>7014210599</v>
      </c>
      <c r="AB488" s="48">
        <v>23111</v>
      </c>
      <c r="AC488" s="48">
        <v>23111</v>
      </c>
      <c r="AD488" s="17">
        <v>96000</v>
      </c>
      <c r="AE488" s="20" t="s">
        <v>3794</v>
      </c>
      <c r="AF488" s="54" t="s">
        <v>3023</v>
      </c>
      <c r="AG488" s="54" t="s">
        <v>3544</v>
      </c>
      <c r="AH488" s="54" t="s">
        <v>3472</v>
      </c>
      <c r="AI488" s="54" t="s">
        <v>2456</v>
      </c>
      <c r="AJ488" s="54"/>
      <c r="AK488" s="54" t="s">
        <v>1342</v>
      </c>
      <c r="AL488" s="52" t="s">
        <v>1571</v>
      </c>
      <c r="AM488" s="52" t="s">
        <v>3553</v>
      </c>
      <c r="AN488" s="119">
        <v>96000</v>
      </c>
      <c r="AO488" s="119"/>
      <c r="AP488" s="119">
        <f t="shared" si="16"/>
        <v>12000</v>
      </c>
      <c r="AQ488" s="311" t="s">
        <v>1343</v>
      </c>
      <c r="AR488" s="311" t="s">
        <v>1344</v>
      </c>
      <c r="AS488" s="311" t="s">
        <v>3036</v>
      </c>
      <c r="AT488" s="311" t="s">
        <v>3036</v>
      </c>
      <c r="AU488" s="311" t="s">
        <v>1368</v>
      </c>
      <c r="AV488" s="17">
        <v>108000</v>
      </c>
      <c r="AW488" s="134">
        <v>12000</v>
      </c>
      <c r="AX488" s="19"/>
    </row>
    <row r="489" spans="1:50" s="123" customFormat="1" ht="72" x14ac:dyDescent="0.2">
      <c r="A489" s="52" t="s">
        <v>47</v>
      </c>
      <c r="B489" s="52" t="s">
        <v>277</v>
      </c>
      <c r="C489" s="52" t="s">
        <v>276</v>
      </c>
      <c r="D489" s="52" t="s">
        <v>11</v>
      </c>
      <c r="E489" s="52" t="s">
        <v>454</v>
      </c>
      <c r="F489" s="121" t="s">
        <v>2059</v>
      </c>
      <c r="G489" s="52" t="s">
        <v>789</v>
      </c>
      <c r="H489" s="71" t="s">
        <v>303</v>
      </c>
      <c r="I489" s="71" t="s">
        <v>274</v>
      </c>
      <c r="J489" s="122">
        <v>70000</v>
      </c>
      <c r="K489" s="249" t="s">
        <v>137</v>
      </c>
      <c r="L489" s="78"/>
      <c r="M489" s="78"/>
      <c r="N489" s="439"/>
      <c r="O489" s="19" t="s">
        <v>3805</v>
      </c>
      <c r="P489" s="48">
        <v>23096</v>
      </c>
      <c r="Q489" s="19" t="s">
        <v>3791</v>
      </c>
      <c r="R489" s="19" t="s">
        <v>29</v>
      </c>
      <c r="S489" s="19" t="s">
        <v>3792</v>
      </c>
      <c r="T489" s="19"/>
      <c r="U489" s="19"/>
      <c r="V489" s="19" t="s">
        <v>3793</v>
      </c>
      <c r="W489" s="17">
        <v>55000</v>
      </c>
      <c r="X489" s="18" t="s">
        <v>1182</v>
      </c>
      <c r="Y489" s="128">
        <v>23124</v>
      </c>
      <c r="Z489" s="17">
        <v>55000</v>
      </c>
      <c r="AA489" s="19">
        <v>7014210599</v>
      </c>
      <c r="AB489" s="48">
        <v>23111</v>
      </c>
      <c r="AC489" s="48">
        <v>23111</v>
      </c>
      <c r="AD489" s="17">
        <v>55000</v>
      </c>
      <c r="AE489" s="20" t="s">
        <v>3794</v>
      </c>
      <c r="AF489" s="54" t="s">
        <v>3023</v>
      </c>
      <c r="AG489" s="54" t="s">
        <v>3544</v>
      </c>
      <c r="AH489" s="54" t="s">
        <v>3472</v>
      </c>
      <c r="AI489" s="54" t="s">
        <v>2456</v>
      </c>
      <c r="AJ489" s="54"/>
      <c r="AK489" s="54" t="s">
        <v>1342</v>
      </c>
      <c r="AL489" s="52" t="s">
        <v>1571</v>
      </c>
      <c r="AM489" s="52" t="s">
        <v>3553</v>
      </c>
      <c r="AN489" s="119">
        <v>55000</v>
      </c>
      <c r="AO489" s="119"/>
      <c r="AP489" s="119">
        <f t="shared" si="16"/>
        <v>15000</v>
      </c>
      <c r="AQ489" s="311" t="s">
        <v>1343</v>
      </c>
      <c r="AR489" s="311" t="s">
        <v>1344</v>
      </c>
      <c r="AS489" s="311" t="s">
        <v>3036</v>
      </c>
      <c r="AT489" s="311" t="s">
        <v>3036</v>
      </c>
      <c r="AU489" s="311" t="s">
        <v>1368</v>
      </c>
      <c r="AV489" s="17">
        <v>70000</v>
      </c>
      <c r="AW489" s="134">
        <v>15000</v>
      </c>
      <c r="AX489" s="19"/>
    </row>
    <row r="490" spans="1:50" s="123" customFormat="1" ht="72" x14ac:dyDescent="0.2">
      <c r="A490" s="52" t="s">
        <v>47</v>
      </c>
      <c r="B490" s="52" t="s">
        <v>277</v>
      </c>
      <c r="C490" s="52" t="s">
        <v>276</v>
      </c>
      <c r="D490" s="52" t="s">
        <v>11</v>
      </c>
      <c r="E490" s="52" t="s">
        <v>454</v>
      </c>
      <c r="F490" s="121" t="s">
        <v>2060</v>
      </c>
      <c r="G490" s="52" t="s">
        <v>790</v>
      </c>
      <c r="H490" s="71" t="s">
        <v>297</v>
      </c>
      <c r="I490" s="71" t="s">
        <v>268</v>
      </c>
      <c r="J490" s="122">
        <v>64000</v>
      </c>
      <c r="K490" s="249" t="s">
        <v>137</v>
      </c>
      <c r="L490" s="78"/>
      <c r="M490" s="78"/>
      <c r="N490" s="439"/>
      <c r="O490" s="19" t="s">
        <v>3806</v>
      </c>
      <c r="P490" s="68">
        <v>23096</v>
      </c>
      <c r="Q490" s="19" t="s">
        <v>3791</v>
      </c>
      <c r="R490" s="19" t="s">
        <v>29</v>
      </c>
      <c r="S490" s="19" t="s">
        <v>3792</v>
      </c>
      <c r="T490" s="19"/>
      <c r="U490" s="19"/>
      <c r="V490" s="19" t="s">
        <v>3793</v>
      </c>
      <c r="W490" s="17">
        <v>60800</v>
      </c>
      <c r="X490" s="18" t="s">
        <v>1182</v>
      </c>
      <c r="Y490" s="128">
        <v>23124</v>
      </c>
      <c r="Z490" s="17">
        <v>60800</v>
      </c>
      <c r="AA490" s="19">
        <v>7014210599</v>
      </c>
      <c r="AB490" s="48">
        <v>23111</v>
      </c>
      <c r="AC490" s="48">
        <v>23111</v>
      </c>
      <c r="AD490" s="17">
        <v>60800</v>
      </c>
      <c r="AE490" s="20" t="s">
        <v>3794</v>
      </c>
      <c r="AF490" s="54" t="s">
        <v>3023</v>
      </c>
      <c r="AG490" s="54" t="s">
        <v>3544</v>
      </c>
      <c r="AH490" s="54" t="s">
        <v>3472</v>
      </c>
      <c r="AI490" s="54" t="s">
        <v>2456</v>
      </c>
      <c r="AJ490" s="54"/>
      <c r="AK490" s="54" t="s">
        <v>1342</v>
      </c>
      <c r="AL490" s="52" t="s">
        <v>1571</v>
      </c>
      <c r="AM490" s="52" t="s">
        <v>3553</v>
      </c>
      <c r="AN490" s="119">
        <v>60800</v>
      </c>
      <c r="AO490" s="119"/>
      <c r="AP490" s="119">
        <f t="shared" si="16"/>
        <v>3200</v>
      </c>
      <c r="AQ490" s="311" t="s">
        <v>1343</v>
      </c>
      <c r="AR490" s="311" t="s">
        <v>1344</v>
      </c>
      <c r="AS490" s="311" t="s">
        <v>3036</v>
      </c>
      <c r="AT490" s="311" t="s">
        <v>3036</v>
      </c>
      <c r="AU490" s="311" t="s">
        <v>1368</v>
      </c>
      <c r="AV490" s="17">
        <v>64000</v>
      </c>
      <c r="AW490" s="134">
        <v>3200</v>
      </c>
      <c r="AX490" s="19"/>
    </row>
    <row r="491" spans="1:50" s="123" customFormat="1" ht="72" x14ac:dyDescent="0.2">
      <c r="A491" s="52" t="s">
        <v>47</v>
      </c>
      <c r="B491" s="52" t="s">
        <v>277</v>
      </c>
      <c r="C491" s="52" t="s">
        <v>276</v>
      </c>
      <c r="D491" s="52" t="s">
        <v>11</v>
      </c>
      <c r="E491" s="52" t="s">
        <v>454</v>
      </c>
      <c r="F491" s="121" t="s">
        <v>2061</v>
      </c>
      <c r="G491" s="52" t="s">
        <v>791</v>
      </c>
      <c r="H491" s="71" t="s">
        <v>459</v>
      </c>
      <c r="I491" s="71" t="s">
        <v>268</v>
      </c>
      <c r="J491" s="122">
        <v>60000</v>
      </c>
      <c r="K491" s="249" t="s">
        <v>137</v>
      </c>
      <c r="L491" s="78"/>
      <c r="M491" s="78"/>
      <c r="N491" s="439"/>
      <c r="O491" s="19" t="s">
        <v>3807</v>
      </c>
      <c r="P491" s="68">
        <v>23096</v>
      </c>
      <c r="Q491" s="19" t="s">
        <v>3791</v>
      </c>
      <c r="R491" s="19" t="s">
        <v>29</v>
      </c>
      <c r="S491" s="19" t="s">
        <v>3792</v>
      </c>
      <c r="T491" s="19"/>
      <c r="U491" s="19"/>
      <c r="V491" s="19" t="s">
        <v>3793</v>
      </c>
      <c r="W491" s="17">
        <v>51400</v>
      </c>
      <c r="X491" s="18" t="s">
        <v>1182</v>
      </c>
      <c r="Y491" s="128">
        <v>23124</v>
      </c>
      <c r="Z491" s="17">
        <v>51400</v>
      </c>
      <c r="AA491" s="19">
        <v>7014210599</v>
      </c>
      <c r="AB491" s="48">
        <v>23111</v>
      </c>
      <c r="AC491" s="48">
        <v>23111</v>
      </c>
      <c r="AD491" s="17">
        <v>51400</v>
      </c>
      <c r="AE491" s="20" t="s">
        <v>3794</v>
      </c>
      <c r="AF491" s="54" t="s">
        <v>3023</v>
      </c>
      <c r="AG491" s="54" t="s">
        <v>3544</v>
      </c>
      <c r="AH491" s="54" t="s">
        <v>3472</v>
      </c>
      <c r="AI491" s="54" t="s">
        <v>2456</v>
      </c>
      <c r="AJ491" s="54"/>
      <c r="AK491" s="54" t="s">
        <v>1342</v>
      </c>
      <c r="AL491" s="52" t="s">
        <v>1571</v>
      </c>
      <c r="AM491" s="52" t="s">
        <v>3553</v>
      </c>
      <c r="AN491" s="119">
        <v>51400</v>
      </c>
      <c r="AO491" s="119"/>
      <c r="AP491" s="119">
        <f t="shared" si="16"/>
        <v>8600</v>
      </c>
      <c r="AQ491" s="311" t="s">
        <v>1343</v>
      </c>
      <c r="AR491" s="311" t="s">
        <v>1344</v>
      </c>
      <c r="AS491" s="311" t="s">
        <v>3036</v>
      </c>
      <c r="AT491" s="311" t="s">
        <v>3036</v>
      </c>
      <c r="AU491" s="311" t="s">
        <v>1368</v>
      </c>
      <c r="AV491" s="17">
        <v>60000</v>
      </c>
      <c r="AW491" s="134">
        <v>8600</v>
      </c>
      <c r="AX491" s="19"/>
    </row>
    <row r="492" spans="1:50" s="123" customFormat="1" ht="72" hidden="1" x14ac:dyDescent="0.2">
      <c r="A492" s="52" t="s">
        <v>47</v>
      </c>
      <c r="B492" s="52" t="s">
        <v>277</v>
      </c>
      <c r="C492" s="52" t="s">
        <v>276</v>
      </c>
      <c r="D492" s="52" t="s">
        <v>21</v>
      </c>
      <c r="E492" s="52" t="s">
        <v>454</v>
      </c>
      <c r="F492" s="121" t="s">
        <v>2062</v>
      </c>
      <c r="G492" s="52" t="s">
        <v>792</v>
      </c>
      <c r="H492" s="71" t="s">
        <v>269</v>
      </c>
      <c r="I492" s="71" t="s">
        <v>271</v>
      </c>
      <c r="J492" s="122">
        <v>25200</v>
      </c>
      <c r="K492" s="78"/>
      <c r="L492" s="78"/>
      <c r="M492" s="249" t="s">
        <v>137</v>
      </c>
      <c r="N492" s="439"/>
      <c r="O492" s="19" t="s">
        <v>1345</v>
      </c>
      <c r="P492" s="68">
        <v>242212</v>
      </c>
      <c r="Q492" s="19" t="s">
        <v>1346</v>
      </c>
      <c r="R492" s="19" t="s">
        <v>1347</v>
      </c>
      <c r="S492" s="19" t="s">
        <v>1348</v>
      </c>
      <c r="T492" s="19" t="s">
        <v>1349</v>
      </c>
      <c r="U492" s="19"/>
      <c r="V492" s="19" t="s">
        <v>3024</v>
      </c>
      <c r="W492" s="17">
        <v>25200</v>
      </c>
      <c r="X492" s="18" t="s">
        <v>1182</v>
      </c>
      <c r="Y492" s="128">
        <v>23117</v>
      </c>
      <c r="Z492" s="17">
        <v>25200</v>
      </c>
      <c r="AA492" s="19">
        <v>7014149325</v>
      </c>
      <c r="AB492" s="48">
        <v>23097</v>
      </c>
      <c r="AC492" s="48">
        <v>23097</v>
      </c>
      <c r="AD492" s="17">
        <v>25200</v>
      </c>
      <c r="AE492" s="20" t="s">
        <v>2457</v>
      </c>
      <c r="AF492" s="54" t="s">
        <v>3025</v>
      </c>
      <c r="AG492" s="52" t="s">
        <v>3544</v>
      </c>
      <c r="AH492" s="52" t="s">
        <v>3475</v>
      </c>
      <c r="AI492" s="54" t="s">
        <v>2457</v>
      </c>
      <c r="AJ492" s="54"/>
      <c r="AK492" s="54" t="s">
        <v>1350</v>
      </c>
      <c r="AL492" s="54" t="s">
        <v>1570</v>
      </c>
      <c r="AM492" s="52" t="s">
        <v>3553</v>
      </c>
      <c r="AN492" s="119"/>
      <c r="AO492" s="119">
        <v>25200</v>
      </c>
      <c r="AP492" s="119">
        <f t="shared" si="16"/>
        <v>0</v>
      </c>
      <c r="AQ492" s="311" t="s">
        <v>1343</v>
      </c>
      <c r="AR492" s="311" t="s">
        <v>1344</v>
      </c>
      <c r="AS492" s="311" t="s">
        <v>3037</v>
      </c>
      <c r="AT492" s="311" t="s">
        <v>3037</v>
      </c>
      <c r="AU492" s="311" t="s">
        <v>3036</v>
      </c>
      <c r="AV492" s="336">
        <v>25200</v>
      </c>
      <c r="AW492" s="311"/>
      <c r="AX492" s="311"/>
    </row>
    <row r="493" spans="1:50" s="123" customFormat="1" ht="72" hidden="1" x14ac:dyDescent="0.2">
      <c r="A493" s="52" t="s">
        <v>47</v>
      </c>
      <c r="B493" s="52" t="s">
        <v>277</v>
      </c>
      <c r="C493" s="52" t="s">
        <v>276</v>
      </c>
      <c r="D493" s="52" t="s">
        <v>21</v>
      </c>
      <c r="E493" s="52" t="s">
        <v>454</v>
      </c>
      <c r="F493" s="121" t="s">
        <v>2063</v>
      </c>
      <c r="G493" s="52" t="s">
        <v>793</v>
      </c>
      <c r="H493" s="71" t="s">
        <v>272</v>
      </c>
      <c r="I493" s="71" t="s">
        <v>275</v>
      </c>
      <c r="J493" s="122">
        <v>39000</v>
      </c>
      <c r="K493" s="78"/>
      <c r="L493" s="78"/>
      <c r="M493" s="249" t="s">
        <v>137</v>
      </c>
      <c r="N493" s="439"/>
      <c r="O493" s="19" t="s">
        <v>1345</v>
      </c>
      <c r="P493" s="68">
        <v>242212</v>
      </c>
      <c r="Q493" s="19" t="s">
        <v>1346</v>
      </c>
      <c r="R493" s="19" t="s">
        <v>1347</v>
      </c>
      <c r="S493" s="19" t="s">
        <v>1348</v>
      </c>
      <c r="T493" s="19" t="s">
        <v>1349</v>
      </c>
      <c r="U493" s="19"/>
      <c r="V493" s="19" t="s">
        <v>3024</v>
      </c>
      <c r="W493" s="17">
        <v>39000</v>
      </c>
      <c r="X493" s="18" t="s">
        <v>1182</v>
      </c>
      <c r="Y493" s="128">
        <v>23117</v>
      </c>
      <c r="Z493" s="17">
        <v>39000</v>
      </c>
      <c r="AA493" s="19">
        <v>7014149325</v>
      </c>
      <c r="AB493" s="48">
        <v>23097</v>
      </c>
      <c r="AC493" s="48">
        <v>23097</v>
      </c>
      <c r="AD493" s="17">
        <v>39000</v>
      </c>
      <c r="AE493" s="20" t="s">
        <v>2457</v>
      </c>
      <c r="AF493" s="54" t="s">
        <v>3025</v>
      </c>
      <c r="AG493" s="52" t="s">
        <v>3544</v>
      </c>
      <c r="AH493" s="52" t="s">
        <v>3475</v>
      </c>
      <c r="AI493" s="54" t="s">
        <v>2457</v>
      </c>
      <c r="AJ493" s="54"/>
      <c r="AK493" s="54" t="s">
        <v>1350</v>
      </c>
      <c r="AL493" s="54" t="s">
        <v>1570</v>
      </c>
      <c r="AM493" s="52" t="s">
        <v>3553</v>
      </c>
      <c r="AN493" s="122"/>
      <c r="AO493" s="122">
        <v>39000</v>
      </c>
      <c r="AP493" s="119">
        <f t="shared" si="16"/>
        <v>0</v>
      </c>
      <c r="AQ493" s="311" t="s">
        <v>1343</v>
      </c>
      <c r="AR493" s="311" t="s">
        <v>1344</v>
      </c>
      <c r="AS493" s="311" t="s">
        <v>3038</v>
      </c>
      <c r="AT493" s="311" t="s">
        <v>3038</v>
      </c>
      <c r="AU493" s="311" t="s">
        <v>3036</v>
      </c>
      <c r="AV493" s="336">
        <v>39000</v>
      </c>
      <c r="AW493" s="311"/>
      <c r="AX493" s="311"/>
    </row>
    <row r="494" spans="1:50" s="123" customFormat="1" ht="72" hidden="1" x14ac:dyDescent="0.2">
      <c r="A494" s="52" t="s">
        <v>47</v>
      </c>
      <c r="B494" s="52" t="s">
        <v>277</v>
      </c>
      <c r="C494" s="52" t="s">
        <v>276</v>
      </c>
      <c r="D494" s="52" t="s">
        <v>286</v>
      </c>
      <c r="E494" s="52" t="s">
        <v>454</v>
      </c>
      <c r="F494" s="121" t="s">
        <v>2064</v>
      </c>
      <c r="G494" s="52" t="s">
        <v>794</v>
      </c>
      <c r="H494" s="71" t="s">
        <v>795</v>
      </c>
      <c r="I494" s="71" t="s">
        <v>274</v>
      </c>
      <c r="J494" s="122">
        <v>250000</v>
      </c>
      <c r="K494" s="78"/>
      <c r="L494" s="78"/>
      <c r="M494" s="249" t="s">
        <v>137</v>
      </c>
      <c r="N494" s="439"/>
      <c r="O494" s="19" t="s">
        <v>1351</v>
      </c>
      <c r="P494" s="68">
        <v>242212</v>
      </c>
      <c r="Q494" s="19" t="s">
        <v>1346</v>
      </c>
      <c r="R494" s="19" t="s">
        <v>1347</v>
      </c>
      <c r="S494" s="19" t="s">
        <v>1348</v>
      </c>
      <c r="T494" s="19"/>
      <c r="U494" s="19"/>
      <c r="V494" s="19" t="s">
        <v>3024</v>
      </c>
      <c r="W494" s="17">
        <v>250000</v>
      </c>
      <c r="X494" s="18" t="s">
        <v>1182</v>
      </c>
      <c r="Y494" s="128">
        <v>242263</v>
      </c>
      <c r="Z494" s="17">
        <v>250000</v>
      </c>
      <c r="AA494" s="19">
        <v>7014182086</v>
      </c>
      <c r="AB494" s="48">
        <v>23097</v>
      </c>
      <c r="AC494" s="48">
        <v>23097</v>
      </c>
      <c r="AD494" s="17">
        <v>250000</v>
      </c>
      <c r="AE494" s="20" t="s">
        <v>2457</v>
      </c>
      <c r="AF494" s="54" t="s">
        <v>3025</v>
      </c>
      <c r="AG494" s="52" t="s">
        <v>3544</v>
      </c>
      <c r="AH494" s="52" t="s">
        <v>3475</v>
      </c>
      <c r="AI494" s="54" t="s">
        <v>2457</v>
      </c>
      <c r="AJ494" s="54"/>
      <c r="AK494" s="54" t="s">
        <v>1350</v>
      </c>
      <c r="AL494" s="54" t="s">
        <v>1570</v>
      </c>
      <c r="AM494" s="52" t="s">
        <v>3553</v>
      </c>
      <c r="AN494" s="122"/>
      <c r="AO494" s="122">
        <v>250000</v>
      </c>
      <c r="AP494" s="119">
        <f t="shared" si="16"/>
        <v>0</v>
      </c>
      <c r="AQ494" s="311" t="s">
        <v>1343</v>
      </c>
      <c r="AR494" s="311" t="s">
        <v>1344</v>
      </c>
      <c r="AS494" s="311" t="s">
        <v>3039</v>
      </c>
      <c r="AT494" s="311" t="s">
        <v>3039</v>
      </c>
      <c r="AU494" s="311" t="s">
        <v>3036</v>
      </c>
      <c r="AV494" s="336">
        <v>250000</v>
      </c>
      <c r="AW494" s="311"/>
      <c r="AX494" s="311"/>
    </row>
    <row r="495" spans="1:50" s="123" customFormat="1" ht="72" hidden="1" x14ac:dyDescent="0.2">
      <c r="A495" s="52" t="s">
        <v>47</v>
      </c>
      <c r="B495" s="52" t="s">
        <v>277</v>
      </c>
      <c r="C495" s="52" t="s">
        <v>276</v>
      </c>
      <c r="D495" s="52" t="s">
        <v>286</v>
      </c>
      <c r="E495" s="52" t="s">
        <v>454</v>
      </c>
      <c r="F495" s="121" t="s">
        <v>2065</v>
      </c>
      <c r="G495" s="52" t="s">
        <v>796</v>
      </c>
      <c r="H495" s="71" t="s">
        <v>270</v>
      </c>
      <c r="I495" s="71" t="s">
        <v>271</v>
      </c>
      <c r="J495" s="122">
        <v>20000</v>
      </c>
      <c r="K495" s="78"/>
      <c r="L495" s="78"/>
      <c r="M495" s="249" t="s">
        <v>137</v>
      </c>
      <c r="N495" s="439"/>
      <c r="O495" s="19" t="s">
        <v>1351</v>
      </c>
      <c r="P495" s="68">
        <v>242212</v>
      </c>
      <c r="Q495" s="19" t="s">
        <v>1346</v>
      </c>
      <c r="R495" s="19" t="s">
        <v>1347</v>
      </c>
      <c r="S495" s="19" t="s">
        <v>1348</v>
      </c>
      <c r="T495" s="19"/>
      <c r="U495" s="19"/>
      <c r="V495" s="19" t="s">
        <v>3024</v>
      </c>
      <c r="W495" s="17">
        <v>20000</v>
      </c>
      <c r="X495" s="18" t="s">
        <v>1182</v>
      </c>
      <c r="Y495" s="128">
        <v>242263</v>
      </c>
      <c r="Z495" s="17">
        <v>20000</v>
      </c>
      <c r="AA495" s="19">
        <v>7014182086</v>
      </c>
      <c r="AB495" s="48">
        <v>23097</v>
      </c>
      <c r="AC495" s="48">
        <v>23097</v>
      </c>
      <c r="AD495" s="17">
        <v>20000</v>
      </c>
      <c r="AE495" s="20" t="s">
        <v>2457</v>
      </c>
      <c r="AF495" s="54" t="s">
        <v>3025</v>
      </c>
      <c r="AG495" s="52" t="s">
        <v>3544</v>
      </c>
      <c r="AH495" s="52" t="s">
        <v>3475</v>
      </c>
      <c r="AI495" s="54" t="s">
        <v>2457</v>
      </c>
      <c r="AJ495" s="54"/>
      <c r="AK495" s="54" t="s">
        <v>1350</v>
      </c>
      <c r="AL495" s="54" t="s">
        <v>1570</v>
      </c>
      <c r="AM495" s="52" t="s">
        <v>3553</v>
      </c>
      <c r="AN495" s="122"/>
      <c r="AO495" s="122">
        <v>20000</v>
      </c>
      <c r="AP495" s="119">
        <f t="shared" si="16"/>
        <v>0</v>
      </c>
      <c r="AQ495" s="311" t="s">
        <v>1343</v>
      </c>
      <c r="AR495" s="311" t="s">
        <v>1344</v>
      </c>
      <c r="AS495" s="311" t="s">
        <v>3040</v>
      </c>
      <c r="AT495" s="311" t="s">
        <v>3040</v>
      </c>
      <c r="AU495" s="311" t="s">
        <v>3036</v>
      </c>
      <c r="AV495" s="336">
        <v>20000</v>
      </c>
      <c r="AW495" s="311"/>
      <c r="AX495" s="311"/>
    </row>
    <row r="496" spans="1:50" s="123" customFormat="1" ht="72" hidden="1" x14ac:dyDescent="0.2">
      <c r="A496" s="52" t="s">
        <v>47</v>
      </c>
      <c r="B496" s="52" t="s">
        <v>277</v>
      </c>
      <c r="C496" s="52" t="s">
        <v>276</v>
      </c>
      <c r="D496" s="52" t="s">
        <v>13</v>
      </c>
      <c r="E496" s="52" t="s">
        <v>454</v>
      </c>
      <c r="F496" s="121" t="s">
        <v>2066</v>
      </c>
      <c r="G496" s="52" t="s">
        <v>797</v>
      </c>
      <c r="H496" s="71" t="s">
        <v>319</v>
      </c>
      <c r="I496" s="71" t="s">
        <v>268</v>
      </c>
      <c r="J496" s="122">
        <v>60000</v>
      </c>
      <c r="K496" s="78"/>
      <c r="L496" s="78"/>
      <c r="M496" s="249" t="s">
        <v>137</v>
      </c>
      <c r="N496" s="439"/>
      <c r="O496" s="19" t="s">
        <v>1352</v>
      </c>
      <c r="P496" s="68">
        <v>242212</v>
      </c>
      <c r="Q496" s="19" t="s">
        <v>1346</v>
      </c>
      <c r="R496" s="19" t="s">
        <v>1347</v>
      </c>
      <c r="S496" s="19" t="s">
        <v>1348</v>
      </c>
      <c r="T496" s="19"/>
      <c r="U496" s="19"/>
      <c r="V496" s="19" t="s">
        <v>3024</v>
      </c>
      <c r="W496" s="17">
        <v>60000</v>
      </c>
      <c r="X496" s="18" t="s">
        <v>1182</v>
      </c>
      <c r="Y496" s="128">
        <v>242263</v>
      </c>
      <c r="Z496" s="17">
        <v>60000</v>
      </c>
      <c r="AA496" s="19">
        <v>7014182069</v>
      </c>
      <c r="AB496" s="48">
        <v>23097</v>
      </c>
      <c r="AC496" s="48">
        <v>23097</v>
      </c>
      <c r="AD496" s="17">
        <v>60000</v>
      </c>
      <c r="AE496" s="20" t="s">
        <v>2457</v>
      </c>
      <c r="AF496" s="54" t="s">
        <v>3025</v>
      </c>
      <c r="AG496" s="52" t="s">
        <v>3544</v>
      </c>
      <c r="AH496" s="52" t="s">
        <v>3475</v>
      </c>
      <c r="AI496" s="54" t="s">
        <v>2457</v>
      </c>
      <c r="AJ496" s="54"/>
      <c r="AK496" s="54" t="s">
        <v>1350</v>
      </c>
      <c r="AL496" s="54" t="s">
        <v>1570</v>
      </c>
      <c r="AM496" s="52" t="s">
        <v>3553</v>
      </c>
      <c r="AN496" s="122"/>
      <c r="AO496" s="122">
        <v>60000</v>
      </c>
      <c r="AP496" s="119">
        <f t="shared" si="16"/>
        <v>0</v>
      </c>
      <c r="AQ496" s="311" t="s">
        <v>1343</v>
      </c>
      <c r="AR496" s="311" t="s">
        <v>1344</v>
      </c>
      <c r="AS496" s="311" t="s">
        <v>3041</v>
      </c>
      <c r="AT496" s="311" t="s">
        <v>3041</v>
      </c>
      <c r="AU496" s="311" t="s">
        <v>3036</v>
      </c>
      <c r="AV496" s="336">
        <v>60000</v>
      </c>
      <c r="AW496" s="311"/>
      <c r="AX496" s="311"/>
    </row>
    <row r="497" spans="1:50" s="123" customFormat="1" ht="72" hidden="1" x14ac:dyDescent="0.2">
      <c r="A497" s="52" t="s">
        <v>47</v>
      </c>
      <c r="B497" s="52" t="s">
        <v>277</v>
      </c>
      <c r="C497" s="52" t="s">
        <v>276</v>
      </c>
      <c r="D497" s="52" t="s">
        <v>13</v>
      </c>
      <c r="E497" s="52" t="s">
        <v>454</v>
      </c>
      <c r="F497" s="121" t="s">
        <v>2067</v>
      </c>
      <c r="G497" s="52" t="s">
        <v>798</v>
      </c>
      <c r="H497" s="71" t="s">
        <v>501</v>
      </c>
      <c r="I497" s="71" t="s">
        <v>274</v>
      </c>
      <c r="J497" s="122">
        <v>70000</v>
      </c>
      <c r="K497" s="78"/>
      <c r="L497" s="78"/>
      <c r="M497" s="249" t="s">
        <v>137</v>
      </c>
      <c r="N497" s="439"/>
      <c r="O497" s="19" t="s">
        <v>1352</v>
      </c>
      <c r="P497" s="68">
        <v>242212</v>
      </c>
      <c r="Q497" s="19" t="s">
        <v>1346</v>
      </c>
      <c r="R497" s="19" t="s">
        <v>1347</v>
      </c>
      <c r="S497" s="19" t="s">
        <v>1348</v>
      </c>
      <c r="T497" s="19"/>
      <c r="U497" s="19"/>
      <c r="V497" s="19" t="s">
        <v>3024</v>
      </c>
      <c r="W497" s="17">
        <v>70000</v>
      </c>
      <c r="X497" s="18" t="s">
        <v>1182</v>
      </c>
      <c r="Y497" s="128">
        <v>242263</v>
      </c>
      <c r="Z497" s="17">
        <v>70000</v>
      </c>
      <c r="AA497" s="19">
        <v>7014182069</v>
      </c>
      <c r="AB497" s="48">
        <v>23097</v>
      </c>
      <c r="AC497" s="48">
        <v>23097</v>
      </c>
      <c r="AD497" s="17">
        <v>70000</v>
      </c>
      <c r="AE497" s="20" t="s">
        <v>2457</v>
      </c>
      <c r="AF497" s="54" t="s">
        <v>3025</v>
      </c>
      <c r="AG497" s="52" t="s">
        <v>3544</v>
      </c>
      <c r="AH497" s="52" t="s">
        <v>3475</v>
      </c>
      <c r="AI497" s="54" t="s">
        <v>2457</v>
      </c>
      <c r="AJ497" s="54"/>
      <c r="AK497" s="54" t="s">
        <v>1350</v>
      </c>
      <c r="AL497" s="54" t="s">
        <v>1570</v>
      </c>
      <c r="AM497" s="52" t="s">
        <v>3553</v>
      </c>
      <c r="AN497" s="122"/>
      <c r="AO497" s="122">
        <v>70000</v>
      </c>
      <c r="AP497" s="119">
        <f t="shared" si="16"/>
        <v>0</v>
      </c>
      <c r="AQ497" s="311" t="s">
        <v>1343</v>
      </c>
      <c r="AR497" s="311" t="s">
        <v>1344</v>
      </c>
      <c r="AS497" s="311" t="s">
        <v>3042</v>
      </c>
      <c r="AT497" s="311" t="s">
        <v>3042</v>
      </c>
      <c r="AU497" s="311" t="s">
        <v>3036</v>
      </c>
      <c r="AV497" s="336">
        <v>70000</v>
      </c>
      <c r="AW497" s="311"/>
      <c r="AX497" s="311"/>
    </row>
    <row r="498" spans="1:50" s="123" customFormat="1" ht="72" hidden="1" x14ac:dyDescent="0.2">
      <c r="A498" s="52" t="s">
        <v>47</v>
      </c>
      <c r="B498" s="52" t="s">
        <v>277</v>
      </c>
      <c r="C498" s="52" t="s">
        <v>276</v>
      </c>
      <c r="D498" s="52" t="s">
        <v>30</v>
      </c>
      <c r="E498" s="52" t="s">
        <v>454</v>
      </c>
      <c r="F498" s="121" t="s">
        <v>2068</v>
      </c>
      <c r="G498" s="52" t="s">
        <v>799</v>
      </c>
      <c r="H498" s="71" t="s">
        <v>319</v>
      </c>
      <c r="I498" s="71" t="s">
        <v>268</v>
      </c>
      <c r="J498" s="122">
        <v>22400</v>
      </c>
      <c r="K498" s="78"/>
      <c r="L498" s="78"/>
      <c r="M498" s="249" t="s">
        <v>137</v>
      </c>
      <c r="N498" s="439"/>
      <c r="O498" s="19" t="s">
        <v>1353</v>
      </c>
      <c r="P498" s="68">
        <v>242208</v>
      </c>
      <c r="Q498" s="19" t="s">
        <v>1354</v>
      </c>
      <c r="R498" s="19" t="s">
        <v>1347</v>
      </c>
      <c r="S498" s="19" t="s">
        <v>1348</v>
      </c>
      <c r="T498" s="19" t="s">
        <v>1355</v>
      </c>
      <c r="U498" s="19"/>
      <c r="V498" s="19" t="s">
        <v>3026</v>
      </c>
      <c r="W498" s="17">
        <v>22400</v>
      </c>
      <c r="X498" s="18" t="s">
        <v>1182</v>
      </c>
      <c r="Y498" s="128">
        <v>242248</v>
      </c>
      <c r="Z498" s="17">
        <v>22400</v>
      </c>
      <c r="AA498" s="19">
        <v>7014183444</v>
      </c>
      <c r="AB498" s="48">
        <v>23097</v>
      </c>
      <c r="AC498" s="48">
        <v>23097</v>
      </c>
      <c r="AD498" s="17">
        <v>22400</v>
      </c>
      <c r="AE498" s="20" t="s">
        <v>2457</v>
      </c>
      <c r="AF498" s="54" t="s">
        <v>3025</v>
      </c>
      <c r="AG498" s="52" t="s">
        <v>3544</v>
      </c>
      <c r="AH498" s="52" t="s">
        <v>3475</v>
      </c>
      <c r="AI498" s="54" t="s">
        <v>2457</v>
      </c>
      <c r="AJ498" s="54"/>
      <c r="AK498" s="54" t="s">
        <v>1350</v>
      </c>
      <c r="AL498" s="54" t="s">
        <v>1570</v>
      </c>
      <c r="AM498" s="52" t="s">
        <v>3553</v>
      </c>
      <c r="AN498" s="122"/>
      <c r="AO498" s="122">
        <v>22400</v>
      </c>
      <c r="AP498" s="119">
        <f t="shared" si="16"/>
        <v>0</v>
      </c>
      <c r="AQ498" s="311" t="s">
        <v>1343</v>
      </c>
      <c r="AR498" s="311" t="s">
        <v>1344</v>
      </c>
      <c r="AS498" s="311" t="s">
        <v>3043</v>
      </c>
      <c r="AT498" s="311" t="s">
        <v>3043</v>
      </c>
      <c r="AU498" s="311" t="s">
        <v>3036</v>
      </c>
      <c r="AV498" s="336">
        <v>22400</v>
      </c>
      <c r="AW498" s="311"/>
      <c r="AX498" s="311"/>
    </row>
    <row r="499" spans="1:50" s="123" customFormat="1" ht="72" hidden="1" x14ac:dyDescent="0.2">
      <c r="A499" s="52" t="s">
        <v>47</v>
      </c>
      <c r="B499" s="52" t="s">
        <v>277</v>
      </c>
      <c r="C499" s="52" t="s">
        <v>276</v>
      </c>
      <c r="D499" s="52" t="s">
        <v>30</v>
      </c>
      <c r="E499" s="52" t="s">
        <v>454</v>
      </c>
      <c r="F499" s="121" t="s">
        <v>2069</v>
      </c>
      <c r="G499" s="52" t="s">
        <v>800</v>
      </c>
      <c r="H499" s="71" t="s">
        <v>270</v>
      </c>
      <c r="I499" s="71" t="s">
        <v>801</v>
      </c>
      <c r="J499" s="122">
        <v>5400</v>
      </c>
      <c r="K499" s="78"/>
      <c r="L499" s="78"/>
      <c r="M499" s="249" t="s">
        <v>137</v>
      </c>
      <c r="N499" s="439"/>
      <c r="O499" s="19" t="s">
        <v>1353</v>
      </c>
      <c r="P499" s="68">
        <v>242208</v>
      </c>
      <c r="Q499" s="19" t="s">
        <v>1354</v>
      </c>
      <c r="R499" s="19" t="s">
        <v>1347</v>
      </c>
      <c r="S499" s="19" t="s">
        <v>1348</v>
      </c>
      <c r="T499" s="19" t="s">
        <v>1356</v>
      </c>
      <c r="U499" s="19"/>
      <c r="V499" s="19" t="s">
        <v>3026</v>
      </c>
      <c r="W499" s="17">
        <v>5200</v>
      </c>
      <c r="X499" s="18" t="s">
        <v>1182</v>
      </c>
      <c r="Y499" s="128">
        <v>242248</v>
      </c>
      <c r="Z499" s="17">
        <v>5200</v>
      </c>
      <c r="AA499" s="19">
        <v>7014183444</v>
      </c>
      <c r="AB499" s="48">
        <v>23097</v>
      </c>
      <c r="AC499" s="48">
        <v>23097</v>
      </c>
      <c r="AD499" s="17">
        <v>5200</v>
      </c>
      <c r="AE499" s="20" t="s">
        <v>2457</v>
      </c>
      <c r="AF499" s="54" t="s">
        <v>3025</v>
      </c>
      <c r="AG499" s="52" t="s">
        <v>3544</v>
      </c>
      <c r="AH499" s="52" t="s">
        <v>3475</v>
      </c>
      <c r="AI499" s="54" t="s">
        <v>2457</v>
      </c>
      <c r="AJ499" s="54"/>
      <c r="AK499" s="54" t="s">
        <v>1350</v>
      </c>
      <c r="AL499" s="54" t="s">
        <v>1570</v>
      </c>
      <c r="AM499" s="52" t="s">
        <v>3553</v>
      </c>
      <c r="AN499" s="119"/>
      <c r="AO499" s="119">
        <v>5200</v>
      </c>
      <c r="AP499" s="119">
        <f t="shared" si="16"/>
        <v>200</v>
      </c>
      <c r="AQ499" s="311" t="s">
        <v>1343</v>
      </c>
      <c r="AR499" s="311" t="s">
        <v>1344</v>
      </c>
      <c r="AS499" s="311" t="s">
        <v>3044</v>
      </c>
      <c r="AT499" s="311" t="s">
        <v>3044</v>
      </c>
      <c r="AU499" s="311" t="s">
        <v>3036</v>
      </c>
      <c r="AV499" s="336">
        <v>5200</v>
      </c>
      <c r="AW499" s="384">
        <v>200</v>
      </c>
      <c r="AX499" s="311"/>
    </row>
    <row r="500" spans="1:50" s="123" customFormat="1" ht="72" hidden="1" x14ac:dyDescent="0.2">
      <c r="A500" s="52" t="s">
        <v>47</v>
      </c>
      <c r="B500" s="52" t="s">
        <v>277</v>
      </c>
      <c r="C500" s="52" t="s">
        <v>276</v>
      </c>
      <c r="D500" s="52" t="s">
        <v>30</v>
      </c>
      <c r="E500" s="52" t="s">
        <v>454</v>
      </c>
      <c r="F500" s="121" t="s">
        <v>2070</v>
      </c>
      <c r="G500" s="52" t="s">
        <v>802</v>
      </c>
      <c r="H500" s="71" t="s">
        <v>269</v>
      </c>
      <c r="I500" s="71" t="s">
        <v>803</v>
      </c>
      <c r="J500" s="122">
        <v>25400</v>
      </c>
      <c r="K500" s="78"/>
      <c r="L500" s="78"/>
      <c r="M500" s="249" t="s">
        <v>137</v>
      </c>
      <c r="N500" s="439"/>
      <c r="O500" s="19" t="s">
        <v>1353</v>
      </c>
      <c r="P500" s="68">
        <v>242208</v>
      </c>
      <c r="Q500" s="19" t="s">
        <v>1354</v>
      </c>
      <c r="R500" s="19" t="s">
        <v>1347</v>
      </c>
      <c r="S500" s="19" t="s">
        <v>1348</v>
      </c>
      <c r="T500" s="19" t="s">
        <v>1357</v>
      </c>
      <c r="U500" s="19"/>
      <c r="V500" s="19" t="s">
        <v>3026</v>
      </c>
      <c r="W500" s="17">
        <v>17600</v>
      </c>
      <c r="X500" s="18" t="s">
        <v>1182</v>
      </c>
      <c r="Y500" s="128">
        <v>242248</v>
      </c>
      <c r="Z500" s="17">
        <v>17600</v>
      </c>
      <c r="AA500" s="19">
        <v>7014183444</v>
      </c>
      <c r="AB500" s="48">
        <v>23097</v>
      </c>
      <c r="AC500" s="48">
        <v>23097</v>
      </c>
      <c r="AD500" s="17">
        <v>17600</v>
      </c>
      <c r="AE500" s="20" t="s">
        <v>2457</v>
      </c>
      <c r="AF500" s="54" t="s">
        <v>3025</v>
      </c>
      <c r="AG500" s="52" t="s">
        <v>3544</v>
      </c>
      <c r="AH500" s="52" t="s">
        <v>3475</v>
      </c>
      <c r="AI500" s="54" t="s">
        <v>2457</v>
      </c>
      <c r="AJ500" s="54"/>
      <c r="AK500" s="54" t="s">
        <v>1350</v>
      </c>
      <c r="AL500" s="54" t="s">
        <v>1570</v>
      </c>
      <c r="AM500" s="52" t="s">
        <v>3553</v>
      </c>
      <c r="AN500" s="119"/>
      <c r="AO500" s="119">
        <v>17600</v>
      </c>
      <c r="AP500" s="119">
        <f t="shared" si="16"/>
        <v>7800</v>
      </c>
      <c r="AQ500" s="311" t="s">
        <v>1343</v>
      </c>
      <c r="AR500" s="311" t="s">
        <v>1344</v>
      </c>
      <c r="AS500" s="311" t="s">
        <v>3045</v>
      </c>
      <c r="AT500" s="311" t="s">
        <v>3045</v>
      </c>
      <c r="AU500" s="311" t="s">
        <v>3036</v>
      </c>
      <c r="AV500" s="336">
        <v>17600</v>
      </c>
      <c r="AW500" s="384">
        <v>7800</v>
      </c>
      <c r="AX500" s="311"/>
    </row>
    <row r="501" spans="1:50" s="123" customFormat="1" ht="72" hidden="1" x14ac:dyDescent="0.2">
      <c r="A501" s="52" t="s">
        <v>47</v>
      </c>
      <c r="B501" s="52" t="s">
        <v>277</v>
      </c>
      <c r="C501" s="52" t="s">
        <v>276</v>
      </c>
      <c r="D501" s="52" t="s">
        <v>30</v>
      </c>
      <c r="E501" s="52" t="s">
        <v>454</v>
      </c>
      <c r="F501" s="121" t="s">
        <v>2071</v>
      </c>
      <c r="G501" s="52" t="s">
        <v>804</v>
      </c>
      <c r="H501" s="71" t="s">
        <v>269</v>
      </c>
      <c r="I501" s="71" t="s">
        <v>803</v>
      </c>
      <c r="J501" s="122">
        <v>21800</v>
      </c>
      <c r="K501" s="78"/>
      <c r="L501" s="78"/>
      <c r="M501" s="249" t="s">
        <v>137</v>
      </c>
      <c r="N501" s="439"/>
      <c r="O501" s="19" t="s">
        <v>1353</v>
      </c>
      <c r="P501" s="68">
        <v>242208</v>
      </c>
      <c r="Q501" s="19" t="s">
        <v>1354</v>
      </c>
      <c r="R501" s="19" t="s">
        <v>1347</v>
      </c>
      <c r="S501" s="19" t="s">
        <v>1348</v>
      </c>
      <c r="T501" s="19" t="s">
        <v>1357</v>
      </c>
      <c r="U501" s="19"/>
      <c r="V501" s="19" t="s">
        <v>3026</v>
      </c>
      <c r="W501" s="17">
        <v>17600</v>
      </c>
      <c r="X501" s="18" t="s">
        <v>1182</v>
      </c>
      <c r="Y501" s="128">
        <v>242248</v>
      </c>
      <c r="Z501" s="17">
        <v>17600</v>
      </c>
      <c r="AA501" s="19">
        <v>7014183444</v>
      </c>
      <c r="AB501" s="48">
        <v>23097</v>
      </c>
      <c r="AC501" s="48">
        <v>23097</v>
      </c>
      <c r="AD501" s="17">
        <v>17600</v>
      </c>
      <c r="AE501" s="20" t="s">
        <v>2457</v>
      </c>
      <c r="AF501" s="54" t="s">
        <v>3025</v>
      </c>
      <c r="AG501" s="52" t="s">
        <v>3544</v>
      </c>
      <c r="AH501" s="52" t="s">
        <v>3475</v>
      </c>
      <c r="AI501" s="54" t="s">
        <v>2457</v>
      </c>
      <c r="AJ501" s="54"/>
      <c r="AK501" s="54" t="s">
        <v>1350</v>
      </c>
      <c r="AL501" s="54" t="s">
        <v>1570</v>
      </c>
      <c r="AM501" s="52" t="s">
        <v>3553</v>
      </c>
      <c r="AN501" s="119"/>
      <c r="AO501" s="119">
        <v>17600</v>
      </c>
      <c r="AP501" s="119">
        <f t="shared" si="16"/>
        <v>4200</v>
      </c>
      <c r="AQ501" s="311" t="s">
        <v>1343</v>
      </c>
      <c r="AR501" s="311" t="s">
        <v>1344</v>
      </c>
      <c r="AS501" s="311" t="s">
        <v>3046</v>
      </c>
      <c r="AT501" s="311" t="s">
        <v>3046</v>
      </c>
      <c r="AU501" s="311" t="s">
        <v>3036</v>
      </c>
      <c r="AV501" s="336">
        <v>17600</v>
      </c>
      <c r="AW501" s="384">
        <v>4200</v>
      </c>
      <c r="AX501" s="311"/>
    </row>
    <row r="502" spans="1:50" s="123" customFormat="1" ht="72" x14ac:dyDescent="0.2">
      <c r="A502" s="52" t="s">
        <v>47</v>
      </c>
      <c r="B502" s="52" t="s">
        <v>277</v>
      </c>
      <c r="C502" s="52" t="s">
        <v>276</v>
      </c>
      <c r="D502" s="52" t="s">
        <v>18</v>
      </c>
      <c r="E502" s="52" t="s">
        <v>454</v>
      </c>
      <c r="F502" s="121" t="s">
        <v>2072</v>
      </c>
      <c r="G502" s="52" t="s">
        <v>805</v>
      </c>
      <c r="H502" s="71" t="s">
        <v>270</v>
      </c>
      <c r="I502" s="71" t="s">
        <v>274</v>
      </c>
      <c r="J502" s="122">
        <v>100000</v>
      </c>
      <c r="K502" s="249" t="s">
        <v>137</v>
      </c>
      <c r="L502" s="78"/>
      <c r="M502" s="78"/>
      <c r="N502" s="439"/>
      <c r="O502" s="19" t="s">
        <v>3808</v>
      </c>
      <c r="P502" s="68">
        <v>23108</v>
      </c>
      <c r="Q502" s="19" t="s">
        <v>3809</v>
      </c>
      <c r="R502" s="19" t="s">
        <v>29</v>
      </c>
      <c r="S502" s="19" t="s">
        <v>60</v>
      </c>
      <c r="T502" s="19"/>
      <c r="U502" s="19"/>
      <c r="V502" s="19" t="s">
        <v>3810</v>
      </c>
      <c r="W502" s="17">
        <v>100000</v>
      </c>
      <c r="X502" s="18" t="s">
        <v>1182</v>
      </c>
      <c r="Y502" s="128">
        <v>23138</v>
      </c>
      <c r="Z502" s="17">
        <v>100000</v>
      </c>
      <c r="AA502" s="19">
        <v>7014284074</v>
      </c>
      <c r="AB502" s="19"/>
      <c r="AC502" s="19"/>
      <c r="AD502" s="17">
        <v>100000</v>
      </c>
      <c r="AE502" s="20" t="s">
        <v>3023</v>
      </c>
      <c r="AF502" s="54" t="s">
        <v>3027</v>
      </c>
      <c r="AG502" s="54" t="s">
        <v>3541</v>
      </c>
      <c r="AH502" s="54" t="s">
        <v>3470</v>
      </c>
      <c r="AI502" s="52" t="s">
        <v>2456</v>
      </c>
      <c r="AJ502" s="52"/>
      <c r="AK502" s="54" t="s">
        <v>1358</v>
      </c>
      <c r="AL502" s="52" t="s">
        <v>1568</v>
      </c>
      <c r="AM502" s="52" t="s">
        <v>3553</v>
      </c>
      <c r="AN502" s="122">
        <v>100000</v>
      </c>
      <c r="AO502" s="119"/>
      <c r="AP502" s="119">
        <f t="shared" si="16"/>
        <v>0</v>
      </c>
      <c r="AQ502" s="311" t="s">
        <v>1343</v>
      </c>
      <c r="AR502" s="311" t="s">
        <v>1344</v>
      </c>
      <c r="AS502" s="311" t="s">
        <v>3047</v>
      </c>
      <c r="AT502" s="311" t="s">
        <v>3047</v>
      </c>
      <c r="AU502" s="311" t="s">
        <v>3048</v>
      </c>
      <c r="AV502" s="336">
        <v>100000</v>
      </c>
      <c r="AW502" s="311"/>
      <c r="AX502" s="311"/>
    </row>
    <row r="503" spans="1:50" s="123" customFormat="1" ht="72" x14ac:dyDescent="0.2">
      <c r="A503" s="52" t="s">
        <v>47</v>
      </c>
      <c r="B503" s="52" t="s">
        <v>277</v>
      </c>
      <c r="C503" s="52" t="s">
        <v>276</v>
      </c>
      <c r="D503" s="52" t="s">
        <v>18</v>
      </c>
      <c r="E503" s="52" t="s">
        <v>454</v>
      </c>
      <c r="F503" s="121" t="s">
        <v>2073</v>
      </c>
      <c r="G503" s="52" t="s">
        <v>806</v>
      </c>
      <c r="H503" s="71" t="s">
        <v>270</v>
      </c>
      <c r="I503" s="71" t="s">
        <v>268</v>
      </c>
      <c r="J503" s="122">
        <v>100000</v>
      </c>
      <c r="K503" s="249" t="s">
        <v>137</v>
      </c>
      <c r="L503" s="78"/>
      <c r="M503" s="78"/>
      <c r="N503" s="439"/>
      <c r="O503" s="19" t="s">
        <v>3808</v>
      </c>
      <c r="P503" s="68">
        <v>23108</v>
      </c>
      <c r="Q503" s="19" t="s">
        <v>3809</v>
      </c>
      <c r="R503" s="19" t="s">
        <v>29</v>
      </c>
      <c r="S503" s="19" t="s">
        <v>60</v>
      </c>
      <c r="T503" s="19"/>
      <c r="U503" s="19"/>
      <c r="V503" s="19" t="s">
        <v>3810</v>
      </c>
      <c r="W503" s="17">
        <v>99900</v>
      </c>
      <c r="X503" s="18" t="s">
        <v>1182</v>
      </c>
      <c r="Y503" s="128">
        <v>23138</v>
      </c>
      <c r="Z503" s="17">
        <v>99900</v>
      </c>
      <c r="AA503" s="19">
        <v>7014284074</v>
      </c>
      <c r="AB503" s="19"/>
      <c r="AC503" s="19"/>
      <c r="AD503" s="17">
        <v>99900</v>
      </c>
      <c r="AE503" s="20" t="s">
        <v>3023</v>
      </c>
      <c r="AF503" s="54" t="s">
        <v>3027</v>
      </c>
      <c r="AG503" s="54" t="s">
        <v>3541</v>
      </c>
      <c r="AH503" s="54" t="s">
        <v>3470</v>
      </c>
      <c r="AI503" s="52" t="s">
        <v>2456</v>
      </c>
      <c r="AJ503" s="52"/>
      <c r="AK503" s="54" t="s">
        <v>1358</v>
      </c>
      <c r="AL503" s="52" t="s">
        <v>1568</v>
      </c>
      <c r="AM503" s="52" t="s">
        <v>3553</v>
      </c>
      <c r="AN503" s="119">
        <v>99900</v>
      </c>
      <c r="AO503" s="119"/>
      <c r="AP503" s="119">
        <f t="shared" si="16"/>
        <v>100</v>
      </c>
      <c r="AQ503" s="311" t="s">
        <v>1343</v>
      </c>
      <c r="AR503" s="311" t="s">
        <v>1344</v>
      </c>
      <c r="AS503" s="311" t="s">
        <v>3047</v>
      </c>
      <c r="AT503" s="311" t="s">
        <v>3047</v>
      </c>
      <c r="AU503" s="311" t="s">
        <v>3048</v>
      </c>
      <c r="AV503" s="336">
        <v>100000</v>
      </c>
      <c r="AW503" s="311"/>
      <c r="AX503" s="311"/>
    </row>
    <row r="504" spans="1:50" s="123" customFormat="1" ht="72" x14ac:dyDescent="0.2">
      <c r="A504" s="52" t="s">
        <v>47</v>
      </c>
      <c r="B504" s="52" t="s">
        <v>277</v>
      </c>
      <c r="C504" s="52" t="s">
        <v>276</v>
      </c>
      <c r="D504" s="52" t="s">
        <v>18</v>
      </c>
      <c r="E504" s="52" t="s">
        <v>454</v>
      </c>
      <c r="F504" s="121" t="s">
        <v>2074</v>
      </c>
      <c r="G504" s="52" t="s">
        <v>807</v>
      </c>
      <c r="H504" s="71" t="s">
        <v>270</v>
      </c>
      <c r="I504" s="71" t="s">
        <v>268</v>
      </c>
      <c r="J504" s="122">
        <v>200000</v>
      </c>
      <c r="K504" s="249" t="s">
        <v>137</v>
      </c>
      <c r="L504" s="78"/>
      <c r="M504" s="78"/>
      <c r="N504" s="439"/>
      <c r="O504" s="19" t="s">
        <v>3808</v>
      </c>
      <c r="P504" s="68">
        <v>23108</v>
      </c>
      <c r="Q504" s="19" t="s">
        <v>3809</v>
      </c>
      <c r="R504" s="19" t="s">
        <v>29</v>
      </c>
      <c r="S504" s="19" t="s">
        <v>60</v>
      </c>
      <c r="T504" s="19"/>
      <c r="U504" s="19"/>
      <c r="V504" s="19" t="s">
        <v>3810</v>
      </c>
      <c r="W504" s="17">
        <v>200000</v>
      </c>
      <c r="X504" s="18" t="s">
        <v>1182</v>
      </c>
      <c r="Y504" s="128">
        <v>23138</v>
      </c>
      <c r="Z504" s="17">
        <v>200000</v>
      </c>
      <c r="AA504" s="19">
        <v>7014284074</v>
      </c>
      <c r="AB504" s="19"/>
      <c r="AC504" s="19"/>
      <c r="AD504" s="17">
        <v>200000</v>
      </c>
      <c r="AE504" s="20" t="s">
        <v>3023</v>
      </c>
      <c r="AF504" s="54" t="s">
        <v>3027</v>
      </c>
      <c r="AG504" s="54" t="s">
        <v>3541</v>
      </c>
      <c r="AH504" s="54" t="s">
        <v>3470</v>
      </c>
      <c r="AI504" s="52" t="s">
        <v>2456</v>
      </c>
      <c r="AJ504" s="52"/>
      <c r="AK504" s="54" t="s">
        <v>1358</v>
      </c>
      <c r="AL504" s="52" t="s">
        <v>1568</v>
      </c>
      <c r="AM504" s="52" t="s">
        <v>3553</v>
      </c>
      <c r="AN504" s="122">
        <v>200000</v>
      </c>
      <c r="AO504" s="119"/>
      <c r="AP504" s="119">
        <f t="shared" si="16"/>
        <v>0</v>
      </c>
      <c r="AQ504" s="311" t="s">
        <v>1343</v>
      </c>
      <c r="AR504" s="311" t="s">
        <v>1344</v>
      </c>
      <c r="AS504" s="311" t="s">
        <v>3047</v>
      </c>
      <c r="AT504" s="311" t="s">
        <v>3047</v>
      </c>
      <c r="AU504" s="311" t="s">
        <v>3048</v>
      </c>
      <c r="AV504" s="336">
        <v>200000</v>
      </c>
      <c r="AW504" s="311"/>
      <c r="AX504" s="311"/>
    </row>
    <row r="505" spans="1:50" s="123" customFormat="1" ht="72" hidden="1" x14ac:dyDescent="0.2">
      <c r="A505" s="52" t="s">
        <v>47</v>
      </c>
      <c r="B505" s="52" t="s">
        <v>277</v>
      </c>
      <c r="C505" s="52" t="s">
        <v>276</v>
      </c>
      <c r="D505" s="52" t="s">
        <v>18</v>
      </c>
      <c r="E505" s="52" t="s">
        <v>454</v>
      </c>
      <c r="F505" s="121" t="s">
        <v>2075</v>
      </c>
      <c r="G505" s="52" t="s">
        <v>808</v>
      </c>
      <c r="H505" s="71" t="s">
        <v>269</v>
      </c>
      <c r="I505" s="71" t="s">
        <v>271</v>
      </c>
      <c r="J505" s="122">
        <v>78000</v>
      </c>
      <c r="K505" s="78"/>
      <c r="L505" s="78"/>
      <c r="M505" s="249" t="s">
        <v>137</v>
      </c>
      <c r="N505" s="439"/>
      <c r="O505" s="19" t="s">
        <v>1359</v>
      </c>
      <c r="P505" s="68">
        <v>242212</v>
      </c>
      <c r="Q505" s="19" t="s">
        <v>1360</v>
      </c>
      <c r="R505" s="19" t="s">
        <v>1347</v>
      </c>
      <c r="S505" s="19" t="s">
        <v>1361</v>
      </c>
      <c r="T505" s="19"/>
      <c r="U505" s="19"/>
      <c r="V505" s="19" t="s">
        <v>3028</v>
      </c>
      <c r="W505" s="17">
        <v>78000</v>
      </c>
      <c r="X505" s="18" t="s">
        <v>1182</v>
      </c>
      <c r="Y505" s="128">
        <v>242262</v>
      </c>
      <c r="Z505" s="17">
        <v>78000</v>
      </c>
      <c r="AA505" s="19">
        <v>7014141430</v>
      </c>
      <c r="AB505" s="128">
        <v>242233</v>
      </c>
      <c r="AC505" s="128">
        <v>242233</v>
      </c>
      <c r="AD505" s="17">
        <v>78000</v>
      </c>
      <c r="AE505" s="20" t="s">
        <v>2457</v>
      </c>
      <c r="AF505" s="54" t="s">
        <v>2457</v>
      </c>
      <c r="AG505" s="54" t="s">
        <v>3544</v>
      </c>
      <c r="AH505" s="52" t="s">
        <v>2457</v>
      </c>
      <c r="AI505" s="52" t="s">
        <v>2457</v>
      </c>
      <c r="AJ505" s="52"/>
      <c r="AK505" s="54" t="s">
        <v>1350</v>
      </c>
      <c r="AL505" s="54" t="s">
        <v>1570</v>
      </c>
      <c r="AM505" s="52" t="s">
        <v>3552</v>
      </c>
      <c r="AN505" s="119"/>
      <c r="AO505" s="122">
        <v>78000</v>
      </c>
      <c r="AP505" s="119">
        <f t="shared" si="16"/>
        <v>0</v>
      </c>
      <c r="AQ505" s="311" t="s">
        <v>1343</v>
      </c>
      <c r="AR505" s="311" t="s">
        <v>1344</v>
      </c>
      <c r="AS505" s="311" t="s">
        <v>3044</v>
      </c>
      <c r="AT505" s="311" t="s">
        <v>3046</v>
      </c>
      <c r="AU505" s="311" t="s">
        <v>3036</v>
      </c>
      <c r="AV505" s="336">
        <v>78000</v>
      </c>
      <c r="AW505" s="311"/>
      <c r="AX505" s="311"/>
    </row>
    <row r="506" spans="1:50" s="123" customFormat="1" ht="72" hidden="1" x14ac:dyDescent="0.2">
      <c r="A506" s="52" t="s">
        <v>47</v>
      </c>
      <c r="B506" s="52" t="s">
        <v>277</v>
      </c>
      <c r="C506" s="52" t="s">
        <v>276</v>
      </c>
      <c r="D506" s="52" t="s">
        <v>18</v>
      </c>
      <c r="E506" s="52" t="s">
        <v>454</v>
      </c>
      <c r="F506" s="121" t="s">
        <v>2076</v>
      </c>
      <c r="G506" s="52" t="s">
        <v>809</v>
      </c>
      <c r="H506" s="71" t="s">
        <v>270</v>
      </c>
      <c r="I506" s="71" t="s">
        <v>271</v>
      </c>
      <c r="J506" s="122">
        <v>70000</v>
      </c>
      <c r="K506" s="78"/>
      <c r="L506" s="78"/>
      <c r="M506" s="249" t="s">
        <v>137</v>
      </c>
      <c r="N506" s="439"/>
      <c r="O506" s="19" t="s">
        <v>1359</v>
      </c>
      <c r="P506" s="68">
        <v>242212</v>
      </c>
      <c r="Q506" s="19" t="s">
        <v>1360</v>
      </c>
      <c r="R506" s="19" t="s">
        <v>1347</v>
      </c>
      <c r="S506" s="19" t="s">
        <v>1361</v>
      </c>
      <c r="T506" s="19"/>
      <c r="U506" s="19"/>
      <c r="V506" s="19" t="s">
        <v>3028</v>
      </c>
      <c r="W506" s="17">
        <v>70000</v>
      </c>
      <c r="X506" s="18" t="s">
        <v>1182</v>
      </c>
      <c r="Y506" s="128">
        <v>242262</v>
      </c>
      <c r="Z506" s="17">
        <v>70000</v>
      </c>
      <c r="AA506" s="19">
        <v>7014141430</v>
      </c>
      <c r="AB506" s="128">
        <v>242233</v>
      </c>
      <c r="AC506" s="128">
        <v>242233</v>
      </c>
      <c r="AD506" s="17">
        <v>70000</v>
      </c>
      <c r="AE506" s="20" t="s">
        <v>2457</v>
      </c>
      <c r="AF506" s="54" t="s">
        <v>2457</v>
      </c>
      <c r="AG506" s="54" t="s">
        <v>3544</v>
      </c>
      <c r="AH506" s="52" t="s">
        <v>2457</v>
      </c>
      <c r="AI506" s="52" t="s">
        <v>2457</v>
      </c>
      <c r="AJ506" s="52"/>
      <c r="AK506" s="54" t="s">
        <v>1350</v>
      </c>
      <c r="AL506" s="54" t="s">
        <v>1570</v>
      </c>
      <c r="AM506" s="52" t="s">
        <v>3552</v>
      </c>
      <c r="AN506" s="119"/>
      <c r="AO506" s="122">
        <v>70000</v>
      </c>
      <c r="AP506" s="119">
        <f t="shared" si="16"/>
        <v>0</v>
      </c>
      <c r="AQ506" s="311" t="s">
        <v>1343</v>
      </c>
      <c r="AR506" s="311" t="s">
        <v>1344</v>
      </c>
      <c r="AS506" s="311" t="s">
        <v>3045</v>
      </c>
      <c r="AT506" s="311" t="s">
        <v>3046</v>
      </c>
      <c r="AU506" s="311" t="s">
        <v>3036</v>
      </c>
      <c r="AV506" s="336">
        <v>70000</v>
      </c>
      <c r="AW506" s="311"/>
      <c r="AX506" s="311"/>
    </row>
    <row r="507" spans="1:50" s="123" customFormat="1" ht="72" hidden="1" x14ac:dyDescent="0.2">
      <c r="A507" s="52" t="s">
        <v>47</v>
      </c>
      <c r="B507" s="52" t="s">
        <v>277</v>
      </c>
      <c r="C507" s="52" t="s">
        <v>276</v>
      </c>
      <c r="D507" s="52" t="s">
        <v>18</v>
      </c>
      <c r="E507" s="52" t="s">
        <v>454</v>
      </c>
      <c r="F507" s="121" t="s">
        <v>2077</v>
      </c>
      <c r="G507" s="52" t="s">
        <v>810</v>
      </c>
      <c r="H507" s="71" t="s">
        <v>269</v>
      </c>
      <c r="I507" s="71" t="s">
        <v>271</v>
      </c>
      <c r="J507" s="122">
        <v>98000</v>
      </c>
      <c r="K507" s="78"/>
      <c r="L507" s="78"/>
      <c r="M507" s="249" t="s">
        <v>137</v>
      </c>
      <c r="N507" s="439"/>
      <c r="O507" s="19" t="s">
        <v>1359</v>
      </c>
      <c r="P507" s="68">
        <v>242212</v>
      </c>
      <c r="Q507" s="19" t="s">
        <v>1360</v>
      </c>
      <c r="R507" s="19" t="s">
        <v>1347</v>
      </c>
      <c r="S507" s="19" t="s">
        <v>1361</v>
      </c>
      <c r="T507" s="19"/>
      <c r="U507" s="19"/>
      <c r="V507" s="19" t="s">
        <v>3028</v>
      </c>
      <c r="W507" s="17">
        <v>98000</v>
      </c>
      <c r="X507" s="18" t="s">
        <v>1182</v>
      </c>
      <c r="Y507" s="128">
        <v>242262</v>
      </c>
      <c r="Z507" s="17">
        <v>98000</v>
      </c>
      <c r="AA507" s="19">
        <v>7014141430</v>
      </c>
      <c r="AB507" s="128">
        <v>242233</v>
      </c>
      <c r="AC507" s="128">
        <v>242233</v>
      </c>
      <c r="AD507" s="17">
        <v>98000</v>
      </c>
      <c r="AE507" s="20" t="s">
        <v>2457</v>
      </c>
      <c r="AF507" s="54" t="s">
        <v>2457</v>
      </c>
      <c r="AG507" s="54" t="s">
        <v>3544</v>
      </c>
      <c r="AH507" s="52" t="s">
        <v>2457</v>
      </c>
      <c r="AI507" s="52" t="s">
        <v>2457</v>
      </c>
      <c r="AJ507" s="52"/>
      <c r="AK507" s="54" t="s">
        <v>1350</v>
      </c>
      <c r="AL507" s="54" t="s">
        <v>1570</v>
      </c>
      <c r="AM507" s="52" t="s">
        <v>3552</v>
      </c>
      <c r="AN507" s="119"/>
      <c r="AO507" s="122">
        <v>98000</v>
      </c>
      <c r="AP507" s="119">
        <f t="shared" si="16"/>
        <v>0</v>
      </c>
      <c r="AQ507" s="311" t="s">
        <v>1343</v>
      </c>
      <c r="AR507" s="311" t="s">
        <v>1344</v>
      </c>
      <c r="AS507" s="311" t="s">
        <v>3046</v>
      </c>
      <c r="AT507" s="311" t="s">
        <v>3046</v>
      </c>
      <c r="AU507" s="311" t="s">
        <v>3036</v>
      </c>
      <c r="AV507" s="336">
        <v>98000</v>
      </c>
      <c r="AW507" s="311"/>
      <c r="AX507" s="311"/>
    </row>
    <row r="508" spans="1:50" s="123" customFormat="1" ht="72" x14ac:dyDescent="0.2">
      <c r="A508" s="52" t="s">
        <v>47</v>
      </c>
      <c r="B508" s="52" t="s">
        <v>277</v>
      </c>
      <c r="C508" s="52" t="s">
        <v>276</v>
      </c>
      <c r="D508" s="52" t="s">
        <v>18</v>
      </c>
      <c r="E508" s="52" t="s">
        <v>454</v>
      </c>
      <c r="F508" s="121" t="s">
        <v>2078</v>
      </c>
      <c r="G508" s="52" t="s">
        <v>811</v>
      </c>
      <c r="H508" s="71" t="s">
        <v>270</v>
      </c>
      <c r="I508" s="71" t="s">
        <v>275</v>
      </c>
      <c r="J508" s="122">
        <v>100000</v>
      </c>
      <c r="K508" s="249" t="s">
        <v>137</v>
      </c>
      <c r="L508" s="78"/>
      <c r="M508" s="78"/>
      <c r="N508" s="439"/>
      <c r="O508" s="19" t="s">
        <v>3808</v>
      </c>
      <c r="P508" s="68">
        <v>23108</v>
      </c>
      <c r="Q508" s="19" t="s">
        <v>3809</v>
      </c>
      <c r="R508" s="19" t="s">
        <v>29</v>
      </c>
      <c r="S508" s="19" t="s">
        <v>60</v>
      </c>
      <c r="T508" s="19"/>
      <c r="U508" s="19"/>
      <c r="V508" s="19" t="s">
        <v>3810</v>
      </c>
      <c r="W508" s="17">
        <v>100000</v>
      </c>
      <c r="X508" s="18" t="s">
        <v>1182</v>
      </c>
      <c r="Y508" s="128">
        <v>23138</v>
      </c>
      <c r="Z508" s="17">
        <v>100000</v>
      </c>
      <c r="AA508" s="19">
        <v>7014284074</v>
      </c>
      <c r="AB508" s="19"/>
      <c r="AC508" s="19"/>
      <c r="AD508" s="17">
        <v>100000</v>
      </c>
      <c r="AE508" s="20" t="s">
        <v>3023</v>
      </c>
      <c r="AF508" s="54" t="s">
        <v>3027</v>
      </c>
      <c r="AG508" s="54" t="s">
        <v>3541</v>
      </c>
      <c r="AH508" s="54" t="s">
        <v>3470</v>
      </c>
      <c r="AI508" s="52" t="s">
        <v>2456</v>
      </c>
      <c r="AJ508" s="52"/>
      <c r="AK508" s="54" t="s">
        <v>1358</v>
      </c>
      <c r="AL508" s="52" t="s">
        <v>1568</v>
      </c>
      <c r="AM508" s="52" t="s">
        <v>3553</v>
      </c>
      <c r="AN508" s="122">
        <v>100000</v>
      </c>
      <c r="AO508" s="119"/>
      <c r="AP508" s="119">
        <f t="shared" si="16"/>
        <v>0</v>
      </c>
      <c r="AQ508" s="311" t="s">
        <v>1343</v>
      </c>
      <c r="AR508" s="311" t="s">
        <v>1344</v>
      </c>
      <c r="AS508" s="311" t="s">
        <v>3047</v>
      </c>
      <c r="AT508" s="311" t="s">
        <v>3047</v>
      </c>
      <c r="AU508" s="311" t="s">
        <v>3048</v>
      </c>
      <c r="AV508" s="336">
        <v>100000</v>
      </c>
      <c r="AW508" s="311"/>
      <c r="AX508" s="311"/>
    </row>
    <row r="509" spans="1:50" s="123" customFormat="1" ht="72" x14ac:dyDescent="0.2">
      <c r="A509" s="52" t="s">
        <v>47</v>
      </c>
      <c r="B509" s="52" t="s">
        <v>277</v>
      </c>
      <c r="C509" s="52" t="s">
        <v>276</v>
      </c>
      <c r="D509" s="52" t="s">
        <v>18</v>
      </c>
      <c r="E509" s="52" t="s">
        <v>454</v>
      </c>
      <c r="F509" s="121" t="s">
        <v>2079</v>
      </c>
      <c r="G509" s="52" t="s">
        <v>812</v>
      </c>
      <c r="H509" s="71" t="s">
        <v>319</v>
      </c>
      <c r="I509" s="71" t="s">
        <v>631</v>
      </c>
      <c r="J509" s="122">
        <v>120000</v>
      </c>
      <c r="K509" s="249" t="s">
        <v>137</v>
      </c>
      <c r="L509" s="78"/>
      <c r="M509" s="78"/>
      <c r="N509" s="439"/>
      <c r="O509" s="19" t="s">
        <v>3808</v>
      </c>
      <c r="P509" s="68">
        <v>23108</v>
      </c>
      <c r="Q509" s="19" t="s">
        <v>3809</v>
      </c>
      <c r="R509" s="19" t="s">
        <v>29</v>
      </c>
      <c r="S509" s="19" t="s">
        <v>60</v>
      </c>
      <c r="T509" s="19"/>
      <c r="U509" s="19"/>
      <c r="V509" s="19" t="s">
        <v>3810</v>
      </c>
      <c r="W509" s="17">
        <v>120000</v>
      </c>
      <c r="X509" s="18" t="s">
        <v>1182</v>
      </c>
      <c r="Y509" s="128">
        <v>23138</v>
      </c>
      <c r="Z509" s="17">
        <v>120000</v>
      </c>
      <c r="AA509" s="19">
        <v>7014284074</v>
      </c>
      <c r="AB509" s="19"/>
      <c r="AC509" s="19"/>
      <c r="AD509" s="17">
        <v>120000</v>
      </c>
      <c r="AE509" s="20" t="s">
        <v>3023</v>
      </c>
      <c r="AF509" s="54" t="s">
        <v>3027</v>
      </c>
      <c r="AG509" s="54" t="s">
        <v>3541</v>
      </c>
      <c r="AH509" s="54" t="s">
        <v>3470</v>
      </c>
      <c r="AI509" s="52" t="s">
        <v>2456</v>
      </c>
      <c r="AJ509" s="52"/>
      <c r="AK509" s="54" t="s">
        <v>1358</v>
      </c>
      <c r="AL509" s="52" t="s">
        <v>1568</v>
      </c>
      <c r="AM509" s="52" t="s">
        <v>3553</v>
      </c>
      <c r="AN509" s="122">
        <v>120000</v>
      </c>
      <c r="AO509" s="119"/>
      <c r="AP509" s="119">
        <f t="shared" si="16"/>
        <v>0</v>
      </c>
      <c r="AQ509" s="311" t="s">
        <v>1343</v>
      </c>
      <c r="AR509" s="311" t="s">
        <v>1344</v>
      </c>
      <c r="AS509" s="311" t="s">
        <v>3047</v>
      </c>
      <c r="AT509" s="311" t="s">
        <v>3047</v>
      </c>
      <c r="AU509" s="311" t="s">
        <v>3048</v>
      </c>
      <c r="AV509" s="336">
        <v>120000</v>
      </c>
      <c r="AW509" s="311"/>
      <c r="AX509" s="311"/>
    </row>
    <row r="510" spans="1:50" s="123" customFormat="1" ht="72" x14ac:dyDescent="0.2">
      <c r="A510" s="52" t="s">
        <v>47</v>
      </c>
      <c r="B510" s="52" t="s">
        <v>277</v>
      </c>
      <c r="C510" s="52" t="s">
        <v>276</v>
      </c>
      <c r="D510" s="52" t="s">
        <v>18</v>
      </c>
      <c r="E510" s="52" t="s">
        <v>454</v>
      </c>
      <c r="F510" s="121" t="s">
        <v>2080</v>
      </c>
      <c r="G510" s="52" t="s">
        <v>813</v>
      </c>
      <c r="H510" s="71" t="s">
        <v>270</v>
      </c>
      <c r="I510" s="71" t="s">
        <v>275</v>
      </c>
      <c r="J510" s="122">
        <v>100000</v>
      </c>
      <c r="K510" s="249" t="s">
        <v>137</v>
      </c>
      <c r="L510" s="78"/>
      <c r="M510" s="78"/>
      <c r="N510" s="439"/>
      <c r="O510" s="19" t="s">
        <v>3808</v>
      </c>
      <c r="P510" s="68">
        <v>23108</v>
      </c>
      <c r="Q510" s="19" t="s">
        <v>3809</v>
      </c>
      <c r="R510" s="19" t="s">
        <v>29</v>
      </c>
      <c r="S510" s="19" t="s">
        <v>60</v>
      </c>
      <c r="T510" s="19"/>
      <c r="U510" s="19"/>
      <c r="V510" s="19" t="s">
        <v>3810</v>
      </c>
      <c r="W510" s="17">
        <v>98435</v>
      </c>
      <c r="X510" s="18" t="s">
        <v>1182</v>
      </c>
      <c r="Y510" s="128">
        <v>23138</v>
      </c>
      <c r="Z510" s="17">
        <v>98435</v>
      </c>
      <c r="AA510" s="19">
        <v>7014284074</v>
      </c>
      <c r="AB510" s="19"/>
      <c r="AC510" s="19"/>
      <c r="AD510" s="17">
        <v>98435</v>
      </c>
      <c r="AE510" s="20" t="s">
        <v>3023</v>
      </c>
      <c r="AF510" s="54" t="s">
        <v>3027</v>
      </c>
      <c r="AG510" s="54" t="s">
        <v>3541</v>
      </c>
      <c r="AH510" s="54" t="s">
        <v>3470</v>
      </c>
      <c r="AI510" s="52" t="s">
        <v>2456</v>
      </c>
      <c r="AJ510" s="52"/>
      <c r="AK510" s="54" t="s">
        <v>1358</v>
      </c>
      <c r="AL510" s="52" t="s">
        <v>1568</v>
      </c>
      <c r="AM510" s="52" t="s">
        <v>3553</v>
      </c>
      <c r="AN510" s="119">
        <v>98435</v>
      </c>
      <c r="AO510" s="119"/>
      <c r="AP510" s="119">
        <f t="shared" si="16"/>
        <v>1565</v>
      </c>
      <c r="AQ510" s="311" t="s">
        <v>1343</v>
      </c>
      <c r="AR510" s="311" t="s">
        <v>1344</v>
      </c>
      <c r="AS510" s="311" t="s">
        <v>3047</v>
      </c>
      <c r="AT510" s="311" t="s">
        <v>3047</v>
      </c>
      <c r="AU510" s="311" t="s">
        <v>3048</v>
      </c>
      <c r="AV510" s="336">
        <v>100000</v>
      </c>
      <c r="AW510" s="311"/>
      <c r="AX510" s="311"/>
    </row>
    <row r="511" spans="1:50" s="123" customFormat="1" ht="72" x14ac:dyDescent="0.2">
      <c r="A511" s="52" t="s">
        <v>47</v>
      </c>
      <c r="B511" s="52" t="s">
        <v>277</v>
      </c>
      <c r="C511" s="52" t="s">
        <v>276</v>
      </c>
      <c r="D511" s="52" t="s">
        <v>18</v>
      </c>
      <c r="E511" s="52" t="s">
        <v>454</v>
      </c>
      <c r="F511" s="121" t="s">
        <v>2081</v>
      </c>
      <c r="G511" s="52" t="s">
        <v>814</v>
      </c>
      <c r="H511" s="71" t="s">
        <v>270</v>
      </c>
      <c r="I511" s="71" t="s">
        <v>553</v>
      </c>
      <c r="J511" s="122">
        <v>80000</v>
      </c>
      <c r="K511" s="249" t="s">
        <v>137</v>
      </c>
      <c r="L511" s="78"/>
      <c r="M511" s="78"/>
      <c r="N511" s="439"/>
      <c r="O511" s="19" t="s">
        <v>3808</v>
      </c>
      <c r="P511" s="68">
        <v>23108</v>
      </c>
      <c r="Q511" s="19" t="s">
        <v>3809</v>
      </c>
      <c r="R511" s="19" t="s">
        <v>29</v>
      </c>
      <c r="S511" s="19" t="s">
        <v>60</v>
      </c>
      <c r="T511" s="19"/>
      <c r="U511" s="19"/>
      <c r="V511" s="19" t="s">
        <v>3810</v>
      </c>
      <c r="W511" s="17">
        <v>79000</v>
      </c>
      <c r="X511" s="18" t="s">
        <v>1182</v>
      </c>
      <c r="Y511" s="128">
        <v>23138</v>
      </c>
      <c r="Z511" s="17">
        <v>79000</v>
      </c>
      <c r="AA511" s="19">
        <v>7014284074</v>
      </c>
      <c r="AB511" s="19"/>
      <c r="AC511" s="19"/>
      <c r="AD511" s="17">
        <v>79000</v>
      </c>
      <c r="AE511" s="20" t="s">
        <v>3023</v>
      </c>
      <c r="AF511" s="54" t="s">
        <v>3027</v>
      </c>
      <c r="AG511" s="54" t="s">
        <v>3541</v>
      </c>
      <c r="AH511" s="54" t="s">
        <v>3470</v>
      </c>
      <c r="AI511" s="52" t="s">
        <v>2456</v>
      </c>
      <c r="AJ511" s="52"/>
      <c r="AK511" s="54" t="s">
        <v>1358</v>
      </c>
      <c r="AL511" s="52" t="s">
        <v>1568</v>
      </c>
      <c r="AM511" s="52" t="s">
        <v>3553</v>
      </c>
      <c r="AN511" s="119">
        <v>79000</v>
      </c>
      <c r="AO511" s="119"/>
      <c r="AP511" s="119">
        <f t="shared" si="16"/>
        <v>1000</v>
      </c>
      <c r="AQ511" s="311" t="s">
        <v>1343</v>
      </c>
      <c r="AR511" s="311" t="s">
        <v>1344</v>
      </c>
      <c r="AS511" s="311" t="s">
        <v>3047</v>
      </c>
      <c r="AT511" s="311" t="s">
        <v>3047</v>
      </c>
      <c r="AU511" s="311" t="s">
        <v>3048</v>
      </c>
      <c r="AV511" s="336">
        <v>80000</v>
      </c>
      <c r="AW511" s="311"/>
      <c r="AX511" s="311"/>
    </row>
    <row r="512" spans="1:50" s="123" customFormat="1" ht="72" x14ac:dyDescent="0.2">
      <c r="A512" s="52" t="s">
        <v>47</v>
      </c>
      <c r="B512" s="52" t="s">
        <v>277</v>
      </c>
      <c r="C512" s="52" t="s">
        <v>276</v>
      </c>
      <c r="D512" s="52" t="s">
        <v>18</v>
      </c>
      <c r="E512" s="52" t="s">
        <v>454</v>
      </c>
      <c r="F512" s="121" t="s">
        <v>2082</v>
      </c>
      <c r="G512" s="52" t="s">
        <v>815</v>
      </c>
      <c r="H512" s="71" t="s">
        <v>269</v>
      </c>
      <c r="I512" s="71" t="s">
        <v>268</v>
      </c>
      <c r="J512" s="122">
        <v>100000</v>
      </c>
      <c r="K512" s="249" t="s">
        <v>137</v>
      </c>
      <c r="L512" s="78"/>
      <c r="M512" s="78"/>
      <c r="N512" s="439"/>
      <c r="O512" s="19" t="s">
        <v>3808</v>
      </c>
      <c r="P512" s="68">
        <v>23108</v>
      </c>
      <c r="Q512" s="19" t="s">
        <v>3809</v>
      </c>
      <c r="R512" s="19" t="s">
        <v>29</v>
      </c>
      <c r="S512" s="19" t="s">
        <v>60</v>
      </c>
      <c r="T512" s="19"/>
      <c r="U512" s="19"/>
      <c r="V512" s="19" t="s">
        <v>3810</v>
      </c>
      <c r="W512" s="17">
        <v>100000</v>
      </c>
      <c r="X512" s="18" t="s">
        <v>1182</v>
      </c>
      <c r="Y512" s="128">
        <v>23138</v>
      </c>
      <c r="Z512" s="17">
        <v>100000</v>
      </c>
      <c r="AA512" s="19">
        <v>7014284074</v>
      </c>
      <c r="AB512" s="19"/>
      <c r="AC512" s="19"/>
      <c r="AD512" s="17">
        <v>100000</v>
      </c>
      <c r="AE512" s="20" t="s">
        <v>3023</v>
      </c>
      <c r="AF512" s="54" t="s">
        <v>3027</v>
      </c>
      <c r="AG512" s="54" t="s">
        <v>3541</v>
      </c>
      <c r="AH512" s="54" t="s">
        <v>3470</v>
      </c>
      <c r="AI512" s="52" t="s">
        <v>2456</v>
      </c>
      <c r="AJ512" s="52"/>
      <c r="AK512" s="54" t="s">
        <v>1358</v>
      </c>
      <c r="AL512" s="52" t="s">
        <v>1568</v>
      </c>
      <c r="AM512" s="52" t="s">
        <v>3553</v>
      </c>
      <c r="AN512" s="122">
        <v>100000</v>
      </c>
      <c r="AO512" s="119"/>
      <c r="AP512" s="119">
        <f t="shared" si="16"/>
        <v>0</v>
      </c>
      <c r="AQ512" s="311" t="s">
        <v>1343</v>
      </c>
      <c r="AR512" s="311" t="s">
        <v>1344</v>
      </c>
      <c r="AS512" s="311" t="s">
        <v>3047</v>
      </c>
      <c r="AT512" s="311" t="s">
        <v>3047</v>
      </c>
      <c r="AU512" s="311" t="s">
        <v>3048</v>
      </c>
      <c r="AV512" s="336">
        <v>100000</v>
      </c>
      <c r="AW512" s="311"/>
      <c r="AX512" s="311"/>
    </row>
    <row r="513" spans="1:50" s="123" customFormat="1" ht="72" hidden="1" x14ac:dyDescent="0.2">
      <c r="A513" s="52" t="s">
        <v>47</v>
      </c>
      <c r="B513" s="52" t="s">
        <v>277</v>
      </c>
      <c r="C513" s="52" t="s">
        <v>276</v>
      </c>
      <c r="D513" s="52" t="s">
        <v>28</v>
      </c>
      <c r="E513" s="52" t="s">
        <v>454</v>
      </c>
      <c r="F513" s="121" t="s">
        <v>2083</v>
      </c>
      <c r="G513" s="52" t="s">
        <v>816</v>
      </c>
      <c r="H513" s="71" t="s">
        <v>270</v>
      </c>
      <c r="I513" s="71" t="s">
        <v>271</v>
      </c>
      <c r="J513" s="122">
        <v>30000</v>
      </c>
      <c r="K513" s="78"/>
      <c r="L513" s="78"/>
      <c r="M513" s="249" t="s">
        <v>137</v>
      </c>
      <c r="N513" s="439"/>
      <c r="O513" s="19" t="s">
        <v>3029</v>
      </c>
      <c r="P513" s="68">
        <v>242212</v>
      </c>
      <c r="Q513" s="19" t="s">
        <v>1362</v>
      </c>
      <c r="R513" s="19" t="s">
        <v>1347</v>
      </c>
      <c r="S513" s="19" t="s">
        <v>1363</v>
      </c>
      <c r="T513" s="19"/>
      <c r="U513" s="19"/>
      <c r="V513" s="19" t="s">
        <v>3024</v>
      </c>
      <c r="W513" s="17">
        <v>30000</v>
      </c>
      <c r="X513" s="18" t="s">
        <v>1182</v>
      </c>
      <c r="Y513" s="128">
        <v>23117</v>
      </c>
      <c r="Z513" s="17">
        <v>30000</v>
      </c>
      <c r="AA513" s="19">
        <v>7014182514</v>
      </c>
      <c r="AB513" s="48">
        <v>23097</v>
      </c>
      <c r="AC513" s="48">
        <v>23097</v>
      </c>
      <c r="AD513" s="17">
        <v>30000</v>
      </c>
      <c r="AE513" s="20" t="s">
        <v>2457</v>
      </c>
      <c r="AF513" s="54" t="s">
        <v>3025</v>
      </c>
      <c r="AG513" s="52" t="s">
        <v>3544</v>
      </c>
      <c r="AH513" s="52" t="s">
        <v>3475</v>
      </c>
      <c r="AI513" s="54" t="s">
        <v>2457</v>
      </c>
      <c r="AJ513" s="54"/>
      <c r="AK513" s="54" t="s">
        <v>1350</v>
      </c>
      <c r="AL513" s="54" t="s">
        <v>1570</v>
      </c>
      <c r="AM513" s="52" t="s">
        <v>3553</v>
      </c>
      <c r="AN513" s="122"/>
      <c r="AO513" s="122">
        <v>30000</v>
      </c>
      <c r="AP513" s="119">
        <f t="shared" si="16"/>
        <v>0</v>
      </c>
      <c r="AQ513" s="311" t="s">
        <v>1343</v>
      </c>
      <c r="AR513" s="311" t="s">
        <v>1344</v>
      </c>
      <c r="AS513" s="311" t="s">
        <v>3037</v>
      </c>
      <c r="AT513" s="311" t="s">
        <v>3037</v>
      </c>
      <c r="AU513" s="311" t="s">
        <v>3036</v>
      </c>
      <c r="AV513" s="336">
        <v>30000</v>
      </c>
      <c r="AW513" s="311"/>
      <c r="AX513" s="311"/>
    </row>
    <row r="514" spans="1:50" s="123" customFormat="1" ht="72" hidden="1" x14ac:dyDescent="0.2">
      <c r="A514" s="52" t="s">
        <v>47</v>
      </c>
      <c r="B514" s="52" t="s">
        <v>277</v>
      </c>
      <c r="C514" s="52" t="s">
        <v>276</v>
      </c>
      <c r="D514" s="52" t="s">
        <v>28</v>
      </c>
      <c r="E514" s="52" t="s">
        <v>454</v>
      </c>
      <c r="F514" s="121" t="s">
        <v>2084</v>
      </c>
      <c r="G514" s="52" t="s">
        <v>817</v>
      </c>
      <c r="H514" s="71" t="s">
        <v>270</v>
      </c>
      <c r="I514" s="71" t="s">
        <v>271</v>
      </c>
      <c r="J514" s="122">
        <v>5000</v>
      </c>
      <c r="K514" s="78"/>
      <c r="L514" s="78"/>
      <c r="M514" s="249" t="s">
        <v>137</v>
      </c>
      <c r="N514" s="439"/>
      <c r="O514" s="19" t="s">
        <v>3029</v>
      </c>
      <c r="P514" s="68">
        <v>242212</v>
      </c>
      <c r="Q514" s="19" t="s">
        <v>1362</v>
      </c>
      <c r="R514" s="19" t="s">
        <v>1347</v>
      </c>
      <c r="S514" s="19" t="s">
        <v>1363</v>
      </c>
      <c r="T514" s="19"/>
      <c r="U514" s="19"/>
      <c r="V514" s="19" t="s">
        <v>3024</v>
      </c>
      <c r="W514" s="17">
        <v>5000</v>
      </c>
      <c r="X514" s="18" t="s">
        <v>1182</v>
      </c>
      <c r="Y514" s="128">
        <v>23117</v>
      </c>
      <c r="Z514" s="17">
        <v>5000</v>
      </c>
      <c r="AA514" s="19">
        <v>7014182514</v>
      </c>
      <c r="AB514" s="48">
        <v>23097</v>
      </c>
      <c r="AC514" s="48">
        <v>23097</v>
      </c>
      <c r="AD514" s="17">
        <v>5000</v>
      </c>
      <c r="AE514" s="20" t="s">
        <v>2457</v>
      </c>
      <c r="AF514" s="54" t="s">
        <v>3025</v>
      </c>
      <c r="AG514" s="52" t="s">
        <v>3544</v>
      </c>
      <c r="AH514" s="52" t="s">
        <v>3475</v>
      </c>
      <c r="AI514" s="54" t="s">
        <v>2457</v>
      </c>
      <c r="AJ514" s="54"/>
      <c r="AK514" s="54" t="s">
        <v>1350</v>
      </c>
      <c r="AL514" s="54" t="s">
        <v>1570</v>
      </c>
      <c r="AM514" s="52" t="s">
        <v>3553</v>
      </c>
      <c r="AN514" s="119"/>
      <c r="AO514" s="119">
        <v>5000</v>
      </c>
      <c r="AP514" s="119">
        <f t="shared" si="16"/>
        <v>0</v>
      </c>
      <c r="AQ514" s="311" t="s">
        <v>1343</v>
      </c>
      <c r="AR514" s="311" t="s">
        <v>1344</v>
      </c>
      <c r="AS514" s="311" t="s">
        <v>3045</v>
      </c>
      <c r="AT514" s="311" t="s">
        <v>3037</v>
      </c>
      <c r="AU514" s="311" t="s">
        <v>3036</v>
      </c>
      <c r="AV514" s="336">
        <v>5000</v>
      </c>
      <c r="AW514" s="311"/>
      <c r="AX514" s="311"/>
    </row>
    <row r="515" spans="1:50" s="123" customFormat="1" ht="72" hidden="1" x14ac:dyDescent="0.2">
      <c r="A515" s="52" t="s">
        <v>47</v>
      </c>
      <c r="B515" s="52" t="s">
        <v>277</v>
      </c>
      <c r="C515" s="52" t="s">
        <v>276</v>
      </c>
      <c r="D515" s="52" t="s">
        <v>28</v>
      </c>
      <c r="E515" s="52" t="s">
        <v>454</v>
      </c>
      <c r="F515" s="121" t="s">
        <v>2085</v>
      </c>
      <c r="G515" s="52" t="s">
        <v>818</v>
      </c>
      <c r="H515" s="71" t="s">
        <v>270</v>
      </c>
      <c r="I515" s="71" t="s">
        <v>271</v>
      </c>
      <c r="J515" s="122">
        <v>2800</v>
      </c>
      <c r="K515" s="259"/>
      <c r="L515" s="78"/>
      <c r="M515" s="249" t="s">
        <v>137</v>
      </c>
      <c r="N515" s="439"/>
      <c r="O515" s="19" t="s">
        <v>3029</v>
      </c>
      <c r="P515" s="68">
        <v>242212</v>
      </c>
      <c r="Q515" s="19" t="s">
        <v>1362</v>
      </c>
      <c r="R515" s="19" t="s">
        <v>1347</v>
      </c>
      <c r="S515" s="19" t="s">
        <v>1363</v>
      </c>
      <c r="T515" s="19"/>
      <c r="U515" s="19"/>
      <c r="V515" s="19" t="s">
        <v>3024</v>
      </c>
      <c r="W515" s="17">
        <v>2800</v>
      </c>
      <c r="X515" s="18" t="s">
        <v>1182</v>
      </c>
      <c r="Y515" s="128">
        <v>23117</v>
      </c>
      <c r="Z515" s="17">
        <v>2800</v>
      </c>
      <c r="AA515" s="19">
        <v>7014182514</v>
      </c>
      <c r="AB515" s="48">
        <v>23097</v>
      </c>
      <c r="AC515" s="48">
        <v>23097</v>
      </c>
      <c r="AD515" s="17">
        <v>2800</v>
      </c>
      <c r="AE515" s="20" t="s">
        <v>2457</v>
      </c>
      <c r="AF515" s="54" t="s">
        <v>3025</v>
      </c>
      <c r="AG515" s="52" t="s">
        <v>3544</v>
      </c>
      <c r="AH515" s="52" t="s">
        <v>3475</v>
      </c>
      <c r="AI515" s="54" t="s">
        <v>2457</v>
      </c>
      <c r="AJ515" s="54"/>
      <c r="AK515" s="54" t="s">
        <v>1350</v>
      </c>
      <c r="AL515" s="54" t="s">
        <v>1570</v>
      </c>
      <c r="AM515" s="52" t="s">
        <v>3553</v>
      </c>
      <c r="AN515" s="119"/>
      <c r="AO515" s="119">
        <v>2800</v>
      </c>
      <c r="AP515" s="119">
        <f t="shared" ref="AP515:AP578" si="17">J515-AN515-AO515</f>
        <v>0</v>
      </c>
      <c r="AQ515" s="311" t="s">
        <v>1343</v>
      </c>
      <c r="AR515" s="311" t="s">
        <v>1344</v>
      </c>
      <c r="AS515" s="311" t="s">
        <v>3037</v>
      </c>
      <c r="AT515" s="311" t="s">
        <v>3037</v>
      </c>
      <c r="AU515" s="311" t="s">
        <v>3036</v>
      </c>
      <c r="AV515" s="336">
        <v>2800</v>
      </c>
      <c r="AW515" s="311"/>
      <c r="AX515" s="311"/>
    </row>
    <row r="516" spans="1:50" s="123" customFormat="1" ht="72" hidden="1" x14ac:dyDescent="0.2">
      <c r="A516" s="52" t="s">
        <v>47</v>
      </c>
      <c r="B516" s="52" t="s">
        <v>277</v>
      </c>
      <c r="C516" s="52" t="s">
        <v>276</v>
      </c>
      <c r="D516" s="52" t="s">
        <v>33</v>
      </c>
      <c r="E516" s="52" t="s">
        <v>454</v>
      </c>
      <c r="F516" s="121" t="s">
        <v>2086</v>
      </c>
      <c r="G516" s="52" t="s">
        <v>819</v>
      </c>
      <c r="H516" s="71" t="s">
        <v>270</v>
      </c>
      <c r="I516" s="71" t="s">
        <v>274</v>
      </c>
      <c r="J516" s="122">
        <v>80000</v>
      </c>
      <c r="K516" s="249" t="s">
        <v>137</v>
      </c>
      <c r="L516" s="78"/>
      <c r="M516" s="78"/>
      <c r="N516" s="439"/>
      <c r="O516" s="19"/>
      <c r="P516" s="19"/>
      <c r="Q516" s="19"/>
      <c r="R516" s="19"/>
      <c r="S516" s="19"/>
      <c r="T516" s="19"/>
      <c r="U516" s="19"/>
      <c r="V516" s="19"/>
      <c r="W516" s="19"/>
      <c r="X516" s="18"/>
      <c r="Y516" s="46"/>
      <c r="Z516" s="19"/>
      <c r="AA516" s="19"/>
      <c r="AB516" s="19"/>
      <c r="AC516" s="19"/>
      <c r="AD516" s="19"/>
      <c r="AE516" s="20" t="s">
        <v>3811</v>
      </c>
      <c r="AF516" s="54" t="s">
        <v>3030</v>
      </c>
      <c r="AG516" s="54" t="s">
        <v>3537</v>
      </c>
      <c r="AH516" s="54" t="s">
        <v>3451</v>
      </c>
      <c r="AI516" s="52" t="s">
        <v>3467</v>
      </c>
      <c r="AJ516" s="52"/>
      <c r="AK516" s="54" t="s">
        <v>1358</v>
      </c>
      <c r="AL516" s="52" t="s">
        <v>1568</v>
      </c>
      <c r="AM516" s="52" t="s">
        <v>3553</v>
      </c>
      <c r="AN516" s="122"/>
      <c r="AO516" s="119"/>
      <c r="AP516" s="119">
        <f t="shared" si="17"/>
        <v>80000</v>
      </c>
      <c r="AQ516" s="311" t="s">
        <v>1343</v>
      </c>
      <c r="AR516" s="311" t="s">
        <v>1344</v>
      </c>
      <c r="AS516" s="311" t="s">
        <v>3049</v>
      </c>
      <c r="AT516" s="311" t="s">
        <v>3049</v>
      </c>
      <c r="AU516" s="311" t="s">
        <v>3050</v>
      </c>
      <c r="AV516" s="336">
        <v>80000</v>
      </c>
      <c r="AW516" s="311"/>
      <c r="AX516" s="311"/>
    </row>
    <row r="517" spans="1:50" s="123" customFormat="1" ht="72" hidden="1" x14ac:dyDescent="0.2">
      <c r="A517" s="52" t="s">
        <v>47</v>
      </c>
      <c r="B517" s="52" t="s">
        <v>277</v>
      </c>
      <c r="C517" s="52" t="s">
        <v>276</v>
      </c>
      <c r="D517" s="52" t="s">
        <v>33</v>
      </c>
      <c r="E517" s="52" t="s">
        <v>454</v>
      </c>
      <c r="F517" s="121" t="s">
        <v>2087</v>
      </c>
      <c r="G517" s="52" t="s">
        <v>820</v>
      </c>
      <c r="H517" s="71" t="s">
        <v>414</v>
      </c>
      <c r="I517" s="71" t="s">
        <v>274</v>
      </c>
      <c r="J517" s="122">
        <v>350000</v>
      </c>
      <c r="K517" s="249" t="s">
        <v>137</v>
      </c>
      <c r="L517" s="78"/>
      <c r="M517" s="78"/>
      <c r="N517" s="439"/>
      <c r="O517" s="19"/>
      <c r="P517" s="19"/>
      <c r="Q517" s="19"/>
      <c r="R517" s="19"/>
      <c r="S517" s="19"/>
      <c r="T517" s="19"/>
      <c r="U517" s="19"/>
      <c r="V517" s="19"/>
      <c r="W517" s="19"/>
      <c r="X517" s="18"/>
      <c r="Y517" s="46"/>
      <c r="Z517" s="19"/>
      <c r="AA517" s="19"/>
      <c r="AB517" s="19"/>
      <c r="AC517" s="19"/>
      <c r="AD517" s="19"/>
      <c r="AE517" s="20" t="s">
        <v>3811</v>
      </c>
      <c r="AF517" s="54" t="s">
        <v>3030</v>
      </c>
      <c r="AG517" s="54" t="s">
        <v>3537</v>
      </c>
      <c r="AH517" s="54" t="s">
        <v>3451</v>
      </c>
      <c r="AI517" s="52" t="s">
        <v>3467</v>
      </c>
      <c r="AJ517" s="52"/>
      <c r="AK517" s="54" t="s">
        <v>1358</v>
      </c>
      <c r="AL517" s="52" t="s">
        <v>1568</v>
      </c>
      <c r="AM517" s="52" t="s">
        <v>3553</v>
      </c>
      <c r="AN517" s="119"/>
      <c r="AO517" s="119"/>
      <c r="AP517" s="119">
        <f t="shared" si="17"/>
        <v>350000</v>
      </c>
      <c r="AQ517" s="311" t="s">
        <v>1343</v>
      </c>
      <c r="AR517" s="311" t="s">
        <v>1344</v>
      </c>
      <c r="AS517" s="311" t="s">
        <v>3049</v>
      </c>
      <c r="AT517" s="311" t="s">
        <v>3049</v>
      </c>
      <c r="AU517" s="311" t="s">
        <v>3050</v>
      </c>
      <c r="AV517" s="336">
        <v>350000</v>
      </c>
      <c r="AW517" s="311"/>
      <c r="AX517" s="311"/>
    </row>
    <row r="518" spans="1:50" s="123" customFormat="1" ht="72" hidden="1" x14ac:dyDescent="0.2">
      <c r="A518" s="52" t="s">
        <v>47</v>
      </c>
      <c r="B518" s="52" t="s">
        <v>277</v>
      </c>
      <c r="C518" s="52" t="s">
        <v>276</v>
      </c>
      <c r="D518" s="52" t="s">
        <v>33</v>
      </c>
      <c r="E518" s="52" t="s">
        <v>454</v>
      </c>
      <c r="F518" s="121" t="s">
        <v>2088</v>
      </c>
      <c r="G518" s="52" t="s">
        <v>821</v>
      </c>
      <c r="H518" s="71" t="s">
        <v>387</v>
      </c>
      <c r="I518" s="71" t="s">
        <v>274</v>
      </c>
      <c r="J518" s="122">
        <v>56000</v>
      </c>
      <c r="K518" s="249" t="s">
        <v>137</v>
      </c>
      <c r="L518" s="78"/>
      <c r="M518" s="78"/>
      <c r="N518" s="439"/>
      <c r="O518" s="19"/>
      <c r="P518" s="19"/>
      <c r="Q518" s="19"/>
      <c r="R518" s="19"/>
      <c r="S518" s="19"/>
      <c r="T518" s="19"/>
      <c r="U518" s="19"/>
      <c r="V518" s="19"/>
      <c r="W518" s="19"/>
      <c r="X518" s="18"/>
      <c r="Y518" s="46"/>
      <c r="Z518" s="19"/>
      <c r="AA518" s="19"/>
      <c r="AB518" s="19"/>
      <c r="AC518" s="19"/>
      <c r="AD518" s="19"/>
      <c r="AE518" s="20" t="s">
        <v>3811</v>
      </c>
      <c r="AF518" s="54" t="s">
        <v>3030</v>
      </c>
      <c r="AG518" s="54" t="s">
        <v>3537</v>
      </c>
      <c r="AH518" s="54" t="s">
        <v>3451</v>
      </c>
      <c r="AI518" s="52" t="s">
        <v>3467</v>
      </c>
      <c r="AJ518" s="52"/>
      <c r="AK518" s="54" t="s">
        <v>1358</v>
      </c>
      <c r="AL518" s="52" t="s">
        <v>1568</v>
      </c>
      <c r="AM518" s="52" t="s">
        <v>3553</v>
      </c>
      <c r="AN518" s="119"/>
      <c r="AO518" s="119"/>
      <c r="AP518" s="119">
        <f t="shared" si="17"/>
        <v>56000</v>
      </c>
      <c r="AQ518" s="311" t="s">
        <v>1343</v>
      </c>
      <c r="AR518" s="311" t="s">
        <v>1344</v>
      </c>
      <c r="AS518" s="311" t="s">
        <v>3049</v>
      </c>
      <c r="AT518" s="311" t="s">
        <v>3049</v>
      </c>
      <c r="AU518" s="311" t="s">
        <v>3050</v>
      </c>
      <c r="AV518" s="336">
        <v>56000</v>
      </c>
      <c r="AW518" s="311"/>
      <c r="AX518" s="311"/>
    </row>
    <row r="519" spans="1:50" s="123" customFormat="1" ht="72" hidden="1" x14ac:dyDescent="0.2">
      <c r="A519" s="52" t="s">
        <v>47</v>
      </c>
      <c r="B519" s="52" t="s">
        <v>277</v>
      </c>
      <c r="C519" s="52" t="s">
        <v>276</v>
      </c>
      <c r="D519" s="52" t="s">
        <v>33</v>
      </c>
      <c r="E519" s="52" t="s">
        <v>454</v>
      </c>
      <c r="F519" s="121" t="s">
        <v>2089</v>
      </c>
      <c r="G519" s="52" t="s">
        <v>822</v>
      </c>
      <c r="H519" s="71" t="s">
        <v>319</v>
      </c>
      <c r="I519" s="71" t="s">
        <v>274</v>
      </c>
      <c r="J519" s="122">
        <v>200000</v>
      </c>
      <c r="K519" s="249" t="s">
        <v>137</v>
      </c>
      <c r="L519" s="78"/>
      <c r="M519" s="78"/>
      <c r="N519" s="439"/>
      <c r="O519" s="19"/>
      <c r="P519" s="19"/>
      <c r="Q519" s="19"/>
      <c r="R519" s="19"/>
      <c r="S519" s="19"/>
      <c r="T519" s="19"/>
      <c r="U519" s="19"/>
      <c r="V519" s="19"/>
      <c r="W519" s="19"/>
      <c r="X519" s="18"/>
      <c r="Y519" s="46"/>
      <c r="Z519" s="19"/>
      <c r="AA519" s="19"/>
      <c r="AB519" s="19"/>
      <c r="AC519" s="19"/>
      <c r="AD519" s="19"/>
      <c r="AE519" s="20" t="s">
        <v>3811</v>
      </c>
      <c r="AF519" s="54" t="s">
        <v>3030</v>
      </c>
      <c r="AG519" s="54" t="s">
        <v>3537</v>
      </c>
      <c r="AH519" s="54" t="s">
        <v>3451</v>
      </c>
      <c r="AI519" s="52" t="s">
        <v>3467</v>
      </c>
      <c r="AJ519" s="52"/>
      <c r="AK519" s="54" t="s">
        <v>1358</v>
      </c>
      <c r="AL519" s="52" t="s">
        <v>1568</v>
      </c>
      <c r="AM519" s="52" t="s">
        <v>3553</v>
      </c>
      <c r="AN519" s="119"/>
      <c r="AO519" s="119"/>
      <c r="AP519" s="119">
        <f t="shared" si="17"/>
        <v>200000</v>
      </c>
      <c r="AQ519" s="311" t="s">
        <v>1343</v>
      </c>
      <c r="AR519" s="311" t="s">
        <v>1344</v>
      </c>
      <c r="AS519" s="311" t="s">
        <v>3049</v>
      </c>
      <c r="AT519" s="311" t="s">
        <v>3049</v>
      </c>
      <c r="AU519" s="311" t="s">
        <v>3050</v>
      </c>
      <c r="AV519" s="336">
        <v>200000</v>
      </c>
      <c r="AW519" s="311"/>
      <c r="AX519" s="311"/>
    </row>
    <row r="520" spans="1:50" s="123" customFormat="1" ht="72" hidden="1" x14ac:dyDescent="0.2">
      <c r="A520" s="52" t="s">
        <v>47</v>
      </c>
      <c r="B520" s="52" t="s">
        <v>277</v>
      </c>
      <c r="C520" s="52" t="s">
        <v>276</v>
      </c>
      <c r="D520" s="52" t="s">
        <v>33</v>
      </c>
      <c r="E520" s="52" t="s">
        <v>454</v>
      </c>
      <c r="F520" s="121" t="s">
        <v>2090</v>
      </c>
      <c r="G520" s="52" t="s">
        <v>823</v>
      </c>
      <c r="H520" s="71" t="s">
        <v>319</v>
      </c>
      <c r="I520" s="71" t="s">
        <v>274</v>
      </c>
      <c r="J520" s="122">
        <v>220000</v>
      </c>
      <c r="K520" s="249" t="s">
        <v>137</v>
      </c>
      <c r="L520" s="78"/>
      <c r="M520" s="78"/>
      <c r="N520" s="439"/>
      <c r="O520" s="19"/>
      <c r="P520" s="19"/>
      <c r="Q520" s="19"/>
      <c r="R520" s="19"/>
      <c r="S520" s="19"/>
      <c r="T520" s="19"/>
      <c r="U520" s="19"/>
      <c r="V520" s="19"/>
      <c r="W520" s="19"/>
      <c r="X520" s="18"/>
      <c r="Y520" s="46"/>
      <c r="Z520" s="19"/>
      <c r="AA520" s="19"/>
      <c r="AB520" s="19"/>
      <c r="AC520" s="19"/>
      <c r="AD520" s="19"/>
      <c r="AE520" s="20" t="s">
        <v>3811</v>
      </c>
      <c r="AF520" s="54" t="s">
        <v>3030</v>
      </c>
      <c r="AG520" s="54" t="s">
        <v>3537</v>
      </c>
      <c r="AH520" s="54" t="s">
        <v>3451</v>
      </c>
      <c r="AI520" s="52" t="s">
        <v>3467</v>
      </c>
      <c r="AJ520" s="52"/>
      <c r="AK520" s="54" t="s">
        <v>1358</v>
      </c>
      <c r="AL520" s="52" t="s">
        <v>1568</v>
      </c>
      <c r="AM520" s="52" t="s">
        <v>3553</v>
      </c>
      <c r="AN520" s="119"/>
      <c r="AO520" s="119"/>
      <c r="AP520" s="119">
        <f t="shared" si="17"/>
        <v>220000</v>
      </c>
      <c r="AQ520" s="311" t="s">
        <v>1343</v>
      </c>
      <c r="AR520" s="311" t="s">
        <v>1344</v>
      </c>
      <c r="AS520" s="311" t="s">
        <v>3049</v>
      </c>
      <c r="AT520" s="311" t="s">
        <v>3049</v>
      </c>
      <c r="AU520" s="311" t="s">
        <v>3050</v>
      </c>
      <c r="AV520" s="336">
        <v>220000</v>
      </c>
      <c r="AW520" s="311"/>
      <c r="AX520" s="311"/>
    </row>
    <row r="521" spans="1:50" s="123" customFormat="1" ht="72" hidden="1" x14ac:dyDescent="0.2">
      <c r="A521" s="52" t="s">
        <v>47</v>
      </c>
      <c r="B521" s="52" t="s">
        <v>277</v>
      </c>
      <c r="C521" s="52" t="s">
        <v>276</v>
      </c>
      <c r="D521" s="52" t="s">
        <v>33</v>
      </c>
      <c r="E521" s="52" t="s">
        <v>454</v>
      </c>
      <c r="F521" s="121" t="s">
        <v>2091</v>
      </c>
      <c r="G521" s="52" t="s">
        <v>824</v>
      </c>
      <c r="H521" s="71" t="s">
        <v>340</v>
      </c>
      <c r="I521" s="71" t="s">
        <v>274</v>
      </c>
      <c r="J521" s="122">
        <v>360000</v>
      </c>
      <c r="K521" s="249" t="s">
        <v>137</v>
      </c>
      <c r="L521" s="78"/>
      <c r="M521" s="78"/>
      <c r="N521" s="439"/>
      <c r="O521" s="19"/>
      <c r="P521" s="19"/>
      <c r="Q521" s="19"/>
      <c r="R521" s="19"/>
      <c r="S521" s="19"/>
      <c r="T521" s="19"/>
      <c r="U521" s="19"/>
      <c r="V521" s="19"/>
      <c r="W521" s="19"/>
      <c r="X521" s="18"/>
      <c r="Y521" s="46"/>
      <c r="Z521" s="19"/>
      <c r="AA521" s="19"/>
      <c r="AB521" s="19"/>
      <c r="AC521" s="19"/>
      <c r="AD521" s="19"/>
      <c r="AE521" s="20" t="s">
        <v>3811</v>
      </c>
      <c r="AF521" s="54" t="s">
        <v>3030</v>
      </c>
      <c r="AG521" s="54" t="s">
        <v>3537</v>
      </c>
      <c r="AH521" s="54" t="s">
        <v>3451</v>
      </c>
      <c r="AI521" s="52" t="s">
        <v>3467</v>
      </c>
      <c r="AJ521" s="52"/>
      <c r="AK521" s="54" t="s">
        <v>1358</v>
      </c>
      <c r="AL521" s="52" t="s">
        <v>1568</v>
      </c>
      <c r="AM521" s="52" t="s">
        <v>3553</v>
      </c>
      <c r="AN521" s="119"/>
      <c r="AO521" s="119"/>
      <c r="AP521" s="119">
        <f t="shared" si="17"/>
        <v>360000</v>
      </c>
      <c r="AQ521" s="311" t="s">
        <v>1343</v>
      </c>
      <c r="AR521" s="311" t="s">
        <v>1344</v>
      </c>
      <c r="AS521" s="311" t="s">
        <v>3049</v>
      </c>
      <c r="AT521" s="311" t="s">
        <v>3049</v>
      </c>
      <c r="AU521" s="311" t="s">
        <v>3050</v>
      </c>
      <c r="AV521" s="336">
        <v>360000</v>
      </c>
      <c r="AW521" s="311"/>
      <c r="AX521" s="311"/>
    </row>
    <row r="522" spans="1:50" s="123" customFormat="1" ht="72" hidden="1" x14ac:dyDescent="0.2">
      <c r="A522" s="52" t="s">
        <v>47</v>
      </c>
      <c r="B522" s="52" t="s">
        <v>277</v>
      </c>
      <c r="C522" s="52" t="s">
        <v>276</v>
      </c>
      <c r="D522" s="52" t="s">
        <v>33</v>
      </c>
      <c r="E522" s="52" t="s">
        <v>454</v>
      </c>
      <c r="F522" s="121" t="s">
        <v>2092</v>
      </c>
      <c r="G522" s="52" t="s">
        <v>825</v>
      </c>
      <c r="H522" s="71" t="s">
        <v>340</v>
      </c>
      <c r="I522" s="71" t="s">
        <v>274</v>
      </c>
      <c r="J522" s="122">
        <v>300000</v>
      </c>
      <c r="K522" s="249" t="s">
        <v>137</v>
      </c>
      <c r="L522" s="78"/>
      <c r="M522" s="78"/>
      <c r="N522" s="439"/>
      <c r="O522" s="19"/>
      <c r="P522" s="19"/>
      <c r="Q522" s="19"/>
      <c r="R522" s="19"/>
      <c r="S522" s="19"/>
      <c r="T522" s="19"/>
      <c r="U522" s="19"/>
      <c r="V522" s="19"/>
      <c r="W522" s="19"/>
      <c r="X522" s="18"/>
      <c r="Y522" s="46"/>
      <c r="Z522" s="19"/>
      <c r="AA522" s="19"/>
      <c r="AB522" s="19"/>
      <c r="AC522" s="19"/>
      <c r="AD522" s="19"/>
      <c r="AE522" s="20" t="s">
        <v>3811</v>
      </c>
      <c r="AF522" s="54" t="s">
        <v>3030</v>
      </c>
      <c r="AG522" s="54" t="s">
        <v>3537</v>
      </c>
      <c r="AH522" s="54" t="s">
        <v>3451</v>
      </c>
      <c r="AI522" s="52" t="s">
        <v>3467</v>
      </c>
      <c r="AJ522" s="52"/>
      <c r="AK522" s="54" t="s">
        <v>1358</v>
      </c>
      <c r="AL522" s="52" t="s">
        <v>1568</v>
      </c>
      <c r="AM522" s="52" t="s">
        <v>3553</v>
      </c>
      <c r="AN522" s="119"/>
      <c r="AO522" s="119"/>
      <c r="AP522" s="119">
        <f t="shared" si="17"/>
        <v>300000</v>
      </c>
      <c r="AQ522" s="311" t="s">
        <v>1343</v>
      </c>
      <c r="AR522" s="311" t="s">
        <v>1344</v>
      </c>
      <c r="AS522" s="311" t="s">
        <v>3049</v>
      </c>
      <c r="AT522" s="311" t="s">
        <v>3049</v>
      </c>
      <c r="AU522" s="311" t="s">
        <v>3050</v>
      </c>
      <c r="AV522" s="336">
        <v>300000</v>
      </c>
      <c r="AW522" s="311"/>
      <c r="AX522" s="311"/>
    </row>
    <row r="523" spans="1:50" s="123" customFormat="1" ht="90" hidden="1" x14ac:dyDescent="0.2">
      <c r="A523" s="52" t="s">
        <v>47</v>
      </c>
      <c r="B523" s="52" t="s">
        <v>277</v>
      </c>
      <c r="C523" s="52" t="s">
        <v>276</v>
      </c>
      <c r="D523" s="52" t="s">
        <v>22</v>
      </c>
      <c r="E523" s="52" t="s">
        <v>349</v>
      </c>
      <c r="F523" s="121" t="s">
        <v>2093</v>
      </c>
      <c r="G523" s="52" t="s">
        <v>826</v>
      </c>
      <c r="H523" s="71" t="s">
        <v>270</v>
      </c>
      <c r="I523" s="71" t="s">
        <v>275</v>
      </c>
      <c r="J523" s="122">
        <v>1288000</v>
      </c>
      <c r="K523" s="249" t="s">
        <v>137</v>
      </c>
      <c r="L523" s="78"/>
      <c r="M523" s="78"/>
      <c r="N523" s="439"/>
      <c r="O523" s="19"/>
      <c r="P523" s="19"/>
      <c r="Q523" s="19"/>
      <c r="R523" s="19"/>
      <c r="S523" s="19"/>
      <c r="T523" s="19"/>
      <c r="U523" s="19"/>
      <c r="V523" s="19"/>
      <c r="W523" s="17"/>
      <c r="X523" s="18"/>
      <c r="Y523" s="46"/>
      <c r="Z523" s="19"/>
      <c r="AA523" s="19"/>
      <c r="AB523" s="19"/>
      <c r="AC523" s="19"/>
      <c r="AD523" s="19"/>
      <c r="AE523" s="20" t="s">
        <v>3812</v>
      </c>
      <c r="AF523" s="54" t="s">
        <v>3031</v>
      </c>
      <c r="AG523" s="54" t="s">
        <v>3539</v>
      </c>
      <c r="AH523" s="54" t="s">
        <v>1571</v>
      </c>
      <c r="AI523" s="52" t="s">
        <v>3467</v>
      </c>
      <c r="AJ523" s="52"/>
      <c r="AK523" s="54" t="s">
        <v>1342</v>
      </c>
      <c r="AL523" s="52" t="s">
        <v>1571</v>
      </c>
      <c r="AM523" s="52" t="s">
        <v>3553</v>
      </c>
      <c r="AN523" s="119"/>
      <c r="AO523" s="119"/>
      <c r="AP523" s="119">
        <f t="shared" si="17"/>
        <v>1288000</v>
      </c>
      <c r="AQ523" s="311" t="s">
        <v>1343</v>
      </c>
      <c r="AR523" s="311" t="s">
        <v>1344</v>
      </c>
      <c r="AS523" s="311" t="s">
        <v>3051</v>
      </c>
      <c r="AT523" s="311" t="s">
        <v>3052</v>
      </c>
      <c r="AU523" s="311" t="s">
        <v>3053</v>
      </c>
      <c r="AV523" s="336">
        <v>1288000</v>
      </c>
      <c r="AW523" s="311"/>
      <c r="AX523" s="311"/>
    </row>
    <row r="524" spans="1:50" s="123" customFormat="1" ht="90" x14ac:dyDescent="0.2">
      <c r="A524" s="52" t="s">
        <v>47</v>
      </c>
      <c r="B524" s="52" t="s">
        <v>277</v>
      </c>
      <c r="C524" s="52" t="s">
        <v>276</v>
      </c>
      <c r="D524" s="52" t="s">
        <v>22</v>
      </c>
      <c r="E524" s="52" t="s">
        <v>349</v>
      </c>
      <c r="F524" s="121" t="s">
        <v>2094</v>
      </c>
      <c r="G524" s="52" t="s">
        <v>827</v>
      </c>
      <c r="H524" s="71" t="s">
        <v>270</v>
      </c>
      <c r="I524" s="71" t="s">
        <v>275</v>
      </c>
      <c r="J524" s="122">
        <v>1980000</v>
      </c>
      <c r="K524" s="249" t="s">
        <v>137</v>
      </c>
      <c r="L524" s="78"/>
      <c r="M524" s="78"/>
      <c r="N524" s="439"/>
      <c r="O524" s="19" t="s">
        <v>3813</v>
      </c>
      <c r="P524" s="68">
        <v>23096</v>
      </c>
      <c r="Q524" s="19" t="s">
        <v>3814</v>
      </c>
      <c r="R524" s="19" t="s">
        <v>29</v>
      </c>
      <c r="S524" s="19" t="s">
        <v>78</v>
      </c>
      <c r="T524" s="19"/>
      <c r="U524" s="19"/>
      <c r="V524" s="19" t="s">
        <v>3815</v>
      </c>
      <c r="W524" s="17">
        <v>1787000</v>
      </c>
      <c r="X524" s="18"/>
      <c r="Y524" s="128">
        <v>23186</v>
      </c>
      <c r="Z524" s="17">
        <v>1787000</v>
      </c>
      <c r="AA524" s="19">
        <v>7014209557</v>
      </c>
      <c r="AB524" s="19"/>
      <c r="AC524" s="19"/>
      <c r="AD524" s="17">
        <v>1787000</v>
      </c>
      <c r="AE524" s="20" t="s">
        <v>3032</v>
      </c>
      <c r="AF524" s="54" t="s">
        <v>3032</v>
      </c>
      <c r="AG524" s="54" t="s">
        <v>3544</v>
      </c>
      <c r="AH524" s="52" t="s">
        <v>3476</v>
      </c>
      <c r="AI524" s="54" t="s">
        <v>2456</v>
      </c>
      <c r="AJ524" s="54"/>
      <c r="AK524" s="54" t="s">
        <v>1342</v>
      </c>
      <c r="AL524" s="52" t="s">
        <v>1571</v>
      </c>
      <c r="AM524" s="52" t="s">
        <v>3553</v>
      </c>
      <c r="AN524" s="119">
        <v>1787000</v>
      </c>
      <c r="AO524" s="119"/>
      <c r="AP524" s="119">
        <f t="shared" si="17"/>
        <v>193000</v>
      </c>
      <c r="AQ524" s="311" t="s">
        <v>1343</v>
      </c>
      <c r="AR524" s="311" t="s">
        <v>1344</v>
      </c>
      <c r="AS524" s="311" t="s">
        <v>3051</v>
      </c>
      <c r="AT524" s="311" t="s">
        <v>3052</v>
      </c>
      <c r="AU524" s="311" t="s">
        <v>3053</v>
      </c>
      <c r="AV524" s="336">
        <v>1980000</v>
      </c>
      <c r="AW524" s="336">
        <v>193000</v>
      </c>
      <c r="AX524" s="311"/>
    </row>
    <row r="525" spans="1:50" s="123" customFormat="1" ht="72" x14ac:dyDescent="0.2">
      <c r="A525" s="52" t="s">
        <v>47</v>
      </c>
      <c r="B525" s="52" t="s">
        <v>277</v>
      </c>
      <c r="C525" s="52" t="s">
        <v>276</v>
      </c>
      <c r="D525" s="52" t="s">
        <v>11</v>
      </c>
      <c r="E525" s="52" t="s">
        <v>310</v>
      </c>
      <c r="F525" s="121" t="s">
        <v>2095</v>
      </c>
      <c r="G525" s="52" t="s">
        <v>828</v>
      </c>
      <c r="H525" s="71" t="s">
        <v>269</v>
      </c>
      <c r="I525" s="71" t="s">
        <v>268</v>
      </c>
      <c r="J525" s="122">
        <v>4000</v>
      </c>
      <c r="K525" s="249" t="s">
        <v>137</v>
      </c>
      <c r="L525" s="78"/>
      <c r="M525" s="78"/>
      <c r="N525" s="439"/>
      <c r="O525" s="19" t="s">
        <v>3798</v>
      </c>
      <c r="P525" s="68">
        <v>23096</v>
      </c>
      <c r="Q525" s="19" t="s">
        <v>3791</v>
      </c>
      <c r="R525" s="19" t="s">
        <v>29</v>
      </c>
      <c r="S525" s="19" t="s">
        <v>3792</v>
      </c>
      <c r="T525" s="19"/>
      <c r="U525" s="19"/>
      <c r="V525" s="19" t="s">
        <v>3793</v>
      </c>
      <c r="W525" s="17">
        <v>4000</v>
      </c>
      <c r="X525" s="18" t="s">
        <v>1182</v>
      </c>
      <c r="Y525" s="128">
        <v>23124</v>
      </c>
      <c r="Z525" s="17">
        <v>4000</v>
      </c>
      <c r="AA525" s="19">
        <v>7014210599</v>
      </c>
      <c r="AB525" s="48">
        <v>23111</v>
      </c>
      <c r="AC525" s="48">
        <v>23111</v>
      </c>
      <c r="AD525" s="17">
        <v>4000</v>
      </c>
      <c r="AE525" s="20" t="s">
        <v>3023</v>
      </c>
      <c r="AF525" s="54" t="s">
        <v>3023</v>
      </c>
      <c r="AG525" s="54" t="s">
        <v>3544</v>
      </c>
      <c r="AH525" s="54" t="s">
        <v>3472</v>
      </c>
      <c r="AI525" s="54" t="s">
        <v>2456</v>
      </c>
      <c r="AJ525" s="54"/>
      <c r="AK525" s="54" t="s">
        <v>1342</v>
      </c>
      <c r="AL525" s="52" t="s">
        <v>1571</v>
      </c>
      <c r="AM525" s="52" t="s">
        <v>3553</v>
      </c>
      <c r="AN525" s="122">
        <v>4000</v>
      </c>
      <c r="AO525" s="119"/>
      <c r="AP525" s="119">
        <f t="shared" si="17"/>
        <v>0</v>
      </c>
      <c r="AQ525" s="311" t="s">
        <v>1343</v>
      </c>
      <c r="AR525" s="311" t="s">
        <v>1344</v>
      </c>
      <c r="AS525" s="311" t="s">
        <v>3036</v>
      </c>
      <c r="AT525" s="311" t="s">
        <v>3036</v>
      </c>
      <c r="AU525" s="311" t="s">
        <v>1368</v>
      </c>
      <c r="AV525" s="336">
        <v>4000</v>
      </c>
      <c r="AW525" s="311"/>
      <c r="AX525" s="311"/>
    </row>
    <row r="526" spans="1:50" s="123" customFormat="1" ht="72" x14ac:dyDescent="0.2">
      <c r="A526" s="52" t="s">
        <v>47</v>
      </c>
      <c r="B526" s="52" t="s">
        <v>277</v>
      </c>
      <c r="C526" s="52" t="s">
        <v>276</v>
      </c>
      <c r="D526" s="52" t="s">
        <v>11</v>
      </c>
      <c r="E526" s="52" t="s">
        <v>310</v>
      </c>
      <c r="F526" s="121" t="s">
        <v>2096</v>
      </c>
      <c r="G526" s="52" t="s">
        <v>785</v>
      </c>
      <c r="H526" s="71" t="s">
        <v>303</v>
      </c>
      <c r="I526" s="71" t="s">
        <v>268</v>
      </c>
      <c r="J526" s="122">
        <v>20000</v>
      </c>
      <c r="K526" s="249" t="s">
        <v>137</v>
      </c>
      <c r="L526" s="78"/>
      <c r="M526" s="78"/>
      <c r="N526" s="439"/>
      <c r="O526" s="19" t="s">
        <v>3798</v>
      </c>
      <c r="P526" s="68">
        <v>23096</v>
      </c>
      <c r="Q526" s="19" t="s">
        <v>3791</v>
      </c>
      <c r="R526" s="19" t="s">
        <v>29</v>
      </c>
      <c r="S526" s="19" t="s">
        <v>3792</v>
      </c>
      <c r="T526" s="19"/>
      <c r="U526" s="19"/>
      <c r="V526" s="19" t="s">
        <v>3793</v>
      </c>
      <c r="W526" s="17">
        <v>19000</v>
      </c>
      <c r="X526" s="18" t="s">
        <v>1182</v>
      </c>
      <c r="Y526" s="128">
        <v>23124</v>
      </c>
      <c r="Z526" s="17">
        <v>19000</v>
      </c>
      <c r="AA526" s="19">
        <v>7014210599</v>
      </c>
      <c r="AB526" s="48">
        <v>23111</v>
      </c>
      <c r="AC526" s="48">
        <v>23111</v>
      </c>
      <c r="AD526" s="17">
        <v>19000</v>
      </c>
      <c r="AE526" s="20" t="s">
        <v>3023</v>
      </c>
      <c r="AF526" s="54" t="s">
        <v>3023</v>
      </c>
      <c r="AG526" s="54" t="s">
        <v>3544</v>
      </c>
      <c r="AH526" s="54" t="s">
        <v>3472</v>
      </c>
      <c r="AI526" s="54" t="s">
        <v>2456</v>
      </c>
      <c r="AJ526" s="54"/>
      <c r="AK526" s="54" t="s">
        <v>1342</v>
      </c>
      <c r="AL526" s="52" t="s">
        <v>1571</v>
      </c>
      <c r="AM526" s="52" t="s">
        <v>3553</v>
      </c>
      <c r="AN526" s="119">
        <v>19000</v>
      </c>
      <c r="AO526" s="119"/>
      <c r="AP526" s="119">
        <f t="shared" si="17"/>
        <v>1000</v>
      </c>
      <c r="AQ526" s="311" t="s">
        <v>1343</v>
      </c>
      <c r="AR526" s="311" t="s">
        <v>1344</v>
      </c>
      <c r="AS526" s="311" t="s">
        <v>3036</v>
      </c>
      <c r="AT526" s="311" t="s">
        <v>3036</v>
      </c>
      <c r="AU526" s="311" t="s">
        <v>1368</v>
      </c>
      <c r="AV526" s="336">
        <v>20000</v>
      </c>
      <c r="AW526" s="384">
        <v>1000</v>
      </c>
      <c r="AX526" s="311"/>
    </row>
    <row r="527" spans="1:50" s="123" customFormat="1" ht="72" x14ac:dyDescent="0.2">
      <c r="A527" s="52" t="s">
        <v>47</v>
      </c>
      <c r="B527" s="52" t="s">
        <v>277</v>
      </c>
      <c r="C527" s="52" t="s">
        <v>276</v>
      </c>
      <c r="D527" s="52" t="s">
        <v>11</v>
      </c>
      <c r="E527" s="52" t="s">
        <v>310</v>
      </c>
      <c r="F527" s="121" t="s">
        <v>2097</v>
      </c>
      <c r="G527" s="52" t="s">
        <v>829</v>
      </c>
      <c r="H527" s="71" t="s">
        <v>317</v>
      </c>
      <c r="I527" s="71" t="s">
        <v>631</v>
      </c>
      <c r="J527" s="122">
        <v>35000</v>
      </c>
      <c r="K527" s="249" t="s">
        <v>137</v>
      </c>
      <c r="L527" s="78"/>
      <c r="M527" s="78"/>
      <c r="N527" s="439"/>
      <c r="O527" s="19" t="s">
        <v>3798</v>
      </c>
      <c r="P527" s="68">
        <v>23096</v>
      </c>
      <c r="Q527" s="19" t="s">
        <v>3791</v>
      </c>
      <c r="R527" s="19" t="s">
        <v>29</v>
      </c>
      <c r="S527" s="19" t="s">
        <v>3792</v>
      </c>
      <c r="T527" s="19"/>
      <c r="U527" s="19"/>
      <c r="V527" s="19" t="s">
        <v>3793</v>
      </c>
      <c r="W527" s="17">
        <v>27500</v>
      </c>
      <c r="X527" s="18" t="s">
        <v>1182</v>
      </c>
      <c r="Y527" s="128">
        <v>23124</v>
      </c>
      <c r="Z527" s="17">
        <v>27500</v>
      </c>
      <c r="AA527" s="19">
        <v>7014210599</v>
      </c>
      <c r="AB527" s="48">
        <v>23111</v>
      </c>
      <c r="AC527" s="48">
        <v>23111</v>
      </c>
      <c r="AD527" s="17">
        <v>27500</v>
      </c>
      <c r="AE527" s="20" t="s">
        <v>3023</v>
      </c>
      <c r="AF527" s="54" t="s">
        <v>3023</v>
      </c>
      <c r="AG527" s="54" t="s">
        <v>3544</v>
      </c>
      <c r="AH527" s="54" t="s">
        <v>3472</v>
      </c>
      <c r="AI527" s="54" t="s">
        <v>2456</v>
      </c>
      <c r="AJ527" s="54"/>
      <c r="AK527" s="54" t="s">
        <v>1342</v>
      </c>
      <c r="AL527" s="52" t="s">
        <v>1571</v>
      </c>
      <c r="AM527" s="52" t="s">
        <v>3553</v>
      </c>
      <c r="AN527" s="119">
        <v>27500</v>
      </c>
      <c r="AO527" s="119"/>
      <c r="AP527" s="119">
        <f t="shared" si="17"/>
        <v>7500</v>
      </c>
      <c r="AQ527" s="311" t="s">
        <v>1343</v>
      </c>
      <c r="AR527" s="311" t="s">
        <v>1344</v>
      </c>
      <c r="AS527" s="311" t="s">
        <v>3036</v>
      </c>
      <c r="AT527" s="311" t="s">
        <v>3036</v>
      </c>
      <c r="AU527" s="311" t="s">
        <v>1368</v>
      </c>
      <c r="AV527" s="336">
        <v>35000</v>
      </c>
      <c r="AW527" s="384">
        <v>7500</v>
      </c>
      <c r="AX527" s="311"/>
    </row>
    <row r="528" spans="1:50" s="123" customFormat="1" ht="72" x14ac:dyDescent="0.2">
      <c r="A528" s="52" t="s">
        <v>47</v>
      </c>
      <c r="B528" s="52" t="s">
        <v>277</v>
      </c>
      <c r="C528" s="52" t="s">
        <v>276</v>
      </c>
      <c r="D528" s="52" t="s">
        <v>11</v>
      </c>
      <c r="E528" s="52" t="s">
        <v>310</v>
      </c>
      <c r="F528" s="121" t="s">
        <v>2098</v>
      </c>
      <c r="G528" s="52" t="s">
        <v>830</v>
      </c>
      <c r="H528" s="71" t="s">
        <v>319</v>
      </c>
      <c r="I528" s="71" t="s">
        <v>273</v>
      </c>
      <c r="J528" s="122">
        <v>28000</v>
      </c>
      <c r="K528" s="249" t="s">
        <v>137</v>
      </c>
      <c r="L528" s="78"/>
      <c r="M528" s="78"/>
      <c r="N528" s="439"/>
      <c r="O528" s="19" t="s">
        <v>3798</v>
      </c>
      <c r="P528" s="68">
        <v>23096</v>
      </c>
      <c r="Q528" s="19" t="s">
        <v>3791</v>
      </c>
      <c r="R528" s="19" t="s">
        <v>29</v>
      </c>
      <c r="S528" s="19" t="s">
        <v>3792</v>
      </c>
      <c r="T528" s="19"/>
      <c r="U528" s="19"/>
      <c r="V528" s="19" t="s">
        <v>3793</v>
      </c>
      <c r="W528" s="17">
        <v>24000</v>
      </c>
      <c r="X528" s="18" t="s">
        <v>1182</v>
      </c>
      <c r="Y528" s="128">
        <v>23124</v>
      </c>
      <c r="Z528" s="17">
        <v>24000</v>
      </c>
      <c r="AA528" s="19">
        <v>7014210599</v>
      </c>
      <c r="AB528" s="48">
        <v>23111</v>
      </c>
      <c r="AC528" s="48">
        <v>23111</v>
      </c>
      <c r="AD528" s="17">
        <v>24000</v>
      </c>
      <c r="AE528" s="20" t="s">
        <v>3023</v>
      </c>
      <c r="AF528" s="54" t="s">
        <v>3023</v>
      </c>
      <c r="AG528" s="54" t="s">
        <v>3544</v>
      </c>
      <c r="AH528" s="54" t="s">
        <v>3472</v>
      </c>
      <c r="AI528" s="54" t="s">
        <v>2456</v>
      </c>
      <c r="AJ528" s="54"/>
      <c r="AK528" s="54" t="s">
        <v>1342</v>
      </c>
      <c r="AL528" s="52" t="s">
        <v>1571</v>
      </c>
      <c r="AM528" s="52" t="s">
        <v>3553</v>
      </c>
      <c r="AN528" s="119">
        <v>24000</v>
      </c>
      <c r="AO528" s="119"/>
      <c r="AP528" s="119">
        <f t="shared" si="17"/>
        <v>4000</v>
      </c>
      <c r="AQ528" s="311" t="s">
        <v>1343</v>
      </c>
      <c r="AR528" s="311" t="s">
        <v>1344</v>
      </c>
      <c r="AS528" s="311" t="s">
        <v>3036</v>
      </c>
      <c r="AT528" s="311" t="s">
        <v>3036</v>
      </c>
      <c r="AU528" s="311" t="s">
        <v>1368</v>
      </c>
      <c r="AV528" s="336">
        <v>28000</v>
      </c>
      <c r="AW528" s="384">
        <v>4000</v>
      </c>
      <c r="AX528" s="311"/>
    </row>
    <row r="529" spans="1:50" s="123" customFormat="1" ht="72" x14ac:dyDescent="0.2">
      <c r="A529" s="52" t="s">
        <v>47</v>
      </c>
      <c r="B529" s="52" t="s">
        <v>277</v>
      </c>
      <c r="C529" s="52" t="s">
        <v>276</v>
      </c>
      <c r="D529" s="52" t="s">
        <v>11</v>
      </c>
      <c r="E529" s="52" t="s">
        <v>310</v>
      </c>
      <c r="F529" s="121" t="s">
        <v>2099</v>
      </c>
      <c r="G529" s="52" t="s">
        <v>831</v>
      </c>
      <c r="H529" s="71" t="s">
        <v>319</v>
      </c>
      <c r="I529" s="71" t="s">
        <v>268</v>
      </c>
      <c r="J529" s="122">
        <v>32000</v>
      </c>
      <c r="K529" s="249" t="s">
        <v>137</v>
      </c>
      <c r="L529" s="78"/>
      <c r="M529" s="78"/>
      <c r="N529" s="439"/>
      <c r="O529" s="19" t="s">
        <v>3798</v>
      </c>
      <c r="P529" s="68">
        <v>23096</v>
      </c>
      <c r="Q529" s="19" t="s">
        <v>3791</v>
      </c>
      <c r="R529" s="19" t="s">
        <v>29</v>
      </c>
      <c r="S529" s="19" t="s">
        <v>3792</v>
      </c>
      <c r="T529" s="19"/>
      <c r="U529" s="19"/>
      <c r="V529" s="19" t="s">
        <v>3793</v>
      </c>
      <c r="W529" s="17">
        <v>26000</v>
      </c>
      <c r="X529" s="18" t="s">
        <v>1182</v>
      </c>
      <c r="Y529" s="128">
        <v>23124</v>
      </c>
      <c r="Z529" s="17">
        <v>26000</v>
      </c>
      <c r="AA529" s="19">
        <v>7014210599</v>
      </c>
      <c r="AB529" s="48">
        <v>23111</v>
      </c>
      <c r="AC529" s="48">
        <v>23111</v>
      </c>
      <c r="AD529" s="17">
        <v>26000</v>
      </c>
      <c r="AE529" s="20" t="s">
        <v>3023</v>
      </c>
      <c r="AF529" s="54" t="s">
        <v>3023</v>
      </c>
      <c r="AG529" s="54" t="s">
        <v>3544</v>
      </c>
      <c r="AH529" s="54" t="s">
        <v>3472</v>
      </c>
      <c r="AI529" s="54" t="s">
        <v>2456</v>
      </c>
      <c r="AJ529" s="54"/>
      <c r="AK529" s="54" t="s">
        <v>1342</v>
      </c>
      <c r="AL529" s="52" t="s">
        <v>1571</v>
      </c>
      <c r="AM529" s="52" t="s">
        <v>3553</v>
      </c>
      <c r="AN529" s="119">
        <v>26000</v>
      </c>
      <c r="AO529" s="119"/>
      <c r="AP529" s="119">
        <f t="shared" si="17"/>
        <v>6000</v>
      </c>
      <c r="AQ529" s="311" t="s">
        <v>1343</v>
      </c>
      <c r="AR529" s="311" t="s">
        <v>1344</v>
      </c>
      <c r="AS529" s="311" t="s">
        <v>3036</v>
      </c>
      <c r="AT529" s="311" t="s">
        <v>3036</v>
      </c>
      <c r="AU529" s="311" t="s">
        <v>1368</v>
      </c>
      <c r="AV529" s="336">
        <v>32000</v>
      </c>
      <c r="AW529" s="384">
        <v>6000</v>
      </c>
      <c r="AX529" s="311"/>
    </row>
    <row r="530" spans="1:50" s="123" customFormat="1" ht="72" x14ac:dyDescent="0.2">
      <c r="A530" s="52" t="s">
        <v>47</v>
      </c>
      <c r="B530" s="52" t="s">
        <v>277</v>
      </c>
      <c r="C530" s="52" t="s">
        <v>276</v>
      </c>
      <c r="D530" s="52" t="s">
        <v>11</v>
      </c>
      <c r="E530" s="52" t="s">
        <v>310</v>
      </c>
      <c r="F530" s="121" t="s">
        <v>2100</v>
      </c>
      <c r="G530" s="52" t="s">
        <v>832</v>
      </c>
      <c r="H530" s="71" t="s">
        <v>464</v>
      </c>
      <c r="I530" s="71" t="s">
        <v>268</v>
      </c>
      <c r="J530" s="122">
        <v>45000</v>
      </c>
      <c r="K530" s="249" t="s">
        <v>137</v>
      </c>
      <c r="L530" s="78"/>
      <c r="M530" s="78"/>
      <c r="N530" s="439"/>
      <c r="O530" s="19" t="s">
        <v>3798</v>
      </c>
      <c r="P530" s="68">
        <v>23096</v>
      </c>
      <c r="Q530" s="19" t="s">
        <v>3791</v>
      </c>
      <c r="R530" s="19" t="s">
        <v>29</v>
      </c>
      <c r="S530" s="19" t="s">
        <v>3792</v>
      </c>
      <c r="T530" s="19"/>
      <c r="U530" s="19"/>
      <c r="V530" s="19" t="s">
        <v>3793</v>
      </c>
      <c r="W530" s="17">
        <v>42000</v>
      </c>
      <c r="X530" s="18" t="s">
        <v>1182</v>
      </c>
      <c r="Y530" s="128">
        <v>23124</v>
      </c>
      <c r="Z530" s="17">
        <v>42000</v>
      </c>
      <c r="AA530" s="19">
        <v>7014210599</v>
      </c>
      <c r="AB530" s="48">
        <v>23111</v>
      </c>
      <c r="AC530" s="48">
        <v>23111</v>
      </c>
      <c r="AD530" s="17">
        <v>42000</v>
      </c>
      <c r="AE530" s="20" t="s">
        <v>3023</v>
      </c>
      <c r="AF530" s="54" t="s">
        <v>3023</v>
      </c>
      <c r="AG530" s="54" t="s">
        <v>3544</v>
      </c>
      <c r="AH530" s="54" t="s">
        <v>3472</v>
      </c>
      <c r="AI530" s="54" t="s">
        <v>2456</v>
      </c>
      <c r="AJ530" s="54"/>
      <c r="AK530" s="54" t="s">
        <v>1342</v>
      </c>
      <c r="AL530" s="52" t="s">
        <v>1571</v>
      </c>
      <c r="AM530" s="52" t="s">
        <v>3553</v>
      </c>
      <c r="AN530" s="119">
        <v>42000</v>
      </c>
      <c r="AO530" s="119"/>
      <c r="AP530" s="119">
        <f t="shared" si="17"/>
        <v>3000</v>
      </c>
      <c r="AQ530" s="311" t="s">
        <v>1343</v>
      </c>
      <c r="AR530" s="311" t="s">
        <v>1344</v>
      </c>
      <c r="AS530" s="311" t="s">
        <v>3036</v>
      </c>
      <c r="AT530" s="311" t="s">
        <v>3036</v>
      </c>
      <c r="AU530" s="311" t="s">
        <v>1368</v>
      </c>
      <c r="AV530" s="336">
        <v>45000</v>
      </c>
      <c r="AW530" s="384">
        <v>3000</v>
      </c>
      <c r="AX530" s="311"/>
    </row>
    <row r="531" spans="1:50" s="123" customFormat="1" ht="72" hidden="1" x14ac:dyDescent="0.2">
      <c r="A531" s="52" t="s">
        <v>47</v>
      </c>
      <c r="B531" s="52" t="s">
        <v>277</v>
      </c>
      <c r="C531" s="52" t="s">
        <v>276</v>
      </c>
      <c r="D531" s="52" t="s">
        <v>286</v>
      </c>
      <c r="E531" s="52" t="s">
        <v>310</v>
      </c>
      <c r="F531" s="121" t="s">
        <v>2101</v>
      </c>
      <c r="G531" s="52" t="s">
        <v>833</v>
      </c>
      <c r="H531" s="71" t="s">
        <v>267</v>
      </c>
      <c r="I531" s="71" t="s">
        <v>271</v>
      </c>
      <c r="J531" s="122">
        <v>162000</v>
      </c>
      <c r="K531" s="260"/>
      <c r="L531" s="78"/>
      <c r="M531" s="249" t="s">
        <v>137</v>
      </c>
      <c r="N531" s="439"/>
      <c r="O531" s="19" t="s">
        <v>1364</v>
      </c>
      <c r="P531" s="68">
        <v>242212</v>
      </c>
      <c r="Q531" s="19" t="s">
        <v>1346</v>
      </c>
      <c r="R531" s="19" t="s">
        <v>1347</v>
      </c>
      <c r="S531" s="19" t="s">
        <v>1348</v>
      </c>
      <c r="T531" s="19"/>
      <c r="U531" s="19"/>
      <c r="V531" s="19" t="s">
        <v>3033</v>
      </c>
      <c r="W531" s="17">
        <v>162000</v>
      </c>
      <c r="X531" s="18" t="s">
        <v>1182</v>
      </c>
      <c r="Y531" s="128">
        <v>242263</v>
      </c>
      <c r="Z531" s="17">
        <v>162000</v>
      </c>
      <c r="AA531" s="19">
        <v>7014182086</v>
      </c>
      <c r="AB531" s="48">
        <v>23097</v>
      </c>
      <c r="AC531" s="48">
        <v>23097</v>
      </c>
      <c r="AD531" s="17">
        <v>162000</v>
      </c>
      <c r="AE531" s="20" t="s">
        <v>2457</v>
      </c>
      <c r="AF531" s="54" t="s">
        <v>3025</v>
      </c>
      <c r="AG531" s="52" t="s">
        <v>3544</v>
      </c>
      <c r="AH531" s="52" t="s">
        <v>3475</v>
      </c>
      <c r="AI531" s="54" t="s">
        <v>2457</v>
      </c>
      <c r="AJ531" s="54"/>
      <c r="AK531" s="54" t="s">
        <v>1350</v>
      </c>
      <c r="AL531" s="54" t="s">
        <v>1570</v>
      </c>
      <c r="AM531" s="52" t="s">
        <v>3553</v>
      </c>
      <c r="AN531" s="122"/>
      <c r="AO531" s="122">
        <v>162000</v>
      </c>
      <c r="AP531" s="119">
        <f t="shared" si="17"/>
        <v>0</v>
      </c>
      <c r="AQ531" s="311" t="s">
        <v>1343</v>
      </c>
      <c r="AR531" s="311" t="s">
        <v>1344</v>
      </c>
      <c r="AS531" s="311" t="s">
        <v>3044</v>
      </c>
      <c r="AT531" s="311" t="s">
        <v>3044</v>
      </c>
      <c r="AU531" s="311" t="s">
        <v>3036</v>
      </c>
      <c r="AV531" s="336">
        <v>162000</v>
      </c>
      <c r="AW531" s="311"/>
      <c r="AX531" s="311"/>
    </row>
    <row r="532" spans="1:50" s="123" customFormat="1" ht="72" hidden="1" x14ac:dyDescent="0.2">
      <c r="A532" s="52" t="s">
        <v>47</v>
      </c>
      <c r="B532" s="52" t="s">
        <v>277</v>
      </c>
      <c r="C532" s="52" t="s">
        <v>276</v>
      </c>
      <c r="D532" s="52" t="s">
        <v>13</v>
      </c>
      <c r="E532" s="52" t="s">
        <v>310</v>
      </c>
      <c r="F532" s="121" t="s">
        <v>2102</v>
      </c>
      <c r="G532" s="52" t="s">
        <v>834</v>
      </c>
      <c r="H532" s="71" t="s">
        <v>317</v>
      </c>
      <c r="I532" s="71" t="s">
        <v>271</v>
      </c>
      <c r="J532" s="122">
        <v>60000</v>
      </c>
      <c r="K532" s="259"/>
      <c r="L532" s="78"/>
      <c r="M532" s="249" t="s">
        <v>137</v>
      </c>
      <c r="N532" s="439"/>
      <c r="O532" s="19" t="s">
        <v>1352</v>
      </c>
      <c r="P532" s="68">
        <v>242212</v>
      </c>
      <c r="Q532" s="19" t="s">
        <v>1346</v>
      </c>
      <c r="R532" s="19" t="s">
        <v>1347</v>
      </c>
      <c r="S532" s="19" t="s">
        <v>1348</v>
      </c>
      <c r="T532" s="19"/>
      <c r="U532" s="19"/>
      <c r="V532" s="19" t="s">
        <v>3033</v>
      </c>
      <c r="W532" s="17">
        <v>60000</v>
      </c>
      <c r="X532" s="18" t="s">
        <v>1182</v>
      </c>
      <c r="Y532" s="128">
        <v>242263</v>
      </c>
      <c r="Z532" s="17">
        <v>60000</v>
      </c>
      <c r="AA532" s="19">
        <v>7014182069</v>
      </c>
      <c r="AB532" s="48">
        <v>23097</v>
      </c>
      <c r="AC532" s="48">
        <v>23097</v>
      </c>
      <c r="AD532" s="17">
        <v>60000</v>
      </c>
      <c r="AE532" s="20" t="s">
        <v>2457</v>
      </c>
      <c r="AF532" s="54" t="s">
        <v>3025</v>
      </c>
      <c r="AG532" s="52" t="s">
        <v>3544</v>
      </c>
      <c r="AH532" s="52" t="s">
        <v>3475</v>
      </c>
      <c r="AI532" s="54" t="s">
        <v>2457</v>
      </c>
      <c r="AJ532" s="54"/>
      <c r="AK532" s="54" t="s">
        <v>1350</v>
      </c>
      <c r="AL532" s="54" t="s">
        <v>1570</v>
      </c>
      <c r="AM532" s="52" t="s">
        <v>3553</v>
      </c>
      <c r="AN532" s="122"/>
      <c r="AO532" s="122">
        <v>60000</v>
      </c>
      <c r="AP532" s="119">
        <f t="shared" si="17"/>
        <v>0</v>
      </c>
      <c r="AQ532" s="311" t="s">
        <v>1343</v>
      </c>
      <c r="AR532" s="311" t="s">
        <v>1344</v>
      </c>
      <c r="AS532" s="311" t="s">
        <v>3045</v>
      </c>
      <c r="AT532" s="311" t="s">
        <v>3045</v>
      </c>
      <c r="AU532" s="311" t="s">
        <v>3036</v>
      </c>
      <c r="AV532" s="336">
        <v>60000</v>
      </c>
      <c r="AW532" s="311"/>
      <c r="AX532" s="311"/>
    </row>
    <row r="533" spans="1:50" s="123" customFormat="1" ht="72" hidden="1" x14ac:dyDescent="0.2">
      <c r="A533" s="52" t="s">
        <v>47</v>
      </c>
      <c r="B533" s="52" t="s">
        <v>277</v>
      </c>
      <c r="C533" s="52" t="s">
        <v>276</v>
      </c>
      <c r="D533" s="52" t="s">
        <v>33</v>
      </c>
      <c r="E533" s="52" t="s">
        <v>310</v>
      </c>
      <c r="F533" s="121" t="s">
        <v>2103</v>
      </c>
      <c r="G533" s="52" t="s">
        <v>835</v>
      </c>
      <c r="H533" s="71" t="s">
        <v>270</v>
      </c>
      <c r="I533" s="71" t="s">
        <v>274</v>
      </c>
      <c r="J533" s="122">
        <v>35000</v>
      </c>
      <c r="K533" s="249" t="s">
        <v>137</v>
      </c>
      <c r="L533" s="78"/>
      <c r="M533" s="78"/>
      <c r="N533" s="439"/>
      <c r="O533" s="19"/>
      <c r="P533" s="19"/>
      <c r="Q533" s="19"/>
      <c r="R533" s="19"/>
      <c r="S533" s="19"/>
      <c r="T533" s="19"/>
      <c r="U533" s="19"/>
      <c r="V533" s="19"/>
      <c r="W533" s="19"/>
      <c r="X533" s="18"/>
      <c r="Y533" s="46"/>
      <c r="Z533" s="19"/>
      <c r="AA533" s="19"/>
      <c r="AB533" s="19"/>
      <c r="AC533" s="19"/>
      <c r="AD533" s="19"/>
      <c r="AE533" s="20" t="s">
        <v>3811</v>
      </c>
      <c r="AF533" s="54" t="s">
        <v>3030</v>
      </c>
      <c r="AG533" s="54" t="s">
        <v>3537</v>
      </c>
      <c r="AH533" s="54" t="s">
        <v>3451</v>
      </c>
      <c r="AI533" s="52" t="s">
        <v>3467</v>
      </c>
      <c r="AJ533" s="52"/>
      <c r="AK533" s="54" t="s">
        <v>1358</v>
      </c>
      <c r="AL533" s="52" t="s">
        <v>1568</v>
      </c>
      <c r="AM533" s="52" t="s">
        <v>3553</v>
      </c>
      <c r="AN533" s="119"/>
      <c r="AO533" s="119"/>
      <c r="AP533" s="119">
        <f t="shared" si="17"/>
        <v>35000</v>
      </c>
      <c r="AQ533" s="311" t="s">
        <v>1343</v>
      </c>
      <c r="AR533" s="311" t="s">
        <v>1344</v>
      </c>
      <c r="AS533" s="311" t="s">
        <v>3049</v>
      </c>
      <c r="AT533" s="311" t="s">
        <v>3049</v>
      </c>
      <c r="AU533" s="311" t="s">
        <v>3050</v>
      </c>
      <c r="AV533" s="336">
        <v>35000</v>
      </c>
      <c r="AW533" s="311"/>
      <c r="AX533" s="311"/>
    </row>
    <row r="534" spans="1:50" s="123" customFormat="1" ht="72" hidden="1" x14ac:dyDescent="0.2">
      <c r="A534" s="52" t="s">
        <v>47</v>
      </c>
      <c r="B534" s="52" t="s">
        <v>277</v>
      </c>
      <c r="C534" s="52" t="s">
        <v>276</v>
      </c>
      <c r="D534" s="52" t="s">
        <v>33</v>
      </c>
      <c r="E534" s="52" t="s">
        <v>310</v>
      </c>
      <c r="F534" s="121" t="s">
        <v>2104</v>
      </c>
      <c r="G534" s="52" t="s">
        <v>836</v>
      </c>
      <c r="H534" s="71" t="s">
        <v>267</v>
      </c>
      <c r="I534" s="71" t="s">
        <v>274</v>
      </c>
      <c r="J534" s="122">
        <v>300000</v>
      </c>
      <c r="K534" s="249" t="s">
        <v>137</v>
      </c>
      <c r="L534" s="78"/>
      <c r="M534" s="78"/>
      <c r="N534" s="439"/>
      <c r="O534" s="19"/>
      <c r="P534" s="19"/>
      <c r="Q534" s="19"/>
      <c r="R534" s="19"/>
      <c r="S534" s="19"/>
      <c r="T534" s="19"/>
      <c r="U534" s="19"/>
      <c r="V534" s="19"/>
      <c r="W534" s="19"/>
      <c r="X534" s="18"/>
      <c r="Y534" s="46"/>
      <c r="Z534" s="19"/>
      <c r="AA534" s="19"/>
      <c r="AB534" s="19"/>
      <c r="AC534" s="19"/>
      <c r="AD534" s="19"/>
      <c r="AE534" s="20" t="s">
        <v>3811</v>
      </c>
      <c r="AF534" s="54" t="s">
        <v>3030</v>
      </c>
      <c r="AG534" s="54" t="s">
        <v>3537</v>
      </c>
      <c r="AH534" s="54" t="s">
        <v>3451</v>
      </c>
      <c r="AI534" s="52" t="s">
        <v>3467</v>
      </c>
      <c r="AJ534" s="52"/>
      <c r="AK534" s="54" t="s">
        <v>1358</v>
      </c>
      <c r="AL534" s="52" t="s">
        <v>1568</v>
      </c>
      <c r="AM534" s="52" t="s">
        <v>3553</v>
      </c>
      <c r="AN534" s="119"/>
      <c r="AO534" s="119"/>
      <c r="AP534" s="119">
        <f t="shared" si="17"/>
        <v>300000</v>
      </c>
      <c r="AQ534" s="311" t="s">
        <v>1343</v>
      </c>
      <c r="AR534" s="311" t="s">
        <v>1344</v>
      </c>
      <c r="AS534" s="311" t="s">
        <v>3049</v>
      </c>
      <c r="AT534" s="311" t="s">
        <v>3049</v>
      </c>
      <c r="AU534" s="311" t="s">
        <v>3050</v>
      </c>
      <c r="AV534" s="336">
        <v>300000</v>
      </c>
      <c r="AW534" s="311"/>
      <c r="AX534" s="311"/>
    </row>
    <row r="535" spans="1:50" s="123" customFormat="1" ht="72" hidden="1" x14ac:dyDescent="0.2">
      <c r="A535" s="52" t="s">
        <v>47</v>
      </c>
      <c r="B535" s="52" t="s">
        <v>277</v>
      </c>
      <c r="C535" s="52" t="s">
        <v>276</v>
      </c>
      <c r="D535" s="52" t="s">
        <v>33</v>
      </c>
      <c r="E535" s="52" t="s">
        <v>310</v>
      </c>
      <c r="F535" s="121" t="s">
        <v>2105</v>
      </c>
      <c r="G535" s="52" t="s">
        <v>837</v>
      </c>
      <c r="H535" s="71" t="s">
        <v>387</v>
      </c>
      <c r="I535" s="71" t="s">
        <v>274</v>
      </c>
      <c r="J535" s="122">
        <v>600000</v>
      </c>
      <c r="K535" s="249" t="s">
        <v>137</v>
      </c>
      <c r="L535" s="78"/>
      <c r="M535" s="78"/>
      <c r="N535" s="439"/>
      <c r="O535" s="19"/>
      <c r="P535" s="19"/>
      <c r="Q535" s="19"/>
      <c r="R535" s="19"/>
      <c r="S535" s="19"/>
      <c r="T535" s="19"/>
      <c r="U535" s="19"/>
      <c r="V535" s="19"/>
      <c r="W535" s="19"/>
      <c r="X535" s="18"/>
      <c r="Y535" s="46"/>
      <c r="Z535" s="19"/>
      <c r="AA535" s="19"/>
      <c r="AB535" s="19"/>
      <c r="AC535" s="19"/>
      <c r="AD535" s="19"/>
      <c r="AE535" s="20" t="s">
        <v>3811</v>
      </c>
      <c r="AF535" s="54" t="s">
        <v>3030</v>
      </c>
      <c r="AG535" s="54" t="s">
        <v>3537</v>
      </c>
      <c r="AH535" s="54" t="s">
        <v>3451</v>
      </c>
      <c r="AI535" s="52" t="s">
        <v>3467</v>
      </c>
      <c r="AJ535" s="52"/>
      <c r="AK535" s="54" t="s">
        <v>1358</v>
      </c>
      <c r="AL535" s="52" t="s">
        <v>1568</v>
      </c>
      <c r="AM535" s="52" t="s">
        <v>3553</v>
      </c>
      <c r="AN535" s="119"/>
      <c r="AO535" s="119"/>
      <c r="AP535" s="119">
        <f t="shared" si="17"/>
        <v>600000</v>
      </c>
      <c r="AQ535" s="311" t="s">
        <v>1343</v>
      </c>
      <c r="AR535" s="311" t="s">
        <v>1344</v>
      </c>
      <c r="AS535" s="311" t="s">
        <v>3049</v>
      </c>
      <c r="AT535" s="311" t="s">
        <v>3049</v>
      </c>
      <c r="AU535" s="311" t="s">
        <v>3050</v>
      </c>
      <c r="AV535" s="336">
        <v>600000</v>
      </c>
      <c r="AW535" s="311"/>
      <c r="AX535" s="311"/>
    </row>
    <row r="536" spans="1:50" s="123" customFormat="1" ht="72" hidden="1" x14ac:dyDescent="0.2">
      <c r="A536" s="52" t="s">
        <v>47</v>
      </c>
      <c r="B536" s="52" t="s">
        <v>277</v>
      </c>
      <c r="C536" s="52" t="s">
        <v>276</v>
      </c>
      <c r="D536" s="52" t="s">
        <v>33</v>
      </c>
      <c r="E536" s="52" t="s">
        <v>310</v>
      </c>
      <c r="F536" s="121" t="s">
        <v>2106</v>
      </c>
      <c r="G536" s="52" t="s">
        <v>838</v>
      </c>
      <c r="H536" s="71" t="s">
        <v>270</v>
      </c>
      <c r="I536" s="71" t="s">
        <v>274</v>
      </c>
      <c r="J536" s="122">
        <v>65000</v>
      </c>
      <c r="K536" s="249" t="s">
        <v>137</v>
      </c>
      <c r="L536" s="78"/>
      <c r="M536" s="78"/>
      <c r="N536" s="439"/>
      <c r="O536" s="19"/>
      <c r="P536" s="19"/>
      <c r="Q536" s="19"/>
      <c r="R536" s="19"/>
      <c r="S536" s="19"/>
      <c r="T536" s="19"/>
      <c r="U536" s="19"/>
      <c r="V536" s="19"/>
      <c r="W536" s="19"/>
      <c r="X536" s="18"/>
      <c r="Y536" s="46"/>
      <c r="Z536" s="19"/>
      <c r="AA536" s="19"/>
      <c r="AB536" s="19"/>
      <c r="AC536" s="19"/>
      <c r="AD536" s="19"/>
      <c r="AE536" s="20" t="s">
        <v>3811</v>
      </c>
      <c r="AF536" s="54" t="s">
        <v>3030</v>
      </c>
      <c r="AG536" s="54" t="s">
        <v>3537</v>
      </c>
      <c r="AH536" s="54" t="s">
        <v>3451</v>
      </c>
      <c r="AI536" s="52" t="s">
        <v>3467</v>
      </c>
      <c r="AJ536" s="52"/>
      <c r="AK536" s="54" t="s">
        <v>1358</v>
      </c>
      <c r="AL536" s="52" t="s">
        <v>1568</v>
      </c>
      <c r="AM536" s="52" t="s">
        <v>3553</v>
      </c>
      <c r="AN536" s="119"/>
      <c r="AO536" s="119"/>
      <c r="AP536" s="119">
        <f t="shared" si="17"/>
        <v>65000</v>
      </c>
      <c r="AQ536" s="311" t="s">
        <v>1343</v>
      </c>
      <c r="AR536" s="311" t="s">
        <v>1344</v>
      </c>
      <c r="AS536" s="311" t="s">
        <v>3049</v>
      </c>
      <c r="AT536" s="311" t="s">
        <v>3049</v>
      </c>
      <c r="AU536" s="311" t="s">
        <v>3050</v>
      </c>
      <c r="AV536" s="336">
        <v>65000</v>
      </c>
      <c r="AW536" s="311"/>
      <c r="AX536" s="311"/>
    </row>
    <row r="537" spans="1:50" s="123" customFormat="1" ht="72" hidden="1" x14ac:dyDescent="0.2">
      <c r="A537" s="52" t="s">
        <v>47</v>
      </c>
      <c r="B537" s="52" t="s">
        <v>277</v>
      </c>
      <c r="C537" s="52" t="s">
        <v>276</v>
      </c>
      <c r="D537" s="52" t="s">
        <v>33</v>
      </c>
      <c r="E537" s="52" t="s">
        <v>310</v>
      </c>
      <c r="F537" s="121" t="s">
        <v>2107</v>
      </c>
      <c r="G537" s="52" t="s">
        <v>839</v>
      </c>
      <c r="H537" s="71" t="s">
        <v>269</v>
      </c>
      <c r="I537" s="71" t="s">
        <v>840</v>
      </c>
      <c r="J537" s="122">
        <v>40000</v>
      </c>
      <c r="K537" s="249" t="s">
        <v>137</v>
      </c>
      <c r="L537" s="78"/>
      <c r="M537" s="78"/>
      <c r="N537" s="439"/>
      <c r="O537" s="19"/>
      <c r="P537" s="19"/>
      <c r="Q537" s="19"/>
      <c r="R537" s="19"/>
      <c r="S537" s="19"/>
      <c r="T537" s="19"/>
      <c r="U537" s="19"/>
      <c r="V537" s="19"/>
      <c r="W537" s="19"/>
      <c r="X537" s="18"/>
      <c r="Y537" s="46"/>
      <c r="Z537" s="19"/>
      <c r="AA537" s="19"/>
      <c r="AB537" s="19"/>
      <c r="AC537" s="19"/>
      <c r="AD537" s="19"/>
      <c r="AE537" s="20" t="s">
        <v>3811</v>
      </c>
      <c r="AF537" s="54" t="s">
        <v>3030</v>
      </c>
      <c r="AG537" s="54" t="s">
        <v>3537</v>
      </c>
      <c r="AH537" s="54" t="s">
        <v>3451</v>
      </c>
      <c r="AI537" s="52" t="s">
        <v>3467</v>
      </c>
      <c r="AJ537" s="52"/>
      <c r="AK537" s="54" t="s">
        <v>1358</v>
      </c>
      <c r="AL537" s="52" t="s">
        <v>1568</v>
      </c>
      <c r="AM537" s="52" t="s">
        <v>3553</v>
      </c>
      <c r="AN537" s="119"/>
      <c r="AO537" s="119"/>
      <c r="AP537" s="119">
        <f t="shared" si="17"/>
        <v>40000</v>
      </c>
      <c r="AQ537" s="311" t="s">
        <v>1343</v>
      </c>
      <c r="AR537" s="311" t="s">
        <v>1344</v>
      </c>
      <c r="AS537" s="311" t="s">
        <v>3049</v>
      </c>
      <c r="AT537" s="311" t="s">
        <v>3049</v>
      </c>
      <c r="AU537" s="311" t="s">
        <v>3050</v>
      </c>
      <c r="AV537" s="336">
        <v>40000</v>
      </c>
      <c r="AW537" s="311"/>
      <c r="AX537" s="311"/>
    </row>
    <row r="538" spans="1:50" s="123" customFormat="1" ht="72" hidden="1" x14ac:dyDescent="0.2">
      <c r="A538" s="52" t="s">
        <v>47</v>
      </c>
      <c r="B538" s="52" t="s">
        <v>277</v>
      </c>
      <c r="C538" s="52" t="s">
        <v>276</v>
      </c>
      <c r="D538" s="52" t="s">
        <v>33</v>
      </c>
      <c r="E538" s="52" t="s">
        <v>310</v>
      </c>
      <c r="F538" s="121" t="s">
        <v>2108</v>
      </c>
      <c r="G538" s="52" t="s">
        <v>841</v>
      </c>
      <c r="H538" s="71" t="s">
        <v>267</v>
      </c>
      <c r="I538" s="71" t="s">
        <v>511</v>
      </c>
      <c r="J538" s="122">
        <v>18000</v>
      </c>
      <c r="K538" s="249" t="s">
        <v>137</v>
      </c>
      <c r="L538" s="78"/>
      <c r="M538" s="78"/>
      <c r="N538" s="439"/>
      <c r="O538" s="19"/>
      <c r="P538" s="19"/>
      <c r="Q538" s="19"/>
      <c r="R538" s="19"/>
      <c r="S538" s="19"/>
      <c r="T538" s="19"/>
      <c r="U538" s="19"/>
      <c r="V538" s="19"/>
      <c r="W538" s="19"/>
      <c r="X538" s="18"/>
      <c r="Y538" s="46"/>
      <c r="Z538" s="19"/>
      <c r="AA538" s="19"/>
      <c r="AB538" s="19"/>
      <c r="AC538" s="19"/>
      <c r="AD538" s="19"/>
      <c r="AE538" s="20" t="s">
        <v>3811</v>
      </c>
      <c r="AF538" s="54" t="s">
        <v>3030</v>
      </c>
      <c r="AG538" s="54" t="s">
        <v>3537</v>
      </c>
      <c r="AH538" s="54" t="s">
        <v>3451</v>
      </c>
      <c r="AI538" s="52" t="s">
        <v>3467</v>
      </c>
      <c r="AJ538" s="52"/>
      <c r="AK538" s="54" t="s">
        <v>1358</v>
      </c>
      <c r="AL538" s="52" t="s">
        <v>1568</v>
      </c>
      <c r="AM538" s="52" t="s">
        <v>3553</v>
      </c>
      <c r="AN538" s="119"/>
      <c r="AO538" s="119"/>
      <c r="AP538" s="119">
        <f t="shared" si="17"/>
        <v>18000</v>
      </c>
      <c r="AQ538" s="311" t="s">
        <v>1343</v>
      </c>
      <c r="AR538" s="311" t="s">
        <v>1344</v>
      </c>
      <c r="AS538" s="311" t="s">
        <v>3049</v>
      </c>
      <c r="AT538" s="311" t="s">
        <v>3049</v>
      </c>
      <c r="AU538" s="311" t="s">
        <v>3050</v>
      </c>
      <c r="AV538" s="336">
        <v>18000</v>
      </c>
      <c r="AW538" s="311"/>
      <c r="AX538" s="311"/>
    </row>
    <row r="539" spans="1:50" s="123" customFormat="1" ht="72" hidden="1" x14ac:dyDescent="0.2">
      <c r="A539" s="52" t="s">
        <v>47</v>
      </c>
      <c r="B539" s="52" t="s">
        <v>277</v>
      </c>
      <c r="C539" s="52" t="s">
        <v>276</v>
      </c>
      <c r="D539" s="52" t="s">
        <v>33</v>
      </c>
      <c r="E539" s="52" t="s">
        <v>310</v>
      </c>
      <c r="F539" s="121" t="s">
        <v>2109</v>
      </c>
      <c r="G539" s="52" t="s">
        <v>842</v>
      </c>
      <c r="H539" s="71" t="s">
        <v>340</v>
      </c>
      <c r="I539" s="71" t="s">
        <v>840</v>
      </c>
      <c r="J539" s="122">
        <v>36000</v>
      </c>
      <c r="K539" s="249" t="s">
        <v>137</v>
      </c>
      <c r="L539" s="78"/>
      <c r="M539" s="78"/>
      <c r="N539" s="439"/>
      <c r="O539" s="19"/>
      <c r="P539" s="19"/>
      <c r="Q539" s="19"/>
      <c r="R539" s="19"/>
      <c r="S539" s="19"/>
      <c r="T539" s="19"/>
      <c r="U539" s="19"/>
      <c r="V539" s="19"/>
      <c r="W539" s="19"/>
      <c r="X539" s="18"/>
      <c r="Y539" s="46"/>
      <c r="Z539" s="19"/>
      <c r="AA539" s="19"/>
      <c r="AB539" s="19"/>
      <c r="AC539" s="19"/>
      <c r="AD539" s="19"/>
      <c r="AE539" s="20" t="s">
        <v>3811</v>
      </c>
      <c r="AF539" s="54" t="s">
        <v>3030</v>
      </c>
      <c r="AG539" s="54" t="s">
        <v>3537</v>
      </c>
      <c r="AH539" s="54" t="s">
        <v>3451</v>
      </c>
      <c r="AI539" s="52" t="s">
        <v>3467</v>
      </c>
      <c r="AJ539" s="52"/>
      <c r="AK539" s="54" t="s">
        <v>1358</v>
      </c>
      <c r="AL539" s="52" t="s">
        <v>1568</v>
      </c>
      <c r="AM539" s="52" t="s">
        <v>3553</v>
      </c>
      <c r="AN539" s="119"/>
      <c r="AO539" s="119"/>
      <c r="AP539" s="119">
        <f t="shared" si="17"/>
        <v>36000</v>
      </c>
      <c r="AQ539" s="311" t="s">
        <v>1343</v>
      </c>
      <c r="AR539" s="311" t="s">
        <v>1344</v>
      </c>
      <c r="AS539" s="311" t="s">
        <v>3049</v>
      </c>
      <c r="AT539" s="311" t="s">
        <v>3049</v>
      </c>
      <c r="AU539" s="311" t="s">
        <v>3050</v>
      </c>
      <c r="AV539" s="336">
        <v>36000</v>
      </c>
      <c r="AW539" s="311"/>
      <c r="AX539" s="311"/>
    </row>
    <row r="540" spans="1:50" s="123" customFormat="1" ht="72" hidden="1" x14ac:dyDescent="0.2">
      <c r="A540" s="52" t="s">
        <v>47</v>
      </c>
      <c r="B540" s="52" t="s">
        <v>277</v>
      </c>
      <c r="C540" s="52" t="s">
        <v>276</v>
      </c>
      <c r="D540" s="52" t="s">
        <v>33</v>
      </c>
      <c r="E540" s="52" t="s">
        <v>310</v>
      </c>
      <c r="F540" s="121" t="s">
        <v>2110</v>
      </c>
      <c r="G540" s="52" t="s">
        <v>843</v>
      </c>
      <c r="H540" s="71" t="s">
        <v>387</v>
      </c>
      <c r="I540" s="71" t="s">
        <v>274</v>
      </c>
      <c r="J540" s="122">
        <v>176000</v>
      </c>
      <c r="K540" s="249" t="s">
        <v>137</v>
      </c>
      <c r="L540" s="78"/>
      <c r="M540" s="78"/>
      <c r="N540" s="439"/>
      <c r="O540" s="19"/>
      <c r="P540" s="19"/>
      <c r="Q540" s="19"/>
      <c r="R540" s="19"/>
      <c r="S540" s="19"/>
      <c r="T540" s="19"/>
      <c r="U540" s="19"/>
      <c r="V540" s="19"/>
      <c r="W540" s="19"/>
      <c r="X540" s="18"/>
      <c r="Y540" s="46"/>
      <c r="Z540" s="19"/>
      <c r="AA540" s="19"/>
      <c r="AB540" s="19"/>
      <c r="AC540" s="19"/>
      <c r="AD540" s="19"/>
      <c r="AE540" s="20" t="s">
        <v>3811</v>
      </c>
      <c r="AF540" s="54" t="s">
        <v>3030</v>
      </c>
      <c r="AG540" s="54" t="s">
        <v>3537</v>
      </c>
      <c r="AH540" s="54" t="s">
        <v>3451</v>
      </c>
      <c r="AI540" s="52" t="s">
        <v>3467</v>
      </c>
      <c r="AJ540" s="52"/>
      <c r="AK540" s="54" t="s">
        <v>1358</v>
      </c>
      <c r="AL540" s="52" t="s">
        <v>1568</v>
      </c>
      <c r="AM540" s="52" t="s">
        <v>3553</v>
      </c>
      <c r="AN540" s="119"/>
      <c r="AO540" s="119"/>
      <c r="AP540" s="119">
        <f t="shared" si="17"/>
        <v>176000</v>
      </c>
      <c r="AQ540" s="311" t="s">
        <v>1343</v>
      </c>
      <c r="AR540" s="311" t="s">
        <v>1344</v>
      </c>
      <c r="AS540" s="311" t="s">
        <v>3049</v>
      </c>
      <c r="AT540" s="311" t="s">
        <v>3049</v>
      </c>
      <c r="AU540" s="311" t="s">
        <v>3050</v>
      </c>
      <c r="AV540" s="336">
        <v>176000</v>
      </c>
      <c r="AW540" s="311"/>
      <c r="AX540" s="311"/>
    </row>
    <row r="541" spans="1:50" s="123" customFormat="1" ht="72" hidden="1" x14ac:dyDescent="0.2">
      <c r="A541" s="52" t="s">
        <v>47</v>
      </c>
      <c r="B541" s="52" t="s">
        <v>277</v>
      </c>
      <c r="C541" s="52" t="s">
        <v>276</v>
      </c>
      <c r="D541" s="52" t="s">
        <v>33</v>
      </c>
      <c r="E541" s="52" t="s">
        <v>310</v>
      </c>
      <c r="F541" s="121" t="s">
        <v>2111</v>
      </c>
      <c r="G541" s="52" t="s">
        <v>844</v>
      </c>
      <c r="H541" s="71" t="s">
        <v>464</v>
      </c>
      <c r="I541" s="71" t="s">
        <v>511</v>
      </c>
      <c r="J541" s="122">
        <v>45000</v>
      </c>
      <c r="K541" s="249" t="s">
        <v>137</v>
      </c>
      <c r="L541" s="78"/>
      <c r="M541" s="78"/>
      <c r="N541" s="439"/>
      <c r="O541" s="19"/>
      <c r="P541" s="19"/>
      <c r="Q541" s="19"/>
      <c r="R541" s="19"/>
      <c r="S541" s="19"/>
      <c r="T541" s="19"/>
      <c r="U541" s="19"/>
      <c r="V541" s="19"/>
      <c r="W541" s="19"/>
      <c r="X541" s="18"/>
      <c r="Y541" s="46"/>
      <c r="Z541" s="19"/>
      <c r="AA541" s="19"/>
      <c r="AB541" s="19"/>
      <c r="AC541" s="19"/>
      <c r="AD541" s="19"/>
      <c r="AE541" s="20" t="s">
        <v>3811</v>
      </c>
      <c r="AF541" s="54" t="s">
        <v>3030</v>
      </c>
      <c r="AG541" s="54" t="s">
        <v>3537</v>
      </c>
      <c r="AH541" s="54" t="s">
        <v>3451</v>
      </c>
      <c r="AI541" s="52" t="s">
        <v>3467</v>
      </c>
      <c r="AJ541" s="52"/>
      <c r="AK541" s="54" t="s">
        <v>1358</v>
      </c>
      <c r="AL541" s="52" t="s">
        <v>1568</v>
      </c>
      <c r="AM541" s="52" t="s">
        <v>3553</v>
      </c>
      <c r="AN541" s="119"/>
      <c r="AO541" s="119"/>
      <c r="AP541" s="119">
        <f t="shared" si="17"/>
        <v>45000</v>
      </c>
      <c r="AQ541" s="311" t="s">
        <v>1343</v>
      </c>
      <c r="AR541" s="311" t="s">
        <v>1344</v>
      </c>
      <c r="AS541" s="311" t="s">
        <v>3049</v>
      </c>
      <c r="AT541" s="311" t="s">
        <v>3049</v>
      </c>
      <c r="AU541" s="311" t="s">
        <v>3050</v>
      </c>
      <c r="AV541" s="336">
        <v>45000</v>
      </c>
      <c r="AW541" s="311"/>
      <c r="AX541" s="311"/>
    </row>
    <row r="542" spans="1:50" s="123" customFormat="1" ht="72" hidden="1" x14ac:dyDescent="0.2">
      <c r="A542" s="52" t="s">
        <v>47</v>
      </c>
      <c r="B542" s="52" t="s">
        <v>277</v>
      </c>
      <c r="C542" s="52" t="s">
        <v>276</v>
      </c>
      <c r="D542" s="52" t="s">
        <v>10</v>
      </c>
      <c r="E542" s="52" t="s">
        <v>311</v>
      </c>
      <c r="F542" s="121" t="s">
        <v>2112</v>
      </c>
      <c r="G542" s="52" t="s">
        <v>845</v>
      </c>
      <c r="H542" s="71" t="s">
        <v>303</v>
      </c>
      <c r="I542" s="71" t="s">
        <v>271</v>
      </c>
      <c r="J542" s="122">
        <v>170000</v>
      </c>
      <c r="K542" s="249" t="s">
        <v>137</v>
      </c>
      <c r="L542" s="78"/>
      <c r="M542" s="78"/>
      <c r="N542" s="439"/>
      <c r="O542" s="19"/>
      <c r="P542" s="19"/>
      <c r="Q542" s="19"/>
      <c r="R542" s="19"/>
      <c r="S542" s="19"/>
      <c r="T542" s="19"/>
      <c r="U542" s="19"/>
      <c r="V542" s="19"/>
      <c r="W542" s="19"/>
      <c r="X542" s="18"/>
      <c r="Y542" s="46"/>
      <c r="Z542" s="19"/>
      <c r="AA542" s="19"/>
      <c r="AB542" s="19"/>
      <c r="AC542" s="19"/>
      <c r="AD542" s="19"/>
      <c r="AE542" s="20" t="s">
        <v>3816</v>
      </c>
      <c r="AF542" s="54" t="s">
        <v>3034</v>
      </c>
      <c r="AG542" s="54"/>
      <c r="AH542" s="54" t="s">
        <v>3481</v>
      </c>
      <c r="AI542" s="52" t="s">
        <v>3467</v>
      </c>
      <c r="AJ542" s="52"/>
      <c r="AK542" s="54" t="s">
        <v>1365</v>
      </c>
      <c r="AL542" s="54" t="s">
        <v>1573</v>
      </c>
      <c r="AM542" s="52" t="s">
        <v>3553</v>
      </c>
      <c r="AN542" s="119"/>
      <c r="AO542" s="119"/>
      <c r="AP542" s="119">
        <f t="shared" si="17"/>
        <v>170000</v>
      </c>
      <c r="AQ542" s="311" t="s">
        <v>1343</v>
      </c>
      <c r="AR542" s="311" t="s">
        <v>1344</v>
      </c>
      <c r="AS542" s="311" t="s">
        <v>3054</v>
      </c>
      <c r="AT542" s="311" t="s">
        <v>3054</v>
      </c>
      <c r="AU542" s="311" t="s">
        <v>3055</v>
      </c>
      <c r="AV542" s="17">
        <v>170000</v>
      </c>
      <c r="AW542" s="19"/>
      <c r="AX542" s="19"/>
    </row>
    <row r="543" spans="1:50" s="123" customFormat="1" ht="90" hidden="1" x14ac:dyDescent="0.2">
      <c r="A543" s="52" t="s">
        <v>47</v>
      </c>
      <c r="B543" s="52" t="s">
        <v>277</v>
      </c>
      <c r="C543" s="52" t="s">
        <v>276</v>
      </c>
      <c r="D543" s="52" t="s">
        <v>10</v>
      </c>
      <c r="E543" s="52" t="s">
        <v>311</v>
      </c>
      <c r="F543" s="121" t="s">
        <v>2113</v>
      </c>
      <c r="G543" s="52" t="s">
        <v>846</v>
      </c>
      <c r="H543" s="71" t="s">
        <v>270</v>
      </c>
      <c r="I543" s="71" t="s">
        <v>271</v>
      </c>
      <c r="J543" s="122">
        <v>120000</v>
      </c>
      <c r="K543" s="249" t="s">
        <v>137</v>
      </c>
      <c r="L543" s="78"/>
      <c r="M543" s="78"/>
      <c r="N543" s="439"/>
      <c r="O543" s="19"/>
      <c r="P543" s="19"/>
      <c r="Q543" s="19"/>
      <c r="R543" s="19"/>
      <c r="S543" s="19"/>
      <c r="T543" s="19"/>
      <c r="U543" s="19"/>
      <c r="V543" s="19"/>
      <c r="W543" s="19"/>
      <c r="X543" s="18"/>
      <c r="Y543" s="46"/>
      <c r="Z543" s="19"/>
      <c r="AA543" s="19"/>
      <c r="AB543" s="19"/>
      <c r="AC543" s="19"/>
      <c r="AD543" s="19"/>
      <c r="AE543" s="20" t="s">
        <v>3816</v>
      </c>
      <c r="AF543" s="54" t="s">
        <v>3034</v>
      </c>
      <c r="AG543" s="54"/>
      <c r="AH543" s="54" t="s">
        <v>3481</v>
      </c>
      <c r="AI543" s="52" t="s">
        <v>3467</v>
      </c>
      <c r="AJ543" s="52"/>
      <c r="AK543" s="54" t="s">
        <v>1365</v>
      </c>
      <c r="AL543" s="54" t="s">
        <v>1573</v>
      </c>
      <c r="AM543" s="52" t="s">
        <v>3553</v>
      </c>
      <c r="AN543" s="119"/>
      <c r="AO543" s="119"/>
      <c r="AP543" s="119">
        <f t="shared" si="17"/>
        <v>120000</v>
      </c>
      <c r="AQ543" s="311" t="s">
        <v>1343</v>
      </c>
      <c r="AR543" s="311" t="s">
        <v>1344</v>
      </c>
      <c r="AS543" s="311" t="s">
        <v>3054</v>
      </c>
      <c r="AT543" s="311" t="s">
        <v>3054</v>
      </c>
      <c r="AU543" s="311" t="s">
        <v>3055</v>
      </c>
      <c r="AV543" s="17">
        <v>120000</v>
      </c>
      <c r="AW543" s="19"/>
      <c r="AX543" s="19"/>
    </row>
    <row r="544" spans="1:50" s="123" customFormat="1" ht="72" hidden="1" x14ac:dyDescent="0.2">
      <c r="A544" s="52" t="s">
        <v>47</v>
      </c>
      <c r="B544" s="52" t="s">
        <v>277</v>
      </c>
      <c r="C544" s="52" t="s">
        <v>276</v>
      </c>
      <c r="D544" s="52" t="s">
        <v>10</v>
      </c>
      <c r="E544" s="52" t="s">
        <v>311</v>
      </c>
      <c r="F544" s="121" t="s">
        <v>2114</v>
      </c>
      <c r="G544" s="52" t="s">
        <v>847</v>
      </c>
      <c r="H544" s="71" t="s">
        <v>501</v>
      </c>
      <c r="I544" s="71" t="s">
        <v>271</v>
      </c>
      <c r="J544" s="122">
        <v>368000</v>
      </c>
      <c r="K544" s="249" t="s">
        <v>137</v>
      </c>
      <c r="L544" s="78"/>
      <c r="M544" s="78"/>
      <c r="N544" s="439"/>
      <c r="O544" s="19"/>
      <c r="P544" s="19"/>
      <c r="Q544" s="19"/>
      <c r="R544" s="19"/>
      <c r="S544" s="19"/>
      <c r="T544" s="19"/>
      <c r="U544" s="19"/>
      <c r="V544" s="19"/>
      <c r="W544" s="19"/>
      <c r="X544" s="18"/>
      <c r="Y544" s="46"/>
      <c r="Z544" s="19"/>
      <c r="AA544" s="19"/>
      <c r="AB544" s="19"/>
      <c r="AC544" s="19"/>
      <c r="AD544" s="19"/>
      <c r="AE544" s="20" t="s">
        <v>3816</v>
      </c>
      <c r="AF544" s="54" t="s">
        <v>3034</v>
      </c>
      <c r="AG544" s="54"/>
      <c r="AH544" s="54" t="s">
        <v>3481</v>
      </c>
      <c r="AI544" s="52" t="s">
        <v>3467</v>
      </c>
      <c r="AJ544" s="52"/>
      <c r="AK544" s="54" t="s">
        <v>1365</v>
      </c>
      <c r="AL544" s="54" t="s">
        <v>1573</v>
      </c>
      <c r="AM544" s="52" t="s">
        <v>3553</v>
      </c>
      <c r="AN544" s="119"/>
      <c r="AO544" s="119"/>
      <c r="AP544" s="119">
        <f t="shared" si="17"/>
        <v>368000</v>
      </c>
      <c r="AQ544" s="311" t="s">
        <v>1343</v>
      </c>
      <c r="AR544" s="311" t="s">
        <v>1344</v>
      </c>
      <c r="AS544" s="311" t="s">
        <v>3054</v>
      </c>
      <c r="AT544" s="311" t="s">
        <v>3054</v>
      </c>
      <c r="AU544" s="311" t="s">
        <v>3055</v>
      </c>
      <c r="AV544" s="17">
        <v>368000</v>
      </c>
      <c r="AW544" s="19"/>
      <c r="AX544" s="19"/>
    </row>
    <row r="545" spans="1:50" s="123" customFormat="1" ht="72" hidden="1" x14ac:dyDescent="0.2">
      <c r="A545" s="52" t="s">
        <v>47</v>
      </c>
      <c r="B545" s="52" t="s">
        <v>277</v>
      </c>
      <c r="C545" s="52" t="s">
        <v>276</v>
      </c>
      <c r="D545" s="52" t="s">
        <v>10</v>
      </c>
      <c r="E545" s="52" t="s">
        <v>311</v>
      </c>
      <c r="F545" s="121" t="s">
        <v>2115</v>
      </c>
      <c r="G545" s="52" t="s">
        <v>848</v>
      </c>
      <c r="H545" s="71" t="s">
        <v>317</v>
      </c>
      <c r="I545" s="71" t="s">
        <v>271</v>
      </c>
      <c r="J545" s="122">
        <v>110000</v>
      </c>
      <c r="K545" s="249" t="s">
        <v>137</v>
      </c>
      <c r="L545" s="78"/>
      <c r="M545" s="78"/>
      <c r="N545" s="439"/>
      <c r="O545" s="19"/>
      <c r="P545" s="19"/>
      <c r="Q545" s="19"/>
      <c r="R545" s="19"/>
      <c r="S545" s="19"/>
      <c r="T545" s="19"/>
      <c r="U545" s="19"/>
      <c r="V545" s="19"/>
      <c r="W545" s="19"/>
      <c r="X545" s="18"/>
      <c r="Y545" s="46"/>
      <c r="Z545" s="19"/>
      <c r="AA545" s="19"/>
      <c r="AB545" s="19"/>
      <c r="AC545" s="19"/>
      <c r="AD545" s="19"/>
      <c r="AE545" s="20" t="s">
        <v>3816</v>
      </c>
      <c r="AF545" s="54" t="s">
        <v>3034</v>
      </c>
      <c r="AG545" s="54"/>
      <c r="AH545" s="54" t="s">
        <v>3481</v>
      </c>
      <c r="AI545" s="52" t="s">
        <v>3467</v>
      </c>
      <c r="AJ545" s="52"/>
      <c r="AK545" s="54" t="s">
        <v>1365</v>
      </c>
      <c r="AL545" s="54" t="s">
        <v>1573</v>
      </c>
      <c r="AM545" s="52" t="s">
        <v>3553</v>
      </c>
      <c r="AN545" s="119"/>
      <c r="AO545" s="119"/>
      <c r="AP545" s="119">
        <f t="shared" si="17"/>
        <v>110000</v>
      </c>
      <c r="AQ545" s="311" t="s">
        <v>1343</v>
      </c>
      <c r="AR545" s="311" t="s">
        <v>1344</v>
      </c>
      <c r="AS545" s="311" t="s">
        <v>3054</v>
      </c>
      <c r="AT545" s="311" t="s">
        <v>3054</v>
      </c>
      <c r="AU545" s="311" t="s">
        <v>3055</v>
      </c>
      <c r="AV545" s="17">
        <v>110000</v>
      </c>
      <c r="AW545" s="19"/>
      <c r="AX545" s="19"/>
    </row>
    <row r="546" spans="1:50" s="123" customFormat="1" ht="72" x14ac:dyDescent="0.2">
      <c r="A546" s="52" t="s">
        <v>47</v>
      </c>
      <c r="B546" s="52" t="s">
        <v>277</v>
      </c>
      <c r="C546" s="52" t="s">
        <v>276</v>
      </c>
      <c r="D546" s="52" t="s">
        <v>10</v>
      </c>
      <c r="E546" s="52" t="s">
        <v>311</v>
      </c>
      <c r="F546" s="121" t="s">
        <v>2116</v>
      </c>
      <c r="G546" s="52" t="s">
        <v>849</v>
      </c>
      <c r="H546" s="71" t="s">
        <v>270</v>
      </c>
      <c r="I546" s="71" t="s">
        <v>271</v>
      </c>
      <c r="J546" s="122">
        <v>100000</v>
      </c>
      <c r="K546" s="249" t="s">
        <v>137</v>
      </c>
      <c r="L546" s="78"/>
      <c r="M546" s="78"/>
      <c r="N546" s="439"/>
      <c r="O546" s="19" t="s">
        <v>3799</v>
      </c>
      <c r="P546" s="48">
        <v>23111</v>
      </c>
      <c r="Q546" s="19" t="s">
        <v>3800</v>
      </c>
      <c r="R546" s="19" t="s">
        <v>29</v>
      </c>
      <c r="S546" s="19" t="s">
        <v>1363</v>
      </c>
      <c r="T546" s="19"/>
      <c r="U546" s="19"/>
      <c r="V546" s="19" t="s">
        <v>3801</v>
      </c>
      <c r="W546" s="17">
        <v>100000</v>
      </c>
      <c r="X546" s="18" t="s">
        <v>1182</v>
      </c>
      <c r="Y546" s="128">
        <v>23141</v>
      </c>
      <c r="Z546" s="17">
        <v>100000</v>
      </c>
      <c r="AA546" s="19">
        <v>7014310000</v>
      </c>
      <c r="AB546" s="19"/>
      <c r="AC546" s="19"/>
      <c r="AD546" s="17">
        <v>100000</v>
      </c>
      <c r="AE546" s="20" t="s">
        <v>3802</v>
      </c>
      <c r="AF546" s="54" t="s">
        <v>3034</v>
      </c>
      <c r="AG546" s="54"/>
      <c r="AH546" s="54" t="s">
        <v>3481</v>
      </c>
      <c r="AI546" s="52" t="s">
        <v>2456</v>
      </c>
      <c r="AJ546" s="52"/>
      <c r="AK546" s="54" t="s">
        <v>1365</v>
      </c>
      <c r="AL546" s="54" t="s">
        <v>1573</v>
      </c>
      <c r="AM546" s="52" t="s">
        <v>3553</v>
      </c>
      <c r="AN546" s="122">
        <v>100000</v>
      </c>
      <c r="AO546" s="119"/>
      <c r="AP546" s="119">
        <f t="shared" si="17"/>
        <v>0</v>
      </c>
      <c r="AQ546" s="311" t="s">
        <v>1343</v>
      </c>
      <c r="AR546" s="311" t="s">
        <v>1344</v>
      </c>
      <c r="AS546" s="311" t="s">
        <v>3054</v>
      </c>
      <c r="AT546" s="311" t="s">
        <v>3054</v>
      </c>
      <c r="AU546" s="311" t="s">
        <v>3055</v>
      </c>
      <c r="AV546" s="17">
        <v>100000</v>
      </c>
      <c r="AW546" s="19"/>
      <c r="AX546" s="19"/>
    </row>
    <row r="547" spans="1:50" s="123" customFormat="1" ht="72" x14ac:dyDescent="0.2">
      <c r="A547" s="52" t="s">
        <v>47</v>
      </c>
      <c r="B547" s="52" t="s">
        <v>277</v>
      </c>
      <c r="C547" s="52" t="s">
        <v>276</v>
      </c>
      <c r="D547" s="52" t="s">
        <v>10</v>
      </c>
      <c r="E547" s="52" t="s">
        <v>311</v>
      </c>
      <c r="F547" s="121" t="s">
        <v>2117</v>
      </c>
      <c r="G547" s="52" t="s">
        <v>850</v>
      </c>
      <c r="H547" s="71" t="s">
        <v>270</v>
      </c>
      <c r="I547" s="71" t="s">
        <v>631</v>
      </c>
      <c r="J547" s="122">
        <v>95000</v>
      </c>
      <c r="K547" s="249" t="s">
        <v>137</v>
      </c>
      <c r="L547" s="78"/>
      <c r="M547" s="78"/>
      <c r="N547" s="439"/>
      <c r="O547" s="19" t="s">
        <v>3799</v>
      </c>
      <c r="P547" s="48">
        <v>23111</v>
      </c>
      <c r="Q547" s="19" t="s">
        <v>3800</v>
      </c>
      <c r="R547" s="19" t="s">
        <v>29</v>
      </c>
      <c r="S547" s="19" t="s">
        <v>1363</v>
      </c>
      <c r="T547" s="19"/>
      <c r="U547" s="19"/>
      <c r="V547" s="19" t="s">
        <v>3801</v>
      </c>
      <c r="W547" s="17">
        <v>95000</v>
      </c>
      <c r="X547" s="18" t="s">
        <v>1182</v>
      </c>
      <c r="Y547" s="128">
        <v>23141</v>
      </c>
      <c r="Z547" s="17">
        <v>95000</v>
      </c>
      <c r="AA547" s="19">
        <v>7014310000</v>
      </c>
      <c r="AB547" s="19"/>
      <c r="AC547" s="19"/>
      <c r="AD547" s="17">
        <v>95000</v>
      </c>
      <c r="AE547" s="20" t="s">
        <v>3802</v>
      </c>
      <c r="AF547" s="54" t="s">
        <v>3034</v>
      </c>
      <c r="AG547" s="54"/>
      <c r="AH547" s="54" t="s">
        <v>3481</v>
      </c>
      <c r="AI547" s="52" t="s">
        <v>2456</v>
      </c>
      <c r="AJ547" s="52"/>
      <c r="AK547" s="54" t="s">
        <v>1365</v>
      </c>
      <c r="AL547" s="54" t="s">
        <v>1573</v>
      </c>
      <c r="AM547" s="52" t="s">
        <v>3553</v>
      </c>
      <c r="AN547" s="122">
        <v>95000</v>
      </c>
      <c r="AO547" s="119"/>
      <c r="AP547" s="119">
        <f t="shared" si="17"/>
        <v>0</v>
      </c>
      <c r="AQ547" s="311" t="s">
        <v>1343</v>
      </c>
      <c r="AR547" s="311" t="s">
        <v>1344</v>
      </c>
      <c r="AS547" s="311" t="s">
        <v>3054</v>
      </c>
      <c r="AT547" s="311" t="s">
        <v>3054</v>
      </c>
      <c r="AU547" s="311" t="s">
        <v>3055</v>
      </c>
      <c r="AV547" s="17">
        <v>95000</v>
      </c>
      <c r="AW547" s="19"/>
      <c r="AX547" s="19"/>
    </row>
    <row r="548" spans="1:50" s="123" customFormat="1" ht="72" hidden="1" x14ac:dyDescent="0.2">
      <c r="A548" s="52" t="s">
        <v>47</v>
      </c>
      <c r="B548" s="52" t="s">
        <v>277</v>
      </c>
      <c r="C548" s="52" t="s">
        <v>276</v>
      </c>
      <c r="D548" s="52" t="s">
        <v>10</v>
      </c>
      <c r="E548" s="52" t="s">
        <v>311</v>
      </c>
      <c r="F548" s="121" t="s">
        <v>2118</v>
      </c>
      <c r="G548" s="52" t="s">
        <v>851</v>
      </c>
      <c r="H548" s="71" t="s">
        <v>303</v>
      </c>
      <c r="I548" s="71" t="s">
        <v>271</v>
      </c>
      <c r="J548" s="122">
        <v>80000</v>
      </c>
      <c r="K548" s="249" t="s">
        <v>137</v>
      </c>
      <c r="L548" s="78"/>
      <c r="M548" s="78"/>
      <c r="N548" s="439"/>
      <c r="O548" s="19"/>
      <c r="P548" s="19"/>
      <c r="Q548" s="19"/>
      <c r="R548" s="19"/>
      <c r="S548" s="19"/>
      <c r="T548" s="19"/>
      <c r="U548" s="19"/>
      <c r="V548" s="19"/>
      <c r="W548" s="19"/>
      <c r="X548" s="18"/>
      <c r="Y548" s="46"/>
      <c r="Z548" s="19"/>
      <c r="AA548" s="19"/>
      <c r="AB548" s="19"/>
      <c r="AC548" s="19"/>
      <c r="AD548" s="19"/>
      <c r="AE548" s="20" t="s">
        <v>3816</v>
      </c>
      <c r="AF548" s="54" t="s">
        <v>3034</v>
      </c>
      <c r="AG548" s="54"/>
      <c r="AH548" s="54" t="s">
        <v>3481</v>
      </c>
      <c r="AI548" s="52" t="s">
        <v>3467</v>
      </c>
      <c r="AJ548" s="52"/>
      <c r="AK548" s="54" t="s">
        <v>1365</v>
      </c>
      <c r="AL548" s="54" t="s">
        <v>1573</v>
      </c>
      <c r="AM548" s="52" t="s">
        <v>3553</v>
      </c>
      <c r="AN548" s="119"/>
      <c r="AO548" s="119"/>
      <c r="AP548" s="119">
        <f t="shared" si="17"/>
        <v>80000</v>
      </c>
      <c r="AQ548" s="311" t="s">
        <v>1343</v>
      </c>
      <c r="AR548" s="311" t="s">
        <v>1344</v>
      </c>
      <c r="AS548" s="311" t="s">
        <v>3054</v>
      </c>
      <c r="AT548" s="311" t="s">
        <v>3054</v>
      </c>
      <c r="AU548" s="311" t="s">
        <v>3055</v>
      </c>
      <c r="AV548" s="17">
        <v>80000</v>
      </c>
      <c r="AW548" s="19"/>
      <c r="AX548" s="19"/>
    </row>
    <row r="549" spans="1:50" s="123" customFormat="1" ht="72" hidden="1" x14ac:dyDescent="0.2">
      <c r="A549" s="52" t="s">
        <v>47</v>
      </c>
      <c r="B549" s="52" t="s">
        <v>277</v>
      </c>
      <c r="C549" s="52" t="s">
        <v>276</v>
      </c>
      <c r="D549" s="52" t="s">
        <v>10</v>
      </c>
      <c r="E549" s="52" t="s">
        <v>311</v>
      </c>
      <c r="F549" s="121" t="s">
        <v>2119</v>
      </c>
      <c r="G549" s="52" t="s">
        <v>852</v>
      </c>
      <c r="H549" s="71" t="s">
        <v>317</v>
      </c>
      <c r="I549" s="71" t="s">
        <v>271</v>
      </c>
      <c r="J549" s="122">
        <v>75000</v>
      </c>
      <c r="K549" s="249" t="s">
        <v>137</v>
      </c>
      <c r="L549" s="78"/>
      <c r="M549" s="78"/>
      <c r="N549" s="439"/>
      <c r="O549" s="19"/>
      <c r="P549" s="19"/>
      <c r="Q549" s="19"/>
      <c r="R549" s="19"/>
      <c r="S549" s="19"/>
      <c r="T549" s="19"/>
      <c r="U549" s="19"/>
      <c r="V549" s="19"/>
      <c r="W549" s="19"/>
      <c r="X549" s="18"/>
      <c r="Y549" s="46"/>
      <c r="Z549" s="19"/>
      <c r="AA549" s="19"/>
      <c r="AB549" s="19"/>
      <c r="AC549" s="19"/>
      <c r="AD549" s="19"/>
      <c r="AE549" s="20" t="s">
        <v>3816</v>
      </c>
      <c r="AF549" s="54" t="s">
        <v>3034</v>
      </c>
      <c r="AG549" s="54"/>
      <c r="AH549" s="54" t="s">
        <v>3481</v>
      </c>
      <c r="AI549" s="52" t="s">
        <v>3467</v>
      </c>
      <c r="AJ549" s="52"/>
      <c r="AK549" s="54" t="s">
        <v>1365</v>
      </c>
      <c r="AL549" s="54" t="s">
        <v>1573</v>
      </c>
      <c r="AM549" s="52" t="s">
        <v>3553</v>
      </c>
      <c r="AN549" s="119"/>
      <c r="AO549" s="119"/>
      <c r="AP549" s="119">
        <f t="shared" si="17"/>
        <v>75000</v>
      </c>
      <c r="AQ549" s="311" t="s">
        <v>1343</v>
      </c>
      <c r="AR549" s="311" t="s">
        <v>1344</v>
      </c>
      <c r="AS549" s="311" t="s">
        <v>3054</v>
      </c>
      <c r="AT549" s="311" t="s">
        <v>3054</v>
      </c>
      <c r="AU549" s="311" t="s">
        <v>3055</v>
      </c>
      <c r="AV549" s="17">
        <v>75000</v>
      </c>
      <c r="AW549" s="19"/>
      <c r="AX549" s="19"/>
    </row>
    <row r="550" spans="1:50" s="123" customFormat="1" ht="72" hidden="1" x14ac:dyDescent="0.2">
      <c r="A550" s="52" t="s">
        <v>47</v>
      </c>
      <c r="B550" s="52" t="s">
        <v>277</v>
      </c>
      <c r="C550" s="52" t="s">
        <v>276</v>
      </c>
      <c r="D550" s="52" t="s">
        <v>10</v>
      </c>
      <c r="E550" s="52" t="s">
        <v>311</v>
      </c>
      <c r="F550" s="121" t="s">
        <v>2120</v>
      </c>
      <c r="G550" s="52" t="s">
        <v>853</v>
      </c>
      <c r="H550" s="71" t="s">
        <v>269</v>
      </c>
      <c r="I550" s="71" t="s">
        <v>271</v>
      </c>
      <c r="J550" s="122">
        <v>30000</v>
      </c>
      <c r="K550" s="249" t="s">
        <v>137</v>
      </c>
      <c r="L550" s="78"/>
      <c r="M550" s="78"/>
      <c r="N550" s="439"/>
      <c r="O550" s="19"/>
      <c r="P550" s="19"/>
      <c r="Q550" s="19"/>
      <c r="R550" s="19"/>
      <c r="S550" s="19"/>
      <c r="T550" s="19"/>
      <c r="U550" s="19"/>
      <c r="V550" s="19"/>
      <c r="W550" s="19"/>
      <c r="X550" s="18"/>
      <c r="Y550" s="46"/>
      <c r="Z550" s="19"/>
      <c r="AA550" s="19"/>
      <c r="AB550" s="19"/>
      <c r="AC550" s="19"/>
      <c r="AD550" s="19"/>
      <c r="AE550" s="20" t="s">
        <v>3816</v>
      </c>
      <c r="AF550" s="54" t="s">
        <v>3034</v>
      </c>
      <c r="AG550" s="54"/>
      <c r="AH550" s="54" t="s">
        <v>3481</v>
      </c>
      <c r="AI550" s="52" t="s">
        <v>3467</v>
      </c>
      <c r="AJ550" s="52"/>
      <c r="AK550" s="54" t="s">
        <v>1365</v>
      </c>
      <c r="AL550" s="54" t="s">
        <v>1573</v>
      </c>
      <c r="AM550" s="52" t="s">
        <v>3553</v>
      </c>
      <c r="AN550" s="119"/>
      <c r="AO550" s="119"/>
      <c r="AP550" s="119">
        <f t="shared" si="17"/>
        <v>30000</v>
      </c>
      <c r="AQ550" s="311" t="s">
        <v>1343</v>
      </c>
      <c r="AR550" s="311" t="s">
        <v>1344</v>
      </c>
      <c r="AS550" s="311" t="s">
        <v>3054</v>
      </c>
      <c r="AT550" s="311" t="s">
        <v>3054</v>
      </c>
      <c r="AU550" s="311" t="s">
        <v>3055</v>
      </c>
      <c r="AV550" s="17">
        <v>30000</v>
      </c>
      <c r="AW550" s="19"/>
      <c r="AX550" s="19"/>
    </row>
    <row r="551" spans="1:50" s="123" customFormat="1" ht="72" hidden="1" x14ac:dyDescent="0.2">
      <c r="A551" s="52" t="s">
        <v>47</v>
      </c>
      <c r="B551" s="52" t="s">
        <v>277</v>
      </c>
      <c r="C551" s="52" t="s">
        <v>276</v>
      </c>
      <c r="D551" s="52" t="s">
        <v>10</v>
      </c>
      <c r="E551" s="52" t="s">
        <v>311</v>
      </c>
      <c r="F551" s="121" t="s">
        <v>2121</v>
      </c>
      <c r="G551" s="52" t="s">
        <v>854</v>
      </c>
      <c r="H551" s="71" t="s">
        <v>269</v>
      </c>
      <c r="I551" s="71" t="s">
        <v>271</v>
      </c>
      <c r="J551" s="122">
        <v>17800</v>
      </c>
      <c r="K551" s="249" t="s">
        <v>137</v>
      </c>
      <c r="L551" s="78"/>
      <c r="M551" s="78"/>
      <c r="N551" s="439"/>
      <c r="O551" s="19"/>
      <c r="P551" s="19"/>
      <c r="Q551" s="19"/>
      <c r="R551" s="19"/>
      <c r="S551" s="19"/>
      <c r="T551" s="19"/>
      <c r="U551" s="19"/>
      <c r="V551" s="19"/>
      <c r="W551" s="19"/>
      <c r="X551" s="18"/>
      <c r="Y551" s="46"/>
      <c r="Z551" s="19"/>
      <c r="AA551" s="19"/>
      <c r="AB551" s="19"/>
      <c r="AC551" s="19"/>
      <c r="AD551" s="19"/>
      <c r="AE551" s="20" t="s">
        <v>3816</v>
      </c>
      <c r="AF551" s="54" t="s">
        <v>3034</v>
      </c>
      <c r="AG551" s="54"/>
      <c r="AH551" s="54" t="s">
        <v>3481</v>
      </c>
      <c r="AI551" s="52" t="s">
        <v>3467</v>
      </c>
      <c r="AJ551" s="52"/>
      <c r="AK551" s="54" t="s">
        <v>1365</v>
      </c>
      <c r="AL551" s="54" t="s">
        <v>1573</v>
      </c>
      <c r="AM551" s="52" t="s">
        <v>3553</v>
      </c>
      <c r="AN551" s="119"/>
      <c r="AO551" s="119"/>
      <c r="AP551" s="119">
        <f t="shared" si="17"/>
        <v>17800</v>
      </c>
      <c r="AQ551" s="311" t="s">
        <v>1343</v>
      </c>
      <c r="AR551" s="311" t="s">
        <v>1344</v>
      </c>
      <c r="AS551" s="311" t="s">
        <v>3054</v>
      </c>
      <c r="AT551" s="311" t="s">
        <v>3054</v>
      </c>
      <c r="AU551" s="311" t="s">
        <v>3055</v>
      </c>
      <c r="AV551" s="17">
        <v>17800</v>
      </c>
      <c r="AW551" s="19"/>
      <c r="AX551" s="19"/>
    </row>
    <row r="552" spans="1:50" s="123" customFormat="1" ht="72" hidden="1" x14ac:dyDescent="0.2">
      <c r="A552" s="52" t="s">
        <v>47</v>
      </c>
      <c r="B552" s="52" t="s">
        <v>277</v>
      </c>
      <c r="C552" s="52" t="s">
        <v>276</v>
      </c>
      <c r="D552" s="52" t="s">
        <v>10</v>
      </c>
      <c r="E552" s="52" t="s">
        <v>311</v>
      </c>
      <c r="F552" s="121" t="s">
        <v>2122</v>
      </c>
      <c r="G552" s="52" t="s">
        <v>855</v>
      </c>
      <c r="H552" s="71" t="s">
        <v>269</v>
      </c>
      <c r="I552" s="71" t="s">
        <v>271</v>
      </c>
      <c r="J552" s="122">
        <v>48000</v>
      </c>
      <c r="K552" s="249" t="s">
        <v>137</v>
      </c>
      <c r="L552" s="78"/>
      <c r="M552" s="78"/>
      <c r="N552" s="439"/>
      <c r="O552" s="19"/>
      <c r="P552" s="19"/>
      <c r="Q552" s="19"/>
      <c r="R552" s="19"/>
      <c r="S552" s="19"/>
      <c r="T552" s="19"/>
      <c r="U552" s="19"/>
      <c r="V552" s="19"/>
      <c r="W552" s="19"/>
      <c r="X552" s="18"/>
      <c r="Y552" s="46"/>
      <c r="Z552" s="19"/>
      <c r="AA552" s="19"/>
      <c r="AB552" s="19"/>
      <c r="AC552" s="19"/>
      <c r="AD552" s="19"/>
      <c r="AE552" s="20" t="s">
        <v>3816</v>
      </c>
      <c r="AF552" s="54" t="s">
        <v>3034</v>
      </c>
      <c r="AG552" s="54"/>
      <c r="AH552" s="54" t="s">
        <v>3481</v>
      </c>
      <c r="AI552" s="52" t="s">
        <v>3467</v>
      </c>
      <c r="AJ552" s="52"/>
      <c r="AK552" s="54" t="s">
        <v>1365</v>
      </c>
      <c r="AL552" s="54" t="s">
        <v>1573</v>
      </c>
      <c r="AM552" s="52" t="s">
        <v>3553</v>
      </c>
      <c r="AN552" s="119"/>
      <c r="AO552" s="119"/>
      <c r="AP552" s="119">
        <f t="shared" si="17"/>
        <v>48000</v>
      </c>
      <c r="AQ552" s="311" t="s">
        <v>1343</v>
      </c>
      <c r="AR552" s="311" t="s">
        <v>1344</v>
      </c>
      <c r="AS552" s="311" t="s">
        <v>3054</v>
      </c>
      <c r="AT552" s="311" t="s">
        <v>3054</v>
      </c>
      <c r="AU552" s="311" t="s">
        <v>3055</v>
      </c>
      <c r="AV552" s="17">
        <v>48000</v>
      </c>
      <c r="AW552" s="19"/>
      <c r="AX552" s="19"/>
    </row>
    <row r="553" spans="1:50" s="123" customFormat="1" ht="72" hidden="1" x14ac:dyDescent="0.2">
      <c r="A553" s="52" t="s">
        <v>47</v>
      </c>
      <c r="B553" s="52" t="s">
        <v>277</v>
      </c>
      <c r="C553" s="52" t="s">
        <v>276</v>
      </c>
      <c r="D553" s="52" t="s">
        <v>10</v>
      </c>
      <c r="E553" s="52" t="s">
        <v>311</v>
      </c>
      <c r="F553" s="121" t="s">
        <v>2123</v>
      </c>
      <c r="G553" s="52" t="s">
        <v>856</v>
      </c>
      <c r="H553" s="71" t="s">
        <v>269</v>
      </c>
      <c r="I553" s="71" t="s">
        <v>271</v>
      </c>
      <c r="J553" s="122">
        <v>20000</v>
      </c>
      <c r="K553" s="249" t="s">
        <v>137</v>
      </c>
      <c r="L553" s="78"/>
      <c r="M553" s="78"/>
      <c r="N553" s="439"/>
      <c r="O553" s="19"/>
      <c r="P553" s="19"/>
      <c r="Q553" s="19"/>
      <c r="R553" s="19"/>
      <c r="S553" s="19"/>
      <c r="T553" s="19"/>
      <c r="U553" s="19"/>
      <c r="V553" s="19"/>
      <c r="W553" s="19"/>
      <c r="X553" s="18"/>
      <c r="Y553" s="46"/>
      <c r="Z553" s="19"/>
      <c r="AA553" s="19"/>
      <c r="AB553" s="19"/>
      <c r="AC553" s="19"/>
      <c r="AD553" s="19"/>
      <c r="AE553" s="20" t="s">
        <v>3816</v>
      </c>
      <c r="AF553" s="54" t="s">
        <v>3034</v>
      </c>
      <c r="AG553" s="54"/>
      <c r="AH553" s="54" t="s">
        <v>3481</v>
      </c>
      <c r="AI553" s="52" t="s">
        <v>3467</v>
      </c>
      <c r="AJ553" s="52"/>
      <c r="AK553" s="54" t="s">
        <v>1365</v>
      </c>
      <c r="AL553" s="54" t="s">
        <v>1573</v>
      </c>
      <c r="AM553" s="52" t="s">
        <v>3553</v>
      </c>
      <c r="AN553" s="119"/>
      <c r="AO553" s="119"/>
      <c r="AP553" s="119">
        <f t="shared" si="17"/>
        <v>20000</v>
      </c>
      <c r="AQ553" s="311" t="s">
        <v>1343</v>
      </c>
      <c r="AR553" s="311" t="s">
        <v>1344</v>
      </c>
      <c r="AS553" s="311" t="s">
        <v>3054</v>
      </c>
      <c r="AT553" s="311" t="s">
        <v>3054</v>
      </c>
      <c r="AU553" s="311" t="s">
        <v>3055</v>
      </c>
      <c r="AV553" s="17">
        <v>20000</v>
      </c>
      <c r="AW553" s="19"/>
      <c r="AX553" s="19"/>
    </row>
    <row r="554" spans="1:50" s="123" customFormat="1" ht="72" hidden="1" x14ac:dyDescent="0.2">
      <c r="A554" s="52" t="s">
        <v>47</v>
      </c>
      <c r="B554" s="52" t="s">
        <v>277</v>
      </c>
      <c r="C554" s="52" t="s">
        <v>276</v>
      </c>
      <c r="D554" s="52" t="s">
        <v>10</v>
      </c>
      <c r="E554" s="52" t="s">
        <v>311</v>
      </c>
      <c r="F554" s="121" t="s">
        <v>2124</v>
      </c>
      <c r="G554" s="52" t="s">
        <v>857</v>
      </c>
      <c r="H554" s="71" t="s">
        <v>270</v>
      </c>
      <c r="I554" s="71" t="s">
        <v>273</v>
      </c>
      <c r="J554" s="122">
        <v>13000</v>
      </c>
      <c r="K554" s="249" t="s">
        <v>137</v>
      </c>
      <c r="L554" s="78"/>
      <c r="M554" s="78"/>
      <c r="N554" s="439"/>
      <c r="O554" s="19"/>
      <c r="P554" s="19"/>
      <c r="Q554" s="19"/>
      <c r="R554" s="19"/>
      <c r="S554" s="19"/>
      <c r="T554" s="19"/>
      <c r="U554" s="19"/>
      <c r="V554" s="19"/>
      <c r="W554" s="19"/>
      <c r="X554" s="18"/>
      <c r="Y554" s="46"/>
      <c r="Z554" s="19"/>
      <c r="AA554" s="19"/>
      <c r="AB554" s="19"/>
      <c r="AC554" s="19"/>
      <c r="AD554" s="19"/>
      <c r="AE554" s="20" t="s">
        <v>3816</v>
      </c>
      <c r="AF554" s="54" t="s">
        <v>3034</v>
      </c>
      <c r="AG554" s="54"/>
      <c r="AH554" s="54" t="s">
        <v>3481</v>
      </c>
      <c r="AI554" s="52" t="s">
        <v>3467</v>
      </c>
      <c r="AJ554" s="52"/>
      <c r="AK554" s="54" t="s">
        <v>1365</v>
      </c>
      <c r="AL554" s="54" t="s">
        <v>1573</v>
      </c>
      <c r="AM554" s="52" t="s">
        <v>3553</v>
      </c>
      <c r="AN554" s="119"/>
      <c r="AO554" s="119"/>
      <c r="AP554" s="119">
        <f t="shared" si="17"/>
        <v>13000</v>
      </c>
      <c r="AQ554" s="311" t="s">
        <v>1343</v>
      </c>
      <c r="AR554" s="311" t="s">
        <v>1344</v>
      </c>
      <c r="AS554" s="311" t="s">
        <v>3054</v>
      </c>
      <c r="AT554" s="311" t="s">
        <v>3054</v>
      </c>
      <c r="AU554" s="311" t="s">
        <v>3055</v>
      </c>
      <c r="AV554" s="17">
        <v>13000</v>
      </c>
      <c r="AW554" s="19"/>
      <c r="AX554" s="19"/>
    </row>
    <row r="555" spans="1:50" s="123" customFormat="1" ht="72" hidden="1" x14ac:dyDescent="0.2">
      <c r="A555" s="52" t="s">
        <v>47</v>
      </c>
      <c r="B555" s="52" t="s">
        <v>277</v>
      </c>
      <c r="C555" s="52" t="s">
        <v>17</v>
      </c>
      <c r="D555" s="52" t="s">
        <v>34</v>
      </c>
      <c r="E555" s="52" t="s">
        <v>454</v>
      </c>
      <c r="F555" s="121" t="s">
        <v>2125</v>
      </c>
      <c r="G555" s="52" t="s">
        <v>1134</v>
      </c>
      <c r="H555" s="71" t="s">
        <v>270</v>
      </c>
      <c r="I555" s="71" t="s">
        <v>1119</v>
      </c>
      <c r="J555" s="122">
        <v>18257600</v>
      </c>
      <c r="K555" s="249" t="s">
        <v>137</v>
      </c>
      <c r="L555" s="78"/>
      <c r="M555" s="78"/>
      <c r="N555" s="439"/>
      <c r="O555" s="19"/>
      <c r="P555" s="19"/>
      <c r="Q555" s="19"/>
      <c r="R555" s="19"/>
      <c r="S555" s="19"/>
      <c r="T555" s="19"/>
      <c r="U555" s="19"/>
      <c r="V555" s="19"/>
      <c r="W555" s="19"/>
      <c r="X555" s="18"/>
      <c r="Y555" s="46"/>
      <c r="Z555" s="19"/>
      <c r="AA555" s="19"/>
      <c r="AB555" s="19"/>
      <c r="AC555" s="19"/>
      <c r="AD555" s="19"/>
      <c r="AE555" s="20" t="s">
        <v>3817</v>
      </c>
      <c r="AF555" s="54" t="s">
        <v>3035</v>
      </c>
      <c r="AG555" s="54" t="s">
        <v>3538</v>
      </c>
      <c r="AH555" s="54" t="s">
        <v>3452</v>
      </c>
      <c r="AI555" s="52" t="s">
        <v>3467</v>
      </c>
      <c r="AJ555" s="52"/>
      <c r="AK555" s="54" t="s">
        <v>1366</v>
      </c>
      <c r="AL555" s="52" t="s">
        <v>1568</v>
      </c>
      <c r="AM555" s="52" t="s">
        <v>3553</v>
      </c>
      <c r="AN555" s="119"/>
      <c r="AO555" s="119"/>
      <c r="AP555" s="119">
        <f t="shared" si="17"/>
        <v>18257600</v>
      </c>
      <c r="AQ555" s="311" t="s">
        <v>1367</v>
      </c>
      <c r="AR555" s="311" t="s">
        <v>1368</v>
      </c>
      <c r="AS555" s="311" t="s">
        <v>3056</v>
      </c>
      <c r="AT555" s="311" t="s">
        <v>3057</v>
      </c>
      <c r="AU555" s="311" t="s">
        <v>3058</v>
      </c>
      <c r="AV555" s="336">
        <v>18257600</v>
      </c>
      <c r="AW555" s="311"/>
      <c r="AX555" s="311"/>
    </row>
    <row r="556" spans="1:50" s="123" customFormat="1" ht="72" hidden="1" x14ac:dyDescent="0.2">
      <c r="A556" s="52" t="s">
        <v>47</v>
      </c>
      <c r="B556" s="52" t="s">
        <v>277</v>
      </c>
      <c r="C556" s="52" t="s">
        <v>17</v>
      </c>
      <c r="D556" s="52" t="s">
        <v>34</v>
      </c>
      <c r="E556" s="52" t="s">
        <v>454</v>
      </c>
      <c r="F556" s="121" t="s">
        <v>2126</v>
      </c>
      <c r="G556" s="52" t="s">
        <v>1135</v>
      </c>
      <c r="H556" s="71" t="s">
        <v>269</v>
      </c>
      <c r="I556" s="71" t="s">
        <v>1119</v>
      </c>
      <c r="J556" s="122">
        <v>2998000</v>
      </c>
      <c r="K556" s="249" t="s">
        <v>137</v>
      </c>
      <c r="L556" s="78"/>
      <c r="M556" s="78"/>
      <c r="N556" s="439"/>
      <c r="O556" s="19"/>
      <c r="P556" s="19"/>
      <c r="Q556" s="19"/>
      <c r="R556" s="19"/>
      <c r="S556" s="19"/>
      <c r="T556" s="19"/>
      <c r="U556" s="19"/>
      <c r="V556" s="19"/>
      <c r="W556" s="19"/>
      <c r="X556" s="18"/>
      <c r="Y556" s="46"/>
      <c r="Z556" s="19"/>
      <c r="AA556" s="19"/>
      <c r="AB556" s="19"/>
      <c r="AC556" s="19"/>
      <c r="AD556" s="19"/>
      <c r="AE556" s="20" t="s">
        <v>3818</v>
      </c>
      <c r="AF556" s="54" t="s">
        <v>3035</v>
      </c>
      <c r="AG556" s="54" t="s">
        <v>3538</v>
      </c>
      <c r="AH556" s="54" t="s">
        <v>3452</v>
      </c>
      <c r="AI556" s="52" t="s">
        <v>3467</v>
      </c>
      <c r="AJ556" s="52" t="s">
        <v>3616</v>
      </c>
      <c r="AK556" s="54" t="s">
        <v>1366</v>
      </c>
      <c r="AL556" s="52" t="s">
        <v>1568</v>
      </c>
      <c r="AM556" s="52" t="s">
        <v>3553</v>
      </c>
      <c r="AN556" s="119"/>
      <c r="AO556" s="119"/>
      <c r="AP556" s="119">
        <f t="shared" si="17"/>
        <v>2998000</v>
      </c>
      <c r="AQ556" s="311" t="s">
        <v>1369</v>
      </c>
      <c r="AR556" s="311" t="s">
        <v>1370</v>
      </c>
      <c r="AS556" s="311" t="s">
        <v>3056</v>
      </c>
      <c r="AT556" s="311" t="s">
        <v>3057</v>
      </c>
      <c r="AU556" s="311" t="s">
        <v>3058</v>
      </c>
      <c r="AV556" s="336">
        <v>2998000</v>
      </c>
      <c r="AW556" s="311"/>
      <c r="AX556" s="311"/>
    </row>
    <row r="557" spans="1:50" s="123" customFormat="1" ht="72" hidden="1" x14ac:dyDescent="0.2">
      <c r="A557" s="52" t="s">
        <v>47</v>
      </c>
      <c r="B557" s="52" t="s">
        <v>277</v>
      </c>
      <c r="C557" s="52" t="s">
        <v>17</v>
      </c>
      <c r="D557" s="52" t="s">
        <v>34</v>
      </c>
      <c r="E557" s="52" t="s">
        <v>454</v>
      </c>
      <c r="F557" s="121" t="s">
        <v>2127</v>
      </c>
      <c r="G557" s="52" t="s">
        <v>1136</v>
      </c>
      <c r="H557" s="71" t="s">
        <v>270</v>
      </c>
      <c r="I557" s="71" t="s">
        <v>1119</v>
      </c>
      <c r="J557" s="122">
        <v>6500000</v>
      </c>
      <c r="K557" s="249" t="s">
        <v>137</v>
      </c>
      <c r="L557" s="78"/>
      <c r="M557" s="78"/>
      <c r="N557" s="439"/>
      <c r="O557" s="19"/>
      <c r="P557" s="19"/>
      <c r="Q557" s="19"/>
      <c r="R557" s="19"/>
      <c r="S557" s="19"/>
      <c r="T557" s="19"/>
      <c r="U557" s="19"/>
      <c r="V557" s="19"/>
      <c r="W557" s="19"/>
      <c r="X557" s="18"/>
      <c r="Y557" s="46"/>
      <c r="Z557" s="19"/>
      <c r="AA557" s="19"/>
      <c r="AB557" s="19"/>
      <c r="AC557" s="19"/>
      <c r="AD557" s="19"/>
      <c r="AE557" s="20" t="s">
        <v>3816</v>
      </c>
      <c r="AF557" s="54" t="s">
        <v>3035</v>
      </c>
      <c r="AG557" s="54" t="s">
        <v>3538</v>
      </c>
      <c r="AH557" s="54" t="s">
        <v>3452</v>
      </c>
      <c r="AI557" s="52" t="s">
        <v>3467</v>
      </c>
      <c r="AJ557" s="52"/>
      <c r="AK557" s="54" t="s">
        <v>1366</v>
      </c>
      <c r="AL557" s="52" t="s">
        <v>1568</v>
      </c>
      <c r="AM557" s="52" t="s">
        <v>3553</v>
      </c>
      <c r="AN557" s="119"/>
      <c r="AO557" s="119"/>
      <c r="AP557" s="119">
        <f t="shared" si="17"/>
        <v>6500000</v>
      </c>
      <c r="AQ557" s="311" t="s">
        <v>1371</v>
      </c>
      <c r="AR557" s="311" t="s">
        <v>1372</v>
      </c>
      <c r="AS557" s="311" t="s">
        <v>3056</v>
      </c>
      <c r="AT557" s="311" t="s">
        <v>3057</v>
      </c>
      <c r="AU557" s="311" t="s">
        <v>3058</v>
      </c>
      <c r="AV557" s="336">
        <v>6500000</v>
      </c>
      <c r="AW557" s="311"/>
      <c r="AX557" s="311"/>
    </row>
    <row r="558" spans="1:50" s="123" customFormat="1" ht="72" hidden="1" x14ac:dyDescent="0.2">
      <c r="A558" s="52" t="s">
        <v>47</v>
      </c>
      <c r="B558" s="52" t="s">
        <v>277</v>
      </c>
      <c r="C558" s="52" t="s">
        <v>17</v>
      </c>
      <c r="D558" s="52" t="s">
        <v>34</v>
      </c>
      <c r="E558" s="52" t="s">
        <v>454</v>
      </c>
      <c r="F558" s="121" t="s">
        <v>2128</v>
      </c>
      <c r="G558" s="52" t="s">
        <v>1137</v>
      </c>
      <c r="H558" s="71" t="s">
        <v>270</v>
      </c>
      <c r="I558" s="71" t="s">
        <v>1122</v>
      </c>
      <c r="J558" s="122">
        <v>1800000</v>
      </c>
      <c r="K558" s="249" t="s">
        <v>137</v>
      </c>
      <c r="L558" s="78"/>
      <c r="M558" s="78"/>
      <c r="N558" s="439"/>
      <c r="O558" s="19"/>
      <c r="P558" s="19"/>
      <c r="Q558" s="19"/>
      <c r="R558" s="19"/>
      <c r="S558" s="19"/>
      <c r="T558" s="19"/>
      <c r="U558" s="19"/>
      <c r="V558" s="19"/>
      <c r="W558" s="19"/>
      <c r="X558" s="18"/>
      <c r="Y558" s="46"/>
      <c r="Z558" s="19"/>
      <c r="AA558" s="19"/>
      <c r="AB558" s="19"/>
      <c r="AC558" s="19"/>
      <c r="AD558" s="19"/>
      <c r="AE558" s="20" t="s">
        <v>3819</v>
      </c>
      <c r="AF558" s="54" t="s">
        <v>3035</v>
      </c>
      <c r="AG558" s="54" t="s">
        <v>3538</v>
      </c>
      <c r="AH558" s="54" t="s">
        <v>3452</v>
      </c>
      <c r="AI558" s="52" t="s">
        <v>3467</v>
      </c>
      <c r="AJ558" s="52"/>
      <c r="AK558" s="54" t="s">
        <v>1366</v>
      </c>
      <c r="AL558" s="52" t="s">
        <v>1568</v>
      </c>
      <c r="AM558" s="52" t="s">
        <v>3553</v>
      </c>
      <c r="AN558" s="119"/>
      <c r="AO558" s="119"/>
      <c r="AP558" s="119">
        <f t="shared" si="17"/>
        <v>1800000</v>
      </c>
      <c r="AQ558" s="311" t="s">
        <v>1373</v>
      </c>
      <c r="AR558" s="311" t="s">
        <v>1374</v>
      </c>
      <c r="AS558" s="311" t="s">
        <v>3056</v>
      </c>
      <c r="AT558" s="311" t="s">
        <v>3057</v>
      </c>
      <c r="AU558" s="311" t="s">
        <v>3058</v>
      </c>
      <c r="AV558" s="336">
        <v>1800000</v>
      </c>
      <c r="AW558" s="311"/>
      <c r="AX558" s="311"/>
    </row>
    <row r="559" spans="1:50" s="123" customFormat="1" ht="72" hidden="1" x14ac:dyDescent="0.2">
      <c r="A559" s="52" t="s">
        <v>48</v>
      </c>
      <c r="B559" s="52" t="s">
        <v>277</v>
      </c>
      <c r="C559" s="52" t="s">
        <v>276</v>
      </c>
      <c r="D559" s="52" t="s">
        <v>11</v>
      </c>
      <c r="E559" s="52" t="s">
        <v>454</v>
      </c>
      <c r="F559" s="121" t="s">
        <v>2129</v>
      </c>
      <c r="G559" s="52" t="s">
        <v>858</v>
      </c>
      <c r="H559" s="71">
        <v>3</v>
      </c>
      <c r="I559" s="71" t="s">
        <v>273</v>
      </c>
      <c r="J559" s="122">
        <v>28000</v>
      </c>
      <c r="K559" s="78"/>
      <c r="L559" s="260"/>
      <c r="M559" s="249" t="s">
        <v>137</v>
      </c>
      <c r="N559" s="19"/>
      <c r="O559" s="19" t="s">
        <v>2586</v>
      </c>
      <c r="P559" s="19" t="s">
        <v>3308</v>
      </c>
      <c r="Q559" s="19" t="s">
        <v>1375</v>
      </c>
      <c r="R559" s="19" t="s">
        <v>24</v>
      </c>
      <c r="S559" s="18" t="s">
        <v>108</v>
      </c>
      <c r="T559" s="19"/>
      <c r="U559" s="19"/>
      <c r="V559" s="19" t="s">
        <v>3820</v>
      </c>
      <c r="W559" s="16">
        <v>27600</v>
      </c>
      <c r="X559" s="18" t="s">
        <v>1376</v>
      </c>
      <c r="Y559" s="46" t="s">
        <v>3312</v>
      </c>
      <c r="Z559" s="16">
        <v>27600</v>
      </c>
      <c r="AA559" s="19">
        <v>7014284100</v>
      </c>
      <c r="AB559" s="19" t="s">
        <v>3657</v>
      </c>
      <c r="AC559" s="19" t="s">
        <v>3657</v>
      </c>
      <c r="AD559" s="16">
        <v>27600</v>
      </c>
      <c r="AE559" s="20" t="s">
        <v>2729</v>
      </c>
      <c r="AF559" s="54" t="s">
        <v>1377</v>
      </c>
      <c r="AG559" s="54" t="s">
        <v>3540</v>
      </c>
      <c r="AH559" s="54" t="s">
        <v>3470</v>
      </c>
      <c r="AI559" s="52" t="s">
        <v>2457</v>
      </c>
      <c r="AJ559" s="52"/>
      <c r="AK559" s="54" t="s">
        <v>1377</v>
      </c>
      <c r="AL559" s="54" t="s">
        <v>1570</v>
      </c>
      <c r="AM559" s="52" t="s">
        <v>3553</v>
      </c>
      <c r="AN559" s="119"/>
      <c r="AO559" s="119">
        <v>27600</v>
      </c>
      <c r="AP559" s="119">
        <f t="shared" si="17"/>
        <v>400</v>
      </c>
      <c r="AQ559" s="19"/>
      <c r="AR559" s="19"/>
      <c r="AS559" s="19"/>
      <c r="AT559" s="19"/>
      <c r="AU559" s="19"/>
      <c r="AV559" s="19"/>
      <c r="AW559" s="19"/>
      <c r="AX559" s="19"/>
    </row>
    <row r="560" spans="1:50" s="123" customFormat="1" ht="72" hidden="1" x14ac:dyDescent="0.2">
      <c r="A560" s="52" t="s">
        <v>48</v>
      </c>
      <c r="B560" s="52" t="s">
        <v>277</v>
      </c>
      <c r="C560" s="52" t="s">
        <v>276</v>
      </c>
      <c r="D560" s="52" t="s">
        <v>11</v>
      </c>
      <c r="E560" s="52" t="s">
        <v>454</v>
      </c>
      <c r="F560" s="121" t="s">
        <v>2130</v>
      </c>
      <c r="G560" s="52" t="s">
        <v>859</v>
      </c>
      <c r="H560" s="71" t="s">
        <v>270</v>
      </c>
      <c r="I560" s="71" t="s">
        <v>274</v>
      </c>
      <c r="J560" s="122">
        <v>8500</v>
      </c>
      <c r="K560" s="78"/>
      <c r="L560" s="78"/>
      <c r="M560" s="249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 t="s">
        <v>2729</v>
      </c>
      <c r="AF560" s="54"/>
      <c r="AG560" s="54" t="s">
        <v>3544</v>
      </c>
      <c r="AH560" s="52" t="s">
        <v>2457</v>
      </c>
      <c r="AI560" s="52" t="s">
        <v>2457</v>
      </c>
      <c r="AJ560" s="52"/>
      <c r="AK560" s="54" t="s">
        <v>1377</v>
      </c>
      <c r="AL560" s="54" t="s">
        <v>1570</v>
      </c>
      <c r="AM560" s="52" t="s">
        <v>3552</v>
      </c>
      <c r="AN560" s="119"/>
      <c r="AO560" s="122">
        <v>8500</v>
      </c>
      <c r="AP560" s="119">
        <f>J560-AN560-AO560</f>
        <v>0</v>
      </c>
      <c r="AQ560" s="19"/>
      <c r="AR560" s="19"/>
      <c r="AS560" s="19"/>
      <c r="AT560" s="19"/>
      <c r="AU560" s="19"/>
      <c r="AV560" s="19"/>
      <c r="AW560" s="19"/>
      <c r="AX560" s="19"/>
    </row>
    <row r="561" spans="1:50" s="123" customFormat="1" ht="72" hidden="1" x14ac:dyDescent="0.2">
      <c r="A561" s="52" t="s">
        <v>48</v>
      </c>
      <c r="B561" s="52" t="s">
        <v>277</v>
      </c>
      <c r="C561" s="52" t="s">
        <v>276</v>
      </c>
      <c r="D561" s="52" t="s">
        <v>21</v>
      </c>
      <c r="E561" s="52" t="s">
        <v>454</v>
      </c>
      <c r="F561" s="121" t="s">
        <v>2131</v>
      </c>
      <c r="G561" s="52" t="s">
        <v>860</v>
      </c>
      <c r="H561" s="71" t="s">
        <v>272</v>
      </c>
      <c r="I561" s="71" t="s">
        <v>274</v>
      </c>
      <c r="J561" s="122">
        <v>83500</v>
      </c>
      <c r="K561" s="78"/>
      <c r="L561" s="78"/>
      <c r="M561" s="249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 t="s">
        <v>2729</v>
      </c>
      <c r="AF561" s="54"/>
      <c r="AG561" s="54" t="s">
        <v>3544</v>
      </c>
      <c r="AH561" s="52" t="s">
        <v>2457</v>
      </c>
      <c r="AI561" s="52" t="s">
        <v>2457</v>
      </c>
      <c r="AJ561" s="52"/>
      <c r="AK561" s="54" t="s">
        <v>1377</v>
      </c>
      <c r="AL561" s="54" t="s">
        <v>1570</v>
      </c>
      <c r="AM561" s="52" t="s">
        <v>3552</v>
      </c>
      <c r="AN561" s="119"/>
      <c r="AO561" s="119">
        <v>80700</v>
      </c>
      <c r="AP561" s="119">
        <f t="shared" ref="AP561:AP577" si="18">J561-AN561-AO561</f>
        <v>2800</v>
      </c>
      <c r="AQ561" s="19"/>
      <c r="AR561" s="19"/>
      <c r="AS561" s="19"/>
      <c r="AT561" s="19"/>
      <c r="AU561" s="19"/>
      <c r="AV561" s="19"/>
      <c r="AW561" s="19"/>
      <c r="AX561" s="19"/>
    </row>
    <row r="562" spans="1:50" s="123" customFormat="1" ht="90" hidden="1" x14ac:dyDescent="0.2">
      <c r="A562" s="52" t="s">
        <v>48</v>
      </c>
      <c r="B562" s="52" t="s">
        <v>277</v>
      </c>
      <c r="C562" s="52" t="s">
        <v>276</v>
      </c>
      <c r="D562" s="52" t="s">
        <v>286</v>
      </c>
      <c r="E562" s="52" t="s">
        <v>454</v>
      </c>
      <c r="F562" s="121" t="s">
        <v>2132</v>
      </c>
      <c r="G562" s="52" t="s">
        <v>861</v>
      </c>
      <c r="H562" s="71" t="s">
        <v>303</v>
      </c>
      <c r="I562" s="71" t="s">
        <v>271</v>
      </c>
      <c r="J562" s="122">
        <v>265000</v>
      </c>
      <c r="K562" s="78"/>
      <c r="L562" s="78"/>
      <c r="M562" s="249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 t="s">
        <v>2729</v>
      </c>
      <c r="AF562" s="54"/>
      <c r="AG562" s="54" t="s">
        <v>3544</v>
      </c>
      <c r="AH562" s="52" t="s">
        <v>2457</v>
      </c>
      <c r="AI562" s="52" t="s">
        <v>2457</v>
      </c>
      <c r="AJ562" s="52"/>
      <c r="AK562" s="54" t="s">
        <v>1377</v>
      </c>
      <c r="AL562" s="54" t="s">
        <v>1570</v>
      </c>
      <c r="AM562" s="52" t="s">
        <v>3552</v>
      </c>
      <c r="AN562" s="119"/>
      <c r="AO562" s="119">
        <v>255000</v>
      </c>
      <c r="AP562" s="119">
        <f t="shared" si="18"/>
        <v>10000</v>
      </c>
      <c r="AQ562" s="19"/>
      <c r="AR562" s="19"/>
      <c r="AS562" s="19"/>
      <c r="AT562" s="19"/>
      <c r="AU562" s="19"/>
      <c r="AV562" s="19"/>
      <c r="AW562" s="19"/>
      <c r="AX562" s="19"/>
    </row>
    <row r="563" spans="1:50" s="123" customFormat="1" ht="72" hidden="1" x14ac:dyDescent="0.2">
      <c r="A563" s="52" t="s">
        <v>48</v>
      </c>
      <c r="B563" s="52" t="s">
        <v>277</v>
      </c>
      <c r="C563" s="52" t="s">
        <v>276</v>
      </c>
      <c r="D563" s="52" t="s">
        <v>18</v>
      </c>
      <c r="E563" s="52" t="s">
        <v>454</v>
      </c>
      <c r="F563" s="121" t="s">
        <v>2133</v>
      </c>
      <c r="G563" s="52" t="s">
        <v>862</v>
      </c>
      <c r="H563" s="71" t="s">
        <v>270</v>
      </c>
      <c r="I563" s="71" t="s">
        <v>274</v>
      </c>
      <c r="J563" s="122">
        <v>630000</v>
      </c>
      <c r="K563" s="78"/>
      <c r="L563" s="249" t="s">
        <v>137</v>
      </c>
      <c r="M563" s="78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 t="s">
        <v>2729</v>
      </c>
      <c r="AF563" s="54"/>
      <c r="AG563" s="54" t="s">
        <v>3544</v>
      </c>
      <c r="AH563" s="52" t="s">
        <v>2457</v>
      </c>
      <c r="AI563" s="52" t="s">
        <v>2457</v>
      </c>
      <c r="AJ563" s="52"/>
      <c r="AK563" s="54" t="s">
        <v>1385</v>
      </c>
      <c r="AL563" s="54" t="s">
        <v>1570</v>
      </c>
      <c r="AM563" s="52" t="s">
        <v>3552</v>
      </c>
      <c r="AN563" s="119"/>
      <c r="AO563" s="119">
        <v>625000</v>
      </c>
      <c r="AP563" s="119">
        <f t="shared" si="18"/>
        <v>5000</v>
      </c>
      <c r="AQ563" s="19"/>
      <c r="AR563" s="19"/>
      <c r="AS563" s="19"/>
      <c r="AT563" s="19"/>
      <c r="AU563" s="19"/>
      <c r="AV563" s="19"/>
      <c r="AW563" s="19"/>
      <c r="AX563" s="19"/>
    </row>
    <row r="564" spans="1:50" s="123" customFormat="1" ht="72" hidden="1" x14ac:dyDescent="0.2">
      <c r="A564" s="52" t="s">
        <v>48</v>
      </c>
      <c r="B564" s="52" t="s">
        <v>277</v>
      </c>
      <c r="C564" s="52" t="s">
        <v>276</v>
      </c>
      <c r="D564" s="52" t="s">
        <v>18</v>
      </c>
      <c r="E564" s="52" t="s">
        <v>454</v>
      </c>
      <c r="F564" s="121" t="s">
        <v>2134</v>
      </c>
      <c r="G564" s="52" t="s">
        <v>863</v>
      </c>
      <c r="H564" s="71" t="s">
        <v>269</v>
      </c>
      <c r="I564" s="71" t="s">
        <v>553</v>
      </c>
      <c r="J564" s="122">
        <v>160000</v>
      </c>
      <c r="K564" s="78"/>
      <c r="L564" s="249" t="s">
        <v>137</v>
      </c>
      <c r="M564" s="78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3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 t="s">
        <v>2729</v>
      </c>
      <c r="AF564" s="54"/>
      <c r="AG564" s="54" t="s">
        <v>3544</v>
      </c>
      <c r="AH564" s="52" t="s">
        <v>2457</v>
      </c>
      <c r="AI564" s="52" t="s">
        <v>2457</v>
      </c>
      <c r="AJ564" s="52"/>
      <c r="AK564" s="54" t="s">
        <v>1385</v>
      </c>
      <c r="AL564" s="54" t="s">
        <v>1570</v>
      </c>
      <c r="AM564" s="52" t="s">
        <v>3552</v>
      </c>
      <c r="AN564" s="119"/>
      <c r="AO564" s="122">
        <v>160000</v>
      </c>
      <c r="AP564" s="119">
        <f t="shared" si="18"/>
        <v>0</v>
      </c>
      <c r="AQ564" s="19"/>
      <c r="AR564" s="19"/>
      <c r="AS564" s="19"/>
      <c r="AT564" s="19"/>
      <c r="AU564" s="19"/>
      <c r="AV564" s="19"/>
      <c r="AW564" s="19"/>
      <c r="AX564" s="19"/>
    </row>
    <row r="565" spans="1:50" s="123" customFormat="1" ht="72" hidden="1" x14ac:dyDescent="0.2">
      <c r="A565" s="52" t="s">
        <v>48</v>
      </c>
      <c r="B565" s="52" t="s">
        <v>277</v>
      </c>
      <c r="C565" s="52" t="s">
        <v>276</v>
      </c>
      <c r="D565" s="52" t="s">
        <v>18</v>
      </c>
      <c r="E565" s="52" t="s">
        <v>454</v>
      </c>
      <c r="F565" s="121" t="s">
        <v>2135</v>
      </c>
      <c r="G565" s="52" t="s">
        <v>864</v>
      </c>
      <c r="H565" s="71" t="s">
        <v>270</v>
      </c>
      <c r="I565" s="71" t="s">
        <v>553</v>
      </c>
      <c r="J565" s="122">
        <v>75000</v>
      </c>
      <c r="K565" s="78"/>
      <c r="L565" s="249" t="s">
        <v>137</v>
      </c>
      <c r="M565" s="78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 t="s">
        <v>2729</v>
      </c>
      <c r="AF565" s="54"/>
      <c r="AG565" s="54" t="s">
        <v>3544</v>
      </c>
      <c r="AH565" s="52" t="s">
        <v>2457</v>
      </c>
      <c r="AI565" s="52" t="s">
        <v>2457</v>
      </c>
      <c r="AJ565" s="52"/>
      <c r="AK565" s="54" t="s">
        <v>1385</v>
      </c>
      <c r="AL565" s="54" t="s">
        <v>1570</v>
      </c>
      <c r="AM565" s="52" t="s">
        <v>3552</v>
      </c>
      <c r="AN565" s="119"/>
      <c r="AO565" s="122">
        <v>75000</v>
      </c>
      <c r="AP565" s="119">
        <f t="shared" si="18"/>
        <v>0</v>
      </c>
      <c r="AQ565" s="19"/>
      <c r="AR565" s="19"/>
      <c r="AS565" s="19"/>
      <c r="AT565" s="19"/>
      <c r="AU565" s="19"/>
      <c r="AV565" s="19"/>
      <c r="AW565" s="19"/>
      <c r="AX565" s="19"/>
    </row>
    <row r="566" spans="1:50" s="123" customFormat="1" ht="72" hidden="1" x14ac:dyDescent="0.2">
      <c r="A566" s="52" t="s">
        <v>48</v>
      </c>
      <c r="B566" s="52" t="s">
        <v>277</v>
      </c>
      <c r="C566" s="52" t="s">
        <v>276</v>
      </c>
      <c r="D566" s="52" t="s">
        <v>18</v>
      </c>
      <c r="E566" s="52" t="s">
        <v>454</v>
      </c>
      <c r="F566" s="121" t="s">
        <v>2136</v>
      </c>
      <c r="G566" s="52" t="s">
        <v>865</v>
      </c>
      <c r="H566" s="71" t="s">
        <v>270</v>
      </c>
      <c r="I566" s="71" t="s">
        <v>553</v>
      </c>
      <c r="J566" s="122">
        <v>70000</v>
      </c>
      <c r="K566" s="78"/>
      <c r="L566" s="249" t="s">
        <v>137</v>
      </c>
      <c r="M566" s="78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 t="s">
        <v>2729</v>
      </c>
      <c r="AF566" s="54"/>
      <c r="AG566" s="54" t="s">
        <v>3544</v>
      </c>
      <c r="AH566" s="52" t="s">
        <v>2457</v>
      </c>
      <c r="AI566" s="52" t="s">
        <v>2457</v>
      </c>
      <c r="AJ566" s="52"/>
      <c r="AK566" s="54" t="s">
        <v>1385</v>
      </c>
      <c r="AL566" s="54" t="s">
        <v>1570</v>
      </c>
      <c r="AM566" s="52" t="s">
        <v>3552</v>
      </c>
      <c r="AN566" s="119"/>
      <c r="AO566" s="122">
        <v>70000</v>
      </c>
      <c r="AP566" s="119">
        <f t="shared" si="18"/>
        <v>0</v>
      </c>
      <c r="AQ566" s="19"/>
      <c r="AR566" s="19"/>
      <c r="AS566" s="19"/>
      <c r="AT566" s="19"/>
      <c r="AU566" s="19"/>
      <c r="AV566" s="19"/>
      <c r="AW566" s="19"/>
      <c r="AX566" s="19"/>
    </row>
    <row r="567" spans="1:50" s="123" customFormat="1" ht="72" hidden="1" x14ac:dyDescent="0.2">
      <c r="A567" s="52" t="s">
        <v>48</v>
      </c>
      <c r="B567" s="52" t="s">
        <v>277</v>
      </c>
      <c r="C567" s="52" t="s">
        <v>276</v>
      </c>
      <c r="D567" s="52" t="s">
        <v>18</v>
      </c>
      <c r="E567" s="52" t="s">
        <v>454</v>
      </c>
      <c r="F567" s="121" t="s">
        <v>2137</v>
      </c>
      <c r="G567" s="52" t="s">
        <v>866</v>
      </c>
      <c r="H567" s="71" t="s">
        <v>272</v>
      </c>
      <c r="I567" s="71" t="s">
        <v>268</v>
      </c>
      <c r="J567" s="122">
        <v>15000</v>
      </c>
      <c r="K567" s="78"/>
      <c r="L567" s="249" t="s">
        <v>137</v>
      </c>
      <c r="M567" s="78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 t="s">
        <v>2729</v>
      </c>
      <c r="AF567" s="54"/>
      <c r="AG567" s="54" t="s">
        <v>3544</v>
      </c>
      <c r="AH567" s="52" t="s">
        <v>2457</v>
      </c>
      <c r="AI567" s="52" t="s">
        <v>2457</v>
      </c>
      <c r="AJ567" s="52"/>
      <c r="AK567" s="54" t="s">
        <v>1385</v>
      </c>
      <c r="AL567" s="54" t="s">
        <v>1570</v>
      </c>
      <c r="AM567" s="52" t="s">
        <v>3552</v>
      </c>
      <c r="AN567" s="119"/>
      <c r="AO567" s="122">
        <v>15000</v>
      </c>
      <c r="AP567" s="119">
        <f t="shared" si="18"/>
        <v>0</v>
      </c>
      <c r="AQ567" s="19"/>
      <c r="AR567" s="19"/>
      <c r="AS567" s="19"/>
      <c r="AT567" s="19"/>
      <c r="AU567" s="19"/>
      <c r="AV567" s="19"/>
      <c r="AW567" s="19"/>
      <c r="AX567" s="19"/>
    </row>
    <row r="568" spans="1:50" s="123" customFormat="1" ht="72" hidden="1" x14ac:dyDescent="0.2">
      <c r="A568" s="52" t="s">
        <v>48</v>
      </c>
      <c r="B568" s="52" t="s">
        <v>277</v>
      </c>
      <c r="C568" s="52" t="s">
        <v>276</v>
      </c>
      <c r="D568" s="52" t="s">
        <v>18</v>
      </c>
      <c r="E568" s="52" t="s">
        <v>454</v>
      </c>
      <c r="F568" s="121" t="s">
        <v>2138</v>
      </c>
      <c r="G568" s="52" t="s">
        <v>867</v>
      </c>
      <c r="H568" s="71" t="s">
        <v>270</v>
      </c>
      <c r="I568" s="71" t="s">
        <v>274</v>
      </c>
      <c r="J568" s="122">
        <v>100000</v>
      </c>
      <c r="K568" s="78"/>
      <c r="L568" s="249" t="s">
        <v>137</v>
      </c>
      <c r="M568" s="78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 t="s">
        <v>2729</v>
      </c>
      <c r="AF568" s="54"/>
      <c r="AG568" s="54" t="s">
        <v>3544</v>
      </c>
      <c r="AH568" s="52" t="s">
        <v>2457</v>
      </c>
      <c r="AI568" s="52" t="s">
        <v>2457</v>
      </c>
      <c r="AJ568" s="52"/>
      <c r="AK568" s="54" t="s">
        <v>1385</v>
      </c>
      <c r="AL568" s="54" t="s">
        <v>1570</v>
      </c>
      <c r="AM568" s="52" t="s">
        <v>3552</v>
      </c>
      <c r="AN568" s="119"/>
      <c r="AO568" s="122">
        <v>100000</v>
      </c>
      <c r="AP568" s="119">
        <f t="shared" si="18"/>
        <v>0</v>
      </c>
      <c r="AQ568" s="19"/>
      <c r="AR568" s="19"/>
      <c r="AS568" s="19"/>
      <c r="AT568" s="19"/>
      <c r="AU568" s="19"/>
      <c r="AV568" s="19"/>
      <c r="AW568" s="19"/>
      <c r="AX568" s="19"/>
    </row>
    <row r="569" spans="1:50" s="123" customFormat="1" ht="144" hidden="1" x14ac:dyDescent="0.2">
      <c r="A569" s="52" t="s">
        <v>48</v>
      </c>
      <c r="B569" s="52" t="s">
        <v>277</v>
      </c>
      <c r="C569" s="52" t="s">
        <v>276</v>
      </c>
      <c r="D569" s="52" t="s">
        <v>18</v>
      </c>
      <c r="E569" s="52" t="s">
        <v>454</v>
      </c>
      <c r="F569" s="121" t="s">
        <v>2139</v>
      </c>
      <c r="G569" s="52" t="s">
        <v>868</v>
      </c>
      <c r="H569" s="71" t="s">
        <v>269</v>
      </c>
      <c r="I569" s="71" t="s">
        <v>274</v>
      </c>
      <c r="J569" s="122">
        <v>50000</v>
      </c>
      <c r="K569" s="78"/>
      <c r="L569" s="249" t="s">
        <v>137</v>
      </c>
      <c r="M569" s="78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 t="s">
        <v>2729</v>
      </c>
      <c r="AF569" s="54"/>
      <c r="AG569" s="54" t="s">
        <v>3544</v>
      </c>
      <c r="AH569" s="52" t="s">
        <v>2457</v>
      </c>
      <c r="AI569" s="52" t="s">
        <v>2457</v>
      </c>
      <c r="AJ569" s="52"/>
      <c r="AK569" s="54" t="s">
        <v>1385</v>
      </c>
      <c r="AL569" s="54" t="s">
        <v>1570</v>
      </c>
      <c r="AM569" s="52" t="s">
        <v>3552</v>
      </c>
      <c r="AN569" s="119"/>
      <c r="AO569" s="122">
        <v>50000</v>
      </c>
      <c r="AP569" s="119">
        <f t="shared" si="18"/>
        <v>0</v>
      </c>
      <c r="AQ569" s="19"/>
      <c r="AR569" s="19"/>
      <c r="AS569" s="19"/>
      <c r="AT569" s="19"/>
      <c r="AU569" s="19"/>
      <c r="AV569" s="19"/>
      <c r="AW569" s="19"/>
      <c r="AX569" s="19"/>
    </row>
    <row r="570" spans="1:50" s="123" customFormat="1" ht="72" hidden="1" x14ac:dyDescent="0.2">
      <c r="A570" s="52" t="s">
        <v>48</v>
      </c>
      <c r="B570" s="52" t="s">
        <v>277</v>
      </c>
      <c r="C570" s="52" t="s">
        <v>276</v>
      </c>
      <c r="D570" s="52" t="s">
        <v>18</v>
      </c>
      <c r="E570" s="52" t="s">
        <v>454</v>
      </c>
      <c r="F570" s="121" t="s">
        <v>2140</v>
      </c>
      <c r="G570" s="52" t="s">
        <v>869</v>
      </c>
      <c r="H570" s="71" t="s">
        <v>272</v>
      </c>
      <c r="I570" s="71" t="s">
        <v>275</v>
      </c>
      <c r="J570" s="122">
        <v>375000</v>
      </c>
      <c r="K570" s="78"/>
      <c r="L570" s="249" t="s">
        <v>137</v>
      </c>
      <c r="M570" s="78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 t="s">
        <v>2729</v>
      </c>
      <c r="AF570" s="54"/>
      <c r="AG570" s="54" t="s">
        <v>3544</v>
      </c>
      <c r="AH570" s="52" t="s">
        <v>2457</v>
      </c>
      <c r="AI570" s="52" t="s">
        <v>2457</v>
      </c>
      <c r="AJ570" s="52"/>
      <c r="AK570" s="54" t="s">
        <v>1385</v>
      </c>
      <c r="AL570" s="54" t="s">
        <v>1570</v>
      </c>
      <c r="AM570" s="52" t="s">
        <v>3552</v>
      </c>
      <c r="AN570" s="119"/>
      <c r="AO570" s="122">
        <v>375000</v>
      </c>
      <c r="AP570" s="119">
        <f t="shared" si="18"/>
        <v>0</v>
      </c>
      <c r="AQ570" s="19"/>
      <c r="AR570" s="19"/>
      <c r="AS570" s="19"/>
      <c r="AT570" s="19"/>
      <c r="AU570" s="19"/>
      <c r="AV570" s="19"/>
      <c r="AW570" s="19"/>
      <c r="AX570" s="19"/>
    </row>
    <row r="571" spans="1:50" s="123" customFormat="1" ht="72" hidden="1" x14ac:dyDescent="0.2">
      <c r="A571" s="52" t="s">
        <v>48</v>
      </c>
      <c r="B571" s="52" t="s">
        <v>277</v>
      </c>
      <c r="C571" s="52" t="s">
        <v>276</v>
      </c>
      <c r="D571" s="52" t="s">
        <v>18</v>
      </c>
      <c r="E571" s="52" t="s">
        <v>454</v>
      </c>
      <c r="F571" s="121" t="s">
        <v>2141</v>
      </c>
      <c r="G571" s="52" t="s">
        <v>870</v>
      </c>
      <c r="H571" s="71" t="s">
        <v>270</v>
      </c>
      <c r="I571" s="71" t="s">
        <v>268</v>
      </c>
      <c r="J571" s="122">
        <v>200000</v>
      </c>
      <c r="K571" s="78"/>
      <c r="L571" s="249" t="s">
        <v>137</v>
      </c>
      <c r="M571" s="78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 t="s">
        <v>2729</v>
      </c>
      <c r="AF571" s="54"/>
      <c r="AG571" s="54" t="s">
        <v>3544</v>
      </c>
      <c r="AH571" s="52" t="s">
        <v>2457</v>
      </c>
      <c r="AI571" s="52" t="s">
        <v>2457</v>
      </c>
      <c r="AJ571" s="52"/>
      <c r="AK571" s="54" t="s">
        <v>1385</v>
      </c>
      <c r="AL571" s="54" t="s">
        <v>1570</v>
      </c>
      <c r="AM571" s="52" t="s">
        <v>3552</v>
      </c>
      <c r="AN571" s="119"/>
      <c r="AO571" s="122">
        <v>200000</v>
      </c>
      <c r="AP571" s="119">
        <f t="shared" si="18"/>
        <v>0</v>
      </c>
      <c r="AQ571" s="19"/>
      <c r="AR571" s="19"/>
      <c r="AS571" s="19"/>
      <c r="AT571" s="19"/>
      <c r="AU571" s="19"/>
      <c r="AV571" s="19"/>
      <c r="AW571" s="19"/>
      <c r="AX571" s="19"/>
    </row>
    <row r="572" spans="1:50" s="123" customFormat="1" ht="72" hidden="1" x14ac:dyDescent="0.2">
      <c r="A572" s="52" t="s">
        <v>48</v>
      </c>
      <c r="B572" s="52" t="s">
        <v>277</v>
      </c>
      <c r="C572" s="52" t="s">
        <v>276</v>
      </c>
      <c r="D572" s="52" t="s">
        <v>18</v>
      </c>
      <c r="E572" s="52" t="s">
        <v>454</v>
      </c>
      <c r="F572" s="121" t="s">
        <v>2142</v>
      </c>
      <c r="G572" s="52" t="s">
        <v>871</v>
      </c>
      <c r="H572" s="71" t="s">
        <v>270</v>
      </c>
      <c r="I572" s="71" t="s">
        <v>268</v>
      </c>
      <c r="J572" s="122">
        <v>350000</v>
      </c>
      <c r="K572" s="78"/>
      <c r="L572" s="249" t="s">
        <v>137</v>
      </c>
      <c r="M572" s="78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 t="s">
        <v>2729</v>
      </c>
      <c r="AF572" s="54"/>
      <c r="AG572" s="54" t="s">
        <v>3544</v>
      </c>
      <c r="AH572" s="52" t="s">
        <v>2457</v>
      </c>
      <c r="AI572" s="52" t="s">
        <v>2457</v>
      </c>
      <c r="AJ572" s="52"/>
      <c r="AK572" s="54" t="s">
        <v>1385</v>
      </c>
      <c r="AL572" s="54" t="s">
        <v>1570</v>
      </c>
      <c r="AM572" s="52" t="s">
        <v>3552</v>
      </c>
      <c r="AN572" s="119"/>
      <c r="AO572" s="122">
        <v>350000</v>
      </c>
      <c r="AP572" s="119">
        <f t="shared" si="18"/>
        <v>0</v>
      </c>
      <c r="AQ572" s="19"/>
      <c r="AR572" s="19"/>
      <c r="AS572" s="19"/>
      <c r="AT572" s="19"/>
      <c r="AU572" s="19"/>
      <c r="AV572" s="19"/>
      <c r="AW572" s="19"/>
      <c r="AX572" s="19"/>
    </row>
    <row r="573" spans="1:50" s="123" customFormat="1" ht="72" hidden="1" x14ac:dyDescent="0.2">
      <c r="A573" s="52" t="s">
        <v>48</v>
      </c>
      <c r="B573" s="52" t="s">
        <v>277</v>
      </c>
      <c r="C573" s="52" t="s">
        <v>276</v>
      </c>
      <c r="D573" s="52" t="s">
        <v>18</v>
      </c>
      <c r="E573" s="52" t="s">
        <v>454</v>
      </c>
      <c r="F573" s="121" t="s">
        <v>2143</v>
      </c>
      <c r="G573" s="52" t="s">
        <v>872</v>
      </c>
      <c r="H573" s="71" t="s">
        <v>269</v>
      </c>
      <c r="I573" s="71" t="s">
        <v>275</v>
      </c>
      <c r="J573" s="122">
        <v>400000</v>
      </c>
      <c r="K573" s="78"/>
      <c r="L573" s="249" t="s">
        <v>137</v>
      </c>
      <c r="M573" s="78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 t="s">
        <v>2729</v>
      </c>
      <c r="AF573" s="54"/>
      <c r="AG573" s="54" t="s">
        <v>3544</v>
      </c>
      <c r="AH573" s="52" t="s">
        <v>2457</v>
      </c>
      <c r="AI573" s="52" t="s">
        <v>2457</v>
      </c>
      <c r="AJ573" s="52"/>
      <c r="AK573" s="54" t="s">
        <v>1385</v>
      </c>
      <c r="AL573" s="54" t="s">
        <v>1570</v>
      </c>
      <c r="AM573" s="52" t="s">
        <v>3552</v>
      </c>
      <c r="AN573" s="119"/>
      <c r="AO573" s="122">
        <v>400000</v>
      </c>
      <c r="AP573" s="119">
        <f t="shared" si="18"/>
        <v>0</v>
      </c>
      <c r="AQ573" s="19"/>
      <c r="AR573" s="19"/>
      <c r="AS573" s="19"/>
      <c r="AT573" s="19"/>
      <c r="AU573" s="19"/>
      <c r="AV573" s="19"/>
      <c r="AW573" s="19"/>
      <c r="AX573" s="19"/>
    </row>
    <row r="574" spans="1:50" s="123" customFormat="1" ht="72" hidden="1" x14ac:dyDescent="0.2">
      <c r="A574" s="52" t="s">
        <v>48</v>
      </c>
      <c r="B574" s="52" t="s">
        <v>277</v>
      </c>
      <c r="C574" s="52" t="s">
        <v>276</v>
      </c>
      <c r="D574" s="52" t="s">
        <v>18</v>
      </c>
      <c r="E574" s="52" t="s">
        <v>454</v>
      </c>
      <c r="F574" s="121" t="s">
        <v>2144</v>
      </c>
      <c r="G574" s="52" t="s">
        <v>873</v>
      </c>
      <c r="H574" s="71" t="s">
        <v>269</v>
      </c>
      <c r="I574" s="71" t="s">
        <v>275</v>
      </c>
      <c r="J574" s="122">
        <v>120000</v>
      </c>
      <c r="K574" s="78"/>
      <c r="L574" s="249" t="s">
        <v>137</v>
      </c>
      <c r="M574" s="78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 t="s">
        <v>2729</v>
      </c>
      <c r="AF574" s="54"/>
      <c r="AG574" s="54" t="s">
        <v>3544</v>
      </c>
      <c r="AH574" s="52" t="s">
        <v>2457</v>
      </c>
      <c r="AI574" s="52" t="s">
        <v>2457</v>
      </c>
      <c r="AJ574" s="52"/>
      <c r="AK574" s="54" t="s">
        <v>1385</v>
      </c>
      <c r="AL574" s="54" t="s">
        <v>1570</v>
      </c>
      <c r="AM574" s="52" t="s">
        <v>3552</v>
      </c>
      <c r="AN574" s="119"/>
      <c r="AO574" s="122">
        <v>120000</v>
      </c>
      <c r="AP574" s="119">
        <f t="shared" si="18"/>
        <v>0</v>
      </c>
      <c r="AQ574" s="19"/>
      <c r="AR574" s="19"/>
      <c r="AS574" s="19"/>
      <c r="AT574" s="19"/>
      <c r="AU574" s="19"/>
      <c r="AV574" s="19"/>
      <c r="AW574" s="19"/>
      <c r="AX574" s="19"/>
    </row>
    <row r="575" spans="1:50" s="123" customFormat="1" ht="72" hidden="1" x14ac:dyDescent="0.2">
      <c r="A575" s="52" t="s">
        <v>48</v>
      </c>
      <c r="B575" s="52" t="s">
        <v>277</v>
      </c>
      <c r="C575" s="52" t="s">
        <v>276</v>
      </c>
      <c r="D575" s="52" t="s">
        <v>18</v>
      </c>
      <c r="E575" s="52" t="s">
        <v>454</v>
      </c>
      <c r="F575" s="121" t="s">
        <v>2145</v>
      </c>
      <c r="G575" s="52" t="s">
        <v>874</v>
      </c>
      <c r="H575" s="71" t="s">
        <v>317</v>
      </c>
      <c r="I575" s="71" t="s">
        <v>275</v>
      </c>
      <c r="J575" s="122">
        <v>375000</v>
      </c>
      <c r="K575" s="78"/>
      <c r="L575" s="249" t="s">
        <v>137</v>
      </c>
      <c r="M575" s="78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 t="s">
        <v>2729</v>
      </c>
      <c r="AF575" s="54"/>
      <c r="AG575" s="54" t="s">
        <v>3544</v>
      </c>
      <c r="AH575" s="52" t="s">
        <v>2457</v>
      </c>
      <c r="AI575" s="52" t="s">
        <v>2457</v>
      </c>
      <c r="AJ575" s="52"/>
      <c r="AK575" s="54" t="s">
        <v>1385</v>
      </c>
      <c r="AL575" s="54" t="s">
        <v>1570</v>
      </c>
      <c r="AM575" s="52" t="s">
        <v>3552</v>
      </c>
      <c r="AN575" s="119"/>
      <c r="AO575" s="122">
        <v>375000</v>
      </c>
      <c r="AP575" s="119">
        <f t="shared" si="18"/>
        <v>0</v>
      </c>
      <c r="AQ575" s="19"/>
      <c r="AR575" s="19"/>
      <c r="AS575" s="19"/>
      <c r="AT575" s="19"/>
      <c r="AU575" s="19"/>
      <c r="AV575" s="19"/>
      <c r="AW575" s="19"/>
      <c r="AX575" s="19"/>
    </row>
    <row r="576" spans="1:50" s="123" customFormat="1" ht="72" hidden="1" x14ac:dyDescent="0.2">
      <c r="A576" s="52" t="s">
        <v>48</v>
      </c>
      <c r="B576" s="52" t="s">
        <v>277</v>
      </c>
      <c r="C576" s="52" t="s">
        <v>276</v>
      </c>
      <c r="D576" s="52" t="s">
        <v>18</v>
      </c>
      <c r="E576" s="52" t="s">
        <v>454</v>
      </c>
      <c r="F576" s="121" t="s">
        <v>2146</v>
      </c>
      <c r="G576" s="52" t="s">
        <v>875</v>
      </c>
      <c r="H576" s="71" t="s">
        <v>317</v>
      </c>
      <c r="I576" s="71" t="s">
        <v>275</v>
      </c>
      <c r="J576" s="122">
        <v>300000</v>
      </c>
      <c r="K576" s="78"/>
      <c r="L576" s="249" t="s">
        <v>137</v>
      </c>
      <c r="M576" s="78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 t="s">
        <v>2729</v>
      </c>
      <c r="AF576" s="54"/>
      <c r="AG576" s="54" t="s">
        <v>3544</v>
      </c>
      <c r="AH576" s="52" t="s">
        <v>2457</v>
      </c>
      <c r="AI576" s="52" t="s">
        <v>2457</v>
      </c>
      <c r="AJ576" s="52"/>
      <c r="AK576" s="54" t="s">
        <v>1385</v>
      </c>
      <c r="AL576" s="54" t="s">
        <v>1570</v>
      </c>
      <c r="AM576" s="52" t="s">
        <v>3552</v>
      </c>
      <c r="AN576" s="119"/>
      <c r="AO576" s="122">
        <v>300000</v>
      </c>
      <c r="AP576" s="119">
        <f t="shared" si="18"/>
        <v>0</v>
      </c>
      <c r="AQ576" s="19"/>
      <c r="AR576" s="19"/>
      <c r="AS576" s="19"/>
      <c r="AT576" s="19"/>
      <c r="AU576" s="19"/>
      <c r="AV576" s="19"/>
      <c r="AW576" s="19"/>
      <c r="AX576" s="19"/>
    </row>
    <row r="577" spans="1:50" s="123" customFormat="1" ht="72" hidden="1" x14ac:dyDescent="0.2">
      <c r="A577" s="52" t="s">
        <v>48</v>
      </c>
      <c r="B577" s="52" t="s">
        <v>277</v>
      </c>
      <c r="C577" s="52" t="s">
        <v>276</v>
      </c>
      <c r="D577" s="52" t="s">
        <v>18</v>
      </c>
      <c r="E577" s="52" t="s">
        <v>454</v>
      </c>
      <c r="F577" s="121" t="s">
        <v>2147</v>
      </c>
      <c r="G577" s="52" t="s">
        <v>876</v>
      </c>
      <c r="H577" s="71" t="s">
        <v>269</v>
      </c>
      <c r="I577" s="71" t="s">
        <v>268</v>
      </c>
      <c r="J577" s="122">
        <v>120000</v>
      </c>
      <c r="K577" s="78"/>
      <c r="L577" s="249" t="s">
        <v>137</v>
      </c>
      <c r="M577" s="78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 t="s">
        <v>2729</v>
      </c>
      <c r="AF577" s="54"/>
      <c r="AG577" s="54" t="s">
        <v>3544</v>
      </c>
      <c r="AH577" s="52" t="s">
        <v>2457</v>
      </c>
      <c r="AI577" s="52" t="s">
        <v>2457</v>
      </c>
      <c r="AJ577" s="52"/>
      <c r="AK577" s="54" t="s">
        <v>1385</v>
      </c>
      <c r="AL577" s="54" t="s">
        <v>1570</v>
      </c>
      <c r="AM577" s="52" t="s">
        <v>3552</v>
      </c>
      <c r="AN577" s="119"/>
      <c r="AO577" s="122">
        <v>120000</v>
      </c>
      <c r="AP577" s="119">
        <f t="shared" si="18"/>
        <v>0</v>
      </c>
      <c r="AQ577" s="19"/>
      <c r="AR577" s="19"/>
      <c r="AS577" s="19"/>
      <c r="AT577" s="19"/>
      <c r="AU577" s="19"/>
      <c r="AV577" s="19"/>
      <c r="AW577" s="19"/>
      <c r="AX577" s="19"/>
    </row>
    <row r="578" spans="1:50" s="123" customFormat="1" ht="72" x14ac:dyDescent="0.2">
      <c r="A578" s="52" t="s">
        <v>48</v>
      </c>
      <c r="B578" s="52" t="s">
        <v>277</v>
      </c>
      <c r="C578" s="52" t="s">
        <v>276</v>
      </c>
      <c r="D578" s="52" t="s">
        <v>33</v>
      </c>
      <c r="E578" s="52" t="s">
        <v>454</v>
      </c>
      <c r="F578" s="121" t="s">
        <v>2148</v>
      </c>
      <c r="G578" s="52" t="s">
        <v>877</v>
      </c>
      <c r="H578" s="71" t="s">
        <v>459</v>
      </c>
      <c r="I578" s="71" t="s">
        <v>274</v>
      </c>
      <c r="J578" s="122">
        <v>100000</v>
      </c>
      <c r="K578" s="78"/>
      <c r="L578" s="249" t="s">
        <v>137</v>
      </c>
      <c r="M578" s="78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 t="s">
        <v>3821</v>
      </c>
      <c r="Z578" s="16">
        <f t="shared" si="19"/>
        <v>98000</v>
      </c>
      <c r="AA578" s="19">
        <v>7014287635</v>
      </c>
      <c r="AB578" s="19"/>
      <c r="AC578" s="19"/>
      <c r="AD578" s="19"/>
      <c r="AE578" s="20" t="s">
        <v>3295</v>
      </c>
      <c r="AF578" s="54" t="s">
        <v>3472</v>
      </c>
      <c r="AG578" s="52" t="s">
        <v>3544</v>
      </c>
      <c r="AH578" s="54" t="s">
        <v>3472</v>
      </c>
      <c r="AI578" s="52" t="s">
        <v>2456</v>
      </c>
      <c r="AJ578" s="52"/>
      <c r="AK578" s="54" t="s">
        <v>1385</v>
      </c>
      <c r="AL578" s="54" t="s">
        <v>1570</v>
      </c>
      <c r="AM578" s="52" t="s">
        <v>3553</v>
      </c>
      <c r="AN578" s="119">
        <v>98000</v>
      </c>
      <c r="AO578" s="119"/>
      <c r="AP578" s="119">
        <f t="shared" si="17"/>
        <v>2000</v>
      </c>
      <c r="AQ578" s="19"/>
      <c r="AR578" s="19"/>
      <c r="AS578" s="19"/>
      <c r="AT578" s="19"/>
      <c r="AU578" s="19"/>
      <c r="AV578" s="19"/>
      <c r="AW578" s="19"/>
      <c r="AX578" s="19"/>
    </row>
    <row r="579" spans="1:50" s="123" customFormat="1" ht="72" x14ac:dyDescent="0.2">
      <c r="A579" s="52" t="s">
        <v>48</v>
      </c>
      <c r="B579" s="52" t="s">
        <v>277</v>
      </c>
      <c r="C579" s="52" t="s">
        <v>276</v>
      </c>
      <c r="D579" s="52" t="s">
        <v>33</v>
      </c>
      <c r="E579" s="52" t="s">
        <v>454</v>
      </c>
      <c r="F579" s="121" t="s">
        <v>2149</v>
      </c>
      <c r="G579" s="52" t="s">
        <v>878</v>
      </c>
      <c r="H579" s="71" t="s">
        <v>270</v>
      </c>
      <c r="I579" s="71" t="s">
        <v>274</v>
      </c>
      <c r="J579" s="122">
        <v>65000</v>
      </c>
      <c r="K579" s="78"/>
      <c r="L579" s="249" t="s">
        <v>137</v>
      </c>
      <c r="M579" s="78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 t="s">
        <v>3821</v>
      </c>
      <c r="Z579" s="16">
        <f t="shared" si="19"/>
        <v>58000</v>
      </c>
      <c r="AA579" s="19">
        <v>7014287635</v>
      </c>
      <c r="AB579" s="19"/>
      <c r="AC579" s="19"/>
      <c r="AD579" s="19"/>
      <c r="AE579" s="20" t="s">
        <v>3295</v>
      </c>
      <c r="AF579" s="54" t="s">
        <v>3472</v>
      </c>
      <c r="AG579" s="52" t="s">
        <v>3544</v>
      </c>
      <c r="AH579" s="54" t="s">
        <v>3472</v>
      </c>
      <c r="AI579" s="52" t="s">
        <v>2456</v>
      </c>
      <c r="AJ579" s="52"/>
      <c r="AK579" s="54" t="s">
        <v>1385</v>
      </c>
      <c r="AL579" s="54" t="s">
        <v>1570</v>
      </c>
      <c r="AM579" s="52" t="s">
        <v>3553</v>
      </c>
      <c r="AN579" s="119">
        <v>58000</v>
      </c>
      <c r="AO579" s="119"/>
      <c r="AP579" s="119">
        <f t="shared" ref="AP579:AP642" si="21">J579-AN579-AO579</f>
        <v>7000</v>
      </c>
      <c r="AQ579" s="19"/>
      <c r="AR579" s="19"/>
      <c r="AS579" s="19"/>
      <c r="AT579" s="19"/>
      <c r="AU579" s="19"/>
      <c r="AV579" s="19"/>
      <c r="AW579" s="19"/>
      <c r="AX579" s="19"/>
    </row>
    <row r="580" spans="1:50" s="123" customFormat="1" ht="72" x14ac:dyDescent="0.2">
      <c r="A580" s="52" t="s">
        <v>48</v>
      </c>
      <c r="B580" s="52" t="s">
        <v>277</v>
      </c>
      <c r="C580" s="52" t="s">
        <v>276</v>
      </c>
      <c r="D580" s="52" t="s">
        <v>33</v>
      </c>
      <c r="E580" s="52" t="s">
        <v>454</v>
      </c>
      <c r="F580" s="121" t="s">
        <v>2150</v>
      </c>
      <c r="G580" s="52" t="s">
        <v>879</v>
      </c>
      <c r="H580" s="71" t="s">
        <v>267</v>
      </c>
      <c r="I580" s="71" t="s">
        <v>274</v>
      </c>
      <c r="J580" s="122">
        <v>48000</v>
      </c>
      <c r="K580" s="78"/>
      <c r="L580" s="249" t="s">
        <v>137</v>
      </c>
      <c r="M580" s="78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 t="s">
        <v>3821</v>
      </c>
      <c r="Z580" s="16">
        <f t="shared" si="19"/>
        <v>45000</v>
      </c>
      <c r="AA580" s="19">
        <v>7014287635</v>
      </c>
      <c r="AB580" s="19"/>
      <c r="AC580" s="19"/>
      <c r="AD580" s="19"/>
      <c r="AE580" s="20" t="s">
        <v>3295</v>
      </c>
      <c r="AF580" s="54" t="s">
        <v>3472</v>
      </c>
      <c r="AG580" s="52" t="s">
        <v>3544</v>
      </c>
      <c r="AH580" s="54" t="s">
        <v>3472</v>
      </c>
      <c r="AI580" s="52" t="s">
        <v>2456</v>
      </c>
      <c r="AJ580" s="52"/>
      <c r="AK580" s="54" t="s">
        <v>1385</v>
      </c>
      <c r="AL580" s="54" t="s">
        <v>1570</v>
      </c>
      <c r="AM580" s="52" t="s">
        <v>3553</v>
      </c>
      <c r="AN580" s="119">
        <v>45000</v>
      </c>
      <c r="AO580" s="119"/>
      <c r="AP580" s="119">
        <f t="shared" si="21"/>
        <v>3000</v>
      </c>
      <c r="AQ580" s="19"/>
      <c r="AR580" s="19"/>
      <c r="AS580" s="19"/>
      <c r="AT580" s="19"/>
      <c r="AU580" s="19"/>
      <c r="AV580" s="19"/>
      <c r="AW580" s="19"/>
      <c r="AX580" s="19"/>
    </row>
    <row r="581" spans="1:50" s="123" customFormat="1" ht="72" x14ac:dyDescent="0.2">
      <c r="A581" s="52" t="s">
        <v>48</v>
      </c>
      <c r="B581" s="52" t="s">
        <v>277</v>
      </c>
      <c r="C581" s="52" t="s">
        <v>276</v>
      </c>
      <c r="D581" s="52" t="s">
        <v>33</v>
      </c>
      <c r="E581" s="52" t="s">
        <v>454</v>
      </c>
      <c r="F581" s="121" t="s">
        <v>2151</v>
      </c>
      <c r="G581" s="52" t="s">
        <v>880</v>
      </c>
      <c r="H581" s="71" t="s">
        <v>270</v>
      </c>
      <c r="I581" s="71" t="s">
        <v>274</v>
      </c>
      <c r="J581" s="122">
        <v>75000</v>
      </c>
      <c r="K581" s="78"/>
      <c r="L581" s="249" t="s">
        <v>137</v>
      </c>
      <c r="M581" s="78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 t="s">
        <v>3821</v>
      </c>
      <c r="Z581" s="16">
        <f t="shared" si="19"/>
        <v>70000</v>
      </c>
      <c r="AA581" s="19">
        <v>7014287635</v>
      </c>
      <c r="AB581" s="19"/>
      <c r="AC581" s="19"/>
      <c r="AD581" s="19"/>
      <c r="AE581" s="20" t="s">
        <v>3295</v>
      </c>
      <c r="AF581" s="54" t="s">
        <v>3472</v>
      </c>
      <c r="AG581" s="52" t="s">
        <v>3544</v>
      </c>
      <c r="AH581" s="54" t="s">
        <v>3472</v>
      </c>
      <c r="AI581" s="52" t="s">
        <v>2456</v>
      </c>
      <c r="AJ581" s="52"/>
      <c r="AK581" s="54" t="s">
        <v>1385</v>
      </c>
      <c r="AL581" s="54" t="s">
        <v>1570</v>
      </c>
      <c r="AM581" s="52" t="s">
        <v>3553</v>
      </c>
      <c r="AN581" s="119">
        <v>70000</v>
      </c>
      <c r="AO581" s="119"/>
      <c r="AP581" s="119">
        <f t="shared" si="21"/>
        <v>5000</v>
      </c>
      <c r="AQ581" s="19"/>
      <c r="AR581" s="19"/>
      <c r="AS581" s="19"/>
      <c r="AT581" s="19"/>
      <c r="AU581" s="19"/>
      <c r="AV581" s="19"/>
      <c r="AW581" s="19"/>
      <c r="AX581" s="19"/>
    </row>
    <row r="582" spans="1:50" s="123" customFormat="1" ht="72" x14ac:dyDescent="0.2">
      <c r="A582" s="52" t="s">
        <v>48</v>
      </c>
      <c r="B582" s="52" t="s">
        <v>277</v>
      </c>
      <c r="C582" s="52" t="s">
        <v>276</v>
      </c>
      <c r="D582" s="52" t="s">
        <v>33</v>
      </c>
      <c r="E582" s="52" t="s">
        <v>454</v>
      </c>
      <c r="F582" s="121" t="s">
        <v>2152</v>
      </c>
      <c r="G582" s="52" t="s">
        <v>881</v>
      </c>
      <c r="H582" s="71" t="s">
        <v>270</v>
      </c>
      <c r="I582" s="71" t="s">
        <v>274</v>
      </c>
      <c r="J582" s="122">
        <v>75000</v>
      </c>
      <c r="K582" s="78"/>
      <c r="L582" s="249" t="s">
        <v>137</v>
      </c>
      <c r="M582" s="78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 t="s">
        <v>3821</v>
      </c>
      <c r="Z582" s="16">
        <f t="shared" si="19"/>
        <v>70000</v>
      </c>
      <c r="AA582" s="19">
        <v>7014287635</v>
      </c>
      <c r="AB582" s="19"/>
      <c r="AC582" s="19"/>
      <c r="AD582" s="19"/>
      <c r="AE582" s="20" t="s">
        <v>3295</v>
      </c>
      <c r="AF582" s="54" t="s">
        <v>3472</v>
      </c>
      <c r="AG582" s="52" t="s">
        <v>3544</v>
      </c>
      <c r="AH582" s="54" t="s">
        <v>3472</v>
      </c>
      <c r="AI582" s="52" t="s">
        <v>2456</v>
      </c>
      <c r="AJ582" s="52"/>
      <c r="AK582" s="54" t="s">
        <v>1385</v>
      </c>
      <c r="AL582" s="54" t="s">
        <v>1570</v>
      </c>
      <c r="AM582" s="52" t="s">
        <v>3553</v>
      </c>
      <c r="AN582" s="119">
        <v>70000</v>
      </c>
      <c r="AO582" s="119"/>
      <c r="AP582" s="119">
        <f t="shared" si="21"/>
        <v>5000</v>
      </c>
      <c r="AQ582" s="19"/>
      <c r="AR582" s="19"/>
      <c r="AS582" s="19"/>
      <c r="AT582" s="19"/>
      <c r="AU582" s="19"/>
      <c r="AV582" s="19"/>
      <c r="AW582" s="19"/>
      <c r="AX582" s="19"/>
    </row>
    <row r="583" spans="1:50" s="123" customFormat="1" ht="72" x14ac:dyDescent="0.2">
      <c r="A583" s="52" t="s">
        <v>48</v>
      </c>
      <c r="B583" s="52" t="s">
        <v>277</v>
      </c>
      <c r="C583" s="52" t="s">
        <v>276</v>
      </c>
      <c r="D583" s="52" t="s">
        <v>33</v>
      </c>
      <c r="E583" s="52" t="s">
        <v>454</v>
      </c>
      <c r="F583" s="121" t="s">
        <v>2153</v>
      </c>
      <c r="G583" s="52" t="s">
        <v>882</v>
      </c>
      <c r="H583" s="71" t="s">
        <v>340</v>
      </c>
      <c r="I583" s="71" t="s">
        <v>274</v>
      </c>
      <c r="J583" s="122">
        <v>144000</v>
      </c>
      <c r="K583" s="78"/>
      <c r="L583" s="249" t="s">
        <v>137</v>
      </c>
      <c r="M583" s="78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 t="s">
        <v>3821</v>
      </c>
      <c r="Z583" s="16">
        <f t="shared" si="19"/>
        <v>132000</v>
      </c>
      <c r="AA583" s="19">
        <v>7014287635</v>
      </c>
      <c r="AB583" s="19"/>
      <c r="AC583" s="19"/>
      <c r="AD583" s="19"/>
      <c r="AE583" s="20" t="s">
        <v>3295</v>
      </c>
      <c r="AF583" s="54" t="s">
        <v>3472</v>
      </c>
      <c r="AG583" s="52" t="s">
        <v>3544</v>
      </c>
      <c r="AH583" s="54" t="s">
        <v>3472</v>
      </c>
      <c r="AI583" s="52" t="s">
        <v>2456</v>
      </c>
      <c r="AJ583" s="52"/>
      <c r="AK583" s="54" t="s">
        <v>1385</v>
      </c>
      <c r="AL583" s="54" t="s">
        <v>1570</v>
      </c>
      <c r="AM583" s="52" t="s">
        <v>3553</v>
      </c>
      <c r="AN583" s="119">
        <v>132000</v>
      </c>
      <c r="AO583" s="119"/>
      <c r="AP583" s="119">
        <f t="shared" si="21"/>
        <v>12000</v>
      </c>
      <c r="AQ583" s="19"/>
      <c r="AR583" s="19"/>
      <c r="AS583" s="19"/>
      <c r="AT583" s="19"/>
      <c r="AU583" s="19"/>
      <c r="AV583" s="19"/>
      <c r="AW583" s="19"/>
      <c r="AX583" s="19"/>
    </row>
    <row r="584" spans="1:50" s="123" customFormat="1" ht="72" x14ac:dyDescent="0.2">
      <c r="A584" s="52" t="s">
        <v>48</v>
      </c>
      <c r="B584" s="52" t="s">
        <v>277</v>
      </c>
      <c r="C584" s="52" t="s">
        <v>276</v>
      </c>
      <c r="D584" s="52" t="s">
        <v>33</v>
      </c>
      <c r="E584" s="52" t="s">
        <v>454</v>
      </c>
      <c r="F584" s="121" t="s">
        <v>2154</v>
      </c>
      <c r="G584" s="52" t="s">
        <v>883</v>
      </c>
      <c r="H584" s="71" t="s">
        <v>387</v>
      </c>
      <c r="I584" s="71" t="s">
        <v>274</v>
      </c>
      <c r="J584" s="122">
        <v>80000</v>
      </c>
      <c r="K584" s="78"/>
      <c r="L584" s="249" t="s">
        <v>137</v>
      </c>
      <c r="M584" s="78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 t="s">
        <v>3821</v>
      </c>
      <c r="Z584" s="16">
        <f t="shared" si="19"/>
        <v>75000</v>
      </c>
      <c r="AA584" s="19">
        <v>7014287635</v>
      </c>
      <c r="AB584" s="19"/>
      <c r="AC584" s="19"/>
      <c r="AD584" s="19"/>
      <c r="AE584" s="20" t="s">
        <v>3295</v>
      </c>
      <c r="AF584" s="54" t="s">
        <v>3472</v>
      </c>
      <c r="AG584" s="52" t="s">
        <v>3544</v>
      </c>
      <c r="AH584" s="54" t="s">
        <v>3472</v>
      </c>
      <c r="AI584" s="52" t="s">
        <v>2456</v>
      </c>
      <c r="AJ584" s="52"/>
      <c r="AK584" s="54" t="s">
        <v>1385</v>
      </c>
      <c r="AL584" s="54" t="s">
        <v>1570</v>
      </c>
      <c r="AM584" s="52" t="s">
        <v>3553</v>
      </c>
      <c r="AN584" s="119">
        <v>75000</v>
      </c>
      <c r="AO584" s="119"/>
      <c r="AP584" s="119">
        <f t="shared" si="21"/>
        <v>5000</v>
      </c>
      <c r="AQ584" s="19"/>
      <c r="AR584" s="19"/>
      <c r="AS584" s="19"/>
      <c r="AT584" s="19"/>
      <c r="AU584" s="19"/>
      <c r="AV584" s="19"/>
      <c r="AW584" s="19"/>
      <c r="AX584" s="19"/>
    </row>
    <row r="585" spans="1:50" s="123" customFormat="1" ht="72" x14ac:dyDescent="0.2">
      <c r="A585" s="52" t="s">
        <v>48</v>
      </c>
      <c r="B585" s="52" t="s">
        <v>277</v>
      </c>
      <c r="C585" s="52" t="s">
        <v>276</v>
      </c>
      <c r="D585" s="52" t="s">
        <v>10</v>
      </c>
      <c r="E585" s="52" t="s">
        <v>311</v>
      </c>
      <c r="F585" s="121" t="s">
        <v>2155</v>
      </c>
      <c r="G585" s="52" t="s">
        <v>884</v>
      </c>
      <c r="H585" s="71" t="s">
        <v>414</v>
      </c>
      <c r="I585" s="71" t="s">
        <v>271</v>
      </c>
      <c r="J585" s="122">
        <v>154000</v>
      </c>
      <c r="K585" s="78"/>
      <c r="L585" s="249" t="s">
        <v>137</v>
      </c>
      <c r="M585" s="78"/>
      <c r="N585" s="19" t="s">
        <v>1390</v>
      </c>
      <c r="O585" s="19" t="s">
        <v>2638</v>
      </c>
      <c r="P585" s="19" t="s">
        <v>3284</v>
      </c>
      <c r="Q585" s="19" t="s">
        <v>2443</v>
      </c>
      <c r="R585" s="19" t="s">
        <v>1295</v>
      </c>
      <c r="S585" s="18" t="s">
        <v>108</v>
      </c>
      <c r="T585" s="19" t="s">
        <v>3822</v>
      </c>
      <c r="U585" s="19" t="s">
        <v>3823</v>
      </c>
      <c r="V585" s="19" t="s">
        <v>3824</v>
      </c>
      <c r="W585" s="16">
        <v>76650</v>
      </c>
      <c r="X585" s="18" t="s">
        <v>1376</v>
      </c>
      <c r="Y585" s="46"/>
      <c r="Z585" s="16">
        <f t="shared" si="19"/>
        <v>76650</v>
      </c>
      <c r="AA585" s="19">
        <v>7014298769</v>
      </c>
      <c r="AB585" s="19"/>
      <c r="AC585" s="19"/>
      <c r="AD585" s="19"/>
      <c r="AE585" s="20" t="s">
        <v>3295</v>
      </c>
      <c r="AF585" s="54" t="s">
        <v>1385</v>
      </c>
      <c r="AG585" s="54" t="s">
        <v>3541</v>
      </c>
      <c r="AH585" s="54" t="s">
        <v>3470</v>
      </c>
      <c r="AI585" s="52" t="s">
        <v>2456</v>
      </c>
      <c r="AJ585" s="52"/>
      <c r="AK585" s="54" t="s">
        <v>1391</v>
      </c>
      <c r="AL585" s="54" t="s">
        <v>1571</v>
      </c>
      <c r="AM585" s="52" t="s">
        <v>3553</v>
      </c>
      <c r="AN585" s="119">
        <v>76650</v>
      </c>
      <c r="AO585" s="119"/>
      <c r="AP585" s="119">
        <f t="shared" si="21"/>
        <v>77350</v>
      </c>
      <c r="AQ585" s="187" t="s">
        <v>1379</v>
      </c>
      <c r="AR585" s="187" t="s">
        <v>1379</v>
      </c>
      <c r="AS585" s="19"/>
      <c r="AT585" s="19"/>
      <c r="AU585" s="19"/>
      <c r="AV585" s="19"/>
      <c r="AW585" s="19"/>
      <c r="AX585" s="19"/>
    </row>
    <row r="586" spans="1:50" s="123" customFormat="1" ht="72" x14ac:dyDescent="0.2">
      <c r="A586" s="52" t="s">
        <v>48</v>
      </c>
      <c r="B586" s="52" t="s">
        <v>277</v>
      </c>
      <c r="C586" s="52" t="s">
        <v>276</v>
      </c>
      <c r="D586" s="52" t="s">
        <v>10</v>
      </c>
      <c r="E586" s="52" t="s">
        <v>311</v>
      </c>
      <c r="F586" s="121" t="s">
        <v>2156</v>
      </c>
      <c r="G586" s="52" t="s">
        <v>885</v>
      </c>
      <c r="H586" s="71" t="s">
        <v>305</v>
      </c>
      <c r="I586" s="71" t="s">
        <v>271</v>
      </c>
      <c r="J586" s="122">
        <v>1230000</v>
      </c>
      <c r="K586" s="78"/>
      <c r="L586" s="249" t="s">
        <v>137</v>
      </c>
      <c r="M586" s="78"/>
      <c r="N586" s="19" t="s">
        <v>1390</v>
      </c>
      <c r="O586" s="19" t="s">
        <v>2638</v>
      </c>
      <c r="P586" s="19" t="s">
        <v>3284</v>
      </c>
      <c r="Q586" s="19" t="s">
        <v>2443</v>
      </c>
      <c r="R586" s="19" t="s">
        <v>1295</v>
      </c>
      <c r="S586" s="18" t="s">
        <v>108</v>
      </c>
      <c r="T586" s="19" t="s">
        <v>3822</v>
      </c>
      <c r="U586" s="19" t="s">
        <v>3823</v>
      </c>
      <c r="V586" s="19" t="s">
        <v>3824</v>
      </c>
      <c r="W586" s="16">
        <v>561700</v>
      </c>
      <c r="X586" s="18" t="s">
        <v>1376</v>
      </c>
      <c r="Y586" s="46"/>
      <c r="Z586" s="16">
        <f t="shared" si="19"/>
        <v>561700</v>
      </c>
      <c r="AA586" s="19">
        <v>7014298769</v>
      </c>
      <c r="AB586" s="19"/>
      <c r="AC586" s="19"/>
      <c r="AD586" s="19"/>
      <c r="AE586" s="20" t="s">
        <v>3295</v>
      </c>
      <c r="AF586" s="54" t="s">
        <v>1385</v>
      </c>
      <c r="AG586" s="54" t="s">
        <v>3541</v>
      </c>
      <c r="AH586" s="54" t="s">
        <v>3470</v>
      </c>
      <c r="AI586" s="52" t="s">
        <v>2456</v>
      </c>
      <c r="AJ586" s="52"/>
      <c r="AK586" s="54" t="s">
        <v>1391</v>
      </c>
      <c r="AL586" s="54" t="s">
        <v>1571</v>
      </c>
      <c r="AM586" s="52" t="s">
        <v>3553</v>
      </c>
      <c r="AN586" s="119">
        <v>561700</v>
      </c>
      <c r="AO586" s="119"/>
      <c r="AP586" s="119">
        <f t="shared" si="21"/>
        <v>668300</v>
      </c>
      <c r="AQ586" s="187" t="s">
        <v>1379</v>
      </c>
      <c r="AR586" s="187" t="s">
        <v>1379</v>
      </c>
      <c r="AS586" s="19"/>
      <c r="AT586" s="19"/>
      <c r="AU586" s="19"/>
      <c r="AV586" s="19"/>
      <c r="AW586" s="19"/>
      <c r="AX586" s="19"/>
    </row>
    <row r="587" spans="1:50" s="123" customFormat="1" ht="72" x14ac:dyDescent="0.2">
      <c r="A587" s="52" t="s">
        <v>48</v>
      </c>
      <c r="B587" s="52" t="s">
        <v>277</v>
      </c>
      <c r="C587" s="52" t="s">
        <v>276</v>
      </c>
      <c r="D587" s="52" t="s">
        <v>10</v>
      </c>
      <c r="E587" s="52" t="s">
        <v>311</v>
      </c>
      <c r="F587" s="121" t="s">
        <v>2157</v>
      </c>
      <c r="G587" s="52" t="s">
        <v>886</v>
      </c>
      <c r="H587" s="71" t="s">
        <v>319</v>
      </c>
      <c r="I587" s="71" t="s">
        <v>271</v>
      </c>
      <c r="J587" s="122">
        <v>88000</v>
      </c>
      <c r="K587" s="78"/>
      <c r="L587" s="249" t="s">
        <v>137</v>
      </c>
      <c r="M587" s="78"/>
      <c r="N587" s="19" t="s">
        <v>1390</v>
      </c>
      <c r="O587" s="19" t="s">
        <v>2638</v>
      </c>
      <c r="P587" s="19" t="s">
        <v>3284</v>
      </c>
      <c r="Q587" s="19" t="s">
        <v>2443</v>
      </c>
      <c r="R587" s="19" t="s">
        <v>1295</v>
      </c>
      <c r="S587" s="18" t="s">
        <v>108</v>
      </c>
      <c r="T587" s="19" t="s">
        <v>3170</v>
      </c>
      <c r="U587" s="19" t="s">
        <v>3825</v>
      </c>
      <c r="V587" s="19" t="s">
        <v>3824</v>
      </c>
      <c r="W587" s="16">
        <v>62000</v>
      </c>
      <c r="X587" s="18" t="s">
        <v>1376</v>
      </c>
      <c r="Y587" s="46"/>
      <c r="Z587" s="16">
        <f t="shared" si="19"/>
        <v>62000</v>
      </c>
      <c r="AA587" s="19">
        <v>7014298769</v>
      </c>
      <c r="AB587" s="19"/>
      <c r="AC587" s="19"/>
      <c r="AD587" s="19"/>
      <c r="AE587" s="20" t="s">
        <v>3295</v>
      </c>
      <c r="AF587" s="54" t="s">
        <v>1385</v>
      </c>
      <c r="AG587" s="54" t="s">
        <v>3541</v>
      </c>
      <c r="AH587" s="54" t="s">
        <v>3470</v>
      </c>
      <c r="AI587" s="52" t="s">
        <v>2456</v>
      </c>
      <c r="AJ587" s="52"/>
      <c r="AK587" s="54" t="s">
        <v>1391</v>
      </c>
      <c r="AL587" s="54" t="s">
        <v>1571</v>
      </c>
      <c r="AM587" s="52" t="s">
        <v>3553</v>
      </c>
      <c r="AN587" s="119">
        <v>62000</v>
      </c>
      <c r="AO587" s="119"/>
      <c r="AP587" s="119">
        <f t="shared" si="21"/>
        <v>26000</v>
      </c>
      <c r="AQ587" s="187" t="s">
        <v>1379</v>
      </c>
      <c r="AR587" s="187" t="s">
        <v>1379</v>
      </c>
      <c r="AS587" s="19"/>
      <c r="AT587" s="19"/>
      <c r="AU587" s="19"/>
      <c r="AV587" s="19"/>
      <c r="AW587" s="19"/>
      <c r="AX587" s="19"/>
    </row>
    <row r="588" spans="1:50" s="123" customFormat="1" ht="108" x14ac:dyDescent="0.2">
      <c r="A588" s="52" t="s">
        <v>48</v>
      </c>
      <c r="B588" s="52" t="s">
        <v>277</v>
      </c>
      <c r="C588" s="52" t="s">
        <v>276</v>
      </c>
      <c r="D588" s="52" t="s">
        <v>10</v>
      </c>
      <c r="E588" s="52" t="s">
        <v>311</v>
      </c>
      <c r="F588" s="121" t="s">
        <v>2158</v>
      </c>
      <c r="G588" s="52" t="s">
        <v>887</v>
      </c>
      <c r="H588" s="71" t="s">
        <v>888</v>
      </c>
      <c r="I588" s="71" t="s">
        <v>889</v>
      </c>
      <c r="J588" s="122">
        <v>197600</v>
      </c>
      <c r="K588" s="78"/>
      <c r="L588" s="249" t="s">
        <v>137</v>
      </c>
      <c r="M588" s="78"/>
      <c r="N588" s="19" t="s">
        <v>1390</v>
      </c>
      <c r="O588" s="19" t="s">
        <v>2638</v>
      </c>
      <c r="P588" s="19" t="s">
        <v>3284</v>
      </c>
      <c r="Q588" s="19" t="s">
        <v>2443</v>
      </c>
      <c r="R588" s="19" t="s">
        <v>1295</v>
      </c>
      <c r="S588" s="18" t="s">
        <v>108</v>
      </c>
      <c r="T588" s="19"/>
      <c r="U588" s="19"/>
      <c r="V588" s="19" t="s">
        <v>3824</v>
      </c>
      <c r="W588" s="16">
        <v>130000</v>
      </c>
      <c r="X588" s="18" t="s">
        <v>1376</v>
      </c>
      <c r="Y588" s="46"/>
      <c r="Z588" s="16">
        <f t="shared" si="19"/>
        <v>130000</v>
      </c>
      <c r="AA588" s="19">
        <v>7014298769</v>
      </c>
      <c r="AB588" s="19"/>
      <c r="AC588" s="19"/>
      <c r="AD588" s="19"/>
      <c r="AE588" s="20" t="s">
        <v>3295</v>
      </c>
      <c r="AF588" s="54" t="s">
        <v>1385</v>
      </c>
      <c r="AG588" s="54" t="s">
        <v>3541</v>
      </c>
      <c r="AH588" s="54" t="s">
        <v>3470</v>
      </c>
      <c r="AI588" s="52" t="s">
        <v>2456</v>
      </c>
      <c r="AJ588" s="52"/>
      <c r="AK588" s="54" t="s">
        <v>1391</v>
      </c>
      <c r="AL588" s="54" t="s">
        <v>1571</v>
      </c>
      <c r="AM588" s="52" t="s">
        <v>3553</v>
      </c>
      <c r="AN588" s="119">
        <v>130000</v>
      </c>
      <c r="AO588" s="119"/>
      <c r="AP588" s="119">
        <f t="shared" si="21"/>
        <v>67600</v>
      </c>
      <c r="AQ588" s="187" t="s">
        <v>1379</v>
      </c>
      <c r="AR588" s="187" t="s">
        <v>1379</v>
      </c>
      <c r="AS588" s="19"/>
      <c r="AT588" s="19"/>
      <c r="AU588" s="19"/>
      <c r="AV588" s="19"/>
      <c r="AW588" s="19"/>
      <c r="AX588" s="19"/>
    </row>
    <row r="589" spans="1:50" s="123" customFormat="1" ht="72" x14ac:dyDescent="0.2">
      <c r="A589" s="52" t="s">
        <v>48</v>
      </c>
      <c r="B589" s="52" t="s">
        <v>277</v>
      </c>
      <c r="C589" s="52" t="s">
        <v>276</v>
      </c>
      <c r="D589" s="52" t="s">
        <v>10</v>
      </c>
      <c r="E589" s="52" t="s">
        <v>311</v>
      </c>
      <c r="F589" s="121" t="s">
        <v>2159</v>
      </c>
      <c r="G589" s="52" t="s">
        <v>890</v>
      </c>
      <c r="H589" s="71" t="s">
        <v>270</v>
      </c>
      <c r="I589" s="71" t="s">
        <v>274</v>
      </c>
      <c r="J589" s="122">
        <v>466000</v>
      </c>
      <c r="K589" s="78"/>
      <c r="L589" s="249" t="s">
        <v>137</v>
      </c>
      <c r="M589" s="78"/>
      <c r="N589" s="19" t="s">
        <v>1390</v>
      </c>
      <c r="O589" s="19" t="s">
        <v>2638</v>
      </c>
      <c r="P589" s="19" t="s">
        <v>3284</v>
      </c>
      <c r="Q589" s="19" t="s">
        <v>2443</v>
      </c>
      <c r="R589" s="19" t="s">
        <v>1295</v>
      </c>
      <c r="S589" s="18" t="s">
        <v>108</v>
      </c>
      <c r="T589" s="19"/>
      <c r="U589" s="19"/>
      <c r="V589" s="19" t="s">
        <v>3824</v>
      </c>
      <c r="W589" s="16">
        <v>207950</v>
      </c>
      <c r="X589" s="18" t="s">
        <v>1376</v>
      </c>
      <c r="Y589" s="46"/>
      <c r="Z589" s="16">
        <f t="shared" si="19"/>
        <v>207950</v>
      </c>
      <c r="AA589" s="19">
        <v>7014298769</v>
      </c>
      <c r="AB589" s="19"/>
      <c r="AC589" s="19"/>
      <c r="AD589" s="19"/>
      <c r="AE589" s="20" t="s">
        <v>3295</v>
      </c>
      <c r="AF589" s="54" t="s">
        <v>1385</v>
      </c>
      <c r="AG589" s="54" t="s">
        <v>3541</v>
      </c>
      <c r="AH589" s="54" t="s">
        <v>3470</v>
      </c>
      <c r="AI589" s="52" t="s">
        <v>2456</v>
      </c>
      <c r="AJ589" s="52"/>
      <c r="AK589" s="54" t="s">
        <v>1391</v>
      </c>
      <c r="AL589" s="54" t="s">
        <v>1571</v>
      </c>
      <c r="AM589" s="52" t="s">
        <v>3553</v>
      </c>
      <c r="AN589" s="119">
        <v>207950</v>
      </c>
      <c r="AO589" s="119"/>
      <c r="AP589" s="119">
        <f t="shared" si="21"/>
        <v>258050</v>
      </c>
      <c r="AQ589" s="187" t="s">
        <v>1379</v>
      </c>
      <c r="AR589" s="187" t="s">
        <v>1379</v>
      </c>
      <c r="AS589" s="19"/>
      <c r="AT589" s="19"/>
      <c r="AU589" s="19"/>
      <c r="AV589" s="19"/>
      <c r="AW589" s="19"/>
      <c r="AX589" s="19"/>
    </row>
    <row r="590" spans="1:50" s="123" customFormat="1" ht="72" x14ac:dyDescent="0.2">
      <c r="A590" s="52" t="s">
        <v>48</v>
      </c>
      <c r="B590" s="52" t="s">
        <v>277</v>
      </c>
      <c r="C590" s="52" t="s">
        <v>276</v>
      </c>
      <c r="D590" s="52" t="s">
        <v>10</v>
      </c>
      <c r="E590" s="52" t="s">
        <v>311</v>
      </c>
      <c r="F590" s="121" t="s">
        <v>2160</v>
      </c>
      <c r="G590" s="52" t="s">
        <v>891</v>
      </c>
      <c r="H590" s="71" t="s">
        <v>270</v>
      </c>
      <c r="I590" s="71" t="s">
        <v>271</v>
      </c>
      <c r="J590" s="122">
        <v>18000</v>
      </c>
      <c r="K590" s="78"/>
      <c r="L590" s="249" t="s">
        <v>137</v>
      </c>
      <c r="M590" s="78"/>
      <c r="N590" s="19" t="s">
        <v>1390</v>
      </c>
      <c r="O590" s="19" t="s">
        <v>2638</v>
      </c>
      <c r="P590" s="19" t="s">
        <v>3284</v>
      </c>
      <c r="Q590" s="19" t="s">
        <v>2443</v>
      </c>
      <c r="R590" s="19" t="s">
        <v>1295</v>
      </c>
      <c r="S590" s="18" t="s">
        <v>108</v>
      </c>
      <c r="T590" s="19" t="s">
        <v>3000</v>
      </c>
      <c r="U590" s="19" t="s">
        <v>3826</v>
      </c>
      <c r="V590" s="19" t="s">
        <v>3824</v>
      </c>
      <c r="W590" s="16">
        <v>12200</v>
      </c>
      <c r="X590" s="18" t="s">
        <v>1376</v>
      </c>
      <c r="Y590" s="46"/>
      <c r="Z590" s="16">
        <f t="shared" si="19"/>
        <v>12200</v>
      </c>
      <c r="AA590" s="19">
        <v>7014298769</v>
      </c>
      <c r="AB590" s="19"/>
      <c r="AC590" s="19"/>
      <c r="AD590" s="19"/>
      <c r="AE590" s="20" t="s">
        <v>3295</v>
      </c>
      <c r="AF590" s="54" t="s">
        <v>1385</v>
      </c>
      <c r="AG590" s="54" t="s">
        <v>3541</v>
      </c>
      <c r="AH590" s="54" t="s">
        <v>3470</v>
      </c>
      <c r="AI590" s="52" t="s">
        <v>2456</v>
      </c>
      <c r="AJ590" s="52"/>
      <c r="AK590" s="54" t="s">
        <v>1391</v>
      </c>
      <c r="AL590" s="54" t="s">
        <v>1571</v>
      </c>
      <c r="AM590" s="52" t="s">
        <v>3553</v>
      </c>
      <c r="AN590" s="119">
        <v>12200</v>
      </c>
      <c r="AO590" s="119"/>
      <c r="AP590" s="119">
        <f t="shared" si="21"/>
        <v>5800</v>
      </c>
      <c r="AQ590" s="187" t="s">
        <v>1379</v>
      </c>
      <c r="AR590" s="187" t="s">
        <v>1379</v>
      </c>
      <c r="AS590" s="19"/>
      <c r="AT590" s="19"/>
      <c r="AU590" s="19"/>
      <c r="AV590" s="19"/>
      <c r="AW590" s="19"/>
      <c r="AX590" s="19"/>
    </row>
    <row r="591" spans="1:50" s="123" customFormat="1" ht="144" hidden="1" x14ac:dyDescent="0.2">
      <c r="A591" s="52" t="s">
        <v>48</v>
      </c>
      <c r="B591" s="52" t="s">
        <v>277</v>
      </c>
      <c r="C591" s="52" t="s">
        <v>17</v>
      </c>
      <c r="D591" s="52" t="s">
        <v>1565</v>
      </c>
      <c r="E591" s="52" t="s">
        <v>454</v>
      </c>
      <c r="F591" s="121" t="s">
        <v>2161</v>
      </c>
      <c r="G591" s="52" t="s">
        <v>1116</v>
      </c>
      <c r="H591" s="71" t="s">
        <v>270</v>
      </c>
      <c r="I591" s="71" t="s">
        <v>631</v>
      </c>
      <c r="J591" s="122">
        <v>11600000</v>
      </c>
      <c r="K591" s="78"/>
      <c r="L591" s="249" t="s">
        <v>137</v>
      </c>
      <c r="M591" s="78"/>
      <c r="N591" s="19"/>
      <c r="O591" s="19"/>
      <c r="P591" s="19"/>
      <c r="Q591" s="19"/>
      <c r="R591" s="19"/>
      <c r="S591" s="18" t="s">
        <v>108</v>
      </c>
      <c r="T591" s="19"/>
      <c r="U591" s="19"/>
      <c r="V591" s="19"/>
      <c r="W591" s="19"/>
      <c r="X591" s="18" t="s">
        <v>1376</v>
      </c>
      <c r="Y591" s="46"/>
      <c r="Z591" s="16">
        <f t="shared" si="19"/>
        <v>0</v>
      </c>
      <c r="AA591" s="19"/>
      <c r="AB591" s="19"/>
      <c r="AC591" s="19"/>
      <c r="AD591" s="19"/>
      <c r="AE591" s="19" t="s">
        <v>1392</v>
      </c>
      <c r="AF591" s="54" t="s">
        <v>1392</v>
      </c>
      <c r="AG591" s="54" t="s">
        <v>3537</v>
      </c>
      <c r="AH591" s="54" t="s">
        <v>3474</v>
      </c>
      <c r="AI591" s="52" t="s">
        <v>3467</v>
      </c>
      <c r="AJ591" s="52" t="s">
        <v>3615</v>
      </c>
      <c r="AK591" s="54" t="s">
        <v>1392</v>
      </c>
      <c r="AL591" s="54" t="s">
        <v>1568</v>
      </c>
      <c r="AM591" s="52" t="s">
        <v>3553</v>
      </c>
      <c r="AN591" s="119"/>
      <c r="AO591" s="119"/>
      <c r="AP591" s="119">
        <f t="shared" si="21"/>
        <v>11600000</v>
      </c>
      <c r="AQ591" s="187" t="s">
        <v>3089</v>
      </c>
      <c r="AR591" s="187" t="s">
        <v>3090</v>
      </c>
      <c r="AS591" s="19"/>
      <c r="AT591" s="19"/>
      <c r="AU591" s="19"/>
      <c r="AV591" s="19"/>
      <c r="AW591" s="19"/>
      <c r="AX591" s="187" t="s">
        <v>3091</v>
      </c>
    </row>
    <row r="592" spans="1:50" s="123" customFormat="1" ht="74.25" hidden="1" customHeight="1" x14ac:dyDescent="0.2">
      <c r="A592" s="52" t="s">
        <v>48</v>
      </c>
      <c r="B592" s="52" t="s">
        <v>277</v>
      </c>
      <c r="C592" s="52" t="s">
        <v>17</v>
      </c>
      <c r="D592" s="52" t="s">
        <v>34</v>
      </c>
      <c r="E592" s="52" t="s">
        <v>454</v>
      </c>
      <c r="F592" s="121" t="s">
        <v>2162</v>
      </c>
      <c r="G592" s="52" t="s">
        <v>1118</v>
      </c>
      <c r="H592" s="71" t="s">
        <v>270</v>
      </c>
      <c r="I592" s="71" t="s">
        <v>1119</v>
      </c>
      <c r="J592" s="122">
        <v>3900000</v>
      </c>
      <c r="K592" s="78"/>
      <c r="L592" s="249" t="s">
        <v>137</v>
      </c>
      <c r="M592" s="78"/>
      <c r="N592" s="19" t="s">
        <v>1393</v>
      </c>
      <c r="O592" s="19" t="s">
        <v>2625</v>
      </c>
      <c r="P592" s="19" t="s">
        <v>3827</v>
      </c>
      <c r="Q592" s="19" t="s">
        <v>1394</v>
      </c>
      <c r="R592" s="19" t="s">
        <v>12</v>
      </c>
      <c r="S592" s="18" t="s">
        <v>108</v>
      </c>
      <c r="T592" s="19"/>
      <c r="U592" s="19"/>
      <c r="V592" s="19" t="s">
        <v>3828</v>
      </c>
      <c r="W592" s="19" t="s">
        <v>3829</v>
      </c>
      <c r="X592" s="18" t="s">
        <v>1261</v>
      </c>
      <c r="Y592" s="19" t="s">
        <v>3830</v>
      </c>
      <c r="Z592" s="16" t="str">
        <f t="shared" si="19"/>
        <v>งวดที่ 1 : 484,750   
งวดที่ 2 : 775,600
งวดที่ 3 : 678,650</v>
      </c>
      <c r="AA592" s="19">
        <v>7014287810</v>
      </c>
      <c r="AB592" s="19"/>
      <c r="AC592" s="19"/>
      <c r="AD592" s="19"/>
      <c r="AE592" s="20" t="s">
        <v>3295</v>
      </c>
      <c r="AF592" s="54" t="s">
        <v>1385</v>
      </c>
      <c r="AG592" s="54" t="s">
        <v>3541</v>
      </c>
      <c r="AH592" s="54" t="s">
        <v>3470</v>
      </c>
      <c r="AI592" s="52" t="s">
        <v>2456</v>
      </c>
      <c r="AJ592" s="52"/>
      <c r="AK592" s="54" t="s">
        <v>1385</v>
      </c>
      <c r="AL592" s="54" t="s">
        <v>1570</v>
      </c>
      <c r="AM592" s="52" t="s">
        <v>3553</v>
      </c>
      <c r="AN592" s="119">
        <v>1939000</v>
      </c>
      <c r="AO592" s="119"/>
      <c r="AP592" s="119">
        <f t="shared" si="21"/>
        <v>1961000</v>
      </c>
      <c r="AQ592" s="19"/>
      <c r="AR592" s="19"/>
      <c r="AS592" s="19"/>
      <c r="AT592" s="19"/>
      <c r="AU592" s="19"/>
      <c r="AV592" s="19"/>
      <c r="AW592" s="19"/>
      <c r="AX592" s="19"/>
    </row>
    <row r="593" spans="1:50" s="123" customFormat="1" ht="74.25" hidden="1" customHeight="1" x14ac:dyDescent="0.2">
      <c r="A593" s="52" t="s">
        <v>48</v>
      </c>
      <c r="B593" s="52" t="s">
        <v>277</v>
      </c>
      <c r="C593" s="52" t="s">
        <v>17</v>
      </c>
      <c r="D593" s="52" t="s">
        <v>34</v>
      </c>
      <c r="E593" s="52" t="s">
        <v>454</v>
      </c>
      <c r="F593" s="121" t="s">
        <v>2163</v>
      </c>
      <c r="G593" s="52" t="s">
        <v>1120</v>
      </c>
      <c r="H593" s="71" t="s">
        <v>270</v>
      </c>
      <c r="I593" s="71" t="s">
        <v>1119</v>
      </c>
      <c r="J593" s="122">
        <v>1600000</v>
      </c>
      <c r="K593" s="78"/>
      <c r="L593" s="249" t="s">
        <v>137</v>
      </c>
      <c r="M593" s="78"/>
      <c r="N593" s="19" t="s">
        <v>1396</v>
      </c>
      <c r="O593" s="19" t="s">
        <v>2636</v>
      </c>
      <c r="P593" s="19" t="s">
        <v>3827</v>
      </c>
      <c r="Q593" s="19" t="s">
        <v>1394</v>
      </c>
      <c r="R593" s="19" t="s">
        <v>12</v>
      </c>
      <c r="S593" s="18" t="s">
        <v>108</v>
      </c>
      <c r="T593" s="19"/>
      <c r="U593" s="19"/>
      <c r="V593" s="19" t="s">
        <v>3828</v>
      </c>
      <c r="W593" s="19" t="s">
        <v>3831</v>
      </c>
      <c r="X593" s="18" t="s">
        <v>1261</v>
      </c>
      <c r="Y593" s="19" t="s">
        <v>3830</v>
      </c>
      <c r="Z593" s="163" t="str">
        <f t="shared" si="19"/>
        <v>งวดที่ 1 : 277,750   
งวดที่ 2 : 499,950
งวดที่ 3 :333,300</v>
      </c>
      <c r="AA593" s="19">
        <v>7014289039</v>
      </c>
      <c r="AB593" s="19"/>
      <c r="AC593" s="19"/>
      <c r="AD593" s="19"/>
      <c r="AE593" s="20" t="s">
        <v>3295</v>
      </c>
      <c r="AF593" s="54" t="s">
        <v>1385</v>
      </c>
      <c r="AG593" s="54" t="s">
        <v>3541</v>
      </c>
      <c r="AH593" s="54" t="s">
        <v>3470</v>
      </c>
      <c r="AI593" s="52" t="s">
        <v>2456</v>
      </c>
      <c r="AJ593" s="52"/>
      <c r="AK593" s="54" t="s">
        <v>1391</v>
      </c>
      <c r="AL593" s="54" t="s">
        <v>1571</v>
      </c>
      <c r="AM593" s="52" t="s">
        <v>3553</v>
      </c>
      <c r="AN593" s="119">
        <v>1111000</v>
      </c>
      <c r="AO593" s="119"/>
      <c r="AP593" s="119">
        <f t="shared" si="21"/>
        <v>489000</v>
      </c>
      <c r="AQ593" s="19"/>
      <c r="AR593" s="19"/>
      <c r="AS593" s="19"/>
      <c r="AT593" s="19"/>
      <c r="AU593" s="19"/>
      <c r="AV593" s="19"/>
      <c r="AW593" s="19"/>
      <c r="AX593" s="19"/>
    </row>
    <row r="594" spans="1:50" s="123" customFormat="1" ht="74.25" hidden="1" customHeight="1" x14ac:dyDescent="0.2">
      <c r="A594" s="52" t="s">
        <v>48</v>
      </c>
      <c r="B594" s="52" t="s">
        <v>277</v>
      </c>
      <c r="C594" s="52" t="s">
        <v>17</v>
      </c>
      <c r="D594" s="52" t="s">
        <v>34</v>
      </c>
      <c r="E594" s="52" t="s">
        <v>454</v>
      </c>
      <c r="F594" s="121" t="s">
        <v>2164</v>
      </c>
      <c r="G594" s="52" t="s">
        <v>1121</v>
      </c>
      <c r="H594" s="71" t="s">
        <v>270</v>
      </c>
      <c r="I594" s="71" t="s">
        <v>1122</v>
      </c>
      <c r="J594" s="122">
        <v>1800000</v>
      </c>
      <c r="K594" s="78"/>
      <c r="L594" s="249" t="s">
        <v>137</v>
      </c>
      <c r="M594" s="78"/>
      <c r="N594" s="19" t="s">
        <v>3832</v>
      </c>
      <c r="O594" s="19"/>
      <c r="P594" s="19"/>
      <c r="Q594" s="19"/>
      <c r="R594" s="19"/>
      <c r="S594" s="18" t="s">
        <v>108</v>
      </c>
      <c r="T594" s="19"/>
      <c r="U594" s="19"/>
      <c r="V594" s="19"/>
      <c r="W594" s="19"/>
      <c r="X594" s="18"/>
      <c r="Y594" s="46"/>
      <c r="Z594" s="16"/>
      <c r="AA594" s="19"/>
      <c r="AB594" s="19"/>
      <c r="AC594" s="19"/>
      <c r="AD594" s="19"/>
      <c r="AE594" s="19" t="s">
        <v>3833</v>
      </c>
      <c r="AF594" s="54" t="s">
        <v>3088</v>
      </c>
      <c r="AG594" s="54" t="s">
        <v>3539</v>
      </c>
      <c r="AH594" s="54" t="s">
        <v>3477</v>
      </c>
      <c r="AI594" s="52" t="s">
        <v>3467</v>
      </c>
      <c r="AJ594" s="52"/>
      <c r="AK594" s="54" t="s">
        <v>1392</v>
      </c>
      <c r="AL594" s="54" t="s">
        <v>1568</v>
      </c>
      <c r="AM594" s="52" t="s">
        <v>3553</v>
      </c>
      <c r="AN594" s="119"/>
      <c r="AO594" s="119"/>
      <c r="AP594" s="119">
        <f t="shared" si="21"/>
        <v>1800000</v>
      </c>
      <c r="AQ594" s="187" t="s">
        <v>3092</v>
      </c>
      <c r="AR594" s="187" t="s">
        <v>3093</v>
      </c>
      <c r="AS594" s="19"/>
      <c r="AT594" s="19"/>
      <c r="AU594" s="19"/>
      <c r="AV594" s="19"/>
      <c r="AW594" s="19"/>
      <c r="AX594" s="187" t="s">
        <v>3094</v>
      </c>
    </row>
    <row r="595" spans="1:50" s="123" customFormat="1" ht="72" x14ac:dyDescent="0.25">
      <c r="A595" s="52" t="s">
        <v>49</v>
      </c>
      <c r="B595" s="52" t="s">
        <v>277</v>
      </c>
      <c r="C595" s="52" t="s">
        <v>276</v>
      </c>
      <c r="D595" s="52" t="s">
        <v>11</v>
      </c>
      <c r="E595" s="52" t="s">
        <v>454</v>
      </c>
      <c r="F595" s="121" t="s">
        <v>2165</v>
      </c>
      <c r="G595" s="52" t="s">
        <v>892</v>
      </c>
      <c r="H595" s="71" t="s">
        <v>267</v>
      </c>
      <c r="I595" s="71" t="s">
        <v>274</v>
      </c>
      <c r="J595" s="122">
        <v>51000</v>
      </c>
      <c r="K595" s="78"/>
      <c r="L595" s="78"/>
      <c r="M595" s="249" t="s">
        <v>137</v>
      </c>
      <c r="N595" s="19"/>
      <c r="O595" s="19" t="s">
        <v>3095</v>
      </c>
      <c r="P595" s="48">
        <v>242236</v>
      </c>
      <c r="Q595" s="152" t="s">
        <v>3096</v>
      </c>
      <c r="R595" s="48" t="s">
        <v>1295</v>
      </c>
      <c r="S595" s="48" t="s">
        <v>65</v>
      </c>
      <c r="T595" s="48"/>
      <c r="U595" s="19"/>
      <c r="V595" s="71" t="s">
        <v>3099</v>
      </c>
      <c r="W595" s="74">
        <v>50040</v>
      </c>
      <c r="X595" s="140">
        <v>1</v>
      </c>
      <c r="Y595" s="128">
        <v>23120</v>
      </c>
      <c r="Z595" s="74">
        <v>50040</v>
      </c>
      <c r="AA595" s="19">
        <v>7014276545</v>
      </c>
      <c r="AB595" s="128">
        <v>23115</v>
      </c>
      <c r="AC595" s="128">
        <v>23115</v>
      </c>
      <c r="AD595" s="74">
        <v>50040</v>
      </c>
      <c r="AE595" s="52" t="s">
        <v>3836</v>
      </c>
      <c r="AF595" s="52" t="s">
        <v>3098</v>
      </c>
      <c r="AG595" s="52" t="s">
        <v>3544</v>
      </c>
      <c r="AH595" s="54" t="s">
        <v>3472</v>
      </c>
      <c r="AI595" s="52" t="s">
        <v>2456</v>
      </c>
      <c r="AJ595" s="52"/>
      <c r="AK595" s="52" t="s">
        <v>1399</v>
      </c>
      <c r="AL595" s="52" t="s">
        <v>1570</v>
      </c>
      <c r="AM595" s="52" t="s">
        <v>3553</v>
      </c>
      <c r="AN595" s="119">
        <v>50040</v>
      </c>
      <c r="AO595" s="119"/>
      <c r="AP595" s="119">
        <f t="shared" si="21"/>
        <v>960</v>
      </c>
      <c r="AQ595" s="48">
        <v>23079</v>
      </c>
      <c r="AR595" s="48">
        <v>23082</v>
      </c>
      <c r="AS595" s="48">
        <v>23086</v>
      </c>
      <c r="AT595" s="48">
        <v>23087</v>
      </c>
      <c r="AU595" s="48">
        <v>23090</v>
      </c>
      <c r="AV595" s="17">
        <v>51000</v>
      </c>
      <c r="AW595" s="19"/>
      <c r="AX595" s="126"/>
    </row>
    <row r="596" spans="1:50" s="123" customFormat="1" ht="72" hidden="1" x14ac:dyDescent="0.25">
      <c r="A596" s="52" t="s">
        <v>49</v>
      </c>
      <c r="B596" s="52" t="s">
        <v>277</v>
      </c>
      <c r="C596" s="52" t="s">
        <v>276</v>
      </c>
      <c r="D596" s="52" t="s">
        <v>11</v>
      </c>
      <c r="E596" s="52" t="s">
        <v>454</v>
      </c>
      <c r="F596" s="121" t="s">
        <v>2166</v>
      </c>
      <c r="G596" s="52" t="s">
        <v>893</v>
      </c>
      <c r="H596" s="71" t="s">
        <v>894</v>
      </c>
      <c r="I596" s="71" t="s">
        <v>268</v>
      </c>
      <c r="J596" s="122">
        <v>160000</v>
      </c>
      <c r="K596" s="78"/>
      <c r="L596" s="78"/>
      <c r="M596" s="249" t="s">
        <v>137</v>
      </c>
      <c r="N596" s="19"/>
      <c r="O596" s="19" t="s">
        <v>3095</v>
      </c>
      <c r="P596" s="48">
        <v>242236</v>
      </c>
      <c r="Q596" s="387" t="s">
        <v>3096</v>
      </c>
      <c r="R596" s="48" t="s">
        <v>1295</v>
      </c>
      <c r="S596" s="48" t="s">
        <v>65</v>
      </c>
      <c r="T596" s="48"/>
      <c r="U596" s="19"/>
      <c r="V596" s="71" t="s">
        <v>3099</v>
      </c>
      <c r="W596" s="74">
        <v>160000</v>
      </c>
      <c r="X596" s="140">
        <v>1</v>
      </c>
      <c r="Y596" s="128">
        <v>23120</v>
      </c>
      <c r="Z596" s="74">
        <v>160000</v>
      </c>
      <c r="AA596" s="19">
        <v>7014276545</v>
      </c>
      <c r="AB596" s="128">
        <v>23115</v>
      </c>
      <c r="AC596" s="128">
        <v>23115</v>
      </c>
      <c r="AD596" s="74">
        <v>160000</v>
      </c>
      <c r="AE596" s="126" t="s">
        <v>3836</v>
      </c>
      <c r="AF596" s="52" t="s">
        <v>3098</v>
      </c>
      <c r="AG596" s="52" t="s">
        <v>3544</v>
      </c>
      <c r="AH596" s="52" t="s">
        <v>2457</v>
      </c>
      <c r="AI596" s="52" t="s">
        <v>2457</v>
      </c>
      <c r="AJ596" s="52"/>
      <c r="AK596" s="52" t="s">
        <v>1399</v>
      </c>
      <c r="AL596" s="52" t="s">
        <v>1570</v>
      </c>
      <c r="AM596" s="52" t="s">
        <v>3552</v>
      </c>
      <c r="AN596" s="119"/>
      <c r="AO596" s="122">
        <v>160000</v>
      </c>
      <c r="AP596" s="119">
        <f t="shared" si="21"/>
        <v>0</v>
      </c>
      <c r="AQ596" s="48">
        <v>23079</v>
      </c>
      <c r="AR596" s="48">
        <v>23082</v>
      </c>
      <c r="AS596" s="48">
        <v>23086</v>
      </c>
      <c r="AT596" s="48">
        <v>23087</v>
      </c>
      <c r="AU596" s="48">
        <v>23090</v>
      </c>
      <c r="AV596" s="17">
        <v>160000</v>
      </c>
      <c r="AW596" s="19"/>
      <c r="AX596" s="126"/>
    </row>
    <row r="597" spans="1:50" s="123" customFormat="1" ht="72" x14ac:dyDescent="0.25">
      <c r="A597" s="52" t="s">
        <v>49</v>
      </c>
      <c r="B597" s="52" t="s">
        <v>277</v>
      </c>
      <c r="C597" s="52" t="s">
        <v>276</v>
      </c>
      <c r="D597" s="52" t="s">
        <v>11</v>
      </c>
      <c r="E597" s="52" t="s">
        <v>454</v>
      </c>
      <c r="F597" s="121" t="s">
        <v>2167</v>
      </c>
      <c r="G597" s="52" t="s">
        <v>895</v>
      </c>
      <c r="H597" s="71" t="s">
        <v>896</v>
      </c>
      <c r="I597" s="71" t="s">
        <v>268</v>
      </c>
      <c r="J597" s="122">
        <v>300000</v>
      </c>
      <c r="K597" s="78"/>
      <c r="L597" s="78"/>
      <c r="M597" s="249" t="s">
        <v>137</v>
      </c>
      <c r="N597" s="19"/>
      <c r="O597" s="19" t="s">
        <v>1398</v>
      </c>
      <c r="P597" s="48">
        <v>242236</v>
      </c>
      <c r="Q597" s="152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>
        <v>7014276509</v>
      </c>
      <c r="AB597" s="19"/>
      <c r="AC597" s="19"/>
      <c r="AD597" s="19"/>
      <c r="AE597" s="52" t="s">
        <v>3837</v>
      </c>
      <c r="AF597" s="52" t="s">
        <v>1399</v>
      </c>
      <c r="AG597" s="54" t="s">
        <v>3541</v>
      </c>
      <c r="AH597" s="54" t="s">
        <v>3470</v>
      </c>
      <c r="AI597" s="52" t="s">
        <v>2456</v>
      </c>
      <c r="AJ597" s="52"/>
      <c r="AK597" s="52" t="s">
        <v>1399</v>
      </c>
      <c r="AL597" s="52" t="s">
        <v>1570</v>
      </c>
      <c r="AM597" s="52" t="s">
        <v>3553</v>
      </c>
      <c r="AN597" s="119">
        <v>297000</v>
      </c>
      <c r="AO597" s="119"/>
      <c r="AP597" s="119">
        <f t="shared" si="21"/>
        <v>3000</v>
      </c>
      <c r="AQ597" s="48">
        <v>23079</v>
      </c>
      <c r="AR597" s="48">
        <v>23082</v>
      </c>
      <c r="AS597" s="48">
        <v>23086</v>
      </c>
      <c r="AT597" s="48">
        <v>23087</v>
      </c>
      <c r="AU597" s="48">
        <v>23090</v>
      </c>
      <c r="AV597" s="17">
        <v>300000</v>
      </c>
      <c r="AW597" s="19"/>
      <c r="AX597" s="126"/>
    </row>
    <row r="598" spans="1:50" s="123" customFormat="1" ht="72" hidden="1" x14ac:dyDescent="0.25">
      <c r="A598" s="52" t="s">
        <v>49</v>
      </c>
      <c r="B598" s="52" t="s">
        <v>277</v>
      </c>
      <c r="C598" s="52" t="s">
        <v>276</v>
      </c>
      <c r="D598" s="52" t="s">
        <v>11</v>
      </c>
      <c r="E598" s="52" t="s">
        <v>454</v>
      </c>
      <c r="F598" s="121" t="s">
        <v>2168</v>
      </c>
      <c r="G598" s="52" t="s">
        <v>897</v>
      </c>
      <c r="H598" s="71" t="s">
        <v>270</v>
      </c>
      <c r="I598" s="71" t="s">
        <v>271</v>
      </c>
      <c r="J598" s="122">
        <v>180000</v>
      </c>
      <c r="K598" s="78"/>
      <c r="L598" s="78"/>
      <c r="M598" s="249" t="s">
        <v>137</v>
      </c>
      <c r="N598" s="19"/>
      <c r="O598" s="19" t="s">
        <v>1400</v>
      </c>
      <c r="P598" s="48">
        <v>242233</v>
      </c>
      <c r="Q598" s="387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126" t="s">
        <v>3102</v>
      </c>
      <c r="AF598" s="52" t="s">
        <v>3102</v>
      </c>
      <c r="AG598" s="52" t="s">
        <v>3544</v>
      </c>
      <c r="AH598" s="52" t="s">
        <v>2457</v>
      </c>
      <c r="AI598" s="52" t="s">
        <v>2457</v>
      </c>
      <c r="AJ598" s="52"/>
      <c r="AK598" s="52" t="s">
        <v>1401</v>
      </c>
      <c r="AL598" s="52" t="s">
        <v>1570</v>
      </c>
      <c r="AM598" s="52" t="s">
        <v>3552</v>
      </c>
      <c r="AN598" s="119"/>
      <c r="AO598" s="122">
        <v>180000</v>
      </c>
      <c r="AP598" s="119">
        <f t="shared" si="21"/>
        <v>0</v>
      </c>
      <c r="AQ598" s="48">
        <v>23079</v>
      </c>
      <c r="AR598" s="48">
        <v>23082</v>
      </c>
      <c r="AS598" s="48">
        <v>23086</v>
      </c>
      <c r="AT598" s="48">
        <v>23087</v>
      </c>
      <c r="AU598" s="48">
        <v>23090</v>
      </c>
      <c r="AV598" s="17">
        <v>180000</v>
      </c>
      <c r="AW598" s="19"/>
      <c r="AX598" s="126"/>
    </row>
    <row r="599" spans="1:50" s="123" customFormat="1" ht="72" hidden="1" x14ac:dyDescent="0.2">
      <c r="A599" s="52" t="s">
        <v>49</v>
      </c>
      <c r="B599" s="52" t="s">
        <v>277</v>
      </c>
      <c r="C599" s="52" t="s">
        <v>276</v>
      </c>
      <c r="D599" s="52" t="s">
        <v>11</v>
      </c>
      <c r="E599" s="52" t="s">
        <v>454</v>
      </c>
      <c r="F599" s="121" t="s">
        <v>2169</v>
      </c>
      <c r="G599" s="52" t="s">
        <v>898</v>
      </c>
      <c r="H599" s="71" t="s">
        <v>319</v>
      </c>
      <c r="I599" s="71" t="s">
        <v>271</v>
      </c>
      <c r="J599" s="122">
        <v>88000</v>
      </c>
      <c r="K599" s="78"/>
      <c r="L599" s="78"/>
      <c r="M599" s="249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>
        <v>7014276588</v>
      </c>
      <c r="AB599" s="128">
        <v>23104</v>
      </c>
      <c r="AC599" s="128">
        <v>23108</v>
      </c>
      <c r="AD599" s="74">
        <v>88000</v>
      </c>
      <c r="AE599" s="126" t="s">
        <v>3102</v>
      </c>
      <c r="AF599" s="52" t="s">
        <v>3105</v>
      </c>
      <c r="AG599" s="52" t="s">
        <v>3544</v>
      </c>
      <c r="AH599" s="54" t="s">
        <v>3472</v>
      </c>
      <c r="AI599" s="52" t="s">
        <v>2457</v>
      </c>
      <c r="AJ599" s="52"/>
      <c r="AK599" s="52" t="s">
        <v>1402</v>
      </c>
      <c r="AL599" s="52" t="s">
        <v>1570</v>
      </c>
      <c r="AM599" s="52" t="s">
        <v>3553</v>
      </c>
      <c r="AN599" s="119"/>
      <c r="AO599" s="119">
        <v>88000</v>
      </c>
      <c r="AP599" s="119">
        <f t="shared" si="21"/>
        <v>0</v>
      </c>
      <c r="AQ599" s="48">
        <v>23079</v>
      </c>
      <c r="AR599" s="48">
        <v>23082</v>
      </c>
      <c r="AS599" s="48">
        <v>23090</v>
      </c>
      <c r="AT599" s="48">
        <v>23093</v>
      </c>
      <c r="AU599" s="48">
        <v>23096</v>
      </c>
      <c r="AV599" s="17">
        <v>88000</v>
      </c>
      <c r="AW599" s="19"/>
      <c r="AX599" s="126"/>
    </row>
    <row r="600" spans="1:50" s="123" customFormat="1" ht="90" x14ac:dyDescent="0.2">
      <c r="A600" s="52" t="s">
        <v>49</v>
      </c>
      <c r="B600" s="52" t="s">
        <v>277</v>
      </c>
      <c r="C600" s="52" t="s">
        <v>276</v>
      </c>
      <c r="D600" s="52" t="s">
        <v>11</v>
      </c>
      <c r="E600" s="52" t="s">
        <v>454</v>
      </c>
      <c r="F600" s="121" t="s">
        <v>2170</v>
      </c>
      <c r="G600" s="52" t="s">
        <v>899</v>
      </c>
      <c r="H600" s="71" t="s">
        <v>900</v>
      </c>
      <c r="I600" s="71" t="s">
        <v>271</v>
      </c>
      <c r="J600" s="122">
        <v>775600</v>
      </c>
      <c r="K600" s="249" t="s">
        <v>137</v>
      </c>
      <c r="L600" s="78"/>
      <c r="M600" s="78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>
        <v>7014275976</v>
      </c>
      <c r="AB600" s="19"/>
      <c r="AC600" s="19"/>
      <c r="AD600" s="19"/>
      <c r="AE600" s="52" t="s">
        <v>3838</v>
      </c>
      <c r="AF600" s="52" t="s">
        <v>3110</v>
      </c>
      <c r="AG600" s="52" t="s">
        <v>3544</v>
      </c>
      <c r="AH600" s="52" t="s">
        <v>3472</v>
      </c>
      <c r="AI600" s="52" t="s">
        <v>2456</v>
      </c>
      <c r="AJ600" s="52"/>
      <c r="AK600" s="52" t="s">
        <v>1404</v>
      </c>
      <c r="AL600" s="52" t="s">
        <v>1571</v>
      </c>
      <c r="AM600" s="52" t="s">
        <v>3553</v>
      </c>
      <c r="AN600" s="119">
        <v>511000</v>
      </c>
      <c r="AO600" s="119"/>
      <c r="AP600" s="119">
        <f t="shared" si="21"/>
        <v>264600</v>
      </c>
      <c r="AQ600" s="48">
        <v>23079</v>
      </c>
      <c r="AR600" s="48">
        <v>23082</v>
      </c>
      <c r="AS600" s="48">
        <v>23110</v>
      </c>
      <c r="AT600" s="48">
        <v>23111</v>
      </c>
      <c r="AU600" s="48">
        <v>23118</v>
      </c>
      <c r="AV600" s="17">
        <v>775600</v>
      </c>
      <c r="AW600" s="19"/>
      <c r="AX600" s="126"/>
    </row>
    <row r="601" spans="1:50" s="123" customFormat="1" ht="72" x14ac:dyDescent="0.2">
      <c r="A601" s="52" t="s">
        <v>49</v>
      </c>
      <c r="B601" s="52" t="s">
        <v>277</v>
      </c>
      <c r="C601" s="52" t="s">
        <v>276</v>
      </c>
      <c r="D601" s="52" t="s">
        <v>11</v>
      </c>
      <c r="E601" s="52" t="s">
        <v>454</v>
      </c>
      <c r="F601" s="121" t="s">
        <v>2171</v>
      </c>
      <c r="G601" s="52" t="s">
        <v>901</v>
      </c>
      <c r="H601" s="71" t="s">
        <v>269</v>
      </c>
      <c r="I601" s="71" t="s">
        <v>271</v>
      </c>
      <c r="J601" s="122">
        <v>15000</v>
      </c>
      <c r="K601" s="78"/>
      <c r="L601" s="78"/>
      <c r="M601" s="249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>
        <v>7014276956</v>
      </c>
      <c r="AB601" s="19"/>
      <c r="AC601" s="19"/>
      <c r="AD601" s="19"/>
      <c r="AE601" s="52" t="s">
        <v>3839</v>
      </c>
      <c r="AF601" s="52" t="s">
        <v>3114</v>
      </c>
      <c r="AG601" s="52" t="s">
        <v>3544</v>
      </c>
      <c r="AH601" s="54" t="s">
        <v>3472</v>
      </c>
      <c r="AI601" s="52" t="s">
        <v>2456</v>
      </c>
      <c r="AJ601" s="52"/>
      <c r="AK601" s="52" t="s">
        <v>1406</v>
      </c>
      <c r="AL601" s="52" t="s">
        <v>1570</v>
      </c>
      <c r="AM601" s="52" t="s">
        <v>3553</v>
      </c>
      <c r="AN601" s="119">
        <v>15000</v>
      </c>
      <c r="AO601" s="119"/>
      <c r="AP601" s="119">
        <f t="shared" si="21"/>
        <v>0</v>
      </c>
      <c r="AQ601" s="48">
        <v>23079</v>
      </c>
      <c r="AR601" s="48">
        <v>23082</v>
      </c>
      <c r="AS601" s="48">
        <v>23090</v>
      </c>
      <c r="AT601" s="48">
        <v>23093</v>
      </c>
      <c r="AU601" s="48">
        <v>23096</v>
      </c>
      <c r="AV601" s="17">
        <v>15000</v>
      </c>
      <c r="AW601" s="19"/>
      <c r="AX601" s="126"/>
    </row>
    <row r="602" spans="1:50" s="123" customFormat="1" ht="72" x14ac:dyDescent="0.2">
      <c r="A602" s="52" t="s">
        <v>49</v>
      </c>
      <c r="B602" s="52" t="s">
        <v>277</v>
      </c>
      <c r="C602" s="52" t="s">
        <v>276</v>
      </c>
      <c r="D602" s="52" t="s">
        <v>11</v>
      </c>
      <c r="E602" s="52" t="s">
        <v>454</v>
      </c>
      <c r="F602" s="121" t="s">
        <v>2172</v>
      </c>
      <c r="G602" s="52" t="s">
        <v>902</v>
      </c>
      <c r="H602" s="71" t="s">
        <v>267</v>
      </c>
      <c r="I602" s="71" t="s">
        <v>273</v>
      </c>
      <c r="J602" s="122">
        <v>60000</v>
      </c>
      <c r="K602" s="78"/>
      <c r="L602" s="78"/>
      <c r="M602" s="249" t="s">
        <v>137</v>
      </c>
      <c r="N602" s="19"/>
      <c r="O602" s="19" t="s">
        <v>3840</v>
      </c>
      <c r="P602" s="48">
        <v>242247</v>
      </c>
      <c r="Q602" s="48" t="s">
        <v>3186</v>
      </c>
      <c r="R602" s="48" t="s">
        <v>12</v>
      </c>
      <c r="S602" s="48" t="s">
        <v>65</v>
      </c>
      <c r="T602" s="48"/>
      <c r="U602" s="19"/>
      <c r="V602" s="71" t="s">
        <v>3841</v>
      </c>
      <c r="W602" s="74">
        <v>60000</v>
      </c>
      <c r="X602" s="18">
        <v>5</v>
      </c>
      <c r="Y602" s="128">
        <v>23116</v>
      </c>
      <c r="Z602" s="74">
        <v>60000</v>
      </c>
      <c r="AA602" s="19">
        <v>7014285625</v>
      </c>
      <c r="AB602" s="19"/>
      <c r="AC602" s="19"/>
      <c r="AD602" s="19"/>
      <c r="AE602" s="52" t="s">
        <v>3842</v>
      </c>
      <c r="AF602" s="52" t="s">
        <v>3118</v>
      </c>
      <c r="AG602" s="52" t="s">
        <v>3544</v>
      </c>
      <c r="AH602" s="54" t="s">
        <v>3472</v>
      </c>
      <c r="AI602" s="52" t="s">
        <v>2456</v>
      </c>
      <c r="AJ602" s="52"/>
      <c r="AK602" s="52" t="s">
        <v>1399</v>
      </c>
      <c r="AL602" s="52" t="s">
        <v>1570</v>
      </c>
      <c r="AM602" s="52" t="s">
        <v>3553</v>
      </c>
      <c r="AN602" s="122">
        <v>60000</v>
      </c>
      <c r="AO602" s="119"/>
      <c r="AP602" s="119">
        <f t="shared" si="21"/>
        <v>0</v>
      </c>
      <c r="AQ602" s="48">
        <v>23079</v>
      </c>
      <c r="AR602" s="48">
        <v>23082</v>
      </c>
      <c r="AS602" s="48">
        <v>23086</v>
      </c>
      <c r="AT602" s="48">
        <v>23087</v>
      </c>
      <c r="AU602" s="48">
        <v>23090</v>
      </c>
      <c r="AV602" s="17">
        <v>60000</v>
      </c>
      <c r="AW602" s="19"/>
      <c r="AX602" s="126"/>
    </row>
    <row r="603" spans="1:50" s="123" customFormat="1" ht="72" x14ac:dyDescent="0.25">
      <c r="A603" s="52" t="s">
        <v>49</v>
      </c>
      <c r="B603" s="52" t="s">
        <v>277</v>
      </c>
      <c r="C603" s="52" t="s">
        <v>276</v>
      </c>
      <c r="D603" s="52" t="s">
        <v>11</v>
      </c>
      <c r="E603" s="52" t="s">
        <v>454</v>
      </c>
      <c r="F603" s="121" t="s">
        <v>2173</v>
      </c>
      <c r="G603" s="52" t="s">
        <v>903</v>
      </c>
      <c r="H603" s="71" t="s">
        <v>319</v>
      </c>
      <c r="I603" s="71" t="s">
        <v>273</v>
      </c>
      <c r="J603" s="122">
        <v>60000</v>
      </c>
      <c r="K603" s="78"/>
      <c r="L603" s="78"/>
      <c r="M603" s="249" t="s">
        <v>137</v>
      </c>
      <c r="N603" s="19"/>
      <c r="O603" s="19" t="s">
        <v>1398</v>
      </c>
      <c r="P603" s="48">
        <v>242236</v>
      </c>
      <c r="Q603" s="152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>
        <v>7014276509</v>
      </c>
      <c r="AB603" s="19"/>
      <c r="AC603" s="19"/>
      <c r="AD603" s="19"/>
      <c r="AE603" s="52" t="s">
        <v>3842</v>
      </c>
      <c r="AF603" s="52" t="s">
        <v>3098</v>
      </c>
      <c r="AG603" s="52" t="s">
        <v>3544</v>
      </c>
      <c r="AH603" s="54" t="s">
        <v>3472</v>
      </c>
      <c r="AI603" s="52" t="s">
        <v>2456</v>
      </c>
      <c r="AJ603" s="52"/>
      <c r="AK603" s="52" t="s">
        <v>1399</v>
      </c>
      <c r="AL603" s="52" t="s">
        <v>1570</v>
      </c>
      <c r="AM603" s="52" t="s">
        <v>3553</v>
      </c>
      <c r="AN603" s="122">
        <v>60000</v>
      </c>
      <c r="AO603" s="119"/>
      <c r="AP603" s="119">
        <f t="shared" si="21"/>
        <v>0</v>
      </c>
      <c r="AQ603" s="48">
        <v>23079</v>
      </c>
      <c r="AR603" s="48">
        <v>23082</v>
      </c>
      <c r="AS603" s="48">
        <v>23086</v>
      </c>
      <c r="AT603" s="48">
        <v>23087</v>
      </c>
      <c r="AU603" s="48">
        <v>23090</v>
      </c>
      <c r="AV603" s="17">
        <v>60000</v>
      </c>
      <c r="AW603" s="19"/>
      <c r="AX603" s="126"/>
    </row>
    <row r="604" spans="1:50" s="123" customFormat="1" ht="72" x14ac:dyDescent="0.25">
      <c r="A604" s="52" t="s">
        <v>49</v>
      </c>
      <c r="B604" s="52" t="s">
        <v>277</v>
      </c>
      <c r="C604" s="52" t="s">
        <v>276</v>
      </c>
      <c r="D604" s="52" t="s">
        <v>11</v>
      </c>
      <c r="E604" s="52" t="s">
        <v>454</v>
      </c>
      <c r="F604" s="121" t="s">
        <v>2174</v>
      </c>
      <c r="G604" s="52" t="s">
        <v>904</v>
      </c>
      <c r="H604" s="71" t="s">
        <v>267</v>
      </c>
      <c r="I604" s="71" t="s">
        <v>274</v>
      </c>
      <c r="J604" s="122">
        <v>48000</v>
      </c>
      <c r="K604" s="78"/>
      <c r="L604" s="78"/>
      <c r="M604" s="249" t="s">
        <v>137</v>
      </c>
      <c r="N604" s="19"/>
      <c r="O604" s="19" t="s">
        <v>1398</v>
      </c>
      <c r="P604" s="48">
        <v>242236</v>
      </c>
      <c r="Q604" s="153" t="s">
        <v>3096</v>
      </c>
      <c r="R604" s="48" t="s">
        <v>1295</v>
      </c>
      <c r="S604" s="48" t="s">
        <v>65</v>
      </c>
      <c r="T604" s="48"/>
      <c r="U604" s="19"/>
      <c r="V604" s="71" t="s">
        <v>3099</v>
      </c>
      <c r="W604" s="74">
        <v>48000</v>
      </c>
      <c r="X604" s="140">
        <v>1</v>
      </c>
      <c r="Y604" s="128">
        <v>23120</v>
      </c>
      <c r="Z604" s="74">
        <v>48000</v>
      </c>
      <c r="AA604" s="19">
        <v>7014276545</v>
      </c>
      <c r="AB604" s="128">
        <v>23115</v>
      </c>
      <c r="AC604" s="128">
        <v>23115</v>
      </c>
      <c r="AD604" s="74">
        <v>48000</v>
      </c>
      <c r="AE604" s="52" t="s">
        <v>3836</v>
      </c>
      <c r="AF604" s="52" t="s">
        <v>3098</v>
      </c>
      <c r="AG604" s="52" t="s">
        <v>3544</v>
      </c>
      <c r="AH604" s="54" t="s">
        <v>3472</v>
      </c>
      <c r="AI604" s="52" t="s">
        <v>2456</v>
      </c>
      <c r="AJ604" s="52"/>
      <c r="AK604" s="52" t="s">
        <v>1399</v>
      </c>
      <c r="AL604" s="52" t="s">
        <v>1570</v>
      </c>
      <c r="AM604" s="52" t="s">
        <v>3553</v>
      </c>
      <c r="AN604" s="122">
        <v>48000</v>
      </c>
      <c r="AO604" s="119"/>
      <c r="AP604" s="119">
        <f t="shared" si="21"/>
        <v>0</v>
      </c>
      <c r="AQ604" s="48">
        <v>23079</v>
      </c>
      <c r="AR604" s="48">
        <v>23082</v>
      </c>
      <c r="AS604" s="48">
        <v>23086</v>
      </c>
      <c r="AT604" s="48">
        <v>23087</v>
      </c>
      <c r="AU604" s="48">
        <v>23090</v>
      </c>
      <c r="AV604" s="17">
        <v>48000</v>
      </c>
      <c r="AW604" s="19"/>
      <c r="AX604" s="126"/>
    </row>
    <row r="605" spans="1:50" s="123" customFormat="1" ht="72" x14ac:dyDescent="0.25">
      <c r="A605" s="52" t="s">
        <v>49</v>
      </c>
      <c r="B605" s="52" t="s">
        <v>277</v>
      </c>
      <c r="C605" s="52" t="s">
        <v>276</v>
      </c>
      <c r="D605" s="52" t="s">
        <v>11</v>
      </c>
      <c r="E605" s="52" t="s">
        <v>454</v>
      </c>
      <c r="F605" s="121" t="s">
        <v>2175</v>
      </c>
      <c r="G605" s="52" t="s">
        <v>905</v>
      </c>
      <c r="H605" s="71" t="s">
        <v>464</v>
      </c>
      <c r="I605" s="71" t="s">
        <v>268</v>
      </c>
      <c r="J605" s="122">
        <v>97500</v>
      </c>
      <c r="K605" s="78"/>
      <c r="L605" s="78"/>
      <c r="M605" s="249" t="s">
        <v>137</v>
      </c>
      <c r="N605" s="19"/>
      <c r="O605" s="19" t="s">
        <v>1398</v>
      </c>
      <c r="P605" s="48">
        <v>242236</v>
      </c>
      <c r="Q605" s="152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>
        <v>7014276509</v>
      </c>
      <c r="AB605" s="19"/>
      <c r="AC605" s="19"/>
      <c r="AD605" s="19"/>
      <c r="AE605" s="52" t="s">
        <v>3842</v>
      </c>
      <c r="AF605" s="52" t="s">
        <v>3098</v>
      </c>
      <c r="AG605" s="52" t="s">
        <v>3544</v>
      </c>
      <c r="AH605" s="54" t="s">
        <v>3472</v>
      </c>
      <c r="AI605" s="52" t="s">
        <v>2456</v>
      </c>
      <c r="AJ605" s="52"/>
      <c r="AK605" s="52" t="s">
        <v>1399</v>
      </c>
      <c r="AL605" s="52" t="s">
        <v>1570</v>
      </c>
      <c r="AM605" s="52" t="s">
        <v>3553</v>
      </c>
      <c r="AN605" s="122">
        <v>97500</v>
      </c>
      <c r="AO605" s="119"/>
      <c r="AP605" s="119">
        <f t="shared" si="21"/>
        <v>0</v>
      </c>
      <c r="AQ605" s="48">
        <v>23079</v>
      </c>
      <c r="AR605" s="48">
        <v>23082</v>
      </c>
      <c r="AS605" s="48">
        <v>23086</v>
      </c>
      <c r="AT605" s="48">
        <v>23087</v>
      </c>
      <c r="AU605" s="48">
        <v>23090</v>
      </c>
      <c r="AV605" s="17">
        <v>97500</v>
      </c>
      <c r="AW605" s="19"/>
      <c r="AX605" s="126"/>
    </row>
    <row r="606" spans="1:50" s="123" customFormat="1" ht="72" hidden="1" x14ac:dyDescent="0.2">
      <c r="A606" s="52" t="s">
        <v>49</v>
      </c>
      <c r="B606" s="52" t="s">
        <v>277</v>
      </c>
      <c r="C606" s="52" t="s">
        <v>276</v>
      </c>
      <c r="D606" s="52" t="s">
        <v>11</v>
      </c>
      <c r="E606" s="52" t="s">
        <v>454</v>
      </c>
      <c r="F606" s="121" t="s">
        <v>2176</v>
      </c>
      <c r="G606" s="52" t="s">
        <v>906</v>
      </c>
      <c r="H606" s="71" t="s">
        <v>459</v>
      </c>
      <c r="I606" s="71" t="s">
        <v>268</v>
      </c>
      <c r="J606" s="122">
        <v>34000</v>
      </c>
      <c r="K606" s="78"/>
      <c r="L606" s="78"/>
      <c r="M606" s="249" t="s">
        <v>137</v>
      </c>
      <c r="N606" s="19"/>
      <c r="O606" s="19" t="s">
        <v>1407</v>
      </c>
      <c r="P606" s="48">
        <v>242250</v>
      </c>
      <c r="Q606" s="48" t="s">
        <v>3119</v>
      </c>
      <c r="R606" s="48" t="s">
        <v>1297</v>
      </c>
      <c r="S606" s="48" t="s">
        <v>65</v>
      </c>
      <c r="T606" s="81" t="s">
        <v>2691</v>
      </c>
      <c r="U606" s="19"/>
      <c r="V606" s="71" t="s">
        <v>3843</v>
      </c>
      <c r="W606" s="74">
        <v>30000</v>
      </c>
      <c r="X606" s="18">
        <v>4</v>
      </c>
      <c r="Y606" s="128">
        <v>23109</v>
      </c>
      <c r="Z606" s="74">
        <v>30000</v>
      </c>
      <c r="AA606" s="19">
        <v>7014283407</v>
      </c>
      <c r="AB606" s="128">
        <v>23108</v>
      </c>
      <c r="AC606" s="128">
        <v>23108</v>
      </c>
      <c r="AD606" s="74">
        <v>30000</v>
      </c>
      <c r="AE606" s="126" t="s">
        <v>3102</v>
      </c>
      <c r="AF606" s="52" t="s">
        <v>3121</v>
      </c>
      <c r="AG606" s="52" t="s">
        <v>3544</v>
      </c>
      <c r="AH606" s="54" t="s">
        <v>3472</v>
      </c>
      <c r="AI606" s="52" t="s">
        <v>2457</v>
      </c>
      <c r="AJ606" s="52"/>
      <c r="AK606" s="52" t="s">
        <v>1408</v>
      </c>
      <c r="AL606" s="52" t="s">
        <v>1570</v>
      </c>
      <c r="AM606" s="52" t="s">
        <v>3553</v>
      </c>
      <c r="AN606" s="119"/>
      <c r="AO606" s="119">
        <v>30000</v>
      </c>
      <c r="AP606" s="119">
        <f t="shared" si="21"/>
        <v>4000</v>
      </c>
      <c r="AQ606" s="48">
        <v>23079</v>
      </c>
      <c r="AR606" s="48">
        <v>23082</v>
      </c>
      <c r="AS606" s="48">
        <v>23086</v>
      </c>
      <c r="AT606" s="48">
        <v>23087</v>
      </c>
      <c r="AU606" s="48">
        <v>23090</v>
      </c>
      <c r="AV606" s="17">
        <v>34000</v>
      </c>
      <c r="AW606" s="19"/>
      <c r="AX606" s="126"/>
    </row>
    <row r="607" spans="1:50" s="123" customFormat="1" ht="72" hidden="1" x14ac:dyDescent="0.2">
      <c r="A607" s="52" t="s">
        <v>49</v>
      </c>
      <c r="B607" s="52" t="s">
        <v>277</v>
      </c>
      <c r="C607" s="52" t="s">
        <v>276</v>
      </c>
      <c r="D607" s="52" t="s">
        <v>11</v>
      </c>
      <c r="E607" s="52" t="s">
        <v>454</v>
      </c>
      <c r="F607" s="121" t="s">
        <v>2177</v>
      </c>
      <c r="G607" s="52" t="s">
        <v>907</v>
      </c>
      <c r="H607" s="71" t="s">
        <v>908</v>
      </c>
      <c r="I607" s="71" t="s">
        <v>268</v>
      </c>
      <c r="J607" s="122">
        <v>50000</v>
      </c>
      <c r="K607" s="78"/>
      <c r="L607" s="78"/>
      <c r="M607" s="249" t="s">
        <v>137</v>
      </c>
      <c r="N607" s="19"/>
      <c r="O607" s="19" t="s">
        <v>1407</v>
      </c>
      <c r="P607" s="48">
        <v>242250</v>
      </c>
      <c r="Q607" s="48" t="s">
        <v>3119</v>
      </c>
      <c r="R607" s="48" t="s">
        <v>1297</v>
      </c>
      <c r="S607" s="48" t="s">
        <v>65</v>
      </c>
      <c r="T607" s="81" t="s">
        <v>2691</v>
      </c>
      <c r="U607" s="19"/>
      <c r="V607" s="71" t="s">
        <v>3843</v>
      </c>
      <c r="W607" s="74">
        <v>43750</v>
      </c>
      <c r="X607" s="18">
        <v>4</v>
      </c>
      <c r="Y607" s="128">
        <v>23109</v>
      </c>
      <c r="Z607" s="74">
        <v>43750</v>
      </c>
      <c r="AA607" s="19">
        <v>7014283407</v>
      </c>
      <c r="AB607" s="128">
        <v>23108</v>
      </c>
      <c r="AC607" s="128">
        <v>23108</v>
      </c>
      <c r="AD607" s="74">
        <v>43750</v>
      </c>
      <c r="AE607" s="126" t="s">
        <v>3102</v>
      </c>
      <c r="AF607" s="52" t="s">
        <v>3121</v>
      </c>
      <c r="AG607" s="52" t="s">
        <v>3544</v>
      </c>
      <c r="AH607" s="54" t="s">
        <v>3472</v>
      </c>
      <c r="AI607" s="52" t="s">
        <v>2457</v>
      </c>
      <c r="AJ607" s="52"/>
      <c r="AK607" s="52" t="s">
        <v>1408</v>
      </c>
      <c r="AL607" s="52" t="s">
        <v>1570</v>
      </c>
      <c r="AM607" s="52" t="s">
        <v>3553</v>
      </c>
      <c r="AN607" s="119"/>
      <c r="AO607" s="119">
        <v>43750</v>
      </c>
      <c r="AP607" s="119">
        <f t="shared" si="21"/>
        <v>6250</v>
      </c>
      <c r="AQ607" s="48">
        <v>23079</v>
      </c>
      <c r="AR607" s="48">
        <v>23082</v>
      </c>
      <c r="AS607" s="48">
        <v>23086</v>
      </c>
      <c r="AT607" s="48">
        <v>23087</v>
      </c>
      <c r="AU607" s="48">
        <v>23090</v>
      </c>
      <c r="AV607" s="17">
        <v>50000</v>
      </c>
      <c r="AW607" s="19"/>
      <c r="AX607" s="126"/>
    </row>
    <row r="608" spans="1:50" s="123" customFormat="1" ht="72" x14ac:dyDescent="0.2">
      <c r="A608" s="52" t="s">
        <v>49</v>
      </c>
      <c r="B608" s="52" t="s">
        <v>277</v>
      </c>
      <c r="C608" s="52" t="s">
        <v>276</v>
      </c>
      <c r="D608" s="52" t="s">
        <v>11</v>
      </c>
      <c r="E608" s="52" t="s">
        <v>454</v>
      </c>
      <c r="F608" s="121" t="s">
        <v>2178</v>
      </c>
      <c r="G608" s="52" t="s">
        <v>909</v>
      </c>
      <c r="H608" s="71" t="s">
        <v>459</v>
      </c>
      <c r="I608" s="71" t="s">
        <v>274</v>
      </c>
      <c r="J608" s="122">
        <v>160000</v>
      </c>
      <c r="K608" s="78"/>
      <c r="L608" s="78"/>
      <c r="M608" s="249" t="s">
        <v>137</v>
      </c>
      <c r="N608" s="19"/>
      <c r="O608" s="19" t="s">
        <v>1409</v>
      </c>
      <c r="P608" s="48">
        <v>242233</v>
      </c>
      <c r="Q608" s="154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52" t="s">
        <v>3102</v>
      </c>
      <c r="AF608" s="52" t="s">
        <v>3102</v>
      </c>
      <c r="AG608" s="52" t="s">
        <v>3544</v>
      </c>
      <c r="AH608" s="52" t="s">
        <v>3475</v>
      </c>
      <c r="AI608" s="52" t="s">
        <v>2456</v>
      </c>
      <c r="AJ608" s="52"/>
      <c r="AK608" s="52" t="s">
        <v>1410</v>
      </c>
      <c r="AL608" s="52" t="s">
        <v>1570</v>
      </c>
      <c r="AM608" s="52" t="s">
        <v>3553</v>
      </c>
      <c r="AN608" s="122">
        <v>160000</v>
      </c>
      <c r="AO608" s="119"/>
      <c r="AP608" s="119">
        <f t="shared" si="21"/>
        <v>0</v>
      </c>
      <c r="AQ608" s="48">
        <v>23079</v>
      </c>
      <c r="AR608" s="48">
        <v>23082</v>
      </c>
      <c r="AS608" s="48">
        <v>23090</v>
      </c>
      <c r="AT608" s="48">
        <v>23093</v>
      </c>
      <c r="AU608" s="48">
        <v>23096</v>
      </c>
      <c r="AV608" s="17">
        <v>160000</v>
      </c>
      <c r="AW608" s="19"/>
      <c r="AX608" s="126"/>
    </row>
    <row r="609" spans="1:50" s="123" customFormat="1" ht="72" hidden="1" x14ac:dyDescent="0.25">
      <c r="A609" s="52" t="s">
        <v>49</v>
      </c>
      <c r="B609" s="52" t="s">
        <v>277</v>
      </c>
      <c r="C609" s="52" t="s">
        <v>276</v>
      </c>
      <c r="D609" s="52" t="s">
        <v>21</v>
      </c>
      <c r="E609" s="52" t="s">
        <v>454</v>
      </c>
      <c r="F609" s="121" t="s">
        <v>2179</v>
      </c>
      <c r="G609" s="52" t="s">
        <v>910</v>
      </c>
      <c r="H609" s="71" t="s">
        <v>269</v>
      </c>
      <c r="I609" s="71" t="s">
        <v>271</v>
      </c>
      <c r="J609" s="122">
        <v>27000</v>
      </c>
      <c r="K609" s="78"/>
      <c r="L609" s="78"/>
      <c r="M609" s="249" t="s">
        <v>137</v>
      </c>
      <c r="N609" s="19"/>
      <c r="O609" s="19" t="s">
        <v>3123</v>
      </c>
      <c r="P609" s="48">
        <v>242239</v>
      </c>
      <c r="Q609" s="387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126" t="s">
        <v>3102</v>
      </c>
      <c r="AF609" s="52" t="s">
        <v>3102</v>
      </c>
      <c r="AG609" s="52" t="s">
        <v>3544</v>
      </c>
      <c r="AH609" s="52" t="s">
        <v>2457</v>
      </c>
      <c r="AI609" s="52" t="s">
        <v>2457</v>
      </c>
      <c r="AJ609" s="52"/>
      <c r="AK609" s="52" t="s">
        <v>1412</v>
      </c>
      <c r="AL609" s="52" t="s">
        <v>1570</v>
      </c>
      <c r="AM609" s="52" t="s">
        <v>3552</v>
      </c>
      <c r="AN609" s="119"/>
      <c r="AO609" s="119">
        <v>23980</v>
      </c>
      <c r="AP609" s="119">
        <f t="shared" si="21"/>
        <v>3020</v>
      </c>
      <c r="AQ609" s="48">
        <v>23079</v>
      </c>
      <c r="AR609" s="48">
        <v>23082</v>
      </c>
      <c r="AS609" s="48">
        <v>23086</v>
      </c>
      <c r="AT609" s="48">
        <v>23087</v>
      </c>
      <c r="AU609" s="48">
        <v>23090</v>
      </c>
      <c r="AV609" s="17">
        <v>27000</v>
      </c>
      <c r="AW609" s="19"/>
      <c r="AX609" s="126"/>
    </row>
    <row r="610" spans="1:50" s="123" customFormat="1" ht="72" x14ac:dyDescent="0.2">
      <c r="A610" s="52" t="s">
        <v>49</v>
      </c>
      <c r="B610" s="52" t="s">
        <v>277</v>
      </c>
      <c r="C610" s="52" t="s">
        <v>276</v>
      </c>
      <c r="D610" s="52" t="s">
        <v>21</v>
      </c>
      <c r="E610" s="52" t="s">
        <v>454</v>
      </c>
      <c r="F610" s="121" t="s">
        <v>2180</v>
      </c>
      <c r="G610" s="52" t="s">
        <v>911</v>
      </c>
      <c r="H610" s="71" t="s">
        <v>319</v>
      </c>
      <c r="I610" s="71" t="s">
        <v>274</v>
      </c>
      <c r="J610" s="122">
        <v>28800</v>
      </c>
      <c r="K610" s="78"/>
      <c r="L610" s="78"/>
      <c r="M610" s="249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3844</v>
      </c>
      <c r="W610" s="74">
        <v>28800</v>
      </c>
      <c r="X610" s="18">
        <v>4</v>
      </c>
      <c r="Y610" s="128">
        <v>23108</v>
      </c>
      <c r="Z610" s="74">
        <v>28800</v>
      </c>
      <c r="AA610" s="19">
        <v>7014275989</v>
      </c>
      <c r="AB610" s="128">
        <v>23108</v>
      </c>
      <c r="AC610" s="128">
        <v>23108</v>
      </c>
      <c r="AD610" s="74">
        <v>28800</v>
      </c>
      <c r="AE610" s="52" t="s">
        <v>3836</v>
      </c>
      <c r="AF610" s="52" t="s">
        <v>3129</v>
      </c>
      <c r="AG610" s="52" t="s">
        <v>3544</v>
      </c>
      <c r="AH610" s="54" t="s">
        <v>3472</v>
      </c>
      <c r="AI610" s="52" t="s">
        <v>2456</v>
      </c>
      <c r="AJ610" s="52"/>
      <c r="AK610" s="52" t="s">
        <v>1414</v>
      </c>
      <c r="AL610" s="52" t="s">
        <v>1570</v>
      </c>
      <c r="AM610" s="52" t="s">
        <v>3553</v>
      </c>
      <c r="AN610" s="119">
        <v>28800</v>
      </c>
      <c r="AO610" s="119"/>
      <c r="AP610" s="119">
        <f t="shared" si="21"/>
        <v>0</v>
      </c>
      <c r="AQ610" s="48">
        <v>23079</v>
      </c>
      <c r="AR610" s="48">
        <v>23082</v>
      </c>
      <c r="AS610" s="48">
        <v>23086</v>
      </c>
      <c r="AT610" s="48">
        <v>23087</v>
      </c>
      <c r="AU610" s="48">
        <v>23090</v>
      </c>
      <c r="AV610" s="17">
        <v>28800</v>
      </c>
      <c r="AW610" s="19"/>
      <c r="AX610" s="126"/>
    </row>
    <row r="611" spans="1:50" s="123" customFormat="1" ht="90" x14ac:dyDescent="0.2">
      <c r="A611" s="52" t="s">
        <v>49</v>
      </c>
      <c r="B611" s="52" t="s">
        <v>277</v>
      </c>
      <c r="C611" s="52" t="s">
        <v>276</v>
      </c>
      <c r="D611" s="52" t="s">
        <v>286</v>
      </c>
      <c r="E611" s="52" t="s">
        <v>454</v>
      </c>
      <c r="F611" s="121" t="s">
        <v>2181</v>
      </c>
      <c r="G611" s="52" t="s">
        <v>912</v>
      </c>
      <c r="H611" s="71" t="s">
        <v>269</v>
      </c>
      <c r="I611" s="71" t="s">
        <v>271</v>
      </c>
      <c r="J611" s="122">
        <v>80000</v>
      </c>
      <c r="K611" s="78"/>
      <c r="L611" s="78"/>
      <c r="M611" s="249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>
        <v>7014275973</v>
      </c>
      <c r="AB611" s="19"/>
      <c r="AC611" s="19"/>
      <c r="AD611" s="19"/>
      <c r="AE611" s="52" t="s">
        <v>3845</v>
      </c>
      <c r="AF611" s="52" t="s">
        <v>3132</v>
      </c>
      <c r="AG611" s="52" t="s">
        <v>3544</v>
      </c>
      <c r="AH611" s="54" t="s">
        <v>3472</v>
      </c>
      <c r="AI611" s="52" t="s">
        <v>2456</v>
      </c>
      <c r="AJ611" s="52"/>
      <c r="AK611" s="52" t="s">
        <v>1416</v>
      </c>
      <c r="AL611" s="52" t="s">
        <v>1570</v>
      </c>
      <c r="AM611" s="52" t="s">
        <v>3553</v>
      </c>
      <c r="AN611" s="122">
        <v>80000</v>
      </c>
      <c r="AO611" s="119"/>
      <c r="AP611" s="119">
        <f t="shared" si="21"/>
        <v>0</v>
      </c>
      <c r="AQ611" s="48">
        <v>23079</v>
      </c>
      <c r="AR611" s="48">
        <v>23082</v>
      </c>
      <c r="AS611" s="48">
        <v>23097</v>
      </c>
      <c r="AT611" s="48">
        <v>23100</v>
      </c>
      <c r="AU611" s="48">
        <v>23104</v>
      </c>
      <c r="AV611" s="17">
        <v>80000</v>
      </c>
      <c r="AW611" s="19"/>
      <c r="AX611" s="126"/>
    </row>
    <row r="612" spans="1:50" s="123" customFormat="1" ht="90" x14ac:dyDescent="0.2">
      <c r="A612" s="52" t="s">
        <v>49</v>
      </c>
      <c r="B612" s="52" t="s">
        <v>277</v>
      </c>
      <c r="C612" s="52" t="s">
        <v>276</v>
      </c>
      <c r="D612" s="52" t="s">
        <v>286</v>
      </c>
      <c r="E612" s="52" t="s">
        <v>454</v>
      </c>
      <c r="F612" s="121" t="s">
        <v>2182</v>
      </c>
      <c r="G612" s="52" t="s">
        <v>913</v>
      </c>
      <c r="H612" s="71" t="s">
        <v>303</v>
      </c>
      <c r="I612" s="71" t="s">
        <v>271</v>
      </c>
      <c r="J612" s="122">
        <v>277000</v>
      </c>
      <c r="K612" s="78"/>
      <c r="L612" s="78"/>
      <c r="M612" s="249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>
        <v>7017245973</v>
      </c>
      <c r="AB612" s="19"/>
      <c r="AC612" s="19"/>
      <c r="AD612" s="19"/>
      <c r="AE612" s="52" t="s">
        <v>3845</v>
      </c>
      <c r="AF612" s="52" t="s">
        <v>3135</v>
      </c>
      <c r="AG612" s="52" t="s">
        <v>3544</v>
      </c>
      <c r="AH612" s="54" t="s">
        <v>3472</v>
      </c>
      <c r="AI612" s="52" t="s">
        <v>2456</v>
      </c>
      <c r="AJ612" s="52"/>
      <c r="AK612" s="52" t="s">
        <v>1417</v>
      </c>
      <c r="AL612" s="52" t="s">
        <v>1570</v>
      </c>
      <c r="AM612" s="52" t="s">
        <v>3553</v>
      </c>
      <c r="AN612" s="122">
        <v>277000</v>
      </c>
      <c r="AO612" s="119"/>
      <c r="AP612" s="119">
        <f t="shared" si="21"/>
        <v>0</v>
      </c>
      <c r="AQ612" s="48">
        <v>23079</v>
      </c>
      <c r="AR612" s="48">
        <v>23082</v>
      </c>
      <c r="AS612" s="48">
        <v>23097</v>
      </c>
      <c r="AT612" s="48">
        <v>23100</v>
      </c>
      <c r="AU612" s="48">
        <v>23104</v>
      </c>
      <c r="AV612" s="17">
        <v>277000</v>
      </c>
      <c r="AW612" s="19"/>
      <c r="AX612" s="126"/>
    </row>
    <row r="613" spans="1:50" s="123" customFormat="1" ht="72" hidden="1" x14ac:dyDescent="0.25">
      <c r="A613" s="52" t="s">
        <v>49</v>
      </c>
      <c r="B613" s="52" t="s">
        <v>277</v>
      </c>
      <c r="C613" s="52" t="s">
        <v>276</v>
      </c>
      <c r="D613" s="52" t="s">
        <v>286</v>
      </c>
      <c r="E613" s="52" t="s">
        <v>454</v>
      </c>
      <c r="F613" s="121" t="s">
        <v>2183</v>
      </c>
      <c r="G613" s="52" t="s">
        <v>914</v>
      </c>
      <c r="H613" s="71" t="s">
        <v>272</v>
      </c>
      <c r="I613" s="71" t="s">
        <v>271</v>
      </c>
      <c r="J613" s="122">
        <v>111000</v>
      </c>
      <c r="K613" s="78"/>
      <c r="L613" s="78"/>
      <c r="M613" s="249" t="s">
        <v>137</v>
      </c>
      <c r="N613" s="19"/>
      <c r="O613" s="19" t="s">
        <v>1411</v>
      </c>
      <c r="P613" s="48">
        <v>242239</v>
      </c>
      <c r="Q613" s="387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126" t="s">
        <v>3102</v>
      </c>
      <c r="AF613" s="52" t="s">
        <v>3102</v>
      </c>
      <c r="AG613" s="52" t="s">
        <v>3544</v>
      </c>
      <c r="AH613" s="52" t="s">
        <v>2457</v>
      </c>
      <c r="AI613" s="52" t="s">
        <v>2457</v>
      </c>
      <c r="AJ613" s="52"/>
      <c r="AK613" s="52" t="s">
        <v>1418</v>
      </c>
      <c r="AL613" s="52" t="s">
        <v>1570</v>
      </c>
      <c r="AM613" s="52" t="s">
        <v>3552</v>
      </c>
      <c r="AN613" s="119"/>
      <c r="AO613" s="119">
        <v>110895</v>
      </c>
      <c r="AP613" s="119">
        <f t="shared" si="21"/>
        <v>105</v>
      </c>
      <c r="AQ613" s="48">
        <v>23079</v>
      </c>
      <c r="AR613" s="48">
        <v>23082</v>
      </c>
      <c r="AS613" s="48">
        <v>23086</v>
      </c>
      <c r="AT613" s="48">
        <v>23087</v>
      </c>
      <c r="AU613" s="48">
        <v>23090</v>
      </c>
      <c r="AV613" s="17">
        <v>111000</v>
      </c>
      <c r="AW613" s="19"/>
      <c r="AX613" s="126"/>
    </row>
    <row r="614" spans="1:50" s="123" customFormat="1" ht="72" hidden="1" x14ac:dyDescent="0.2">
      <c r="A614" s="52" t="s">
        <v>49</v>
      </c>
      <c r="B614" s="52" t="s">
        <v>277</v>
      </c>
      <c r="C614" s="52" t="s">
        <v>276</v>
      </c>
      <c r="D614" s="52" t="s">
        <v>13</v>
      </c>
      <c r="E614" s="52" t="s">
        <v>454</v>
      </c>
      <c r="F614" s="121" t="s">
        <v>2184</v>
      </c>
      <c r="G614" s="52" t="s">
        <v>915</v>
      </c>
      <c r="H614" s="71" t="s">
        <v>303</v>
      </c>
      <c r="I614" s="71" t="s">
        <v>271</v>
      </c>
      <c r="J614" s="122">
        <v>100000</v>
      </c>
      <c r="K614" s="78"/>
      <c r="L614" s="78"/>
      <c r="M614" s="249" t="s">
        <v>137</v>
      </c>
      <c r="N614" s="19"/>
      <c r="O614" s="19" t="s">
        <v>1419</v>
      </c>
      <c r="P614" s="48">
        <v>242233</v>
      </c>
      <c r="Q614" s="389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126" t="s">
        <v>3102</v>
      </c>
      <c r="AF614" s="52" t="s">
        <v>3102</v>
      </c>
      <c r="AG614" s="52" t="s">
        <v>3544</v>
      </c>
      <c r="AH614" s="52" t="s">
        <v>2457</v>
      </c>
      <c r="AI614" s="52" t="s">
        <v>2457</v>
      </c>
      <c r="AJ614" s="52"/>
      <c r="AK614" s="52" t="s">
        <v>1410</v>
      </c>
      <c r="AL614" s="52" t="s">
        <v>1570</v>
      </c>
      <c r="AM614" s="52" t="s">
        <v>3552</v>
      </c>
      <c r="AN614" s="119"/>
      <c r="AO614" s="122">
        <v>100000</v>
      </c>
      <c r="AP614" s="119">
        <f t="shared" si="21"/>
        <v>0</v>
      </c>
      <c r="AQ614" s="48">
        <v>23079</v>
      </c>
      <c r="AR614" s="48">
        <v>23082</v>
      </c>
      <c r="AS614" s="48">
        <v>23090</v>
      </c>
      <c r="AT614" s="48">
        <v>23093</v>
      </c>
      <c r="AU614" s="48">
        <v>23096</v>
      </c>
      <c r="AV614" s="17">
        <v>100000</v>
      </c>
      <c r="AW614" s="19"/>
      <c r="AX614" s="126"/>
    </row>
    <row r="615" spans="1:50" s="123" customFormat="1" ht="90" hidden="1" x14ac:dyDescent="0.2">
      <c r="A615" s="52" t="s">
        <v>49</v>
      </c>
      <c r="B615" s="52" t="s">
        <v>277</v>
      </c>
      <c r="C615" s="52" t="s">
        <v>276</v>
      </c>
      <c r="D615" s="52" t="s">
        <v>13</v>
      </c>
      <c r="E615" s="52" t="s">
        <v>454</v>
      </c>
      <c r="F615" s="121" t="s">
        <v>2185</v>
      </c>
      <c r="G615" s="52" t="s">
        <v>916</v>
      </c>
      <c r="H615" s="71" t="s">
        <v>317</v>
      </c>
      <c r="I615" s="71" t="s">
        <v>271</v>
      </c>
      <c r="J615" s="122">
        <v>45000</v>
      </c>
      <c r="K615" s="78"/>
      <c r="L615" s="78"/>
      <c r="M615" s="249" t="s">
        <v>137</v>
      </c>
      <c r="N615" s="19"/>
      <c r="O615" s="19" t="s">
        <v>1419</v>
      </c>
      <c r="P615" s="48">
        <v>242233</v>
      </c>
      <c r="Q615" s="388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126" t="s">
        <v>3102</v>
      </c>
      <c r="AF615" s="52" t="s">
        <v>3102</v>
      </c>
      <c r="AG615" s="52" t="s">
        <v>3544</v>
      </c>
      <c r="AH615" s="52" t="s">
        <v>2457</v>
      </c>
      <c r="AI615" s="52" t="s">
        <v>2457</v>
      </c>
      <c r="AJ615" s="52"/>
      <c r="AK615" s="52" t="s">
        <v>1410</v>
      </c>
      <c r="AL615" s="52" t="s">
        <v>1570</v>
      </c>
      <c r="AM615" s="52" t="s">
        <v>3552</v>
      </c>
      <c r="AN615" s="119"/>
      <c r="AO615" s="122">
        <v>45000</v>
      </c>
      <c r="AP615" s="119">
        <f t="shared" si="21"/>
        <v>0</v>
      </c>
      <c r="AQ615" s="48">
        <v>23079</v>
      </c>
      <c r="AR615" s="48">
        <v>23082</v>
      </c>
      <c r="AS615" s="48">
        <v>23090</v>
      </c>
      <c r="AT615" s="48">
        <v>23093</v>
      </c>
      <c r="AU615" s="48">
        <v>23096</v>
      </c>
      <c r="AV615" s="17">
        <v>45000</v>
      </c>
      <c r="AW615" s="19"/>
      <c r="AX615" s="126"/>
    </row>
    <row r="616" spans="1:50" s="123" customFormat="1" ht="90" x14ac:dyDescent="0.2">
      <c r="A616" s="52" t="s">
        <v>49</v>
      </c>
      <c r="B616" s="52" t="s">
        <v>277</v>
      </c>
      <c r="C616" s="52" t="s">
        <v>276</v>
      </c>
      <c r="D616" s="52" t="s">
        <v>13</v>
      </c>
      <c r="E616" s="52" t="s">
        <v>454</v>
      </c>
      <c r="F616" s="121" t="s">
        <v>2186</v>
      </c>
      <c r="G616" s="52" t="s">
        <v>917</v>
      </c>
      <c r="H616" s="71" t="s">
        <v>303</v>
      </c>
      <c r="I616" s="71" t="s">
        <v>281</v>
      </c>
      <c r="J616" s="122">
        <v>200000</v>
      </c>
      <c r="K616" s="78"/>
      <c r="L616" s="78"/>
      <c r="M616" s="249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>
        <v>7014275969</v>
      </c>
      <c r="AB616" s="19"/>
      <c r="AC616" s="19"/>
      <c r="AD616" s="19"/>
      <c r="AE616" s="52" t="s">
        <v>3845</v>
      </c>
      <c r="AF616" s="52" t="s">
        <v>3139</v>
      </c>
      <c r="AG616" s="52" t="s">
        <v>3544</v>
      </c>
      <c r="AH616" s="54" t="s">
        <v>3472</v>
      </c>
      <c r="AI616" s="52" t="s">
        <v>2456</v>
      </c>
      <c r="AJ616" s="52"/>
      <c r="AK616" s="52" t="s">
        <v>1416</v>
      </c>
      <c r="AL616" s="52" t="s">
        <v>1570</v>
      </c>
      <c r="AM616" s="52" t="s">
        <v>3553</v>
      </c>
      <c r="AN616" s="122">
        <v>200000</v>
      </c>
      <c r="AO616" s="119"/>
      <c r="AP616" s="119">
        <f t="shared" si="21"/>
        <v>0</v>
      </c>
      <c r="AQ616" s="48">
        <v>23079</v>
      </c>
      <c r="AR616" s="48">
        <v>23082</v>
      </c>
      <c r="AS616" s="48">
        <v>23097</v>
      </c>
      <c r="AT616" s="48">
        <v>23100</v>
      </c>
      <c r="AU616" s="48">
        <v>23104</v>
      </c>
      <c r="AV616" s="17">
        <v>200000</v>
      </c>
      <c r="AW616" s="19"/>
      <c r="AX616" s="126"/>
    </row>
    <row r="617" spans="1:50" s="123" customFormat="1" ht="72" x14ac:dyDescent="0.2">
      <c r="A617" s="52" t="s">
        <v>49</v>
      </c>
      <c r="B617" s="52" t="s">
        <v>277</v>
      </c>
      <c r="C617" s="52" t="s">
        <v>276</v>
      </c>
      <c r="D617" s="52" t="s">
        <v>18</v>
      </c>
      <c r="E617" s="52" t="s">
        <v>454</v>
      </c>
      <c r="F617" s="121" t="s">
        <v>2187</v>
      </c>
      <c r="G617" s="52" t="s">
        <v>918</v>
      </c>
      <c r="H617" s="71" t="s">
        <v>272</v>
      </c>
      <c r="I617" s="71" t="s">
        <v>268</v>
      </c>
      <c r="J617" s="122">
        <v>180000</v>
      </c>
      <c r="K617" s="249" t="s">
        <v>137</v>
      </c>
      <c r="L617" s="78"/>
      <c r="M617" s="78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>
        <v>7014275941</v>
      </c>
      <c r="AB617" s="19"/>
      <c r="AC617" s="19"/>
      <c r="AD617" s="19"/>
      <c r="AE617" s="52" t="s">
        <v>3846</v>
      </c>
      <c r="AF617" s="52" t="s">
        <v>3143</v>
      </c>
      <c r="AG617" s="52" t="s">
        <v>3544</v>
      </c>
      <c r="AH617" s="54" t="s">
        <v>3472</v>
      </c>
      <c r="AI617" s="52" t="s">
        <v>2456</v>
      </c>
      <c r="AJ617" s="52"/>
      <c r="AK617" s="52" t="s">
        <v>1421</v>
      </c>
      <c r="AL617" s="52" t="s">
        <v>1570</v>
      </c>
      <c r="AM617" s="52" t="s">
        <v>3553</v>
      </c>
      <c r="AN617" s="122">
        <v>180000</v>
      </c>
      <c r="AO617" s="119"/>
      <c r="AP617" s="119">
        <f t="shared" si="21"/>
        <v>0</v>
      </c>
      <c r="AQ617" s="48">
        <v>23079</v>
      </c>
      <c r="AR617" s="48">
        <v>23082</v>
      </c>
      <c r="AS617" s="48">
        <v>23110</v>
      </c>
      <c r="AT617" s="48">
        <v>23111</v>
      </c>
      <c r="AU617" s="48">
        <v>23118</v>
      </c>
      <c r="AV617" s="17">
        <v>180000</v>
      </c>
      <c r="AW617" s="19"/>
      <c r="AX617" s="126"/>
    </row>
    <row r="618" spans="1:50" s="123" customFormat="1" ht="72" x14ac:dyDescent="0.2">
      <c r="A618" s="52" t="s">
        <v>49</v>
      </c>
      <c r="B618" s="52" t="s">
        <v>277</v>
      </c>
      <c r="C618" s="52" t="s">
        <v>276</v>
      </c>
      <c r="D618" s="52" t="s">
        <v>18</v>
      </c>
      <c r="E618" s="52" t="s">
        <v>454</v>
      </c>
      <c r="F618" s="121" t="s">
        <v>2188</v>
      </c>
      <c r="G618" s="52" t="s">
        <v>919</v>
      </c>
      <c r="H618" s="71" t="s">
        <v>270</v>
      </c>
      <c r="I618" s="71" t="s">
        <v>268</v>
      </c>
      <c r="J618" s="122">
        <v>150000</v>
      </c>
      <c r="K618" s="249" t="s">
        <v>137</v>
      </c>
      <c r="L618" s="78"/>
      <c r="M618" s="78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>
        <v>7014275941</v>
      </c>
      <c r="AB618" s="19"/>
      <c r="AC618" s="19"/>
      <c r="AD618" s="19"/>
      <c r="AE618" s="52" t="s">
        <v>3846</v>
      </c>
      <c r="AF618" s="52" t="s">
        <v>3143</v>
      </c>
      <c r="AG618" s="52" t="s">
        <v>3544</v>
      </c>
      <c r="AH618" s="54" t="s">
        <v>3472</v>
      </c>
      <c r="AI618" s="52" t="s">
        <v>2456</v>
      </c>
      <c r="AJ618" s="52"/>
      <c r="AK618" s="52" t="s">
        <v>1421</v>
      </c>
      <c r="AL618" s="52" t="s">
        <v>1570</v>
      </c>
      <c r="AM618" s="52" t="s">
        <v>3553</v>
      </c>
      <c r="AN618" s="122">
        <v>150000</v>
      </c>
      <c r="AO618" s="119"/>
      <c r="AP618" s="119">
        <f t="shared" si="21"/>
        <v>0</v>
      </c>
      <c r="AQ618" s="48">
        <v>23079</v>
      </c>
      <c r="AR618" s="48">
        <v>23082</v>
      </c>
      <c r="AS618" s="48">
        <v>23110</v>
      </c>
      <c r="AT618" s="48">
        <v>23111</v>
      </c>
      <c r="AU618" s="48">
        <v>23118</v>
      </c>
      <c r="AV618" s="17">
        <v>150000</v>
      </c>
      <c r="AW618" s="19"/>
      <c r="AX618" s="126"/>
    </row>
    <row r="619" spans="1:50" s="123" customFormat="1" ht="72" x14ac:dyDescent="0.2">
      <c r="A619" s="52" t="s">
        <v>49</v>
      </c>
      <c r="B619" s="52" t="s">
        <v>277</v>
      </c>
      <c r="C619" s="52" t="s">
        <v>276</v>
      </c>
      <c r="D619" s="52" t="s">
        <v>18</v>
      </c>
      <c r="E619" s="52" t="s">
        <v>454</v>
      </c>
      <c r="F619" s="121" t="s">
        <v>2189</v>
      </c>
      <c r="G619" s="52" t="s">
        <v>920</v>
      </c>
      <c r="H619" s="71" t="s">
        <v>270</v>
      </c>
      <c r="I619" s="71" t="s">
        <v>268</v>
      </c>
      <c r="J619" s="122">
        <v>50000</v>
      </c>
      <c r="K619" s="249" t="s">
        <v>137</v>
      </c>
      <c r="L619" s="78"/>
      <c r="M619" s="78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>
        <v>7014275941</v>
      </c>
      <c r="AB619" s="19"/>
      <c r="AC619" s="19"/>
      <c r="AD619" s="19"/>
      <c r="AE619" s="52" t="s">
        <v>3846</v>
      </c>
      <c r="AF619" s="52" t="s">
        <v>3143</v>
      </c>
      <c r="AG619" s="52" t="s">
        <v>3544</v>
      </c>
      <c r="AH619" s="54" t="s">
        <v>3472</v>
      </c>
      <c r="AI619" s="52" t="s">
        <v>2456</v>
      </c>
      <c r="AJ619" s="52"/>
      <c r="AK619" s="52" t="s">
        <v>1421</v>
      </c>
      <c r="AL619" s="52" t="s">
        <v>1570</v>
      </c>
      <c r="AM619" s="52" t="s">
        <v>3553</v>
      </c>
      <c r="AN619" s="122">
        <v>50000</v>
      </c>
      <c r="AO619" s="119"/>
      <c r="AP619" s="119">
        <f t="shared" si="21"/>
        <v>0</v>
      </c>
      <c r="AQ619" s="48">
        <v>23079</v>
      </c>
      <c r="AR619" s="48">
        <v>23082</v>
      </c>
      <c r="AS619" s="48">
        <v>23110</v>
      </c>
      <c r="AT619" s="48">
        <v>23111</v>
      </c>
      <c r="AU619" s="48">
        <v>23118</v>
      </c>
      <c r="AV619" s="17">
        <v>50000</v>
      </c>
      <c r="AW619" s="19"/>
      <c r="AX619" s="126"/>
    </row>
    <row r="620" spans="1:50" s="123" customFormat="1" ht="72" x14ac:dyDescent="0.2">
      <c r="A620" s="52" t="s">
        <v>49</v>
      </c>
      <c r="B620" s="52" t="s">
        <v>277</v>
      </c>
      <c r="C620" s="52" t="s">
        <v>276</v>
      </c>
      <c r="D620" s="52" t="s">
        <v>18</v>
      </c>
      <c r="E620" s="52" t="s">
        <v>454</v>
      </c>
      <c r="F620" s="121" t="s">
        <v>2190</v>
      </c>
      <c r="G620" s="52" t="s">
        <v>921</v>
      </c>
      <c r="H620" s="71" t="s">
        <v>267</v>
      </c>
      <c r="I620" s="71" t="s">
        <v>268</v>
      </c>
      <c r="J620" s="122">
        <v>720000</v>
      </c>
      <c r="K620" s="249" t="s">
        <v>137</v>
      </c>
      <c r="L620" s="78"/>
      <c r="M620" s="78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>
        <v>7014275941</v>
      </c>
      <c r="AB620" s="19"/>
      <c r="AC620" s="19"/>
      <c r="AD620" s="19"/>
      <c r="AE620" s="52" t="s">
        <v>3846</v>
      </c>
      <c r="AF620" s="52" t="s">
        <v>3143</v>
      </c>
      <c r="AG620" s="52" t="s">
        <v>3544</v>
      </c>
      <c r="AH620" s="54" t="s">
        <v>3472</v>
      </c>
      <c r="AI620" s="52" t="s">
        <v>2456</v>
      </c>
      <c r="AJ620" s="52"/>
      <c r="AK620" s="52" t="s">
        <v>1421</v>
      </c>
      <c r="AL620" s="52" t="s">
        <v>1570</v>
      </c>
      <c r="AM620" s="52" t="s">
        <v>3553</v>
      </c>
      <c r="AN620" s="119">
        <v>717000</v>
      </c>
      <c r="AO620" s="119"/>
      <c r="AP620" s="119">
        <f t="shared" si="21"/>
        <v>3000</v>
      </c>
      <c r="AQ620" s="48">
        <v>23079</v>
      </c>
      <c r="AR620" s="48">
        <v>23082</v>
      </c>
      <c r="AS620" s="48">
        <v>23110</v>
      </c>
      <c r="AT620" s="48">
        <v>23111</v>
      </c>
      <c r="AU620" s="48">
        <v>23118</v>
      </c>
      <c r="AV620" s="17">
        <v>720000</v>
      </c>
      <c r="AW620" s="19"/>
      <c r="AX620" s="126"/>
    </row>
    <row r="621" spans="1:50" s="123" customFormat="1" ht="72" x14ac:dyDescent="0.2">
      <c r="A621" s="52" t="s">
        <v>49</v>
      </c>
      <c r="B621" s="52" t="s">
        <v>277</v>
      </c>
      <c r="C621" s="52" t="s">
        <v>276</v>
      </c>
      <c r="D621" s="52" t="s">
        <v>18</v>
      </c>
      <c r="E621" s="52" t="s">
        <v>454</v>
      </c>
      <c r="F621" s="121" t="s">
        <v>2191</v>
      </c>
      <c r="G621" s="52" t="s">
        <v>922</v>
      </c>
      <c r="H621" s="71" t="s">
        <v>267</v>
      </c>
      <c r="I621" s="71" t="s">
        <v>268</v>
      </c>
      <c r="J621" s="122">
        <v>540000</v>
      </c>
      <c r="K621" s="249" t="s">
        <v>137</v>
      </c>
      <c r="L621" s="78"/>
      <c r="M621" s="78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>
        <v>7014275941</v>
      </c>
      <c r="AB621" s="19"/>
      <c r="AC621" s="19"/>
      <c r="AD621" s="19"/>
      <c r="AE621" s="52" t="s">
        <v>3846</v>
      </c>
      <c r="AF621" s="52" t="s">
        <v>3143</v>
      </c>
      <c r="AG621" s="52" t="s">
        <v>3544</v>
      </c>
      <c r="AH621" s="54" t="s">
        <v>3472</v>
      </c>
      <c r="AI621" s="52" t="s">
        <v>2456</v>
      </c>
      <c r="AJ621" s="52"/>
      <c r="AK621" s="52" t="s">
        <v>1421</v>
      </c>
      <c r="AL621" s="52" t="s">
        <v>1570</v>
      </c>
      <c r="AM621" s="52" t="s">
        <v>3553</v>
      </c>
      <c r="AN621" s="122">
        <v>540000</v>
      </c>
      <c r="AO621" s="119"/>
      <c r="AP621" s="119">
        <f t="shared" si="21"/>
        <v>0</v>
      </c>
      <c r="AQ621" s="48">
        <v>23079</v>
      </c>
      <c r="AR621" s="48">
        <v>23082</v>
      </c>
      <c r="AS621" s="48">
        <v>23110</v>
      </c>
      <c r="AT621" s="48">
        <v>23111</v>
      </c>
      <c r="AU621" s="48">
        <v>23118</v>
      </c>
      <c r="AV621" s="17">
        <v>540000</v>
      </c>
      <c r="AW621" s="19"/>
      <c r="AX621" s="126"/>
    </row>
    <row r="622" spans="1:50" s="123" customFormat="1" ht="72" x14ac:dyDescent="0.2">
      <c r="A622" s="52" t="s">
        <v>49</v>
      </c>
      <c r="B622" s="52" t="s">
        <v>277</v>
      </c>
      <c r="C622" s="52" t="s">
        <v>276</v>
      </c>
      <c r="D622" s="52" t="s">
        <v>18</v>
      </c>
      <c r="E622" s="52" t="s">
        <v>454</v>
      </c>
      <c r="F622" s="121" t="s">
        <v>2192</v>
      </c>
      <c r="G622" s="52" t="s">
        <v>923</v>
      </c>
      <c r="H622" s="71" t="s">
        <v>267</v>
      </c>
      <c r="I622" s="71" t="s">
        <v>268</v>
      </c>
      <c r="J622" s="122">
        <v>480000</v>
      </c>
      <c r="K622" s="249" t="s">
        <v>137</v>
      </c>
      <c r="L622" s="78"/>
      <c r="M622" s="78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>
        <v>7014275941</v>
      </c>
      <c r="AB622" s="19"/>
      <c r="AC622" s="19"/>
      <c r="AD622" s="19"/>
      <c r="AE622" s="52" t="s">
        <v>3846</v>
      </c>
      <c r="AF622" s="52" t="s">
        <v>3143</v>
      </c>
      <c r="AG622" s="52" t="s">
        <v>3544</v>
      </c>
      <c r="AH622" s="54" t="s">
        <v>3472</v>
      </c>
      <c r="AI622" s="52" t="s">
        <v>2456</v>
      </c>
      <c r="AJ622" s="52"/>
      <c r="AK622" s="52" t="s">
        <v>1421</v>
      </c>
      <c r="AL622" s="52" t="s">
        <v>1570</v>
      </c>
      <c r="AM622" s="52" t="s">
        <v>3553</v>
      </c>
      <c r="AN622" s="122">
        <v>480000</v>
      </c>
      <c r="AO622" s="119"/>
      <c r="AP622" s="119">
        <f t="shared" si="21"/>
        <v>0</v>
      </c>
      <c r="AQ622" s="48">
        <v>23079</v>
      </c>
      <c r="AR622" s="48">
        <v>23082</v>
      </c>
      <c r="AS622" s="48">
        <v>23110</v>
      </c>
      <c r="AT622" s="48">
        <v>23111</v>
      </c>
      <c r="AU622" s="48">
        <v>23118</v>
      </c>
      <c r="AV622" s="17">
        <v>480000</v>
      </c>
      <c r="AW622" s="19"/>
      <c r="AX622" s="126"/>
    </row>
    <row r="623" spans="1:50" s="123" customFormat="1" ht="72" x14ac:dyDescent="0.2">
      <c r="A623" s="52" t="s">
        <v>49</v>
      </c>
      <c r="B623" s="52" t="s">
        <v>277</v>
      </c>
      <c r="C623" s="52" t="s">
        <v>276</v>
      </c>
      <c r="D623" s="52" t="s">
        <v>18</v>
      </c>
      <c r="E623" s="52" t="s">
        <v>454</v>
      </c>
      <c r="F623" s="121" t="s">
        <v>2193</v>
      </c>
      <c r="G623" s="52" t="s">
        <v>924</v>
      </c>
      <c r="H623" s="71" t="s">
        <v>269</v>
      </c>
      <c r="I623" s="71" t="s">
        <v>268</v>
      </c>
      <c r="J623" s="122">
        <v>140000</v>
      </c>
      <c r="K623" s="249" t="s">
        <v>137</v>
      </c>
      <c r="L623" s="78"/>
      <c r="M623" s="78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>
        <v>7014275941</v>
      </c>
      <c r="AB623" s="19"/>
      <c r="AC623" s="19"/>
      <c r="AD623" s="19"/>
      <c r="AE623" s="52" t="s">
        <v>3846</v>
      </c>
      <c r="AF623" s="52" t="s">
        <v>3143</v>
      </c>
      <c r="AG623" s="52" t="s">
        <v>3544</v>
      </c>
      <c r="AH623" s="54" t="s">
        <v>3472</v>
      </c>
      <c r="AI623" s="52" t="s">
        <v>2456</v>
      </c>
      <c r="AJ623" s="52"/>
      <c r="AK623" s="52" t="s">
        <v>1421</v>
      </c>
      <c r="AL623" s="52" t="s">
        <v>1570</v>
      </c>
      <c r="AM623" s="52" t="s">
        <v>3553</v>
      </c>
      <c r="AN623" s="122">
        <v>140000</v>
      </c>
      <c r="AO623" s="119"/>
      <c r="AP623" s="119">
        <f t="shared" si="21"/>
        <v>0</v>
      </c>
      <c r="AQ623" s="48">
        <v>23079</v>
      </c>
      <c r="AR623" s="48">
        <v>23082</v>
      </c>
      <c r="AS623" s="48">
        <v>23110</v>
      </c>
      <c r="AT623" s="48">
        <v>23111</v>
      </c>
      <c r="AU623" s="48">
        <v>23118</v>
      </c>
      <c r="AV623" s="17">
        <v>140000</v>
      </c>
      <c r="AW623" s="19"/>
      <c r="AX623" s="126"/>
    </row>
    <row r="624" spans="1:50" s="123" customFormat="1" ht="72" x14ac:dyDescent="0.2">
      <c r="A624" s="52" t="s">
        <v>49</v>
      </c>
      <c r="B624" s="52" t="s">
        <v>277</v>
      </c>
      <c r="C624" s="52" t="s">
        <v>276</v>
      </c>
      <c r="D624" s="52" t="s">
        <v>18</v>
      </c>
      <c r="E624" s="52" t="s">
        <v>454</v>
      </c>
      <c r="F624" s="121" t="s">
        <v>2194</v>
      </c>
      <c r="G624" s="52" t="s">
        <v>925</v>
      </c>
      <c r="H624" s="71" t="s">
        <v>270</v>
      </c>
      <c r="I624" s="71" t="s">
        <v>274</v>
      </c>
      <c r="J624" s="122">
        <v>20000</v>
      </c>
      <c r="K624" s="249" t="s">
        <v>137</v>
      </c>
      <c r="L624" s="78"/>
      <c r="M624" s="78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>
        <v>7014275941</v>
      </c>
      <c r="AB624" s="19"/>
      <c r="AC624" s="19"/>
      <c r="AD624" s="19"/>
      <c r="AE624" s="52" t="s">
        <v>3846</v>
      </c>
      <c r="AF624" s="52" t="s">
        <v>3143</v>
      </c>
      <c r="AG624" s="52" t="s">
        <v>3544</v>
      </c>
      <c r="AH624" s="54" t="s">
        <v>3472</v>
      </c>
      <c r="AI624" s="52" t="s">
        <v>2456</v>
      </c>
      <c r="AJ624" s="52"/>
      <c r="AK624" s="52" t="s">
        <v>1421</v>
      </c>
      <c r="AL624" s="52" t="s">
        <v>1570</v>
      </c>
      <c r="AM624" s="52" t="s">
        <v>3553</v>
      </c>
      <c r="AN624" s="119">
        <v>20000</v>
      </c>
      <c r="AO624" s="119"/>
      <c r="AP624" s="119">
        <f t="shared" si="21"/>
        <v>0</v>
      </c>
      <c r="AQ624" s="48">
        <v>23079</v>
      </c>
      <c r="AR624" s="48">
        <v>23082</v>
      </c>
      <c r="AS624" s="48">
        <v>23110</v>
      </c>
      <c r="AT624" s="48">
        <v>23111</v>
      </c>
      <c r="AU624" s="48">
        <v>23118</v>
      </c>
      <c r="AV624" s="17">
        <v>20000</v>
      </c>
      <c r="AW624" s="19"/>
      <c r="AX624" s="126"/>
    </row>
    <row r="625" spans="1:50" s="123" customFormat="1" ht="72" x14ac:dyDescent="0.2">
      <c r="A625" s="52" t="s">
        <v>49</v>
      </c>
      <c r="B625" s="52" t="s">
        <v>277</v>
      </c>
      <c r="C625" s="52" t="s">
        <v>276</v>
      </c>
      <c r="D625" s="52" t="s">
        <v>18</v>
      </c>
      <c r="E625" s="52" t="s">
        <v>454</v>
      </c>
      <c r="F625" s="121" t="s">
        <v>2195</v>
      </c>
      <c r="G625" s="52" t="s">
        <v>926</v>
      </c>
      <c r="H625" s="71" t="s">
        <v>270</v>
      </c>
      <c r="I625" s="71" t="s">
        <v>268</v>
      </c>
      <c r="J625" s="122">
        <v>100000</v>
      </c>
      <c r="K625" s="249" t="s">
        <v>137</v>
      </c>
      <c r="L625" s="78"/>
      <c r="M625" s="78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>
        <v>7014275941</v>
      </c>
      <c r="AB625" s="19"/>
      <c r="AC625" s="19"/>
      <c r="AD625" s="19"/>
      <c r="AE625" s="52" t="s">
        <v>3846</v>
      </c>
      <c r="AF625" s="52" t="s">
        <v>3143</v>
      </c>
      <c r="AG625" s="52" t="s">
        <v>3544</v>
      </c>
      <c r="AH625" s="54" t="s">
        <v>3472</v>
      </c>
      <c r="AI625" s="52" t="s">
        <v>2456</v>
      </c>
      <c r="AJ625" s="52"/>
      <c r="AK625" s="52" t="s">
        <v>1421</v>
      </c>
      <c r="AL625" s="52" t="s">
        <v>1570</v>
      </c>
      <c r="AM625" s="52" t="s">
        <v>3553</v>
      </c>
      <c r="AN625" s="119">
        <v>99000</v>
      </c>
      <c r="AO625" s="119"/>
      <c r="AP625" s="119">
        <f t="shared" si="21"/>
        <v>1000</v>
      </c>
      <c r="AQ625" s="48">
        <v>23079</v>
      </c>
      <c r="AR625" s="48">
        <v>23082</v>
      </c>
      <c r="AS625" s="48">
        <v>23110</v>
      </c>
      <c r="AT625" s="48">
        <v>23111</v>
      </c>
      <c r="AU625" s="48">
        <v>23118</v>
      </c>
      <c r="AV625" s="17">
        <v>100000</v>
      </c>
      <c r="AW625" s="19"/>
      <c r="AX625" s="126"/>
    </row>
    <row r="626" spans="1:50" s="123" customFormat="1" ht="72" x14ac:dyDescent="0.2">
      <c r="A626" s="52" t="s">
        <v>49</v>
      </c>
      <c r="B626" s="52" t="s">
        <v>277</v>
      </c>
      <c r="C626" s="52" t="s">
        <v>276</v>
      </c>
      <c r="D626" s="52" t="s">
        <v>18</v>
      </c>
      <c r="E626" s="52" t="s">
        <v>454</v>
      </c>
      <c r="F626" s="121" t="s">
        <v>2196</v>
      </c>
      <c r="G626" s="52" t="s">
        <v>927</v>
      </c>
      <c r="H626" s="71" t="s">
        <v>270</v>
      </c>
      <c r="I626" s="71" t="s">
        <v>553</v>
      </c>
      <c r="J626" s="122">
        <v>80000</v>
      </c>
      <c r="K626" s="249" t="s">
        <v>137</v>
      </c>
      <c r="L626" s="78"/>
      <c r="M626" s="78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>
        <v>7014275941</v>
      </c>
      <c r="AB626" s="19"/>
      <c r="AC626" s="19"/>
      <c r="AD626" s="19"/>
      <c r="AE626" s="52" t="s">
        <v>3846</v>
      </c>
      <c r="AF626" s="52" t="s">
        <v>3143</v>
      </c>
      <c r="AG626" s="52" t="s">
        <v>3544</v>
      </c>
      <c r="AH626" s="54" t="s">
        <v>3472</v>
      </c>
      <c r="AI626" s="52" t="s">
        <v>2456</v>
      </c>
      <c r="AJ626" s="52"/>
      <c r="AK626" s="52" t="s">
        <v>1421</v>
      </c>
      <c r="AL626" s="52" t="s">
        <v>1570</v>
      </c>
      <c r="AM626" s="52" t="s">
        <v>3553</v>
      </c>
      <c r="AN626" s="122">
        <v>80000</v>
      </c>
      <c r="AO626" s="119"/>
      <c r="AP626" s="119">
        <f t="shared" si="21"/>
        <v>0</v>
      </c>
      <c r="AQ626" s="48">
        <v>23079</v>
      </c>
      <c r="AR626" s="48">
        <v>23082</v>
      </c>
      <c r="AS626" s="48">
        <v>23110</v>
      </c>
      <c r="AT626" s="48">
        <v>23111</v>
      </c>
      <c r="AU626" s="48">
        <v>23118</v>
      </c>
      <c r="AV626" s="17">
        <v>80000</v>
      </c>
      <c r="AW626" s="19"/>
      <c r="AX626" s="126"/>
    </row>
    <row r="627" spans="1:50" s="123" customFormat="1" ht="72" x14ac:dyDescent="0.2">
      <c r="A627" s="52" t="s">
        <v>49</v>
      </c>
      <c r="B627" s="52" t="s">
        <v>277</v>
      </c>
      <c r="C627" s="52" t="s">
        <v>276</v>
      </c>
      <c r="D627" s="52" t="s">
        <v>18</v>
      </c>
      <c r="E627" s="52" t="s">
        <v>454</v>
      </c>
      <c r="F627" s="121" t="s">
        <v>2197</v>
      </c>
      <c r="G627" s="52" t="s">
        <v>928</v>
      </c>
      <c r="H627" s="71" t="s">
        <v>269</v>
      </c>
      <c r="I627" s="71" t="s">
        <v>553</v>
      </c>
      <c r="J627" s="122">
        <v>300000</v>
      </c>
      <c r="K627" s="249" t="s">
        <v>137</v>
      </c>
      <c r="L627" s="78"/>
      <c r="M627" s="78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>
        <v>7014275941</v>
      </c>
      <c r="AB627" s="19"/>
      <c r="AC627" s="19"/>
      <c r="AD627" s="19"/>
      <c r="AE627" s="52" t="s">
        <v>3846</v>
      </c>
      <c r="AF627" s="52" t="s">
        <v>3143</v>
      </c>
      <c r="AG627" s="52" t="s">
        <v>3544</v>
      </c>
      <c r="AH627" s="54" t="s">
        <v>3472</v>
      </c>
      <c r="AI627" s="52" t="s">
        <v>2456</v>
      </c>
      <c r="AJ627" s="52"/>
      <c r="AK627" s="52" t="s">
        <v>1421</v>
      </c>
      <c r="AL627" s="52" t="s">
        <v>1570</v>
      </c>
      <c r="AM627" s="52" t="s">
        <v>3553</v>
      </c>
      <c r="AN627" s="119">
        <v>299000</v>
      </c>
      <c r="AO627" s="119"/>
      <c r="AP627" s="119">
        <f t="shared" si="21"/>
        <v>1000</v>
      </c>
      <c r="AQ627" s="48">
        <v>23079</v>
      </c>
      <c r="AR627" s="48">
        <v>23082</v>
      </c>
      <c r="AS627" s="48">
        <v>23110</v>
      </c>
      <c r="AT627" s="48">
        <v>23111</v>
      </c>
      <c r="AU627" s="48">
        <v>23118</v>
      </c>
      <c r="AV627" s="17">
        <v>300000</v>
      </c>
      <c r="AW627" s="19"/>
      <c r="AX627" s="126"/>
    </row>
    <row r="628" spans="1:50" s="123" customFormat="1" ht="72" x14ac:dyDescent="0.2">
      <c r="A628" s="52" t="s">
        <v>49</v>
      </c>
      <c r="B628" s="52" t="s">
        <v>277</v>
      </c>
      <c r="C628" s="52" t="s">
        <v>276</v>
      </c>
      <c r="D628" s="52" t="s">
        <v>18</v>
      </c>
      <c r="E628" s="52" t="s">
        <v>454</v>
      </c>
      <c r="F628" s="121" t="s">
        <v>2198</v>
      </c>
      <c r="G628" s="52" t="s">
        <v>929</v>
      </c>
      <c r="H628" s="71" t="s">
        <v>269</v>
      </c>
      <c r="I628" s="71" t="s">
        <v>553</v>
      </c>
      <c r="J628" s="122">
        <v>120000</v>
      </c>
      <c r="K628" s="249" t="s">
        <v>137</v>
      </c>
      <c r="L628" s="78"/>
      <c r="M628" s="78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>
        <v>7014275941</v>
      </c>
      <c r="AB628" s="19"/>
      <c r="AC628" s="19"/>
      <c r="AD628" s="19"/>
      <c r="AE628" s="52" t="s">
        <v>3846</v>
      </c>
      <c r="AF628" s="52" t="s">
        <v>3143</v>
      </c>
      <c r="AG628" s="52" t="s">
        <v>3544</v>
      </c>
      <c r="AH628" s="54" t="s">
        <v>3472</v>
      </c>
      <c r="AI628" s="52" t="s">
        <v>2456</v>
      </c>
      <c r="AJ628" s="52"/>
      <c r="AK628" s="52" t="s">
        <v>1421</v>
      </c>
      <c r="AL628" s="52" t="s">
        <v>1570</v>
      </c>
      <c r="AM628" s="52" t="s">
        <v>3553</v>
      </c>
      <c r="AN628" s="122">
        <v>120000</v>
      </c>
      <c r="AO628" s="119"/>
      <c r="AP628" s="119">
        <f t="shared" si="21"/>
        <v>0</v>
      </c>
      <c r="AQ628" s="48">
        <v>23079</v>
      </c>
      <c r="AR628" s="48">
        <v>23082</v>
      </c>
      <c r="AS628" s="48">
        <v>23110</v>
      </c>
      <c r="AT628" s="48">
        <v>23111</v>
      </c>
      <c r="AU628" s="48">
        <v>23118</v>
      </c>
      <c r="AV628" s="17">
        <v>120000</v>
      </c>
      <c r="AW628" s="19"/>
      <c r="AX628" s="126"/>
    </row>
    <row r="629" spans="1:50" s="123" customFormat="1" ht="72" x14ac:dyDescent="0.2">
      <c r="A629" s="52" t="s">
        <v>49</v>
      </c>
      <c r="B629" s="52" t="s">
        <v>277</v>
      </c>
      <c r="C629" s="52" t="s">
        <v>276</v>
      </c>
      <c r="D629" s="52" t="s">
        <v>30</v>
      </c>
      <c r="E629" s="52" t="s">
        <v>454</v>
      </c>
      <c r="F629" s="121" t="s">
        <v>2199</v>
      </c>
      <c r="G629" s="52" t="s">
        <v>930</v>
      </c>
      <c r="H629" s="71" t="s">
        <v>269</v>
      </c>
      <c r="I629" s="71" t="s">
        <v>803</v>
      </c>
      <c r="J629" s="122">
        <v>24000</v>
      </c>
      <c r="K629" s="78"/>
      <c r="L629" s="78"/>
      <c r="M629" s="249" t="s">
        <v>137</v>
      </c>
      <c r="N629" s="19"/>
      <c r="O629" s="19" t="s">
        <v>1422</v>
      </c>
      <c r="P629" s="48">
        <v>242246</v>
      </c>
      <c r="Q629" s="155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>
        <v>7014275983</v>
      </c>
      <c r="AB629" s="128"/>
      <c r="AC629" s="128"/>
      <c r="AD629" s="74"/>
      <c r="AE629" s="52" t="s">
        <v>3102</v>
      </c>
      <c r="AF629" s="52" t="s">
        <v>3158</v>
      </c>
      <c r="AG629" s="52" t="s">
        <v>3544</v>
      </c>
      <c r="AH629" s="54" t="s">
        <v>3472</v>
      </c>
      <c r="AI629" s="52" t="s">
        <v>2456</v>
      </c>
      <c r="AJ629" s="52"/>
      <c r="AK629" s="52" t="s">
        <v>1423</v>
      </c>
      <c r="AL629" s="52" t="s">
        <v>1570</v>
      </c>
      <c r="AM629" s="52" t="s">
        <v>3553</v>
      </c>
      <c r="AN629" s="122">
        <v>24000</v>
      </c>
      <c r="AO629" s="119"/>
      <c r="AP629" s="119">
        <f t="shared" si="21"/>
        <v>0</v>
      </c>
      <c r="AQ629" s="48">
        <v>23079</v>
      </c>
      <c r="AR629" s="48">
        <v>23082</v>
      </c>
      <c r="AS629" s="48">
        <v>23090</v>
      </c>
      <c r="AT629" s="48">
        <v>23093</v>
      </c>
      <c r="AU629" s="48">
        <v>23096</v>
      </c>
      <c r="AV629" s="17">
        <v>24000</v>
      </c>
      <c r="AW629" s="19"/>
      <c r="AX629" s="126"/>
    </row>
    <row r="630" spans="1:50" s="123" customFormat="1" ht="72" hidden="1" x14ac:dyDescent="0.2">
      <c r="A630" s="52" t="s">
        <v>49</v>
      </c>
      <c r="B630" s="52" t="s">
        <v>277</v>
      </c>
      <c r="C630" s="52" t="s">
        <v>276</v>
      </c>
      <c r="D630" s="52" t="s">
        <v>26</v>
      </c>
      <c r="E630" s="52" t="s">
        <v>454</v>
      </c>
      <c r="F630" s="121" t="s">
        <v>2200</v>
      </c>
      <c r="G630" s="52" t="s">
        <v>931</v>
      </c>
      <c r="H630" s="71" t="s">
        <v>272</v>
      </c>
      <c r="I630" s="71" t="s">
        <v>274</v>
      </c>
      <c r="J630" s="122">
        <v>10500</v>
      </c>
      <c r="K630" s="78"/>
      <c r="L630" s="78"/>
      <c r="M630" s="249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126" t="s">
        <v>3102</v>
      </c>
      <c r="AF630" s="52" t="s">
        <v>3102</v>
      </c>
      <c r="AG630" s="52" t="s">
        <v>3544</v>
      </c>
      <c r="AH630" s="52" t="s">
        <v>2457</v>
      </c>
      <c r="AI630" s="52" t="s">
        <v>2457</v>
      </c>
      <c r="AJ630" s="52"/>
      <c r="AK630" s="52" t="s">
        <v>1414</v>
      </c>
      <c r="AL630" s="52" t="s">
        <v>1570</v>
      </c>
      <c r="AM630" s="52" t="s">
        <v>3552</v>
      </c>
      <c r="AN630" s="119"/>
      <c r="AO630" s="122">
        <v>10500</v>
      </c>
      <c r="AP630" s="119">
        <f t="shared" si="21"/>
        <v>0</v>
      </c>
      <c r="AQ630" s="48">
        <v>23079</v>
      </c>
      <c r="AR630" s="48">
        <v>23082</v>
      </c>
      <c r="AS630" s="48">
        <v>23090</v>
      </c>
      <c r="AT630" s="48">
        <v>23093</v>
      </c>
      <c r="AU630" s="48">
        <v>23096</v>
      </c>
      <c r="AV630" s="17">
        <v>10500</v>
      </c>
      <c r="AW630" s="19"/>
      <c r="AX630" s="126"/>
    </row>
    <row r="631" spans="1:50" s="123" customFormat="1" ht="72" hidden="1" x14ac:dyDescent="0.2">
      <c r="A631" s="52" t="s">
        <v>49</v>
      </c>
      <c r="B631" s="52" t="s">
        <v>277</v>
      </c>
      <c r="C631" s="52" t="s">
        <v>276</v>
      </c>
      <c r="D631" s="52" t="s">
        <v>26</v>
      </c>
      <c r="E631" s="52" t="s">
        <v>454</v>
      </c>
      <c r="F631" s="121" t="s">
        <v>2201</v>
      </c>
      <c r="G631" s="52" t="s">
        <v>932</v>
      </c>
      <c r="H631" s="71" t="s">
        <v>269</v>
      </c>
      <c r="I631" s="71" t="s">
        <v>271</v>
      </c>
      <c r="J631" s="122">
        <v>30000</v>
      </c>
      <c r="K631" s="78"/>
      <c r="L631" s="78"/>
      <c r="M631" s="249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126" t="s">
        <v>3102</v>
      </c>
      <c r="AF631" s="52" t="s">
        <v>3102</v>
      </c>
      <c r="AG631" s="52" t="s">
        <v>3544</v>
      </c>
      <c r="AH631" s="52" t="s">
        <v>2457</v>
      </c>
      <c r="AI631" s="52" t="s">
        <v>2457</v>
      </c>
      <c r="AJ631" s="52"/>
      <c r="AK631" s="52" t="s">
        <v>1414</v>
      </c>
      <c r="AL631" s="52" t="s">
        <v>1570</v>
      </c>
      <c r="AM631" s="52" t="s">
        <v>3552</v>
      </c>
      <c r="AN631" s="119"/>
      <c r="AO631" s="122">
        <v>30000</v>
      </c>
      <c r="AP631" s="119">
        <f t="shared" si="21"/>
        <v>0</v>
      </c>
      <c r="AQ631" s="48">
        <v>23079</v>
      </c>
      <c r="AR631" s="48">
        <v>23082</v>
      </c>
      <c r="AS631" s="48">
        <v>23090</v>
      </c>
      <c r="AT631" s="48">
        <v>23093</v>
      </c>
      <c r="AU631" s="48">
        <v>23096</v>
      </c>
      <c r="AV631" s="17">
        <v>30000</v>
      </c>
      <c r="AW631" s="19"/>
      <c r="AX631" s="126"/>
    </row>
    <row r="632" spans="1:50" s="123" customFormat="1" ht="72" hidden="1" x14ac:dyDescent="0.2">
      <c r="A632" s="52" t="s">
        <v>49</v>
      </c>
      <c r="B632" s="52" t="s">
        <v>277</v>
      </c>
      <c r="C632" s="52" t="s">
        <v>276</v>
      </c>
      <c r="D632" s="52" t="s">
        <v>26</v>
      </c>
      <c r="E632" s="52" t="s">
        <v>454</v>
      </c>
      <c r="F632" s="121" t="s">
        <v>2202</v>
      </c>
      <c r="G632" s="52" t="s">
        <v>933</v>
      </c>
      <c r="H632" s="71" t="s">
        <v>269</v>
      </c>
      <c r="I632" s="71" t="s">
        <v>274</v>
      </c>
      <c r="J632" s="122">
        <v>10000</v>
      </c>
      <c r="K632" s="78"/>
      <c r="L632" s="78"/>
      <c r="M632" s="249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126" t="s">
        <v>3102</v>
      </c>
      <c r="AF632" s="52" t="s">
        <v>3102</v>
      </c>
      <c r="AG632" s="52" t="s">
        <v>3544</v>
      </c>
      <c r="AH632" s="52" t="s">
        <v>2457</v>
      </c>
      <c r="AI632" s="52" t="s">
        <v>2457</v>
      </c>
      <c r="AJ632" s="52"/>
      <c r="AK632" s="52" t="s">
        <v>1414</v>
      </c>
      <c r="AL632" s="52" t="s">
        <v>1570</v>
      </c>
      <c r="AM632" s="52" t="s">
        <v>3552</v>
      </c>
      <c r="AN632" s="119"/>
      <c r="AO632" s="122">
        <v>10000</v>
      </c>
      <c r="AP632" s="119">
        <f t="shared" si="21"/>
        <v>0</v>
      </c>
      <c r="AQ632" s="48">
        <v>23079</v>
      </c>
      <c r="AR632" s="48">
        <v>23082</v>
      </c>
      <c r="AS632" s="48">
        <v>23090</v>
      </c>
      <c r="AT632" s="48">
        <v>23093</v>
      </c>
      <c r="AU632" s="48">
        <v>23096</v>
      </c>
      <c r="AV632" s="17">
        <v>10000</v>
      </c>
      <c r="AW632" s="19"/>
      <c r="AX632" s="126"/>
    </row>
    <row r="633" spans="1:50" s="123" customFormat="1" ht="72" hidden="1" x14ac:dyDescent="0.2">
      <c r="A633" s="52" t="s">
        <v>49</v>
      </c>
      <c r="B633" s="52" t="s">
        <v>277</v>
      </c>
      <c r="C633" s="52" t="s">
        <v>276</v>
      </c>
      <c r="D633" s="52" t="s">
        <v>16</v>
      </c>
      <c r="E633" s="52" t="s">
        <v>454</v>
      </c>
      <c r="F633" s="121" t="s">
        <v>2203</v>
      </c>
      <c r="G633" s="52" t="s">
        <v>934</v>
      </c>
      <c r="H633" s="71" t="s">
        <v>269</v>
      </c>
      <c r="I633" s="71" t="s">
        <v>268</v>
      </c>
      <c r="J633" s="122">
        <v>23600</v>
      </c>
      <c r="K633" s="78"/>
      <c r="L633" s="78"/>
      <c r="M633" s="249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126" t="s">
        <v>3102</v>
      </c>
      <c r="AF633" s="52" t="s">
        <v>3102</v>
      </c>
      <c r="AG633" s="52" t="s">
        <v>3544</v>
      </c>
      <c r="AH633" s="52" t="s">
        <v>2457</v>
      </c>
      <c r="AI633" s="52" t="s">
        <v>2457</v>
      </c>
      <c r="AJ633" s="52"/>
      <c r="AK633" s="52" t="s">
        <v>1414</v>
      </c>
      <c r="AL633" s="52" t="s">
        <v>1570</v>
      </c>
      <c r="AM633" s="52" t="s">
        <v>3552</v>
      </c>
      <c r="AN633" s="119"/>
      <c r="AO633" s="122">
        <v>23600</v>
      </c>
      <c r="AP633" s="119">
        <f t="shared" si="21"/>
        <v>0</v>
      </c>
      <c r="AQ633" s="48">
        <v>23079</v>
      </c>
      <c r="AR633" s="48">
        <v>23082</v>
      </c>
      <c r="AS633" s="48">
        <v>23090</v>
      </c>
      <c r="AT633" s="48">
        <v>23093</v>
      </c>
      <c r="AU633" s="48">
        <v>23096</v>
      </c>
      <c r="AV633" s="17">
        <v>23600</v>
      </c>
      <c r="AW633" s="19"/>
      <c r="AX633" s="126"/>
    </row>
    <row r="634" spans="1:50" s="123" customFormat="1" ht="72" hidden="1" x14ac:dyDescent="0.2">
      <c r="A634" s="52" t="s">
        <v>49</v>
      </c>
      <c r="B634" s="52" t="s">
        <v>277</v>
      </c>
      <c r="C634" s="52" t="s">
        <v>276</v>
      </c>
      <c r="D634" s="52" t="s">
        <v>16</v>
      </c>
      <c r="E634" s="52" t="s">
        <v>454</v>
      </c>
      <c r="F634" s="121" t="s">
        <v>2204</v>
      </c>
      <c r="G634" s="52" t="s">
        <v>935</v>
      </c>
      <c r="H634" s="71" t="s">
        <v>267</v>
      </c>
      <c r="I634" s="71" t="s">
        <v>274</v>
      </c>
      <c r="J634" s="122">
        <v>11400</v>
      </c>
      <c r="K634" s="78"/>
      <c r="L634" s="78"/>
      <c r="M634" s="249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126" t="s">
        <v>3102</v>
      </c>
      <c r="AF634" s="52" t="s">
        <v>3102</v>
      </c>
      <c r="AG634" s="52" t="s">
        <v>3544</v>
      </c>
      <c r="AH634" s="52" t="s">
        <v>2457</v>
      </c>
      <c r="AI634" s="52" t="s">
        <v>2457</v>
      </c>
      <c r="AJ634" s="52"/>
      <c r="AK634" s="52" t="s">
        <v>1414</v>
      </c>
      <c r="AL634" s="52" t="s">
        <v>1570</v>
      </c>
      <c r="AM634" s="52" t="s">
        <v>3552</v>
      </c>
      <c r="AN634" s="119"/>
      <c r="AO634" s="122">
        <v>11400</v>
      </c>
      <c r="AP634" s="119">
        <f t="shared" si="21"/>
        <v>0</v>
      </c>
      <c r="AQ634" s="48">
        <v>23079</v>
      </c>
      <c r="AR634" s="48">
        <v>23082</v>
      </c>
      <c r="AS634" s="48">
        <v>23090</v>
      </c>
      <c r="AT634" s="48">
        <v>23093</v>
      </c>
      <c r="AU634" s="48">
        <v>23096</v>
      </c>
      <c r="AV634" s="17">
        <v>11400</v>
      </c>
      <c r="AW634" s="19"/>
      <c r="AX634" s="126"/>
    </row>
    <row r="635" spans="1:50" s="123" customFormat="1" ht="72" hidden="1" x14ac:dyDescent="0.2">
      <c r="A635" s="52" t="s">
        <v>49</v>
      </c>
      <c r="B635" s="52" t="s">
        <v>277</v>
      </c>
      <c r="C635" s="52" t="s">
        <v>276</v>
      </c>
      <c r="D635" s="52" t="s">
        <v>16</v>
      </c>
      <c r="E635" s="52" t="s">
        <v>454</v>
      </c>
      <c r="F635" s="121" t="s">
        <v>2205</v>
      </c>
      <c r="G635" s="52" t="s">
        <v>936</v>
      </c>
      <c r="H635" s="71" t="s">
        <v>267</v>
      </c>
      <c r="I635" s="71" t="s">
        <v>274</v>
      </c>
      <c r="J635" s="122">
        <v>11400</v>
      </c>
      <c r="K635" s="78"/>
      <c r="L635" s="78"/>
      <c r="M635" s="249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126" t="s">
        <v>3102</v>
      </c>
      <c r="AF635" s="52" t="s">
        <v>3102</v>
      </c>
      <c r="AG635" s="52" t="s">
        <v>3544</v>
      </c>
      <c r="AH635" s="52" t="s">
        <v>2457</v>
      </c>
      <c r="AI635" s="52" t="s">
        <v>2457</v>
      </c>
      <c r="AJ635" s="52"/>
      <c r="AK635" s="52" t="s">
        <v>1414</v>
      </c>
      <c r="AL635" s="52" t="s">
        <v>1570</v>
      </c>
      <c r="AM635" s="52" t="s">
        <v>3552</v>
      </c>
      <c r="AN635" s="119"/>
      <c r="AO635" s="122">
        <v>11400</v>
      </c>
      <c r="AP635" s="119">
        <f t="shared" si="21"/>
        <v>0</v>
      </c>
      <c r="AQ635" s="48">
        <v>23079</v>
      </c>
      <c r="AR635" s="48">
        <v>23082</v>
      </c>
      <c r="AS635" s="48">
        <v>23090</v>
      </c>
      <c r="AT635" s="48">
        <v>23093</v>
      </c>
      <c r="AU635" s="48">
        <v>23096</v>
      </c>
      <c r="AV635" s="17">
        <v>11400</v>
      </c>
      <c r="AW635" s="19"/>
      <c r="AX635" s="126"/>
    </row>
    <row r="636" spans="1:50" s="123" customFormat="1" ht="72" hidden="1" x14ac:dyDescent="0.2">
      <c r="A636" s="52" t="s">
        <v>49</v>
      </c>
      <c r="B636" s="52" t="s">
        <v>277</v>
      </c>
      <c r="C636" s="52" t="s">
        <v>276</v>
      </c>
      <c r="D636" s="52" t="s">
        <v>25</v>
      </c>
      <c r="E636" s="52" t="s">
        <v>454</v>
      </c>
      <c r="F636" s="121" t="s">
        <v>2206</v>
      </c>
      <c r="G636" s="52" t="s">
        <v>937</v>
      </c>
      <c r="H636" s="71" t="s">
        <v>269</v>
      </c>
      <c r="I636" s="71" t="s">
        <v>271</v>
      </c>
      <c r="J636" s="122">
        <v>40000</v>
      </c>
      <c r="K636" s="78"/>
      <c r="L636" s="78"/>
      <c r="M636" s="249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126" t="s">
        <v>3102</v>
      </c>
      <c r="AF636" s="52" t="s">
        <v>3102</v>
      </c>
      <c r="AG636" s="52" t="s">
        <v>3544</v>
      </c>
      <c r="AH636" s="52" t="s">
        <v>2457</v>
      </c>
      <c r="AI636" s="52" t="s">
        <v>2457</v>
      </c>
      <c r="AJ636" s="52"/>
      <c r="AK636" s="52" t="s">
        <v>1414</v>
      </c>
      <c r="AL636" s="52" t="s">
        <v>1570</v>
      </c>
      <c r="AM636" s="52" t="s">
        <v>3552</v>
      </c>
      <c r="AN636" s="119"/>
      <c r="AO636" s="122">
        <v>40000</v>
      </c>
      <c r="AP636" s="119">
        <f t="shared" si="21"/>
        <v>0</v>
      </c>
      <c r="AQ636" s="48">
        <v>23079</v>
      </c>
      <c r="AR636" s="48">
        <v>23082</v>
      </c>
      <c r="AS636" s="48">
        <v>23090</v>
      </c>
      <c r="AT636" s="48">
        <v>23093</v>
      </c>
      <c r="AU636" s="48">
        <v>23096</v>
      </c>
      <c r="AV636" s="17">
        <v>40000</v>
      </c>
      <c r="AW636" s="19"/>
      <c r="AX636" s="126"/>
    </row>
    <row r="637" spans="1:50" s="123" customFormat="1" ht="72" hidden="1" x14ac:dyDescent="0.2">
      <c r="A637" s="52" t="s">
        <v>49</v>
      </c>
      <c r="B637" s="52" t="s">
        <v>277</v>
      </c>
      <c r="C637" s="52" t="s">
        <v>276</v>
      </c>
      <c r="D637" s="52" t="s">
        <v>28</v>
      </c>
      <c r="E637" s="52" t="s">
        <v>454</v>
      </c>
      <c r="F637" s="121" t="s">
        <v>2207</v>
      </c>
      <c r="G637" s="52" t="s">
        <v>938</v>
      </c>
      <c r="H637" s="71" t="s">
        <v>270</v>
      </c>
      <c r="I637" s="71" t="s">
        <v>271</v>
      </c>
      <c r="J637" s="122">
        <v>37000</v>
      </c>
      <c r="K637" s="78"/>
      <c r="L637" s="78"/>
      <c r="M637" s="249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126" t="s">
        <v>3102</v>
      </c>
      <c r="AF637" s="52" t="s">
        <v>3102</v>
      </c>
      <c r="AG637" s="52" t="s">
        <v>3544</v>
      </c>
      <c r="AH637" s="52" t="s">
        <v>2457</v>
      </c>
      <c r="AI637" s="52" t="s">
        <v>2457</v>
      </c>
      <c r="AJ637" s="52"/>
      <c r="AK637" s="52" t="s">
        <v>1402</v>
      </c>
      <c r="AL637" s="52" t="s">
        <v>1570</v>
      </c>
      <c r="AM637" s="52" t="s">
        <v>3552</v>
      </c>
      <c r="AN637" s="119"/>
      <c r="AO637" s="122">
        <v>37000</v>
      </c>
      <c r="AP637" s="119">
        <f t="shared" si="21"/>
        <v>0</v>
      </c>
      <c r="AQ637" s="48">
        <v>23079</v>
      </c>
      <c r="AR637" s="48">
        <v>23082</v>
      </c>
      <c r="AS637" s="48">
        <v>23083</v>
      </c>
      <c r="AT637" s="48">
        <v>23086</v>
      </c>
      <c r="AU637" s="48">
        <v>23089</v>
      </c>
      <c r="AV637" s="17">
        <v>37000</v>
      </c>
      <c r="AW637" s="19"/>
      <c r="AX637" s="126"/>
    </row>
    <row r="638" spans="1:50" s="123" customFormat="1" ht="72" hidden="1" x14ac:dyDescent="0.2">
      <c r="A638" s="52" t="s">
        <v>49</v>
      </c>
      <c r="B638" s="52" t="s">
        <v>277</v>
      </c>
      <c r="C638" s="52" t="s">
        <v>276</v>
      </c>
      <c r="D638" s="52" t="s">
        <v>28</v>
      </c>
      <c r="E638" s="52" t="s">
        <v>454</v>
      </c>
      <c r="F638" s="121" t="s">
        <v>2208</v>
      </c>
      <c r="G638" s="52" t="s">
        <v>939</v>
      </c>
      <c r="H638" s="71" t="s">
        <v>272</v>
      </c>
      <c r="I638" s="71" t="s">
        <v>275</v>
      </c>
      <c r="J638" s="122">
        <v>15000</v>
      </c>
      <c r="K638" s="78"/>
      <c r="L638" s="78"/>
      <c r="M638" s="249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126" t="s">
        <v>3102</v>
      </c>
      <c r="AF638" s="52" t="s">
        <v>3102</v>
      </c>
      <c r="AG638" s="52" t="s">
        <v>3544</v>
      </c>
      <c r="AH638" s="52" t="s">
        <v>2457</v>
      </c>
      <c r="AI638" s="52" t="s">
        <v>2457</v>
      </c>
      <c r="AJ638" s="52"/>
      <c r="AK638" s="52" t="s">
        <v>1428</v>
      </c>
      <c r="AL638" s="52" t="s">
        <v>1570</v>
      </c>
      <c r="AM638" s="52" t="s">
        <v>3552</v>
      </c>
      <c r="AN638" s="119"/>
      <c r="AO638" s="122">
        <v>15000</v>
      </c>
      <c r="AP638" s="119">
        <f t="shared" si="21"/>
        <v>0</v>
      </c>
      <c r="AQ638" s="48">
        <v>23079</v>
      </c>
      <c r="AR638" s="48">
        <v>23082</v>
      </c>
      <c r="AS638" s="48">
        <v>23083</v>
      </c>
      <c r="AT638" s="48">
        <v>23086</v>
      </c>
      <c r="AU638" s="48">
        <v>23089</v>
      </c>
      <c r="AV638" s="17">
        <v>15000</v>
      </c>
      <c r="AW638" s="19"/>
      <c r="AX638" s="126"/>
    </row>
    <row r="639" spans="1:50" s="123" customFormat="1" ht="72" x14ac:dyDescent="0.2">
      <c r="A639" s="52" t="s">
        <v>49</v>
      </c>
      <c r="B639" s="52" t="s">
        <v>277</v>
      </c>
      <c r="C639" s="52" t="s">
        <v>276</v>
      </c>
      <c r="D639" s="52" t="s">
        <v>33</v>
      </c>
      <c r="E639" s="52" t="s">
        <v>454</v>
      </c>
      <c r="F639" s="121" t="s">
        <v>2209</v>
      </c>
      <c r="G639" s="52" t="s">
        <v>940</v>
      </c>
      <c r="H639" s="71" t="s">
        <v>270</v>
      </c>
      <c r="I639" s="71" t="s">
        <v>941</v>
      </c>
      <c r="J639" s="122">
        <v>307000</v>
      </c>
      <c r="K639" s="78"/>
      <c r="L639" s="78"/>
      <c r="M639" s="249" t="s">
        <v>137</v>
      </c>
      <c r="N639" s="19"/>
      <c r="O639" s="19" t="s">
        <v>1429</v>
      </c>
      <c r="P639" s="48">
        <v>242256</v>
      </c>
      <c r="Q639" s="48" t="s">
        <v>3163</v>
      </c>
      <c r="R639" s="48" t="s">
        <v>1297</v>
      </c>
      <c r="S639" s="48" t="s">
        <v>74</v>
      </c>
      <c r="T639" s="48"/>
      <c r="U639" s="19"/>
      <c r="V639" s="71" t="s">
        <v>3847</v>
      </c>
      <c r="W639" s="17">
        <v>307000</v>
      </c>
      <c r="X639" s="18">
        <v>4</v>
      </c>
      <c r="Y639" s="128">
        <v>23170</v>
      </c>
      <c r="Z639" s="17">
        <v>307000</v>
      </c>
      <c r="AA639" s="19">
        <v>7014287121</v>
      </c>
      <c r="AB639" s="19"/>
      <c r="AC639" s="19"/>
      <c r="AD639" s="19"/>
      <c r="AE639" s="52" t="s">
        <v>3848</v>
      </c>
      <c r="AF639" s="52" t="s">
        <v>3164</v>
      </c>
      <c r="AG639" s="52" t="s">
        <v>3541</v>
      </c>
      <c r="AH639" s="54" t="s">
        <v>3470</v>
      </c>
      <c r="AI639" s="52" t="s">
        <v>2456</v>
      </c>
      <c r="AJ639" s="52"/>
      <c r="AK639" s="52" t="s">
        <v>1430</v>
      </c>
      <c r="AL639" s="52" t="s">
        <v>1570</v>
      </c>
      <c r="AM639" s="52" t="s">
        <v>3553</v>
      </c>
      <c r="AN639" s="122">
        <v>307000</v>
      </c>
      <c r="AO639" s="119"/>
      <c r="AP639" s="119">
        <f t="shared" si="21"/>
        <v>0</v>
      </c>
      <c r="AQ639" s="48">
        <v>23079</v>
      </c>
      <c r="AR639" s="48">
        <v>23082</v>
      </c>
      <c r="AS639" s="48">
        <v>23110</v>
      </c>
      <c r="AT639" s="48">
        <v>23111</v>
      </c>
      <c r="AU639" s="48">
        <v>23118</v>
      </c>
      <c r="AV639" s="17">
        <v>307000</v>
      </c>
      <c r="AW639" s="19"/>
      <c r="AX639" s="126"/>
    </row>
    <row r="640" spans="1:50" s="123" customFormat="1" ht="72" hidden="1" x14ac:dyDescent="0.2">
      <c r="A640" s="52" t="s">
        <v>49</v>
      </c>
      <c r="B640" s="52" t="s">
        <v>277</v>
      </c>
      <c r="C640" s="52" t="s">
        <v>276</v>
      </c>
      <c r="D640" s="52" t="s">
        <v>33</v>
      </c>
      <c r="E640" s="52" t="s">
        <v>454</v>
      </c>
      <c r="F640" s="121" t="s">
        <v>2210</v>
      </c>
      <c r="G640" s="52" t="s">
        <v>942</v>
      </c>
      <c r="H640" s="71" t="s">
        <v>270</v>
      </c>
      <c r="I640" s="71" t="s">
        <v>274</v>
      </c>
      <c r="J640" s="122">
        <v>100000</v>
      </c>
      <c r="K640" s="78"/>
      <c r="L640" s="78"/>
      <c r="M640" s="249" t="s">
        <v>137</v>
      </c>
      <c r="N640" s="19"/>
      <c r="O640" s="19" t="s">
        <v>1431</v>
      </c>
      <c r="P640" s="48">
        <v>242241</v>
      </c>
      <c r="Q640" s="389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126" t="s">
        <v>3102</v>
      </c>
      <c r="AF640" s="52" t="s">
        <v>3102</v>
      </c>
      <c r="AG640" s="52" t="s">
        <v>3544</v>
      </c>
      <c r="AH640" s="52" t="s">
        <v>2457</v>
      </c>
      <c r="AI640" s="52" t="s">
        <v>2457</v>
      </c>
      <c r="AJ640" s="52"/>
      <c r="AK640" s="52" t="s">
        <v>1432</v>
      </c>
      <c r="AL640" s="52" t="s">
        <v>1570</v>
      </c>
      <c r="AM640" s="52" t="s">
        <v>3552</v>
      </c>
      <c r="AN640" s="119"/>
      <c r="AO640" s="119">
        <v>98950</v>
      </c>
      <c r="AP640" s="119">
        <f t="shared" si="21"/>
        <v>1050</v>
      </c>
      <c r="AQ640" s="48">
        <v>23079</v>
      </c>
      <c r="AR640" s="48">
        <v>23082</v>
      </c>
      <c r="AS640" s="48">
        <v>23090</v>
      </c>
      <c r="AT640" s="48">
        <v>23093</v>
      </c>
      <c r="AU640" s="48">
        <v>23096</v>
      </c>
      <c r="AV640" s="17">
        <v>100000</v>
      </c>
      <c r="AW640" s="19"/>
      <c r="AX640" s="126"/>
    </row>
    <row r="641" spans="1:50" s="123" customFormat="1" ht="72" x14ac:dyDescent="0.2">
      <c r="A641" s="52" t="s">
        <v>49</v>
      </c>
      <c r="B641" s="52" t="s">
        <v>277</v>
      </c>
      <c r="C641" s="52" t="s">
        <v>276</v>
      </c>
      <c r="D641" s="52" t="s">
        <v>33</v>
      </c>
      <c r="E641" s="52" t="s">
        <v>454</v>
      </c>
      <c r="F641" s="121" t="s">
        <v>2211</v>
      </c>
      <c r="G641" s="52" t="s">
        <v>943</v>
      </c>
      <c r="H641" s="71" t="s">
        <v>270</v>
      </c>
      <c r="I641" s="71" t="s">
        <v>941</v>
      </c>
      <c r="J641" s="122">
        <v>164000</v>
      </c>
      <c r="K641" s="78"/>
      <c r="L641" s="78"/>
      <c r="M641" s="249" t="s">
        <v>137</v>
      </c>
      <c r="N641" s="19"/>
      <c r="O641" s="19" t="s">
        <v>1429</v>
      </c>
      <c r="P641" s="48">
        <v>242256</v>
      </c>
      <c r="Q641" s="48" t="s">
        <v>3163</v>
      </c>
      <c r="R641" s="48" t="s">
        <v>1297</v>
      </c>
      <c r="S641" s="48" t="s">
        <v>74</v>
      </c>
      <c r="T641" s="48"/>
      <c r="U641" s="19"/>
      <c r="V641" s="71" t="s">
        <v>3847</v>
      </c>
      <c r="W641" s="17">
        <v>164000</v>
      </c>
      <c r="X641" s="18">
        <v>4</v>
      </c>
      <c r="Y641" s="128">
        <v>23170</v>
      </c>
      <c r="Z641" s="17">
        <v>164000</v>
      </c>
      <c r="AA641" s="19">
        <v>7014287121</v>
      </c>
      <c r="AB641" s="19"/>
      <c r="AC641" s="19"/>
      <c r="AD641" s="19"/>
      <c r="AE641" s="52" t="s">
        <v>3848</v>
      </c>
      <c r="AF641" s="52" t="s">
        <v>3164</v>
      </c>
      <c r="AG641" s="52" t="s">
        <v>3541</v>
      </c>
      <c r="AH641" s="54" t="s">
        <v>3470</v>
      </c>
      <c r="AI641" s="52" t="s">
        <v>2456</v>
      </c>
      <c r="AJ641" s="52"/>
      <c r="AK641" s="52" t="s">
        <v>1430</v>
      </c>
      <c r="AL641" s="52" t="s">
        <v>1570</v>
      </c>
      <c r="AM641" s="52" t="s">
        <v>3553</v>
      </c>
      <c r="AN641" s="122">
        <v>164000</v>
      </c>
      <c r="AO641" s="119"/>
      <c r="AP641" s="119">
        <f t="shared" si="21"/>
        <v>0</v>
      </c>
      <c r="AQ641" s="48">
        <v>23079</v>
      </c>
      <c r="AR641" s="48">
        <v>23082</v>
      </c>
      <c r="AS641" s="48">
        <v>23110</v>
      </c>
      <c r="AT641" s="48">
        <v>23111</v>
      </c>
      <c r="AU641" s="48">
        <v>23118</v>
      </c>
      <c r="AV641" s="17">
        <v>164000</v>
      </c>
      <c r="AW641" s="19"/>
      <c r="AX641" s="126"/>
    </row>
    <row r="642" spans="1:50" s="123" customFormat="1" ht="72" x14ac:dyDescent="0.2">
      <c r="A642" s="52" t="s">
        <v>49</v>
      </c>
      <c r="B642" s="52" t="s">
        <v>277</v>
      </c>
      <c r="C642" s="52" t="s">
        <v>276</v>
      </c>
      <c r="D642" s="52" t="s">
        <v>10</v>
      </c>
      <c r="E642" s="52" t="s">
        <v>311</v>
      </c>
      <c r="F642" s="121" t="s">
        <v>2212</v>
      </c>
      <c r="G642" s="52" t="s">
        <v>944</v>
      </c>
      <c r="H642" s="71" t="s">
        <v>272</v>
      </c>
      <c r="I642" s="71" t="s">
        <v>271</v>
      </c>
      <c r="J642" s="122">
        <v>9000</v>
      </c>
      <c r="K642" s="78"/>
      <c r="L642" s="78"/>
      <c r="M642" s="249" t="s">
        <v>137</v>
      </c>
      <c r="N642" s="19"/>
      <c r="O642" s="19" t="s">
        <v>1433</v>
      </c>
      <c r="P642" s="48">
        <v>242250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3849</v>
      </c>
      <c r="W642" s="74">
        <v>9000</v>
      </c>
      <c r="X642" s="18">
        <v>1</v>
      </c>
      <c r="Y642" s="128">
        <v>23119</v>
      </c>
      <c r="Z642" s="74">
        <v>9000</v>
      </c>
      <c r="AA642" s="19">
        <v>7014285653</v>
      </c>
      <c r="AB642" s="19"/>
      <c r="AC642" s="19"/>
      <c r="AD642" s="19"/>
      <c r="AE642" s="52" t="s">
        <v>3168</v>
      </c>
      <c r="AF642" s="52" t="s">
        <v>3168</v>
      </c>
      <c r="AG642" s="52" t="s">
        <v>3544</v>
      </c>
      <c r="AH642" s="54" t="s">
        <v>3472</v>
      </c>
      <c r="AI642" s="52" t="s">
        <v>2456</v>
      </c>
      <c r="AJ642" s="52"/>
      <c r="AK642" s="52" t="s">
        <v>1416</v>
      </c>
      <c r="AL642" s="52" t="s">
        <v>1570</v>
      </c>
      <c r="AM642" s="52" t="s">
        <v>3553</v>
      </c>
      <c r="AN642" s="122">
        <v>9000</v>
      </c>
      <c r="AO642" s="119"/>
      <c r="AP642" s="119">
        <f t="shared" si="21"/>
        <v>0</v>
      </c>
      <c r="AQ642" s="48">
        <v>23079</v>
      </c>
      <c r="AR642" s="48">
        <v>23082</v>
      </c>
      <c r="AS642" s="48">
        <v>23086</v>
      </c>
      <c r="AT642" s="48">
        <v>23087</v>
      </c>
      <c r="AU642" s="48">
        <v>23090</v>
      </c>
      <c r="AV642" s="17">
        <v>9000</v>
      </c>
      <c r="AW642" s="19"/>
      <c r="AX642" s="126"/>
    </row>
    <row r="643" spans="1:50" s="123" customFormat="1" ht="72" x14ac:dyDescent="0.2">
      <c r="A643" s="52" t="s">
        <v>49</v>
      </c>
      <c r="B643" s="52" t="s">
        <v>277</v>
      </c>
      <c r="C643" s="52" t="s">
        <v>276</v>
      </c>
      <c r="D643" s="52" t="s">
        <v>10</v>
      </c>
      <c r="E643" s="52" t="s">
        <v>311</v>
      </c>
      <c r="F643" s="121" t="s">
        <v>2213</v>
      </c>
      <c r="G643" s="52" t="s">
        <v>945</v>
      </c>
      <c r="H643" s="71" t="s">
        <v>269</v>
      </c>
      <c r="I643" s="71" t="s">
        <v>271</v>
      </c>
      <c r="J643" s="122">
        <v>2000</v>
      </c>
      <c r="K643" s="78"/>
      <c r="L643" s="78"/>
      <c r="M643" s="249" t="s">
        <v>137</v>
      </c>
      <c r="N643" s="19"/>
      <c r="O643" s="19" t="s">
        <v>1433</v>
      </c>
      <c r="P643" s="48">
        <v>242250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3849</v>
      </c>
      <c r="W643" s="74">
        <v>2000</v>
      </c>
      <c r="X643" s="18">
        <v>1</v>
      </c>
      <c r="Y643" s="128">
        <v>23119</v>
      </c>
      <c r="Z643" s="74">
        <v>2000</v>
      </c>
      <c r="AA643" s="19">
        <v>7014285653</v>
      </c>
      <c r="AB643" s="19"/>
      <c r="AC643" s="19"/>
      <c r="AD643" s="19"/>
      <c r="AE643" s="52" t="s">
        <v>3168</v>
      </c>
      <c r="AF643" s="52" t="s">
        <v>3168</v>
      </c>
      <c r="AG643" s="52" t="s">
        <v>3544</v>
      </c>
      <c r="AH643" s="54" t="s">
        <v>3472</v>
      </c>
      <c r="AI643" s="52" t="s">
        <v>2456</v>
      </c>
      <c r="AJ643" s="52"/>
      <c r="AK643" s="52" t="s">
        <v>1416</v>
      </c>
      <c r="AL643" s="52" t="s">
        <v>1570</v>
      </c>
      <c r="AM643" s="52" t="s">
        <v>3553</v>
      </c>
      <c r="AN643" s="122">
        <v>2000</v>
      </c>
      <c r="AO643" s="119"/>
      <c r="AP643" s="119">
        <f t="shared" ref="AP643:AP706" si="22">J643-AN643-AO643</f>
        <v>0</v>
      </c>
      <c r="AQ643" s="48">
        <v>23079</v>
      </c>
      <c r="AR643" s="48">
        <v>23082</v>
      </c>
      <c r="AS643" s="48">
        <v>23086</v>
      </c>
      <c r="AT643" s="48">
        <v>23087</v>
      </c>
      <c r="AU643" s="48">
        <v>23090</v>
      </c>
      <c r="AV643" s="17">
        <v>2000</v>
      </c>
      <c r="AW643" s="19"/>
      <c r="AX643" s="126"/>
    </row>
    <row r="644" spans="1:50" s="123" customFormat="1" ht="72" x14ac:dyDescent="0.2">
      <c r="A644" s="52" t="s">
        <v>49</v>
      </c>
      <c r="B644" s="52" t="s">
        <v>277</v>
      </c>
      <c r="C644" s="52" t="s">
        <v>276</v>
      </c>
      <c r="D644" s="52" t="s">
        <v>10</v>
      </c>
      <c r="E644" s="52" t="s">
        <v>311</v>
      </c>
      <c r="F644" s="121" t="s">
        <v>2214</v>
      </c>
      <c r="G644" s="52" t="s">
        <v>946</v>
      </c>
      <c r="H644" s="71" t="s">
        <v>270</v>
      </c>
      <c r="I644" s="71" t="s">
        <v>271</v>
      </c>
      <c r="J644" s="122">
        <v>4500</v>
      </c>
      <c r="K644" s="78"/>
      <c r="L644" s="78"/>
      <c r="M644" s="249" t="s">
        <v>137</v>
      </c>
      <c r="N644" s="19"/>
      <c r="O644" s="19" t="s">
        <v>1433</v>
      </c>
      <c r="P644" s="48">
        <v>242250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3849</v>
      </c>
      <c r="W644" s="74">
        <v>4500</v>
      </c>
      <c r="X644" s="18">
        <v>1</v>
      </c>
      <c r="Y644" s="128">
        <v>23119</v>
      </c>
      <c r="Z644" s="74">
        <v>4500</v>
      </c>
      <c r="AA644" s="19">
        <v>7014285653</v>
      </c>
      <c r="AB644" s="19"/>
      <c r="AC644" s="19"/>
      <c r="AD644" s="19"/>
      <c r="AE644" s="52" t="s">
        <v>3168</v>
      </c>
      <c r="AF644" s="52" t="s">
        <v>3168</v>
      </c>
      <c r="AG644" s="52" t="s">
        <v>3544</v>
      </c>
      <c r="AH644" s="54" t="s">
        <v>3472</v>
      </c>
      <c r="AI644" s="52" t="s">
        <v>2456</v>
      </c>
      <c r="AJ644" s="52"/>
      <c r="AK644" s="52" t="s">
        <v>1416</v>
      </c>
      <c r="AL644" s="52" t="s">
        <v>1570</v>
      </c>
      <c r="AM644" s="52" t="s">
        <v>3553</v>
      </c>
      <c r="AN644" s="122">
        <v>4500</v>
      </c>
      <c r="AO644" s="119"/>
      <c r="AP644" s="119">
        <f t="shared" si="22"/>
        <v>0</v>
      </c>
      <c r="AQ644" s="48">
        <v>23079</v>
      </c>
      <c r="AR644" s="48">
        <v>23082</v>
      </c>
      <c r="AS644" s="48">
        <v>23086</v>
      </c>
      <c r="AT644" s="48">
        <v>23087</v>
      </c>
      <c r="AU644" s="48">
        <v>23090</v>
      </c>
      <c r="AV644" s="17">
        <v>4500</v>
      </c>
      <c r="AW644" s="19"/>
      <c r="AX644" s="126"/>
    </row>
    <row r="645" spans="1:50" s="123" customFormat="1" ht="72" x14ac:dyDescent="0.2">
      <c r="A645" s="52" t="s">
        <v>49</v>
      </c>
      <c r="B645" s="52" t="s">
        <v>277</v>
      </c>
      <c r="C645" s="52" t="s">
        <v>276</v>
      </c>
      <c r="D645" s="52" t="s">
        <v>10</v>
      </c>
      <c r="E645" s="52" t="s">
        <v>311</v>
      </c>
      <c r="F645" s="121" t="s">
        <v>2215</v>
      </c>
      <c r="G645" s="52" t="s">
        <v>947</v>
      </c>
      <c r="H645" s="71" t="s">
        <v>948</v>
      </c>
      <c r="I645" s="71" t="s">
        <v>271</v>
      </c>
      <c r="J645" s="122">
        <v>506000</v>
      </c>
      <c r="K645" s="249" t="s">
        <v>137</v>
      </c>
      <c r="L645" s="78"/>
      <c r="M645" s="78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>
        <v>7014275952</v>
      </c>
      <c r="AB645" s="19"/>
      <c r="AC645" s="19"/>
      <c r="AD645" s="19"/>
      <c r="AE645" s="52" t="s">
        <v>3850</v>
      </c>
      <c r="AF645" s="52" t="s">
        <v>3173</v>
      </c>
      <c r="AG645" s="52" t="s">
        <v>3544</v>
      </c>
      <c r="AH645" s="52" t="s">
        <v>3472</v>
      </c>
      <c r="AI645" s="52" t="s">
        <v>2456</v>
      </c>
      <c r="AJ645" s="52"/>
      <c r="AK645" s="52" t="s">
        <v>1435</v>
      </c>
      <c r="AL645" s="52" t="s">
        <v>1571</v>
      </c>
      <c r="AM645" s="52" t="s">
        <v>3553</v>
      </c>
      <c r="AN645" s="122">
        <v>506000</v>
      </c>
      <c r="AO645" s="119"/>
      <c r="AP645" s="119">
        <f t="shared" si="22"/>
        <v>0</v>
      </c>
      <c r="AQ645" s="48">
        <v>23079</v>
      </c>
      <c r="AR645" s="48">
        <v>23082</v>
      </c>
      <c r="AS645" s="48">
        <v>23110</v>
      </c>
      <c r="AT645" s="48">
        <v>23111</v>
      </c>
      <c r="AU645" s="48">
        <v>23118</v>
      </c>
      <c r="AV645" s="17">
        <v>506000</v>
      </c>
      <c r="AW645" s="19"/>
      <c r="AX645" s="126"/>
    </row>
    <row r="646" spans="1:50" s="123" customFormat="1" ht="72" x14ac:dyDescent="0.2">
      <c r="A646" s="52" t="s">
        <v>49</v>
      </c>
      <c r="B646" s="52" t="s">
        <v>277</v>
      </c>
      <c r="C646" s="52" t="s">
        <v>276</v>
      </c>
      <c r="D646" s="52" t="s">
        <v>10</v>
      </c>
      <c r="E646" s="52" t="s">
        <v>311</v>
      </c>
      <c r="F646" s="121" t="s">
        <v>2216</v>
      </c>
      <c r="G646" s="52" t="s">
        <v>949</v>
      </c>
      <c r="H646" s="71" t="s">
        <v>414</v>
      </c>
      <c r="I646" s="71" t="s">
        <v>271</v>
      </c>
      <c r="J646" s="122">
        <v>154000</v>
      </c>
      <c r="K646" s="249" t="s">
        <v>137</v>
      </c>
      <c r="L646" s="78"/>
      <c r="M646" s="78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>
        <v>7014275952</v>
      </c>
      <c r="AB646" s="19"/>
      <c r="AC646" s="19"/>
      <c r="AD646" s="19"/>
      <c r="AE646" s="52" t="s">
        <v>3850</v>
      </c>
      <c r="AF646" s="52" t="s">
        <v>3173</v>
      </c>
      <c r="AG646" s="52" t="s">
        <v>3544</v>
      </c>
      <c r="AH646" s="52" t="s">
        <v>3472</v>
      </c>
      <c r="AI646" s="52" t="s">
        <v>2456</v>
      </c>
      <c r="AJ646" s="52"/>
      <c r="AK646" s="52" t="s">
        <v>1435</v>
      </c>
      <c r="AL646" s="52" t="s">
        <v>1571</v>
      </c>
      <c r="AM646" s="52" t="s">
        <v>3553</v>
      </c>
      <c r="AN646" s="119">
        <v>154000</v>
      </c>
      <c r="AO646" s="119"/>
      <c r="AP646" s="119">
        <f t="shared" si="22"/>
        <v>0</v>
      </c>
      <c r="AQ646" s="48">
        <v>23079</v>
      </c>
      <c r="AR646" s="48">
        <v>23082</v>
      </c>
      <c r="AS646" s="48">
        <v>23110</v>
      </c>
      <c r="AT646" s="48">
        <v>23111</v>
      </c>
      <c r="AU646" s="48">
        <v>23118</v>
      </c>
      <c r="AV646" s="17">
        <v>154000</v>
      </c>
      <c r="AW646" s="19"/>
      <c r="AX646" s="126"/>
    </row>
    <row r="647" spans="1:50" s="123" customFormat="1" ht="72" x14ac:dyDescent="0.2">
      <c r="A647" s="52" t="s">
        <v>49</v>
      </c>
      <c r="B647" s="52" t="s">
        <v>277</v>
      </c>
      <c r="C647" s="52" t="s">
        <v>276</v>
      </c>
      <c r="D647" s="52" t="s">
        <v>10</v>
      </c>
      <c r="E647" s="52" t="s">
        <v>311</v>
      </c>
      <c r="F647" s="121" t="s">
        <v>2217</v>
      </c>
      <c r="G647" s="52" t="s">
        <v>950</v>
      </c>
      <c r="H647" s="71" t="s">
        <v>303</v>
      </c>
      <c r="I647" s="71" t="s">
        <v>271</v>
      </c>
      <c r="J647" s="122">
        <v>80000</v>
      </c>
      <c r="K647" s="249" t="s">
        <v>137</v>
      </c>
      <c r="L647" s="78"/>
      <c r="M647" s="78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>
        <v>7014275952</v>
      </c>
      <c r="AB647" s="19"/>
      <c r="AC647" s="19"/>
      <c r="AD647" s="19"/>
      <c r="AE647" s="52" t="s">
        <v>3850</v>
      </c>
      <c r="AF647" s="52" t="s">
        <v>3173</v>
      </c>
      <c r="AG647" s="52" t="s">
        <v>3544</v>
      </c>
      <c r="AH647" s="52" t="s">
        <v>3472</v>
      </c>
      <c r="AI647" s="52" t="s">
        <v>2456</v>
      </c>
      <c r="AJ647" s="52"/>
      <c r="AK647" s="52" t="s">
        <v>1435</v>
      </c>
      <c r="AL647" s="52" t="s">
        <v>1571</v>
      </c>
      <c r="AM647" s="52" t="s">
        <v>3553</v>
      </c>
      <c r="AN647" s="119">
        <v>78000</v>
      </c>
      <c r="AO647" s="119"/>
      <c r="AP647" s="119">
        <f t="shared" si="22"/>
        <v>2000</v>
      </c>
      <c r="AQ647" s="48">
        <v>23079</v>
      </c>
      <c r="AR647" s="48">
        <v>23082</v>
      </c>
      <c r="AS647" s="48">
        <v>23110</v>
      </c>
      <c r="AT647" s="48">
        <v>23111</v>
      </c>
      <c r="AU647" s="48">
        <v>23118</v>
      </c>
      <c r="AV647" s="17">
        <v>80000</v>
      </c>
      <c r="AW647" s="19"/>
      <c r="AX647" s="126"/>
    </row>
    <row r="648" spans="1:50" s="123" customFormat="1" ht="72" x14ac:dyDescent="0.2">
      <c r="A648" s="52" t="s">
        <v>49</v>
      </c>
      <c r="B648" s="52" t="s">
        <v>277</v>
      </c>
      <c r="C648" s="52" t="s">
        <v>276</v>
      </c>
      <c r="D648" s="52" t="s">
        <v>10</v>
      </c>
      <c r="E648" s="52" t="s">
        <v>311</v>
      </c>
      <c r="F648" s="121" t="s">
        <v>2218</v>
      </c>
      <c r="G648" s="52" t="s">
        <v>951</v>
      </c>
      <c r="H648" s="71" t="s">
        <v>303</v>
      </c>
      <c r="I648" s="71" t="s">
        <v>271</v>
      </c>
      <c r="J648" s="122">
        <v>89000</v>
      </c>
      <c r="K648" s="249" t="s">
        <v>137</v>
      </c>
      <c r="L648" s="78"/>
      <c r="M648" s="78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>
        <v>7014275952</v>
      </c>
      <c r="AB648" s="19"/>
      <c r="AC648" s="19"/>
      <c r="AD648" s="19"/>
      <c r="AE648" s="52" t="s">
        <v>3850</v>
      </c>
      <c r="AF648" s="52" t="s">
        <v>3173</v>
      </c>
      <c r="AG648" s="52" t="s">
        <v>3544</v>
      </c>
      <c r="AH648" s="52" t="s">
        <v>3472</v>
      </c>
      <c r="AI648" s="52" t="s">
        <v>2456</v>
      </c>
      <c r="AJ648" s="52"/>
      <c r="AK648" s="52" t="s">
        <v>1435</v>
      </c>
      <c r="AL648" s="52" t="s">
        <v>1571</v>
      </c>
      <c r="AM648" s="52" t="s">
        <v>3553</v>
      </c>
      <c r="AN648" s="122">
        <v>89000</v>
      </c>
      <c r="AO648" s="119"/>
      <c r="AP648" s="119">
        <f t="shared" si="22"/>
        <v>0</v>
      </c>
      <c r="AQ648" s="48">
        <v>23079</v>
      </c>
      <c r="AR648" s="48">
        <v>23082</v>
      </c>
      <c r="AS648" s="48">
        <v>23110</v>
      </c>
      <c r="AT648" s="48">
        <v>23111</v>
      </c>
      <c r="AU648" s="48">
        <v>23118</v>
      </c>
      <c r="AV648" s="17">
        <v>89000</v>
      </c>
      <c r="AW648" s="19"/>
      <c r="AX648" s="126"/>
    </row>
    <row r="649" spans="1:50" s="123" customFormat="1" ht="72" x14ac:dyDescent="0.2">
      <c r="A649" s="52" t="s">
        <v>49</v>
      </c>
      <c r="B649" s="52" t="s">
        <v>277</v>
      </c>
      <c r="C649" s="52" t="s">
        <v>276</v>
      </c>
      <c r="D649" s="52" t="s">
        <v>10</v>
      </c>
      <c r="E649" s="52" t="s">
        <v>311</v>
      </c>
      <c r="F649" s="121" t="s">
        <v>2219</v>
      </c>
      <c r="G649" s="52" t="s">
        <v>952</v>
      </c>
      <c r="H649" s="71" t="s">
        <v>459</v>
      </c>
      <c r="I649" s="71" t="s">
        <v>271</v>
      </c>
      <c r="J649" s="122">
        <v>50000</v>
      </c>
      <c r="K649" s="249" t="s">
        <v>137</v>
      </c>
      <c r="L649" s="78"/>
      <c r="M649" s="78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>
        <v>7014275952</v>
      </c>
      <c r="AB649" s="19"/>
      <c r="AC649" s="19"/>
      <c r="AD649" s="19"/>
      <c r="AE649" s="52" t="s">
        <v>3850</v>
      </c>
      <c r="AF649" s="52" t="s">
        <v>3173</v>
      </c>
      <c r="AG649" s="52" t="s">
        <v>3544</v>
      </c>
      <c r="AH649" s="52" t="s">
        <v>3472</v>
      </c>
      <c r="AI649" s="52" t="s">
        <v>2456</v>
      </c>
      <c r="AJ649" s="52"/>
      <c r="AK649" s="52" t="s">
        <v>1435</v>
      </c>
      <c r="AL649" s="52" t="s">
        <v>1571</v>
      </c>
      <c r="AM649" s="52" t="s">
        <v>3553</v>
      </c>
      <c r="AN649" s="119">
        <v>50000</v>
      </c>
      <c r="AO649" s="119"/>
      <c r="AP649" s="119">
        <f t="shared" si="22"/>
        <v>0</v>
      </c>
      <c r="AQ649" s="48">
        <v>23079</v>
      </c>
      <c r="AR649" s="48">
        <v>23082</v>
      </c>
      <c r="AS649" s="48">
        <v>23110</v>
      </c>
      <c r="AT649" s="48">
        <v>23111</v>
      </c>
      <c r="AU649" s="48">
        <v>23118</v>
      </c>
      <c r="AV649" s="17">
        <v>50000</v>
      </c>
      <c r="AW649" s="19"/>
      <c r="AX649" s="126"/>
    </row>
    <row r="650" spans="1:50" s="123" customFormat="1" ht="396" hidden="1" x14ac:dyDescent="0.2">
      <c r="A650" s="52" t="s">
        <v>49</v>
      </c>
      <c r="B650" s="52" t="s">
        <v>277</v>
      </c>
      <c r="C650" s="52" t="s">
        <v>17</v>
      </c>
      <c r="D650" s="52" t="s">
        <v>1566</v>
      </c>
      <c r="E650" s="52" t="s">
        <v>454</v>
      </c>
      <c r="F650" s="121" t="s">
        <v>2462</v>
      </c>
      <c r="G650" s="52" t="s">
        <v>1113</v>
      </c>
      <c r="H650" s="71" t="s">
        <v>270</v>
      </c>
      <c r="I650" s="71" t="s">
        <v>631</v>
      </c>
      <c r="J650" s="122">
        <v>45827400</v>
      </c>
      <c r="K650" s="249" t="s">
        <v>137</v>
      </c>
      <c r="L650" s="78"/>
      <c r="M650" s="78"/>
      <c r="N650" s="52"/>
      <c r="O650" s="71" t="s">
        <v>1436</v>
      </c>
      <c r="P650" s="149">
        <v>241569</v>
      </c>
      <c r="Q650" s="54" t="s">
        <v>1437</v>
      </c>
      <c r="R650" s="71">
        <v>3</v>
      </c>
      <c r="S650" s="52" t="s">
        <v>116</v>
      </c>
      <c r="T650" s="52"/>
      <c r="U650" s="52"/>
      <c r="V650" s="72" t="s">
        <v>1438</v>
      </c>
      <c r="W650" s="21">
        <v>101895000</v>
      </c>
      <c r="X650" s="71">
        <v>22</v>
      </c>
      <c r="Y650" s="52" t="s">
        <v>3984</v>
      </c>
      <c r="Z650" s="52" t="s">
        <v>3181</v>
      </c>
      <c r="AA650" s="71">
        <v>7011385495</v>
      </c>
      <c r="AB650" s="52" t="s">
        <v>3851</v>
      </c>
      <c r="AC650" s="52" t="s">
        <v>3183</v>
      </c>
      <c r="AD650" s="52" t="s">
        <v>3184</v>
      </c>
      <c r="AE650" s="56" t="s">
        <v>3852</v>
      </c>
      <c r="AF650" s="54" t="s">
        <v>3185</v>
      </c>
      <c r="AG650" s="54" t="s">
        <v>3545</v>
      </c>
      <c r="AH650" s="54" t="s">
        <v>3484</v>
      </c>
      <c r="AI650" s="54" t="s">
        <v>3484</v>
      </c>
      <c r="AJ650" s="54"/>
      <c r="AK650" s="54" t="s">
        <v>1440</v>
      </c>
      <c r="AL650" s="54" t="s">
        <v>1572</v>
      </c>
      <c r="AM650" s="52" t="s">
        <v>3552</v>
      </c>
      <c r="AN650" s="119"/>
      <c r="AO650" s="119">
        <f>10189500+17322150</f>
        <v>27511650</v>
      </c>
      <c r="AP650" s="119">
        <f t="shared" si="22"/>
        <v>18315750</v>
      </c>
      <c r="AQ650" s="391">
        <v>241569</v>
      </c>
      <c r="AR650" s="48">
        <v>23082</v>
      </c>
      <c r="AS650" s="19" t="s">
        <v>1441</v>
      </c>
      <c r="AT650" s="19" t="s">
        <v>1439</v>
      </c>
      <c r="AU650" s="19" t="s">
        <v>1442</v>
      </c>
      <c r="AV650" s="392" t="s">
        <v>3191</v>
      </c>
      <c r="AW650" s="19"/>
      <c r="AX650" s="390"/>
    </row>
    <row r="651" spans="1:50" s="123" customFormat="1" ht="108" hidden="1" x14ac:dyDescent="0.2">
      <c r="A651" s="52" t="s">
        <v>49</v>
      </c>
      <c r="B651" s="52" t="s">
        <v>277</v>
      </c>
      <c r="C651" s="52" t="s">
        <v>17</v>
      </c>
      <c r="D651" s="52" t="s">
        <v>34</v>
      </c>
      <c r="E651" s="52" t="s">
        <v>454</v>
      </c>
      <c r="F651" s="121" t="s">
        <v>2220</v>
      </c>
      <c r="G651" s="52" t="s">
        <v>1133</v>
      </c>
      <c r="H651" s="71" t="s">
        <v>270</v>
      </c>
      <c r="I651" s="71" t="s">
        <v>1122</v>
      </c>
      <c r="J651" s="122">
        <v>1800000</v>
      </c>
      <c r="K651" s="249" t="s">
        <v>137</v>
      </c>
      <c r="L651" s="78"/>
      <c r="M651" s="78"/>
      <c r="N651" s="52"/>
      <c r="O651" s="52" t="s">
        <v>1443</v>
      </c>
      <c r="P651" s="81">
        <v>242250</v>
      </c>
      <c r="Q651" s="81" t="s">
        <v>3186</v>
      </c>
      <c r="R651" s="71">
        <v>2</v>
      </c>
      <c r="S651" s="52" t="s">
        <v>65</v>
      </c>
      <c r="T651" s="52"/>
      <c r="U651" s="52"/>
      <c r="V651" s="72" t="s">
        <v>3187</v>
      </c>
      <c r="W651" s="122">
        <v>1800000</v>
      </c>
      <c r="X651" s="71">
        <v>3</v>
      </c>
      <c r="Y651" s="326" t="s">
        <v>3834</v>
      </c>
      <c r="Z651" s="327" t="s">
        <v>3835</v>
      </c>
      <c r="AA651" s="71">
        <v>7014275763</v>
      </c>
      <c r="AB651" s="52"/>
      <c r="AC651" s="52"/>
      <c r="AD651" s="82"/>
      <c r="AE651" s="52" t="s">
        <v>3853</v>
      </c>
      <c r="AF651" s="54" t="s">
        <v>3482</v>
      </c>
      <c r="AG651" s="54" t="s">
        <v>3541</v>
      </c>
      <c r="AH651" s="52" t="s">
        <v>3470</v>
      </c>
      <c r="AI651" s="52" t="s">
        <v>2456</v>
      </c>
      <c r="AJ651" s="52"/>
      <c r="AK651" s="52" t="s">
        <v>1435</v>
      </c>
      <c r="AL651" s="52" t="s">
        <v>1571</v>
      </c>
      <c r="AM651" s="52" t="s">
        <v>3553</v>
      </c>
      <c r="AN651" s="122">
        <v>1800000</v>
      </c>
      <c r="AO651" s="119"/>
      <c r="AP651" s="119">
        <f t="shared" si="22"/>
        <v>0</v>
      </c>
      <c r="AQ651" s="48">
        <v>23079</v>
      </c>
      <c r="AR651" s="48">
        <v>23082</v>
      </c>
      <c r="AS651" s="390" t="s">
        <v>1444</v>
      </c>
      <c r="AT651" s="390" t="s">
        <v>1445</v>
      </c>
      <c r="AU651" s="390" t="s">
        <v>3192</v>
      </c>
      <c r="AV651" s="390" t="s">
        <v>3193</v>
      </c>
      <c r="AW651" s="19"/>
      <c r="AX651" s="126"/>
    </row>
    <row r="652" spans="1:50" s="123" customFormat="1" ht="72" hidden="1" x14ac:dyDescent="0.2">
      <c r="A652" s="52" t="s">
        <v>50</v>
      </c>
      <c r="B652" s="52" t="s">
        <v>277</v>
      </c>
      <c r="C652" s="52" t="s">
        <v>276</v>
      </c>
      <c r="D652" s="52" t="s">
        <v>11</v>
      </c>
      <c r="E652" s="52" t="s">
        <v>454</v>
      </c>
      <c r="F652" s="121" t="s">
        <v>2221</v>
      </c>
      <c r="G652" s="52" t="s">
        <v>953</v>
      </c>
      <c r="H652" s="71" t="s">
        <v>270</v>
      </c>
      <c r="I652" s="71" t="s">
        <v>273</v>
      </c>
      <c r="J652" s="122">
        <v>11000</v>
      </c>
      <c r="K652" s="78"/>
      <c r="L652" s="78"/>
      <c r="M652" s="249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54" t="s">
        <v>3194</v>
      </c>
      <c r="AG652" s="54" t="s">
        <v>3541</v>
      </c>
      <c r="AH652" s="54" t="s">
        <v>3470</v>
      </c>
      <c r="AI652" s="52" t="s">
        <v>3467</v>
      </c>
      <c r="AJ652" s="52"/>
      <c r="AK652" s="54" t="s">
        <v>1446</v>
      </c>
      <c r="AL652" s="54" t="s">
        <v>1571</v>
      </c>
      <c r="AM652" s="52" t="s">
        <v>3553</v>
      </c>
      <c r="AN652" s="119"/>
      <c r="AO652" s="119"/>
      <c r="AP652" s="119">
        <f t="shared" si="22"/>
        <v>11000</v>
      </c>
      <c r="AQ652" s="198">
        <v>23131</v>
      </c>
      <c r="AR652" s="198">
        <v>23131</v>
      </c>
      <c r="AS652" s="18" t="s">
        <v>3864</v>
      </c>
      <c r="AT652" s="18" t="s">
        <v>3864</v>
      </c>
      <c r="AU652" s="18" t="s">
        <v>3865</v>
      </c>
      <c r="AV652" s="19"/>
      <c r="AW652" s="19"/>
      <c r="AX652" s="19"/>
    </row>
    <row r="653" spans="1:50" s="123" customFormat="1" ht="72" hidden="1" x14ac:dyDescent="0.2">
      <c r="A653" s="52" t="s">
        <v>50</v>
      </c>
      <c r="B653" s="52" t="s">
        <v>277</v>
      </c>
      <c r="C653" s="52" t="s">
        <v>276</v>
      </c>
      <c r="D653" s="52" t="s">
        <v>11</v>
      </c>
      <c r="E653" s="52" t="s">
        <v>454</v>
      </c>
      <c r="F653" s="121" t="s">
        <v>2222</v>
      </c>
      <c r="G653" s="52" t="s">
        <v>954</v>
      </c>
      <c r="H653" s="71" t="s">
        <v>269</v>
      </c>
      <c r="I653" s="71" t="s">
        <v>273</v>
      </c>
      <c r="J653" s="122">
        <v>26000</v>
      </c>
      <c r="K653" s="78"/>
      <c r="L653" s="78"/>
      <c r="M653" s="249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54" t="s">
        <v>3194</v>
      </c>
      <c r="AG653" s="54" t="s">
        <v>3541</v>
      </c>
      <c r="AH653" s="54" t="s">
        <v>3470</v>
      </c>
      <c r="AI653" s="52" t="s">
        <v>3467</v>
      </c>
      <c r="AJ653" s="52"/>
      <c r="AK653" s="54" t="s">
        <v>1446</v>
      </c>
      <c r="AL653" s="54" t="s">
        <v>1571</v>
      </c>
      <c r="AM653" s="52" t="s">
        <v>3553</v>
      </c>
      <c r="AN653" s="119"/>
      <c r="AO653" s="119"/>
      <c r="AP653" s="119">
        <f t="shared" si="22"/>
        <v>26000</v>
      </c>
      <c r="AQ653" s="198">
        <v>23131</v>
      </c>
      <c r="AR653" s="198">
        <v>23131</v>
      </c>
      <c r="AS653" s="18" t="s">
        <v>3864</v>
      </c>
      <c r="AT653" s="18" t="s">
        <v>3864</v>
      </c>
      <c r="AU653" s="18" t="s">
        <v>3865</v>
      </c>
      <c r="AV653" s="19"/>
      <c r="AW653" s="19"/>
      <c r="AX653" s="19"/>
    </row>
    <row r="654" spans="1:50" s="123" customFormat="1" ht="72" hidden="1" x14ac:dyDescent="0.2">
      <c r="A654" s="52" t="s">
        <v>50</v>
      </c>
      <c r="B654" s="52" t="s">
        <v>277</v>
      </c>
      <c r="C654" s="52" t="s">
        <v>276</v>
      </c>
      <c r="D654" s="52" t="s">
        <v>11</v>
      </c>
      <c r="E654" s="52" t="s">
        <v>454</v>
      </c>
      <c r="F654" s="121" t="s">
        <v>2223</v>
      </c>
      <c r="G654" s="52" t="s">
        <v>955</v>
      </c>
      <c r="H654" s="71" t="s">
        <v>270</v>
      </c>
      <c r="I654" s="71" t="s">
        <v>273</v>
      </c>
      <c r="J654" s="122">
        <v>14300</v>
      </c>
      <c r="K654" s="78"/>
      <c r="L654" s="78"/>
      <c r="M654" s="249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54" t="s">
        <v>3194</v>
      </c>
      <c r="AG654" s="54" t="s">
        <v>3541</v>
      </c>
      <c r="AH654" s="54" t="s">
        <v>3470</v>
      </c>
      <c r="AI654" s="52" t="s">
        <v>3467</v>
      </c>
      <c r="AJ654" s="52"/>
      <c r="AK654" s="54" t="s">
        <v>1446</v>
      </c>
      <c r="AL654" s="54" t="s">
        <v>1571</v>
      </c>
      <c r="AM654" s="52" t="s">
        <v>3553</v>
      </c>
      <c r="AN654" s="119"/>
      <c r="AO654" s="119"/>
      <c r="AP654" s="119">
        <f t="shared" si="22"/>
        <v>14300</v>
      </c>
      <c r="AQ654" s="198">
        <v>23131</v>
      </c>
      <c r="AR654" s="198">
        <v>23131</v>
      </c>
      <c r="AS654" s="18" t="s">
        <v>3864</v>
      </c>
      <c r="AT654" s="18" t="s">
        <v>3864</v>
      </c>
      <c r="AU654" s="18" t="s">
        <v>3865</v>
      </c>
      <c r="AV654" s="19"/>
      <c r="AW654" s="19"/>
      <c r="AX654" s="19"/>
    </row>
    <row r="655" spans="1:50" s="123" customFormat="1" ht="72" hidden="1" x14ac:dyDescent="0.2">
      <c r="A655" s="52" t="s">
        <v>50</v>
      </c>
      <c r="B655" s="52" t="s">
        <v>277</v>
      </c>
      <c r="C655" s="52" t="s">
        <v>276</v>
      </c>
      <c r="D655" s="52" t="s">
        <v>11</v>
      </c>
      <c r="E655" s="52" t="s">
        <v>454</v>
      </c>
      <c r="F655" s="121" t="s">
        <v>2224</v>
      </c>
      <c r="G655" s="52" t="s">
        <v>956</v>
      </c>
      <c r="H655" s="71" t="s">
        <v>270</v>
      </c>
      <c r="I655" s="71" t="s">
        <v>273</v>
      </c>
      <c r="J655" s="122">
        <v>24700</v>
      </c>
      <c r="K655" s="78"/>
      <c r="L655" s="78"/>
      <c r="M655" s="249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54" t="s">
        <v>3194</v>
      </c>
      <c r="AG655" s="54" t="s">
        <v>3541</v>
      </c>
      <c r="AH655" s="54" t="s">
        <v>3470</v>
      </c>
      <c r="AI655" s="52" t="s">
        <v>3467</v>
      </c>
      <c r="AJ655" s="52"/>
      <c r="AK655" s="54" t="s">
        <v>1446</v>
      </c>
      <c r="AL655" s="54" t="s">
        <v>1571</v>
      </c>
      <c r="AM655" s="52" t="s">
        <v>3553</v>
      </c>
      <c r="AN655" s="119"/>
      <c r="AO655" s="119"/>
      <c r="AP655" s="119">
        <f t="shared" si="22"/>
        <v>24700</v>
      </c>
      <c r="AQ655" s="198">
        <v>23131</v>
      </c>
      <c r="AR655" s="198">
        <v>23131</v>
      </c>
      <c r="AS655" s="18" t="s">
        <v>3864</v>
      </c>
      <c r="AT655" s="18" t="s">
        <v>3864</v>
      </c>
      <c r="AU655" s="18" t="s">
        <v>3865</v>
      </c>
      <c r="AV655" s="19"/>
      <c r="AW655" s="19"/>
      <c r="AX655" s="19"/>
    </row>
    <row r="656" spans="1:50" s="123" customFormat="1" ht="72" hidden="1" x14ac:dyDescent="0.2">
      <c r="A656" s="52" t="s">
        <v>50</v>
      </c>
      <c r="B656" s="52" t="s">
        <v>277</v>
      </c>
      <c r="C656" s="52" t="s">
        <v>276</v>
      </c>
      <c r="D656" s="52" t="s">
        <v>11</v>
      </c>
      <c r="E656" s="52" t="s">
        <v>454</v>
      </c>
      <c r="F656" s="121" t="s">
        <v>2225</v>
      </c>
      <c r="G656" s="52" t="s">
        <v>957</v>
      </c>
      <c r="H656" s="71" t="s">
        <v>270</v>
      </c>
      <c r="I656" s="71" t="s">
        <v>273</v>
      </c>
      <c r="J656" s="122">
        <v>28600</v>
      </c>
      <c r="K656" s="78"/>
      <c r="L656" s="78"/>
      <c r="M656" s="249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54" t="s">
        <v>3194</v>
      </c>
      <c r="AG656" s="54" t="s">
        <v>3541</v>
      </c>
      <c r="AH656" s="54" t="s">
        <v>3470</v>
      </c>
      <c r="AI656" s="52" t="s">
        <v>3467</v>
      </c>
      <c r="AJ656" s="52"/>
      <c r="AK656" s="54" t="s">
        <v>1446</v>
      </c>
      <c r="AL656" s="54" t="s">
        <v>1571</v>
      </c>
      <c r="AM656" s="52" t="s">
        <v>3553</v>
      </c>
      <c r="AN656" s="119"/>
      <c r="AO656" s="119"/>
      <c r="AP656" s="119">
        <f t="shared" si="22"/>
        <v>28600</v>
      </c>
      <c r="AQ656" s="198">
        <v>23131</v>
      </c>
      <c r="AR656" s="198">
        <v>23131</v>
      </c>
      <c r="AS656" s="18" t="s">
        <v>3864</v>
      </c>
      <c r="AT656" s="18" t="s">
        <v>3864</v>
      </c>
      <c r="AU656" s="18" t="s">
        <v>3865</v>
      </c>
      <c r="AV656" s="19"/>
      <c r="AW656" s="19"/>
      <c r="AX656" s="19"/>
    </row>
    <row r="657" spans="1:50" s="123" customFormat="1" ht="72" hidden="1" x14ac:dyDescent="0.2">
      <c r="A657" s="52" t="s">
        <v>50</v>
      </c>
      <c r="B657" s="52" t="s">
        <v>277</v>
      </c>
      <c r="C657" s="52" t="s">
        <v>276</v>
      </c>
      <c r="D657" s="52" t="s">
        <v>11</v>
      </c>
      <c r="E657" s="52" t="s">
        <v>454</v>
      </c>
      <c r="F657" s="121" t="s">
        <v>2226</v>
      </c>
      <c r="G657" s="52" t="s">
        <v>958</v>
      </c>
      <c r="H657" s="71" t="s">
        <v>269</v>
      </c>
      <c r="I657" s="71" t="s">
        <v>273</v>
      </c>
      <c r="J657" s="122">
        <v>62400</v>
      </c>
      <c r="K657" s="78"/>
      <c r="L657" s="78"/>
      <c r="M657" s="249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54" t="s">
        <v>3194</v>
      </c>
      <c r="AG657" s="54" t="s">
        <v>3541</v>
      </c>
      <c r="AH657" s="54" t="s">
        <v>3470</v>
      </c>
      <c r="AI657" s="52" t="s">
        <v>3467</v>
      </c>
      <c r="AJ657" s="52"/>
      <c r="AK657" s="54" t="s">
        <v>1446</v>
      </c>
      <c r="AL657" s="54" t="s">
        <v>1571</v>
      </c>
      <c r="AM657" s="52" t="s">
        <v>3553</v>
      </c>
      <c r="AN657" s="119"/>
      <c r="AO657" s="119"/>
      <c r="AP657" s="119">
        <f t="shared" si="22"/>
        <v>62400</v>
      </c>
      <c r="AQ657" s="198">
        <v>23131</v>
      </c>
      <c r="AR657" s="198">
        <v>23131</v>
      </c>
      <c r="AS657" s="18" t="s">
        <v>3864</v>
      </c>
      <c r="AT657" s="18" t="s">
        <v>3864</v>
      </c>
      <c r="AU657" s="18" t="s">
        <v>3865</v>
      </c>
      <c r="AV657" s="19"/>
      <c r="AW657" s="19"/>
      <c r="AX657" s="19"/>
    </row>
    <row r="658" spans="1:50" s="123" customFormat="1" ht="72" hidden="1" x14ac:dyDescent="0.2">
      <c r="A658" s="52" t="s">
        <v>50</v>
      </c>
      <c r="B658" s="52" t="s">
        <v>277</v>
      </c>
      <c r="C658" s="52" t="s">
        <v>276</v>
      </c>
      <c r="D658" s="52" t="s">
        <v>11</v>
      </c>
      <c r="E658" s="52" t="s">
        <v>454</v>
      </c>
      <c r="F658" s="121" t="s">
        <v>2227</v>
      </c>
      <c r="G658" s="52" t="s">
        <v>959</v>
      </c>
      <c r="H658" s="71" t="s">
        <v>317</v>
      </c>
      <c r="I658" s="71" t="s">
        <v>322</v>
      </c>
      <c r="J658" s="122">
        <v>25000</v>
      </c>
      <c r="K658" s="78"/>
      <c r="L658" s="78"/>
      <c r="M658" s="249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71" t="s">
        <v>3200</v>
      </c>
      <c r="AG658" s="54" t="s">
        <v>3544</v>
      </c>
      <c r="AH658" s="52" t="s">
        <v>2457</v>
      </c>
      <c r="AI658" s="52" t="s">
        <v>2457</v>
      </c>
      <c r="AJ658" s="52"/>
      <c r="AK658" s="54" t="s">
        <v>1450</v>
      </c>
      <c r="AL658" s="54" t="s">
        <v>1570</v>
      </c>
      <c r="AM658" s="52" t="s">
        <v>3552</v>
      </c>
      <c r="AN658" s="119"/>
      <c r="AO658" s="119">
        <v>23500</v>
      </c>
      <c r="AP658" s="119">
        <f t="shared" si="22"/>
        <v>1500</v>
      </c>
      <c r="AQ658" s="189"/>
      <c r="AR658" s="189"/>
      <c r="AS658" s="18"/>
      <c r="AT658" s="18"/>
      <c r="AU658" s="18"/>
      <c r="AV658" s="74">
        <v>23500</v>
      </c>
      <c r="AW658" s="17">
        <v>1500</v>
      </c>
      <c r="AX658" s="19"/>
    </row>
    <row r="659" spans="1:50" s="123" customFormat="1" ht="72" x14ac:dyDescent="0.2">
      <c r="A659" s="52" t="s">
        <v>50</v>
      </c>
      <c r="B659" s="52" t="s">
        <v>277</v>
      </c>
      <c r="C659" s="52" t="s">
        <v>276</v>
      </c>
      <c r="D659" s="52" t="s">
        <v>11</v>
      </c>
      <c r="E659" s="52" t="s">
        <v>454</v>
      </c>
      <c r="F659" s="121" t="s">
        <v>2228</v>
      </c>
      <c r="G659" s="52" t="s">
        <v>960</v>
      </c>
      <c r="H659" s="71" t="s">
        <v>896</v>
      </c>
      <c r="I659" s="71" t="s">
        <v>268</v>
      </c>
      <c r="J659" s="122">
        <v>120000</v>
      </c>
      <c r="K659" s="78"/>
      <c r="L659" s="78"/>
      <c r="M659" s="249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 t="s">
        <v>3854</v>
      </c>
      <c r="AC659" s="42">
        <v>23108</v>
      </c>
      <c r="AD659" s="19"/>
      <c r="AE659" s="18" t="s">
        <v>3242</v>
      </c>
      <c r="AF659" s="71" t="s">
        <v>3208</v>
      </c>
      <c r="AG659" s="52" t="s">
        <v>3544</v>
      </c>
      <c r="AH659" s="54" t="s">
        <v>3472</v>
      </c>
      <c r="AI659" s="54" t="s">
        <v>2456</v>
      </c>
      <c r="AJ659" s="54"/>
      <c r="AK659" s="54" t="s">
        <v>1446</v>
      </c>
      <c r="AL659" s="54" t="s">
        <v>1571</v>
      </c>
      <c r="AM659" s="52" t="s">
        <v>3553</v>
      </c>
      <c r="AN659" s="119">
        <v>114000</v>
      </c>
      <c r="AO659" s="119"/>
      <c r="AP659" s="119">
        <f t="shared" si="22"/>
        <v>6000</v>
      </c>
      <c r="AQ659" s="189"/>
      <c r="AR659" s="189"/>
      <c r="AS659" s="18" t="s">
        <v>3207</v>
      </c>
      <c r="AT659" s="18" t="s">
        <v>3207</v>
      </c>
      <c r="AU659" s="18" t="s">
        <v>3241</v>
      </c>
      <c r="AV659" s="19"/>
      <c r="AW659" s="19"/>
      <c r="AX659" s="19"/>
    </row>
    <row r="660" spans="1:50" s="123" customFormat="1" ht="72" x14ac:dyDescent="0.2">
      <c r="A660" s="52" t="s">
        <v>50</v>
      </c>
      <c r="B660" s="52" t="s">
        <v>277</v>
      </c>
      <c r="C660" s="52" t="s">
        <v>276</v>
      </c>
      <c r="D660" s="52" t="s">
        <v>11</v>
      </c>
      <c r="E660" s="52" t="s">
        <v>454</v>
      </c>
      <c r="F660" s="121" t="s">
        <v>2229</v>
      </c>
      <c r="G660" s="52" t="s">
        <v>961</v>
      </c>
      <c r="H660" s="71" t="s">
        <v>459</v>
      </c>
      <c r="I660" s="71" t="s">
        <v>268</v>
      </c>
      <c r="J660" s="122">
        <v>24000</v>
      </c>
      <c r="K660" s="78"/>
      <c r="L660" s="78"/>
      <c r="M660" s="249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 t="s">
        <v>3854</v>
      </c>
      <c r="AC660" s="42">
        <v>23108</v>
      </c>
      <c r="AD660" s="19"/>
      <c r="AE660" s="18" t="s">
        <v>3242</v>
      </c>
      <c r="AF660" s="71" t="s">
        <v>3208</v>
      </c>
      <c r="AG660" s="52" t="s">
        <v>3544</v>
      </c>
      <c r="AH660" s="54" t="s">
        <v>3472</v>
      </c>
      <c r="AI660" s="54" t="s">
        <v>2456</v>
      </c>
      <c r="AJ660" s="54"/>
      <c r="AK660" s="54" t="s">
        <v>1446</v>
      </c>
      <c r="AL660" s="54" t="s">
        <v>1571</v>
      </c>
      <c r="AM660" s="52" t="s">
        <v>3553</v>
      </c>
      <c r="AN660" s="122">
        <v>24000</v>
      </c>
      <c r="AO660" s="119"/>
      <c r="AP660" s="119">
        <f t="shared" si="22"/>
        <v>0</v>
      </c>
      <c r="AQ660" s="189"/>
      <c r="AR660" s="189"/>
      <c r="AS660" s="18" t="s">
        <v>3207</v>
      </c>
      <c r="AT660" s="18" t="s">
        <v>3207</v>
      </c>
      <c r="AU660" s="18" t="s">
        <v>3241</v>
      </c>
      <c r="AV660" s="19"/>
      <c r="AW660" s="19"/>
      <c r="AX660" s="19"/>
    </row>
    <row r="661" spans="1:50" s="123" customFormat="1" ht="72" hidden="1" x14ac:dyDescent="0.2">
      <c r="A661" s="52" t="s">
        <v>50</v>
      </c>
      <c r="B661" s="52" t="s">
        <v>277</v>
      </c>
      <c r="C661" s="52" t="s">
        <v>276</v>
      </c>
      <c r="D661" s="52" t="s">
        <v>11</v>
      </c>
      <c r="E661" s="52" t="s">
        <v>454</v>
      </c>
      <c r="F661" s="121" t="s">
        <v>2230</v>
      </c>
      <c r="G661" s="52" t="s">
        <v>962</v>
      </c>
      <c r="H661" s="71" t="s">
        <v>270</v>
      </c>
      <c r="I661" s="71" t="s">
        <v>271</v>
      </c>
      <c r="J661" s="122">
        <v>28000</v>
      </c>
      <c r="K661" s="78"/>
      <c r="L661" s="78"/>
      <c r="M661" s="249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71" t="s">
        <v>3200</v>
      </c>
      <c r="AG661" s="54" t="s">
        <v>3544</v>
      </c>
      <c r="AH661" s="52" t="s">
        <v>2457</v>
      </c>
      <c r="AI661" s="52" t="s">
        <v>2457</v>
      </c>
      <c r="AJ661" s="52"/>
      <c r="AK661" s="54" t="s">
        <v>1450</v>
      </c>
      <c r="AL661" s="54" t="s">
        <v>1570</v>
      </c>
      <c r="AM661" s="52" t="s">
        <v>3552</v>
      </c>
      <c r="AN661" s="119"/>
      <c r="AO661" s="119">
        <v>25700</v>
      </c>
      <c r="AP661" s="119">
        <f t="shared" si="22"/>
        <v>2300</v>
      </c>
      <c r="AQ661" s="189"/>
      <c r="AR661" s="189"/>
      <c r="AS661" s="18"/>
      <c r="AT661" s="18"/>
      <c r="AU661" s="18"/>
      <c r="AV661" s="17">
        <v>25700</v>
      </c>
      <c r="AW661" s="17">
        <v>2300</v>
      </c>
      <c r="AX661" s="19"/>
    </row>
    <row r="662" spans="1:50" s="123" customFormat="1" ht="72" x14ac:dyDescent="0.2">
      <c r="A662" s="52" t="s">
        <v>50</v>
      </c>
      <c r="B662" s="52" t="s">
        <v>277</v>
      </c>
      <c r="C662" s="52" t="s">
        <v>276</v>
      </c>
      <c r="D662" s="52" t="s">
        <v>11</v>
      </c>
      <c r="E662" s="52" t="s">
        <v>454</v>
      </c>
      <c r="F662" s="121" t="s">
        <v>2231</v>
      </c>
      <c r="G662" s="52" t="s">
        <v>963</v>
      </c>
      <c r="H662" s="71" t="s">
        <v>270</v>
      </c>
      <c r="I662" s="71" t="s">
        <v>273</v>
      </c>
      <c r="J662" s="122">
        <v>12000</v>
      </c>
      <c r="K662" s="78"/>
      <c r="L662" s="78"/>
      <c r="M662" s="249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71" t="s">
        <v>3208</v>
      </c>
      <c r="AG662" s="52" t="s">
        <v>3544</v>
      </c>
      <c r="AH662" s="54" t="s">
        <v>3472</v>
      </c>
      <c r="AI662" s="54" t="s">
        <v>2456</v>
      </c>
      <c r="AJ662" s="54"/>
      <c r="AK662" s="54" t="s">
        <v>1446</v>
      </c>
      <c r="AL662" s="54" t="s">
        <v>1571</v>
      </c>
      <c r="AM662" s="52" t="s">
        <v>3553</v>
      </c>
      <c r="AN662" s="119">
        <v>11900</v>
      </c>
      <c r="AO662" s="119"/>
      <c r="AP662" s="119">
        <f t="shared" si="22"/>
        <v>100</v>
      </c>
      <c r="AQ662" s="189"/>
      <c r="AR662" s="189"/>
      <c r="AS662" s="18" t="s">
        <v>3216</v>
      </c>
      <c r="AT662" s="18" t="s">
        <v>3216</v>
      </c>
      <c r="AU662" s="18" t="s">
        <v>3272</v>
      </c>
      <c r="AV662" s="19"/>
      <c r="AW662" s="19"/>
      <c r="AX662" s="19"/>
    </row>
    <row r="663" spans="1:50" s="123" customFormat="1" ht="72" x14ac:dyDescent="0.2">
      <c r="A663" s="52" t="s">
        <v>50</v>
      </c>
      <c r="B663" s="52" t="s">
        <v>277</v>
      </c>
      <c r="C663" s="52" t="s">
        <v>276</v>
      </c>
      <c r="D663" s="52" t="s">
        <v>11</v>
      </c>
      <c r="E663" s="52" t="s">
        <v>454</v>
      </c>
      <c r="F663" s="121" t="s">
        <v>2232</v>
      </c>
      <c r="G663" s="52" t="s">
        <v>964</v>
      </c>
      <c r="H663" s="71" t="s">
        <v>270</v>
      </c>
      <c r="I663" s="71" t="s">
        <v>273</v>
      </c>
      <c r="J663" s="122">
        <v>20000</v>
      </c>
      <c r="K663" s="78"/>
      <c r="L663" s="78"/>
      <c r="M663" s="249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71" t="s">
        <v>3208</v>
      </c>
      <c r="AG663" s="52" t="s">
        <v>3544</v>
      </c>
      <c r="AH663" s="54" t="s">
        <v>3472</v>
      </c>
      <c r="AI663" s="54" t="s">
        <v>2456</v>
      </c>
      <c r="AJ663" s="54"/>
      <c r="AK663" s="54" t="s">
        <v>1446</v>
      </c>
      <c r="AL663" s="54" t="s">
        <v>1571</v>
      </c>
      <c r="AM663" s="52" t="s">
        <v>3553</v>
      </c>
      <c r="AN663" s="119">
        <v>19900</v>
      </c>
      <c r="AO663" s="119"/>
      <c r="AP663" s="119">
        <f t="shared" si="22"/>
        <v>100</v>
      </c>
      <c r="AQ663" s="189"/>
      <c r="AR663" s="189"/>
      <c r="AS663" s="18" t="s">
        <v>3216</v>
      </c>
      <c r="AT663" s="18" t="s">
        <v>3216</v>
      </c>
      <c r="AU663" s="18" t="s">
        <v>3272</v>
      </c>
      <c r="AV663" s="19"/>
      <c r="AW663" s="19"/>
      <c r="AX663" s="19"/>
    </row>
    <row r="664" spans="1:50" s="123" customFormat="1" ht="72" x14ac:dyDescent="0.2">
      <c r="A664" s="52" t="s">
        <v>50</v>
      </c>
      <c r="B664" s="52" t="s">
        <v>277</v>
      </c>
      <c r="C664" s="52" t="s">
        <v>276</v>
      </c>
      <c r="D664" s="52" t="s">
        <v>11</v>
      </c>
      <c r="E664" s="52" t="s">
        <v>454</v>
      </c>
      <c r="F664" s="121" t="s">
        <v>2233</v>
      </c>
      <c r="G664" s="52" t="s">
        <v>965</v>
      </c>
      <c r="H664" s="71" t="s">
        <v>269</v>
      </c>
      <c r="I664" s="71" t="s">
        <v>273</v>
      </c>
      <c r="J664" s="122">
        <v>12000</v>
      </c>
      <c r="K664" s="78"/>
      <c r="L664" s="78"/>
      <c r="M664" s="249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8" t="s">
        <v>3854</v>
      </c>
      <c r="AC664" s="42">
        <v>23108</v>
      </c>
      <c r="AD664" s="19"/>
      <c r="AE664" s="18" t="s">
        <v>3242</v>
      </c>
      <c r="AF664" s="71" t="s">
        <v>3208</v>
      </c>
      <c r="AG664" s="52" t="s">
        <v>3544</v>
      </c>
      <c r="AH664" s="54" t="s">
        <v>3472</v>
      </c>
      <c r="AI664" s="54" t="s">
        <v>2456</v>
      </c>
      <c r="AJ664" s="54"/>
      <c r="AK664" s="54" t="s">
        <v>1446</v>
      </c>
      <c r="AL664" s="54" t="s">
        <v>1571</v>
      </c>
      <c r="AM664" s="52" t="s">
        <v>3553</v>
      </c>
      <c r="AN664" s="119">
        <v>11800</v>
      </c>
      <c r="AO664" s="119"/>
      <c r="AP664" s="119">
        <f t="shared" si="22"/>
        <v>200</v>
      </c>
      <c r="AQ664" s="189"/>
      <c r="AR664" s="189"/>
      <c r="AS664" s="18" t="s">
        <v>3207</v>
      </c>
      <c r="AT664" s="18" t="s">
        <v>3207</v>
      </c>
      <c r="AU664" s="18" t="s">
        <v>3241</v>
      </c>
      <c r="AV664" s="19"/>
      <c r="AW664" s="19"/>
      <c r="AX664" s="19"/>
    </row>
    <row r="665" spans="1:50" s="123" customFormat="1" ht="72" hidden="1" x14ac:dyDescent="0.2">
      <c r="A665" s="52" t="s">
        <v>50</v>
      </c>
      <c r="B665" s="52" t="s">
        <v>277</v>
      </c>
      <c r="C665" s="52" t="s">
        <v>276</v>
      </c>
      <c r="D665" s="52" t="s">
        <v>11</v>
      </c>
      <c r="E665" s="52" t="s">
        <v>454</v>
      </c>
      <c r="F665" s="121" t="s">
        <v>2234</v>
      </c>
      <c r="G665" s="52" t="s">
        <v>966</v>
      </c>
      <c r="H665" s="71" t="s">
        <v>270</v>
      </c>
      <c r="I665" s="71" t="s">
        <v>274</v>
      </c>
      <c r="J665" s="122">
        <v>25000</v>
      </c>
      <c r="K665" s="78"/>
      <c r="L665" s="78"/>
      <c r="M665" s="249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71" t="s">
        <v>3200</v>
      </c>
      <c r="AG665" s="54" t="s">
        <v>3544</v>
      </c>
      <c r="AH665" s="52" t="s">
        <v>2457</v>
      </c>
      <c r="AI665" s="52" t="s">
        <v>2457</v>
      </c>
      <c r="AJ665" s="52"/>
      <c r="AK665" s="54" t="s">
        <v>1450</v>
      </c>
      <c r="AL665" s="54" t="s">
        <v>1570</v>
      </c>
      <c r="AM665" s="52" t="s">
        <v>3552</v>
      </c>
      <c r="AN665" s="119"/>
      <c r="AO665" s="122">
        <v>25000</v>
      </c>
      <c r="AP665" s="119">
        <f t="shared" si="22"/>
        <v>0</v>
      </c>
      <c r="AQ665" s="189"/>
      <c r="AR665" s="189"/>
      <c r="AS665" s="18"/>
      <c r="AT665" s="18"/>
      <c r="AU665" s="18"/>
      <c r="AV665" s="74">
        <v>25000</v>
      </c>
      <c r="AW665" s="18" t="s">
        <v>1289</v>
      </c>
      <c r="AX665" s="19"/>
    </row>
    <row r="666" spans="1:50" s="123" customFormat="1" ht="72" x14ac:dyDescent="0.2">
      <c r="A666" s="52" t="s">
        <v>50</v>
      </c>
      <c r="B666" s="52" t="s">
        <v>277</v>
      </c>
      <c r="C666" s="52" t="s">
        <v>276</v>
      </c>
      <c r="D666" s="52" t="s">
        <v>11</v>
      </c>
      <c r="E666" s="52" t="s">
        <v>454</v>
      </c>
      <c r="F666" s="121" t="s">
        <v>2235</v>
      </c>
      <c r="G666" s="52" t="s">
        <v>967</v>
      </c>
      <c r="H666" s="71" t="s">
        <v>459</v>
      </c>
      <c r="I666" s="71" t="s">
        <v>268</v>
      </c>
      <c r="J666" s="122">
        <v>20000</v>
      </c>
      <c r="K666" s="78"/>
      <c r="L666" s="78"/>
      <c r="M666" s="249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8" t="s">
        <v>3854</v>
      </c>
      <c r="AC666" s="42">
        <v>23108</v>
      </c>
      <c r="AD666" s="19"/>
      <c r="AE666" s="18" t="s">
        <v>3242</v>
      </c>
      <c r="AF666" s="71" t="s">
        <v>3208</v>
      </c>
      <c r="AG666" s="52" t="s">
        <v>3544</v>
      </c>
      <c r="AH666" s="54" t="s">
        <v>3472</v>
      </c>
      <c r="AI666" s="54" t="s">
        <v>2456</v>
      </c>
      <c r="AJ666" s="54"/>
      <c r="AK666" s="54" t="s">
        <v>1446</v>
      </c>
      <c r="AL666" s="54" t="s">
        <v>1571</v>
      </c>
      <c r="AM666" s="52" t="s">
        <v>3553</v>
      </c>
      <c r="AN666" s="122">
        <v>20000</v>
      </c>
      <c r="AO666" s="119"/>
      <c r="AP666" s="119">
        <f t="shared" si="22"/>
        <v>0</v>
      </c>
      <c r="AQ666" s="189"/>
      <c r="AR666" s="189"/>
      <c r="AS666" s="18" t="s">
        <v>3207</v>
      </c>
      <c r="AT666" s="18" t="s">
        <v>3207</v>
      </c>
      <c r="AU666" s="18" t="s">
        <v>3241</v>
      </c>
      <c r="AV666" s="19"/>
      <c r="AW666" s="19"/>
      <c r="AX666" s="19"/>
    </row>
    <row r="667" spans="1:50" s="123" customFormat="1" ht="72" hidden="1" x14ac:dyDescent="0.2">
      <c r="A667" s="52" t="s">
        <v>50</v>
      </c>
      <c r="B667" s="52" t="s">
        <v>277</v>
      </c>
      <c r="C667" s="52" t="s">
        <v>276</v>
      </c>
      <c r="D667" s="52" t="s">
        <v>286</v>
      </c>
      <c r="E667" s="52" t="s">
        <v>454</v>
      </c>
      <c r="F667" s="121" t="s">
        <v>2236</v>
      </c>
      <c r="G667" s="52" t="s">
        <v>968</v>
      </c>
      <c r="H667" s="71" t="s">
        <v>317</v>
      </c>
      <c r="I667" s="71" t="s">
        <v>274</v>
      </c>
      <c r="J667" s="122">
        <v>237500</v>
      </c>
      <c r="K667" s="78"/>
      <c r="L667" s="78"/>
      <c r="M667" s="249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71" t="s">
        <v>3200</v>
      </c>
      <c r="AG667" s="54" t="s">
        <v>3544</v>
      </c>
      <c r="AH667" s="52" t="s">
        <v>2457</v>
      </c>
      <c r="AI667" s="52" t="s">
        <v>2457</v>
      </c>
      <c r="AJ667" s="52"/>
      <c r="AK667" s="54" t="s">
        <v>1450</v>
      </c>
      <c r="AL667" s="54" t="s">
        <v>1570</v>
      </c>
      <c r="AM667" s="52" t="s">
        <v>3552</v>
      </c>
      <c r="AN667" s="119"/>
      <c r="AO667" s="122">
        <v>237500</v>
      </c>
      <c r="AP667" s="119">
        <f t="shared" si="22"/>
        <v>0</v>
      </c>
      <c r="AQ667" s="189"/>
      <c r="AR667" s="189"/>
      <c r="AS667" s="18"/>
      <c r="AT667" s="18"/>
      <c r="AU667" s="18"/>
      <c r="AV667" s="17">
        <v>237500</v>
      </c>
      <c r="AW667" s="18" t="s">
        <v>1289</v>
      </c>
      <c r="AX667" s="19"/>
    </row>
    <row r="668" spans="1:50" s="123" customFormat="1" ht="72" hidden="1" x14ac:dyDescent="0.2">
      <c r="A668" s="52" t="s">
        <v>50</v>
      </c>
      <c r="B668" s="52" t="s">
        <v>277</v>
      </c>
      <c r="C668" s="52" t="s">
        <v>276</v>
      </c>
      <c r="D668" s="52" t="s">
        <v>13</v>
      </c>
      <c r="E668" s="52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249" t="s">
        <v>137</v>
      </c>
      <c r="L668" s="78"/>
      <c r="M668" s="78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71" t="s">
        <v>3200</v>
      </c>
      <c r="AG668" s="54" t="s">
        <v>3544</v>
      </c>
      <c r="AH668" s="52" t="s">
        <v>2457</v>
      </c>
      <c r="AI668" s="52" t="s">
        <v>2457</v>
      </c>
      <c r="AJ668" s="52"/>
      <c r="AK668" s="54" t="s">
        <v>1450</v>
      </c>
      <c r="AL668" s="54" t="s">
        <v>1570</v>
      </c>
      <c r="AM668" s="52" t="s">
        <v>3552</v>
      </c>
      <c r="AN668" s="119"/>
      <c r="AO668" s="119">
        <v>320000</v>
      </c>
      <c r="AP668" s="119">
        <f t="shared" si="22"/>
        <v>20000</v>
      </c>
      <c r="AQ668" s="189"/>
      <c r="AR668" s="189"/>
      <c r="AS668" s="18"/>
      <c r="AT668" s="18"/>
      <c r="AU668" s="18"/>
      <c r="AV668" s="74">
        <v>320000</v>
      </c>
      <c r="AW668" s="74">
        <v>20000</v>
      </c>
      <c r="AX668" s="19"/>
    </row>
    <row r="669" spans="1:50" s="123" customFormat="1" ht="72" hidden="1" x14ac:dyDescent="0.2">
      <c r="A669" s="52" t="s">
        <v>50</v>
      </c>
      <c r="B669" s="52" t="s">
        <v>277</v>
      </c>
      <c r="C669" s="52" t="s">
        <v>276</v>
      </c>
      <c r="D669" s="52" t="s">
        <v>13</v>
      </c>
      <c r="E669" s="52" t="s">
        <v>454</v>
      </c>
      <c r="F669" s="121" t="s">
        <v>2238</v>
      </c>
      <c r="G669" s="52" t="s">
        <v>970</v>
      </c>
      <c r="H669" s="71" t="s">
        <v>269</v>
      </c>
      <c r="I669" s="71" t="s">
        <v>271</v>
      </c>
      <c r="J669" s="122">
        <v>98000</v>
      </c>
      <c r="K669" s="249" t="s">
        <v>137</v>
      </c>
      <c r="L669" s="78"/>
      <c r="M669" s="78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71" t="s">
        <v>3200</v>
      </c>
      <c r="AG669" s="54" t="s">
        <v>3544</v>
      </c>
      <c r="AH669" s="52" t="s">
        <v>2457</v>
      </c>
      <c r="AI669" s="52" t="s">
        <v>2457</v>
      </c>
      <c r="AJ669" s="52"/>
      <c r="AK669" s="54" t="s">
        <v>1450</v>
      </c>
      <c r="AL669" s="54" t="s">
        <v>1570</v>
      </c>
      <c r="AM669" s="52" t="s">
        <v>3552</v>
      </c>
      <c r="AN669" s="119"/>
      <c r="AO669" s="122">
        <v>98000</v>
      </c>
      <c r="AP669" s="119">
        <f t="shared" si="22"/>
        <v>0</v>
      </c>
      <c r="AQ669" s="189"/>
      <c r="AR669" s="189"/>
      <c r="AS669" s="18"/>
      <c r="AT669" s="18"/>
      <c r="AU669" s="18"/>
      <c r="AV669" s="74">
        <v>98000</v>
      </c>
      <c r="AW669" s="18" t="s">
        <v>1289</v>
      </c>
      <c r="AX669" s="19"/>
    </row>
    <row r="670" spans="1:50" s="123" customFormat="1" ht="72" hidden="1" x14ac:dyDescent="0.2">
      <c r="A670" s="52" t="s">
        <v>50</v>
      </c>
      <c r="B670" s="52" t="s">
        <v>277</v>
      </c>
      <c r="C670" s="52" t="s">
        <v>276</v>
      </c>
      <c r="D670" s="52" t="s">
        <v>13</v>
      </c>
      <c r="E670" s="52" t="s">
        <v>454</v>
      </c>
      <c r="F670" s="121" t="s">
        <v>2239</v>
      </c>
      <c r="G670" s="52" t="s">
        <v>971</v>
      </c>
      <c r="H670" s="71" t="s">
        <v>269</v>
      </c>
      <c r="I670" s="71" t="s">
        <v>274</v>
      </c>
      <c r="J670" s="122">
        <v>120000</v>
      </c>
      <c r="K670" s="249" t="s">
        <v>137</v>
      </c>
      <c r="L670" s="78"/>
      <c r="M670" s="78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71" t="s">
        <v>3200</v>
      </c>
      <c r="AG670" s="54" t="s">
        <v>3544</v>
      </c>
      <c r="AH670" s="52" t="s">
        <v>2457</v>
      </c>
      <c r="AI670" s="52" t="s">
        <v>2457</v>
      </c>
      <c r="AJ670" s="52"/>
      <c r="AK670" s="54" t="s">
        <v>1450</v>
      </c>
      <c r="AL670" s="54" t="s">
        <v>1570</v>
      </c>
      <c r="AM670" s="52" t="s">
        <v>3552</v>
      </c>
      <c r="AN670" s="119"/>
      <c r="AO670" s="122">
        <v>120000</v>
      </c>
      <c r="AP670" s="119">
        <f t="shared" si="22"/>
        <v>0</v>
      </c>
      <c r="AQ670" s="189"/>
      <c r="AR670" s="189"/>
      <c r="AS670" s="18"/>
      <c r="AT670" s="18"/>
      <c r="AU670" s="18"/>
      <c r="AV670" s="74">
        <v>120000</v>
      </c>
      <c r="AW670" s="18" t="s">
        <v>1289</v>
      </c>
      <c r="AX670" s="19"/>
    </row>
    <row r="671" spans="1:50" s="123" customFormat="1" ht="72" hidden="1" x14ac:dyDescent="0.2">
      <c r="A671" s="52" t="s">
        <v>50</v>
      </c>
      <c r="B671" s="52" t="s">
        <v>277</v>
      </c>
      <c r="C671" s="52" t="s">
        <v>276</v>
      </c>
      <c r="D671" s="52" t="s">
        <v>13</v>
      </c>
      <c r="E671" s="52" t="s">
        <v>454</v>
      </c>
      <c r="F671" s="121" t="s">
        <v>2240</v>
      </c>
      <c r="G671" s="52" t="s">
        <v>972</v>
      </c>
      <c r="H671" s="71" t="s">
        <v>387</v>
      </c>
      <c r="I671" s="71" t="s">
        <v>273</v>
      </c>
      <c r="J671" s="122">
        <v>360000</v>
      </c>
      <c r="K671" s="249" t="s">
        <v>137</v>
      </c>
      <c r="L671" s="78"/>
      <c r="M671" s="78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71" t="s">
        <v>3200</v>
      </c>
      <c r="AG671" s="54" t="s">
        <v>3544</v>
      </c>
      <c r="AH671" s="52" t="s">
        <v>2457</v>
      </c>
      <c r="AI671" s="52" t="s">
        <v>2457</v>
      </c>
      <c r="AJ671" s="52"/>
      <c r="AK671" s="54" t="s">
        <v>1450</v>
      </c>
      <c r="AL671" s="54" t="s">
        <v>1570</v>
      </c>
      <c r="AM671" s="52" t="s">
        <v>3552</v>
      </c>
      <c r="AN671" s="119"/>
      <c r="AO671" s="122">
        <v>360000</v>
      </c>
      <c r="AP671" s="119">
        <f t="shared" si="22"/>
        <v>0</v>
      </c>
      <c r="AQ671" s="189"/>
      <c r="AR671" s="189"/>
      <c r="AS671" s="18"/>
      <c r="AT671" s="18"/>
      <c r="AU671" s="18"/>
      <c r="AV671" s="74">
        <v>360000</v>
      </c>
      <c r="AW671" s="18" t="s">
        <v>1289</v>
      </c>
      <c r="AX671" s="19"/>
    </row>
    <row r="672" spans="1:50" s="123" customFormat="1" ht="72" hidden="1" x14ac:dyDescent="0.2">
      <c r="A672" s="52" t="s">
        <v>50</v>
      </c>
      <c r="B672" s="52" t="s">
        <v>277</v>
      </c>
      <c r="C672" s="52" t="s">
        <v>276</v>
      </c>
      <c r="D672" s="52" t="s">
        <v>13</v>
      </c>
      <c r="E672" s="52" t="s">
        <v>454</v>
      </c>
      <c r="F672" s="121" t="s">
        <v>2241</v>
      </c>
      <c r="G672" s="52" t="s">
        <v>973</v>
      </c>
      <c r="H672" s="71" t="s">
        <v>319</v>
      </c>
      <c r="I672" s="71" t="s">
        <v>273</v>
      </c>
      <c r="J672" s="122">
        <v>320000</v>
      </c>
      <c r="K672" s="249" t="s">
        <v>137</v>
      </c>
      <c r="L672" s="78"/>
      <c r="M672" s="78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71" t="s">
        <v>3200</v>
      </c>
      <c r="AG672" s="54" t="s">
        <v>3544</v>
      </c>
      <c r="AH672" s="52" t="s">
        <v>2457</v>
      </c>
      <c r="AI672" s="52" t="s">
        <v>2457</v>
      </c>
      <c r="AJ672" s="52"/>
      <c r="AK672" s="54" t="s">
        <v>1450</v>
      </c>
      <c r="AL672" s="54" t="s">
        <v>1570</v>
      </c>
      <c r="AM672" s="52" t="s">
        <v>3552</v>
      </c>
      <c r="AN672" s="119"/>
      <c r="AO672" s="119">
        <v>282000</v>
      </c>
      <c r="AP672" s="119">
        <f t="shared" si="22"/>
        <v>38000</v>
      </c>
      <c r="AQ672" s="189"/>
      <c r="AR672" s="189"/>
      <c r="AS672" s="18"/>
      <c r="AT672" s="18"/>
      <c r="AU672" s="18"/>
      <c r="AV672" s="74">
        <v>282000</v>
      </c>
      <c r="AW672" s="74">
        <v>38000</v>
      </c>
      <c r="AX672" s="19"/>
    </row>
    <row r="673" spans="1:50" s="123" customFormat="1" ht="72" hidden="1" x14ac:dyDescent="0.2">
      <c r="A673" s="52" t="s">
        <v>50</v>
      </c>
      <c r="B673" s="52" t="s">
        <v>277</v>
      </c>
      <c r="C673" s="52" t="s">
        <v>276</v>
      </c>
      <c r="D673" s="52" t="s">
        <v>13</v>
      </c>
      <c r="E673" s="52" t="s">
        <v>454</v>
      </c>
      <c r="F673" s="121" t="s">
        <v>2242</v>
      </c>
      <c r="G673" s="52" t="s">
        <v>974</v>
      </c>
      <c r="H673" s="71" t="s">
        <v>319</v>
      </c>
      <c r="I673" s="71" t="s">
        <v>273</v>
      </c>
      <c r="J673" s="122">
        <v>120000</v>
      </c>
      <c r="K673" s="249" t="s">
        <v>137</v>
      </c>
      <c r="L673" s="78"/>
      <c r="M673" s="78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71" t="s">
        <v>3200</v>
      </c>
      <c r="AG673" s="54" t="s">
        <v>3544</v>
      </c>
      <c r="AH673" s="52" t="s">
        <v>2457</v>
      </c>
      <c r="AI673" s="52" t="s">
        <v>2457</v>
      </c>
      <c r="AJ673" s="52"/>
      <c r="AK673" s="54" t="s">
        <v>1450</v>
      </c>
      <c r="AL673" s="54" t="s">
        <v>1570</v>
      </c>
      <c r="AM673" s="52" t="s">
        <v>3552</v>
      </c>
      <c r="AN673" s="119"/>
      <c r="AO673" s="122">
        <v>120000</v>
      </c>
      <c r="AP673" s="119">
        <f t="shared" si="22"/>
        <v>0</v>
      </c>
      <c r="AQ673" s="189"/>
      <c r="AR673" s="189"/>
      <c r="AS673" s="18"/>
      <c r="AT673" s="18"/>
      <c r="AU673" s="18"/>
      <c r="AV673" s="74">
        <v>120000</v>
      </c>
      <c r="AW673" s="18" t="s">
        <v>1289</v>
      </c>
      <c r="AX673" s="19"/>
    </row>
    <row r="674" spans="1:50" s="123" customFormat="1" ht="72" hidden="1" x14ac:dyDescent="0.2">
      <c r="A674" s="52" t="s">
        <v>50</v>
      </c>
      <c r="B674" s="52" t="s">
        <v>277</v>
      </c>
      <c r="C674" s="52" t="s">
        <v>276</v>
      </c>
      <c r="D674" s="52" t="s">
        <v>18</v>
      </c>
      <c r="E674" s="52" t="s">
        <v>454</v>
      </c>
      <c r="F674" s="121" t="s">
        <v>2243</v>
      </c>
      <c r="G674" s="52" t="s">
        <v>975</v>
      </c>
      <c r="H674" s="71" t="s">
        <v>317</v>
      </c>
      <c r="I674" s="71" t="s">
        <v>274</v>
      </c>
      <c r="J674" s="122">
        <v>375000</v>
      </c>
      <c r="K674" s="249" t="s">
        <v>137</v>
      </c>
      <c r="L674" s="78"/>
      <c r="M674" s="78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71" t="s">
        <v>3200</v>
      </c>
      <c r="AG674" s="54" t="s">
        <v>3544</v>
      </c>
      <c r="AH674" s="52" t="s">
        <v>2457</v>
      </c>
      <c r="AI674" s="52" t="s">
        <v>2457</v>
      </c>
      <c r="AJ674" s="52"/>
      <c r="AK674" s="54" t="s">
        <v>1450</v>
      </c>
      <c r="AL674" s="54" t="s">
        <v>1570</v>
      </c>
      <c r="AM674" s="52" t="s">
        <v>3552</v>
      </c>
      <c r="AN674" s="119"/>
      <c r="AO674" s="119">
        <v>362250</v>
      </c>
      <c r="AP674" s="119">
        <f t="shared" si="22"/>
        <v>12750</v>
      </c>
      <c r="AQ674" s="189"/>
      <c r="AR674" s="189"/>
      <c r="AS674" s="18"/>
      <c r="AT674" s="18"/>
      <c r="AU674" s="18"/>
      <c r="AV674" s="74">
        <v>362250</v>
      </c>
      <c r="AW674" s="74">
        <v>12750</v>
      </c>
      <c r="AX674" s="19"/>
    </row>
    <row r="675" spans="1:50" s="123" customFormat="1" ht="72" hidden="1" x14ac:dyDescent="0.2">
      <c r="A675" s="52" t="s">
        <v>50</v>
      </c>
      <c r="B675" s="52" t="s">
        <v>277</v>
      </c>
      <c r="C675" s="52" t="s">
        <v>276</v>
      </c>
      <c r="D675" s="52" t="s">
        <v>18</v>
      </c>
      <c r="E675" s="52" t="s">
        <v>454</v>
      </c>
      <c r="F675" s="121" t="s">
        <v>2244</v>
      </c>
      <c r="G675" s="52" t="s">
        <v>976</v>
      </c>
      <c r="H675" s="71" t="s">
        <v>269</v>
      </c>
      <c r="I675" s="71" t="s">
        <v>271</v>
      </c>
      <c r="J675" s="122">
        <v>120000</v>
      </c>
      <c r="K675" s="249" t="s">
        <v>137</v>
      </c>
      <c r="L675" s="78"/>
      <c r="M675" s="78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71" t="s">
        <v>3200</v>
      </c>
      <c r="AG675" s="54" t="s">
        <v>3544</v>
      </c>
      <c r="AH675" s="52" t="s">
        <v>2457</v>
      </c>
      <c r="AI675" s="52" t="s">
        <v>2457</v>
      </c>
      <c r="AJ675" s="52"/>
      <c r="AK675" s="54" t="s">
        <v>1450</v>
      </c>
      <c r="AL675" s="54" t="s">
        <v>1570</v>
      </c>
      <c r="AM675" s="52" t="s">
        <v>3552</v>
      </c>
      <c r="AN675" s="119"/>
      <c r="AO675" s="119">
        <v>107283</v>
      </c>
      <c r="AP675" s="119">
        <f t="shared" si="22"/>
        <v>12717</v>
      </c>
      <c r="AQ675" s="189"/>
      <c r="AR675" s="189"/>
      <c r="AS675" s="18"/>
      <c r="AT675" s="18"/>
      <c r="AU675" s="18"/>
      <c r="AV675" s="74">
        <v>107283</v>
      </c>
      <c r="AW675" s="74">
        <v>12717</v>
      </c>
      <c r="AX675" s="19"/>
    </row>
    <row r="676" spans="1:50" s="123" customFormat="1" ht="72" hidden="1" x14ac:dyDescent="0.2">
      <c r="A676" s="52" t="s">
        <v>50</v>
      </c>
      <c r="B676" s="52" t="s">
        <v>277</v>
      </c>
      <c r="C676" s="52" t="s">
        <v>276</v>
      </c>
      <c r="D676" s="52" t="s">
        <v>18</v>
      </c>
      <c r="E676" s="52" t="s">
        <v>454</v>
      </c>
      <c r="F676" s="121" t="s">
        <v>2245</v>
      </c>
      <c r="G676" s="52" t="s">
        <v>977</v>
      </c>
      <c r="H676" s="71" t="s">
        <v>269</v>
      </c>
      <c r="I676" s="71" t="s">
        <v>273</v>
      </c>
      <c r="J676" s="122">
        <v>300000</v>
      </c>
      <c r="K676" s="249" t="s">
        <v>137</v>
      </c>
      <c r="L676" s="78"/>
      <c r="M676" s="78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71" t="s">
        <v>3200</v>
      </c>
      <c r="AG676" s="54" t="s">
        <v>3544</v>
      </c>
      <c r="AH676" s="52" t="s">
        <v>2457</v>
      </c>
      <c r="AI676" s="52" t="s">
        <v>2457</v>
      </c>
      <c r="AJ676" s="52"/>
      <c r="AK676" s="54" t="s">
        <v>1450</v>
      </c>
      <c r="AL676" s="54" t="s">
        <v>1570</v>
      </c>
      <c r="AM676" s="52" t="s">
        <v>3552</v>
      </c>
      <c r="AN676" s="119"/>
      <c r="AO676" s="119">
        <v>298801.5</v>
      </c>
      <c r="AP676" s="119">
        <f t="shared" si="22"/>
        <v>1198.5</v>
      </c>
      <c r="AQ676" s="189"/>
      <c r="AR676" s="189"/>
      <c r="AS676" s="18"/>
      <c r="AT676" s="18"/>
      <c r="AU676" s="18"/>
      <c r="AV676" s="50">
        <v>298801.5</v>
      </c>
      <c r="AW676" s="50">
        <v>1198.5</v>
      </c>
      <c r="AX676" s="19"/>
    </row>
    <row r="677" spans="1:50" s="123" customFormat="1" ht="90" hidden="1" x14ac:dyDescent="0.2">
      <c r="A677" s="52" t="s">
        <v>50</v>
      </c>
      <c r="B677" s="52" t="s">
        <v>277</v>
      </c>
      <c r="C677" s="52" t="s">
        <v>276</v>
      </c>
      <c r="D677" s="52" t="s">
        <v>18</v>
      </c>
      <c r="E677" s="52" t="s">
        <v>454</v>
      </c>
      <c r="F677" s="121" t="s">
        <v>2246</v>
      </c>
      <c r="G677" s="52" t="s">
        <v>978</v>
      </c>
      <c r="H677" s="71" t="s">
        <v>303</v>
      </c>
      <c r="I677" s="71" t="s">
        <v>273</v>
      </c>
      <c r="J677" s="122">
        <v>500000</v>
      </c>
      <c r="K677" s="249" t="s">
        <v>137</v>
      </c>
      <c r="L677" s="78"/>
      <c r="M677" s="78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71" t="s">
        <v>3200</v>
      </c>
      <c r="AG677" s="54" t="s">
        <v>3544</v>
      </c>
      <c r="AH677" s="52" t="s">
        <v>2457</v>
      </c>
      <c r="AI677" s="52" t="s">
        <v>2457</v>
      </c>
      <c r="AJ677" s="52"/>
      <c r="AK677" s="54" t="s">
        <v>1450</v>
      </c>
      <c r="AL677" s="54" t="s">
        <v>1570</v>
      </c>
      <c r="AM677" s="52" t="s">
        <v>3552</v>
      </c>
      <c r="AN677" s="119"/>
      <c r="AO677" s="122">
        <v>500000</v>
      </c>
      <c r="AP677" s="119">
        <f t="shared" si="22"/>
        <v>0</v>
      </c>
      <c r="AQ677" s="189"/>
      <c r="AR677" s="189"/>
      <c r="AS677" s="18"/>
      <c r="AT677" s="18"/>
      <c r="AU677" s="18"/>
      <c r="AV677" s="74">
        <v>500000</v>
      </c>
      <c r="AW677" s="18" t="s">
        <v>1289</v>
      </c>
      <c r="AX677" s="19"/>
    </row>
    <row r="678" spans="1:50" s="123" customFormat="1" ht="72" hidden="1" x14ac:dyDescent="0.2">
      <c r="A678" s="52" t="s">
        <v>50</v>
      </c>
      <c r="B678" s="52" t="s">
        <v>277</v>
      </c>
      <c r="C678" s="52" t="s">
        <v>276</v>
      </c>
      <c r="D678" s="52" t="s">
        <v>18</v>
      </c>
      <c r="E678" s="52" t="s">
        <v>454</v>
      </c>
      <c r="F678" s="121" t="s">
        <v>2247</v>
      </c>
      <c r="G678" s="52" t="s">
        <v>979</v>
      </c>
      <c r="H678" s="71" t="s">
        <v>272</v>
      </c>
      <c r="I678" s="71" t="s">
        <v>273</v>
      </c>
      <c r="J678" s="122">
        <v>144000</v>
      </c>
      <c r="K678" s="249" t="s">
        <v>137</v>
      </c>
      <c r="L678" s="78"/>
      <c r="M678" s="78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71" t="s">
        <v>3200</v>
      </c>
      <c r="AG678" s="54" t="s">
        <v>3544</v>
      </c>
      <c r="AH678" s="52" t="s">
        <v>2457</v>
      </c>
      <c r="AI678" s="52" t="s">
        <v>2457</v>
      </c>
      <c r="AJ678" s="52"/>
      <c r="AK678" s="54" t="s">
        <v>1450</v>
      </c>
      <c r="AL678" s="54" t="s">
        <v>1570</v>
      </c>
      <c r="AM678" s="52" t="s">
        <v>3552</v>
      </c>
      <c r="AN678" s="119"/>
      <c r="AO678" s="119">
        <v>131665.5</v>
      </c>
      <c r="AP678" s="119">
        <f t="shared" si="22"/>
        <v>12334.5</v>
      </c>
      <c r="AQ678" s="189"/>
      <c r="AR678" s="189"/>
      <c r="AS678" s="18"/>
      <c r="AT678" s="18"/>
      <c r="AU678" s="18"/>
      <c r="AV678" s="50">
        <v>131665.5</v>
      </c>
      <c r="AW678" s="50">
        <v>12334.5</v>
      </c>
      <c r="AX678" s="19"/>
    </row>
    <row r="679" spans="1:50" s="123" customFormat="1" ht="72" x14ac:dyDescent="0.2">
      <c r="A679" s="52" t="s">
        <v>50</v>
      </c>
      <c r="B679" s="52" t="s">
        <v>277</v>
      </c>
      <c r="C679" s="52" t="s">
        <v>276</v>
      </c>
      <c r="D679" s="52" t="s">
        <v>33</v>
      </c>
      <c r="E679" s="52" t="s">
        <v>454</v>
      </c>
      <c r="F679" s="121" t="s">
        <v>2248</v>
      </c>
      <c r="G679" s="52" t="s">
        <v>980</v>
      </c>
      <c r="H679" s="71" t="s">
        <v>501</v>
      </c>
      <c r="I679" s="71" t="s">
        <v>344</v>
      </c>
      <c r="J679" s="122">
        <v>128000</v>
      </c>
      <c r="K679" s="249" t="s">
        <v>137</v>
      </c>
      <c r="L679" s="78"/>
      <c r="M679" s="78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71" t="s">
        <v>3208</v>
      </c>
      <c r="AG679" s="52" t="s">
        <v>3544</v>
      </c>
      <c r="AH679" s="54" t="s">
        <v>3472</v>
      </c>
      <c r="AI679" s="54" t="s">
        <v>2456</v>
      </c>
      <c r="AJ679" s="54"/>
      <c r="AK679" s="54" t="s">
        <v>1450</v>
      </c>
      <c r="AL679" s="54" t="s">
        <v>1570</v>
      </c>
      <c r="AM679" s="52" t="s">
        <v>3553</v>
      </c>
      <c r="AN679" s="119">
        <v>120000</v>
      </c>
      <c r="AO679" s="119"/>
      <c r="AP679" s="119">
        <f t="shared" si="22"/>
        <v>8000</v>
      </c>
      <c r="AQ679" s="189"/>
      <c r="AR679" s="189"/>
      <c r="AS679" s="18" t="s">
        <v>3232</v>
      </c>
      <c r="AT679" s="18" t="s">
        <v>3232</v>
      </c>
      <c r="AU679" s="18" t="s">
        <v>3273</v>
      </c>
      <c r="AV679" s="19"/>
      <c r="AW679" s="19"/>
      <c r="AX679" s="19"/>
    </row>
    <row r="680" spans="1:50" s="123" customFormat="1" ht="72" x14ac:dyDescent="0.2">
      <c r="A680" s="52" t="s">
        <v>50</v>
      </c>
      <c r="B680" s="52" t="s">
        <v>277</v>
      </c>
      <c r="C680" s="52" t="s">
        <v>276</v>
      </c>
      <c r="D680" s="52" t="s">
        <v>33</v>
      </c>
      <c r="E680" s="52" t="s">
        <v>454</v>
      </c>
      <c r="F680" s="121" t="s">
        <v>2249</v>
      </c>
      <c r="G680" s="52" t="s">
        <v>981</v>
      </c>
      <c r="H680" s="71" t="s">
        <v>376</v>
      </c>
      <c r="I680" s="71" t="s">
        <v>274</v>
      </c>
      <c r="J680" s="122">
        <v>250000</v>
      </c>
      <c r="K680" s="249" t="s">
        <v>137</v>
      </c>
      <c r="L680" s="78"/>
      <c r="M680" s="78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71" t="s">
        <v>3208</v>
      </c>
      <c r="AG680" s="52" t="s">
        <v>3544</v>
      </c>
      <c r="AH680" s="54" t="s">
        <v>3472</v>
      </c>
      <c r="AI680" s="54" t="s">
        <v>2456</v>
      </c>
      <c r="AJ680" s="54"/>
      <c r="AK680" s="54" t="s">
        <v>1450</v>
      </c>
      <c r="AL680" s="54" t="s">
        <v>1570</v>
      </c>
      <c r="AM680" s="52" t="s">
        <v>3553</v>
      </c>
      <c r="AN680" s="119">
        <v>225000</v>
      </c>
      <c r="AO680" s="119"/>
      <c r="AP680" s="119">
        <f t="shared" si="22"/>
        <v>25000</v>
      </c>
      <c r="AQ680" s="189"/>
      <c r="AR680" s="189"/>
      <c r="AS680" s="18" t="s">
        <v>3232</v>
      </c>
      <c r="AT680" s="18" t="s">
        <v>3232</v>
      </c>
      <c r="AU680" s="18" t="s">
        <v>3273</v>
      </c>
      <c r="AV680" s="19"/>
      <c r="AW680" s="19"/>
      <c r="AX680" s="19"/>
    </row>
    <row r="681" spans="1:50" s="123" customFormat="1" ht="72" x14ac:dyDescent="0.2">
      <c r="A681" s="52" t="s">
        <v>50</v>
      </c>
      <c r="B681" s="52" t="s">
        <v>277</v>
      </c>
      <c r="C681" s="52" t="s">
        <v>276</v>
      </c>
      <c r="D681" s="52" t="s">
        <v>33</v>
      </c>
      <c r="E681" s="52" t="s">
        <v>454</v>
      </c>
      <c r="F681" s="121" t="s">
        <v>2250</v>
      </c>
      <c r="G681" s="52" t="s">
        <v>982</v>
      </c>
      <c r="H681" s="71" t="s">
        <v>387</v>
      </c>
      <c r="I681" s="71" t="s">
        <v>274</v>
      </c>
      <c r="J681" s="122">
        <v>156000</v>
      </c>
      <c r="K681" s="249" t="s">
        <v>137</v>
      </c>
      <c r="L681" s="78"/>
      <c r="M681" s="78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71" t="s">
        <v>3208</v>
      </c>
      <c r="AG681" s="52" t="s">
        <v>3544</v>
      </c>
      <c r="AH681" s="54" t="s">
        <v>3472</v>
      </c>
      <c r="AI681" s="54" t="s">
        <v>2456</v>
      </c>
      <c r="AJ681" s="54"/>
      <c r="AK681" s="54" t="s">
        <v>1450</v>
      </c>
      <c r="AL681" s="54" t="s">
        <v>1570</v>
      </c>
      <c r="AM681" s="52" t="s">
        <v>3553</v>
      </c>
      <c r="AN681" s="122">
        <v>156000</v>
      </c>
      <c r="AO681" s="119"/>
      <c r="AP681" s="119">
        <f t="shared" si="22"/>
        <v>0</v>
      </c>
      <c r="AQ681" s="189"/>
      <c r="AR681" s="189"/>
      <c r="AS681" s="18" t="s">
        <v>3232</v>
      </c>
      <c r="AT681" s="18" t="s">
        <v>3232</v>
      </c>
      <c r="AU681" s="18" t="s">
        <v>3273</v>
      </c>
      <c r="AV681" s="19"/>
      <c r="AW681" s="19"/>
      <c r="AX681" s="19"/>
    </row>
    <row r="682" spans="1:50" s="123" customFormat="1" ht="72" x14ac:dyDescent="0.2">
      <c r="A682" s="52" t="s">
        <v>50</v>
      </c>
      <c r="B682" s="52" t="s">
        <v>277</v>
      </c>
      <c r="C682" s="52" t="s">
        <v>276</v>
      </c>
      <c r="D682" s="52" t="s">
        <v>33</v>
      </c>
      <c r="E682" s="52" t="s">
        <v>454</v>
      </c>
      <c r="F682" s="121" t="s">
        <v>2251</v>
      </c>
      <c r="G682" s="52" t="s">
        <v>983</v>
      </c>
      <c r="H682" s="71" t="s">
        <v>387</v>
      </c>
      <c r="I682" s="71" t="s">
        <v>344</v>
      </c>
      <c r="J682" s="122">
        <v>208000</v>
      </c>
      <c r="K682" s="249" t="s">
        <v>137</v>
      </c>
      <c r="L682" s="78"/>
      <c r="M682" s="78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71" t="s">
        <v>3208</v>
      </c>
      <c r="AG682" s="52" t="s">
        <v>3544</v>
      </c>
      <c r="AH682" s="54" t="s">
        <v>3472</v>
      </c>
      <c r="AI682" s="54" t="s">
        <v>2456</v>
      </c>
      <c r="AJ682" s="54"/>
      <c r="AK682" s="54" t="s">
        <v>1450</v>
      </c>
      <c r="AL682" s="54" t="s">
        <v>1570</v>
      </c>
      <c r="AM682" s="52" t="s">
        <v>3553</v>
      </c>
      <c r="AN682" s="122">
        <v>208000</v>
      </c>
      <c r="AO682" s="119"/>
      <c r="AP682" s="119">
        <f t="shared" si="22"/>
        <v>0</v>
      </c>
      <c r="AQ682" s="189"/>
      <c r="AR682" s="189"/>
      <c r="AS682" s="18" t="s">
        <v>3232</v>
      </c>
      <c r="AT682" s="18" t="s">
        <v>3232</v>
      </c>
      <c r="AU682" s="18" t="s">
        <v>3273</v>
      </c>
      <c r="AV682" s="19"/>
      <c r="AW682" s="19"/>
      <c r="AX682" s="19"/>
    </row>
    <row r="683" spans="1:50" s="123" customFormat="1" ht="72" x14ac:dyDescent="0.2">
      <c r="A683" s="52" t="s">
        <v>50</v>
      </c>
      <c r="B683" s="52" t="s">
        <v>277</v>
      </c>
      <c r="C683" s="52" t="s">
        <v>276</v>
      </c>
      <c r="D683" s="52" t="s">
        <v>33</v>
      </c>
      <c r="E683" s="52" t="s">
        <v>454</v>
      </c>
      <c r="F683" s="121" t="s">
        <v>2252</v>
      </c>
      <c r="G683" s="52" t="s">
        <v>984</v>
      </c>
      <c r="H683" s="71" t="s">
        <v>269</v>
      </c>
      <c r="I683" s="71" t="s">
        <v>344</v>
      </c>
      <c r="J683" s="122">
        <v>80000</v>
      </c>
      <c r="K683" s="249" t="s">
        <v>137</v>
      </c>
      <c r="L683" s="78"/>
      <c r="M683" s="78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71" t="s">
        <v>3208</v>
      </c>
      <c r="AG683" s="52" t="s">
        <v>3544</v>
      </c>
      <c r="AH683" s="54" t="s">
        <v>3472</v>
      </c>
      <c r="AI683" s="54" t="s">
        <v>2456</v>
      </c>
      <c r="AJ683" s="54"/>
      <c r="AK683" s="54" t="s">
        <v>1450</v>
      </c>
      <c r="AL683" s="54" t="s">
        <v>1570</v>
      </c>
      <c r="AM683" s="52" t="s">
        <v>3553</v>
      </c>
      <c r="AN683" s="122">
        <v>80000</v>
      </c>
      <c r="AO683" s="119"/>
      <c r="AP683" s="119">
        <f t="shared" si="22"/>
        <v>0</v>
      </c>
      <c r="AQ683" s="189"/>
      <c r="AR683" s="189"/>
      <c r="AS683" s="18" t="s">
        <v>3232</v>
      </c>
      <c r="AT683" s="18" t="s">
        <v>3232</v>
      </c>
      <c r="AU683" s="18" t="s">
        <v>3273</v>
      </c>
      <c r="AV683" s="19"/>
      <c r="AW683" s="19"/>
      <c r="AX683" s="19"/>
    </row>
    <row r="684" spans="1:50" s="123" customFormat="1" ht="72" x14ac:dyDescent="0.2">
      <c r="A684" s="52" t="s">
        <v>50</v>
      </c>
      <c r="B684" s="52" t="s">
        <v>277</v>
      </c>
      <c r="C684" s="52" t="s">
        <v>276</v>
      </c>
      <c r="D684" s="52" t="s">
        <v>33</v>
      </c>
      <c r="E684" s="52" t="s">
        <v>454</v>
      </c>
      <c r="F684" s="121" t="s">
        <v>2253</v>
      </c>
      <c r="G684" s="52" t="s">
        <v>985</v>
      </c>
      <c r="H684" s="71" t="s">
        <v>387</v>
      </c>
      <c r="I684" s="71" t="s">
        <v>274</v>
      </c>
      <c r="J684" s="122">
        <v>168000</v>
      </c>
      <c r="K684" s="249" t="s">
        <v>137</v>
      </c>
      <c r="L684" s="78"/>
      <c r="M684" s="78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71" t="s">
        <v>3208</v>
      </c>
      <c r="AG684" s="52" t="s">
        <v>3544</v>
      </c>
      <c r="AH684" s="54" t="s">
        <v>3472</v>
      </c>
      <c r="AI684" s="54" t="s">
        <v>2456</v>
      </c>
      <c r="AJ684" s="54"/>
      <c r="AK684" s="54" t="s">
        <v>1450</v>
      </c>
      <c r="AL684" s="54" t="s">
        <v>1570</v>
      </c>
      <c r="AM684" s="52" t="s">
        <v>3553</v>
      </c>
      <c r="AN684" s="119">
        <v>158000</v>
      </c>
      <c r="AO684" s="119"/>
      <c r="AP684" s="119">
        <f t="shared" si="22"/>
        <v>10000</v>
      </c>
      <c r="AQ684" s="189"/>
      <c r="AR684" s="189"/>
      <c r="AS684" s="18" t="s">
        <v>3232</v>
      </c>
      <c r="AT684" s="18" t="s">
        <v>3232</v>
      </c>
      <c r="AU684" s="18" t="s">
        <v>3273</v>
      </c>
      <c r="AV684" s="19"/>
      <c r="AW684" s="19"/>
      <c r="AX684" s="19"/>
    </row>
    <row r="685" spans="1:50" s="123" customFormat="1" ht="72" x14ac:dyDescent="0.2">
      <c r="A685" s="52" t="s">
        <v>50</v>
      </c>
      <c r="B685" s="52" t="s">
        <v>277</v>
      </c>
      <c r="C685" s="52" t="s">
        <v>276</v>
      </c>
      <c r="D685" s="52" t="s">
        <v>33</v>
      </c>
      <c r="E685" s="52" t="s">
        <v>454</v>
      </c>
      <c r="F685" s="121" t="s">
        <v>2254</v>
      </c>
      <c r="G685" s="52" t="s">
        <v>986</v>
      </c>
      <c r="H685" s="71" t="s">
        <v>414</v>
      </c>
      <c r="I685" s="71" t="s">
        <v>274</v>
      </c>
      <c r="J685" s="122">
        <v>140000</v>
      </c>
      <c r="K685" s="249" t="s">
        <v>137</v>
      </c>
      <c r="L685" s="78"/>
      <c r="M685" s="78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71" t="s">
        <v>3208</v>
      </c>
      <c r="AG685" s="52" t="s">
        <v>3544</v>
      </c>
      <c r="AH685" s="54" t="s">
        <v>3472</v>
      </c>
      <c r="AI685" s="54" t="s">
        <v>2456</v>
      </c>
      <c r="AJ685" s="54"/>
      <c r="AK685" s="54" t="s">
        <v>1450</v>
      </c>
      <c r="AL685" s="54" t="s">
        <v>1570</v>
      </c>
      <c r="AM685" s="52" t="s">
        <v>3553</v>
      </c>
      <c r="AN685" s="122">
        <v>140000</v>
      </c>
      <c r="AO685" s="119"/>
      <c r="AP685" s="119">
        <f t="shared" si="22"/>
        <v>0</v>
      </c>
      <c r="AQ685" s="189"/>
      <c r="AR685" s="189"/>
      <c r="AS685" s="18" t="s">
        <v>3232</v>
      </c>
      <c r="AT685" s="18" t="s">
        <v>3232</v>
      </c>
      <c r="AU685" s="18" t="s">
        <v>3273</v>
      </c>
      <c r="AV685" s="19"/>
      <c r="AW685" s="19"/>
      <c r="AX685" s="19"/>
    </row>
    <row r="686" spans="1:50" s="123" customFormat="1" ht="72" x14ac:dyDescent="0.2">
      <c r="A686" s="52" t="s">
        <v>50</v>
      </c>
      <c r="B686" s="52" t="s">
        <v>277</v>
      </c>
      <c r="C686" s="52" t="s">
        <v>276</v>
      </c>
      <c r="D686" s="52" t="s">
        <v>33</v>
      </c>
      <c r="E686" s="52" t="s">
        <v>454</v>
      </c>
      <c r="F686" s="121" t="s">
        <v>2255</v>
      </c>
      <c r="G686" s="52" t="s">
        <v>987</v>
      </c>
      <c r="H686" s="71" t="s">
        <v>376</v>
      </c>
      <c r="I686" s="71" t="s">
        <v>274</v>
      </c>
      <c r="J686" s="122">
        <v>460000</v>
      </c>
      <c r="K686" s="249" t="s">
        <v>137</v>
      </c>
      <c r="L686" s="78"/>
      <c r="M686" s="78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71" t="s">
        <v>3208</v>
      </c>
      <c r="AG686" s="52" t="s">
        <v>3544</v>
      </c>
      <c r="AH686" s="54" t="s">
        <v>3472</v>
      </c>
      <c r="AI686" s="54" t="s">
        <v>2456</v>
      </c>
      <c r="AJ686" s="54"/>
      <c r="AK686" s="54" t="s">
        <v>1450</v>
      </c>
      <c r="AL686" s="54" t="s">
        <v>1570</v>
      </c>
      <c r="AM686" s="52" t="s">
        <v>3553</v>
      </c>
      <c r="AN686" s="119">
        <v>450000</v>
      </c>
      <c r="AO686" s="119"/>
      <c r="AP686" s="119">
        <f t="shared" si="22"/>
        <v>10000</v>
      </c>
      <c r="AQ686" s="189"/>
      <c r="AR686" s="189"/>
      <c r="AS686" s="18" t="s">
        <v>3232</v>
      </c>
      <c r="AT686" s="18" t="s">
        <v>3232</v>
      </c>
      <c r="AU686" s="18" t="s">
        <v>3273</v>
      </c>
      <c r="AV686" s="19"/>
      <c r="AW686" s="19"/>
      <c r="AX686" s="19"/>
    </row>
    <row r="687" spans="1:50" s="123" customFormat="1" ht="72" x14ac:dyDescent="0.2">
      <c r="A687" s="52" t="s">
        <v>50</v>
      </c>
      <c r="B687" s="52" t="s">
        <v>277</v>
      </c>
      <c r="C687" s="52" t="s">
        <v>276</v>
      </c>
      <c r="D687" s="52" t="s">
        <v>33</v>
      </c>
      <c r="E687" s="52" t="s">
        <v>454</v>
      </c>
      <c r="F687" s="121" t="s">
        <v>2256</v>
      </c>
      <c r="G687" s="52" t="s">
        <v>988</v>
      </c>
      <c r="H687" s="71" t="s">
        <v>599</v>
      </c>
      <c r="I687" s="71" t="s">
        <v>274</v>
      </c>
      <c r="J687" s="122">
        <v>120000</v>
      </c>
      <c r="K687" s="249" t="s">
        <v>137</v>
      </c>
      <c r="L687" s="78"/>
      <c r="M687" s="78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71" t="s">
        <v>3208</v>
      </c>
      <c r="AG687" s="52" t="s">
        <v>3544</v>
      </c>
      <c r="AH687" s="54" t="s">
        <v>3472</v>
      </c>
      <c r="AI687" s="54" t="s">
        <v>2456</v>
      </c>
      <c r="AJ687" s="54"/>
      <c r="AK687" s="54" t="s">
        <v>1450</v>
      </c>
      <c r="AL687" s="54" t="s">
        <v>1570</v>
      </c>
      <c r="AM687" s="52" t="s">
        <v>3553</v>
      </c>
      <c r="AN687" s="122">
        <v>120000</v>
      </c>
      <c r="AO687" s="119"/>
      <c r="AP687" s="119">
        <f t="shared" si="22"/>
        <v>0</v>
      </c>
      <c r="AQ687" s="189"/>
      <c r="AR687" s="189"/>
      <c r="AS687" s="18" t="s">
        <v>3232</v>
      </c>
      <c r="AT687" s="18" t="s">
        <v>3232</v>
      </c>
      <c r="AU687" s="18" t="s">
        <v>3273</v>
      </c>
      <c r="AV687" s="19"/>
      <c r="AW687" s="19"/>
      <c r="AX687" s="19"/>
    </row>
    <row r="688" spans="1:50" s="123" customFormat="1" ht="72" x14ac:dyDescent="0.2">
      <c r="A688" s="52" t="s">
        <v>50</v>
      </c>
      <c r="B688" s="52" t="s">
        <v>277</v>
      </c>
      <c r="C688" s="52" t="s">
        <v>276</v>
      </c>
      <c r="D688" s="52" t="s">
        <v>33</v>
      </c>
      <c r="E688" s="52" t="s">
        <v>454</v>
      </c>
      <c r="F688" s="121" t="s">
        <v>2257</v>
      </c>
      <c r="G688" s="52" t="s">
        <v>989</v>
      </c>
      <c r="H688" s="71" t="s">
        <v>340</v>
      </c>
      <c r="I688" s="71" t="s">
        <v>274</v>
      </c>
      <c r="J688" s="122">
        <v>900000</v>
      </c>
      <c r="K688" s="249" t="s">
        <v>137</v>
      </c>
      <c r="L688" s="78"/>
      <c r="M688" s="78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71" t="s">
        <v>3208</v>
      </c>
      <c r="AG688" s="52" t="s">
        <v>3544</v>
      </c>
      <c r="AH688" s="54" t="s">
        <v>3472</v>
      </c>
      <c r="AI688" s="54" t="s">
        <v>2456</v>
      </c>
      <c r="AJ688" s="54"/>
      <c r="AK688" s="54" t="s">
        <v>1450</v>
      </c>
      <c r="AL688" s="54" t="s">
        <v>1570</v>
      </c>
      <c r="AM688" s="52" t="s">
        <v>3553</v>
      </c>
      <c r="AN688" s="119">
        <v>876000</v>
      </c>
      <c r="AO688" s="119"/>
      <c r="AP688" s="119">
        <f t="shared" si="22"/>
        <v>24000</v>
      </c>
      <c r="AQ688" s="189"/>
      <c r="AR688" s="189"/>
      <c r="AS688" s="18" t="s">
        <v>3232</v>
      </c>
      <c r="AT688" s="18" t="s">
        <v>3232</v>
      </c>
      <c r="AU688" s="18" t="s">
        <v>3273</v>
      </c>
      <c r="AV688" s="19"/>
      <c r="AW688" s="19"/>
      <c r="AX688" s="19"/>
    </row>
    <row r="689" spans="1:50" s="123" customFormat="1" ht="72" x14ac:dyDescent="0.2">
      <c r="A689" s="52" t="s">
        <v>50</v>
      </c>
      <c r="B689" s="52" t="s">
        <v>277</v>
      </c>
      <c r="C689" s="52" t="s">
        <v>276</v>
      </c>
      <c r="D689" s="52" t="s">
        <v>33</v>
      </c>
      <c r="E689" s="52" t="s">
        <v>454</v>
      </c>
      <c r="F689" s="121" t="s">
        <v>2258</v>
      </c>
      <c r="G689" s="52" t="s">
        <v>990</v>
      </c>
      <c r="H689" s="71" t="s">
        <v>269</v>
      </c>
      <c r="I689" s="71" t="s">
        <v>275</v>
      </c>
      <c r="J689" s="122">
        <v>812000</v>
      </c>
      <c r="K689" s="249" t="s">
        <v>137</v>
      </c>
      <c r="L689" s="78"/>
      <c r="M689" s="78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71" t="s">
        <v>3208</v>
      </c>
      <c r="AG689" s="52" t="s">
        <v>3544</v>
      </c>
      <c r="AH689" s="54" t="s">
        <v>3472</v>
      </c>
      <c r="AI689" s="54" t="s">
        <v>2456</v>
      </c>
      <c r="AJ689" s="54"/>
      <c r="AK689" s="54" t="s">
        <v>1450</v>
      </c>
      <c r="AL689" s="54" t="s">
        <v>1570</v>
      </c>
      <c r="AM689" s="52" t="s">
        <v>3553</v>
      </c>
      <c r="AN689" s="119">
        <v>800000</v>
      </c>
      <c r="AO689" s="119"/>
      <c r="AP689" s="119">
        <f t="shared" si="22"/>
        <v>12000</v>
      </c>
      <c r="AQ689" s="189"/>
      <c r="AR689" s="189"/>
      <c r="AS689" s="18" t="s">
        <v>3232</v>
      </c>
      <c r="AT689" s="18" t="s">
        <v>3232</v>
      </c>
      <c r="AU689" s="18" t="s">
        <v>3273</v>
      </c>
      <c r="AV689" s="19"/>
      <c r="AW689" s="19"/>
      <c r="AX689" s="19"/>
    </row>
    <row r="690" spans="1:50" s="123" customFormat="1" ht="72" x14ac:dyDescent="0.2">
      <c r="A690" s="52" t="s">
        <v>50</v>
      </c>
      <c r="B690" s="52" t="s">
        <v>277</v>
      </c>
      <c r="C690" s="52" t="s">
        <v>276</v>
      </c>
      <c r="D690" s="52" t="s">
        <v>11</v>
      </c>
      <c r="E690" s="52" t="s">
        <v>310</v>
      </c>
      <c r="F690" s="121" t="s">
        <v>2259</v>
      </c>
      <c r="G690" s="52" t="s">
        <v>991</v>
      </c>
      <c r="H690" s="71" t="s">
        <v>270</v>
      </c>
      <c r="I690" s="71" t="s">
        <v>273</v>
      </c>
      <c r="J690" s="122">
        <v>7000</v>
      </c>
      <c r="K690" s="78"/>
      <c r="L690" s="78"/>
      <c r="M690" s="249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71" t="s">
        <v>3208</v>
      </c>
      <c r="AG690" s="52" t="s">
        <v>3544</v>
      </c>
      <c r="AH690" s="54" t="s">
        <v>3472</v>
      </c>
      <c r="AI690" s="54" t="s">
        <v>2456</v>
      </c>
      <c r="AJ690" s="54"/>
      <c r="AK690" s="54" t="s">
        <v>1446</v>
      </c>
      <c r="AL690" s="54" t="s">
        <v>1571</v>
      </c>
      <c r="AM690" s="52" t="s">
        <v>3553</v>
      </c>
      <c r="AN690" s="122">
        <v>7000</v>
      </c>
      <c r="AO690" s="119"/>
      <c r="AP690" s="119">
        <f t="shared" si="22"/>
        <v>0</v>
      </c>
      <c r="AQ690" s="189"/>
      <c r="AR690" s="189"/>
      <c r="AS690" s="18" t="s">
        <v>3207</v>
      </c>
      <c r="AT690" s="18" t="s">
        <v>3207</v>
      </c>
      <c r="AU690" s="18" t="s">
        <v>3241</v>
      </c>
      <c r="AV690" s="19"/>
      <c r="AW690" s="19"/>
      <c r="AX690" s="19"/>
    </row>
    <row r="691" spans="1:50" s="123" customFormat="1" ht="72" x14ac:dyDescent="0.2">
      <c r="A691" s="52" t="s">
        <v>50</v>
      </c>
      <c r="B691" s="52" t="s">
        <v>277</v>
      </c>
      <c r="C691" s="52" t="s">
        <v>276</v>
      </c>
      <c r="D691" s="52" t="s">
        <v>11</v>
      </c>
      <c r="E691" s="52" t="s">
        <v>310</v>
      </c>
      <c r="F691" s="121" t="s">
        <v>2260</v>
      </c>
      <c r="G691" s="52" t="s">
        <v>992</v>
      </c>
      <c r="H691" s="71" t="s">
        <v>272</v>
      </c>
      <c r="I691" s="71" t="s">
        <v>273</v>
      </c>
      <c r="J691" s="122">
        <v>24000</v>
      </c>
      <c r="K691" s="78"/>
      <c r="L691" s="78"/>
      <c r="M691" s="249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71" t="s">
        <v>3208</v>
      </c>
      <c r="AG691" s="52" t="s">
        <v>3544</v>
      </c>
      <c r="AH691" s="54" t="s">
        <v>3472</v>
      </c>
      <c r="AI691" s="54" t="s">
        <v>2456</v>
      </c>
      <c r="AJ691" s="54"/>
      <c r="AK691" s="54" t="s">
        <v>1446</v>
      </c>
      <c r="AL691" s="54" t="s">
        <v>1571</v>
      </c>
      <c r="AM691" s="52" t="s">
        <v>3553</v>
      </c>
      <c r="AN691" s="119">
        <v>22200</v>
      </c>
      <c r="AO691" s="119"/>
      <c r="AP691" s="119">
        <f t="shared" si="22"/>
        <v>1800</v>
      </c>
      <c r="AQ691" s="189"/>
      <c r="AR691" s="189"/>
      <c r="AS691" s="18" t="s">
        <v>3207</v>
      </c>
      <c r="AT691" s="18" t="s">
        <v>3207</v>
      </c>
      <c r="AU691" s="18" t="s">
        <v>3241</v>
      </c>
      <c r="AV691" s="19"/>
      <c r="AW691" s="19"/>
      <c r="AX691" s="19"/>
    </row>
    <row r="692" spans="1:50" s="123" customFormat="1" ht="72" hidden="1" x14ac:dyDescent="0.2">
      <c r="A692" s="52" t="s">
        <v>50</v>
      </c>
      <c r="B692" s="52" t="s">
        <v>277</v>
      </c>
      <c r="C692" s="52" t="s">
        <v>276</v>
      </c>
      <c r="D692" s="52" t="s">
        <v>286</v>
      </c>
      <c r="E692" s="52" t="s">
        <v>310</v>
      </c>
      <c r="F692" s="121" t="s">
        <v>2261</v>
      </c>
      <c r="G692" s="52" t="s">
        <v>993</v>
      </c>
      <c r="H692" s="71" t="s">
        <v>269</v>
      </c>
      <c r="I692" s="71" t="s">
        <v>271</v>
      </c>
      <c r="J692" s="122">
        <v>40000</v>
      </c>
      <c r="K692" s="78"/>
      <c r="L692" s="78"/>
      <c r="M692" s="249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3200</v>
      </c>
      <c r="AF692" s="71" t="s">
        <v>3242</v>
      </c>
      <c r="AG692" s="52" t="s">
        <v>3544</v>
      </c>
      <c r="AH692" s="52" t="s">
        <v>3475</v>
      </c>
      <c r="AI692" s="54" t="s">
        <v>2457</v>
      </c>
      <c r="AJ692" s="54"/>
      <c r="AK692" s="54" t="s">
        <v>1446</v>
      </c>
      <c r="AL692" s="54" t="s">
        <v>1571</v>
      </c>
      <c r="AM692" s="52" t="s">
        <v>3553</v>
      </c>
      <c r="AN692" s="119"/>
      <c r="AO692" s="119">
        <v>35800</v>
      </c>
      <c r="AP692" s="119">
        <f t="shared" si="22"/>
        <v>4200</v>
      </c>
      <c r="AQ692" s="189"/>
      <c r="AR692" s="189"/>
      <c r="AS692" s="18"/>
      <c r="AT692" s="18"/>
      <c r="AU692" s="18" t="s">
        <v>3241</v>
      </c>
      <c r="AV692" s="19"/>
      <c r="AW692" s="19"/>
      <c r="AX692" s="19"/>
    </row>
    <row r="693" spans="1:50" s="123" customFormat="1" ht="72" hidden="1" x14ac:dyDescent="0.2">
      <c r="A693" s="52" t="s">
        <v>50</v>
      </c>
      <c r="B693" s="52" t="s">
        <v>277</v>
      </c>
      <c r="C693" s="52" t="s">
        <v>276</v>
      </c>
      <c r="D693" s="52" t="s">
        <v>286</v>
      </c>
      <c r="E693" s="52" t="s">
        <v>310</v>
      </c>
      <c r="F693" s="121" t="s">
        <v>2262</v>
      </c>
      <c r="G693" s="52" t="s">
        <v>994</v>
      </c>
      <c r="H693" s="71" t="s">
        <v>387</v>
      </c>
      <c r="I693" s="71" t="s">
        <v>271</v>
      </c>
      <c r="J693" s="122">
        <v>56000</v>
      </c>
      <c r="K693" s="78"/>
      <c r="L693" s="78"/>
      <c r="M693" s="249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71" t="s">
        <v>3200</v>
      </c>
      <c r="AG693" s="54" t="s">
        <v>3544</v>
      </c>
      <c r="AH693" s="52" t="s">
        <v>2457</v>
      </c>
      <c r="AI693" s="52" t="s">
        <v>2457</v>
      </c>
      <c r="AJ693" s="52"/>
      <c r="AK693" s="54" t="s">
        <v>1446</v>
      </c>
      <c r="AL693" s="54" t="s">
        <v>1571</v>
      </c>
      <c r="AM693" s="52" t="s">
        <v>3552</v>
      </c>
      <c r="AN693" s="119"/>
      <c r="AO693" s="122">
        <v>56000</v>
      </c>
      <c r="AP693" s="119">
        <f t="shared" si="22"/>
        <v>0</v>
      </c>
      <c r="AQ693" s="189"/>
      <c r="AR693" s="189"/>
      <c r="AS693" s="18"/>
      <c r="AT693" s="18"/>
      <c r="AU693" s="18"/>
      <c r="AV693" s="17">
        <v>56000</v>
      </c>
      <c r="AW693" s="18" t="s">
        <v>1289</v>
      </c>
      <c r="AX693" s="19"/>
    </row>
    <row r="694" spans="1:50" s="123" customFormat="1" ht="90" hidden="1" x14ac:dyDescent="0.2">
      <c r="A694" s="52" t="s">
        <v>50</v>
      </c>
      <c r="B694" s="52" t="s">
        <v>277</v>
      </c>
      <c r="C694" s="52" t="s">
        <v>276</v>
      </c>
      <c r="D694" s="52" t="s">
        <v>286</v>
      </c>
      <c r="E694" s="52" t="s">
        <v>310</v>
      </c>
      <c r="F694" s="121" t="s">
        <v>2263</v>
      </c>
      <c r="G694" s="52" t="s">
        <v>995</v>
      </c>
      <c r="H694" s="71" t="s">
        <v>270</v>
      </c>
      <c r="I694" s="71" t="s">
        <v>271</v>
      </c>
      <c r="J694" s="122">
        <v>19600</v>
      </c>
      <c r="K694" s="78"/>
      <c r="L694" s="78"/>
      <c r="M694" s="249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3200</v>
      </c>
      <c r="AF694" s="71" t="s">
        <v>3242</v>
      </c>
      <c r="AG694" s="52" t="s">
        <v>3544</v>
      </c>
      <c r="AH694" s="52" t="s">
        <v>3475</v>
      </c>
      <c r="AI694" s="54" t="s">
        <v>2457</v>
      </c>
      <c r="AJ694" s="54"/>
      <c r="AK694" s="54" t="s">
        <v>1446</v>
      </c>
      <c r="AL694" s="54" t="s">
        <v>1571</v>
      </c>
      <c r="AM694" s="52" t="s">
        <v>3553</v>
      </c>
      <c r="AN694" s="119"/>
      <c r="AO694" s="119">
        <v>14990</v>
      </c>
      <c r="AP694" s="119">
        <f t="shared" si="22"/>
        <v>4610</v>
      </c>
      <c r="AQ694" s="189"/>
      <c r="AR694" s="189"/>
      <c r="AS694" s="18"/>
      <c r="AT694" s="18"/>
      <c r="AU694" s="18" t="s">
        <v>3207</v>
      </c>
      <c r="AV694" s="74">
        <v>14990</v>
      </c>
      <c r="AW694" s="17">
        <v>4610</v>
      </c>
      <c r="AX694" s="19"/>
    </row>
    <row r="695" spans="1:50" s="123" customFormat="1" ht="72" hidden="1" x14ac:dyDescent="0.2">
      <c r="A695" s="52" t="s">
        <v>50</v>
      </c>
      <c r="B695" s="52" t="s">
        <v>277</v>
      </c>
      <c r="C695" s="52" t="s">
        <v>276</v>
      </c>
      <c r="D695" s="52" t="s">
        <v>10</v>
      </c>
      <c r="E695" s="52" t="s">
        <v>311</v>
      </c>
      <c r="F695" s="121" t="s">
        <v>2264</v>
      </c>
      <c r="G695" s="52" t="s">
        <v>996</v>
      </c>
      <c r="H695" s="71" t="s">
        <v>317</v>
      </c>
      <c r="I695" s="71" t="s">
        <v>271</v>
      </c>
      <c r="J695" s="122">
        <v>150000</v>
      </c>
      <c r="K695" s="78"/>
      <c r="L695" s="78"/>
      <c r="M695" s="249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3200</v>
      </c>
      <c r="AF695" s="71" t="s">
        <v>3242</v>
      </c>
      <c r="AG695" s="52" t="s">
        <v>3544</v>
      </c>
      <c r="AH695" s="52" t="s">
        <v>3475</v>
      </c>
      <c r="AI695" s="54" t="s">
        <v>2457</v>
      </c>
      <c r="AJ695" s="54"/>
      <c r="AK695" s="54" t="s">
        <v>1446</v>
      </c>
      <c r="AL695" s="54" t="s">
        <v>1571</v>
      </c>
      <c r="AM695" s="52" t="s">
        <v>3553</v>
      </c>
      <c r="AN695" s="119"/>
      <c r="AO695" s="119">
        <v>147500</v>
      </c>
      <c r="AP695" s="119">
        <f t="shared" si="22"/>
        <v>2500</v>
      </c>
      <c r="AQ695" s="189"/>
      <c r="AR695" s="189"/>
      <c r="AS695" s="18"/>
      <c r="AT695" s="18"/>
      <c r="AU695" s="18" t="s">
        <v>3207</v>
      </c>
      <c r="AV695" s="17">
        <v>147500</v>
      </c>
      <c r="AW695" s="17">
        <v>2500</v>
      </c>
      <c r="AX695" s="19"/>
    </row>
    <row r="696" spans="1:50" s="123" customFormat="1" ht="72" hidden="1" x14ac:dyDescent="0.2">
      <c r="A696" s="52" t="s">
        <v>50</v>
      </c>
      <c r="B696" s="52" t="s">
        <v>277</v>
      </c>
      <c r="C696" s="52" t="s">
        <v>276</v>
      </c>
      <c r="D696" s="52" t="s">
        <v>10</v>
      </c>
      <c r="E696" s="52" t="s">
        <v>311</v>
      </c>
      <c r="F696" s="121" t="s">
        <v>2265</v>
      </c>
      <c r="G696" s="52" t="s">
        <v>997</v>
      </c>
      <c r="H696" s="71" t="s">
        <v>269</v>
      </c>
      <c r="I696" s="71" t="s">
        <v>271</v>
      </c>
      <c r="J696" s="122">
        <v>30000</v>
      </c>
      <c r="K696" s="78"/>
      <c r="L696" s="78"/>
      <c r="M696" s="249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3200</v>
      </c>
      <c r="AF696" s="71" t="s">
        <v>3242</v>
      </c>
      <c r="AG696" s="52" t="s">
        <v>3544</v>
      </c>
      <c r="AH696" s="52" t="s">
        <v>3475</v>
      </c>
      <c r="AI696" s="54" t="s">
        <v>2457</v>
      </c>
      <c r="AJ696" s="54"/>
      <c r="AK696" s="54" t="s">
        <v>1446</v>
      </c>
      <c r="AL696" s="54" t="s">
        <v>1571</v>
      </c>
      <c r="AM696" s="52" t="s">
        <v>3553</v>
      </c>
      <c r="AN696" s="119"/>
      <c r="AO696" s="119">
        <v>29000</v>
      </c>
      <c r="AP696" s="119">
        <f t="shared" si="22"/>
        <v>1000</v>
      </c>
      <c r="AQ696" s="189"/>
      <c r="AR696" s="189"/>
      <c r="AS696" s="18"/>
      <c r="AT696" s="18"/>
      <c r="AU696" s="18" t="s">
        <v>3207</v>
      </c>
      <c r="AV696" s="17">
        <v>29000</v>
      </c>
      <c r="AW696" s="17">
        <v>1000</v>
      </c>
      <c r="AX696" s="19"/>
    </row>
    <row r="697" spans="1:50" s="123" customFormat="1" ht="108" hidden="1" x14ac:dyDescent="0.2">
      <c r="A697" s="52" t="s">
        <v>50</v>
      </c>
      <c r="B697" s="52" t="s">
        <v>277</v>
      </c>
      <c r="C697" s="52" t="s">
        <v>276</v>
      </c>
      <c r="D697" s="52" t="s">
        <v>10</v>
      </c>
      <c r="E697" s="52" t="s">
        <v>311</v>
      </c>
      <c r="F697" s="121" t="s">
        <v>2266</v>
      </c>
      <c r="G697" s="52" t="s">
        <v>998</v>
      </c>
      <c r="H697" s="71" t="s">
        <v>317</v>
      </c>
      <c r="I697" s="71" t="s">
        <v>271</v>
      </c>
      <c r="J697" s="122">
        <v>12500</v>
      </c>
      <c r="K697" s="78"/>
      <c r="L697" s="78"/>
      <c r="M697" s="249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3200</v>
      </c>
      <c r="AF697" s="71" t="s">
        <v>3242</v>
      </c>
      <c r="AG697" s="52" t="s">
        <v>3544</v>
      </c>
      <c r="AH697" s="52" t="s">
        <v>3475</v>
      </c>
      <c r="AI697" s="54" t="s">
        <v>2457</v>
      </c>
      <c r="AJ697" s="54"/>
      <c r="AK697" s="54" t="s">
        <v>1446</v>
      </c>
      <c r="AL697" s="54" t="s">
        <v>1571</v>
      </c>
      <c r="AM697" s="52" t="s">
        <v>3553</v>
      </c>
      <c r="AN697" s="119"/>
      <c r="AO697" s="119">
        <v>11000</v>
      </c>
      <c r="AP697" s="119">
        <f t="shared" si="22"/>
        <v>1500</v>
      </c>
      <c r="AQ697" s="189"/>
      <c r="AR697" s="189"/>
      <c r="AS697" s="18"/>
      <c r="AT697" s="18"/>
      <c r="AU697" s="18" t="s">
        <v>3207</v>
      </c>
      <c r="AV697" s="17">
        <v>11000</v>
      </c>
      <c r="AW697" s="17">
        <v>1500</v>
      </c>
      <c r="AX697" s="19"/>
    </row>
    <row r="698" spans="1:50" s="123" customFormat="1" ht="72" hidden="1" x14ac:dyDescent="0.2">
      <c r="A698" s="52" t="s">
        <v>50</v>
      </c>
      <c r="B698" s="52" t="s">
        <v>277</v>
      </c>
      <c r="C698" s="52" t="s">
        <v>276</v>
      </c>
      <c r="D698" s="52" t="s">
        <v>10</v>
      </c>
      <c r="E698" s="52" t="s">
        <v>311</v>
      </c>
      <c r="F698" s="121" t="s">
        <v>2267</v>
      </c>
      <c r="G698" s="52" t="s">
        <v>999</v>
      </c>
      <c r="H698" s="71" t="s">
        <v>270</v>
      </c>
      <c r="I698" s="71" t="s">
        <v>268</v>
      </c>
      <c r="J698" s="122">
        <v>5400</v>
      </c>
      <c r="K698" s="78"/>
      <c r="L698" s="78"/>
      <c r="M698" s="249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3200</v>
      </c>
      <c r="AF698" s="71" t="s">
        <v>3242</v>
      </c>
      <c r="AG698" s="52" t="s">
        <v>3544</v>
      </c>
      <c r="AH698" s="52" t="s">
        <v>3475</v>
      </c>
      <c r="AI698" s="54" t="s">
        <v>2457</v>
      </c>
      <c r="AJ698" s="54"/>
      <c r="AK698" s="54" t="s">
        <v>1446</v>
      </c>
      <c r="AL698" s="54" t="s">
        <v>1571</v>
      </c>
      <c r="AM698" s="52" t="s">
        <v>3553</v>
      </c>
      <c r="AN698" s="119"/>
      <c r="AO698" s="119">
        <v>4000</v>
      </c>
      <c r="AP698" s="119">
        <f t="shared" si="22"/>
        <v>1400</v>
      </c>
      <c r="AQ698" s="189"/>
      <c r="AR698" s="189"/>
      <c r="AS698" s="18"/>
      <c r="AT698" s="18"/>
      <c r="AU698" s="18" t="s">
        <v>3207</v>
      </c>
      <c r="AV698" s="17">
        <v>4000</v>
      </c>
      <c r="AW698" s="17">
        <v>1400</v>
      </c>
      <c r="AX698" s="19"/>
    </row>
    <row r="699" spans="1:50" s="123" customFormat="1" ht="409.5" hidden="1" x14ac:dyDescent="0.2">
      <c r="A699" s="52" t="s">
        <v>50</v>
      </c>
      <c r="B699" s="52" t="s">
        <v>277</v>
      </c>
      <c r="C699" s="52" t="s">
        <v>17</v>
      </c>
      <c r="D699" s="52" t="s">
        <v>1566</v>
      </c>
      <c r="E699" s="52" t="s">
        <v>454</v>
      </c>
      <c r="F699" s="121" t="s">
        <v>2268</v>
      </c>
      <c r="G699" s="52" t="s">
        <v>1483</v>
      </c>
      <c r="H699" s="71" t="s">
        <v>270</v>
      </c>
      <c r="I699" s="71" t="s">
        <v>631</v>
      </c>
      <c r="J699" s="122">
        <v>16879500</v>
      </c>
      <c r="K699" s="249" t="s">
        <v>137</v>
      </c>
      <c r="L699" s="71"/>
      <c r="M699" s="71"/>
      <c r="N699" s="261"/>
      <c r="O699" s="262" t="s">
        <v>1478</v>
      </c>
      <c r="P699" s="262" t="s">
        <v>1479</v>
      </c>
      <c r="Q699" s="262" t="s">
        <v>1480</v>
      </c>
      <c r="R699" s="262" t="s">
        <v>1481</v>
      </c>
      <c r="S699" s="262" t="s">
        <v>124</v>
      </c>
      <c r="T699" s="262" t="s">
        <v>1289</v>
      </c>
      <c r="U699" s="262" t="s">
        <v>1289</v>
      </c>
      <c r="V699" s="262" t="s">
        <v>1482</v>
      </c>
      <c r="W699" s="263" t="s">
        <v>3259</v>
      </c>
      <c r="X699" s="262" t="s">
        <v>3260</v>
      </c>
      <c r="Y699" s="52" t="s">
        <v>3261</v>
      </c>
      <c r="Z699" s="52" t="s">
        <v>3855</v>
      </c>
      <c r="AA699" s="262" t="s">
        <v>3263</v>
      </c>
      <c r="AB699" s="52" t="s">
        <v>3264</v>
      </c>
      <c r="AC699" s="52" t="s">
        <v>3265</v>
      </c>
      <c r="AD699" s="264" t="s">
        <v>3856</v>
      </c>
      <c r="AE699" s="20" t="s">
        <v>3267</v>
      </c>
      <c r="AF699" s="54" t="s">
        <v>3267</v>
      </c>
      <c r="AG699" s="54" t="s">
        <v>3545</v>
      </c>
      <c r="AH699" s="54" t="s">
        <v>3514</v>
      </c>
      <c r="AI699" s="54" t="s">
        <v>2456</v>
      </c>
      <c r="AJ699" s="54"/>
      <c r="AK699" s="54" t="s">
        <v>1572</v>
      </c>
      <c r="AL699" s="54" t="s">
        <v>1572</v>
      </c>
      <c r="AM699" s="52" t="s">
        <v>3553</v>
      </c>
      <c r="AN699" s="257">
        <v>16879500</v>
      </c>
      <c r="AO699" s="119"/>
      <c r="AP699" s="119">
        <f t="shared" si="22"/>
        <v>0</v>
      </c>
      <c r="AQ699" s="187"/>
      <c r="AR699" s="189"/>
      <c r="AS699" s="19"/>
      <c r="AT699" s="19"/>
      <c r="AU699" s="19"/>
      <c r="AV699" s="19"/>
      <c r="AW699" s="19"/>
      <c r="AX699" s="19"/>
    </row>
    <row r="700" spans="1:50" s="123" customFormat="1" ht="72" hidden="1" x14ac:dyDescent="0.2">
      <c r="A700" s="52" t="s">
        <v>50</v>
      </c>
      <c r="B700" s="52" t="s">
        <v>277</v>
      </c>
      <c r="C700" s="52" t="s">
        <v>17</v>
      </c>
      <c r="D700" s="52" t="s">
        <v>34</v>
      </c>
      <c r="E700" s="52" t="s">
        <v>454</v>
      </c>
      <c r="F700" s="121" t="s">
        <v>2269</v>
      </c>
      <c r="G700" s="52" t="s">
        <v>1131</v>
      </c>
      <c r="H700" s="71" t="s">
        <v>270</v>
      </c>
      <c r="I700" s="71" t="s">
        <v>1119</v>
      </c>
      <c r="J700" s="122">
        <v>2759000</v>
      </c>
      <c r="K700" s="249" t="s">
        <v>137</v>
      </c>
      <c r="L700" s="78"/>
      <c r="M700" s="78"/>
      <c r="N700" s="19" t="s">
        <v>3857</v>
      </c>
      <c r="O700" s="19"/>
      <c r="P700" s="19"/>
      <c r="Q700" s="19"/>
      <c r="R700" s="19"/>
      <c r="S700" s="19"/>
      <c r="T700" s="19"/>
      <c r="U700" s="19"/>
      <c r="V700" s="19"/>
      <c r="W700" s="19"/>
      <c r="X700" s="18"/>
      <c r="Y700" s="46"/>
      <c r="Z700" s="19"/>
      <c r="AA700" s="19"/>
      <c r="AB700" s="52"/>
      <c r="AC700" s="52"/>
      <c r="AD700" s="52"/>
      <c r="AE700" s="19" t="s">
        <v>3268</v>
      </c>
      <c r="AF700" s="54" t="s">
        <v>3268</v>
      </c>
      <c r="AG700" s="54" t="s">
        <v>3541</v>
      </c>
      <c r="AH700" s="54" t="s">
        <v>3470</v>
      </c>
      <c r="AI700" s="52" t="s">
        <v>3467</v>
      </c>
      <c r="AJ700" s="52"/>
      <c r="AK700" s="54" t="s">
        <v>1484</v>
      </c>
      <c r="AL700" s="54" t="s">
        <v>1571</v>
      </c>
      <c r="AM700" s="52" t="s">
        <v>3553</v>
      </c>
      <c r="AN700" s="119"/>
      <c r="AO700" s="119"/>
      <c r="AP700" s="119">
        <f t="shared" si="22"/>
        <v>2759000</v>
      </c>
      <c r="AQ700" s="189" t="s">
        <v>3226</v>
      </c>
      <c r="AR700" s="189" t="s">
        <v>3274</v>
      </c>
      <c r="AS700" s="19"/>
      <c r="AT700" s="19"/>
      <c r="AU700" s="19"/>
      <c r="AV700" s="19"/>
      <c r="AW700" s="19"/>
      <c r="AX700" s="19"/>
    </row>
    <row r="701" spans="1:50" s="123" customFormat="1" ht="72" hidden="1" x14ac:dyDescent="0.2">
      <c r="A701" s="52" t="s">
        <v>50</v>
      </c>
      <c r="B701" s="52" t="s">
        <v>277</v>
      </c>
      <c r="C701" s="52" t="s">
        <v>17</v>
      </c>
      <c r="D701" s="52" t="s">
        <v>34</v>
      </c>
      <c r="E701" s="52" t="s">
        <v>454</v>
      </c>
      <c r="F701" s="121" t="s">
        <v>2270</v>
      </c>
      <c r="G701" s="52" t="s">
        <v>1132</v>
      </c>
      <c r="H701" s="71" t="s">
        <v>270</v>
      </c>
      <c r="I701" s="71" t="s">
        <v>1122</v>
      </c>
      <c r="J701" s="122">
        <v>1800000</v>
      </c>
      <c r="K701" s="249" t="s">
        <v>137</v>
      </c>
      <c r="L701" s="78"/>
      <c r="M701" s="78"/>
      <c r="N701" s="19" t="s">
        <v>3858</v>
      </c>
      <c r="O701" s="18" t="s">
        <v>3859</v>
      </c>
      <c r="P701" s="18" t="s">
        <v>3207</v>
      </c>
      <c r="Q701" s="19" t="s">
        <v>3860</v>
      </c>
      <c r="R701" s="18" t="s">
        <v>1279</v>
      </c>
      <c r="S701" s="18" t="s">
        <v>92</v>
      </c>
      <c r="T701" s="18" t="s">
        <v>1289</v>
      </c>
      <c r="U701" s="18" t="s">
        <v>1289</v>
      </c>
      <c r="V701" s="18" t="s">
        <v>3861</v>
      </c>
      <c r="W701" s="17">
        <v>1650000</v>
      </c>
      <c r="X701" s="18">
        <v>2</v>
      </c>
      <c r="Y701" s="20" t="s">
        <v>3862</v>
      </c>
      <c r="Z701" s="20" t="s">
        <v>3863</v>
      </c>
      <c r="AA701" s="18">
        <v>7014240244</v>
      </c>
      <c r="AB701" s="52"/>
      <c r="AC701" s="52"/>
      <c r="AD701" s="52"/>
      <c r="AE701" s="20"/>
      <c r="AF701" s="54" t="s">
        <v>3269</v>
      </c>
      <c r="AG701" s="54" t="s">
        <v>3541</v>
      </c>
      <c r="AH701" s="54" t="s">
        <v>3470</v>
      </c>
      <c r="AI701" s="52" t="s">
        <v>2456</v>
      </c>
      <c r="AJ701" s="52"/>
      <c r="AK701" s="54" t="s">
        <v>1485</v>
      </c>
      <c r="AL701" s="54" t="s">
        <v>1568</v>
      </c>
      <c r="AM701" s="52" t="s">
        <v>3553</v>
      </c>
      <c r="AN701" s="119">
        <v>1650000</v>
      </c>
      <c r="AO701" s="119"/>
      <c r="AP701" s="119">
        <f t="shared" si="22"/>
        <v>150000</v>
      </c>
      <c r="AQ701" s="189"/>
      <c r="AR701" s="198"/>
      <c r="AS701" s="19"/>
      <c r="AT701" s="19"/>
      <c r="AU701" s="19"/>
      <c r="AV701" s="19"/>
      <c r="AW701" s="19"/>
      <c r="AX701" s="19"/>
    </row>
    <row r="702" spans="1:50" s="123" customFormat="1" ht="72" hidden="1" x14ac:dyDescent="0.2">
      <c r="A702" s="52" t="s">
        <v>51</v>
      </c>
      <c r="B702" s="52" t="s">
        <v>277</v>
      </c>
      <c r="C702" s="52" t="s">
        <v>276</v>
      </c>
      <c r="D702" s="52" t="s">
        <v>11</v>
      </c>
      <c r="E702" s="52" t="s">
        <v>454</v>
      </c>
      <c r="F702" s="121" t="s">
        <v>2271</v>
      </c>
      <c r="G702" s="52" t="s">
        <v>1000</v>
      </c>
      <c r="H702" s="71" t="s">
        <v>360</v>
      </c>
      <c r="I702" s="71" t="s">
        <v>268</v>
      </c>
      <c r="J702" s="122">
        <v>150000</v>
      </c>
      <c r="K702" s="249" t="s">
        <v>137</v>
      </c>
      <c r="L702" s="78"/>
      <c r="M702" s="265"/>
      <c r="N702" s="19" t="s">
        <v>3866</v>
      </c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3867</v>
      </c>
      <c r="AF702" s="52" t="s">
        <v>2444</v>
      </c>
      <c r="AG702" s="52" t="s">
        <v>3537</v>
      </c>
      <c r="AH702" s="52" t="s">
        <v>3451</v>
      </c>
      <c r="AI702" s="52" t="s">
        <v>3467</v>
      </c>
      <c r="AJ702" s="52"/>
      <c r="AK702" s="52" t="s">
        <v>1486</v>
      </c>
      <c r="AL702" s="52" t="s">
        <v>1571</v>
      </c>
      <c r="AM702" s="52" t="s">
        <v>3553</v>
      </c>
      <c r="AN702" s="119"/>
      <c r="AO702" s="119"/>
      <c r="AP702" s="119">
        <f t="shared" si="22"/>
        <v>150000</v>
      </c>
      <c r="AQ702" s="189" t="s">
        <v>2445</v>
      </c>
      <c r="AR702" s="189" t="s">
        <v>2445</v>
      </c>
      <c r="AS702" s="332" t="s">
        <v>2445</v>
      </c>
      <c r="AT702" s="332" t="s">
        <v>2445</v>
      </c>
      <c r="AU702" s="332" t="s">
        <v>2445</v>
      </c>
      <c r="AV702" s="19"/>
      <c r="AW702" s="19"/>
      <c r="AX702" s="19"/>
    </row>
    <row r="703" spans="1:50" s="123" customFormat="1" ht="72" hidden="1" x14ac:dyDescent="0.2">
      <c r="A703" s="52" t="s">
        <v>51</v>
      </c>
      <c r="B703" s="52" t="s">
        <v>277</v>
      </c>
      <c r="C703" s="52" t="s">
        <v>276</v>
      </c>
      <c r="D703" s="52" t="s">
        <v>11</v>
      </c>
      <c r="E703" s="52" t="s">
        <v>454</v>
      </c>
      <c r="F703" s="121" t="s">
        <v>2272</v>
      </c>
      <c r="G703" s="52" t="s">
        <v>1001</v>
      </c>
      <c r="H703" s="71" t="s">
        <v>319</v>
      </c>
      <c r="I703" s="71" t="s">
        <v>274</v>
      </c>
      <c r="J703" s="122">
        <v>34000</v>
      </c>
      <c r="K703" s="249" t="s">
        <v>137</v>
      </c>
      <c r="L703" s="78"/>
      <c r="M703" s="265"/>
      <c r="N703" s="19" t="s">
        <v>3866</v>
      </c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3867</v>
      </c>
      <c r="AF703" s="52" t="s">
        <v>2444</v>
      </c>
      <c r="AG703" s="52" t="s">
        <v>3537</v>
      </c>
      <c r="AH703" s="52" t="s">
        <v>3451</v>
      </c>
      <c r="AI703" s="52" t="s">
        <v>3467</v>
      </c>
      <c r="AJ703" s="52"/>
      <c r="AK703" s="52" t="s">
        <v>1486</v>
      </c>
      <c r="AL703" s="52" t="s">
        <v>1571</v>
      </c>
      <c r="AM703" s="52" t="s">
        <v>3553</v>
      </c>
      <c r="AN703" s="119"/>
      <c r="AO703" s="119"/>
      <c r="AP703" s="119">
        <f t="shared" si="22"/>
        <v>34000</v>
      </c>
      <c r="AQ703" s="189" t="s">
        <v>2445</v>
      </c>
      <c r="AR703" s="189" t="s">
        <v>2445</v>
      </c>
      <c r="AS703" s="332" t="s">
        <v>2445</v>
      </c>
      <c r="AT703" s="332" t="s">
        <v>2445</v>
      </c>
      <c r="AU703" s="332" t="s">
        <v>2445</v>
      </c>
      <c r="AV703" s="19"/>
      <c r="AW703" s="19"/>
      <c r="AX703" s="19"/>
    </row>
    <row r="704" spans="1:50" s="123" customFormat="1" ht="72" hidden="1" x14ac:dyDescent="0.2">
      <c r="A704" s="52" t="s">
        <v>51</v>
      </c>
      <c r="B704" s="52" t="s">
        <v>277</v>
      </c>
      <c r="C704" s="52" t="s">
        <v>276</v>
      </c>
      <c r="D704" s="52" t="s">
        <v>11</v>
      </c>
      <c r="E704" s="52" t="s">
        <v>454</v>
      </c>
      <c r="F704" s="121" t="s">
        <v>2273</v>
      </c>
      <c r="G704" s="52" t="s">
        <v>1002</v>
      </c>
      <c r="H704" s="71" t="s">
        <v>269</v>
      </c>
      <c r="I704" s="71" t="s">
        <v>273</v>
      </c>
      <c r="J704" s="122">
        <v>12000</v>
      </c>
      <c r="K704" s="249" t="s">
        <v>137</v>
      </c>
      <c r="L704" s="78"/>
      <c r="M704" s="265"/>
      <c r="N704" s="19" t="s">
        <v>3866</v>
      </c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3867</v>
      </c>
      <c r="AF704" s="52" t="s">
        <v>2444</v>
      </c>
      <c r="AG704" s="52" t="s">
        <v>3537</v>
      </c>
      <c r="AH704" s="52" t="s">
        <v>3451</v>
      </c>
      <c r="AI704" s="52" t="s">
        <v>3467</v>
      </c>
      <c r="AJ704" s="52"/>
      <c r="AK704" s="52" t="s">
        <v>1486</v>
      </c>
      <c r="AL704" s="52" t="s">
        <v>1571</v>
      </c>
      <c r="AM704" s="52" t="s">
        <v>3553</v>
      </c>
      <c r="AN704" s="119"/>
      <c r="AO704" s="119"/>
      <c r="AP704" s="119">
        <f t="shared" si="22"/>
        <v>12000</v>
      </c>
      <c r="AQ704" s="189" t="s">
        <v>2445</v>
      </c>
      <c r="AR704" s="189" t="s">
        <v>2445</v>
      </c>
      <c r="AS704" s="332" t="s">
        <v>2445</v>
      </c>
      <c r="AT704" s="332" t="s">
        <v>2445</v>
      </c>
      <c r="AU704" s="332" t="s">
        <v>2445</v>
      </c>
      <c r="AV704" s="19"/>
      <c r="AW704" s="19"/>
      <c r="AX704" s="19"/>
    </row>
    <row r="705" spans="1:50" s="123" customFormat="1" ht="72" hidden="1" x14ac:dyDescent="0.2">
      <c r="A705" s="52" t="s">
        <v>51</v>
      </c>
      <c r="B705" s="52" t="s">
        <v>277</v>
      </c>
      <c r="C705" s="52" t="s">
        <v>276</v>
      </c>
      <c r="D705" s="52" t="s">
        <v>11</v>
      </c>
      <c r="E705" s="52" t="s">
        <v>454</v>
      </c>
      <c r="F705" s="121" t="s">
        <v>2274</v>
      </c>
      <c r="G705" s="52" t="s">
        <v>1003</v>
      </c>
      <c r="H705" s="71" t="s">
        <v>270</v>
      </c>
      <c r="I705" s="71" t="s">
        <v>803</v>
      </c>
      <c r="J705" s="122">
        <v>6000</v>
      </c>
      <c r="K705" s="249" t="s">
        <v>137</v>
      </c>
      <c r="L705" s="78"/>
      <c r="M705" s="265"/>
      <c r="N705" s="19" t="s">
        <v>3866</v>
      </c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3867</v>
      </c>
      <c r="AF705" s="52" t="s">
        <v>2444</v>
      </c>
      <c r="AG705" s="52" t="s">
        <v>3537</v>
      </c>
      <c r="AH705" s="52" t="s">
        <v>3451</v>
      </c>
      <c r="AI705" s="52" t="s">
        <v>3467</v>
      </c>
      <c r="AJ705" s="52"/>
      <c r="AK705" s="52" t="s">
        <v>1486</v>
      </c>
      <c r="AL705" s="52" t="s">
        <v>1571</v>
      </c>
      <c r="AM705" s="52" t="s">
        <v>3553</v>
      </c>
      <c r="AN705" s="119"/>
      <c r="AO705" s="119"/>
      <c r="AP705" s="119">
        <f t="shared" si="22"/>
        <v>6000</v>
      </c>
      <c r="AQ705" s="189" t="s">
        <v>2445</v>
      </c>
      <c r="AR705" s="189" t="s">
        <v>2445</v>
      </c>
      <c r="AS705" s="332" t="s">
        <v>2445</v>
      </c>
      <c r="AT705" s="332" t="s">
        <v>2445</v>
      </c>
      <c r="AU705" s="332" t="s">
        <v>2445</v>
      </c>
      <c r="AV705" s="19"/>
      <c r="AW705" s="19"/>
      <c r="AX705" s="19"/>
    </row>
    <row r="706" spans="1:50" s="123" customFormat="1" ht="72" hidden="1" x14ac:dyDescent="0.2">
      <c r="A706" s="52" t="s">
        <v>51</v>
      </c>
      <c r="B706" s="52" t="s">
        <v>277</v>
      </c>
      <c r="C706" s="52" t="s">
        <v>276</v>
      </c>
      <c r="D706" s="52" t="s">
        <v>11</v>
      </c>
      <c r="E706" s="52" t="s">
        <v>454</v>
      </c>
      <c r="F706" s="121" t="s">
        <v>2275</v>
      </c>
      <c r="G706" s="52" t="s">
        <v>1004</v>
      </c>
      <c r="H706" s="71" t="s">
        <v>269</v>
      </c>
      <c r="I706" s="71" t="s">
        <v>275</v>
      </c>
      <c r="J706" s="122">
        <v>10000</v>
      </c>
      <c r="K706" s="249" t="s">
        <v>137</v>
      </c>
      <c r="L706" s="78"/>
      <c r="M706" s="78"/>
      <c r="N706" s="19" t="s">
        <v>3866</v>
      </c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3867</v>
      </c>
      <c r="AF706" s="52" t="s">
        <v>2444</v>
      </c>
      <c r="AG706" s="52" t="s">
        <v>3537</v>
      </c>
      <c r="AH706" s="52" t="s">
        <v>3451</v>
      </c>
      <c r="AI706" s="52" t="s">
        <v>3467</v>
      </c>
      <c r="AJ706" s="52"/>
      <c r="AK706" s="52" t="s">
        <v>1486</v>
      </c>
      <c r="AL706" s="52" t="s">
        <v>1571</v>
      </c>
      <c r="AM706" s="52" t="s">
        <v>3553</v>
      </c>
      <c r="AN706" s="119"/>
      <c r="AO706" s="119"/>
      <c r="AP706" s="119">
        <f t="shared" si="22"/>
        <v>10000</v>
      </c>
      <c r="AQ706" s="189" t="s">
        <v>2445</v>
      </c>
      <c r="AR706" s="189" t="s">
        <v>2445</v>
      </c>
      <c r="AS706" s="332" t="s">
        <v>2445</v>
      </c>
      <c r="AT706" s="332" t="s">
        <v>2445</v>
      </c>
      <c r="AU706" s="332" t="s">
        <v>2445</v>
      </c>
      <c r="AV706" s="19"/>
      <c r="AW706" s="19"/>
      <c r="AX706" s="19"/>
    </row>
    <row r="707" spans="1:50" s="123" customFormat="1" ht="72" hidden="1" x14ac:dyDescent="0.2">
      <c r="A707" s="52" t="s">
        <v>51</v>
      </c>
      <c r="B707" s="52" t="s">
        <v>277</v>
      </c>
      <c r="C707" s="52" t="s">
        <v>276</v>
      </c>
      <c r="D707" s="52" t="s">
        <v>286</v>
      </c>
      <c r="E707" s="52" t="s">
        <v>454</v>
      </c>
      <c r="F707" s="121" t="s">
        <v>2276</v>
      </c>
      <c r="G707" s="52" t="s">
        <v>1005</v>
      </c>
      <c r="H707" s="71" t="s">
        <v>317</v>
      </c>
      <c r="I707" s="71" t="s">
        <v>271</v>
      </c>
      <c r="J707" s="122">
        <v>104000</v>
      </c>
      <c r="K707" s="249" t="s">
        <v>137</v>
      </c>
      <c r="L707" s="78"/>
      <c r="M707" s="265"/>
      <c r="N707" s="19" t="s">
        <v>3868</v>
      </c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3869</v>
      </c>
      <c r="AF707" s="52" t="s">
        <v>2444</v>
      </c>
      <c r="AG707" s="52" t="s">
        <v>3537</v>
      </c>
      <c r="AH707" s="52" t="s">
        <v>3451</v>
      </c>
      <c r="AI707" s="52" t="s">
        <v>3467</v>
      </c>
      <c r="AJ707" s="52"/>
      <c r="AK707" s="52" t="s">
        <v>1486</v>
      </c>
      <c r="AL707" s="52" t="s">
        <v>1571</v>
      </c>
      <c r="AM707" s="52" t="s">
        <v>3553</v>
      </c>
      <c r="AN707" s="119"/>
      <c r="AO707" s="119"/>
      <c r="AP707" s="119">
        <f t="shared" ref="AP707:AP770" si="23">J707-AN707-AO707</f>
        <v>104000</v>
      </c>
      <c r="AQ707" s="189" t="s">
        <v>2445</v>
      </c>
      <c r="AR707" s="189" t="s">
        <v>2445</v>
      </c>
      <c r="AS707" s="332" t="s">
        <v>2445</v>
      </c>
      <c r="AT707" s="332" t="s">
        <v>2445</v>
      </c>
      <c r="AU707" s="332" t="s">
        <v>2445</v>
      </c>
      <c r="AV707" s="19"/>
      <c r="AW707" s="19"/>
      <c r="AX707" s="19"/>
    </row>
    <row r="708" spans="1:50" s="123" customFormat="1" ht="72" hidden="1" x14ac:dyDescent="0.2">
      <c r="A708" s="52" t="s">
        <v>51</v>
      </c>
      <c r="B708" s="52" t="s">
        <v>277</v>
      </c>
      <c r="C708" s="52" t="s">
        <v>276</v>
      </c>
      <c r="D708" s="52" t="s">
        <v>286</v>
      </c>
      <c r="E708" s="52" t="s">
        <v>454</v>
      </c>
      <c r="F708" s="121" t="s">
        <v>2300</v>
      </c>
      <c r="G708" s="52" t="s">
        <v>1006</v>
      </c>
      <c r="H708" s="71" t="s">
        <v>317</v>
      </c>
      <c r="I708" s="71" t="s">
        <v>271</v>
      </c>
      <c r="J708" s="122">
        <v>163500</v>
      </c>
      <c r="K708" s="249" t="s">
        <v>137</v>
      </c>
      <c r="L708" s="78"/>
      <c r="M708" s="265"/>
      <c r="N708" s="19" t="s">
        <v>3868</v>
      </c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3869</v>
      </c>
      <c r="AF708" s="52" t="s">
        <v>2444</v>
      </c>
      <c r="AG708" s="52" t="s">
        <v>3537</v>
      </c>
      <c r="AH708" s="52" t="s">
        <v>3451</v>
      </c>
      <c r="AI708" s="52" t="s">
        <v>3467</v>
      </c>
      <c r="AJ708" s="52"/>
      <c r="AK708" s="52" t="s">
        <v>1486</v>
      </c>
      <c r="AL708" s="52" t="s">
        <v>1571</v>
      </c>
      <c r="AM708" s="52" t="s">
        <v>3553</v>
      </c>
      <c r="AN708" s="119"/>
      <c r="AO708" s="119"/>
      <c r="AP708" s="119">
        <f t="shared" si="23"/>
        <v>163500</v>
      </c>
      <c r="AQ708" s="189" t="s">
        <v>2445</v>
      </c>
      <c r="AR708" s="189" t="s">
        <v>2445</v>
      </c>
      <c r="AS708" s="332" t="s">
        <v>2445</v>
      </c>
      <c r="AT708" s="332" t="s">
        <v>2445</v>
      </c>
      <c r="AU708" s="332" t="s">
        <v>2445</v>
      </c>
      <c r="AV708" s="19"/>
      <c r="AW708" s="19"/>
      <c r="AX708" s="19"/>
    </row>
    <row r="709" spans="1:50" s="123" customFormat="1" ht="72" hidden="1" x14ac:dyDescent="0.2">
      <c r="A709" s="52" t="s">
        <v>51</v>
      </c>
      <c r="B709" s="52" t="s">
        <v>277</v>
      </c>
      <c r="C709" s="52" t="s">
        <v>276</v>
      </c>
      <c r="D709" s="52" t="s">
        <v>286</v>
      </c>
      <c r="E709" s="52" t="s">
        <v>454</v>
      </c>
      <c r="F709" s="121" t="s">
        <v>2278</v>
      </c>
      <c r="G709" s="52" t="s">
        <v>1007</v>
      </c>
      <c r="H709" s="71" t="s">
        <v>317</v>
      </c>
      <c r="I709" s="71" t="s">
        <v>281</v>
      </c>
      <c r="J709" s="122">
        <v>65500</v>
      </c>
      <c r="K709" s="249" t="s">
        <v>137</v>
      </c>
      <c r="L709" s="78"/>
      <c r="M709" s="265"/>
      <c r="N709" s="19" t="s">
        <v>3868</v>
      </c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3869</v>
      </c>
      <c r="AF709" s="52" t="s">
        <v>2444</v>
      </c>
      <c r="AG709" s="52" t="s">
        <v>3537</v>
      </c>
      <c r="AH709" s="52" t="s">
        <v>3451</v>
      </c>
      <c r="AI709" s="52" t="s">
        <v>3467</v>
      </c>
      <c r="AJ709" s="52"/>
      <c r="AK709" s="52" t="s">
        <v>1486</v>
      </c>
      <c r="AL709" s="52" t="s">
        <v>1571</v>
      </c>
      <c r="AM709" s="52" t="s">
        <v>3553</v>
      </c>
      <c r="AN709" s="119"/>
      <c r="AO709" s="119"/>
      <c r="AP709" s="119">
        <f t="shared" si="23"/>
        <v>65500</v>
      </c>
      <c r="AQ709" s="189" t="s">
        <v>2445</v>
      </c>
      <c r="AR709" s="189" t="s">
        <v>2445</v>
      </c>
      <c r="AS709" s="332" t="s">
        <v>2445</v>
      </c>
      <c r="AT709" s="332" t="s">
        <v>2445</v>
      </c>
      <c r="AU709" s="332" t="s">
        <v>2445</v>
      </c>
      <c r="AV709" s="19"/>
      <c r="AW709" s="19"/>
      <c r="AX709" s="19"/>
    </row>
    <row r="710" spans="1:50" s="123" customFormat="1" ht="72" hidden="1" x14ac:dyDescent="0.2">
      <c r="A710" s="52" t="s">
        <v>51</v>
      </c>
      <c r="B710" s="52" t="s">
        <v>277</v>
      </c>
      <c r="C710" s="52" t="s">
        <v>276</v>
      </c>
      <c r="D710" s="52" t="s">
        <v>13</v>
      </c>
      <c r="E710" s="52" t="s">
        <v>454</v>
      </c>
      <c r="F710" s="121" t="s">
        <v>2279</v>
      </c>
      <c r="G710" s="52" t="s">
        <v>1008</v>
      </c>
      <c r="H710" s="71" t="s">
        <v>272</v>
      </c>
      <c r="I710" s="71" t="s">
        <v>271</v>
      </c>
      <c r="J710" s="122">
        <v>15000</v>
      </c>
      <c r="K710" s="78"/>
      <c r="L710" s="78"/>
      <c r="M710" s="249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3870</v>
      </c>
      <c r="AF710" s="52" t="s">
        <v>3275</v>
      </c>
      <c r="AG710" s="52" t="s">
        <v>3540</v>
      </c>
      <c r="AH710" s="52" t="s">
        <v>1571</v>
      </c>
      <c r="AI710" s="52" t="s">
        <v>3467</v>
      </c>
      <c r="AJ710" s="52"/>
      <c r="AK710" s="52" t="s">
        <v>1486</v>
      </c>
      <c r="AL710" s="52" t="s">
        <v>1571</v>
      </c>
      <c r="AM710" s="52" t="s">
        <v>3553</v>
      </c>
      <c r="AN710" s="119"/>
      <c r="AO710" s="119"/>
      <c r="AP710" s="119">
        <f t="shared" si="23"/>
        <v>15000</v>
      </c>
      <c r="AQ710" s="189" t="s">
        <v>2445</v>
      </c>
      <c r="AR710" s="189" t="s">
        <v>2445</v>
      </c>
      <c r="AS710" s="332" t="s">
        <v>2445</v>
      </c>
      <c r="AT710" s="332" t="s">
        <v>2445</v>
      </c>
      <c r="AU710" s="332" t="s">
        <v>2445</v>
      </c>
      <c r="AV710" s="19"/>
      <c r="AW710" s="19"/>
      <c r="AX710" s="19"/>
    </row>
    <row r="711" spans="1:50" s="123" customFormat="1" ht="144" x14ac:dyDescent="0.2">
      <c r="A711" s="52" t="s">
        <v>51</v>
      </c>
      <c r="B711" s="52" t="s">
        <v>277</v>
      </c>
      <c r="C711" s="52" t="s">
        <v>276</v>
      </c>
      <c r="D711" s="52" t="s">
        <v>33</v>
      </c>
      <c r="E711" s="52" t="s">
        <v>454</v>
      </c>
      <c r="F711" s="121" t="s">
        <v>2280</v>
      </c>
      <c r="G711" s="52" t="s">
        <v>1009</v>
      </c>
      <c r="H711" s="71" t="s">
        <v>270</v>
      </c>
      <c r="I711" s="71" t="s">
        <v>274</v>
      </c>
      <c r="J711" s="122">
        <v>60000</v>
      </c>
      <c r="K711" s="249" t="s">
        <v>137</v>
      </c>
      <c r="L711" s="78"/>
      <c r="M711" s="78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52" t="s">
        <v>3278</v>
      </c>
      <c r="AG711" s="52" t="s">
        <v>3544</v>
      </c>
      <c r="AH711" s="52" t="s">
        <v>3476</v>
      </c>
      <c r="AI711" s="54" t="s">
        <v>2456</v>
      </c>
      <c r="AJ711" s="54"/>
      <c r="AK711" s="52" t="s">
        <v>1489</v>
      </c>
      <c r="AL711" s="54" t="s">
        <v>1570</v>
      </c>
      <c r="AM711" s="52" t="s">
        <v>3553</v>
      </c>
      <c r="AN711" s="119">
        <v>59000</v>
      </c>
      <c r="AO711" s="119"/>
      <c r="AP711" s="119">
        <f t="shared" si="23"/>
        <v>1000</v>
      </c>
      <c r="AQ711" s="189" t="s">
        <v>2514</v>
      </c>
      <c r="AR711" s="189" t="s">
        <v>2514</v>
      </c>
      <c r="AS711" s="18" t="s">
        <v>3287</v>
      </c>
      <c r="AT711" s="18" t="s">
        <v>3287</v>
      </c>
      <c r="AU711" s="18" t="s">
        <v>2448</v>
      </c>
      <c r="AV711" s="16">
        <v>59000</v>
      </c>
      <c r="AW711" s="15">
        <v>1000</v>
      </c>
      <c r="AX711" s="19"/>
    </row>
    <row r="712" spans="1:50" s="123" customFormat="1" ht="144" x14ac:dyDescent="0.2">
      <c r="A712" s="52" t="s">
        <v>51</v>
      </c>
      <c r="B712" s="52" t="s">
        <v>277</v>
      </c>
      <c r="C712" s="52" t="s">
        <v>276</v>
      </c>
      <c r="D712" s="52" t="s">
        <v>33</v>
      </c>
      <c r="E712" s="52" t="s">
        <v>454</v>
      </c>
      <c r="F712" s="121" t="s">
        <v>2281</v>
      </c>
      <c r="G712" s="52" t="s">
        <v>1010</v>
      </c>
      <c r="H712" s="71" t="s">
        <v>272</v>
      </c>
      <c r="I712" s="71" t="s">
        <v>274</v>
      </c>
      <c r="J712" s="122">
        <v>240000</v>
      </c>
      <c r="K712" s="249" t="s">
        <v>137</v>
      </c>
      <c r="L712" s="78"/>
      <c r="M712" s="78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52" t="s">
        <v>3278</v>
      </c>
      <c r="AG712" s="52" t="s">
        <v>3544</v>
      </c>
      <c r="AH712" s="52" t="s">
        <v>3476</v>
      </c>
      <c r="AI712" s="54" t="s">
        <v>2456</v>
      </c>
      <c r="AJ712" s="54"/>
      <c r="AK712" s="52" t="s">
        <v>1489</v>
      </c>
      <c r="AL712" s="54" t="s">
        <v>1570</v>
      </c>
      <c r="AM712" s="52" t="s">
        <v>3553</v>
      </c>
      <c r="AN712" s="119">
        <v>237000</v>
      </c>
      <c r="AO712" s="119"/>
      <c r="AP712" s="119">
        <f t="shared" si="23"/>
        <v>3000</v>
      </c>
      <c r="AQ712" s="189" t="s">
        <v>2514</v>
      </c>
      <c r="AR712" s="189" t="s">
        <v>2514</v>
      </c>
      <c r="AS712" s="18" t="s">
        <v>3287</v>
      </c>
      <c r="AT712" s="18" t="s">
        <v>3287</v>
      </c>
      <c r="AU712" s="18" t="s">
        <v>2448</v>
      </c>
      <c r="AV712" s="16">
        <v>237000</v>
      </c>
      <c r="AW712" s="15">
        <v>3000</v>
      </c>
      <c r="AX712" s="19"/>
    </row>
    <row r="713" spans="1:50" s="123" customFormat="1" ht="144" x14ac:dyDescent="0.2">
      <c r="A713" s="52" t="s">
        <v>51</v>
      </c>
      <c r="B713" s="52" t="s">
        <v>277</v>
      </c>
      <c r="C713" s="52" t="s">
        <v>276</v>
      </c>
      <c r="D713" s="52" t="s">
        <v>33</v>
      </c>
      <c r="E713" s="52" t="s">
        <v>454</v>
      </c>
      <c r="F713" s="121" t="s">
        <v>2282</v>
      </c>
      <c r="G713" s="52" t="s">
        <v>1011</v>
      </c>
      <c r="H713" s="71" t="s">
        <v>267</v>
      </c>
      <c r="I713" s="71" t="s">
        <v>274</v>
      </c>
      <c r="J713" s="122">
        <v>72000</v>
      </c>
      <c r="K713" s="249" t="s">
        <v>137</v>
      </c>
      <c r="L713" s="78"/>
      <c r="M713" s="78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52" t="s">
        <v>3278</v>
      </c>
      <c r="AG713" s="52" t="s">
        <v>3544</v>
      </c>
      <c r="AH713" s="52" t="s">
        <v>3476</v>
      </c>
      <c r="AI713" s="54" t="s">
        <v>2456</v>
      </c>
      <c r="AJ713" s="54"/>
      <c r="AK713" s="52" t="s">
        <v>1489</v>
      </c>
      <c r="AL713" s="54" t="s">
        <v>1570</v>
      </c>
      <c r="AM713" s="52" t="s">
        <v>3553</v>
      </c>
      <c r="AN713" s="122">
        <v>72000</v>
      </c>
      <c r="AO713" s="119"/>
      <c r="AP713" s="119">
        <f t="shared" si="23"/>
        <v>0</v>
      </c>
      <c r="AQ713" s="189" t="s">
        <v>2514</v>
      </c>
      <c r="AR713" s="189" t="s">
        <v>2514</v>
      </c>
      <c r="AS713" s="18" t="s">
        <v>3287</v>
      </c>
      <c r="AT713" s="18" t="s">
        <v>3287</v>
      </c>
      <c r="AU713" s="18" t="s">
        <v>2448</v>
      </c>
      <c r="AV713" s="16">
        <v>72000</v>
      </c>
      <c r="AW713" s="15" t="s">
        <v>2395</v>
      </c>
      <c r="AX713" s="19"/>
    </row>
    <row r="714" spans="1:50" s="123" customFormat="1" ht="144" x14ac:dyDescent="0.2">
      <c r="A714" s="52" t="s">
        <v>51</v>
      </c>
      <c r="B714" s="52" t="s">
        <v>277</v>
      </c>
      <c r="C714" s="52" t="s">
        <v>276</v>
      </c>
      <c r="D714" s="52" t="s">
        <v>33</v>
      </c>
      <c r="E714" s="52" t="s">
        <v>454</v>
      </c>
      <c r="F714" s="121" t="s">
        <v>2283</v>
      </c>
      <c r="G714" s="52" t="s">
        <v>1012</v>
      </c>
      <c r="H714" s="71" t="s">
        <v>270</v>
      </c>
      <c r="I714" s="71" t="s">
        <v>274</v>
      </c>
      <c r="J714" s="122">
        <v>15000</v>
      </c>
      <c r="K714" s="249" t="s">
        <v>137</v>
      </c>
      <c r="L714" s="78"/>
      <c r="M714" s="78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52" t="s">
        <v>3278</v>
      </c>
      <c r="AG714" s="52" t="s">
        <v>3544</v>
      </c>
      <c r="AH714" s="52" t="s">
        <v>3476</v>
      </c>
      <c r="AI714" s="54" t="s">
        <v>2456</v>
      </c>
      <c r="AJ714" s="54"/>
      <c r="AK714" s="52" t="s">
        <v>1489</v>
      </c>
      <c r="AL714" s="54" t="s">
        <v>1570</v>
      </c>
      <c r="AM714" s="52" t="s">
        <v>3553</v>
      </c>
      <c r="AN714" s="122">
        <v>15000</v>
      </c>
      <c r="AO714" s="119"/>
      <c r="AP714" s="119">
        <f t="shared" si="23"/>
        <v>0</v>
      </c>
      <c r="AQ714" s="189" t="s">
        <v>2514</v>
      </c>
      <c r="AR714" s="189" t="s">
        <v>2514</v>
      </c>
      <c r="AS714" s="18" t="s">
        <v>3287</v>
      </c>
      <c r="AT714" s="18" t="s">
        <v>3287</v>
      </c>
      <c r="AU714" s="18" t="s">
        <v>2448</v>
      </c>
      <c r="AV714" s="16">
        <v>15000</v>
      </c>
      <c r="AW714" s="15" t="s">
        <v>2395</v>
      </c>
      <c r="AX714" s="19"/>
    </row>
    <row r="715" spans="1:50" s="123" customFormat="1" ht="144" x14ac:dyDescent="0.2">
      <c r="A715" s="52" t="s">
        <v>51</v>
      </c>
      <c r="B715" s="52" t="s">
        <v>277</v>
      </c>
      <c r="C715" s="52" t="s">
        <v>276</v>
      </c>
      <c r="D715" s="52" t="s">
        <v>33</v>
      </c>
      <c r="E715" s="52" t="s">
        <v>454</v>
      </c>
      <c r="F715" s="121" t="s">
        <v>2284</v>
      </c>
      <c r="G715" s="52" t="s">
        <v>1013</v>
      </c>
      <c r="H715" s="71" t="s">
        <v>387</v>
      </c>
      <c r="I715" s="71" t="s">
        <v>718</v>
      </c>
      <c r="J715" s="122">
        <v>72000</v>
      </c>
      <c r="K715" s="249" t="s">
        <v>137</v>
      </c>
      <c r="L715" s="78"/>
      <c r="M715" s="78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52" t="s">
        <v>3278</v>
      </c>
      <c r="AG715" s="52" t="s">
        <v>3544</v>
      </c>
      <c r="AH715" s="52" t="s">
        <v>3476</v>
      </c>
      <c r="AI715" s="54" t="s">
        <v>2456</v>
      </c>
      <c r="AJ715" s="54"/>
      <c r="AK715" s="52" t="s">
        <v>1489</v>
      </c>
      <c r="AL715" s="54" t="s">
        <v>1570</v>
      </c>
      <c r="AM715" s="52" t="s">
        <v>3553</v>
      </c>
      <c r="AN715" s="119">
        <v>69000</v>
      </c>
      <c r="AO715" s="119"/>
      <c r="AP715" s="119">
        <f t="shared" si="23"/>
        <v>3000</v>
      </c>
      <c r="AQ715" s="189" t="s">
        <v>2514</v>
      </c>
      <c r="AR715" s="189" t="s">
        <v>2514</v>
      </c>
      <c r="AS715" s="18" t="s">
        <v>3287</v>
      </c>
      <c r="AT715" s="18" t="s">
        <v>3287</v>
      </c>
      <c r="AU715" s="18" t="s">
        <v>2448</v>
      </c>
      <c r="AV715" s="16">
        <v>69000</v>
      </c>
      <c r="AW715" s="15">
        <v>3000</v>
      </c>
      <c r="AX715" s="19"/>
    </row>
    <row r="716" spans="1:50" s="123" customFormat="1" ht="144" x14ac:dyDescent="0.2">
      <c r="A716" s="52" t="s">
        <v>51</v>
      </c>
      <c r="B716" s="52" t="s">
        <v>277</v>
      </c>
      <c r="C716" s="52" t="s">
        <v>276</v>
      </c>
      <c r="D716" s="52" t="s">
        <v>33</v>
      </c>
      <c r="E716" s="52" t="s">
        <v>454</v>
      </c>
      <c r="F716" s="121" t="s">
        <v>2285</v>
      </c>
      <c r="G716" s="52" t="s">
        <v>1014</v>
      </c>
      <c r="H716" s="71" t="s">
        <v>270</v>
      </c>
      <c r="I716" s="71" t="s">
        <v>274</v>
      </c>
      <c r="J716" s="122">
        <v>50000</v>
      </c>
      <c r="K716" s="249" t="s">
        <v>137</v>
      </c>
      <c r="L716" s="78"/>
      <c r="M716" s="78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52" t="s">
        <v>3278</v>
      </c>
      <c r="AG716" s="52" t="s">
        <v>3544</v>
      </c>
      <c r="AH716" s="52" t="s">
        <v>3476</v>
      </c>
      <c r="AI716" s="54" t="s">
        <v>2456</v>
      </c>
      <c r="AJ716" s="54"/>
      <c r="AK716" s="52" t="s">
        <v>1489</v>
      </c>
      <c r="AL716" s="54" t="s">
        <v>1570</v>
      </c>
      <c r="AM716" s="52" t="s">
        <v>3553</v>
      </c>
      <c r="AN716" s="119">
        <v>49000</v>
      </c>
      <c r="AO716" s="119"/>
      <c r="AP716" s="119">
        <f t="shared" si="23"/>
        <v>1000</v>
      </c>
      <c r="AQ716" s="189" t="s">
        <v>2514</v>
      </c>
      <c r="AR716" s="189" t="s">
        <v>2514</v>
      </c>
      <c r="AS716" s="18" t="s">
        <v>3287</v>
      </c>
      <c r="AT716" s="18" t="s">
        <v>3287</v>
      </c>
      <c r="AU716" s="18" t="s">
        <v>2448</v>
      </c>
      <c r="AV716" s="16">
        <v>49000</v>
      </c>
      <c r="AW716" s="15">
        <v>1000</v>
      </c>
      <c r="AX716" s="19"/>
    </row>
    <row r="717" spans="1:50" s="123" customFormat="1" ht="144" x14ac:dyDescent="0.2">
      <c r="A717" s="52" t="s">
        <v>51</v>
      </c>
      <c r="B717" s="52" t="s">
        <v>277</v>
      </c>
      <c r="C717" s="52" t="s">
        <v>276</v>
      </c>
      <c r="D717" s="52" t="s">
        <v>33</v>
      </c>
      <c r="E717" s="52" t="s">
        <v>454</v>
      </c>
      <c r="F717" s="121" t="s">
        <v>2286</v>
      </c>
      <c r="G717" s="52" t="s">
        <v>1015</v>
      </c>
      <c r="H717" s="71" t="s">
        <v>387</v>
      </c>
      <c r="I717" s="71" t="s">
        <v>274</v>
      </c>
      <c r="J717" s="122">
        <v>120000</v>
      </c>
      <c r="K717" s="249" t="s">
        <v>137</v>
      </c>
      <c r="L717" s="78"/>
      <c r="M717" s="78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52" t="s">
        <v>3278</v>
      </c>
      <c r="AG717" s="52" t="s">
        <v>3544</v>
      </c>
      <c r="AH717" s="52" t="s">
        <v>3476</v>
      </c>
      <c r="AI717" s="54" t="s">
        <v>2456</v>
      </c>
      <c r="AJ717" s="54"/>
      <c r="AK717" s="52" t="s">
        <v>1489</v>
      </c>
      <c r="AL717" s="54" t="s">
        <v>1570</v>
      </c>
      <c r="AM717" s="52" t="s">
        <v>3553</v>
      </c>
      <c r="AN717" s="119">
        <v>116000</v>
      </c>
      <c r="AO717" s="119"/>
      <c r="AP717" s="119">
        <f t="shared" si="23"/>
        <v>4000</v>
      </c>
      <c r="AQ717" s="189" t="s">
        <v>2514</v>
      </c>
      <c r="AR717" s="189" t="s">
        <v>2514</v>
      </c>
      <c r="AS717" s="18" t="s">
        <v>3287</v>
      </c>
      <c r="AT717" s="18" t="s">
        <v>3287</v>
      </c>
      <c r="AU717" s="18" t="s">
        <v>2448</v>
      </c>
      <c r="AV717" s="16">
        <v>116000</v>
      </c>
      <c r="AW717" s="16">
        <v>4000</v>
      </c>
      <c r="AX717" s="19"/>
    </row>
    <row r="718" spans="1:50" s="123" customFormat="1" ht="126" hidden="1" x14ac:dyDescent="0.2">
      <c r="A718" s="52" t="s">
        <v>51</v>
      </c>
      <c r="B718" s="52" t="s">
        <v>277</v>
      </c>
      <c r="C718" s="52" t="s">
        <v>276</v>
      </c>
      <c r="D718" s="52" t="s">
        <v>22</v>
      </c>
      <c r="E718" s="52" t="s">
        <v>349</v>
      </c>
      <c r="F718" s="121" t="s">
        <v>2287</v>
      </c>
      <c r="G718" s="52" t="s">
        <v>1016</v>
      </c>
      <c r="H718" s="71" t="s">
        <v>270</v>
      </c>
      <c r="I718" s="71" t="s">
        <v>275</v>
      </c>
      <c r="J718" s="122">
        <v>991000</v>
      </c>
      <c r="K718" s="249" t="s">
        <v>137</v>
      </c>
      <c r="L718" s="78"/>
      <c r="M718" s="78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52" t="s">
        <v>3280</v>
      </c>
      <c r="AG718" s="54" t="s">
        <v>3539</v>
      </c>
      <c r="AH718" s="52" t="s">
        <v>1571</v>
      </c>
      <c r="AI718" s="52" t="s">
        <v>3467</v>
      </c>
      <c r="AJ718" s="52"/>
      <c r="AK718" s="52" t="s">
        <v>1490</v>
      </c>
      <c r="AL718" s="52" t="s">
        <v>1568</v>
      </c>
      <c r="AM718" s="52" t="s">
        <v>3553</v>
      </c>
      <c r="AN718" s="119"/>
      <c r="AO718" s="119"/>
      <c r="AP718" s="119">
        <f t="shared" si="23"/>
        <v>991000</v>
      </c>
      <c r="AQ718" s="189" t="s">
        <v>2445</v>
      </c>
      <c r="AR718" s="189" t="s">
        <v>2445</v>
      </c>
      <c r="AS718" s="18" t="s">
        <v>2447</v>
      </c>
      <c r="AT718" s="18" t="s">
        <v>2447</v>
      </c>
      <c r="AU718" s="18" t="s">
        <v>2447</v>
      </c>
      <c r="AV718" s="19"/>
      <c r="AW718" s="19"/>
      <c r="AX718" s="19"/>
    </row>
    <row r="719" spans="1:50" s="123" customFormat="1" ht="72" hidden="1" x14ac:dyDescent="0.2">
      <c r="A719" s="52" t="s">
        <v>51</v>
      </c>
      <c r="B719" s="52" t="s">
        <v>277</v>
      </c>
      <c r="C719" s="52" t="s">
        <v>276</v>
      </c>
      <c r="D719" s="52" t="s">
        <v>11</v>
      </c>
      <c r="E719" s="52" t="s">
        <v>310</v>
      </c>
      <c r="F719" s="121" t="s">
        <v>2288</v>
      </c>
      <c r="G719" s="52" t="s">
        <v>1017</v>
      </c>
      <c r="H719" s="71" t="s">
        <v>267</v>
      </c>
      <c r="I719" s="71" t="s">
        <v>271</v>
      </c>
      <c r="J719" s="122">
        <v>282000</v>
      </c>
      <c r="K719" s="249" t="s">
        <v>137</v>
      </c>
      <c r="L719" s="78"/>
      <c r="M719" s="78"/>
      <c r="N719" s="19" t="s">
        <v>3866</v>
      </c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3867</v>
      </c>
      <c r="AF719" s="52" t="s">
        <v>2444</v>
      </c>
      <c r="AG719" s="52" t="s">
        <v>3537</v>
      </c>
      <c r="AH719" s="52" t="s">
        <v>3451</v>
      </c>
      <c r="AI719" s="52" t="s">
        <v>3467</v>
      </c>
      <c r="AJ719" s="52"/>
      <c r="AK719" s="52" t="s">
        <v>1490</v>
      </c>
      <c r="AL719" s="52" t="s">
        <v>1568</v>
      </c>
      <c r="AM719" s="52" t="s">
        <v>3553</v>
      </c>
      <c r="AN719" s="119"/>
      <c r="AO719" s="119"/>
      <c r="AP719" s="119">
        <f t="shared" si="23"/>
        <v>282000</v>
      </c>
      <c r="AQ719" s="189" t="s">
        <v>2445</v>
      </c>
      <c r="AR719" s="189" t="s">
        <v>2445</v>
      </c>
      <c r="AS719" s="332" t="s">
        <v>2445</v>
      </c>
      <c r="AT719" s="332" t="s">
        <v>2445</v>
      </c>
      <c r="AU719" s="332" t="s">
        <v>2445</v>
      </c>
      <c r="AV719" s="19"/>
      <c r="AW719" s="19"/>
      <c r="AX719" s="19"/>
    </row>
    <row r="720" spans="1:50" s="123" customFormat="1" ht="72" hidden="1" x14ac:dyDescent="0.2">
      <c r="A720" s="52" t="s">
        <v>51</v>
      </c>
      <c r="B720" s="52" t="s">
        <v>277</v>
      </c>
      <c r="C720" s="52" t="s">
        <v>276</v>
      </c>
      <c r="D720" s="52" t="s">
        <v>11</v>
      </c>
      <c r="E720" s="52" t="s">
        <v>310</v>
      </c>
      <c r="F720" s="121" t="s">
        <v>2289</v>
      </c>
      <c r="G720" s="52" t="s">
        <v>1018</v>
      </c>
      <c r="H720" s="71" t="s">
        <v>459</v>
      </c>
      <c r="I720" s="71" t="s">
        <v>274</v>
      </c>
      <c r="J720" s="122">
        <v>40000</v>
      </c>
      <c r="K720" s="249" t="s">
        <v>137</v>
      </c>
      <c r="L720" s="78"/>
      <c r="M720" s="78"/>
      <c r="N720" s="19" t="s">
        <v>3866</v>
      </c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3867</v>
      </c>
      <c r="AF720" s="52" t="s">
        <v>2444</v>
      </c>
      <c r="AG720" s="52" t="s">
        <v>3537</v>
      </c>
      <c r="AH720" s="52" t="s">
        <v>3451</v>
      </c>
      <c r="AI720" s="52" t="s">
        <v>3467</v>
      </c>
      <c r="AJ720" s="52"/>
      <c r="AK720" s="52" t="s">
        <v>1490</v>
      </c>
      <c r="AL720" s="52" t="s">
        <v>1568</v>
      </c>
      <c r="AM720" s="52" t="s">
        <v>3553</v>
      </c>
      <c r="AN720" s="119"/>
      <c r="AO720" s="119"/>
      <c r="AP720" s="119">
        <f t="shared" si="23"/>
        <v>40000</v>
      </c>
      <c r="AQ720" s="189" t="s">
        <v>2445</v>
      </c>
      <c r="AR720" s="189" t="s">
        <v>2445</v>
      </c>
      <c r="AS720" s="332" t="s">
        <v>2445</v>
      </c>
      <c r="AT720" s="332" t="s">
        <v>2445</v>
      </c>
      <c r="AU720" s="332" t="s">
        <v>2445</v>
      </c>
      <c r="AV720" s="19"/>
      <c r="AW720" s="19"/>
      <c r="AX720" s="19"/>
    </row>
    <row r="721" spans="1:50" s="123" customFormat="1" ht="72" hidden="1" x14ac:dyDescent="0.2">
      <c r="A721" s="52" t="s">
        <v>51</v>
      </c>
      <c r="B721" s="52" t="s">
        <v>277</v>
      </c>
      <c r="C721" s="52" t="s">
        <v>276</v>
      </c>
      <c r="D721" s="52" t="s">
        <v>11</v>
      </c>
      <c r="E721" s="52" t="s">
        <v>310</v>
      </c>
      <c r="F721" s="121" t="s">
        <v>2290</v>
      </c>
      <c r="G721" s="52" t="s">
        <v>1019</v>
      </c>
      <c r="H721" s="71" t="s">
        <v>303</v>
      </c>
      <c r="I721" s="71" t="s">
        <v>274</v>
      </c>
      <c r="J721" s="122">
        <v>45000</v>
      </c>
      <c r="K721" s="249" t="s">
        <v>137</v>
      </c>
      <c r="L721" s="78"/>
      <c r="M721" s="78"/>
      <c r="N721" s="19" t="s">
        <v>3866</v>
      </c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3867</v>
      </c>
      <c r="AF721" s="52" t="s">
        <v>2444</v>
      </c>
      <c r="AG721" s="52" t="s">
        <v>3537</v>
      </c>
      <c r="AH721" s="52" t="s">
        <v>3451</v>
      </c>
      <c r="AI721" s="52" t="s">
        <v>3467</v>
      </c>
      <c r="AJ721" s="52"/>
      <c r="AK721" s="52" t="s">
        <v>1490</v>
      </c>
      <c r="AL721" s="52" t="s">
        <v>1568</v>
      </c>
      <c r="AM721" s="52" t="s">
        <v>3553</v>
      </c>
      <c r="AN721" s="119"/>
      <c r="AO721" s="119"/>
      <c r="AP721" s="119">
        <f t="shared" si="23"/>
        <v>45000</v>
      </c>
      <c r="AQ721" s="189" t="s">
        <v>2445</v>
      </c>
      <c r="AR721" s="189" t="s">
        <v>2445</v>
      </c>
      <c r="AS721" s="332" t="s">
        <v>2445</v>
      </c>
      <c r="AT721" s="332" t="s">
        <v>2445</v>
      </c>
      <c r="AU721" s="332" t="s">
        <v>2445</v>
      </c>
      <c r="AV721" s="19"/>
      <c r="AW721" s="19"/>
      <c r="AX721" s="19"/>
    </row>
    <row r="722" spans="1:50" s="123" customFormat="1" ht="72" hidden="1" x14ac:dyDescent="0.2">
      <c r="A722" s="52" t="s">
        <v>51</v>
      </c>
      <c r="B722" s="52" t="s">
        <v>277</v>
      </c>
      <c r="C722" s="52" t="s">
        <v>276</v>
      </c>
      <c r="D722" s="52" t="s">
        <v>11</v>
      </c>
      <c r="E722" s="52" t="s">
        <v>310</v>
      </c>
      <c r="F722" s="121" t="s">
        <v>2291</v>
      </c>
      <c r="G722" s="52" t="s">
        <v>1020</v>
      </c>
      <c r="H722" s="71" t="s">
        <v>270</v>
      </c>
      <c r="I722" s="71" t="s">
        <v>1021</v>
      </c>
      <c r="J722" s="122">
        <v>26000</v>
      </c>
      <c r="K722" s="249" t="s">
        <v>137</v>
      </c>
      <c r="L722" s="78"/>
      <c r="M722" s="78"/>
      <c r="N722" s="19" t="s">
        <v>3866</v>
      </c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3867</v>
      </c>
      <c r="AF722" s="52" t="s">
        <v>2444</v>
      </c>
      <c r="AG722" s="52" t="s">
        <v>3537</v>
      </c>
      <c r="AH722" s="52" t="s">
        <v>3451</v>
      </c>
      <c r="AI722" s="52" t="s">
        <v>3467</v>
      </c>
      <c r="AJ722" s="52"/>
      <c r="AK722" s="52" t="s">
        <v>1490</v>
      </c>
      <c r="AL722" s="52" t="s">
        <v>1568</v>
      </c>
      <c r="AM722" s="52" t="s">
        <v>3553</v>
      </c>
      <c r="AN722" s="119"/>
      <c r="AO722" s="119"/>
      <c r="AP722" s="119">
        <f t="shared" si="23"/>
        <v>26000</v>
      </c>
      <c r="AQ722" s="189" t="s">
        <v>2445</v>
      </c>
      <c r="AR722" s="189" t="s">
        <v>2445</v>
      </c>
      <c r="AS722" s="332" t="s">
        <v>2445</v>
      </c>
      <c r="AT722" s="332" t="s">
        <v>2445</v>
      </c>
      <c r="AU722" s="332" t="s">
        <v>2445</v>
      </c>
      <c r="AV722" s="19"/>
      <c r="AW722" s="19"/>
      <c r="AX722" s="19"/>
    </row>
    <row r="723" spans="1:50" s="123" customFormat="1" ht="72" x14ac:dyDescent="0.2">
      <c r="A723" s="52" t="s">
        <v>51</v>
      </c>
      <c r="B723" s="52" t="s">
        <v>277</v>
      </c>
      <c r="C723" s="52" t="s">
        <v>276</v>
      </c>
      <c r="D723" s="52" t="s">
        <v>21</v>
      </c>
      <c r="E723" s="52" t="s">
        <v>310</v>
      </c>
      <c r="F723" s="121" t="s">
        <v>2292</v>
      </c>
      <c r="G723" s="52" t="s">
        <v>1022</v>
      </c>
      <c r="H723" s="71" t="s">
        <v>269</v>
      </c>
      <c r="I723" s="71" t="s">
        <v>271</v>
      </c>
      <c r="J723" s="122">
        <v>18000</v>
      </c>
      <c r="K723" s="78"/>
      <c r="L723" s="78"/>
      <c r="M723" s="249" t="s">
        <v>137</v>
      </c>
      <c r="N723" s="19"/>
      <c r="O723" s="19" t="s">
        <v>2602</v>
      </c>
      <c r="P723" s="19" t="s">
        <v>3871</v>
      </c>
      <c r="Q723" s="19" t="s">
        <v>3872</v>
      </c>
      <c r="R723" s="18" t="s">
        <v>1279</v>
      </c>
      <c r="S723" s="18" t="s">
        <v>123</v>
      </c>
      <c r="T723" s="19"/>
      <c r="U723" s="19"/>
      <c r="V723" s="19"/>
      <c r="W723" s="17">
        <v>18000</v>
      </c>
      <c r="X723" s="18">
        <v>1</v>
      </c>
      <c r="Y723" s="46" t="s">
        <v>3873</v>
      </c>
      <c r="Z723" s="17">
        <v>18000</v>
      </c>
      <c r="AA723" s="28" t="s">
        <v>3874</v>
      </c>
      <c r="AB723" s="19"/>
      <c r="AC723" s="19"/>
      <c r="AD723" s="17"/>
      <c r="AE723" s="19" t="s">
        <v>3875</v>
      </c>
      <c r="AF723" s="52" t="s">
        <v>3285</v>
      </c>
      <c r="AG723" s="52" t="s">
        <v>3544</v>
      </c>
      <c r="AH723" s="52" t="s">
        <v>3472</v>
      </c>
      <c r="AI723" s="52" t="s">
        <v>2456</v>
      </c>
      <c r="AJ723" s="52"/>
      <c r="AK723" s="52" t="s">
        <v>1486</v>
      </c>
      <c r="AL723" s="52" t="s">
        <v>1571</v>
      </c>
      <c r="AM723" s="52" t="s">
        <v>3553</v>
      </c>
      <c r="AN723" s="119">
        <v>18000</v>
      </c>
      <c r="AO723" s="119"/>
      <c r="AP723" s="119">
        <f t="shared" si="23"/>
        <v>0</v>
      </c>
      <c r="AQ723" s="189" t="s">
        <v>1495</v>
      </c>
      <c r="AR723" s="189" t="s">
        <v>1495</v>
      </c>
      <c r="AS723" s="332" t="s">
        <v>3873</v>
      </c>
      <c r="AT723" s="332" t="s">
        <v>3873</v>
      </c>
      <c r="AU723" s="332" t="s">
        <v>2445</v>
      </c>
      <c r="AV723" s="19"/>
      <c r="AW723" s="19"/>
      <c r="AX723" s="19"/>
    </row>
    <row r="724" spans="1:50" s="123" customFormat="1" ht="72" hidden="1" x14ac:dyDescent="0.2">
      <c r="A724" s="52" t="s">
        <v>51</v>
      </c>
      <c r="B724" s="52" t="s">
        <v>277</v>
      </c>
      <c r="C724" s="52" t="s">
        <v>276</v>
      </c>
      <c r="D724" s="52" t="s">
        <v>21</v>
      </c>
      <c r="E724" s="52" t="s">
        <v>310</v>
      </c>
      <c r="F724" s="121" t="s">
        <v>2293</v>
      </c>
      <c r="G724" s="52" t="s">
        <v>1023</v>
      </c>
      <c r="H724" s="71" t="s">
        <v>269</v>
      </c>
      <c r="I724" s="71" t="s">
        <v>271</v>
      </c>
      <c r="J724" s="122">
        <v>28000</v>
      </c>
      <c r="K724" s="249" t="s">
        <v>137</v>
      </c>
      <c r="L724" s="78"/>
      <c r="M724" s="249"/>
      <c r="N724" s="393" t="s">
        <v>3866</v>
      </c>
      <c r="O724" s="394"/>
      <c r="P724" s="394"/>
      <c r="Q724" s="394"/>
      <c r="R724" s="395"/>
      <c r="S724" s="395"/>
      <c r="T724" s="394"/>
      <c r="U724" s="394"/>
      <c r="V724" s="394"/>
      <c r="W724" s="396"/>
      <c r="X724" s="395"/>
      <c r="Y724" s="397"/>
      <c r="Z724" s="396"/>
      <c r="AA724" s="398"/>
      <c r="AB724" s="394"/>
      <c r="AC724" s="394"/>
      <c r="AD724" s="396"/>
      <c r="AE724" s="19" t="s">
        <v>3867</v>
      </c>
      <c r="AF724" s="52" t="s">
        <v>3285</v>
      </c>
      <c r="AG724" s="52" t="s">
        <v>3544</v>
      </c>
      <c r="AH724" s="52" t="s">
        <v>3472</v>
      </c>
      <c r="AI724" s="52" t="s">
        <v>3467</v>
      </c>
      <c r="AJ724" s="52"/>
      <c r="AK724" s="52" t="s">
        <v>1486</v>
      </c>
      <c r="AL724" s="52" t="s">
        <v>1571</v>
      </c>
      <c r="AM724" s="52" t="s">
        <v>3553</v>
      </c>
      <c r="AN724" s="119"/>
      <c r="AO724" s="119"/>
      <c r="AP724" s="119">
        <f t="shared" si="23"/>
        <v>28000</v>
      </c>
      <c r="AQ724" s="399" t="s">
        <v>1495</v>
      </c>
      <c r="AR724" s="399" t="s">
        <v>1495</v>
      </c>
      <c r="AS724" s="400" t="s">
        <v>2445</v>
      </c>
      <c r="AT724" s="400" t="s">
        <v>2445</v>
      </c>
      <c r="AU724" s="400" t="s">
        <v>2445</v>
      </c>
      <c r="AV724" s="394"/>
      <c r="AW724" s="394"/>
      <c r="AX724" s="401" t="s">
        <v>3881</v>
      </c>
    </row>
    <row r="725" spans="1:50" s="123" customFormat="1" ht="72" x14ac:dyDescent="0.2">
      <c r="A725" s="52" t="s">
        <v>51</v>
      </c>
      <c r="B725" s="52" t="s">
        <v>277</v>
      </c>
      <c r="C725" s="52" t="s">
        <v>276</v>
      </c>
      <c r="D725" s="52" t="s">
        <v>21</v>
      </c>
      <c r="E725" s="52" t="s">
        <v>310</v>
      </c>
      <c r="F725" s="121" t="s">
        <v>2294</v>
      </c>
      <c r="G725" s="52" t="s">
        <v>1024</v>
      </c>
      <c r="H725" s="71" t="s">
        <v>270</v>
      </c>
      <c r="I725" s="71" t="s">
        <v>271</v>
      </c>
      <c r="J725" s="122">
        <v>11000</v>
      </c>
      <c r="K725" s="78"/>
      <c r="L725" s="78"/>
      <c r="M725" s="249" t="s">
        <v>137</v>
      </c>
      <c r="N725" s="19"/>
      <c r="O725" s="19" t="s">
        <v>2602</v>
      </c>
      <c r="P725" s="19" t="s">
        <v>3871</v>
      </c>
      <c r="Q725" s="19" t="s">
        <v>3872</v>
      </c>
      <c r="R725" s="18" t="s">
        <v>1279</v>
      </c>
      <c r="S725" s="18" t="s">
        <v>123</v>
      </c>
      <c r="T725" s="19"/>
      <c r="U725" s="19"/>
      <c r="V725" s="19"/>
      <c r="W725" s="17">
        <v>11000</v>
      </c>
      <c r="X725" s="18">
        <v>1</v>
      </c>
      <c r="Y725" s="46" t="s">
        <v>3873</v>
      </c>
      <c r="Z725" s="17">
        <v>11000</v>
      </c>
      <c r="AA725" s="28" t="s">
        <v>3874</v>
      </c>
      <c r="AB725" s="19"/>
      <c r="AC725" s="19"/>
      <c r="AD725" s="17"/>
      <c r="AE725" s="19" t="s">
        <v>3875</v>
      </c>
      <c r="AF725" s="52" t="s">
        <v>3285</v>
      </c>
      <c r="AG725" s="52" t="s">
        <v>3544</v>
      </c>
      <c r="AH725" s="52" t="s">
        <v>3472</v>
      </c>
      <c r="AI725" s="52" t="s">
        <v>2456</v>
      </c>
      <c r="AJ725" s="52"/>
      <c r="AK725" s="52" t="s">
        <v>1486</v>
      </c>
      <c r="AL725" s="52" t="s">
        <v>1571</v>
      </c>
      <c r="AM725" s="52" t="s">
        <v>3553</v>
      </c>
      <c r="AN725" s="119">
        <v>11000</v>
      </c>
      <c r="AO725" s="119"/>
      <c r="AP725" s="119">
        <f t="shared" si="23"/>
        <v>0</v>
      </c>
      <c r="AQ725" s="189" t="s">
        <v>1495</v>
      </c>
      <c r="AR725" s="189" t="s">
        <v>1495</v>
      </c>
      <c r="AS725" s="332" t="s">
        <v>3873</v>
      </c>
      <c r="AT725" s="332" t="s">
        <v>3873</v>
      </c>
      <c r="AU725" s="332" t="s">
        <v>2445</v>
      </c>
      <c r="AV725" s="19"/>
      <c r="AW725" s="19"/>
      <c r="AX725" s="19"/>
    </row>
    <row r="726" spans="1:50" s="123" customFormat="1" ht="72" x14ac:dyDescent="0.2">
      <c r="A726" s="52" t="s">
        <v>51</v>
      </c>
      <c r="B726" s="52" t="s">
        <v>277</v>
      </c>
      <c r="C726" s="52" t="s">
        <v>276</v>
      </c>
      <c r="D726" s="52" t="s">
        <v>21</v>
      </c>
      <c r="E726" s="52" t="s">
        <v>310</v>
      </c>
      <c r="F726" s="121" t="s">
        <v>2295</v>
      </c>
      <c r="G726" s="52" t="s">
        <v>1025</v>
      </c>
      <c r="H726" s="71" t="s">
        <v>270</v>
      </c>
      <c r="I726" s="71" t="s">
        <v>271</v>
      </c>
      <c r="J726" s="122">
        <v>9500</v>
      </c>
      <c r="K726" s="78"/>
      <c r="L726" s="78"/>
      <c r="M726" s="249" t="s">
        <v>137</v>
      </c>
      <c r="N726" s="19"/>
      <c r="O726" s="19" t="s">
        <v>2602</v>
      </c>
      <c r="P726" s="19" t="s">
        <v>3871</v>
      </c>
      <c r="Q726" s="19" t="s">
        <v>3872</v>
      </c>
      <c r="R726" s="18" t="s">
        <v>1279</v>
      </c>
      <c r="S726" s="18" t="s">
        <v>123</v>
      </c>
      <c r="T726" s="19"/>
      <c r="U726" s="19"/>
      <c r="V726" s="19"/>
      <c r="W726" s="17">
        <v>9500</v>
      </c>
      <c r="X726" s="18">
        <v>1</v>
      </c>
      <c r="Y726" s="46" t="s">
        <v>3873</v>
      </c>
      <c r="Z726" s="17">
        <v>9500</v>
      </c>
      <c r="AA726" s="28" t="s">
        <v>3874</v>
      </c>
      <c r="AB726" s="19"/>
      <c r="AC726" s="19"/>
      <c r="AD726" s="17"/>
      <c r="AE726" s="19" t="s">
        <v>3875</v>
      </c>
      <c r="AF726" s="52" t="s">
        <v>3285</v>
      </c>
      <c r="AG726" s="52" t="s">
        <v>3544</v>
      </c>
      <c r="AH726" s="52" t="s">
        <v>3472</v>
      </c>
      <c r="AI726" s="52" t="s">
        <v>2456</v>
      </c>
      <c r="AJ726" s="52"/>
      <c r="AK726" s="52" t="s">
        <v>1486</v>
      </c>
      <c r="AL726" s="52" t="s">
        <v>1571</v>
      </c>
      <c r="AM726" s="52" t="s">
        <v>3553</v>
      </c>
      <c r="AN726" s="119">
        <v>9500</v>
      </c>
      <c r="AO726" s="119"/>
      <c r="AP726" s="119">
        <f t="shared" si="23"/>
        <v>0</v>
      </c>
      <c r="AQ726" s="189" t="s">
        <v>1495</v>
      </c>
      <c r="AR726" s="189" t="s">
        <v>1495</v>
      </c>
      <c r="AS726" s="332" t="s">
        <v>3873</v>
      </c>
      <c r="AT726" s="332" t="s">
        <v>3873</v>
      </c>
      <c r="AU726" s="332" t="s">
        <v>2445</v>
      </c>
      <c r="AV726" s="19"/>
      <c r="AW726" s="19"/>
      <c r="AX726" s="19"/>
    </row>
    <row r="727" spans="1:50" s="123" customFormat="1" ht="72" x14ac:dyDescent="0.2">
      <c r="A727" s="52" t="s">
        <v>51</v>
      </c>
      <c r="B727" s="52" t="s">
        <v>277</v>
      </c>
      <c r="C727" s="52" t="s">
        <v>276</v>
      </c>
      <c r="D727" s="52" t="s">
        <v>21</v>
      </c>
      <c r="E727" s="52" t="s">
        <v>310</v>
      </c>
      <c r="F727" s="121" t="s">
        <v>2296</v>
      </c>
      <c r="G727" s="52" t="s">
        <v>1026</v>
      </c>
      <c r="H727" s="71" t="s">
        <v>303</v>
      </c>
      <c r="I727" s="71" t="s">
        <v>274</v>
      </c>
      <c r="J727" s="122">
        <v>72000</v>
      </c>
      <c r="K727" s="78"/>
      <c r="L727" s="78"/>
      <c r="M727" s="249" t="s">
        <v>137</v>
      </c>
      <c r="N727" s="19"/>
      <c r="O727" s="19" t="s">
        <v>2602</v>
      </c>
      <c r="P727" s="19" t="s">
        <v>3871</v>
      </c>
      <c r="Q727" s="19" t="s">
        <v>3872</v>
      </c>
      <c r="R727" s="18" t="s">
        <v>1279</v>
      </c>
      <c r="S727" s="18" t="s">
        <v>123</v>
      </c>
      <c r="T727" s="19"/>
      <c r="U727" s="19"/>
      <c r="V727" s="19"/>
      <c r="W727" s="17">
        <v>72000</v>
      </c>
      <c r="X727" s="18">
        <v>1</v>
      </c>
      <c r="Y727" s="46" t="s">
        <v>3873</v>
      </c>
      <c r="Z727" s="17">
        <v>72000</v>
      </c>
      <c r="AA727" s="28" t="s">
        <v>3874</v>
      </c>
      <c r="AB727" s="19"/>
      <c r="AC727" s="19"/>
      <c r="AD727" s="17"/>
      <c r="AE727" s="19" t="s">
        <v>3875</v>
      </c>
      <c r="AF727" s="52" t="s">
        <v>3285</v>
      </c>
      <c r="AG727" s="52" t="s">
        <v>3544</v>
      </c>
      <c r="AH727" s="52" t="s">
        <v>3472</v>
      </c>
      <c r="AI727" s="52" t="s">
        <v>2456</v>
      </c>
      <c r="AJ727" s="52"/>
      <c r="AK727" s="52" t="s">
        <v>1486</v>
      </c>
      <c r="AL727" s="52" t="s">
        <v>1571</v>
      </c>
      <c r="AM727" s="52" t="s">
        <v>3553</v>
      </c>
      <c r="AN727" s="119">
        <v>72000</v>
      </c>
      <c r="AO727" s="119"/>
      <c r="AP727" s="119">
        <f t="shared" si="23"/>
        <v>0</v>
      </c>
      <c r="AQ727" s="189" t="s">
        <v>1495</v>
      </c>
      <c r="AR727" s="189" t="s">
        <v>1495</v>
      </c>
      <c r="AS727" s="332" t="s">
        <v>3873</v>
      </c>
      <c r="AT727" s="332" t="s">
        <v>3873</v>
      </c>
      <c r="AU727" s="332" t="s">
        <v>2445</v>
      </c>
      <c r="AV727" s="19"/>
      <c r="AW727" s="19"/>
      <c r="AX727" s="19"/>
    </row>
    <row r="728" spans="1:50" s="123" customFormat="1" ht="72" x14ac:dyDescent="0.2">
      <c r="A728" s="52" t="s">
        <v>51</v>
      </c>
      <c r="B728" s="52" t="s">
        <v>277</v>
      </c>
      <c r="C728" s="52" t="s">
        <v>276</v>
      </c>
      <c r="D728" s="52" t="s">
        <v>21</v>
      </c>
      <c r="E728" s="52" t="s">
        <v>310</v>
      </c>
      <c r="F728" s="121" t="s">
        <v>2297</v>
      </c>
      <c r="G728" s="52" t="s">
        <v>1027</v>
      </c>
      <c r="H728" s="71" t="s">
        <v>270</v>
      </c>
      <c r="I728" s="71" t="s">
        <v>275</v>
      </c>
      <c r="J728" s="122">
        <v>18000</v>
      </c>
      <c r="K728" s="78"/>
      <c r="L728" s="78"/>
      <c r="M728" s="249" t="s">
        <v>137</v>
      </c>
      <c r="N728" s="19"/>
      <c r="O728" s="19" t="s">
        <v>2602</v>
      </c>
      <c r="P728" s="19" t="s">
        <v>3871</v>
      </c>
      <c r="Q728" s="19" t="s">
        <v>3872</v>
      </c>
      <c r="R728" s="18" t="s">
        <v>1279</v>
      </c>
      <c r="S728" s="18" t="s">
        <v>123</v>
      </c>
      <c r="T728" s="19"/>
      <c r="U728" s="19"/>
      <c r="V728" s="19"/>
      <c r="W728" s="17">
        <v>18000</v>
      </c>
      <c r="X728" s="18">
        <v>1</v>
      </c>
      <c r="Y728" s="46" t="s">
        <v>3873</v>
      </c>
      <c r="Z728" s="17">
        <v>18000</v>
      </c>
      <c r="AA728" s="28" t="s">
        <v>3874</v>
      </c>
      <c r="AB728" s="19"/>
      <c r="AC728" s="19"/>
      <c r="AD728" s="17"/>
      <c r="AE728" s="19" t="s">
        <v>3875</v>
      </c>
      <c r="AF728" s="52" t="s">
        <v>3285</v>
      </c>
      <c r="AG728" s="52" t="s">
        <v>3544</v>
      </c>
      <c r="AH728" s="52" t="s">
        <v>3472</v>
      </c>
      <c r="AI728" s="52" t="s">
        <v>2456</v>
      </c>
      <c r="AJ728" s="52"/>
      <c r="AK728" s="52" t="s">
        <v>1486</v>
      </c>
      <c r="AL728" s="52" t="s">
        <v>1571</v>
      </c>
      <c r="AM728" s="52" t="s">
        <v>3553</v>
      </c>
      <c r="AN728" s="119">
        <v>18000</v>
      </c>
      <c r="AO728" s="119"/>
      <c r="AP728" s="119">
        <f t="shared" si="23"/>
        <v>0</v>
      </c>
      <c r="AQ728" s="189" t="s">
        <v>1495</v>
      </c>
      <c r="AR728" s="189" t="s">
        <v>1495</v>
      </c>
      <c r="AS728" s="332" t="s">
        <v>3873</v>
      </c>
      <c r="AT728" s="332" t="s">
        <v>3873</v>
      </c>
      <c r="AU728" s="332" t="s">
        <v>2445</v>
      </c>
      <c r="AV728" s="19"/>
      <c r="AW728" s="19"/>
      <c r="AX728" s="19"/>
    </row>
    <row r="729" spans="1:50" s="123" customFormat="1" ht="72" hidden="1" x14ac:dyDescent="0.2">
      <c r="A729" s="52" t="s">
        <v>51</v>
      </c>
      <c r="B729" s="52" t="s">
        <v>277</v>
      </c>
      <c r="C729" s="52" t="s">
        <v>276</v>
      </c>
      <c r="D729" s="52" t="s">
        <v>286</v>
      </c>
      <c r="E729" s="52" t="s">
        <v>310</v>
      </c>
      <c r="F729" s="121" t="s">
        <v>2298</v>
      </c>
      <c r="G729" s="52" t="s">
        <v>1028</v>
      </c>
      <c r="H729" s="71" t="s">
        <v>269</v>
      </c>
      <c r="I729" s="71" t="s">
        <v>271</v>
      </c>
      <c r="J729" s="122">
        <v>210000</v>
      </c>
      <c r="K729" s="249" t="s">
        <v>137</v>
      </c>
      <c r="L729" s="78"/>
      <c r="M729" s="78"/>
      <c r="N729" s="19" t="s">
        <v>3876</v>
      </c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3869</v>
      </c>
      <c r="AF729" s="52" t="s">
        <v>2444</v>
      </c>
      <c r="AG729" s="52" t="s">
        <v>3537</v>
      </c>
      <c r="AH729" s="52" t="s">
        <v>3451</v>
      </c>
      <c r="AI729" s="52" t="s">
        <v>3467</v>
      </c>
      <c r="AJ729" s="52"/>
      <c r="AK729" s="52" t="s">
        <v>1486</v>
      </c>
      <c r="AL729" s="52" t="s">
        <v>1571</v>
      </c>
      <c r="AM729" s="52" t="s">
        <v>3553</v>
      </c>
      <c r="AN729" s="119"/>
      <c r="AO729" s="119"/>
      <c r="AP729" s="119">
        <f t="shared" si="23"/>
        <v>210000</v>
      </c>
      <c r="AQ729" s="189" t="s">
        <v>2445</v>
      </c>
      <c r="AR729" s="189" t="s">
        <v>2445</v>
      </c>
      <c r="AS729" s="332" t="s">
        <v>2445</v>
      </c>
      <c r="AT729" s="332" t="s">
        <v>2445</v>
      </c>
      <c r="AU729" s="332" t="s">
        <v>2445</v>
      </c>
      <c r="AV729" s="19"/>
      <c r="AW729" s="19"/>
      <c r="AX729" s="19"/>
    </row>
    <row r="730" spans="1:50" s="123" customFormat="1" ht="72" hidden="1" x14ac:dyDescent="0.2">
      <c r="A730" s="52" t="s">
        <v>51</v>
      </c>
      <c r="B730" s="52" t="s">
        <v>277</v>
      </c>
      <c r="C730" s="52" t="s">
        <v>276</v>
      </c>
      <c r="D730" s="52" t="s">
        <v>286</v>
      </c>
      <c r="E730" s="52" t="s">
        <v>310</v>
      </c>
      <c r="F730" s="121" t="s">
        <v>2299</v>
      </c>
      <c r="G730" s="52" t="s">
        <v>1029</v>
      </c>
      <c r="H730" s="71" t="s">
        <v>269</v>
      </c>
      <c r="I730" s="71" t="s">
        <v>271</v>
      </c>
      <c r="J730" s="122">
        <v>41600</v>
      </c>
      <c r="K730" s="249" t="s">
        <v>137</v>
      </c>
      <c r="L730" s="78"/>
      <c r="M730" s="78"/>
      <c r="N730" s="19" t="s">
        <v>3876</v>
      </c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46"/>
      <c r="Z730" s="19"/>
      <c r="AA730" s="19"/>
      <c r="AB730" s="19"/>
      <c r="AC730" s="19"/>
      <c r="AD730" s="19"/>
      <c r="AE730" s="19" t="s">
        <v>3869</v>
      </c>
      <c r="AF730" s="52" t="s">
        <v>2444</v>
      </c>
      <c r="AG730" s="52" t="s">
        <v>3537</v>
      </c>
      <c r="AH730" s="52" t="s">
        <v>3451</v>
      </c>
      <c r="AI730" s="52" t="s">
        <v>3467</v>
      </c>
      <c r="AJ730" s="52"/>
      <c r="AK730" s="52" t="s">
        <v>1486</v>
      </c>
      <c r="AL730" s="52" t="s">
        <v>1571</v>
      </c>
      <c r="AM730" s="52" t="s">
        <v>3553</v>
      </c>
      <c r="AN730" s="119"/>
      <c r="AO730" s="119"/>
      <c r="AP730" s="119">
        <f t="shared" si="23"/>
        <v>41600</v>
      </c>
      <c r="AQ730" s="189" t="s">
        <v>2445</v>
      </c>
      <c r="AR730" s="189" t="s">
        <v>2445</v>
      </c>
      <c r="AS730" s="332" t="s">
        <v>2445</v>
      </c>
      <c r="AT730" s="332" t="s">
        <v>2445</v>
      </c>
      <c r="AU730" s="332" t="s">
        <v>2445</v>
      </c>
      <c r="AV730" s="19"/>
      <c r="AW730" s="19"/>
      <c r="AX730" s="19"/>
    </row>
    <row r="731" spans="1:50" s="123" customFormat="1" ht="72" hidden="1" x14ac:dyDescent="0.2">
      <c r="A731" s="52" t="s">
        <v>51</v>
      </c>
      <c r="B731" s="52" t="s">
        <v>277</v>
      </c>
      <c r="C731" s="52" t="s">
        <v>276</v>
      </c>
      <c r="D731" s="52" t="s">
        <v>286</v>
      </c>
      <c r="E731" s="52" t="s">
        <v>310</v>
      </c>
      <c r="F731" s="121" t="s">
        <v>2277</v>
      </c>
      <c r="G731" s="52" t="s">
        <v>1030</v>
      </c>
      <c r="H731" s="71" t="s">
        <v>269</v>
      </c>
      <c r="I731" s="71" t="s">
        <v>271</v>
      </c>
      <c r="J731" s="122">
        <v>65400</v>
      </c>
      <c r="K731" s="249" t="s">
        <v>137</v>
      </c>
      <c r="L731" s="78"/>
      <c r="M731" s="78"/>
      <c r="N731" s="19" t="s">
        <v>3876</v>
      </c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3869</v>
      </c>
      <c r="AF731" s="52" t="s">
        <v>2444</v>
      </c>
      <c r="AG731" s="52" t="s">
        <v>3537</v>
      </c>
      <c r="AH731" s="52" t="s">
        <v>3451</v>
      </c>
      <c r="AI731" s="52" t="s">
        <v>3467</v>
      </c>
      <c r="AJ731" s="52"/>
      <c r="AK731" s="52" t="s">
        <v>1486</v>
      </c>
      <c r="AL731" s="52" t="s">
        <v>1571</v>
      </c>
      <c r="AM731" s="52" t="s">
        <v>3553</v>
      </c>
      <c r="AN731" s="119"/>
      <c r="AO731" s="119"/>
      <c r="AP731" s="119">
        <f t="shared" si="23"/>
        <v>65400</v>
      </c>
      <c r="AQ731" s="189" t="s">
        <v>2445</v>
      </c>
      <c r="AR731" s="189" t="s">
        <v>2445</v>
      </c>
      <c r="AS731" s="332" t="s">
        <v>2445</v>
      </c>
      <c r="AT731" s="332" t="s">
        <v>2445</v>
      </c>
      <c r="AU731" s="332" t="s">
        <v>2445</v>
      </c>
      <c r="AV731" s="19"/>
      <c r="AW731" s="19"/>
      <c r="AX731" s="19"/>
    </row>
    <row r="732" spans="1:50" s="123" customFormat="1" ht="72" hidden="1" x14ac:dyDescent="0.2">
      <c r="A732" s="52" t="s">
        <v>51</v>
      </c>
      <c r="B732" s="52" t="s">
        <v>277</v>
      </c>
      <c r="C732" s="52" t="s">
        <v>276</v>
      </c>
      <c r="D732" s="52" t="s">
        <v>286</v>
      </c>
      <c r="E732" s="52" t="s">
        <v>310</v>
      </c>
      <c r="F732" s="121" t="s">
        <v>2301</v>
      </c>
      <c r="G732" s="52" t="s">
        <v>1031</v>
      </c>
      <c r="H732" s="71" t="s">
        <v>269</v>
      </c>
      <c r="I732" s="71" t="s">
        <v>281</v>
      </c>
      <c r="J732" s="122">
        <v>30600</v>
      </c>
      <c r="K732" s="249" t="s">
        <v>137</v>
      </c>
      <c r="L732" s="78"/>
      <c r="M732" s="78"/>
      <c r="N732" s="19" t="s">
        <v>3876</v>
      </c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3869</v>
      </c>
      <c r="AF732" s="52" t="s">
        <v>2444</v>
      </c>
      <c r="AG732" s="52" t="s">
        <v>3537</v>
      </c>
      <c r="AH732" s="52" t="s">
        <v>3451</v>
      </c>
      <c r="AI732" s="52" t="s">
        <v>3467</v>
      </c>
      <c r="AJ732" s="52"/>
      <c r="AK732" s="52" t="s">
        <v>1486</v>
      </c>
      <c r="AL732" s="52" t="s">
        <v>1571</v>
      </c>
      <c r="AM732" s="52" t="s">
        <v>3553</v>
      </c>
      <c r="AN732" s="119"/>
      <c r="AO732" s="119"/>
      <c r="AP732" s="119">
        <f t="shared" si="23"/>
        <v>30600</v>
      </c>
      <c r="AQ732" s="189" t="s">
        <v>2445</v>
      </c>
      <c r="AR732" s="189" t="s">
        <v>2445</v>
      </c>
      <c r="AS732" s="332" t="s">
        <v>2445</v>
      </c>
      <c r="AT732" s="332" t="s">
        <v>2445</v>
      </c>
      <c r="AU732" s="332" t="s">
        <v>2445</v>
      </c>
      <c r="AV732" s="19"/>
      <c r="AW732" s="19"/>
      <c r="AX732" s="19"/>
    </row>
    <row r="733" spans="1:50" s="123" customFormat="1" ht="90" hidden="1" x14ac:dyDescent="0.2">
      <c r="A733" s="52" t="s">
        <v>51</v>
      </c>
      <c r="B733" s="52" t="s">
        <v>277</v>
      </c>
      <c r="C733" s="52" t="s">
        <v>276</v>
      </c>
      <c r="D733" s="52" t="s">
        <v>10</v>
      </c>
      <c r="E733" s="52" t="s">
        <v>311</v>
      </c>
      <c r="F733" s="121" t="s">
        <v>2302</v>
      </c>
      <c r="G733" s="52" t="s">
        <v>1032</v>
      </c>
      <c r="H733" s="71" t="s">
        <v>270</v>
      </c>
      <c r="I733" s="71" t="s">
        <v>274</v>
      </c>
      <c r="J733" s="122">
        <v>60000</v>
      </c>
      <c r="K733" s="249" t="s">
        <v>137</v>
      </c>
      <c r="L733" s="78"/>
      <c r="M733" s="78"/>
      <c r="N733" s="19" t="s">
        <v>3877</v>
      </c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3878</v>
      </c>
      <c r="AF733" s="52" t="s">
        <v>2444</v>
      </c>
      <c r="AG733" s="52" t="s">
        <v>3537</v>
      </c>
      <c r="AH733" s="52" t="s">
        <v>3451</v>
      </c>
      <c r="AI733" s="52" t="s">
        <v>3467</v>
      </c>
      <c r="AJ733" s="52"/>
      <c r="AK733" s="52" t="s">
        <v>1491</v>
      </c>
      <c r="AL733" s="52" t="s">
        <v>1568</v>
      </c>
      <c r="AM733" s="52" t="s">
        <v>3553</v>
      </c>
      <c r="AN733" s="119"/>
      <c r="AO733" s="119"/>
      <c r="AP733" s="119">
        <f t="shared" si="23"/>
        <v>60000</v>
      </c>
      <c r="AQ733" s="189" t="s">
        <v>2445</v>
      </c>
      <c r="AR733" s="189" t="s">
        <v>2445</v>
      </c>
      <c r="AS733" s="332" t="s">
        <v>2445</v>
      </c>
      <c r="AT733" s="332" t="s">
        <v>2445</v>
      </c>
      <c r="AU733" s="332" t="s">
        <v>2445</v>
      </c>
      <c r="AV733" s="19"/>
      <c r="AW733" s="19"/>
      <c r="AX733" s="19"/>
    </row>
    <row r="734" spans="1:50" s="123" customFormat="1" ht="90" hidden="1" x14ac:dyDescent="0.2">
      <c r="A734" s="52" t="s">
        <v>51</v>
      </c>
      <c r="B734" s="52" t="s">
        <v>277</v>
      </c>
      <c r="C734" s="52" t="s">
        <v>276</v>
      </c>
      <c r="D734" s="52" t="s">
        <v>10</v>
      </c>
      <c r="E734" s="52" t="s">
        <v>311</v>
      </c>
      <c r="F734" s="121" t="s">
        <v>2303</v>
      </c>
      <c r="G734" s="52" t="s">
        <v>1033</v>
      </c>
      <c r="H734" s="71" t="s">
        <v>270</v>
      </c>
      <c r="I734" s="71" t="s">
        <v>274</v>
      </c>
      <c r="J734" s="122">
        <v>75000</v>
      </c>
      <c r="K734" s="249" t="s">
        <v>137</v>
      </c>
      <c r="L734" s="78"/>
      <c r="M734" s="78"/>
      <c r="N734" s="19" t="s">
        <v>3877</v>
      </c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3878</v>
      </c>
      <c r="AF734" s="52" t="s">
        <v>2444</v>
      </c>
      <c r="AG734" s="52" t="s">
        <v>3537</v>
      </c>
      <c r="AH734" s="52" t="s">
        <v>3451</v>
      </c>
      <c r="AI734" s="52" t="s">
        <v>3467</v>
      </c>
      <c r="AJ734" s="52"/>
      <c r="AK734" s="52" t="s">
        <v>1491</v>
      </c>
      <c r="AL734" s="52" t="s">
        <v>1568</v>
      </c>
      <c r="AM734" s="52" t="s">
        <v>3553</v>
      </c>
      <c r="AN734" s="119"/>
      <c r="AO734" s="119"/>
      <c r="AP734" s="119">
        <f t="shared" si="23"/>
        <v>75000</v>
      </c>
      <c r="AQ734" s="189" t="s">
        <v>2445</v>
      </c>
      <c r="AR734" s="189" t="s">
        <v>2445</v>
      </c>
      <c r="AS734" s="332" t="s">
        <v>2445</v>
      </c>
      <c r="AT734" s="332" t="s">
        <v>2445</v>
      </c>
      <c r="AU734" s="332" t="s">
        <v>2445</v>
      </c>
      <c r="AV734" s="19"/>
      <c r="AW734" s="19"/>
      <c r="AX734" s="19"/>
    </row>
    <row r="735" spans="1:50" s="123" customFormat="1" ht="90" hidden="1" x14ac:dyDescent="0.2">
      <c r="A735" s="52" t="s">
        <v>51</v>
      </c>
      <c r="B735" s="52" t="s">
        <v>277</v>
      </c>
      <c r="C735" s="52" t="s">
        <v>276</v>
      </c>
      <c r="D735" s="52" t="s">
        <v>10</v>
      </c>
      <c r="E735" s="52" t="s">
        <v>311</v>
      </c>
      <c r="F735" s="121" t="s">
        <v>2304</v>
      </c>
      <c r="G735" s="52" t="s">
        <v>1034</v>
      </c>
      <c r="H735" s="71" t="s">
        <v>459</v>
      </c>
      <c r="I735" s="71" t="s">
        <v>271</v>
      </c>
      <c r="J735" s="122">
        <v>440000</v>
      </c>
      <c r="K735" s="249" t="s">
        <v>137</v>
      </c>
      <c r="L735" s="78"/>
      <c r="M735" s="78"/>
      <c r="N735" s="19" t="s">
        <v>3877</v>
      </c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3878</v>
      </c>
      <c r="AF735" s="52" t="s">
        <v>2444</v>
      </c>
      <c r="AG735" s="52" t="s">
        <v>3537</v>
      </c>
      <c r="AH735" s="52" t="s">
        <v>3451</v>
      </c>
      <c r="AI735" s="52" t="s">
        <v>3467</v>
      </c>
      <c r="AJ735" s="52"/>
      <c r="AK735" s="52" t="s">
        <v>1491</v>
      </c>
      <c r="AL735" s="52" t="s">
        <v>1568</v>
      </c>
      <c r="AM735" s="52" t="s">
        <v>3553</v>
      </c>
      <c r="AN735" s="119"/>
      <c r="AO735" s="119"/>
      <c r="AP735" s="119">
        <f t="shared" si="23"/>
        <v>440000</v>
      </c>
      <c r="AQ735" s="189" t="s">
        <v>2445</v>
      </c>
      <c r="AR735" s="189" t="s">
        <v>2445</v>
      </c>
      <c r="AS735" s="332" t="s">
        <v>2445</v>
      </c>
      <c r="AT735" s="332" t="s">
        <v>2445</v>
      </c>
      <c r="AU735" s="332" t="s">
        <v>2445</v>
      </c>
      <c r="AV735" s="19"/>
      <c r="AW735" s="19"/>
      <c r="AX735" s="19"/>
    </row>
    <row r="736" spans="1:50" s="123" customFormat="1" ht="72" hidden="1" x14ac:dyDescent="0.2">
      <c r="A736" s="52" t="s">
        <v>51</v>
      </c>
      <c r="B736" s="52" t="s">
        <v>277</v>
      </c>
      <c r="C736" s="52" t="s">
        <v>276</v>
      </c>
      <c r="D736" s="52" t="s">
        <v>10</v>
      </c>
      <c r="E736" s="52" t="s">
        <v>311</v>
      </c>
      <c r="F736" s="121" t="s">
        <v>2305</v>
      </c>
      <c r="G736" s="52" t="s">
        <v>1035</v>
      </c>
      <c r="H736" s="71" t="s">
        <v>303</v>
      </c>
      <c r="I736" s="71" t="s">
        <v>271</v>
      </c>
      <c r="J736" s="122">
        <v>300000</v>
      </c>
      <c r="K736" s="249" t="s">
        <v>137</v>
      </c>
      <c r="L736" s="78"/>
      <c r="M736" s="78"/>
      <c r="N736" s="19" t="s">
        <v>3877</v>
      </c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3878</v>
      </c>
      <c r="AF736" s="52" t="s">
        <v>2444</v>
      </c>
      <c r="AG736" s="52" t="s">
        <v>3537</v>
      </c>
      <c r="AH736" s="52" t="s">
        <v>3451</v>
      </c>
      <c r="AI736" s="52" t="s">
        <v>3467</v>
      </c>
      <c r="AJ736" s="52"/>
      <c r="AK736" s="52" t="s">
        <v>1491</v>
      </c>
      <c r="AL736" s="52" t="s">
        <v>1568</v>
      </c>
      <c r="AM736" s="52" t="s">
        <v>3553</v>
      </c>
      <c r="AN736" s="119"/>
      <c r="AO736" s="119"/>
      <c r="AP736" s="119">
        <f t="shared" si="23"/>
        <v>300000</v>
      </c>
      <c r="AQ736" s="189" t="s">
        <v>2445</v>
      </c>
      <c r="AR736" s="189" t="s">
        <v>2445</v>
      </c>
      <c r="AS736" s="332" t="s">
        <v>2445</v>
      </c>
      <c r="AT736" s="332" t="s">
        <v>2445</v>
      </c>
      <c r="AU736" s="332" t="s">
        <v>2445</v>
      </c>
      <c r="AV736" s="19"/>
      <c r="AW736" s="19"/>
      <c r="AX736" s="19"/>
    </row>
    <row r="737" spans="1:50" s="123" customFormat="1" ht="72" hidden="1" x14ac:dyDescent="0.2">
      <c r="A737" s="52" t="s">
        <v>51</v>
      </c>
      <c r="B737" s="52" t="s">
        <v>277</v>
      </c>
      <c r="C737" s="52" t="s">
        <v>276</v>
      </c>
      <c r="D737" s="52" t="s">
        <v>10</v>
      </c>
      <c r="E737" s="52" t="s">
        <v>311</v>
      </c>
      <c r="F737" s="121" t="s">
        <v>2306</v>
      </c>
      <c r="G737" s="52" t="s">
        <v>1036</v>
      </c>
      <c r="H737" s="71" t="s">
        <v>319</v>
      </c>
      <c r="I737" s="71" t="s">
        <v>271</v>
      </c>
      <c r="J737" s="122">
        <v>88000</v>
      </c>
      <c r="K737" s="249" t="s">
        <v>137</v>
      </c>
      <c r="L737" s="78"/>
      <c r="M737" s="78"/>
      <c r="N737" s="19" t="s">
        <v>3877</v>
      </c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3878</v>
      </c>
      <c r="AF737" s="52" t="s">
        <v>2444</v>
      </c>
      <c r="AG737" s="52" t="s">
        <v>3537</v>
      </c>
      <c r="AH737" s="52" t="s">
        <v>3451</v>
      </c>
      <c r="AI737" s="52" t="s">
        <v>3467</v>
      </c>
      <c r="AJ737" s="52"/>
      <c r="AK737" s="52" t="s">
        <v>1491</v>
      </c>
      <c r="AL737" s="52" t="s">
        <v>1568</v>
      </c>
      <c r="AM737" s="52" t="s">
        <v>3553</v>
      </c>
      <c r="AN737" s="119"/>
      <c r="AO737" s="119"/>
      <c r="AP737" s="119">
        <f t="shared" si="23"/>
        <v>88000</v>
      </c>
      <c r="AQ737" s="189" t="s">
        <v>2445</v>
      </c>
      <c r="AR737" s="189" t="s">
        <v>2445</v>
      </c>
      <c r="AS737" s="332" t="s">
        <v>2445</v>
      </c>
      <c r="AT737" s="332" t="s">
        <v>2445</v>
      </c>
      <c r="AU737" s="332" t="s">
        <v>2445</v>
      </c>
      <c r="AV737" s="19"/>
      <c r="AW737" s="19"/>
      <c r="AX737" s="19"/>
    </row>
    <row r="738" spans="1:50" s="123" customFormat="1" ht="72" hidden="1" x14ac:dyDescent="0.2">
      <c r="A738" s="52" t="s">
        <v>51</v>
      </c>
      <c r="B738" s="52" t="s">
        <v>277</v>
      </c>
      <c r="C738" s="52" t="s">
        <v>276</v>
      </c>
      <c r="D738" s="52" t="s">
        <v>10</v>
      </c>
      <c r="E738" s="52" t="s">
        <v>311</v>
      </c>
      <c r="F738" s="121" t="s">
        <v>2307</v>
      </c>
      <c r="G738" s="52" t="s">
        <v>1037</v>
      </c>
      <c r="H738" s="71" t="s">
        <v>303</v>
      </c>
      <c r="I738" s="71" t="s">
        <v>271</v>
      </c>
      <c r="J738" s="122">
        <v>80000</v>
      </c>
      <c r="K738" s="249" t="s">
        <v>137</v>
      </c>
      <c r="L738" s="78"/>
      <c r="M738" s="78"/>
      <c r="N738" s="19" t="s">
        <v>3877</v>
      </c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3878</v>
      </c>
      <c r="AF738" s="52" t="s">
        <v>2444</v>
      </c>
      <c r="AG738" s="52" t="s">
        <v>3537</v>
      </c>
      <c r="AH738" s="52" t="s">
        <v>3451</v>
      </c>
      <c r="AI738" s="52" t="s">
        <v>3467</v>
      </c>
      <c r="AJ738" s="52"/>
      <c r="AK738" s="52" t="s">
        <v>1491</v>
      </c>
      <c r="AL738" s="52" t="s">
        <v>1568</v>
      </c>
      <c r="AM738" s="52" t="s">
        <v>3553</v>
      </c>
      <c r="AN738" s="119"/>
      <c r="AO738" s="119"/>
      <c r="AP738" s="119">
        <f t="shared" si="23"/>
        <v>80000</v>
      </c>
      <c r="AQ738" s="189" t="s">
        <v>2445</v>
      </c>
      <c r="AR738" s="189" t="s">
        <v>2445</v>
      </c>
      <c r="AS738" s="332" t="s">
        <v>2445</v>
      </c>
      <c r="AT738" s="332" t="s">
        <v>2445</v>
      </c>
      <c r="AU738" s="332" t="s">
        <v>2445</v>
      </c>
      <c r="AV738" s="19"/>
      <c r="AW738" s="19"/>
      <c r="AX738" s="19"/>
    </row>
    <row r="739" spans="1:50" s="123" customFormat="1" ht="72" hidden="1" x14ac:dyDescent="0.2">
      <c r="A739" s="52" t="s">
        <v>51</v>
      </c>
      <c r="B739" s="52" t="s">
        <v>277</v>
      </c>
      <c r="C739" s="52" t="s">
        <v>276</v>
      </c>
      <c r="D739" s="52" t="s">
        <v>10</v>
      </c>
      <c r="E739" s="52" t="s">
        <v>311</v>
      </c>
      <c r="F739" s="121" t="s">
        <v>2308</v>
      </c>
      <c r="G739" s="52" t="s">
        <v>1038</v>
      </c>
      <c r="H739" s="71" t="s">
        <v>303</v>
      </c>
      <c r="I739" s="71" t="s">
        <v>271</v>
      </c>
      <c r="J739" s="122">
        <v>89000</v>
      </c>
      <c r="K739" s="249" t="s">
        <v>137</v>
      </c>
      <c r="L739" s="78"/>
      <c r="M739" s="78"/>
      <c r="N739" s="19" t="s">
        <v>3877</v>
      </c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3878</v>
      </c>
      <c r="AF739" s="52" t="s">
        <v>2444</v>
      </c>
      <c r="AG739" s="52" t="s">
        <v>3537</v>
      </c>
      <c r="AH739" s="52" t="s">
        <v>3451</v>
      </c>
      <c r="AI739" s="52" t="s">
        <v>3467</v>
      </c>
      <c r="AJ739" s="52"/>
      <c r="AK739" s="52" t="s">
        <v>1491</v>
      </c>
      <c r="AL739" s="52" t="s">
        <v>1568</v>
      </c>
      <c r="AM739" s="52" t="s">
        <v>3553</v>
      </c>
      <c r="AN739" s="119"/>
      <c r="AO739" s="119"/>
      <c r="AP739" s="119">
        <f t="shared" si="23"/>
        <v>89000</v>
      </c>
      <c r="AQ739" s="189" t="s">
        <v>2445</v>
      </c>
      <c r="AR739" s="189" t="s">
        <v>2445</v>
      </c>
      <c r="AS739" s="332" t="s">
        <v>2445</v>
      </c>
      <c r="AT739" s="332" t="s">
        <v>2445</v>
      </c>
      <c r="AU739" s="332" t="s">
        <v>2445</v>
      </c>
      <c r="AV739" s="19"/>
      <c r="AW739" s="19"/>
      <c r="AX739" s="19"/>
    </row>
    <row r="740" spans="1:50" s="123" customFormat="1" ht="72" hidden="1" x14ac:dyDescent="0.2">
      <c r="A740" s="52" t="s">
        <v>51</v>
      </c>
      <c r="B740" s="52" t="s">
        <v>277</v>
      </c>
      <c r="C740" s="52" t="s">
        <v>276</v>
      </c>
      <c r="D740" s="52" t="s">
        <v>10</v>
      </c>
      <c r="E740" s="52" t="s">
        <v>311</v>
      </c>
      <c r="F740" s="121" t="s">
        <v>2309</v>
      </c>
      <c r="G740" s="52" t="s">
        <v>1039</v>
      </c>
      <c r="H740" s="71" t="s">
        <v>303</v>
      </c>
      <c r="I740" s="71" t="s">
        <v>271</v>
      </c>
      <c r="J740" s="122">
        <v>89000</v>
      </c>
      <c r="K740" s="249" t="s">
        <v>137</v>
      </c>
      <c r="L740" s="78"/>
      <c r="M740" s="78"/>
      <c r="N740" s="19" t="s">
        <v>3877</v>
      </c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3878</v>
      </c>
      <c r="AF740" s="52" t="s">
        <v>2444</v>
      </c>
      <c r="AG740" s="52" t="s">
        <v>3537</v>
      </c>
      <c r="AH740" s="52" t="s">
        <v>3451</v>
      </c>
      <c r="AI740" s="52" t="s">
        <v>3467</v>
      </c>
      <c r="AJ740" s="52"/>
      <c r="AK740" s="52" t="s">
        <v>1491</v>
      </c>
      <c r="AL740" s="52" t="s">
        <v>1568</v>
      </c>
      <c r="AM740" s="52" t="s">
        <v>3553</v>
      </c>
      <c r="AN740" s="119"/>
      <c r="AO740" s="119"/>
      <c r="AP740" s="119">
        <f t="shared" si="23"/>
        <v>89000</v>
      </c>
      <c r="AQ740" s="189" t="s">
        <v>2445</v>
      </c>
      <c r="AR740" s="189" t="s">
        <v>2445</v>
      </c>
      <c r="AS740" s="332" t="s">
        <v>2445</v>
      </c>
      <c r="AT740" s="332" t="s">
        <v>2445</v>
      </c>
      <c r="AU740" s="332" t="s">
        <v>2445</v>
      </c>
      <c r="AV740" s="19"/>
      <c r="AW740" s="19"/>
      <c r="AX740" s="19"/>
    </row>
    <row r="741" spans="1:50" s="123" customFormat="1" ht="72" hidden="1" x14ac:dyDescent="0.2">
      <c r="A741" s="52" t="s">
        <v>51</v>
      </c>
      <c r="B741" s="52" t="s">
        <v>277</v>
      </c>
      <c r="C741" s="52" t="s">
        <v>276</v>
      </c>
      <c r="D741" s="52" t="s">
        <v>10</v>
      </c>
      <c r="E741" s="52" t="s">
        <v>311</v>
      </c>
      <c r="F741" s="121" t="s">
        <v>2310</v>
      </c>
      <c r="G741" s="52" t="s">
        <v>1040</v>
      </c>
      <c r="H741" s="71" t="s">
        <v>459</v>
      </c>
      <c r="I741" s="71" t="s">
        <v>271</v>
      </c>
      <c r="J741" s="122">
        <v>50000</v>
      </c>
      <c r="K741" s="249" t="s">
        <v>137</v>
      </c>
      <c r="L741" s="78"/>
      <c r="M741" s="78"/>
      <c r="N741" s="19" t="s">
        <v>3877</v>
      </c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3878</v>
      </c>
      <c r="AF741" s="52" t="s">
        <v>2444</v>
      </c>
      <c r="AG741" s="52" t="s">
        <v>3537</v>
      </c>
      <c r="AH741" s="52" t="s">
        <v>3451</v>
      </c>
      <c r="AI741" s="52" t="s">
        <v>3467</v>
      </c>
      <c r="AJ741" s="52"/>
      <c r="AK741" s="52" t="s">
        <v>1491</v>
      </c>
      <c r="AL741" s="52" t="s">
        <v>1568</v>
      </c>
      <c r="AM741" s="52" t="s">
        <v>3553</v>
      </c>
      <c r="AN741" s="119"/>
      <c r="AO741" s="119"/>
      <c r="AP741" s="119">
        <f t="shared" si="23"/>
        <v>50000</v>
      </c>
      <c r="AQ741" s="189" t="s">
        <v>2445</v>
      </c>
      <c r="AR741" s="189" t="s">
        <v>2445</v>
      </c>
      <c r="AS741" s="332" t="s">
        <v>2445</v>
      </c>
      <c r="AT741" s="332" t="s">
        <v>2445</v>
      </c>
      <c r="AU741" s="332" t="s">
        <v>2445</v>
      </c>
      <c r="AV741" s="19"/>
      <c r="AW741" s="19"/>
      <c r="AX741" s="19"/>
    </row>
    <row r="742" spans="1:50" s="123" customFormat="1" ht="72" hidden="1" x14ac:dyDescent="0.2">
      <c r="A742" s="52" t="s">
        <v>51</v>
      </c>
      <c r="B742" s="52" t="s">
        <v>277</v>
      </c>
      <c r="C742" s="52" t="s">
        <v>276</v>
      </c>
      <c r="D742" s="52" t="s">
        <v>10</v>
      </c>
      <c r="E742" s="52" t="s">
        <v>311</v>
      </c>
      <c r="F742" s="121" t="s">
        <v>2311</v>
      </c>
      <c r="G742" s="52" t="s">
        <v>1041</v>
      </c>
      <c r="H742" s="71" t="s">
        <v>303</v>
      </c>
      <c r="I742" s="71" t="s">
        <v>1042</v>
      </c>
      <c r="J742" s="122">
        <v>25000</v>
      </c>
      <c r="K742" s="249" t="s">
        <v>137</v>
      </c>
      <c r="L742" s="78"/>
      <c r="M742" s="78"/>
      <c r="N742" s="19" t="s">
        <v>3877</v>
      </c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3878</v>
      </c>
      <c r="AF742" s="52" t="s">
        <v>2444</v>
      </c>
      <c r="AG742" s="52" t="s">
        <v>3537</v>
      </c>
      <c r="AH742" s="52" t="s">
        <v>3451</v>
      </c>
      <c r="AI742" s="52" t="s">
        <v>3467</v>
      </c>
      <c r="AJ742" s="52"/>
      <c r="AK742" s="52" t="s">
        <v>1491</v>
      </c>
      <c r="AL742" s="52" t="s">
        <v>1568</v>
      </c>
      <c r="AM742" s="52" t="s">
        <v>3553</v>
      </c>
      <c r="AN742" s="119"/>
      <c r="AO742" s="119"/>
      <c r="AP742" s="119">
        <f t="shared" si="23"/>
        <v>25000</v>
      </c>
      <c r="AQ742" s="189" t="s">
        <v>2445</v>
      </c>
      <c r="AR742" s="189" t="s">
        <v>2445</v>
      </c>
      <c r="AS742" s="332" t="s">
        <v>2445</v>
      </c>
      <c r="AT742" s="332" t="s">
        <v>2445</v>
      </c>
      <c r="AU742" s="332" t="s">
        <v>2445</v>
      </c>
      <c r="AV742" s="19"/>
      <c r="AW742" s="19"/>
      <c r="AX742" s="19"/>
    </row>
    <row r="743" spans="1:50" s="123" customFormat="1" ht="72" hidden="1" x14ac:dyDescent="0.2">
      <c r="A743" s="52" t="s">
        <v>51</v>
      </c>
      <c r="B743" s="52" t="s">
        <v>277</v>
      </c>
      <c r="C743" s="52" t="s">
        <v>276</v>
      </c>
      <c r="D743" s="52" t="s">
        <v>10</v>
      </c>
      <c r="E743" s="52" t="s">
        <v>311</v>
      </c>
      <c r="F743" s="121" t="s">
        <v>2312</v>
      </c>
      <c r="G743" s="52" t="s">
        <v>1043</v>
      </c>
      <c r="H743" s="71" t="s">
        <v>303</v>
      </c>
      <c r="I743" s="71" t="s">
        <v>268</v>
      </c>
      <c r="J743" s="122">
        <v>54000</v>
      </c>
      <c r="K743" s="249" t="s">
        <v>137</v>
      </c>
      <c r="L743" s="78"/>
      <c r="M743" s="78"/>
      <c r="N743" s="19" t="s">
        <v>3877</v>
      </c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3878</v>
      </c>
      <c r="AF743" s="52" t="s">
        <v>2444</v>
      </c>
      <c r="AG743" s="52" t="s">
        <v>3537</v>
      </c>
      <c r="AH743" s="52" t="s">
        <v>3451</v>
      </c>
      <c r="AI743" s="52" t="s">
        <v>3467</v>
      </c>
      <c r="AJ743" s="52"/>
      <c r="AK743" s="52" t="s">
        <v>1486</v>
      </c>
      <c r="AL743" s="52" t="s">
        <v>1571</v>
      </c>
      <c r="AM743" s="52" t="s">
        <v>3553</v>
      </c>
      <c r="AN743" s="119"/>
      <c r="AO743" s="119"/>
      <c r="AP743" s="119">
        <f t="shared" si="23"/>
        <v>54000</v>
      </c>
      <c r="AQ743" s="189" t="s">
        <v>2445</v>
      </c>
      <c r="AR743" s="189" t="s">
        <v>2445</v>
      </c>
      <c r="AS743" s="332" t="s">
        <v>2445</v>
      </c>
      <c r="AT743" s="332" t="s">
        <v>2445</v>
      </c>
      <c r="AU743" s="332" t="s">
        <v>2445</v>
      </c>
      <c r="AV743" s="19"/>
      <c r="AW743" s="19"/>
      <c r="AX743" s="19"/>
    </row>
    <row r="744" spans="1:50" s="123" customFormat="1" ht="108" hidden="1" x14ac:dyDescent="0.2">
      <c r="A744" s="52" t="s">
        <v>51</v>
      </c>
      <c r="B744" s="52" t="s">
        <v>277</v>
      </c>
      <c r="C744" s="52" t="s">
        <v>17</v>
      </c>
      <c r="D744" s="52" t="s">
        <v>34</v>
      </c>
      <c r="E744" s="52" t="s">
        <v>454</v>
      </c>
      <c r="F744" s="121" t="s">
        <v>2313</v>
      </c>
      <c r="G744" s="52" t="s">
        <v>1123</v>
      </c>
      <c r="H744" s="71" t="s">
        <v>270</v>
      </c>
      <c r="I744" s="71" t="s">
        <v>1122</v>
      </c>
      <c r="J744" s="122">
        <v>1800000</v>
      </c>
      <c r="K744" s="249" t="s">
        <v>137</v>
      </c>
      <c r="L744" s="78"/>
      <c r="M744" s="78"/>
      <c r="N744" s="18" t="s">
        <v>3879</v>
      </c>
      <c r="O744" s="19"/>
      <c r="P744" s="19"/>
      <c r="Q744" s="19"/>
      <c r="R744" s="19"/>
      <c r="S744" s="19"/>
      <c r="T744" s="19"/>
      <c r="U744" s="19"/>
      <c r="V744" s="19"/>
      <c r="W744" s="19"/>
      <c r="X744" s="18"/>
      <c r="Y744" s="46"/>
      <c r="Z744" s="19"/>
      <c r="AA744" s="19"/>
      <c r="AB744" s="19"/>
      <c r="AC744" s="19"/>
      <c r="AD744" s="19"/>
      <c r="AE744" s="19" t="s">
        <v>3880</v>
      </c>
      <c r="AF744" s="52" t="s">
        <v>3280</v>
      </c>
      <c r="AG744" s="52" t="s">
        <v>3539</v>
      </c>
      <c r="AH744" s="52" t="s">
        <v>1571</v>
      </c>
      <c r="AI744" s="52" t="s">
        <v>3467</v>
      </c>
      <c r="AJ744" s="52"/>
      <c r="AK744" s="52" t="s">
        <v>1492</v>
      </c>
      <c r="AL744" s="52" t="s">
        <v>1568</v>
      </c>
      <c r="AM744" s="52" t="s">
        <v>3553</v>
      </c>
      <c r="AN744" s="119"/>
      <c r="AO744" s="119"/>
      <c r="AP744" s="119">
        <f t="shared" si="23"/>
        <v>1800000</v>
      </c>
      <c r="AQ744" s="189" t="s">
        <v>3882</v>
      </c>
      <c r="AR744" s="189" t="s">
        <v>3882</v>
      </c>
      <c r="AS744" s="18" t="s">
        <v>3883</v>
      </c>
      <c r="AT744" s="18" t="s">
        <v>3883</v>
      </c>
      <c r="AU744" s="18" t="s">
        <v>3883</v>
      </c>
      <c r="AV744" s="19"/>
      <c r="AW744" s="19"/>
      <c r="AX744" s="19" t="s">
        <v>3884</v>
      </c>
    </row>
    <row r="745" spans="1:50" s="123" customFormat="1" ht="144" x14ac:dyDescent="0.2">
      <c r="A745" s="52" t="s">
        <v>52</v>
      </c>
      <c r="B745" s="52" t="s">
        <v>277</v>
      </c>
      <c r="C745" s="52" t="s">
        <v>276</v>
      </c>
      <c r="D745" s="52" t="s">
        <v>11</v>
      </c>
      <c r="E745" s="52" t="s">
        <v>454</v>
      </c>
      <c r="F745" s="121" t="s">
        <v>2314</v>
      </c>
      <c r="G745" s="52" t="s">
        <v>1044</v>
      </c>
      <c r="H745" s="71" t="s">
        <v>317</v>
      </c>
      <c r="I745" s="71" t="s">
        <v>271</v>
      </c>
      <c r="J745" s="122">
        <v>139500</v>
      </c>
      <c r="K745" s="249" t="s">
        <v>137</v>
      </c>
      <c r="L745" s="78"/>
      <c r="M745" s="78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54" t="s">
        <v>3295</v>
      </c>
      <c r="AF745" s="54" t="s">
        <v>3295</v>
      </c>
      <c r="AG745" s="52" t="s">
        <v>3544</v>
      </c>
      <c r="AH745" s="54" t="s">
        <v>3472</v>
      </c>
      <c r="AI745" s="52" t="s">
        <v>2456</v>
      </c>
      <c r="AJ745" s="52"/>
      <c r="AK745" s="54" t="s">
        <v>1494</v>
      </c>
      <c r="AL745" s="54" t="s">
        <v>1571</v>
      </c>
      <c r="AM745" s="52" t="s">
        <v>3553</v>
      </c>
      <c r="AN745" s="119">
        <v>128000</v>
      </c>
      <c r="AO745" s="119"/>
      <c r="AP745" s="119">
        <f t="shared" si="23"/>
        <v>11500</v>
      </c>
      <c r="AQ745" s="189" t="s">
        <v>1495</v>
      </c>
      <c r="AR745" s="189" t="s">
        <v>1495</v>
      </c>
      <c r="AS745" s="18" t="s">
        <v>3288</v>
      </c>
      <c r="AT745" s="18" t="s">
        <v>3288</v>
      </c>
      <c r="AU745" s="18" t="s">
        <v>3288</v>
      </c>
      <c r="AV745" s="16">
        <v>128000</v>
      </c>
      <c r="AW745" s="16">
        <v>11500</v>
      </c>
      <c r="AX745" s="17"/>
    </row>
    <row r="746" spans="1:50" s="123" customFormat="1" ht="144" x14ac:dyDescent="0.2">
      <c r="A746" s="52" t="s">
        <v>52</v>
      </c>
      <c r="B746" s="52" t="s">
        <v>277</v>
      </c>
      <c r="C746" s="52" t="s">
        <v>276</v>
      </c>
      <c r="D746" s="52" t="s">
        <v>11</v>
      </c>
      <c r="E746" s="52" t="s">
        <v>454</v>
      </c>
      <c r="F746" s="121" t="s">
        <v>2315</v>
      </c>
      <c r="G746" s="52" t="s">
        <v>1045</v>
      </c>
      <c r="H746" s="71" t="s">
        <v>317</v>
      </c>
      <c r="I746" s="71" t="s">
        <v>271</v>
      </c>
      <c r="J746" s="122">
        <v>251000</v>
      </c>
      <c r="K746" s="249" t="s">
        <v>137</v>
      </c>
      <c r="L746" s="78"/>
      <c r="M746" s="78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54" t="s">
        <v>3295</v>
      </c>
      <c r="AF746" s="54" t="s">
        <v>3295</v>
      </c>
      <c r="AG746" s="52" t="s">
        <v>3544</v>
      </c>
      <c r="AH746" s="54" t="s">
        <v>3472</v>
      </c>
      <c r="AI746" s="52" t="s">
        <v>2456</v>
      </c>
      <c r="AJ746" s="52"/>
      <c r="AK746" s="54" t="s">
        <v>1494</v>
      </c>
      <c r="AL746" s="54" t="s">
        <v>1571</v>
      </c>
      <c r="AM746" s="52" t="s">
        <v>3553</v>
      </c>
      <c r="AN746" s="119">
        <v>211000</v>
      </c>
      <c r="AO746" s="119"/>
      <c r="AP746" s="119">
        <f t="shared" si="23"/>
        <v>40000</v>
      </c>
      <c r="AQ746" s="189" t="s">
        <v>1495</v>
      </c>
      <c r="AR746" s="189" t="s">
        <v>1495</v>
      </c>
      <c r="AS746" s="18" t="s">
        <v>3288</v>
      </c>
      <c r="AT746" s="18" t="s">
        <v>3288</v>
      </c>
      <c r="AU746" s="18" t="s">
        <v>3288</v>
      </c>
      <c r="AV746" s="16">
        <v>211000</v>
      </c>
      <c r="AW746" s="16">
        <v>40000</v>
      </c>
      <c r="AX746" s="17"/>
    </row>
    <row r="747" spans="1:50" s="123" customFormat="1" ht="144" x14ac:dyDescent="0.2">
      <c r="A747" s="52" t="s">
        <v>52</v>
      </c>
      <c r="B747" s="52" t="s">
        <v>277</v>
      </c>
      <c r="C747" s="52" t="s">
        <v>276</v>
      </c>
      <c r="D747" s="52" t="s">
        <v>11</v>
      </c>
      <c r="E747" s="52" t="s">
        <v>454</v>
      </c>
      <c r="F747" s="121" t="s">
        <v>2316</v>
      </c>
      <c r="G747" s="52" t="s">
        <v>1046</v>
      </c>
      <c r="H747" s="71" t="s">
        <v>303</v>
      </c>
      <c r="I747" s="71" t="s">
        <v>271</v>
      </c>
      <c r="J747" s="122">
        <v>616000</v>
      </c>
      <c r="K747" s="249" t="s">
        <v>137</v>
      </c>
      <c r="L747" s="78"/>
      <c r="M747" s="78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54" t="s">
        <v>3295</v>
      </c>
      <c r="AF747" s="54" t="s">
        <v>3295</v>
      </c>
      <c r="AG747" s="52" t="s">
        <v>3544</v>
      </c>
      <c r="AH747" s="54" t="s">
        <v>3472</v>
      </c>
      <c r="AI747" s="52" t="s">
        <v>2456</v>
      </c>
      <c r="AJ747" s="52"/>
      <c r="AK747" s="54" t="s">
        <v>1494</v>
      </c>
      <c r="AL747" s="54" t="s">
        <v>1571</v>
      </c>
      <c r="AM747" s="52" t="s">
        <v>3553</v>
      </c>
      <c r="AN747" s="119">
        <v>452000</v>
      </c>
      <c r="AO747" s="119"/>
      <c r="AP747" s="119">
        <f t="shared" si="23"/>
        <v>164000</v>
      </c>
      <c r="AQ747" s="189" t="s">
        <v>1495</v>
      </c>
      <c r="AR747" s="189" t="s">
        <v>1495</v>
      </c>
      <c r="AS747" s="18" t="s">
        <v>3288</v>
      </c>
      <c r="AT747" s="18" t="s">
        <v>3288</v>
      </c>
      <c r="AU747" s="18" t="s">
        <v>3288</v>
      </c>
      <c r="AV747" s="16">
        <v>452000</v>
      </c>
      <c r="AW747" s="16">
        <v>164000</v>
      </c>
      <c r="AX747" s="17"/>
    </row>
    <row r="748" spans="1:50" s="123" customFormat="1" ht="72" x14ac:dyDescent="0.2">
      <c r="A748" s="52" t="s">
        <v>52</v>
      </c>
      <c r="B748" s="52" t="s">
        <v>277</v>
      </c>
      <c r="C748" s="52" t="s">
        <v>276</v>
      </c>
      <c r="D748" s="52" t="s">
        <v>11</v>
      </c>
      <c r="E748" s="52" t="s">
        <v>454</v>
      </c>
      <c r="F748" s="121" t="s">
        <v>2317</v>
      </c>
      <c r="G748" s="52" t="s">
        <v>1047</v>
      </c>
      <c r="H748" s="71" t="s">
        <v>319</v>
      </c>
      <c r="I748" s="71" t="s">
        <v>553</v>
      </c>
      <c r="J748" s="122">
        <v>200000</v>
      </c>
      <c r="K748" s="249" t="s">
        <v>137</v>
      </c>
      <c r="L748" s="78"/>
      <c r="M748" s="78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8" t="s">
        <v>3284</v>
      </c>
      <c r="AC748" s="18" t="s">
        <v>3339</v>
      </c>
      <c r="AD748" s="16">
        <v>188000</v>
      </c>
      <c r="AE748" s="20" t="s">
        <v>3885</v>
      </c>
      <c r="AF748" s="54" t="s">
        <v>3295</v>
      </c>
      <c r="AG748" s="52" t="s">
        <v>3544</v>
      </c>
      <c r="AH748" s="54" t="s">
        <v>3472</v>
      </c>
      <c r="AI748" s="54" t="s">
        <v>2456</v>
      </c>
      <c r="AJ748" s="54"/>
      <c r="AK748" s="54" t="s">
        <v>1494</v>
      </c>
      <c r="AL748" s="54" t="s">
        <v>1571</v>
      </c>
      <c r="AM748" s="52" t="s">
        <v>3553</v>
      </c>
      <c r="AN748" s="119">
        <v>188000</v>
      </c>
      <c r="AO748" s="119"/>
      <c r="AP748" s="119">
        <f t="shared" si="23"/>
        <v>12000</v>
      </c>
      <c r="AQ748" s="189"/>
      <c r="AR748" s="189"/>
      <c r="AS748" s="18"/>
      <c r="AT748" s="18"/>
      <c r="AU748" s="18"/>
      <c r="AV748" s="16">
        <v>188000</v>
      </c>
      <c r="AW748" s="16">
        <v>12000</v>
      </c>
      <c r="AX748" s="402"/>
    </row>
    <row r="749" spans="1:50" s="123" customFormat="1" ht="72" x14ac:dyDescent="0.2">
      <c r="A749" s="52" t="s">
        <v>52</v>
      </c>
      <c r="B749" s="52" t="s">
        <v>277</v>
      </c>
      <c r="C749" s="52" t="s">
        <v>276</v>
      </c>
      <c r="D749" s="52" t="s">
        <v>11</v>
      </c>
      <c r="E749" s="52" t="s">
        <v>454</v>
      </c>
      <c r="F749" s="121" t="s">
        <v>2318</v>
      </c>
      <c r="G749" s="52" t="s">
        <v>1048</v>
      </c>
      <c r="H749" s="71" t="s">
        <v>319</v>
      </c>
      <c r="I749" s="71" t="s">
        <v>273</v>
      </c>
      <c r="J749" s="122">
        <v>36000</v>
      </c>
      <c r="K749" s="249" t="s">
        <v>137</v>
      </c>
      <c r="L749" s="78"/>
      <c r="M749" s="78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8" t="s">
        <v>3284</v>
      </c>
      <c r="AC749" s="18" t="s">
        <v>3339</v>
      </c>
      <c r="AD749" s="16">
        <v>32000</v>
      </c>
      <c r="AE749" s="20" t="s">
        <v>3885</v>
      </c>
      <c r="AF749" s="54" t="s">
        <v>3295</v>
      </c>
      <c r="AG749" s="52" t="s">
        <v>3544</v>
      </c>
      <c r="AH749" s="54" t="s">
        <v>3472</v>
      </c>
      <c r="AI749" s="54" t="s">
        <v>2456</v>
      </c>
      <c r="AJ749" s="54"/>
      <c r="AK749" s="54" t="s">
        <v>1494</v>
      </c>
      <c r="AL749" s="54" t="s">
        <v>1571</v>
      </c>
      <c r="AM749" s="52" t="s">
        <v>3553</v>
      </c>
      <c r="AN749" s="119">
        <v>32000</v>
      </c>
      <c r="AO749" s="119"/>
      <c r="AP749" s="119">
        <f t="shared" si="23"/>
        <v>4000</v>
      </c>
      <c r="AQ749" s="189"/>
      <c r="AR749" s="189"/>
      <c r="AS749" s="18"/>
      <c r="AT749" s="18"/>
      <c r="AU749" s="18"/>
      <c r="AV749" s="16">
        <v>32000</v>
      </c>
      <c r="AW749" s="16">
        <v>4000</v>
      </c>
      <c r="AX749" s="402"/>
    </row>
    <row r="750" spans="1:50" s="123" customFormat="1" ht="72" x14ac:dyDescent="0.2">
      <c r="A750" s="52" t="s">
        <v>52</v>
      </c>
      <c r="B750" s="52" t="s">
        <v>277</v>
      </c>
      <c r="C750" s="52" t="s">
        <v>276</v>
      </c>
      <c r="D750" s="52" t="s">
        <v>11</v>
      </c>
      <c r="E750" s="52" t="s">
        <v>454</v>
      </c>
      <c r="F750" s="121" t="s">
        <v>2319</v>
      </c>
      <c r="G750" s="52" t="s">
        <v>1049</v>
      </c>
      <c r="H750" s="71" t="s">
        <v>303</v>
      </c>
      <c r="I750" s="71" t="s">
        <v>273</v>
      </c>
      <c r="J750" s="122">
        <v>150000</v>
      </c>
      <c r="K750" s="249" t="s">
        <v>137</v>
      </c>
      <c r="L750" s="78"/>
      <c r="M750" s="78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8" t="s">
        <v>3284</v>
      </c>
      <c r="AC750" s="18" t="s">
        <v>3339</v>
      </c>
      <c r="AD750" s="16">
        <v>140000</v>
      </c>
      <c r="AE750" s="20" t="s">
        <v>3885</v>
      </c>
      <c r="AF750" s="54" t="s">
        <v>3295</v>
      </c>
      <c r="AG750" s="52" t="s">
        <v>3544</v>
      </c>
      <c r="AH750" s="54" t="s">
        <v>3472</v>
      </c>
      <c r="AI750" s="54" t="s">
        <v>2456</v>
      </c>
      <c r="AJ750" s="54"/>
      <c r="AK750" s="54" t="s">
        <v>1494</v>
      </c>
      <c r="AL750" s="54" t="s">
        <v>1571</v>
      </c>
      <c r="AM750" s="52" t="s">
        <v>3553</v>
      </c>
      <c r="AN750" s="119">
        <v>140000</v>
      </c>
      <c r="AO750" s="119"/>
      <c r="AP750" s="119">
        <f t="shared" si="23"/>
        <v>10000</v>
      </c>
      <c r="AQ750" s="189"/>
      <c r="AR750" s="189"/>
      <c r="AS750" s="18"/>
      <c r="AT750" s="18"/>
      <c r="AU750" s="18"/>
      <c r="AV750" s="16">
        <v>140000</v>
      </c>
      <c r="AW750" s="16">
        <v>10000</v>
      </c>
      <c r="AX750" s="402"/>
    </row>
    <row r="751" spans="1:50" s="123" customFormat="1" ht="72" x14ac:dyDescent="0.2">
      <c r="A751" s="52" t="s">
        <v>52</v>
      </c>
      <c r="B751" s="52" t="s">
        <v>277</v>
      </c>
      <c r="C751" s="52" t="s">
        <v>276</v>
      </c>
      <c r="D751" s="52" t="s">
        <v>11</v>
      </c>
      <c r="E751" s="52" t="s">
        <v>454</v>
      </c>
      <c r="F751" s="121" t="s">
        <v>2320</v>
      </c>
      <c r="G751" s="52" t="s">
        <v>1050</v>
      </c>
      <c r="H751" s="71" t="s">
        <v>459</v>
      </c>
      <c r="I751" s="71" t="s">
        <v>268</v>
      </c>
      <c r="J751" s="122">
        <v>120000</v>
      </c>
      <c r="K751" s="249" t="s">
        <v>137</v>
      </c>
      <c r="L751" s="78"/>
      <c r="M751" s="78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8" t="s">
        <v>3284</v>
      </c>
      <c r="AC751" s="18" t="s">
        <v>3339</v>
      </c>
      <c r="AD751" s="16">
        <v>100000</v>
      </c>
      <c r="AE751" s="20" t="s">
        <v>3885</v>
      </c>
      <c r="AF751" s="54" t="s">
        <v>3295</v>
      </c>
      <c r="AG751" s="52" t="s">
        <v>3544</v>
      </c>
      <c r="AH751" s="54" t="s">
        <v>3472</v>
      </c>
      <c r="AI751" s="54" t="s">
        <v>2456</v>
      </c>
      <c r="AJ751" s="54"/>
      <c r="AK751" s="54" t="s">
        <v>1494</v>
      </c>
      <c r="AL751" s="54" t="s">
        <v>1571</v>
      </c>
      <c r="AM751" s="52" t="s">
        <v>3553</v>
      </c>
      <c r="AN751" s="119">
        <v>100000</v>
      </c>
      <c r="AO751" s="119"/>
      <c r="AP751" s="119">
        <f t="shared" si="23"/>
        <v>20000</v>
      </c>
      <c r="AQ751" s="189"/>
      <c r="AR751" s="189"/>
      <c r="AS751" s="18"/>
      <c r="AT751" s="18"/>
      <c r="AU751" s="18"/>
      <c r="AV751" s="16">
        <v>100000</v>
      </c>
      <c r="AW751" s="16">
        <v>20000</v>
      </c>
      <c r="AX751" s="402"/>
    </row>
    <row r="752" spans="1:50" s="123" customFormat="1" ht="72" hidden="1" x14ac:dyDescent="0.2">
      <c r="A752" s="52" t="s">
        <v>52</v>
      </c>
      <c r="B752" s="52" t="s">
        <v>277</v>
      </c>
      <c r="C752" s="52" t="s">
        <v>276</v>
      </c>
      <c r="D752" s="52" t="s">
        <v>286</v>
      </c>
      <c r="E752" s="52" t="s">
        <v>454</v>
      </c>
      <c r="F752" s="121" t="s">
        <v>2321</v>
      </c>
      <c r="G752" s="52" t="s">
        <v>1051</v>
      </c>
      <c r="H752" s="71" t="s">
        <v>414</v>
      </c>
      <c r="I752" s="71" t="s">
        <v>271</v>
      </c>
      <c r="J752" s="122">
        <v>560000</v>
      </c>
      <c r="K752" s="249" t="s">
        <v>137</v>
      </c>
      <c r="L752" s="78"/>
      <c r="M752" s="78"/>
      <c r="N752" s="311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195" t="s">
        <v>3886</v>
      </c>
      <c r="AF752" s="54" t="s">
        <v>3314</v>
      </c>
      <c r="AG752" s="54" t="s">
        <v>3544</v>
      </c>
      <c r="AH752" s="52" t="s">
        <v>3475</v>
      </c>
      <c r="AI752" s="52" t="s">
        <v>2457</v>
      </c>
      <c r="AJ752" s="52"/>
      <c r="AK752" s="54" t="s">
        <v>1496</v>
      </c>
      <c r="AL752" s="52" t="s">
        <v>1568</v>
      </c>
      <c r="AM752" s="52" t="s">
        <v>3553</v>
      </c>
      <c r="AN752" s="119"/>
      <c r="AO752" s="119">
        <v>327440</v>
      </c>
      <c r="AP752" s="119">
        <f t="shared" si="23"/>
        <v>232560</v>
      </c>
      <c r="AQ752" s="189"/>
      <c r="AR752" s="189"/>
      <c r="AS752" s="18"/>
      <c r="AT752" s="18"/>
      <c r="AU752" s="18"/>
      <c r="AV752" s="16">
        <v>327440</v>
      </c>
      <c r="AW752" s="16">
        <v>232560</v>
      </c>
      <c r="AX752" s="310"/>
    </row>
    <row r="753" spans="1:50" s="123" customFormat="1" ht="90" hidden="1" x14ac:dyDescent="0.2">
      <c r="A753" s="52" t="s">
        <v>52</v>
      </c>
      <c r="B753" s="52" t="s">
        <v>277</v>
      </c>
      <c r="C753" s="52" t="s">
        <v>276</v>
      </c>
      <c r="D753" s="52" t="s">
        <v>286</v>
      </c>
      <c r="E753" s="52" t="s">
        <v>454</v>
      </c>
      <c r="F753" s="121" t="s">
        <v>2322</v>
      </c>
      <c r="G753" s="52" t="s">
        <v>1052</v>
      </c>
      <c r="H753" s="71" t="s">
        <v>387</v>
      </c>
      <c r="I753" s="71" t="s">
        <v>271</v>
      </c>
      <c r="J753" s="122">
        <v>149600</v>
      </c>
      <c r="K753" s="249" t="s">
        <v>137</v>
      </c>
      <c r="L753" s="78"/>
      <c r="M753" s="78"/>
      <c r="N753" s="311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100560</v>
      </c>
      <c r="X753" s="18" t="s">
        <v>1182</v>
      </c>
      <c r="Y753" s="18" t="s">
        <v>3312</v>
      </c>
      <c r="Z753" s="16">
        <v>100560</v>
      </c>
      <c r="AA753" s="19">
        <v>7014232091</v>
      </c>
      <c r="AB753" s="18" t="s">
        <v>3313</v>
      </c>
      <c r="AC753" s="18" t="s">
        <v>3313</v>
      </c>
      <c r="AD753" s="16">
        <v>100560</v>
      </c>
      <c r="AE753" s="195" t="s">
        <v>3886</v>
      </c>
      <c r="AF753" s="54" t="s">
        <v>3314</v>
      </c>
      <c r="AG753" s="54" t="s">
        <v>3544</v>
      </c>
      <c r="AH753" s="52" t="s">
        <v>3475</v>
      </c>
      <c r="AI753" s="52" t="s">
        <v>2457</v>
      </c>
      <c r="AJ753" s="52"/>
      <c r="AK753" s="54" t="s">
        <v>1496</v>
      </c>
      <c r="AL753" s="52" t="s">
        <v>1568</v>
      </c>
      <c r="AM753" s="52" t="s">
        <v>3553</v>
      </c>
      <c r="AN753" s="119"/>
      <c r="AO753" s="119">
        <v>100560</v>
      </c>
      <c r="AP753" s="119">
        <f t="shared" si="23"/>
        <v>49040</v>
      </c>
      <c r="AQ753" s="189"/>
      <c r="AR753" s="189"/>
      <c r="AS753" s="18"/>
      <c r="AT753" s="18"/>
      <c r="AU753" s="18"/>
      <c r="AV753" s="16">
        <v>100560</v>
      </c>
      <c r="AW753" s="16">
        <v>49040</v>
      </c>
      <c r="AX753" s="310"/>
    </row>
    <row r="754" spans="1:50" s="123" customFormat="1" ht="90" hidden="1" x14ac:dyDescent="0.2">
      <c r="A754" s="52" t="s">
        <v>52</v>
      </c>
      <c r="B754" s="52" t="s">
        <v>277</v>
      </c>
      <c r="C754" s="52" t="s">
        <v>276</v>
      </c>
      <c r="D754" s="52" t="s">
        <v>286</v>
      </c>
      <c r="E754" s="52" t="s">
        <v>454</v>
      </c>
      <c r="F754" s="121" t="s">
        <v>2323</v>
      </c>
      <c r="G754" s="52" t="s">
        <v>1053</v>
      </c>
      <c r="H754" s="71" t="s">
        <v>269</v>
      </c>
      <c r="I754" s="71" t="s">
        <v>271</v>
      </c>
      <c r="J754" s="122">
        <v>39200</v>
      </c>
      <c r="K754" s="249" t="s">
        <v>137</v>
      </c>
      <c r="L754" s="78"/>
      <c r="M754" s="78"/>
      <c r="N754" s="311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36000</v>
      </c>
      <c r="X754" s="18" t="s">
        <v>1182</v>
      </c>
      <c r="Y754" s="18" t="s">
        <v>3312</v>
      </c>
      <c r="Z754" s="16">
        <v>36000</v>
      </c>
      <c r="AA754" s="19">
        <v>7014232091</v>
      </c>
      <c r="AB754" s="18" t="s">
        <v>3313</v>
      </c>
      <c r="AC754" s="18" t="s">
        <v>3313</v>
      </c>
      <c r="AD754" s="16">
        <v>36000</v>
      </c>
      <c r="AE754" s="195" t="s">
        <v>3886</v>
      </c>
      <c r="AF754" s="54" t="s">
        <v>3314</v>
      </c>
      <c r="AG754" s="54" t="s">
        <v>3544</v>
      </c>
      <c r="AH754" s="52" t="s">
        <v>3475</v>
      </c>
      <c r="AI754" s="52" t="s">
        <v>2457</v>
      </c>
      <c r="AJ754" s="52"/>
      <c r="AK754" s="54" t="s">
        <v>1496</v>
      </c>
      <c r="AL754" s="52" t="s">
        <v>1568</v>
      </c>
      <c r="AM754" s="52" t="s">
        <v>3553</v>
      </c>
      <c r="AN754" s="119"/>
      <c r="AO754" s="119">
        <v>36000</v>
      </c>
      <c r="AP754" s="119">
        <f t="shared" si="23"/>
        <v>3200</v>
      </c>
      <c r="AQ754" s="189"/>
      <c r="AR754" s="189"/>
      <c r="AS754" s="18"/>
      <c r="AT754" s="18"/>
      <c r="AU754" s="18"/>
      <c r="AV754" s="16">
        <v>36000</v>
      </c>
      <c r="AW754" s="16">
        <v>3200</v>
      </c>
      <c r="AX754" s="310"/>
    </row>
    <row r="755" spans="1:50" s="123" customFormat="1" ht="72" hidden="1" x14ac:dyDescent="0.2">
      <c r="A755" s="52" t="s">
        <v>52</v>
      </c>
      <c r="B755" s="52" t="s">
        <v>277</v>
      </c>
      <c r="C755" s="52" t="s">
        <v>276</v>
      </c>
      <c r="D755" s="52" t="s">
        <v>13</v>
      </c>
      <c r="E755" s="52" t="s">
        <v>454</v>
      </c>
      <c r="F755" s="121" t="s">
        <v>2324</v>
      </c>
      <c r="G755" s="52" t="s">
        <v>1054</v>
      </c>
      <c r="H755" s="71" t="s">
        <v>414</v>
      </c>
      <c r="I755" s="71" t="s">
        <v>274</v>
      </c>
      <c r="J755" s="122">
        <v>105000</v>
      </c>
      <c r="K755" s="78"/>
      <c r="L755" s="78"/>
      <c r="M755" s="249" t="s">
        <v>137</v>
      </c>
      <c r="N755" s="311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>
        <v>7014299968</v>
      </c>
      <c r="AB755" s="18" t="s">
        <v>3827</v>
      </c>
      <c r="AC755" s="18" t="s">
        <v>3284</v>
      </c>
      <c r="AD755" s="16">
        <v>104930</v>
      </c>
      <c r="AE755" s="195" t="s">
        <v>3885</v>
      </c>
      <c r="AF755" s="54" t="s">
        <v>3295</v>
      </c>
      <c r="AG755" s="52" t="s">
        <v>3544</v>
      </c>
      <c r="AH755" s="54" t="s">
        <v>3472</v>
      </c>
      <c r="AI755" s="52" t="s">
        <v>2457</v>
      </c>
      <c r="AJ755" s="52"/>
      <c r="AK755" s="54" t="s">
        <v>1496</v>
      </c>
      <c r="AL755" s="52" t="s">
        <v>1568</v>
      </c>
      <c r="AM755" s="52" t="s">
        <v>3553</v>
      </c>
      <c r="AN755" s="119"/>
      <c r="AO755" s="119">
        <v>104930</v>
      </c>
      <c r="AP755" s="119">
        <f t="shared" si="23"/>
        <v>70</v>
      </c>
      <c r="AQ755" s="189"/>
      <c r="AR755" s="189"/>
      <c r="AS755" s="18"/>
      <c r="AT755" s="18"/>
      <c r="AU755" s="18"/>
      <c r="AV755" s="16">
        <v>104930</v>
      </c>
      <c r="AW755" s="19">
        <v>70</v>
      </c>
      <c r="AX755" s="19"/>
    </row>
    <row r="756" spans="1:50" s="123" customFormat="1" ht="72" hidden="1" x14ac:dyDescent="0.2">
      <c r="A756" s="52" t="s">
        <v>52</v>
      </c>
      <c r="B756" s="52" t="s">
        <v>277</v>
      </c>
      <c r="C756" s="52" t="s">
        <v>276</v>
      </c>
      <c r="D756" s="52" t="s">
        <v>13</v>
      </c>
      <c r="E756" s="52" t="s">
        <v>454</v>
      </c>
      <c r="F756" s="121" t="s">
        <v>2325</v>
      </c>
      <c r="G756" s="52" t="s">
        <v>1055</v>
      </c>
      <c r="H756" s="71" t="s">
        <v>317</v>
      </c>
      <c r="I756" s="71" t="s">
        <v>271</v>
      </c>
      <c r="J756" s="122">
        <v>40000</v>
      </c>
      <c r="K756" s="78"/>
      <c r="L756" s="78"/>
      <c r="M756" s="249" t="s">
        <v>137</v>
      </c>
      <c r="N756" s="311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>
        <v>7014299968</v>
      </c>
      <c r="AB756" s="18" t="s">
        <v>3827</v>
      </c>
      <c r="AC756" s="18" t="s">
        <v>3284</v>
      </c>
      <c r="AD756" s="16">
        <v>39500</v>
      </c>
      <c r="AE756" s="195" t="s">
        <v>3885</v>
      </c>
      <c r="AF756" s="54" t="s">
        <v>3295</v>
      </c>
      <c r="AG756" s="52" t="s">
        <v>3544</v>
      </c>
      <c r="AH756" s="54" t="s">
        <v>3472</v>
      </c>
      <c r="AI756" s="52" t="s">
        <v>2457</v>
      </c>
      <c r="AJ756" s="52"/>
      <c r="AK756" s="54" t="s">
        <v>1496</v>
      </c>
      <c r="AL756" s="52" t="s">
        <v>1568</v>
      </c>
      <c r="AM756" s="52" t="s">
        <v>3553</v>
      </c>
      <c r="AN756" s="119"/>
      <c r="AO756" s="119">
        <v>39500</v>
      </c>
      <c r="AP756" s="119">
        <f t="shared" si="23"/>
        <v>500</v>
      </c>
      <c r="AQ756" s="189"/>
      <c r="AR756" s="189"/>
      <c r="AS756" s="18"/>
      <c r="AT756" s="18"/>
      <c r="AU756" s="18"/>
      <c r="AV756" s="16">
        <v>39500</v>
      </c>
      <c r="AW756" s="19">
        <v>500</v>
      </c>
      <c r="AX756" s="19"/>
    </row>
    <row r="757" spans="1:50" s="123" customFormat="1" ht="72" hidden="1" x14ac:dyDescent="0.2">
      <c r="A757" s="52" t="s">
        <v>52</v>
      </c>
      <c r="B757" s="52" t="s">
        <v>277</v>
      </c>
      <c r="C757" s="52" t="s">
        <v>276</v>
      </c>
      <c r="D757" s="52" t="s">
        <v>13</v>
      </c>
      <c r="E757" s="52" t="s">
        <v>454</v>
      </c>
      <c r="F757" s="121" t="s">
        <v>2326</v>
      </c>
      <c r="G757" s="52" t="s">
        <v>1056</v>
      </c>
      <c r="H757" s="71" t="s">
        <v>269</v>
      </c>
      <c r="I757" s="71" t="s">
        <v>274</v>
      </c>
      <c r="J757" s="122">
        <v>50000</v>
      </c>
      <c r="K757" s="78"/>
      <c r="L757" s="78"/>
      <c r="M757" s="249" t="s">
        <v>137</v>
      </c>
      <c r="N757" s="311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>
        <v>7014299968</v>
      </c>
      <c r="AB757" s="18" t="s">
        <v>3827</v>
      </c>
      <c r="AC757" s="18" t="s">
        <v>3284</v>
      </c>
      <c r="AD757" s="16">
        <v>49980</v>
      </c>
      <c r="AE757" s="195" t="s">
        <v>3885</v>
      </c>
      <c r="AF757" s="54" t="s">
        <v>3295</v>
      </c>
      <c r="AG757" s="52" t="s">
        <v>3544</v>
      </c>
      <c r="AH757" s="54" t="s">
        <v>3472</v>
      </c>
      <c r="AI757" s="52" t="s">
        <v>2457</v>
      </c>
      <c r="AJ757" s="52"/>
      <c r="AK757" s="54" t="s">
        <v>1496</v>
      </c>
      <c r="AL757" s="52" t="s">
        <v>1568</v>
      </c>
      <c r="AM757" s="52" t="s">
        <v>3553</v>
      </c>
      <c r="AN757" s="119"/>
      <c r="AO757" s="119">
        <v>49980</v>
      </c>
      <c r="AP757" s="119">
        <f t="shared" si="23"/>
        <v>20</v>
      </c>
      <c r="AQ757" s="189"/>
      <c r="AR757" s="189"/>
      <c r="AS757" s="18"/>
      <c r="AT757" s="18"/>
      <c r="AU757" s="18"/>
      <c r="AV757" s="16">
        <v>49980</v>
      </c>
      <c r="AW757" s="19">
        <v>20</v>
      </c>
      <c r="AX757" s="19"/>
    </row>
    <row r="758" spans="1:50" s="123" customFormat="1" ht="72" hidden="1" x14ac:dyDescent="0.2">
      <c r="A758" s="52" t="s">
        <v>52</v>
      </c>
      <c r="B758" s="52" t="s">
        <v>277</v>
      </c>
      <c r="C758" s="52" t="s">
        <v>276</v>
      </c>
      <c r="D758" s="52" t="s">
        <v>28</v>
      </c>
      <c r="E758" s="52" t="s">
        <v>454</v>
      </c>
      <c r="F758" s="121" t="s">
        <v>2327</v>
      </c>
      <c r="G758" s="52" t="s">
        <v>1057</v>
      </c>
      <c r="H758" s="71" t="s">
        <v>270</v>
      </c>
      <c r="I758" s="71" t="s">
        <v>271</v>
      </c>
      <c r="J758" s="122">
        <v>7000</v>
      </c>
      <c r="K758" s="78"/>
      <c r="L758" s="78"/>
      <c r="M758" s="249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195" t="s">
        <v>3332</v>
      </c>
      <c r="AF758" s="54" t="s">
        <v>3332</v>
      </c>
      <c r="AG758" s="54" t="s">
        <v>3544</v>
      </c>
      <c r="AH758" s="52" t="s">
        <v>2457</v>
      </c>
      <c r="AI758" s="52" t="s">
        <v>2457</v>
      </c>
      <c r="AJ758" s="52"/>
      <c r="AK758" s="54" t="s">
        <v>1498</v>
      </c>
      <c r="AL758" s="52" t="s">
        <v>1571</v>
      </c>
      <c r="AM758" s="52" t="s">
        <v>3552</v>
      </c>
      <c r="AN758" s="119"/>
      <c r="AO758" s="119">
        <v>7000</v>
      </c>
      <c r="AP758" s="119">
        <f t="shared" si="23"/>
        <v>0</v>
      </c>
      <c r="AQ758" s="189"/>
      <c r="AR758" s="189"/>
      <c r="AS758" s="332"/>
      <c r="AT758" s="332"/>
      <c r="AU758" s="332"/>
      <c r="AV758" s="15">
        <v>7000</v>
      </c>
      <c r="AW758" s="19">
        <v>0</v>
      </c>
      <c r="AX758" s="19"/>
    </row>
    <row r="759" spans="1:50" s="123" customFormat="1" ht="72" hidden="1" x14ac:dyDescent="0.2">
      <c r="A759" s="52" t="s">
        <v>52</v>
      </c>
      <c r="B759" s="52" t="s">
        <v>277</v>
      </c>
      <c r="C759" s="52" t="s">
        <v>276</v>
      </c>
      <c r="D759" s="52" t="s">
        <v>28</v>
      </c>
      <c r="E759" s="52" t="s">
        <v>454</v>
      </c>
      <c r="F759" s="121" t="s">
        <v>2328</v>
      </c>
      <c r="G759" s="52" t="s">
        <v>1058</v>
      </c>
      <c r="H759" s="71" t="s">
        <v>270</v>
      </c>
      <c r="I759" s="71" t="s">
        <v>271</v>
      </c>
      <c r="J759" s="122">
        <v>8500</v>
      </c>
      <c r="K759" s="78"/>
      <c r="L759" s="78"/>
      <c r="M759" s="249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195" t="s">
        <v>3332</v>
      </c>
      <c r="AF759" s="54" t="s">
        <v>3332</v>
      </c>
      <c r="AG759" s="54" t="s">
        <v>3544</v>
      </c>
      <c r="AH759" s="52" t="s">
        <v>2457</v>
      </c>
      <c r="AI759" s="52" t="s">
        <v>2457</v>
      </c>
      <c r="AJ759" s="52"/>
      <c r="AK759" s="54" t="s">
        <v>1498</v>
      </c>
      <c r="AL759" s="52" t="s">
        <v>1571</v>
      </c>
      <c r="AM759" s="52" t="s">
        <v>3552</v>
      </c>
      <c r="AN759" s="119"/>
      <c r="AO759" s="119">
        <v>8500</v>
      </c>
      <c r="AP759" s="119">
        <f t="shared" si="23"/>
        <v>0</v>
      </c>
      <c r="AQ759" s="189"/>
      <c r="AR759" s="189"/>
      <c r="AS759" s="332"/>
      <c r="AT759" s="332"/>
      <c r="AU759" s="332"/>
      <c r="AV759" s="15">
        <v>8500</v>
      </c>
      <c r="AW759" s="19">
        <v>0</v>
      </c>
      <c r="AX759" s="19"/>
    </row>
    <row r="760" spans="1:50" s="123" customFormat="1" ht="72" hidden="1" x14ac:dyDescent="0.2">
      <c r="A760" s="52" t="s">
        <v>52</v>
      </c>
      <c r="B760" s="52" t="s">
        <v>277</v>
      </c>
      <c r="C760" s="52" t="s">
        <v>276</v>
      </c>
      <c r="D760" s="52" t="s">
        <v>33</v>
      </c>
      <c r="E760" s="52" t="s">
        <v>454</v>
      </c>
      <c r="F760" s="121" t="s">
        <v>2329</v>
      </c>
      <c r="G760" s="52" t="s">
        <v>1059</v>
      </c>
      <c r="H760" s="71" t="s">
        <v>402</v>
      </c>
      <c r="I760" s="71" t="s">
        <v>274</v>
      </c>
      <c r="J760" s="122">
        <v>250000</v>
      </c>
      <c r="K760" s="78"/>
      <c r="L760" s="78"/>
      <c r="M760" s="249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195" t="s">
        <v>3886</v>
      </c>
      <c r="AF760" s="54" t="s">
        <v>3314</v>
      </c>
      <c r="AG760" s="54" t="s">
        <v>3544</v>
      </c>
      <c r="AH760" s="52" t="s">
        <v>3475</v>
      </c>
      <c r="AI760" s="52" t="s">
        <v>2457</v>
      </c>
      <c r="AJ760" s="52"/>
      <c r="AK760" s="54" t="s">
        <v>1498</v>
      </c>
      <c r="AL760" s="52" t="s">
        <v>1571</v>
      </c>
      <c r="AM760" s="52" t="s">
        <v>3553</v>
      </c>
      <c r="AN760" s="122"/>
      <c r="AO760" s="122">
        <v>250000</v>
      </c>
      <c r="AP760" s="119">
        <f t="shared" si="23"/>
        <v>0</v>
      </c>
      <c r="AQ760" s="189"/>
      <c r="AR760" s="189"/>
      <c r="AS760" s="18"/>
      <c r="AT760" s="18"/>
      <c r="AU760" s="18"/>
      <c r="AV760" s="15">
        <v>250000</v>
      </c>
      <c r="AW760" s="19">
        <v>0</v>
      </c>
      <c r="AX760" s="19"/>
    </row>
    <row r="761" spans="1:50" s="123" customFormat="1" ht="72" hidden="1" x14ac:dyDescent="0.2">
      <c r="A761" s="52" t="s">
        <v>52</v>
      </c>
      <c r="B761" s="52" t="s">
        <v>277</v>
      </c>
      <c r="C761" s="52" t="s">
        <v>17</v>
      </c>
      <c r="D761" s="52" t="s">
        <v>34</v>
      </c>
      <c r="E761" s="52" t="s">
        <v>454</v>
      </c>
      <c r="F761" s="121" t="s">
        <v>2330</v>
      </c>
      <c r="G761" s="52" t="s">
        <v>1138</v>
      </c>
      <c r="H761" s="71" t="s">
        <v>270</v>
      </c>
      <c r="I761" s="71" t="s">
        <v>1119</v>
      </c>
      <c r="J761" s="122">
        <v>16000000</v>
      </c>
      <c r="K761" s="249" t="s">
        <v>137</v>
      </c>
      <c r="L761" s="78"/>
      <c r="M761" s="78"/>
      <c r="N761" s="19" t="s">
        <v>3340</v>
      </c>
      <c r="O761" s="19"/>
      <c r="P761" s="19"/>
      <c r="Q761" s="19"/>
      <c r="R761" s="19"/>
      <c r="S761" s="19" t="s">
        <v>78</v>
      </c>
      <c r="T761" s="19"/>
      <c r="U761" s="19"/>
      <c r="V761" s="19"/>
      <c r="W761" s="19"/>
      <c r="X761" s="18" t="s">
        <v>3341</v>
      </c>
      <c r="Y761" s="46"/>
      <c r="Z761" s="19"/>
      <c r="AA761" s="19"/>
      <c r="AB761" s="19"/>
      <c r="AC761" s="19"/>
      <c r="AD761" s="19"/>
      <c r="AE761" s="19" t="s">
        <v>3887</v>
      </c>
      <c r="AF761" s="54" t="s">
        <v>3342</v>
      </c>
      <c r="AG761" s="54" t="s">
        <v>3539</v>
      </c>
      <c r="AH761" s="54" t="s">
        <v>1571</v>
      </c>
      <c r="AI761" s="52" t="s">
        <v>3467</v>
      </c>
      <c r="AJ761" s="52"/>
      <c r="AK761" s="54" t="s">
        <v>1499</v>
      </c>
      <c r="AL761" s="54" t="s">
        <v>1568</v>
      </c>
      <c r="AM761" s="52" t="s">
        <v>3553</v>
      </c>
      <c r="AN761" s="119"/>
      <c r="AO761" s="119"/>
      <c r="AP761" s="119">
        <f t="shared" si="23"/>
        <v>16000000</v>
      </c>
      <c r="AQ761" s="189" t="s">
        <v>3288</v>
      </c>
      <c r="AR761" s="189" t="s">
        <v>3288</v>
      </c>
      <c r="AS761" s="18" t="s">
        <v>3288</v>
      </c>
      <c r="AT761" s="18" t="s">
        <v>3288</v>
      </c>
      <c r="AU761" s="18" t="s">
        <v>3288</v>
      </c>
      <c r="AV761" s="19"/>
      <c r="AW761" s="19"/>
      <c r="AX761" s="19"/>
    </row>
    <row r="762" spans="1:50" s="123" customFormat="1" ht="72" hidden="1" x14ac:dyDescent="0.2">
      <c r="A762" s="52" t="s">
        <v>52</v>
      </c>
      <c r="B762" s="52" t="s">
        <v>277</v>
      </c>
      <c r="C762" s="52" t="s">
        <v>17</v>
      </c>
      <c r="D762" s="52" t="s">
        <v>34</v>
      </c>
      <c r="E762" s="52" t="s">
        <v>454</v>
      </c>
      <c r="F762" s="121" t="s">
        <v>2331</v>
      </c>
      <c r="G762" s="52" t="s">
        <v>1139</v>
      </c>
      <c r="H762" s="71" t="s">
        <v>270</v>
      </c>
      <c r="I762" s="71" t="s">
        <v>1122</v>
      </c>
      <c r="J762" s="122">
        <v>1800000</v>
      </c>
      <c r="K762" s="249" t="s">
        <v>137</v>
      </c>
      <c r="L762" s="78"/>
      <c r="M762" s="78"/>
      <c r="N762" s="19" t="s">
        <v>3343</v>
      </c>
      <c r="O762" s="19" t="s">
        <v>3888</v>
      </c>
      <c r="P762" s="19" t="s">
        <v>3889</v>
      </c>
      <c r="Q762" s="19" t="s">
        <v>3890</v>
      </c>
      <c r="R762" s="19" t="s">
        <v>12</v>
      </c>
      <c r="S762" s="19" t="s">
        <v>78</v>
      </c>
      <c r="T762" s="19"/>
      <c r="U762" s="19"/>
      <c r="V762" s="19" t="s">
        <v>3891</v>
      </c>
      <c r="W762" s="19" t="s">
        <v>3892</v>
      </c>
      <c r="X762" s="18" t="s">
        <v>1261</v>
      </c>
      <c r="Y762" s="19" t="s">
        <v>3895</v>
      </c>
      <c r="Z762" s="19" t="s">
        <v>3894</v>
      </c>
      <c r="AA762" s="19">
        <v>7014338828</v>
      </c>
      <c r="AB762" s="19"/>
      <c r="AC762" s="19"/>
      <c r="AD762" s="19"/>
      <c r="AE762" s="20" t="s">
        <v>3295</v>
      </c>
      <c r="AF762" s="54" t="s">
        <v>3344</v>
      </c>
      <c r="AG762" s="54" t="s">
        <v>3540</v>
      </c>
      <c r="AH762" s="54" t="s">
        <v>3479</v>
      </c>
      <c r="AI762" s="52" t="s">
        <v>2456</v>
      </c>
      <c r="AJ762" s="52"/>
      <c r="AK762" s="54" t="s">
        <v>1500</v>
      </c>
      <c r="AL762" s="54" t="s">
        <v>1568</v>
      </c>
      <c r="AM762" s="52" t="s">
        <v>3553</v>
      </c>
      <c r="AN762" s="119">
        <v>1578000</v>
      </c>
      <c r="AO762" s="119"/>
      <c r="AP762" s="119">
        <f t="shared" si="23"/>
        <v>222000</v>
      </c>
      <c r="AQ762" s="189"/>
      <c r="AR762" s="189"/>
      <c r="AS762" s="18"/>
      <c r="AT762" s="18"/>
      <c r="AU762" s="18"/>
      <c r="AV762" s="16">
        <v>1578000</v>
      </c>
      <c r="AW762" s="16">
        <v>222000</v>
      </c>
      <c r="AX762" s="19"/>
    </row>
    <row r="763" spans="1:50" s="123" customFormat="1" ht="72" hidden="1" x14ac:dyDescent="0.2">
      <c r="A763" s="52" t="s">
        <v>52</v>
      </c>
      <c r="B763" s="52" t="s">
        <v>277</v>
      </c>
      <c r="C763" s="52" t="s">
        <v>17</v>
      </c>
      <c r="D763" s="52" t="s">
        <v>34</v>
      </c>
      <c r="E763" s="52" t="s">
        <v>454</v>
      </c>
      <c r="F763" s="121" t="s">
        <v>2332</v>
      </c>
      <c r="G763" s="52" t="s">
        <v>1140</v>
      </c>
      <c r="H763" s="71" t="s">
        <v>270</v>
      </c>
      <c r="I763" s="71" t="s">
        <v>1119</v>
      </c>
      <c r="J763" s="122">
        <v>9000000</v>
      </c>
      <c r="K763" s="249" t="s">
        <v>137</v>
      </c>
      <c r="L763" s="78"/>
      <c r="M763" s="78"/>
      <c r="N763" s="19" t="s">
        <v>3345</v>
      </c>
      <c r="O763" s="19"/>
      <c r="P763" s="19"/>
      <c r="Q763" s="19"/>
      <c r="R763" s="19"/>
      <c r="S763" s="19" t="s">
        <v>78</v>
      </c>
      <c r="T763" s="19"/>
      <c r="U763" s="19"/>
      <c r="V763" s="19"/>
      <c r="W763" s="19"/>
      <c r="X763" s="18" t="s">
        <v>3346</v>
      </c>
      <c r="Y763" s="46"/>
      <c r="Z763" s="19"/>
      <c r="AA763" s="19"/>
      <c r="AB763" s="19"/>
      <c r="AC763" s="19"/>
      <c r="AD763" s="19"/>
      <c r="AE763" s="19" t="s">
        <v>3893</v>
      </c>
      <c r="AF763" s="54" t="s">
        <v>3347</v>
      </c>
      <c r="AG763" s="54" t="s">
        <v>3538</v>
      </c>
      <c r="AH763" s="54" t="s">
        <v>3480</v>
      </c>
      <c r="AI763" s="52" t="s">
        <v>3467</v>
      </c>
      <c r="AJ763" s="52"/>
      <c r="AK763" s="54" t="s">
        <v>1500</v>
      </c>
      <c r="AL763" s="54" t="s">
        <v>1568</v>
      </c>
      <c r="AM763" s="52" t="s">
        <v>3553</v>
      </c>
      <c r="AN763" s="119"/>
      <c r="AO763" s="119"/>
      <c r="AP763" s="119">
        <f t="shared" si="23"/>
        <v>9000000</v>
      </c>
      <c r="AQ763" s="189" t="s">
        <v>3288</v>
      </c>
      <c r="AR763" s="189" t="s">
        <v>3288</v>
      </c>
      <c r="AS763" s="18" t="s">
        <v>3288</v>
      </c>
      <c r="AT763" s="18" t="s">
        <v>3288</v>
      </c>
      <c r="AU763" s="18" t="s">
        <v>3288</v>
      </c>
      <c r="AV763" s="19"/>
      <c r="AW763" s="19"/>
      <c r="AX763" s="19"/>
    </row>
    <row r="764" spans="1:50" s="123" customFormat="1" ht="72" x14ac:dyDescent="0.2">
      <c r="A764" s="52" t="s">
        <v>53</v>
      </c>
      <c r="B764" s="52" t="s">
        <v>277</v>
      </c>
      <c r="C764" s="52" t="s">
        <v>276</v>
      </c>
      <c r="D764" s="52" t="s">
        <v>11</v>
      </c>
      <c r="E764" s="52" t="s">
        <v>454</v>
      </c>
      <c r="F764" s="121" t="s">
        <v>2333</v>
      </c>
      <c r="G764" s="52" t="s">
        <v>1060</v>
      </c>
      <c r="H764" s="71" t="s">
        <v>270</v>
      </c>
      <c r="I764" s="71" t="s">
        <v>271</v>
      </c>
      <c r="J764" s="122">
        <v>20600</v>
      </c>
      <c r="K764" s="78"/>
      <c r="L764" s="78"/>
      <c r="M764" s="249" t="s">
        <v>137</v>
      </c>
      <c r="N764" s="19"/>
      <c r="O764" s="166" t="s">
        <v>2601</v>
      </c>
      <c r="P764" s="19" t="s">
        <v>3896</v>
      </c>
      <c r="Q764" s="19" t="s">
        <v>1504</v>
      </c>
      <c r="R764" s="19" t="s">
        <v>1502</v>
      </c>
      <c r="S764" s="19" t="s">
        <v>1191</v>
      </c>
      <c r="T764" s="19" t="s">
        <v>3897</v>
      </c>
      <c r="U764" s="19"/>
      <c r="V764" s="19" t="s">
        <v>3898</v>
      </c>
      <c r="W764" s="16">
        <v>16500</v>
      </c>
      <c r="X764" s="18">
        <v>1</v>
      </c>
      <c r="Y764" s="46" t="s">
        <v>3899</v>
      </c>
      <c r="Z764" s="16">
        <v>16500</v>
      </c>
      <c r="AA764" s="19">
        <v>7014301538</v>
      </c>
      <c r="AB764" s="19"/>
      <c r="AC764" s="19"/>
      <c r="AD764" s="19"/>
      <c r="AE764" s="57" t="s">
        <v>3900</v>
      </c>
      <c r="AF764" s="266" t="s">
        <v>1503</v>
      </c>
      <c r="AG764" s="266" t="s">
        <v>3539</v>
      </c>
      <c r="AH764" s="266" t="s">
        <v>3453</v>
      </c>
      <c r="AI764" s="52" t="s">
        <v>2456</v>
      </c>
      <c r="AJ764" s="52"/>
      <c r="AK764" s="266" t="s">
        <v>1503</v>
      </c>
      <c r="AL764" s="52" t="s">
        <v>1569</v>
      </c>
      <c r="AM764" s="52" t="s">
        <v>3553</v>
      </c>
      <c r="AN764" s="119">
        <v>16500</v>
      </c>
      <c r="AO764" s="119"/>
      <c r="AP764" s="119">
        <f t="shared" si="23"/>
        <v>4100</v>
      </c>
      <c r="AQ764" s="341" t="s">
        <v>2449</v>
      </c>
      <c r="AR764" s="341" t="s">
        <v>3924</v>
      </c>
      <c r="AS764" s="332" t="s">
        <v>3925</v>
      </c>
      <c r="AT764" s="332" t="s">
        <v>3925</v>
      </c>
      <c r="AU764" s="311"/>
      <c r="AV764" s="311"/>
      <c r="AW764" s="311"/>
      <c r="AX764" s="311"/>
    </row>
    <row r="765" spans="1:50" s="123" customFormat="1" ht="72" x14ac:dyDescent="0.2">
      <c r="A765" s="52" t="s">
        <v>53</v>
      </c>
      <c r="B765" s="52" t="s">
        <v>277</v>
      </c>
      <c r="C765" s="52" t="s">
        <v>276</v>
      </c>
      <c r="D765" s="52" t="s">
        <v>11</v>
      </c>
      <c r="E765" s="52" t="s">
        <v>454</v>
      </c>
      <c r="F765" s="121" t="s">
        <v>2334</v>
      </c>
      <c r="G765" s="52" t="s">
        <v>1061</v>
      </c>
      <c r="H765" s="71" t="s">
        <v>269</v>
      </c>
      <c r="I765" s="71" t="s">
        <v>271</v>
      </c>
      <c r="J765" s="122">
        <v>56000</v>
      </c>
      <c r="K765" s="78"/>
      <c r="L765" s="78"/>
      <c r="M765" s="249" t="s">
        <v>137</v>
      </c>
      <c r="N765" s="19"/>
      <c r="O765" s="166" t="s">
        <v>2601</v>
      </c>
      <c r="P765" s="19" t="s">
        <v>3896</v>
      </c>
      <c r="Q765" s="19" t="s">
        <v>1504</v>
      </c>
      <c r="R765" s="19" t="s">
        <v>1502</v>
      </c>
      <c r="S765" s="19" t="s">
        <v>1191</v>
      </c>
      <c r="T765" s="19" t="s">
        <v>3901</v>
      </c>
      <c r="U765" s="19"/>
      <c r="V765" s="19" t="s">
        <v>3898</v>
      </c>
      <c r="W765" s="16">
        <v>42000</v>
      </c>
      <c r="X765" s="18">
        <v>1</v>
      </c>
      <c r="Y765" s="46" t="s">
        <v>3899</v>
      </c>
      <c r="Z765" s="16">
        <v>42000</v>
      </c>
      <c r="AA765" s="19">
        <v>7014301538</v>
      </c>
      <c r="AB765" s="19"/>
      <c r="AC765" s="19"/>
      <c r="AD765" s="19"/>
      <c r="AE765" s="57" t="s">
        <v>3900</v>
      </c>
      <c r="AF765" s="266" t="s">
        <v>1503</v>
      </c>
      <c r="AG765" s="266" t="s">
        <v>3539</v>
      </c>
      <c r="AH765" s="266" t="s">
        <v>3453</v>
      </c>
      <c r="AI765" s="52" t="s">
        <v>2456</v>
      </c>
      <c r="AJ765" s="52"/>
      <c r="AK765" s="266" t="s">
        <v>1503</v>
      </c>
      <c r="AL765" s="52" t="s">
        <v>1569</v>
      </c>
      <c r="AM765" s="52" t="s">
        <v>3553</v>
      </c>
      <c r="AN765" s="119">
        <v>42000</v>
      </c>
      <c r="AO765" s="119"/>
      <c r="AP765" s="119">
        <f t="shared" si="23"/>
        <v>14000</v>
      </c>
      <c r="AQ765" s="341" t="s">
        <v>2449</v>
      </c>
      <c r="AR765" s="341" t="s">
        <v>2449</v>
      </c>
      <c r="AS765" s="332" t="s">
        <v>2450</v>
      </c>
      <c r="AT765" s="332" t="s">
        <v>2450</v>
      </c>
      <c r="AU765" s="311"/>
      <c r="AV765" s="311"/>
      <c r="AW765" s="311"/>
      <c r="AX765" s="311"/>
    </row>
    <row r="766" spans="1:50" s="123" customFormat="1" ht="72" hidden="1" x14ac:dyDescent="0.2">
      <c r="A766" s="52" t="s">
        <v>53</v>
      </c>
      <c r="B766" s="52" t="s">
        <v>277</v>
      </c>
      <c r="C766" s="52" t="s">
        <v>276</v>
      </c>
      <c r="D766" s="52" t="s">
        <v>11</v>
      </c>
      <c r="E766" s="52" t="s">
        <v>454</v>
      </c>
      <c r="F766" s="121" t="s">
        <v>2335</v>
      </c>
      <c r="G766" s="52" t="s">
        <v>1062</v>
      </c>
      <c r="H766" s="71" t="s">
        <v>270</v>
      </c>
      <c r="I766" s="71" t="s">
        <v>271</v>
      </c>
      <c r="J766" s="122">
        <v>25000</v>
      </c>
      <c r="K766" s="78"/>
      <c r="L766" s="78"/>
      <c r="M766" s="249" t="s">
        <v>137</v>
      </c>
      <c r="N766" s="311"/>
      <c r="O766" s="311"/>
      <c r="P766" s="311"/>
      <c r="Q766" s="311" t="s">
        <v>1504</v>
      </c>
      <c r="R766" s="311" t="s">
        <v>1502</v>
      </c>
      <c r="S766" s="311"/>
      <c r="T766" s="311"/>
      <c r="U766" s="311"/>
      <c r="V766" s="311"/>
      <c r="W766" s="311"/>
      <c r="X766" s="332"/>
      <c r="Y766" s="385"/>
      <c r="Z766" s="311"/>
      <c r="AA766" s="311"/>
      <c r="AB766" s="311"/>
      <c r="AC766" s="311"/>
      <c r="AD766" s="311"/>
      <c r="AE766" s="404" t="s">
        <v>1503</v>
      </c>
      <c r="AF766" s="266" t="s">
        <v>1503</v>
      </c>
      <c r="AG766" s="266" t="s">
        <v>3539</v>
      </c>
      <c r="AH766" s="266" t="s">
        <v>3453</v>
      </c>
      <c r="AI766" s="52" t="s">
        <v>3467</v>
      </c>
      <c r="AJ766" s="52"/>
      <c r="AK766" s="266" t="s">
        <v>1503</v>
      </c>
      <c r="AL766" s="52" t="s">
        <v>1569</v>
      </c>
      <c r="AM766" s="52" t="s">
        <v>3553</v>
      </c>
      <c r="AN766" s="119"/>
      <c r="AO766" s="119"/>
      <c r="AP766" s="119">
        <f t="shared" si="23"/>
        <v>25000</v>
      </c>
      <c r="AQ766" s="341" t="s">
        <v>2449</v>
      </c>
      <c r="AR766" s="341" t="s">
        <v>2449</v>
      </c>
      <c r="AS766" s="332" t="s">
        <v>2450</v>
      </c>
      <c r="AT766" s="332" t="s">
        <v>2450</v>
      </c>
      <c r="AU766" s="311"/>
      <c r="AV766" s="311"/>
      <c r="AW766" s="311"/>
      <c r="AX766" s="311"/>
    </row>
    <row r="767" spans="1:50" s="123" customFormat="1" ht="72" x14ac:dyDescent="0.2">
      <c r="A767" s="52" t="s">
        <v>53</v>
      </c>
      <c r="B767" s="52" t="s">
        <v>277</v>
      </c>
      <c r="C767" s="52" t="s">
        <v>276</v>
      </c>
      <c r="D767" s="52" t="s">
        <v>11</v>
      </c>
      <c r="E767" s="52" t="s">
        <v>454</v>
      </c>
      <c r="F767" s="121" t="s">
        <v>2336</v>
      </c>
      <c r="G767" s="52" t="s">
        <v>1063</v>
      </c>
      <c r="H767" s="71" t="s">
        <v>270</v>
      </c>
      <c r="I767" s="71" t="s">
        <v>273</v>
      </c>
      <c r="J767" s="122">
        <v>4000</v>
      </c>
      <c r="K767" s="78"/>
      <c r="L767" s="78"/>
      <c r="M767" s="249" t="s">
        <v>137</v>
      </c>
      <c r="N767" s="19"/>
      <c r="O767" s="166" t="s">
        <v>2601</v>
      </c>
      <c r="P767" s="19" t="s">
        <v>3896</v>
      </c>
      <c r="Q767" s="19" t="s">
        <v>1504</v>
      </c>
      <c r="R767" s="19" t="s">
        <v>1502</v>
      </c>
      <c r="S767" s="19" t="s">
        <v>1191</v>
      </c>
      <c r="T767" s="19" t="s">
        <v>3902</v>
      </c>
      <c r="U767" s="19" t="s">
        <v>3903</v>
      </c>
      <c r="V767" s="19" t="s">
        <v>3898</v>
      </c>
      <c r="W767" s="16">
        <v>3699.99</v>
      </c>
      <c r="X767" s="18">
        <v>1</v>
      </c>
      <c r="Y767" s="46" t="s">
        <v>3899</v>
      </c>
      <c r="Z767" s="16">
        <v>3699.99</v>
      </c>
      <c r="AA767" s="19">
        <v>7014301538</v>
      </c>
      <c r="AB767" s="19"/>
      <c r="AC767" s="19"/>
      <c r="AD767" s="19"/>
      <c r="AE767" s="57" t="s">
        <v>3900</v>
      </c>
      <c r="AF767" s="266" t="s">
        <v>1503</v>
      </c>
      <c r="AG767" s="266" t="s">
        <v>3539</v>
      </c>
      <c r="AH767" s="266" t="s">
        <v>3453</v>
      </c>
      <c r="AI767" s="52" t="s">
        <v>2456</v>
      </c>
      <c r="AJ767" s="52"/>
      <c r="AK767" s="266" t="s">
        <v>1503</v>
      </c>
      <c r="AL767" s="52" t="s">
        <v>1569</v>
      </c>
      <c r="AM767" s="52" t="s">
        <v>3553</v>
      </c>
      <c r="AN767" s="119">
        <v>3699.99</v>
      </c>
      <c r="AO767" s="119"/>
      <c r="AP767" s="119">
        <f t="shared" si="23"/>
        <v>300.01000000000022</v>
      </c>
      <c r="AQ767" s="341" t="s">
        <v>2449</v>
      </c>
      <c r="AR767" s="341" t="s">
        <v>2449</v>
      </c>
      <c r="AS767" s="332" t="s">
        <v>2450</v>
      </c>
      <c r="AT767" s="332" t="s">
        <v>2450</v>
      </c>
      <c r="AU767" s="311"/>
      <c r="AV767" s="311"/>
      <c r="AW767" s="311"/>
      <c r="AX767" s="311"/>
    </row>
    <row r="768" spans="1:50" s="123" customFormat="1" ht="72" x14ac:dyDescent="0.2">
      <c r="A768" s="52" t="s">
        <v>53</v>
      </c>
      <c r="B768" s="52" t="s">
        <v>277</v>
      </c>
      <c r="C768" s="52" t="s">
        <v>276</v>
      </c>
      <c r="D768" s="52" t="s">
        <v>11</v>
      </c>
      <c r="E768" s="52" t="s">
        <v>454</v>
      </c>
      <c r="F768" s="121" t="s">
        <v>2337</v>
      </c>
      <c r="G768" s="52" t="s">
        <v>1064</v>
      </c>
      <c r="H768" s="71" t="s">
        <v>317</v>
      </c>
      <c r="I768" s="71" t="s">
        <v>273</v>
      </c>
      <c r="J768" s="122">
        <v>35000</v>
      </c>
      <c r="K768" s="78"/>
      <c r="L768" s="78"/>
      <c r="M768" s="249" t="s">
        <v>137</v>
      </c>
      <c r="N768" s="19"/>
      <c r="O768" s="166" t="s">
        <v>2601</v>
      </c>
      <c r="P768" s="19" t="s">
        <v>3896</v>
      </c>
      <c r="Q768" s="19" t="s">
        <v>1504</v>
      </c>
      <c r="R768" s="19" t="s">
        <v>1502</v>
      </c>
      <c r="S768" s="19" t="s">
        <v>1191</v>
      </c>
      <c r="T768" s="19" t="s">
        <v>3904</v>
      </c>
      <c r="U768" s="19"/>
      <c r="V768" s="19" t="s">
        <v>3898</v>
      </c>
      <c r="W768" s="16">
        <v>26500</v>
      </c>
      <c r="X768" s="18">
        <v>1</v>
      </c>
      <c r="Y768" s="46" t="s">
        <v>3899</v>
      </c>
      <c r="Z768" s="16">
        <v>26500</v>
      </c>
      <c r="AA768" s="19">
        <v>7014301538</v>
      </c>
      <c r="AB768" s="19"/>
      <c r="AC768" s="19"/>
      <c r="AD768" s="19"/>
      <c r="AE768" s="57" t="s">
        <v>3900</v>
      </c>
      <c r="AF768" s="266" t="s">
        <v>1503</v>
      </c>
      <c r="AG768" s="266" t="s">
        <v>3539</v>
      </c>
      <c r="AH768" s="266" t="s">
        <v>3453</v>
      </c>
      <c r="AI768" s="52" t="s">
        <v>2456</v>
      </c>
      <c r="AJ768" s="52"/>
      <c r="AK768" s="266" t="s">
        <v>1503</v>
      </c>
      <c r="AL768" s="52" t="s">
        <v>1569</v>
      </c>
      <c r="AM768" s="52" t="s">
        <v>3553</v>
      </c>
      <c r="AN768" s="119">
        <v>26500</v>
      </c>
      <c r="AO768" s="119"/>
      <c r="AP768" s="119">
        <f t="shared" si="23"/>
        <v>8500</v>
      </c>
      <c r="AQ768" s="341" t="s">
        <v>2449</v>
      </c>
      <c r="AR768" s="341" t="s">
        <v>2449</v>
      </c>
      <c r="AS768" s="332" t="s">
        <v>2450</v>
      </c>
      <c r="AT768" s="332" t="s">
        <v>2450</v>
      </c>
      <c r="AU768" s="311"/>
      <c r="AV768" s="311"/>
      <c r="AW768" s="311"/>
      <c r="AX768" s="311"/>
    </row>
    <row r="769" spans="1:50" s="123" customFormat="1" ht="72" x14ac:dyDescent="0.2">
      <c r="A769" s="52" t="s">
        <v>53</v>
      </c>
      <c r="B769" s="52" t="s">
        <v>277</v>
      </c>
      <c r="C769" s="52" t="s">
        <v>276</v>
      </c>
      <c r="D769" s="52" t="s">
        <v>11</v>
      </c>
      <c r="E769" s="52" t="s">
        <v>454</v>
      </c>
      <c r="F769" s="121" t="s">
        <v>2338</v>
      </c>
      <c r="G769" s="52" t="s">
        <v>1065</v>
      </c>
      <c r="H769" s="71" t="s">
        <v>1066</v>
      </c>
      <c r="I769" s="71" t="s">
        <v>268</v>
      </c>
      <c r="J769" s="122">
        <v>497500</v>
      </c>
      <c r="K769" s="78"/>
      <c r="L769" s="78"/>
      <c r="M769" s="249" t="s">
        <v>137</v>
      </c>
      <c r="N769" s="19"/>
      <c r="O769" s="166" t="s">
        <v>2620</v>
      </c>
      <c r="P769" s="19" t="s">
        <v>3905</v>
      </c>
      <c r="Q769" s="19" t="s">
        <v>3906</v>
      </c>
      <c r="R769" s="19" t="s">
        <v>1502</v>
      </c>
      <c r="S769" s="19" t="s">
        <v>1191</v>
      </c>
      <c r="T769" s="19"/>
      <c r="U769" s="19"/>
      <c r="V769" s="19" t="s">
        <v>3907</v>
      </c>
      <c r="W769" s="16">
        <v>488675.35</v>
      </c>
      <c r="X769" s="18">
        <v>1</v>
      </c>
      <c r="Y769" s="46" t="s">
        <v>3908</v>
      </c>
      <c r="Z769" s="16">
        <v>488675.35</v>
      </c>
      <c r="AA769" s="19">
        <v>7014303046</v>
      </c>
      <c r="AB769" s="19"/>
      <c r="AC769" s="19"/>
      <c r="AD769" s="19"/>
      <c r="AE769" s="57" t="s">
        <v>3909</v>
      </c>
      <c r="AF769" s="266" t="s">
        <v>1503</v>
      </c>
      <c r="AG769" s="266" t="s">
        <v>3539</v>
      </c>
      <c r="AH769" s="266" t="s">
        <v>3453</v>
      </c>
      <c r="AI769" s="52" t="s">
        <v>2456</v>
      </c>
      <c r="AJ769" s="52"/>
      <c r="AK769" s="266" t="s">
        <v>1503</v>
      </c>
      <c r="AL769" s="52" t="s">
        <v>1569</v>
      </c>
      <c r="AM769" s="52" t="s">
        <v>3553</v>
      </c>
      <c r="AN769" s="119">
        <v>488674.35</v>
      </c>
      <c r="AO769" s="119"/>
      <c r="AP769" s="119">
        <f t="shared" si="23"/>
        <v>8825.6500000000233</v>
      </c>
      <c r="AQ769" s="341" t="s">
        <v>2449</v>
      </c>
      <c r="AR769" s="341" t="s">
        <v>2449</v>
      </c>
      <c r="AS769" s="332" t="s">
        <v>2450</v>
      </c>
      <c r="AT769" s="332" t="s">
        <v>2450</v>
      </c>
      <c r="AU769" s="311"/>
      <c r="AV769" s="311"/>
      <c r="AW769" s="311"/>
      <c r="AX769" s="311"/>
    </row>
    <row r="770" spans="1:50" s="123" customFormat="1" ht="72" hidden="1" x14ac:dyDescent="0.2">
      <c r="A770" s="52" t="s">
        <v>53</v>
      </c>
      <c r="B770" s="52" t="s">
        <v>277</v>
      </c>
      <c r="C770" s="52" t="s">
        <v>276</v>
      </c>
      <c r="D770" s="52" t="s">
        <v>21</v>
      </c>
      <c r="E770" s="52" t="s">
        <v>454</v>
      </c>
      <c r="F770" s="121" t="s">
        <v>2339</v>
      </c>
      <c r="G770" s="52" t="s">
        <v>1067</v>
      </c>
      <c r="H770" s="71" t="s">
        <v>1068</v>
      </c>
      <c r="I770" s="71" t="s">
        <v>274</v>
      </c>
      <c r="J770" s="122">
        <v>403000</v>
      </c>
      <c r="K770" s="78"/>
      <c r="L770" s="78"/>
      <c r="M770" s="249" t="s">
        <v>137</v>
      </c>
      <c r="N770" s="311"/>
      <c r="O770" s="405" t="s">
        <v>2652</v>
      </c>
      <c r="P770" s="311" t="s">
        <v>3896</v>
      </c>
      <c r="Q770" s="406" t="s">
        <v>3910</v>
      </c>
      <c r="R770" s="407" t="s">
        <v>1502</v>
      </c>
      <c r="S770" s="311" t="s">
        <v>1191</v>
      </c>
      <c r="T770" s="311"/>
      <c r="U770" s="311"/>
      <c r="V770" s="311" t="s">
        <v>3898</v>
      </c>
      <c r="W770" s="347">
        <v>396435</v>
      </c>
      <c r="X770" s="332">
        <v>1</v>
      </c>
      <c r="Y770" s="385" t="s">
        <v>3899</v>
      </c>
      <c r="Z770" s="347">
        <v>396435</v>
      </c>
      <c r="AA770" s="311"/>
      <c r="AB770" s="311"/>
      <c r="AC770" s="311"/>
      <c r="AD770" s="311"/>
      <c r="AE770" s="404" t="s">
        <v>3911</v>
      </c>
      <c r="AF770" s="266" t="s">
        <v>1503</v>
      </c>
      <c r="AG770" s="266" t="s">
        <v>3539</v>
      </c>
      <c r="AH770" s="266" t="s">
        <v>3453</v>
      </c>
      <c r="AI770" s="52" t="s">
        <v>3467</v>
      </c>
      <c r="AJ770" s="52"/>
      <c r="AK770" s="266" t="s">
        <v>1503</v>
      </c>
      <c r="AL770" s="52" t="s">
        <v>1569</v>
      </c>
      <c r="AM770" s="52" t="s">
        <v>3553</v>
      </c>
      <c r="AN770" s="119"/>
      <c r="AO770" s="119"/>
      <c r="AP770" s="119">
        <f t="shared" si="23"/>
        <v>403000</v>
      </c>
      <c r="AQ770" s="341" t="s">
        <v>2449</v>
      </c>
      <c r="AR770" s="341" t="s">
        <v>2449</v>
      </c>
      <c r="AS770" s="332" t="s">
        <v>2450</v>
      </c>
      <c r="AT770" s="332" t="s">
        <v>2450</v>
      </c>
      <c r="AU770" s="311"/>
      <c r="AV770" s="311"/>
      <c r="AW770" s="311"/>
      <c r="AX770" s="311"/>
    </row>
    <row r="771" spans="1:50" s="123" customFormat="1" ht="72" x14ac:dyDescent="0.2">
      <c r="A771" s="52" t="s">
        <v>53</v>
      </c>
      <c r="B771" s="52" t="s">
        <v>277</v>
      </c>
      <c r="C771" s="52" t="s">
        <v>276</v>
      </c>
      <c r="D771" s="52" t="s">
        <v>13</v>
      </c>
      <c r="E771" s="52" t="s">
        <v>454</v>
      </c>
      <c r="F771" s="121" t="s">
        <v>2340</v>
      </c>
      <c r="G771" s="52" t="s">
        <v>1069</v>
      </c>
      <c r="H771" s="71" t="s">
        <v>270</v>
      </c>
      <c r="I771" s="71" t="s">
        <v>274</v>
      </c>
      <c r="J771" s="122">
        <v>190000</v>
      </c>
      <c r="K771" s="78"/>
      <c r="L771" s="78"/>
      <c r="M771" s="249" t="s">
        <v>137</v>
      </c>
      <c r="N771" s="19"/>
      <c r="O771" s="166" t="s">
        <v>2597</v>
      </c>
      <c r="P771" s="19" t="s">
        <v>3896</v>
      </c>
      <c r="Q771" s="19" t="s">
        <v>1508</v>
      </c>
      <c r="R771" s="19" t="s">
        <v>1502</v>
      </c>
      <c r="S771" s="19" t="s">
        <v>1191</v>
      </c>
      <c r="T771" s="19"/>
      <c r="U771" s="19"/>
      <c r="V771" s="19" t="s">
        <v>3912</v>
      </c>
      <c r="W771" s="16">
        <v>189631</v>
      </c>
      <c r="X771" s="18">
        <v>1</v>
      </c>
      <c r="Y771" s="46" t="s">
        <v>3913</v>
      </c>
      <c r="Z771" s="16">
        <v>189631</v>
      </c>
      <c r="AA771" s="19">
        <v>7014303037</v>
      </c>
      <c r="AB771" s="19"/>
      <c r="AC771" s="19"/>
      <c r="AD771" s="19"/>
      <c r="AE771" s="57" t="s">
        <v>3914</v>
      </c>
      <c r="AF771" s="266" t="s">
        <v>1503</v>
      </c>
      <c r="AG771" s="266" t="s">
        <v>3539</v>
      </c>
      <c r="AH771" s="266" t="s">
        <v>3453</v>
      </c>
      <c r="AI771" s="52" t="s">
        <v>2456</v>
      </c>
      <c r="AJ771" s="52"/>
      <c r="AK771" s="266" t="s">
        <v>1503</v>
      </c>
      <c r="AL771" s="52" t="s">
        <v>1569</v>
      </c>
      <c r="AM771" s="52" t="s">
        <v>3553</v>
      </c>
      <c r="AN771" s="119">
        <v>189631</v>
      </c>
      <c r="AO771" s="119"/>
      <c r="AP771" s="119">
        <f t="shared" ref="AP771:AP822" si="24">J771-AN771-AO771</f>
        <v>369</v>
      </c>
      <c r="AQ771" s="341" t="s">
        <v>2449</v>
      </c>
      <c r="AR771" s="341" t="s">
        <v>2449</v>
      </c>
      <c r="AS771" s="332" t="s">
        <v>2450</v>
      </c>
      <c r="AT771" s="332" t="s">
        <v>2450</v>
      </c>
      <c r="AU771" s="311"/>
      <c r="AV771" s="311"/>
      <c r="AW771" s="311"/>
      <c r="AX771" s="311"/>
    </row>
    <row r="772" spans="1:50" s="123" customFormat="1" ht="72" hidden="1" x14ac:dyDescent="0.2">
      <c r="A772" s="52" t="s">
        <v>53</v>
      </c>
      <c r="B772" s="52" t="s">
        <v>277</v>
      </c>
      <c r="C772" s="52" t="s">
        <v>276</v>
      </c>
      <c r="D772" s="52" t="s">
        <v>16</v>
      </c>
      <c r="E772" s="52" t="s">
        <v>454</v>
      </c>
      <c r="F772" s="121" t="s">
        <v>2341</v>
      </c>
      <c r="G772" s="52" t="s">
        <v>1070</v>
      </c>
      <c r="H772" s="71" t="s">
        <v>387</v>
      </c>
      <c r="I772" s="71" t="s">
        <v>1071</v>
      </c>
      <c r="J772" s="122">
        <v>560000</v>
      </c>
      <c r="K772" s="249" t="s">
        <v>137</v>
      </c>
      <c r="L772" s="78"/>
      <c r="M772" s="78"/>
      <c r="N772" s="311" t="s">
        <v>3915</v>
      </c>
      <c r="O772" s="403" t="s">
        <v>2552</v>
      </c>
      <c r="P772" s="311"/>
      <c r="Q772" s="311" t="s">
        <v>3916</v>
      </c>
      <c r="R772" s="311" t="s">
        <v>1502</v>
      </c>
      <c r="S772" s="311" t="s">
        <v>1191</v>
      </c>
      <c r="T772" s="311"/>
      <c r="U772" s="311"/>
      <c r="V772" s="311"/>
      <c r="W772" s="347">
        <v>336966</v>
      </c>
      <c r="X772" s="332">
        <v>1</v>
      </c>
      <c r="Y772" s="385"/>
      <c r="Z772" s="347">
        <v>336966</v>
      </c>
      <c r="AA772" s="311"/>
      <c r="AB772" s="311"/>
      <c r="AC772" s="311"/>
      <c r="AD772" s="311"/>
      <c r="AE772" s="404" t="s">
        <v>3917</v>
      </c>
      <c r="AF772" s="266" t="s">
        <v>1509</v>
      </c>
      <c r="AG772" s="266"/>
      <c r="AH772" s="54" t="s">
        <v>3473</v>
      </c>
      <c r="AI772" s="52" t="s">
        <v>3467</v>
      </c>
      <c r="AJ772" s="52"/>
      <c r="AK772" s="266" t="s">
        <v>1509</v>
      </c>
      <c r="AL772" s="266" t="s">
        <v>1571</v>
      </c>
      <c r="AM772" s="52" t="s">
        <v>3553</v>
      </c>
      <c r="AN772" s="119"/>
      <c r="AO772" s="119"/>
      <c r="AP772" s="119">
        <f t="shared" si="24"/>
        <v>560000</v>
      </c>
      <c r="AQ772" s="341" t="s">
        <v>2449</v>
      </c>
      <c r="AR772" s="341" t="s">
        <v>2449</v>
      </c>
      <c r="AS772" s="332" t="s">
        <v>2450</v>
      </c>
      <c r="AT772" s="332" t="s">
        <v>2450</v>
      </c>
      <c r="AU772" s="311"/>
      <c r="AV772" s="311"/>
      <c r="AW772" s="311"/>
      <c r="AX772" s="311"/>
    </row>
    <row r="773" spans="1:50" s="123" customFormat="1" ht="72" hidden="1" x14ac:dyDescent="0.2">
      <c r="A773" s="52" t="s">
        <v>53</v>
      </c>
      <c r="B773" s="52" t="s">
        <v>277</v>
      </c>
      <c r="C773" s="52" t="s">
        <v>276</v>
      </c>
      <c r="D773" s="52" t="s">
        <v>10</v>
      </c>
      <c r="E773" s="52" t="s">
        <v>311</v>
      </c>
      <c r="F773" s="121" t="s">
        <v>2342</v>
      </c>
      <c r="G773" s="52" t="s">
        <v>1072</v>
      </c>
      <c r="H773" s="71" t="s">
        <v>270</v>
      </c>
      <c r="I773" s="71" t="s">
        <v>271</v>
      </c>
      <c r="J773" s="122">
        <v>40000</v>
      </c>
      <c r="K773" s="78"/>
      <c r="L773" s="78"/>
      <c r="M773" s="249" t="s">
        <v>137</v>
      </c>
      <c r="N773" s="311"/>
      <c r="O773" s="311"/>
      <c r="P773" s="311"/>
      <c r="Q773" s="311" t="s">
        <v>1501</v>
      </c>
      <c r="R773" s="311" t="s">
        <v>1502</v>
      </c>
      <c r="S773" s="311"/>
      <c r="T773" s="311"/>
      <c r="U773" s="311"/>
      <c r="V773" s="311"/>
      <c r="W773" s="311"/>
      <c r="X773" s="332"/>
      <c r="Y773" s="385"/>
      <c r="Z773" s="311"/>
      <c r="AA773" s="311"/>
      <c r="AB773" s="311"/>
      <c r="AC773" s="311"/>
      <c r="AD773" s="311"/>
      <c r="AE773" s="404" t="s">
        <v>1503</v>
      </c>
      <c r="AF773" s="266" t="s">
        <v>1503</v>
      </c>
      <c r="AG773" s="266" t="s">
        <v>3539</v>
      </c>
      <c r="AH773" s="266" t="s">
        <v>3453</v>
      </c>
      <c r="AI773" s="52" t="s">
        <v>3467</v>
      </c>
      <c r="AJ773" s="52"/>
      <c r="AK773" s="266" t="s">
        <v>1503</v>
      </c>
      <c r="AL773" s="52" t="s">
        <v>1569</v>
      </c>
      <c r="AM773" s="52" t="s">
        <v>3553</v>
      </c>
      <c r="AN773" s="119"/>
      <c r="AO773" s="119"/>
      <c r="AP773" s="119">
        <f t="shared" si="24"/>
        <v>40000</v>
      </c>
      <c r="AQ773" s="341" t="s">
        <v>2449</v>
      </c>
      <c r="AR773" s="341" t="s">
        <v>2449</v>
      </c>
      <c r="AS773" s="332" t="s">
        <v>2450</v>
      </c>
      <c r="AT773" s="332" t="s">
        <v>2450</v>
      </c>
      <c r="AU773" s="311"/>
      <c r="AV773" s="311"/>
      <c r="AW773" s="311"/>
      <c r="AX773" s="311"/>
    </row>
    <row r="774" spans="1:50" s="123" customFormat="1" ht="72" hidden="1" x14ac:dyDescent="0.2">
      <c r="A774" s="52" t="s">
        <v>53</v>
      </c>
      <c r="B774" s="52" t="s">
        <v>277</v>
      </c>
      <c r="C774" s="52" t="s">
        <v>17</v>
      </c>
      <c r="D774" s="52" t="s">
        <v>34</v>
      </c>
      <c r="E774" s="52" t="s">
        <v>454</v>
      </c>
      <c r="F774" s="121" t="s">
        <v>2343</v>
      </c>
      <c r="G774" s="52" t="s">
        <v>1146</v>
      </c>
      <c r="H774" s="71" t="s">
        <v>270</v>
      </c>
      <c r="I774" s="71" t="s">
        <v>1119</v>
      </c>
      <c r="J774" s="122">
        <v>1387300</v>
      </c>
      <c r="K774" s="249" t="s">
        <v>137</v>
      </c>
      <c r="L774" s="78"/>
      <c r="M774" s="78"/>
      <c r="N774" s="19" t="s">
        <v>3348</v>
      </c>
      <c r="O774" s="166" t="s">
        <v>2601</v>
      </c>
      <c r="P774" s="19"/>
      <c r="Q774" s="19" t="s">
        <v>3349</v>
      </c>
      <c r="R774" s="311" t="s">
        <v>3350</v>
      </c>
      <c r="S774" s="311"/>
      <c r="T774" s="311"/>
      <c r="U774" s="311"/>
      <c r="V774" s="19"/>
      <c r="W774" s="19"/>
      <c r="X774" s="18"/>
      <c r="Y774" s="46"/>
      <c r="Z774" s="19"/>
      <c r="AA774" s="19"/>
      <c r="AB774" s="19"/>
      <c r="AC774" s="19"/>
      <c r="AD774" s="311"/>
      <c r="AE774" s="437" t="s">
        <v>3918</v>
      </c>
      <c r="AF774" s="266" t="s">
        <v>3351</v>
      </c>
      <c r="AG774" s="266" t="s">
        <v>3541</v>
      </c>
      <c r="AH774" s="54" t="s">
        <v>3470</v>
      </c>
      <c r="AI774" s="52" t="s">
        <v>3467</v>
      </c>
      <c r="AJ774" s="52"/>
      <c r="AK774" s="266" t="s">
        <v>1509</v>
      </c>
      <c r="AL774" s="266" t="s">
        <v>1571</v>
      </c>
      <c r="AM774" s="52" t="s">
        <v>3553</v>
      </c>
      <c r="AN774" s="119"/>
      <c r="AO774" s="119"/>
      <c r="AP774" s="119">
        <f t="shared" si="24"/>
        <v>1387300</v>
      </c>
      <c r="AQ774" s="341" t="s">
        <v>2449</v>
      </c>
      <c r="AR774" s="341" t="s">
        <v>2449</v>
      </c>
      <c r="AS774" s="332" t="s">
        <v>2450</v>
      </c>
      <c r="AT774" s="332" t="s">
        <v>2450</v>
      </c>
      <c r="AU774" s="311"/>
      <c r="AV774" s="311"/>
      <c r="AW774" s="311"/>
      <c r="AX774" s="311"/>
    </row>
    <row r="775" spans="1:50" s="123" customFormat="1" ht="72" hidden="1" x14ac:dyDescent="0.2">
      <c r="A775" s="52" t="s">
        <v>53</v>
      </c>
      <c r="B775" s="52" t="s">
        <v>277</v>
      </c>
      <c r="C775" s="52" t="s">
        <v>17</v>
      </c>
      <c r="D775" s="52" t="s">
        <v>34</v>
      </c>
      <c r="E775" s="52" t="s">
        <v>454</v>
      </c>
      <c r="F775" s="121" t="s">
        <v>2344</v>
      </c>
      <c r="G775" s="52" t="s">
        <v>1147</v>
      </c>
      <c r="H775" s="71" t="s">
        <v>270</v>
      </c>
      <c r="I775" s="71" t="s">
        <v>1119</v>
      </c>
      <c r="J775" s="122">
        <v>1145800</v>
      </c>
      <c r="K775" s="249" t="s">
        <v>137</v>
      </c>
      <c r="L775" s="78"/>
      <c r="M775" s="78"/>
      <c r="N775" s="19" t="s">
        <v>3348</v>
      </c>
      <c r="O775" s="166" t="s">
        <v>2620</v>
      </c>
      <c r="P775" s="19"/>
      <c r="Q775" s="19" t="s">
        <v>3349</v>
      </c>
      <c r="R775" s="311" t="s">
        <v>3350</v>
      </c>
      <c r="S775" s="311"/>
      <c r="T775" s="311"/>
      <c r="U775" s="311"/>
      <c r="V775" s="19"/>
      <c r="W775" s="19"/>
      <c r="X775" s="18"/>
      <c r="Y775" s="46"/>
      <c r="Z775" s="19"/>
      <c r="AA775" s="19"/>
      <c r="AB775" s="19"/>
      <c r="AC775" s="19"/>
      <c r="AD775" s="311"/>
      <c r="AE775" s="437" t="s">
        <v>3918</v>
      </c>
      <c r="AF775" s="266" t="s">
        <v>3351</v>
      </c>
      <c r="AG775" s="266" t="s">
        <v>3541</v>
      </c>
      <c r="AH775" s="54" t="s">
        <v>3470</v>
      </c>
      <c r="AI775" s="52" t="s">
        <v>3467</v>
      </c>
      <c r="AJ775" s="52"/>
      <c r="AK775" s="266" t="s">
        <v>1509</v>
      </c>
      <c r="AL775" s="266" t="s">
        <v>1571</v>
      </c>
      <c r="AM775" s="52" t="s">
        <v>3553</v>
      </c>
      <c r="AN775" s="119"/>
      <c r="AO775" s="119"/>
      <c r="AP775" s="119">
        <f t="shared" si="24"/>
        <v>1145800</v>
      </c>
      <c r="AQ775" s="341" t="s">
        <v>2449</v>
      </c>
      <c r="AR775" s="341" t="s">
        <v>2449</v>
      </c>
      <c r="AS775" s="332" t="s">
        <v>2450</v>
      </c>
      <c r="AT775" s="332" t="s">
        <v>2450</v>
      </c>
      <c r="AU775" s="311"/>
      <c r="AV775" s="311"/>
      <c r="AW775" s="311"/>
      <c r="AX775" s="311"/>
    </row>
    <row r="776" spans="1:50" s="123" customFormat="1" ht="108" hidden="1" x14ac:dyDescent="0.2">
      <c r="A776" s="52" t="s">
        <v>53</v>
      </c>
      <c r="B776" s="52" t="s">
        <v>277</v>
      </c>
      <c r="C776" s="52" t="s">
        <v>17</v>
      </c>
      <c r="D776" s="52" t="s">
        <v>34</v>
      </c>
      <c r="E776" s="52" t="s">
        <v>454</v>
      </c>
      <c r="F776" s="121" t="s">
        <v>2345</v>
      </c>
      <c r="G776" s="52" t="s">
        <v>1148</v>
      </c>
      <c r="H776" s="71" t="s">
        <v>270</v>
      </c>
      <c r="I776" s="71" t="s">
        <v>1119</v>
      </c>
      <c r="J776" s="122">
        <v>1062000</v>
      </c>
      <c r="K776" s="249" t="s">
        <v>137</v>
      </c>
      <c r="L776" s="78"/>
      <c r="M776" s="78"/>
      <c r="N776" s="19" t="s">
        <v>3348</v>
      </c>
      <c r="O776" s="166" t="s">
        <v>2597</v>
      </c>
      <c r="P776" s="19" t="s">
        <v>3919</v>
      </c>
      <c r="Q776" s="19" t="s">
        <v>3352</v>
      </c>
      <c r="R776" s="311" t="s">
        <v>3350</v>
      </c>
      <c r="S776" s="311" t="s">
        <v>1191</v>
      </c>
      <c r="T776" s="311"/>
      <c r="U776" s="311"/>
      <c r="V776" s="19" t="s">
        <v>3920</v>
      </c>
      <c r="W776" s="16">
        <v>923000</v>
      </c>
      <c r="X776" s="18">
        <v>2</v>
      </c>
      <c r="Y776" s="20" t="s">
        <v>3921</v>
      </c>
      <c r="Z776" s="16" t="s">
        <v>3922</v>
      </c>
      <c r="AA776" s="19">
        <v>7014307913</v>
      </c>
      <c r="AB776" s="19"/>
      <c r="AC776" s="19"/>
      <c r="AD776" s="19"/>
      <c r="AE776" s="438" t="s">
        <v>3923</v>
      </c>
      <c r="AF776" s="266" t="s">
        <v>3351</v>
      </c>
      <c r="AG776" s="266" t="s">
        <v>3541</v>
      </c>
      <c r="AH776" s="54" t="s">
        <v>3470</v>
      </c>
      <c r="AI776" s="52" t="s">
        <v>2456</v>
      </c>
      <c r="AJ776" s="52"/>
      <c r="AK776" s="266" t="s">
        <v>1509</v>
      </c>
      <c r="AL776" s="266" t="s">
        <v>1571</v>
      </c>
      <c r="AM776" s="52" t="s">
        <v>3553</v>
      </c>
      <c r="AN776" s="119">
        <v>923000</v>
      </c>
      <c r="AO776" s="119"/>
      <c r="AP776" s="119">
        <f t="shared" si="24"/>
        <v>139000</v>
      </c>
      <c r="AQ776" s="341" t="s">
        <v>2449</v>
      </c>
      <c r="AR776" s="341" t="s">
        <v>2449</v>
      </c>
      <c r="AS776" s="332" t="s">
        <v>2450</v>
      </c>
      <c r="AT776" s="332" t="s">
        <v>2450</v>
      </c>
      <c r="AU776" s="311"/>
      <c r="AV776" s="311"/>
      <c r="AW776" s="311"/>
      <c r="AX776" s="311"/>
    </row>
    <row r="777" spans="1:50" s="123" customFormat="1" ht="72" hidden="1" x14ac:dyDescent="0.2">
      <c r="A777" s="52" t="s">
        <v>54</v>
      </c>
      <c r="B777" s="52" t="s">
        <v>277</v>
      </c>
      <c r="C777" s="52" t="s">
        <v>276</v>
      </c>
      <c r="D777" s="52" t="s">
        <v>11</v>
      </c>
      <c r="E777" s="52" t="s">
        <v>454</v>
      </c>
      <c r="F777" s="121" t="s">
        <v>2346</v>
      </c>
      <c r="G777" s="52" t="s">
        <v>1073</v>
      </c>
      <c r="H777" s="71" t="s">
        <v>303</v>
      </c>
      <c r="I777" s="71" t="s">
        <v>273</v>
      </c>
      <c r="J777" s="122">
        <v>45000</v>
      </c>
      <c r="K777" s="78"/>
      <c r="L777" s="78"/>
      <c r="M777" s="249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18" t="s">
        <v>3926</v>
      </c>
      <c r="Z777" s="17">
        <v>45000</v>
      </c>
      <c r="AA777" s="18">
        <v>7014199907</v>
      </c>
      <c r="AB777" s="18" t="s">
        <v>3927</v>
      </c>
      <c r="AC777" s="18" t="s">
        <v>3928</v>
      </c>
      <c r="AD777" s="17">
        <v>45000</v>
      </c>
      <c r="AE777" s="18" t="s">
        <v>2457</v>
      </c>
      <c r="AF777" s="71" t="s">
        <v>3357</v>
      </c>
      <c r="AG777" s="71" t="s">
        <v>3544</v>
      </c>
      <c r="AH777" s="54" t="s">
        <v>3472</v>
      </c>
      <c r="AI777" s="54" t="s">
        <v>2457</v>
      </c>
      <c r="AJ777" s="54"/>
      <c r="AK777" s="54" t="s">
        <v>1511</v>
      </c>
      <c r="AL777" s="52" t="s">
        <v>1570</v>
      </c>
      <c r="AM777" s="52" t="s">
        <v>3553</v>
      </c>
      <c r="AN777" s="122"/>
      <c r="AO777" s="122">
        <v>45000</v>
      </c>
      <c r="AP777" s="119">
        <f t="shared" si="24"/>
        <v>0</v>
      </c>
      <c r="AQ777" s="18" t="s">
        <v>1512</v>
      </c>
      <c r="AR777" s="18" t="s">
        <v>1512</v>
      </c>
      <c r="AS777" s="18" t="s">
        <v>3393</v>
      </c>
      <c r="AT777" s="18" t="s">
        <v>3394</v>
      </c>
      <c r="AU777" s="18" t="s">
        <v>3395</v>
      </c>
      <c r="AV777" s="17">
        <v>45000</v>
      </c>
      <c r="AW777" s="19">
        <v>0</v>
      </c>
      <c r="AX777" s="19"/>
    </row>
    <row r="778" spans="1:50" s="123" customFormat="1" ht="72" hidden="1" x14ac:dyDescent="0.2">
      <c r="A778" s="52" t="s">
        <v>54</v>
      </c>
      <c r="B778" s="52" t="s">
        <v>277</v>
      </c>
      <c r="C778" s="52" t="s">
        <v>276</v>
      </c>
      <c r="D778" s="52" t="s">
        <v>11</v>
      </c>
      <c r="E778" s="52" t="s">
        <v>454</v>
      </c>
      <c r="F778" s="121" t="s">
        <v>2347</v>
      </c>
      <c r="G778" s="52" t="s">
        <v>1074</v>
      </c>
      <c r="H778" s="71" t="s">
        <v>270</v>
      </c>
      <c r="I778" s="71" t="s">
        <v>273</v>
      </c>
      <c r="J778" s="122">
        <v>4800</v>
      </c>
      <c r="K778" s="78"/>
      <c r="L778" s="78"/>
      <c r="M778" s="249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18" t="s">
        <v>3926</v>
      </c>
      <c r="Z778" s="17">
        <v>4400</v>
      </c>
      <c r="AA778" s="18">
        <v>7014199907</v>
      </c>
      <c r="AB778" s="18" t="s">
        <v>3927</v>
      </c>
      <c r="AC778" s="18" t="s">
        <v>3928</v>
      </c>
      <c r="AD778" s="17">
        <v>4400</v>
      </c>
      <c r="AE778" s="18" t="s">
        <v>2457</v>
      </c>
      <c r="AF778" s="71" t="s">
        <v>3357</v>
      </c>
      <c r="AG778" s="71" t="s">
        <v>3544</v>
      </c>
      <c r="AH778" s="54" t="s">
        <v>3472</v>
      </c>
      <c r="AI778" s="54" t="s">
        <v>2457</v>
      </c>
      <c r="AJ778" s="54"/>
      <c r="AK778" s="54" t="s">
        <v>1511</v>
      </c>
      <c r="AL778" s="52" t="s">
        <v>1570</v>
      </c>
      <c r="AM778" s="52" t="s">
        <v>3553</v>
      </c>
      <c r="AN778" s="119"/>
      <c r="AO778" s="119">
        <v>4400</v>
      </c>
      <c r="AP778" s="119">
        <f t="shared" si="24"/>
        <v>400</v>
      </c>
      <c r="AQ778" s="18" t="s">
        <v>1512</v>
      </c>
      <c r="AR778" s="18" t="s">
        <v>1512</v>
      </c>
      <c r="AS778" s="18" t="s">
        <v>3393</v>
      </c>
      <c r="AT778" s="18" t="s">
        <v>3394</v>
      </c>
      <c r="AU778" s="18" t="s">
        <v>3395</v>
      </c>
      <c r="AV778" s="17">
        <v>4400</v>
      </c>
      <c r="AW778" s="45" t="e">
        <f>SUM(R778-AV778)</f>
        <v>#VALUE!</v>
      </c>
      <c r="AX778" s="19"/>
    </row>
    <row r="779" spans="1:50" s="123" customFormat="1" ht="72" hidden="1" x14ac:dyDescent="0.2">
      <c r="A779" s="52" t="s">
        <v>54</v>
      </c>
      <c r="B779" s="52" t="s">
        <v>277</v>
      </c>
      <c r="C779" s="52" t="s">
        <v>276</v>
      </c>
      <c r="D779" s="52" t="s">
        <v>11</v>
      </c>
      <c r="E779" s="52" t="s">
        <v>454</v>
      </c>
      <c r="F779" s="121" t="s">
        <v>2348</v>
      </c>
      <c r="G779" s="52" t="s">
        <v>1075</v>
      </c>
      <c r="H779" s="71" t="s">
        <v>272</v>
      </c>
      <c r="I779" s="71" t="s">
        <v>268</v>
      </c>
      <c r="J779" s="122">
        <v>9600</v>
      </c>
      <c r="K779" s="78"/>
      <c r="L779" s="78"/>
      <c r="M779" s="249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18" t="s">
        <v>3926</v>
      </c>
      <c r="Z779" s="17">
        <v>9600</v>
      </c>
      <c r="AA779" s="18">
        <v>7014199907</v>
      </c>
      <c r="AB779" s="18" t="s">
        <v>3927</v>
      </c>
      <c r="AC779" s="18" t="s">
        <v>3928</v>
      </c>
      <c r="AD779" s="17">
        <v>9600</v>
      </c>
      <c r="AE779" s="18" t="s">
        <v>2457</v>
      </c>
      <c r="AF779" s="71" t="s">
        <v>3357</v>
      </c>
      <c r="AG779" s="71" t="s">
        <v>3544</v>
      </c>
      <c r="AH779" s="54" t="s">
        <v>3472</v>
      </c>
      <c r="AI779" s="54" t="s">
        <v>2457</v>
      </c>
      <c r="AJ779" s="54"/>
      <c r="AK779" s="54" t="s">
        <v>1511</v>
      </c>
      <c r="AL779" s="52" t="s">
        <v>1570</v>
      </c>
      <c r="AM779" s="52" t="s">
        <v>3553</v>
      </c>
      <c r="AN779" s="119"/>
      <c r="AO779" s="119">
        <v>9600</v>
      </c>
      <c r="AP779" s="119">
        <f t="shared" si="24"/>
        <v>0</v>
      </c>
      <c r="AQ779" s="18" t="s">
        <v>1512</v>
      </c>
      <c r="AR779" s="18" t="s">
        <v>1512</v>
      </c>
      <c r="AS779" s="18" t="s">
        <v>3393</v>
      </c>
      <c r="AT779" s="18" t="s">
        <v>3394</v>
      </c>
      <c r="AU779" s="18" t="s">
        <v>3395</v>
      </c>
      <c r="AV779" s="17">
        <v>9600</v>
      </c>
      <c r="AW779" s="19">
        <v>0</v>
      </c>
      <c r="AX779" s="19"/>
    </row>
    <row r="780" spans="1:50" s="123" customFormat="1" ht="72" hidden="1" x14ac:dyDescent="0.2">
      <c r="A780" s="52" t="s">
        <v>54</v>
      </c>
      <c r="B780" s="52" t="s">
        <v>277</v>
      </c>
      <c r="C780" s="52" t="s">
        <v>276</v>
      </c>
      <c r="D780" s="52" t="s">
        <v>11</v>
      </c>
      <c r="E780" s="52" t="s">
        <v>454</v>
      </c>
      <c r="F780" s="121" t="s">
        <v>2349</v>
      </c>
      <c r="G780" s="52" t="s">
        <v>1076</v>
      </c>
      <c r="H780" s="71" t="s">
        <v>270</v>
      </c>
      <c r="I780" s="71" t="s">
        <v>274</v>
      </c>
      <c r="J780" s="122">
        <v>36000</v>
      </c>
      <c r="K780" s="78"/>
      <c r="L780" s="78"/>
      <c r="M780" s="249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18" t="s">
        <v>3926</v>
      </c>
      <c r="Z780" s="17">
        <v>36000</v>
      </c>
      <c r="AA780" s="18">
        <v>7014199907</v>
      </c>
      <c r="AB780" s="18" t="s">
        <v>3927</v>
      </c>
      <c r="AC780" s="18" t="s">
        <v>3928</v>
      </c>
      <c r="AD780" s="17">
        <v>36000</v>
      </c>
      <c r="AE780" s="18" t="s">
        <v>2457</v>
      </c>
      <c r="AF780" s="71" t="s">
        <v>3357</v>
      </c>
      <c r="AG780" s="71" t="s">
        <v>3544</v>
      </c>
      <c r="AH780" s="54" t="s">
        <v>3472</v>
      </c>
      <c r="AI780" s="54" t="s">
        <v>2457</v>
      </c>
      <c r="AJ780" s="54"/>
      <c r="AK780" s="54" t="s">
        <v>1511</v>
      </c>
      <c r="AL780" s="52" t="s">
        <v>1570</v>
      </c>
      <c r="AM780" s="52" t="s">
        <v>3553</v>
      </c>
      <c r="AN780" s="122"/>
      <c r="AO780" s="122">
        <v>36000</v>
      </c>
      <c r="AP780" s="119">
        <f t="shared" si="24"/>
        <v>0</v>
      </c>
      <c r="AQ780" s="18" t="s">
        <v>1512</v>
      </c>
      <c r="AR780" s="18" t="s">
        <v>1512</v>
      </c>
      <c r="AS780" s="18" t="s">
        <v>3393</v>
      </c>
      <c r="AT780" s="18" t="s">
        <v>3394</v>
      </c>
      <c r="AU780" s="18" t="s">
        <v>3395</v>
      </c>
      <c r="AV780" s="17">
        <v>36000</v>
      </c>
      <c r="AW780" s="19">
        <v>0</v>
      </c>
      <c r="AX780" s="19"/>
    </row>
    <row r="781" spans="1:50" s="123" customFormat="1" ht="90" hidden="1" x14ac:dyDescent="0.2">
      <c r="A781" s="52" t="s">
        <v>54</v>
      </c>
      <c r="B781" s="52" t="s">
        <v>277</v>
      </c>
      <c r="C781" s="52" t="s">
        <v>276</v>
      </c>
      <c r="D781" s="52" t="s">
        <v>286</v>
      </c>
      <c r="E781" s="52" t="s">
        <v>454</v>
      </c>
      <c r="F781" s="121" t="s">
        <v>2350</v>
      </c>
      <c r="G781" s="52" t="s">
        <v>1077</v>
      </c>
      <c r="H781" s="71" t="s">
        <v>269</v>
      </c>
      <c r="I781" s="71" t="s">
        <v>271</v>
      </c>
      <c r="J781" s="122">
        <v>37400</v>
      </c>
      <c r="K781" s="78"/>
      <c r="L781" s="78"/>
      <c r="M781" s="249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18" t="s">
        <v>3929</v>
      </c>
      <c r="Z781" s="17">
        <v>37400</v>
      </c>
      <c r="AA781" s="18">
        <v>7014199761</v>
      </c>
      <c r="AB781" s="18" t="s">
        <v>3927</v>
      </c>
      <c r="AC781" s="18" t="s">
        <v>3930</v>
      </c>
      <c r="AD781" s="17">
        <v>37400</v>
      </c>
      <c r="AE781" s="18" t="s">
        <v>2457</v>
      </c>
      <c r="AF781" s="71" t="s">
        <v>3357</v>
      </c>
      <c r="AG781" s="71" t="s">
        <v>3544</v>
      </c>
      <c r="AH781" s="54" t="s">
        <v>3472</v>
      </c>
      <c r="AI781" s="54" t="s">
        <v>2457</v>
      </c>
      <c r="AJ781" s="54"/>
      <c r="AK781" s="54" t="s">
        <v>1511</v>
      </c>
      <c r="AL781" s="52" t="s">
        <v>1570</v>
      </c>
      <c r="AM781" s="52" t="s">
        <v>3553</v>
      </c>
      <c r="AN781" s="122"/>
      <c r="AO781" s="122">
        <v>37400</v>
      </c>
      <c r="AP781" s="119">
        <f t="shared" si="24"/>
        <v>0</v>
      </c>
      <c r="AQ781" s="18" t="s">
        <v>1512</v>
      </c>
      <c r="AR781" s="18" t="s">
        <v>1512</v>
      </c>
      <c r="AS781" s="18" t="s">
        <v>3089</v>
      </c>
      <c r="AT781" s="18" t="s">
        <v>3396</v>
      </c>
      <c r="AU781" s="18" t="s">
        <v>1515</v>
      </c>
      <c r="AV781" s="17">
        <v>37400</v>
      </c>
      <c r="AW781" s="19">
        <v>0</v>
      </c>
      <c r="AX781" s="19"/>
    </row>
    <row r="782" spans="1:50" s="123" customFormat="1" ht="72" hidden="1" x14ac:dyDescent="0.2">
      <c r="A782" s="52" t="s">
        <v>54</v>
      </c>
      <c r="B782" s="52" t="s">
        <v>277</v>
      </c>
      <c r="C782" s="52" t="s">
        <v>276</v>
      </c>
      <c r="D782" s="52" t="s">
        <v>16</v>
      </c>
      <c r="E782" s="52" t="s">
        <v>454</v>
      </c>
      <c r="F782" s="121" t="s">
        <v>2351</v>
      </c>
      <c r="G782" s="52" t="s">
        <v>1078</v>
      </c>
      <c r="H782" s="71" t="s">
        <v>269</v>
      </c>
      <c r="I782" s="71" t="s">
        <v>662</v>
      </c>
      <c r="J782" s="122">
        <v>15000</v>
      </c>
      <c r="K782" s="78"/>
      <c r="L782" s="78"/>
      <c r="M782" s="249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18" t="s">
        <v>3926</v>
      </c>
      <c r="Z782" s="17">
        <v>14000</v>
      </c>
      <c r="AA782" s="18">
        <v>7014201441</v>
      </c>
      <c r="AB782" s="18" t="s">
        <v>3931</v>
      </c>
      <c r="AC782" s="18" t="s">
        <v>3932</v>
      </c>
      <c r="AD782" s="408">
        <v>14000</v>
      </c>
      <c r="AE782" s="18" t="s">
        <v>2457</v>
      </c>
      <c r="AF782" s="71" t="s">
        <v>3357</v>
      </c>
      <c r="AG782" s="71" t="s">
        <v>3544</v>
      </c>
      <c r="AH782" s="54" t="s">
        <v>3472</v>
      </c>
      <c r="AI782" s="54" t="s">
        <v>2457</v>
      </c>
      <c r="AJ782" s="54"/>
      <c r="AK782" s="54" t="s">
        <v>1511</v>
      </c>
      <c r="AL782" s="52" t="s">
        <v>1570</v>
      </c>
      <c r="AM782" s="52" t="s">
        <v>3553</v>
      </c>
      <c r="AN782" s="119"/>
      <c r="AO782" s="119">
        <v>14000</v>
      </c>
      <c r="AP782" s="119">
        <f t="shared" si="24"/>
        <v>1000</v>
      </c>
      <c r="AQ782" s="18" t="s">
        <v>1512</v>
      </c>
      <c r="AR782" s="18" t="s">
        <v>1512</v>
      </c>
      <c r="AS782" s="18" t="s">
        <v>3393</v>
      </c>
      <c r="AT782" s="18" t="s">
        <v>3394</v>
      </c>
      <c r="AU782" s="18" t="s">
        <v>3395</v>
      </c>
      <c r="AV782" s="17">
        <v>15000</v>
      </c>
      <c r="AW782" s="19">
        <v>0</v>
      </c>
      <c r="AX782" s="19"/>
    </row>
    <row r="783" spans="1:50" s="123" customFormat="1" ht="72" hidden="1" x14ac:dyDescent="0.2">
      <c r="A783" s="52" t="s">
        <v>54</v>
      </c>
      <c r="B783" s="52" t="s">
        <v>277</v>
      </c>
      <c r="C783" s="52" t="s">
        <v>276</v>
      </c>
      <c r="D783" s="52" t="s">
        <v>16</v>
      </c>
      <c r="E783" s="52" t="s">
        <v>454</v>
      </c>
      <c r="F783" s="121" t="s">
        <v>2352</v>
      </c>
      <c r="G783" s="52" t="s">
        <v>1079</v>
      </c>
      <c r="H783" s="71" t="s">
        <v>270</v>
      </c>
      <c r="I783" s="71" t="s">
        <v>274</v>
      </c>
      <c r="J783" s="122">
        <v>3600</v>
      </c>
      <c r="K783" s="78"/>
      <c r="L783" s="78"/>
      <c r="M783" s="249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18" t="s">
        <v>3929</v>
      </c>
      <c r="Z783" s="17">
        <v>3600</v>
      </c>
      <c r="AA783" s="18">
        <v>701419883</v>
      </c>
      <c r="AB783" s="15" t="s">
        <v>3933</v>
      </c>
      <c r="AC783" s="15" t="s">
        <v>3933</v>
      </c>
      <c r="AD783" s="17">
        <v>3600</v>
      </c>
      <c r="AE783" s="18" t="s">
        <v>2457</v>
      </c>
      <c r="AF783" s="71" t="s">
        <v>3357</v>
      </c>
      <c r="AG783" s="71" t="s">
        <v>3544</v>
      </c>
      <c r="AH783" s="54" t="s">
        <v>3472</v>
      </c>
      <c r="AI783" s="54" t="s">
        <v>2457</v>
      </c>
      <c r="AJ783" s="54"/>
      <c r="AK783" s="54" t="s">
        <v>1511</v>
      </c>
      <c r="AL783" s="52" t="s">
        <v>1570</v>
      </c>
      <c r="AM783" s="52" t="s">
        <v>3553</v>
      </c>
      <c r="AN783" s="119"/>
      <c r="AO783" s="119">
        <v>3600</v>
      </c>
      <c r="AP783" s="119">
        <f t="shared" si="24"/>
        <v>0</v>
      </c>
      <c r="AQ783" s="18" t="s">
        <v>1512</v>
      </c>
      <c r="AR783" s="18" t="s">
        <v>1512</v>
      </c>
      <c r="AS783" s="18" t="s">
        <v>3089</v>
      </c>
      <c r="AT783" s="18" t="s">
        <v>3396</v>
      </c>
      <c r="AU783" s="18" t="s">
        <v>1515</v>
      </c>
      <c r="AV783" s="17">
        <v>3600</v>
      </c>
      <c r="AW783" s="19">
        <v>0</v>
      </c>
      <c r="AX783" s="19"/>
    </row>
    <row r="784" spans="1:50" s="123" customFormat="1" ht="72" hidden="1" x14ac:dyDescent="0.2">
      <c r="A784" s="52" t="s">
        <v>54</v>
      </c>
      <c r="B784" s="52" t="s">
        <v>277</v>
      </c>
      <c r="C784" s="52" t="s">
        <v>276</v>
      </c>
      <c r="D784" s="52" t="s">
        <v>16</v>
      </c>
      <c r="E784" s="52" t="s">
        <v>454</v>
      </c>
      <c r="F784" s="121" t="s">
        <v>2353</v>
      </c>
      <c r="G784" s="52" t="s">
        <v>1080</v>
      </c>
      <c r="H784" s="71" t="s">
        <v>270</v>
      </c>
      <c r="I784" s="71" t="s">
        <v>274</v>
      </c>
      <c r="J784" s="122">
        <v>4000</v>
      </c>
      <c r="K784" s="78"/>
      <c r="L784" s="78"/>
      <c r="M784" s="249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18" t="s">
        <v>3929</v>
      </c>
      <c r="Z784" s="17">
        <v>4000</v>
      </c>
      <c r="AA784" s="18">
        <v>701419883</v>
      </c>
      <c r="AB784" s="15" t="s">
        <v>3933</v>
      </c>
      <c r="AC784" s="15" t="s">
        <v>3933</v>
      </c>
      <c r="AD784" s="17">
        <v>4000</v>
      </c>
      <c r="AE784" s="18" t="s">
        <v>2457</v>
      </c>
      <c r="AF784" s="71" t="s">
        <v>3357</v>
      </c>
      <c r="AG784" s="71" t="s">
        <v>3544</v>
      </c>
      <c r="AH784" s="54" t="s">
        <v>3472</v>
      </c>
      <c r="AI784" s="54" t="s">
        <v>2457</v>
      </c>
      <c r="AJ784" s="54"/>
      <c r="AK784" s="54" t="s">
        <v>1511</v>
      </c>
      <c r="AL784" s="52" t="s">
        <v>1570</v>
      </c>
      <c r="AM784" s="52" t="s">
        <v>3553</v>
      </c>
      <c r="AN784" s="119"/>
      <c r="AO784" s="119">
        <v>4000</v>
      </c>
      <c r="AP784" s="119">
        <f t="shared" si="24"/>
        <v>0</v>
      </c>
      <c r="AQ784" s="18" t="s">
        <v>1512</v>
      </c>
      <c r="AR784" s="18" t="s">
        <v>1512</v>
      </c>
      <c r="AS784" s="18" t="s">
        <v>3089</v>
      </c>
      <c r="AT784" s="18" t="s">
        <v>3396</v>
      </c>
      <c r="AU784" s="18" t="s">
        <v>1515</v>
      </c>
      <c r="AV784" s="17">
        <v>4000</v>
      </c>
      <c r="AW784" s="19">
        <v>0</v>
      </c>
      <c r="AX784" s="19"/>
    </row>
    <row r="785" spans="1:50" s="123" customFormat="1" ht="72" hidden="1" x14ac:dyDescent="0.2">
      <c r="A785" s="52" t="s">
        <v>54</v>
      </c>
      <c r="B785" s="52" t="s">
        <v>277</v>
      </c>
      <c r="C785" s="52" t="s">
        <v>276</v>
      </c>
      <c r="D785" s="52" t="s">
        <v>16</v>
      </c>
      <c r="E785" s="52" t="s">
        <v>454</v>
      </c>
      <c r="F785" s="121" t="s">
        <v>2354</v>
      </c>
      <c r="G785" s="52" t="s">
        <v>1081</v>
      </c>
      <c r="H785" s="71" t="s">
        <v>269</v>
      </c>
      <c r="I785" s="71" t="s">
        <v>273</v>
      </c>
      <c r="J785" s="122">
        <v>20000</v>
      </c>
      <c r="K785" s="78"/>
      <c r="L785" s="78"/>
      <c r="M785" s="249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18" t="s">
        <v>3929</v>
      </c>
      <c r="Z785" s="17">
        <v>19800</v>
      </c>
      <c r="AA785" s="18">
        <v>701419883</v>
      </c>
      <c r="AB785" s="15" t="s">
        <v>3933</v>
      </c>
      <c r="AC785" s="15" t="s">
        <v>3933</v>
      </c>
      <c r="AD785" s="17">
        <v>19800</v>
      </c>
      <c r="AE785" s="18" t="s">
        <v>2457</v>
      </c>
      <c r="AF785" s="71" t="s">
        <v>3357</v>
      </c>
      <c r="AG785" s="71" t="s">
        <v>3544</v>
      </c>
      <c r="AH785" s="54" t="s">
        <v>3472</v>
      </c>
      <c r="AI785" s="54" t="s">
        <v>2457</v>
      </c>
      <c r="AJ785" s="54"/>
      <c r="AK785" s="54" t="s">
        <v>1511</v>
      </c>
      <c r="AL785" s="52" t="s">
        <v>1570</v>
      </c>
      <c r="AM785" s="52" t="s">
        <v>3553</v>
      </c>
      <c r="AN785" s="119"/>
      <c r="AO785" s="119">
        <v>19800</v>
      </c>
      <c r="AP785" s="119">
        <f t="shared" si="24"/>
        <v>200</v>
      </c>
      <c r="AQ785" s="18" t="s">
        <v>1512</v>
      </c>
      <c r="AR785" s="18" t="s">
        <v>1512</v>
      </c>
      <c r="AS785" s="18" t="s">
        <v>3089</v>
      </c>
      <c r="AT785" s="18" t="s">
        <v>3396</v>
      </c>
      <c r="AU785" s="18" t="s">
        <v>1515</v>
      </c>
      <c r="AV785" s="17">
        <v>19800</v>
      </c>
      <c r="AW785" s="19">
        <v>200</v>
      </c>
      <c r="AX785" s="19"/>
    </row>
    <row r="786" spans="1:50" s="123" customFormat="1" ht="72" hidden="1" x14ac:dyDescent="0.2">
      <c r="A786" s="52" t="s">
        <v>54</v>
      </c>
      <c r="B786" s="52" t="s">
        <v>277</v>
      </c>
      <c r="C786" s="52" t="s">
        <v>276</v>
      </c>
      <c r="D786" s="52" t="s">
        <v>16</v>
      </c>
      <c r="E786" s="52" t="s">
        <v>454</v>
      </c>
      <c r="F786" s="121" t="s">
        <v>2355</v>
      </c>
      <c r="G786" s="52" t="s">
        <v>1082</v>
      </c>
      <c r="H786" s="71" t="s">
        <v>270</v>
      </c>
      <c r="I786" s="71" t="s">
        <v>273</v>
      </c>
      <c r="J786" s="122">
        <v>30000</v>
      </c>
      <c r="K786" s="78"/>
      <c r="L786" s="78"/>
      <c r="M786" s="249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18" t="s">
        <v>3926</v>
      </c>
      <c r="Z786" s="17">
        <v>30000</v>
      </c>
      <c r="AA786" s="18">
        <v>7014201441</v>
      </c>
      <c r="AB786" s="18" t="s">
        <v>3931</v>
      </c>
      <c r="AC786" s="18" t="s">
        <v>3932</v>
      </c>
      <c r="AD786" s="45">
        <f>SUM(W786)</f>
        <v>30000</v>
      </c>
      <c r="AE786" s="18" t="s">
        <v>2457</v>
      </c>
      <c r="AF786" s="71" t="s">
        <v>3357</v>
      </c>
      <c r="AG786" s="71" t="s">
        <v>3544</v>
      </c>
      <c r="AH786" s="54" t="s">
        <v>3472</v>
      </c>
      <c r="AI786" s="54" t="s">
        <v>2457</v>
      </c>
      <c r="AJ786" s="54"/>
      <c r="AK786" s="54" t="s">
        <v>1511</v>
      </c>
      <c r="AL786" s="52" t="s">
        <v>1570</v>
      </c>
      <c r="AM786" s="52" t="s">
        <v>3553</v>
      </c>
      <c r="AN786" s="122"/>
      <c r="AO786" s="122">
        <v>30000</v>
      </c>
      <c r="AP786" s="119">
        <f t="shared" si="24"/>
        <v>0</v>
      </c>
      <c r="AQ786" s="18" t="s">
        <v>1512</v>
      </c>
      <c r="AR786" s="18" t="s">
        <v>1512</v>
      </c>
      <c r="AS786" s="18" t="s">
        <v>3393</v>
      </c>
      <c r="AT786" s="18" t="s">
        <v>3394</v>
      </c>
      <c r="AU786" s="18" t="s">
        <v>3395</v>
      </c>
      <c r="AV786" s="17">
        <v>30000</v>
      </c>
      <c r="AW786" s="19">
        <v>0</v>
      </c>
      <c r="AX786" s="19"/>
    </row>
    <row r="787" spans="1:50" s="123" customFormat="1" ht="72" hidden="1" x14ac:dyDescent="0.2">
      <c r="A787" s="52" t="s">
        <v>54</v>
      </c>
      <c r="B787" s="52" t="s">
        <v>277</v>
      </c>
      <c r="C787" s="52" t="s">
        <v>276</v>
      </c>
      <c r="D787" s="52" t="s">
        <v>16</v>
      </c>
      <c r="E787" s="52" t="s">
        <v>454</v>
      </c>
      <c r="F787" s="121" t="s">
        <v>2356</v>
      </c>
      <c r="G787" s="52" t="s">
        <v>1083</v>
      </c>
      <c r="H787" s="71" t="s">
        <v>270</v>
      </c>
      <c r="I787" s="71" t="s">
        <v>273</v>
      </c>
      <c r="J787" s="122">
        <v>30000</v>
      </c>
      <c r="K787" s="78"/>
      <c r="L787" s="78"/>
      <c r="M787" s="249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18" t="s">
        <v>3926</v>
      </c>
      <c r="Z787" s="17">
        <v>30000</v>
      </c>
      <c r="AA787" s="18">
        <v>7014201441</v>
      </c>
      <c r="AB787" s="18" t="s">
        <v>3931</v>
      </c>
      <c r="AC787" s="18" t="s">
        <v>3932</v>
      </c>
      <c r="AD787" s="45">
        <f t="shared" ref="AD787:AD788" si="25">SUM(W787)</f>
        <v>30000</v>
      </c>
      <c r="AE787" s="18" t="s">
        <v>2457</v>
      </c>
      <c r="AF787" s="71" t="s">
        <v>3357</v>
      </c>
      <c r="AG787" s="71" t="s">
        <v>3544</v>
      </c>
      <c r="AH787" s="54" t="s">
        <v>3472</v>
      </c>
      <c r="AI787" s="54" t="s">
        <v>2457</v>
      </c>
      <c r="AJ787" s="54"/>
      <c r="AK787" s="54" t="s">
        <v>1511</v>
      </c>
      <c r="AL787" s="52" t="s">
        <v>1570</v>
      </c>
      <c r="AM787" s="52" t="s">
        <v>3553</v>
      </c>
      <c r="AN787" s="122"/>
      <c r="AO787" s="122">
        <v>30000</v>
      </c>
      <c r="AP787" s="119">
        <f t="shared" si="24"/>
        <v>0</v>
      </c>
      <c r="AQ787" s="18" t="s">
        <v>1512</v>
      </c>
      <c r="AR787" s="18" t="s">
        <v>1512</v>
      </c>
      <c r="AS787" s="18" t="s">
        <v>3393</v>
      </c>
      <c r="AT787" s="18" t="s">
        <v>3394</v>
      </c>
      <c r="AU787" s="18" t="s">
        <v>3395</v>
      </c>
      <c r="AV787" s="17">
        <v>30000</v>
      </c>
      <c r="AW787" s="19">
        <v>0</v>
      </c>
      <c r="AX787" s="19"/>
    </row>
    <row r="788" spans="1:50" s="123" customFormat="1" ht="72" hidden="1" x14ac:dyDescent="0.2">
      <c r="A788" s="52" t="s">
        <v>54</v>
      </c>
      <c r="B788" s="52" t="s">
        <v>277</v>
      </c>
      <c r="C788" s="52" t="s">
        <v>276</v>
      </c>
      <c r="D788" s="52" t="s">
        <v>16</v>
      </c>
      <c r="E788" s="52" t="s">
        <v>454</v>
      </c>
      <c r="F788" s="121" t="s">
        <v>2357</v>
      </c>
      <c r="G788" s="52" t="s">
        <v>1084</v>
      </c>
      <c r="H788" s="71" t="s">
        <v>319</v>
      </c>
      <c r="I788" s="71" t="s">
        <v>435</v>
      </c>
      <c r="J788" s="122">
        <v>26000</v>
      </c>
      <c r="K788" s="78"/>
      <c r="L788" s="78"/>
      <c r="M788" s="249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18" t="s">
        <v>3926</v>
      </c>
      <c r="Z788" s="17">
        <v>26000</v>
      </c>
      <c r="AA788" s="18">
        <v>7014201441</v>
      </c>
      <c r="AB788" s="18" t="s">
        <v>3931</v>
      </c>
      <c r="AC788" s="18" t="s">
        <v>3932</v>
      </c>
      <c r="AD788" s="45">
        <f t="shared" si="25"/>
        <v>26000</v>
      </c>
      <c r="AE788" s="18" t="s">
        <v>2457</v>
      </c>
      <c r="AF788" s="71" t="s">
        <v>3357</v>
      </c>
      <c r="AG788" s="71" t="s">
        <v>3544</v>
      </c>
      <c r="AH788" s="54" t="s">
        <v>3472</v>
      </c>
      <c r="AI788" s="54" t="s">
        <v>2457</v>
      </c>
      <c r="AJ788" s="54"/>
      <c r="AK788" s="54" t="s">
        <v>1511</v>
      </c>
      <c r="AL788" s="52" t="s">
        <v>1570</v>
      </c>
      <c r="AM788" s="52" t="s">
        <v>3553</v>
      </c>
      <c r="AN788" s="122"/>
      <c r="AO788" s="122">
        <v>26000</v>
      </c>
      <c r="AP788" s="119">
        <f t="shared" si="24"/>
        <v>0</v>
      </c>
      <c r="AQ788" s="18" t="s">
        <v>1512</v>
      </c>
      <c r="AR788" s="18" t="s">
        <v>1512</v>
      </c>
      <c r="AS788" s="18" t="s">
        <v>3393</v>
      </c>
      <c r="AT788" s="18" t="s">
        <v>3394</v>
      </c>
      <c r="AU788" s="18" t="s">
        <v>3395</v>
      </c>
      <c r="AV788" s="17">
        <v>26000</v>
      </c>
      <c r="AW788" s="19">
        <v>0</v>
      </c>
      <c r="AX788" s="19"/>
    </row>
    <row r="789" spans="1:50" s="123" customFormat="1" ht="72" x14ac:dyDescent="0.2">
      <c r="A789" s="52" t="s">
        <v>54</v>
      </c>
      <c r="B789" s="52" t="s">
        <v>277</v>
      </c>
      <c r="C789" s="52" t="s">
        <v>276</v>
      </c>
      <c r="D789" s="52" t="s">
        <v>16</v>
      </c>
      <c r="E789" s="52" t="s">
        <v>454</v>
      </c>
      <c r="F789" s="121" t="s">
        <v>2358</v>
      </c>
      <c r="G789" s="52" t="s">
        <v>1085</v>
      </c>
      <c r="H789" s="71" t="s">
        <v>270</v>
      </c>
      <c r="I789" s="71" t="s">
        <v>274</v>
      </c>
      <c r="J789" s="122">
        <v>150000</v>
      </c>
      <c r="K789" s="78"/>
      <c r="L789" s="78"/>
      <c r="M789" s="249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18" t="s">
        <v>3926</v>
      </c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71" t="s">
        <v>3357</v>
      </c>
      <c r="AG789" s="71" t="s">
        <v>3544</v>
      </c>
      <c r="AH789" s="54" t="s">
        <v>3472</v>
      </c>
      <c r="AI789" s="54" t="s">
        <v>2456</v>
      </c>
      <c r="AJ789" s="54"/>
      <c r="AK789" s="54" t="s">
        <v>1511</v>
      </c>
      <c r="AL789" s="52" t="s">
        <v>1570</v>
      </c>
      <c r="AM789" s="52" t="s">
        <v>3553</v>
      </c>
      <c r="AN789" s="119">
        <v>114704</v>
      </c>
      <c r="AO789" s="119"/>
      <c r="AP789" s="119">
        <f t="shared" si="24"/>
        <v>35296</v>
      </c>
      <c r="AQ789" s="18" t="s">
        <v>1512</v>
      </c>
      <c r="AR789" s="18" t="s">
        <v>1512</v>
      </c>
      <c r="AS789" s="18" t="s">
        <v>3393</v>
      </c>
      <c r="AT789" s="18" t="s">
        <v>3394</v>
      </c>
      <c r="AU789" s="18" t="s">
        <v>3395</v>
      </c>
      <c r="AV789" s="17">
        <v>150000</v>
      </c>
      <c r="AW789" s="17">
        <v>35296</v>
      </c>
      <c r="AX789" s="19"/>
    </row>
    <row r="790" spans="1:50" s="123" customFormat="1" ht="108" x14ac:dyDescent="0.2">
      <c r="A790" s="52" t="s">
        <v>54</v>
      </c>
      <c r="B790" s="52" t="s">
        <v>277</v>
      </c>
      <c r="C790" s="52" t="s">
        <v>276</v>
      </c>
      <c r="D790" s="52" t="s">
        <v>10</v>
      </c>
      <c r="E790" s="52" t="s">
        <v>311</v>
      </c>
      <c r="F790" s="121" t="s">
        <v>2359</v>
      </c>
      <c r="G790" s="52" t="s">
        <v>1086</v>
      </c>
      <c r="H790" s="71" t="s">
        <v>270</v>
      </c>
      <c r="I790" s="71" t="s">
        <v>274</v>
      </c>
      <c r="J790" s="122">
        <v>180000</v>
      </c>
      <c r="K790" s="78"/>
      <c r="L790" s="78"/>
      <c r="M790" s="249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18" t="s">
        <v>3926</v>
      </c>
      <c r="Z790" s="17">
        <v>179000</v>
      </c>
      <c r="AA790" s="18">
        <v>7014194314</v>
      </c>
      <c r="AB790" s="18"/>
      <c r="AC790" s="19"/>
      <c r="AD790" s="19"/>
      <c r="AE790" s="18" t="s">
        <v>3357</v>
      </c>
      <c r="AF790" s="71" t="s">
        <v>3357</v>
      </c>
      <c r="AG790" s="71" t="s">
        <v>3544</v>
      </c>
      <c r="AH790" s="54" t="s">
        <v>3472</v>
      </c>
      <c r="AI790" s="54" t="s">
        <v>2456</v>
      </c>
      <c r="AJ790" s="54"/>
      <c r="AK790" s="54" t="s">
        <v>1511</v>
      </c>
      <c r="AL790" s="52" t="s">
        <v>1570</v>
      </c>
      <c r="AM790" s="52" t="s">
        <v>3553</v>
      </c>
      <c r="AN790" s="119">
        <v>179000</v>
      </c>
      <c r="AO790" s="119"/>
      <c r="AP790" s="119">
        <f t="shared" si="24"/>
        <v>1000</v>
      </c>
      <c r="AQ790" s="18" t="s">
        <v>1512</v>
      </c>
      <c r="AR790" s="18" t="s">
        <v>1513</v>
      </c>
      <c r="AS790" s="18" t="s">
        <v>3393</v>
      </c>
      <c r="AT790" s="18" t="s">
        <v>3394</v>
      </c>
      <c r="AU790" s="18" t="s">
        <v>3395</v>
      </c>
      <c r="AV790" s="17">
        <v>179000</v>
      </c>
      <c r="AW790" s="45" t="e">
        <f>SUM(R790-AV790)</f>
        <v>#VALUE!</v>
      </c>
      <c r="AX790" s="19"/>
    </row>
    <row r="791" spans="1:50" s="123" customFormat="1" ht="72" hidden="1" x14ac:dyDescent="0.2">
      <c r="A791" s="52" t="s">
        <v>54</v>
      </c>
      <c r="B791" s="52" t="s">
        <v>277</v>
      </c>
      <c r="C791" s="52" t="s">
        <v>276</v>
      </c>
      <c r="D791" s="52" t="s">
        <v>10</v>
      </c>
      <c r="E791" s="52" t="s">
        <v>311</v>
      </c>
      <c r="F791" s="121" t="s">
        <v>2360</v>
      </c>
      <c r="G791" s="52" t="s">
        <v>1087</v>
      </c>
      <c r="H791" s="71" t="s">
        <v>272</v>
      </c>
      <c r="I791" s="71" t="s">
        <v>271</v>
      </c>
      <c r="J791" s="122">
        <v>66000</v>
      </c>
      <c r="K791" s="78"/>
      <c r="L791" s="78"/>
      <c r="M791" s="249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18" t="s">
        <v>3926</v>
      </c>
      <c r="Z791" s="17">
        <v>66000</v>
      </c>
      <c r="AA791" s="18">
        <v>7014194111</v>
      </c>
      <c r="AB791" s="18" t="s">
        <v>3934</v>
      </c>
      <c r="AC791" s="18" t="s">
        <v>3934</v>
      </c>
      <c r="AD791" s="17">
        <v>66000</v>
      </c>
      <c r="AE791" s="18" t="s">
        <v>2457</v>
      </c>
      <c r="AF791" s="71" t="s">
        <v>3357</v>
      </c>
      <c r="AG791" s="71" t="s">
        <v>3544</v>
      </c>
      <c r="AH791" s="54" t="s">
        <v>3472</v>
      </c>
      <c r="AI791" s="54" t="s">
        <v>2457</v>
      </c>
      <c r="AJ791" s="54"/>
      <c r="AK791" s="54" t="s">
        <v>1511</v>
      </c>
      <c r="AL791" s="52" t="s">
        <v>1570</v>
      </c>
      <c r="AM791" s="52" t="s">
        <v>3553</v>
      </c>
      <c r="AN791" s="122"/>
      <c r="AO791" s="122">
        <v>66000</v>
      </c>
      <c r="AP791" s="119">
        <f t="shared" si="24"/>
        <v>0</v>
      </c>
      <c r="AQ791" s="18" t="s">
        <v>1512</v>
      </c>
      <c r="AR791" s="18" t="s">
        <v>1513</v>
      </c>
      <c r="AS791" s="18" t="s">
        <v>3393</v>
      </c>
      <c r="AT791" s="18" t="s">
        <v>3394</v>
      </c>
      <c r="AU791" s="18" t="s">
        <v>3395</v>
      </c>
      <c r="AV791" s="17">
        <v>66000</v>
      </c>
      <c r="AW791" s="19">
        <v>0</v>
      </c>
      <c r="AX791" s="19"/>
    </row>
    <row r="792" spans="1:50" s="123" customFormat="1" ht="72" hidden="1" x14ac:dyDescent="0.2">
      <c r="A792" s="52" t="s">
        <v>54</v>
      </c>
      <c r="B792" s="52" t="s">
        <v>277</v>
      </c>
      <c r="C792" s="52" t="s">
        <v>276</v>
      </c>
      <c r="D792" s="52" t="s">
        <v>10</v>
      </c>
      <c r="E792" s="52" t="s">
        <v>311</v>
      </c>
      <c r="F792" s="121" t="s">
        <v>2361</v>
      </c>
      <c r="G792" s="52" t="s">
        <v>1088</v>
      </c>
      <c r="H792" s="71" t="s">
        <v>303</v>
      </c>
      <c r="I792" s="71" t="s">
        <v>271</v>
      </c>
      <c r="J792" s="122">
        <v>300000</v>
      </c>
      <c r="K792" s="78"/>
      <c r="L792" s="78"/>
      <c r="M792" s="249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18" t="s">
        <v>3926</v>
      </c>
      <c r="Z792" s="17">
        <v>300000</v>
      </c>
      <c r="AA792" s="18">
        <v>7014194111</v>
      </c>
      <c r="AB792" s="18" t="s">
        <v>3934</v>
      </c>
      <c r="AC792" s="18" t="s">
        <v>3934</v>
      </c>
      <c r="AD792" s="17">
        <v>300000</v>
      </c>
      <c r="AE792" s="18" t="s">
        <v>2457</v>
      </c>
      <c r="AF792" s="71" t="s">
        <v>3357</v>
      </c>
      <c r="AG792" s="71" t="s">
        <v>3544</v>
      </c>
      <c r="AH792" s="54" t="s">
        <v>3472</v>
      </c>
      <c r="AI792" s="54" t="s">
        <v>2457</v>
      </c>
      <c r="AJ792" s="54"/>
      <c r="AK792" s="54" t="s">
        <v>1511</v>
      </c>
      <c r="AL792" s="52" t="s">
        <v>1570</v>
      </c>
      <c r="AM792" s="52" t="s">
        <v>3553</v>
      </c>
      <c r="AN792" s="122"/>
      <c r="AO792" s="122">
        <v>300000</v>
      </c>
      <c r="AP792" s="119">
        <f t="shared" si="24"/>
        <v>0</v>
      </c>
      <c r="AQ792" s="18" t="s">
        <v>1512</v>
      </c>
      <c r="AR792" s="18" t="s">
        <v>1513</v>
      </c>
      <c r="AS792" s="18" t="s">
        <v>3393</v>
      </c>
      <c r="AT792" s="18" t="s">
        <v>3394</v>
      </c>
      <c r="AU792" s="18" t="s">
        <v>3395</v>
      </c>
      <c r="AV792" s="17">
        <v>300000</v>
      </c>
      <c r="AW792" s="19">
        <v>0</v>
      </c>
      <c r="AX792" s="19"/>
    </row>
    <row r="793" spans="1:50" s="123" customFormat="1" ht="72" hidden="1" x14ac:dyDescent="0.2">
      <c r="A793" s="52" t="s">
        <v>54</v>
      </c>
      <c r="B793" s="52" t="s">
        <v>277</v>
      </c>
      <c r="C793" s="52" t="s">
        <v>276</v>
      </c>
      <c r="D793" s="52" t="s">
        <v>10</v>
      </c>
      <c r="E793" s="52" t="s">
        <v>311</v>
      </c>
      <c r="F793" s="121" t="s">
        <v>2362</v>
      </c>
      <c r="G793" s="52" t="s">
        <v>1089</v>
      </c>
      <c r="H793" s="71" t="s">
        <v>269</v>
      </c>
      <c r="I793" s="71" t="s">
        <v>271</v>
      </c>
      <c r="J793" s="122">
        <v>44000</v>
      </c>
      <c r="K793" s="78"/>
      <c r="L793" s="78"/>
      <c r="M793" s="249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18" t="s">
        <v>3926</v>
      </c>
      <c r="Z793" s="17">
        <v>44000</v>
      </c>
      <c r="AA793" s="18">
        <v>7014194111</v>
      </c>
      <c r="AB793" s="18" t="s">
        <v>3934</v>
      </c>
      <c r="AC793" s="18" t="s">
        <v>3934</v>
      </c>
      <c r="AD793" s="17">
        <v>44000</v>
      </c>
      <c r="AE793" s="18" t="s">
        <v>2457</v>
      </c>
      <c r="AF793" s="71" t="s">
        <v>3357</v>
      </c>
      <c r="AG793" s="71" t="s">
        <v>3544</v>
      </c>
      <c r="AH793" s="54" t="s">
        <v>3472</v>
      </c>
      <c r="AI793" s="54" t="s">
        <v>2457</v>
      </c>
      <c r="AJ793" s="54"/>
      <c r="AK793" s="54" t="s">
        <v>1511</v>
      </c>
      <c r="AL793" s="52" t="s">
        <v>1570</v>
      </c>
      <c r="AM793" s="52" t="s">
        <v>3553</v>
      </c>
      <c r="AN793" s="122"/>
      <c r="AO793" s="122">
        <v>44000</v>
      </c>
      <c r="AP793" s="119">
        <f t="shared" si="24"/>
        <v>0</v>
      </c>
      <c r="AQ793" s="18" t="s">
        <v>1512</v>
      </c>
      <c r="AR793" s="18" t="s">
        <v>1513</v>
      </c>
      <c r="AS793" s="18" t="s">
        <v>3393</v>
      </c>
      <c r="AT793" s="18" t="s">
        <v>3394</v>
      </c>
      <c r="AU793" s="18" t="s">
        <v>3395</v>
      </c>
      <c r="AV793" s="17">
        <v>44000</v>
      </c>
      <c r="AW793" s="19">
        <v>0</v>
      </c>
      <c r="AX793" s="19"/>
    </row>
    <row r="794" spans="1:50" s="123" customFormat="1" ht="72" hidden="1" x14ac:dyDescent="0.2">
      <c r="A794" s="52" t="s">
        <v>54</v>
      </c>
      <c r="B794" s="52" t="s">
        <v>277</v>
      </c>
      <c r="C794" s="52" t="s">
        <v>276</v>
      </c>
      <c r="D794" s="52" t="s">
        <v>10</v>
      </c>
      <c r="E794" s="52" t="s">
        <v>311</v>
      </c>
      <c r="F794" s="121" t="s">
        <v>2363</v>
      </c>
      <c r="G794" s="52" t="s">
        <v>1090</v>
      </c>
      <c r="H794" s="71" t="s">
        <v>269</v>
      </c>
      <c r="I794" s="71" t="s">
        <v>271</v>
      </c>
      <c r="J794" s="122">
        <v>8600</v>
      </c>
      <c r="K794" s="78"/>
      <c r="L794" s="78"/>
      <c r="M794" s="249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18" t="s">
        <v>3926</v>
      </c>
      <c r="Z794" s="17">
        <v>8600</v>
      </c>
      <c r="AA794" s="18">
        <v>7014194111</v>
      </c>
      <c r="AB794" s="18" t="s">
        <v>3934</v>
      </c>
      <c r="AC794" s="18" t="s">
        <v>3934</v>
      </c>
      <c r="AD794" s="17">
        <v>8600</v>
      </c>
      <c r="AE794" s="18" t="s">
        <v>2457</v>
      </c>
      <c r="AF794" s="71" t="s">
        <v>3357</v>
      </c>
      <c r="AG794" s="71" t="s">
        <v>3544</v>
      </c>
      <c r="AH794" s="54" t="s">
        <v>3472</v>
      </c>
      <c r="AI794" s="54" t="s">
        <v>2457</v>
      </c>
      <c r="AJ794" s="54"/>
      <c r="AK794" s="54" t="s">
        <v>1511</v>
      </c>
      <c r="AL794" s="52" t="s">
        <v>1570</v>
      </c>
      <c r="AM794" s="52" t="s">
        <v>3553</v>
      </c>
      <c r="AN794" s="122"/>
      <c r="AO794" s="122">
        <v>8600</v>
      </c>
      <c r="AP794" s="119">
        <f t="shared" si="24"/>
        <v>0</v>
      </c>
      <c r="AQ794" s="18" t="s">
        <v>1512</v>
      </c>
      <c r="AR794" s="18" t="s">
        <v>1513</v>
      </c>
      <c r="AS794" s="18" t="s">
        <v>3393</v>
      </c>
      <c r="AT794" s="18" t="s">
        <v>3394</v>
      </c>
      <c r="AU794" s="18" t="s">
        <v>3395</v>
      </c>
      <c r="AV794" s="17">
        <v>8600</v>
      </c>
      <c r="AW794" s="19">
        <v>0</v>
      </c>
      <c r="AX794" s="19"/>
    </row>
    <row r="795" spans="1:50" s="123" customFormat="1" ht="72" hidden="1" x14ac:dyDescent="0.2">
      <c r="A795" s="52" t="s">
        <v>54</v>
      </c>
      <c r="B795" s="52" t="s">
        <v>277</v>
      </c>
      <c r="C795" s="52" t="s">
        <v>276</v>
      </c>
      <c r="D795" s="52" t="s">
        <v>10</v>
      </c>
      <c r="E795" s="52" t="s">
        <v>311</v>
      </c>
      <c r="F795" s="121" t="s">
        <v>2364</v>
      </c>
      <c r="G795" s="52" t="s">
        <v>1091</v>
      </c>
      <c r="H795" s="71" t="s">
        <v>269</v>
      </c>
      <c r="I795" s="71" t="s">
        <v>271</v>
      </c>
      <c r="J795" s="122">
        <v>17800</v>
      </c>
      <c r="K795" s="78"/>
      <c r="L795" s="78"/>
      <c r="M795" s="249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18" t="s">
        <v>3926</v>
      </c>
      <c r="Z795" s="17">
        <v>17800</v>
      </c>
      <c r="AA795" s="18">
        <v>7014194111</v>
      </c>
      <c r="AB795" s="18" t="s">
        <v>3934</v>
      </c>
      <c r="AC795" s="18" t="s">
        <v>3934</v>
      </c>
      <c r="AD795" s="17">
        <v>17800</v>
      </c>
      <c r="AE795" s="18" t="s">
        <v>2457</v>
      </c>
      <c r="AF795" s="71" t="s">
        <v>3357</v>
      </c>
      <c r="AG795" s="71" t="s">
        <v>3544</v>
      </c>
      <c r="AH795" s="54" t="s">
        <v>3472</v>
      </c>
      <c r="AI795" s="54" t="s">
        <v>2457</v>
      </c>
      <c r="AJ795" s="54"/>
      <c r="AK795" s="54" t="s">
        <v>1511</v>
      </c>
      <c r="AL795" s="52" t="s">
        <v>1570</v>
      </c>
      <c r="AM795" s="52" t="s">
        <v>3553</v>
      </c>
      <c r="AN795" s="122"/>
      <c r="AO795" s="122">
        <v>17800</v>
      </c>
      <c r="AP795" s="119">
        <f t="shared" si="24"/>
        <v>0</v>
      </c>
      <c r="AQ795" s="18" t="s">
        <v>1512</v>
      </c>
      <c r="AR795" s="18" t="s">
        <v>1513</v>
      </c>
      <c r="AS795" s="18" t="s">
        <v>3393</v>
      </c>
      <c r="AT795" s="18" t="s">
        <v>3394</v>
      </c>
      <c r="AU795" s="18" t="s">
        <v>3395</v>
      </c>
      <c r="AV795" s="17">
        <v>17800</v>
      </c>
      <c r="AW795" s="19">
        <v>0</v>
      </c>
      <c r="AX795" s="19"/>
    </row>
    <row r="796" spans="1:50" s="123" customFormat="1" ht="216" hidden="1" x14ac:dyDescent="0.2">
      <c r="A796" s="52" t="s">
        <v>54</v>
      </c>
      <c r="B796" s="52" t="s">
        <v>277</v>
      </c>
      <c r="C796" s="52" t="s">
        <v>17</v>
      </c>
      <c r="D796" s="52" t="s">
        <v>1565</v>
      </c>
      <c r="E796" s="52" t="s">
        <v>454</v>
      </c>
      <c r="F796" s="121" t="s">
        <v>2365</v>
      </c>
      <c r="G796" s="52" t="s">
        <v>1115</v>
      </c>
      <c r="H796" s="71" t="s">
        <v>270</v>
      </c>
      <c r="I796" s="71" t="s">
        <v>631</v>
      </c>
      <c r="J796" s="122">
        <v>8600000</v>
      </c>
      <c r="K796" s="249" t="s">
        <v>137</v>
      </c>
      <c r="L796" s="78"/>
      <c r="M796" s="78"/>
      <c r="N796" s="19"/>
      <c r="O796" s="19"/>
      <c r="P796" s="19"/>
      <c r="Q796" s="19"/>
      <c r="R796" s="19"/>
      <c r="S796" s="18"/>
      <c r="T796" s="19"/>
      <c r="U796" s="19"/>
      <c r="V796" s="19"/>
      <c r="W796" s="17"/>
      <c r="X796" s="18"/>
      <c r="Y796" s="46"/>
      <c r="Z796" s="19"/>
      <c r="AA796" s="19"/>
      <c r="AB796" s="19"/>
      <c r="AC796" s="18" t="s">
        <v>3934</v>
      </c>
      <c r="AD796" s="19"/>
      <c r="AE796" s="19" t="s">
        <v>3935</v>
      </c>
      <c r="AF796" s="54" t="s">
        <v>3387</v>
      </c>
      <c r="AG796" s="54" t="s">
        <v>3538</v>
      </c>
      <c r="AH796" s="54" t="s">
        <v>3452</v>
      </c>
      <c r="AI796" s="52" t="s">
        <v>3467</v>
      </c>
      <c r="AJ796" s="52" t="s">
        <v>3614</v>
      </c>
      <c r="AK796" s="54" t="s">
        <v>1514</v>
      </c>
      <c r="AL796" s="54" t="s">
        <v>1568</v>
      </c>
      <c r="AM796" s="52" t="s">
        <v>3553</v>
      </c>
      <c r="AN796" s="119"/>
      <c r="AO796" s="119"/>
      <c r="AP796" s="119">
        <f t="shared" si="24"/>
        <v>8600000</v>
      </c>
      <c r="AQ796" s="18" t="s">
        <v>3937</v>
      </c>
      <c r="AR796" s="18" t="s">
        <v>3938</v>
      </c>
      <c r="AS796" s="18"/>
      <c r="AT796" s="18"/>
      <c r="AU796" s="18"/>
      <c r="AV796" s="17"/>
      <c r="AW796" s="19"/>
      <c r="AX796" s="19"/>
    </row>
    <row r="797" spans="1:50" s="123" customFormat="1" ht="90" hidden="1" x14ac:dyDescent="0.2">
      <c r="A797" s="52" t="s">
        <v>54</v>
      </c>
      <c r="B797" s="52" t="s">
        <v>277</v>
      </c>
      <c r="C797" s="52" t="s">
        <v>17</v>
      </c>
      <c r="D797" s="52" t="s">
        <v>34</v>
      </c>
      <c r="E797" s="52" t="s">
        <v>454</v>
      </c>
      <c r="F797" s="121" t="s">
        <v>2366</v>
      </c>
      <c r="G797" s="52" t="s">
        <v>1155</v>
      </c>
      <c r="H797" s="71" t="s">
        <v>270</v>
      </c>
      <c r="I797" s="71" t="s">
        <v>1119</v>
      </c>
      <c r="J797" s="122">
        <v>900000</v>
      </c>
      <c r="K797" s="249" t="s">
        <v>137</v>
      </c>
      <c r="L797" s="78"/>
      <c r="M797" s="78"/>
      <c r="N797" s="18" t="s">
        <v>1516</v>
      </c>
      <c r="O797" s="19" t="s">
        <v>3388</v>
      </c>
      <c r="P797" s="19" t="s">
        <v>2523</v>
      </c>
      <c r="Q797" s="18" t="s">
        <v>3971</v>
      </c>
      <c r="R797" s="18" t="s">
        <v>1449</v>
      </c>
      <c r="S797" s="18" t="s">
        <v>123</v>
      </c>
      <c r="T797" s="19"/>
      <c r="U797" s="19"/>
      <c r="V797" s="18" t="s">
        <v>3972</v>
      </c>
      <c r="W797" s="17">
        <v>750000</v>
      </c>
      <c r="X797" s="18">
        <v>4</v>
      </c>
      <c r="Y797" s="19" t="s">
        <v>3973</v>
      </c>
      <c r="Z797" s="19" t="s">
        <v>3936</v>
      </c>
      <c r="AA797" s="18">
        <v>7014239321</v>
      </c>
      <c r="AB797" s="19"/>
      <c r="AC797" s="18" t="s">
        <v>3934</v>
      </c>
      <c r="AD797" s="19"/>
      <c r="AE797" s="18" t="s">
        <v>3392</v>
      </c>
      <c r="AF797" s="71" t="s">
        <v>3392</v>
      </c>
      <c r="AG797" s="71" t="s">
        <v>3545</v>
      </c>
      <c r="AH797" s="54" t="s">
        <v>3472</v>
      </c>
      <c r="AI797" s="54" t="s">
        <v>2456</v>
      </c>
      <c r="AJ797" s="54"/>
      <c r="AK797" s="54" t="s">
        <v>1517</v>
      </c>
      <c r="AL797" s="52" t="s">
        <v>1570</v>
      </c>
      <c r="AM797" s="52" t="s">
        <v>3553</v>
      </c>
      <c r="AN797" s="119">
        <v>750000</v>
      </c>
      <c r="AO797" s="119"/>
      <c r="AP797" s="119">
        <f t="shared" si="24"/>
        <v>150000</v>
      </c>
      <c r="AQ797" s="18" t="s">
        <v>1512</v>
      </c>
      <c r="AR797" s="18" t="s">
        <v>1513</v>
      </c>
      <c r="AS797" s="18" t="s">
        <v>2543</v>
      </c>
      <c r="AT797" s="18" t="s">
        <v>3399</v>
      </c>
      <c r="AU797" s="18" t="s">
        <v>3400</v>
      </c>
      <c r="AV797" s="17">
        <v>750000</v>
      </c>
      <c r="AW797" s="45" t="e">
        <f>SUM(R797-AV797)</f>
        <v>#VALUE!</v>
      </c>
      <c r="AX797" s="19"/>
    </row>
    <row r="798" spans="1:50" s="123" customFormat="1" ht="72" hidden="1" x14ac:dyDescent="0.2">
      <c r="A798" s="52" t="s">
        <v>55</v>
      </c>
      <c r="B798" s="52" t="s">
        <v>277</v>
      </c>
      <c r="C798" s="52" t="s">
        <v>276</v>
      </c>
      <c r="D798" s="52" t="s">
        <v>11</v>
      </c>
      <c r="E798" s="52" t="s">
        <v>454</v>
      </c>
      <c r="F798" s="121" t="s">
        <v>2367</v>
      </c>
      <c r="G798" s="52" t="s">
        <v>1092</v>
      </c>
      <c r="H798" s="71" t="s">
        <v>317</v>
      </c>
      <c r="I798" s="71" t="s">
        <v>268</v>
      </c>
      <c r="J798" s="122">
        <v>215000</v>
      </c>
      <c r="K798" s="78"/>
      <c r="L798" s="78"/>
      <c r="M798" s="249" t="s">
        <v>137</v>
      </c>
      <c r="N798" s="409">
        <v>23074</v>
      </c>
      <c r="O798" s="342" t="s">
        <v>3401</v>
      </c>
      <c r="P798" s="410">
        <v>23096</v>
      </c>
      <c r="Q798" s="390" t="s">
        <v>3402</v>
      </c>
      <c r="R798" s="390" t="s">
        <v>15</v>
      </c>
      <c r="S798" s="411" t="s">
        <v>79</v>
      </c>
      <c r="T798" s="342" t="s">
        <v>3939</v>
      </c>
      <c r="U798" s="342" t="s">
        <v>3940</v>
      </c>
      <c r="V798" s="342" t="s">
        <v>3403</v>
      </c>
      <c r="W798" s="345">
        <v>215000</v>
      </c>
      <c r="X798" s="344" t="s">
        <v>1182</v>
      </c>
      <c r="Y798" s="412" t="s">
        <v>3404</v>
      </c>
      <c r="Z798" s="385" t="s">
        <v>3405</v>
      </c>
      <c r="AA798" s="342">
        <v>7014248601</v>
      </c>
      <c r="AB798" s="409">
        <v>23103</v>
      </c>
      <c r="AC798" s="409">
        <v>23104</v>
      </c>
      <c r="AD798" s="345">
        <v>215000</v>
      </c>
      <c r="AE798" s="310" t="s">
        <v>2729</v>
      </c>
      <c r="AF798" s="54" t="s">
        <v>3406</v>
      </c>
      <c r="AG798" s="52" t="s">
        <v>3544</v>
      </c>
      <c r="AH798" s="54" t="s">
        <v>3472</v>
      </c>
      <c r="AI798" s="52" t="s">
        <v>2457</v>
      </c>
      <c r="AJ798" s="52"/>
      <c r="AK798" s="54" t="s">
        <v>1257</v>
      </c>
      <c r="AL798" s="52" t="s">
        <v>1569</v>
      </c>
      <c r="AM798" s="52" t="s">
        <v>3553</v>
      </c>
      <c r="AN798" s="119"/>
      <c r="AO798" s="119">
        <v>215000</v>
      </c>
      <c r="AP798" s="119">
        <f t="shared" si="24"/>
        <v>0</v>
      </c>
      <c r="AQ798" s="413">
        <v>23071</v>
      </c>
      <c r="AR798" s="413">
        <v>23071</v>
      </c>
      <c r="AS798" s="413">
        <v>23071</v>
      </c>
      <c r="AT798" s="413">
        <v>23071</v>
      </c>
      <c r="AU798" s="409">
        <v>23100</v>
      </c>
      <c r="AV798" s="414">
        <v>215000</v>
      </c>
      <c r="AW798" s="342">
        <v>0</v>
      </c>
      <c r="AX798" s="342"/>
    </row>
    <row r="799" spans="1:50" s="123" customFormat="1" ht="72" x14ac:dyDescent="0.2">
      <c r="A799" s="52" t="s">
        <v>55</v>
      </c>
      <c r="B799" s="52" t="s">
        <v>277</v>
      </c>
      <c r="C799" s="52" t="s">
        <v>276</v>
      </c>
      <c r="D799" s="52" t="s">
        <v>11</v>
      </c>
      <c r="E799" s="52" t="s">
        <v>454</v>
      </c>
      <c r="F799" s="121" t="s">
        <v>2368</v>
      </c>
      <c r="G799" s="52" t="s">
        <v>1093</v>
      </c>
      <c r="H799" s="71" t="s">
        <v>269</v>
      </c>
      <c r="I799" s="71" t="s">
        <v>273</v>
      </c>
      <c r="J799" s="122">
        <v>44000</v>
      </c>
      <c r="K799" s="78"/>
      <c r="L799" s="78"/>
      <c r="M799" s="249" t="s">
        <v>137</v>
      </c>
      <c r="N799" s="48">
        <v>23072</v>
      </c>
      <c r="O799" s="19" t="s">
        <v>3407</v>
      </c>
      <c r="P799" s="169">
        <v>23082</v>
      </c>
      <c r="Q799" s="168" t="s">
        <v>3408</v>
      </c>
      <c r="R799" s="168" t="s">
        <v>15</v>
      </c>
      <c r="S799" s="168" t="s">
        <v>79</v>
      </c>
      <c r="T799" s="19"/>
      <c r="U799" s="19"/>
      <c r="V799" s="19" t="s">
        <v>3409</v>
      </c>
      <c r="W799" s="74">
        <v>44000</v>
      </c>
      <c r="X799" s="18" t="s">
        <v>1182</v>
      </c>
      <c r="Y799" s="46" t="s">
        <v>3410</v>
      </c>
      <c r="Z799" s="46" t="s">
        <v>3941</v>
      </c>
      <c r="AA799" s="19">
        <v>7014280956</v>
      </c>
      <c r="AB799" s="48">
        <v>23114</v>
      </c>
      <c r="AC799" s="19"/>
      <c r="AD799" s="19"/>
      <c r="AE799" s="20" t="s">
        <v>3942</v>
      </c>
      <c r="AF799" s="54" t="s">
        <v>3406</v>
      </c>
      <c r="AG799" s="52" t="s">
        <v>3544</v>
      </c>
      <c r="AH799" s="54" t="s">
        <v>3472</v>
      </c>
      <c r="AI799" s="52" t="s">
        <v>2456</v>
      </c>
      <c r="AJ799" s="52"/>
      <c r="AK799" s="54" t="s">
        <v>1257</v>
      </c>
      <c r="AL799" s="52" t="s">
        <v>1569</v>
      </c>
      <c r="AM799" s="52" t="s">
        <v>3553</v>
      </c>
      <c r="AN799" s="122">
        <v>44000</v>
      </c>
      <c r="AO799" s="119"/>
      <c r="AP799" s="119">
        <f t="shared" si="24"/>
        <v>0</v>
      </c>
      <c r="AQ799" s="413">
        <v>23071</v>
      </c>
      <c r="AR799" s="413">
        <v>23071</v>
      </c>
      <c r="AS799" s="413">
        <v>23071</v>
      </c>
      <c r="AT799" s="413">
        <v>23071</v>
      </c>
      <c r="AU799" s="409">
        <v>23100</v>
      </c>
      <c r="AV799" s="367">
        <v>44000</v>
      </c>
      <c r="AW799" s="311">
        <v>0</v>
      </c>
      <c r="AX799" s="311"/>
    </row>
    <row r="800" spans="1:50" s="123" customFormat="1" ht="72" x14ac:dyDescent="0.2">
      <c r="A800" s="52" t="s">
        <v>55</v>
      </c>
      <c r="B800" s="52" t="s">
        <v>277</v>
      </c>
      <c r="C800" s="52" t="s">
        <v>276</v>
      </c>
      <c r="D800" s="52" t="s">
        <v>11</v>
      </c>
      <c r="E800" s="52" t="s">
        <v>454</v>
      </c>
      <c r="F800" s="121" t="s">
        <v>2369</v>
      </c>
      <c r="G800" s="52" t="s">
        <v>1094</v>
      </c>
      <c r="H800" s="71" t="s">
        <v>269</v>
      </c>
      <c r="I800" s="71" t="s">
        <v>273</v>
      </c>
      <c r="J800" s="122">
        <v>70000</v>
      </c>
      <c r="K800" s="78"/>
      <c r="L800" s="78"/>
      <c r="M800" s="249" t="s">
        <v>137</v>
      </c>
      <c r="N800" s="48">
        <v>23072</v>
      </c>
      <c r="O800" s="19" t="s">
        <v>3407</v>
      </c>
      <c r="P800" s="169">
        <v>23082</v>
      </c>
      <c r="Q800" s="168" t="s">
        <v>3408</v>
      </c>
      <c r="R800" s="168" t="s">
        <v>15</v>
      </c>
      <c r="S800" s="168" t="s">
        <v>79</v>
      </c>
      <c r="T800" s="19"/>
      <c r="U800" s="19"/>
      <c r="V800" s="19" t="s">
        <v>3409</v>
      </c>
      <c r="W800" s="74">
        <v>70000</v>
      </c>
      <c r="X800" s="18" t="s">
        <v>1182</v>
      </c>
      <c r="Y800" s="46" t="s">
        <v>3410</v>
      </c>
      <c r="Z800" s="46" t="s">
        <v>3943</v>
      </c>
      <c r="AA800" s="19">
        <v>7014280956</v>
      </c>
      <c r="AB800" s="48">
        <v>23114</v>
      </c>
      <c r="AC800" s="19"/>
      <c r="AD800" s="19"/>
      <c r="AE800" s="20" t="s">
        <v>3942</v>
      </c>
      <c r="AF800" s="54" t="s">
        <v>3406</v>
      </c>
      <c r="AG800" s="52" t="s">
        <v>3544</v>
      </c>
      <c r="AH800" s="54" t="s">
        <v>3472</v>
      </c>
      <c r="AI800" s="52" t="s">
        <v>2456</v>
      </c>
      <c r="AJ800" s="52"/>
      <c r="AK800" s="54" t="s">
        <v>1257</v>
      </c>
      <c r="AL800" s="52" t="s">
        <v>1569</v>
      </c>
      <c r="AM800" s="52" t="s">
        <v>3553</v>
      </c>
      <c r="AN800" s="119">
        <v>70000</v>
      </c>
      <c r="AO800" s="119"/>
      <c r="AP800" s="119">
        <f t="shared" si="24"/>
        <v>0</v>
      </c>
      <c r="AQ800" s="413">
        <v>23071</v>
      </c>
      <c r="AR800" s="413">
        <v>23071</v>
      </c>
      <c r="AS800" s="413">
        <v>23071</v>
      </c>
      <c r="AT800" s="413">
        <v>23071</v>
      </c>
      <c r="AU800" s="409">
        <v>23100</v>
      </c>
      <c r="AV800" s="367">
        <v>70000</v>
      </c>
      <c r="AW800" s="311">
        <v>0</v>
      </c>
      <c r="AX800" s="311"/>
    </row>
    <row r="801" spans="1:50" s="123" customFormat="1" ht="72" hidden="1" x14ac:dyDescent="0.2">
      <c r="A801" s="52" t="s">
        <v>55</v>
      </c>
      <c r="B801" s="52" t="s">
        <v>277</v>
      </c>
      <c r="C801" s="52" t="s">
        <v>276</v>
      </c>
      <c r="D801" s="52" t="s">
        <v>11</v>
      </c>
      <c r="E801" s="52" t="s">
        <v>454</v>
      </c>
      <c r="F801" s="121" t="s">
        <v>2370</v>
      </c>
      <c r="G801" s="52" t="s">
        <v>1095</v>
      </c>
      <c r="H801" s="71" t="s">
        <v>270</v>
      </c>
      <c r="I801" s="71" t="s">
        <v>273</v>
      </c>
      <c r="J801" s="122">
        <v>8000</v>
      </c>
      <c r="K801" s="78"/>
      <c r="L801" s="78"/>
      <c r="M801" s="249" t="s">
        <v>137</v>
      </c>
      <c r="N801" s="312">
        <v>23073</v>
      </c>
      <c r="O801" s="311" t="s">
        <v>3412</v>
      </c>
      <c r="P801" s="308">
        <v>23093</v>
      </c>
      <c r="Q801" s="411" t="s">
        <v>3413</v>
      </c>
      <c r="R801" s="411" t="s">
        <v>1190</v>
      </c>
      <c r="S801" s="411" t="s">
        <v>79</v>
      </c>
      <c r="T801" s="311" t="s">
        <v>3944</v>
      </c>
      <c r="U801" s="311" t="s">
        <v>3945</v>
      </c>
      <c r="V801" s="311" t="s">
        <v>3414</v>
      </c>
      <c r="W801" s="415">
        <v>7890</v>
      </c>
      <c r="X801" s="332" t="s">
        <v>1182</v>
      </c>
      <c r="Y801" s="385" t="s">
        <v>3415</v>
      </c>
      <c r="Z801" s="385" t="s">
        <v>3416</v>
      </c>
      <c r="AA801" s="311">
        <v>7014243967</v>
      </c>
      <c r="AB801" s="312">
        <v>23096</v>
      </c>
      <c r="AC801" s="385" t="s">
        <v>3417</v>
      </c>
      <c r="AD801" s="415">
        <v>7890</v>
      </c>
      <c r="AE801" s="310" t="s">
        <v>2729</v>
      </c>
      <c r="AF801" s="54" t="s">
        <v>2729</v>
      </c>
      <c r="AG801" s="54" t="s">
        <v>3544</v>
      </c>
      <c r="AH801" s="52" t="s">
        <v>3475</v>
      </c>
      <c r="AI801" s="54" t="s">
        <v>2457</v>
      </c>
      <c r="AJ801" s="54"/>
      <c r="AK801" s="54" t="s">
        <v>1518</v>
      </c>
      <c r="AL801" s="54" t="s">
        <v>1571</v>
      </c>
      <c r="AM801" s="52" t="s">
        <v>3553</v>
      </c>
      <c r="AN801" s="119"/>
      <c r="AO801" s="119">
        <v>7890</v>
      </c>
      <c r="AP801" s="119">
        <f t="shared" si="24"/>
        <v>110</v>
      </c>
      <c r="AQ801" s="413">
        <v>23071</v>
      </c>
      <c r="AR801" s="413">
        <v>23071</v>
      </c>
      <c r="AS801" s="413">
        <v>23071</v>
      </c>
      <c r="AT801" s="413">
        <v>23071</v>
      </c>
      <c r="AU801" s="409">
        <v>23100</v>
      </c>
      <c r="AV801" s="367">
        <v>8000</v>
      </c>
      <c r="AW801" s="311">
        <v>0</v>
      </c>
      <c r="AX801" s="311"/>
    </row>
    <row r="802" spans="1:50" s="123" customFormat="1" ht="72" hidden="1" x14ac:dyDescent="0.2">
      <c r="A802" s="52" t="s">
        <v>55</v>
      </c>
      <c r="B802" s="52" t="s">
        <v>277</v>
      </c>
      <c r="C802" s="52" t="s">
        <v>276</v>
      </c>
      <c r="D802" s="52" t="s">
        <v>11</v>
      </c>
      <c r="E802" s="52" t="s">
        <v>454</v>
      </c>
      <c r="F802" s="121" t="s">
        <v>2371</v>
      </c>
      <c r="G802" s="52" t="s">
        <v>1096</v>
      </c>
      <c r="H802" s="71" t="s">
        <v>270</v>
      </c>
      <c r="I802" s="71" t="s">
        <v>273</v>
      </c>
      <c r="J802" s="122">
        <v>6400</v>
      </c>
      <c r="K802" s="78"/>
      <c r="L802" s="78"/>
      <c r="M802" s="249" t="s">
        <v>137</v>
      </c>
      <c r="N802" s="312">
        <v>23073</v>
      </c>
      <c r="O802" s="311" t="s">
        <v>3412</v>
      </c>
      <c r="P802" s="308">
        <v>23093</v>
      </c>
      <c r="Q802" s="411" t="s">
        <v>3413</v>
      </c>
      <c r="R802" s="411" t="s">
        <v>1190</v>
      </c>
      <c r="S802" s="411" t="s">
        <v>79</v>
      </c>
      <c r="T802" s="311" t="s">
        <v>3944</v>
      </c>
      <c r="U802" s="311" t="s">
        <v>3946</v>
      </c>
      <c r="V802" s="311" t="s">
        <v>3414</v>
      </c>
      <c r="W802" s="415">
        <v>6390</v>
      </c>
      <c r="X802" s="332" t="s">
        <v>1182</v>
      </c>
      <c r="Y802" s="385" t="s">
        <v>3415</v>
      </c>
      <c r="Z802" s="385" t="s">
        <v>3418</v>
      </c>
      <c r="AA802" s="311">
        <v>7014243967</v>
      </c>
      <c r="AB802" s="312">
        <v>23096</v>
      </c>
      <c r="AC802" s="385" t="s">
        <v>3417</v>
      </c>
      <c r="AD802" s="415">
        <v>6390</v>
      </c>
      <c r="AE802" s="310" t="s">
        <v>2729</v>
      </c>
      <c r="AF802" s="54" t="s">
        <v>2729</v>
      </c>
      <c r="AG802" s="54" t="s">
        <v>3544</v>
      </c>
      <c r="AH802" s="52" t="s">
        <v>3475</v>
      </c>
      <c r="AI802" s="54" t="s">
        <v>2457</v>
      </c>
      <c r="AJ802" s="54"/>
      <c r="AK802" s="54" t="s">
        <v>1518</v>
      </c>
      <c r="AL802" s="54" t="s">
        <v>1571</v>
      </c>
      <c r="AM802" s="52" t="s">
        <v>3553</v>
      </c>
      <c r="AN802" s="119"/>
      <c r="AO802" s="119">
        <v>6390</v>
      </c>
      <c r="AP802" s="119">
        <f t="shared" si="24"/>
        <v>10</v>
      </c>
      <c r="AQ802" s="413">
        <v>23071</v>
      </c>
      <c r="AR802" s="413">
        <v>23071</v>
      </c>
      <c r="AS802" s="413">
        <v>23071</v>
      </c>
      <c r="AT802" s="413">
        <v>23071</v>
      </c>
      <c r="AU802" s="409">
        <v>23100</v>
      </c>
      <c r="AV802" s="367">
        <v>6400</v>
      </c>
      <c r="AW802" s="311">
        <v>0</v>
      </c>
      <c r="AX802" s="311"/>
    </row>
    <row r="803" spans="1:50" s="123" customFormat="1" ht="72" hidden="1" x14ac:dyDescent="0.2">
      <c r="A803" s="52" t="s">
        <v>55</v>
      </c>
      <c r="B803" s="52" t="s">
        <v>277</v>
      </c>
      <c r="C803" s="52" t="s">
        <v>276</v>
      </c>
      <c r="D803" s="52" t="s">
        <v>11</v>
      </c>
      <c r="E803" s="52" t="s">
        <v>454</v>
      </c>
      <c r="F803" s="121" t="s">
        <v>2372</v>
      </c>
      <c r="G803" s="52" t="s">
        <v>1097</v>
      </c>
      <c r="H803" s="71" t="s">
        <v>317</v>
      </c>
      <c r="I803" s="71" t="s">
        <v>268</v>
      </c>
      <c r="J803" s="122">
        <v>9500</v>
      </c>
      <c r="K803" s="78"/>
      <c r="L803" s="78"/>
      <c r="M803" s="249" t="s">
        <v>137</v>
      </c>
      <c r="N803" s="312">
        <v>23073</v>
      </c>
      <c r="O803" s="311" t="s">
        <v>3412</v>
      </c>
      <c r="P803" s="308">
        <v>23093</v>
      </c>
      <c r="Q803" s="411" t="s">
        <v>3413</v>
      </c>
      <c r="R803" s="411" t="s">
        <v>1190</v>
      </c>
      <c r="S803" s="411" t="s">
        <v>79</v>
      </c>
      <c r="T803" s="311" t="s">
        <v>3947</v>
      </c>
      <c r="U803" s="311" t="s">
        <v>3948</v>
      </c>
      <c r="V803" s="311" t="s">
        <v>3414</v>
      </c>
      <c r="W803" s="415">
        <v>9100</v>
      </c>
      <c r="X803" s="332" t="s">
        <v>1182</v>
      </c>
      <c r="Y803" s="385" t="s">
        <v>3415</v>
      </c>
      <c r="Z803" s="385" t="s">
        <v>3419</v>
      </c>
      <c r="AA803" s="311">
        <v>7014243967</v>
      </c>
      <c r="AB803" s="312">
        <v>23096</v>
      </c>
      <c r="AC803" s="385" t="s">
        <v>3417</v>
      </c>
      <c r="AD803" s="415">
        <v>9100</v>
      </c>
      <c r="AE803" s="310" t="s">
        <v>2729</v>
      </c>
      <c r="AF803" s="54" t="s">
        <v>2729</v>
      </c>
      <c r="AG803" s="54" t="s">
        <v>3544</v>
      </c>
      <c r="AH803" s="52" t="s">
        <v>3475</v>
      </c>
      <c r="AI803" s="54" t="s">
        <v>2457</v>
      </c>
      <c r="AJ803" s="54"/>
      <c r="AK803" s="54" t="s">
        <v>1518</v>
      </c>
      <c r="AL803" s="54" t="s">
        <v>1571</v>
      </c>
      <c r="AM803" s="52" t="s">
        <v>3553</v>
      </c>
      <c r="AN803" s="119"/>
      <c r="AO803" s="119">
        <v>9100</v>
      </c>
      <c r="AP803" s="119">
        <f t="shared" si="24"/>
        <v>400</v>
      </c>
      <c r="AQ803" s="413">
        <v>23071</v>
      </c>
      <c r="AR803" s="413">
        <v>23071</v>
      </c>
      <c r="AS803" s="413">
        <v>23071</v>
      </c>
      <c r="AT803" s="413">
        <v>23071</v>
      </c>
      <c r="AU803" s="409">
        <v>23100</v>
      </c>
      <c r="AV803" s="367">
        <v>95000</v>
      </c>
      <c r="AW803" s="311">
        <v>0</v>
      </c>
      <c r="AX803" s="311"/>
    </row>
    <row r="804" spans="1:50" s="123" customFormat="1" ht="72" hidden="1" x14ac:dyDescent="0.2">
      <c r="A804" s="52" t="s">
        <v>55</v>
      </c>
      <c r="B804" s="52" t="s">
        <v>277</v>
      </c>
      <c r="C804" s="52" t="s">
        <v>276</v>
      </c>
      <c r="D804" s="52" t="s">
        <v>11</v>
      </c>
      <c r="E804" s="52" t="s">
        <v>454</v>
      </c>
      <c r="F804" s="121" t="s">
        <v>2373</v>
      </c>
      <c r="G804" s="52" t="s">
        <v>1098</v>
      </c>
      <c r="H804" s="71" t="s">
        <v>459</v>
      </c>
      <c r="I804" s="71" t="s">
        <v>268</v>
      </c>
      <c r="J804" s="122">
        <v>38000</v>
      </c>
      <c r="K804" s="78"/>
      <c r="L804" s="78"/>
      <c r="M804" s="249" t="s">
        <v>137</v>
      </c>
      <c r="N804" s="312">
        <v>23073</v>
      </c>
      <c r="O804" s="311" t="s">
        <v>3412</v>
      </c>
      <c r="P804" s="308">
        <v>23093</v>
      </c>
      <c r="Q804" s="411" t="s">
        <v>3413</v>
      </c>
      <c r="R804" s="411" t="s">
        <v>1190</v>
      </c>
      <c r="S804" s="411" t="s">
        <v>79</v>
      </c>
      <c r="T804" s="311" t="s">
        <v>3947</v>
      </c>
      <c r="U804" s="311" t="s">
        <v>3949</v>
      </c>
      <c r="V804" s="311" t="s">
        <v>3414</v>
      </c>
      <c r="W804" s="415">
        <v>36400</v>
      </c>
      <c r="X804" s="332" t="s">
        <v>1182</v>
      </c>
      <c r="Y804" s="385" t="s">
        <v>3415</v>
      </c>
      <c r="Z804" s="385" t="s">
        <v>3420</v>
      </c>
      <c r="AA804" s="311">
        <v>7014243967</v>
      </c>
      <c r="AB804" s="312">
        <v>23096</v>
      </c>
      <c r="AC804" s="385" t="s">
        <v>3417</v>
      </c>
      <c r="AD804" s="415">
        <v>36400</v>
      </c>
      <c r="AE804" s="310" t="s">
        <v>2729</v>
      </c>
      <c r="AF804" s="54" t="s">
        <v>2729</v>
      </c>
      <c r="AG804" s="54" t="s">
        <v>3544</v>
      </c>
      <c r="AH804" s="52" t="s">
        <v>3475</v>
      </c>
      <c r="AI804" s="54" t="s">
        <v>2457</v>
      </c>
      <c r="AJ804" s="54"/>
      <c r="AK804" s="54" t="s">
        <v>1518</v>
      </c>
      <c r="AL804" s="54" t="s">
        <v>1571</v>
      </c>
      <c r="AM804" s="52" t="s">
        <v>3553</v>
      </c>
      <c r="AN804" s="119"/>
      <c r="AO804" s="119">
        <v>36400</v>
      </c>
      <c r="AP804" s="119">
        <f t="shared" si="24"/>
        <v>1600</v>
      </c>
      <c r="AQ804" s="413">
        <v>23071</v>
      </c>
      <c r="AR804" s="413">
        <v>23071</v>
      </c>
      <c r="AS804" s="413">
        <v>23071</v>
      </c>
      <c r="AT804" s="413">
        <v>23071</v>
      </c>
      <c r="AU804" s="409">
        <v>23100</v>
      </c>
      <c r="AV804" s="367">
        <v>38000</v>
      </c>
      <c r="AW804" s="311">
        <v>0</v>
      </c>
      <c r="AX804" s="311"/>
    </row>
    <row r="805" spans="1:50" s="123" customFormat="1" ht="72" hidden="1" x14ac:dyDescent="0.2">
      <c r="A805" s="52" t="s">
        <v>55</v>
      </c>
      <c r="B805" s="52" t="s">
        <v>277</v>
      </c>
      <c r="C805" s="52" t="s">
        <v>276</v>
      </c>
      <c r="D805" s="52" t="s">
        <v>11</v>
      </c>
      <c r="E805" s="52" t="s">
        <v>454</v>
      </c>
      <c r="F805" s="121" t="s">
        <v>2374</v>
      </c>
      <c r="G805" s="52" t="s">
        <v>1099</v>
      </c>
      <c r="H805" s="71" t="s">
        <v>317</v>
      </c>
      <c r="I805" s="71" t="s">
        <v>268</v>
      </c>
      <c r="J805" s="122">
        <v>7000</v>
      </c>
      <c r="K805" s="78"/>
      <c r="L805" s="78"/>
      <c r="M805" s="249" t="s">
        <v>137</v>
      </c>
      <c r="N805" s="312">
        <v>23073</v>
      </c>
      <c r="O805" s="311" t="s">
        <v>3412</v>
      </c>
      <c r="P805" s="308">
        <v>23093</v>
      </c>
      <c r="Q805" s="411" t="s">
        <v>3413</v>
      </c>
      <c r="R805" s="411" t="s">
        <v>1190</v>
      </c>
      <c r="S805" s="411" t="s">
        <v>79</v>
      </c>
      <c r="T805" s="311" t="s">
        <v>3950</v>
      </c>
      <c r="U805" s="311" t="s">
        <v>3951</v>
      </c>
      <c r="V805" s="311" t="s">
        <v>3414</v>
      </c>
      <c r="W805" s="415">
        <v>6750</v>
      </c>
      <c r="X805" s="332" t="s">
        <v>1182</v>
      </c>
      <c r="Y805" s="385" t="s">
        <v>3415</v>
      </c>
      <c r="Z805" s="385" t="s">
        <v>3421</v>
      </c>
      <c r="AA805" s="311">
        <v>7014243967</v>
      </c>
      <c r="AB805" s="312">
        <v>23096</v>
      </c>
      <c r="AC805" s="385" t="s">
        <v>3417</v>
      </c>
      <c r="AD805" s="415">
        <v>6750</v>
      </c>
      <c r="AE805" s="310" t="s">
        <v>2729</v>
      </c>
      <c r="AF805" s="54" t="s">
        <v>2729</v>
      </c>
      <c r="AG805" s="54" t="s">
        <v>3544</v>
      </c>
      <c r="AH805" s="52" t="s">
        <v>3475</v>
      </c>
      <c r="AI805" s="54" t="s">
        <v>2457</v>
      </c>
      <c r="AJ805" s="54"/>
      <c r="AK805" s="54" t="s">
        <v>1518</v>
      </c>
      <c r="AL805" s="54" t="s">
        <v>1571</v>
      </c>
      <c r="AM805" s="52" t="s">
        <v>3553</v>
      </c>
      <c r="AN805" s="119"/>
      <c r="AO805" s="119">
        <v>6750</v>
      </c>
      <c r="AP805" s="119">
        <f t="shared" si="24"/>
        <v>250</v>
      </c>
      <c r="AQ805" s="413">
        <v>23071</v>
      </c>
      <c r="AR805" s="413">
        <v>23071</v>
      </c>
      <c r="AS805" s="413">
        <v>23071</v>
      </c>
      <c r="AT805" s="413">
        <v>23071</v>
      </c>
      <c r="AU805" s="409">
        <v>23100</v>
      </c>
      <c r="AV805" s="367">
        <v>7000</v>
      </c>
      <c r="AW805" s="311">
        <v>0</v>
      </c>
      <c r="AX805" s="311"/>
    </row>
    <row r="806" spans="1:50" s="123" customFormat="1" ht="72" hidden="1" x14ac:dyDescent="0.2">
      <c r="A806" s="52" t="s">
        <v>55</v>
      </c>
      <c r="B806" s="52" t="s">
        <v>277</v>
      </c>
      <c r="C806" s="52" t="s">
        <v>276</v>
      </c>
      <c r="D806" s="52" t="s">
        <v>11</v>
      </c>
      <c r="E806" s="52" t="s">
        <v>454</v>
      </c>
      <c r="F806" s="121" t="s">
        <v>2375</v>
      </c>
      <c r="G806" s="52" t="s">
        <v>1100</v>
      </c>
      <c r="H806" s="71" t="s">
        <v>303</v>
      </c>
      <c r="I806" s="71" t="s">
        <v>268</v>
      </c>
      <c r="J806" s="122">
        <v>48000</v>
      </c>
      <c r="K806" s="78"/>
      <c r="L806" s="78"/>
      <c r="M806" s="249" t="s">
        <v>137</v>
      </c>
      <c r="N806" s="312">
        <v>23073</v>
      </c>
      <c r="O806" s="311" t="s">
        <v>3412</v>
      </c>
      <c r="P806" s="308">
        <v>23093</v>
      </c>
      <c r="Q806" s="411" t="s">
        <v>3413</v>
      </c>
      <c r="R806" s="411" t="s">
        <v>1190</v>
      </c>
      <c r="S806" s="411" t="s">
        <v>79</v>
      </c>
      <c r="T806" s="311" t="s">
        <v>3952</v>
      </c>
      <c r="U806" s="311" t="s">
        <v>3953</v>
      </c>
      <c r="V806" s="311" t="s">
        <v>3414</v>
      </c>
      <c r="W806" s="415">
        <v>47000</v>
      </c>
      <c r="X806" s="332" t="s">
        <v>1182</v>
      </c>
      <c r="Y806" s="385" t="s">
        <v>3415</v>
      </c>
      <c r="Z806" s="385" t="s">
        <v>3422</v>
      </c>
      <c r="AA806" s="311">
        <v>7014243967</v>
      </c>
      <c r="AB806" s="312">
        <v>23096</v>
      </c>
      <c r="AC806" s="385" t="s">
        <v>3417</v>
      </c>
      <c r="AD806" s="415">
        <v>47000</v>
      </c>
      <c r="AE806" s="310" t="s">
        <v>2729</v>
      </c>
      <c r="AF806" s="54" t="s">
        <v>2729</v>
      </c>
      <c r="AG806" s="54" t="s">
        <v>3544</v>
      </c>
      <c r="AH806" s="52" t="s">
        <v>3475</v>
      </c>
      <c r="AI806" s="54" t="s">
        <v>2457</v>
      </c>
      <c r="AJ806" s="54"/>
      <c r="AK806" s="54" t="s">
        <v>1518</v>
      </c>
      <c r="AL806" s="54" t="s">
        <v>1571</v>
      </c>
      <c r="AM806" s="52" t="s">
        <v>3553</v>
      </c>
      <c r="AN806" s="119"/>
      <c r="AO806" s="119">
        <v>47000</v>
      </c>
      <c r="AP806" s="119">
        <f t="shared" si="24"/>
        <v>1000</v>
      </c>
      <c r="AQ806" s="413">
        <v>23071</v>
      </c>
      <c r="AR806" s="413">
        <v>23071</v>
      </c>
      <c r="AS806" s="413">
        <v>23071</v>
      </c>
      <c r="AT806" s="413">
        <v>23071</v>
      </c>
      <c r="AU806" s="409">
        <v>23100</v>
      </c>
      <c r="AV806" s="367">
        <v>48000</v>
      </c>
      <c r="AW806" s="311">
        <v>0</v>
      </c>
      <c r="AX806" s="311"/>
    </row>
    <row r="807" spans="1:50" s="123" customFormat="1" ht="72" hidden="1" x14ac:dyDescent="0.2">
      <c r="A807" s="52" t="s">
        <v>55</v>
      </c>
      <c r="B807" s="52" t="s">
        <v>277</v>
      </c>
      <c r="C807" s="52" t="s">
        <v>276</v>
      </c>
      <c r="D807" s="52" t="s">
        <v>21</v>
      </c>
      <c r="E807" s="52" t="s">
        <v>454</v>
      </c>
      <c r="F807" s="121" t="s">
        <v>2376</v>
      </c>
      <c r="G807" s="52" t="s">
        <v>1101</v>
      </c>
      <c r="H807" s="71" t="s">
        <v>269</v>
      </c>
      <c r="I807" s="71" t="s">
        <v>268</v>
      </c>
      <c r="J807" s="122">
        <v>14000</v>
      </c>
      <c r="K807" s="78"/>
      <c r="L807" s="78"/>
      <c r="M807" s="249" t="s">
        <v>137</v>
      </c>
      <c r="N807" s="312">
        <v>23072</v>
      </c>
      <c r="O807" s="311" t="s">
        <v>3423</v>
      </c>
      <c r="P807" s="308">
        <v>23083</v>
      </c>
      <c r="Q807" s="411" t="s">
        <v>3424</v>
      </c>
      <c r="R807" s="411" t="s">
        <v>12</v>
      </c>
      <c r="S807" s="411" t="s">
        <v>79</v>
      </c>
      <c r="T807" s="311" t="s">
        <v>3954</v>
      </c>
      <c r="U807" s="311" t="s">
        <v>3955</v>
      </c>
      <c r="V807" s="311" t="s">
        <v>3425</v>
      </c>
      <c r="W807" s="367">
        <v>14000</v>
      </c>
      <c r="X807" s="332" t="s">
        <v>1182</v>
      </c>
      <c r="Y807" s="369" t="s">
        <v>3426</v>
      </c>
      <c r="Z807" s="385" t="s">
        <v>3427</v>
      </c>
      <c r="AA807" s="311">
        <v>7014244340</v>
      </c>
      <c r="AB807" s="312">
        <v>23094</v>
      </c>
      <c r="AC807" s="385" t="s">
        <v>3417</v>
      </c>
      <c r="AD807" s="367">
        <v>14000</v>
      </c>
      <c r="AE807" s="310" t="s">
        <v>2729</v>
      </c>
      <c r="AF807" s="54" t="s">
        <v>2729</v>
      </c>
      <c r="AG807" s="54" t="s">
        <v>3544</v>
      </c>
      <c r="AH807" s="52" t="s">
        <v>3475</v>
      </c>
      <c r="AI807" s="54" t="s">
        <v>2457</v>
      </c>
      <c r="AJ807" s="54"/>
      <c r="AK807" s="54" t="s">
        <v>1257</v>
      </c>
      <c r="AL807" s="52" t="s">
        <v>1569</v>
      </c>
      <c r="AM807" s="52" t="s">
        <v>3553</v>
      </c>
      <c r="AN807" s="122"/>
      <c r="AO807" s="122">
        <v>14000</v>
      </c>
      <c r="AP807" s="119">
        <f t="shared" si="24"/>
        <v>0</v>
      </c>
      <c r="AQ807" s="413">
        <v>23071</v>
      </c>
      <c r="AR807" s="413">
        <v>23071</v>
      </c>
      <c r="AS807" s="413">
        <v>23071</v>
      </c>
      <c r="AT807" s="413">
        <v>23071</v>
      </c>
      <c r="AU807" s="409">
        <v>23100</v>
      </c>
      <c r="AV807" s="367">
        <v>14000</v>
      </c>
      <c r="AW807" s="311">
        <v>0</v>
      </c>
      <c r="AX807" s="311"/>
    </row>
    <row r="808" spans="1:50" s="123" customFormat="1" ht="72" hidden="1" x14ac:dyDescent="0.2">
      <c r="A808" s="52" t="s">
        <v>55</v>
      </c>
      <c r="B808" s="52" t="s">
        <v>277</v>
      </c>
      <c r="C808" s="52" t="s">
        <v>276</v>
      </c>
      <c r="D808" s="52" t="s">
        <v>286</v>
      </c>
      <c r="E808" s="52" t="s">
        <v>454</v>
      </c>
      <c r="F808" s="121" t="s">
        <v>2377</v>
      </c>
      <c r="G808" s="52" t="s">
        <v>1102</v>
      </c>
      <c r="H808" s="71" t="s">
        <v>269</v>
      </c>
      <c r="I808" s="71" t="s">
        <v>274</v>
      </c>
      <c r="J808" s="122">
        <v>23800</v>
      </c>
      <c r="K808" s="78"/>
      <c r="L808" s="78"/>
      <c r="M808" s="249" t="s">
        <v>137</v>
      </c>
      <c r="N808" s="312">
        <v>23073</v>
      </c>
      <c r="O808" s="311" t="s">
        <v>3428</v>
      </c>
      <c r="P808" s="308">
        <v>23083</v>
      </c>
      <c r="Q808" s="411" t="s">
        <v>3429</v>
      </c>
      <c r="R808" s="411" t="s">
        <v>1190</v>
      </c>
      <c r="S808" s="411" t="s">
        <v>79</v>
      </c>
      <c r="T808" s="311" t="s">
        <v>3430</v>
      </c>
      <c r="U808" s="311" t="s">
        <v>3431</v>
      </c>
      <c r="V808" s="311" t="s">
        <v>3425</v>
      </c>
      <c r="W808" s="367">
        <v>23800</v>
      </c>
      <c r="X808" s="332" t="s">
        <v>1182</v>
      </c>
      <c r="Y808" s="369" t="s">
        <v>3426</v>
      </c>
      <c r="Z808" s="385" t="s">
        <v>3432</v>
      </c>
      <c r="AA808" s="311">
        <v>7014217444</v>
      </c>
      <c r="AB808" s="312">
        <v>23094</v>
      </c>
      <c r="AC808" s="385" t="s">
        <v>3417</v>
      </c>
      <c r="AD808" s="367">
        <v>23800</v>
      </c>
      <c r="AE808" s="310" t="s">
        <v>2729</v>
      </c>
      <c r="AF808" s="54" t="s">
        <v>2729</v>
      </c>
      <c r="AG808" s="54" t="s">
        <v>3544</v>
      </c>
      <c r="AH808" s="52" t="s">
        <v>3475</v>
      </c>
      <c r="AI808" s="54" t="s">
        <v>2457</v>
      </c>
      <c r="AJ808" s="54"/>
      <c r="AK808" s="54" t="s">
        <v>1519</v>
      </c>
      <c r="AL808" s="52" t="s">
        <v>1571</v>
      </c>
      <c r="AM808" s="52" t="s">
        <v>3553</v>
      </c>
      <c r="AN808" s="122"/>
      <c r="AO808" s="122">
        <v>23800</v>
      </c>
      <c r="AP808" s="119">
        <f t="shared" si="24"/>
        <v>0</v>
      </c>
      <c r="AQ808" s="413">
        <v>23071</v>
      </c>
      <c r="AR808" s="413">
        <v>23071</v>
      </c>
      <c r="AS808" s="413">
        <v>23071</v>
      </c>
      <c r="AT808" s="413">
        <v>23071</v>
      </c>
      <c r="AU808" s="409">
        <v>23100</v>
      </c>
      <c r="AV808" s="367">
        <v>23800</v>
      </c>
      <c r="AW808" s="311">
        <v>0</v>
      </c>
      <c r="AX808" s="311"/>
    </row>
    <row r="809" spans="1:50" s="123" customFormat="1" ht="90" hidden="1" x14ac:dyDescent="0.2">
      <c r="A809" s="52" t="s">
        <v>55</v>
      </c>
      <c r="B809" s="52" t="s">
        <v>277</v>
      </c>
      <c r="C809" s="52" t="s">
        <v>276</v>
      </c>
      <c r="D809" s="52" t="s">
        <v>286</v>
      </c>
      <c r="E809" s="52" t="s">
        <v>454</v>
      </c>
      <c r="F809" s="121" t="s">
        <v>2378</v>
      </c>
      <c r="G809" s="52" t="s">
        <v>1103</v>
      </c>
      <c r="H809" s="71" t="s">
        <v>269</v>
      </c>
      <c r="I809" s="71" t="s">
        <v>274</v>
      </c>
      <c r="J809" s="122">
        <v>75400</v>
      </c>
      <c r="K809" s="78"/>
      <c r="L809" s="78"/>
      <c r="M809" s="249" t="s">
        <v>137</v>
      </c>
      <c r="N809" s="312">
        <v>23073</v>
      </c>
      <c r="O809" s="311" t="s">
        <v>3428</v>
      </c>
      <c r="P809" s="308">
        <v>23083</v>
      </c>
      <c r="Q809" s="411" t="s">
        <v>3429</v>
      </c>
      <c r="R809" s="411" t="s">
        <v>1190</v>
      </c>
      <c r="S809" s="411" t="s">
        <v>79</v>
      </c>
      <c r="T809" s="311" t="s">
        <v>2862</v>
      </c>
      <c r="U809" s="311" t="s">
        <v>3956</v>
      </c>
      <c r="V809" s="311" t="s">
        <v>3425</v>
      </c>
      <c r="W809" s="367">
        <v>75400</v>
      </c>
      <c r="X809" s="332" t="s">
        <v>1182</v>
      </c>
      <c r="Y809" s="369" t="s">
        <v>3426</v>
      </c>
      <c r="Z809" s="385" t="s">
        <v>3433</v>
      </c>
      <c r="AA809" s="311">
        <v>7014217444</v>
      </c>
      <c r="AB809" s="312">
        <v>23094</v>
      </c>
      <c r="AC809" s="385" t="s">
        <v>3417</v>
      </c>
      <c r="AD809" s="367">
        <v>75400</v>
      </c>
      <c r="AE809" s="310" t="s">
        <v>2729</v>
      </c>
      <c r="AF809" s="54" t="s">
        <v>2729</v>
      </c>
      <c r="AG809" s="54" t="s">
        <v>3544</v>
      </c>
      <c r="AH809" s="52" t="s">
        <v>3475</v>
      </c>
      <c r="AI809" s="54" t="s">
        <v>2457</v>
      </c>
      <c r="AJ809" s="54"/>
      <c r="AK809" s="54" t="s">
        <v>1519</v>
      </c>
      <c r="AL809" s="52" t="s">
        <v>1571</v>
      </c>
      <c r="AM809" s="52" t="s">
        <v>3553</v>
      </c>
      <c r="AN809" s="122"/>
      <c r="AO809" s="122">
        <v>75400</v>
      </c>
      <c r="AP809" s="119">
        <f t="shared" si="24"/>
        <v>0</v>
      </c>
      <c r="AQ809" s="413">
        <v>23071</v>
      </c>
      <c r="AR809" s="413">
        <v>23071</v>
      </c>
      <c r="AS809" s="413">
        <v>23071</v>
      </c>
      <c r="AT809" s="413">
        <v>23071</v>
      </c>
      <c r="AU809" s="409">
        <v>23100</v>
      </c>
      <c r="AV809" s="367">
        <v>75400</v>
      </c>
      <c r="AW809" s="311">
        <v>0</v>
      </c>
      <c r="AX809" s="311"/>
    </row>
    <row r="810" spans="1:50" s="123" customFormat="1" ht="72" hidden="1" x14ac:dyDescent="0.2">
      <c r="A810" s="52" t="s">
        <v>55</v>
      </c>
      <c r="B810" s="52" t="s">
        <v>277</v>
      </c>
      <c r="C810" s="52" t="s">
        <v>276</v>
      </c>
      <c r="D810" s="52" t="s">
        <v>286</v>
      </c>
      <c r="E810" s="52" t="s">
        <v>454</v>
      </c>
      <c r="F810" s="121" t="s">
        <v>2379</v>
      </c>
      <c r="G810" s="52" t="s">
        <v>1104</v>
      </c>
      <c r="H810" s="71" t="s">
        <v>270</v>
      </c>
      <c r="I810" s="71" t="s">
        <v>274</v>
      </c>
      <c r="J810" s="122">
        <v>26000</v>
      </c>
      <c r="K810" s="78"/>
      <c r="L810" s="78"/>
      <c r="M810" s="249" t="s">
        <v>137</v>
      </c>
      <c r="N810" s="312">
        <v>23073</v>
      </c>
      <c r="O810" s="311" t="s">
        <v>3428</v>
      </c>
      <c r="P810" s="308">
        <v>23083</v>
      </c>
      <c r="Q810" s="411" t="s">
        <v>3429</v>
      </c>
      <c r="R810" s="411" t="s">
        <v>1190</v>
      </c>
      <c r="S810" s="411" t="s">
        <v>79</v>
      </c>
      <c r="T810" s="311" t="s">
        <v>2968</v>
      </c>
      <c r="U810" s="311" t="s">
        <v>3957</v>
      </c>
      <c r="V810" s="311" t="s">
        <v>3425</v>
      </c>
      <c r="W810" s="367">
        <v>26000</v>
      </c>
      <c r="X810" s="332" t="s">
        <v>1182</v>
      </c>
      <c r="Y810" s="369" t="s">
        <v>3426</v>
      </c>
      <c r="Z810" s="385" t="s">
        <v>3434</v>
      </c>
      <c r="AA810" s="311">
        <v>7014217444</v>
      </c>
      <c r="AB810" s="312">
        <v>23094</v>
      </c>
      <c r="AC810" s="385" t="s">
        <v>3417</v>
      </c>
      <c r="AD810" s="367">
        <v>26000</v>
      </c>
      <c r="AE810" s="310" t="s">
        <v>2729</v>
      </c>
      <c r="AF810" s="54" t="s">
        <v>2729</v>
      </c>
      <c r="AG810" s="54" t="s">
        <v>3544</v>
      </c>
      <c r="AH810" s="52" t="s">
        <v>3475</v>
      </c>
      <c r="AI810" s="54" t="s">
        <v>2457</v>
      </c>
      <c r="AJ810" s="54"/>
      <c r="AK810" s="54" t="s">
        <v>1519</v>
      </c>
      <c r="AL810" s="52" t="s">
        <v>1571</v>
      </c>
      <c r="AM810" s="52" t="s">
        <v>3553</v>
      </c>
      <c r="AN810" s="122"/>
      <c r="AO810" s="122">
        <v>26000</v>
      </c>
      <c r="AP810" s="119">
        <f t="shared" si="24"/>
        <v>0</v>
      </c>
      <c r="AQ810" s="413">
        <v>23071</v>
      </c>
      <c r="AR810" s="413">
        <v>23071</v>
      </c>
      <c r="AS810" s="413">
        <v>23071</v>
      </c>
      <c r="AT810" s="413">
        <v>23071</v>
      </c>
      <c r="AU810" s="409">
        <v>23100</v>
      </c>
      <c r="AV810" s="367">
        <v>26000</v>
      </c>
      <c r="AW810" s="311">
        <v>0</v>
      </c>
      <c r="AX810" s="311"/>
    </row>
    <row r="811" spans="1:50" s="123" customFormat="1" ht="72" hidden="1" x14ac:dyDescent="0.2">
      <c r="A811" s="52" t="s">
        <v>55</v>
      </c>
      <c r="B811" s="52" t="s">
        <v>277</v>
      </c>
      <c r="C811" s="52" t="s">
        <v>276</v>
      </c>
      <c r="D811" s="52" t="s">
        <v>13</v>
      </c>
      <c r="E811" s="52" t="s">
        <v>454</v>
      </c>
      <c r="F811" s="121" t="s">
        <v>2380</v>
      </c>
      <c r="G811" s="52" t="s">
        <v>1105</v>
      </c>
      <c r="H811" s="71" t="s">
        <v>269</v>
      </c>
      <c r="I811" s="71" t="s">
        <v>274</v>
      </c>
      <c r="J811" s="122">
        <v>24000</v>
      </c>
      <c r="K811" s="78"/>
      <c r="L811" s="78"/>
      <c r="M811" s="249" t="s">
        <v>137</v>
      </c>
      <c r="N811" s="312">
        <v>23073</v>
      </c>
      <c r="O811" s="311" t="s">
        <v>3435</v>
      </c>
      <c r="P811" s="308">
        <v>23083</v>
      </c>
      <c r="Q811" s="411" t="s">
        <v>3424</v>
      </c>
      <c r="R811" s="411" t="s">
        <v>12</v>
      </c>
      <c r="S811" s="411" t="s">
        <v>79</v>
      </c>
      <c r="T811" s="311" t="s">
        <v>3958</v>
      </c>
      <c r="U811" s="311" t="s">
        <v>3959</v>
      </c>
      <c r="V811" s="311" t="s">
        <v>3425</v>
      </c>
      <c r="W811" s="367">
        <v>24000</v>
      </c>
      <c r="X811" s="332" t="s">
        <v>1182</v>
      </c>
      <c r="Y811" s="369" t="s">
        <v>3426</v>
      </c>
      <c r="Z811" s="385" t="s">
        <v>3436</v>
      </c>
      <c r="AA811" s="311">
        <v>7014242520</v>
      </c>
      <c r="AB811" s="312">
        <v>23094</v>
      </c>
      <c r="AC811" s="385" t="s">
        <v>3417</v>
      </c>
      <c r="AD811" s="336">
        <v>24000</v>
      </c>
      <c r="AE811" s="310" t="s">
        <v>2729</v>
      </c>
      <c r="AF811" s="54" t="s">
        <v>2729</v>
      </c>
      <c r="AG811" s="54" t="s">
        <v>3544</v>
      </c>
      <c r="AH811" s="52" t="s">
        <v>3475</v>
      </c>
      <c r="AI811" s="54" t="s">
        <v>2457</v>
      </c>
      <c r="AJ811" s="54"/>
      <c r="AK811" s="54" t="s">
        <v>1518</v>
      </c>
      <c r="AL811" s="54" t="s">
        <v>1571</v>
      </c>
      <c r="AM811" s="52" t="s">
        <v>3553</v>
      </c>
      <c r="AN811" s="122"/>
      <c r="AO811" s="122">
        <v>24000</v>
      </c>
      <c r="AP811" s="119">
        <f t="shared" si="24"/>
        <v>0</v>
      </c>
      <c r="AQ811" s="413">
        <v>23071</v>
      </c>
      <c r="AR811" s="413">
        <v>23071</v>
      </c>
      <c r="AS811" s="413">
        <v>23071</v>
      </c>
      <c r="AT811" s="413">
        <v>23071</v>
      </c>
      <c r="AU811" s="409">
        <v>23100</v>
      </c>
      <c r="AV811" s="367">
        <v>24000</v>
      </c>
      <c r="AW811" s="311">
        <v>0</v>
      </c>
      <c r="AX811" s="311"/>
    </row>
    <row r="812" spans="1:50" s="123" customFormat="1" ht="72" hidden="1" x14ac:dyDescent="0.2">
      <c r="A812" s="52" t="s">
        <v>55</v>
      </c>
      <c r="B812" s="52" t="s">
        <v>277</v>
      </c>
      <c r="C812" s="52" t="s">
        <v>276</v>
      </c>
      <c r="D812" s="52" t="s">
        <v>13</v>
      </c>
      <c r="E812" s="52" t="s">
        <v>454</v>
      </c>
      <c r="F812" s="121" t="s">
        <v>2381</v>
      </c>
      <c r="G812" s="52" t="s">
        <v>1106</v>
      </c>
      <c r="H812" s="71" t="s">
        <v>270</v>
      </c>
      <c r="I812" s="71" t="s">
        <v>274</v>
      </c>
      <c r="J812" s="122">
        <v>6500</v>
      </c>
      <c r="K812" s="78"/>
      <c r="L812" s="78"/>
      <c r="M812" s="249" t="s">
        <v>137</v>
      </c>
      <c r="N812" s="312">
        <v>23072</v>
      </c>
      <c r="O812" s="310" t="s">
        <v>3437</v>
      </c>
      <c r="P812" s="416">
        <v>23089</v>
      </c>
      <c r="Q812" s="411" t="s">
        <v>3413</v>
      </c>
      <c r="R812" s="411" t="s">
        <v>1190</v>
      </c>
      <c r="S812" s="411" t="s">
        <v>79</v>
      </c>
      <c r="T812" s="311" t="s">
        <v>3960</v>
      </c>
      <c r="U812" s="311" t="s">
        <v>3961</v>
      </c>
      <c r="V812" s="310" t="s">
        <v>3438</v>
      </c>
      <c r="W812" s="415">
        <v>6500</v>
      </c>
      <c r="X812" s="332" t="s">
        <v>1182</v>
      </c>
      <c r="Y812" s="369" t="s">
        <v>3439</v>
      </c>
      <c r="Z812" s="385" t="s">
        <v>3440</v>
      </c>
      <c r="AA812" s="311">
        <v>7014217463</v>
      </c>
      <c r="AB812" s="312">
        <v>23096</v>
      </c>
      <c r="AC812" s="385" t="s">
        <v>3417</v>
      </c>
      <c r="AD812" s="336">
        <v>6500</v>
      </c>
      <c r="AE812" s="310" t="s">
        <v>2729</v>
      </c>
      <c r="AF812" s="54" t="s">
        <v>2729</v>
      </c>
      <c r="AG812" s="54" t="s">
        <v>3544</v>
      </c>
      <c r="AH812" s="52" t="s">
        <v>3475</v>
      </c>
      <c r="AI812" s="54" t="s">
        <v>2457</v>
      </c>
      <c r="AJ812" s="54"/>
      <c r="AK812" s="54" t="s">
        <v>1257</v>
      </c>
      <c r="AL812" s="52" t="s">
        <v>1569</v>
      </c>
      <c r="AM812" s="52" t="s">
        <v>3553</v>
      </c>
      <c r="AN812" s="122"/>
      <c r="AO812" s="122">
        <v>6500</v>
      </c>
      <c r="AP812" s="119">
        <f t="shared" si="24"/>
        <v>0</v>
      </c>
      <c r="AQ812" s="413">
        <v>23071</v>
      </c>
      <c r="AR812" s="413">
        <v>23071</v>
      </c>
      <c r="AS812" s="413">
        <v>23071</v>
      </c>
      <c r="AT812" s="413">
        <v>23071</v>
      </c>
      <c r="AU812" s="409">
        <v>23100</v>
      </c>
      <c r="AV812" s="367">
        <v>65000</v>
      </c>
      <c r="AW812" s="311">
        <v>0</v>
      </c>
      <c r="AX812" s="311"/>
    </row>
    <row r="813" spans="1:50" s="123" customFormat="1" ht="72" hidden="1" x14ac:dyDescent="0.2">
      <c r="A813" s="52" t="s">
        <v>55</v>
      </c>
      <c r="B813" s="52" t="s">
        <v>277</v>
      </c>
      <c r="C813" s="52" t="s">
        <v>276</v>
      </c>
      <c r="D813" s="52" t="s">
        <v>16</v>
      </c>
      <c r="E813" s="52" t="s">
        <v>454</v>
      </c>
      <c r="F813" s="121" t="s">
        <v>2382</v>
      </c>
      <c r="G813" s="52" t="s">
        <v>1107</v>
      </c>
      <c r="H813" s="71" t="s">
        <v>387</v>
      </c>
      <c r="I813" s="71" t="s">
        <v>274</v>
      </c>
      <c r="J813" s="122">
        <v>36000</v>
      </c>
      <c r="K813" s="78"/>
      <c r="L813" s="78"/>
      <c r="M813" s="249" t="s">
        <v>137</v>
      </c>
      <c r="N813" s="312">
        <v>23072</v>
      </c>
      <c r="O813" s="311" t="s">
        <v>3441</v>
      </c>
      <c r="P813" s="308">
        <v>23093</v>
      </c>
      <c r="Q813" s="411" t="s">
        <v>3413</v>
      </c>
      <c r="R813" s="411" t="s">
        <v>1190</v>
      </c>
      <c r="S813" s="411" t="s">
        <v>79</v>
      </c>
      <c r="T813" s="311"/>
      <c r="U813" s="311"/>
      <c r="V813" s="311" t="s">
        <v>3414</v>
      </c>
      <c r="W813" s="415">
        <v>36000</v>
      </c>
      <c r="X813" s="332" t="s">
        <v>1182</v>
      </c>
      <c r="Y813" s="385" t="s">
        <v>3415</v>
      </c>
      <c r="Z813" s="385" t="s">
        <v>3442</v>
      </c>
      <c r="AA813" s="311">
        <v>7014216724</v>
      </c>
      <c r="AB813" s="312">
        <v>23096</v>
      </c>
      <c r="AC813" s="385" t="s">
        <v>3417</v>
      </c>
      <c r="AD813" s="415">
        <v>36000</v>
      </c>
      <c r="AE813" s="310" t="s">
        <v>2729</v>
      </c>
      <c r="AF813" s="54" t="s">
        <v>2729</v>
      </c>
      <c r="AG813" s="54" t="s">
        <v>3544</v>
      </c>
      <c r="AH813" s="52" t="s">
        <v>3475</v>
      </c>
      <c r="AI813" s="54" t="s">
        <v>2457</v>
      </c>
      <c r="AJ813" s="54"/>
      <c r="AK813" s="54" t="s">
        <v>1257</v>
      </c>
      <c r="AL813" s="52" t="s">
        <v>1569</v>
      </c>
      <c r="AM813" s="52" t="s">
        <v>3553</v>
      </c>
      <c r="AN813" s="119"/>
      <c r="AO813" s="119">
        <v>35120</v>
      </c>
      <c r="AP813" s="119">
        <f t="shared" si="24"/>
        <v>880</v>
      </c>
      <c r="AQ813" s="413">
        <v>23071</v>
      </c>
      <c r="AR813" s="413">
        <v>23071</v>
      </c>
      <c r="AS813" s="413">
        <v>23071</v>
      </c>
      <c r="AT813" s="413">
        <v>23071</v>
      </c>
      <c r="AU813" s="409">
        <v>23100</v>
      </c>
      <c r="AV813" s="367">
        <v>35120</v>
      </c>
      <c r="AW813" s="311">
        <v>880</v>
      </c>
      <c r="AX813" s="311"/>
    </row>
    <row r="814" spans="1:50" s="123" customFormat="1" ht="72" x14ac:dyDescent="0.2">
      <c r="A814" s="52" t="s">
        <v>55</v>
      </c>
      <c r="B814" s="52" t="s">
        <v>277</v>
      </c>
      <c r="C814" s="52" t="s">
        <v>276</v>
      </c>
      <c r="D814" s="52" t="s">
        <v>16</v>
      </c>
      <c r="E814" s="52" t="s">
        <v>454</v>
      </c>
      <c r="F814" s="121" t="s">
        <v>2383</v>
      </c>
      <c r="G814" s="52" t="s">
        <v>1108</v>
      </c>
      <c r="H814" s="71" t="s">
        <v>269</v>
      </c>
      <c r="I814" s="71" t="s">
        <v>274</v>
      </c>
      <c r="J814" s="122">
        <v>20000</v>
      </c>
      <c r="K814" s="78"/>
      <c r="L814" s="78"/>
      <c r="M814" s="249" t="s">
        <v>137</v>
      </c>
      <c r="N814" s="49">
        <v>23071</v>
      </c>
      <c r="O814" s="19" t="s">
        <v>3423</v>
      </c>
      <c r="P814" s="169">
        <v>23082</v>
      </c>
      <c r="Q814" s="168" t="s">
        <v>3408</v>
      </c>
      <c r="R814" s="168" t="s">
        <v>15</v>
      </c>
      <c r="S814" s="168" t="s">
        <v>79</v>
      </c>
      <c r="T814" s="19"/>
      <c r="U814" s="19"/>
      <c r="V814" s="19" t="s">
        <v>3409</v>
      </c>
      <c r="W814" s="74">
        <v>20000</v>
      </c>
      <c r="X814" s="18" t="s">
        <v>1182</v>
      </c>
      <c r="Y814" s="46" t="s">
        <v>3410</v>
      </c>
      <c r="Z814" s="46" t="s">
        <v>3443</v>
      </c>
      <c r="AA814" s="19">
        <v>7014281937</v>
      </c>
      <c r="AB814" s="48">
        <v>23114</v>
      </c>
      <c r="AC814" s="19"/>
      <c r="AD814" s="19"/>
      <c r="AE814" s="20" t="s">
        <v>3942</v>
      </c>
      <c r="AF814" s="54" t="s">
        <v>3406</v>
      </c>
      <c r="AG814" s="52" t="s">
        <v>3544</v>
      </c>
      <c r="AH814" s="54" t="s">
        <v>3472</v>
      </c>
      <c r="AI814" s="52" t="s">
        <v>2456</v>
      </c>
      <c r="AJ814" s="52"/>
      <c r="AK814" s="54" t="s">
        <v>1257</v>
      </c>
      <c r="AL814" s="52" t="s">
        <v>1569</v>
      </c>
      <c r="AM814" s="52" t="s">
        <v>3553</v>
      </c>
      <c r="AN814" s="122">
        <v>20000</v>
      </c>
      <c r="AO814" s="119"/>
      <c r="AP814" s="119">
        <f t="shared" si="24"/>
        <v>0</v>
      </c>
      <c r="AQ814" s="413">
        <v>23071</v>
      </c>
      <c r="AR814" s="413">
        <v>23071</v>
      </c>
      <c r="AS814" s="413">
        <v>23071</v>
      </c>
      <c r="AT814" s="413">
        <v>23071</v>
      </c>
      <c r="AU814" s="409">
        <v>23100</v>
      </c>
      <c r="AV814" s="367">
        <v>20000</v>
      </c>
      <c r="AW814" s="311">
        <v>0</v>
      </c>
      <c r="AX814" s="311"/>
    </row>
    <row r="815" spans="1:50" s="123" customFormat="1" ht="144" hidden="1" x14ac:dyDescent="0.2">
      <c r="A815" s="52" t="s">
        <v>55</v>
      </c>
      <c r="B815" s="52" t="s">
        <v>277</v>
      </c>
      <c r="C815" s="52" t="s">
        <v>276</v>
      </c>
      <c r="D815" s="52" t="s">
        <v>16</v>
      </c>
      <c r="E815" s="52" t="s">
        <v>454</v>
      </c>
      <c r="F815" s="121" t="s">
        <v>2384</v>
      </c>
      <c r="G815" s="52" t="s">
        <v>1109</v>
      </c>
      <c r="H815" s="71" t="s">
        <v>270</v>
      </c>
      <c r="I815" s="71" t="s">
        <v>268</v>
      </c>
      <c r="J815" s="122">
        <v>21000</v>
      </c>
      <c r="K815" s="78"/>
      <c r="L815" s="78"/>
      <c r="M815" s="249" t="s">
        <v>137</v>
      </c>
      <c r="N815" s="417">
        <v>23071</v>
      </c>
      <c r="O815" s="311"/>
      <c r="P815" s="308"/>
      <c r="Q815" s="187" t="s">
        <v>3962</v>
      </c>
      <c r="R815" s="187" t="s">
        <v>29</v>
      </c>
      <c r="S815" s="187" t="s">
        <v>81</v>
      </c>
      <c r="T815" s="311"/>
      <c r="U815" s="311"/>
      <c r="V815" s="311"/>
      <c r="W815" s="311"/>
      <c r="X815" s="332"/>
      <c r="Y815" s="385"/>
      <c r="Z815" s="311"/>
      <c r="AA815" s="311"/>
      <c r="AB815" s="311"/>
      <c r="AC815" s="311"/>
      <c r="AD815" s="311"/>
      <c r="AE815" s="210" t="s">
        <v>3963</v>
      </c>
      <c r="AF815" s="54" t="s">
        <v>1520</v>
      </c>
      <c r="AG815" s="54"/>
      <c r="AH815" s="54" t="s">
        <v>3459</v>
      </c>
      <c r="AI815" s="52" t="s">
        <v>3467</v>
      </c>
      <c r="AJ815" s="52"/>
      <c r="AK815" s="54" t="s">
        <v>1520</v>
      </c>
      <c r="AL815" s="54" t="s">
        <v>1571</v>
      </c>
      <c r="AM815" s="52" t="s">
        <v>3553</v>
      </c>
      <c r="AN815" s="119"/>
      <c r="AO815" s="119"/>
      <c r="AP815" s="119">
        <f t="shared" si="24"/>
        <v>21000</v>
      </c>
      <c r="AQ815" s="413"/>
      <c r="AR815" s="413"/>
      <c r="AS815" s="413"/>
      <c r="AT815" s="413"/>
      <c r="AU815" s="311"/>
      <c r="AV815" s="367"/>
      <c r="AW815" s="311"/>
      <c r="AX815" s="310" t="s">
        <v>1520</v>
      </c>
    </row>
    <row r="816" spans="1:50" s="123" customFormat="1" ht="72" hidden="1" x14ac:dyDescent="0.2">
      <c r="A816" s="52" t="s">
        <v>55</v>
      </c>
      <c r="B816" s="52" t="s">
        <v>277</v>
      </c>
      <c r="C816" s="52" t="s">
        <v>276</v>
      </c>
      <c r="D816" s="52" t="s">
        <v>10</v>
      </c>
      <c r="E816" s="52" t="s">
        <v>311</v>
      </c>
      <c r="F816" s="121" t="s">
        <v>2385</v>
      </c>
      <c r="G816" s="52" t="s">
        <v>1110</v>
      </c>
      <c r="H816" s="71" t="s">
        <v>1111</v>
      </c>
      <c r="I816" s="71" t="s">
        <v>274</v>
      </c>
      <c r="J816" s="122">
        <v>151200</v>
      </c>
      <c r="K816" s="78"/>
      <c r="L816" s="78"/>
      <c r="M816" s="249" t="s">
        <v>137</v>
      </c>
      <c r="N816" s="312">
        <v>23073</v>
      </c>
      <c r="O816" s="311" t="s">
        <v>3444</v>
      </c>
      <c r="P816" s="308">
        <v>23088</v>
      </c>
      <c r="Q816" s="411" t="s">
        <v>3429</v>
      </c>
      <c r="R816" s="411" t="s">
        <v>1190</v>
      </c>
      <c r="S816" s="411" t="s">
        <v>79</v>
      </c>
      <c r="T816" s="311" t="s">
        <v>3964</v>
      </c>
      <c r="U816" s="311" t="s">
        <v>3965</v>
      </c>
      <c r="V816" s="418" t="s">
        <v>3445</v>
      </c>
      <c r="W816" s="367">
        <v>151200</v>
      </c>
      <c r="X816" s="332" t="s">
        <v>1182</v>
      </c>
      <c r="Y816" s="369" t="s">
        <v>3446</v>
      </c>
      <c r="Z816" s="385" t="s">
        <v>3447</v>
      </c>
      <c r="AA816" s="311">
        <v>7014246272</v>
      </c>
      <c r="AB816" s="312">
        <v>23096</v>
      </c>
      <c r="AC816" s="312">
        <v>23101</v>
      </c>
      <c r="AD816" s="336">
        <v>151200</v>
      </c>
      <c r="AE816" s="310" t="s">
        <v>2729</v>
      </c>
      <c r="AF816" s="54" t="s">
        <v>2729</v>
      </c>
      <c r="AG816" s="54" t="s">
        <v>3544</v>
      </c>
      <c r="AH816" s="52" t="s">
        <v>3475</v>
      </c>
      <c r="AI816" s="52" t="s">
        <v>2457</v>
      </c>
      <c r="AJ816" s="52"/>
      <c r="AK816" s="54" t="s">
        <v>1518</v>
      </c>
      <c r="AL816" s="54" t="s">
        <v>1571</v>
      </c>
      <c r="AM816" s="52" t="s">
        <v>3553</v>
      </c>
      <c r="AN816" s="119"/>
      <c r="AO816" s="119">
        <v>151200</v>
      </c>
      <c r="AP816" s="119">
        <f t="shared" si="24"/>
        <v>0</v>
      </c>
      <c r="AQ816" s="413">
        <v>23071</v>
      </c>
      <c r="AR816" s="413">
        <v>23071</v>
      </c>
      <c r="AS816" s="413">
        <v>23071</v>
      </c>
      <c r="AT816" s="413">
        <v>23071</v>
      </c>
      <c r="AU816" s="409">
        <v>23100</v>
      </c>
      <c r="AV816" s="367">
        <v>151200</v>
      </c>
      <c r="AW816" s="311">
        <v>0</v>
      </c>
      <c r="AX816" s="311"/>
    </row>
    <row r="817" spans="1:50" ht="72" hidden="1" x14ac:dyDescent="0.2">
      <c r="A817" s="52" t="s">
        <v>55</v>
      </c>
      <c r="B817" s="52" t="s">
        <v>277</v>
      </c>
      <c r="C817" s="52" t="s">
        <v>17</v>
      </c>
      <c r="D817" s="52" t="s">
        <v>34</v>
      </c>
      <c r="E817" s="52" t="s">
        <v>454</v>
      </c>
      <c r="F817" s="121" t="s">
        <v>2386</v>
      </c>
      <c r="G817" s="52" t="s">
        <v>1149</v>
      </c>
      <c r="H817" s="71" t="s">
        <v>270</v>
      </c>
      <c r="I817" s="71" t="s">
        <v>1119</v>
      </c>
      <c r="J817" s="122">
        <v>600000</v>
      </c>
      <c r="K817" s="249" t="s">
        <v>137</v>
      </c>
      <c r="L817" s="78"/>
      <c r="M817" s="78"/>
      <c r="N817" s="48">
        <v>23075</v>
      </c>
      <c r="O817" s="52"/>
      <c r="P817" s="167"/>
      <c r="Q817" s="52"/>
      <c r="R817" s="342"/>
      <c r="S817" s="342"/>
      <c r="T817" s="342"/>
      <c r="U817" s="342"/>
      <c r="V817" s="52"/>
      <c r="W817" s="52"/>
      <c r="X817" s="71"/>
      <c r="Y817" s="80"/>
      <c r="Z817" s="52"/>
      <c r="AA817" s="52"/>
      <c r="AB817" s="52"/>
      <c r="AC817" s="52"/>
      <c r="AD817" s="342"/>
      <c r="AE817" s="19" t="s">
        <v>3966</v>
      </c>
      <c r="AF817" s="54" t="s">
        <v>2451</v>
      </c>
      <c r="AG817" s="54" t="s">
        <v>3539</v>
      </c>
      <c r="AH817" s="54" t="s">
        <v>1571</v>
      </c>
      <c r="AI817" s="52" t="s">
        <v>3467</v>
      </c>
      <c r="AJ817" s="52"/>
      <c r="AK817" s="54" t="s">
        <v>1257</v>
      </c>
      <c r="AL817" s="52" t="s">
        <v>1569</v>
      </c>
      <c r="AM817" s="52" t="s">
        <v>3553</v>
      </c>
      <c r="AN817" s="119"/>
      <c r="AO817" s="119"/>
      <c r="AP817" s="119">
        <f t="shared" si="24"/>
        <v>600000</v>
      </c>
      <c r="AQ817" s="413">
        <v>23102</v>
      </c>
      <c r="AR817" s="413">
        <v>23102</v>
      </c>
      <c r="AS817" s="342"/>
      <c r="AT817" s="342"/>
      <c r="AU817" s="342"/>
      <c r="AV817" s="414"/>
      <c r="AW817" s="311"/>
      <c r="AX817" s="342"/>
    </row>
    <row r="818" spans="1:50" ht="72" hidden="1" x14ac:dyDescent="0.2">
      <c r="A818" s="52" t="s">
        <v>55</v>
      </c>
      <c r="B818" s="52" t="s">
        <v>277</v>
      </c>
      <c r="C818" s="52" t="s">
        <v>17</v>
      </c>
      <c r="D818" s="52" t="s">
        <v>34</v>
      </c>
      <c r="E818" s="52" t="s">
        <v>454</v>
      </c>
      <c r="F818" s="121" t="s">
        <v>2387</v>
      </c>
      <c r="G818" s="52" t="s">
        <v>1150</v>
      </c>
      <c r="H818" s="71" t="s">
        <v>270</v>
      </c>
      <c r="I818" s="71" t="s">
        <v>1119</v>
      </c>
      <c r="J818" s="122">
        <v>900000</v>
      </c>
      <c r="K818" s="249" t="s">
        <v>137</v>
      </c>
      <c r="L818" s="78"/>
      <c r="M818" s="78"/>
      <c r="N818" s="48">
        <v>23074</v>
      </c>
      <c r="O818" s="19"/>
      <c r="P818" s="169"/>
      <c r="Q818" s="19"/>
      <c r="R818" s="311"/>
      <c r="S818" s="311"/>
      <c r="T818" s="311"/>
      <c r="U818" s="311"/>
      <c r="V818" s="19"/>
      <c r="W818" s="19"/>
      <c r="X818" s="18"/>
      <c r="Y818" s="46"/>
      <c r="Z818" s="19"/>
      <c r="AA818" s="19"/>
      <c r="AB818" s="19"/>
      <c r="AC818" s="19"/>
      <c r="AD818" s="311"/>
      <c r="AE818" s="52" t="s">
        <v>3966</v>
      </c>
      <c r="AF818" s="54" t="s">
        <v>2451</v>
      </c>
      <c r="AG818" s="54" t="s">
        <v>3539</v>
      </c>
      <c r="AH818" s="54" t="s">
        <v>1571</v>
      </c>
      <c r="AI818" s="52" t="s">
        <v>3467</v>
      </c>
      <c r="AJ818" s="52"/>
      <c r="AK818" s="54" t="s">
        <v>1257</v>
      </c>
      <c r="AL818" s="52" t="s">
        <v>1569</v>
      </c>
      <c r="AM818" s="52" t="s">
        <v>3553</v>
      </c>
      <c r="AN818" s="119"/>
      <c r="AO818" s="119"/>
      <c r="AP818" s="119">
        <f t="shared" si="24"/>
        <v>900000</v>
      </c>
      <c r="AQ818" s="413">
        <v>23102</v>
      </c>
      <c r="AR818" s="413">
        <v>23102</v>
      </c>
      <c r="AS818" s="311"/>
      <c r="AT818" s="311"/>
      <c r="AU818" s="311"/>
      <c r="AV818" s="367"/>
      <c r="AW818" s="311"/>
      <c r="AX818" s="311"/>
    </row>
    <row r="819" spans="1:50" ht="72" hidden="1" x14ac:dyDescent="0.2">
      <c r="A819" s="52" t="s">
        <v>55</v>
      </c>
      <c r="B819" s="52" t="s">
        <v>277</v>
      </c>
      <c r="C819" s="52" t="s">
        <v>17</v>
      </c>
      <c r="D819" s="52" t="s">
        <v>34</v>
      </c>
      <c r="E819" s="52" t="s">
        <v>454</v>
      </c>
      <c r="F819" s="121" t="s">
        <v>2388</v>
      </c>
      <c r="G819" s="52" t="s">
        <v>1151</v>
      </c>
      <c r="H819" s="71" t="s">
        <v>270</v>
      </c>
      <c r="I819" s="71" t="s">
        <v>1119</v>
      </c>
      <c r="J819" s="122">
        <v>1600000</v>
      </c>
      <c r="K819" s="249" t="s">
        <v>137</v>
      </c>
      <c r="L819" s="78"/>
      <c r="M819" s="78"/>
      <c r="N819" s="48">
        <v>23070</v>
      </c>
      <c r="O819" s="19"/>
      <c r="P819" s="169"/>
      <c r="Q819" s="19"/>
      <c r="R819" s="311"/>
      <c r="S819" s="311"/>
      <c r="T819" s="311"/>
      <c r="U819" s="311"/>
      <c r="V819" s="19"/>
      <c r="W819" s="19"/>
      <c r="X819" s="18"/>
      <c r="Y819" s="46"/>
      <c r="Z819" s="19"/>
      <c r="AA819" s="19"/>
      <c r="AB819" s="19"/>
      <c r="AC819" s="19"/>
      <c r="AD819" s="311"/>
      <c r="AE819" s="19" t="s">
        <v>3967</v>
      </c>
      <c r="AF819" s="54" t="s">
        <v>3448</v>
      </c>
      <c r="AG819" s="54" t="s">
        <v>3539</v>
      </c>
      <c r="AH819" s="52" t="s">
        <v>1571</v>
      </c>
      <c r="AI819" s="52" t="s">
        <v>3467</v>
      </c>
      <c r="AJ819" s="52"/>
      <c r="AK819" s="54" t="s">
        <v>1519</v>
      </c>
      <c r="AL819" s="52" t="s">
        <v>1571</v>
      </c>
      <c r="AM819" s="52" t="s">
        <v>3553</v>
      </c>
      <c r="AN819" s="119"/>
      <c r="AO819" s="119"/>
      <c r="AP819" s="119">
        <f t="shared" si="24"/>
        <v>1600000</v>
      </c>
      <c r="AQ819" s="413">
        <v>23071</v>
      </c>
      <c r="AR819" s="413">
        <v>23071</v>
      </c>
      <c r="AS819" s="311"/>
      <c r="AT819" s="311"/>
      <c r="AU819" s="311"/>
      <c r="AV819" s="367"/>
      <c r="AW819" s="311"/>
      <c r="AX819" s="311"/>
    </row>
    <row r="820" spans="1:50" ht="72" hidden="1" x14ac:dyDescent="0.2">
      <c r="A820" s="52" t="s">
        <v>55</v>
      </c>
      <c r="B820" s="52" t="s">
        <v>277</v>
      </c>
      <c r="C820" s="52" t="s">
        <v>17</v>
      </c>
      <c r="D820" s="52" t="s">
        <v>34</v>
      </c>
      <c r="E820" s="52" t="s">
        <v>454</v>
      </c>
      <c r="F820" s="121" t="s">
        <v>2389</v>
      </c>
      <c r="G820" s="52" t="s">
        <v>1152</v>
      </c>
      <c r="H820" s="71" t="s">
        <v>270</v>
      </c>
      <c r="I820" s="71" t="s">
        <v>1119</v>
      </c>
      <c r="J820" s="122">
        <v>993600</v>
      </c>
      <c r="K820" s="249" t="s">
        <v>137</v>
      </c>
      <c r="L820" s="78"/>
      <c r="M820" s="78"/>
      <c r="N820" s="48">
        <v>23073</v>
      </c>
      <c r="O820" s="19"/>
      <c r="P820" s="169"/>
      <c r="Q820" s="19"/>
      <c r="R820" s="311"/>
      <c r="S820" s="311"/>
      <c r="T820" s="311"/>
      <c r="U820" s="311"/>
      <c r="V820" s="19"/>
      <c r="W820" s="19"/>
      <c r="X820" s="18"/>
      <c r="Y820" s="46"/>
      <c r="Z820" s="19"/>
      <c r="AA820" s="19"/>
      <c r="AB820" s="19"/>
      <c r="AC820" s="19"/>
      <c r="AD820" s="311"/>
      <c r="AE820" s="19" t="s">
        <v>3967</v>
      </c>
      <c r="AF820" s="54" t="s">
        <v>3448</v>
      </c>
      <c r="AG820" s="54" t="s">
        <v>3539</v>
      </c>
      <c r="AH820" s="52" t="s">
        <v>1571</v>
      </c>
      <c r="AI820" s="52" t="s">
        <v>3467</v>
      </c>
      <c r="AJ820" s="52"/>
      <c r="AK820" s="54" t="s">
        <v>1257</v>
      </c>
      <c r="AL820" s="52" t="s">
        <v>1569</v>
      </c>
      <c r="AM820" s="52" t="s">
        <v>3553</v>
      </c>
      <c r="AN820" s="119"/>
      <c r="AO820" s="119"/>
      <c r="AP820" s="119">
        <f t="shared" si="24"/>
        <v>993600</v>
      </c>
      <c r="AQ820" s="413">
        <v>23102</v>
      </c>
      <c r="AR820" s="413">
        <v>23102</v>
      </c>
      <c r="AS820" s="311"/>
      <c r="AT820" s="311"/>
      <c r="AU820" s="311"/>
      <c r="AV820" s="367"/>
      <c r="AW820" s="311"/>
      <c r="AX820" s="311"/>
    </row>
    <row r="821" spans="1:50" ht="72" hidden="1" x14ac:dyDescent="0.2">
      <c r="A821" s="52" t="s">
        <v>55</v>
      </c>
      <c r="B821" s="52" t="s">
        <v>277</v>
      </c>
      <c r="C821" s="52" t="s">
        <v>17</v>
      </c>
      <c r="D821" s="52" t="s">
        <v>34</v>
      </c>
      <c r="E821" s="52" t="s">
        <v>454</v>
      </c>
      <c r="F821" s="121" t="s">
        <v>2390</v>
      </c>
      <c r="G821" s="52" t="s">
        <v>1153</v>
      </c>
      <c r="H821" s="71" t="s">
        <v>270</v>
      </c>
      <c r="I821" s="71" t="s">
        <v>1119</v>
      </c>
      <c r="J821" s="122">
        <v>7755000</v>
      </c>
      <c r="K821" s="249" t="s">
        <v>137</v>
      </c>
      <c r="L821" s="78"/>
      <c r="M821" s="78"/>
      <c r="N821" s="49">
        <v>23071</v>
      </c>
      <c r="O821" s="19"/>
      <c r="P821" s="169"/>
      <c r="Q821" s="19"/>
      <c r="R821" s="311"/>
      <c r="S821" s="311"/>
      <c r="T821" s="311"/>
      <c r="U821" s="311"/>
      <c r="V821" s="19"/>
      <c r="W821" s="19"/>
      <c r="X821" s="18"/>
      <c r="Y821" s="46"/>
      <c r="Z821" s="19"/>
      <c r="AA821" s="19"/>
      <c r="AB821" s="19"/>
      <c r="AC821" s="19"/>
      <c r="AD821" s="311"/>
      <c r="AE821" s="52" t="s">
        <v>3966</v>
      </c>
      <c r="AF821" s="54" t="s">
        <v>3449</v>
      </c>
      <c r="AG821" s="54" t="s">
        <v>3539</v>
      </c>
      <c r="AH821" s="54" t="s">
        <v>1571</v>
      </c>
      <c r="AI821" s="52" t="s">
        <v>3467</v>
      </c>
      <c r="AJ821" s="52"/>
      <c r="AK821" s="54" t="s">
        <v>1519</v>
      </c>
      <c r="AL821" s="52" t="s">
        <v>1571</v>
      </c>
      <c r="AM821" s="52" t="s">
        <v>3553</v>
      </c>
      <c r="AN821" s="119"/>
      <c r="AO821" s="119"/>
      <c r="AP821" s="119">
        <f t="shared" si="24"/>
        <v>7755000</v>
      </c>
      <c r="AQ821" s="413">
        <v>23102</v>
      </c>
      <c r="AR821" s="413">
        <v>23102</v>
      </c>
      <c r="AS821" s="311"/>
      <c r="AT821" s="311"/>
      <c r="AU821" s="311"/>
      <c r="AV821" s="367"/>
      <c r="AW821" s="311"/>
      <c r="AX821" s="311"/>
    </row>
    <row r="822" spans="1:50" ht="72" hidden="1" x14ac:dyDescent="0.2">
      <c r="A822" s="52" t="s">
        <v>55</v>
      </c>
      <c r="B822" s="52" t="s">
        <v>277</v>
      </c>
      <c r="C822" s="52" t="s">
        <v>17</v>
      </c>
      <c r="D822" s="52" t="s">
        <v>34</v>
      </c>
      <c r="E822" s="52" t="s">
        <v>454</v>
      </c>
      <c r="F822" s="121" t="s">
        <v>2391</v>
      </c>
      <c r="G822" s="52" t="s">
        <v>1154</v>
      </c>
      <c r="H822" s="71" t="s">
        <v>270</v>
      </c>
      <c r="I822" s="71" t="s">
        <v>1119</v>
      </c>
      <c r="J822" s="122">
        <v>750000</v>
      </c>
      <c r="K822" s="249" t="s">
        <v>137</v>
      </c>
      <c r="L822" s="78"/>
      <c r="M822" s="78"/>
      <c r="N822" s="48">
        <v>23076</v>
      </c>
      <c r="O822" s="19"/>
      <c r="P822" s="169"/>
      <c r="Q822" s="19"/>
      <c r="R822" s="311"/>
      <c r="S822" s="311"/>
      <c r="T822" s="311"/>
      <c r="U822" s="311"/>
      <c r="V822" s="19"/>
      <c r="W822" s="19"/>
      <c r="X822" s="18"/>
      <c r="Y822" s="46"/>
      <c r="Z822" s="19"/>
      <c r="AA822" s="19"/>
      <c r="AB822" s="19"/>
      <c r="AC822" s="19"/>
      <c r="AD822" s="311"/>
      <c r="AE822" s="52" t="s">
        <v>3966</v>
      </c>
      <c r="AF822" s="54" t="s">
        <v>2451</v>
      </c>
      <c r="AG822" s="54" t="s">
        <v>3539</v>
      </c>
      <c r="AH822" s="54" t="s">
        <v>1571</v>
      </c>
      <c r="AI822" s="52" t="s">
        <v>3467</v>
      </c>
      <c r="AJ822" s="52"/>
      <c r="AK822" s="54" t="s">
        <v>1257</v>
      </c>
      <c r="AL822" s="52" t="s">
        <v>1569</v>
      </c>
      <c r="AM822" s="52" t="s">
        <v>3553</v>
      </c>
      <c r="AN822" s="119"/>
      <c r="AO822" s="119"/>
      <c r="AP822" s="119">
        <f t="shared" si="24"/>
        <v>750000</v>
      </c>
      <c r="AQ822" s="413">
        <v>23071</v>
      </c>
      <c r="AR822" s="413">
        <v>23071</v>
      </c>
      <c r="AS822" s="311"/>
      <c r="AT822" s="311"/>
      <c r="AU822" s="311"/>
      <c r="AV822" s="367"/>
      <c r="AW822" s="311"/>
      <c r="AX822" s="311"/>
    </row>
  </sheetData>
  <autoFilter ref="A1:AX822" xr:uid="{00000000-0009-0000-0000-000006000000}">
    <filterColumn colId="2">
      <filters>
        <filter val="ครุภัณฑ์"/>
      </filters>
    </filterColumn>
    <filterColumn colId="34">
      <filters>
        <filter val="จองเงินในระบบ GFMIS เรียบร้อยแล้ว"/>
      </filters>
    </filterColumn>
  </autoFilter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0600-000000000000}"/>
  </dataValidations>
  <pageMargins left="0.70866141732283472" right="0.70866141732283472" top="0.74803149606299213" bottom="0.74803149606299213" header="0.31496062992125984" footer="0.31496062992125984"/>
  <pageSetup paperSize="8" scale="51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600-000001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R153:S155 X153:X155</xm:sqref>
        </x14:dataValidation>
        <x14:dataValidation type="list" allowBlank="1" showInputMessage="1" showErrorMessage="1" xr:uid="{00000000-0002-0000-0600-000002000000}">
          <x14:formula1>
            <xm:f>Sheet2!$C$19:$C$29</xm:f>
          </x14:formula1>
          <xm:sqref>E1:E1048576</xm:sqref>
        </x14:dataValidation>
        <x14:dataValidation type="list" allowBlank="1" showInputMessage="1" showErrorMessage="1" xr:uid="{00000000-0002-0000-0600-000003000000}">
          <x14:formula1>
            <xm:f>Sheet2!$E$4:$E$5</xm:f>
          </x14:formula1>
          <xm:sqref>C1:C1048576</xm:sqref>
        </x14:dataValidation>
        <x14:dataValidation type="list" allowBlank="1" showInputMessage="1" showErrorMessage="1" xr:uid="{00000000-0002-0000-0600-000004000000}">
          <x14:formula1>
            <xm:f>Sheet2!$H$4:$H$22</xm:f>
          </x14:formula1>
          <xm:sqref>A1:A1048576</xm:sqref>
        </x14:dataValidation>
        <x14:dataValidation type="list" allowBlank="1" showInputMessage="1" showErrorMessage="1" xr:uid="{00000000-0002-0000-0600-000005000000}">
          <x14:formula1>
            <xm:f>Sheet2!$C$4:$C$5</xm:f>
          </x14:formula1>
          <xm:sqref>B1:B1048576</xm:sqref>
        </x14:dataValidation>
        <x14:dataValidation type="list" allowBlank="1" showInputMessage="1" showErrorMessage="1" xr:uid="{00000000-0002-0000-0600-000006000000}">
          <x14:formula1>
            <xm:f>Sheet2!$F$4:$F$20</xm:f>
          </x14:formula1>
          <xm:sqref>D355 D650 D699</xm:sqref>
        </x14:dataValidation>
        <x14:dataValidation type="list" allowBlank="1" showInputMessage="1" showErrorMessage="1" xr:uid="{00000000-0002-0000-0600-000007000000}">
          <x14:formula1>
            <xm:f>Sheet2!$F$4:$F$19</xm:f>
          </x14:formula1>
          <xm:sqref>D356:D649 D651:D698 D700:D1048576 D1:D354</xm:sqref>
        </x14:dataValidation>
        <x14:dataValidation type="list" allowBlank="1" showInputMessage="1" showErrorMessage="1" xr:uid="{00000000-0002-0000-0600-000008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R702:R709 R711:R722 R729:R744 S702:S744 X702:X744 R358:S447 X358:X447 R243:S281 X243:X281 R193:R211 R213:R242 R156:R185 S156:S211 X187:X211 X156:X184 R98:S152 X98:X152 R2:S79 X2:X79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tabColor theme="9" tint="0.39997558519241921"/>
  </sheetPr>
  <dimension ref="A1:AZ822"/>
  <sheetViews>
    <sheetView showGridLines="0" zoomScaleNormal="100" workbookViewId="0"/>
  </sheetViews>
  <sheetFormatPr defaultRowHeight="18" x14ac:dyDescent="0.2"/>
  <cols>
    <col min="1" max="1" width="16.875" style="253" customWidth="1"/>
    <col min="2" max="2" width="27.375" style="253" hidden="1" customWidth="1"/>
    <col min="3" max="3" width="17.375" style="253" hidden="1" customWidth="1"/>
    <col min="4" max="4" width="18.125" style="253" hidden="1" customWidth="1"/>
    <col min="5" max="5" width="26.5" style="253" hidden="1" customWidth="1"/>
    <col min="6" max="6" width="24.5" style="267" hidden="1" customWidth="1"/>
    <col min="7" max="7" width="46.5" style="268" customWidth="1"/>
    <col min="8" max="8" width="5.625" style="123" customWidth="1"/>
    <col min="9" max="9" width="7" style="123" customWidth="1"/>
    <col min="10" max="10" width="16.125" style="269" bestFit="1" customWidth="1"/>
    <col min="11" max="13" width="9.875" style="123" customWidth="1"/>
    <col min="14" max="14" width="14.375" style="253" customWidth="1"/>
    <col min="15" max="15" width="14.875" style="253" customWidth="1"/>
    <col min="16" max="16" width="18" style="253" customWidth="1"/>
    <col min="17" max="17" width="15" style="253" customWidth="1"/>
    <col min="18" max="18" width="14.125" style="253" hidden="1" customWidth="1"/>
    <col min="19" max="19" width="15.25" style="253" hidden="1" customWidth="1"/>
    <col min="20" max="21" width="10.5" style="253" hidden="1" customWidth="1"/>
    <col min="22" max="22" width="18.5" style="253" customWidth="1"/>
    <col min="23" max="23" width="26.5" style="253" customWidth="1"/>
    <col min="24" max="24" width="11.875" style="123" customWidth="1"/>
    <col min="25" max="25" width="30.125" style="270" customWidth="1"/>
    <col min="26" max="26" width="28.625" style="253" customWidth="1"/>
    <col min="27" max="27" width="16.875" style="253" hidden="1" customWidth="1"/>
    <col min="28" max="28" width="24.25" style="253" hidden="1" customWidth="1"/>
    <col min="29" max="29" width="24.125" style="253" hidden="1" customWidth="1"/>
    <col min="30" max="30" width="25.875" style="253" hidden="1" customWidth="1"/>
    <col min="31" max="31" width="37.125" style="253" customWidth="1"/>
    <col min="32" max="33" width="39" style="268" hidden="1" customWidth="1"/>
    <col min="34" max="34" width="39" style="253" hidden="1" customWidth="1"/>
    <col min="35" max="36" width="39" style="268" hidden="1" customWidth="1"/>
    <col min="37" max="39" width="38.75" style="268" hidden="1" customWidth="1"/>
    <col min="40" max="40" width="21.5" style="84" hidden="1" customWidth="1"/>
    <col min="41" max="41" width="21.5" style="271" hidden="1" customWidth="1"/>
    <col min="42" max="42" width="21.5" style="84" hidden="1" customWidth="1"/>
    <col min="43" max="44" width="21.625" style="253" hidden="1" customWidth="1"/>
    <col min="45" max="45" width="21.875" style="253" hidden="1" customWidth="1"/>
    <col min="46" max="46" width="19.5" style="253" hidden="1" customWidth="1"/>
    <col min="47" max="47" width="24.25" style="253" hidden="1" customWidth="1"/>
    <col min="48" max="48" width="19.875" style="253" hidden="1" customWidth="1"/>
    <col min="49" max="49" width="17" style="253" hidden="1" customWidth="1"/>
    <col min="50" max="50" width="36.375" style="253" hidden="1" customWidth="1"/>
    <col min="51" max="52" width="9" style="253" hidden="1" customWidth="1"/>
    <col min="53" max="53" width="0" style="253" hidden="1" customWidth="1"/>
    <col min="54" max="16384" width="9" style="253"/>
  </cols>
  <sheetData>
    <row r="1" spans="1:50" s="247" customFormat="1" ht="164.25" x14ac:dyDescent="0.2">
      <c r="A1" s="237" t="s">
        <v>1546</v>
      </c>
      <c r="B1" s="237" t="s">
        <v>1547</v>
      </c>
      <c r="C1" s="238" t="s">
        <v>1548</v>
      </c>
      <c r="D1" s="237" t="s">
        <v>1549</v>
      </c>
      <c r="E1" s="237" t="s">
        <v>309</v>
      </c>
      <c r="F1" s="239" t="s">
        <v>1550</v>
      </c>
      <c r="G1" s="237" t="s">
        <v>1551</v>
      </c>
      <c r="H1" s="240" t="s">
        <v>1552</v>
      </c>
      <c r="I1" s="240" t="s">
        <v>1553</v>
      </c>
      <c r="J1" s="241" t="s">
        <v>1554</v>
      </c>
      <c r="K1" s="242" t="s">
        <v>0</v>
      </c>
      <c r="L1" s="242" t="s">
        <v>1</v>
      </c>
      <c r="M1" s="242" t="s">
        <v>2</v>
      </c>
      <c r="N1" s="243" t="s">
        <v>1521</v>
      </c>
      <c r="O1" s="244" t="s">
        <v>1525</v>
      </c>
      <c r="P1" s="244" t="s">
        <v>1526</v>
      </c>
      <c r="Q1" s="244" t="s">
        <v>1527</v>
      </c>
      <c r="R1" s="244" t="s">
        <v>1528</v>
      </c>
      <c r="S1" s="244" t="s">
        <v>1529</v>
      </c>
      <c r="T1" s="244" t="s">
        <v>1530</v>
      </c>
      <c r="U1" s="244" t="s">
        <v>1531</v>
      </c>
      <c r="V1" s="244" t="s">
        <v>1532</v>
      </c>
      <c r="W1" s="244" t="s">
        <v>1533</v>
      </c>
      <c r="X1" s="244" t="s">
        <v>1534</v>
      </c>
      <c r="Y1" s="244" t="s">
        <v>1535</v>
      </c>
      <c r="Z1" s="244" t="s">
        <v>1536</v>
      </c>
      <c r="AA1" s="244" t="s">
        <v>1537</v>
      </c>
      <c r="AB1" s="243" t="s">
        <v>1522</v>
      </c>
      <c r="AC1" s="243" t="s">
        <v>1523</v>
      </c>
      <c r="AD1" s="243" t="s">
        <v>1524</v>
      </c>
      <c r="AE1" s="243" t="s">
        <v>3619</v>
      </c>
      <c r="AF1" s="245" t="s">
        <v>2551</v>
      </c>
      <c r="AG1" s="245" t="s">
        <v>3618</v>
      </c>
      <c r="AH1" s="243" t="s">
        <v>3465</v>
      </c>
      <c r="AI1" s="245" t="s">
        <v>3557</v>
      </c>
      <c r="AJ1" s="245" t="s">
        <v>3613</v>
      </c>
      <c r="AK1" s="243" t="s">
        <v>2392</v>
      </c>
      <c r="AL1" s="243" t="s">
        <v>1567</v>
      </c>
      <c r="AM1" s="243" t="s">
        <v>3970</v>
      </c>
      <c r="AN1" s="83" t="s">
        <v>3554</v>
      </c>
      <c r="AO1" s="83" t="s">
        <v>3555</v>
      </c>
      <c r="AP1" s="246" t="s">
        <v>3556</v>
      </c>
      <c r="AQ1" s="244" t="s">
        <v>1538</v>
      </c>
      <c r="AR1" s="244" t="s">
        <v>1539</v>
      </c>
      <c r="AS1" s="244" t="s">
        <v>1540</v>
      </c>
      <c r="AT1" s="244" t="s">
        <v>1541</v>
      </c>
      <c r="AU1" s="244" t="s">
        <v>1542</v>
      </c>
      <c r="AV1" s="244" t="s">
        <v>1543</v>
      </c>
      <c r="AW1" s="244" t="s">
        <v>1544</v>
      </c>
      <c r="AX1" s="244" t="s">
        <v>1545</v>
      </c>
    </row>
    <row r="2" spans="1:50" s="123" customFormat="1" ht="72" hidden="1" x14ac:dyDescent="0.2">
      <c r="A2" s="52" t="s">
        <v>9</v>
      </c>
      <c r="B2" s="52" t="s">
        <v>277</v>
      </c>
      <c r="C2" s="52" t="s">
        <v>276</v>
      </c>
      <c r="D2" s="52" t="s">
        <v>11</v>
      </c>
      <c r="E2" s="52" t="s">
        <v>310</v>
      </c>
      <c r="F2" s="122" t="s">
        <v>1575</v>
      </c>
      <c r="G2" s="52" t="s">
        <v>254</v>
      </c>
      <c r="H2" s="71" t="s">
        <v>267</v>
      </c>
      <c r="I2" s="71" t="s">
        <v>268</v>
      </c>
      <c r="J2" s="122">
        <v>40800</v>
      </c>
      <c r="K2" s="248"/>
      <c r="L2" s="248"/>
      <c r="M2" s="249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3620</v>
      </c>
      <c r="AC2" s="36" t="s">
        <v>3620</v>
      </c>
      <c r="AD2" s="16">
        <v>40800</v>
      </c>
      <c r="AE2" s="19" t="s">
        <v>2500</v>
      </c>
      <c r="AF2" s="52" t="s">
        <v>2495</v>
      </c>
      <c r="AG2" s="52" t="s">
        <v>3544</v>
      </c>
      <c r="AH2" s="52" t="s">
        <v>3476</v>
      </c>
      <c r="AI2" s="52" t="s">
        <v>2457</v>
      </c>
      <c r="AJ2" s="52"/>
      <c r="AK2" s="52" t="s">
        <v>1158</v>
      </c>
      <c r="AL2" s="52" t="s">
        <v>1570</v>
      </c>
      <c r="AM2" s="52" t="s">
        <v>3553</v>
      </c>
      <c r="AN2" s="250"/>
      <c r="AO2" s="250">
        <v>40800</v>
      </c>
      <c r="AP2" s="119">
        <f>J2-AN2-AO2</f>
        <v>0</v>
      </c>
      <c r="AQ2" s="115">
        <v>242221</v>
      </c>
      <c r="AR2" s="115">
        <v>242221</v>
      </c>
      <c r="AS2" s="115">
        <v>242249</v>
      </c>
      <c r="AT2" s="115">
        <v>242249</v>
      </c>
      <c r="AU2" s="115">
        <v>242257</v>
      </c>
      <c r="AV2" s="15">
        <v>40800</v>
      </c>
      <c r="AW2" s="38" t="s">
        <v>2395</v>
      </c>
      <c r="AX2" s="71" t="s">
        <v>2548</v>
      </c>
    </row>
    <row r="3" spans="1:50" s="123" customFormat="1" ht="72" hidden="1" x14ac:dyDescent="0.2">
      <c r="A3" s="52" t="s">
        <v>9</v>
      </c>
      <c r="B3" s="52" t="s">
        <v>277</v>
      </c>
      <c r="C3" s="52" t="s">
        <v>276</v>
      </c>
      <c r="D3" s="52" t="s">
        <v>11</v>
      </c>
      <c r="E3" s="52" t="s">
        <v>310</v>
      </c>
      <c r="F3" s="121" t="s">
        <v>1576</v>
      </c>
      <c r="G3" s="52" t="s">
        <v>255</v>
      </c>
      <c r="H3" s="71" t="s">
        <v>269</v>
      </c>
      <c r="I3" s="71" t="s">
        <v>268</v>
      </c>
      <c r="J3" s="122">
        <v>4000</v>
      </c>
      <c r="K3" s="248"/>
      <c r="L3" s="248"/>
      <c r="M3" s="249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3621</v>
      </c>
      <c r="AC3" s="36" t="s">
        <v>3621</v>
      </c>
      <c r="AD3" s="16">
        <v>3800</v>
      </c>
      <c r="AE3" s="19" t="s">
        <v>3622</v>
      </c>
      <c r="AF3" s="52" t="s">
        <v>2495</v>
      </c>
      <c r="AG3" s="52" t="s">
        <v>3544</v>
      </c>
      <c r="AH3" s="52" t="s">
        <v>3476</v>
      </c>
      <c r="AI3" s="52" t="s">
        <v>2457</v>
      </c>
      <c r="AJ3" s="52"/>
      <c r="AK3" s="52" t="s">
        <v>1158</v>
      </c>
      <c r="AL3" s="52" t="s">
        <v>1570</v>
      </c>
      <c r="AM3" s="52" t="s">
        <v>3553</v>
      </c>
      <c r="AN3" s="250"/>
      <c r="AO3" s="250">
        <v>3800</v>
      </c>
      <c r="AP3" s="119">
        <f t="shared" ref="AP3:AP66" si="0">J3-AN3-AO3</f>
        <v>200</v>
      </c>
      <c r="AQ3" s="115">
        <v>242221</v>
      </c>
      <c r="AR3" s="115">
        <v>242221</v>
      </c>
      <c r="AS3" s="115">
        <v>242240</v>
      </c>
      <c r="AT3" s="115">
        <v>242240</v>
      </c>
      <c r="AU3" s="115">
        <v>242254</v>
      </c>
      <c r="AV3" s="15">
        <v>3800</v>
      </c>
      <c r="AW3" s="117">
        <v>200</v>
      </c>
      <c r="AX3" s="71" t="s">
        <v>2548</v>
      </c>
    </row>
    <row r="4" spans="1:50" s="123" customFormat="1" ht="72" hidden="1" x14ac:dyDescent="0.2">
      <c r="A4" s="52" t="s">
        <v>9</v>
      </c>
      <c r="B4" s="52" t="s">
        <v>277</v>
      </c>
      <c r="C4" s="52" t="s">
        <v>276</v>
      </c>
      <c r="D4" s="52" t="s">
        <v>11</v>
      </c>
      <c r="E4" s="52" t="s">
        <v>310</v>
      </c>
      <c r="F4" s="121" t="s">
        <v>1577</v>
      </c>
      <c r="G4" s="52" t="s">
        <v>256</v>
      </c>
      <c r="H4" s="71" t="s">
        <v>267</v>
      </c>
      <c r="I4" s="71" t="s">
        <v>268</v>
      </c>
      <c r="J4" s="122">
        <v>23400</v>
      </c>
      <c r="K4" s="248"/>
      <c r="L4" s="248"/>
      <c r="M4" s="249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3620</v>
      </c>
      <c r="AC4" s="36" t="s">
        <v>3620</v>
      </c>
      <c r="AD4" s="16">
        <v>23400</v>
      </c>
      <c r="AE4" s="19" t="s">
        <v>2500</v>
      </c>
      <c r="AF4" s="52" t="s">
        <v>2495</v>
      </c>
      <c r="AG4" s="52" t="s">
        <v>3544</v>
      </c>
      <c r="AH4" s="52" t="s">
        <v>3476</v>
      </c>
      <c r="AI4" s="52" t="s">
        <v>2457</v>
      </c>
      <c r="AJ4" s="52"/>
      <c r="AK4" s="52" t="s">
        <v>1158</v>
      </c>
      <c r="AL4" s="52" t="s">
        <v>1570</v>
      </c>
      <c r="AM4" s="52" t="s">
        <v>3553</v>
      </c>
      <c r="AN4" s="250"/>
      <c r="AO4" s="250">
        <v>23400</v>
      </c>
      <c r="AP4" s="119">
        <f t="shared" si="0"/>
        <v>0</v>
      </c>
      <c r="AQ4" s="115">
        <v>242221</v>
      </c>
      <c r="AR4" s="115">
        <v>242221</v>
      </c>
      <c r="AS4" s="115">
        <v>242249</v>
      </c>
      <c r="AT4" s="115">
        <v>242249</v>
      </c>
      <c r="AU4" s="115">
        <v>242257</v>
      </c>
      <c r="AV4" s="15">
        <v>23400</v>
      </c>
      <c r="AW4" s="38" t="s">
        <v>2395</v>
      </c>
      <c r="AX4" s="71" t="s">
        <v>2548</v>
      </c>
    </row>
    <row r="5" spans="1:50" s="123" customFormat="1" ht="72" hidden="1" x14ac:dyDescent="0.2">
      <c r="A5" s="52" t="s">
        <v>9</v>
      </c>
      <c r="B5" s="52" t="s">
        <v>277</v>
      </c>
      <c r="C5" s="52" t="s">
        <v>276</v>
      </c>
      <c r="D5" s="52" t="s">
        <v>11</v>
      </c>
      <c r="E5" s="52" t="s">
        <v>310</v>
      </c>
      <c r="F5" s="121" t="s">
        <v>1578</v>
      </c>
      <c r="G5" s="52" t="s">
        <v>257</v>
      </c>
      <c r="H5" s="71" t="s">
        <v>270</v>
      </c>
      <c r="I5" s="71" t="s">
        <v>271</v>
      </c>
      <c r="J5" s="122">
        <v>7000</v>
      </c>
      <c r="K5" s="248"/>
      <c r="L5" s="248"/>
      <c r="M5" s="249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52" t="s">
        <v>2500</v>
      </c>
      <c r="AG5" s="52" t="s">
        <v>3544</v>
      </c>
      <c r="AH5" s="52" t="s">
        <v>2457</v>
      </c>
      <c r="AI5" s="52" t="s">
        <v>2457</v>
      </c>
      <c r="AJ5" s="52"/>
      <c r="AK5" s="52" t="s">
        <v>1158</v>
      </c>
      <c r="AL5" s="52" t="s">
        <v>1570</v>
      </c>
      <c r="AM5" s="52" t="s">
        <v>3552</v>
      </c>
      <c r="AN5" s="250"/>
      <c r="AO5" s="250">
        <v>6900</v>
      </c>
      <c r="AP5" s="119">
        <f t="shared" si="0"/>
        <v>100</v>
      </c>
      <c r="AQ5" s="115">
        <v>242221</v>
      </c>
      <c r="AR5" s="115">
        <v>242221</v>
      </c>
      <c r="AS5" s="115">
        <v>242226</v>
      </c>
      <c r="AT5" s="115">
        <v>242226</v>
      </c>
      <c r="AU5" s="115">
        <v>242232</v>
      </c>
      <c r="AV5" s="15">
        <v>6900</v>
      </c>
      <c r="AW5" s="15">
        <v>100</v>
      </c>
      <c r="AX5" s="71" t="s">
        <v>2549</v>
      </c>
    </row>
    <row r="6" spans="1:50" s="123" customFormat="1" ht="72" hidden="1" x14ac:dyDescent="0.2">
      <c r="A6" s="52" t="s">
        <v>9</v>
      </c>
      <c r="B6" s="52" t="s">
        <v>277</v>
      </c>
      <c r="C6" s="52" t="s">
        <v>276</v>
      </c>
      <c r="D6" s="52" t="s">
        <v>11</v>
      </c>
      <c r="E6" s="52" t="s">
        <v>310</v>
      </c>
      <c r="F6" s="121" t="s">
        <v>1579</v>
      </c>
      <c r="G6" s="52" t="s">
        <v>258</v>
      </c>
      <c r="H6" s="71" t="s">
        <v>269</v>
      </c>
      <c r="I6" s="71" t="s">
        <v>271</v>
      </c>
      <c r="J6" s="122">
        <v>80400</v>
      </c>
      <c r="K6" s="248"/>
      <c r="L6" s="248"/>
      <c r="M6" s="249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3620</v>
      </c>
      <c r="AC6" s="36" t="s">
        <v>3620</v>
      </c>
      <c r="AD6" s="16">
        <v>80400</v>
      </c>
      <c r="AE6" s="19" t="s">
        <v>2500</v>
      </c>
      <c r="AF6" s="52" t="s">
        <v>2495</v>
      </c>
      <c r="AG6" s="52" t="s">
        <v>3544</v>
      </c>
      <c r="AH6" s="52" t="s">
        <v>3476</v>
      </c>
      <c r="AI6" s="52" t="s">
        <v>2457</v>
      </c>
      <c r="AJ6" s="52"/>
      <c r="AK6" s="52" t="s">
        <v>1158</v>
      </c>
      <c r="AL6" s="52" t="s">
        <v>1570</v>
      </c>
      <c r="AM6" s="52" t="s">
        <v>3553</v>
      </c>
      <c r="AN6" s="250"/>
      <c r="AO6" s="250">
        <v>80400</v>
      </c>
      <c r="AP6" s="119">
        <f t="shared" si="0"/>
        <v>0</v>
      </c>
      <c r="AQ6" s="115">
        <v>242221</v>
      </c>
      <c r="AR6" s="115">
        <v>242221</v>
      </c>
      <c r="AS6" s="115">
        <v>242249</v>
      </c>
      <c r="AT6" s="115">
        <v>242249</v>
      </c>
      <c r="AU6" s="115">
        <v>242257</v>
      </c>
      <c r="AV6" s="15">
        <v>80400</v>
      </c>
      <c r="AW6" s="38" t="s">
        <v>2395</v>
      </c>
      <c r="AX6" s="71" t="s">
        <v>2548</v>
      </c>
    </row>
    <row r="7" spans="1:50" s="123" customFormat="1" ht="72" hidden="1" x14ac:dyDescent="0.2">
      <c r="A7" s="52" t="s">
        <v>9</v>
      </c>
      <c r="B7" s="52" t="s">
        <v>277</v>
      </c>
      <c r="C7" s="52" t="s">
        <v>276</v>
      </c>
      <c r="D7" s="52" t="s">
        <v>11</v>
      </c>
      <c r="E7" s="52" t="s">
        <v>310</v>
      </c>
      <c r="F7" s="121" t="s">
        <v>1580</v>
      </c>
      <c r="G7" s="52" t="s">
        <v>259</v>
      </c>
      <c r="H7" s="71" t="s">
        <v>270</v>
      </c>
      <c r="I7" s="71" t="s">
        <v>268</v>
      </c>
      <c r="J7" s="122">
        <v>3500</v>
      </c>
      <c r="K7" s="248"/>
      <c r="L7" s="248"/>
      <c r="M7" s="249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3620</v>
      </c>
      <c r="AC7" s="36" t="s">
        <v>3620</v>
      </c>
      <c r="AD7" s="16">
        <v>3500</v>
      </c>
      <c r="AE7" s="19" t="s">
        <v>2500</v>
      </c>
      <c r="AF7" s="52" t="s">
        <v>2495</v>
      </c>
      <c r="AG7" s="52" t="s">
        <v>3544</v>
      </c>
      <c r="AH7" s="52" t="s">
        <v>3476</v>
      </c>
      <c r="AI7" s="52" t="s">
        <v>2457</v>
      </c>
      <c r="AJ7" s="52"/>
      <c r="AK7" s="52" t="s">
        <v>1158</v>
      </c>
      <c r="AL7" s="52" t="s">
        <v>1570</v>
      </c>
      <c r="AM7" s="52" t="s">
        <v>3553</v>
      </c>
      <c r="AN7" s="250"/>
      <c r="AO7" s="250">
        <v>3500</v>
      </c>
      <c r="AP7" s="119">
        <f t="shared" si="0"/>
        <v>0</v>
      </c>
      <c r="AQ7" s="115">
        <v>242221</v>
      </c>
      <c r="AR7" s="115">
        <v>242221</v>
      </c>
      <c r="AS7" s="115">
        <v>242249</v>
      </c>
      <c r="AT7" s="115">
        <v>242249</v>
      </c>
      <c r="AU7" s="115">
        <v>242257</v>
      </c>
      <c r="AV7" s="15">
        <v>3500</v>
      </c>
      <c r="AW7" s="38" t="s">
        <v>2395</v>
      </c>
      <c r="AX7" s="71" t="s">
        <v>2548</v>
      </c>
    </row>
    <row r="8" spans="1:50" s="123" customFormat="1" ht="72" hidden="1" x14ac:dyDescent="0.2">
      <c r="A8" s="52" t="s">
        <v>9</v>
      </c>
      <c r="B8" s="52" t="s">
        <v>277</v>
      </c>
      <c r="C8" s="52" t="s">
        <v>276</v>
      </c>
      <c r="D8" s="52" t="s">
        <v>11</v>
      </c>
      <c r="E8" s="52" t="s">
        <v>310</v>
      </c>
      <c r="F8" s="121" t="s">
        <v>1581</v>
      </c>
      <c r="G8" s="52" t="s">
        <v>260</v>
      </c>
      <c r="H8" s="71" t="s">
        <v>272</v>
      </c>
      <c r="I8" s="71" t="s">
        <v>273</v>
      </c>
      <c r="J8" s="122">
        <v>21300</v>
      </c>
      <c r="K8" s="248"/>
      <c r="L8" s="248"/>
      <c r="M8" s="249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3620</v>
      </c>
      <c r="AC8" s="36" t="s">
        <v>3620</v>
      </c>
      <c r="AD8" s="16">
        <v>21300</v>
      </c>
      <c r="AE8" s="19" t="s">
        <v>2500</v>
      </c>
      <c r="AF8" s="52" t="s">
        <v>2495</v>
      </c>
      <c r="AG8" s="52" t="s">
        <v>3544</v>
      </c>
      <c r="AH8" s="52" t="s">
        <v>3476</v>
      </c>
      <c r="AI8" s="52" t="s">
        <v>2457</v>
      </c>
      <c r="AJ8" s="52"/>
      <c r="AK8" s="52" t="s">
        <v>1158</v>
      </c>
      <c r="AL8" s="52" t="s">
        <v>1570</v>
      </c>
      <c r="AM8" s="52" t="s">
        <v>3553</v>
      </c>
      <c r="AN8" s="250"/>
      <c r="AO8" s="250">
        <v>21300</v>
      </c>
      <c r="AP8" s="119">
        <f t="shared" si="0"/>
        <v>0</v>
      </c>
      <c r="AQ8" s="115">
        <v>242221</v>
      </c>
      <c r="AR8" s="115">
        <v>242221</v>
      </c>
      <c r="AS8" s="115">
        <v>242249</v>
      </c>
      <c r="AT8" s="115">
        <v>242249</v>
      </c>
      <c r="AU8" s="115">
        <v>242257</v>
      </c>
      <c r="AV8" s="15">
        <v>21300</v>
      </c>
      <c r="AW8" s="38" t="s">
        <v>2395</v>
      </c>
      <c r="AX8" s="71" t="s">
        <v>2548</v>
      </c>
    </row>
    <row r="9" spans="1:50" s="123" customFormat="1" ht="72" hidden="1" x14ac:dyDescent="0.2">
      <c r="A9" s="52" t="s">
        <v>9</v>
      </c>
      <c r="B9" s="52" t="s">
        <v>277</v>
      </c>
      <c r="C9" s="52" t="s">
        <v>276</v>
      </c>
      <c r="D9" s="52" t="s">
        <v>11</v>
      </c>
      <c r="E9" s="52" t="s">
        <v>310</v>
      </c>
      <c r="F9" s="121" t="s">
        <v>1582</v>
      </c>
      <c r="G9" s="52" t="s">
        <v>261</v>
      </c>
      <c r="H9" s="71" t="s">
        <v>269</v>
      </c>
      <c r="I9" s="71" t="s">
        <v>274</v>
      </c>
      <c r="J9" s="122">
        <v>12000</v>
      </c>
      <c r="K9" s="248"/>
      <c r="L9" s="248"/>
      <c r="M9" s="249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3621</v>
      </c>
      <c r="AC9" s="36" t="s">
        <v>3621</v>
      </c>
      <c r="AD9" s="16">
        <v>9680</v>
      </c>
      <c r="AE9" s="19" t="s">
        <v>2500</v>
      </c>
      <c r="AF9" s="52" t="s">
        <v>2495</v>
      </c>
      <c r="AG9" s="52" t="s">
        <v>3544</v>
      </c>
      <c r="AH9" s="52" t="s">
        <v>3476</v>
      </c>
      <c r="AI9" s="52" t="s">
        <v>2457</v>
      </c>
      <c r="AJ9" s="52"/>
      <c r="AK9" s="52" t="s">
        <v>1158</v>
      </c>
      <c r="AL9" s="52" t="s">
        <v>1570</v>
      </c>
      <c r="AM9" s="52" t="s">
        <v>3553</v>
      </c>
      <c r="AN9" s="250"/>
      <c r="AO9" s="250">
        <v>9680</v>
      </c>
      <c r="AP9" s="119">
        <f t="shared" si="0"/>
        <v>2320</v>
      </c>
      <c r="AQ9" s="115">
        <v>242221</v>
      </c>
      <c r="AR9" s="115">
        <v>242221</v>
      </c>
      <c r="AS9" s="115">
        <v>242240</v>
      </c>
      <c r="AT9" s="115">
        <v>242240</v>
      </c>
      <c r="AU9" s="115">
        <v>242254</v>
      </c>
      <c r="AV9" s="15">
        <v>9680</v>
      </c>
      <c r="AW9" s="15">
        <v>2320</v>
      </c>
      <c r="AX9" s="71" t="s">
        <v>2548</v>
      </c>
    </row>
    <row r="10" spans="1:50" s="123" customFormat="1" ht="72" hidden="1" x14ac:dyDescent="0.2">
      <c r="A10" s="52" t="s">
        <v>9</v>
      </c>
      <c r="B10" s="52" t="s">
        <v>277</v>
      </c>
      <c r="C10" s="52" t="s">
        <v>276</v>
      </c>
      <c r="D10" s="52" t="s">
        <v>11</v>
      </c>
      <c r="E10" s="52" t="s">
        <v>310</v>
      </c>
      <c r="F10" s="121" t="s">
        <v>1583</v>
      </c>
      <c r="G10" s="52" t="s">
        <v>262</v>
      </c>
      <c r="H10" s="71" t="s">
        <v>270</v>
      </c>
      <c r="I10" s="71" t="s">
        <v>274</v>
      </c>
      <c r="J10" s="122">
        <v>10000</v>
      </c>
      <c r="K10" s="248"/>
      <c r="L10" s="248"/>
      <c r="M10" s="249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3623</v>
      </c>
      <c r="AC10" s="36" t="s">
        <v>3623</v>
      </c>
      <c r="AD10" s="15">
        <v>9900</v>
      </c>
      <c r="AE10" s="19" t="s">
        <v>2500</v>
      </c>
      <c r="AF10" s="52" t="s">
        <v>2495</v>
      </c>
      <c r="AG10" s="52" t="s">
        <v>3544</v>
      </c>
      <c r="AH10" s="52" t="s">
        <v>3476</v>
      </c>
      <c r="AI10" s="52" t="s">
        <v>2457</v>
      </c>
      <c r="AJ10" s="52"/>
      <c r="AK10" s="52" t="s">
        <v>1158</v>
      </c>
      <c r="AL10" s="52" t="s">
        <v>1570</v>
      </c>
      <c r="AM10" s="52" t="s">
        <v>3553</v>
      </c>
      <c r="AN10" s="250"/>
      <c r="AO10" s="250">
        <v>9900</v>
      </c>
      <c r="AP10" s="119">
        <f t="shared" si="0"/>
        <v>100</v>
      </c>
      <c r="AQ10" s="115">
        <v>242221</v>
      </c>
      <c r="AR10" s="115">
        <v>242221</v>
      </c>
      <c r="AS10" s="115">
        <v>242239</v>
      </c>
      <c r="AT10" s="115">
        <v>242239</v>
      </c>
      <c r="AU10" s="115">
        <v>242254</v>
      </c>
      <c r="AV10" s="15">
        <v>9900</v>
      </c>
      <c r="AW10" s="15">
        <v>100</v>
      </c>
      <c r="AX10" s="71" t="s">
        <v>2548</v>
      </c>
    </row>
    <row r="11" spans="1:50" s="123" customFormat="1" ht="72" hidden="1" x14ac:dyDescent="0.2">
      <c r="A11" s="52" t="s">
        <v>9</v>
      </c>
      <c r="B11" s="52" t="s">
        <v>277</v>
      </c>
      <c r="C11" s="52" t="s">
        <v>276</v>
      </c>
      <c r="D11" s="52" t="s">
        <v>11</v>
      </c>
      <c r="E11" s="52" t="s">
        <v>310</v>
      </c>
      <c r="F11" s="121" t="s">
        <v>1584</v>
      </c>
      <c r="G11" s="52" t="s">
        <v>263</v>
      </c>
      <c r="H11" s="71" t="s">
        <v>270</v>
      </c>
      <c r="I11" s="71" t="s">
        <v>268</v>
      </c>
      <c r="J11" s="122">
        <v>3500</v>
      </c>
      <c r="K11" s="248"/>
      <c r="L11" s="248"/>
      <c r="M11" s="249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3620</v>
      </c>
      <c r="AC11" s="36" t="s">
        <v>3620</v>
      </c>
      <c r="AD11" s="16">
        <v>3500</v>
      </c>
      <c r="AE11" s="19" t="s">
        <v>2500</v>
      </c>
      <c r="AF11" s="52" t="s">
        <v>2495</v>
      </c>
      <c r="AG11" s="52" t="s">
        <v>3544</v>
      </c>
      <c r="AH11" s="52" t="s">
        <v>3476</v>
      </c>
      <c r="AI11" s="52" t="s">
        <v>2457</v>
      </c>
      <c r="AJ11" s="52"/>
      <c r="AK11" s="52" t="s">
        <v>1158</v>
      </c>
      <c r="AL11" s="52" t="s">
        <v>1570</v>
      </c>
      <c r="AM11" s="52" t="s">
        <v>3553</v>
      </c>
      <c r="AN11" s="250"/>
      <c r="AO11" s="250">
        <v>3500</v>
      </c>
      <c r="AP11" s="119">
        <f t="shared" si="0"/>
        <v>0</v>
      </c>
      <c r="AQ11" s="115">
        <v>242221</v>
      </c>
      <c r="AR11" s="115">
        <v>242221</v>
      </c>
      <c r="AS11" s="115">
        <v>242249</v>
      </c>
      <c r="AT11" s="115">
        <v>242249</v>
      </c>
      <c r="AU11" s="115">
        <v>242257</v>
      </c>
      <c r="AV11" s="15">
        <v>3500</v>
      </c>
      <c r="AW11" s="38" t="s">
        <v>2395</v>
      </c>
      <c r="AX11" s="71" t="s">
        <v>2548</v>
      </c>
    </row>
    <row r="12" spans="1:50" s="123" customFormat="1" ht="72" hidden="1" x14ac:dyDescent="0.2">
      <c r="A12" s="52" t="s">
        <v>9</v>
      </c>
      <c r="B12" s="52" t="s">
        <v>277</v>
      </c>
      <c r="C12" s="52" t="s">
        <v>276</v>
      </c>
      <c r="D12" s="52" t="s">
        <v>11</v>
      </c>
      <c r="E12" s="52" t="s">
        <v>310</v>
      </c>
      <c r="F12" s="121" t="s">
        <v>1585</v>
      </c>
      <c r="G12" s="52" t="s">
        <v>264</v>
      </c>
      <c r="H12" s="71" t="s">
        <v>270</v>
      </c>
      <c r="I12" s="71" t="s">
        <v>268</v>
      </c>
      <c r="J12" s="122">
        <v>1400</v>
      </c>
      <c r="K12" s="248"/>
      <c r="L12" s="248"/>
      <c r="M12" s="249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3620</v>
      </c>
      <c r="AC12" s="36" t="s">
        <v>3620</v>
      </c>
      <c r="AD12" s="16">
        <v>1400</v>
      </c>
      <c r="AE12" s="19" t="s">
        <v>2500</v>
      </c>
      <c r="AF12" s="52" t="s">
        <v>2495</v>
      </c>
      <c r="AG12" s="52" t="s">
        <v>3544</v>
      </c>
      <c r="AH12" s="52" t="s">
        <v>3476</v>
      </c>
      <c r="AI12" s="52" t="s">
        <v>2457</v>
      </c>
      <c r="AJ12" s="52"/>
      <c r="AK12" s="52" t="s">
        <v>1158</v>
      </c>
      <c r="AL12" s="52" t="s">
        <v>1570</v>
      </c>
      <c r="AM12" s="52" t="s">
        <v>3553</v>
      </c>
      <c r="AN12" s="250"/>
      <c r="AO12" s="250">
        <v>1400</v>
      </c>
      <c r="AP12" s="119">
        <f t="shared" si="0"/>
        <v>0</v>
      </c>
      <c r="AQ12" s="115">
        <v>242221</v>
      </c>
      <c r="AR12" s="115">
        <v>242221</v>
      </c>
      <c r="AS12" s="115">
        <v>242249</v>
      </c>
      <c r="AT12" s="115">
        <v>242249</v>
      </c>
      <c r="AU12" s="115">
        <v>242257</v>
      </c>
      <c r="AV12" s="15">
        <v>1400</v>
      </c>
      <c r="AW12" s="38" t="s">
        <v>2395</v>
      </c>
      <c r="AX12" s="71" t="s">
        <v>2548</v>
      </c>
    </row>
    <row r="13" spans="1:50" s="123" customFormat="1" ht="72" hidden="1" x14ac:dyDescent="0.2">
      <c r="A13" s="52" t="s">
        <v>9</v>
      </c>
      <c r="B13" s="52" t="s">
        <v>277</v>
      </c>
      <c r="C13" s="52" t="s">
        <v>276</v>
      </c>
      <c r="D13" s="52" t="s">
        <v>11</v>
      </c>
      <c r="E13" s="52" t="s">
        <v>310</v>
      </c>
      <c r="F13" s="121" t="s">
        <v>1586</v>
      </c>
      <c r="G13" s="52" t="s">
        <v>265</v>
      </c>
      <c r="H13" s="71" t="s">
        <v>269</v>
      </c>
      <c r="I13" s="71" t="s">
        <v>268</v>
      </c>
      <c r="J13" s="122">
        <v>4200</v>
      </c>
      <c r="K13" s="248"/>
      <c r="L13" s="248"/>
      <c r="M13" s="249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3620</v>
      </c>
      <c r="AC13" s="36" t="s">
        <v>3620</v>
      </c>
      <c r="AD13" s="16">
        <v>4200</v>
      </c>
      <c r="AE13" s="19" t="s">
        <v>2500</v>
      </c>
      <c r="AF13" s="52" t="s">
        <v>2495</v>
      </c>
      <c r="AG13" s="52" t="s">
        <v>3544</v>
      </c>
      <c r="AH13" s="52" t="s">
        <v>3476</v>
      </c>
      <c r="AI13" s="52" t="s">
        <v>2457</v>
      </c>
      <c r="AJ13" s="52"/>
      <c r="AK13" s="52" t="s">
        <v>1158</v>
      </c>
      <c r="AL13" s="52" t="s">
        <v>1570</v>
      </c>
      <c r="AM13" s="52" t="s">
        <v>3553</v>
      </c>
      <c r="AN13" s="250"/>
      <c r="AO13" s="250">
        <v>4200</v>
      </c>
      <c r="AP13" s="119">
        <f t="shared" si="0"/>
        <v>0</v>
      </c>
      <c r="AQ13" s="115">
        <v>242221</v>
      </c>
      <c r="AR13" s="115">
        <v>242221</v>
      </c>
      <c r="AS13" s="115">
        <v>242249</v>
      </c>
      <c r="AT13" s="115">
        <v>242249</v>
      </c>
      <c r="AU13" s="115">
        <v>242257</v>
      </c>
      <c r="AV13" s="15">
        <v>4200</v>
      </c>
      <c r="AW13" s="38" t="s">
        <v>2395</v>
      </c>
      <c r="AX13" s="71" t="s">
        <v>2548</v>
      </c>
    </row>
    <row r="14" spans="1:50" s="123" customFormat="1" ht="72" hidden="1" x14ac:dyDescent="0.2">
      <c r="A14" s="52" t="s">
        <v>9</v>
      </c>
      <c r="B14" s="52" t="s">
        <v>277</v>
      </c>
      <c r="C14" s="52" t="s">
        <v>276</v>
      </c>
      <c r="D14" s="52" t="s">
        <v>11</v>
      </c>
      <c r="E14" s="52" t="s">
        <v>310</v>
      </c>
      <c r="F14" s="121" t="s">
        <v>1587</v>
      </c>
      <c r="G14" s="52" t="s">
        <v>266</v>
      </c>
      <c r="H14" s="71" t="s">
        <v>269</v>
      </c>
      <c r="I14" s="71" t="s">
        <v>275</v>
      </c>
      <c r="J14" s="122">
        <v>10000</v>
      </c>
      <c r="K14" s="248"/>
      <c r="L14" s="248"/>
      <c r="M14" s="249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3621</v>
      </c>
      <c r="AC14" s="36" t="s">
        <v>3621</v>
      </c>
      <c r="AD14" s="16">
        <v>8260</v>
      </c>
      <c r="AE14" s="19" t="s">
        <v>2500</v>
      </c>
      <c r="AF14" s="52" t="s">
        <v>2495</v>
      </c>
      <c r="AG14" s="52" t="s">
        <v>3544</v>
      </c>
      <c r="AH14" s="52" t="s">
        <v>3476</v>
      </c>
      <c r="AI14" s="52" t="s">
        <v>2457</v>
      </c>
      <c r="AJ14" s="52"/>
      <c r="AK14" s="52" t="s">
        <v>1158</v>
      </c>
      <c r="AL14" s="52" t="s">
        <v>1570</v>
      </c>
      <c r="AM14" s="52" t="s">
        <v>3553</v>
      </c>
      <c r="AN14" s="250"/>
      <c r="AO14" s="250">
        <v>8260</v>
      </c>
      <c r="AP14" s="119">
        <f t="shared" si="0"/>
        <v>1740</v>
      </c>
      <c r="AQ14" s="115">
        <v>242221</v>
      </c>
      <c r="AR14" s="115">
        <v>242221</v>
      </c>
      <c r="AS14" s="115">
        <v>242240</v>
      </c>
      <c r="AT14" s="115">
        <v>242240</v>
      </c>
      <c r="AU14" s="115">
        <v>242254</v>
      </c>
      <c r="AV14" s="15">
        <v>8260</v>
      </c>
      <c r="AW14" s="15">
        <v>1740</v>
      </c>
      <c r="AX14" s="71" t="s">
        <v>2548</v>
      </c>
    </row>
    <row r="15" spans="1:50" s="123" customFormat="1" ht="72" hidden="1" x14ac:dyDescent="0.2">
      <c r="A15" s="52" t="s">
        <v>9</v>
      </c>
      <c r="B15" s="52" t="s">
        <v>277</v>
      </c>
      <c r="C15" s="52" t="s">
        <v>276</v>
      </c>
      <c r="D15" s="52" t="s">
        <v>286</v>
      </c>
      <c r="E15" s="52" t="s">
        <v>310</v>
      </c>
      <c r="F15" s="121" t="s">
        <v>1588</v>
      </c>
      <c r="G15" s="52" t="s">
        <v>278</v>
      </c>
      <c r="H15" s="71" t="s">
        <v>270</v>
      </c>
      <c r="I15" s="71" t="s">
        <v>271</v>
      </c>
      <c r="J15" s="122">
        <v>47900</v>
      </c>
      <c r="K15" s="248"/>
      <c r="L15" s="248"/>
      <c r="M15" s="249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52" t="s">
        <v>2500</v>
      </c>
      <c r="AG15" s="52" t="s">
        <v>3544</v>
      </c>
      <c r="AH15" s="52" t="s">
        <v>2457</v>
      </c>
      <c r="AI15" s="52" t="s">
        <v>2457</v>
      </c>
      <c r="AJ15" s="52"/>
      <c r="AK15" s="52" t="s">
        <v>1158</v>
      </c>
      <c r="AL15" s="52" t="s">
        <v>1570</v>
      </c>
      <c r="AM15" s="52" t="s">
        <v>3552</v>
      </c>
      <c r="AN15" s="250"/>
      <c r="AO15" s="250">
        <v>42000</v>
      </c>
      <c r="AP15" s="119">
        <f t="shared" si="0"/>
        <v>5900</v>
      </c>
      <c r="AQ15" s="115">
        <v>242221</v>
      </c>
      <c r="AR15" s="115">
        <v>242221</v>
      </c>
      <c r="AS15" s="115">
        <v>242226</v>
      </c>
      <c r="AT15" s="115">
        <v>242226</v>
      </c>
      <c r="AU15" s="115">
        <v>242232</v>
      </c>
      <c r="AV15" s="15">
        <v>42000</v>
      </c>
      <c r="AW15" s="15">
        <v>5900</v>
      </c>
      <c r="AX15" s="71" t="s">
        <v>2549</v>
      </c>
    </row>
    <row r="16" spans="1:50" s="123" customFormat="1" ht="72" hidden="1" x14ac:dyDescent="0.2">
      <c r="A16" s="52" t="s">
        <v>9</v>
      </c>
      <c r="B16" s="52" t="s">
        <v>277</v>
      </c>
      <c r="C16" s="52" t="s">
        <v>276</v>
      </c>
      <c r="D16" s="52" t="s">
        <v>286</v>
      </c>
      <c r="E16" s="52" t="s">
        <v>310</v>
      </c>
      <c r="F16" s="121" t="s">
        <v>1589</v>
      </c>
      <c r="G16" s="52" t="s">
        <v>279</v>
      </c>
      <c r="H16" s="71" t="s">
        <v>270</v>
      </c>
      <c r="I16" s="71" t="s">
        <v>271</v>
      </c>
      <c r="J16" s="122">
        <v>58000</v>
      </c>
      <c r="K16" s="249" t="s">
        <v>137</v>
      </c>
      <c r="L16" s="248"/>
      <c r="M16" s="251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52" t="s">
        <v>2520</v>
      </c>
      <c r="AG16" s="52" t="s">
        <v>3544</v>
      </c>
      <c r="AH16" s="52" t="s">
        <v>3476</v>
      </c>
      <c r="AI16" s="52" t="s">
        <v>2456</v>
      </c>
      <c r="AJ16" s="52"/>
      <c r="AK16" s="52" t="s">
        <v>1160</v>
      </c>
      <c r="AL16" s="52" t="s">
        <v>1571</v>
      </c>
      <c r="AM16" s="52" t="s">
        <v>3553</v>
      </c>
      <c r="AN16" s="250">
        <v>55000</v>
      </c>
      <c r="AO16" s="250"/>
      <c r="AP16" s="119">
        <f t="shared" si="0"/>
        <v>3000</v>
      </c>
      <c r="AQ16" s="18"/>
      <c r="AR16" s="18"/>
      <c r="AS16" s="18"/>
      <c r="AT16" s="18"/>
      <c r="AU16" s="18"/>
      <c r="AV16" s="18"/>
      <c r="AW16" s="18"/>
      <c r="AX16" s="71"/>
    </row>
    <row r="17" spans="1:50" s="123" customFormat="1" ht="72" hidden="1" x14ac:dyDescent="0.2">
      <c r="A17" s="52" t="s">
        <v>9</v>
      </c>
      <c r="B17" s="52" t="s">
        <v>277</v>
      </c>
      <c r="C17" s="52" t="s">
        <v>276</v>
      </c>
      <c r="D17" s="52" t="s">
        <v>286</v>
      </c>
      <c r="E17" s="52" t="s">
        <v>310</v>
      </c>
      <c r="F17" s="121" t="s">
        <v>1590</v>
      </c>
      <c r="G17" s="52" t="s">
        <v>280</v>
      </c>
      <c r="H17" s="71" t="s">
        <v>270</v>
      </c>
      <c r="I17" s="71" t="s">
        <v>281</v>
      </c>
      <c r="J17" s="122">
        <v>35200</v>
      </c>
      <c r="K17" s="249" t="s">
        <v>137</v>
      </c>
      <c r="L17" s="248"/>
      <c r="M17" s="251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52" t="s">
        <v>2520</v>
      </c>
      <c r="AG17" s="52" t="s">
        <v>3544</v>
      </c>
      <c r="AH17" s="52" t="s">
        <v>3476</v>
      </c>
      <c r="AI17" s="52" t="s">
        <v>2456</v>
      </c>
      <c r="AJ17" s="52"/>
      <c r="AK17" s="52" t="s">
        <v>1160</v>
      </c>
      <c r="AL17" s="52" t="s">
        <v>1571</v>
      </c>
      <c r="AM17" s="52" t="s">
        <v>3553</v>
      </c>
      <c r="AN17" s="250">
        <v>34000</v>
      </c>
      <c r="AO17" s="250"/>
      <c r="AP17" s="119">
        <f t="shared" si="0"/>
        <v>1200</v>
      </c>
      <c r="AQ17" s="18"/>
      <c r="AR17" s="18"/>
      <c r="AS17" s="18"/>
      <c r="AT17" s="18"/>
      <c r="AU17" s="18"/>
      <c r="AV17" s="18"/>
      <c r="AW17" s="18"/>
      <c r="AX17" s="71"/>
    </row>
    <row r="18" spans="1:50" s="123" customFormat="1" ht="72" x14ac:dyDescent="0.2">
      <c r="A18" s="52" t="s">
        <v>9</v>
      </c>
      <c r="B18" s="52" t="s">
        <v>277</v>
      </c>
      <c r="C18" s="52" t="s">
        <v>276</v>
      </c>
      <c r="D18" s="52" t="s">
        <v>286</v>
      </c>
      <c r="E18" s="52" t="s">
        <v>310</v>
      </c>
      <c r="F18" s="121" t="s">
        <v>1591</v>
      </c>
      <c r="G18" s="52" t="s">
        <v>282</v>
      </c>
      <c r="H18" s="71" t="s">
        <v>270</v>
      </c>
      <c r="I18" s="71" t="s">
        <v>274</v>
      </c>
      <c r="J18" s="122">
        <v>8700000</v>
      </c>
      <c r="K18" s="249" t="s">
        <v>137</v>
      </c>
      <c r="L18" s="248"/>
      <c r="M18" s="251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52" t="s">
        <v>1161</v>
      </c>
      <c r="AG18" s="52" t="s">
        <v>3537</v>
      </c>
      <c r="AH18" s="52" t="s">
        <v>3451</v>
      </c>
      <c r="AI18" s="52" t="s">
        <v>3467</v>
      </c>
      <c r="AJ18" s="52"/>
      <c r="AK18" s="52" t="s">
        <v>1161</v>
      </c>
      <c r="AL18" s="52" t="s">
        <v>1568</v>
      </c>
      <c r="AM18" s="52" t="s">
        <v>3553</v>
      </c>
      <c r="AN18" s="250"/>
      <c r="AO18" s="250"/>
      <c r="AP18" s="119">
        <f t="shared" si="0"/>
        <v>8700000</v>
      </c>
      <c r="AQ18" s="18" t="s">
        <v>1162</v>
      </c>
      <c r="AR18" s="18" t="s">
        <v>1162</v>
      </c>
      <c r="AS18" s="18"/>
      <c r="AT18" s="18"/>
      <c r="AU18" s="18"/>
      <c r="AV18" s="18"/>
      <c r="AW18" s="18"/>
      <c r="AX18" s="71"/>
    </row>
    <row r="19" spans="1:50" s="123" customFormat="1" ht="72" hidden="1" x14ac:dyDescent="0.2">
      <c r="A19" s="52" t="s">
        <v>9</v>
      </c>
      <c r="B19" s="52" t="s">
        <v>277</v>
      </c>
      <c r="C19" s="52" t="s">
        <v>276</v>
      </c>
      <c r="D19" s="52" t="s">
        <v>286</v>
      </c>
      <c r="E19" s="52" t="s">
        <v>310</v>
      </c>
      <c r="F19" s="121" t="s">
        <v>1592</v>
      </c>
      <c r="G19" s="52" t="s">
        <v>283</v>
      </c>
      <c r="H19" s="71" t="s">
        <v>270</v>
      </c>
      <c r="I19" s="71" t="s">
        <v>274</v>
      </c>
      <c r="J19" s="122">
        <v>75000</v>
      </c>
      <c r="K19" s="249" t="s">
        <v>137</v>
      </c>
      <c r="L19" s="248"/>
      <c r="M19" s="251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52" t="s">
        <v>2520</v>
      </c>
      <c r="AG19" s="52" t="s">
        <v>3544</v>
      </c>
      <c r="AH19" s="52" t="s">
        <v>3476</v>
      </c>
      <c r="AI19" s="52" t="s">
        <v>2456</v>
      </c>
      <c r="AJ19" s="52"/>
      <c r="AK19" s="52" t="s">
        <v>1160</v>
      </c>
      <c r="AL19" s="52" t="s">
        <v>1571</v>
      </c>
      <c r="AM19" s="52" t="s">
        <v>3553</v>
      </c>
      <c r="AN19" s="250">
        <v>72000</v>
      </c>
      <c r="AO19" s="250"/>
      <c r="AP19" s="119">
        <f t="shared" si="0"/>
        <v>3000</v>
      </c>
      <c r="AQ19" s="18"/>
      <c r="AR19" s="18"/>
      <c r="AS19" s="18"/>
      <c r="AT19" s="18"/>
      <c r="AU19" s="18"/>
      <c r="AV19" s="18"/>
      <c r="AW19" s="18"/>
      <c r="AX19" s="71"/>
    </row>
    <row r="20" spans="1:50" s="123" customFormat="1" ht="72" hidden="1" x14ac:dyDescent="0.2">
      <c r="A20" s="52" t="s">
        <v>9</v>
      </c>
      <c r="B20" s="52" t="s">
        <v>277</v>
      </c>
      <c r="C20" s="52" t="s">
        <v>276</v>
      </c>
      <c r="D20" s="52" t="s">
        <v>286</v>
      </c>
      <c r="E20" s="52" t="s">
        <v>310</v>
      </c>
      <c r="F20" s="121" t="s">
        <v>1593</v>
      </c>
      <c r="G20" s="52" t="s">
        <v>284</v>
      </c>
      <c r="H20" s="71" t="s">
        <v>270</v>
      </c>
      <c r="I20" s="71" t="s">
        <v>274</v>
      </c>
      <c r="J20" s="122">
        <v>1155800</v>
      </c>
      <c r="K20" s="249" t="s">
        <v>137</v>
      </c>
      <c r="L20" s="248"/>
      <c r="M20" s="251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52" t="s">
        <v>2520</v>
      </c>
      <c r="AG20" s="52" t="s">
        <v>3544</v>
      </c>
      <c r="AH20" s="52" t="s">
        <v>3476</v>
      </c>
      <c r="AI20" s="52" t="s">
        <v>2456</v>
      </c>
      <c r="AJ20" s="52"/>
      <c r="AK20" s="52" t="s">
        <v>1160</v>
      </c>
      <c r="AL20" s="52" t="s">
        <v>1571</v>
      </c>
      <c r="AM20" s="52" t="s">
        <v>3553</v>
      </c>
      <c r="AN20" s="250">
        <v>1049000</v>
      </c>
      <c r="AO20" s="250"/>
      <c r="AP20" s="119">
        <f t="shared" si="0"/>
        <v>106800</v>
      </c>
      <c r="AQ20" s="18"/>
      <c r="AR20" s="18"/>
      <c r="AS20" s="18"/>
      <c r="AT20" s="18"/>
      <c r="AU20" s="18"/>
      <c r="AV20" s="18"/>
      <c r="AW20" s="18"/>
      <c r="AX20" s="71"/>
    </row>
    <row r="21" spans="1:50" s="123" customFormat="1" ht="72" hidden="1" x14ac:dyDescent="0.2">
      <c r="A21" s="52" t="s">
        <v>9</v>
      </c>
      <c r="B21" s="52" t="s">
        <v>277</v>
      </c>
      <c r="C21" s="52" t="s">
        <v>276</v>
      </c>
      <c r="D21" s="52" t="s">
        <v>286</v>
      </c>
      <c r="E21" s="52" t="s">
        <v>310</v>
      </c>
      <c r="F21" s="121" t="s">
        <v>1594</v>
      </c>
      <c r="G21" s="52" t="s">
        <v>285</v>
      </c>
      <c r="H21" s="71" t="s">
        <v>270</v>
      </c>
      <c r="I21" s="71" t="s">
        <v>271</v>
      </c>
      <c r="J21" s="122">
        <v>12000</v>
      </c>
      <c r="K21" s="248"/>
      <c r="L21" s="248"/>
      <c r="M21" s="249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52" t="s">
        <v>2500</v>
      </c>
      <c r="AG21" s="52" t="s">
        <v>3544</v>
      </c>
      <c r="AH21" s="52" t="s">
        <v>2457</v>
      </c>
      <c r="AI21" s="52" t="s">
        <v>2457</v>
      </c>
      <c r="AJ21" s="52"/>
      <c r="AK21" s="52" t="s">
        <v>1158</v>
      </c>
      <c r="AL21" s="52" t="s">
        <v>1570</v>
      </c>
      <c r="AM21" s="52" t="s">
        <v>3552</v>
      </c>
      <c r="AN21" s="250"/>
      <c r="AO21" s="250">
        <v>10400</v>
      </c>
      <c r="AP21" s="119">
        <f t="shared" si="0"/>
        <v>1600</v>
      </c>
      <c r="AQ21" s="115">
        <v>242221</v>
      </c>
      <c r="AR21" s="115">
        <v>242221</v>
      </c>
      <c r="AS21" s="115">
        <v>242226</v>
      </c>
      <c r="AT21" s="115">
        <v>242226</v>
      </c>
      <c r="AU21" s="115">
        <v>242232</v>
      </c>
      <c r="AV21" s="15">
        <v>10400</v>
      </c>
      <c r="AW21" s="15">
        <v>1600</v>
      </c>
      <c r="AX21" s="71" t="s">
        <v>2549</v>
      </c>
    </row>
    <row r="22" spans="1:50" s="123" customFormat="1" ht="72" hidden="1" x14ac:dyDescent="0.2">
      <c r="A22" s="52" t="s">
        <v>9</v>
      </c>
      <c r="B22" s="52" t="s">
        <v>277</v>
      </c>
      <c r="C22" s="52" t="s">
        <v>276</v>
      </c>
      <c r="D22" s="52" t="s">
        <v>13</v>
      </c>
      <c r="E22" s="52" t="s">
        <v>310</v>
      </c>
      <c r="F22" s="121" t="s">
        <v>1595</v>
      </c>
      <c r="G22" s="52" t="s">
        <v>287</v>
      </c>
      <c r="H22" s="71" t="s">
        <v>270</v>
      </c>
      <c r="I22" s="71" t="s">
        <v>274</v>
      </c>
      <c r="J22" s="122">
        <v>565300</v>
      </c>
      <c r="K22" s="249" t="s">
        <v>137</v>
      </c>
      <c r="L22" s="248"/>
      <c r="M22" s="251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52" t="s">
        <v>2520</v>
      </c>
      <c r="AG22" s="52" t="s">
        <v>3544</v>
      </c>
      <c r="AH22" s="52" t="s">
        <v>3476</v>
      </c>
      <c r="AI22" s="52" t="s">
        <v>2456</v>
      </c>
      <c r="AJ22" s="52"/>
      <c r="AK22" s="52" t="s">
        <v>1160</v>
      </c>
      <c r="AL22" s="52" t="s">
        <v>1571</v>
      </c>
      <c r="AM22" s="52" t="s">
        <v>3553</v>
      </c>
      <c r="AN22" s="250">
        <v>550000</v>
      </c>
      <c r="AO22" s="250"/>
      <c r="AP22" s="119">
        <f t="shared" si="0"/>
        <v>15300</v>
      </c>
      <c r="AQ22" s="18"/>
      <c r="AR22" s="18"/>
      <c r="AS22" s="18"/>
      <c r="AT22" s="18"/>
      <c r="AU22" s="18"/>
      <c r="AV22" s="18"/>
      <c r="AW22" s="18"/>
      <c r="AX22" s="71"/>
    </row>
    <row r="23" spans="1:50" s="123" customFormat="1" ht="72" x14ac:dyDescent="0.2">
      <c r="A23" s="52" t="s">
        <v>9</v>
      </c>
      <c r="B23" s="52" t="s">
        <v>277</v>
      </c>
      <c r="C23" s="52" t="s">
        <v>276</v>
      </c>
      <c r="D23" s="52" t="s">
        <v>13</v>
      </c>
      <c r="E23" s="52" t="s">
        <v>310</v>
      </c>
      <c r="F23" s="121" t="s">
        <v>1596</v>
      </c>
      <c r="G23" s="52" t="s">
        <v>288</v>
      </c>
      <c r="H23" s="71" t="s">
        <v>270</v>
      </c>
      <c r="I23" s="71" t="s">
        <v>274</v>
      </c>
      <c r="J23" s="122">
        <v>2641400</v>
      </c>
      <c r="K23" s="249" t="s">
        <v>137</v>
      </c>
      <c r="L23" s="248"/>
      <c r="M23" s="251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52" t="s">
        <v>1161</v>
      </c>
      <c r="AG23" s="52" t="s">
        <v>3537</v>
      </c>
      <c r="AH23" s="52" t="s">
        <v>3451</v>
      </c>
      <c r="AI23" s="52" t="s">
        <v>3467</v>
      </c>
      <c r="AJ23" s="52"/>
      <c r="AK23" s="52" t="s">
        <v>1161</v>
      </c>
      <c r="AL23" s="52" t="s">
        <v>1568</v>
      </c>
      <c r="AM23" s="52" t="s">
        <v>3553</v>
      </c>
      <c r="AN23" s="250"/>
      <c r="AO23" s="250"/>
      <c r="AP23" s="119">
        <f t="shared" si="0"/>
        <v>2641400</v>
      </c>
      <c r="AQ23" s="18" t="s">
        <v>1162</v>
      </c>
      <c r="AR23" s="18" t="s">
        <v>1162</v>
      </c>
      <c r="AS23" s="18"/>
      <c r="AT23" s="18"/>
      <c r="AU23" s="18"/>
      <c r="AV23" s="18"/>
      <c r="AW23" s="18"/>
      <c r="AX23" s="71"/>
    </row>
    <row r="24" spans="1:50" s="123" customFormat="1" ht="72" hidden="1" x14ac:dyDescent="0.2">
      <c r="A24" s="52" t="s">
        <v>9</v>
      </c>
      <c r="B24" s="52" t="s">
        <v>277</v>
      </c>
      <c r="C24" s="52" t="s">
        <v>276</v>
      </c>
      <c r="D24" s="52" t="s">
        <v>10</v>
      </c>
      <c r="E24" s="52" t="s">
        <v>311</v>
      </c>
      <c r="F24" s="121" t="s">
        <v>1597</v>
      </c>
      <c r="G24" s="52" t="s">
        <v>289</v>
      </c>
      <c r="H24" s="71" t="s">
        <v>270</v>
      </c>
      <c r="I24" s="71" t="s">
        <v>271</v>
      </c>
      <c r="J24" s="122">
        <v>23000</v>
      </c>
      <c r="K24" s="249" t="s">
        <v>137</v>
      </c>
      <c r="L24" s="248"/>
      <c r="M24" s="251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2529</v>
      </c>
      <c r="AF24" s="52" t="s">
        <v>2524</v>
      </c>
      <c r="AG24" s="52" t="s">
        <v>3544</v>
      </c>
      <c r="AH24" s="52" t="s">
        <v>3475</v>
      </c>
      <c r="AI24" s="52" t="s">
        <v>2457</v>
      </c>
      <c r="AJ24" s="52"/>
      <c r="AK24" s="52" t="s">
        <v>1165</v>
      </c>
      <c r="AL24" s="52" t="s">
        <v>1570</v>
      </c>
      <c r="AM24" s="52" t="s">
        <v>3553</v>
      </c>
      <c r="AN24" s="250"/>
      <c r="AO24" s="250">
        <v>21796</v>
      </c>
      <c r="AP24" s="119">
        <f t="shared" si="0"/>
        <v>1204</v>
      </c>
      <c r="AQ24" s="18"/>
      <c r="AR24" s="18"/>
      <c r="AS24" s="18"/>
      <c r="AT24" s="18"/>
      <c r="AU24" s="18"/>
      <c r="AV24" s="18"/>
      <c r="AW24" s="18"/>
      <c r="AX24" s="71"/>
    </row>
    <row r="25" spans="1:50" s="123" customFormat="1" ht="72" hidden="1" x14ac:dyDescent="0.2">
      <c r="A25" s="52" t="s">
        <v>9</v>
      </c>
      <c r="B25" s="52" t="s">
        <v>277</v>
      </c>
      <c r="C25" s="52" t="s">
        <v>276</v>
      </c>
      <c r="D25" s="52" t="s">
        <v>10</v>
      </c>
      <c r="E25" s="52" t="s">
        <v>311</v>
      </c>
      <c r="F25" s="121" t="s">
        <v>2458</v>
      </c>
      <c r="G25" s="52" t="s">
        <v>290</v>
      </c>
      <c r="H25" s="71" t="s">
        <v>291</v>
      </c>
      <c r="I25" s="71" t="s">
        <v>271</v>
      </c>
      <c r="J25" s="122">
        <f>60000+930000</f>
        <v>990000</v>
      </c>
      <c r="K25" s="249" t="s">
        <v>137</v>
      </c>
      <c r="L25" s="248"/>
      <c r="M25" s="251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2529</v>
      </c>
      <c r="AF25" s="52" t="s">
        <v>2524</v>
      </c>
      <c r="AG25" s="52" t="s">
        <v>3544</v>
      </c>
      <c r="AH25" s="52" t="s">
        <v>3475</v>
      </c>
      <c r="AI25" s="52" t="s">
        <v>2457</v>
      </c>
      <c r="AJ25" s="52"/>
      <c r="AK25" s="52" t="s">
        <v>1165</v>
      </c>
      <c r="AL25" s="52" t="s">
        <v>1570</v>
      </c>
      <c r="AM25" s="52" t="s">
        <v>3553</v>
      </c>
      <c r="AN25" s="250"/>
      <c r="AO25" s="250">
        <f>57960.95+898397.05</f>
        <v>956358</v>
      </c>
      <c r="AP25" s="119">
        <f t="shared" si="0"/>
        <v>33642</v>
      </c>
      <c r="AQ25" s="18"/>
      <c r="AR25" s="18"/>
      <c r="AS25" s="18"/>
      <c r="AT25" s="18"/>
      <c r="AU25" s="18"/>
      <c r="AV25" s="18"/>
      <c r="AW25" s="18"/>
      <c r="AX25" s="71"/>
    </row>
    <row r="26" spans="1:50" s="123" customFormat="1" ht="72" hidden="1" x14ac:dyDescent="0.2">
      <c r="A26" s="52" t="s">
        <v>9</v>
      </c>
      <c r="B26" s="52" t="s">
        <v>277</v>
      </c>
      <c r="C26" s="52" t="s">
        <v>276</v>
      </c>
      <c r="D26" s="52" t="s">
        <v>10</v>
      </c>
      <c r="E26" s="52" t="s">
        <v>311</v>
      </c>
      <c r="F26" s="121" t="s">
        <v>1598</v>
      </c>
      <c r="G26" s="52" t="s">
        <v>292</v>
      </c>
      <c r="H26" s="71" t="s">
        <v>269</v>
      </c>
      <c r="I26" s="71" t="s">
        <v>271</v>
      </c>
      <c r="J26" s="122">
        <v>34000</v>
      </c>
      <c r="K26" s="249" t="s">
        <v>137</v>
      </c>
      <c r="L26" s="248"/>
      <c r="M26" s="251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2529</v>
      </c>
      <c r="AF26" s="52" t="s">
        <v>2524</v>
      </c>
      <c r="AG26" s="52" t="s">
        <v>3544</v>
      </c>
      <c r="AH26" s="52" t="s">
        <v>3475</v>
      </c>
      <c r="AI26" s="52" t="s">
        <v>2457</v>
      </c>
      <c r="AJ26" s="52"/>
      <c r="AK26" s="52" t="s">
        <v>1165</v>
      </c>
      <c r="AL26" s="52" t="s">
        <v>1570</v>
      </c>
      <c r="AM26" s="52" t="s">
        <v>3553</v>
      </c>
      <c r="AN26" s="250"/>
      <c r="AO26" s="250">
        <v>33000</v>
      </c>
      <c r="AP26" s="119">
        <f t="shared" si="0"/>
        <v>1000</v>
      </c>
      <c r="AQ26" s="18"/>
      <c r="AR26" s="18"/>
      <c r="AS26" s="18"/>
      <c r="AT26" s="18"/>
      <c r="AU26" s="18"/>
      <c r="AV26" s="18"/>
      <c r="AW26" s="18"/>
      <c r="AX26" s="71"/>
    </row>
    <row r="27" spans="1:50" s="123" customFormat="1" ht="72" hidden="1" x14ac:dyDescent="0.2">
      <c r="A27" s="52" t="s">
        <v>9</v>
      </c>
      <c r="B27" s="52" t="s">
        <v>277</v>
      </c>
      <c r="C27" s="52" t="s">
        <v>276</v>
      </c>
      <c r="D27" s="52" t="s">
        <v>10</v>
      </c>
      <c r="E27" s="52" t="s">
        <v>311</v>
      </c>
      <c r="F27" s="121" t="s">
        <v>1599</v>
      </c>
      <c r="G27" s="52" t="s">
        <v>293</v>
      </c>
      <c r="H27" s="71" t="s">
        <v>269</v>
      </c>
      <c r="I27" s="71" t="s">
        <v>271</v>
      </c>
      <c r="J27" s="122">
        <v>10000</v>
      </c>
      <c r="K27" s="249" t="s">
        <v>137</v>
      </c>
      <c r="L27" s="248"/>
      <c r="M27" s="251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52" t="s">
        <v>2529</v>
      </c>
      <c r="AG27" s="52" t="s">
        <v>3544</v>
      </c>
      <c r="AH27" s="52" t="s">
        <v>2457</v>
      </c>
      <c r="AI27" s="52" t="s">
        <v>2457</v>
      </c>
      <c r="AJ27" s="52"/>
      <c r="AK27" s="52" t="s">
        <v>1165</v>
      </c>
      <c r="AL27" s="52" t="s">
        <v>1570</v>
      </c>
      <c r="AM27" s="52" t="s">
        <v>3552</v>
      </c>
      <c r="AN27" s="250"/>
      <c r="AO27" s="250">
        <v>3424</v>
      </c>
      <c r="AP27" s="119">
        <f t="shared" si="0"/>
        <v>6576</v>
      </c>
      <c r="AQ27" s="18"/>
      <c r="AR27" s="18"/>
      <c r="AS27" s="18"/>
      <c r="AT27" s="18"/>
      <c r="AU27" s="18"/>
      <c r="AV27" s="18"/>
      <c r="AW27" s="18"/>
      <c r="AX27" s="71" t="s">
        <v>2524</v>
      </c>
    </row>
    <row r="28" spans="1:50" s="123" customFormat="1" ht="72" hidden="1" x14ac:dyDescent="0.2">
      <c r="A28" s="52" t="s">
        <v>9</v>
      </c>
      <c r="B28" s="52" t="s">
        <v>277</v>
      </c>
      <c r="C28" s="52" t="s">
        <v>276</v>
      </c>
      <c r="D28" s="52" t="s">
        <v>10</v>
      </c>
      <c r="E28" s="52" t="s">
        <v>311</v>
      </c>
      <c r="F28" s="121" t="s">
        <v>1600</v>
      </c>
      <c r="G28" s="52" t="s">
        <v>294</v>
      </c>
      <c r="H28" s="71" t="s">
        <v>270</v>
      </c>
      <c r="I28" s="71" t="s">
        <v>271</v>
      </c>
      <c r="J28" s="122">
        <v>7100</v>
      </c>
      <c r="K28" s="249" t="s">
        <v>137</v>
      </c>
      <c r="L28" s="248"/>
      <c r="M28" s="251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52" t="s">
        <v>2531</v>
      </c>
      <c r="AG28" s="52" t="s">
        <v>3544</v>
      </c>
      <c r="AH28" s="52" t="s">
        <v>3476</v>
      </c>
      <c r="AI28" s="52" t="s">
        <v>2456</v>
      </c>
      <c r="AJ28" s="52"/>
      <c r="AK28" s="52" t="s">
        <v>1165</v>
      </c>
      <c r="AL28" s="52" t="s">
        <v>1570</v>
      </c>
      <c r="AM28" s="52" t="s">
        <v>3553</v>
      </c>
      <c r="AN28" s="250">
        <v>6634</v>
      </c>
      <c r="AO28" s="250"/>
      <c r="AP28" s="119">
        <f t="shared" si="0"/>
        <v>466</v>
      </c>
      <c r="AQ28" s="18"/>
      <c r="AR28" s="18"/>
      <c r="AS28" s="18"/>
      <c r="AT28" s="18"/>
      <c r="AU28" s="18"/>
      <c r="AV28" s="18"/>
      <c r="AW28" s="18"/>
      <c r="AX28" s="71"/>
    </row>
    <row r="29" spans="1:50" s="123" customFormat="1" ht="72" hidden="1" x14ac:dyDescent="0.2">
      <c r="A29" s="52" t="s">
        <v>9</v>
      </c>
      <c r="B29" s="52" t="s">
        <v>277</v>
      </c>
      <c r="C29" s="52" t="s">
        <v>276</v>
      </c>
      <c r="D29" s="52" t="s">
        <v>10</v>
      </c>
      <c r="E29" s="52" t="s">
        <v>311</v>
      </c>
      <c r="F29" s="121" t="s">
        <v>1601</v>
      </c>
      <c r="G29" s="52" t="s">
        <v>295</v>
      </c>
      <c r="H29" s="71" t="s">
        <v>270</v>
      </c>
      <c r="I29" s="71" t="s">
        <v>271</v>
      </c>
      <c r="J29" s="122">
        <v>2500</v>
      </c>
      <c r="K29" s="249" t="s">
        <v>137</v>
      </c>
      <c r="L29" s="248"/>
      <c r="M29" s="251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52" t="s">
        <v>2531</v>
      </c>
      <c r="AG29" s="52" t="s">
        <v>3544</v>
      </c>
      <c r="AH29" s="52" t="s">
        <v>3476</v>
      </c>
      <c r="AI29" s="52" t="s">
        <v>2456</v>
      </c>
      <c r="AJ29" s="52"/>
      <c r="AK29" s="52" t="s">
        <v>1165</v>
      </c>
      <c r="AL29" s="52" t="s">
        <v>1570</v>
      </c>
      <c r="AM29" s="52" t="s">
        <v>3553</v>
      </c>
      <c r="AN29" s="250">
        <v>1251.9000000000001</v>
      </c>
      <c r="AO29" s="250"/>
      <c r="AP29" s="119">
        <f t="shared" si="0"/>
        <v>1248.0999999999999</v>
      </c>
      <c r="AQ29" s="18"/>
      <c r="AR29" s="18"/>
      <c r="AS29" s="18"/>
      <c r="AT29" s="18"/>
      <c r="AU29" s="18"/>
      <c r="AV29" s="18"/>
      <c r="AW29" s="18"/>
      <c r="AX29" s="71"/>
    </row>
    <row r="30" spans="1:50" s="123" customFormat="1" ht="72" hidden="1" x14ac:dyDescent="0.2">
      <c r="A30" s="52" t="s">
        <v>9</v>
      </c>
      <c r="B30" s="52" t="s">
        <v>277</v>
      </c>
      <c r="C30" s="52" t="s">
        <v>276</v>
      </c>
      <c r="D30" s="52" t="s">
        <v>10</v>
      </c>
      <c r="E30" s="52" t="s">
        <v>311</v>
      </c>
      <c r="F30" s="121" t="s">
        <v>1602</v>
      </c>
      <c r="G30" s="52" t="s">
        <v>296</v>
      </c>
      <c r="H30" s="71" t="s">
        <v>297</v>
      </c>
      <c r="I30" s="71" t="s">
        <v>271</v>
      </c>
      <c r="J30" s="122">
        <v>80000</v>
      </c>
      <c r="K30" s="249" t="s">
        <v>137</v>
      </c>
      <c r="L30" s="248"/>
      <c r="M30" s="251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52" t="s">
        <v>2531</v>
      </c>
      <c r="AG30" s="52" t="s">
        <v>3544</v>
      </c>
      <c r="AH30" s="52" t="s">
        <v>3476</v>
      </c>
      <c r="AI30" s="52" t="s">
        <v>2456</v>
      </c>
      <c r="AJ30" s="52"/>
      <c r="AK30" s="52" t="s">
        <v>1165</v>
      </c>
      <c r="AL30" s="52" t="s">
        <v>1570</v>
      </c>
      <c r="AM30" s="52" t="s">
        <v>3553</v>
      </c>
      <c r="AN30" s="250">
        <v>40060.800000000003</v>
      </c>
      <c r="AO30" s="250"/>
      <c r="AP30" s="119">
        <f t="shared" si="0"/>
        <v>39939.199999999997</v>
      </c>
      <c r="AQ30" s="18"/>
      <c r="AR30" s="18"/>
      <c r="AS30" s="18"/>
      <c r="AT30" s="18"/>
      <c r="AU30" s="18"/>
      <c r="AV30" s="18"/>
      <c r="AW30" s="18"/>
      <c r="AX30" s="71"/>
    </row>
    <row r="31" spans="1:50" s="123" customFormat="1" ht="108" hidden="1" x14ac:dyDescent="0.2">
      <c r="A31" s="52" t="s">
        <v>9</v>
      </c>
      <c r="B31" s="52" t="s">
        <v>277</v>
      </c>
      <c r="C31" s="52" t="s">
        <v>276</v>
      </c>
      <c r="D31" s="52" t="s">
        <v>10</v>
      </c>
      <c r="E31" s="52" t="s">
        <v>311</v>
      </c>
      <c r="F31" s="121" t="s">
        <v>1603</v>
      </c>
      <c r="G31" s="52" t="s">
        <v>298</v>
      </c>
      <c r="H31" s="71" t="s">
        <v>297</v>
      </c>
      <c r="I31" s="71" t="s">
        <v>274</v>
      </c>
      <c r="J31" s="122">
        <v>121600</v>
      </c>
      <c r="K31" s="249" t="s">
        <v>137</v>
      </c>
      <c r="L31" s="248"/>
      <c r="M31" s="251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52" t="s">
        <v>2529</v>
      </c>
      <c r="AG31" s="52" t="s">
        <v>3544</v>
      </c>
      <c r="AH31" s="52" t="s">
        <v>2457</v>
      </c>
      <c r="AI31" s="52" t="s">
        <v>2457</v>
      </c>
      <c r="AJ31" s="52"/>
      <c r="AK31" s="52" t="s">
        <v>1165</v>
      </c>
      <c r="AL31" s="52" t="s">
        <v>1570</v>
      </c>
      <c r="AM31" s="52" t="s">
        <v>3552</v>
      </c>
      <c r="AN31" s="250"/>
      <c r="AO31" s="250">
        <v>65432</v>
      </c>
      <c r="AP31" s="119">
        <f t="shared" si="0"/>
        <v>56168</v>
      </c>
      <c r="AQ31" s="18"/>
      <c r="AR31" s="18"/>
      <c r="AS31" s="18"/>
      <c r="AT31" s="18"/>
      <c r="AU31" s="18"/>
      <c r="AV31" s="18"/>
      <c r="AW31" s="18"/>
      <c r="AX31" s="71" t="s">
        <v>2550</v>
      </c>
    </row>
    <row r="32" spans="1:50" s="123" customFormat="1" ht="72" hidden="1" x14ac:dyDescent="0.2">
      <c r="A32" s="52" t="s">
        <v>9</v>
      </c>
      <c r="B32" s="52" t="s">
        <v>277</v>
      </c>
      <c r="C32" s="52" t="s">
        <v>276</v>
      </c>
      <c r="D32" s="52" t="s">
        <v>10</v>
      </c>
      <c r="E32" s="52" t="s">
        <v>311</v>
      </c>
      <c r="F32" s="121" t="s">
        <v>1604</v>
      </c>
      <c r="G32" s="52" t="s">
        <v>299</v>
      </c>
      <c r="H32" s="71" t="s">
        <v>270</v>
      </c>
      <c r="I32" s="71" t="s">
        <v>300</v>
      </c>
      <c r="J32" s="122">
        <v>500000</v>
      </c>
      <c r="K32" s="249" t="s">
        <v>137</v>
      </c>
      <c r="L32" s="248"/>
      <c r="M32" s="251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52" t="s">
        <v>2540</v>
      </c>
      <c r="AG32" s="52" t="s">
        <v>3544</v>
      </c>
      <c r="AH32" s="52" t="s">
        <v>3462</v>
      </c>
      <c r="AI32" s="52" t="s">
        <v>2456</v>
      </c>
      <c r="AJ32" s="52"/>
      <c r="AK32" s="52" t="s">
        <v>1165</v>
      </c>
      <c r="AL32" s="52" t="s">
        <v>1570</v>
      </c>
      <c r="AM32" s="52" t="s">
        <v>3553</v>
      </c>
      <c r="AN32" s="250">
        <v>370000</v>
      </c>
      <c r="AO32" s="250"/>
      <c r="AP32" s="119">
        <f t="shared" si="0"/>
        <v>130000</v>
      </c>
      <c r="AQ32" s="18"/>
      <c r="AR32" s="18"/>
      <c r="AS32" s="18"/>
      <c r="AT32" s="18"/>
      <c r="AU32" s="18"/>
      <c r="AV32" s="18"/>
      <c r="AW32" s="18"/>
      <c r="AX32" s="71"/>
    </row>
    <row r="33" spans="1:50" s="123" customFormat="1" ht="72" hidden="1" x14ac:dyDescent="0.2">
      <c r="A33" s="52" t="s">
        <v>9</v>
      </c>
      <c r="B33" s="52" t="s">
        <v>277</v>
      </c>
      <c r="C33" s="52" t="s">
        <v>276</v>
      </c>
      <c r="D33" s="52" t="s">
        <v>10</v>
      </c>
      <c r="E33" s="52" t="s">
        <v>311</v>
      </c>
      <c r="F33" s="121" t="s">
        <v>1605</v>
      </c>
      <c r="G33" s="52" t="s">
        <v>301</v>
      </c>
      <c r="H33" s="71" t="s">
        <v>270</v>
      </c>
      <c r="I33" s="71" t="s">
        <v>300</v>
      </c>
      <c r="J33" s="122">
        <v>600000</v>
      </c>
      <c r="K33" s="249" t="s">
        <v>137</v>
      </c>
      <c r="L33" s="248"/>
      <c r="M33" s="251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52" t="s">
        <v>2520</v>
      </c>
      <c r="AG33" s="52" t="s">
        <v>3544</v>
      </c>
      <c r="AH33" s="52" t="s">
        <v>3476</v>
      </c>
      <c r="AI33" s="52" t="s">
        <v>2456</v>
      </c>
      <c r="AJ33" s="52"/>
      <c r="AK33" s="52" t="s">
        <v>1165</v>
      </c>
      <c r="AL33" s="52" t="s">
        <v>1570</v>
      </c>
      <c r="AM33" s="52" t="s">
        <v>3553</v>
      </c>
      <c r="AN33" s="250">
        <v>552120</v>
      </c>
      <c r="AO33" s="250"/>
      <c r="AP33" s="119">
        <f t="shared" si="0"/>
        <v>47880</v>
      </c>
      <c r="AQ33" s="18"/>
      <c r="AR33" s="18"/>
      <c r="AS33" s="18"/>
      <c r="AT33" s="18"/>
      <c r="AU33" s="18"/>
      <c r="AV33" s="18"/>
      <c r="AW33" s="18"/>
      <c r="AX33" s="71"/>
    </row>
    <row r="34" spans="1:50" s="123" customFormat="1" ht="72" hidden="1" x14ac:dyDescent="0.2">
      <c r="A34" s="52" t="s">
        <v>9</v>
      </c>
      <c r="B34" s="52" t="s">
        <v>277</v>
      </c>
      <c r="C34" s="52" t="s">
        <v>276</v>
      </c>
      <c r="D34" s="52" t="s">
        <v>10</v>
      </c>
      <c r="E34" s="52" t="s">
        <v>311</v>
      </c>
      <c r="F34" s="121" t="s">
        <v>1606</v>
      </c>
      <c r="G34" s="52" t="s">
        <v>302</v>
      </c>
      <c r="H34" s="71" t="s">
        <v>303</v>
      </c>
      <c r="I34" s="71" t="s">
        <v>271</v>
      </c>
      <c r="J34" s="122">
        <v>210000</v>
      </c>
      <c r="K34" s="249" t="s">
        <v>137</v>
      </c>
      <c r="L34" s="248"/>
      <c r="M34" s="251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52" t="s">
        <v>2531</v>
      </c>
      <c r="AG34" s="52" t="s">
        <v>3544</v>
      </c>
      <c r="AH34" s="52" t="s">
        <v>3476</v>
      </c>
      <c r="AI34" s="52" t="s">
        <v>2456</v>
      </c>
      <c r="AJ34" s="52"/>
      <c r="AK34" s="52" t="s">
        <v>1165</v>
      </c>
      <c r="AL34" s="52" t="s">
        <v>1570</v>
      </c>
      <c r="AM34" s="52" t="s">
        <v>3553</v>
      </c>
      <c r="AN34" s="250">
        <v>79180</v>
      </c>
      <c r="AO34" s="250"/>
      <c r="AP34" s="119">
        <f t="shared" si="0"/>
        <v>130820</v>
      </c>
      <c r="AQ34" s="18"/>
      <c r="AR34" s="18"/>
      <c r="AS34" s="18"/>
      <c r="AT34" s="18"/>
      <c r="AU34" s="18"/>
      <c r="AV34" s="18"/>
      <c r="AW34" s="18"/>
      <c r="AX34" s="71"/>
    </row>
    <row r="35" spans="1:50" s="123" customFormat="1" ht="90" x14ac:dyDescent="0.2">
      <c r="A35" s="52" t="s">
        <v>9</v>
      </c>
      <c r="B35" s="52" t="s">
        <v>277</v>
      </c>
      <c r="C35" s="52" t="s">
        <v>276</v>
      </c>
      <c r="D35" s="52" t="s">
        <v>10</v>
      </c>
      <c r="E35" s="52" t="s">
        <v>311</v>
      </c>
      <c r="F35" s="121" t="s">
        <v>1607</v>
      </c>
      <c r="G35" s="52" t="s">
        <v>304</v>
      </c>
      <c r="H35" s="71" t="s">
        <v>305</v>
      </c>
      <c r="I35" s="71" t="s">
        <v>271</v>
      </c>
      <c r="J35" s="122">
        <v>4968000</v>
      </c>
      <c r="K35" s="249" t="s">
        <v>137</v>
      </c>
      <c r="L35" s="248"/>
      <c r="M35" s="251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52" t="s">
        <v>2547</v>
      </c>
      <c r="AG35" s="52" t="s">
        <v>3540</v>
      </c>
      <c r="AH35" s="52" t="s">
        <v>3464</v>
      </c>
      <c r="AI35" s="52" t="s">
        <v>3467</v>
      </c>
      <c r="AJ35" s="52"/>
      <c r="AK35" s="52" t="s">
        <v>1178</v>
      </c>
      <c r="AL35" s="52" t="s">
        <v>1571</v>
      </c>
      <c r="AM35" s="52" t="s">
        <v>3553</v>
      </c>
      <c r="AN35" s="250"/>
      <c r="AO35" s="250"/>
      <c r="AP35" s="119">
        <f t="shared" si="0"/>
        <v>4968000</v>
      </c>
      <c r="AQ35" s="18"/>
      <c r="AR35" s="18"/>
      <c r="AS35" s="18"/>
      <c r="AT35" s="18"/>
      <c r="AU35" s="18"/>
      <c r="AV35" s="18"/>
      <c r="AW35" s="18"/>
      <c r="AX35" s="71"/>
    </row>
    <row r="36" spans="1:50" s="123" customFormat="1" ht="72" hidden="1" x14ac:dyDescent="0.2">
      <c r="A36" s="52" t="s">
        <v>9</v>
      </c>
      <c r="B36" s="52" t="s">
        <v>277</v>
      </c>
      <c r="C36" s="52" t="s">
        <v>276</v>
      </c>
      <c r="D36" s="52" t="s">
        <v>10</v>
      </c>
      <c r="E36" s="52" t="s">
        <v>311</v>
      </c>
      <c r="F36" s="121" t="s">
        <v>1608</v>
      </c>
      <c r="G36" s="52" t="s">
        <v>306</v>
      </c>
      <c r="H36" s="71" t="s">
        <v>267</v>
      </c>
      <c r="I36" s="71" t="s">
        <v>268</v>
      </c>
      <c r="J36" s="122">
        <v>12900</v>
      </c>
      <c r="K36" s="249" t="s">
        <v>137</v>
      </c>
      <c r="L36" s="248"/>
      <c r="M36" s="251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52" t="s">
        <v>2531</v>
      </c>
      <c r="AG36" s="52" t="s">
        <v>3544</v>
      </c>
      <c r="AH36" s="52" t="s">
        <v>3476</v>
      </c>
      <c r="AI36" s="52" t="s">
        <v>2456</v>
      </c>
      <c r="AJ36" s="52"/>
      <c r="AK36" s="52" t="s">
        <v>1165</v>
      </c>
      <c r="AL36" s="52" t="s">
        <v>1570</v>
      </c>
      <c r="AM36" s="52" t="s">
        <v>3553</v>
      </c>
      <c r="AN36" s="250">
        <v>10272</v>
      </c>
      <c r="AO36" s="250"/>
      <c r="AP36" s="119">
        <f t="shared" si="0"/>
        <v>2628</v>
      </c>
      <c r="AQ36" s="18"/>
      <c r="AR36" s="18"/>
      <c r="AS36" s="18"/>
      <c r="AT36" s="18"/>
      <c r="AU36" s="18"/>
      <c r="AV36" s="18"/>
      <c r="AW36" s="18"/>
      <c r="AX36" s="71"/>
    </row>
    <row r="37" spans="1:50" s="123" customFormat="1" ht="72" hidden="1" x14ac:dyDescent="0.2">
      <c r="A37" s="52" t="s">
        <v>9</v>
      </c>
      <c r="B37" s="52" t="s">
        <v>277</v>
      </c>
      <c r="C37" s="52" t="s">
        <v>276</v>
      </c>
      <c r="D37" s="52" t="s">
        <v>10</v>
      </c>
      <c r="E37" s="52" t="s">
        <v>311</v>
      </c>
      <c r="F37" s="121" t="s">
        <v>1609</v>
      </c>
      <c r="G37" s="52" t="s">
        <v>307</v>
      </c>
      <c r="H37" s="71" t="s">
        <v>267</v>
      </c>
      <c r="I37" s="71" t="s">
        <v>268</v>
      </c>
      <c r="J37" s="122">
        <v>12000</v>
      </c>
      <c r="K37" s="249" t="s">
        <v>137</v>
      </c>
      <c r="L37" s="248"/>
      <c r="M37" s="251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2529</v>
      </c>
      <c r="AF37" s="52" t="s">
        <v>2531</v>
      </c>
      <c r="AG37" s="52" t="s">
        <v>3544</v>
      </c>
      <c r="AH37" s="52" t="s">
        <v>3476</v>
      </c>
      <c r="AI37" s="52" t="s">
        <v>2457</v>
      </c>
      <c r="AJ37" s="52"/>
      <c r="AK37" s="52" t="s">
        <v>1165</v>
      </c>
      <c r="AL37" s="52" t="s">
        <v>1570</v>
      </c>
      <c r="AM37" s="52" t="s">
        <v>3553</v>
      </c>
      <c r="AN37" s="250"/>
      <c r="AO37" s="250">
        <v>10786</v>
      </c>
      <c r="AP37" s="119">
        <f t="shared" si="0"/>
        <v>1214</v>
      </c>
      <c r="AQ37" s="18"/>
      <c r="AR37" s="18"/>
      <c r="AS37" s="18"/>
      <c r="AT37" s="18"/>
      <c r="AU37" s="18"/>
      <c r="AV37" s="18"/>
      <c r="AW37" s="18"/>
      <c r="AX37" s="71"/>
    </row>
    <row r="38" spans="1:50" s="123" customFormat="1" ht="72" hidden="1" x14ac:dyDescent="0.2">
      <c r="A38" s="52" t="s">
        <v>9</v>
      </c>
      <c r="B38" s="52" t="s">
        <v>277</v>
      </c>
      <c r="C38" s="52" t="s">
        <v>276</v>
      </c>
      <c r="D38" s="52" t="s">
        <v>10</v>
      </c>
      <c r="E38" s="52" t="s">
        <v>311</v>
      </c>
      <c r="F38" s="121" t="s">
        <v>1610</v>
      </c>
      <c r="G38" s="52" t="s">
        <v>308</v>
      </c>
      <c r="H38" s="71" t="s">
        <v>270</v>
      </c>
      <c r="I38" s="71" t="s">
        <v>271</v>
      </c>
      <c r="J38" s="122">
        <v>4000</v>
      </c>
      <c r="K38" s="249" t="s">
        <v>137</v>
      </c>
      <c r="L38" s="248"/>
      <c r="M38" s="251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52" t="s">
        <v>2531</v>
      </c>
      <c r="AG38" s="52" t="s">
        <v>3544</v>
      </c>
      <c r="AH38" s="52" t="s">
        <v>3476</v>
      </c>
      <c r="AI38" s="52" t="s">
        <v>2456</v>
      </c>
      <c r="AJ38" s="52"/>
      <c r="AK38" s="52" t="s">
        <v>1165</v>
      </c>
      <c r="AL38" s="52" t="s">
        <v>1570</v>
      </c>
      <c r="AM38" s="52" t="s">
        <v>3553</v>
      </c>
      <c r="AN38" s="250">
        <v>3049.5</v>
      </c>
      <c r="AO38" s="250"/>
      <c r="AP38" s="119">
        <f t="shared" si="0"/>
        <v>950.5</v>
      </c>
      <c r="AQ38" s="18"/>
      <c r="AR38" s="18"/>
      <c r="AS38" s="18"/>
      <c r="AT38" s="18"/>
      <c r="AU38" s="18"/>
      <c r="AV38" s="18"/>
      <c r="AW38" s="18"/>
      <c r="AX38" s="71"/>
    </row>
    <row r="39" spans="1:50" s="123" customFormat="1" ht="90" hidden="1" x14ac:dyDescent="0.2">
      <c r="A39" s="52" t="s">
        <v>40</v>
      </c>
      <c r="B39" s="52" t="s">
        <v>277</v>
      </c>
      <c r="C39" s="52" t="s">
        <v>276</v>
      </c>
      <c r="D39" s="52" t="s">
        <v>11</v>
      </c>
      <c r="E39" s="52" t="s">
        <v>310</v>
      </c>
      <c r="F39" s="121" t="s">
        <v>1611</v>
      </c>
      <c r="G39" s="52" t="s">
        <v>312</v>
      </c>
      <c r="H39" s="71" t="s">
        <v>270</v>
      </c>
      <c r="I39" s="71" t="s">
        <v>271</v>
      </c>
      <c r="J39" s="122">
        <v>20600</v>
      </c>
      <c r="K39" s="71"/>
      <c r="L39" s="71"/>
      <c r="M39" s="249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52" t="s">
        <v>2557</v>
      </c>
      <c r="AG39" s="52" t="s">
        <v>3544</v>
      </c>
      <c r="AH39" s="52" t="s">
        <v>3476</v>
      </c>
      <c r="AI39" s="52" t="s">
        <v>2456</v>
      </c>
      <c r="AJ39" s="52"/>
      <c r="AK39" s="52" t="s">
        <v>1183</v>
      </c>
      <c r="AL39" s="52" t="s">
        <v>1570</v>
      </c>
      <c r="AM39" s="52" t="s">
        <v>3553</v>
      </c>
      <c r="AN39" s="250">
        <v>20000</v>
      </c>
      <c r="AO39" s="250"/>
      <c r="AP39" s="119">
        <f t="shared" si="0"/>
        <v>600</v>
      </c>
      <c r="AQ39" s="38" t="s">
        <v>1184</v>
      </c>
      <c r="AR39" s="38" t="s">
        <v>1185</v>
      </c>
      <c r="AS39" s="38" t="s">
        <v>1186</v>
      </c>
      <c r="AT39" s="38" t="s">
        <v>1186</v>
      </c>
      <c r="AU39" s="38" t="s">
        <v>1187</v>
      </c>
      <c r="AV39" s="16">
        <v>20000</v>
      </c>
      <c r="AW39" s="39" t="e">
        <f>R39-AV39</f>
        <v>#VALUE!</v>
      </c>
      <c r="AX39" s="18"/>
    </row>
    <row r="40" spans="1:50" s="123" customFormat="1" ht="90" hidden="1" x14ac:dyDescent="0.2">
      <c r="A40" s="52" t="s">
        <v>40</v>
      </c>
      <c r="B40" s="52" t="s">
        <v>277</v>
      </c>
      <c r="C40" s="52" t="s">
        <v>276</v>
      </c>
      <c r="D40" s="52" t="s">
        <v>11</v>
      </c>
      <c r="E40" s="52" t="s">
        <v>310</v>
      </c>
      <c r="F40" s="121" t="s">
        <v>1612</v>
      </c>
      <c r="G40" s="52" t="s">
        <v>313</v>
      </c>
      <c r="H40" s="71" t="s">
        <v>270</v>
      </c>
      <c r="I40" s="71" t="s">
        <v>271</v>
      </c>
      <c r="J40" s="122">
        <v>14000</v>
      </c>
      <c r="K40" s="71"/>
      <c r="L40" s="71"/>
      <c r="M40" s="249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52" t="s">
        <v>2557</v>
      </c>
      <c r="AG40" s="52" t="s">
        <v>3544</v>
      </c>
      <c r="AH40" s="52" t="s">
        <v>3476</v>
      </c>
      <c r="AI40" s="52" t="s">
        <v>2456</v>
      </c>
      <c r="AJ40" s="52"/>
      <c r="AK40" s="52" t="s">
        <v>1183</v>
      </c>
      <c r="AL40" s="52" t="s">
        <v>1570</v>
      </c>
      <c r="AM40" s="52" t="s">
        <v>3553</v>
      </c>
      <c r="AN40" s="250">
        <v>14000</v>
      </c>
      <c r="AO40" s="250"/>
      <c r="AP40" s="119">
        <f t="shared" si="0"/>
        <v>0</v>
      </c>
      <c r="AQ40" s="38" t="s">
        <v>1184</v>
      </c>
      <c r="AR40" s="38" t="s">
        <v>1185</v>
      </c>
      <c r="AS40" s="38" t="s">
        <v>1186</v>
      </c>
      <c r="AT40" s="38" t="s">
        <v>1186</v>
      </c>
      <c r="AU40" s="38" t="s">
        <v>1187</v>
      </c>
      <c r="AV40" s="16">
        <v>14000</v>
      </c>
      <c r="AW40" s="39" t="e">
        <f t="shared" ref="AW40:AW68" si="5">R40-AV40</f>
        <v>#VALUE!</v>
      </c>
      <c r="AX40" s="18"/>
    </row>
    <row r="41" spans="1:50" s="123" customFormat="1" ht="90" hidden="1" x14ac:dyDescent="0.2">
      <c r="A41" s="52" t="s">
        <v>40</v>
      </c>
      <c r="B41" s="52" t="s">
        <v>277</v>
      </c>
      <c r="C41" s="52" t="s">
        <v>276</v>
      </c>
      <c r="D41" s="52" t="s">
        <v>11</v>
      </c>
      <c r="E41" s="52" t="s">
        <v>310</v>
      </c>
      <c r="F41" s="121" t="s">
        <v>1613</v>
      </c>
      <c r="G41" s="52" t="s">
        <v>314</v>
      </c>
      <c r="H41" s="71" t="s">
        <v>270</v>
      </c>
      <c r="I41" s="71" t="s">
        <v>271</v>
      </c>
      <c r="J41" s="122">
        <v>30000</v>
      </c>
      <c r="K41" s="71"/>
      <c r="L41" s="71"/>
      <c r="M41" s="249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52" t="s">
        <v>2557</v>
      </c>
      <c r="AG41" s="52" t="s">
        <v>3544</v>
      </c>
      <c r="AH41" s="52" t="s">
        <v>3476</v>
      </c>
      <c r="AI41" s="52" t="s">
        <v>2456</v>
      </c>
      <c r="AJ41" s="52"/>
      <c r="AK41" s="52" t="s">
        <v>1183</v>
      </c>
      <c r="AL41" s="52" t="s">
        <v>1570</v>
      </c>
      <c r="AM41" s="52" t="s">
        <v>3553</v>
      </c>
      <c r="AN41" s="122">
        <v>30000</v>
      </c>
      <c r="AO41" s="250"/>
      <c r="AP41" s="119">
        <f t="shared" si="0"/>
        <v>0</v>
      </c>
      <c r="AQ41" s="38" t="s">
        <v>1184</v>
      </c>
      <c r="AR41" s="38" t="s">
        <v>1185</v>
      </c>
      <c r="AS41" s="38" t="s">
        <v>1186</v>
      </c>
      <c r="AT41" s="38" t="s">
        <v>1186</v>
      </c>
      <c r="AU41" s="38" t="s">
        <v>1187</v>
      </c>
      <c r="AV41" s="15">
        <v>30000</v>
      </c>
      <c r="AW41" s="39" t="e">
        <f t="shared" si="5"/>
        <v>#VALUE!</v>
      </c>
      <c r="AX41" s="18"/>
    </row>
    <row r="42" spans="1:50" s="123" customFormat="1" ht="90" hidden="1" x14ac:dyDescent="0.2">
      <c r="A42" s="52" t="s">
        <v>40</v>
      </c>
      <c r="B42" s="52" t="s">
        <v>277</v>
      </c>
      <c r="C42" s="52" t="s">
        <v>276</v>
      </c>
      <c r="D42" s="52" t="s">
        <v>11</v>
      </c>
      <c r="E42" s="52" t="s">
        <v>310</v>
      </c>
      <c r="F42" s="121" t="s">
        <v>1614</v>
      </c>
      <c r="G42" s="52" t="s">
        <v>315</v>
      </c>
      <c r="H42" s="71" t="s">
        <v>270</v>
      </c>
      <c r="I42" s="71" t="s">
        <v>271</v>
      </c>
      <c r="J42" s="122">
        <v>21900</v>
      </c>
      <c r="K42" s="71"/>
      <c r="L42" s="71"/>
      <c r="M42" s="249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52" t="s">
        <v>2557</v>
      </c>
      <c r="AG42" s="52" t="s">
        <v>3544</v>
      </c>
      <c r="AH42" s="52" t="s">
        <v>3476</v>
      </c>
      <c r="AI42" s="52" t="s">
        <v>2456</v>
      </c>
      <c r="AJ42" s="52"/>
      <c r="AK42" s="52" t="s">
        <v>1183</v>
      </c>
      <c r="AL42" s="52" t="s">
        <v>1570</v>
      </c>
      <c r="AM42" s="52" t="s">
        <v>3553</v>
      </c>
      <c r="AN42" s="250">
        <v>21900</v>
      </c>
      <c r="AO42" s="250"/>
      <c r="AP42" s="119">
        <f t="shared" si="0"/>
        <v>0</v>
      </c>
      <c r="AQ42" s="38" t="s">
        <v>1184</v>
      </c>
      <c r="AR42" s="38" t="s">
        <v>1185</v>
      </c>
      <c r="AS42" s="38" t="s">
        <v>1186</v>
      </c>
      <c r="AT42" s="38" t="s">
        <v>1186</v>
      </c>
      <c r="AU42" s="38" t="s">
        <v>1187</v>
      </c>
      <c r="AV42" s="16">
        <v>21900</v>
      </c>
      <c r="AW42" s="39" t="e">
        <f t="shared" si="5"/>
        <v>#VALUE!</v>
      </c>
      <c r="AX42" s="18"/>
    </row>
    <row r="43" spans="1:50" s="123" customFormat="1" ht="90" hidden="1" x14ac:dyDescent="0.2">
      <c r="A43" s="52" t="s">
        <v>40</v>
      </c>
      <c r="B43" s="52" t="s">
        <v>277</v>
      </c>
      <c r="C43" s="52" t="s">
        <v>276</v>
      </c>
      <c r="D43" s="52" t="s">
        <v>11</v>
      </c>
      <c r="E43" s="52" t="s">
        <v>310</v>
      </c>
      <c r="F43" s="121" t="s">
        <v>1615</v>
      </c>
      <c r="G43" s="52" t="s">
        <v>316</v>
      </c>
      <c r="H43" s="71" t="s">
        <v>317</v>
      </c>
      <c r="I43" s="71" t="s">
        <v>273</v>
      </c>
      <c r="J43" s="122">
        <v>35000</v>
      </c>
      <c r="K43" s="71"/>
      <c r="L43" s="71"/>
      <c r="M43" s="249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52" t="s">
        <v>2557</v>
      </c>
      <c r="AG43" s="52" t="s">
        <v>3544</v>
      </c>
      <c r="AH43" s="52" t="s">
        <v>3476</v>
      </c>
      <c r="AI43" s="52" t="s">
        <v>2456</v>
      </c>
      <c r="AJ43" s="52"/>
      <c r="AK43" s="52" t="s">
        <v>1183</v>
      </c>
      <c r="AL43" s="52" t="s">
        <v>1570</v>
      </c>
      <c r="AM43" s="52" t="s">
        <v>3553</v>
      </c>
      <c r="AN43" s="250">
        <v>35000</v>
      </c>
      <c r="AO43" s="250"/>
      <c r="AP43" s="119">
        <f t="shared" si="0"/>
        <v>0</v>
      </c>
      <c r="AQ43" s="38" t="s">
        <v>1184</v>
      </c>
      <c r="AR43" s="38" t="s">
        <v>1185</v>
      </c>
      <c r="AS43" s="38" t="s">
        <v>1186</v>
      </c>
      <c r="AT43" s="38" t="s">
        <v>1186</v>
      </c>
      <c r="AU43" s="38" t="s">
        <v>1187</v>
      </c>
      <c r="AV43" s="16">
        <v>35000</v>
      </c>
      <c r="AW43" s="39" t="e">
        <f t="shared" si="5"/>
        <v>#VALUE!</v>
      </c>
      <c r="AX43" s="18"/>
    </row>
    <row r="44" spans="1:50" s="123" customFormat="1" ht="90" hidden="1" x14ac:dyDescent="0.2">
      <c r="A44" s="52" t="s">
        <v>40</v>
      </c>
      <c r="B44" s="52" t="s">
        <v>277</v>
      </c>
      <c r="C44" s="52" t="s">
        <v>276</v>
      </c>
      <c r="D44" s="52" t="s">
        <v>11</v>
      </c>
      <c r="E44" s="52" t="s">
        <v>310</v>
      </c>
      <c r="F44" s="121" t="s">
        <v>1616</v>
      </c>
      <c r="G44" s="52" t="s">
        <v>318</v>
      </c>
      <c r="H44" s="71" t="s">
        <v>319</v>
      </c>
      <c r="I44" s="71" t="s">
        <v>273</v>
      </c>
      <c r="J44" s="122">
        <v>32000</v>
      </c>
      <c r="K44" s="71"/>
      <c r="L44" s="71"/>
      <c r="M44" s="249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52" t="s">
        <v>2557</v>
      </c>
      <c r="AG44" s="52" t="s">
        <v>3544</v>
      </c>
      <c r="AH44" s="52" t="s">
        <v>3476</v>
      </c>
      <c r="AI44" s="52" t="s">
        <v>2456</v>
      </c>
      <c r="AJ44" s="52"/>
      <c r="AK44" s="52" t="s">
        <v>1183</v>
      </c>
      <c r="AL44" s="52" t="s">
        <v>1570</v>
      </c>
      <c r="AM44" s="52" t="s">
        <v>3553</v>
      </c>
      <c r="AN44" s="250">
        <v>31998</v>
      </c>
      <c r="AO44" s="250"/>
      <c r="AP44" s="119">
        <f t="shared" si="0"/>
        <v>2</v>
      </c>
      <c r="AQ44" s="38" t="s">
        <v>1184</v>
      </c>
      <c r="AR44" s="38" t="s">
        <v>1185</v>
      </c>
      <c r="AS44" s="38" t="s">
        <v>1186</v>
      </c>
      <c r="AT44" s="38" t="s">
        <v>1186</v>
      </c>
      <c r="AU44" s="38" t="s">
        <v>1187</v>
      </c>
      <c r="AV44" s="16">
        <v>31998</v>
      </c>
      <c r="AW44" s="39" t="e">
        <f t="shared" si="5"/>
        <v>#VALUE!</v>
      </c>
      <c r="AX44" s="18"/>
    </row>
    <row r="45" spans="1:50" s="123" customFormat="1" ht="90" hidden="1" x14ac:dyDescent="0.2">
      <c r="A45" s="52" t="s">
        <v>40</v>
      </c>
      <c r="B45" s="52" t="s">
        <v>277</v>
      </c>
      <c r="C45" s="52" t="s">
        <v>276</v>
      </c>
      <c r="D45" s="52" t="s">
        <v>11</v>
      </c>
      <c r="E45" s="52" t="s">
        <v>310</v>
      </c>
      <c r="F45" s="121" t="s">
        <v>1617</v>
      </c>
      <c r="G45" s="52" t="s">
        <v>320</v>
      </c>
      <c r="H45" s="71" t="s">
        <v>269</v>
      </c>
      <c r="I45" s="71" t="s">
        <v>273</v>
      </c>
      <c r="J45" s="122">
        <v>12000</v>
      </c>
      <c r="K45" s="71"/>
      <c r="L45" s="71"/>
      <c r="M45" s="249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52" t="s">
        <v>2557</v>
      </c>
      <c r="AG45" s="52" t="s">
        <v>3544</v>
      </c>
      <c r="AH45" s="52" t="s">
        <v>3476</v>
      </c>
      <c r="AI45" s="52" t="s">
        <v>2456</v>
      </c>
      <c r="AJ45" s="52"/>
      <c r="AK45" s="52" t="s">
        <v>1183</v>
      </c>
      <c r="AL45" s="52" t="s">
        <v>1570</v>
      </c>
      <c r="AM45" s="52" t="s">
        <v>3553</v>
      </c>
      <c r="AN45" s="250">
        <v>11000</v>
      </c>
      <c r="AO45" s="250"/>
      <c r="AP45" s="119">
        <f t="shared" si="0"/>
        <v>1000</v>
      </c>
      <c r="AQ45" s="38" t="s">
        <v>1184</v>
      </c>
      <c r="AR45" s="38" t="s">
        <v>1185</v>
      </c>
      <c r="AS45" s="38" t="s">
        <v>1186</v>
      </c>
      <c r="AT45" s="38" t="s">
        <v>1186</v>
      </c>
      <c r="AU45" s="38" t="s">
        <v>1187</v>
      </c>
      <c r="AV45" s="16">
        <v>11000</v>
      </c>
      <c r="AW45" s="39" t="e">
        <f t="shared" si="5"/>
        <v>#VALUE!</v>
      </c>
      <c r="AX45" s="18"/>
    </row>
    <row r="46" spans="1:50" s="123" customFormat="1" ht="90" hidden="1" x14ac:dyDescent="0.2">
      <c r="A46" s="52" t="s">
        <v>40</v>
      </c>
      <c r="B46" s="52" t="s">
        <v>277</v>
      </c>
      <c r="C46" s="52" t="s">
        <v>276</v>
      </c>
      <c r="D46" s="52" t="s">
        <v>11</v>
      </c>
      <c r="E46" s="52" t="s">
        <v>310</v>
      </c>
      <c r="F46" s="121" t="s">
        <v>1618</v>
      </c>
      <c r="G46" s="52" t="s">
        <v>321</v>
      </c>
      <c r="H46" s="71" t="s">
        <v>269</v>
      </c>
      <c r="I46" s="71" t="s">
        <v>322</v>
      </c>
      <c r="J46" s="122">
        <v>3000</v>
      </c>
      <c r="K46" s="71"/>
      <c r="L46" s="71"/>
      <c r="M46" s="249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52" t="s">
        <v>2557</v>
      </c>
      <c r="AG46" s="52" t="s">
        <v>3544</v>
      </c>
      <c r="AH46" s="52" t="s">
        <v>3476</v>
      </c>
      <c r="AI46" s="52" t="s">
        <v>2456</v>
      </c>
      <c r="AJ46" s="52"/>
      <c r="AK46" s="52" t="s">
        <v>1183</v>
      </c>
      <c r="AL46" s="52" t="s">
        <v>1570</v>
      </c>
      <c r="AM46" s="52" t="s">
        <v>3553</v>
      </c>
      <c r="AN46" s="250">
        <v>3000</v>
      </c>
      <c r="AO46" s="250"/>
      <c r="AP46" s="119">
        <f t="shared" si="0"/>
        <v>0</v>
      </c>
      <c r="AQ46" s="38" t="s">
        <v>1184</v>
      </c>
      <c r="AR46" s="38" t="s">
        <v>1185</v>
      </c>
      <c r="AS46" s="38" t="s">
        <v>1186</v>
      </c>
      <c r="AT46" s="38" t="s">
        <v>1186</v>
      </c>
      <c r="AU46" s="38" t="s">
        <v>1187</v>
      </c>
      <c r="AV46" s="16">
        <v>3000</v>
      </c>
      <c r="AW46" s="39" t="e">
        <f t="shared" si="5"/>
        <v>#VALUE!</v>
      </c>
      <c r="AX46" s="18"/>
    </row>
    <row r="47" spans="1:50" s="123" customFormat="1" ht="90" hidden="1" x14ac:dyDescent="0.2">
      <c r="A47" s="52" t="s">
        <v>40</v>
      </c>
      <c r="B47" s="52" t="s">
        <v>277</v>
      </c>
      <c r="C47" s="52" t="s">
        <v>276</v>
      </c>
      <c r="D47" s="52" t="s">
        <v>11</v>
      </c>
      <c r="E47" s="52" t="s">
        <v>310</v>
      </c>
      <c r="F47" s="121" t="s">
        <v>1619</v>
      </c>
      <c r="G47" s="52" t="s">
        <v>323</v>
      </c>
      <c r="H47" s="71" t="s">
        <v>270</v>
      </c>
      <c r="I47" s="71" t="s">
        <v>274</v>
      </c>
      <c r="J47" s="122">
        <v>9000</v>
      </c>
      <c r="K47" s="71"/>
      <c r="L47" s="71"/>
      <c r="M47" s="249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52" t="s">
        <v>2557</v>
      </c>
      <c r="AG47" s="52" t="s">
        <v>3544</v>
      </c>
      <c r="AH47" s="52" t="s">
        <v>3476</v>
      </c>
      <c r="AI47" s="52" t="s">
        <v>2456</v>
      </c>
      <c r="AJ47" s="52"/>
      <c r="AK47" s="52" t="s">
        <v>1183</v>
      </c>
      <c r="AL47" s="52" t="s">
        <v>1570</v>
      </c>
      <c r="AM47" s="52" t="s">
        <v>3553</v>
      </c>
      <c r="AN47" s="250">
        <v>9000</v>
      </c>
      <c r="AO47" s="250"/>
      <c r="AP47" s="119">
        <f t="shared" si="0"/>
        <v>0</v>
      </c>
      <c r="AQ47" s="38" t="s">
        <v>1184</v>
      </c>
      <c r="AR47" s="38" t="s">
        <v>1185</v>
      </c>
      <c r="AS47" s="38" t="s">
        <v>1186</v>
      </c>
      <c r="AT47" s="38" t="s">
        <v>1186</v>
      </c>
      <c r="AU47" s="38" t="s">
        <v>1187</v>
      </c>
      <c r="AV47" s="17">
        <v>9000</v>
      </c>
      <c r="AW47" s="39" t="e">
        <f t="shared" si="5"/>
        <v>#VALUE!</v>
      </c>
      <c r="AX47" s="18"/>
    </row>
    <row r="48" spans="1:50" s="123" customFormat="1" ht="90" hidden="1" x14ac:dyDescent="0.2">
      <c r="A48" s="52" t="s">
        <v>40</v>
      </c>
      <c r="B48" s="52" t="s">
        <v>277</v>
      </c>
      <c r="C48" s="52" t="s">
        <v>276</v>
      </c>
      <c r="D48" s="52" t="s">
        <v>11</v>
      </c>
      <c r="E48" s="52" t="s">
        <v>310</v>
      </c>
      <c r="F48" s="121" t="s">
        <v>1620</v>
      </c>
      <c r="G48" s="52" t="s">
        <v>324</v>
      </c>
      <c r="H48" s="71" t="s">
        <v>303</v>
      </c>
      <c r="I48" s="71" t="s">
        <v>268</v>
      </c>
      <c r="J48" s="122">
        <v>45000</v>
      </c>
      <c r="K48" s="71"/>
      <c r="L48" s="71"/>
      <c r="M48" s="249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52" t="s">
        <v>2557</v>
      </c>
      <c r="AG48" s="52" t="s">
        <v>3544</v>
      </c>
      <c r="AH48" s="52" t="s">
        <v>3476</v>
      </c>
      <c r="AI48" s="52" t="s">
        <v>2456</v>
      </c>
      <c r="AJ48" s="52"/>
      <c r="AK48" s="52" t="s">
        <v>1183</v>
      </c>
      <c r="AL48" s="52" t="s">
        <v>1570</v>
      </c>
      <c r="AM48" s="52" t="s">
        <v>3553</v>
      </c>
      <c r="AN48" s="250">
        <v>45000</v>
      </c>
      <c r="AO48" s="250"/>
      <c r="AP48" s="119">
        <f t="shared" si="0"/>
        <v>0</v>
      </c>
      <c r="AQ48" s="38" t="s">
        <v>1184</v>
      </c>
      <c r="AR48" s="38" t="s">
        <v>1185</v>
      </c>
      <c r="AS48" s="38" t="s">
        <v>1186</v>
      </c>
      <c r="AT48" s="38" t="s">
        <v>1186</v>
      </c>
      <c r="AU48" s="38" t="s">
        <v>1187</v>
      </c>
      <c r="AV48" s="17">
        <v>45000</v>
      </c>
      <c r="AW48" s="39" t="e">
        <f t="shared" si="5"/>
        <v>#VALUE!</v>
      </c>
      <c r="AX48" s="18"/>
    </row>
    <row r="49" spans="1:50" s="123" customFormat="1" ht="90" hidden="1" x14ac:dyDescent="0.2">
      <c r="A49" s="52" t="s">
        <v>40</v>
      </c>
      <c r="B49" s="52" t="s">
        <v>277</v>
      </c>
      <c r="C49" s="52" t="s">
        <v>276</v>
      </c>
      <c r="D49" s="52" t="s">
        <v>11</v>
      </c>
      <c r="E49" s="52" t="s">
        <v>310</v>
      </c>
      <c r="F49" s="121" t="s">
        <v>1621</v>
      </c>
      <c r="G49" s="52" t="s">
        <v>325</v>
      </c>
      <c r="H49" s="71" t="s">
        <v>270</v>
      </c>
      <c r="I49" s="71" t="s">
        <v>275</v>
      </c>
      <c r="J49" s="122">
        <v>4000</v>
      </c>
      <c r="K49" s="71"/>
      <c r="L49" s="71"/>
      <c r="M49" s="249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52" t="s">
        <v>2557</v>
      </c>
      <c r="AG49" s="52" t="s">
        <v>3544</v>
      </c>
      <c r="AH49" s="52" t="s">
        <v>3476</v>
      </c>
      <c r="AI49" s="52" t="s">
        <v>2456</v>
      </c>
      <c r="AJ49" s="52"/>
      <c r="AK49" s="52" t="s">
        <v>1183</v>
      </c>
      <c r="AL49" s="52" t="s">
        <v>1570</v>
      </c>
      <c r="AM49" s="52" t="s">
        <v>3553</v>
      </c>
      <c r="AN49" s="250">
        <v>4000</v>
      </c>
      <c r="AO49" s="250"/>
      <c r="AP49" s="119">
        <f t="shared" si="0"/>
        <v>0</v>
      </c>
      <c r="AQ49" s="38" t="s">
        <v>1184</v>
      </c>
      <c r="AR49" s="38" t="s">
        <v>1185</v>
      </c>
      <c r="AS49" s="38" t="s">
        <v>1186</v>
      </c>
      <c r="AT49" s="38" t="s">
        <v>1186</v>
      </c>
      <c r="AU49" s="38" t="s">
        <v>1187</v>
      </c>
      <c r="AV49" s="17">
        <v>4000</v>
      </c>
      <c r="AW49" s="39" t="e">
        <f t="shared" si="5"/>
        <v>#VALUE!</v>
      </c>
      <c r="AX49" s="18"/>
    </row>
    <row r="50" spans="1:50" s="123" customFormat="1" ht="90" hidden="1" x14ac:dyDescent="0.2">
      <c r="A50" s="52" t="s">
        <v>40</v>
      </c>
      <c r="B50" s="52" t="s">
        <v>277</v>
      </c>
      <c r="C50" s="52" t="s">
        <v>276</v>
      </c>
      <c r="D50" s="52" t="s">
        <v>11</v>
      </c>
      <c r="E50" s="52" t="s">
        <v>310</v>
      </c>
      <c r="F50" s="121" t="s">
        <v>1622</v>
      </c>
      <c r="G50" s="52" t="s">
        <v>326</v>
      </c>
      <c r="H50" s="71" t="s">
        <v>269</v>
      </c>
      <c r="I50" s="71" t="s">
        <v>275</v>
      </c>
      <c r="J50" s="122">
        <v>2600</v>
      </c>
      <c r="K50" s="71"/>
      <c r="L50" s="71"/>
      <c r="M50" s="249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52" t="s">
        <v>2557</v>
      </c>
      <c r="AG50" s="52" t="s">
        <v>3544</v>
      </c>
      <c r="AH50" s="52" t="s">
        <v>3476</v>
      </c>
      <c r="AI50" s="52" t="s">
        <v>2456</v>
      </c>
      <c r="AJ50" s="52"/>
      <c r="AK50" s="52" t="s">
        <v>1183</v>
      </c>
      <c r="AL50" s="52" t="s">
        <v>1570</v>
      </c>
      <c r="AM50" s="52" t="s">
        <v>3553</v>
      </c>
      <c r="AN50" s="250">
        <v>2600</v>
      </c>
      <c r="AO50" s="250"/>
      <c r="AP50" s="119">
        <f t="shared" si="0"/>
        <v>0</v>
      </c>
      <c r="AQ50" s="38" t="s">
        <v>1184</v>
      </c>
      <c r="AR50" s="38" t="s">
        <v>1185</v>
      </c>
      <c r="AS50" s="38" t="s">
        <v>1186</v>
      </c>
      <c r="AT50" s="38" t="s">
        <v>1186</v>
      </c>
      <c r="AU50" s="38" t="s">
        <v>1187</v>
      </c>
      <c r="AV50" s="17">
        <v>2600</v>
      </c>
      <c r="AW50" s="39" t="e">
        <f t="shared" si="5"/>
        <v>#VALUE!</v>
      </c>
      <c r="AX50" s="18"/>
    </row>
    <row r="51" spans="1:50" s="123" customFormat="1" ht="90" hidden="1" x14ac:dyDescent="0.2">
      <c r="A51" s="52" t="s">
        <v>40</v>
      </c>
      <c r="B51" s="52" t="s">
        <v>277</v>
      </c>
      <c r="C51" s="52" t="s">
        <v>276</v>
      </c>
      <c r="D51" s="52" t="s">
        <v>11</v>
      </c>
      <c r="E51" s="52" t="s">
        <v>310</v>
      </c>
      <c r="F51" s="121" t="s">
        <v>1623</v>
      </c>
      <c r="G51" s="52" t="s">
        <v>327</v>
      </c>
      <c r="H51" s="71" t="s">
        <v>270</v>
      </c>
      <c r="I51" s="71" t="s">
        <v>271</v>
      </c>
      <c r="J51" s="122">
        <v>15000</v>
      </c>
      <c r="K51" s="71"/>
      <c r="L51" s="71"/>
      <c r="M51" s="249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18">
        <v>15000</v>
      </c>
      <c r="X51" s="18" t="s">
        <v>1182</v>
      </c>
      <c r="Y51" s="132" t="s">
        <v>2555</v>
      </c>
      <c r="Z51" s="118">
        <v>15000</v>
      </c>
      <c r="AA51" s="36" t="s">
        <v>2556</v>
      </c>
      <c r="AB51" s="18"/>
      <c r="AC51" s="18"/>
      <c r="AD51" s="118"/>
      <c r="AE51" s="19" t="s">
        <v>2557</v>
      </c>
      <c r="AF51" s="52" t="s">
        <v>2557</v>
      </c>
      <c r="AG51" s="52" t="s">
        <v>3544</v>
      </c>
      <c r="AH51" s="52" t="s">
        <v>3476</v>
      </c>
      <c r="AI51" s="52" t="s">
        <v>2456</v>
      </c>
      <c r="AJ51" s="52"/>
      <c r="AK51" s="52" t="s">
        <v>1183</v>
      </c>
      <c r="AL51" s="52" t="s">
        <v>1570</v>
      </c>
      <c r="AM51" s="52" t="s">
        <v>3553</v>
      </c>
      <c r="AN51" s="250">
        <v>15000</v>
      </c>
      <c r="AO51" s="250"/>
      <c r="AP51" s="119">
        <f t="shared" si="0"/>
        <v>0</v>
      </c>
      <c r="AQ51" s="38" t="s">
        <v>1184</v>
      </c>
      <c r="AR51" s="38" t="s">
        <v>1185</v>
      </c>
      <c r="AS51" s="38" t="s">
        <v>1186</v>
      </c>
      <c r="AT51" s="38" t="s">
        <v>1186</v>
      </c>
      <c r="AU51" s="38" t="s">
        <v>1187</v>
      </c>
      <c r="AV51" s="118">
        <v>15000</v>
      </c>
      <c r="AW51" s="39" t="e">
        <f t="shared" si="5"/>
        <v>#VALUE!</v>
      </c>
      <c r="AX51" s="18"/>
    </row>
    <row r="52" spans="1:50" s="123" customFormat="1" ht="90" hidden="1" x14ac:dyDescent="0.2">
      <c r="A52" s="52" t="s">
        <v>40</v>
      </c>
      <c r="B52" s="52" t="s">
        <v>277</v>
      </c>
      <c r="C52" s="52" t="s">
        <v>276</v>
      </c>
      <c r="D52" s="52" t="s">
        <v>286</v>
      </c>
      <c r="E52" s="52" t="s">
        <v>310</v>
      </c>
      <c r="F52" s="121" t="s">
        <v>1624</v>
      </c>
      <c r="G52" s="52" t="s">
        <v>328</v>
      </c>
      <c r="H52" s="71" t="s">
        <v>270</v>
      </c>
      <c r="I52" s="71" t="s">
        <v>268</v>
      </c>
      <c r="J52" s="122">
        <v>19300</v>
      </c>
      <c r="K52" s="71"/>
      <c r="L52" s="71"/>
      <c r="M52" s="249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87" t="s">
        <v>2565</v>
      </c>
      <c r="AF52" s="52" t="s">
        <v>2565</v>
      </c>
      <c r="AG52" s="52" t="s">
        <v>3544</v>
      </c>
      <c r="AH52" s="52" t="s">
        <v>2457</v>
      </c>
      <c r="AI52" s="52" t="s">
        <v>2457</v>
      </c>
      <c r="AJ52" s="52"/>
      <c r="AK52" s="52" t="s">
        <v>1183</v>
      </c>
      <c r="AL52" s="52" t="s">
        <v>1570</v>
      </c>
      <c r="AM52" s="52" t="s">
        <v>3552</v>
      </c>
      <c r="AN52" s="250"/>
      <c r="AO52" s="250">
        <v>18725</v>
      </c>
      <c r="AP52" s="119">
        <f t="shared" si="0"/>
        <v>575</v>
      </c>
      <c r="AQ52" s="38" t="s">
        <v>1184</v>
      </c>
      <c r="AR52" s="38" t="s">
        <v>1185</v>
      </c>
      <c r="AS52" s="38" t="s">
        <v>1187</v>
      </c>
      <c r="AT52" s="38" t="s">
        <v>1187</v>
      </c>
      <c r="AU52" s="38" t="s">
        <v>1187</v>
      </c>
      <c r="AV52" s="17">
        <v>17500</v>
      </c>
      <c r="AW52" s="39" t="e">
        <f t="shared" si="5"/>
        <v>#VALUE!</v>
      </c>
      <c r="AX52" s="18"/>
    </row>
    <row r="53" spans="1:50" s="123" customFormat="1" ht="90" hidden="1" x14ac:dyDescent="0.2">
      <c r="A53" s="52" t="s">
        <v>40</v>
      </c>
      <c r="B53" s="52" t="s">
        <v>277</v>
      </c>
      <c r="C53" s="52" t="s">
        <v>276</v>
      </c>
      <c r="D53" s="52" t="s">
        <v>286</v>
      </c>
      <c r="E53" s="52" t="s">
        <v>310</v>
      </c>
      <c r="F53" s="121" t="s">
        <v>1625</v>
      </c>
      <c r="G53" s="52" t="s">
        <v>329</v>
      </c>
      <c r="H53" s="71" t="s">
        <v>270</v>
      </c>
      <c r="I53" s="71" t="s">
        <v>271</v>
      </c>
      <c r="J53" s="122">
        <v>20000</v>
      </c>
      <c r="K53" s="71"/>
      <c r="L53" s="71"/>
      <c r="M53" s="249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87" t="s">
        <v>2565</v>
      </c>
      <c r="AF53" s="52" t="s">
        <v>2565</v>
      </c>
      <c r="AG53" s="52" t="s">
        <v>3544</v>
      </c>
      <c r="AH53" s="52" t="s">
        <v>2457</v>
      </c>
      <c r="AI53" s="52" t="s">
        <v>2457</v>
      </c>
      <c r="AJ53" s="52"/>
      <c r="AK53" s="52" t="s">
        <v>1183</v>
      </c>
      <c r="AL53" s="52" t="s">
        <v>1570</v>
      </c>
      <c r="AM53" s="52" t="s">
        <v>3552</v>
      </c>
      <c r="AN53" s="250"/>
      <c r="AO53" s="250">
        <v>12305</v>
      </c>
      <c r="AP53" s="119">
        <f t="shared" si="0"/>
        <v>7695</v>
      </c>
      <c r="AQ53" s="38" t="s">
        <v>1184</v>
      </c>
      <c r="AR53" s="38" t="s">
        <v>1185</v>
      </c>
      <c r="AS53" s="38" t="s">
        <v>1187</v>
      </c>
      <c r="AT53" s="38" t="s">
        <v>1187</v>
      </c>
      <c r="AU53" s="38" t="s">
        <v>1187</v>
      </c>
      <c r="AV53" s="17">
        <v>11500</v>
      </c>
      <c r="AW53" s="39" t="e">
        <f t="shared" si="5"/>
        <v>#VALUE!</v>
      </c>
      <c r="AX53" s="18"/>
    </row>
    <row r="54" spans="1:50" s="123" customFormat="1" ht="90" hidden="1" x14ac:dyDescent="0.2">
      <c r="A54" s="52" t="s">
        <v>40</v>
      </c>
      <c r="B54" s="52" t="s">
        <v>277</v>
      </c>
      <c r="C54" s="52" t="s">
        <v>276</v>
      </c>
      <c r="D54" s="52" t="s">
        <v>13</v>
      </c>
      <c r="E54" s="52" t="s">
        <v>310</v>
      </c>
      <c r="F54" s="121" t="s">
        <v>1626</v>
      </c>
      <c r="G54" s="52" t="s">
        <v>330</v>
      </c>
      <c r="H54" s="71" t="s">
        <v>267</v>
      </c>
      <c r="I54" s="71" t="s">
        <v>268</v>
      </c>
      <c r="J54" s="122">
        <v>30000</v>
      </c>
      <c r="K54" s="71"/>
      <c r="L54" s="71"/>
      <c r="M54" s="249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87" t="s">
        <v>2565</v>
      </c>
      <c r="AF54" s="52" t="s">
        <v>2565</v>
      </c>
      <c r="AG54" s="52" t="s">
        <v>3544</v>
      </c>
      <c r="AH54" s="52" t="s">
        <v>2457</v>
      </c>
      <c r="AI54" s="52" t="s">
        <v>2457</v>
      </c>
      <c r="AJ54" s="52"/>
      <c r="AK54" s="52" t="s">
        <v>1183</v>
      </c>
      <c r="AL54" s="52" t="s">
        <v>1570</v>
      </c>
      <c r="AM54" s="52" t="s">
        <v>3552</v>
      </c>
      <c r="AN54" s="250"/>
      <c r="AO54" s="250">
        <v>29981.4</v>
      </c>
      <c r="AP54" s="119">
        <f t="shared" si="0"/>
        <v>18.599999999998545</v>
      </c>
      <c r="AQ54" s="38" t="s">
        <v>1184</v>
      </c>
      <c r="AR54" s="38" t="s">
        <v>1185</v>
      </c>
      <c r="AS54" s="38" t="s">
        <v>1187</v>
      </c>
      <c r="AT54" s="38" t="s">
        <v>1187</v>
      </c>
      <c r="AU54" s="38" t="s">
        <v>1187</v>
      </c>
      <c r="AV54" s="17">
        <v>28020</v>
      </c>
      <c r="AW54" s="39" t="e">
        <f t="shared" si="5"/>
        <v>#VALUE!</v>
      </c>
      <c r="AX54" s="18"/>
    </row>
    <row r="55" spans="1:50" s="123" customFormat="1" ht="144" hidden="1" x14ac:dyDescent="0.2">
      <c r="A55" s="52" t="s">
        <v>40</v>
      </c>
      <c r="B55" s="52" t="s">
        <v>277</v>
      </c>
      <c r="C55" s="52" t="s">
        <v>276</v>
      </c>
      <c r="D55" s="52" t="s">
        <v>18</v>
      </c>
      <c r="E55" s="52" t="s">
        <v>310</v>
      </c>
      <c r="F55" s="121" t="s">
        <v>1627</v>
      </c>
      <c r="G55" s="52" t="s">
        <v>331</v>
      </c>
      <c r="H55" s="71" t="s">
        <v>303</v>
      </c>
      <c r="I55" s="71" t="s">
        <v>268</v>
      </c>
      <c r="J55" s="122">
        <v>100000</v>
      </c>
      <c r="K55" s="71"/>
      <c r="L55" s="71"/>
      <c r="M55" s="249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3624</v>
      </c>
      <c r="AF55" s="52" t="s">
        <v>2557</v>
      </c>
      <c r="AG55" s="52" t="s">
        <v>3544</v>
      </c>
      <c r="AH55" s="52" t="s">
        <v>3476</v>
      </c>
      <c r="AI55" s="52" t="s">
        <v>2456</v>
      </c>
      <c r="AJ55" s="52"/>
      <c r="AK55" s="52" t="s">
        <v>1183</v>
      </c>
      <c r="AL55" s="52" t="s">
        <v>1570</v>
      </c>
      <c r="AM55" s="52" t="s">
        <v>3553</v>
      </c>
      <c r="AN55" s="250">
        <v>89000</v>
      </c>
      <c r="AO55" s="250"/>
      <c r="AP55" s="119">
        <f t="shared" si="0"/>
        <v>11000</v>
      </c>
      <c r="AQ55" s="38" t="s">
        <v>1184</v>
      </c>
      <c r="AR55" s="38" t="s">
        <v>1185</v>
      </c>
      <c r="AS55" s="38" t="s">
        <v>1186</v>
      </c>
      <c r="AT55" s="38" t="s">
        <v>1186</v>
      </c>
      <c r="AU55" s="38" t="s">
        <v>1187</v>
      </c>
      <c r="AV55" s="17">
        <v>89000</v>
      </c>
      <c r="AW55" s="39" t="e">
        <f t="shared" si="5"/>
        <v>#VALUE!</v>
      </c>
      <c r="AX55" s="18"/>
    </row>
    <row r="56" spans="1:50" s="123" customFormat="1" ht="144" hidden="1" x14ac:dyDescent="0.2">
      <c r="A56" s="52" t="s">
        <v>40</v>
      </c>
      <c r="B56" s="52" t="s">
        <v>277</v>
      </c>
      <c r="C56" s="52" t="s">
        <v>276</v>
      </c>
      <c r="D56" s="52" t="s">
        <v>18</v>
      </c>
      <c r="E56" s="52" t="s">
        <v>310</v>
      </c>
      <c r="F56" s="121" t="s">
        <v>1628</v>
      </c>
      <c r="G56" s="52" t="s">
        <v>332</v>
      </c>
      <c r="H56" s="71" t="s">
        <v>270</v>
      </c>
      <c r="I56" s="71" t="s">
        <v>271</v>
      </c>
      <c r="J56" s="122">
        <v>130000</v>
      </c>
      <c r="K56" s="71"/>
      <c r="L56" s="71"/>
      <c r="M56" s="249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3624</v>
      </c>
      <c r="AF56" s="52" t="s">
        <v>2557</v>
      </c>
      <c r="AG56" s="52" t="s">
        <v>3544</v>
      </c>
      <c r="AH56" s="52" t="s">
        <v>3476</v>
      </c>
      <c r="AI56" s="52" t="s">
        <v>2456</v>
      </c>
      <c r="AJ56" s="52"/>
      <c r="AK56" s="52" t="s">
        <v>1183</v>
      </c>
      <c r="AL56" s="52" t="s">
        <v>1570</v>
      </c>
      <c r="AM56" s="52" t="s">
        <v>3553</v>
      </c>
      <c r="AN56" s="250">
        <v>128000</v>
      </c>
      <c r="AO56" s="250"/>
      <c r="AP56" s="119">
        <f t="shared" si="0"/>
        <v>2000</v>
      </c>
      <c r="AQ56" s="38" t="s">
        <v>1184</v>
      </c>
      <c r="AR56" s="38" t="s">
        <v>1185</v>
      </c>
      <c r="AS56" s="38" t="s">
        <v>1186</v>
      </c>
      <c r="AT56" s="38" t="s">
        <v>1186</v>
      </c>
      <c r="AU56" s="38" t="s">
        <v>1187</v>
      </c>
      <c r="AV56" s="17">
        <v>128000</v>
      </c>
      <c r="AW56" s="39" t="e">
        <f t="shared" si="5"/>
        <v>#VALUE!</v>
      </c>
      <c r="AX56" s="18"/>
    </row>
    <row r="57" spans="1:50" s="123" customFormat="1" ht="144" hidden="1" x14ac:dyDescent="0.2">
      <c r="A57" s="52" t="s">
        <v>40</v>
      </c>
      <c r="B57" s="52" t="s">
        <v>277</v>
      </c>
      <c r="C57" s="52" t="s">
        <v>276</v>
      </c>
      <c r="D57" s="52" t="s">
        <v>18</v>
      </c>
      <c r="E57" s="52" t="s">
        <v>310</v>
      </c>
      <c r="F57" s="121" t="s">
        <v>1629</v>
      </c>
      <c r="G57" s="52" t="s">
        <v>333</v>
      </c>
      <c r="H57" s="71" t="s">
        <v>270</v>
      </c>
      <c r="I57" s="71" t="s">
        <v>274</v>
      </c>
      <c r="J57" s="122">
        <v>168000</v>
      </c>
      <c r="K57" s="71"/>
      <c r="L57" s="71"/>
      <c r="M57" s="249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3624</v>
      </c>
      <c r="AF57" s="52" t="s">
        <v>2557</v>
      </c>
      <c r="AG57" s="52" t="s">
        <v>3544</v>
      </c>
      <c r="AH57" s="52" t="s">
        <v>3476</v>
      </c>
      <c r="AI57" s="52" t="s">
        <v>2456</v>
      </c>
      <c r="AJ57" s="52"/>
      <c r="AK57" s="52" t="s">
        <v>1183</v>
      </c>
      <c r="AL57" s="52" t="s">
        <v>1570</v>
      </c>
      <c r="AM57" s="52" t="s">
        <v>3553</v>
      </c>
      <c r="AN57" s="250">
        <v>166600</v>
      </c>
      <c r="AO57" s="250"/>
      <c r="AP57" s="119">
        <f t="shared" si="0"/>
        <v>1400</v>
      </c>
      <c r="AQ57" s="38" t="s">
        <v>1184</v>
      </c>
      <c r="AR57" s="38" t="s">
        <v>1185</v>
      </c>
      <c r="AS57" s="38" t="s">
        <v>1186</v>
      </c>
      <c r="AT57" s="38" t="s">
        <v>1186</v>
      </c>
      <c r="AU57" s="38" t="s">
        <v>1187</v>
      </c>
      <c r="AV57" s="17">
        <v>166600</v>
      </c>
      <c r="AW57" s="39" t="e">
        <f t="shared" si="5"/>
        <v>#VALUE!</v>
      </c>
      <c r="AX57" s="18"/>
    </row>
    <row r="58" spans="1:50" s="123" customFormat="1" ht="144" hidden="1" x14ac:dyDescent="0.2">
      <c r="A58" s="52" t="s">
        <v>40</v>
      </c>
      <c r="B58" s="52" t="s">
        <v>277</v>
      </c>
      <c r="C58" s="52" t="s">
        <v>276</v>
      </c>
      <c r="D58" s="52" t="s">
        <v>18</v>
      </c>
      <c r="E58" s="52" t="s">
        <v>310</v>
      </c>
      <c r="F58" s="121" t="s">
        <v>1630</v>
      </c>
      <c r="G58" s="52" t="s">
        <v>334</v>
      </c>
      <c r="H58" s="71" t="s">
        <v>270</v>
      </c>
      <c r="I58" s="71" t="s">
        <v>335</v>
      </c>
      <c r="J58" s="122">
        <v>3900</v>
      </c>
      <c r="K58" s="71"/>
      <c r="L58" s="71"/>
      <c r="M58" s="249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3624</v>
      </c>
      <c r="AF58" s="52" t="s">
        <v>2557</v>
      </c>
      <c r="AG58" s="52" t="s">
        <v>3544</v>
      </c>
      <c r="AH58" s="52" t="s">
        <v>3476</v>
      </c>
      <c r="AI58" s="52" t="s">
        <v>2456</v>
      </c>
      <c r="AJ58" s="52"/>
      <c r="AK58" s="52" t="s">
        <v>1183</v>
      </c>
      <c r="AL58" s="52" t="s">
        <v>1570</v>
      </c>
      <c r="AM58" s="52" t="s">
        <v>3553</v>
      </c>
      <c r="AN58" s="250">
        <v>3700</v>
      </c>
      <c r="AO58" s="250"/>
      <c r="AP58" s="119">
        <f t="shared" si="0"/>
        <v>200</v>
      </c>
      <c r="AQ58" s="38" t="s">
        <v>1184</v>
      </c>
      <c r="AR58" s="38" t="s">
        <v>1185</v>
      </c>
      <c r="AS58" s="38" t="s">
        <v>1186</v>
      </c>
      <c r="AT58" s="38" t="s">
        <v>1186</v>
      </c>
      <c r="AU58" s="38" t="s">
        <v>1187</v>
      </c>
      <c r="AV58" s="17">
        <v>3700</v>
      </c>
      <c r="AW58" s="39" t="e">
        <f t="shared" si="5"/>
        <v>#VALUE!</v>
      </c>
      <c r="AX58" s="18"/>
    </row>
    <row r="59" spans="1:50" s="123" customFormat="1" ht="144" hidden="1" x14ac:dyDescent="0.2">
      <c r="A59" s="52" t="s">
        <v>40</v>
      </c>
      <c r="B59" s="52" t="s">
        <v>277</v>
      </c>
      <c r="C59" s="52" t="s">
        <v>276</v>
      </c>
      <c r="D59" s="52" t="s">
        <v>18</v>
      </c>
      <c r="E59" s="52" t="s">
        <v>310</v>
      </c>
      <c r="F59" s="121" t="s">
        <v>1631</v>
      </c>
      <c r="G59" s="52" t="s">
        <v>336</v>
      </c>
      <c r="H59" s="71" t="s">
        <v>272</v>
      </c>
      <c r="I59" s="71" t="s">
        <v>335</v>
      </c>
      <c r="J59" s="122">
        <v>10100</v>
      </c>
      <c r="K59" s="71"/>
      <c r="L59" s="71"/>
      <c r="M59" s="249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3624</v>
      </c>
      <c r="AF59" s="52" t="s">
        <v>2557</v>
      </c>
      <c r="AG59" s="52" t="s">
        <v>3544</v>
      </c>
      <c r="AH59" s="52" t="s">
        <v>3476</v>
      </c>
      <c r="AI59" s="52" t="s">
        <v>2456</v>
      </c>
      <c r="AJ59" s="52"/>
      <c r="AK59" s="52" t="s">
        <v>1183</v>
      </c>
      <c r="AL59" s="52" t="s">
        <v>1570</v>
      </c>
      <c r="AM59" s="52" t="s">
        <v>3553</v>
      </c>
      <c r="AN59" s="250">
        <v>9600</v>
      </c>
      <c r="AO59" s="250"/>
      <c r="AP59" s="119">
        <f t="shared" si="0"/>
        <v>500</v>
      </c>
      <c r="AQ59" s="38" t="s">
        <v>1184</v>
      </c>
      <c r="AR59" s="38" t="s">
        <v>1185</v>
      </c>
      <c r="AS59" s="38" t="s">
        <v>1186</v>
      </c>
      <c r="AT59" s="38" t="s">
        <v>1186</v>
      </c>
      <c r="AU59" s="38" t="s">
        <v>1187</v>
      </c>
      <c r="AV59" s="17">
        <v>9600</v>
      </c>
      <c r="AW59" s="39" t="e">
        <f t="shared" si="5"/>
        <v>#VALUE!</v>
      </c>
      <c r="AX59" s="18"/>
    </row>
    <row r="60" spans="1:50" s="123" customFormat="1" ht="144" hidden="1" x14ac:dyDescent="0.2">
      <c r="A60" s="52" t="s">
        <v>40</v>
      </c>
      <c r="B60" s="52" t="s">
        <v>277</v>
      </c>
      <c r="C60" s="52" t="s">
        <v>276</v>
      </c>
      <c r="D60" s="52" t="s">
        <v>18</v>
      </c>
      <c r="E60" s="52" t="s">
        <v>310</v>
      </c>
      <c r="F60" s="121" t="s">
        <v>1632</v>
      </c>
      <c r="G60" s="52" t="s">
        <v>337</v>
      </c>
      <c r="H60" s="71" t="s">
        <v>319</v>
      </c>
      <c r="I60" s="71" t="s">
        <v>335</v>
      </c>
      <c r="J60" s="122">
        <v>8800</v>
      </c>
      <c r="K60" s="71"/>
      <c r="L60" s="71"/>
      <c r="M60" s="249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3624</v>
      </c>
      <c r="AF60" s="52" t="s">
        <v>2557</v>
      </c>
      <c r="AG60" s="52" t="s">
        <v>3544</v>
      </c>
      <c r="AH60" s="52" t="s">
        <v>3476</v>
      </c>
      <c r="AI60" s="52" t="s">
        <v>2456</v>
      </c>
      <c r="AJ60" s="52"/>
      <c r="AK60" s="52" t="s">
        <v>1183</v>
      </c>
      <c r="AL60" s="52" t="s">
        <v>1570</v>
      </c>
      <c r="AM60" s="52" t="s">
        <v>3553</v>
      </c>
      <c r="AN60" s="250">
        <v>8400</v>
      </c>
      <c r="AO60" s="250"/>
      <c r="AP60" s="119">
        <f t="shared" si="0"/>
        <v>400</v>
      </c>
      <c r="AQ60" s="38" t="s">
        <v>1184</v>
      </c>
      <c r="AR60" s="38" t="s">
        <v>1185</v>
      </c>
      <c r="AS60" s="38" t="s">
        <v>1186</v>
      </c>
      <c r="AT60" s="38" t="s">
        <v>1186</v>
      </c>
      <c r="AU60" s="38" t="s">
        <v>1187</v>
      </c>
      <c r="AV60" s="17">
        <v>8400</v>
      </c>
      <c r="AW60" s="39" t="e">
        <f t="shared" si="5"/>
        <v>#VALUE!</v>
      </c>
      <c r="AX60" s="18"/>
    </row>
    <row r="61" spans="1:50" s="123" customFormat="1" ht="144" hidden="1" x14ac:dyDescent="0.2">
      <c r="A61" s="52" t="s">
        <v>40</v>
      </c>
      <c r="B61" s="52" t="s">
        <v>277</v>
      </c>
      <c r="C61" s="52" t="s">
        <v>276</v>
      </c>
      <c r="D61" s="52" t="s">
        <v>18</v>
      </c>
      <c r="E61" s="52" t="s">
        <v>310</v>
      </c>
      <c r="F61" s="121" t="s">
        <v>1633</v>
      </c>
      <c r="G61" s="52" t="s">
        <v>338</v>
      </c>
      <c r="H61" s="71" t="s">
        <v>270</v>
      </c>
      <c r="I61" s="71" t="s">
        <v>271</v>
      </c>
      <c r="J61" s="122">
        <v>15000</v>
      </c>
      <c r="K61" s="71"/>
      <c r="L61" s="71"/>
      <c r="M61" s="249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6"/>
      <c r="AC61" s="36"/>
      <c r="AD61" s="17"/>
      <c r="AE61" s="19" t="s">
        <v>3624</v>
      </c>
      <c r="AF61" s="52" t="s">
        <v>2557</v>
      </c>
      <c r="AG61" s="52" t="s">
        <v>3544</v>
      </c>
      <c r="AH61" s="52" t="s">
        <v>3476</v>
      </c>
      <c r="AI61" s="52" t="s">
        <v>2456</v>
      </c>
      <c r="AJ61" s="52"/>
      <c r="AK61" s="52" t="s">
        <v>1183</v>
      </c>
      <c r="AL61" s="52" t="s">
        <v>1570</v>
      </c>
      <c r="AM61" s="52" t="s">
        <v>3553</v>
      </c>
      <c r="AN61" s="250">
        <v>12900</v>
      </c>
      <c r="AO61" s="250"/>
      <c r="AP61" s="119">
        <f t="shared" si="0"/>
        <v>2100</v>
      </c>
      <c r="AQ61" s="38" t="s">
        <v>1184</v>
      </c>
      <c r="AR61" s="38" t="s">
        <v>1185</v>
      </c>
      <c r="AS61" s="38" t="s">
        <v>1186</v>
      </c>
      <c r="AT61" s="38" t="s">
        <v>1186</v>
      </c>
      <c r="AU61" s="38" t="s">
        <v>1187</v>
      </c>
      <c r="AV61" s="17">
        <v>12900</v>
      </c>
      <c r="AW61" s="39" t="e">
        <f t="shared" si="5"/>
        <v>#VALUE!</v>
      </c>
      <c r="AX61" s="18"/>
    </row>
    <row r="62" spans="1:50" s="123" customFormat="1" ht="90" hidden="1" x14ac:dyDescent="0.2">
      <c r="A62" s="52" t="s">
        <v>40</v>
      </c>
      <c r="B62" s="52" t="s">
        <v>277</v>
      </c>
      <c r="C62" s="52" t="s">
        <v>276</v>
      </c>
      <c r="D62" s="52" t="s">
        <v>33</v>
      </c>
      <c r="E62" s="52" t="s">
        <v>310</v>
      </c>
      <c r="F62" s="121" t="s">
        <v>1634</v>
      </c>
      <c r="G62" s="52" t="s">
        <v>339</v>
      </c>
      <c r="H62" s="71" t="s">
        <v>340</v>
      </c>
      <c r="I62" s="71" t="s">
        <v>274</v>
      </c>
      <c r="J62" s="122">
        <v>111000</v>
      </c>
      <c r="K62" s="71"/>
      <c r="L62" s="71"/>
      <c r="M62" s="249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6"/>
      <c r="AC62" s="36"/>
      <c r="AD62" s="17"/>
      <c r="AE62" s="19" t="s">
        <v>2557</v>
      </c>
      <c r="AF62" s="52" t="s">
        <v>2557</v>
      </c>
      <c r="AG62" s="52" t="s">
        <v>3544</v>
      </c>
      <c r="AH62" s="52" t="s">
        <v>3476</v>
      </c>
      <c r="AI62" s="52" t="s">
        <v>2456</v>
      </c>
      <c r="AJ62" s="52"/>
      <c r="AK62" s="52" t="s">
        <v>1183</v>
      </c>
      <c r="AL62" s="52" t="s">
        <v>1570</v>
      </c>
      <c r="AM62" s="52" t="s">
        <v>3553</v>
      </c>
      <c r="AN62" s="250">
        <v>111000</v>
      </c>
      <c r="AO62" s="250"/>
      <c r="AP62" s="119">
        <f t="shared" si="0"/>
        <v>0</v>
      </c>
      <c r="AQ62" s="38" t="s">
        <v>1184</v>
      </c>
      <c r="AR62" s="38" t="s">
        <v>1185</v>
      </c>
      <c r="AS62" s="38" t="s">
        <v>1206</v>
      </c>
      <c r="AT62" s="38" t="s">
        <v>1206</v>
      </c>
      <c r="AU62" s="38" t="s">
        <v>1187</v>
      </c>
      <c r="AV62" s="17">
        <v>111000</v>
      </c>
      <c r="AW62" s="39" t="e">
        <f t="shared" si="5"/>
        <v>#VALUE!</v>
      </c>
      <c r="AX62" s="18"/>
    </row>
    <row r="63" spans="1:50" s="123" customFormat="1" ht="90" hidden="1" x14ac:dyDescent="0.2">
      <c r="A63" s="52" t="s">
        <v>40</v>
      </c>
      <c r="B63" s="52" t="s">
        <v>277</v>
      </c>
      <c r="C63" s="52" t="s">
        <v>276</v>
      </c>
      <c r="D63" s="52" t="s">
        <v>33</v>
      </c>
      <c r="E63" s="52" t="s">
        <v>310</v>
      </c>
      <c r="F63" s="121" t="s">
        <v>1635</v>
      </c>
      <c r="G63" s="52" t="s">
        <v>341</v>
      </c>
      <c r="H63" s="71" t="s">
        <v>270</v>
      </c>
      <c r="I63" s="71" t="s">
        <v>274</v>
      </c>
      <c r="J63" s="122">
        <v>15000</v>
      </c>
      <c r="K63" s="71"/>
      <c r="L63" s="71"/>
      <c r="M63" s="249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6"/>
      <c r="AC63" s="36"/>
      <c r="AD63" s="17"/>
      <c r="AE63" s="19" t="s">
        <v>2557</v>
      </c>
      <c r="AF63" s="52" t="s">
        <v>2557</v>
      </c>
      <c r="AG63" s="52" t="s">
        <v>3544</v>
      </c>
      <c r="AH63" s="52" t="s">
        <v>3476</v>
      </c>
      <c r="AI63" s="52" t="s">
        <v>2456</v>
      </c>
      <c r="AJ63" s="52"/>
      <c r="AK63" s="52" t="s">
        <v>1183</v>
      </c>
      <c r="AL63" s="52" t="s">
        <v>1570</v>
      </c>
      <c r="AM63" s="52" t="s">
        <v>3553</v>
      </c>
      <c r="AN63" s="250">
        <v>15000</v>
      </c>
      <c r="AO63" s="250"/>
      <c r="AP63" s="119">
        <f t="shared" si="0"/>
        <v>0</v>
      </c>
      <c r="AQ63" s="38" t="s">
        <v>1184</v>
      </c>
      <c r="AR63" s="38" t="s">
        <v>1185</v>
      </c>
      <c r="AS63" s="38" t="s">
        <v>1206</v>
      </c>
      <c r="AT63" s="38" t="s">
        <v>1206</v>
      </c>
      <c r="AU63" s="38" t="s">
        <v>1187</v>
      </c>
      <c r="AV63" s="17">
        <v>15000</v>
      </c>
      <c r="AW63" s="39" t="e">
        <f t="shared" si="5"/>
        <v>#VALUE!</v>
      </c>
      <c r="AX63" s="18"/>
    </row>
    <row r="64" spans="1:50" s="123" customFormat="1" ht="90" hidden="1" x14ac:dyDescent="0.2">
      <c r="A64" s="52" t="s">
        <v>40</v>
      </c>
      <c r="B64" s="52" t="s">
        <v>277</v>
      </c>
      <c r="C64" s="52" t="s">
        <v>276</v>
      </c>
      <c r="D64" s="52" t="s">
        <v>33</v>
      </c>
      <c r="E64" s="52" t="s">
        <v>310</v>
      </c>
      <c r="F64" s="121" t="s">
        <v>1636</v>
      </c>
      <c r="G64" s="52" t="s">
        <v>342</v>
      </c>
      <c r="H64" s="71" t="s">
        <v>340</v>
      </c>
      <c r="I64" s="71" t="s">
        <v>274</v>
      </c>
      <c r="J64" s="122">
        <v>180000</v>
      </c>
      <c r="K64" s="71"/>
      <c r="L64" s="71"/>
      <c r="M64" s="249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6"/>
      <c r="AC64" s="36"/>
      <c r="AD64" s="17"/>
      <c r="AE64" s="19" t="s">
        <v>2557</v>
      </c>
      <c r="AF64" s="52" t="s">
        <v>2557</v>
      </c>
      <c r="AG64" s="52" t="s">
        <v>3544</v>
      </c>
      <c r="AH64" s="52" t="s">
        <v>3476</v>
      </c>
      <c r="AI64" s="52" t="s">
        <v>2456</v>
      </c>
      <c r="AJ64" s="52"/>
      <c r="AK64" s="52" t="s">
        <v>1183</v>
      </c>
      <c r="AL64" s="52" t="s">
        <v>1570</v>
      </c>
      <c r="AM64" s="52" t="s">
        <v>3553</v>
      </c>
      <c r="AN64" s="122">
        <v>180000</v>
      </c>
      <c r="AO64" s="250"/>
      <c r="AP64" s="119">
        <f t="shared" si="0"/>
        <v>0</v>
      </c>
      <c r="AQ64" s="38" t="s">
        <v>1184</v>
      </c>
      <c r="AR64" s="38" t="s">
        <v>1185</v>
      </c>
      <c r="AS64" s="38" t="s">
        <v>1206</v>
      </c>
      <c r="AT64" s="38" t="s">
        <v>1206</v>
      </c>
      <c r="AU64" s="38" t="s">
        <v>1187</v>
      </c>
      <c r="AV64" s="17">
        <v>180000</v>
      </c>
      <c r="AW64" s="39" t="e">
        <f t="shared" si="5"/>
        <v>#VALUE!</v>
      </c>
      <c r="AX64" s="18"/>
    </row>
    <row r="65" spans="1:50" s="123" customFormat="1" ht="90" hidden="1" x14ac:dyDescent="0.2">
      <c r="A65" s="52" t="s">
        <v>40</v>
      </c>
      <c r="B65" s="52" t="s">
        <v>277</v>
      </c>
      <c r="C65" s="52" t="s">
        <v>276</v>
      </c>
      <c r="D65" s="52" t="s">
        <v>33</v>
      </c>
      <c r="E65" s="52" t="s">
        <v>310</v>
      </c>
      <c r="F65" s="121" t="s">
        <v>1637</v>
      </c>
      <c r="G65" s="52" t="s">
        <v>343</v>
      </c>
      <c r="H65" s="71" t="s">
        <v>270</v>
      </c>
      <c r="I65" s="71" t="s">
        <v>344</v>
      </c>
      <c r="J65" s="122">
        <v>3000</v>
      </c>
      <c r="K65" s="71"/>
      <c r="L65" s="71"/>
      <c r="M65" s="249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6"/>
      <c r="AC65" s="36"/>
      <c r="AD65" s="17"/>
      <c r="AE65" s="19" t="s">
        <v>2557</v>
      </c>
      <c r="AF65" s="52" t="s">
        <v>2557</v>
      </c>
      <c r="AG65" s="52" t="s">
        <v>3544</v>
      </c>
      <c r="AH65" s="52" t="s">
        <v>3476</v>
      </c>
      <c r="AI65" s="52" t="s">
        <v>2456</v>
      </c>
      <c r="AJ65" s="52"/>
      <c r="AK65" s="52" t="s">
        <v>1183</v>
      </c>
      <c r="AL65" s="52" t="s">
        <v>1570</v>
      </c>
      <c r="AM65" s="52" t="s">
        <v>3553</v>
      </c>
      <c r="AN65" s="122">
        <v>3000</v>
      </c>
      <c r="AO65" s="250"/>
      <c r="AP65" s="119">
        <f t="shared" si="0"/>
        <v>0</v>
      </c>
      <c r="AQ65" s="38" t="s">
        <v>1184</v>
      </c>
      <c r="AR65" s="38" t="s">
        <v>1185</v>
      </c>
      <c r="AS65" s="38" t="s">
        <v>1206</v>
      </c>
      <c r="AT65" s="38" t="s">
        <v>1206</v>
      </c>
      <c r="AU65" s="38" t="s">
        <v>1187</v>
      </c>
      <c r="AV65" s="17">
        <v>3000</v>
      </c>
      <c r="AW65" s="39" t="e">
        <f t="shared" si="5"/>
        <v>#VALUE!</v>
      </c>
      <c r="AX65" s="18"/>
    </row>
    <row r="66" spans="1:50" s="123" customFormat="1" ht="90" hidden="1" x14ac:dyDescent="0.2">
      <c r="A66" s="52" t="s">
        <v>40</v>
      </c>
      <c r="B66" s="52" t="s">
        <v>277</v>
      </c>
      <c r="C66" s="52" t="s">
        <v>276</v>
      </c>
      <c r="D66" s="52" t="s">
        <v>33</v>
      </c>
      <c r="E66" s="52" t="s">
        <v>310</v>
      </c>
      <c r="F66" s="121" t="s">
        <v>1638</v>
      </c>
      <c r="G66" s="52" t="s">
        <v>345</v>
      </c>
      <c r="H66" s="71" t="s">
        <v>270</v>
      </c>
      <c r="I66" s="71" t="s">
        <v>346</v>
      </c>
      <c r="J66" s="122">
        <v>2500</v>
      </c>
      <c r="K66" s="71"/>
      <c r="L66" s="71"/>
      <c r="M66" s="249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6"/>
      <c r="AC66" s="36"/>
      <c r="AD66" s="17"/>
      <c r="AE66" s="19" t="s">
        <v>2557</v>
      </c>
      <c r="AF66" s="52" t="s">
        <v>2557</v>
      </c>
      <c r="AG66" s="52" t="s">
        <v>3544</v>
      </c>
      <c r="AH66" s="52" t="s">
        <v>3476</v>
      </c>
      <c r="AI66" s="52" t="s">
        <v>2456</v>
      </c>
      <c r="AJ66" s="52"/>
      <c r="AK66" s="52" t="s">
        <v>1183</v>
      </c>
      <c r="AL66" s="52" t="s">
        <v>1570</v>
      </c>
      <c r="AM66" s="52" t="s">
        <v>3553</v>
      </c>
      <c r="AN66" s="122">
        <v>2500</v>
      </c>
      <c r="AO66" s="250"/>
      <c r="AP66" s="119">
        <f t="shared" si="0"/>
        <v>0</v>
      </c>
      <c r="AQ66" s="38" t="s">
        <v>1184</v>
      </c>
      <c r="AR66" s="38" t="s">
        <v>1185</v>
      </c>
      <c r="AS66" s="38" t="s">
        <v>1206</v>
      </c>
      <c r="AT66" s="38" t="s">
        <v>1206</v>
      </c>
      <c r="AU66" s="38" t="s">
        <v>1187</v>
      </c>
      <c r="AV66" s="17">
        <v>2500</v>
      </c>
      <c r="AW66" s="39" t="e">
        <f t="shared" si="5"/>
        <v>#VALUE!</v>
      </c>
      <c r="AX66" s="18"/>
    </row>
    <row r="67" spans="1:50" s="123" customFormat="1" ht="90" hidden="1" x14ac:dyDescent="0.2">
      <c r="A67" s="52" t="s">
        <v>40</v>
      </c>
      <c r="B67" s="52" t="s">
        <v>277</v>
      </c>
      <c r="C67" s="52" t="s">
        <v>276</v>
      </c>
      <c r="D67" s="52" t="s">
        <v>33</v>
      </c>
      <c r="E67" s="52" t="s">
        <v>310</v>
      </c>
      <c r="F67" s="121" t="s">
        <v>1639</v>
      </c>
      <c r="G67" s="52" t="s">
        <v>347</v>
      </c>
      <c r="H67" s="71" t="s">
        <v>270</v>
      </c>
      <c r="I67" s="71" t="s">
        <v>335</v>
      </c>
      <c r="J67" s="122">
        <v>3000</v>
      </c>
      <c r="K67" s="71"/>
      <c r="L67" s="71"/>
      <c r="M67" s="249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6"/>
      <c r="AC67" s="36"/>
      <c r="AD67" s="17"/>
      <c r="AE67" s="19" t="s">
        <v>2557</v>
      </c>
      <c r="AF67" s="52" t="s">
        <v>2557</v>
      </c>
      <c r="AG67" s="52" t="s">
        <v>3544</v>
      </c>
      <c r="AH67" s="52" t="s">
        <v>3476</v>
      </c>
      <c r="AI67" s="52" t="s">
        <v>2456</v>
      </c>
      <c r="AJ67" s="52"/>
      <c r="AK67" s="52" t="s">
        <v>1183</v>
      </c>
      <c r="AL67" s="52" t="s">
        <v>1570</v>
      </c>
      <c r="AM67" s="52" t="s">
        <v>3553</v>
      </c>
      <c r="AN67" s="122">
        <v>3000</v>
      </c>
      <c r="AO67" s="250"/>
      <c r="AP67" s="119">
        <f t="shared" ref="AP67:AP130" si="6">J67-AN67-AO67</f>
        <v>0</v>
      </c>
      <c r="AQ67" s="38" t="s">
        <v>1184</v>
      </c>
      <c r="AR67" s="38" t="s">
        <v>1185</v>
      </c>
      <c r="AS67" s="38" t="s">
        <v>1206</v>
      </c>
      <c r="AT67" s="38" t="s">
        <v>1206</v>
      </c>
      <c r="AU67" s="38" t="s">
        <v>1187</v>
      </c>
      <c r="AV67" s="17">
        <v>3000</v>
      </c>
      <c r="AW67" s="39" t="e">
        <f t="shared" si="5"/>
        <v>#VALUE!</v>
      </c>
      <c r="AX67" s="18"/>
    </row>
    <row r="68" spans="1:50" s="123" customFormat="1" ht="90" hidden="1" x14ac:dyDescent="0.2">
      <c r="A68" s="52" t="s">
        <v>40</v>
      </c>
      <c r="B68" s="52" t="s">
        <v>277</v>
      </c>
      <c r="C68" s="52" t="s">
        <v>276</v>
      </c>
      <c r="D68" s="52" t="s">
        <v>33</v>
      </c>
      <c r="E68" s="52" t="s">
        <v>310</v>
      </c>
      <c r="F68" s="121" t="s">
        <v>1640</v>
      </c>
      <c r="G68" s="52" t="s">
        <v>348</v>
      </c>
      <c r="H68" s="71" t="s">
        <v>270</v>
      </c>
      <c r="I68" s="71" t="s">
        <v>335</v>
      </c>
      <c r="J68" s="122">
        <v>5000</v>
      </c>
      <c r="K68" s="71"/>
      <c r="L68" s="71"/>
      <c r="M68" s="249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6"/>
      <c r="AC68" s="36"/>
      <c r="AD68" s="17"/>
      <c r="AE68" s="19" t="s">
        <v>2557</v>
      </c>
      <c r="AF68" s="52" t="s">
        <v>2557</v>
      </c>
      <c r="AG68" s="52" t="s">
        <v>3544</v>
      </c>
      <c r="AH68" s="52" t="s">
        <v>3476</v>
      </c>
      <c r="AI68" s="52" t="s">
        <v>2456</v>
      </c>
      <c r="AJ68" s="52"/>
      <c r="AK68" s="52" t="s">
        <v>1183</v>
      </c>
      <c r="AL68" s="52" t="s">
        <v>1570</v>
      </c>
      <c r="AM68" s="52" t="s">
        <v>3553</v>
      </c>
      <c r="AN68" s="122">
        <v>5000</v>
      </c>
      <c r="AO68" s="250"/>
      <c r="AP68" s="119">
        <f t="shared" si="6"/>
        <v>0</v>
      </c>
      <c r="AQ68" s="38" t="s">
        <v>1184</v>
      </c>
      <c r="AR68" s="38" t="s">
        <v>1185</v>
      </c>
      <c r="AS68" s="38" t="s">
        <v>1206</v>
      </c>
      <c r="AT68" s="38" t="s">
        <v>1206</v>
      </c>
      <c r="AU68" s="38" t="s">
        <v>1187</v>
      </c>
      <c r="AV68" s="17">
        <v>5000</v>
      </c>
      <c r="AW68" s="39" t="e">
        <f t="shared" si="5"/>
        <v>#VALUE!</v>
      </c>
      <c r="AX68" s="18"/>
    </row>
    <row r="69" spans="1:50" s="123" customFormat="1" ht="72" x14ac:dyDescent="0.2">
      <c r="A69" s="52" t="s">
        <v>40</v>
      </c>
      <c r="B69" s="52" t="s">
        <v>277</v>
      </c>
      <c r="C69" s="52" t="s">
        <v>276</v>
      </c>
      <c r="D69" s="52" t="s">
        <v>22</v>
      </c>
      <c r="E69" s="52" t="s">
        <v>349</v>
      </c>
      <c r="F69" s="121" t="s">
        <v>1641</v>
      </c>
      <c r="G69" s="52" t="s">
        <v>350</v>
      </c>
      <c r="H69" s="71" t="s">
        <v>270</v>
      </c>
      <c r="I69" s="71" t="s">
        <v>275</v>
      </c>
      <c r="J69" s="122">
        <v>7475000</v>
      </c>
      <c r="K69" s="249" t="s">
        <v>137</v>
      </c>
      <c r="L69" s="71"/>
      <c r="M69" s="71"/>
      <c r="N69" s="36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28"/>
      <c r="AC69" s="328"/>
      <c r="AD69" s="17"/>
      <c r="AE69" s="19" t="s">
        <v>3625</v>
      </c>
      <c r="AF69" s="52" t="s">
        <v>1207</v>
      </c>
      <c r="AG69" s="52" t="s">
        <v>3537</v>
      </c>
      <c r="AH69" s="52" t="s">
        <v>3451</v>
      </c>
      <c r="AI69" s="52" t="s">
        <v>3467</v>
      </c>
      <c r="AJ69" s="52"/>
      <c r="AK69" s="52" t="s">
        <v>1207</v>
      </c>
      <c r="AL69" s="52" t="s">
        <v>1568</v>
      </c>
      <c r="AM69" s="52" t="s">
        <v>3553</v>
      </c>
      <c r="AN69" s="250"/>
      <c r="AO69" s="250"/>
      <c r="AP69" s="119">
        <f t="shared" si="6"/>
        <v>7475000</v>
      </c>
      <c r="AQ69" s="331" t="s">
        <v>1208</v>
      </c>
      <c r="AR69" s="331" t="s">
        <v>1209</v>
      </c>
      <c r="AS69" s="331" t="s">
        <v>1210</v>
      </c>
      <c r="AT69" s="331" t="s">
        <v>1210</v>
      </c>
      <c r="AU69" s="331" t="s">
        <v>1211</v>
      </c>
      <c r="AV69" s="332"/>
      <c r="AW69" s="333">
        <v>0</v>
      </c>
      <c r="AX69" s="18"/>
    </row>
    <row r="70" spans="1:50" s="123" customFormat="1" ht="90" x14ac:dyDescent="0.2">
      <c r="A70" s="52" t="s">
        <v>40</v>
      </c>
      <c r="B70" s="52" t="s">
        <v>277</v>
      </c>
      <c r="C70" s="52" t="s">
        <v>276</v>
      </c>
      <c r="D70" s="52" t="s">
        <v>10</v>
      </c>
      <c r="E70" s="52" t="s">
        <v>311</v>
      </c>
      <c r="F70" s="121" t="s">
        <v>1642</v>
      </c>
      <c r="G70" s="52" t="s">
        <v>351</v>
      </c>
      <c r="H70" s="71" t="s">
        <v>352</v>
      </c>
      <c r="I70" s="71" t="s">
        <v>271</v>
      </c>
      <c r="J70" s="122">
        <v>1320000</v>
      </c>
      <c r="K70" s="249" t="s">
        <v>137</v>
      </c>
      <c r="L70" s="71"/>
      <c r="M70" s="71"/>
      <c r="N70" s="36" t="s">
        <v>3626</v>
      </c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28"/>
      <c r="AC70" s="328"/>
      <c r="AD70" s="17"/>
      <c r="AE70" s="19" t="s">
        <v>3627</v>
      </c>
      <c r="AF70" s="52" t="s">
        <v>2575</v>
      </c>
      <c r="AG70" s="52" t="s">
        <v>3537</v>
      </c>
      <c r="AH70" s="52" t="s">
        <v>3451</v>
      </c>
      <c r="AI70" s="52" t="s">
        <v>3467</v>
      </c>
      <c r="AJ70" s="52"/>
      <c r="AK70" s="52" t="s">
        <v>1212</v>
      </c>
      <c r="AL70" s="52" t="s">
        <v>1568</v>
      </c>
      <c r="AM70" s="52" t="s">
        <v>3553</v>
      </c>
      <c r="AN70" s="250"/>
      <c r="AO70" s="250"/>
      <c r="AP70" s="119">
        <f t="shared" si="6"/>
        <v>1320000</v>
      </c>
      <c r="AQ70" s="331" t="s">
        <v>1208</v>
      </c>
      <c r="AR70" s="331" t="s">
        <v>1209</v>
      </c>
      <c r="AS70" s="331" t="s">
        <v>1213</v>
      </c>
      <c r="AT70" s="331" t="s">
        <v>1213</v>
      </c>
      <c r="AU70" s="331" t="s">
        <v>1214</v>
      </c>
      <c r="AV70" s="332"/>
      <c r="AW70" s="333">
        <v>0</v>
      </c>
      <c r="AX70" s="18" t="s">
        <v>3629</v>
      </c>
    </row>
    <row r="71" spans="1:50" s="123" customFormat="1" ht="90" x14ac:dyDescent="0.2">
      <c r="A71" s="52" t="s">
        <v>40</v>
      </c>
      <c r="B71" s="52" t="s">
        <v>277</v>
      </c>
      <c r="C71" s="52" t="s">
        <v>276</v>
      </c>
      <c r="D71" s="52" t="s">
        <v>10</v>
      </c>
      <c r="E71" s="52" t="s">
        <v>311</v>
      </c>
      <c r="F71" s="121" t="s">
        <v>1643</v>
      </c>
      <c r="G71" s="52" t="s">
        <v>353</v>
      </c>
      <c r="H71" s="71" t="s">
        <v>354</v>
      </c>
      <c r="I71" s="71" t="s">
        <v>271</v>
      </c>
      <c r="J71" s="122">
        <v>2700000</v>
      </c>
      <c r="K71" s="249" t="s">
        <v>137</v>
      </c>
      <c r="L71" s="71"/>
      <c r="M71" s="71"/>
      <c r="N71" s="36" t="s">
        <v>3626</v>
      </c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28"/>
      <c r="AC71" s="328"/>
      <c r="AD71" s="17"/>
      <c r="AE71" s="19" t="s">
        <v>3627</v>
      </c>
      <c r="AF71" s="52" t="s">
        <v>2576</v>
      </c>
      <c r="AG71" s="52" t="s">
        <v>3537</v>
      </c>
      <c r="AH71" s="52" t="s">
        <v>3451</v>
      </c>
      <c r="AI71" s="52" t="s">
        <v>3467</v>
      </c>
      <c r="AJ71" s="52"/>
      <c r="AK71" s="52" t="s">
        <v>1212</v>
      </c>
      <c r="AL71" s="52" t="s">
        <v>1568</v>
      </c>
      <c r="AM71" s="52" t="s">
        <v>3553</v>
      </c>
      <c r="AN71" s="250"/>
      <c r="AO71" s="250"/>
      <c r="AP71" s="119">
        <f t="shared" si="6"/>
        <v>2700000</v>
      </c>
      <c r="AQ71" s="331" t="s">
        <v>1208</v>
      </c>
      <c r="AR71" s="331" t="s">
        <v>1209</v>
      </c>
      <c r="AS71" s="331" t="s">
        <v>1213</v>
      </c>
      <c r="AT71" s="331" t="s">
        <v>1213</v>
      </c>
      <c r="AU71" s="331" t="s">
        <v>1214</v>
      </c>
      <c r="AV71" s="332"/>
      <c r="AW71" s="333">
        <v>0</v>
      </c>
      <c r="AX71" s="18" t="s">
        <v>3629</v>
      </c>
    </row>
    <row r="72" spans="1:50" s="123" customFormat="1" ht="90" x14ac:dyDescent="0.2">
      <c r="A72" s="52" t="s">
        <v>40</v>
      </c>
      <c r="B72" s="52" t="s">
        <v>277</v>
      </c>
      <c r="C72" s="52" t="s">
        <v>276</v>
      </c>
      <c r="D72" s="52" t="s">
        <v>10</v>
      </c>
      <c r="E72" s="52" t="s">
        <v>311</v>
      </c>
      <c r="F72" s="121" t="s">
        <v>1644</v>
      </c>
      <c r="G72" s="52" t="s">
        <v>355</v>
      </c>
      <c r="H72" s="71" t="s">
        <v>319</v>
      </c>
      <c r="I72" s="71" t="s">
        <v>271</v>
      </c>
      <c r="J72" s="122">
        <v>88000</v>
      </c>
      <c r="K72" s="249" t="s">
        <v>137</v>
      </c>
      <c r="L72" s="71"/>
      <c r="M72" s="71"/>
      <c r="N72" s="36" t="s">
        <v>3626</v>
      </c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28"/>
      <c r="AC72" s="328"/>
      <c r="AD72" s="17"/>
      <c r="AE72" s="19" t="s">
        <v>3627</v>
      </c>
      <c r="AF72" s="52" t="s">
        <v>2576</v>
      </c>
      <c r="AG72" s="52" t="s">
        <v>3537</v>
      </c>
      <c r="AH72" s="52" t="s">
        <v>3451</v>
      </c>
      <c r="AI72" s="52" t="s">
        <v>3467</v>
      </c>
      <c r="AJ72" s="52"/>
      <c r="AK72" s="52" t="s">
        <v>1212</v>
      </c>
      <c r="AL72" s="52" t="s">
        <v>1568</v>
      </c>
      <c r="AM72" s="52" t="s">
        <v>3553</v>
      </c>
      <c r="AN72" s="250"/>
      <c r="AO72" s="250"/>
      <c r="AP72" s="119">
        <f t="shared" si="6"/>
        <v>88000</v>
      </c>
      <c r="AQ72" s="331" t="s">
        <v>1208</v>
      </c>
      <c r="AR72" s="331" t="s">
        <v>1209</v>
      </c>
      <c r="AS72" s="331" t="s">
        <v>1213</v>
      </c>
      <c r="AT72" s="331" t="s">
        <v>1213</v>
      </c>
      <c r="AU72" s="331" t="s">
        <v>1214</v>
      </c>
      <c r="AV72" s="332"/>
      <c r="AW72" s="333">
        <v>0</v>
      </c>
      <c r="AX72" s="18" t="s">
        <v>3629</v>
      </c>
    </row>
    <row r="73" spans="1:50" s="123" customFormat="1" ht="90" x14ac:dyDescent="0.2">
      <c r="A73" s="52" t="s">
        <v>40</v>
      </c>
      <c r="B73" s="52" t="s">
        <v>277</v>
      </c>
      <c r="C73" s="52" t="s">
        <v>276</v>
      </c>
      <c r="D73" s="52" t="s">
        <v>10</v>
      </c>
      <c r="E73" s="52" t="s">
        <v>311</v>
      </c>
      <c r="F73" s="121" t="s">
        <v>1645</v>
      </c>
      <c r="G73" s="52" t="s">
        <v>356</v>
      </c>
      <c r="H73" s="71" t="s">
        <v>317</v>
      </c>
      <c r="I73" s="71" t="s">
        <v>271</v>
      </c>
      <c r="J73" s="122">
        <v>50000</v>
      </c>
      <c r="K73" s="249" t="s">
        <v>137</v>
      </c>
      <c r="L73" s="71"/>
      <c r="M73" s="71"/>
      <c r="N73" s="36" t="s">
        <v>3626</v>
      </c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28"/>
      <c r="AC73" s="328"/>
      <c r="AD73" s="17"/>
      <c r="AE73" s="19" t="s">
        <v>3627</v>
      </c>
      <c r="AF73" s="52" t="s">
        <v>2576</v>
      </c>
      <c r="AG73" s="52" t="s">
        <v>3537</v>
      </c>
      <c r="AH73" s="52" t="s">
        <v>3451</v>
      </c>
      <c r="AI73" s="52" t="s">
        <v>3467</v>
      </c>
      <c r="AJ73" s="52"/>
      <c r="AK73" s="52" t="s">
        <v>1212</v>
      </c>
      <c r="AL73" s="52" t="s">
        <v>1568</v>
      </c>
      <c r="AM73" s="52" t="s">
        <v>3553</v>
      </c>
      <c r="AN73" s="250"/>
      <c r="AO73" s="250"/>
      <c r="AP73" s="119">
        <f t="shared" si="6"/>
        <v>50000</v>
      </c>
      <c r="AQ73" s="331" t="s">
        <v>1208</v>
      </c>
      <c r="AR73" s="331" t="s">
        <v>1209</v>
      </c>
      <c r="AS73" s="331" t="s">
        <v>1213</v>
      </c>
      <c r="AT73" s="331" t="s">
        <v>1213</v>
      </c>
      <c r="AU73" s="331" t="s">
        <v>1214</v>
      </c>
      <c r="AV73" s="332"/>
      <c r="AW73" s="333">
        <v>0</v>
      </c>
      <c r="AX73" s="18" t="s">
        <v>3629</v>
      </c>
    </row>
    <row r="74" spans="1:50" s="123" customFormat="1" ht="90" x14ac:dyDescent="0.2">
      <c r="A74" s="52" t="s">
        <v>40</v>
      </c>
      <c r="B74" s="52" t="s">
        <v>277</v>
      </c>
      <c r="C74" s="52" t="s">
        <v>276</v>
      </c>
      <c r="D74" s="52" t="s">
        <v>10</v>
      </c>
      <c r="E74" s="52" t="s">
        <v>311</v>
      </c>
      <c r="F74" s="121" t="s">
        <v>1646</v>
      </c>
      <c r="G74" s="52" t="s">
        <v>357</v>
      </c>
      <c r="H74" s="71" t="s">
        <v>269</v>
      </c>
      <c r="I74" s="71" t="s">
        <v>271</v>
      </c>
      <c r="J74" s="122">
        <v>30000</v>
      </c>
      <c r="K74" s="249" t="s">
        <v>137</v>
      </c>
      <c r="L74" s="71"/>
      <c r="M74" s="71"/>
      <c r="N74" s="36" t="s">
        <v>3626</v>
      </c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28"/>
      <c r="AC74" s="328"/>
      <c r="AD74" s="17"/>
      <c r="AE74" s="19" t="s">
        <v>3627</v>
      </c>
      <c r="AF74" s="52" t="s">
        <v>2576</v>
      </c>
      <c r="AG74" s="52" t="s">
        <v>3537</v>
      </c>
      <c r="AH74" s="52" t="s">
        <v>3451</v>
      </c>
      <c r="AI74" s="52" t="s">
        <v>3467</v>
      </c>
      <c r="AJ74" s="52"/>
      <c r="AK74" s="52" t="s">
        <v>1212</v>
      </c>
      <c r="AL74" s="52" t="s">
        <v>1568</v>
      </c>
      <c r="AM74" s="52" t="s">
        <v>3553</v>
      </c>
      <c r="AN74" s="250"/>
      <c r="AO74" s="250"/>
      <c r="AP74" s="119">
        <f t="shared" si="6"/>
        <v>30000</v>
      </c>
      <c r="AQ74" s="331" t="s">
        <v>1208</v>
      </c>
      <c r="AR74" s="331" t="s">
        <v>1209</v>
      </c>
      <c r="AS74" s="331" t="s">
        <v>1213</v>
      </c>
      <c r="AT74" s="331" t="s">
        <v>1213</v>
      </c>
      <c r="AU74" s="331" t="s">
        <v>1214</v>
      </c>
      <c r="AV74" s="332"/>
      <c r="AW74" s="333">
        <v>0</v>
      </c>
      <c r="AX74" s="18" t="s">
        <v>3629</v>
      </c>
    </row>
    <row r="75" spans="1:50" s="123" customFormat="1" ht="90" x14ac:dyDescent="0.2">
      <c r="A75" s="52" t="s">
        <v>40</v>
      </c>
      <c r="B75" s="52" t="s">
        <v>277</v>
      </c>
      <c r="C75" s="52" t="s">
        <v>276</v>
      </c>
      <c r="D75" s="52" t="s">
        <v>10</v>
      </c>
      <c r="E75" s="52" t="s">
        <v>311</v>
      </c>
      <c r="F75" s="121" t="s">
        <v>1647</v>
      </c>
      <c r="G75" s="52" t="s">
        <v>358</v>
      </c>
      <c r="H75" s="71" t="s">
        <v>269</v>
      </c>
      <c r="I75" s="71" t="s">
        <v>271</v>
      </c>
      <c r="J75" s="122">
        <v>8600</v>
      </c>
      <c r="K75" s="249" t="s">
        <v>137</v>
      </c>
      <c r="L75" s="71"/>
      <c r="M75" s="71"/>
      <c r="N75" s="36" t="s">
        <v>3626</v>
      </c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28"/>
      <c r="AC75" s="328"/>
      <c r="AD75" s="17"/>
      <c r="AE75" s="19" t="s">
        <v>3627</v>
      </c>
      <c r="AF75" s="52" t="s">
        <v>2576</v>
      </c>
      <c r="AG75" s="52" t="s">
        <v>3537</v>
      </c>
      <c r="AH75" s="52" t="s">
        <v>3451</v>
      </c>
      <c r="AI75" s="52" t="s">
        <v>3467</v>
      </c>
      <c r="AJ75" s="52"/>
      <c r="AK75" s="52" t="s">
        <v>1212</v>
      </c>
      <c r="AL75" s="52" t="s">
        <v>1568</v>
      </c>
      <c r="AM75" s="52" t="s">
        <v>3553</v>
      </c>
      <c r="AN75" s="250"/>
      <c r="AO75" s="250"/>
      <c r="AP75" s="119">
        <f t="shared" si="6"/>
        <v>8600</v>
      </c>
      <c r="AQ75" s="331" t="s">
        <v>1208</v>
      </c>
      <c r="AR75" s="331" t="s">
        <v>1209</v>
      </c>
      <c r="AS75" s="331" t="s">
        <v>1213</v>
      </c>
      <c r="AT75" s="331" t="s">
        <v>1213</v>
      </c>
      <c r="AU75" s="331" t="s">
        <v>1214</v>
      </c>
      <c r="AV75" s="332"/>
      <c r="AW75" s="333">
        <v>0</v>
      </c>
      <c r="AX75" s="18" t="s">
        <v>3629</v>
      </c>
    </row>
    <row r="76" spans="1:50" s="123" customFormat="1" ht="90" x14ac:dyDescent="0.2">
      <c r="A76" s="52" t="s">
        <v>40</v>
      </c>
      <c r="B76" s="52" t="s">
        <v>277</v>
      </c>
      <c r="C76" s="52" t="s">
        <v>276</v>
      </c>
      <c r="D76" s="52" t="s">
        <v>10</v>
      </c>
      <c r="E76" s="52" t="s">
        <v>311</v>
      </c>
      <c r="F76" s="121" t="s">
        <v>1648</v>
      </c>
      <c r="G76" s="52" t="s">
        <v>359</v>
      </c>
      <c r="H76" s="71" t="s">
        <v>360</v>
      </c>
      <c r="I76" s="71" t="s">
        <v>271</v>
      </c>
      <c r="J76" s="122">
        <v>375000</v>
      </c>
      <c r="K76" s="249" t="s">
        <v>137</v>
      </c>
      <c r="L76" s="71"/>
      <c r="M76" s="71"/>
      <c r="N76" s="36" t="s">
        <v>3626</v>
      </c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28"/>
      <c r="AC76" s="328"/>
      <c r="AD76" s="17"/>
      <c r="AE76" s="19" t="s">
        <v>3627</v>
      </c>
      <c r="AF76" s="52" t="s">
        <v>2576</v>
      </c>
      <c r="AG76" s="52" t="s">
        <v>3537</v>
      </c>
      <c r="AH76" s="52" t="s">
        <v>3451</v>
      </c>
      <c r="AI76" s="52" t="s">
        <v>3467</v>
      </c>
      <c r="AJ76" s="52"/>
      <c r="AK76" s="52" t="s">
        <v>1212</v>
      </c>
      <c r="AL76" s="52" t="s">
        <v>1568</v>
      </c>
      <c r="AM76" s="52" t="s">
        <v>3553</v>
      </c>
      <c r="AN76" s="250"/>
      <c r="AO76" s="250"/>
      <c r="AP76" s="119">
        <f t="shared" si="6"/>
        <v>375000</v>
      </c>
      <c r="AQ76" s="331" t="s">
        <v>1208</v>
      </c>
      <c r="AR76" s="331" t="s">
        <v>1209</v>
      </c>
      <c r="AS76" s="331" t="s">
        <v>1213</v>
      </c>
      <c r="AT76" s="331" t="s">
        <v>1213</v>
      </c>
      <c r="AU76" s="331" t="s">
        <v>1214</v>
      </c>
      <c r="AV76" s="332"/>
      <c r="AW76" s="333">
        <v>0</v>
      </c>
      <c r="AX76" s="18" t="s">
        <v>3629</v>
      </c>
    </row>
    <row r="77" spans="1:50" s="123" customFormat="1" ht="90" hidden="1" x14ac:dyDescent="0.2">
      <c r="A77" s="52" t="s">
        <v>40</v>
      </c>
      <c r="B77" s="52" t="s">
        <v>277</v>
      </c>
      <c r="C77" s="52" t="s">
        <v>276</v>
      </c>
      <c r="D77" s="52" t="s">
        <v>10</v>
      </c>
      <c r="E77" s="52" t="s">
        <v>311</v>
      </c>
      <c r="F77" s="121" t="s">
        <v>1649</v>
      </c>
      <c r="G77" s="52" t="s">
        <v>361</v>
      </c>
      <c r="H77" s="71" t="s">
        <v>270</v>
      </c>
      <c r="I77" s="71" t="s">
        <v>300</v>
      </c>
      <c r="J77" s="122">
        <v>85600</v>
      </c>
      <c r="K77" s="249" t="s">
        <v>137</v>
      </c>
      <c r="L77" s="71"/>
      <c r="M77" s="71"/>
      <c r="N77" s="40" t="s">
        <v>1188</v>
      </c>
      <c r="O77" s="18" t="s">
        <v>2577</v>
      </c>
      <c r="P77" s="132" t="s">
        <v>2553</v>
      </c>
      <c r="Q77" s="28" t="s">
        <v>1215</v>
      </c>
      <c r="R77" s="18" t="s">
        <v>1190</v>
      </c>
      <c r="S77" s="18" t="s">
        <v>1191</v>
      </c>
      <c r="T77" s="18" t="s">
        <v>2395</v>
      </c>
      <c r="U77" s="18" t="s">
        <v>2395</v>
      </c>
      <c r="V77" s="38" t="s">
        <v>2578</v>
      </c>
      <c r="W77" s="17">
        <v>85600</v>
      </c>
      <c r="X77" s="18" t="s">
        <v>1182</v>
      </c>
      <c r="Y77" s="132" t="s">
        <v>2579</v>
      </c>
      <c r="Z77" s="17">
        <v>85600</v>
      </c>
      <c r="AA77" s="36" t="s">
        <v>2580</v>
      </c>
      <c r="AB77" s="132" t="s">
        <v>2579</v>
      </c>
      <c r="AC77" s="132" t="s">
        <v>2579</v>
      </c>
      <c r="AD77" s="17">
        <v>85600</v>
      </c>
      <c r="AE77" s="19" t="s">
        <v>3628</v>
      </c>
      <c r="AF77" s="52" t="s">
        <v>3461</v>
      </c>
      <c r="AG77" s="52" t="s">
        <v>3544</v>
      </c>
      <c r="AH77" s="52" t="s">
        <v>3475</v>
      </c>
      <c r="AI77" s="52" t="s">
        <v>2456</v>
      </c>
      <c r="AJ77" s="52"/>
      <c r="AK77" s="52" t="s">
        <v>1212</v>
      </c>
      <c r="AL77" s="52" t="s">
        <v>1568</v>
      </c>
      <c r="AM77" s="52" t="s">
        <v>3553</v>
      </c>
      <c r="AN77" s="250">
        <v>85600</v>
      </c>
      <c r="AO77" s="250"/>
      <c r="AP77" s="119">
        <f t="shared" si="6"/>
        <v>0</v>
      </c>
      <c r="AQ77" s="38" t="s">
        <v>1184</v>
      </c>
      <c r="AR77" s="38" t="s">
        <v>1185</v>
      </c>
      <c r="AS77" s="38" t="s">
        <v>1186</v>
      </c>
      <c r="AT77" s="38" t="s">
        <v>1186</v>
      </c>
      <c r="AU77" s="38" t="s">
        <v>1187</v>
      </c>
      <c r="AV77" s="18"/>
      <c r="AW77" s="39">
        <v>0</v>
      </c>
      <c r="AX77" s="18" t="s">
        <v>2395</v>
      </c>
    </row>
    <row r="78" spans="1:50" s="123" customFormat="1" ht="90" x14ac:dyDescent="0.2">
      <c r="A78" s="52" t="s">
        <v>40</v>
      </c>
      <c r="B78" s="52" t="s">
        <v>277</v>
      </c>
      <c r="C78" s="52" t="s">
        <v>276</v>
      </c>
      <c r="D78" s="52" t="s">
        <v>10</v>
      </c>
      <c r="E78" s="52" t="s">
        <v>311</v>
      </c>
      <c r="F78" s="121" t="s">
        <v>1650</v>
      </c>
      <c r="G78" s="52" t="s">
        <v>362</v>
      </c>
      <c r="H78" s="71" t="s">
        <v>272</v>
      </c>
      <c r="I78" s="71" t="s">
        <v>271</v>
      </c>
      <c r="J78" s="122">
        <v>108000</v>
      </c>
      <c r="K78" s="249" t="s">
        <v>137</v>
      </c>
      <c r="L78" s="71"/>
      <c r="M78" s="71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28"/>
      <c r="AC78" s="328"/>
      <c r="AD78" s="17"/>
      <c r="AE78" s="19" t="s">
        <v>3627</v>
      </c>
      <c r="AF78" s="52" t="s">
        <v>2576</v>
      </c>
      <c r="AG78" s="52" t="s">
        <v>3537</v>
      </c>
      <c r="AH78" s="52" t="s">
        <v>3451</v>
      </c>
      <c r="AI78" s="52" t="s">
        <v>3467</v>
      </c>
      <c r="AJ78" s="52"/>
      <c r="AK78" s="52" t="s">
        <v>1212</v>
      </c>
      <c r="AL78" s="52" t="s">
        <v>1568</v>
      </c>
      <c r="AM78" s="52" t="s">
        <v>3553</v>
      </c>
      <c r="AN78" s="250"/>
      <c r="AO78" s="250"/>
      <c r="AP78" s="119">
        <f t="shared" si="6"/>
        <v>108000</v>
      </c>
      <c r="AQ78" s="331" t="s">
        <v>1208</v>
      </c>
      <c r="AR78" s="331" t="s">
        <v>1209</v>
      </c>
      <c r="AS78" s="331" t="s">
        <v>1213</v>
      </c>
      <c r="AT78" s="331" t="s">
        <v>1213</v>
      </c>
      <c r="AU78" s="331" t="s">
        <v>1214</v>
      </c>
      <c r="AV78" s="332"/>
      <c r="AW78" s="333">
        <v>0</v>
      </c>
      <c r="AX78" s="18" t="s">
        <v>3629</v>
      </c>
    </row>
    <row r="79" spans="1:50" s="123" customFormat="1" ht="90" x14ac:dyDescent="0.2">
      <c r="A79" s="52" t="s">
        <v>40</v>
      </c>
      <c r="B79" s="52" t="s">
        <v>277</v>
      </c>
      <c r="C79" s="52" t="s">
        <v>276</v>
      </c>
      <c r="D79" s="52" t="s">
        <v>10</v>
      </c>
      <c r="E79" s="52" t="s">
        <v>311</v>
      </c>
      <c r="F79" s="121" t="s">
        <v>1651</v>
      </c>
      <c r="G79" s="52" t="s">
        <v>363</v>
      </c>
      <c r="H79" s="71" t="s">
        <v>269</v>
      </c>
      <c r="I79" s="71" t="s">
        <v>274</v>
      </c>
      <c r="J79" s="122">
        <v>42000</v>
      </c>
      <c r="K79" s="71"/>
      <c r="L79" s="71"/>
      <c r="M79" s="249" t="s">
        <v>137</v>
      </c>
      <c r="N79" s="28"/>
      <c r="O79" s="18"/>
      <c r="P79" s="36"/>
      <c r="Q79" s="28"/>
      <c r="R79" s="18"/>
      <c r="S79" s="18"/>
      <c r="T79" s="18"/>
      <c r="U79" s="18"/>
      <c r="V79" s="18"/>
      <c r="W79" s="17"/>
      <c r="X79" s="18"/>
      <c r="Y79" s="41"/>
      <c r="Z79" s="17"/>
      <c r="AA79" s="36"/>
      <c r="AB79" s="328"/>
      <c r="AC79" s="328"/>
      <c r="AD79" s="17"/>
      <c r="AE79" s="19" t="s">
        <v>3627</v>
      </c>
      <c r="AF79" s="52" t="s">
        <v>2576</v>
      </c>
      <c r="AG79" s="52" t="s">
        <v>3537</v>
      </c>
      <c r="AH79" s="52" t="s">
        <v>3451</v>
      </c>
      <c r="AI79" s="52" t="s">
        <v>3467</v>
      </c>
      <c r="AJ79" s="52"/>
      <c r="AK79" s="52" t="s">
        <v>1183</v>
      </c>
      <c r="AL79" s="52" t="s">
        <v>1570</v>
      </c>
      <c r="AM79" s="52" t="s">
        <v>3553</v>
      </c>
      <c r="AN79" s="250"/>
      <c r="AO79" s="250"/>
      <c r="AP79" s="119">
        <f t="shared" si="6"/>
        <v>42000</v>
      </c>
      <c r="AQ79" s="331" t="s">
        <v>1208</v>
      </c>
      <c r="AR79" s="331" t="s">
        <v>1209</v>
      </c>
      <c r="AS79" s="331" t="s">
        <v>1213</v>
      </c>
      <c r="AT79" s="331" t="s">
        <v>1213</v>
      </c>
      <c r="AU79" s="331" t="s">
        <v>1214</v>
      </c>
      <c r="AV79" s="332"/>
      <c r="AW79" s="333">
        <v>0</v>
      </c>
      <c r="AX79" s="18" t="s">
        <v>3629</v>
      </c>
    </row>
    <row r="80" spans="1:50" s="123" customFormat="1" ht="72" x14ac:dyDescent="0.2">
      <c r="A80" s="52" t="s">
        <v>20</v>
      </c>
      <c r="B80" s="52" t="s">
        <v>277</v>
      </c>
      <c r="C80" s="52" t="s">
        <v>276</v>
      </c>
      <c r="D80" s="52" t="s">
        <v>286</v>
      </c>
      <c r="E80" s="52" t="s">
        <v>310</v>
      </c>
      <c r="F80" s="121" t="s">
        <v>1652</v>
      </c>
      <c r="G80" s="52" t="s">
        <v>364</v>
      </c>
      <c r="H80" s="71" t="s">
        <v>269</v>
      </c>
      <c r="I80" s="71" t="s">
        <v>271</v>
      </c>
      <c r="J80" s="122">
        <v>28200</v>
      </c>
      <c r="K80" s="71"/>
      <c r="L80" s="71"/>
      <c r="M80" s="249" t="s">
        <v>137</v>
      </c>
      <c r="N80" s="28"/>
      <c r="O80" s="18"/>
      <c r="P80" s="36"/>
      <c r="Q80" s="28" t="s">
        <v>3630</v>
      </c>
      <c r="R80" s="332" t="s">
        <v>15</v>
      </c>
      <c r="S80" s="332" t="s">
        <v>3631</v>
      </c>
      <c r="T80" s="332" t="s">
        <v>2862</v>
      </c>
      <c r="U80" s="332" t="s">
        <v>3632</v>
      </c>
      <c r="V80" s="18"/>
      <c r="W80" s="17"/>
      <c r="X80" s="18"/>
      <c r="Y80" s="41"/>
      <c r="Z80" s="17"/>
      <c r="AA80" s="36"/>
      <c r="AB80" s="328"/>
      <c r="AC80" s="328"/>
      <c r="AD80" s="336"/>
      <c r="AE80" s="18" t="s">
        <v>3633</v>
      </c>
      <c r="AF80" s="71" t="s">
        <v>3468</v>
      </c>
      <c r="AG80" s="71" t="s">
        <v>3541</v>
      </c>
      <c r="AH80" s="71" t="s">
        <v>1571</v>
      </c>
      <c r="AI80" s="52" t="s">
        <v>3467</v>
      </c>
      <c r="AJ80" s="52"/>
      <c r="AK80" s="71" t="s">
        <v>1216</v>
      </c>
      <c r="AL80" s="71" t="s">
        <v>1571</v>
      </c>
      <c r="AM80" s="52" t="s">
        <v>3553</v>
      </c>
      <c r="AN80" s="250"/>
      <c r="AO80" s="250"/>
      <c r="AP80" s="119">
        <f t="shared" si="6"/>
        <v>28200</v>
      </c>
      <c r="AQ80" s="338">
        <v>242232</v>
      </c>
      <c r="AR80" s="338">
        <v>242236</v>
      </c>
      <c r="AS80" s="338">
        <v>242243</v>
      </c>
      <c r="AT80" s="338">
        <v>242246</v>
      </c>
      <c r="AU80" s="338">
        <v>242247</v>
      </c>
      <c r="AV80" s="339">
        <v>28200</v>
      </c>
      <c r="AW80" s="332">
        <v>0</v>
      </c>
      <c r="AX80" s="332"/>
    </row>
    <row r="81" spans="1:50" s="123" customFormat="1" ht="90" x14ac:dyDescent="0.2">
      <c r="A81" s="52" t="s">
        <v>20</v>
      </c>
      <c r="B81" s="52" t="s">
        <v>277</v>
      </c>
      <c r="C81" s="52" t="s">
        <v>276</v>
      </c>
      <c r="D81" s="52" t="s">
        <v>13</v>
      </c>
      <c r="E81" s="52" t="s">
        <v>310</v>
      </c>
      <c r="F81" s="121" t="s">
        <v>1653</v>
      </c>
      <c r="G81" s="52" t="s">
        <v>365</v>
      </c>
      <c r="H81" s="71" t="s">
        <v>270</v>
      </c>
      <c r="I81" s="71" t="s">
        <v>271</v>
      </c>
      <c r="J81" s="122">
        <v>6000</v>
      </c>
      <c r="K81" s="71"/>
      <c r="L81" s="71"/>
      <c r="M81" s="249" t="s">
        <v>137</v>
      </c>
      <c r="N81" s="28"/>
      <c r="O81" s="18"/>
      <c r="P81" s="36"/>
      <c r="Q81" s="28" t="s">
        <v>3634</v>
      </c>
      <c r="R81" s="332" t="s">
        <v>1295</v>
      </c>
      <c r="S81" s="332" t="s">
        <v>3631</v>
      </c>
      <c r="T81" s="332" t="s">
        <v>3635</v>
      </c>
      <c r="U81" s="332" t="s">
        <v>3636</v>
      </c>
      <c r="V81" s="18"/>
      <c r="W81" s="17"/>
      <c r="X81" s="32"/>
      <c r="Y81" s="41"/>
      <c r="Z81" s="17"/>
      <c r="AA81" s="36"/>
      <c r="AB81" s="328"/>
      <c r="AC81" s="328"/>
      <c r="AD81" s="336"/>
      <c r="AE81" s="18" t="s">
        <v>3633</v>
      </c>
      <c r="AF81" s="71" t="s">
        <v>3469</v>
      </c>
      <c r="AG81" s="71" t="s">
        <v>3541</v>
      </c>
      <c r="AH81" s="71" t="s">
        <v>1571</v>
      </c>
      <c r="AI81" s="52" t="s">
        <v>3467</v>
      </c>
      <c r="AJ81" s="52"/>
      <c r="AK81" s="71" t="s">
        <v>1216</v>
      </c>
      <c r="AL81" s="71" t="s">
        <v>1571</v>
      </c>
      <c r="AM81" s="52" t="s">
        <v>3553</v>
      </c>
      <c r="AN81" s="250"/>
      <c r="AO81" s="250"/>
      <c r="AP81" s="119">
        <f t="shared" si="6"/>
        <v>6000</v>
      </c>
      <c r="AQ81" s="338">
        <v>242232</v>
      </c>
      <c r="AR81" s="338">
        <v>242236</v>
      </c>
      <c r="AS81" s="338">
        <v>242243</v>
      </c>
      <c r="AT81" s="338">
        <v>242246</v>
      </c>
      <c r="AU81" s="338">
        <v>242247</v>
      </c>
      <c r="AV81" s="339">
        <v>6000</v>
      </c>
      <c r="AW81" s="332">
        <v>0</v>
      </c>
      <c r="AX81" s="332"/>
    </row>
    <row r="82" spans="1:50" s="123" customFormat="1" ht="90" x14ac:dyDescent="0.2">
      <c r="A82" s="52" t="s">
        <v>20</v>
      </c>
      <c r="B82" s="52" t="s">
        <v>277</v>
      </c>
      <c r="C82" s="52" t="s">
        <v>276</v>
      </c>
      <c r="D82" s="52" t="s">
        <v>13</v>
      </c>
      <c r="E82" s="52" t="s">
        <v>310</v>
      </c>
      <c r="F82" s="121" t="s">
        <v>1654</v>
      </c>
      <c r="G82" s="52" t="s">
        <v>366</v>
      </c>
      <c r="H82" s="71" t="s">
        <v>319</v>
      </c>
      <c r="I82" s="71" t="s">
        <v>271</v>
      </c>
      <c r="J82" s="122">
        <v>32000</v>
      </c>
      <c r="K82" s="71"/>
      <c r="L82" s="71"/>
      <c r="M82" s="249" t="s">
        <v>137</v>
      </c>
      <c r="N82" s="28"/>
      <c r="O82" s="18"/>
      <c r="P82" s="36"/>
      <c r="Q82" s="28" t="s">
        <v>3634</v>
      </c>
      <c r="R82" s="332" t="s">
        <v>1295</v>
      </c>
      <c r="S82" s="332" t="s">
        <v>3631</v>
      </c>
      <c r="T82" s="332" t="s">
        <v>3320</v>
      </c>
      <c r="U82" s="332"/>
      <c r="V82" s="18"/>
      <c r="W82" s="17"/>
      <c r="X82" s="18"/>
      <c r="Y82" s="41"/>
      <c r="Z82" s="17"/>
      <c r="AA82" s="36"/>
      <c r="AB82" s="328"/>
      <c r="AC82" s="328"/>
      <c r="AD82" s="336"/>
      <c r="AE82" s="18" t="s">
        <v>3633</v>
      </c>
      <c r="AF82" s="71" t="s">
        <v>3468</v>
      </c>
      <c r="AG82" s="71" t="s">
        <v>3541</v>
      </c>
      <c r="AH82" s="71" t="s">
        <v>1571</v>
      </c>
      <c r="AI82" s="52" t="s">
        <v>3467</v>
      </c>
      <c r="AJ82" s="52"/>
      <c r="AK82" s="71" t="s">
        <v>1216</v>
      </c>
      <c r="AL82" s="71" t="s">
        <v>1571</v>
      </c>
      <c r="AM82" s="52" t="s">
        <v>3553</v>
      </c>
      <c r="AN82" s="250"/>
      <c r="AO82" s="250"/>
      <c r="AP82" s="119">
        <f t="shared" si="6"/>
        <v>32000</v>
      </c>
      <c r="AQ82" s="338">
        <v>242232</v>
      </c>
      <c r="AR82" s="338">
        <v>242236</v>
      </c>
      <c r="AS82" s="338">
        <v>242243</v>
      </c>
      <c r="AT82" s="338">
        <v>242246</v>
      </c>
      <c r="AU82" s="338">
        <v>242247</v>
      </c>
      <c r="AV82" s="339">
        <v>32000</v>
      </c>
      <c r="AW82" s="332">
        <v>0</v>
      </c>
      <c r="AX82" s="332"/>
    </row>
    <row r="83" spans="1:50" s="123" customFormat="1" ht="90" hidden="1" x14ac:dyDescent="0.2">
      <c r="A83" s="52" t="s">
        <v>20</v>
      </c>
      <c r="B83" s="52" t="s">
        <v>277</v>
      </c>
      <c r="C83" s="52" t="s">
        <v>276</v>
      </c>
      <c r="D83" s="52" t="s">
        <v>33</v>
      </c>
      <c r="E83" s="52" t="s">
        <v>310</v>
      </c>
      <c r="F83" s="121" t="s">
        <v>1655</v>
      </c>
      <c r="G83" s="52" t="s">
        <v>367</v>
      </c>
      <c r="H83" s="71" t="s">
        <v>303</v>
      </c>
      <c r="I83" s="71" t="s">
        <v>335</v>
      </c>
      <c r="J83" s="122">
        <v>7000</v>
      </c>
      <c r="K83" s="249" t="s">
        <v>137</v>
      </c>
      <c r="L83" s="71"/>
      <c r="M83" s="71"/>
      <c r="N83" s="28" t="s">
        <v>1217</v>
      </c>
      <c r="O83" s="43" t="s">
        <v>2768</v>
      </c>
      <c r="P83" s="36" t="s">
        <v>3637</v>
      </c>
      <c r="Q83" s="28" t="s">
        <v>3638</v>
      </c>
      <c r="R83" s="18" t="s">
        <v>15</v>
      </c>
      <c r="S83" s="18" t="s">
        <v>3631</v>
      </c>
      <c r="T83" s="18"/>
      <c r="U83" s="18"/>
      <c r="V83" s="36" t="s">
        <v>3639</v>
      </c>
      <c r="W83" s="17">
        <v>7000</v>
      </c>
      <c r="X83" s="18">
        <v>1</v>
      </c>
      <c r="Y83" s="42">
        <v>242326</v>
      </c>
      <c r="Z83" s="17">
        <v>6000</v>
      </c>
      <c r="AA83" s="36" t="s">
        <v>3640</v>
      </c>
      <c r="AB83" s="36"/>
      <c r="AC83" s="36"/>
      <c r="AD83" s="17"/>
      <c r="AE83" s="19" t="s">
        <v>3641</v>
      </c>
      <c r="AF83" s="52" t="s">
        <v>2584</v>
      </c>
      <c r="AG83" s="52" t="s">
        <v>3544</v>
      </c>
      <c r="AH83" s="52" t="s">
        <v>3476</v>
      </c>
      <c r="AI83" s="52" t="s">
        <v>2456</v>
      </c>
      <c r="AJ83" s="52"/>
      <c r="AK83" s="52" t="s">
        <v>1218</v>
      </c>
      <c r="AL83" s="52" t="s">
        <v>1571</v>
      </c>
      <c r="AM83" s="52" t="s">
        <v>3553</v>
      </c>
      <c r="AN83" s="250">
        <v>6000</v>
      </c>
      <c r="AO83" s="250"/>
      <c r="AP83" s="119">
        <f t="shared" si="6"/>
        <v>1000</v>
      </c>
      <c r="AQ83" s="338">
        <v>242235</v>
      </c>
      <c r="AR83" s="338">
        <v>242246</v>
      </c>
      <c r="AS83" s="338">
        <v>242326</v>
      </c>
      <c r="AT83" s="338">
        <v>242326</v>
      </c>
      <c r="AU83" s="338">
        <v>242326</v>
      </c>
      <c r="AV83" s="336">
        <v>7000</v>
      </c>
      <c r="AW83" s="332">
        <v>0</v>
      </c>
      <c r="AX83" s="332"/>
    </row>
    <row r="84" spans="1:50" s="123" customFormat="1" ht="90" hidden="1" x14ac:dyDescent="0.2">
      <c r="A84" s="52" t="s">
        <v>20</v>
      </c>
      <c r="B84" s="52" t="s">
        <v>277</v>
      </c>
      <c r="C84" s="52" t="s">
        <v>276</v>
      </c>
      <c r="D84" s="52" t="s">
        <v>33</v>
      </c>
      <c r="E84" s="52" t="s">
        <v>310</v>
      </c>
      <c r="F84" s="121" t="s">
        <v>1656</v>
      </c>
      <c r="G84" s="52" t="s">
        <v>368</v>
      </c>
      <c r="H84" s="71" t="s">
        <v>270</v>
      </c>
      <c r="I84" s="71" t="s">
        <v>274</v>
      </c>
      <c r="J84" s="122">
        <v>35000</v>
      </c>
      <c r="K84" s="249" t="s">
        <v>137</v>
      </c>
      <c r="L84" s="71"/>
      <c r="M84" s="71"/>
      <c r="N84" s="28" t="s">
        <v>1217</v>
      </c>
      <c r="O84" s="43" t="s">
        <v>2768</v>
      </c>
      <c r="P84" s="36" t="s">
        <v>3637</v>
      </c>
      <c r="Q84" s="28" t="s">
        <v>3638</v>
      </c>
      <c r="R84" s="18" t="s">
        <v>15</v>
      </c>
      <c r="S84" s="18" t="s">
        <v>3631</v>
      </c>
      <c r="T84" s="18"/>
      <c r="U84" s="18"/>
      <c r="V84" s="36" t="s">
        <v>3639</v>
      </c>
      <c r="W84" s="17">
        <v>35000</v>
      </c>
      <c r="X84" s="18">
        <v>1</v>
      </c>
      <c r="Y84" s="42">
        <v>242326</v>
      </c>
      <c r="Z84" s="17">
        <v>35000</v>
      </c>
      <c r="AA84" s="36" t="s">
        <v>3640</v>
      </c>
      <c r="AB84" s="36"/>
      <c r="AC84" s="36"/>
      <c r="AD84" s="17"/>
      <c r="AE84" s="19" t="s">
        <v>3641</v>
      </c>
      <c r="AF84" s="52" t="s">
        <v>2584</v>
      </c>
      <c r="AG84" s="52" t="s">
        <v>3544</v>
      </c>
      <c r="AH84" s="52" t="s">
        <v>3476</v>
      </c>
      <c r="AI84" s="52" t="s">
        <v>2456</v>
      </c>
      <c r="AJ84" s="52"/>
      <c r="AK84" s="52" t="s">
        <v>1218</v>
      </c>
      <c r="AL84" s="52" t="s">
        <v>1571</v>
      </c>
      <c r="AM84" s="52" t="s">
        <v>3553</v>
      </c>
      <c r="AN84" s="122">
        <v>35000</v>
      </c>
      <c r="AO84" s="250"/>
      <c r="AP84" s="119">
        <f t="shared" si="6"/>
        <v>0</v>
      </c>
      <c r="AQ84" s="338">
        <v>242236</v>
      </c>
      <c r="AR84" s="338">
        <v>242257</v>
      </c>
      <c r="AS84" s="338">
        <v>242326</v>
      </c>
      <c r="AT84" s="338">
        <v>242326</v>
      </c>
      <c r="AU84" s="338">
        <v>242326</v>
      </c>
      <c r="AV84" s="336">
        <v>35000</v>
      </c>
      <c r="AW84" s="332">
        <v>0</v>
      </c>
      <c r="AX84" s="332"/>
    </row>
    <row r="85" spans="1:50" s="123" customFormat="1" ht="90" hidden="1" x14ac:dyDescent="0.2">
      <c r="A85" s="52" t="s">
        <v>20</v>
      </c>
      <c r="B85" s="52" t="s">
        <v>277</v>
      </c>
      <c r="C85" s="52" t="s">
        <v>276</v>
      </c>
      <c r="D85" s="52" t="s">
        <v>33</v>
      </c>
      <c r="E85" s="52" t="s">
        <v>310</v>
      </c>
      <c r="F85" s="121" t="s">
        <v>1657</v>
      </c>
      <c r="G85" s="52" t="s">
        <v>369</v>
      </c>
      <c r="H85" s="71" t="s">
        <v>270</v>
      </c>
      <c r="I85" s="71" t="s">
        <v>274</v>
      </c>
      <c r="J85" s="122">
        <v>35000</v>
      </c>
      <c r="K85" s="249" t="s">
        <v>137</v>
      </c>
      <c r="L85" s="71"/>
      <c r="M85" s="71"/>
      <c r="N85" s="28" t="s">
        <v>1217</v>
      </c>
      <c r="O85" s="43" t="s">
        <v>2768</v>
      </c>
      <c r="P85" s="36" t="s">
        <v>3637</v>
      </c>
      <c r="Q85" s="28" t="s">
        <v>3638</v>
      </c>
      <c r="R85" s="18" t="s">
        <v>15</v>
      </c>
      <c r="S85" s="18" t="s">
        <v>3631</v>
      </c>
      <c r="T85" s="18"/>
      <c r="U85" s="18"/>
      <c r="V85" s="36" t="s">
        <v>3639</v>
      </c>
      <c r="W85" s="17">
        <v>35000</v>
      </c>
      <c r="X85" s="18">
        <v>1</v>
      </c>
      <c r="Y85" s="42">
        <v>242326</v>
      </c>
      <c r="Z85" s="17">
        <v>35000</v>
      </c>
      <c r="AA85" s="36" t="s">
        <v>3640</v>
      </c>
      <c r="AB85" s="36"/>
      <c r="AC85" s="36"/>
      <c r="AD85" s="17"/>
      <c r="AE85" s="19" t="s">
        <v>3641</v>
      </c>
      <c r="AF85" s="52" t="s">
        <v>2584</v>
      </c>
      <c r="AG85" s="52" t="s">
        <v>3544</v>
      </c>
      <c r="AH85" s="52" t="s">
        <v>3476</v>
      </c>
      <c r="AI85" s="52" t="s">
        <v>2456</v>
      </c>
      <c r="AJ85" s="52"/>
      <c r="AK85" s="52" t="s">
        <v>1218</v>
      </c>
      <c r="AL85" s="52" t="s">
        <v>1571</v>
      </c>
      <c r="AM85" s="52" t="s">
        <v>3553</v>
      </c>
      <c r="AN85" s="122">
        <v>35000</v>
      </c>
      <c r="AO85" s="250"/>
      <c r="AP85" s="119">
        <f t="shared" si="6"/>
        <v>0</v>
      </c>
      <c r="AQ85" s="338">
        <v>242236</v>
      </c>
      <c r="AR85" s="338">
        <v>242257</v>
      </c>
      <c r="AS85" s="338">
        <v>242326</v>
      </c>
      <c r="AT85" s="338">
        <v>242326</v>
      </c>
      <c r="AU85" s="338">
        <v>242326</v>
      </c>
      <c r="AV85" s="336">
        <v>35000</v>
      </c>
      <c r="AW85" s="332">
        <v>0</v>
      </c>
      <c r="AX85" s="332"/>
    </row>
    <row r="86" spans="1:50" s="123" customFormat="1" ht="90" hidden="1" x14ac:dyDescent="0.2">
      <c r="A86" s="52" t="s">
        <v>20</v>
      </c>
      <c r="B86" s="52" t="s">
        <v>277</v>
      </c>
      <c r="C86" s="52" t="s">
        <v>276</v>
      </c>
      <c r="D86" s="52" t="s">
        <v>33</v>
      </c>
      <c r="E86" s="52" t="s">
        <v>310</v>
      </c>
      <c r="F86" s="121" t="s">
        <v>1658</v>
      </c>
      <c r="G86" s="52" t="s">
        <v>370</v>
      </c>
      <c r="H86" s="71" t="s">
        <v>269</v>
      </c>
      <c r="I86" s="71" t="s">
        <v>274</v>
      </c>
      <c r="J86" s="122">
        <v>7000</v>
      </c>
      <c r="K86" s="249" t="s">
        <v>137</v>
      </c>
      <c r="L86" s="71"/>
      <c r="M86" s="71"/>
      <c r="N86" s="28" t="s">
        <v>1217</v>
      </c>
      <c r="O86" s="43" t="s">
        <v>2768</v>
      </c>
      <c r="P86" s="36" t="s">
        <v>3637</v>
      </c>
      <c r="Q86" s="28" t="s">
        <v>3638</v>
      </c>
      <c r="R86" s="18" t="s">
        <v>15</v>
      </c>
      <c r="S86" s="18" t="s">
        <v>3631</v>
      </c>
      <c r="T86" s="18"/>
      <c r="U86" s="18"/>
      <c r="V86" s="36" t="s">
        <v>3639</v>
      </c>
      <c r="W86" s="17">
        <v>7000</v>
      </c>
      <c r="X86" s="18">
        <v>1</v>
      </c>
      <c r="Y86" s="42">
        <v>242326</v>
      </c>
      <c r="Z86" s="17">
        <v>7000</v>
      </c>
      <c r="AA86" s="36" t="s">
        <v>3640</v>
      </c>
      <c r="AB86" s="36"/>
      <c r="AC86" s="36"/>
      <c r="AD86" s="17"/>
      <c r="AE86" s="19" t="s">
        <v>3641</v>
      </c>
      <c r="AF86" s="52" t="s">
        <v>2584</v>
      </c>
      <c r="AG86" s="52" t="s">
        <v>3544</v>
      </c>
      <c r="AH86" s="52" t="s">
        <v>3476</v>
      </c>
      <c r="AI86" s="52" t="s">
        <v>2456</v>
      </c>
      <c r="AJ86" s="52"/>
      <c r="AK86" s="52" t="s">
        <v>1218</v>
      </c>
      <c r="AL86" s="52" t="s">
        <v>1571</v>
      </c>
      <c r="AM86" s="52" t="s">
        <v>3553</v>
      </c>
      <c r="AN86" s="122">
        <v>7000</v>
      </c>
      <c r="AO86" s="250"/>
      <c r="AP86" s="119">
        <f t="shared" si="6"/>
        <v>0</v>
      </c>
      <c r="AQ86" s="338">
        <v>242236</v>
      </c>
      <c r="AR86" s="338">
        <v>242257</v>
      </c>
      <c r="AS86" s="338">
        <v>242326</v>
      </c>
      <c r="AT86" s="338">
        <v>242326</v>
      </c>
      <c r="AU86" s="338">
        <v>242326</v>
      </c>
      <c r="AV86" s="336">
        <v>7000</v>
      </c>
      <c r="AW86" s="332">
        <v>0</v>
      </c>
      <c r="AX86" s="332"/>
    </row>
    <row r="87" spans="1:50" s="123" customFormat="1" ht="90" hidden="1" x14ac:dyDescent="0.2">
      <c r="A87" s="52" t="s">
        <v>20</v>
      </c>
      <c r="B87" s="52" t="s">
        <v>277</v>
      </c>
      <c r="C87" s="52" t="s">
        <v>276</v>
      </c>
      <c r="D87" s="52" t="s">
        <v>33</v>
      </c>
      <c r="E87" s="52" t="s">
        <v>310</v>
      </c>
      <c r="F87" s="121" t="s">
        <v>1659</v>
      </c>
      <c r="G87" s="52" t="s">
        <v>371</v>
      </c>
      <c r="H87" s="71" t="s">
        <v>319</v>
      </c>
      <c r="I87" s="71" t="s">
        <v>274</v>
      </c>
      <c r="J87" s="122">
        <v>200000</v>
      </c>
      <c r="K87" s="249" t="s">
        <v>137</v>
      </c>
      <c r="L87" s="71"/>
      <c r="M87" s="71"/>
      <c r="N87" s="28" t="s">
        <v>1217</v>
      </c>
      <c r="O87" s="43" t="s">
        <v>2768</v>
      </c>
      <c r="P87" s="36" t="s">
        <v>3637</v>
      </c>
      <c r="Q87" s="28" t="s">
        <v>3638</v>
      </c>
      <c r="R87" s="18" t="s">
        <v>15</v>
      </c>
      <c r="S87" s="18" t="s">
        <v>3631</v>
      </c>
      <c r="T87" s="18"/>
      <c r="U87" s="18"/>
      <c r="V87" s="36" t="s">
        <v>3639</v>
      </c>
      <c r="W87" s="17">
        <v>200000</v>
      </c>
      <c r="X87" s="18">
        <v>1</v>
      </c>
      <c r="Y87" s="42">
        <v>242326</v>
      </c>
      <c r="Z87" s="17">
        <v>200000</v>
      </c>
      <c r="AA87" s="36" t="s">
        <v>3640</v>
      </c>
      <c r="AB87" s="36"/>
      <c r="AC87" s="36"/>
      <c r="AD87" s="17"/>
      <c r="AE87" s="19" t="s">
        <v>3641</v>
      </c>
      <c r="AF87" s="52" t="s">
        <v>2584</v>
      </c>
      <c r="AG87" s="52" t="s">
        <v>3544</v>
      </c>
      <c r="AH87" s="52" t="s">
        <v>3476</v>
      </c>
      <c r="AI87" s="52" t="s">
        <v>2456</v>
      </c>
      <c r="AJ87" s="52"/>
      <c r="AK87" s="52" t="s">
        <v>1218</v>
      </c>
      <c r="AL87" s="52" t="s">
        <v>1571</v>
      </c>
      <c r="AM87" s="52" t="s">
        <v>3553</v>
      </c>
      <c r="AN87" s="250">
        <v>200000</v>
      </c>
      <c r="AO87" s="250"/>
      <c r="AP87" s="119">
        <f t="shared" si="6"/>
        <v>0</v>
      </c>
      <c r="AQ87" s="338">
        <v>242236</v>
      </c>
      <c r="AR87" s="338">
        <v>242257</v>
      </c>
      <c r="AS87" s="338">
        <v>242326</v>
      </c>
      <c r="AT87" s="338">
        <v>242326</v>
      </c>
      <c r="AU87" s="338">
        <v>242326</v>
      </c>
      <c r="AV87" s="336">
        <v>200000</v>
      </c>
      <c r="AW87" s="332">
        <v>0</v>
      </c>
      <c r="AX87" s="332"/>
    </row>
    <row r="88" spans="1:50" s="123" customFormat="1" ht="90" hidden="1" x14ac:dyDescent="0.2">
      <c r="A88" s="52" t="s">
        <v>20</v>
      </c>
      <c r="B88" s="52" t="s">
        <v>277</v>
      </c>
      <c r="C88" s="52" t="s">
        <v>276</v>
      </c>
      <c r="D88" s="52" t="s">
        <v>33</v>
      </c>
      <c r="E88" s="52" t="s">
        <v>310</v>
      </c>
      <c r="F88" s="121" t="s">
        <v>1660</v>
      </c>
      <c r="G88" s="52" t="s">
        <v>372</v>
      </c>
      <c r="H88" s="71" t="s">
        <v>270</v>
      </c>
      <c r="I88" s="71" t="s">
        <v>274</v>
      </c>
      <c r="J88" s="122">
        <v>70000</v>
      </c>
      <c r="K88" s="249" t="s">
        <v>137</v>
      </c>
      <c r="L88" s="71"/>
      <c r="M88" s="71"/>
      <c r="N88" s="28" t="s">
        <v>1217</v>
      </c>
      <c r="O88" s="43" t="s">
        <v>2768</v>
      </c>
      <c r="P88" s="36" t="s">
        <v>3637</v>
      </c>
      <c r="Q88" s="28" t="s">
        <v>3638</v>
      </c>
      <c r="R88" s="18" t="s">
        <v>15</v>
      </c>
      <c r="S88" s="18" t="s">
        <v>3631</v>
      </c>
      <c r="T88" s="18"/>
      <c r="U88" s="18"/>
      <c r="V88" s="36" t="s">
        <v>3639</v>
      </c>
      <c r="W88" s="17">
        <v>70000</v>
      </c>
      <c r="X88" s="18">
        <v>1</v>
      </c>
      <c r="Y88" s="42">
        <v>242326</v>
      </c>
      <c r="Z88" s="17">
        <v>70000</v>
      </c>
      <c r="AA88" s="36" t="s">
        <v>3640</v>
      </c>
      <c r="AB88" s="36"/>
      <c r="AC88" s="36"/>
      <c r="AD88" s="17"/>
      <c r="AE88" s="19" t="s">
        <v>3641</v>
      </c>
      <c r="AF88" s="52" t="s">
        <v>2584</v>
      </c>
      <c r="AG88" s="52" t="s">
        <v>3544</v>
      </c>
      <c r="AH88" s="52" t="s">
        <v>3476</v>
      </c>
      <c r="AI88" s="52" t="s">
        <v>2456</v>
      </c>
      <c r="AJ88" s="52"/>
      <c r="AK88" s="52" t="s">
        <v>1218</v>
      </c>
      <c r="AL88" s="52" t="s">
        <v>1571</v>
      </c>
      <c r="AM88" s="52" t="s">
        <v>3553</v>
      </c>
      <c r="AN88" s="122">
        <v>70000</v>
      </c>
      <c r="AO88" s="250"/>
      <c r="AP88" s="119">
        <f t="shared" si="6"/>
        <v>0</v>
      </c>
      <c r="AQ88" s="338">
        <v>242236</v>
      </c>
      <c r="AR88" s="338">
        <v>242257</v>
      </c>
      <c r="AS88" s="338">
        <v>242326</v>
      </c>
      <c r="AT88" s="338">
        <v>242326</v>
      </c>
      <c r="AU88" s="338">
        <v>242326</v>
      </c>
      <c r="AV88" s="336">
        <v>70000</v>
      </c>
      <c r="AW88" s="332">
        <v>0</v>
      </c>
      <c r="AX88" s="332"/>
    </row>
    <row r="89" spans="1:50" s="123" customFormat="1" ht="90" hidden="1" x14ac:dyDescent="0.2">
      <c r="A89" s="52" t="s">
        <v>20</v>
      </c>
      <c r="B89" s="52" t="s">
        <v>277</v>
      </c>
      <c r="C89" s="52" t="s">
        <v>276</v>
      </c>
      <c r="D89" s="52" t="s">
        <v>33</v>
      </c>
      <c r="E89" s="52" t="s">
        <v>310</v>
      </c>
      <c r="F89" s="121" t="s">
        <v>1661</v>
      </c>
      <c r="G89" s="52" t="s">
        <v>373</v>
      </c>
      <c r="H89" s="71" t="s">
        <v>270</v>
      </c>
      <c r="I89" s="71" t="s">
        <v>274</v>
      </c>
      <c r="J89" s="122">
        <v>70000</v>
      </c>
      <c r="K89" s="249" t="s">
        <v>137</v>
      </c>
      <c r="L89" s="71"/>
      <c r="M89" s="71"/>
      <c r="N89" s="28" t="s">
        <v>1217</v>
      </c>
      <c r="O89" s="43" t="s">
        <v>2768</v>
      </c>
      <c r="P89" s="36" t="s">
        <v>3637</v>
      </c>
      <c r="Q89" s="28" t="s">
        <v>3638</v>
      </c>
      <c r="R89" s="18" t="s">
        <v>15</v>
      </c>
      <c r="S89" s="18" t="s">
        <v>3631</v>
      </c>
      <c r="T89" s="18"/>
      <c r="U89" s="18"/>
      <c r="V89" s="36" t="s">
        <v>3639</v>
      </c>
      <c r="W89" s="17">
        <v>70000</v>
      </c>
      <c r="X89" s="18">
        <v>1</v>
      </c>
      <c r="Y89" s="42">
        <v>242326</v>
      </c>
      <c r="Z89" s="17">
        <v>70000</v>
      </c>
      <c r="AA89" s="36" t="s">
        <v>3640</v>
      </c>
      <c r="AB89" s="36"/>
      <c r="AC89" s="36"/>
      <c r="AD89" s="17"/>
      <c r="AE89" s="19" t="s">
        <v>3641</v>
      </c>
      <c r="AF89" s="52" t="s">
        <v>2584</v>
      </c>
      <c r="AG89" s="52" t="s">
        <v>3544</v>
      </c>
      <c r="AH89" s="52" t="s">
        <v>3476</v>
      </c>
      <c r="AI89" s="52" t="s">
        <v>2456</v>
      </c>
      <c r="AJ89" s="52"/>
      <c r="AK89" s="52" t="s">
        <v>1218</v>
      </c>
      <c r="AL89" s="52" t="s">
        <v>1571</v>
      </c>
      <c r="AM89" s="52" t="s">
        <v>3553</v>
      </c>
      <c r="AN89" s="122">
        <v>70000</v>
      </c>
      <c r="AO89" s="250"/>
      <c r="AP89" s="119">
        <f t="shared" si="6"/>
        <v>0</v>
      </c>
      <c r="AQ89" s="338">
        <v>242236</v>
      </c>
      <c r="AR89" s="338">
        <v>242257</v>
      </c>
      <c r="AS89" s="338">
        <v>242326</v>
      </c>
      <c r="AT89" s="338">
        <v>242326</v>
      </c>
      <c r="AU89" s="338">
        <v>242326</v>
      </c>
      <c r="AV89" s="336">
        <v>70000</v>
      </c>
      <c r="AW89" s="332">
        <v>0</v>
      </c>
      <c r="AX89" s="332"/>
    </row>
    <row r="90" spans="1:50" s="123" customFormat="1" ht="90" hidden="1" x14ac:dyDescent="0.2">
      <c r="A90" s="52" t="s">
        <v>20</v>
      </c>
      <c r="B90" s="52" t="s">
        <v>277</v>
      </c>
      <c r="C90" s="52" t="s">
        <v>276</v>
      </c>
      <c r="D90" s="52" t="s">
        <v>33</v>
      </c>
      <c r="E90" s="52" t="s">
        <v>310</v>
      </c>
      <c r="F90" s="121" t="s">
        <v>1662</v>
      </c>
      <c r="G90" s="52" t="s">
        <v>374</v>
      </c>
      <c r="H90" s="71" t="s">
        <v>270</v>
      </c>
      <c r="I90" s="71" t="s">
        <v>274</v>
      </c>
      <c r="J90" s="122">
        <v>70000</v>
      </c>
      <c r="K90" s="249" t="s">
        <v>137</v>
      </c>
      <c r="L90" s="71"/>
      <c r="M90" s="71"/>
      <c r="N90" s="28" t="s">
        <v>1217</v>
      </c>
      <c r="O90" s="43" t="s">
        <v>2768</v>
      </c>
      <c r="P90" s="36" t="s">
        <v>3637</v>
      </c>
      <c r="Q90" s="28" t="s">
        <v>3638</v>
      </c>
      <c r="R90" s="18" t="s">
        <v>15</v>
      </c>
      <c r="S90" s="18" t="s">
        <v>3631</v>
      </c>
      <c r="T90" s="18"/>
      <c r="U90" s="18"/>
      <c r="V90" s="36" t="s">
        <v>3639</v>
      </c>
      <c r="W90" s="17">
        <v>70000</v>
      </c>
      <c r="X90" s="18">
        <v>1</v>
      </c>
      <c r="Y90" s="42">
        <v>242326</v>
      </c>
      <c r="Z90" s="17">
        <v>70000</v>
      </c>
      <c r="AA90" s="36" t="s">
        <v>3640</v>
      </c>
      <c r="AB90" s="36"/>
      <c r="AC90" s="36"/>
      <c r="AD90" s="17"/>
      <c r="AE90" s="19" t="s">
        <v>3641</v>
      </c>
      <c r="AF90" s="52" t="s">
        <v>2584</v>
      </c>
      <c r="AG90" s="52" t="s">
        <v>3544</v>
      </c>
      <c r="AH90" s="52" t="s">
        <v>3476</v>
      </c>
      <c r="AI90" s="52" t="s">
        <v>2456</v>
      </c>
      <c r="AJ90" s="52"/>
      <c r="AK90" s="52" t="s">
        <v>1218</v>
      </c>
      <c r="AL90" s="52" t="s">
        <v>1571</v>
      </c>
      <c r="AM90" s="52" t="s">
        <v>3553</v>
      </c>
      <c r="AN90" s="122">
        <v>70000</v>
      </c>
      <c r="AO90" s="250"/>
      <c r="AP90" s="119">
        <f t="shared" si="6"/>
        <v>0</v>
      </c>
      <c r="AQ90" s="338">
        <v>242236</v>
      </c>
      <c r="AR90" s="338">
        <v>242257</v>
      </c>
      <c r="AS90" s="338">
        <v>242326</v>
      </c>
      <c r="AT90" s="338">
        <v>242326</v>
      </c>
      <c r="AU90" s="338">
        <v>242326</v>
      </c>
      <c r="AV90" s="336">
        <v>70000</v>
      </c>
      <c r="AW90" s="332">
        <v>0</v>
      </c>
      <c r="AX90" s="332"/>
    </row>
    <row r="91" spans="1:50" s="123" customFormat="1" ht="90" hidden="1" x14ac:dyDescent="0.2">
      <c r="A91" s="52" t="s">
        <v>20</v>
      </c>
      <c r="B91" s="52" t="s">
        <v>277</v>
      </c>
      <c r="C91" s="52" t="s">
        <v>276</v>
      </c>
      <c r="D91" s="52" t="s">
        <v>33</v>
      </c>
      <c r="E91" s="52" t="s">
        <v>310</v>
      </c>
      <c r="F91" s="121" t="s">
        <v>1663</v>
      </c>
      <c r="G91" s="52" t="s">
        <v>375</v>
      </c>
      <c r="H91" s="71" t="s">
        <v>376</v>
      </c>
      <c r="I91" s="71" t="s">
        <v>274</v>
      </c>
      <c r="J91" s="122">
        <v>120000</v>
      </c>
      <c r="K91" s="249" t="s">
        <v>137</v>
      </c>
      <c r="L91" s="71"/>
      <c r="M91" s="71"/>
      <c r="N91" s="28" t="s">
        <v>1217</v>
      </c>
      <c r="O91" s="43" t="s">
        <v>2768</v>
      </c>
      <c r="P91" s="36" t="s">
        <v>3637</v>
      </c>
      <c r="Q91" s="28" t="s">
        <v>3638</v>
      </c>
      <c r="R91" s="18" t="s">
        <v>15</v>
      </c>
      <c r="S91" s="18" t="s">
        <v>3631</v>
      </c>
      <c r="T91" s="18"/>
      <c r="U91" s="18"/>
      <c r="V91" s="36" t="s">
        <v>3639</v>
      </c>
      <c r="W91" s="17">
        <v>120000</v>
      </c>
      <c r="X91" s="18">
        <v>1</v>
      </c>
      <c r="Y91" s="42">
        <v>242326</v>
      </c>
      <c r="Z91" s="17">
        <v>120000</v>
      </c>
      <c r="AA91" s="36" t="s">
        <v>3640</v>
      </c>
      <c r="AB91" s="18"/>
      <c r="AC91" s="18"/>
      <c r="AD91" s="17"/>
      <c r="AE91" s="19" t="s">
        <v>3641</v>
      </c>
      <c r="AF91" s="52" t="s">
        <v>2584</v>
      </c>
      <c r="AG91" s="52" t="s">
        <v>3544</v>
      </c>
      <c r="AH91" s="52" t="s">
        <v>3476</v>
      </c>
      <c r="AI91" s="52" t="s">
        <v>2456</v>
      </c>
      <c r="AJ91" s="52"/>
      <c r="AK91" s="52" t="s">
        <v>1218</v>
      </c>
      <c r="AL91" s="52" t="s">
        <v>1571</v>
      </c>
      <c r="AM91" s="52" t="s">
        <v>3553</v>
      </c>
      <c r="AN91" s="122">
        <v>120000</v>
      </c>
      <c r="AO91" s="250"/>
      <c r="AP91" s="119">
        <f t="shared" si="6"/>
        <v>0</v>
      </c>
      <c r="AQ91" s="338">
        <v>242236</v>
      </c>
      <c r="AR91" s="338">
        <v>242257</v>
      </c>
      <c r="AS91" s="338">
        <v>242326</v>
      </c>
      <c r="AT91" s="338">
        <v>242326</v>
      </c>
      <c r="AU91" s="338">
        <v>242326</v>
      </c>
      <c r="AV91" s="336">
        <v>120000</v>
      </c>
      <c r="AW91" s="332">
        <v>0</v>
      </c>
      <c r="AX91" s="332"/>
    </row>
    <row r="92" spans="1:50" s="123" customFormat="1" ht="90" hidden="1" x14ac:dyDescent="0.2">
      <c r="A92" s="52" t="s">
        <v>20</v>
      </c>
      <c r="B92" s="52" t="s">
        <v>277</v>
      </c>
      <c r="C92" s="52" t="s">
        <v>276</v>
      </c>
      <c r="D92" s="52" t="s">
        <v>33</v>
      </c>
      <c r="E92" s="52" t="s">
        <v>310</v>
      </c>
      <c r="F92" s="121" t="s">
        <v>1664</v>
      </c>
      <c r="G92" s="52" t="s">
        <v>377</v>
      </c>
      <c r="H92" s="71" t="s">
        <v>270</v>
      </c>
      <c r="I92" s="71" t="s">
        <v>274</v>
      </c>
      <c r="J92" s="122">
        <v>60000</v>
      </c>
      <c r="K92" s="249" t="s">
        <v>137</v>
      </c>
      <c r="L92" s="71"/>
      <c r="M92" s="71"/>
      <c r="N92" s="28" t="s">
        <v>1217</v>
      </c>
      <c r="O92" s="43" t="s">
        <v>2768</v>
      </c>
      <c r="P92" s="36" t="s">
        <v>3637</v>
      </c>
      <c r="Q92" s="28" t="s">
        <v>3638</v>
      </c>
      <c r="R92" s="18" t="s">
        <v>15</v>
      </c>
      <c r="S92" s="18" t="s">
        <v>3631</v>
      </c>
      <c r="T92" s="18"/>
      <c r="U92" s="18"/>
      <c r="V92" s="36" t="s">
        <v>3639</v>
      </c>
      <c r="W92" s="17">
        <v>60000</v>
      </c>
      <c r="X92" s="18">
        <v>1</v>
      </c>
      <c r="Y92" s="42">
        <v>242326</v>
      </c>
      <c r="Z92" s="17">
        <v>55000</v>
      </c>
      <c r="AA92" s="36" t="s">
        <v>3640</v>
      </c>
      <c r="AB92" s="36"/>
      <c r="AC92" s="36"/>
      <c r="AD92" s="17"/>
      <c r="AE92" s="19" t="s">
        <v>3641</v>
      </c>
      <c r="AF92" s="52" t="s">
        <v>2584</v>
      </c>
      <c r="AG92" s="52" t="s">
        <v>3544</v>
      </c>
      <c r="AH92" s="52" t="s">
        <v>3476</v>
      </c>
      <c r="AI92" s="52" t="s">
        <v>2456</v>
      </c>
      <c r="AJ92" s="52"/>
      <c r="AK92" s="52" t="s">
        <v>1218</v>
      </c>
      <c r="AL92" s="52" t="s">
        <v>1571</v>
      </c>
      <c r="AM92" s="52" t="s">
        <v>3553</v>
      </c>
      <c r="AN92" s="250">
        <v>55000</v>
      </c>
      <c r="AO92" s="250"/>
      <c r="AP92" s="119">
        <f t="shared" si="6"/>
        <v>5000</v>
      </c>
      <c r="AQ92" s="338">
        <v>242236</v>
      </c>
      <c r="AR92" s="338">
        <v>242257</v>
      </c>
      <c r="AS92" s="338">
        <v>242326</v>
      </c>
      <c r="AT92" s="338">
        <v>242326</v>
      </c>
      <c r="AU92" s="338">
        <v>242326</v>
      </c>
      <c r="AV92" s="336">
        <v>60000</v>
      </c>
      <c r="AW92" s="332">
        <v>0</v>
      </c>
      <c r="AX92" s="332"/>
    </row>
    <row r="93" spans="1:50" s="123" customFormat="1" ht="90" hidden="1" x14ac:dyDescent="0.2">
      <c r="A93" s="52" t="s">
        <v>20</v>
      </c>
      <c r="B93" s="52" t="s">
        <v>277</v>
      </c>
      <c r="C93" s="52" t="s">
        <v>276</v>
      </c>
      <c r="D93" s="52" t="s">
        <v>33</v>
      </c>
      <c r="E93" s="52" t="s">
        <v>310</v>
      </c>
      <c r="F93" s="121" t="s">
        <v>1665</v>
      </c>
      <c r="G93" s="52" t="s">
        <v>378</v>
      </c>
      <c r="H93" s="71" t="s">
        <v>269</v>
      </c>
      <c r="I93" s="71" t="s">
        <v>268</v>
      </c>
      <c r="J93" s="122">
        <v>6000</v>
      </c>
      <c r="K93" s="249" t="s">
        <v>137</v>
      </c>
      <c r="L93" s="71"/>
      <c r="M93" s="71"/>
      <c r="N93" s="28" t="s">
        <v>1217</v>
      </c>
      <c r="O93" s="43" t="s">
        <v>2768</v>
      </c>
      <c r="P93" s="36" t="s">
        <v>3637</v>
      </c>
      <c r="Q93" s="28" t="s">
        <v>3638</v>
      </c>
      <c r="R93" s="18" t="s">
        <v>15</v>
      </c>
      <c r="S93" s="18" t="s">
        <v>3631</v>
      </c>
      <c r="T93" s="18"/>
      <c r="U93" s="18"/>
      <c r="V93" s="36" t="s">
        <v>3639</v>
      </c>
      <c r="W93" s="17">
        <v>6000</v>
      </c>
      <c r="X93" s="18">
        <v>1</v>
      </c>
      <c r="Y93" s="42">
        <v>242326</v>
      </c>
      <c r="Z93" s="17">
        <v>6000</v>
      </c>
      <c r="AA93" s="36" t="s">
        <v>3640</v>
      </c>
      <c r="AB93" s="36"/>
      <c r="AC93" s="36"/>
      <c r="AD93" s="17"/>
      <c r="AE93" s="19" t="s">
        <v>3641</v>
      </c>
      <c r="AF93" s="52" t="s">
        <v>2584</v>
      </c>
      <c r="AG93" s="52" t="s">
        <v>3544</v>
      </c>
      <c r="AH93" s="52" t="s">
        <v>3476</v>
      </c>
      <c r="AI93" s="52" t="s">
        <v>2456</v>
      </c>
      <c r="AJ93" s="52"/>
      <c r="AK93" s="52" t="s">
        <v>1218</v>
      </c>
      <c r="AL93" s="52" t="s">
        <v>1571</v>
      </c>
      <c r="AM93" s="52" t="s">
        <v>3553</v>
      </c>
      <c r="AN93" s="122">
        <v>6000</v>
      </c>
      <c r="AO93" s="250"/>
      <c r="AP93" s="119">
        <f t="shared" si="6"/>
        <v>0</v>
      </c>
      <c r="AQ93" s="338">
        <v>242236</v>
      </c>
      <c r="AR93" s="338">
        <v>242257</v>
      </c>
      <c r="AS93" s="338">
        <v>242326</v>
      </c>
      <c r="AT93" s="338">
        <v>242326</v>
      </c>
      <c r="AU93" s="338">
        <v>242326</v>
      </c>
      <c r="AV93" s="336">
        <v>6000</v>
      </c>
      <c r="AW93" s="332">
        <v>0</v>
      </c>
      <c r="AX93" s="332"/>
    </row>
    <row r="94" spans="1:50" s="123" customFormat="1" ht="90" hidden="1" x14ac:dyDescent="0.2">
      <c r="A94" s="52" t="s">
        <v>20</v>
      </c>
      <c r="B94" s="52" t="s">
        <v>277</v>
      </c>
      <c r="C94" s="52" t="s">
        <v>276</v>
      </c>
      <c r="D94" s="52" t="s">
        <v>33</v>
      </c>
      <c r="E94" s="52" t="s">
        <v>310</v>
      </c>
      <c r="F94" s="121" t="s">
        <v>1666</v>
      </c>
      <c r="G94" s="52" t="s">
        <v>379</v>
      </c>
      <c r="H94" s="71" t="s">
        <v>303</v>
      </c>
      <c r="I94" s="71" t="s">
        <v>346</v>
      </c>
      <c r="J94" s="122">
        <v>5000</v>
      </c>
      <c r="K94" s="249" t="s">
        <v>137</v>
      </c>
      <c r="L94" s="71"/>
      <c r="M94" s="71"/>
      <c r="N94" s="28" t="s">
        <v>1217</v>
      </c>
      <c r="O94" s="43" t="s">
        <v>2768</v>
      </c>
      <c r="P94" s="36" t="s">
        <v>3637</v>
      </c>
      <c r="Q94" s="28" t="s">
        <v>3638</v>
      </c>
      <c r="R94" s="18" t="s">
        <v>15</v>
      </c>
      <c r="S94" s="18" t="s">
        <v>3631</v>
      </c>
      <c r="T94" s="18"/>
      <c r="U94" s="18"/>
      <c r="V94" s="36" t="s">
        <v>3639</v>
      </c>
      <c r="W94" s="17">
        <v>5000</v>
      </c>
      <c r="X94" s="18">
        <v>1</v>
      </c>
      <c r="Y94" s="42">
        <v>242326</v>
      </c>
      <c r="Z94" s="17">
        <v>5000</v>
      </c>
      <c r="AA94" s="36" t="s">
        <v>3640</v>
      </c>
      <c r="AB94" s="36"/>
      <c r="AC94" s="36"/>
      <c r="AD94" s="17"/>
      <c r="AE94" s="19" t="s">
        <v>3641</v>
      </c>
      <c r="AF94" s="52" t="s">
        <v>2584</v>
      </c>
      <c r="AG94" s="52" t="s">
        <v>3544</v>
      </c>
      <c r="AH94" s="52" t="s">
        <v>3476</v>
      </c>
      <c r="AI94" s="52" t="s">
        <v>2456</v>
      </c>
      <c r="AJ94" s="52"/>
      <c r="AK94" s="52" t="s">
        <v>1218</v>
      </c>
      <c r="AL94" s="52" t="s">
        <v>1571</v>
      </c>
      <c r="AM94" s="52" t="s">
        <v>3553</v>
      </c>
      <c r="AN94" s="122">
        <v>5000</v>
      </c>
      <c r="AO94" s="250"/>
      <c r="AP94" s="119">
        <f t="shared" si="6"/>
        <v>0</v>
      </c>
      <c r="AQ94" s="338">
        <v>242236</v>
      </c>
      <c r="AR94" s="338">
        <v>242257</v>
      </c>
      <c r="AS94" s="338">
        <v>242326</v>
      </c>
      <c r="AT94" s="338">
        <v>242326</v>
      </c>
      <c r="AU94" s="338">
        <v>242326</v>
      </c>
      <c r="AV94" s="336">
        <v>5000</v>
      </c>
      <c r="AW94" s="332">
        <v>0</v>
      </c>
      <c r="AX94" s="332"/>
    </row>
    <row r="95" spans="1:50" s="123" customFormat="1" ht="90" hidden="1" x14ac:dyDescent="0.2">
      <c r="A95" s="52" t="s">
        <v>20</v>
      </c>
      <c r="B95" s="52" t="s">
        <v>277</v>
      </c>
      <c r="C95" s="52" t="s">
        <v>276</v>
      </c>
      <c r="D95" s="52" t="s">
        <v>33</v>
      </c>
      <c r="E95" s="52" t="s">
        <v>310</v>
      </c>
      <c r="F95" s="121" t="s">
        <v>1667</v>
      </c>
      <c r="G95" s="52" t="s">
        <v>380</v>
      </c>
      <c r="H95" s="71" t="s">
        <v>270</v>
      </c>
      <c r="I95" s="71" t="s">
        <v>268</v>
      </c>
      <c r="J95" s="122">
        <v>20000</v>
      </c>
      <c r="K95" s="249" t="s">
        <v>137</v>
      </c>
      <c r="L95" s="71"/>
      <c r="M95" s="71"/>
      <c r="N95" s="28" t="s">
        <v>1217</v>
      </c>
      <c r="O95" s="43" t="s">
        <v>2768</v>
      </c>
      <c r="P95" s="36" t="s">
        <v>3637</v>
      </c>
      <c r="Q95" s="28" t="s">
        <v>3638</v>
      </c>
      <c r="R95" s="18" t="s">
        <v>15</v>
      </c>
      <c r="S95" s="18" t="s">
        <v>3631</v>
      </c>
      <c r="T95" s="18"/>
      <c r="U95" s="18"/>
      <c r="V95" s="36" t="s">
        <v>3639</v>
      </c>
      <c r="W95" s="17">
        <v>20000</v>
      </c>
      <c r="X95" s="18">
        <v>1</v>
      </c>
      <c r="Y95" s="42">
        <v>242326</v>
      </c>
      <c r="Z95" s="17">
        <v>20000</v>
      </c>
      <c r="AA95" s="36" t="s">
        <v>3640</v>
      </c>
      <c r="AB95" s="36"/>
      <c r="AC95" s="36"/>
      <c r="AD95" s="17"/>
      <c r="AE95" s="19" t="s">
        <v>3641</v>
      </c>
      <c r="AF95" s="52" t="s">
        <v>2584</v>
      </c>
      <c r="AG95" s="52" t="s">
        <v>3544</v>
      </c>
      <c r="AH95" s="52" t="s">
        <v>3476</v>
      </c>
      <c r="AI95" s="52" t="s">
        <v>2456</v>
      </c>
      <c r="AJ95" s="52"/>
      <c r="AK95" s="52" t="s">
        <v>1218</v>
      </c>
      <c r="AL95" s="52" t="s">
        <v>1571</v>
      </c>
      <c r="AM95" s="52" t="s">
        <v>3553</v>
      </c>
      <c r="AN95" s="250">
        <v>20000</v>
      </c>
      <c r="AO95" s="250"/>
      <c r="AP95" s="119">
        <f t="shared" si="6"/>
        <v>0</v>
      </c>
      <c r="AQ95" s="338">
        <v>242236</v>
      </c>
      <c r="AR95" s="338">
        <v>242257</v>
      </c>
      <c r="AS95" s="338">
        <v>242326</v>
      </c>
      <c r="AT95" s="338">
        <v>242326</v>
      </c>
      <c r="AU95" s="338">
        <v>242326</v>
      </c>
      <c r="AV95" s="336">
        <v>20000</v>
      </c>
      <c r="AW95" s="332">
        <v>0</v>
      </c>
      <c r="AX95" s="332"/>
    </row>
    <row r="96" spans="1:50" s="123" customFormat="1" ht="90" hidden="1" x14ac:dyDescent="0.2">
      <c r="A96" s="52" t="s">
        <v>20</v>
      </c>
      <c r="B96" s="52" t="s">
        <v>277</v>
      </c>
      <c r="C96" s="52" t="s">
        <v>276</v>
      </c>
      <c r="D96" s="52" t="s">
        <v>33</v>
      </c>
      <c r="E96" s="52" t="s">
        <v>310</v>
      </c>
      <c r="F96" s="121" t="s">
        <v>1668</v>
      </c>
      <c r="G96" s="52" t="s">
        <v>381</v>
      </c>
      <c r="H96" s="71" t="s">
        <v>270</v>
      </c>
      <c r="I96" s="71" t="s">
        <v>268</v>
      </c>
      <c r="J96" s="122">
        <v>20000</v>
      </c>
      <c r="K96" s="249" t="s">
        <v>137</v>
      </c>
      <c r="L96" s="71"/>
      <c r="M96" s="71"/>
      <c r="N96" s="28" t="s">
        <v>1217</v>
      </c>
      <c r="O96" s="43" t="s">
        <v>2768</v>
      </c>
      <c r="P96" s="36" t="s">
        <v>3637</v>
      </c>
      <c r="Q96" s="28" t="s">
        <v>3638</v>
      </c>
      <c r="R96" s="18" t="s">
        <v>15</v>
      </c>
      <c r="S96" s="18" t="s">
        <v>3631</v>
      </c>
      <c r="T96" s="18"/>
      <c r="U96" s="18"/>
      <c r="V96" s="36" t="s">
        <v>3639</v>
      </c>
      <c r="W96" s="17">
        <v>20000</v>
      </c>
      <c r="X96" s="18">
        <v>1</v>
      </c>
      <c r="Y96" s="42">
        <v>242326</v>
      </c>
      <c r="Z96" s="17">
        <v>20000</v>
      </c>
      <c r="AA96" s="36" t="s">
        <v>3640</v>
      </c>
      <c r="AB96" s="19"/>
      <c r="AC96" s="19"/>
      <c r="AD96" s="19"/>
      <c r="AE96" s="19" t="s">
        <v>3641</v>
      </c>
      <c r="AF96" s="52" t="s">
        <v>2584</v>
      </c>
      <c r="AG96" s="52" t="s">
        <v>3544</v>
      </c>
      <c r="AH96" s="52" t="s">
        <v>3476</v>
      </c>
      <c r="AI96" s="52" t="s">
        <v>2456</v>
      </c>
      <c r="AJ96" s="52"/>
      <c r="AK96" s="52" t="s">
        <v>1218</v>
      </c>
      <c r="AL96" s="52" t="s">
        <v>1571</v>
      </c>
      <c r="AM96" s="52" t="s">
        <v>3553</v>
      </c>
      <c r="AN96" s="122">
        <v>20000</v>
      </c>
      <c r="AO96" s="250"/>
      <c r="AP96" s="119">
        <f t="shared" si="6"/>
        <v>0</v>
      </c>
      <c r="AQ96" s="338">
        <v>242236</v>
      </c>
      <c r="AR96" s="338">
        <v>242257</v>
      </c>
      <c r="AS96" s="338">
        <v>242326</v>
      </c>
      <c r="AT96" s="338">
        <v>242326</v>
      </c>
      <c r="AU96" s="338">
        <v>242326</v>
      </c>
      <c r="AV96" s="336">
        <v>20000</v>
      </c>
      <c r="AW96" s="332">
        <v>0</v>
      </c>
      <c r="AX96" s="332"/>
    </row>
    <row r="97" spans="1:50" s="123" customFormat="1" ht="108" x14ac:dyDescent="0.2">
      <c r="A97" s="52" t="s">
        <v>20</v>
      </c>
      <c r="B97" s="52" t="s">
        <v>277</v>
      </c>
      <c r="C97" s="52" t="s">
        <v>276</v>
      </c>
      <c r="D97" s="52" t="s">
        <v>22</v>
      </c>
      <c r="E97" s="52" t="s">
        <v>349</v>
      </c>
      <c r="F97" s="121" t="s">
        <v>1669</v>
      </c>
      <c r="G97" s="52" t="s">
        <v>382</v>
      </c>
      <c r="H97" s="71" t="s">
        <v>270</v>
      </c>
      <c r="I97" s="71" t="s">
        <v>275</v>
      </c>
      <c r="J97" s="122">
        <v>7475000</v>
      </c>
      <c r="K97" s="249" t="s">
        <v>137</v>
      </c>
      <c r="L97" s="71"/>
      <c r="M97" s="71"/>
      <c r="N97" s="19"/>
      <c r="O97" s="18"/>
      <c r="P97" s="28"/>
      <c r="Q97" s="18"/>
      <c r="R97" s="332"/>
      <c r="S97" s="332"/>
      <c r="T97" s="332"/>
      <c r="U97" s="332"/>
      <c r="V97" s="19"/>
      <c r="W97" s="17"/>
      <c r="X97" s="18"/>
      <c r="Y97" s="41"/>
      <c r="Z97" s="17"/>
      <c r="AA97" s="36"/>
      <c r="AB97" s="311"/>
      <c r="AC97" s="311"/>
      <c r="AD97" s="311"/>
      <c r="AE97" s="19" t="s">
        <v>3642</v>
      </c>
      <c r="AF97" s="52" t="s">
        <v>1219</v>
      </c>
      <c r="AG97" s="52" t="s">
        <v>3537</v>
      </c>
      <c r="AH97" s="52" t="s">
        <v>3451</v>
      </c>
      <c r="AI97" s="52" t="s">
        <v>3467</v>
      </c>
      <c r="AJ97" s="52"/>
      <c r="AK97" s="52" t="s">
        <v>1219</v>
      </c>
      <c r="AL97" s="52" t="s">
        <v>1568</v>
      </c>
      <c r="AM97" s="52" t="s">
        <v>3553</v>
      </c>
      <c r="AN97" s="250"/>
      <c r="AO97" s="250"/>
      <c r="AP97" s="119">
        <f t="shared" si="6"/>
        <v>7475000</v>
      </c>
      <c r="AQ97" s="338"/>
      <c r="AR97" s="338"/>
      <c r="AS97" s="338"/>
      <c r="AT97" s="338"/>
      <c r="AU97" s="338"/>
      <c r="AV97" s="336">
        <v>7475000</v>
      </c>
      <c r="AW97" s="332">
        <v>0</v>
      </c>
      <c r="AX97" s="332" t="s">
        <v>2585</v>
      </c>
    </row>
    <row r="98" spans="1:50" s="123" customFormat="1" ht="72" hidden="1" x14ac:dyDescent="0.2">
      <c r="A98" s="52" t="s">
        <v>23</v>
      </c>
      <c r="B98" s="52" t="s">
        <v>277</v>
      </c>
      <c r="C98" s="52" t="s">
        <v>276</v>
      </c>
      <c r="D98" s="52" t="s">
        <v>11</v>
      </c>
      <c r="E98" s="52" t="s">
        <v>310</v>
      </c>
      <c r="F98" s="121" t="s">
        <v>1670</v>
      </c>
      <c r="G98" s="52" t="s">
        <v>383</v>
      </c>
      <c r="H98" s="71" t="s">
        <v>270</v>
      </c>
      <c r="I98" s="71" t="s">
        <v>271</v>
      </c>
      <c r="J98" s="122">
        <v>20000</v>
      </c>
      <c r="K98" s="71"/>
      <c r="L98" s="71"/>
      <c r="M98" s="249" t="s">
        <v>137</v>
      </c>
      <c r="N98" s="19"/>
      <c r="O98" s="18" t="s">
        <v>2586</v>
      </c>
      <c r="P98" s="36" t="s">
        <v>2587</v>
      </c>
      <c r="Q98" s="18" t="s">
        <v>1220</v>
      </c>
      <c r="R98" s="18" t="s">
        <v>1190</v>
      </c>
      <c r="S98" s="18" t="s">
        <v>60</v>
      </c>
      <c r="T98" s="18" t="s">
        <v>1221</v>
      </c>
      <c r="U98" s="18" t="s">
        <v>1222</v>
      </c>
      <c r="V98" s="36" t="s">
        <v>2588</v>
      </c>
      <c r="W98" s="17">
        <v>20000</v>
      </c>
      <c r="X98" s="18" t="s">
        <v>1182</v>
      </c>
      <c r="Y98" s="36" t="s">
        <v>2589</v>
      </c>
      <c r="Z98" s="17">
        <v>20000</v>
      </c>
      <c r="AA98" s="36" t="s">
        <v>3643</v>
      </c>
      <c r="AB98" s="42">
        <v>23104</v>
      </c>
      <c r="AC98" s="42">
        <v>23104</v>
      </c>
      <c r="AD98" s="19"/>
      <c r="AE98" s="52" t="s">
        <v>3644</v>
      </c>
      <c r="AF98" s="52" t="s">
        <v>2591</v>
      </c>
      <c r="AG98" s="52" t="s">
        <v>3544</v>
      </c>
      <c r="AH98" s="52" t="s">
        <v>3476</v>
      </c>
      <c r="AI98" s="52" t="s">
        <v>2456</v>
      </c>
      <c r="AJ98" s="52"/>
      <c r="AK98" s="52" t="s">
        <v>1223</v>
      </c>
      <c r="AL98" s="52" t="s">
        <v>1570</v>
      </c>
      <c r="AM98" s="52" t="s">
        <v>3553</v>
      </c>
      <c r="AN98" s="122">
        <v>20000</v>
      </c>
      <c r="AO98" s="250"/>
      <c r="AP98" s="119">
        <f t="shared" si="6"/>
        <v>0</v>
      </c>
      <c r="AQ98" s="338">
        <v>23082</v>
      </c>
      <c r="AR98" s="332"/>
      <c r="AS98" s="18" t="s">
        <v>2660</v>
      </c>
      <c r="AT98" s="18" t="s">
        <v>2660</v>
      </c>
      <c r="AU98" s="18" t="s">
        <v>2660</v>
      </c>
      <c r="AV98" s="15">
        <v>20000</v>
      </c>
      <c r="AW98" s="18" t="s">
        <v>2395</v>
      </c>
      <c r="AX98" s="18"/>
    </row>
    <row r="99" spans="1:50" s="123" customFormat="1" ht="72" hidden="1" x14ac:dyDescent="0.2">
      <c r="A99" s="52" t="s">
        <v>23</v>
      </c>
      <c r="B99" s="52" t="s">
        <v>277</v>
      </c>
      <c r="C99" s="52" t="s">
        <v>276</v>
      </c>
      <c r="D99" s="52" t="s">
        <v>11</v>
      </c>
      <c r="E99" s="52" t="s">
        <v>310</v>
      </c>
      <c r="F99" s="121" t="s">
        <v>1671</v>
      </c>
      <c r="G99" s="52" t="s">
        <v>384</v>
      </c>
      <c r="H99" s="71" t="s">
        <v>269</v>
      </c>
      <c r="I99" s="71" t="s">
        <v>271</v>
      </c>
      <c r="J99" s="122">
        <v>28000</v>
      </c>
      <c r="K99" s="71"/>
      <c r="L99" s="71"/>
      <c r="M99" s="249" t="s">
        <v>137</v>
      </c>
      <c r="N99" s="19"/>
      <c r="O99" s="18" t="s">
        <v>2586</v>
      </c>
      <c r="P99" s="36" t="s">
        <v>2587</v>
      </c>
      <c r="Q99" s="18" t="s">
        <v>1220</v>
      </c>
      <c r="R99" s="18" t="s">
        <v>1190</v>
      </c>
      <c r="S99" s="18" t="s">
        <v>60</v>
      </c>
      <c r="T99" s="18" t="s">
        <v>1225</v>
      </c>
      <c r="U99" s="18" t="s">
        <v>1226</v>
      </c>
      <c r="V99" s="36" t="s">
        <v>2588</v>
      </c>
      <c r="W99" s="17">
        <v>28000</v>
      </c>
      <c r="X99" s="18" t="s">
        <v>1182</v>
      </c>
      <c r="Y99" s="36" t="s">
        <v>2589</v>
      </c>
      <c r="Z99" s="17">
        <v>28000</v>
      </c>
      <c r="AA99" s="36" t="s">
        <v>3643</v>
      </c>
      <c r="AB99" s="42">
        <v>23104</v>
      </c>
      <c r="AC99" s="42">
        <v>23104</v>
      </c>
      <c r="AD99" s="19"/>
      <c r="AE99" s="52" t="s">
        <v>3644</v>
      </c>
      <c r="AF99" s="52" t="s">
        <v>2591</v>
      </c>
      <c r="AG99" s="52" t="s">
        <v>3544</v>
      </c>
      <c r="AH99" s="52" t="s">
        <v>3476</v>
      </c>
      <c r="AI99" s="52" t="s">
        <v>2456</v>
      </c>
      <c r="AJ99" s="52"/>
      <c r="AK99" s="52" t="s">
        <v>1223</v>
      </c>
      <c r="AL99" s="52" t="s">
        <v>1570</v>
      </c>
      <c r="AM99" s="52" t="s">
        <v>3553</v>
      </c>
      <c r="AN99" s="122">
        <v>28000</v>
      </c>
      <c r="AO99" s="250"/>
      <c r="AP99" s="119">
        <f t="shared" si="6"/>
        <v>0</v>
      </c>
      <c r="AQ99" s="338">
        <v>23082</v>
      </c>
      <c r="AR99" s="332"/>
      <c r="AS99" s="18" t="s">
        <v>2660</v>
      </c>
      <c r="AT99" s="18" t="s">
        <v>2660</v>
      </c>
      <c r="AU99" s="18" t="s">
        <v>2660</v>
      </c>
      <c r="AV99" s="15">
        <v>28000</v>
      </c>
      <c r="AW99" s="18" t="s">
        <v>2395</v>
      </c>
      <c r="AX99" s="18"/>
    </row>
    <row r="100" spans="1:50" s="123" customFormat="1" ht="72" hidden="1" x14ac:dyDescent="0.2">
      <c r="A100" s="52" t="s">
        <v>23</v>
      </c>
      <c r="B100" s="52" t="s">
        <v>277</v>
      </c>
      <c r="C100" s="52" t="s">
        <v>276</v>
      </c>
      <c r="D100" s="52" t="s">
        <v>11</v>
      </c>
      <c r="E100" s="52" t="s">
        <v>310</v>
      </c>
      <c r="F100" s="121" t="s">
        <v>1672</v>
      </c>
      <c r="G100" s="52" t="s">
        <v>385</v>
      </c>
      <c r="H100" s="71" t="s">
        <v>269</v>
      </c>
      <c r="I100" s="71" t="s">
        <v>271</v>
      </c>
      <c r="J100" s="122">
        <v>111800</v>
      </c>
      <c r="K100" s="71"/>
      <c r="L100" s="71"/>
      <c r="M100" s="249" t="s">
        <v>137</v>
      </c>
      <c r="N100" s="19"/>
      <c r="O100" s="18" t="s">
        <v>2592</v>
      </c>
      <c r="P100" s="36" t="s">
        <v>2587</v>
      </c>
      <c r="Q100" s="18" t="s">
        <v>1227</v>
      </c>
      <c r="R100" s="18" t="s">
        <v>1190</v>
      </c>
      <c r="S100" s="18" t="s">
        <v>60</v>
      </c>
      <c r="T100" s="18"/>
      <c r="U100" s="18"/>
      <c r="V100" s="131" t="s">
        <v>2593</v>
      </c>
      <c r="W100" s="17">
        <v>111800</v>
      </c>
      <c r="X100" s="18" t="s">
        <v>1182</v>
      </c>
      <c r="Y100" s="36" t="s">
        <v>2589</v>
      </c>
      <c r="Z100" s="17">
        <v>111800</v>
      </c>
      <c r="AA100" s="36" t="s">
        <v>2594</v>
      </c>
      <c r="AB100" s="19"/>
      <c r="AC100" s="19"/>
      <c r="AD100" s="19"/>
      <c r="AE100" s="19" t="s">
        <v>3645</v>
      </c>
      <c r="AF100" s="52" t="s">
        <v>2595</v>
      </c>
      <c r="AG100" s="52" t="s">
        <v>3544</v>
      </c>
      <c r="AH100" s="52" t="s">
        <v>3476</v>
      </c>
      <c r="AI100" s="52" t="s">
        <v>2456</v>
      </c>
      <c r="AJ100" s="52"/>
      <c r="AK100" s="52" t="s">
        <v>1223</v>
      </c>
      <c r="AL100" s="52" t="s">
        <v>1570</v>
      </c>
      <c r="AM100" s="52" t="s">
        <v>3553</v>
      </c>
      <c r="AN100" s="122">
        <v>111800</v>
      </c>
      <c r="AO100" s="250"/>
      <c r="AP100" s="119">
        <f t="shared" si="6"/>
        <v>0</v>
      </c>
      <c r="AQ100" s="338">
        <v>23082</v>
      </c>
      <c r="AR100" s="332"/>
      <c r="AS100" s="18" t="s">
        <v>2660</v>
      </c>
      <c r="AT100" s="18" t="s">
        <v>2660</v>
      </c>
      <c r="AU100" s="18" t="s">
        <v>2660</v>
      </c>
      <c r="AV100" s="343">
        <v>111800</v>
      </c>
      <c r="AW100" s="18" t="s">
        <v>2395</v>
      </c>
      <c r="AX100" s="18"/>
    </row>
    <row r="101" spans="1:50" s="123" customFormat="1" ht="144" x14ac:dyDescent="0.2">
      <c r="A101" s="52" t="s">
        <v>23</v>
      </c>
      <c r="B101" s="52" t="s">
        <v>277</v>
      </c>
      <c r="C101" s="52" t="s">
        <v>276</v>
      </c>
      <c r="D101" s="52" t="s">
        <v>11</v>
      </c>
      <c r="E101" s="52" t="s">
        <v>310</v>
      </c>
      <c r="F101" s="121" t="s">
        <v>1673</v>
      </c>
      <c r="G101" s="52" t="s">
        <v>386</v>
      </c>
      <c r="H101" s="71" t="s">
        <v>387</v>
      </c>
      <c r="I101" s="71" t="s">
        <v>271</v>
      </c>
      <c r="J101" s="122">
        <v>409600</v>
      </c>
      <c r="K101" s="71"/>
      <c r="L101" s="71"/>
      <c r="M101" s="249" t="s">
        <v>137</v>
      </c>
      <c r="N101" s="52"/>
      <c r="O101" s="131"/>
      <c r="P101" s="131"/>
      <c r="Q101" s="71" t="s">
        <v>1228</v>
      </c>
      <c r="R101" s="344" t="s">
        <v>12</v>
      </c>
      <c r="S101" s="344" t="s">
        <v>81</v>
      </c>
      <c r="T101" s="344" t="s">
        <v>1229</v>
      </c>
      <c r="U101" s="344" t="s">
        <v>1230</v>
      </c>
      <c r="V101" s="131"/>
      <c r="W101" s="122">
        <v>408312</v>
      </c>
      <c r="X101" s="71" t="s">
        <v>1182</v>
      </c>
      <c r="Y101" s="131"/>
      <c r="Z101" s="122">
        <v>408312</v>
      </c>
      <c r="AA101" s="131"/>
      <c r="AB101" s="342"/>
      <c r="AC101" s="342"/>
      <c r="AD101" s="342"/>
      <c r="AE101" s="52" t="s">
        <v>2596</v>
      </c>
      <c r="AF101" s="52" t="s">
        <v>2596</v>
      </c>
      <c r="AG101" s="52" t="s">
        <v>3541</v>
      </c>
      <c r="AH101" s="52" t="s">
        <v>3470</v>
      </c>
      <c r="AI101" s="52" t="s">
        <v>3467</v>
      </c>
      <c r="AJ101" s="52"/>
      <c r="AK101" s="52" t="s">
        <v>1223</v>
      </c>
      <c r="AL101" s="52" t="s">
        <v>1570</v>
      </c>
      <c r="AM101" s="52" t="s">
        <v>3553</v>
      </c>
      <c r="AN101" s="250"/>
      <c r="AO101" s="250"/>
      <c r="AP101" s="119">
        <f t="shared" si="6"/>
        <v>409600</v>
      </c>
      <c r="AQ101" s="344" t="s">
        <v>2660</v>
      </c>
      <c r="AR101" s="344" t="s">
        <v>2660</v>
      </c>
      <c r="AS101" s="71" t="s">
        <v>2660</v>
      </c>
      <c r="AT101" s="71" t="s">
        <v>2660</v>
      </c>
      <c r="AU101" s="71" t="s">
        <v>2660</v>
      </c>
      <c r="AV101" s="250">
        <v>408312</v>
      </c>
      <c r="AW101" s="80" t="s">
        <v>2661</v>
      </c>
      <c r="AX101" s="71"/>
    </row>
    <row r="102" spans="1:50" s="123" customFormat="1" ht="72" hidden="1" x14ac:dyDescent="0.2">
      <c r="A102" s="52" t="s">
        <v>23</v>
      </c>
      <c r="B102" s="52" t="s">
        <v>277</v>
      </c>
      <c r="C102" s="52" t="s">
        <v>276</v>
      </c>
      <c r="D102" s="52" t="s">
        <v>11</v>
      </c>
      <c r="E102" s="52" t="s">
        <v>310</v>
      </c>
      <c r="F102" s="121" t="s">
        <v>1674</v>
      </c>
      <c r="G102" s="52" t="s">
        <v>388</v>
      </c>
      <c r="H102" s="71" t="s">
        <v>319</v>
      </c>
      <c r="I102" s="71" t="s">
        <v>274</v>
      </c>
      <c r="J102" s="122">
        <v>46000</v>
      </c>
      <c r="K102" s="71"/>
      <c r="L102" s="71"/>
      <c r="M102" s="249" t="s">
        <v>137</v>
      </c>
      <c r="N102" s="19"/>
      <c r="O102" s="36" t="s">
        <v>2597</v>
      </c>
      <c r="P102" s="36" t="s">
        <v>2598</v>
      </c>
      <c r="Q102" s="18" t="s">
        <v>1231</v>
      </c>
      <c r="R102" s="18" t="s">
        <v>1190</v>
      </c>
      <c r="S102" s="18" t="s">
        <v>60</v>
      </c>
      <c r="T102" s="18"/>
      <c r="U102" s="18"/>
      <c r="V102" s="36" t="s">
        <v>2599</v>
      </c>
      <c r="W102" s="17">
        <v>46000</v>
      </c>
      <c r="X102" s="18" t="s">
        <v>1182</v>
      </c>
      <c r="Y102" s="36" t="s">
        <v>2600</v>
      </c>
      <c r="Z102" s="17">
        <v>46000</v>
      </c>
      <c r="AA102" s="36" t="s">
        <v>3646</v>
      </c>
      <c r="AB102" s="19"/>
      <c r="AC102" s="19"/>
      <c r="AD102" s="19"/>
      <c r="AE102" s="19" t="s">
        <v>3647</v>
      </c>
      <c r="AF102" s="52" t="s">
        <v>1223</v>
      </c>
      <c r="AG102" s="52" t="s">
        <v>3541</v>
      </c>
      <c r="AH102" s="52" t="s">
        <v>3470</v>
      </c>
      <c r="AI102" s="52" t="s">
        <v>2456</v>
      </c>
      <c r="AJ102" s="52"/>
      <c r="AK102" s="52" t="s">
        <v>1223</v>
      </c>
      <c r="AL102" s="52" t="s">
        <v>1570</v>
      </c>
      <c r="AM102" s="52" t="s">
        <v>3553</v>
      </c>
      <c r="AN102" s="250">
        <v>46000</v>
      </c>
      <c r="AO102" s="250"/>
      <c r="AP102" s="119">
        <f t="shared" si="6"/>
        <v>0</v>
      </c>
      <c r="AQ102" s="338">
        <v>23102</v>
      </c>
      <c r="AR102" s="332"/>
      <c r="AS102" s="18" t="s">
        <v>2662</v>
      </c>
      <c r="AT102" s="18" t="s">
        <v>2662</v>
      </c>
      <c r="AU102" s="18" t="s">
        <v>2662</v>
      </c>
      <c r="AV102" s="15">
        <v>46000</v>
      </c>
      <c r="AW102" s="18" t="s">
        <v>2395</v>
      </c>
      <c r="AX102" s="18"/>
    </row>
    <row r="103" spans="1:50" s="123" customFormat="1" ht="72" hidden="1" x14ac:dyDescent="0.2">
      <c r="A103" s="52" t="s">
        <v>23</v>
      </c>
      <c r="B103" s="52" t="s">
        <v>277</v>
      </c>
      <c r="C103" s="52" t="s">
        <v>276</v>
      </c>
      <c r="D103" s="52" t="s">
        <v>11</v>
      </c>
      <c r="E103" s="52" t="s">
        <v>310</v>
      </c>
      <c r="F103" s="121" t="s">
        <v>1675</v>
      </c>
      <c r="G103" s="52" t="s">
        <v>389</v>
      </c>
      <c r="H103" s="71" t="s">
        <v>270</v>
      </c>
      <c r="I103" s="71" t="s">
        <v>274</v>
      </c>
      <c r="J103" s="122">
        <v>58000</v>
      </c>
      <c r="K103" s="71"/>
      <c r="L103" s="71"/>
      <c r="M103" s="249" t="s">
        <v>137</v>
      </c>
      <c r="N103" s="19"/>
      <c r="O103" s="36" t="s">
        <v>2601</v>
      </c>
      <c r="P103" s="36" t="s">
        <v>2598</v>
      </c>
      <c r="Q103" s="18" t="s">
        <v>1231</v>
      </c>
      <c r="R103" s="18" t="s">
        <v>1190</v>
      </c>
      <c r="S103" s="18" t="s">
        <v>60</v>
      </c>
      <c r="T103" s="18"/>
      <c r="U103" s="18"/>
      <c r="V103" s="36" t="s">
        <v>2599</v>
      </c>
      <c r="W103" s="17">
        <v>58000</v>
      </c>
      <c r="X103" s="18" t="s">
        <v>1182</v>
      </c>
      <c r="Y103" s="36" t="s">
        <v>2600</v>
      </c>
      <c r="Z103" s="17">
        <v>58000</v>
      </c>
      <c r="AA103" s="36"/>
      <c r="AB103" s="19"/>
      <c r="AC103" s="19"/>
      <c r="AD103" s="19"/>
      <c r="AE103" s="19" t="s">
        <v>3645</v>
      </c>
      <c r="AF103" s="52" t="s">
        <v>1223</v>
      </c>
      <c r="AG103" s="52" t="s">
        <v>3541</v>
      </c>
      <c r="AH103" s="52" t="s">
        <v>3470</v>
      </c>
      <c r="AI103" s="52" t="s">
        <v>2456</v>
      </c>
      <c r="AJ103" s="52"/>
      <c r="AK103" s="52" t="s">
        <v>1223</v>
      </c>
      <c r="AL103" s="52" t="s">
        <v>1570</v>
      </c>
      <c r="AM103" s="52" t="s">
        <v>3553</v>
      </c>
      <c r="AN103" s="122">
        <v>58000</v>
      </c>
      <c r="AO103" s="250"/>
      <c r="AP103" s="119">
        <f t="shared" si="6"/>
        <v>0</v>
      </c>
      <c r="AQ103" s="338">
        <v>23102</v>
      </c>
      <c r="AR103" s="332" t="s">
        <v>2660</v>
      </c>
      <c r="AS103" s="18" t="s">
        <v>2662</v>
      </c>
      <c r="AT103" s="18" t="s">
        <v>2662</v>
      </c>
      <c r="AU103" s="18" t="s">
        <v>2662</v>
      </c>
      <c r="AV103" s="15">
        <v>58000</v>
      </c>
      <c r="AW103" s="18" t="s">
        <v>2395</v>
      </c>
      <c r="AX103" s="18"/>
    </row>
    <row r="104" spans="1:50" s="123" customFormat="1" ht="72" hidden="1" x14ac:dyDescent="0.2">
      <c r="A104" s="52" t="s">
        <v>23</v>
      </c>
      <c r="B104" s="52" t="s">
        <v>277</v>
      </c>
      <c r="C104" s="52" t="s">
        <v>276</v>
      </c>
      <c r="D104" s="52" t="s">
        <v>11</v>
      </c>
      <c r="E104" s="52" t="s">
        <v>310</v>
      </c>
      <c r="F104" s="121" t="s">
        <v>1676</v>
      </c>
      <c r="G104" s="52" t="s">
        <v>390</v>
      </c>
      <c r="H104" s="71" t="s">
        <v>269</v>
      </c>
      <c r="I104" s="71" t="s">
        <v>273</v>
      </c>
      <c r="J104" s="122">
        <v>15000</v>
      </c>
      <c r="K104" s="71"/>
      <c r="L104" s="71"/>
      <c r="M104" s="249" t="s">
        <v>137</v>
      </c>
      <c r="N104" s="19"/>
      <c r="O104" s="18" t="s">
        <v>2602</v>
      </c>
      <c r="P104" s="36" t="s">
        <v>2603</v>
      </c>
      <c r="Q104" s="18" t="s">
        <v>1231</v>
      </c>
      <c r="R104" s="18" t="s">
        <v>1190</v>
      </c>
      <c r="S104" s="18" t="s">
        <v>60</v>
      </c>
      <c r="T104" s="18"/>
      <c r="U104" s="18"/>
      <c r="V104" s="36" t="s">
        <v>2604</v>
      </c>
      <c r="W104" s="17">
        <v>14200</v>
      </c>
      <c r="X104" s="18" t="s">
        <v>1182</v>
      </c>
      <c r="Y104" s="36" t="s">
        <v>2605</v>
      </c>
      <c r="Z104" s="17">
        <v>14200</v>
      </c>
      <c r="AA104" s="36" t="s">
        <v>3648</v>
      </c>
      <c r="AB104" s="42">
        <v>23109</v>
      </c>
      <c r="AC104" s="42">
        <v>23109</v>
      </c>
      <c r="AD104" s="17">
        <v>14200</v>
      </c>
      <c r="AE104" s="52" t="s">
        <v>3644</v>
      </c>
      <c r="AF104" s="52" t="s">
        <v>2606</v>
      </c>
      <c r="AG104" s="52" t="s">
        <v>3544</v>
      </c>
      <c r="AH104" s="52" t="s">
        <v>3476</v>
      </c>
      <c r="AI104" s="52" t="s">
        <v>2456</v>
      </c>
      <c r="AJ104" s="52"/>
      <c r="AK104" s="52" t="s">
        <v>1223</v>
      </c>
      <c r="AL104" s="52" t="s">
        <v>1570</v>
      </c>
      <c r="AM104" s="52" t="s">
        <v>3553</v>
      </c>
      <c r="AN104" s="250">
        <v>14200</v>
      </c>
      <c r="AO104" s="250"/>
      <c r="AP104" s="119">
        <f t="shared" si="6"/>
        <v>800</v>
      </c>
      <c r="AQ104" s="338">
        <v>23083</v>
      </c>
      <c r="AR104" s="332"/>
      <c r="AS104" s="18" t="s">
        <v>2660</v>
      </c>
      <c r="AT104" s="18" t="s">
        <v>2660</v>
      </c>
      <c r="AU104" s="18" t="s">
        <v>2660</v>
      </c>
      <c r="AV104" s="15">
        <v>14200</v>
      </c>
      <c r="AW104" s="46" t="s">
        <v>2664</v>
      </c>
      <c r="AX104" s="18"/>
    </row>
    <row r="105" spans="1:50" s="123" customFormat="1" ht="72" hidden="1" x14ac:dyDescent="0.2">
      <c r="A105" s="52" t="s">
        <v>23</v>
      </c>
      <c r="B105" s="52" t="s">
        <v>277</v>
      </c>
      <c r="C105" s="52" t="s">
        <v>276</v>
      </c>
      <c r="D105" s="52" t="s">
        <v>11</v>
      </c>
      <c r="E105" s="52" t="s">
        <v>310</v>
      </c>
      <c r="F105" s="121" t="s">
        <v>1677</v>
      </c>
      <c r="G105" s="52" t="s">
        <v>391</v>
      </c>
      <c r="H105" s="71" t="s">
        <v>291</v>
      </c>
      <c r="I105" s="71" t="s">
        <v>273</v>
      </c>
      <c r="J105" s="122">
        <v>181500</v>
      </c>
      <c r="K105" s="71"/>
      <c r="L105" s="71"/>
      <c r="M105" s="249" t="s">
        <v>137</v>
      </c>
      <c r="N105" s="19"/>
      <c r="O105" s="36" t="s">
        <v>2597</v>
      </c>
      <c r="P105" s="36" t="s">
        <v>2598</v>
      </c>
      <c r="Q105" s="18" t="s">
        <v>1231</v>
      </c>
      <c r="R105" s="18" t="s">
        <v>1190</v>
      </c>
      <c r="S105" s="18" t="s">
        <v>60</v>
      </c>
      <c r="T105" s="18"/>
      <c r="U105" s="18"/>
      <c r="V105" s="36" t="s">
        <v>2599</v>
      </c>
      <c r="W105" s="17">
        <v>173019</v>
      </c>
      <c r="X105" s="18" t="s">
        <v>1182</v>
      </c>
      <c r="Y105" s="36" t="s">
        <v>2600</v>
      </c>
      <c r="Z105" s="17">
        <v>173019</v>
      </c>
      <c r="AA105" s="36" t="s">
        <v>3646</v>
      </c>
      <c r="AB105" s="19"/>
      <c r="AC105" s="19"/>
      <c r="AD105" s="19"/>
      <c r="AE105" s="19" t="s">
        <v>3645</v>
      </c>
      <c r="AF105" s="52" t="s">
        <v>1223</v>
      </c>
      <c r="AG105" s="52" t="s">
        <v>3541</v>
      </c>
      <c r="AH105" s="52" t="s">
        <v>3470</v>
      </c>
      <c r="AI105" s="52" t="s">
        <v>2456</v>
      </c>
      <c r="AJ105" s="52"/>
      <c r="AK105" s="52" t="s">
        <v>1223</v>
      </c>
      <c r="AL105" s="52" t="s">
        <v>1570</v>
      </c>
      <c r="AM105" s="52" t="s">
        <v>3553</v>
      </c>
      <c r="AN105" s="250">
        <v>173019</v>
      </c>
      <c r="AO105" s="250"/>
      <c r="AP105" s="119">
        <f t="shared" si="6"/>
        <v>8481</v>
      </c>
      <c r="AQ105" s="338">
        <v>23102</v>
      </c>
      <c r="AR105" s="332"/>
      <c r="AS105" s="18" t="s">
        <v>2662</v>
      </c>
      <c r="AT105" s="18" t="s">
        <v>2662</v>
      </c>
      <c r="AU105" s="18" t="s">
        <v>2662</v>
      </c>
      <c r="AV105" s="15">
        <v>173019</v>
      </c>
      <c r="AW105" s="134" t="s">
        <v>2665</v>
      </c>
      <c r="AX105" s="18"/>
    </row>
    <row r="106" spans="1:50" s="123" customFormat="1" ht="72" hidden="1" x14ac:dyDescent="0.2">
      <c r="A106" s="52" t="s">
        <v>23</v>
      </c>
      <c r="B106" s="52" t="s">
        <v>277</v>
      </c>
      <c r="C106" s="52" t="s">
        <v>276</v>
      </c>
      <c r="D106" s="52" t="s">
        <v>11</v>
      </c>
      <c r="E106" s="52" t="s">
        <v>310</v>
      </c>
      <c r="F106" s="121" t="s">
        <v>1678</v>
      </c>
      <c r="G106" s="52" t="s">
        <v>392</v>
      </c>
      <c r="H106" s="71" t="s">
        <v>269</v>
      </c>
      <c r="I106" s="71" t="s">
        <v>273</v>
      </c>
      <c r="J106" s="122">
        <v>19800</v>
      </c>
      <c r="K106" s="71"/>
      <c r="L106" s="71"/>
      <c r="M106" s="249" t="s">
        <v>137</v>
      </c>
      <c r="N106" s="19"/>
      <c r="O106" s="36" t="s">
        <v>2597</v>
      </c>
      <c r="P106" s="36" t="s">
        <v>2598</v>
      </c>
      <c r="Q106" s="18" t="s">
        <v>1231</v>
      </c>
      <c r="R106" s="18" t="s">
        <v>1190</v>
      </c>
      <c r="S106" s="18" t="s">
        <v>60</v>
      </c>
      <c r="T106" s="18"/>
      <c r="U106" s="18"/>
      <c r="V106" s="36" t="s">
        <v>2599</v>
      </c>
      <c r="W106" s="17">
        <v>19800</v>
      </c>
      <c r="X106" s="18" t="s">
        <v>1182</v>
      </c>
      <c r="Y106" s="36" t="s">
        <v>2600</v>
      </c>
      <c r="Z106" s="17">
        <v>19800</v>
      </c>
      <c r="AA106" s="36" t="s">
        <v>3646</v>
      </c>
      <c r="AB106" s="19"/>
      <c r="AC106" s="19"/>
      <c r="AD106" s="19"/>
      <c r="AE106" s="19" t="s">
        <v>3645</v>
      </c>
      <c r="AF106" s="52" t="s">
        <v>1223</v>
      </c>
      <c r="AG106" s="52" t="s">
        <v>3541</v>
      </c>
      <c r="AH106" s="52" t="s">
        <v>3470</v>
      </c>
      <c r="AI106" s="52" t="s">
        <v>2456</v>
      </c>
      <c r="AJ106" s="52"/>
      <c r="AK106" s="52" t="s">
        <v>1223</v>
      </c>
      <c r="AL106" s="52" t="s">
        <v>1570</v>
      </c>
      <c r="AM106" s="52" t="s">
        <v>3553</v>
      </c>
      <c r="AN106" s="122">
        <v>19800</v>
      </c>
      <c r="AO106" s="250"/>
      <c r="AP106" s="119">
        <f t="shared" si="6"/>
        <v>0</v>
      </c>
      <c r="AQ106" s="338">
        <v>23102</v>
      </c>
      <c r="AR106" s="332"/>
      <c r="AS106" s="18" t="s">
        <v>2662</v>
      </c>
      <c r="AT106" s="18" t="s">
        <v>2662</v>
      </c>
      <c r="AU106" s="18" t="s">
        <v>2662</v>
      </c>
      <c r="AV106" s="15">
        <v>19800</v>
      </c>
      <c r="AW106" s="18" t="s">
        <v>2395</v>
      </c>
      <c r="AX106" s="18"/>
    </row>
    <row r="107" spans="1:50" s="123" customFormat="1" ht="72" hidden="1" x14ac:dyDescent="0.2">
      <c r="A107" s="52" t="s">
        <v>23</v>
      </c>
      <c r="B107" s="52" t="s">
        <v>277</v>
      </c>
      <c r="C107" s="52" t="s">
        <v>276</v>
      </c>
      <c r="D107" s="52" t="s">
        <v>11</v>
      </c>
      <c r="E107" s="52" t="s">
        <v>310</v>
      </c>
      <c r="F107" s="121" t="s">
        <v>1679</v>
      </c>
      <c r="G107" s="52" t="s">
        <v>393</v>
      </c>
      <c r="H107" s="71" t="s">
        <v>319</v>
      </c>
      <c r="I107" s="71" t="s">
        <v>273</v>
      </c>
      <c r="J107" s="122">
        <v>60000</v>
      </c>
      <c r="K107" s="71"/>
      <c r="L107" s="71"/>
      <c r="M107" s="249" t="s">
        <v>137</v>
      </c>
      <c r="N107" s="19"/>
      <c r="O107" s="36" t="s">
        <v>2597</v>
      </c>
      <c r="P107" s="36" t="s">
        <v>2598</v>
      </c>
      <c r="Q107" s="18" t="s">
        <v>1231</v>
      </c>
      <c r="R107" s="18" t="s">
        <v>1190</v>
      </c>
      <c r="S107" s="18" t="s">
        <v>60</v>
      </c>
      <c r="T107" s="18"/>
      <c r="U107" s="18"/>
      <c r="V107" s="36" t="s">
        <v>2599</v>
      </c>
      <c r="W107" s="17">
        <v>38800</v>
      </c>
      <c r="X107" s="18" t="s">
        <v>1182</v>
      </c>
      <c r="Y107" s="36" t="s">
        <v>2600</v>
      </c>
      <c r="Z107" s="17">
        <v>38800</v>
      </c>
      <c r="AA107" s="36" t="s">
        <v>3646</v>
      </c>
      <c r="AB107" s="19"/>
      <c r="AC107" s="19"/>
      <c r="AD107" s="19"/>
      <c r="AE107" s="19" t="s">
        <v>3645</v>
      </c>
      <c r="AF107" s="52" t="s">
        <v>1223</v>
      </c>
      <c r="AG107" s="52" t="s">
        <v>3541</v>
      </c>
      <c r="AH107" s="52" t="s">
        <v>3470</v>
      </c>
      <c r="AI107" s="52" t="s">
        <v>2456</v>
      </c>
      <c r="AJ107" s="52"/>
      <c r="AK107" s="52" t="s">
        <v>1223</v>
      </c>
      <c r="AL107" s="52" t="s">
        <v>1570</v>
      </c>
      <c r="AM107" s="52" t="s">
        <v>3553</v>
      </c>
      <c r="AN107" s="250">
        <v>38800</v>
      </c>
      <c r="AO107" s="250"/>
      <c r="AP107" s="119">
        <f t="shared" si="6"/>
        <v>21200</v>
      </c>
      <c r="AQ107" s="338">
        <v>23102</v>
      </c>
      <c r="AR107" s="332"/>
      <c r="AS107" s="18" t="s">
        <v>2662</v>
      </c>
      <c r="AT107" s="18" t="s">
        <v>2662</v>
      </c>
      <c r="AU107" s="18" t="s">
        <v>2662</v>
      </c>
      <c r="AV107" s="15">
        <v>38800</v>
      </c>
      <c r="AW107" s="46" t="s">
        <v>2666</v>
      </c>
      <c r="AX107" s="18"/>
    </row>
    <row r="108" spans="1:50" s="123" customFormat="1" ht="72" hidden="1" x14ac:dyDescent="0.2">
      <c r="A108" s="52" t="s">
        <v>23</v>
      </c>
      <c r="B108" s="52" t="s">
        <v>277</v>
      </c>
      <c r="C108" s="52" t="s">
        <v>276</v>
      </c>
      <c r="D108" s="52" t="s">
        <v>11</v>
      </c>
      <c r="E108" s="52" t="s">
        <v>310</v>
      </c>
      <c r="F108" s="121" t="s">
        <v>1680</v>
      </c>
      <c r="G108" s="52" t="s">
        <v>394</v>
      </c>
      <c r="H108" s="71" t="s">
        <v>319</v>
      </c>
      <c r="I108" s="71" t="s">
        <v>273</v>
      </c>
      <c r="J108" s="122">
        <v>32000</v>
      </c>
      <c r="K108" s="71"/>
      <c r="L108" s="71"/>
      <c r="M108" s="249" t="s">
        <v>137</v>
      </c>
      <c r="N108" s="19"/>
      <c r="O108" s="18" t="s">
        <v>2602</v>
      </c>
      <c r="P108" s="36" t="s">
        <v>2603</v>
      </c>
      <c r="Q108" s="18" t="s">
        <v>1231</v>
      </c>
      <c r="R108" s="18" t="s">
        <v>1190</v>
      </c>
      <c r="S108" s="18" t="s">
        <v>60</v>
      </c>
      <c r="T108" s="18"/>
      <c r="U108" s="18"/>
      <c r="V108" s="36" t="s">
        <v>2604</v>
      </c>
      <c r="W108" s="17">
        <v>30800</v>
      </c>
      <c r="X108" s="18" t="s">
        <v>1182</v>
      </c>
      <c r="Y108" s="36" t="s">
        <v>2605</v>
      </c>
      <c r="Z108" s="17">
        <v>30800</v>
      </c>
      <c r="AA108" s="36" t="s">
        <v>3648</v>
      </c>
      <c r="AB108" s="42">
        <v>23109</v>
      </c>
      <c r="AC108" s="42">
        <v>23109</v>
      </c>
      <c r="AD108" s="17">
        <v>30800</v>
      </c>
      <c r="AE108" s="52" t="s">
        <v>3649</v>
      </c>
      <c r="AF108" s="52" t="s">
        <v>2606</v>
      </c>
      <c r="AG108" s="52" t="s">
        <v>3544</v>
      </c>
      <c r="AH108" s="52" t="s">
        <v>3476</v>
      </c>
      <c r="AI108" s="52" t="s">
        <v>2456</v>
      </c>
      <c r="AJ108" s="52"/>
      <c r="AK108" s="52" t="s">
        <v>1223</v>
      </c>
      <c r="AL108" s="52" t="s">
        <v>1570</v>
      </c>
      <c r="AM108" s="52" t="s">
        <v>3553</v>
      </c>
      <c r="AN108" s="250">
        <v>30800</v>
      </c>
      <c r="AO108" s="250"/>
      <c r="AP108" s="119">
        <f t="shared" si="6"/>
        <v>1200</v>
      </c>
      <c r="AQ108" s="338">
        <v>23083</v>
      </c>
      <c r="AR108" s="332"/>
      <c r="AS108" s="18" t="s">
        <v>2660</v>
      </c>
      <c r="AT108" s="18" t="s">
        <v>2660</v>
      </c>
      <c r="AU108" s="18" t="s">
        <v>2660</v>
      </c>
      <c r="AV108" s="15">
        <v>30800</v>
      </c>
      <c r="AW108" s="15">
        <v>1200</v>
      </c>
      <c r="AX108" s="18"/>
    </row>
    <row r="109" spans="1:50" s="123" customFormat="1" ht="72" hidden="1" x14ac:dyDescent="0.2">
      <c r="A109" s="52" t="s">
        <v>23</v>
      </c>
      <c r="B109" s="52" t="s">
        <v>277</v>
      </c>
      <c r="C109" s="52" t="s">
        <v>276</v>
      </c>
      <c r="D109" s="52" t="s">
        <v>11</v>
      </c>
      <c r="E109" s="52" t="s">
        <v>310</v>
      </c>
      <c r="F109" s="121" t="s">
        <v>1681</v>
      </c>
      <c r="G109" s="52" t="s">
        <v>395</v>
      </c>
      <c r="H109" s="71" t="s">
        <v>270</v>
      </c>
      <c r="I109" s="71" t="s">
        <v>273</v>
      </c>
      <c r="J109" s="122">
        <v>53500</v>
      </c>
      <c r="K109" s="71"/>
      <c r="L109" s="71"/>
      <c r="M109" s="249" t="s">
        <v>137</v>
      </c>
      <c r="N109" s="19"/>
      <c r="O109" s="36" t="s">
        <v>2597</v>
      </c>
      <c r="P109" s="36" t="s">
        <v>2598</v>
      </c>
      <c r="Q109" s="18" t="s">
        <v>1231</v>
      </c>
      <c r="R109" s="18" t="s">
        <v>1190</v>
      </c>
      <c r="S109" s="18" t="s">
        <v>60</v>
      </c>
      <c r="T109" s="18"/>
      <c r="U109" s="18"/>
      <c r="V109" s="36" t="s">
        <v>2599</v>
      </c>
      <c r="W109" s="17">
        <v>53500</v>
      </c>
      <c r="X109" s="18" t="s">
        <v>1182</v>
      </c>
      <c r="Y109" s="36" t="s">
        <v>2600</v>
      </c>
      <c r="Z109" s="17">
        <v>53500</v>
      </c>
      <c r="AA109" s="36" t="s">
        <v>3646</v>
      </c>
      <c r="AB109" s="19"/>
      <c r="AC109" s="19"/>
      <c r="AD109" s="19"/>
      <c r="AE109" s="19" t="s">
        <v>3645</v>
      </c>
      <c r="AF109" s="52" t="s">
        <v>1223</v>
      </c>
      <c r="AG109" s="52" t="s">
        <v>3541</v>
      </c>
      <c r="AH109" s="52" t="s">
        <v>3470</v>
      </c>
      <c r="AI109" s="52" t="s">
        <v>2456</v>
      </c>
      <c r="AJ109" s="52"/>
      <c r="AK109" s="52" t="s">
        <v>1223</v>
      </c>
      <c r="AL109" s="52" t="s">
        <v>1570</v>
      </c>
      <c r="AM109" s="52" t="s">
        <v>3553</v>
      </c>
      <c r="AN109" s="122">
        <v>53500</v>
      </c>
      <c r="AO109" s="250"/>
      <c r="AP109" s="119">
        <f t="shared" si="6"/>
        <v>0</v>
      </c>
      <c r="AQ109" s="338">
        <v>23102</v>
      </c>
      <c r="AR109" s="332"/>
      <c r="AS109" s="18" t="s">
        <v>2662</v>
      </c>
      <c r="AT109" s="18" t="s">
        <v>2662</v>
      </c>
      <c r="AU109" s="18" t="s">
        <v>2662</v>
      </c>
      <c r="AV109" s="15">
        <v>53500</v>
      </c>
      <c r="AW109" s="18" t="s">
        <v>2395</v>
      </c>
      <c r="AX109" s="18"/>
    </row>
    <row r="110" spans="1:50" s="123" customFormat="1" ht="90" hidden="1" x14ac:dyDescent="0.2">
      <c r="A110" s="52" t="s">
        <v>23</v>
      </c>
      <c r="B110" s="52" t="s">
        <v>277</v>
      </c>
      <c r="C110" s="52" t="s">
        <v>276</v>
      </c>
      <c r="D110" s="52" t="s">
        <v>11</v>
      </c>
      <c r="E110" s="52" t="s">
        <v>310</v>
      </c>
      <c r="F110" s="121" t="s">
        <v>1682</v>
      </c>
      <c r="G110" s="52" t="s">
        <v>396</v>
      </c>
      <c r="H110" s="71" t="s">
        <v>270</v>
      </c>
      <c r="I110" s="71" t="s">
        <v>397</v>
      </c>
      <c r="J110" s="122">
        <v>52500</v>
      </c>
      <c r="K110" s="71"/>
      <c r="L110" s="71"/>
      <c r="M110" s="249" t="s">
        <v>137</v>
      </c>
      <c r="N110" s="19"/>
      <c r="O110" s="36" t="s">
        <v>2607</v>
      </c>
      <c r="P110" s="36" t="s">
        <v>2603</v>
      </c>
      <c r="Q110" s="18" t="s">
        <v>1232</v>
      </c>
      <c r="R110" s="18" t="s">
        <v>12</v>
      </c>
      <c r="S110" s="18" t="s">
        <v>116</v>
      </c>
      <c r="T110" s="18"/>
      <c r="U110" s="18"/>
      <c r="V110" s="36" t="s">
        <v>2608</v>
      </c>
      <c r="W110" s="17">
        <v>52430</v>
      </c>
      <c r="X110" s="18" t="s">
        <v>1182</v>
      </c>
      <c r="Y110" s="36" t="s">
        <v>2609</v>
      </c>
      <c r="Z110" s="17">
        <v>52430</v>
      </c>
      <c r="AA110" s="36" t="s">
        <v>2610</v>
      </c>
      <c r="AB110" s="19"/>
      <c r="AC110" s="19"/>
      <c r="AD110" s="19"/>
      <c r="AE110" s="19" t="s">
        <v>3645</v>
      </c>
      <c r="AF110" s="52" t="s">
        <v>2595</v>
      </c>
      <c r="AG110" s="52" t="s">
        <v>3544</v>
      </c>
      <c r="AH110" s="52" t="s">
        <v>3476</v>
      </c>
      <c r="AI110" s="52" t="s">
        <v>2456</v>
      </c>
      <c r="AJ110" s="52"/>
      <c r="AK110" s="52" t="s">
        <v>1223</v>
      </c>
      <c r="AL110" s="52" t="s">
        <v>1570</v>
      </c>
      <c r="AM110" s="52" t="s">
        <v>3553</v>
      </c>
      <c r="AN110" s="250">
        <v>52430</v>
      </c>
      <c r="AO110" s="250"/>
      <c r="AP110" s="119">
        <f t="shared" si="6"/>
        <v>70</v>
      </c>
      <c r="AQ110" s="338">
        <v>23083</v>
      </c>
      <c r="AR110" s="332"/>
      <c r="AS110" s="18" t="s">
        <v>2662</v>
      </c>
      <c r="AT110" s="18" t="s">
        <v>2662</v>
      </c>
      <c r="AU110" s="18" t="s">
        <v>2662</v>
      </c>
      <c r="AV110" s="15">
        <v>52430</v>
      </c>
      <c r="AW110" s="46" t="s">
        <v>2667</v>
      </c>
      <c r="AX110" s="18"/>
    </row>
    <row r="111" spans="1:50" s="123" customFormat="1" ht="72" hidden="1" x14ac:dyDescent="0.2">
      <c r="A111" s="52" t="s">
        <v>23</v>
      </c>
      <c r="B111" s="52" t="s">
        <v>277</v>
      </c>
      <c r="C111" s="52" t="s">
        <v>276</v>
      </c>
      <c r="D111" s="52" t="s">
        <v>11</v>
      </c>
      <c r="E111" s="52" t="s">
        <v>310</v>
      </c>
      <c r="F111" s="121" t="s">
        <v>1683</v>
      </c>
      <c r="G111" s="52" t="s">
        <v>398</v>
      </c>
      <c r="H111" s="71" t="s">
        <v>317</v>
      </c>
      <c r="I111" s="71" t="s">
        <v>273</v>
      </c>
      <c r="J111" s="122">
        <v>40000</v>
      </c>
      <c r="K111" s="71"/>
      <c r="L111" s="71"/>
      <c r="M111" s="249" t="s">
        <v>137</v>
      </c>
      <c r="N111" s="19"/>
      <c r="O111" s="18" t="s">
        <v>2602</v>
      </c>
      <c r="P111" s="36" t="s">
        <v>2603</v>
      </c>
      <c r="Q111" s="18" t="s">
        <v>1231</v>
      </c>
      <c r="R111" s="18" t="s">
        <v>1190</v>
      </c>
      <c r="S111" s="18" t="s">
        <v>60</v>
      </c>
      <c r="T111" s="18"/>
      <c r="U111" s="18"/>
      <c r="V111" s="36" t="s">
        <v>2604</v>
      </c>
      <c r="W111" s="17">
        <v>40000</v>
      </c>
      <c r="X111" s="18" t="s">
        <v>1182</v>
      </c>
      <c r="Y111" s="36" t="s">
        <v>2605</v>
      </c>
      <c r="Z111" s="17">
        <v>40000</v>
      </c>
      <c r="AA111" s="36" t="s">
        <v>3648</v>
      </c>
      <c r="AB111" s="42">
        <v>23109</v>
      </c>
      <c r="AC111" s="42">
        <v>23109</v>
      </c>
      <c r="AD111" s="17">
        <v>40000</v>
      </c>
      <c r="AE111" s="52" t="s">
        <v>3644</v>
      </c>
      <c r="AF111" s="52" t="s">
        <v>2606</v>
      </c>
      <c r="AG111" s="52" t="s">
        <v>3544</v>
      </c>
      <c r="AH111" s="52" t="s">
        <v>3476</v>
      </c>
      <c r="AI111" s="52" t="s">
        <v>2456</v>
      </c>
      <c r="AJ111" s="52"/>
      <c r="AK111" s="52" t="s">
        <v>1223</v>
      </c>
      <c r="AL111" s="52" t="s">
        <v>1570</v>
      </c>
      <c r="AM111" s="52" t="s">
        <v>3553</v>
      </c>
      <c r="AN111" s="250">
        <v>40000</v>
      </c>
      <c r="AO111" s="250"/>
      <c r="AP111" s="119">
        <f t="shared" si="6"/>
        <v>0</v>
      </c>
      <c r="AQ111" s="338">
        <v>23083</v>
      </c>
      <c r="AR111" s="332"/>
      <c r="AS111" s="18" t="s">
        <v>2660</v>
      </c>
      <c r="AT111" s="18" t="s">
        <v>2660</v>
      </c>
      <c r="AU111" s="18" t="s">
        <v>2660</v>
      </c>
      <c r="AV111" s="15">
        <v>40000</v>
      </c>
      <c r="AW111" s="18" t="s">
        <v>2395</v>
      </c>
      <c r="AX111" s="18"/>
    </row>
    <row r="112" spans="1:50" s="123" customFormat="1" ht="72" hidden="1" x14ac:dyDescent="0.2">
      <c r="A112" s="52" t="s">
        <v>23</v>
      </c>
      <c r="B112" s="52" t="s">
        <v>277</v>
      </c>
      <c r="C112" s="52" t="s">
        <v>276</v>
      </c>
      <c r="D112" s="52" t="s">
        <v>11</v>
      </c>
      <c r="E112" s="52" t="s">
        <v>310</v>
      </c>
      <c r="F112" s="121" t="s">
        <v>1684</v>
      </c>
      <c r="G112" s="52" t="s">
        <v>399</v>
      </c>
      <c r="H112" s="71" t="s">
        <v>269</v>
      </c>
      <c r="I112" s="71" t="s">
        <v>397</v>
      </c>
      <c r="J112" s="122">
        <v>40000</v>
      </c>
      <c r="K112" s="71"/>
      <c r="L112" s="71"/>
      <c r="M112" s="249" t="s">
        <v>137</v>
      </c>
      <c r="N112" s="32"/>
      <c r="O112" s="36" t="s">
        <v>2597</v>
      </c>
      <c r="P112" s="36" t="s">
        <v>2598</v>
      </c>
      <c r="Q112" s="18" t="s">
        <v>1231</v>
      </c>
      <c r="R112" s="18" t="s">
        <v>1190</v>
      </c>
      <c r="S112" s="18" t="s">
        <v>60</v>
      </c>
      <c r="T112" s="18"/>
      <c r="U112" s="18"/>
      <c r="V112" s="36" t="s">
        <v>2599</v>
      </c>
      <c r="W112" s="17">
        <v>39000</v>
      </c>
      <c r="X112" s="18" t="s">
        <v>1182</v>
      </c>
      <c r="Y112" s="36" t="s">
        <v>2600</v>
      </c>
      <c r="Z112" s="17">
        <v>39000</v>
      </c>
      <c r="AA112" s="36" t="s">
        <v>3646</v>
      </c>
      <c r="AB112" s="18"/>
      <c r="AC112" s="18"/>
      <c r="AD112" s="17"/>
      <c r="AE112" s="19" t="s">
        <v>3645</v>
      </c>
      <c r="AF112" s="52" t="s">
        <v>1223</v>
      </c>
      <c r="AG112" s="52" t="s">
        <v>3541</v>
      </c>
      <c r="AH112" s="52" t="s">
        <v>3470</v>
      </c>
      <c r="AI112" s="52" t="s">
        <v>2456</v>
      </c>
      <c r="AJ112" s="52"/>
      <c r="AK112" s="52" t="s">
        <v>1223</v>
      </c>
      <c r="AL112" s="52" t="s">
        <v>1570</v>
      </c>
      <c r="AM112" s="52" t="s">
        <v>3553</v>
      </c>
      <c r="AN112" s="250">
        <v>39000</v>
      </c>
      <c r="AO112" s="250"/>
      <c r="AP112" s="119">
        <f t="shared" si="6"/>
        <v>1000</v>
      </c>
      <c r="AQ112" s="338">
        <v>23102</v>
      </c>
      <c r="AR112" s="332"/>
      <c r="AS112" s="18" t="s">
        <v>2662</v>
      </c>
      <c r="AT112" s="18" t="s">
        <v>2662</v>
      </c>
      <c r="AU112" s="18" t="s">
        <v>2662</v>
      </c>
      <c r="AV112" s="15">
        <v>39000</v>
      </c>
      <c r="AW112" s="46" t="s">
        <v>2668</v>
      </c>
      <c r="AX112" s="18"/>
    </row>
    <row r="113" spans="1:50" s="123" customFormat="1" ht="72" hidden="1" x14ac:dyDescent="0.2">
      <c r="A113" s="52" t="s">
        <v>23</v>
      </c>
      <c r="B113" s="52" t="s">
        <v>277</v>
      </c>
      <c r="C113" s="52" t="s">
        <v>276</v>
      </c>
      <c r="D113" s="52" t="s">
        <v>11</v>
      </c>
      <c r="E113" s="52" t="s">
        <v>310</v>
      </c>
      <c r="F113" s="121" t="s">
        <v>1685</v>
      </c>
      <c r="G113" s="52" t="s">
        <v>400</v>
      </c>
      <c r="H113" s="71" t="s">
        <v>303</v>
      </c>
      <c r="I113" s="71" t="s">
        <v>274</v>
      </c>
      <c r="J113" s="122">
        <v>80000</v>
      </c>
      <c r="K113" s="71"/>
      <c r="L113" s="71"/>
      <c r="M113" s="249" t="s">
        <v>137</v>
      </c>
      <c r="N113" s="32"/>
      <c r="O113" s="36" t="s">
        <v>2601</v>
      </c>
      <c r="P113" s="36" t="s">
        <v>2598</v>
      </c>
      <c r="Q113" s="18" t="s">
        <v>1231</v>
      </c>
      <c r="R113" s="18" t="s">
        <v>1190</v>
      </c>
      <c r="S113" s="18" t="s">
        <v>60</v>
      </c>
      <c r="T113" s="18"/>
      <c r="U113" s="18"/>
      <c r="V113" s="36" t="s">
        <v>2599</v>
      </c>
      <c r="W113" s="17">
        <v>70000</v>
      </c>
      <c r="X113" s="18" t="s">
        <v>1182</v>
      </c>
      <c r="Y113" s="36" t="s">
        <v>2600</v>
      </c>
      <c r="Z113" s="17">
        <v>70000</v>
      </c>
      <c r="AA113" s="36"/>
      <c r="AB113" s="18"/>
      <c r="AC113" s="18"/>
      <c r="AD113" s="17"/>
      <c r="AE113" s="19" t="s">
        <v>3645</v>
      </c>
      <c r="AF113" s="52" t="s">
        <v>1223</v>
      </c>
      <c r="AG113" s="52" t="s">
        <v>3541</v>
      </c>
      <c r="AH113" s="52" t="s">
        <v>3470</v>
      </c>
      <c r="AI113" s="52" t="s">
        <v>2456</v>
      </c>
      <c r="AJ113" s="52"/>
      <c r="AK113" s="52" t="s">
        <v>1223</v>
      </c>
      <c r="AL113" s="52" t="s">
        <v>1570</v>
      </c>
      <c r="AM113" s="52" t="s">
        <v>3553</v>
      </c>
      <c r="AN113" s="250">
        <v>70000</v>
      </c>
      <c r="AO113" s="250"/>
      <c r="AP113" s="119">
        <f t="shared" si="6"/>
        <v>10000</v>
      </c>
      <c r="AQ113" s="338">
        <v>23102</v>
      </c>
      <c r="AR113" s="332" t="s">
        <v>2660</v>
      </c>
      <c r="AS113" s="18" t="s">
        <v>2662</v>
      </c>
      <c r="AT113" s="18" t="s">
        <v>2662</v>
      </c>
      <c r="AU113" s="18" t="s">
        <v>2662</v>
      </c>
      <c r="AV113" s="15">
        <v>70000</v>
      </c>
      <c r="AW113" s="46" t="s">
        <v>2669</v>
      </c>
      <c r="AX113" s="18"/>
    </row>
    <row r="114" spans="1:50" s="123" customFormat="1" ht="72" hidden="1" x14ac:dyDescent="0.2">
      <c r="A114" s="52" t="s">
        <v>23</v>
      </c>
      <c r="B114" s="52" t="s">
        <v>277</v>
      </c>
      <c r="C114" s="52" t="s">
        <v>276</v>
      </c>
      <c r="D114" s="52" t="s">
        <v>11</v>
      </c>
      <c r="E114" s="52" t="s">
        <v>310</v>
      </c>
      <c r="F114" s="121" t="s">
        <v>1686</v>
      </c>
      <c r="G114" s="52" t="s">
        <v>401</v>
      </c>
      <c r="H114" s="71" t="s">
        <v>402</v>
      </c>
      <c r="I114" s="71" t="s">
        <v>268</v>
      </c>
      <c r="J114" s="122">
        <v>150000</v>
      </c>
      <c r="K114" s="71"/>
      <c r="L114" s="71"/>
      <c r="M114" s="249" t="s">
        <v>137</v>
      </c>
      <c r="N114" s="32"/>
      <c r="O114" s="36" t="s">
        <v>2601</v>
      </c>
      <c r="P114" s="36" t="s">
        <v>2598</v>
      </c>
      <c r="Q114" s="18" t="s">
        <v>1231</v>
      </c>
      <c r="R114" s="18" t="s">
        <v>1190</v>
      </c>
      <c r="S114" s="18" t="s">
        <v>60</v>
      </c>
      <c r="T114" s="18"/>
      <c r="U114" s="18"/>
      <c r="V114" s="36" t="s">
        <v>2599</v>
      </c>
      <c r="W114" s="17">
        <v>115000</v>
      </c>
      <c r="X114" s="18" t="s">
        <v>1182</v>
      </c>
      <c r="Y114" s="36" t="s">
        <v>2600</v>
      </c>
      <c r="Z114" s="17">
        <v>115000</v>
      </c>
      <c r="AA114" s="36"/>
      <c r="AB114" s="18"/>
      <c r="AC114" s="18"/>
      <c r="AD114" s="17"/>
      <c r="AE114" s="19" t="s">
        <v>3645</v>
      </c>
      <c r="AF114" s="52" t="s">
        <v>1223</v>
      </c>
      <c r="AG114" s="52" t="s">
        <v>3541</v>
      </c>
      <c r="AH114" s="52" t="s">
        <v>3470</v>
      </c>
      <c r="AI114" s="52" t="s">
        <v>2456</v>
      </c>
      <c r="AJ114" s="52"/>
      <c r="AK114" s="52" t="s">
        <v>1223</v>
      </c>
      <c r="AL114" s="52" t="s">
        <v>1570</v>
      </c>
      <c r="AM114" s="52" t="s">
        <v>3553</v>
      </c>
      <c r="AN114" s="250">
        <v>115000</v>
      </c>
      <c r="AO114" s="250"/>
      <c r="AP114" s="119">
        <f t="shared" si="6"/>
        <v>35000</v>
      </c>
      <c r="AQ114" s="338">
        <v>23102</v>
      </c>
      <c r="AR114" s="332" t="s">
        <v>2660</v>
      </c>
      <c r="AS114" s="18" t="s">
        <v>2662</v>
      </c>
      <c r="AT114" s="18" t="s">
        <v>2662</v>
      </c>
      <c r="AU114" s="18" t="s">
        <v>2662</v>
      </c>
      <c r="AV114" s="15">
        <v>115000</v>
      </c>
      <c r="AW114" s="46" t="s">
        <v>2670</v>
      </c>
      <c r="AX114" s="18"/>
    </row>
    <row r="115" spans="1:50" s="123" customFormat="1" ht="72" hidden="1" x14ac:dyDescent="0.2">
      <c r="A115" s="52" t="s">
        <v>23</v>
      </c>
      <c r="B115" s="52" t="s">
        <v>277</v>
      </c>
      <c r="C115" s="52" t="s">
        <v>276</v>
      </c>
      <c r="D115" s="52" t="s">
        <v>11</v>
      </c>
      <c r="E115" s="52" t="s">
        <v>310</v>
      </c>
      <c r="F115" s="121" t="s">
        <v>1687</v>
      </c>
      <c r="G115" s="52" t="s">
        <v>403</v>
      </c>
      <c r="H115" s="71" t="s">
        <v>319</v>
      </c>
      <c r="I115" s="71" t="s">
        <v>271</v>
      </c>
      <c r="J115" s="122">
        <v>58000</v>
      </c>
      <c r="K115" s="71"/>
      <c r="L115" s="71"/>
      <c r="M115" s="249" t="s">
        <v>137</v>
      </c>
      <c r="N115" s="32"/>
      <c r="O115" s="18" t="s">
        <v>2586</v>
      </c>
      <c r="P115" s="36" t="s">
        <v>2587</v>
      </c>
      <c r="Q115" s="20" t="s">
        <v>1220</v>
      </c>
      <c r="R115" s="18" t="s">
        <v>1190</v>
      </c>
      <c r="S115" s="18" t="s">
        <v>60</v>
      </c>
      <c r="T115" s="18" t="s">
        <v>1233</v>
      </c>
      <c r="U115" s="18" t="s">
        <v>1234</v>
      </c>
      <c r="V115" s="36" t="s">
        <v>2588</v>
      </c>
      <c r="W115" s="17">
        <v>58000</v>
      </c>
      <c r="X115" s="18" t="s">
        <v>1182</v>
      </c>
      <c r="Y115" s="36" t="s">
        <v>2589</v>
      </c>
      <c r="Z115" s="17">
        <v>58000</v>
      </c>
      <c r="AA115" s="36" t="s">
        <v>3643</v>
      </c>
      <c r="AB115" s="42">
        <v>23104</v>
      </c>
      <c r="AC115" s="42">
        <v>23104</v>
      </c>
      <c r="AD115" s="17"/>
      <c r="AE115" s="52" t="s">
        <v>3644</v>
      </c>
      <c r="AF115" s="52" t="s">
        <v>2591</v>
      </c>
      <c r="AG115" s="52" t="s">
        <v>3544</v>
      </c>
      <c r="AH115" s="52" t="s">
        <v>3476</v>
      </c>
      <c r="AI115" s="52" t="s">
        <v>2456</v>
      </c>
      <c r="AJ115" s="52"/>
      <c r="AK115" s="52" t="s">
        <v>1223</v>
      </c>
      <c r="AL115" s="52" t="s">
        <v>1570</v>
      </c>
      <c r="AM115" s="52" t="s">
        <v>3553</v>
      </c>
      <c r="AN115" s="122">
        <v>58000</v>
      </c>
      <c r="AO115" s="250"/>
      <c r="AP115" s="119">
        <f t="shared" si="6"/>
        <v>0</v>
      </c>
      <c r="AQ115" s="338">
        <v>23082</v>
      </c>
      <c r="AR115" s="332"/>
      <c r="AS115" s="18" t="s">
        <v>2660</v>
      </c>
      <c r="AT115" s="18" t="s">
        <v>2660</v>
      </c>
      <c r="AU115" s="18" t="s">
        <v>2660</v>
      </c>
      <c r="AV115" s="346">
        <v>58000</v>
      </c>
      <c r="AW115" s="18" t="s">
        <v>2395</v>
      </c>
      <c r="AX115" s="18"/>
    </row>
    <row r="116" spans="1:50" s="123" customFormat="1" ht="72" hidden="1" x14ac:dyDescent="0.2">
      <c r="A116" s="52" t="s">
        <v>23</v>
      </c>
      <c r="B116" s="52" t="s">
        <v>277</v>
      </c>
      <c r="C116" s="52" t="s">
        <v>276</v>
      </c>
      <c r="D116" s="52" t="s">
        <v>11</v>
      </c>
      <c r="E116" s="52" t="s">
        <v>310</v>
      </c>
      <c r="F116" s="121" t="s">
        <v>1688</v>
      </c>
      <c r="G116" s="52" t="s">
        <v>404</v>
      </c>
      <c r="H116" s="71" t="s">
        <v>340</v>
      </c>
      <c r="I116" s="71" t="s">
        <v>405</v>
      </c>
      <c r="J116" s="122">
        <v>36000</v>
      </c>
      <c r="K116" s="71"/>
      <c r="L116" s="71"/>
      <c r="M116" s="249" t="s">
        <v>137</v>
      </c>
      <c r="N116" s="32"/>
      <c r="O116" s="18" t="s">
        <v>2586</v>
      </c>
      <c r="P116" s="36" t="s">
        <v>2587</v>
      </c>
      <c r="Q116" s="20" t="s">
        <v>1220</v>
      </c>
      <c r="R116" s="18" t="s">
        <v>1190</v>
      </c>
      <c r="S116" s="18" t="s">
        <v>60</v>
      </c>
      <c r="T116" s="18" t="s">
        <v>1235</v>
      </c>
      <c r="U116" s="18" t="s">
        <v>1236</v>
      </c>
      <c r="V116" s="36" t="s">
        <v>2588</v>
      </c>
      <c r="W116" s="17">
        <v>36000</v>
      </c>
      <c r="X116" s="18" t="s">
        <v>1182</v>
      </c>
      <c r="Y116" s="36" t="s">
        <v>2589</v>
      </c>
      <c r="Z116" s="17">
        <v>36000</v>
      </c>
      <c r="AA116" s="36" t="s">
        <v>3643</v>
      </c>
      <c r="AB116" s="42">
        <v>23104</v>
      </c>
      <c r="AC116" s="42">
        <v>23104</v>
      </c>
      <c r="AD116" s="16"/>
      <c r="AE116" s="52" t="s">
        <v>3644</v>
      </c>
      <c r="AF116" s="52" t="s">
        <v>2591</v>
      </c>
      <c r="AG116" s="52" t="s">
        <v>3544</v>
      </c>
      <c r="AH116" s="52" t="s">
        <v>3476</v>
      </c>
      <c r="AI116" s="52" t="s">
        <v>2456</v>
      </c>
      <c r="AJ116" s="52"/>
      <c r="AK116" s="52" t="s">
        <v>1223</v>
      </c>
      <c r="AL116" s="52" t="s">
        <v>1570</v>
      </c>
      <c r="AM116" s="52" t="s">
        <v>3553</v>
      </c>
      <c r="AN116" s="122">
        <v>36000</v>
      </c>
      <c r="AO116" s="250"/>
      <c r="AP116" s="119">
        <f t="shared" si="6"/>
        <v>0</v>
      </c>
      <c r="AQ116" s="338">
        <v>23082</v>
      </c>
      <c r="AR116" s="332"/>
      <c r="AS116" s="18" t="s">
        <v>2660</v>
      </c>
      <c r="AT116" s="18" t="s">
        <v>2660</v>
      </c>
      <c r="AU116" s="18" t="s">
        <v>2660</v>
      </c>
      <c r="AV116" s="347">
        <v>36000</v>
      </c>
      <c r="AW116" s="18" t="s">
        <v>2395</v>
      </c>
      <c r="AX116" s="18"/>
    </row>
    <row r="117" spans="1:50" s="123" customFormat="1" ht="72" hidden="1" x14ac:dyDescent="0.2">
      <c r="A117" s="52" t="s">
        <v>23</v>
      </c>
      <c r="B117" s="52" t="s">
        <v>277</v>
      </c>
      <c r="C117" s="52" t="s">
        <v>276</v>
      </c>
      <c r="D117" s="52" t="s">
        <v>11</v>
      </c>
      <c r="E117" s="52" t="s">
        <v>310</v>
      </c>
      <c r="F117" s="121" t="s">
        <v>1689</v>
      </c>
      <c r="G117" s="52" t="s">
        <v>406</v>
      </c>
      <c r="H117" s="71" t="s">
        <v>407</v>
      </c>
      <c r="I117" s="71" t="s">
        <v>274</v>
      </c>
      <c r="J117" s="122">
        <v>180000</v>
      </c>
      <c r="K117" s="71"/>
      <c r="L117" s="71"/>
      <c r="M117" s="249" t="s">
        <v>137</v>
      </c>
      <c r="N117" s="32"/>
      <c r="O117" s="18" t="s">
        <v>2611</v>
      </c>
      <c r="P117" s="36" t="s">
        <v>2603</v>
      </c>
      <c r="Q117" s="20" t="s">
        <v>1237</v>
      </c>
      <c r="R117" s="18" t="s">
        <v>1190</v>
      </c>
      <c r="S117" s="18" t="s">
        <v>81</v>
      </c>
      <c r="T117" s="18"/>
      <c r="U117" s="18"/>
      <c r="V117" s="36" t="s">
        <v>2604</v>
      </c>
      <c r="W117" s="118">
        <v>178191.38</v>
      </c>
      <c r="X117" s="18" t="s">
        <v>1182</v>
      </c>
      <c r="Y117" s="36" t="s">
        <v>2605</v>
      </c>
      <c r="Z117" s="118">
        <v>178191.38</v>
      </c>
      <c r="AA117" s="36" t="s">
        <v>2612</v>
      </c>
      <c r="AB117" s="42">
        <v>23096</v>
      </c>
      <c r="AC117" s="42">
        <v>23096</v>
      </c>
      <c r="AD117" s="118">
        <v>178191.38</v>
      </c>
      <c r="AE117" s="19" t="s">
        <v>3644</v>
      </c>
      <c r="AF117" s="52" t="s">
        <v>2613</v>
      </c>
      <c r="AG117" s="52" t="s">
        <v>3544</v>
      </c>
      <c r="AH117" s="52" t="s">
        <v>3475</v>
      </c>
      <c r="AI117" s="52" t="s">
        <v>2456</v>
      </c>
      <c r="AJ117" s="52"/>
      <c r="AK117" s="52" t="s">
        <v>1223</v>
      </c>
      <c r="AL117" s="52" t="s">
        <v>1570</v>
      </c>
      <c r="AM117" s="52" t="s">
        <v>3553</v>
      </c>
      <c r="AN117" s="250">
        <v>178191.38</v>
      </c>
      <c r="AO117" s="250"/>
      <c r="AP117" s="119">
        <f t="shared" si="6"/>
        <v>1808.6199999999953</v>
      </c>
      <c r="AQ117" s="338"/>
      <c r="AR117" s="332"/>
      <c r="AS117" s="18"/>
      <c r="AT117" s="18"/>
      <c r="AU117" s="18"/>
      <c r="AV117" s="15">
        <v>178191.38</v>
      </c>
      <c r="AW117" s="15">
        <v>1808.62</v>
      </c>
      <c r="AX117" s="18"/>
    </row>
    <row r="118" spans="1:50" s="123" customFormat="1" ht="90" hidden="1" x14ac:dyDescent="0.2">
      <c r="A118" s="52" t="s">
        <v>23</v>
      </c>
      <c r="B118" s="52" t="s">
        <v>277</v>
      </c>
      <c r="C118" s="52" t="s">
        <v>276</v>
      </c>
      <c r="D118" s="52" t="s">
        <v>286</v>
      </c>
      <c r="E118" s="52" t="s">
        <v>310</v>
      </c>
      <c r="F118" s="121" t="s">
        <v>1690</v>
      </c>
      <c r="G118" s="52" t="s">
        <v>408</v>
      </c>
      <c r="H118" s="71" t="s">
        <v>270</v>
      </c>
      <c r="I118" s="71" t="s">
        <v>268</v>
      </c>
      <c r="J118" s="122">
        <v>50000</v>
      </c>
      <c r="K118" s="71"/>
      <c r="L118" s="71"/>
      <c r="M118" s="249" t="s">
        <v>137</v>
      </c>
      <c r="N118" s="340"/>
      <c r="O118" s="332" t="s">
        <v>2614</v>
      </c>
      <c r="P118" s="328" t="s">
        <v>2587</v>
      </c>
      <c r="Q118" s="332" t="s">
        <v>1227</v>
      </c>
      <c r="R118" s="332" t="s">
        <v>1190</v>
      </c>
      <c r="S118" s="332" t="s">
        <v>60</v>
      </c>
      <c r="T118" s="332"/>
      <c r="U118" s="332"/>
      <c r="V118" s="328" t="s">
        <v>2588</v>
      </c>
      <c r="W118" s="336">
        <v>50000</v>
      </c>
      <c r="X118" s="332" t="s">
        <v>1182</v>
      </c>
      <c r="Y118" s="328" t="s">
        <v>2589</v>
      </c>
      <c r="Z118" s="336">
        <v>50000</v>
      </c>
      <c r="AA118" s="328" t="s">
        <v>2615</v>
      </c>
      <c r="AB118" s="338">
        <v>23089</v>
      </c>
      <c r="AC118" s="338">
        <v>23089</v>
      </c>
      <c r="AD118" s="336">
        <v>50000</v>
      </c>
      <c r="AE118" s="311" t="s">
        <v>3650</v>
      </c>
      <c r="AF118" s="52" t="s">
        <v>2616</v>
      </c>
      <c r="AG118" s="52" t="s">
        <v>3544</v>
      </c>
      <c r="AH118" s="52" t="s">
        <v>3475</v>
      </c>
      <c r="AI118" s="52" t="s">
        <v>2457</v>
      </c>
      <c r="AJ118" s="52"/>
      <c r="AK118" s="52" t="s">
        <v>1223</v>
      </c>
      <c r="AL118" s="52" t="s">
        <v>1570</v>
      </c>
      <c r="AM118" s="52" t="s">
        <v>3553</v>
      </c>
      <c r="AN118" s="250"/>
      <c r="AO118" s="250">
        <v>50000</v>
      </c>
      <c r="AP118" s="119">
        <f t="shared" si="6"/>
        <v>0</v>
      </c>
      <c r="AQ118" s="338"/>
      <c r="AR118" s="332"/>
      <c r="AS118" s="18"/>
      <c r="AT118" s="18"/>
      <c r="AU118" s="18"/>
      <c r="AV118" s="15">
        <v>50000</v>
      </c>
      <c r="AW118" s="18" t="s">
        <v>2395</v>
      </c>
      <c r="AX118" s="18"/>
    </row>
    <row r="119" spans="1:50" s="123" customFormat="1" ht="72" hidden="1" x14ac:dyDescent="0.2">
      <c r="A119" s="52" t="s">
        <v>23</v>
      </c>
      <c r="B119" s="52" t="s">
        <v>277</v>
      </c>
      <c r="C119" s="52" t="s">
        <v>276</v>
      </c>
      <c r="D119" s="52" t="s">
        <v>286</v>
      </c>
      <c r="E119" s="52" t="s">
        <v>310</v>
      </c>
      <c r="F119" s="121" t="s">
        <v>1691</v>
      </c>
      <c r="G119" s="52" t="s">
        <v>409</v>
      </c>
      <c r="H119" s="71" t="s">
        <v>269</v>
      </c>
      <c r="I119" s="71" t="s">
        <v>271</v>
      </c>
      <c r="J119" s="122">
        <v>130000</v>
      </c>
      <c r="K119" s="71"/>
      <c r="L119" s="71"/>
      <c r="M119" s="249" t="s">
        <v>137</v>
      </c>
      <c r="N119" s="340"/>
      <c r="O119" s="332" t="s">
        <v>2617</v>
      </c>
      <c r="P119" s="328" t="s">
        <v>2587</v>
      </c>
      <c r="Q119" s="311" t="s">
        <v>1238</v>
      </c>
      <c r="R119" s="332" t="s">
        <v>1190</v>
      </c>
      <c r="S119" s="332" t="s">
        <v>60</v>
      </c>
      <c r="T119" s="332" t="s">
        <v>1239</v>
      </c>
      <c r="U119" s="332" t="s">
        <v>1240</v>
      </c>
      <c r="V119" s="328" t="s">
        <v>2618</v>
      </c>
      <c r="W119" s="346">
        <v>130000</v>
      </c>
      <c r="X119" s="332" t="s">
        <v>1182</v>
      </c>
      <c r="Y119" s="328" t="s">
        <v>2598</v>
      </c>
      <c r="Z119" s="346">
        <v>130000</v>
      </c>
      <c r="AA119" s="328" t="s">
        <v>3651</v>
      </c>
      <c r="AB119" s="338">
        <v>23086</v>
      </c>
      <c r="AC119" s="338">
        <v>23086</v>
      </c>
      <c r="AD119" s="336">
        <v>130000</v>
      </c>
      <c r="AE119" s="311" t="s">
        <v>3652</v>
      </c>
      <c r="AF119" s="52" t="s">
        <v>2616</v>
      </c>
      <c r="AG119" s="52" t="s">
        <v>3544</v>
      </c>
      <c r="AH119" s="52" t="s">
        <v>3475</v>
      </c>
      <c r="AI119" s="52" t="s">
        <v>2457</v>
      </c>
      <c r="AJ119" s="52"/>
      <c r="AK119" s="52" t="s">
        <v>1223</v>
      </c>
      <c r="AL119" s="52" t="s">
        <v>1570</v>
      </c>
      <c r="AM119" s="52" t="s">
        <v>3553</v>
      </c>
      <c r="AN119" s="122"/>
      <c r="AO119" s="122">
        <v>130000</v>
      </c>
      <c r="AP119" s="119">
        <f t="shared" si="6"/>
        <v>0</v>
      </c>
      <c r="AQ119" s="338"/>
      <c r="AR119" s="332"/>
      <c r="AS119" s="18"/>
      <c r="AT119" s="18"/>
      <c r="AU119" s="18"/>
      <c r="AV119" s="15">
        <v>130000</v>
      </c>
      <c r="AW119" s="18" t="s">
        <v>2395</v>
      </c>
      <c r="AX119" s="18"/>
    </row>
    <row r="120" spans="1:50" s="123" customFormat="1" ht="72" hidden="1" x14ac:dyDescent="0.2">
      <c r="A120" s="52" t="s">
        <v>23</v>
      </c>
      <c r="B120" s="52" t="s">
        <v>277</v>
      </c>
      <c r="C120" s="52" t="s">
        <v>276</v>
      </c>
      <c r="D120" s="52" t="s">
        <v>286</v>
      </c>
      <c r="E120" s="52" t="s">
        <v>310</v>
      </c>
      <c r="F120" s="121" t="s">
        <v>1692</v>
      </c>
      <c r="G120" s="52" t="s">
        <v>410</v>
      </c>
      <c r="H120" s="71" t="s">
        <v>270</v>
      </c>
      <c r="I120" s="71" t="s">
        <v>271</v>
      </c>
      <c r="J120" s="122">
        <v>9500</v>
      </c>
      <c r="K120" s="71"/>
      <c r="L120" s="71"/>
      <c r="M120" s="249" t="s">
        <v>137</v>
      </c>
      <c r="N120" s="340"/>
      <c r="O120" s="332" t="s">
        <v>2617</v>
      </c>
      <c r="P120" s="328" t="s">
        <v>2587</v>
      </c>
      <c r="Q120" s="311" t="s">
        <v>1238</v>
      </c>
      <c r="R120" s="332" t="s">
        <v>1190</v>
      </c>
      <c r="S120" s="332" t="s">
        <v>60</v>
      </c>
      <c r="T120" s="332" t="s">
        <v>1241</v>
      </c>
      <c r="U120" s="332" t="s">
        <v>1242</v>
      </c>
      <c r="V120" s="328" t="s">
        <v>2618</v>
      </c>
      <c r="W120" s="336">
        <v>9500</v>
      </c>
      <c r="X120" s="332" t="s">
        <v>1182</v>
      </c>
      <c r="Y120" s="328" t="s">
        <v>2598</v>
      </c>
      <c r="Z120" s="336">
        <v>9500</v>
      </c>
      <c r="AA120" s="328" t="s">
        <v>3651</v>
      </c>
      <c r="AB120" s="338">
        <v>23086</v>
      </c>
      <c r="AC120" s="338">
        <v>23086</v>
      </c>
      <c r="AD120" s="336">
        <v>9500</v>
      </c>
      <c r="AE120" s="311" t="s">
        <v>3652</v>
      </c>
      <c r="AF120" s="52" t="s">
        <v>2616</v>
      </c>
      <c r="AG120" s="52" t="s">
        <v>3544</v>
      </c>
      <c r="AH120" s="52" t="s">
        <v>3475</v>
      </c>
      <c r="AI120" s="52" t="s">
        <v>2457</v>
      </c>
      <c r="AJ120" s="52"/>
      <c r="AK120" s="52" t="s">
        <v>1223</v>
      </c>
      <c r="AL120" s="52" t="s">
        <v>1570</v>
      </c>
      <c r="AM120" s="52" t="s">
        <v>3553</v>
      </c>
      <c r="AN120" s="250"/>
      <c r="AO120" s="250">
        <v>9500</v>
      </c>
      <c r="AP120" s="119">
        <f t="shared" si="6"/>
        <v>0</v>
      </c>
      <c r="AQ120" s="338"/>
      <c r="AR120" s="332"/>
      <c r="AS120" s="18"/>
      <c r="AT120" s="18"/>
      <c r="AU120" s="18"/>
      <c r="AV120" s="15">
        <v>9500</v>
      </c>
      <c r="AW120" s="18" t="s">
        <v>2395</v>
      </c>
      <c r="AX120" s="18"/>
    </row>
    <row r="121" spans="1:50" s="123" customFormat="1" ht="72" hidden="1" x14ac:dyDescent="0.2">
      <c r="A121" s="52" t="s">
        <v>23</v>
      </c>
      <c r="B121" s="52" t="s">
        <v>277</v>
      </c>
      <c r="C121" s="52" t="s">
        <v>276</v>
      </c>
      <c r="D121" s="52" t="s">
        <v>286</v>
      </c>
      <c r="E121" s="52" t="s">
        <v>310</v>
      </c>
      <c r="F121" s="121" t="s">
        <v>1693</v>
      </c>
      <c r="G121" s="52" t="s">
        <v>411</v>
      </c>
      <c r="H121" s="71" t="s">
        <v>270</v>
      </c>
      <c r="I121" s="71" t="s">
        <v>274</v>
      </c>
      <c r="J121" s="122">
        <v>250000</v>
      </c>
      <c r="K121" s="71"/>
      <c r="L121" s="71"/>
      <c r="M121" s="249" t="s">
        <v>137</v>
      </c>
      <c r="N121" s="32"/>
      <c r="O121" s="36" t="s">
        <v>2620</v>
      </c>
      <c r="P121" s="36" t="s">
        <v>2621</v>
      </c>
      <c r="Q121" s="19" t="s">
        <v>1243</v>
      </c>
      <c r="R121" s="18" t="s">
        <v>1190</v>
      </c>
      <c r="S121" s="18" t="s">
        <v>89</v>
      </c>
      <c r="T121" s="18"/>
      <c r="U121" s="18"/>
      <c r="V121" s="36" t="s">
        <v>2622</v>
      </c>
      <c r="W121" s="17">
        <v>249845</v>
      </c>
      <c r="X121" s="18" t="s">
        <v>1182</v>
      </c>
      <c r="Y121" s="36" t="s">
        <v>2623</v>
      </c>
      <c r="Z121" s="17">
        <v>249845</v>
      </c>
      <c r="AA121" s="36"/>
      <c r="AB121" s="18"/>
      <c r="AC121" s="18"/>
      <c r="AD121" s="17"/>
      <c r="AE121" s="19" t="s">
        <v>3645</v>
      </c>
      <c r="AF121" s="52" t="s">
        <v>2624</v>
      </c>
      <c r="AG121" s="52" t="s">
        <v>3544</v>
      </c>
      <c r="AH121" s="52" t="s">
        <v>3476</v>
      </c>
      <c r="AI121" s="52" t="s">
        <v>2456</v>
      </c>
      <c r="AJ121" s="52"/>
      <c r="AK121" s="52" t="s">
        <v>1223</v>
      </c>
      <c r="AL121" s="52" t="s">
        <v>1570</v>
      </c>
      <c r="AM121" s="52" t="s">
        <v>3553</v>
      </c>
      <c r="AN121" s="250">
        <v>249845</v>
      </c>
      <c r="AO121" s="250"/>
      <c r="AP121" s="119">
        <f t="shared" si="6"/>
        <v>155</v>
      </c>
      <c r="AQ121" s="338">
        <v>23093</v>
      </c>
      <c r="AR121" s="332" t="s">
        <v>2660</v>
      </c>
      <c r="AS121" s="332" t="s">
        <v>2660</v>
      </c>
      <c r="AT121" s="332" t="s">
        <v>2660</v>
      </c>
      <c r="AU121" s="332" t="s">
        <v>2660</v>
      </c>
      <c r="AV121" s="15">
        <v>249845</v>
      </c>
      <c r="AW121" s="46" t="s">
        <v>2671</v>
      </c>
      <c r="AX121" s="18"/>
    </row>
    <row r="122" spans="1:50" s="123" customFormat="1" ht="90" hidden="1" x14ac:dyDescent="0.2">
      <c r="A122" s="52" t="s">
        <v>23</v>
      </c>
      <c r="B122" s="52" t="s">
        <v>277</v>
      </c>
      <c r="C122" s="52" t="s">
        <v>276</v>
      </c>
      <c r="D122" s="52" t="s">
        <v>286</v>
      </c>
      <c r="E122" s="52" t="s">
        <v>310</v>
      </c>
      <c r="F122" s="121" t="s">
        <v>1694</v>
      </c>
      <c r="G122" s="52" t="s">
        <v>412</v>
      </c>
      <c r="H122" s="71" t="s">
        <v>270</v>
      </c>
      <c r="I122" s="71" t="s">
        <v>274</v>
      </c>
      <c r="J122" s="122">
        <v>40000</v>
      </c>
      <c r="K122" s="71"/>
      <c r="L122" s="71"/>
      <c r="M122" s="249" t="s">
        <v>137</v>
      </c>
      <c r="N122" s="32"/>
      <c r="O122" s="18" t="s">
        <v>2625</v>
      </c>
      <c r="P122" s="36" t="s">
        <v>2603</v>
      </c>
      <c r="Q122" s="19" t="s">
        <v>1244</v>
      </c>
      <c r="R122" s="18" t="s">
        <v>12</v>
      </c>
      <c r="S122" s="18" t="s">
        <v>60</v>
      </c>
      <c r="T122" s="18"/>
      <c r="U122" s="18"/>
      <c r="V122" s="36" t="s">
        <v>2604</v>
      </c>
      <c r="W122" s="17">
        <v>40000</v>
      </c>
      <c r="X122" s="18" t="s">
        <v>1182</v>
      </c>
      <c r="Y122" s="36" t="s">
        <v>2605</v>
      </c>
      <c r="Z122" s="17">
        <v>40000</v>
      </c>
      <c r="AA122" s="36" t="s">
        <v>2626</v>
      </c>
      <c r="AB122" s="36" t="s">
        <v>2627</v>
      </c>
      <c r="AC122" s="36" t="s">
        <v>2627</v>
      </c>
      <c r="AD122" s="17">
        <v>40000</v>
      </c>
      <c r="AE122" s="19" t="s">
        <v>3644</v>
      </c>
      <c r="AF122" s="52" t="s">
        <v>2613</v>
      </c>
      <c r="AG122" s="52" t="s">
        <v>3544</v>
      </c>
      <c r="AH122" s="52" t="s">
        <v>3475</v>
      </c>
      <c r="AI122" s="52" t="s">
        <v>2456</v>
      </c>
      <c r="AJ122" s="52"/>
      <c r="AK122" s="52" t="s">
        <v>1223</v>
      </c>
      <c r="AL122" s="52" t="s">
        <v>1570</v>
      </c>
      <c r="AM122" s="52" t="s">
        <v>3553</v>
      </c>
      <c r="AN122" s="122">
        <v>40000</v>
      </c>
      <c r="AO122" s="250"/>
      <c r="AP122" s="119">
        <f t="shared" si="6"/>
        <v>0</v>
      </c>
      <c r="AQ122" s="338"/>
      <c r="AR122" s="332"/>
      <c r="AS122" s="18"/>
      <c r="AT122" s="18"/>
      <c r="AU122" s="18"/>
      <c r="AV122" s="15">
        <v>40000</v>
      </c>
      <c r="AW122" s="18" t="s">
        <v>2395</v>
      </c>
      <c r="AX122" s="18"/>
    </row>
    <row r="123" spans="1:50" s="123" customFormat="1" ht="72" hidden="1" x14ac:dyDescent="0.2">
      <c r="A123" s="52" t="s">
        <v>23</v>
      </c>
      <c r="B123" s="52" t="s">
        <v>277</v>
      </c>
      <c r="C123" s="52" t="s">
        <v>276</v>
      </c>
      <c r="D123" s="52" t="s">
        <v>25</v>
      </c>
      <c r="E123" s="52" t="s">
        <v>310</v>
      </c>
      <c r="F123" s="121" t="s">
        <v>1695</v>
      </c>
      <c r="G123" s="52" t="s">
        <v>413</v>
      </c>
      <c r="H123" s="71" t="s">
        <v>414</v>
      </c>
      <c r="I123" s="71" t="s">
        <v>273</v>
      </c>
      <c r="J123" s="122">
        <v>17500</v>
      </c>
      <c r="K123" s="71"/>
      <c r="L123" s="71"/>
      <c r="M123" s="249" t="s">
        <v>137</v>
      </c>
      <c r="N123" s="32"/>
      <c r="O123" s="18" t="s">
        <v>2628</v>
      </c>
      <c r="P123" s="36" t="s">
        <v>2603</v>
      </c>
      <c r="Q123" s="18" t="s">
        <v>1231</v>
      </c>
      <c r="R123" s="18" t="s">
        <v>1190</v>
      </c>
      <c r="S123" s="18" t="s">
        <v>60</v>
      </c>
      <c r="T123" s="18"/>
      <c r="U123" s="18"/>
      <c r="V123" s="36" t="s">
        <v>2604</v>
      </c>
      <c r="W123" s="17">
        <v>17500</v>
      </c>
      <c r="X123" s="18" t="s">
        <v>1182</v>
      </c>
      <c r="Y123" s="36" t="s">
        <v>2605</v>
      </c>
      <c r="Z123" s="17">
        <v>17500</v>
      </c>
      <c r="AA123" s="36" t="s">
        <v>3653</v>
      </c>
      <c r="AB123" s="36" t="s">
        <v>3061</v>
      </c>
      <c r="AC123" s="36" t="s">
        <v>3061</v>
      </c>
      <c r="AD123" s="17">
        <v>17500</v>
      </c>
      <c r="AE123" s="52" t="s">
        <v>3644</v>
      </c>
      <c r="AF123" s="52" t="s">
        <v>2629</v>
      </c>
      <c r="AG123" s="52" t="s">
        <v>3544</v>
      </c>
      <c r="AH123" s="52" t="s">
        <v>3476</v>
      </c>
      <c r="AI123" s="52" t="s">
        <v>2456</v>
      </c>
      <c r="AJ123" s="52"/>
      <c r="AK123" s="52" t="s">
        <v>1223</v>
      </c>
      <c r="AL123" s="52" t="s">
        <v>1570</v>
      </c>
      <c r="AM123" s="52" t="s">
        <v>3553</v>
      </c>
      <c r="AN123" s="122">
        <v>17500</v>
      </c>
      <c r="AO123" s="250"/>
      <c r="AP123" s="119">
        <f t="shared" si="6"/>
        <v>0</v>
      </c>
      <c r="AQ123" s="338">
        <v>242229</v>
      </c>
      <c r="AR123" s="332"/>
      <c r="AS123" s="332" t="s">
        <v>2660</v>
      </c>
      <c r="AT123" s="332" t="s">
        <v>2660</v>
      </c>
      <c r="AU123" s="332" t="s">
        <v>2660</v>
      </c>
      <c r="AV123" s="15">
        <v>17500</v>
      </c>
      <c r="AW123" s="18" t="s">
        <v>2395</v>
      </c>
      <c r="AX123" s="18"/>
    </row>
    <row r="124" spans="1:50" s="123" customFormat="1" ht="72" x14ac:dyDescent="0.2">
      <c r="A124" s="52" t="s">
        <v>23</v>
      </c>
      <c r="B124" s="52" t="s">
        <v>277</v>
      </c>
      <c r="C124" s="52" t="s">
        <v>276</v>
      </c>
      <c r="D124" s="52" t="s">
        <v>16</v>
      </c>
      <c r="E124" s="52" t="s">
        <v>310</v>
      </c>
      <c r="F124" s="121" t="s">
        <v>1696</v>
      </c>
      <c r="G124" s="52" t="s">
        <v>415</v>
      </c>
      <c r="H124" s="71" t="s">
        <v>267</v>
      </c>
      <c r="I124" s="71" t="s">
        <v>416</v>
      </c>
      <c r="J124" s="122">
        <v>24000</v>
      </c>
      <c r="K124" s="71"/>
      <c r="L124" s="71"/>
      <c r="M124" s="249" t="s">
        <v>137</v>
      </c>
      <c r="N124" s="32"/>
      <c r="O124" s="36"/>
      <c r="P124" s="36"/>
      <c r="Q124" s="18" t="s">
        <v>1245</v>
      </c>
      <c r="R124" s="332" t="s">
        <v>12</v>
      </c>
      <c r="S124" s="332" t="s">
        <v>60</v>
      </c>
      <c r="T124" s="332"/>
      <c r="U124" s="332"/>
      <c r="V124" s="36"/>
      <c r="W124" s="17">
        <v>24000</v>
      </c>
      <c r="X124" s="18" t="s">
        <v>1182</v>
      </c>
      <c r="Y124" s="36"/>
      <c r="Z124" s="17">
        <v>24000</v>
      </c>
      <c r="AA124" s="36"/>
      <c r="AB124" s="332"/>
      <c r="AC124" s="332"/>
      <c r="AD124" s="336"/>
      <c r="AE124" s="19" t="s">
        <v>2596</v>
      </c>
      <c r="AF124" s="52" t="s">
        <v>2630</v>
      </c>
      <c r="AG124" s="52" t="s">
        <v>3541</v>
      </c>
      <c r="AH124" s="52" t="s">
        <v>3470</v>
      </c>
      <c r="AI124" s="52" t="s">
        <v>3467</v>
      </c>
      <c r="AJ124" s="52"/>
      <c r="AK124" s="52" t="s">
        <v>1223</v>
      </c>
      <c r="AL124" s="52" t="s">
        <v>1570</v>
      </c>
      <c r="AM124" s="52" t="s">
        <v>3553</v>
      </c>
      <c r="AN124" s="250"/>
      <c r="AO124" s="250"/>
      <c r="AP124" s="119">
        <f t="shared" si="6"/>
        <v>24000</v>
      </c>
      <c r="AQ124" s="332" t="s">
        <v>2660</v>
      </c>
      <c r="AR124" s="332" t="s">
        <v>2660</v>
      </c>
      <c r="AS124" s="18"/>
      <c r="AT124" s="18"/>
      <c r="AU124" s="18"/>
      <c r="AV124" s="15">
        <v>24000</v>
      </c>
      <c r="AW124" s="18" t="s">
        <v>2395</v>
      </c>
      <c r="AX124" s="18"/>
    </row>
    <row r="125" spans="1:50" s="123" customFormat="1" ht="90" hidden="1" x14ac:dyDescent="0.2">
      <c r="A125" s="52" t="s">
        <v>23</v>
      </c>
      <c r="B125" s="52" t="s">
        <v>277</v>
      </c>
      <c r="C125" s="52" t="s">
        <v>276</v>
      </c>
      <c r="D125" s="52" t="s">
        <v>16</v>
      </c>
      <c r="E125" s="52" t="s">
        <v>310</v>
      </c>
      <c r="F125" s="121" t="s">
        <v>1697</v>
      </c>
      <c r="G125" s="52" t="s">
        <v>417</v>
      </c>
      <c r="H125" s="71" t="s">
        <v>269</v>
      </c>
      <c r="I125" s="71" t="s">
        <v>418</v>
      </c>
      <c r="J125" s="122">
        <v>22000</v>
      </c>
      <c r="K125" s="71"/>
      <c r="L125" s="71"/>
      <c r="M125" s="249" t="s">
        <v>137</v>
      </c>
      <c r="N125" s="32"/>
      <c r="O125" s="36" t="s">
        <v>2631</v>
      </c>
      <c r="P125" s="36" t="s">
        <v>2632</v>
      </c>
      <c r="Q125" s="19" t="s">
        <v>1244</v>
      </c>
      <c r="R125" s="18" t="s">
        <v>12</v>
      </c>
      <c r="S125" s="18" t="s">
        <v>60</v>
      </c>
      <c r="T125" s="18"/>
      <c r="U125" s="18"/>
      <c r="V125" s="36" t="s">
        <v>2633</v>
      </c>
      <c r="W125" s="17">
        <v>20000</v>
      </c>
      <c r="X125" s="18" t="s">
        <v>1182</v>
      </c>
      <c r="Y125" s="36" t="s">
        <v>2634</v>
      </c>
      <c r="Z125" s="17">
        <v>20000</v>
      </c>
      <c r="AA125" s="36"/>
      <c r="AB125" s="18"/>
      <c r="AC125" s="18"/>
      <c r="AD125" s="17"/>
      <c r="AE125" s="19" t="s">
        <v>3645</v>
      </c>
      <c r="AF125" s="52" t="s">
        <v>2635</v>
      </c>
      <c r="AG125" s="52" t="s">
        <v>3544</v>
      </c>
      <c r="AH125" s="52" t="s">
        <v>3476</v>
      </c>
      <c r="AI125" s="52" t="s">
        <v>2456</v>
      </c>
      <c r="AJ125" s="52"/>
      <c r="AK125" s="52" t="s">
        <v>1223</v>
      </c>
      <c r="AL125" s="52" t="s">
        <v>1570</v>
      </c>
      <c r="AM125" s="52" t="s">
        <v>3553</v>
      </c>
      <c r="AN125" s="250">
        <v>20000</v>
      </c>
      <c r="AO125" s="250"/>
      <c r="AP125" s="119">
        <f t="shared" si="6"/>
        <v>2000</v>
      </c>
      <c r="AQ125" s="338">
        <v>23100</v>
      </c>
      <c r="AR125" s="332" t="s">
        <v>2660</v>
      </c>
      <c r="AS125" s="18"/>
      <c r="AT125" s="18"/>
      <c r="AU125" s="18"/>
      <c r="AV125" s="15">
        <v>20000</v>
      </c>
      <c r="AW125" s="46" t="s">
        <v>3668</v>
      </c>
      <c r="AX125" s="18"/>
    </row>
    <row r="126" spans="1:50" s="123" customFormat="1" ht="90" x14ac:dyDescent="0.2">
      <c r="A126" s="52" t="s">
        <v>23</v>
      </c>
      <c r="B126" s="52" t="s">
        <v>277</v>
      </c>
      <c r="C126" s="52" t="s">
        <v>276</v>
      </c>
      <c r="D126" s="52" t="s">
        <v>16</v>
      </c>
      <c r="E126" s="52" t="s">
        <v>310</v>
      </c>
      <c r="F126" s="121" t="s">
        <v>1698</v>
      </c>
      <c r="G126" s="52" t="s">
        <v>419</v>
      </c>
      <c r="H126" s="71" t="s">
        <v>360</v>
      </c>
      <c r="I126" s="71" t="s">
        <v>418</v>
      </c>
      <c r="J126" s="122">
        <v>375000</v>
      </c>
      <c r="K126" s="71"/>
      <c r="L126" s="71"/>
      <c r="M126" s="249" t="s">
        <v>137</v>
      </c>
      <c r="N126" s="244"/>
      <c r="O126" s="131"/>
      <c r="P126" s="131"/>
      <c r="Q126" s="52" t="s">
        <v>1244</v>
      </c>
      <c r="R126" s="344" t="s">
        <v>12</v>
      </c>
      <c r="S126" s="344" t="s">
        <v>60</v>
      </c>
      <c r="T126" s="344" t="s">
        <v>1246</v>
      </c>
      <c r="U126" s="344" t="s">
        <v>1247</v>
      </c>
      <c r="V126" s="131"/>
      <c r="W126" s="122">
        <v>375000</v>
      </c>
      <c r="X126" s="71" t="s">
        <v>1182</v>
      </c>
      <c r="Y126" s="131"/>
      <c r="Z126" s="122">
        <v>375000</v>
      </c>
      <c r="AA126" s="131"/>
      <c r="AB126" s="344"/>
      <c r="AC126" s="344"/>
      <c r="AD126" s="345"/>
      <c r="AE126" s="52" t="s">
        <v>2596</v>
      </c>
      <c r="AF126" s="52" t="s">
        <v>2630</v>
      </c>
      <c r="AG126" s="52" t="s">
        <v>3541</v>
      </c>
      <c r="AH126" s="52" t="s">
        <v>3470</v>
      </c>
      <c r="AI126" s="52" t="s">
        <v>3467</v>
      </c>
      <c r="AJ126" s="52"/>
      <c r="AK126" s="52" t="s">
        <v>1223</v>
      </c>
      <c r="AL126" s="52" t="s">
        <v>1570</v>
      </c>
      <c r="AM126" s="52" t="s">
        <v>3553</v>
      </c>
      <c r="AN126" s="250"/>
      <c r="AO126" s="250"/>
      <c r="AP126" s="119">
        <f t="shared" si="6"/>
        <v>375000</v>
      </c>
      <c r="AQ126" s="344" t="s">
        <v>2660</v>
      </c>
      <c r="AR126" s="344" t="s">
        <v>2660</v>
      </c>
      <c r="AS126" s="71"/>
      <c r="AT126" s="71"/>
      <c r="AU126" s="71"/>
      <c r="AV126" s="250">
        <v>375000</v>
      </c>
      <c r="AW126" s="71" t="s">
        <v>2395</v>
      </c>
      <c r="AX126" s="71"/>
    </row>
    <row r="127" spans="1:50" s="123" customFormat="1" ht="90" hidden="1" x14ac:dyDescent="0.2">
      <c r="A127" s="52" t="s">
        <v>23</v>
      </c>
      <c r="B127" s="52" t="s">
        <v>277</v>
      </c>
      <c r="C127" s="52" t="s">
        <v>276</v>
      </c>
      <c r="D127" s="52" t="s">
        <v>16</v>
      </c>
      <c r="E127" s="52" t="s">
        <v>310</v>
      </c>
      <c r="F127" s="121" t="s">
        <v>1699</v>
      </c>
      <c r="G127" s="52" t="s">
        <v>420</v>
      </c>
      <c r="H127" s="71" t="s">
        <v>269</v>
      </c>
      <c r="I127" s="71" t="s">
        <v>421</v>
      </c>
      <c r="J127" s="122">
        <v>17000</v>
      </c>
      <c r="K127" s="71"/>
      <c r="L127" s="71"/>
      <c r="M127" s="249" t="s">
        <v>137</v>
      </c>
      <c r="N127" s="32"/>
      <c r="O127" s="36" t="s">
        <v>2631</v>
      </c>
      <c r="P127" s="36" t="s">
        <v>2632</v>
      </c>
      <c r="Q127" s="19" t="s">
        <v>1244</v>
      </c>
      <c r="R127" s="18" t="s">
        <v>12</v>
      </c>
      <c r="S127" s="18" t="s">
        <v>60</v>
      </c>
      <c r="T127" s="18"/>
      <c r="U127" s="18"/>
      <c r="V127" s="36"/>
      <c r="W127" s="17">
        <v>17000</v>
      </c>
      <c r="X127" s="18" t="s">
        <v>1182</v>
      </c>
      <c r="Y127" s="36"/>
      <c r="Z127" s="17">
        <v>17000</v>
      </c>
      <c r="AA127" s="36"/>
      <c r="AB127" s="18"/>
      <c r="AC127" s="18"/>
      <c r="AD127" s="17"/>
      <c r="AE127" s="19" t="s">
        <v>3645</v>
      </c>
      <c r="AF127" s="52" t="s">
        <v>2635</v>
      </c>
      <c r="AG127" s="52" t="s">
        <v>3544</v>
      </c>
      <c r="AH127" s="52" t="s">
        <v>3476</v>
      </c>
      <c r="AI127" s="52" t="s">
        <v>2456</v>
      </c>
      <c r="AJ127" s="52"/>
      <c r="AK127" s="52" t="s">
        <v>1223</v>
      </c>
      <c r="AL127" s="52" t="s">
        <v>1570</v>
      </c>
      <c r="AM127" s="52" t="s">
        <v>3553</v>
      </c>
      <c r="AN127" s="122">
        <v>17000</v>
      </c>
      <c r="AO127" s="250"/>
      <c r="AP127" s="119">
        <f t="shared" si="6"/>
        <v>0</v>
      </c>
      <c r="AQ127" s="338">
        <v>23100</v>
      </c>
      <c r="AR127" s="332" t="s">
        <v>2660</v>
      </c>
      <c r="AS127" s="18"/>
      <c r="AT127" s="18"/>
      <c r="AU127" s="18"/>
      <c r="AV127" s="15">
        <v>17000</v>
      </c>
      <c r="AW127" s="18" t="s">
        <v>2395</v>
      </c>
      <c r="AX127" s="18"/>
    </row>
    <row r="128" spans="1:50" s="123" customFormat="1" ht="72" x14ac:dyDescent="0.2">
      <c r="A128" s="52" t="s">
        <v>23</v>
      </c>
      <c r="B128" s="52" t="s">
        <v>277</v>
      </c>
      <c r="C128" s="52" t="s">
        <v>276</v>
      </c>
      <c r="D128" s="52" t="s">
        <v>16</v>
      </c>
      <c r="E128" s="52" t="s">
        <v>310</v>
      </c>
      <c r="F128" s="121" t="s">
        <v>1700</v>
      </c>
      <c r="G128" s="52" t="s">
        <v>422</v>
      </c>
      <c r="H128" s="71" t="s">
        <v>319</v>
      </c>
      <c r="I128" s="71" t="s">
        <v>335</v>
      </c>
      <c r="J128" s="122">
        <v>128000</v>
      </c>
      <c r="K128" s="71"/>
      <c r="L128" s="71"/>
      <c r="M128" s="249" t="s">
        <v>137</v>
      </c>
      <c r="N128" s="244"/>
      <c r="O128" s="131"/>
      <c r="P128" s="131"/>
      <c r="Q128" s="71" t="s">
        <v>1245</v>
      </c>
      <c r="R128" s="344" t="s">
        <v>12</v>
      </c>
      <c r="S128" s="344" t="s">
        <v>60</v>
      </c>
      <c r="T128" s="344"/>
      <c r="U128" s="344"/>
      <c r="V128" s="131"/>
      <c r="W128" s="122">
        <v>127200</v>
      </c>
      <c r="X128" s="71" t="s">
        <v>1182</v>
      </c>
      <c r="Y128" s="131"/>
      <c r="Z128" s="122">
        <v>127200</v>
      </c>
      <c r="AA128" s="131"/>
      <c r="AB128" s="344"/>
      <c r="AC128" s="344"/>
      <c r="AD128" s="345"/>
      <c r="AE128" s="52" t="s">
        <v>2596</v>
      </c>
      <c r="AF128" s="52" t="s">
        <v>2630</v>
      </c>
      <c r="AG128" s="52" t="s">
        <v>3541</v>
      </c>
      <c r="AH128" s="52" t="s">
        <v>3470</v>
      </c>
      <c r="AI128" s="52" t="s">
        <v>3467</v>
      </c>
      <c r="AJ128" s="52"/>
      <c r="AK128" s="52" t="s">
        <v>1223</v>
      </c>
      <c r="AL128" s="52" t="s">
        <v>1570</v>
      </c>
      <c r="AM128" s="52" t="s">
        <v>3553</v>
      </c>
      <c r="AN128" s="250"/>
      <c r="AO128" s="250"/>
      <c r="AP128" s="119">
        <f t="shared" si="6"/>
        <v>128000</v>
      </c>
      <c r="AQ128" s="344" t="s">
        <v>2660</v>
      </c>
      <c r="AR128" s="344" t="s">
        <v>2660</v>
      </c>
      <c r="AS128" s="71"/>
      <c r="AT128" s="71"/>
      <c r="AU128" s="71"/>
      <c r="AV128" s="250">
        <v>127200</v>
      </c>
      <c r="AW128" s="80" t="s">
        <v>2664</v>
      </c>
      <c r="AX128" s="71"/>
    </row>
    <row r="129" spans="1:50" s="123" customFormat="1" ht="90" hidden="1" x14ac:dyDescent="0.2">
      <c r="A129" s="52" t="s">
        <v>23</v>
      </c>
      <c r="B129" s="52" t="s">
        <v>277</v>
      </c>
      <c r="C129" s="52" t="s">
        <v>276</v>
      </c>
      <c r="D129" s="52" t="s">
        <v>16</v>
      </c>
      <c r="E129" s="52" t="s">
        <v>310</v>
      </c>
      <c r="F129" s="121" t="s">
        <v>1701</v>
      </c>
      <c r="G129" s="52" t="s">
        <v>423</v>
      </c>
      <c r="H129" s="71" t="s">
        <v>270</v>
      </c>
      <c r="I129" s="71" t="s">
        <v>397</v>
      </c>
      <c r="J129" s="122">
        <v>136000</v>
      </c>
      <c r="K129" s="71"/>
      <c r="L129" s="71"/>
      <c r="M129" s="249" t="s">
        <v>137</v>
      </c>
      <c r="N129" s="32"/>
      <c r="O129" s="18" t="s">
        <v>2636</v>
      </c>
      <c r="P129" s="36" t="s">
        <v>2603</v>
      </c>
      <c r="Q129" s="19" t="s">
        <v>1232</v>
      </c>
      <c r="R129" s="18" t="s">
        <v>12</v>
      </c>
      <c r="S129" s="18" t="s">
        <v>116</v>
      </c>
      <c r="T129" s="18"/>
      <c r="U129" s="18"/>
      <c r="V129" s="36" t="s">
        <v>2608</v>
      </c>
      <c r="W129" s="17">
        <v>135890</v>
      </c>
      <c r="X129" s="18" t="s">
        <v>1182</v>
      </c>
      <c r="Y129" s="36" t="s">
        <v>2609</v>
      </c>
      <c r="Z129" s="17">
        <v>135890</v>
      </c>
      <c r="AA129" s="36" t="s">
        <v>2637</v>
      </c>
      <c r="AB129" s="18"/>
      <c r="AC129" s="18"/>
      <c r="AD129" s="17"/>
      <c r="AE129" s="19" t="s">
        <v>3645</v>
      </c>
      <c r="AF129" s="52" t="s">
        <v>2595</v>
      </c>
      <c r="AG129" s="52" t="s">
        <v>3544</v>
      </c>
      <c r="AH129" s="52" t="s">
        <v>3476</v>
      </c>
      <c r="AI129" s="52" t="s">
        <v>2456</v>
      </c>
      <c r="AJ129" s="52"/>
      <c r="AK129" s="52" t="s">
        <v>1223</v>
      </c>
      <c r="AL129" s="52" t="s">
        <v>1570</v>
      </c>
      <c r="AM129" s="52" t="s">
        <v>3553</v>
      </c>
      <c r="AN129" s="250">
        <v>135890</v>
      </c>
      <c r="AO129" s="250"/>
      <c r="AP129" s="119">
        <f t="shared" si="6"/>
        <v>110</v>
      </c>
      <c r="AQ129" s="338">
        <v>23083</v>
      </c>
      <c r="AR129" s="332"/>
      <c r="AS129" s="18" t="s">
        <v>2662</v>
      </c>
      <c r="AT129" s="18" t="s">
        <v>2662</v>
      </c>
      <c r="AU129" s="18" t="s">
        <v>2662</v>
      </c>
      <c r="AV129" s="15">
        <v>135890</v>
      </c>
      <c r="AW129" s="46" t="s">
        <v>2672</v>
      </c>
      <c r="AX129" s="18"/>
    </row>
    <row r="130" spans="1:50" s="123" customFormat="1" ht="72" x14ac:dyDescent="0.2">
      <c r="A130" s="52" t="s">
        <v>23</v>
      </c>
      <c r="B130" s="52" t="s">
        <v>277</v>
      </c>
      <c r="C130" s="52" t="s">
        <v>276</v>
      </c>
      <c r="D130" s="52" t="s">
        <v>16</v>
      </c>
      <c r="E130" s="52" t="s">
        <v>310</v>
      </c>
      <c r="F130" s="121" t="s">
        <v>1702</v>
      </c>
      <c r="G130" s="52" t="s">
        <v>424</v>
      </c>
      <c r="H130" s="71" t="s">
        <v>270</v>
      </c>
      <c r="I130" s="71" t="s">
        <v>397</v>
      </c>
      <c r="J130" s="122">
        <v>140000</v>
      </c>
      <c r="K130" s="71"/>
      <c r="L130" s="71"/>
      <c r="M130" s="249" t="s">
        <v>137</v>
      </c>
      <c r="N130" s="32"/>
      <c r="O130" s="18" t="s">
        <v>2638</v>
      </c>
      <c r="P130" s="36" t="s">
        <v>2639</v>
      </c>
      <c r="Q130" s="19" t="s">
        <v>1248</v>
      </c>
      <c r="R130" s="332" t="s">
        <v>1190</v>
      </c>
      <c r="S130" s="332" t="s">
        <v>60</v>
      </c>
      <c r="T130" s="332"/>
      <c r="U130" s="332"/>
      <c r="V130" s="36" t="s">
        <v>2640</v>
      </c>
      <c r="W130" s="17">
        <v>123050</v>
      </c>
      <c r="X130" s="18" t="s">
        <v>1182</v>
      </c>
      <c r="Y130" s="36" t="s">
        <v>2641</v>
      </c>
      <c r="Z130" s="17">
        <v>123050</v>
      </c>
      <c r="AA130" s="36"/>
      <c r="AB130" s="332"/>
      <c r="AC130" s="332"/>
      <c r="AD130" s="336"/>
      <c r="AE130" s="19" t="s">
        <v>3645</v>
      </c>
      <c r="AF130" s="52" t="s">
        <v>2642</v>
      </c>
      <c r="AG130" s="52" t="s">
        <v>3544</v>
      </c>
      <c r="AH130" s="52" t="s">
        <v>3476</v>
      </c>
      <c r="AI130" s="52" t="s">
        <v>3467</v>
      </c>
      <c r="AJ130" s="52"/>
      <c r="AK130" s="52" t="s">
        <v>1223</v>
      </c>
      <c r="AL130" s="52" t="s">
        <v>1570</v>
      </c>
      <c r="AM130" s="52" t="s">
        <v>3553</v>
      </c>
      <c r="AN130" s="250"/>
      <c r="AO130" s="250"/>
      <c r="AP130" s="119">
        <f t="shared" si="6"/>
        <v>140000</v>
      </c>
      <c r="AQ130" s="338">
        <v>23096</v>
      </c>
      <c r="AR130" s="332" t="s">
        <v>2660</v>
      </c>
      <c r="AS130" s="18" t="s">
        <v>2662</v>
      </c>
      <c r="AT130" s="18" t="s">
        <v>2662</v>
      </c>
      <c r="AU130" s="18" t="s">
        <v>2662</v>
      </c>
      <c r="AV130" s="15">
        <v>123050</v>
      </c>
      <c r="AW130" s="134" t="s">
        <v>2673</v>
      </c>
      <c r="AX130" s="18"/>
    </row>
    <row r="131" spans="1:50" s="123" customFormat="1" ht="72" hidden="1" x14ac:dyDescent="0.2">
      <c r="A131" s="52" t="s">
        <v>23</v>
      </c>
      <c r="B131" s="52" t="s">
        <v>277</v>
      </c>
      <c r="C131" s="52" t="s">
        <v>276</v>
      </c>
      <c r="D131" s="52" t="s">
        <v>16</v>
      </c>
      <c r="E131" s="52" t="s">
        <v>310</v>
      </c>
      <c r="F131" s="121" t="s">
        <v>1703</v>
      </c>
      <c r="G131" s="52" t="s">
        <v>425</v>
      </c>
      <c r="H131" s="71" t="s">
        <v>272</v>
      </c>
      <c r="I131" s="71" t="s">
        <v>268</v>
      </c>
      <c r="J131" s="122">
        <v>9600</v>
      </c>
      <c r="K131" s="71"/>
      <c r="L131" s="71"/>
      <c r="M131" s="249" t="s">
        <v>137</v>
      </c>
      <c r="N131" s="32"/>
      <c r="O131" s="18" t="s">
        <v>2643</v>
      </c>
      <c r="P131" s="36" t="s">
        <v>2621</v>
      </c>
      <c r="Q131" s="18" t="s">
        <v>1231</v>
      </c>
      <c r="R131" s="18" t="s">
        <v>1190</v>
      </c>
      <c r="S131" s="18" t="s">
        <v>60</v>
      </c>
      <c r="T131" s="18"/>
      <c r="U131" s="18"/>
      <c r="V131" s="36" t="s">
        <v>2644</v>
      </c>
      <c r="W131" s="17">
        <v>9300</v>
      </c>
      <c r="X131" s="18" t="s">
        <v>1182</v>
      </c>
      <c r="Y131" s="36" t="s">
        <v>2645</v>
      </c>
      <c r="Z131" s="17">
        <v>9300</v>
      </c>
      <c r="AA131" s="36" t="s">
        <v>3654</v>
      </c>
      <c r="AB131" s="36"/>
      <c r="AC131" s="36"/>
      <c r="AD131" s="17"/>
      <c r="AE131" s="19" t="s">
        <v>3645</v>
      </c>
      <c r="AF131" s="52" t="s">
        <v>2642</v>
      </c>
      <c r="AG131" s="52" t="s">
        <v>3544</v>
      </c>
      <c r="AH131" s="52" t="s">
        <v>3476</v>
      </c>
      <c r="AI131" s="52" t="s">
        <v>2456</v>
      </c>
      <c r="AJ131" s="52"/>
      <c r="AK131" s="52" t="s">
        <v>1223</v>
      </c>
      <c r="AL131" s="52" t="s">
        <v>1570</v>
      </c>
      <c r="AM131" s="52" t="s">
        <v>3553</v>
      </c>
      <c r="AN131" s="250">
        <v>9300</v>
      </c>
      <c r="AO131" s="250"/>
      <c r="AP131" s="119">
        <f t="shared" ref="AP131:AP194" si="7">J131-AN131-AO131</f>
        <v>300</v>
      </c>
      <c r="AQ131" s="338">
        <v>23093</v>
      </c>
      <c r="AR131" s="332"/>
      <c r="AS131" s="18" t="s">
        <v>2662</v>
      </c>
      <c r="AT131" s="18" t="s">
        <v>2662</v>
      </c>
      <c r="AU131" s="18" t="s">
        <v>2662</v>
      </c>
      <c r="AV131" s="15">
        <v>9300</v>
      </c>
      <c r="AW131" s="46" t="s">
        <v>3669</v>
      </c>
      <c r="AX131" s="18"/>
    </row>
    <row r="132" spans="1:50" s="123" customFormat="1" ht="72" x14ac:dyDescent="0.2">
      <c r="A132" s="52" t="s">
        <v>23</v>
      </c>
      <c r="B132" s="52" t="s">
        <v>277</v>
      </c>
      <c r="C132" s="52" t="s">
        <v>276</v>
      </c>
      <c r="D132" s="52" t="s">
        <v>16</v>
      </c>
      <c r="E132" s="52" t="s">
        <v>310</v>
      </c>
      <c r="F132" s="121" t="s">
        <v>1704</v>
      </c>
      <c r="G132" s="52" t="s">
        <v>426</v>
      </c>
      <c r="H132" s="71" t="s">
        <v>303</v>
      </c>
      <c r="I132" s="71" t="s">
        <v>268</v>
      </c>
      <c r="J132" s="122">
        <v>135000</v>
      </c>
      <c r="K132" s="71"/>
      <c r="L132" s="71"/>
      <c r="M132" s="249" t="s">
        <v>137</v>
      </c>
      <c r="N132" s="32"/>
      <c r="O132" s="18" t="s">
        <v>2646</v>
      </c>
      <c r="P132" s="36" t="s">
        <v>2639</v>
      </c>
      <c r="Q132" s="19" t="s">
        <v>1249</v>
      </c>
      <c r="R132" s="332" t="s">
        <v>1190</v>
      </c>
      <c r="S132" s="332" t="s">
        <v>81</v>
      </c>
      <c r="T132" s="332"/>
      <c r="U132" s="332"/>
      <c r="V132" s="36" t="s">
        <v>2647</v>
      </c>
      <c r="W132" s="17">
        <v>134820</v>
      </c>
      <c r="X132" s="18" t="s">
        <v>1182</v>
      </c>
      <c r="Y132" s="36" t="s">
        <v>2648</v>
      </c>
      <c r="Z132" s="17">
        <v>134820</v>
      </c>
      <c r="AA132" s="36"/>
      <c r="AB132" s="332"/>
      <c r="AC132" s="332"/>
      <c r="AD132" s="336"/>
      <c r="AE132" s="19" t="s">
        <v>3645</v>
      </c>
      <c r="AF132" s="52" t="s">
        <v>2642</v>
      </c>
      <c r="AG132" s="52" t="s">
        <v>3544</v>
      </c>
      <c r="AH132" s="52" t="s">
        <v>3476</v>
      </c>
      <c r="AI132" s="52" t="s">
        <v>3467</v>
      </c>
      <c r="AJ132" s="52"/>
      <c r="AK132" s="52" t="s">
        <v>1223</v>
      </c>
      <c r="AL132" s="52" t="s">
        <v>1570</v>
      </c>
      <c r="AM132" s="52" t="s">
        <v>3553</v>
      </c>
      <c r="AN132" s="250"/>
      <c r="AO132" s="250"/>
      <c r="AP132" s="119">
        <f t="shared" si="7"/>
        <v>135000</v>
      </c>
      <c r="AQ132" s="338">
        <v>23096</v>
      </c>
      <c r="AR132" s="332" t="s">
        <v>2660</v>
      </c>
      <c r="AS132" s="18" t="s">
        <v>2662</v>
      </c>
      <c r="AT132" s="18" t="s">
        <v>2662</v>
      </c>
      <c r="AU132" s="18" t="s">
        <v>2662</v>
      </c>
      <c r="AV132" s="15">
        <v>134820</v>
      </c>
      <c r="AW132" s="46" t="s">
        <v>2674</v>
      </c>
      <c r="AX132" s="18"/>
    </row>
    <row r="133" spans="1:50" s="123" customFormat="1" ht="72" hidden="1" x14ac:dyDescent="0.2">
      <c r="A133" s="52" t="s">
        <v>23</v>
      </c>
      <c r="B133" s="52" t="s">
        <v>277</v>
      </c>
      <c r="C133" s="52" t="s">
        <v>276</v>
      </c>
      <c r="D133" s="52" t="s">
        <v>16</v>
      </c>
      <c r="E133" s="52" t="s">
        <v>310</v>
      </c>
      <c r="F133" s="121" t="s">
        <v>1705</v>
      </c>
      <c r="G133" s="52" t="s">
        <v>427</v>
      </c>
      <c r="H133" s="71" t="s">
        <v>270</v>
      </c>
      <c r="I133" s="71" t="s">
        <v>418</v>
      </c>
      <c r="J133" s="122">
        <v>25000</v>
      </c>
      <c r="K133" s="71"/>
      <c r="L133" s="71"/>
      <c r="M133" s="249" t="s">
        <v>137</v>
      </c>
      <c r="N133" s="32"/>
      <c r="O133" s="18" t="s">
        <v>2643</v>
      </c>
      <c r="P133" s="36" t="s">
        <v>2621</v>
      </c>
      <c r="Q133" s="18" t="s">
        <v>1231</v>
      </c>
      <c r="R133" s="18" t="s">
        <v>1190</v>
      </c>
      <c r="S133" s="18" t="s">
        <v>60</v>
      </c>
      <c r="T133" s="18"/>
      <c r="U133" s="18"/>
      <c r="V133" s="36" t="s">
        <v>2644</v>
      </c>
      <c r="W133" s="17">
        <v>22500</v>
      </c>
      <c r="X133" s="18" t="s">
        <v>1182</v>
      </c>
      <c r="Y133" s="36" t="s">
        <v>2645</v>
      </c>
      <c r="Z133" s="17">
        <v>22500</v>
      </c>
      <c r="AA133" s="36" t="s">
        <v>3654</v>
      </c>
      <c r="AB133" s="18"/>
      <c r="AC133" s="18"/>
      <c r="AD133" s="17"/>
      <c r="AE133" s="19" t="s">
        <v>3645</v>
      </c>
      <c r="AF133" s="52" t="s">
        <v>2642</v>
      </c>
      <c r="AG133" s="52" t="s">
        <v>3544</v>
      </c>
      <c r="AH133" s="52" t="s">
        <v>3476</v>
      </c>
      <c r="AI133" s="52" t="s">
        <v>2456</v>
      </c>
      <c r="AJ133" s="52"/>
      <c r="AK133" s="52" t="s">
        <v>1223</v>
      </c>
      <c r="AL133" s="52" t="s">
        <v>1570</v>
      </c>
      <c r="AM133" s="52" t="s">
        <v>3553</v>
      </c>
      <c r="AN133" s="250">
        <v>22500</v>
      </c>
      <c r="AO133" s="250"/>
      <c r="AP133" s="119">
        <f t="shared" si="7"/>
        <v>2500</v>
      </c>
      <c r="AQ133" s="338">
        <v>23093</v>
      </c>
      <c r="AR133" s="332"/>
      <c r="AS133" s="18" t="s">
        <v>2662</v>
      </c>
      <c r="AT133" s="18" t="s">
        <v>2662</v>
      </c>
      <c r="AU133" s="18" t="s">
        <v>2662</v>
      </c>
      <c r="AV133" s="15">
        <v>22500</v>
      </c>
      <c r="AW133" s="46" t="s">
        <v>3670</v>
      </c>
      <c r="AX133" s="18"/>
    </row>
    <row r="134" spans="1:50" s="123" customFormat="1" ht="72" hidden="1" x14ac:dyDescent="0.2">
      <c r="A134" s="52" t="s">
        <v>23</v>
      </c>
      <c r="B134" s="52" t="s">
        <v>277</v>
      </c>
      <c r="C134" s="52" t="s">
        <v>276</v>
      </c>
      <c r="D134" s="52" t="s">
        <v>16</v>
      </c>
      <c r="E134" s="52" t="s">
        <v>310</v>
      </c>
      <c r="F134" s="121" t="s">
        <v>1706</v>
      </c>
      <c r="G134" s="52" t="s">
        <v>428</v>
      </c>
      <c r="H134" s="71" t="s">
        <v>270</v>
      </c>
      <c r="I134" s="71" t="s">
        <v>418</v>
      </c>
      <c r="J134" s="122">
        <v>19000</v>
      </c>
      <c r="K134" s="71"/>
      <c r="L134" s="71"/>
      <c r="M134" s="249" t="s">
        <v>137</v>
      </c>
      <c r="N134" s="32"/>
      <c r="O134" s="18" t="s">
        <v>2643</v>
      </c>
      <c r="P134" s="36" t="s">
        <v>2621</v>
      </c>
      <c r="Q134" s="18" t="s">
        <v>1231</v>
      </c>
      <c r="R134" s="18" t="s">
        <v>1190</v>
      </c>
      <c r="S134" s="18" t="s">
        <v>60</v>
      </c>
      <c r="T134" s="18"/>
      <c r="U134" s="18"/>
      <c r="V134" s="36" t="s">
        <v>2644</v>
      </c>
      <c r="W134" s="17">
        <v>19000</v>
      </c>
      <c r="X134" s="18" t="s">
        <v>1182</v>
      </c>
      <c r="Y134" s="36" t="s">
        <v>2645</v>
      </c>
      <c r="Z134" s="17">
        <v>19000</v>
      </c>
      <c r="AA134" s="36" t="s">
        <v>3654</v>
      </c>
      <c r="AB134" s="18"/>
      <c r="AC134" s="18"/>
      <c r="AD134" s="17"/>
      <c r="AE134" s="19" t="s">
        <v>3645</v>
      </c>
      <c r="AF134" s="52" t="s">
        <v>2642</v>
      </c>
      <c r="AG134" s="52" t="s">
        <v>3544</v>
      </c>
      <c r="AH134" s="52" t="s">
        <v>3476</v>
      </c>
      <c r="AI134" s="52" t="s">
        <v>2456</v>
      </c>
      <c r="AJ134" s="52"/>
      <c r="AK134" s="52" t="s">
        <v>1223</v>
      </c>
      <c r="AL134" s="52" t="s">
        <v>1570</v>
      </c>
      <c r="AM134" s="52" t="s">
        <v>3553</v>
      </c>
      <c r="AN134" s="250">
        <v>19000</v>
      </c>
      <c r="AO134" s="250"/>
      <c r="AP134" s="119">
        <f t="shared" si="7"/>
        <v>0</v>
      </c>
      <c r="AQ134" s="338">
        <v>23093</v>
      </c>
      <c r="AR134" s="332"/>
      <c r="AS134" s="18" t="s">
        <v>2662</v>
      </c>
      <c r="AT134" s="18" t="s">
        <v>2662</v>
      </c>
      <c r="AU134" s="18" t="s">
        <v>2662</v>
      </c>
      <c r="AV134" s="15">
        <v>19000</v>
      </c>
      <c r="AW134" s="18" t="s">
        <v>2395</v>
      </c>
      <c r="AX134" s="18"/>
    </row>
    <row r="135" spans="1:50" s="123" customFormat="1" ht="72" hidden="1" x14ac:dyDescent="0.2">
      <c r="A135" s="52" t="s">
        <v>23</v>
      </c>
      <c r="B135" s="52" t="s">
        <v>277</v>
      </c>
      <c r="C135" s="52" t="s">
        <v>276</v>
      </c>
      <c r="D135" s="52" t="s">
        <v>16</v>
      </c>
      <c r="E135" s="52" t="s">
        <v>310</v>
      </c>
      <c r="F135" s="121" t="s">
        <v>1707</v>
      </c>
      <c r="G135" s="52" t="s">
        <v>429</v>
      </c>
      <c r="H135" s="71" t="s">
        <v>270</v>
      </c>
      <c r="I135" s="71" t="s">
        <v>418</v>
      </c>
      <c r="J135" s="122">
        <v>13000</v>
      </c>
      <c r="K135" s="71"/>
      <c r="L135" s="71"/>
      <c r="M135" s="249" t="s">
        <v>137</v>
      </c>
      <c r="N135" s="32"/>
      <c r="O135" s="18" t="s">
        <v>2643</v>
      </c>
      <c r="P135" s="36" t="s">
        <v>2621</v>
      </c>
      <c r="Q135" s="18" t="s">
        <v>1231</v>
      </c>
      <c r="R135" s="18" t="s">
        <v>1190</v>
      </c>
      <c r="S135" s="18" t="s">
        <v>60</v>
      </c>
      <c r="T135" s="18"/>
      <c r="U135" s="18"/>
      <c r="V135" s="36" t="s">
        <v>2644</v>
      </c>
      <c r="W135" s="17">
        <v>13000</v>
      </c>
      <c r="X135" s="18" t="s">
        <v>1182</v>
      </c>
      <c r="Y135" s="36" t="s">
        <v>2645</v>
      </c>
      <c r="Z135" s="17">
        <v>13000</v>
      </c>
      <c r="AA135" s="36" t="s">
        <v>3654</v>
      </c>
      <c r="AB135" s="18"/>
      <c r="AC135" s="18"/>
      <c r="AD135" s="17"/>
      <c r="AE135" s="19" t="s">
        <v>3645</v>
      </c>
      <c r="AF135" s="52" t="s">
        <v>2642</v>
      </c>
      <c r="AG135" s="52" t="s">
        <v>3544</v>
      </c>
      <c r="AH135" s="52" t="s">
        <v>3476</v>
      </c>
      <c r="AI135" s="52" t="s">
        <v>2456</v>
      </c>
      <c r="AJ135" s="52"/>
      <c r="AK135" s="52" t="s">
        <v>1223</v>
      </c>
      <c r="AL135" s="52" t="s">
        <v>1570</v>
      </c>
      <c r="AM135" s="52" t="s">
        <v>3553</v>
      </c>
      <c r="AN135" s="250">
        <v>13000</v>
      </c>
      <c r="AO135" s="250"/>
      <c r="AP135" s="119">
        <f t="shared" si="7"/>
        <v>0</v>
      </c>
      <c r="AQ135" s="338">
        <v>23093</v>
      </c>
      <c r="AR135" s="332"/>
      <c r="AS135" s="18" t="s">
        <v>2662</v>
      </c>
      <c r="AT135" s="18" t="s">
        <v>2662</v>
      </c>
      <c r="AU135" s="18" t="s">
        <v>2662</v>
      </c>
      <c r="AV135" s="15">
        <v>13000</v>
      </c>
      <c r="AW135" s="18" t="s">
        <v>2395</v>
      </c>
      <c r="AX135" s="18"/>
    </row>
    <row r="136" spans="1:50" s="123" customFormat="1" ht="90" hidden="1" x14ac:dyDescent="0.2">
      <c r="A136" s="52" t="s">
        <v>23</v>
      </c>
      <c r="B136" s="52" t="s">
        <v>277</v>
      </c>
      <c r="C136" s="52" t="s">
        <v>276</v>
      </c>
      <c r="D136" s="52" t="s">
        <v>16</v>
      </c>
      <c r="E136" s="52" t="s">
        <v>310</v>
      </c>
      <c r="F136" s="121" t="s">
        <v>1708</v>
      </c>
      <c r="G136" s="52" t="s">
        <v>430</v>
      </c>
      <c r="H136" s="71" t="s">
        <v>270</v>
      </c>
      <c r="I136" s="71" t="s">
        <v>274</v>
      </c>
      <c r="J136" s="122">
        <v>38000</v>
      </c>
      <c r="K136" s="71"/>
      <c r="L136" s="71"/>
      <c r="M136" s="249" t="s">
        <v>137</v>
      </c>
      <c r="N136" s="28"/>
      <c r="O136" s="36" t="s">
        <v>2631</v>
      </c>
      <c r="P136" s="36" t="s">
        <v>2632</v>
      </c>
      <c r="Q136" s="19" t="s">
        <v>1244</v>
      </c>
      <c r="R136" s="18" t="s">
        <v>12</v>
      </c>
      <c r="S136" s="18" t="s">
        <v>60</v>
      </c>
      <c r="T136" s="18" t="s">
        <v>1250</v>
      </c>
      <c r="U136" s="18" t="s">
        <v>1251</v>
      </c>
      <c r="V136" s="36"/>
      <c r="W136" s="17">
        <v>38000</v>
      </c>
      <c r="X136" s="18" t="s">
        <v>1182</v>
      </c>
      <c r="Y136" s="36"/>
      <c r="Z136" s="17">
        <v>38000</v>
      </c>
      <c r="AA136" s="36"/>
      <c r="AB136" s="36"/>
      <c r="AC136" s="36"/>
      <c r="AD136" s="17"/>
      <c r="AE136" s="19" t="s">
        <v>3645</v>
      </c>
      <c r="AF136" s="52" t="s">
        <v>2635</v>
      </c>
      <c r="AG136" s="52" t="s">
        <v>3544</v>
      </c>
      <c r="AH136" s="52" t="s">
        <v>3476</v>
      </c>
      <c r="AI136" s="52" t="s">
        <v>2456</v>
      </c>
      <c r="AJ136" s="52"/>
      <c r="AK136" s="52" t="s">
        <v>1223</v>
      </c>
      <c r="AL136" s="52" t="s">
        <v>1570</v>
      </c>
      <c r="AM136" s="52" t="s">
        <v>3553</v>
      </c>
      <c r="AN136" s="122">
        <v>38000</v>
      </c>
      <c r="AO136" s="250"/>
      <c r="AP136" s="119">
        <f t="shared" si="7"/>
        <v>0</v>
      </c>
      <c r="AQ136" s="338">
        <v>23100</v>
      </c>
      <c r="AR136" s="332" t="s">
        <v>2660</v>
      </c>
      <c r="AS136" s="18"/>
      <c r="AT136" s="18"/>
      <c r="AU136" s="18"/>
      <c r="AV136" s="15">
        <v>38000</v>
      </c>
      <c r="AW136" s="18" t="s">
        <v>2395</v>
      </c>
      <c r="AX136" s="18"/>
    </row>
    <row r="137" spans="1:50" s="123" customFormat="1" ht="72" x14ac:dyDescent="0.2">
      <c r="A137" s="52" t="s">
        <v>23</v>
      </c>
      <c r="B137" s="52" t="s">
        <v>277</v>
      </c>
      <c r="C137" s="52" t="s">
        <v>276</v>
      </c>
      <c r="D137" s="52" t="s">
        <v>16</v>
      </c>
      <c r="E137" s="52" t="s">
        <v>310</v>
      </c>
      <c r="F137" s="121" t="s">
        <v>1709</v>
      </c>
      <c r="G137" s="52" t="s">
        <v>431</v>
      </c>
      <c r="H137" s="71" t="s">
        <v>272</v>
      </c>
      <c r="I137" s="71" t="s">
        <v>432</v>
      </c>
      <c r="J137" s="122">
        <v>60000</v>
      </c>
      <c r="K137" s="71"/>
      <c r="L137" s="71"/>
      <c r="M137" s="249" t="s">
        <v>137</v>
      </c>
      <c r="N137" s="121"/>
      <c r="O137" s="131"/>
      <c r="P137" s="131"/>
      <c r="Q137" s="71" t="s">
        <v>1245</v>
      </c>
      <c r="R137" s="344" t="s">
        <v>12</v>
      </c>
      <c r="S137" s="344" t="s">
        <v>60</v>
      </c>
      <c r="T137" s="344"/>
      <c r="U137" s="344"/>
      <c r="V137" s="131"/>
      <c r="W137" s="122">
        <v>60000</v>
      </c>
      <c r="X137" s="71" t="s">
        <v>1182</v>
      </c>
      <c r="Y137" s="131"/>
      <c r="Z137" s="122">
        <v>60000</v>
      </c>
      <c r="AA137" s="131"/>
      <c r="AB137" s="329"/>
      <c r="AC137" s="329"/>
      <c r="AD137" s="345"/>
      <c r="AE137" s="52" t="s">
        <v>2596</v>
      </c>
      <c r="AF137" s="52" t="s">
        <v>2630</v>
      </c>
      <c r="AG137" s="52" t="s">
        <v>3541</v>
      </c>
      <c r="AH137" s="52" t="s">
        <v>3470</v>
      </c>
      <c r="AI137" s="52" t="s">
        <v>3467</v>
      </c>
      <c r="AJ137" s="52"/>
      <c r="AK137" s="52" t="s">
        <v>1223</v>
      </c>
      <c r="AL137" s="52" t="s">
        <v>1570</v>
      </c>
      <c r="AM137" s="52" t="s">
        <v>3553</v>
      </c>
      <c r="AN137" s="250"/>
      <c r="AO137" s="250"/>
      <c r="AP137" s="119">
        <f t="shared" si="7"/>
        <v>60000</v>
      </c>
      <c r="AQ137" s="344" t="s">
        <v>2660</v>
      </c>
      <c r="AR137" s="344" t="s">
        <v>2660</v>
      </c>
      <c r="AS137" s="71"/>
      <c r="AT137" s="71"/>
      <c r="AU137" s="71"/>
      <c r="AV137" s="250">
        <v>60000</v>
      </c>
      <c r="AW137" s="71" t="s">
        <v>2395</v>
      </c>
      <c r="AX137" s="71"/>
    </row>
    <row r="138" spans="1:50" s="123" customFormat="1" ht="72" x14ac:dyDescent="0.2">
      <c r="A138" s="52" t="s">
        <v>23</v>
      </c>
      <c r="B138" s="52" t="s">
        <v>277</v>
      </c>
      <c r="C138" s="52" t="s">
        <v>276</v>
      </c>
      <c r="D138" s="52" t="s">
        <v>16</v>
      </c>
      <c r="E138" s="52" t="s">
        <v>310</v>
      </c>
      <c r="F138" s="121" t="s">
        <v>1710</v>
      </c>
      <c r="G138" s="52" t="s">
        <v>433</v>
      </c>
      <c r="H138" s="71" t="s">
        <v>352</v>
      </c>
      <c r="I138" s="71" t="s">
        <v>432</v>
      </c>
      <c r="J138" s="122">
        <v>300000</v>
      </c>
      <c r="K138" s="71"/>
      <c r="L138" s="71"/>
      <c r="M138" s="249" t="s">
        <v>137</v>
      </c>
      <c r="N138" s="121"/>
      <c r="O138" s="131"/>
      <c r="P138" s="131"/>
      <c r="Q138" s="71" t="s">
        <v>1245</v>
      </c>
      <c r="R138" s="344" t="s">
        <v>12</v>
      </c>
      <c r="S138" s="344" t="s">
        <v>60</v>
      </c>
      <c r="T138" s="344"/>
      <c r="U138" s="344"/>
      <c r="V138" s="131"/>
      <c r="W138" s="122">
        <v>300000</v>
      </c>
      <c r="X138" s="71" t="s">
        <v>1182</v>
      </c>
      <c r="Y138" s="131"/>
      <c r="Z138" s="122">
        <v>300000</v>
      </c>
      <c r="AA138" s="131"/>
      <c r="AB138" s="329"/>
      <c r="AC138" s="329"/>
      <c r="AD138" s="345"/>
      <c r="AE138" s="52" t="s">
        <v>2596</v>
      </c>
      <c r="AF138" s="52" t="s">
        <v>2630</v>
      </c>
      <c r="AG138" s="52" t="s">
        <v>3541</v>
      </c>
      <c r="AH138" s="52" t="s">
        <v>3470</v>
      </c>
      <c r="AI138" s="52" t="s">
        <v>3467</v>
      </c>
      <c r="AJ138" s="52"/>
      <c r="AK138" s="52" t="s">
        <v>1223</v>
      </c>
      <c r="AL138" s="52" t="s">
        <v>1570</v>
      </c>
      <c r="AM138" s="52" t="s">
        <v>3553</v>
      </c>
      <c r="AN138" s="250"/>
      <c r="AO138" s="250"/>
      <c r="AP138" s="119">
        <f t="shared" si="7"/>
        <v>300000</v>
      </c>
      <c r="AQ138" s="344" t="s">
        <v>2660</v>
      </c>
      <c r="AR138" s="344" t="s">
        <v>2660</v>
      </c>
      <c r="AS138" s="71"/>
      <c r="AT138" s="71"/>
      <c r="AU138" s="71"/>
      <c r="AV138" s="250">
        <v>300000</v>
      </c>
      <c r="AW138" s="71" t="s">
        <v>2395</v>
      </c>
      <c r="AX138" s="71"/>
    </row>
    <row r="139" spans="1:50" s="123" customFormat="1" ht="72" x14ac:dyDescent="0.2">
      <c r="A139" s="52" t="s">
        <v>23</v>
      </c>
      <c r="B139" s="52" t="s">
        <v>277</v>
      </c>
      <c r="C139" s="52" t="s">
        <v>276</v>
      </c>
      <c r="D139" s="52" t="s">
        <v>16</v>
      </c>
      <c r="E139" s="52" t="s">
        <v>310</v>
      </c>
      <c r="F139" s="121" t="s">
        <v>1711</v>
      </c>
      <c r="G139" s="52" t="s">
        <v>434</v>
      </c>
      <c r="H139" s="71" t="s">
        <v>319</v>
      </c>
      <c r="I139" s="71" t="s">
        <v>435</v>
      </c>
      <c r="J139" s="122">
        <v>240000</v>
      </c>
      <c r="K139" s="71"/>
      <c r="L139" s="71"/>
      <c r="M139" s="249" t="s">
        <v>137</v>
      </c>
      <c r="N139" s="121"/>
      <c r="O139" s="131"/>
      <c r="P139" s="131"/>
      <c r="Q139" s="71" t="s">
        <v>1245</v>
      </c>
      <c r="R139" s="344" t="s">
        <v>12</v>
      </c>
      <c r="S139" s="344" t="s">
        <v>60</v>
      </c>
      <c r="T139" s="344"/>
      <c r="U139" s="344"/>
      <c r="V139" s="131"/>
      <c r="W139" s="122">
        <v>240000</v>
      </c>
      <c r="X139" s="71" t="s">
        <v>1182</v>
      </c>
      <c r="Y139" s="131"/>
      <c r="Z139" s="122">
        <v>240000</v>
      </c>
      <c r="AA139" s="131"/>
      <c r="AB139" s="329"/>
      <c r="AC139" s="329"/>
      <c r="AD139" s="345"/>
      <c r="AE139" s="52" t="s">
        <v>2596</v>
      </c>
      <c r="AF139" s="52" t="s">
        <v>2630</v>
      </c>
      <c r="AG139" s="52" t="s">
        <v>3541</v>
      </c>
      <c r="AH139" s="52" t="s">
        <v>3470</v>
      </c>
      <c r="AI139" s="52" t="s">
        <v>3467</v>
      </c>
      <c r="AJ139" s="52"/>
      <c r="AK139" s="52" t="s">
        <v>1223</v>
      </c>
      <c r="AL139" s="52" t="s">
        <v>1570</v>
      </c>
      <c r="AM139" s="52" t="s">
        <v>3553</v>
      </c>
      <c r="AN139" s="250"/>
      <c r="AO139" s="250"/>
      <c r="AP139" s="119">
        <f t="shared" si="7"/>
        <v>240000</v>
      </c>
      <c r="AQ139" s="344" t="s">
        <v>2660</v>
      </c>
      <c r="AR139" s="344" t="s">
        <v>2660</v>
      </c>
      <c r="AS139" s="71"/>
      <c r="AT139" s="71"/>
      <c r="AU139" s="71"/>
      <c r="AV139" s="250">
        <v>240000</v>
      </c>
      <c r="AW139" s="71" t="s">
        <v>2395</v>
      </c>
      <c r="AX139" s="71"/>
    </row>
    <row r="140" spans="1:50" s="123" customFormat="1" ht="90" hidden="1" x14ac:dyDescent="0.2">
      <c r="A140" s="52" t="s">
        <v>23</v>
      </c>
      <c r="B140" s="52" t="s">
        <v>277</v>
      </c>
      <c r="C140" s="52" t="s">
        <v>276</v>
      </c>
      <c r="D140" s="52" t="s">
        <v>16</v>
      </c>
      <c r="E140" s="52" t="s">
        <v>310</v>
      </c>
      <c r="F140" s="121" t="s">
        <v>1712</v>
      </c>
      <c r="G140" s="52" t="s">
        <v>436</v>
      </c>
      <c r="H140" s="71" t="s">
        <v>317</v>
      </c>
      <c r="I140" s="71" t="s">
        <v>335</v>
      </c>
      <c r="J140" s="122">
        <v>65000</v>
      </c>
      <c r="K140" s="71"/>
      <c r="L140" s="71"/>
      <c r="M140" s="249" t="s">
        <v>137</v>
      </c>
      <c r="N140" s="28"/>
      <c r="O140" s="36" t="s">
        <v>2631</v>
      </c>
      <c r="P140" s="36" t="s">
        <v>2632</v>
      </c>
      <c r="Q140" s="19" t="s">
        <v>1244</v>
      </c>
      <c r="R140" s="18" t="s">
        <v>12</v>
      </c>
      <c r="S140" s="18" t="s">
        <v>60</v>
      </c>
      <c r="T140" s="18"/>
      <c r="U140" s="18" t="s">
        <v>1252</v>
      </c>
      <c r="V140" s="36"/>
      <c r="W140" s="17">
        <v>65000</v>
      </c>
      <c r="X140" s="18" t="s">
        <v>1182</v>
      </c>
      <c r="Y140" s="36"/>
      <c r="Z140" s="17">
        <v>65000</v>
      </c>
      <c r="AA140" s="36"/>
      <c r="AB140" s="36"/>
      <c r="AC140" s="36"/>
      <c r="AD140" s="17"/>
      <c r="AE140" s="19" t="s">
        <v>3645</v>
      </c>
      <c r="AF140" s="52" t="s">
        <v>2635</v>
      </c>
      <c r="AG140" s="52" t="s">
        <v>3544</v>
      </c>
      <c r="AH140" s="52" t="s">
        <v>3476</v>
      </c>
      <c r="AI140" s="52" t="s">
        <v>2456</v>
      </c>
      <c r="AJ140" s="52"/>
      <c r="AK140" s="52" t="s">
        <v>1223</v>
      </c>
      <c r="AL140" s="52" t="s">
        <v>1570</v>
      </c>
      <c r="AM140" s="52" t="s">
        <v>3553</v>
      </c>
      <c r="AN140" s="250">
        <v>65000</v>
      </c>
      <c r="AO140" s="250"/>
      <c r="AP140" s="119">
        <f t="shared" si="7"/>
        <v>0</v>
      </c>
      <c r="AQ140" s="338">
        <v>23100</v>
      </c>
      <c r="AR140" s="332" t="s">
        <v>2660</v>
      </c>
      <c r="AS140" s="18"/>
      <c r="AT140" s="18"/>
      <c r="AU140" s="18"/>
      <c r="AV140" s="15">
        <v>65000</v>
      </c>
      <c r="AW140" s="18" t="s">
        <v>2395</v>
      </c>
      <c r="AX140" s="18"/>
    </row>
    <row r="141" spans="1:50" s="123" customFormat="1" ht="90" hidden="1" x14ac:dyDescent="0.2">
      <c r="A141" s="52" t="s">
        <v>23</v>
      </c>
      <c r="B141" s="52" t="s">
        <v>277</v>
      </c>
      <c r="C141" s="52" t="s">
        <v>276</v>
      </c>
      <c r="D141" s="52" t="s">
        <v>16</v>
      </c>
      <c r="E141" s="52" t="s">
        <v>310</v>
      </c>
      <c r="F141" s="121" t="s">
        <v>1713</v>
      </c>
      <c r="G141" s="52" t="s">
        <v>437</v>
      </c>
      <c r="H141" s="71" t="s">
        <v>270</v>
      </c>
      <c r="I141" s="71" t="s">
        <v>268</v>
      </c>
      <c r="J141" s="122">
        <v>15000</v>
      </c>
      <c r="K141" s="71"/>
      <c r="L141" s="71"/>
      <c r="M141" s="249" t="s">
        <v>137</v>
      </c>
      <c r="N141" s="28"/>
      <c r="O141" s="36" t="s">
        <v>2631</v>
      </c>
      <c r="P141" s="36" t="s">
        <v>2632</v>
      </c>
      <c r="Q141" s="19" t="s">
        <v>1244</v>
      </c>
      <c r="R141" s="18" t="s">
        <v>12</v>
      </c>
      <c r="S141" s="18" t="s">
        <v>60</v>
      </c>
      <c r="T141" s="18" t="s">
        <v>1253</v>
      </c>
      <c r="U141" s="18" t="s">
        <v>1254</v>
      </c>
      <c r="V141" s="36"/>
      <c r="W141" s="17">
        <v>15000</v>
      </c>
      <c r="X141" s="18" t="s">
        <v>1182</v>
      </c>
      <c r="Y141" s="36"/>
      <c r="Z141" s="17">
        <v>15000</v>
      </c>
      <c r="AA141" s="36"/>
      <c r="AB141" s="36"/>
      <c r="AC141" s="36"/>
      <c r="AD141" s="17"/>
      <c r="AE141" s="19" t="s">
        <v>3645</v>
      </c>
      <c r="AF141" s="52" t="s">
        <v>2635</v>
      </c>
      <c r="AG141" s="52" t="s">
        <v>3544</v>
      </c>
      <c r="AH141" s="52" t="s">
        <v>3476</v>
      </c>
      <c r="AI141" s="52" t="s">
        <v>2456</v>
      </c>
      <c r="AJ141" s="52"/>
      <c r="AK141" s="52" t="s">
        <v>1223</v>
      </c>
      <c r="AL141" s="52" t="s">
        <v>1570</v>
      </c>
      <c r="AM141" s="52" t="s">
        <v>3553</v>
      </c>
      <c r="AN141" s="250">
        <v>15000</v>
      </c>
      <c r="AO141" s="250"/>
      <c r="AP141" s="119">
        <f t="shared" si="7"/>
        <v>0</v>
      </c>
      <c r="AQ141" s="338">
        <v>23100</v>
      </c>
      <c r="AR141" s="332" t="s">
        <v>2660</v>
      </c>
      <c r="AS141" s="18"/>
      <c r="AT141" s="18"/>
      <c r="AU141" s="18"/>
      <c r="AV141" s="15">
        <v>15000</v>
      </c>
      <c r="AW141" s="18" t="s">
        <v>2395</v>
      </c>
      <c r="AX141" s="18"/>
    </row>
    <row r="142" spans="1:50" s="123" customFormat="1" ht="72" x14ac:dyDescent="0.2">
      <c r="A142" s="52" t="s">
        <v>23</v>
      </c>
      <c r="B142" s="52" t="s">
        <v>277</v>
      </c>
      <c r="C142" s="52" t="s">
        <v>276</v>
      </c>
      <c r="D142" s="52" t="s">
        <v>16</v>
      </c>
      <c r="E142" s="52" t="s">
        <v>310</v>
      </c>
      <c r="F142" s="121" t="s">
        <v>1714</v>
      </c>
      <c r="G142" s="52" t="s">
        <v>438</v>
      </c>
      <c r="H142" s="71" t="s">
        <v>303</v>
      </c>
      <c r="I142" s="71" t="s">
        <v>439</v>
      </c>
      <c r="J142" s="122">
        <v>40000</v>
      </c>
      <c r="K142" s="71"/>
      <c r="L142" s="71"/>
      <c r="M142" s="249" t="s">
        <v>137</v>
      </c>
      <c r="N142" s="28"/>
      <c r="O142" s="18" t="s">
        <v>2646</v>
      </c>
      <c r="P142" s="36" t="s">
        <v>2639</v>
      </c>
      <c r="Q142" s="19" t="s">
        <v>1249</v>
      </c>
      <c r="R142" s="332" t="s">
        <v>1190</v>
      </c>
      <c r="S142" s="332" t="s">
        <v>81</v>
      </c>
      <c r="T142" s="332"/>
      <c r="U142" s="332"/>
      <c r="V142" s="36" t="s">
        <v>2647</v>
      </c>
      <c r="W142" s="17">
        <v>39590</v>
      </c>
      <c r="X142" s="18" t="s">
        <v>1182</v>
      </c>
      <c r="Y142" s="36" t="s">
        <v>2648</v>
      </c>
      <c r="Z142" s="17">
        <v>39590</v>
      </c>
      <c r="AA142" s="36"/>
      <c r="AB142" s="328"/>
      <c r="AC142" s="328"/>
      <c r="AD142" s="336"/>
      <c r="AE142" s="19" t="s">
        <v>3645</v>
      </c>
      <c r="AF142" s="52" t="s">
        <v>2642</v>
      </c>
      <c r="AG142" s="52" t="s">
        <v>3544</v>
      </c>
      <c r="AH142" s="52" t="s">
        <v>3476</v>
      </c>
      <c r="AI142" s="52" t="s">
        <v>3467</v>
      </c>
      <c r="AJ142" s="52"/>
      <c r="AK142" s="52" t="s">
        <v>1223</v>
      </c>
      <c r="AL142" s="52" t="s">
        <v>1570</v>
      </c>
      <c r="AM142" s="52" t="s">
        <v>3553</v>
      </c>
      <c r="AN142" s="250"/>
      <c r="AO142" s="250"/>
      <c r="AP142" s="119">
        <f t="shared" si="7"/>
        <v>40000</v>
      </c>
      <c r="AQ142" s="338">
        <v>23096</v>
      </c>
      <c r="AR142" s="332" t="s">
        <v>2660</v>
      </c>
      <c r="AS142" s="18" t="s">
        <v>2662</v>
      </c>
      <c r="AT142" s="18" t="s">
        <v>2662</v>
      </c>
      <c r="AU142" s="18" t="s">
        <v>2662</v>
      </c>
      <c r="AV142" s="15">
        <v>39590</v>
      </c>
      <c r="AW142" s="46" t="s">
        <v>2675</v>
      </c>
      <c r="AX142" s="18"/>
    </row>
    <row r="143" spans="1:50" s="123" customFormat="1" ht="90" hidden="1" x14ac:dyDescent="0.2">
      <c r="A143" s="52" t="s">
        <v>23</v>
      </c>
      <c r="B143" s="52" t="s">
        <v>277</v>
      </c>
      <c r="C143" s="52" t="s">
        <v>276</v>
      </c>
      <c r="D143" s="52" t="s">
        <v>16</v>
      </c>
      <c r="E143" s="52" t="s">
        <v>310</v>
      </c>
      <c r="F143" s="121" t="s">
        <v>1715</v>
      </c>
      <c r="G143" s="52" t="s">
        <v>440</v>
      </c>
      <c r="H143" s="71" t="s">
        <v>387</v>
      </c>
      <c r="I143" s="71" t="s">
        <v>405</v>
      </c>
      <c r="J143" s="122">
        <v>56000</v>
      </c>
      <c r="K143" s="71"/>
      <c r="L143" s="71"/>
      <c r="M143" s="249" t="s">
        <v>137</v>
      </c>
      <c r="N143" s="28"/>
      <c r="O143" s="36" t="s">
        <v>2631</v>
      </c>
      <c r="P143" s="36" t="s">
        <v>2632</v>
      </c>
      <c r="Q143" s="19" t="s">
        <v>1244</v>
      </c>
      <c r="R143" s="18" t="s">
        <v>12</v>
      </c>
      <c r="S143" s="18" t="s">
        <v>60</v>
      </c>
      <c r="T143" s="18"/>
      <c r="U143" s="18"/>
      <c r="V143" s="36"/>
      <c r="W143" s="17">
        <v>56000</v>
      </c>
      <c r="X143" s="18" t="s">
        <v>1182</v>
      </c>
      <c r="Y143" s="36"/>
      <c r="Z143" s="17">
        <v>56000</v>
      </c>
      <c r="AA143" s="36"/>
      <c r="AB143" s="36"/>
      <c r="AC143" s="36"/>
      <c r="AD143" s="17"/>
      <c r="AE143" s="19" t="s">
        <v>3645</v>
      </c>
      <c r="AF143" s="52" t="s">
        <v>2635</v>
      </c>
      <c r="AG143" s="52" t="s">
        <v>3544</v>
      </c>
      <c r="AH143" s="52" t="s">
        <v>3476</v>
      </c>
      <c r="AI143" s="52" t="s">
        <v>2456</v>
      </c>
      <c r="AJ143" s="52"/>
      <c r="AK143" s="52" t="s">
        <v>1223</v>
      </c>
      <c r="AL143" s="52" t="s">
        <v>1570</v>
      </c>
      <c r="AM143" s="52" t="s">
        <v>3553</v>
      </c>
      <c r="AN143" s="122">
        <v>56000</v>
      </c>
      <c r="AO143" s="250"/>
      <c r="AP143" s="119">
        <f t="shared" si="7"/>
        <v>0</v>
      </c>
      <c r="AQ143" s="338">
        <v>23100</v>
      </c>
      <c r="AR143" s="332" t="s">
        <v>2660</v>
      </c>
      <c r="AS143" s="18"/>
      <c r="AT143" s="18"/>
      <c r="AU143" s="18"/>
      <c r="AV143" s="15">
        <v>56000</v>
      </c>
      <c r="AW143" s="18" t="s">
        <v>2395</v>
      </c>
      <c r="AX143" s="18"/>
    </row>
    <row r="144" spans="1:50" s="123" customFormat="1" ht="72" x14ac:dyDescent="0.2">
      <c r="A144" s="52" t="s">
        <v>23</v>
      </c>
      <c r="B144" s="52" t="s">
        <v>277</v>
      </c>
      <c r="C144" s="52" t="s">
        <v>276</v>
      </c>
      <c r="D144" s="52" t="s">
        <v>16</v>
      </c>
      <c r="E144" s="52" t="s">
        <v>310</v>
      </c>
      <c r="F144" s="121" t="s">
        <v>1716</v>
      </c>
      <c r="G144" s="52" t="s">
        <v>441</v>
      </c>
      <c r="H144" s="71" t="s">
        <v>270</v>
      </c>
      <c r="I144" s="71" t="s">
        <v>405</v>
      </c>
      <c r="J144" s="122">
        <v>100000</v>
      </c>
      <c r="K144" s="71"/>
      <c r="L144" s="71"/>
      <c r="M144" s="249" t="s">
        <v>137</v>
      </c>
      <c r="N144" s="28"/>
      <c r="O144" s="18"/>
      <c r="P144" s="36"/>
      <c r="Q144" s="28" t="s">
        <v>1255</v>
      </c>
      <c r="R144" s="332" t="s">
        <v>1256</v>
      </c>
      <c r="S144" s="332" t="s">
        <v>14</v>
      </c>
      <c r="T144" s="332"/>
      <c r="U144" s="332"/>
      <c r="V144" s="36"/>
      <c r="W144" s="17">
        <v>49500</v>
      </c>
      <c r="X144" s="18" t="s">
        <v>1182</v>
      </c>
      <c r="Y144" s="36"/>
      <c r="Z144" s="17">
        <v>49500</v>
      </c>
      <c r="AA144" s="36"/>
      <c r="AB144" s="328"/>
      <c r="AC144" s="328"/>
      <c r="AD144" s="336"/>
      <c r="AE144" s="19" t="s">
        <v>3655</v>
      </c>
      <c r="AF144" s="52" t="s">
        <v>1223</v>
      </c>
      <c r="AG144" s="52" t="s">
        <v>3541</v>
      </c>
      <c r="AH144" s="52" t="s">
        <v>3470</v>
      </c>
      <c r="AI144" s="52" t="s">
        <v>3467</v>
      </c>
      <c r="AJ144" s="52"/>
      <c r="AK144" s="52" t="s">
        <v>1223</v>
      </c>
      <c r="AL144" s="52" t="s">
        <v>1570</v>
      </c>
      <c r="AM144" s="52" t="s">
        <v>3553</v>
      </c>
      <c r="AN144" s="250"/>
      <c r="AO144" s="250"/>
      <c r="AP144" s="119">
        <f t="shared" si="7"/>
        <v>100000</v>
      </c>
      <c r="AQ144" s="332" t="s">
        <v>1224</v>
      </c>
      <c r="AR144" s="332" t="s">
        <v>2660</v>
      </c>
      <c r="AS144" s="18"/>
      <c r="AT144" s="18"/>
      <c r="AU144" s="18"/>
      <c r="AV144" s="15">
        <v>49500</v>
      </c>
      <c r="AW144" s="46" t="s">
        <v>3671</v>
      </c>
      <c r="AX144" s="18"/>
    </row>
    <row r="145" spans="1:50" s="123" customFormat="1" ht="72" x14ac:dyDescent="0.2">
      <c r="A145" s="52" t="s">
        <v>23</v>
      </c>
      <c r="B145" s="52" t="s">
        <v>277</v>
      </c>
      <c r="C145" s="52" t="s">
        <v>276</v>
      </c>
      <c r="D145" s="52" t="s">
        <v>28</v>
      </c>
      <c r="E145" s="52" t="s">
        <v>310</v>
      </c>
      <c r="F145" s="121" t="s">
        <v>1717</v>
      </c>
      <c r="G145" s="52" t="s">
        <v>442</v>
      </c>
      <c r="H145" s="71" t="s">
        <v>270</v>
      </c>
      <c r="I145" s="71" t="s">
        <v>274</v>
      </c>
      <c r="J145" s="122">
        <v>1200000</v>
      </c>
      <c r="K145" s="249" t="s">
        <v>137</v>
      </c>
      <c r="L145" s="71"/>
      <c r="M145" s="71"/>
      <c r="N145" s="121"/>
      <c r="O145" s="131"/>
      <c r="P145" s="131"/>
      <c r="Q145" s="121"/>
      <c r="R145" s="344"/>
      <c r="S145" s="344"/>
      <c r="T145" s="344"/>
      <c r="U145" s="344"/>
      <c r="V145" s="131"/>
      <c r="W145" s="122"/>
      <c r="X145" s="71" t="s">
        <v>1182</v>
      </c>
      <c r="Y145" s="131"/>
      <c r="Z145" s="122"/>
      <c r="AA145" s="131"/>
      <c r="AB145" s="329"/>
      <c r="AC145" s="329"/>
      <c r="AD145" s="345"/>
      <c r="AE145" s="52" t="s">
        <v>3656</v>
      </c>
      <c r="AF145" s="52" t="s">
        <v>2649</v>
      </c>
      <c r="AG145" s="52" t="s">
        <v>3537</v>
      </c>
      <c r="AH145" s="52" t="s">
        <v>3451</v>
      </c>
      <c r="AI145" s="52" t="s">
        <v>3467</v>
      </c>
      <c r="AJ145" s="52"/>
      <c r="AK145" s="52" t="s">
        <v>1257</v>
      </c>
      <c r="AL145" s="52" t="s">
        <v>1569</v>
      </c>
      <c r="AM145" s="52" t="s">
        <v>3553</v>
      </c>
      <c r="AN145" s="250"/>
      <c r="AO145" s="250"/>
      <c r="AP145" s="119">
        <f t="shared" si="7"/>
        <v>1200000</v>
      </c>
      <c r="AQ145" s="344" t="s">
        <v>1224</v>
      </c>
      <c r="AR145" s="344" t="s">
        <v>2660</v>
      </c>
      <c r="AS145" s="71"/>
      <c r="AT145" s="71"/>
      <c r="AU145" s="71"/>
      <c r="AV145" s="250"/>
      <c r="AW145" s="71"/>
      <c r="AX145" s="71"/>
    </row>
    <row r="146" spans="1:50" s="123" customFormat="1" ht="90" hidden="1" x14ac:dyDescent="0.2">
      <c r="A146" s="52" t="s">
        <v>23</v>
      </c>
      <c r="B146" s="52" t="s">
        <v>277</v>
      </c>
      <c r="C146" s="52" t="s">
        <v>276</v>
      </c>
      <c r="D146" s="52" t="s">
        <v>28</v>
      </c>
      <c r="E146" s="52" t="s">
        <v>310</v>
      </c>
      <c r="F146" s="121" t="s">
        <v>1718</v>
      </c>
      <c r="G146" s="52" t="s">
        <v>443</v>
      </c>
      <c r="H146" s="71" t="s">
        <v>270</v>
      </c>
      <c r="I146" s="71" t="s">
        <v>271</v>
      </c>
      <c r="J146" s="122">
        <v>18000</v>
      </c>
      <c r="K146" s="71"/>
      <c r="L146" s="71"/>
      <c r="M146" s="249" t="s">
        <v>137</v>
      </c>
      <c r="N146" s="335"/>
      <c r="O146" s="328" t="s">
        <v>2650</v>
      </c>
      <c r="P146" s="328" t="s">
        <v>2603</v>
      </c>
      <c r="Q146" s="311" t="s">
        <v>1244</v>
      </c>
      <c r="R146" s="332" t="s">
        <v>12</v>
      </c>
      <c r="S146" s="332" t="s">
        <v>60</v>
      </c>
      <c r="T146" s="332" t="s">
        <v>1258</v>
      </c>
      <c r="U146" s="332" t="s">
        <v>1259</v>
      </c>
      <c r="V146" s="328" t="s">
        <v>2604</v>
      </c>
      <c r="W146" s="336">
        <v>18000</v>
      </c>
      <c r="X146" s="332" t="s">
        <v>1182</v>
      </c>
      <c r="Y146" s="328" t="s">
        <v>2605</v>
      </c>
      <c r="Z146" s="336">
        <v>18000</v>
      </c>
      <c r="AA146" s="328" t="s">
        <v>2651</v>
      </c>
      <c r="AB146" s="328" t="s">
        <v>2627</v>
      </c>
      <c r="AC146" s="328" t="s">
        <v>2627</v>
      </c>
      <c r="AD146" s="336">
        <v>18000</v>
      </c>
      <c r="AE146" s="311" t="s">
        <v>3644</v>
      </c>
      <c r="AF146" s="52" t="s">
        <v>2613</v>
      </c>
      <c r="AG146" s="52" t="s">
        <v>3544</v>
      </c>
      <c r="AH146" s="52" t="s">
        <v>3475</v>
      </c>
      <c r="AI146" s="52" t="s">
        <v>2457</v>
      </c>
      <c r="AJ146" s="52"/>
      <c r="AK146" s="52" t="s">
        <v>1223</v>
      </c>
      <c r="AL146" s="52" t="s">
        <v>1570</v>
      </c>
      <c r="AM146" s="52" t="s">
        <v>3553</v>
      </c>
      <c r="AN146" s="250"/>
      <c r="AO146" s="250">
        <v>18000</v>
      </c>
      <c r="AP146" s="119">
        <f t="shared" si="7"/>
        <v>0</v>
      </c>
      <c r="AQ146" s="338"/>
      <c r="AR146" s="332"/>
      <c r="AS146" s="18"/>
      <c r="AT146" s="18"/>
      <c r="AU146" s="18"/>
      <c r="AV146" s="15">
        <v>18000</v>
      </c>
      <c r="AW146" s="18" t="s">
        <v>2395</v>
      </c>
      <c r="AX146" s="18"/>
    </row>
    <row r="147" spans="1:50" s="123" customFormat="1" ht="72" hidden="1" x14ac:dyDescent="0.2">
      <c r="A147" s="52" t="s">
        <v>23</v>
      </c>
      <c r="B147" s="52" t="s">
        <v>277</v>
      </c>
      <c r="C147" s="52" t="s">
        <v>276</v>
      </c>
      <c r="D147" s="52" t="s">
        <v>22</v>
      </c>
      <c r="E147" s="52" t="s">
        <v>349</v>
      </c>
      <c r="F147" s="121" t="s">
        <v>1719</v>
      </c>
      <c r="G147" s="52" t="s">
        <v>444</v>
      </c>
      <c r="H147" s="71" t="s">
        <v>270</v>
      </c>
      <c r="I147" s="71" t="s">
        <v>275</v>
      </c>
      <c r="J147" s="122">
        <v>4200000</v>
      </c>
      <c r="K147" s="249" t="s">
        <v>137</v>
      </c>
      <c r="L147" s="71"/>
      <c r="M147" s="71"/>
      <c r="N147" s="28"/>
      <c r="O147" s="43">
        <v>242217</v>
      </c>
      <c r="P147" s="36" t="s">
        <v>3657</v>
      </c>
      <c r="Q147" s="19" t="s">
        <v>3658</v>
      </c>
      <c r="R147" s="18" t="s">
        <v>1190</v>
      </c>
      <c r="S147" s="18" t="s">
        <v>14</v>
      </c>
      <c r="T147" s="18"/>
      <c r="U147" s="18"/>
      <c r="V147" s="36" t="s">
        <v>3659</v>
      </c>
      <c r="W147" s="17">
        <v>4155900</v>
      </c>
      <c r="X147" s="18" t="s">
        <v>1182</v>
      </c>
      <c r="Y147" s="36" t="s">
        <v>3660</v>
      </c>
      <c r="Z147" s="17">
        <v>4155900</v>
      </c>
      <c r="AA147" s="36" t="s">
        <v>3661</v>
      </c>
      <c r="AB147" s="36"/>
      <c r="AC147" s="36"/>
      <c r="AD147" s="17">
        <v>4155900</v>
      </c>
      <c r="AE147" s="19" t="s">
        <v>3645</v>
      </c>
      <c r="AF147" s="52" t="s">
        <v>2630</v>
      </c>
      <c r="AG147" s="52" t="s">
        <v>3541</v>
      </c>
      <c r="AH147" s="52" t="s">
        <v>3470</v>
      </c>
      <c r="AI147" s="52" t="s">
        <v>2456</v>
      </c>
      <c r="AJ147" s="52"/>
      <c r="AK147" s="52" t="s">
        <v>1257</v>
      </c>
      <c r="AL147" s="52" t="s">
        <v>1569</v>
      </c>
      <c r="AM147" s="52" t="s">
        <v>3553</v>
      </c>
      <c r="AN147" s="250">
        <v>4155900</v>
      </c>
      <c r="AO147" s="250"/>
      <c r="AP147" s="119">
        <f t="shared" si="7"/>
        <v>44100</v>
      </c>
      <c r="AQ147" s="338">
        <v>23108</v>
      </c>
      <c r="AR147" s="332"/>
      <c r="AS147" s="18"/>
      <c r="AT147" s="18"/>
      <c r="AU147" s="18"/>
      <c r="AV147" s="15">
        <v>4155900</v>
      </c>
      <c r="AW147" s="46" t="s">
        <v>3672</v>
      </c>
      <c r="AX147" s="18"/>
    </row>
    <row r="148" spans="1:50" s="123" customFormat="1" ht="90" x14ac:dyDescent="0.2">
      <c r="A148" s="52" t="s">
        <v>23</v>
      </c>
      <c r="B148" s="52" t="s">
        <v>277</v>
      </c>
      <c r="C148" s="52" t="s">
        <v>276</v>
      </c>
      <c r="D148" s="52" t="s">
        <v>10</v>
      </c>
      <c r="E148" s="52" t="s">
        <v>311</v>
      </c>
      <c r="F148" s="121" t="s">
        <v>1720</v>
      </c>
      <c r="G148" s="52" t="s">
        <v>445</v>
      </c>
      <c r="H148" s="71" t="s">
        <v>446</v>
      </c>
      <c r="I148" s="71" t="s">
        <v>271</v>
      </c>
      <c r="J148" s="122">
        <v>2700000</v>
      </c>
      <c r="K148" s="249" t="s">
        <v>137</v>
      </c>
      <c r="L148" s="71"/>
      <c r="M148" s="71"/>
      <c r="N148" s="28"/>
      <c r="O148" s="36"/>
      <c r="P148" s="36"/>
      <c r="Q148" s="19"/>
      <c r="R148" s="332"/>
      <c r="S148" s="332"/>
      <c r="T148" s="332"/>
      <c r="U148" s="332"/>
      <c r="V148" s="36"/>
      <c r="W148" s="17"/>
      <c r="X148" s="18" t="s">
        <v>1182</v>
      </c>
      <c r="Y148" s="36"/>
      <c r="Z148" s="17"/>
      <c r="AA148" s="36"/>
      <c r="AB148" s="328"/>
      <c r="AC148" s="328"/>
      <c r="AD148" s="336"/>
      <c r="AE148" s="19" t="s">
        <v>3662</v>
      </c>
      <c r="AF148" s="52" t="s">
        <v>2630</v>
      </c>
      <c r="AG148" s="52" t="s">
        <v>3541</v>
      </c>
      <c r="AH148" s="52" t="s">
        <v>3470</v>
      </c>
      <c r="AI148" s="52" t="s">
        <v>3467</v>
      </c>
      <c r="AJ148" s="52"/>
      <c r="AK148" s="52" t="s">
        <v>1260</v>
      </c>
      <c r="AL148" s="52" t="s">
        <v>1571</v>
      </c>
      <c r="AM148" s="52" t="s">
        <v>3553</v>
      </c>
      <c r="AN148" s="250"/>
      <c r="AO148" s="250"/>
      <c r="AP148" s="119">
        <f t="shared" si="7"/>
        <v>2700000</v>
      </c>
      <c r="AQ148" s="332" t="s">
        <v>2660</v>
      </c>
      <c r="AR148" s="332" t="s">
        <v>2660</v>
      </c>
      <c r="AS148" s="18"/>
      <c r="AT148" s="18"/>
      <c r="AU148" s="18"/>
      <c r="AV148" s="18"/>
      <c r="AW148" s="18"/>
      <c r="AX148" s="18"/>
    </row>
    <row r="149" spans="1:50" s="123" customFormat="1" ht="72" x14ac:dyDescent="0.2">
      <c r="A149" s="52" t="s">
        <v>23</v>
      </c>
      <c r="B149" s="52" t="s">
        <v>277</v>
      </c>
      <c r="C149" s="52" t="s">
        <v>276</v>
      </c>
      <c r="D149" s="52" t="s">
        <v>10</v>
      </c>
      <c r="E149" s="52" t="s">
        <v>311</v>
      </c>
      <c r="F149" s="121" t="s">
        <v>1721</v>
      </c>
      <c r="G149" s="52" t="s">
        <v>447</v>
      </c>
      <c r="H149" s="71" t="s">
        <v>303</v>
      </c>
      <c r="I149" s="71" t="s">
        <v>271</v>
      </c>
      <c r="J149" s="122">
        <v>300000</v>
      </c>
      <c r="K149" s="249" t="s">
        <v>137</v>
      </c>
      <c r="L149" s="71"/>
      <c r="M149" s="71"/>
      <c r="N149" s="28"/>
      <c r="O149" s="36"/>
      <c r="P149" s="36"/>
      <c r="Q149" s="19"/>
      <c r="R149" s="332"/>
      <c r="S149" s="332"/>
      <c r="T149" s="332"/>
      <c r="U149" s="332"/>
      <c r="V149" s="36"/>
      <c r="W149" s="17"/>
      <c r="X149" s="18" t="s">
        <v>1182</v>
      </c>
      <c r="Y149" s="36"/>
      <c r="Z149" s="17"/>
      <c r="AA149" s="36"/>
      <c r="AB149" s="328"/>
      <c r="AC149" s="328"/>
      <c r="AD149" s="336"/>
      <c r="AE149" s="19" t="s">
        <v>3662</v>
      </c>
      <c r="AF149" s="52" t="s">
        <v>2630</v>
      </c>
      <c r="AG149" s="52" t="s">
        <v>3541</v>
      </c>
      <c r="AH149" s="52" t="s">
        <v>3470</v>
      </c>
      <c r="AI149" s="52" t="s">
        <v>3467</v>
      </c>
      <c r="AJ149" s="52"/>
      <c r="AK149" s="52" t="s">
        <v>1260</v>
      </c>
      <c r="AL149" s="52" t="s">
        <v>1571</v>
      </c>
      <c r="AM149" s="52" t="s">
        <v>3553</v>
      </c>
      <c r="AN149" s="250"/>
      <c r="AO149" s="250"/>
      <c r="AP149" s="119">
        <f t="shared" si="7"/>
        <v>300000</v>
      </c>
      <c r="AQ149" s="332" t="s">
        <v>2660</v>
      </c>
      <c r="AR149" s="332" t="s">
        <v>2660</v>
      </c>
      <c r="AS149" s="18"/>
      <c r="AT149" s="18"/>
      <c r="AU149" s="18"/>
      <c r="AV149" s="18"/>
      <c r="AW149" s="18"/>
      <c r="AX149" s="18"/>
    </row>
    <row r="150" spans="1:50" s="123" customFormat="1" ht="72" x14ac:dyDescent="0.2">
      <c r="A150" s="52" t="s">
        <v>23</v>
      </c>
      <c r="B150" s="52" t="s">
        <v>277</v>
      </c>
      <c r="C150" s="52" t="s">
        <v>276</v>
      </c>
      <c r="D150" s="52" t="s">
        <v>10</v>
      </c>
      <c r="E150" s="52" t="s">
        <v>311</v>
      </c>
      <c r="F150" s="121" t="s">
        <v>1722</v>
      </c>
      <c r="G150" s="52" t="s">
        <v>448</v>
      </c>
      <c r="H150" s="71" t="s">
        <v>270</v>
      </c>
      <c r="I150" s="71" t="s">
        <v>271</v>
      </c>
      <c r="J150" s="122">
        <v>75000</v>
      </c>
      <c r="K150" s="249" t="s">
        <v>137</v>
      </c>
      <c r="L150" s="71"/>
      <c r="M150" s="71"/>
      <c r="N150" s="28"/>
      <c r="O150" s="36"/>
      <c r="P150" s="36"/>
      <c r="Q150" s="19"/>
      <c r="R150" s="332"/>
      <c r="S150" s="332"/>
      <c r="T150" s="332"/>
      <c r="U150" s="332"/>
      <c r="V150" s="36"/>
      <c r="W150" s="17"/>
      <c r="X150" s="18" t="s">
        <v>1182</v>
      </c>
      <c r="Y150" s="36"/>
      <c r="Z150" s="17"/>
      <c r="AA150" s="36"/>
      <c r="AB150" s="328"/>
      <c r="AC150" s="328"/>
      <c r="AD150" s="336"/>
      <c r="AE150" s="19" t="s">
        <v>3662</v>
      </c>
      <c r="AF150" s="52" t="s">
        <v>2630</v>
      </c>
      <c r="AG150" s="52" t="s">
        <v>3541</v>
      </c>
      <c r="AH150" s="52" t="s">
        <v>3470</v>
      </c>
      <c r="AI150" s="52" t="s">
        <v>3467</v>
      </c>
      <c r="AJ150" s="52"/>
      <c r="AK150" s="52" t="s">
        <v>1260</v>
      </c>
      <c r="AL150" s="52" t="s">
        <v>1571</v>
      </c>
      <c r="AM150" s="52" t="s">
        <v>3553</v>
      </c>
      <c r="AN150" s="250"/>
      <c r="AO150" s="250"/>
      <c r="AP150" s="119">
        <f t="shared" si="7"/>
        <v>75000</v>
      </c>
      <c r="AQ150" s="332" t="s">
        <v>2660</v>
      </c>
      <c r="AR150" s="332" t="s">
        <v>2660</v>
      </c>
      <c r="AS150" s="18"/>
      <c r="AT150" s="18"/>
      <c r="AU150" s="18"/>
      <c r="AV150" s="18"/>
      <c r="AW150" s="18"/>
      <c r="AX150" s="18"/>
    </row>
    <row r="151" spans="1:50" s="123" customFormat="1" ht="72" x14ac:dyDescent="0.2">
      <c r="A151" s="52" t="s">
        <v>23</v>
      </c>
      <c r="B151" s="52" t="s">
        <v>277</v>
      </c>
      <c r="C151" s="52" t="s">
        <v>276</v>
      </c>
      <c r="D151" s="52" t="s">
        <v>10</v>
      </c>
      <c r="E151" s="52" t="s">
        <v>311</v>
      </c>
      <c r="F151" s="121" t="s">
        <v>1723</v>
      </c>
      <c r="G151" s="52" t="s">
        <v>449</v>
      </c>
      <c r="H151" s="71" t="s">
        <v>450</v>
      </c>
      <c r="I151" s="71" t="s">
        <v>271</v>
      </c>
      <c r="J151" s="122">
        <v>137500</v>
      </c>
      <c r="K151" s="249" t="s">
        <v>137</v>
      </c>
      <c r="L151" s="71"/>
      <c r="M151" s="71"/>
      <c r="N151" s="28"/>
      <c r="O151" s="36"/>
      <c r="P151" s="36"/>
      <c r="Q151" s="19"/>
      <c r="R151" s="332"/>
      <c r="S151" s="332"/>
      <c r="T151" s="332"/>
      <c r="U151" s="332"/>
      <c r="V151" s="36"/>
      <c r="W151" s="118"/>
      <c r="X151" s="18" t="s">
        <v>1182</v>
      </c>
      <c r="Y151" s="36"/>
      <c r="Z151" s="118"/>
      <c r="AA151" s="36"/>
      <c r="AB151" s="328"/>
      <c r="AC151" s="328"/>
      <c r="AD151" s="346"/>
      <c r="AE151" s="19" t="s">
        <v>3662</v>
      </c>
      <c r="AF151" s="52" t="s">
        <v>2630</v>
      </c>
      <c r="AG151" s="52" t="s">
        <v>3541</v>
      </c>
      <c r="AH151" s="52" t="s">
        <v>3470</v>
      </c>
      <c r="AI151" s="52" t="s">
        <v>3467</v>
      </c>
      <c r="AJ151" s="52"/>
      <c r="AK151" s="52" t="s">
        <v>1260</v>
      </c>
      <c r="AL151" s="52" t="s">
        <v>1571</v>
      </c>
      <c r="AM151" s="52" t="s">
        <v>3553</v>
      </c>
      <c r="AN151" s="250"/>
      <c r="AO151" s="250"/>
      <c r="AP151" s="119">
        <f t="shared" si="7"/>
        <v>137500</v>
      </c>
      <c r="AQ151" s="332" t="s">
        <v>2660</v>
      </c>
      <c r="AR151" s="332" t="s">
        <v>2660</v>
      </c>
      <c r="AS151" s="18"/>
      <c r="AT151" s="18"/>
      <c r="AU151" s="18"/>
      <c r="AV151" s="18"/>
      <c r="AW151" s="18"/>
      <c r="AX151" s="18"/>
    </row>
    <row r="152" spans="1:50" s="123" customFormat="1" ht="108" x14ac:dyDescent="0.2">
      <c r="A152" s="52" t="s">
        <v>23</v>
      </c>
      <c r="B152" s="52" t="s">
        <v>277</v>
      </c>
      <c r="C152" s="52" t="s">
        <v>276</v>
      </c>
      <c r="D152" s="52" t="s">
        <v>10</v>
      </c>
      <c r="E152" s="52" t="s">
        <v>311</v>
      </c>
      <c r="F152" s="121" t="s">
        <v>1724</v>
      </c>
      <c r="G152" s="52" t="s">
        <v>451</v>
      </c>
      <c r="H152" s="71" t="s">
        <v>450</v>
      </c>
      <c r="I152" s="71" t="s">
        <v>271</v>
      </c>
      <c r="J152" s="122">
        <v>209000</v>
      </c>
      <c r="K152" s="249" t="s">
        <v>137</v>
      </c>
      <c r="L152" s="71"/>
      <c r="M152" s="71"/>
      <c r="N152" s="28"/>
      <c r="O152" s="36"/>
      <c r="P152" s="36"/>
      <c r="Q152" s="19"/>
      <c r="R152" s="332"/>
      <c r="S152" s="332"/>
      <c r="T152" s="332"/>
      <c r="U152" s="332"/>
      <c r="V152" s="36"/>
      <c r="W152" s="17"/>
      <c r="X152" s="18" t="s">
        <v>1182</v>
      </c>
      <c r="Y152" s="36"/>
      <c r="Z152" s="17"/>
      <c r="AA152" s="36"/>
      <c r="AB152" s="328"/>
      <c r="AC152" s="328"/>
      <c r="AD152" s="336"/>
      <c r="AE152" s="19" t="s">
        <v>3662</v>
      </c>
      <c r="AF152" s="52" t="s">
        <v>2630</v>
      </c>
      <c r="AG152" s="52" t="s">
        <v>3541</v>
      </c>
      <c r="AH152" s="52" t="s">
        <v>3470</v>
      </c>
      <c r="AI152" s="52" t="s">
        <v>3467</v>
      </c>
      <c r="AJ152" s="52"/>
      <c r="AK152" s="52" t="s">
        <v>1260</v>
      </c>
      <c r="AL152" s="52" t="s">
        <v>1571</v>
      </c>
      <c r="AM152" s="52" t="s">
        <v>3553</v>
      </c>
      <c r="AN152" s="250"/>
      <c r="AO152" s="250"/>
      <c r="AP152" s="119">
        <f t="shared" si="7"/>
        <v>209000</v>
      </c>
      <c r="AQ152" s="332" t="s">
        <v>2660</v>
      </c>
      <c r="AR152" s="332" t="s">
        <v>2660</v>
      </c>
      <c r="AS152" s="18"/>
      <c r="AT152" s="18"/>
      <c r="AU152" s="18"/>
      <c r="AV152" s="18"/>
      <c r="AW152" s="18"/>
      <c r="AX152" s="18"/>
    </row>
    <row r="153" spans="1:50" s="123" customFormat="1" ht="72" hidden="1" x14ac:dyDescent="0.2">
      <c r="A153" s="52" t="s">
        <v>23</v>
      </c>
      <c r="B153" s="52" t="s">
        <v>277</v>
      </c>
      <c r="C153" s="52" t="s">
        <v>276</v>
      </c>
      <c r="D153" s="52" t="s">
        <v>10</v>
      </c>
      <c r="E153" s="52" t="s">
        <v>311</v>
      </c>
      <c r="F153" s="121" t="s">
        <v>1725</v>
      </c>
      <c r="G153" s="52" t="s">
        <v>452</v>
      </c>
      <c r="H153" s="71" t="s">
        <v>270</v>
      </c>
      <c r="I153" s="71" t="s">
        <v>300</v>
      </c>
      <c r="J153" s="122">
        <v>500000</v>
      </c>
      <c r="K153" s="71"/>
      <c r="L153" s="71"/>
      <c r="M153" s="249" t="s">
        <v>137</v>
      </c>
      <c r="N153" s="121"/>
      <c r="O153" s="131" t="s">
        <v>2652</v>
      </c>
      <c r="P153" s="131" t="s">
        <v>2621</v>
      </c>
      <c r="Q153" s="52" t="s">
        <v>1243</v>
      </c>
      <c r="R153" s="71" t="s">
        <v>1190</v>
      </c>
      <c r="S153" s="71" t="s">
        <v>89</v>
      </c>
      <c r="T153" s="71"/>
      <c r="U153" s="71"/>
      <c r="V153" s="131" t="s">
        <v>2622</v>
      </c>
      <c r="W153" s="122">
        <v>499476</v>
      </c>
      <c r="X153" s="71" t="s">
        <v>1182</v>
      </c>
      <c r="Y153" s="131" t="s">
        <v>2623</v>
      </c>
      <c r="Z153" s="122">
        <v>499476</v>
      </c>
      <c r="AA153" s="36" t="s">
        <v>3663</v>
      </c>
      <c r="AB153" s="36" t="s">
        <v>3664</v>
      </c>
      <c r="AC153" s="36" t="s">
        <v>3664</v>
      </c>
      <c r="AD153" s="17">
        <v>499476</v>
      </c>
      <c r="AE153" s="19" t="s">
        <v>3644</v>
      </c>
      <c r="AF153" s="52" t="s">
        <v>2653</v>
      </c>
      <c r="AG153" s="52" t="s">
        <v>3544</v>
      </c>
      <c r="AH153" s="52" t="s">
        <v>3476</v>
      </c>
      <c r="AI153" s="52" t="s">
        <v>2456</v>
      </c>
      <c r="AJ153" s="52"/>
      <c r="AK153" s="52" t="s">
        <v>1223</v>
      </c>
      <c r="AL153" s="52" t="s">
        <v>1570</v>
      </c>
      <c r="AM153" s="52" t="s">
        <v>3553</v>
      </c>
      <c r="AN153" s="250">
        <v>499476</v>
      </c>
      <c r="AO153" s="250"/>
      <c r="AP153" s="119">
        <f t="shared" si="7"/>
        <v>524</v>
      </c>
      <c r="AQ153" s="338">
        <v>23093</v>
      </c>
      <c r="AR153" s="332"/>
      <c r="AS153" s="18"/>
      <c r="AT153" s="18"/>
      <c r="AU153" s="18"/>
      <c r="AV153" s="15">
        <v>499476</v>
      </c>
      <c r="AW153" s="46" t="s">
        <v>3673</v>
      </c>
      <c r="AX153" s="18"/>
    </row>
    <row r="154" spans="1:50" s="123" customFormat="1" ht="72" hidden="1" x14ac:dyDescent="0.2">
      <c r="A154" s="52" t="s">
        <v>23</v>
      </c>
      <c r="B154" s="52" t="s">
        <v>277</v>
      </c>
      <c r="C154" s="52" t="s">
        <v>276</v>
      </c>
      <c r="D154" s="52" t="s">
        <v>10</v>
      </c>
      <c r="E154" s="52" t="s">
        <v>311</v>
      </c>
      <c r="F154" s="121" t="s">
        <v>1726</v>
      </c>
      <c r="G154" s="52" t="s">
        <v>453</v>
      </c>
      <c r="H154" s="71" t="s">
        <v>270</v>
      </c>
      <c r="I154" s="71" t="s">
        <v>300</v>
      </c>
      <c r="J154" s="122">
        <v>500000</v>
      </c>
      <c r="K154" s="71"/>
      <c r="L154" s="71"/>
      <c r="M154" s="249" t="s">
        <v>137</v>
      </c>
      <c r="N154" s="121"/>
      <c r="O154" s="131" t="s">
        <v>2654</v>
      </c>
      <c r="P154" s="131" t="s">
        <v>2621</v>
      </c>
      <c r="Q154" s="52" t="s">
        <v>1243</v>
      </c>
      <c r="R154" s="71" t="s">
        <v>1190</v>
      </c>
      <c r="S154" s="71" t="s">
        <v>89</v>
      </c>
      <c r="T154" s="71"/>
      <c r="U154" s="71"/>
      <c r="V154" s="131" t="s">
        <v>2622</v>
      </c>
      <c r="W154" s="122">
        <v>497550</v>
      </c>
      <c r="X154" s="71" t="s">
        <v>1182</v>
      </c>
      <c r="Y154" s="131" t="s">
        <v>2623</v>
      </c>
      <c r="Z154" s="122">
        <v>497550</v>
      </c>
      <c r="AA154" s="36" t="s">
        <v>3665</v>
      </c>
      <c r="AB154" s="36" t="s">
        <v>3664</v>
      </c>
      <c r="AC154" s="36" t="s">
        <v>3664</v>
      </c>
      <c r="AD154" s="17">
        <v>497550</v>
      </c>
      <c r="AE154" s="19" t="s">
        <v>3644</v>
      </c>
      <c r="AF154" s="52" t="s">
        <v>2653</v>
      </c>
      <c r="AG154" s="52" t="s">
        <v>3544</v>
      </c>
      <c r="AH154" s="52" t="s">
        <v>3476</v>
      </c>
      <c r="AI154" s="52" t="s">
        <v>2456</v>
      </c>
      <c r="AJ154" s="52"/>
      <c r="AK154" s="52" t="s">
        <v>1223</v>
      </c>
      <c r="AL154" s="52" t="s">
        <v>1570</v>
      </c>
      <c r="AM154" s="52" t="s">
        <v>3553</v>
      </c>
      <c r="AN154" s="250">
        <v>497550</v>
      </c>
      <c r="AO154" s="250"/>
      <c r="AP154" s="119">
        <f t="shared" si="7"/>
        <v>2450</v>
      </c>
      <c r="AQ154" s="338">
        <v>23093</v>
      </c>
      <c r="AR154" s="332"/>
      <c r="AS154" s="18"/>
      <c r="AT154" s="18"/>
      <c r="AU154" s="18"/>
      <c r="AV154" s="15">
        <v>497550</v>
      </c>
      <c r="AW154" s="350" t="s">
        <v>3674</v>
      </c>
      <c r="AX154" s="18"/>
    </row>
    <row r="155" spans="1:50" s="123" customFormat="1" ht="72" hidden="1" x14ac:dyDescent="0.2">
      <c r="A155" s="52" t="s">
        <v>23</v>
      </c>
      <c r="B155" s="52" t="s">
        <v>277</v>
      </c>
      <c r="C155" s="52" t="s">
        <v>17</v>
      </c>
      <c r="D155" s="52" t="s">
        <v>34</v>
      </c>
      <c r="E155" s="52" t="s">
        <v>310</v>
      </c>
      <c r="F155" s="121" t="s">
        <v>1727</v>
      </c>
      <c r="G155" s="52" t="s">
        <v>1156</v>
      </c>
      <c r="H155" s="71" t="s">
        <v>270</v>
      </c>
      <c r="I155" s="71" t="s">
        <v>1119</v>
      </c>
      <c r="J155" s="122">
        <v>7403000</v>
      </c>
      <c r="K155" s="249" t="s">
        <v>137</v>
      </c>
      <c r="L155" s="71"/>
      <c r="M155" s="71"/>
      <c r="N155" s="121"/>
      <c r="O155" s="131" t="s">
        <v>2601</v>
      </c>
      <c r="P155" s="131" t="s">
        <v>2655</v>
      </c>
      <c r="Q155" s="52" t="s">
        <v>2656</v>
      </c>
      <c r="R155" s="71" t="s">
        <v>1190</v>
      </c>
      <c r="S155" s="71" t="s">
        <v>60</v>
      </c>
      <c r="T155" s="71"/>
      <c r="U155" s="71"/>
      <c r="V155" s="131" t="s">
        <v>2657</v>
      </c>
      <c r="W155" s="122">
        <v>6979863.6399999997</v>
      </c>
      <c r="X155" s="244" t="s">
        <v>1261</v>
      </c>
      <c r="Y155" s="252" t="s">
        <v>3981</v>
      </c>
      <c r="Z155" s="122">
        <v>6979863.6399999997</v>
      </c>
      <c r="AA155" s="36" t="s">
        <v>3666</v>
      </c>
      <c r="AB155" s="36"/>
      <c r="AC155" s="17">
        <v>497550</v>
      </c>
      <c r="AD155" s="118">
        <v>6979863.6399999997</v>
      </c>
      <c r="AE155" s="19" t="s">
        <v>3667</v>
      </c>
      <c r="AF155" s="54" t="s">
        <v>2659</v>
      </c>
      <c r="AG155" s="54" t="s">
        <v>3541</v>
      </c>
      <c r="AH155" s="52" t="s">
        <v>3470</v>
      </c>
      <c r="AI155" s="52" t="s">
        <v>2456</v>
      </c>
      <c r="AJ155" s="52"/>
      <c r="AK155" s="52" t="s">
        <v>1262</v>
      </c>
      <c r="AL155" s="52" t="s">
        <v>1571</v>
      </c>
      <c r="AM155" s="52" t="s">
        <v>3553</v>
      </c>
      <c r="AN155" s="250">
        <v>6979863.6399999997</v>
      </c>
      <c r="AO155" s="250"/>
      <c r="AP155" s="119">
        <f t="shared" si="7"/>
        <v>423136.36000000034</v>
      </c>
      <c r="AQ155" s="338">
        <v>23103</v>
      </c>
      <c r="AR155" s="332"/>
      <c r="AS155" s="18"/>
      <c r="AT155" s="18"/>
      <c r="AU155" s="18"/>
      <c r="AV155" s="15">
        <v>6979863.6399999997</v>
      </c>
      <c r="AW155" s="351">
        <v>423136.36</v>
      </c>
      <c r="AX155" s="18"/>
    </row>
    <row r="156" spans="1:50" s="123" customFormat="1" ht="72" hidden="1" x14ac:dyDescent="0.2">
      <c r="A156" s="52" t="s">
        <v>41</v>
      </c>
      <c r="B156" s="52" t="s">
        <v>277</v>
      </c>
      <c r="C156" s="52" t="s">
        <v>276</v>
      </c>
      <c r="D156" s="52" t="s">
        <v>11</v>
      </c>
      <c r="E156" s="52" t="s">
        <v>454</v>
      </c>
      <c r="F156" s="121" t="s">
        <v>1728</v>
      </c>
      <c r="G156" s="52" t="s">
        <v>455</v>
      </c>
      <c r="H156" s="71" t="s">
        <v>267</v>
      </c>
      <c r="I156" s="71" t="s">
        <v>435</v>
      </c>
      <c r="J156" s="122">
        <v>41700</v>
      </c>
      <c r="K156" s="71"/>
      <c r="L156" s="71"/>
      <c r="M156" s="249" t="s">
        <v>137</v>
      </c>
      <c r="N156" s="28"/>
      <c r="O156" s="18" t="s">
        <v>2676</v>
      </c>
      <c r="P156" s="36" t="s">
        <v>2677</v>
      </c>
      <c r="Q156" s="19" t="s">
        <v>2419</v>
      </c>
      <c r="R156" s="18" t="s">
        <v>39</v>
      </c>
      <c r="S156" s="18" t="s">
        <v>60</v>
      </c>
      <c r="T156" s="18"/>
      <c r="U156" s="18"/>
      <c r="V156" s="18" t="s">
        <v>2678</v>
      </c>
      <c r="W156" s="136">
        <v>41665.800000000003</v>
      </c>
      <c r="X156" s="32">
        <v>1</v>
      </c>
      <c r="Y156" s="36" t="s">
        <v>3061</v>
      </c>
      <c r="Z156" s="136">
        <v>41665.800000000003</v>
      </c>
      <c r="AA156" s="36" t="s">
        <v>2679</v>
      </c>
      <c r="AB156" s="36" t="s">
        <v>3061</v>
      </c>
      <c r="AC156" s="36" t="s">
        <v>3675</v>
      </c>
      <c r="AD156" s="136">
        <v>41665.800000000003</v>
      </c>
      <c r="AE156" s="19" t="s">
        <v>3676</v>
      </c>
      <c r="AF156" s="52" t="s">
        <v>2680</v>
      </c>
      <c r="AG156" s="52" t="s">
        <v>3544</v>
      </c>
      <c r="AH156" s="52" t="s">
        <v>3472</v>
      </c>
      <c r="AI156" s="52" t="s">
        <v>2456</v>
      </c>
      <c r="AJ156" s="52"/>
      <c r="AK156" s="52" t="s">
        <v>1263</v>
      </c>
      <c r="AL156" s="52" t="s">
        <v>1570</v>
      </c>
      <c r="AM156" s="52" t="s">
        <v>3553</v>
      </c>
      <c r="AN156" s="250">
        <v>41665.800000000003</v>
      </c>
      <c r="AO156" s="250"/>
      <c r="AP156" s="119">
        <f t="shared" si="7"/>
        <v>34.19999999999709</v>
      </c>
      <c r="AQ156" s="354">
        <v>23080</v>
      </c>
      <c r="AR156" s="341">
        <v>23102</v>
      </c>
      <c r="AS156" s="338">
        <v>23109</v>
      </c>
      <c r="AT156" s="355">
        <v>23114</v>
      </c>
      <c r="AU156" s="341">
        <v>23102</v>
      </c>
      <c r="AV156" s="356">
        <v>41665.800000000003</v>
      </c>
      <c r="AW156" s="332">
        <v>34.200000000000003</v>
      </c>
      <c r="AX156" s="18"/>
    </row>
    <row r="157" spans="1:50" s="123" customFormat="1" ht="72" hidden="1" x14ac:dyDescent="0.2">
      <c r="A157" s="52" t="s">
        <v>41</v>
      </c>
      <c r="B157" s="52" t="s">
        <v>277</v>
      </c>
      <c r="C157" s="52" t="s">
        <v>276</v>
      </c>
      <c r="D157" s="52" t="s">
        <v>11</v>
      </c>
      <c r="E157" s="52" t="s">
        <v>454</v>
      </c>
      <c r="F157" s="121" t="s">
        <v>1729</v>
      </c>
      <c r="G157" s="52" t="s">
        <v>456</v>
      </c>
      <c r="H157" s="71" t="s">
        <v>269</v>
      </c>
      <c r="I157" s="71" t="s">
        <v>271</v>
      </c>
      <c r="J157" s="122">
        <v>28000</v>
      </c>
      <c r="K157" s="71"/>
      <c r="L157" s="71"/>
      <c r="M157" s="249" t="s">
        <v>137</v>
      </c>
      <c r="N157" s="28"/>
      <c r="O157" s="18" t="s">
        <v>2681</v>
      </c>
      <c r="P157" s="36" t="s">
        <v>2677</v>
      </c>
      <c r="Q157" s="19" t="s">
        <v>2420</v>
      </c>
      <c r="R157" s="18" t="s">
        <v>39</v>
      </c>
      <c r="S157" s="18" t="s">
        <v>60</v>
      </c>
      <c r="T157" s="18"/>
      <c r="U157" s="18"/>
      <c r="V157" s="18" t="s">
        <v>2678</v>
      </c>
      <c r="W157" s="138">
        <v>13910</v>
      </c>
      <c r="X157" s="32">
        <v>1</v>
      </c>
      <c r="Y157" s="36" t="s">
        <v>2682</v>
      </c>
      <c r="Z157" s="138">
        <v>13910</v>
      </c>
      <c r="AA157" s="36" t="s">
        <v>3677</v>
      </c>
      <c r="AB157" s="36" t="s">
        <v>2682</v>
      </c>
      <c r="AC157" s="42">
        <v>23101</v>
      </c>
      <c r="AD157" s="138">
        <v>13910</v>
      </c>
      <c r="AE157" s="19" t="s">
        <v>3676</v>
      </c>
      <c r="AF157" s="52" t="s">
        <v>2683</v>
      </c>
      <c r="AG157" s="52" t="s">
        <v>3544</v>
      </c>
      <c r="AH157" s="52" t="s">
        <v>3472</v>
      </c>
      <c r="AI157" s="52" t="s">
        <v>2456</v>
      </c>
      <c r="AJ157" s="52"/>
      <c r="AK157" s="52" t="s">
        <v>1263</v>
      </c>
      <c r="AL157" s="52" t="s">
        <v>1570</v>
      </c>
      <c r="AM157" s="52" t="s">
        <v>3553</v>
      </c>
      <c r="AN157" s="250">
        <v>27820</v>
      </c>
      <c r="AO157" s="250"/>
      <c r="AP157" s="119">
        <f t="shared" si="7"/>
        <v>180</v>
      </c>
      <c r="AQ157" s="354">
        <v>23080</v>
      </c>
      <c r="AR157" s="341">
        <v>23102</v>
      </c>
      <c r="AS157" s="328" t="s">
        <v>2682</v>
      </c>
      <c r="AT157" s="355">
        <v>23101</v>
      </c>
      <c r="AU157" s="341">
        <v>23102</v>
      </c>
      <c r="AV157" s="357">
        <v>13910</v>
      </c>
      <c r="AW157" s="359">
        <v>14090</v>
      </c>
      <c r="AX157" s="332"/>
    </row>
    <row r="158" spans="1:50" s="123" customFormat="1" ht="72" hidden="1" x14ac:dyDescent="0.2">
      <c r="A158" s="52" t="s">
        <v>41</v>
      </c>
      <c r="B158" s="52" t="s">
        <v>277</v>
      </c>
      <c r="C158" s="52" t="s">
        <v>276</v>
      </c>
      <c r="D158" s="52" t="s">
        <v>11</v>
      </c>
      <c r="E158" s="52" t="s">
        <v>454</v>
      </c>
      <c r="F158" s="121" t="s">
        <v>1730</v>
      </c>
      <c r="G158" s="52" t="s">
        <v>457</v>
      </c>
      <c r="H158" s="71" t="s">
        <v>270</v>
      </c>
      <c r="I158" s="71" t="s">
        <v>271</v>
      </c>
      <c r="J158" s="122">
        <v>42000</v>
      </c>
      <c r="K158" s="71"/>
      <c r="L158" s="71"/>
      <c r="M158" s="249" t="s">
        <v>137</v>
      </c>
      <c r="N158" s="28"/>
      <c r="O158" s="18" t="s">
        <v>2681</v>
      </c>
      <c r="P158" s="36" t="s">
        <v>2677</v>
      </c>
      <c r="Q158" s="19" t="s">
        <v>2420</v>
      </c>
      <c r="R158" s="18" t="s">
        <v>39</v>
      </c>
      <c r="S158" s="18" t="s">
        <v>60</v>
      </c>
      <c r="T158" s="18"/>
      <c r="U158" s="18"/>
      <c r="V158" s="18" t="s">
        <v>2678</v>
      </c>
      <c r="W158" s="138">
        <v>34240</v>
      </c>
      <c r="X158" s="32">
        <v>1</v>
      </c>
      <c r="Y158" s="36" t="s">
        <v>2682</v>
      </c>
      <c r="Z158" s="138">
        <v>34240</v>
      </c>
      <c r="AA158" s="36" t="s">
        <v>3677</v>
      </c>
      <c r="AB158" s="36" t="s">
        <v>2682</v>
      </c>
      <c r="AC158" s="42">
        <v>23101</v>
      </c>
      <c r="AD158" s="138">
        <v>34240</v>
      </c>
      <c r="AE158" s="19" t="s">
        <v>3676</v>
      </c>
      <c r="AF158" s="52" t="s">
        <v>2683</v>
      </c>
      <c r="AG158" s="52" t="s">
        <v>3544</v>
      </c>
      <c r="AH158" s="52" t="s">
        <v>3472</v>
      </c>
      <c r="AI158" s="52" t="s">
        <v>2456</v>
      </c>
      <c r="AJ158" s="52"/>
      <c r="AK158" s="52" t="s">
        <v>1263</v>
      </c>
      <c r="AL158" s="52" t="s">
        <v>1570</v>
      </c>
      <c r="AM158" s="52" t="s">
        <v>3553</v>
      </c>
      <c r="AN158" s="250">
        <v>34240</v>
      </c>
      <c r="AO158" s="250"/>
      <c r="AP158" s="119">
        <f t="shared" si="7"/>
        <v>7760</v>
      </c>
      <c r="AQ158" s="354">
        <v>23080</v>
      </c>
      <c r="AR158" s="341">
        <v>23102</v>
      </c>
      <c r="AS158" s="328" t="s">
        <v>2682</v>
      </c>
      <c r="AT158" s="355">
        <v>23101</v>
      </c>
      <c r="AU158" s="341">
        <v>23102</v>
      </c>
      <c r="AV158" s="357">
        <v>34240</v>
      </c>
      <c r="AW158" s="346">
        <v>7760</v>
      </c>
      <c r="AX158" s="332"/>
    </row>
    <row r="159" spans="1:50" s="123" customFormat="1" ht="72" x14ac:dyDescent="0.2">
      <c r="A159" s="52" t="s">
        <v>41</v>
      </c>
      <c r="B159" s="52" t="s">
        <v>277</v>
      </c>
      <c r="C159" s="52" t="s">
        <v>276</v>
      </c>
      <c r="D159" s="52" t="s">
        <v>11</v>
      </c>
      <c r="E159" s="52" t="s">
        <v>454</v>
      </c>
      <c r="F159" s="121" t="s">
        <v>1731</v>
      </c>
      <c r="G159" s="52" t="s">
        <v>458</v>
      </c>
      <c r="H159" s="71" t="s">
        <v>459</v>
      </c>
      <c r="I159" s="71" t="s">
        <v>271</v>
      </c>
      <c r="J159" s="122">
        <f>(842400/26)*20</f>
        <v>648000</v>
      </c>
      <c r="K159" s="249" t="s">
        <v>137</v>
      </c>
      <c r="L159" s="71"/>
      <c r="M159" s="71"/>
      <c r="N159" s="28" t="s">
        <v>1264</v>
      </c>
      <c r="O159" s="18" t="s">
        <v>3678</v>
      </c>
      <c r="P159" s="36"/>
      <c r="Q159" s="20" t="s">
        <v>2421</v>
      </c>
      <c r="R159" s="332" t="s">
        <v>12</v>
      </c>
      <c r="S159" s="360" t="s">
        <v>60</v>
      </c>
      <c r="T159" s="332"/>
      <c r="U159" s="332"/>
      <c r="V159" s="18"/>
      <c r="W159" s="138">
        <v>450000</v>
      </c>
      <c r="X159" s="32">
        <v>1</v>
      </c>
      <c r="Y159" s="36"/>
      <c r="Z159" s="138">
        <v>450000</v>
      </c>
      <c r="AA159" s="36"/>
      <c r="AB159" s="328"/>
      <c r="AC159" s="328"/>
      <c r="AD159" s="357">
        <v>450000</v>
      </c>
      <c r="AE159" s="19" t="s">
        <v>2684</v>
      </c>
      <c r="AF159" s="52" t="s">
        <v>2684</v>
      </c>
      <c r="AG159" s="52" t="s">
        <v>3541</v>
      </c>
      <c r="AH159" s="52" t="s">
        <v>3470</v>
      </c>
      <c r="AI159" s="52" t="s">
        <v>3467</v>
      </c>
      <c r="AJ159" s="52"/>
      <c r="AK159" s="52" t="s">
        <v>1263</v>
      </c>
      <c r="AL159" s="52" t="s">
        <v>1570</v>
      </c>
      <c r="AM159" s="52" t="s">
        <v>3553</v>
      </c>
      <c r="AN159" s="250"/>
      <c r="AO159" s="250"/>
      <c r="AP159" s="119">
        <f t="shared" si="7"/>
        <v>648000</v>
      </c>
      <c r="AQ159" s="341">
        <v>23102</v>
      </c>
      <c r="AR159" s="341">
        <v>23102</v>
      </c>
      <c r="AS159" s="361">
        <v>23102</v>
      </c>
      <c r="AT159" s="361">
        <v>23102</v>
      </c>
      <c r="AU159" s="332" t="s">
        <v>2445</v>
      </c>
      <c r="AV159" s="362">
        <v>450000</v>
      </c>
      <c r="AW159" s="363">
        <v>198000</v>
      </c>
      <c r="AX159" s="332"/>
    </row>
    <row r="160" spans="1:50" s="123" customFormat="1" ht="72" hidden="1" x14ac:dyDescent="0.2">
      <c r="A160" s="52" t="s">
        <v>41</v>
      </c>
      <c r="B160" s="52" t="s">
        <v>277</v>
      </c>
      <c r="C160" s="52" t="s">
        <v>276</v>
      </c>
      <c r="D160" s="52" t="s">
        <v>11</v>
      </c>
      <c r="E160" s="52" t="s">
        <v>454</v>
      </c>
      <c r="F160" s="121" t="s">
        <v>1732</v>
      </c>
      <c r="G160" s="52" t="s">
        <v>460</v>
      </c>
      <c r="H160" s="71" t="s">
        <v>269</v>
      </c>
      <c r="I160" s="71" t="s">
        <v>273</v>
      </c>
      <c r="J160" s="122">
        <v>14000</v>
      </c>
      <c r="K160" s="71"/>
      <c r="L160" s="71"/>
      <c r="M160" s="249" t="s">
        <v>137</v>
      </c>
      <c r="N160" s="28"/>
      <c r="O160" s="18" t="s">
        <v>2685</v>
      </c>
      <c r="P160" s="36" t="s">
        <v>2677</v>
      </c>
      <c r="Q160" s="19" t="s">
        <v>2422</v>
      </c>
      <c r="R160" s="18" t="s">
        <v>39</v>
      </c>
      <c r="S160" s="18" t="s">
        <v>60</v>
      </c>
      <c r="T160" s="18"/>
      <c r="U160" s="18"/>
      <c r="V160" s="18" t="s">
        <v>2678</v>
      </c>
      <c r="W160" s="136">
        <v>13999.98</v>
      </c>
      <c r="X160" s="32">
        <v>1</v>
      </c>
      <c r="Y160" s="36" t="s">
        <v>3657</v>
      </c>
      <c r="Z160" s="136">
        <v>13999.98</v>
      </c>
      <c r="AA160" s="36" t="s">
        <v>3679</v>
      </c>
      <c r="AB160" s="36" t="s">
        <v>3657</v>
      </c>
      <c r="AC160" s="36" t="s">
        <v>3657</v>
      </c>
      <c r="AD160" s="136">
        <v>13999.98</v>
      </c>
      <c r="AE160" s="19" t="s">
        <v>3676</v>
      </c>
      <c r="AF160" s="52" t="s">
        <v>2684</v>
      </c>
      <c r="AG160" s="52" t="s">
        <v>3541</v>
      </c>
      <c r="AH160" s="52" t="s">
        <v>3470</v>
      </c>
      <c r="AI160" s="52" t="s">
        <v>2456</v>
      </c>
      <c r="AJ160" s="52"/>
      <c r="AK160" s="52" t="s">
        <v>1263</v>
      </c>
      <c r="AL160" s="52" t="s">
        <v>1570</v>
      </c>
      <c r="AM160" s="52" t="s">
        <v>3553</v>
      </c>
      <c r="AN160" s="250">
        <v>13999.88</v>
      </c>
      <c r="AO160" s="250"/>
      <c r="AP160" s="119">
        <f t="shared" si="7"/>
        <v>0.12000000000080036</v>
      </c>
      <c r="AQ160" s="354">
        <v>23080</v>
      </c>
      <c r="AR160" s="341">
        <v>23102</v>
      </c>
      <c r="AS160" s="328" t="s">
        <v>3657</v>
      </c>
      <c r="AT160" s="358" t="s">
        <v>3657</v>
      </c>
      <c r="AU160" s="341">
        <v>23102</v>
      </c>
      <c r="AV160" s="352">
        <v>13999.98</v>
      </c>
      <c r="AW160" s="346">
        <v>0</v>
      </c>
      <c r="AX160" s="332"/>
    </row>
    <row r="161" spans="1:50" s="123" customFormat="1" ht="72" hidden="1" x14ac:dyDescent="0.2">
      <c r="A161" s="52" t="s">
        <v>41</v>
      </c>
      <c r="B161" s="52" t="s">
        <v>277</v>
      </c>
      <c r="C161" s="52" t="s">
        <v>276</v>
      </c>
      <c r="D161" s="52" t="s">
        <v>11</v>
      </c>
      <c r="E161" s="52" t="s">
        <v>454</v>
      </c>
      <c r="F161" s="121" t="s">
        <v>1733</v>
      </c>
      <c r="G161" s="52" t="s">
        <v>461</v>
      </c>
      <c r="H161" s="71" t="s">
        <v>319</v>
      </c>
      <c r="I161" s="71" t="s">
        <v>273</v>
      </c>
      <c r="J161" s="122">
        <v>31200</v>
      </c>
      <c r="K161" s="71"/>
      <c r="L161" s="71"/>
      <c r="M161" s="249" t="s">
        <v>137</v>
      </c>
      <c r="N161" s="28"/>
      <c r="O161" s="18" t="s">
        <v>2685</v>
      </c>
      <c r="P161" s="36" t="s">
        <v>2677</v>
      </c>
      <c r="Q161" s="19" t="s">
        <v>2423</v>
      </c>
      <c r="R161" s="18" t="s">
        <v>39</v>
      </c>
      <c r="S161" s="18" t="s">
        <v>60</v>
      </c>
      <c r="T161" s="18"/>
      <c r="U161" s="18"/>
      <c r="V161" s="18" t="s">
        <v>2678</v>
      </c>
      <c r="W161" s="136">
        <v>29360.799999999999</v>
      </c>
      <c r="X161" s="32">
        <v>1</v>
      </c>
      <c r="Y161" s="36" t="s">
        <v>3657</v>
      </c>
      <c r="Z161" s="136">
        <v>29360.799999999999</v>
      </c>
      <c r="AA161" s="36" t="s">
        <v>3679</v>
      </c>
      <c r="AB161" s="36" t="s">
        <v>3657</v>
      </c>
      <c r="AC161" s="36" t="s">
        <v>3657</v>
      </c>
      <c r="AD161" s="136">
        <v>29360.799999999999</v>
      </c>
      <c r="AE161" s="19" t="s">
        <v>3676</v>
      </c>
      <c r="AF161" s="52" t="s">
        <v>2684</v>
      </c>
      <c r="AG161" s="52" t="s">
        <v>3541</v>
      </c>
      <c r="AH161" s="52" t="s">
        <v>3470</v>
      </c>
      <c r="AI161" s="52" t="s">
        <v>2456</v>
      </c>
      <c r="AJ161" s="52"/>
      <c r="AK161" s="52" t="s">
        <v>1263</v>
      </c>
      <c r="AL161" s="52" t="s">
        <v>1570</v>
      </c>
      <c r="AM161" s="52" t="s">
        <v>3553</v>
      </c>
      <c r="AN161" s="250">
        <v>29360.799999999999</v>
      </c>
      <c r="AO161" s="250"/>
      <c r="AP161" s="119">
        <f t="shared" si="7"/>
        <v>1839.2000000000007</v>
      </c>
      <c r="AQ161" s="354">
        <v>23080</v>
      </c>
      <c r="AR161" s="341">
        <v>23102</v>
      </c>
      <c r="AS161" s="328" t="s">
        <v>3657</v>
      </c>
      <c r="AT161" s="358" t="s">
        <v>3657</v>
      </c>
      <c r="AU161" s="341">
        <v>23102</v>
      </c>
      <c r="AV161" s="352">
        <v>29360.799999999999</v>
      </c>
      <c r="AW161" s="346">
        <v>1839.2</v>
      </c>
      <c r="AX161" s="332"/>
    </row>
    <row r="162" spans="1:50" s="123" customFormat="1" ht="72" hidden="1" x14ac:dyDescent="0.2">
      <c r="A162" s="52" t="s">
        <v>41</v>
      </c>
      <c r="B162" s="52" t="s">
        <v>277</v>
      </c>
      <c r="C162" s="52" t="s">
        <v>276</v>
      </c>
      <c r="D162" s="52" t="s">
        <v>11</v>
      </c>
      <c r="E162" s="52" t="s">
        <v>454</v>
      </c>
      <c r="F162" s="121" t="s">
        <v>1734</v>
      </c>
      <c r="G162" s="52" t="s">
        <v>462</v>
      </c>
      <c r="H162" s="71" t="s">
        <v>319</v>
      </c>
      <c r="I162" s="71" t="s">
        <v>273</v>
      </c>
      <c r="J162" s="122">
        <v>22000</v>
      </c>
      <c r="K162" s="71"/>
      <c r="L162" s="71"/>
      <c r="M162" s="249" t="s">
        <v>137</v>
      </c>
      <c r="N162" s="32"/>
      <c r="O162" s="18" t="s">
        <v>2685</v>
      </c>
      <c r="P162" s="36" t="s">
        <v>2677</v>
      </c>
      <c r="Q162" s="19" t="s">
        <v>2423</v>
      </c>
      <c r="R162" s="18" t="s">
        <v>39</v>
      </c>
      <c r="S162" s="18" t="s">
        <v>60</v>
      </c>
      <c r="T162" s="18"/>
      <c r="U162" s="18"/>
      <c r="V162" s="18" t="s">
        <v>2678</v>
      </c>
      <c r="W162" s="136">
        <v>21999.200000000001</v>
      </c>
      <c r="X162" s="32">
        <v>1</v>
      </c>
      <c r="Y162" s="36" t="s">
        <v>3657</v>
      </c>
      <c r="Z162" s="136">
        <v>21999.200000000001</v>
      </c>
      <c r="AA162" s="36" t="s">
        <v>3679</v>
      </c>
      <c r="AB162" s="36" t="s">
        <v>3657</v>
      </c>
      <c r="AC162" s="36" t="s">
        <v>3657</v>
      </c>
      <c r="AD162" s="136">
        <v>21999.200000000001</v>
      </c>
      <c r="AE162" s="19" t="s">
        <v>3676</v>
      </c>
      <c r="AF162" s="52" t="s">
        <v>2684</v>
      </c>
      <c r="AG162" s="52" t="s">
        <v>3541</v>
      </c>
      <c r="AH162" s="52" t="s">
        <v>3470</v>
      </c>
      <c r="AI162" s="52" t="s">
        <v>2456</v>
      </c>
      <c r="AJ162" s="52"/>
      <c r="AK162" s="52" t="s">
        <v>1263</v>
      </c>
      <c r="AL162" s="52" t="s">
        <v>1570</v>
      </c>
      <c r="AM162" s="52" t="s">
        <v>3553</v>
      </c>
      <c r="AN162" s="250">
        <v>21999.200000000001</v>
      </c>
      <c r="AO162" s="250"/>
      <c r="AP162" s="119">
        <f t="shared" si="7"/>
        <v>0.7999999999992724</v>
      </c>
      <c r="AQ162" s="354">
        <v>23080</v>
      </c>
      <c r="AR162" s="341">
        <v>23102</v>
      </c>
      <c r="AS162" s="328" t="s">
        <v>3657</v>
      </c>
      <c r="AT162" s="358" t="s">
        <v>3657</v>
      </c>
      <c r="AU162" s="341">
        <v>23102</v>
      </c>
      <c r="AV162" s="352">
        <v>21999.200000000001</v>
      </c>
      <c r="AW162" s="346">
        <v>0</v>
      </c>
      <c r="AX162" s="332"/>
    </row>
    <row r="163" spans="1:50" s="123" customFormat="1" ht="72" hidden="1" x14ac:dyDescent="0.2">
      <c r="A163" s="52" t="s">
        <v>41</v>
      </c>
      <c r="B163" s="52" t="s">
        <v>277</v>
      </c>
      <c r="C163" s="52" t="s">
        <v>276</v>
      </c>
      <c r="D163" s="52" t="s">
        <v>11</v>
      </c>
      <c r="E163" s="52" t="s">
        <v>454</v>
      </c>
      <c r="F163" s="121" t="s">
        <v>1735</v>
      </c>
      <c r="G163" s="52" t="s">
        <v>463</v>
      </c>
      <c r="H163" s="71" t="s">
        <v>464</v>
      </c>
      <c r="I163" s="71" t="s">
        <v>274</v>
      </c>
      <c r="J163" s="122">
        <v>168000</v>
      </c>
      <c r="K163" s="71"/>
      <c r="L163" s="71"/>
      <c r="M163" s="249" t="s">
        <v>137</v>
      </c>
      <c r="N163" s="32"/>
      <c r="O163" s="18" t="s">
        <v>2685</v>
      </c>
      <c r="P163" s="36" t="s">
        <v>2677</v>
      </c>
      <c r="Q163" s="19" t="s">
        <v>2423</v>
      </c>
      <c r="R163" s="18" t="s">
        <v>39</v>
      </c>
      <c r="S163" s="18" t="s">
        <v>60</v>
      </c>
      <c r="T163" s="18"/>
      <c r="U163" s="18"/>
      <c r="V163" s="18" t="s">
        <v>2678</v>
      </c>
      <c r="W163" s="136">
        <v>167722.5</v>
      </c>
      <c r="X163" s="32">
        <v>1</v>
      </c>
      <c r="Y163" s="36" t="s">
        <v>3657</v>
      </c>
      <c r="Z163" s="136">
        <v>167722.5</v>
      </c>
      <c r="AA163" s="36" t="s">
        <v>3679</v>
      </c>
      <c r="AB163" s="36" t="s">
        <v>3657</v>
      </c>
      <c r="AC163" s="36" t="s">
        <v>3657</v>
      </c>
      <c r="AD163" s="136">
        <v>167722.5</v>
      </c>
      <c r="AE163" s="19" t="s">
        <v>3676</v>
      </c>
      <c r="AF163" s="52" t="s">
        <v>2684</v>
      </c>
      <c r="AG163" s="52" t="s">
        <v>3541</v>
      </c>
      <c r="AH163" s="52" t="s">
        <v>3470</v>
      </c>
      <c r="AI163" s="52" t="s">
        <v>2456</v>
      </c>
      <c r="AJ163" s="52"/>
      <c r="AK163" s="52" t="s">
        <v>1263</v>
      </c>
      <c r="AL163" s="52" t="s">
        <v>1570</v>
      </c>
      <c r="AM163" s="52" t="s">
        <v>3553</v>
      </c>
      <c r="AN163" s="250">
        <v>167722.5</v>
      </c>
      <c r="AO163" s="250"/>
      <c r="AP163" s="119">
        <f t="shared" si="7"/>
        <v>277.5</v>
      </c>
      <c r="AQ163" s="354">
        <v>23080</v>
      </c>
      <c r="AR163" s="341">
        <v>23102</v>
      </c>
      <c r="AS163" s="328" t="s">
        <v>3657</v>
      </c>
      <c r="AT163" s="358" t="s">
        <v>3657</v>
      </c>
      <c r="AU163" s="341">
        <v>23102</v>
      </c>
      <c r="AV163" s="352">
        <v>167722.5</v>
      </c>
      <c r="AW163" s="346">
        <v>277.5</v>
      </c>
      <c r="AX163" s="332"/>
    </row>
    <row r="164" spans="1:50" s="123" customFormat="1" ht="72" hidden="1" x14ac:dyDescent="0.2">
      <c r="A164" s="52" t="s">
        <v>41</v>
      </c>
      <c r="B164" s="52" t="s">
        <v>277</v>
      </c>
      <c r="C164" s="52" t="s">
        <v>276</v>
      </c>
      <c r="D164" s="52" t="s">
        <v>11</v>
      </c>
      <c r="E164" s="52" t="s">
        <v>454</v>
      </c>
      <c r="F164" s="121" t="s">
        <v>1736</v>
      </c>
      <c r="G164" s="52" t="s">
        <v>465</v>
      </c>
      <c r="H164" s="71" t="s">
        <v>270</v>
      </c>
      <c r="I164" s="71" t="s">
        <v>274</v>
      </c>
      <c r="J164" s="122">
        <v>20600</v>
      </c>
      <c r="K164" s="71"/>
      <c r="L164" s="71"/>
      <c r="M164" s="249" t="s">
        <v>137</v>
      </c>
      <c r="N164" s="19"/>
      <c r="O164" s="18" t="s">
        <v>2685</v>
      </c>
      <c r="P164" s="36" t="s">
        <v>2677</v>
      </c>
      <c r="Q164" s="19" t="s">
        <v>2422</v>
      </c>
      <c r="R164" s="18" t="s">
        <v>39</v>
      </c>
      <c r="S164" s="18" t="s">
        <v>60</v>
      </c>
      <c r="T164" s="18"/>
      <c r="U164" s="18"/>
      <c r="V164" s="18" t="s">
        <v>2678</v>
      </c>
      <c r="W164" s="136">
        <v>20101.07</v>
      </c>
      <c r="X164" s="32">
        <v>1</v>
      </c>
      <c r="Y164" s="36" t="s">
        <v>3657</v>
      </c>
      <c r="Z164" s="136">
        <v>20101.07</v>
      </c>
      <c r="AA164" s="36" t="s">
        <v>3679</v>
      </c>
      <c r="AB164" s="36" t="s">
        <v>3657</v>
      </c>
      <c r="AC164" s="36" t="s">
        <v>3657</v>
      </c>
      <c r="AD164" s="136">
        <v>20101.07</v>
      </c>
      <c r="AE164" s="19" t="s">
        <v>3676</v>
      </c>
      <c r="AF164" s="52" t="s">
        <v>2684</v>
      </c>
      <c r="AG164" s="52" t="s">
        <v>3541</v>
      </c>
      <c r="AH164" s="52" t="s">
        <v>3470</v>
      </c>
      <c r="AI164" s="52" t="s">
        <v>2456</v>
      </c>
      <c r="AJ164" s="52"/>
      <c r="AK164" s="52" t="s">
        <v>1263</v>
      </c>
      <c r="AL164" s="52" t="s">
        <v>1570</v>
      </c>
      <c r="AM164" s="52" t="s">
        <v>3553</v>
      </c>
      <c r="AN164" s="250">
        <v>20101.02</v>
      </c>
      <c r="AO164" s="250"/>
      <c r="AP164" s="119">
        <f t="shared" si="7"/>
        <v>498.97999999999956</v>
      </c>
      <c r="AQ164" s="354">
        <v>23080</v>
      </c>
      <c r="AR164" s="341">
        <v>23102</v>
      </c>
      <c r="AS164" s="328" t="s">
        <v>3657</v>
      </c>
      <c r="AT164" s="358" t="s">
        <v>3657</v>
      </c>
      <c r="AU164" s="341">
        <v>23102</v>
      </c>
      <c r="AV164" s="352">
        <v>20101.07</v>
      </c>
      <c r="AW164" s="346">
        <v>498.93</v>
      </c>
      <c r="AX164" s="332"/>
    </row>
    <row r="165" spans="1:50" s="123" customFormat="1" ht="72" hidden="1" x14ac:dyDescent="0.2">
      <c r="A165" s="52" t="s">
        <v>41</v>
      </c>
      <c r="B165" s="52" t="s">
        <v>277</v>
      </c>
      <c r="C165" s="52" t="s">
        <v>276</v>
      </c>
      <c r="D165" s="52" t="s">
        <v>11</v>
      </c>
      <c r="E165" s="52" t="s">
        <v>454</v>
      </c>
      <c r="F165" s="121" t="s">
        <v>1737</v>
      </c>
      <c r="G165" s="52" t="s">
        <v>466</v>
      </c>
      <c r="H165" s="71" t="s">
        <v>459</v>
      </c>
      <c r="I165" s="71" t="s">
        <v>274</v>
      </c>
      <c r="J165" s="122">
        <v>118000</v>
      </c>
      <c r="K165" s="71"/>
      <c r="L165" s="71"/>
      <c r="M165" s="249" t="s">
        <v>137</v>
      </c>
      <c r="N165" s="28"/>
      <c r="O165" s="18" t="s">
        <v>2685</v>
      </c>
      <c r="P165" s="36" t="s">
        <v>2677</v>
      </c>
      <c r="Q165" s="19" t="s">
        <v>2423</v>
      </c>
      <c r="R165" s="18" t="s">
        <v>39</v>
      </c>
      <c r="S165" s="18" t="s">
        <v>60</v>
      </c>
      <c r="T165" s="18"/>
      <c r="U165" s="18"/>
      <c r="V165" s="18" t="s">
        <v>2678</v>
      </c>
      <c r="W165" s="136">
        <v>108219.8</v>
      </c>
      <c r="X165" s="32">
        <v>1</v>
      </c>
      <c r="Y165" s="36" t="s">
        <v>3657</v>
      </c>
      <c r="Z165" s="136">
        <v>108219.8</v>
      </c>
      <c r="AA165" s="36" t="s">
        <v>3679</v>
      </c>
      <c r="AB165" s="36" t="s">
        <v>3657</v>
      </c>
      <c r="AC165" s="36" t="s">
        <v>3657</v>
      </c>
      <c r="AD165" s="136">
        <v>108219.8</v>
      </c>
      <c r="AE165" s="19" t="s">
        <v>3676</v>
      </c>
      <c r="AF165" s="52" t="s">
        <v>2684</v>
      </c>
      <c r="AG165" s="52" t="s">
        <v>3541</v>
      </c>
      <c r="AH165" s="52" t="s">
        <v>3470</v>
      </c>
      <c r="AI165" s="52" t="s">
        <v>2456</v>
      </c>
      <c r="AJ165" s="52"/>
      <c r="AK165" s="52" t="s">
        <v>1263</v>
      </c>
      <c r="AL165" s="52" t="s">
        <v>1570</v>
      </c>
      <c r="AM165" s="52" t="s">
        <v>3553</v>
      </c>
      <c r="AN165" s="250">
        <v>108219.8</v>
      </c>
      <c r="AO165" s="250"/>
      <c r="AP165" s="119">
        <f t="shared" si="7"/>
        <v>9780.1999999999971</v>
      </c>
      <c r="AQ165" s="354">
        <v>23080</v>
      </c>
      <c r="AR165" s="341">
        <v>23102</v>
      </c>
      <c r="AS165" s="328" t="s">
        <v>3657</v>
      </c>
      <c r="AT165" s="358" t="s">
        <v>3657</v>
      </c>
      <c r="AU165" s="341">
        <v>23102</v>
      </c>
      <c r="AV165" s="352">
        <v>108219.8</v>
      </c>
      <c r="AW165" s="346">
        <v>9780.2000000000007</v>
      </c>
      <c r="AX165" s="332"/>
    </row>
    <row r="166" spans="1:50" s="123" customFormat="1" ht="72" hidden="1" x14ac:dyDescent="0.2">
      <c r="A166" s="52" t="s">
        <v>41</v>
      </c>
      <c r="B166" s="52" t="s">
        <v>277</v>
      </c>
      <c r="C166" s="52" t="s">
        <v>276</v>
      </c>
      <c r="D166" s="52" t="s">
        <v>11</v>
      </c>
      <c r="E166" s="52" t="s">
        <v>454</v>
      </c>
      <c r="F166" s="121" t="s">
        <v>1738</v>
      </c>
      <c r="G166" s="52" t="s">
        <v>467</v>
      </c>
      <c r="H166" s="71" t="s">
        <v>270</v>
      </c>
      <c r="I166" s="71" t="s">
        <v>274</v>
      </c>
      <c r="J166" s="122">
        <v>8500</v>
      </c>
      <c r="K166" s="71"/>
      <c r="L166" s="71"/>
      <c r="M166" s="249" t="s">
        <v>137</v>
      </c>
      <c r="N166" s="32"/>
      <c r="O166" s="18" t="s">
        <v>2685</v>
      </c>
      <c r="P166" s="36" t="s">
        <v>2677</v>
      </c>
      <c r="Q166" s="19" t="s">
        <v>2423</v>
      </c>
      <c r="R166" s="18" t="s">
        <v>39</v>
      </c>
      <c r="S166" s="18" t="s">
        <v>60</v>
      </c>
      <c r="T166" s="18"/>
      <c r="U166" s="18"/>
      <c r="V166" s="18" t="s">
        <v>2678</v>
      </c>
      <c r="W166" s="136">
        <v>8250.77</v>
      </c>
      <c r="X166" s="32">
        <v>1</v>
      </c>
      <c r="Y166" s="36" t="s">
        <v>3657</v>
      </c>
      <c r="Z166" s="136">
        <v>8250.77</v>
      </c>
      <c r="AA166" s="36" t="s">
        <v>3679</v>
      </c>
      <c r="AB166" s="36" t="s">
        <v>3657</v>
      </c>
      <c r="AC166" s="36" t="s">
        <v>3657</v>
      </c>
      <c r="AD166" s="136">
        <v>8250.77</v>
      </c>
      <c r="AE166" s="19" t="s">
        <v>3676</v>
      </c>
      <c r="AF166" s="52" t="s">
        <v>2684</v>
      </c>
      <c r="AG166" s="52" t="s">
        <v>3541</v>
      </c>
      <c r="AH166" s="52" t="s">
        <v>3470</v>
      </c>
      <c r="AI166" s="52" t="s">
        <v>2456</v>
      </c>
      <c r="AJ166" s="52"/>
      <c r="AK166" s="52" t="s">
        <v>1263</v>
      </c>
      <c r="AL166" s="52" t="s">
        <v>1570</v>
      </c>
      <c r="AM166" s="52" t="s">
        <v>3553</v>
      </c>
      <c r="AN166" s="250">
        <v>8250.77</v>
      </c>
      <c r="AO166" s="250"/>
      <c r="AP166" s="119">
        <f t="shared" si="7"/>
        <v>249.22999999999956</v>
      </c>
      <c r="AQ166" s="354">
        <v>23080</v>
      </c>
      <c r="AR166" s="341">
        <v>23102</v>
      </c>
      <c r="AS166" s="328" t="s">
        <v>3657</v>
      </c>
      <c r="AT166" s="358" t="s">
        <v>3657</v>
      </c>
      <c r="AU166" s="341">
        <v>23102</v>
      </c>
      <c r="AV166" s="352">
        <v>8250.77</v>
      </c>
      <c r="AW166" s="346">
        <v>249.23</v>
      </c>
      <c r="AX166" s="332"/>
    </row>
    <row r="167" spans="1:50" s="123" customFormat="1" ht="72" hidden="1" x14ac:dyDescent="0.2">
      <c r="A167" s="52" t="s">
        <v>41</v>
      </c>
      <c r="B167" s="52" t="s">
        <v>277</v>
      </c>
      <c r="C167" s="52" t="s">
        <v>276</v>
      </c>
      <c r="D167" s="52" t="s">
        <v>11</v>
      </c>
      <c r="E167" s="52" t="s">
        <v>454</v>
      </c>
      <c r="F167" s="121" t="s">
        <v>1739</v>
      </c>
      <c r="G167" s="52" t="s">
        <v>468</v>
      </c>
      <c r="H167" s="71" t="s">
        <v>459</v>
      </c>
      <c r="I167" s="71" t="s">
        <v>435</v>
      </c>
      <c r="J167" s="122">
        <v>114000</v>
      </c>
      <c r="K167" s="71"/>
      <c r="L167" s="71"/>
      <c r="M167" s="249" t="s">
        <v>137</v>
      </c>
      <c r="N167" s="32"/>
      <c r="O167" s="18" t="s">
        <v>2685</v>
      </c>
      <c r="P167" s="36" t="s">
        <v>2677</v>
      </c>
      <c r="Q167" s="19" t="s">
        <v>2423</v>
      </c>
      <c r="R167" s="18" t="s">
        <v>39</v>
      </c>
      <c r="S167" s="18" t="s">
        <v>60</v>
      </c>
      <c r="T167" s="18"/>
      <c r="U167" s="18"/>
      <c r="V167" s="18" t="s">
        <v>2678</v>
      </c>
      <c r="W167" s="136">
        <v>110017.4</v>
      </c>
      <c r="X167" s="32">
        <v>1</v>
      </c>
      <c r="Y167" s="36" t="s">
        <v>3657</v>
      </c>
      <c r="Z167" s="136">
        <v>110017.4</v>
      </c>
      <c r="AA167" s="36" t="s">
        <v>3679</v>
      </c>
      <c r="AB167" s="36" t="s">
        <v>3657</v>
      </c>
      <c r="AC167" s="36" t="s">
        <v>3657</v>
      </c>
      <c r="AD167" s="136">
        <v>110017.4</v>
      </c>
      <c r="AE167" s="19" t="s">
        <v>3676</v>
      </c>
      <c r="AF167" s="52" t="s">
        <v>2684</v>
      </c>
      <c r="AG167" s="52" t="s">
        <v>3541</v>
      </c>
      <c r="AH167" s="52" t="s">
        <v>3470</v>
      </c>
      <c r="AI167" s="52" t="s">
        <v>2456</v>
      </c>
      <c r="AJ167" s="52"/>
      <c r="AK167" s="52" t="s">
        <v>1263</v>
      </c>
      <c r="AL167" s="52" t="s">
        <v>1570</v>
      </c>
      <c r="AM167" s="52" t="s">
        <v>3553</v>
      </c>
      <c r="AN167" s="250">
        <v>110017.4</v>
      </c>
      <c r="AO167" s="250"/>
      <c r="AP167" s="119">
        <f t="shared" si="7"/>
        <v>3982.6000000000058</v>
      </c>
      <c r="AQ167" s="354">
        <v>23080</v>
      </c>
      <c r="AR167" s="341">
        <v>23102</v>
      </c>
      <c r="AS167" s="328" t="s">
        <v>3657</v>
      </c>
      <c r="AT167" s="358" t="s">
        <v>3657</v>
      </c>
      <c r="AU167" s="341">
        <v>23102</v>
      </c>
      <c r="AV167" s="352">
        <v>110017.4</v>
      </c>
      <c r="AW167" s="346">
        <v>3982.6</v>
      </c>
      <c r="AX167" s="332"/>
    </row>
    <row r="168" spans="1:50" s="123" customFormat="1" ht="72" hidden="1" x14ac:dyDescent="0.2">
      <c r="A168" s="52" t="s">
        <v>41</v>
      </c>
      <c r="B168" s="52" t="s">
        <v>277</v>
      </c>
      <c r="C168" s="52" t="s">
        <v>276</v>
      </c>
      <c r="D168" s="52" t="s">
        <v>11</v>
      </c>
      <c r="E168" s="52" t="s">
        <v>454</v>
      </c>
      <c r="F168" s="121" t="s">
        <v>1740</v>
      </c>
      <c r="G168" s="52" t="s">
        <v>469</v>
      </c>
      <c r="H168" s="71" t="s">
        <v>267</v>
      </c>
      <c r="I168" s="71" t="s">
        <v>268</v>
      </c>
      <c r="J168" s="122">
        <v>60000</v>
      </c>
      <c r="K168" s="71"/>
      <c r="L168" s="71"/>
      <c r="M168" s="249" t="s">
        <v>137</v>
      </c>
      <c r="N168" s="32"/>
      <c r="O168" s="18" t="s">
        <v>2685</v>
      </c>
      <c r="P168" s="36" t="s">
        <v>2677</v>
      </c>
      <c r="Q168" s="20" t="s">
        <v>2424</v>
      </c>
      <c r="R168" s="18" t="s">
        <v>39</v>
      </c>
      <c r="S168" s="18" t="s">
        <v>60</v>
      </c>
      <c r="T168" s="18" t="s">
        <v>2686</v>
      </c>
      <c r="U168" s="18"/>
      <c r="V168" s="18" t="s">
        <v>2678</v>
      </c>
      <c r="W168" s="138">
        <v>59706</v>
      </c>
      <c r="X168" s="32">
        <v>1</v>
      </c>
      <c r="Y168" s="36" t="s">
        <v>3680</v>
      </c>
      <c r="Z168" s="138">
        <v>59706</v>
      </c>
      <c r="AA168" s="36" t="s">
        <v>2687</v>
      </c>
      <c r="AB168" s="36" t="s">
        <v>3680</v>
      </c>
      <c r="AC168" s="18"/>
      <c r="AD168" s="138">
        <v>59706</v>
      </c>
      <c r="AE168" s="19" t="s">
        <v>2683</v>
      </c>
      <c r="AF168" s="52" t="s">
        <v>2680</v>
      </c>
      <c r="AG168" s="52" t="s">
        <v>3544</v>
      </c>
      <c r="AH168" s="52" t="s">
        <v>3472</v>
      </c>
      <c r="AI168" s="52" t="s">
        <v>2456</v>
      </c>
      <c r="AJ168" s="52"/>
      <c r="AK168" s="52" t="s">
        <v>1263</v>
      </c>
      <c r="AL168" s="52" t="s">
        <v>1570</v>
      </c>
      <c r="AM168" s="52" t="s">
        <v>3553</v>
      </c>
      <c r="AN168" s="250">
        <v>59706</v>
      </c>
      <c r="AO168" s="250"/>
      <c r="AP168" s="119">
        <f t="shared" si="7"/>
        <v>294</v>
      </c>
      <c r="AQ168" s="354">
        <v>23080</v>
      </c>
      <c r="AR168" s="341">
        <v>23102</v>
      </c>
      <c r="AS168" s="358" t="s">
        <v>3680</v>
      </c>
      <c r="AT168" s="361">
        <v>23102</v>
      </c>
      <c r="AU168" s="341">
        <v>23102</v>
      </c>
      <c r="AV168" s="357">
        <v>59706</v>
      </c>
      <c r="AW168" s="336">
        <v>294</v>
      </c>
      <c r="AX168" s="332"/>
    </row>
    <row r="169" spans="1:50" s="123" customFormat="1" ht="72" hidden="1" x14ac:dyDescent="0.2">
      <c r="A169" s="52" t="s">
        <v>41</v>
      </c>
      <c r="B169" s="52" t="s">
        <v>277</v>
      </c>
      <c r="C169" s="52" t="s">
        <v>276</v>
      </c>
      <c r="D169" s="52" t="s">
        <v>11</v>
      </c>
      <c r="E169" s="52" t="s">
        <v>454</v>
      </c>
      <c r="F169" s="121" t="s">
        <v>1741</v>
      </c>
      <c r="G169" s="52" t="s">
        <v>470</v>
      </c>
      <c r="H169" s="71" t="s">
        <v>464</v>
      </c>
      <c r="I169" s="71" t="s">
        <v>268</v>
      </c>
      <c r="J169" s="122">
        <v>360100</v>
      </c>
      <c r="K169" s="71"/>
      <c r="L169" s="71"/>
      <c r="M169" s="249" t="s">
        <v>137</v>
      </c>
      <c r="N169" s="32"/>
      <c r="O169" s="18" t="s">
        <v>2685</v>
      </c>
      <c r="P169" s="36" t="s">
        <v>2677</v>
      </c>
      <c r="Q169" s="20" t="s">
        <v>2425</v>
      </c>
      <c r="R169" s="18" t="s">
        <v>39</v>
      </c>
      <c r="S169" s="18" t="s">
        <v>60</v>
      </c>
      <c r="T169" s="18" t="s">
        <v>2686</v>
      </c>
      <c r="U169" s="18"/>
      <c r="V169" s="18" t="s">
        <v>2678</v>
      </c>
      <c r="W169" s="138">
        <v>96300</v>
      </c>
      <c r="X169" s="32">
        <v>1</v>
      </c>
      <c r="Y169" s="36" t="s">
        <v>3680</v>
      </c>
      <c r="Z169" s="138">
        <v>96300</v>
      </c>
      <c r="AA169" s="36" t="s">
        <v>2687</v>
      </c>
      <c r="AB169" s="36" t="s">
        <v>3680</v>
      </c>
      <c r="AC169" s="18"/>
      <c r="AD169" s="138">
        <v>96300</v>
      </c>
      <c r="AE169" s="19" t="s">
        <v>2683</v>
      </c>
      <c r="AF169" s="52" t="s">
        <v>2680</v>
      </c>
      <c r="AG169" s="52" t="s">
        <v>3544</v>
      </c>
      <c r="AH169" s="52" t="s">
        <v>3472</v>
      </c>
      <c r="AI169" s="52" t="s">
        <v>2456</v>
      </c>
      <c r="AJ169" s="52"/>
      <c r="AK169" s="52" t="s">
        <v>1263</v>
      </c>
      <c r="AL169" s="52" t="s">
        <v>1570</v>
      </c>
      <c r="AM169" s="52" t="s">
        <v>3553</v>
      </c>
      <c r="AN169" s="250">
        <v>96300</v>
      </c>
      <c r="AO169" s="250"/>
      <c r="AP169" s="119">
        <f t="shared" si="7"/>
        <v>263800</v>
      </c>
      <c r="AQ169" s="354">
        <v>23080</v>
      </c>
      <c r="AR169" s="341">
        <v>23102</v>
      </c>
      <c r="AS169" s="358" t="s">
        <v>3680</v>
      </c>
      <c r="AT169" s="361">
        <v>23102</v>
      </c>
      <c r="AU169" s="341">
        <v>23102</v>
      </c>
      <c r="AV169" s="357">
        <v>96300</v>
      </c>
      <c r="AW169" s="336">
        <v>263800</v>
      </c>
      <c r="AX169" s="332"/>
    </row>
    <row r="170" spans="1:50" s="123" customFormat="1" ht="72" hidden="1" x14ac:dyDescent="0.2">
      <c r="A170" s="52" t="s">
        <v>41</v>
      </c>
      <c r="B170" s="52" t="s">
        <v>277</v>
      </c>
      <c r="C170" s="52" t="s">
        <v>276</v>
      </c>
      <c r="D170" s="52" t="s">
        <v>11</v>
      </c>
      <c r="E170" s="52" t="s">
        <v>454</v>
      </c>
      <c r="F170" s="121" t="s">
        <v>1742</v>
      </c>
      <c r="G170" s="52" t="s">
        <v>471</v>
      </c>
      <c r="H170" s="71" t="s">
        <v>270</v>
      </c>
      <c r="I170" s="71" t="s">
        <v>268</v>
      </c>
      <c r="J170" s="122">
        <v>22000</v>
      </c>
      <c r="K170" s="71"/>
      <c r="L170" s="71"/>
      <c r="M170" s="249" t="s">
        <v>137</v>
      </c>
      <c r="N170" s="32"/>
      <c r="O170" s="18" t="s">
        <v>3367</v>
      </c>
      <c r="P170" s="36" t="s">
        <v>2677</v>
      </c>
      <c r="Q170" s="20" t="s">
        <v>2426</v>
      </c>
      <c r="R170" s="18" t="s">
        <v>39</v>
      </c>
      <c r="S170" s="18" t="s">
        <v>60</v>
      </c>
      <c r="T170" s="18"/>
      <c r="U170" s="18"/>
      <c r="V170" s="18" t="s">
        <v>2678</v>
      </c>
      <c r="W170" s="138">
        <v>19260</v>
      </c>
      <c r="X170" s="32">
        <v>1</v>
      </c>
      <c r="Y170" s="36" t="s">
        <v>2621</v>
      </c>
      <c r="Z170" s="138">
        <v>19260</v>
      </c>
      <c r="AA170" s="36" t="s">
        <v>3681</v>
      </c>
      <c r="AB170" s="36" t="s">
        <v>2621</v>
      </c>
      <c r="AC170" s="42">
        <v>23094</v>
      </c>
      <c r="AD170" s="138">
        <v>19260</v>
      </c>
      <c r="AE170" s="19" t="s">
        <v>3676</v>
      </c>
      <c r="AF170" s="52" t="s">
        <v>2684</v>
      </c>
      <c r="AG170" s="52" t="s">
        <v>3541</v>
      </c>
      <c r="AH170" s="52" t="s">
        <v>3470</v>
      </c>
      <c r="AI170" s="52" t="s">
        <v>2456</v>
      </c>
      <c r="AJ170" s="52"/>
      <c r="AK170" s="52" t="s">
        <v>1263</v>
      </c>
      <c r="AL170" s="52" t="s">
        <v>1570</v>
      </c>
      <c r="AM170" s="52" t="s">
        <v>3553</v>
      </c>
      <c r="AN170" s="250">
        <v>19260</v>
      </c>
      <c r="AO170" s="250"/>
      <c r="AP170" s="119">
        <f t="shared" si="7"/>
        <v>2740</v>
      </c>
      <c r="AQ170" s="354">
        <v>23080</v>
      </c>
      <c r="AR170" s="341">
        <v>23102</v>
      </c>
      <c r="AS170" s="328" t="s">
        <v>2621</v>
      </c>
      <c r="AT170" s="355">
        <v>23094</v>
      </c>
      <c r="AU170" s="341">
        <v>23102</v>
      </c>
      <c r="AV170" s="357">
        <v>19260</v>
      </c>
      <c r="AW170" s="336">
        <v>2740</v>
      </c>
      <c r="AX170" s="332"/>
    </row>
    <row r="171" spans="1:50" s="123" customFormat="1" ht="72" hidden="1" x14ac:dyDescent="0.2">
      <c r="A171" s="52" t="s">
        <v>41</v>
      </c>
      <c r="B171" s="52" t="s">
        <v>277</v>
      </c>
      <c r="C171" s="52" t="s">
        <v>276</v>
      </c>
      <c r="D171" s="52" t="s">
        <v>21</v>
      </c>
      <c r="E171" s="52" t="s">
        <v>454</v>
      </c>
      <c r="F171" s="121" t="s">
        <v>1743</v>
      </c>
      <c r="G171" s="52" t="s">
        <v>472</v>
      </c>
      <c r="H171" s="71" t="s">
        <v>269</v>
      </c>
      <c r="I171" s="71" t="s">
        <v>271</v>
      </c>
      <c r="J171" s="122">
        <v>26000</v>
      </c>
      <c r="K171" s="71"/>
      <c r="L171" s="71"/>
      <c r="M171" s="249" t="s">
        <v>137</v>
      </c>
      <c r="N171" s="32"/>
      <c r="O171" s="18" t="s">
        <v>2688</v>
      </c>
      <c r="P171" s="36" t="s">
        <v>2677</v>
      </c>
      <c r="Q171" s="20" t="s">
        <v>2427</v>
      </c>
      <c r="R171" s="18" t="s">
        <v>39</v>
      </c>
      <c r="S171" s="18" t="s">
        <v>60</v>
      </c>
      <c r="T171" s="18"/>
      <c r="U171" s="18"/>
      <c r="V171" s="18" t="s">
        <v>2678</v>
      </c>
      <c r="W171" s="136">
        <v>21357.200000000001</v>
      </c>
      <c r="X171" s="32">
        <v>1</v>
      </c>
      <c r="Y171" s="36" t="s">
        <v>2598</v>
      </c>
      <c r="Z171" s="136">
        <v>21357.200000000001</v>
      </c>
      <c r="AA171" s="36" t="s">
        <v>2689</v>
      </c>
      <c r="AB171" s="36" t="s">
        <v>2598</v>
      </c>
      <c r="AC171" s="42">
        <v>23102</v>
      </c>
      <c r="AD171" s="136">
        <v>21357.200000000001</v>
      </c>
      <c r="AE171" s="19" t="s">
        <v>3676</v>
      </c>
      <c r="AF171" s="52" t="s">
        <v>2680</v>
      </c>
      <c r="AG171" s="52" t="s">
        <v>3544</v>
      </c>
      <c r="AH171" s="52" t="s">
        <v>3472</v>
      </c>
      <c r="AI171" s="52" t="s">
        <v>2456</v>
      </c>
      <c r="AJ171" s="52"/>
      <c r="AK171" s="52" t="s">
        <v>1263</v>
      </c>
      <c r="AL171" s="52" t="s">
        <v>1570</v>
      </c>
      <c r="AM171" s="52" t="s">
        <v>3553</v>
      </c>
      <c r="AN171" s="250">
        <v>21357.200000000001</v>
      </c>
      <c r="AO171" s="250"/>
      <c r="AP171" s="119">
        <f t="shared" si="7"/>
        <v>4642.7999999999993</v>
      </c>
      <c r="AQ171" s="354">
        <v>23080</v>
      </c>
      <c r="AR171" s="341">
        <v>23102</v>
      </c>
      <c r="AS171" s="328" t="s">
        <v>2598</v>
      </c>
      <c r="AT171" s="355">
        <v>23102</v>
      </c>
      <c r="AU171" s="341">
        <v>23102</v>
      </c>
      <c r="AV171" s="352">
        <v>21357.200000000001</v>
      </c>
      <c r="AW171" s="336">
        <v>4643</v>
      </c>
      <c r="AX171" s="332"/>
    </row>
    <row r="172" spans="1:50" s="123" customFormat="1" ht="72" hidden="1" x14ac:dyDescent="0.2">
      <c r="A172" s="52" t="s">
        <v>41</v>
      </c>
      <c r="B172" s="52" t="s">
        <v>277</v>
      </c>
      <c r="C172" s="52" t="s">
        <v>276</v>
      </c>
      <c r="D172" s="52" t="s">
        <v>21</v>
      </c>
      <c r="E172" s="52" t="s">
        <v>454</v>
      </c>
      <c r="F172" s="121" t="s">
        <v>1744</v>
      </c>
      <c r="G172" s="52" t="s">
        <v>473</v>
      </c>
      <c r="H172" s="71" t="s">
        <v>270</v>
      </c>
      <c r="I172" s="71" t="s">
        <v>271</v>
      </c>
      <c r="J172" s="122">
        <v>15000</v>
      </c>
      <c r="K172" s="71"/>
      <c r="L172" s="71"/>
      <c r="M172" s="249" t="s">
        <v>137</v>
      </c>
      <c r="N172" s="19"/>
      <c r="O172" s="18" t="s">
        <v>2688</v>
      </c>
      <c r="P172" s="36" t="s">
        <v>2677</v>
      </c>
      <c r="Q172" s="20" t="s">
        <v>2427</v>
      </c>
      <c r="R172" s="18" t="s">
        <v>39</v>
      </c>
      <c r="S172" s="18" t="s">
        <v>60</v>
      </c>
      <c r="T172" s="18"/>
      <c r="U172" s="18"/>
      <c r="V172" s="18" t="s">
        <v>2678</v>
      </c>
      <c r="W172" s="136">
        <v>9983.1</v>
      </c>
      <c r="X172" s="32">
        <v>1</v>
      </c>
      <c r="Y172" s="36" t="s">
        <v>2598</v>
      </c>
      <c r="Z172" s="136">
        <v>9983.1</v>
      </c>
      <c r="AA172" s="36" t="s">
        <v>2689</v>
      </c>
      <c r="AB172" s="36" t="s">
        <v>2598</v>
      </c>
      <c r="AC172" s="42">
        <v>23102</v>
      </c>
      <c r="AD172" s="136">
        <v>9983.1</v>
      </c>
      <c r="AE172" s="19" t="s">
        <v>3676</v>
      </c>
      <c r="AF172" s="52" t="s">
        <v>2680</v>
      </c>
      <c r="AG172" s="52" t="s">
        <v>3544</v>
      </c>
      <c r="AH172" s="52" t="s">
        <v>3472</v>
      </c>
      <c r="AI172" s="52" t="s">
        <v>2456</v>
      </c>
      <c r="AJ172" s="52"/>
      <c r="AK172" s="52" t="s">
        <v>1263</v>
      </c>
      <c r="AL172" s="52" t="s">
        <v>1570</v>
      </c>
      <c r="AM172" s="52" t="s">
        <v>3553</v>
      </c>
      <c r="AN172" s="250">
        <v>14498.5</v>
      </c>
      <c r="AO172" s="250"/>
      <c r="AP172" s="119">
        <f t="shared" si="7"/>
        <v>501.5</v>
      </c>
      <c r="AQ172" s="354">
        <v>23080</v>
      </c>
      <c r="AR172" s="341">
        <v>23102</v>
      </c>
      <c r="AS172" s="328" t="s">
        <v>2598</v>
      </c>
      <c r="AT172" s="355">
        <v>23102</v>
      </c>
      <c r="AU172" s="341">
        <v>23102</v>
      </c>
      <c r="AV172" s="352">
        <v>9983.1</v>
      </c>
      <c r="AW172" s="336">
        <v>5016</v>
      </c>
      <c r="AX172" s="332"/>
    </row>
    <row r="173" spans="1:50" s="123" customFormat="1" ht="72" hidden="1" x14ac:dyDescent="0.2">
      <c r="A173" s="52" t="s">
        <v>41</v>
      </c>
      <c r="B173" s="52" t="s">
        <v>277</v>
      </c>
      <c r="C173" s="52" t="s">
        <v>276</v>
      </c>
      <c r="D173" s="52" t="s">
        <v>21</v>
      </c>
      <c r="E173" s="52" t="s">
        <v>454</v>
      </c>
      <c r="F173" s="121" t="s">
        <v>1745</v>
      </c>
      <c r="G173" s="52" t="s">
        <v>474</v>
      </c>
      <c r="H173" s="71" t="s">
        <v>270</v>
      </c>
      <c r="I173" s="71" t="s">
        <v>271</v>
      </c>
      <c r="J173" s="122">
        <v>15000</v>
      </c>
      <c r="K173" s="71"/>
      <c r="L173" s="71"/>
      <c r="M173" s="249" t="s">
        <v>137</v>
      </c>
      <c r="N173" s="19"/>
      <c r="O173" s="18" t="s">
        <v>2688</v>
      </c>
      <c r="P173" s="36" t="s">
        <v>2677</v>
      </c>
      <c r="Q173" s="20" t="s">
        <v>2427</v>
      </c>
      <c r="R173" s="18" t="s">
        <v>39</v>
      </c>
      <c r="S173" s="18" t="s">
        <v>60</v>
      </c>
      <c r="T173" s="18"/>
      <c r="U173" s="18"/>
      <c r="V173" s="18" t="s">
        <v>2678</v>
      </c>
      <c r="W173" s="136">
        <v>14498.5</v>
      </c>
      <c r="X173" s="32">
        <v>1</v>
      </c>
      <c r="Y173" s="36" t="s">
        <v>2598</v>
      </c>
      <c r="Z173" s="136">
        <v>14498.5</v>
      </c>
      <c r="AA173" s="36" t="s">
        <v>2689</v>
      </c>
      <c r="AB173" s="36" t="s">
        <v>2598</v>
      </c>
      <c r="AC173" s="42">
        <v>23102</v>
      </c>
      <c r="AD173" s="136">
        <v>14498.5</v>
      </c>
      <c r="AE173" s="19" t="s">
        <v>3676</v>
      </c>
      <c r="AF173" s="52" t="s">
        <v>2680</v>
      </c>
      <c r="AG173" s="52" t="s">
        <v>3544</v>
      </c>
      <c r="AH173" s="52" t="s">
        <v>3472</v>
      </c>
      <c r="AI173" s="52" t="s">
        <v>2456</v>
      </c>
      <c r="AJ173" s="52"/>
      <c r="AK173" s="52" t="s">
        <v>1263</v>
      </c>
      <c r="AL173" s="52" t="s">
        <v>1570</v>
      </c>
      <c r="AM173" s="52" t="s">
        <v>3553</v>
      </c>
      <c r="AN173" s="250">
        <v>9983.1</v>
      </c>
      <c r="AO173" s="250"/>
      <c r="AP173" s="119">
        <f t="shared" si="7"/>
        <v>5016.8999999999996</v>
      </c>
      <c r="AQ173" s="354">
        <v>23080</v>
      </c>
      <c r="AR173" s="341">
        <v>23102</v>
      </c>
      <c r="AS173" s="328" t="s">
        <v>2598</v>
      </c>
      <c r="AT173" s="355">
        <v>23102</v>
      </c>
      <c r="AU173" s="341">
        <v>23102</v>
      </c>
      <c r="AV173" s="352">
        <v>14498.5</v>
      </c>
      <c r="AW173" s="336">
        <v>502</v>
      </c>
      <c r="AX173" s="332"/>
    </row>
    <row r="174" spans="1:50" s="123" customFormat="1" ht="72" hidden="1" x14ac:dyDescent="0.2">
      <c r="A174" s="52" t="s">
        <v>41</v>
      </c>
      <c r="B174" s="52" t="s">
        <v>277</v>
      </c>
      <c r="C174" s="52" t="s">
        <v>276</v>
      </c>
      <c r="D174" s="52" t="s">
        <v>21</v>
      </c>
      <c r="E174" s="52" t="s">
        <v>454</v>
      </c>
      <c r="F174" s="121" t="s">
        <v>1746</v>
      </c>
      <c r="G174" s="52" t="s">
        <v>475</v>
      </c>
      <c r="H174" s="71" t="s">
        <v>269</v>
      </c>
      <c r="I174" s="71" t="s">
        <v>271</v>
      </c>
      <c r="J174" s="122">
        <v>36000</v>
      </c>
      <c r="K174" s="71"/>
      <c r="L174" s="71"/>
      <c r="M174" s="249" t="s">
        <v>137</v>
      </c>
      <c r="N174" s="32"/>
      <c r="O174" s="18" t="s">
        <v>2690</v>
      </c>
      <c r="P174" s="36" t="s">
        <v>2677</v>
      </c>
      <c r="Q174" s="20" t="s">
        <v>2425</v>
      </c>
      <c r="R174" s="18" t="s">
        <v>39</v>
      </c>
      <c r="S174" s="18" t="s">
        <v>60</v>
      </c>
      <c r="T174" s="18" t="s">
        <v>2691</v>
      </c>
      <c r="U174" s="18"/>
      <c r="V174" s="18" t="s">
        <v>2692</v>
      </c>
      <c r="W174" s="138">
        <v>34240</v>
      </c>
      <c r="X174" s="32">
        <v>1</v>
      </c>
      <c r="Y174" s="36" t="s">
        <v>1379</v>
      </c>
      <c r="Z174" s="17">
        <v>34240</v>
      </c>
      <c r="AA174" s="36" t="s">
        <v>2693</v>
      </c>
      <c r="AB174" s="42">
        <v>23087</v>
      </c>
      <c r="AC174" s="42">
        <v>23088</v>
      </c>
      <c r="AD174" s="138">
        <v>34240</v>
      </c>
      <c r="AE174" s="19" t="s">
        <v>3682</v>
      </c>
      <c r="AF174" s="52" t="s">
        <v>2694</v>
      </c>
      <c r="AG174" s="52" t="s">
        <v>3544</v>
      </c>
      <c r="AH174" s="52" t="s">
        <v>3475</v>
      </c>
      <c r="AI174" s="52" t="s">
        <v>2456</v>
      </c>
      <c r="AJ174" s="52"/>
      <c r="AK174" s="52" t="s">
        <v>1263</v>
      </c>
      <c r="AL174" s="52" t="s">
        <v>1570</v>
      </c>
      <c r="AM174" s="52" t="s">
        <v>3553</v>
      </c>
      <c r="AN174" s="250">
        <v>34240</v>
      </c>
      <c r="AO174" s="250"/>
      <c r="AP174" s="119">
        <f t="shared" si="7"/>
        <v>1760</v>
      </c>
      <c r="AQ174" s="354">
        <v>23080</v>
      </c>
      <c r="AR174" s="341">
        <v>23102</v>
      </c>
      <c r="AS174" s="338">
        <v>23087</v>
      </c>
      <c r="AT174" s="338">
        <v>23088</v>
      </c>
      <c r="AU174" s="341">
        <v>23102</v>
      </c>
      <c r="AV174" s="357">
        <v>34240</v>
      </c>
      <c r="AW174" s="336">
        <v>1760</v>
      </c>
      <c r="AX174" s="332"/>
    </row>
    <row r="175" spans="1:50" s="123" customFormat="1" ht="72" hidden="1" x14ac:dyDescent="0.2">
      <c r="A175" s="52" t="s">
        <v>41</v>
      </c>
      <c r="B175" s="52" t="s">
        <v>277</v>
      </c>
      <c r="C175" s="52" t="s">
        <v>276</v>
      </c>
      <c r="D175" s="52" t="s">
        <v>21</v>
      </c>
      <c r="E175" s="52" t="s">
        <v>454</v>
      </c>
      <c r="F175" s="121" t="s">
        <v>1747</v>
      </c>
      <c r="G175" s="52" t="s">
        <v>476</v>
      </c>
      <c r="H175" s="71" t="s">
        <v>269</v>
      </c>
      <c r="I175" s="71" t="s">
        <v>275</v>
      </c>
      <c r="J175" s="122">
        <v>60000</v>
      </c>
      <c r="K175" s="71"/>
      <c r="L175" s="71"/>
      <c r="M175" s="249" t="s">
        <v>137</v>
      </c>
      <c r="N175" s="32"/>
      <c r="O175" s="18" t="s">
        <v>2695</v>
      </c>
      <c r="P175" s="36" t="s">
        <v>2677</v>
      </c>
      <c r="Q175" s="20" t="s">
        <v>2428</v>
      </c>
      <c r="R175" s="18" t="s">
        <v>24</v>
      </c>
      <c r="S175" s="18" t="s">
        <v>123</v>
      </c>
      <c r="T175" s="18"/>
      <c r="U175" s="18"/>
      <c r="V175" s="18" t="s">
        <v>2678</v>
      </c>
      <c r="W175" s="138">
        <v>60000</v>
      </c>
      <c r="X175" s="32">
        <v>1</v>
      </c>
      <c r="Y175" s="36" t="s">
        <v>3680</v>
      </c>
      <c r="Z175" s="17">
        <v>60000</v>
      </c>
      <c r="AA175" s="36" t="s">
        <v>2696</v>
      </c>
      <c r="AB175" s="36" t="s">
        <v>3680</v>
      </c>
      <c r="AC175" s="18"/>
      <c r="AD175" s="138">
        <v>60000</v>
      </c>
      <c r="AE175" s="19" t="s">
        <v>2683</v>
      </c>
      <c r="AF175" s="52" t="s">
        <v>2680</v>
      </c>
      <c r="AG175" s="52" t="s">
        <v>3544</v>
      </c>
      <c r="AH175" s="52" t="s">
        <v>3472</v>
      </c>
      <c r="AI175" s="52" t="s">
        <v>2456</v>
      </c>
      <c r="AJ175" s="52"/>
      <c r="AK175" s="52" t="s">
        <v>1263</v>
      </c>
      <c r="AL175" s="52" t="s">
        <v>1570</v>
      </c>
      <c r="AM175" s="52" t="s">
        <v>3553</v>
      </c>
      <c r="AN175" s="122">
        <v>60000</v>
      </c>
      <c r="AO175" s="250"/>
      <c r="AP175" s="119">
        <f t="shared" si="7"/>
        <v>0</v>
      </c>
      <c r="AQ175" s="354">
        <v>23080</v>
      </c>
      <c r="AR175" s="341">
        <v>23102</v>
      </c>
      <c r="AS175" s="355">
        <v>23110</v>
      </c>
      <c r="AT175" s="361">
        <v>23102</v>
      </c>
      <c r="AU175" s="341">
        <v>23102</v>
      </c>
      <c r="AV175" s="357">
        <v>60000</v>
      </c>
      <c r="AW175" s="336">
        <v>0</v>
      </c>
      <c r="AX175" s="332"/>
    </row>
    <row r="176" spans="1:50" s="123" customFormat="1" ht="72" hidden="1" x14ac:dyDescent="0.2">
      <c r="A176" s="52" t="s">
        <v>41</v>
      </c>
      <c r="B176" s="52" t="s">
        <v>277</v>
      </c>
      <c r="C176" s="52" t="s">
        <v>276</v>
      </c>
      <c r="D176" s="52" t="s">
        <v>286</v>
      </c>
      <c r="E176" s="52" t="s">
        <v>454</v>
      </c>
      <c r="F176" s="121" t="s">
        <v>1748</v>
      </c>
      <c r="G176" s="52" t="s">
        <v>477</v>
      </c>
      <c r="H176" s="71" t="s">
        <v>270</v>
      </c>
      <c r="I176" s="71" t="s">
        <v>274</v>
      </c>
      <c r="J176" s="122">
        <v>138000</v>
      </c>
      <c r="K176" s="71"/>
      <c r="L176" s="71"/>
      <c r="M176" s="249" t="s">
        <v>137</v>
      </c>
      <c r="N176" s="32"/>
      <c r="O176" s="18" t="s">
        <v>2697</v>
      </c>
      <c r="P176" s="36" t="s">
        <v>2677</v>
      </c>
      <c r="Q176" s="20" t="s">
        <v>2429</v>
      </c>
      <c r="R176" s="18" t="s">
        <v>39</v>
      </c>
      <c r="S176" s="18" t="s">
        <v>116</v>
      </c>
      <c r="T176" s="18" t="s">
        <v>2559</v>
      </c>
      <c r="U176" s="18"/>
      <c r="V176" s="18" t="s">
        <v>2698</v>
      </c>
      <c r="W176" s="138">
        <v>138000</v>
      </c>
      <c r="X176" s="32">
        <v>1</v>
      </c>
      <c r="Y176" s="36" t="s">
        <v>3680</v>
      </c>
      <c r="Z176" s="17">
        <v>138000</v>
      </c>
      <c r="AA176" s="36" t="s">
        <v>2699</v>
      </c>
      <c r="AB176" s="36" t="s">
        <v>3680</v>
      </c>
      <c r="AC176" s="36"/>
      <c r="AD176" s="138">
        <v>138000</v>
      </c>
      <c r="AE176" s="19" t="s">
        <v>2683</v>
      </c>
      <c r="AF176" s="52" t="s">
        <v>2680</v>
      </c>
      <c r="AG176" s="52" t="s">
        <v>3544</v>
      </c>
      <c r="AH176" s="52" t="s">
        <v>3472</v>
      </c>
      <c r="AI176" s="52" t="s">
        <v>2456</v>
      </c>
      <c r="AJ176" s="52"/>
      <c r="AK176" s="52" t="s">
        <v>1263</v>
      </c>
      <c r="AL176" s="52" t="s">
        <v>1570</v>
      </c>
      <c r="AM176" s="52" t="s">
        <v>3553</v>
      </c>
      <c r="AN176" s="122">
        <v>138000</v>
      </c>
      <c r="AO176" s="250"/>
      <c r="AP176" s="119">
        <f t="shared" si="7"/>
        <v>0</v>
      </c>
      <c r="AQ176" s="354">
        <v>23080</v>
      </c>
      <c r="AR176" s="341">
        <v>23102</v>
      </c>
      <c r="AS176" s="355">
        <v>23110</v>
      </c>
      <c r="AT176" s="361">
        <v>23102</v>
      </c>
      <c r="AU176" s="341">
        <v>23102</v>
      </c>
      <c r="AV176" s="357">
        <v>138000</v>
      </c>
      <c r="AW176" s="336">
        <v>0</v>
      </c>
      <c r="AX176" s="332"/>
    </row>
    <row r="177" spans="1:50" s="123" customFormat="1" ht="72" hidden="1" x14ac:dyDescent="0.2">
      <c r="A177" s="52" t="s">
        <v>41</v>
      </c>
      <c r="B177" s="52" t="s">
        <v>277</v>
      </c>
      <c r="C177" s="52" t="s">
        <v>276</v>
      </c>
      <c r="D177" s="52" t="s">
        <v>286</v>
      </c>
      <c r="E177" s="52" t="s">
        <v>454</v>
      </c>
      <c r="F177" s="121" t="s">
        <v>1749</v>
      </c>
      <c r="G177" s="52" t="s">
        <v>478</v>
      </c>
      <c r="H177" s="71" t="s">
        <v>270</v>
      </c>
      <c r="I177" s="71" t="s">
        <v>271</v>
      </c>
      <c r="J177" s="122">
        <v>16000</v>
      </c>
      <c r="K177" s="71"/>
      <c r="L177" s="71"/>
      <c r="M177" s="249" t="s">
        <v>137</v>
      </c>
      <c r="N177" s="311"/>
      <c r="O177" s="332" t="s">
        <v>2676</v>
      </c>
      <c r="P177" s="328" t="s">
        <v>2677</v>
      </c>
      <c r="Q177" s="311" t="s">
        <v>2430</v>
      </c>
      <c r="R177" s="332" t="s">
        <v>39</v>
      </c>
      <c r="S177" s="332" t="s">
        <v>14</v>
      </c>
      <c r="T177" s="332" t="s">
        <v>2700</v>
      </c>
      <c r="U177" s="332" t="s">
        <v>2701</v>
      </c>
      <c r="V177" s="364" t="s">
        <v>2702</v>
      </c>
      <c r="W177" s="357">
        <v>16000</v>
      </c>
      <c r="X177" s="340">
        <v>1</v>
      </c>
      <c r="Y177" s="328" t="s">
        <v>1379</v>
      </c>
      <c r="Z177" s="336">
        <v>16000</v>
      </c>
      <c r="AA177" s="328" t="s">
        <v>2703</v>
      </c>
      <c r="AB177" s="328" t="s">
        <v>1378</v>
      </c>
      <c r="AC177" s="328" t="s">
        <v>1379</v>
      </c>
      <c r="AD177" s="357">
        <v>16000</v>
      </c>
      <c r="AE177" s="353" t="s">
        <v>3676</v>
      </c>
      <c r="AF177" s="52" t="s">
        <v>2694</v>
      </c>
      <c r="AG177" s="52" t="s">
        <v>3544</v>
      </c>
      <c r="AH177" s="52" t="s">
        <v>3475</v>
      </c>
      <c r="AI177" s="52" t="s">
        <v>2457</v>
      </c>
      <c r="AJ177" s="52"/>
      <c r="AK177" s="52" t="s">
        <v>1263</v>
      </c>
      <c r="AL177" s="52" t="s">
        <v>1570</v>
      </c>
      <c r="AM177" s="52" t="s">
        <v>3553</v>
      </c>
      <c r="AN177" s="122"/>
      <c r="AO177" s="122">
        <v>16000</v>
      </c>
      <c r="AP177" s="119">
        <f t="shared" si="7"/>
        <v>0</v>
      </c>
      <c r="AQ177" s="328" t="s">
        <v>2677</v>
      </c>
      <c r="AR177" s="341">
        <v>23102</v>
      </c>
      <c r="AS177" s="338">
        <v>23086</v>
      </c>
      <c r="AT177" s="338">
        <v>23087</v>
      </c>
      <c r="AU177" s="341">
        <v>23102</v>
      </c>
      <c r="AV177" s="357">
        <v>16000</v>
      </c>
      <c r="AW177" s="336">
        <v>0</v>
      </c>
      <c r="AX177" s="332"/>
    </row>
    <row r="178" spans="1:50" s="123" customFormat="1" ht="72" hidden="1" x14ac:dyDescent="0.2">
      <c r="A178" s="52" t="s">
        <v>41</v>
      </c>
      <c r="B178" s="52" t="s">
        <v>277</v>
      </c>
      <c r="C178" s="52" t="s">
        <v>276</v>
      </c>
      <c r="D178" s="52" t="s">
        <v>286</v>
      </c>
      <c r="E178" s="52" t="s">
        <v>454</v>
      </c>
      <c r="F178" s="121" t="s">
        <v>1750</v>
      </c>
      <c r="G178" s="52" t="s">
        <v>479</v>
      </c>
      <c r="H178" s="71" t="s">
        <v>270</v>
      </c>
      <c r="I178" s="71" t="s">
        <v>271</v>
      </c>
      <c r="J178" s="122">
        <v>300000</v>
      </c>
      <c r="K178" s="71"/>
      <c r="L178" s="71"/>
      <c r="M178" s="249" t="s">
        <v>137</v>
      </c>
      <c r="N178" s="19"/>
      <c r="O178" s="18" t="s">
        <v>2704</v>
      </c>
      <c r="P178" s="36" t="s">
        <v>2677</v>
      </c>
      <c r="Q178" s="20" t="s">
        <v>2429</v>
      </c>
      <c r="R178" s="18" t="s">
        <v>39</v>
      </c>
      <c r="S178" s="18" t="s">
        <v>116</v>
      </c>
      <c r="T178" s="18"/>
      <c r="U178" s="18"/>
      <c r="V178" s="18" t="s">
        <v>2705</v>
      </c>
      <c r="W178" s="138">
        <v>299000</v>
      </c>
      <c r="X178" s="32">
        <v>1</v>
      </c>
      <c r="Y178" s="36" t="s">
        <v>3680</v>
      </c>
      <c r="Z178" s="138">
        <v>299000</v>
      </c>
      <c r="AA178" s="36" t="s">
        <v>2706</v>
      </c>
      <c r="AB178" s="36" t="s">
        <v>3680</v>
      </c>
      <c r="AC178" s="36"/>
      <c r="AD178" s="138">
        <v>299000</v>
      </c>
      <c r="AE178" s="19" t="s">
        <v>2683</v>
      </c>
      <c r="AF178" s="52" t="s">
        <v>2680</v>
      </c>
      <c r="AG178" s="52" t="s">
        <v>3544</v>
      </c>
      <c r="AH178" s="52" t="s">
        <v>3472</v>
      </c>
      <c r="AI178" s="52" t="s">
        <v>2456</v>
      </c>
      <c r="AJ178" s="52"/>
      <c r="AK178" s="52" t="s">
        <v>1263</v>
      </c>
      <c r="AL178" s="52" t="s">
        <v>1570</v>
      </c>
      <c r="AM178" s="52" t="s">
        <v>3553</v>
      </c>
      <c r="AN178" s="250">
        <v>299000</v>
      </c>
      <c r="AO178" s="250"/>
      <c r="AP178" s="119">
        <f t="shared" si="7"/>
        <v>1000</v>
      </c>
      <c r="AQ178" s="354">
        <v>23080</v>
      </c>
      <c r="AR178" s="341">
        <v>23102</v>
      </c>
      <c r="AS178" s="355">
        <v>23110</v>
      </c>
      <c r="AT178" s="361">
        <v>23102</v>
      </c>
      <c r="AU178" s="341">
        <v>23102</v>
      </c>
      <c r="AV178" s="357">
        <v>299000</v>
      </c>
      <c r="AW178" s="336">
        <v>1000</v>
      </c>
      <c r="AX178" s="332"/>
    </row>
    <row r="179" spans="1:50" s="123" customFormat="1" ht="72" hidden="1" x14ac:dyDescent="0.2">
      <c r="A179" s="52" t="s">
        <v>41</v>
      </c>
      <c r="B179" s="52" t="s">
        <v>277</v>
      </c>
      <c r="C179" s="52" t="s">
        <v>276</v>
      </c>
      <c r="D179" s="52" t="s">
        <v>286</v>
      </c>
      <c r="E179" s="52" t="s">
        <v>454</v>
      </c>
      <c r="F179" s="121" t="s">
        <v>1751</v>
      </c>
      <c r="G179" s="52" t="s">
        <v>480</v>
      </c>
      <c r="H179" s="71" t="s">
        <v>272</v>
      </c>
      <c r="I179" s="71" t="s">
        <v>271</v>
      </c>
      <c r="J179" s="122">
        <v>93000</v>
      </c>
      <c r="K179" s="71"/>
      <c r="L179" s="71"/>
      <c r="M179" s="249" t="s">
        <v>137</v>
      </c>
      <c r="N179" s="19"/>
      <c r="O179" s="18" t="s">
        <v>2707</v>
      </c>
      <c r="P179" s="36" t="s">
        <v>2677</v>
      </c>
      <c r="Q179" s="20" t="s">
        <v>2431</v>
      </c>
      <c r="R179" s="18" t="s">
        <v>39</v>
      </c>
      <c r="S179" s="18" t="s">
        <v>60</v>
      </c>
      <c r="T179" s="18" t="s">
        <v>2708</v>
      </c>
      <c r="U179" s="18"/>
      <c r="V179" s="18" t="s">
        <v>2705</v>
      </c>
      <c r="W179" s="138">
        <v>93000</v>
      </c>
      <c r="X179" s="32">
        <v>1</v>
      </c>
      <c r="Y179" s="36" t="s">
        <v>3680</v>
      </c>
      <c r="Z179" s="17">
        <v>93000</v>
      </c>
      <c r="AA179" s="36" t="s">
        <v>2709</v>
      </c>
      <c r="AB179" s="36" t="s">
        <v>3680</v>
      </c>
      <c r="AC179" s="45"/>
      <c r="AD179" s="138">
        <v>93000</v>
      </c>
      <c r="AE179" s="19" t="s">
        <v>2683</v>
      </c>
      <c r="AF179" s="52" t="s">
        <v>2680</v>
      </c>
      <c r="AG179" s="52" t="s">
        <v>3544</v>
      </c>
      <c r="AH179" s="52" t="s">
        <v>3472</v>
      </c>
      <c r="AI179" s="52" t="s">
        <v>2456</v>
      </c>
      <c r="AJ179" s="52"/>
      <c r="AK179" s="52" t="s">
        <v>1263</v>
      </c>
      <c r="AL179" s="52" t="s">
        <v>1570</v>
      </c>
      <c r="AM179" s="52" t="s">
        <v>3553</v>
      </c>
      <c r="AN179" s="122">
        <v>93000</v>
      </c>
      <c r="AO179" s="250"/>
      <c r="AP179" s="119">
        <f t="shared" si="7"/>
        <v>0</v>
      </c>
      <c r="AQ179" s="354">
        <v>23080</v>
      </c>
      <c r="AR179" s="341">
        <v>23102</v>
      </c>
      <c r="AS179" s="355">
        <v>23110</v>
      </c>
      <c r="AT179" s="361">
        <v>23102</v>
      </c>
      <c r="AU179" s="341">
        <v>23102</v>
      </c>
      <c r="AV179" s="357">
        <v>93000</v>
      </c>
      <c r="AW179" s="336">
        <v>0</v>
      </c>
      <c r="AX179" s="332"/>
    </row>
    <row r="180" spans="1:50" s="123" customFormat="1" ht="72" x14ac:dyDescent="0.2">
      <c r="A180" s="52" t="s">
        <v>41</v>
      </c>
      <c r="B180" s="52" t="s">
        <v>277</v>
      </c>
      <c r="C180" s="52" t="s">
        <v>276</v>
      </c>
      <c r="D180" s="52" t="s">
        <v>286</v>
      </c>
      <c r="E180" s="52" t="s">
        <v>454</v>
      </c>
      <c r="F180" s="121" t="s">
        <v>1752</v>
      </c>
      <c r="G180" s="52" t="s">
        <v>481</v>
      </c>
      <c r="H180" s="71" t="s">
        <v>270</v>
      </c>
      <c r="I180" s="71" t="s">
        <v>274</v>
      </c>
      <c r="J180" s="122">
        <v>3500000</v>
      </c>
      <c r="K180" s="249" t="s">
        <v>137</v>
      </c>
      <c r="L180" s="71"/>
      <c r="M180" s="71"/>
      <c r="N180" s="19"/>
      <c r="O180" s="18"/>
      <c r="P180" s="36"/>
      <c r="Q180" s="19"/>
      <c r="R180" s="332"/>
      <c r="S180" s="332"/>
      <c r="T180" s="332"/>
      <c r="U180" s="332"/>
      <c r="V180" s="18"/>
      <c r="W180" s="139"/>
      <c r="X180" s="32"/>
      <c r="Y180" s="36"/>
      <c r="Z180" s="17"/>
      <c r="AA180" s="36"/>
      <c r="AB180" s="328"/>
      <c r="AC180" s="328"/>
      <c r="AD180" s="366"/>
      <c r="AE180" s="19" t="s">
        <v>3683</v>
      </c>
      <c r="AF180" s="52" t="s">
        <v>2710</v>
      </c>
      <c r="AG180" s="52" t="s">
        <v>3539</v>
      </c>
      <c r="AH180" s="52" t="s">
        <v>3477</v>
      </c>
      <c r="AI180" s="52" t="s">
        <v>3467</v>
      </c>
      <c r="AJ180" s="52"/>
      <c r="AK180" s="52" t="s">
        <v>1265</v>
      </c>
      <c r="AL180" s="52" t="s">
        <v>1568</v>
      </c>
      <c r="AM180" s="52" t="s">
        <v>3553</v>
      </c>
      <c r="AN180" s="250"/>
      <c r="AO180" s="250"/>
      <c r="AP180" s="119">
        <f t="shared" si="7"/>
        <v>3500000</v>
      </c>
      <c r="AQ180" s="341">
        <v>23071</v>
      </c>
      <c r="AR180" s="341">
        <v>23102</v>
      </c>
      <c r="AS180" s="332"/>
      <c r="AT180" s="341"/>
      <c r="AU180" s="332"/>
      <c r="AV180" s="332"/>
      <c r="AW180" s="332"/>
      <c r="AX180" s="332"/>
    </row>
    <row r="181" spans="1:50" s="123" customFormat="1" ht="72" hidden="1" x14ac:dyDescent="0.2">
      <c r="A181" s="52" t="s">
        <v>41</v>
      </c>
      <c r="B181" s="52" t="s">
        <v>277</v>
      </c>
      <c r="C181" s="52" t="s">
        <v>276</v>
      </c>
      <c r="D181" s="52" t="s">
        <v>286</v>
      </c>
      <c r="E181" s="52" t="s">
        <v>454</v>
      </c>
      <c r="F181" s="121" t="s">
        <v>1753</v>
      </c>
      <c r="G181" s="52" t="s">
        <v>482</v>
      </c>
      <c r="H181" s="71" t="s">
        <v>272</v>
      </c>
      <c r="I181" s="71" t="s">
        <v>274</v>
      </c>
      <c r="J181" s="122">
        <v>71400</v>
      </c>
      <c r="K181" s="71"/>
      <c r="L181" s="71"/>
      <c r="M181" s="249" t="s">
        <v>137</v>
      </c>
      <c r="N181" s="19"/>
      <c r="O181" s="19" t="s">
        <v>3684</v>
      </c>
      <c r="P181" s="36" t="s">
        <v>2677</v>
      </c>
      <c r="Q181" s="20" t="s">
        <v>2431</v>
      </c>
      <c r="R181" s="18" t="s">
        <v>39</v>
      </c>
      <c r="S181" s="18" t="s">
        <v>60</v>
      </c>
      <c r="T181" s="18"/>
      <c r="U181" s="18"/>
      <c r="V181" s="18" t="s">
        <v>2705</v>
      </c>
      <c r="W181" s="138">
        <v>71400</v>
      </c>
      <c r="X181" s="18">
        <v>1</v>
      </c>
      <c r="Y181" s="36" t="s">
        <v>3680</v>
      </c>
      <c r="Z181" s="138">
        <v>71400</v>
      </c>
      <c r="AA181" s="36" t="s">
        <v>3685</v>
      </c>
      <c r="AB181" s="36" t="s">
        <v>3680</v>
      </c>
      <c r="AC181" s="19"/>
      <c r="AD181" s="138">
        <v>71400</v>
      </c>
      <c r="AE181" s="19" t="s">
        <v>2683</v>
      </c>
      <c r="AF181" s="52" t="s">
        <v>2684</v>
      </c>
      <c r="AG181" s="52" t="s">
        <v>3541</v>
      </c>
      <c r="AH181" s="52" t="s">
        <v>3470</v>
      </c>
      <c r="AI181" s="52" t="s">
        <v>2456</v>
      </c>
      <c r="AJ181" s="52"/>
      <c r="AK181" s="52" t="s">
        <v>1266</v>
      </c>
      <c r="AL181" s="52" t="s">
        <v>1568</v>
      </c>
      <c r="AM181" s="52" t="s">
        <v>3553</v>
      </c>
      <c r="AN181" s="122">
        <v>71400</v>
      </c>
      <c r="AO181" s="250"/>
      <c r="AP181" s="119">
        <f t="shared" si="7"/>
        <v>0</v>
      </c>
      <c r="AQ181" s="341">
        <v>23071</v>
      </c>
      <c r="AR181" s="341">
        <v>23102</v>
      </c>
      <c r="AS181" s="355">
        <v>23110</v>
      </c>
      <c r="AT181" s="361">
        <v>23102</v>
      </c>
      <c r="AU181" s="341">
        <v>23102</v>
      </c>
      <c r="AV181" s="357">
        <v>71400</v>
      </c>
      <c r="AW181" s="311">
        <v>0</v>
      </c>
      <c r="AX181" s="332"/>
    </row>
    <row r="182" spans="1:50" s="123" customFormat="1" ht="72" x14ac:dyDescent="0.2">
      <c r="A182" s="52" t="s">
        <v>41</v>
      </c>
      <c r="B182" s="52" t="s">
        <v>277</v>
      </c>
      <c r="C182" s="52" t="s">
        <v>276</v>
      </c>
      <c r="D182" s="52" t="s">
        <v>286</v>
      </c>
      <c r="E182" s="52" t="s">
        <v>454</v>
      </c>
      <c r="F182" s="121" t="s">
        <v>1754</v>
      </c>
      <c r="G182" s="52" t="s">
        <v>483</v>
      </c>
      <c r="H182" s="71" t="s">
        <v>270</v>
      </c>
      <c r="I182" s="71" t="s">
        <v>274</v>
      </c>
      <c r="J182" s="122">
        <v>2000000</v>
      </c>
      <c r="K182" s="249" t="s">
        <v>137</v>
      </c>
      <c r="L182" s="71"/>
      <c r="M182" s="71"/>
      <c r="N182" s="19"/>
      <c r="O182" s="18"/>
      <c r="P182" s="36"/>
      <c r="Q182" s="19"/>
      <c r="R182" s="332"/>
      <c r="S182" s="332"/>
      <c r="T182" s="332"/>
      <c r="U182" s="332"/>
      <c r="V182" s="18"/>
      <c r="W182" s="139"/>
      <c r="X182" s="32"/>
      <c r="Y182" s="36"/>
      <c r="Z182" s="17"/>
      <c r="AA182" s="36"/>
      <c r="AB182" s="328"/>
      <c r="AC182" s="328"/>
      <c r="AD182" s="366"/>
      <c r="AE182" s="19" t="s">
        <v>3683</v>
      </c>
      <c r="AF182" s="52" t="s">
        <v>2710</v>
      </c>
      <c r="AG182" s="52" t="s">
        <v>3539</v>
      </c>
      <c r="AH182" s="52" t="s">
        <v>3477</v>
      </c>
      <c r="AI182" s="52" t="s">
        <v>3467</v>
      </c>
      <c r="AJ182" s="52"/>
      <c r="AK182" s="52" t="s">
        <v>1265</v>
      </c>
      <c r="AL182" s="52" t="s">
        <v>1568</v>
      </c>
      <c r="AM182" s="52" t="s">
        <v>3553</v>
      </c>
      <c r="AN182" s="250"/>
      <c r="AO182" s="250"/>
      <c r="AP182" s="119">
        <f t="shared" si="7"/>
        <v>2000000</v>
      </c>
      <c r="AQ182" s="341">
        <v>23071</v>
      </c>
      <c r="AR182" s="341">
        <v>23102</v>
      </c>
      <c r="AS182" s="338"/>
      <c r="AT182" s="341"/>
      <c r="AU182" s="332"/>
      <c r="AV182" s="332"/>
      <c r="AW182" s="332"/>
      <c r="AX182" s="332"/>
    </row>
    <row r="183" spans="1:50" s="123" customFormat="1" ht="72" hidden="1" x14ac:dyDescent="0.2">
      <c r="A183" s="52" t="s">
        <v>41</v>
      </c>
      <c r="B183" s="52" t="s">
        <v>277</v>
      </c>
      <c r="C183" s="52" t="s">
        <v>276</v>
      </c>
      <c r="D183" s="52" t="s">
        <v>286</v>
      </c>
      <c r="E183" s="52" t="s">
        <v>454</v>
      </c>
      <c r="F183" s="121" t="s">
        <v>1755</v>
      </c>
      <c r="G183" s="52" t="s">
        <v>484</v>
      </c>
      <c r="H183" s="71" t="s">
        <v>269</v>
      </c>
      <c r="I183" s="71" t="s">
        <v>268</v>
      </c>
      <c r="J183" s="122">
        <v>50000</v>
      </c>
      <c r="K183" s="71"/>
      <c r="L183" s="71"/>
      <c r="M183" s="249" t="s">
        <v>137</v>
      </c>
      <c r="N183" s="19"/>
      <c r="O183" s="18" t="s">
        <v>2704</v>
      </c>
      <c r="P183" s="36" t="s">
        <v>2677</v>
      </c>
      <c r="Q183" s="20" t="s">
        <v>2429</v>
      </c>
      <c r="R183" s="18" t="s">
        <v>39</v>
      </c>
      <c r="S183" s="18" t="s">
        <v>116</v>
      </c>
      <c r="T183" s="18" t="s">
        <v>2711</v>
      </c>
      <c r="U183" s="18"/>
      <c r="V183" s="18" t="s">
        <v>2705</v>
      </c>
      <c r="W183" s="138">
        <v>47200</v>
      </c>
      <c r="X183" s="32">
        <v>1</v>
      </c>
      <c r="Y183" s="36" t="s">
        <v>3680</v>
      </c>
      <c r="Z183" s="17">
        <v>47200</v>
      </c>
      <c r="AA183" s="36" t="s">
        <v>2706</v>
      </c>
      <c r="AB183" s="36" t="s">
        <v>3680</v>
      </c>
      <c r="AC183" s="36"/>
      <c r="AD183" s="138">
        <v>47200</v>
      </c>
      <c r="AE183" s="19" t="s">
        <v>2683</v>
      </c>
      <c r="AF183" s="52" t="s">
        <v>2680</v>
      </c>
      <c r="AG183" s="52" t="s">
        <v>3544</v>
      </c>
      <c r="AH183" s="52" t="s">
        <v>3472</v>
      </c>
      <c r="AI183" s="52" t="s">
        <v>2456</v>
      </c>
      <c r="AJ183" s="52"/>
      <c r="AK183" s="52" t="s">
        <v>1266</v>
      </c>
      <c r="AL183" s="52" t="s">
        <v>1568</v>
      </c>
      <c r="AM183" s="52" t="s">
        <v>3553</v>
      </c>
      <c r="AN183" s="250">
        <v>47200</v>
      </c>
      <c r="AO183" s="250"/>
      <c r="AP183" s="119">
        <f t="shared" si="7"/>
        <v>2800</v>
      </c>
      <c r="AQ183" s="354">
        <v>23080</v>
      </c>
      <c r="AR183" s="341">
        <v>23102</v>
      </c>
      <c r="AS183" s="355">
        <v>23110</v>
      </c>
      <c r="AT183" s="361">
        <v>23102</v>
      </c>
      <c r="AU183" s="341">
        <v>23102</v>
      </c>
      <c r="AV183" s="357">
        <v>47200</v>
      </c>
      <c r="AW183" s="336">
        <v>2800</v>
      </c>
      <c r="AX183" s="332"/>
    </row>
    <row r="184" spans="1:50" s="123" customFormat="1" ht="72" hidden="1" x14ac:dyDescent="0.2">
      <c r="A184" s="52" t="s">
        <v>41</v>
      </c>
      <c r="B184" s="52" t="s">
        <v>277</v>
      </c>
      <c r="C184" s="52" t="s">
        <v>276</v>
      </c>
      <c r="D184" s="52" t="s">
        <v>286</v>
      </c>
      <c r="E184" s="52" t="s">
        <v>454</v>
      </c>
      <c r="F184" s="121" t="s">
        <v>1756</v>
      </c>
      <c r="G184" s="52" t="s">
        <v>485</v>
      </c>
      <c r="H184" s="71" t="s">
        <v>270</v>
      </c>
      <c r="I184" s="71" t="s">
        <v>344</v>
      </c>
      <c r="J184" s="122">
        <v>25000</v>
      </c>
      <c r="K184" s="71"/>
      <c r="L184" s="71"/>
      <c r="M184" s="249" t="s">
        <v>137</v>
      </c>
      <c r="N184" s="19"/>
      <c r="O184" s="18" t="s">
        <v>2704</v>
      </c>
      <c r="P184" s="36" t="s">
        <v>2677</v>
      </c>
      <c r="Q184" s="20" t="s">
        <v>2429</v>
      </c>
      <c r="R184" s="18" t="s">
        <v>39</v>
      </c>
      <c r="S184" s="18" t="s">
        <v>116</v>
      </c>
      <c r="T184" s="18" t="s">
        <v>1193</v>
      </c>
      <c r="U184" s="18"/>
      <c r="V184" s="18" t="s">
        <v>2705</v>
      </c>
      <c r="W184" s="138">
        <v>24700</v>
      </c>
      <c r="X184" s="32">
        <v>1</v>
      </c>
      <c r="Y184" s="36" t="s">
        <v>3680</v>
      </c>
      <c r="Z184" s="17">
        <v>24700</v>
      </c>
      <c r="AA184" s="36" t="s">
        <v>2706</v>
      </c>
      <c r="AB184" s="36" t="s">
        <v>3680</v>
      </c>
      <c r="AC184" s="36"/>
      <c r="AD184" s="138">
        <v>24700</v>
      </c>
      <c r="AE184" s="19" t="s">
        <v>2683</v>
      </c>
      <c r="AF184" s="52" t="s">
        <v>2680</v>
      </c>
      <c r="AG184" s="52" t="s">
        <v>3544</v>
      </c>
      <c r="AH184" s="52" t="s">
        <v>3472</v>
      </c>
      <c r="AI184" s="52" t="s">
        <v>2456</v>
      </c>
      <c r="AJ184" s="52"/>
      <c r="AK184" s="52" t="s">
        <v>1266</v>
      </c>
      <c r="AL184" s="52" t="s">
        <v>1568</v>
      </c>
      <c r="AM184" s="52" t="s">
        <v>3553</v>
      </c>
      <c r="AN184" s="250">
        <v>24700</v>
      </c>
      <c r="AO184" s="250"/>
      <c r="AP184" s="119">
        <f t="shared" si="7"/>
        <v>300</v>
      </c>
      <c r="AQ184" s="354">
        <v>23080</v>
      </c>
      <c r="AR184" s="341">
        <v>23102</v>
      </c>
      <c r="AS184" s="355">
        <v>23110</v>
      </c>
      <c r="AT184" s="361">
        <v>23102</v>
      </c>
      <c r="AU184" s="341">
        <v>23102</v>
      </c>
      <c r="AV184" s="357">
        <v>24700</v>
      </c>
      <c r="AW184" s="336">
        <v>300</v>
      </c>
      <c r="AX184" s="332"/>
    </row>
    <row r="185" spans="1:50" ht="72" hidden="1" x14ac:dyDescent="0.2">
      <c r="A185" s="52" t="s">
        <v>41</v>
      </c>
      <c r="B185" s="52" t="s">
        <v>277</v>
      </c>
      <c r="C185" s="52" t="s">
        <v>276</v>
      </c>
      <c r="D185" s="52" t="s">
        <v>13</v>
      </c>
      <c r="E185" s="52" t="s">
        <v>454</v>
      </c>
      <c r="F185" s="121" t="s">
        <v>1757</v>
      </c>
      <c r="G185" s="52" t="s">
        <v>486</v>
      </c>
      <c r="H185" s="71" t="s">
        <v>270</v>
      </c>
      <c r="I185" s="71" t="s">
        <v>271</v>
      </c>
      <c r="J185" s="122">
        <v>800000</v>
      </c>
      <c r="K185" s="249" t="s">
        <v>137</v>
      </c>
      <c r="L185" s="71"/>
      <c r="M185" s="71"/>
      <c r="N185" s="19"/>
      <c r="O185" s="19" t="s">
        <v>3686</v>
      </c>
      <c r="P185" s="42">
        <v>23111</v>
      </c>
      <c r="Q185" s="19" t="s">
        <v>3687</v>
      </c>
      <c r="R185" s="18" t="s">
        <v>39</v>
      </c>
      <c r="S185" s="18" t="s">
        <v>60</v>
      </c>
      <c r="T185" s="19"/>
      <c r="U185" s="19"/>
      <c r="V185" s="18" t="s">
        <v>3688</v>
      </c>
      <c r="W185" s="74">
        <v>446600</v>
      </c>
      <c r="X185" s="18">
        <v>1</v>
      </c>
      <c r="Y185" s="18"/>
      <c r="Z185" s="74">
        <v>446600</v>
      </c>
      <c r="AA185" s="18">
        <v>7014323983</v>
      </c>
      <c r="AB185" s="19"/>
      <c r="AC185" s="19"/>
      <c r="AD185" s="74">
        <v>446600</v>
      </c>
      <c r="AE185" s="19" t="s">
        <v>2680</v>
      </c>
      <c r="AF185" s="52" t="s">
        <v>2684</v>
      </c>
      <c r="AG185" s="52" t="s">
        <v>3541</v>
      </c>
      <c r="AH185" s="52" t="s">
        <v>3470</v>
      </c>
      <c r="AI185" s="52" t="s">
        <v>2456</v>
      </c>
      <c r="AJ185" s="52"/>
      <c r="AK185" s="52" t="s">
        <v>1265</v>
      </c>
      <c r="AL185" s="52" t="s">
        <v>1568</v>
      </c>
      <c r="AM185" s="52" t="s">
        <v>3553</v>
      </c>
      <c r="AN185" s="119">
        <v>446600</v>
      </c>
      <c r="AO185" s="119"/>
      <c r="AP185" s="119">
        <f t="shared" si="7"/>
        <v>353400</v>
      </c>
      <c r="AQ185" s="368">
        <v>23111</v>
      </c>
      <c r="AR185" s="341">
        <v>23102</v>
      </c>
      <c r="AS185" s="361">
        <v>23102</v>
      </c>
      <c r="AT185" s="361">
        <v>23102</v>
      </c>
      <c r="AU185" s="361" t="s">
        <v>3698</v>
      </c>
      <c r="AV185" s="367">
        <v>446600</v>
      </c>
      <c r="AW185" s="367">
        <v>353400</v>
      </c>
      <c r="AX185" s="311"/>
    </row>
    <row r="186" spans="1:50" ht="90" x14ac:dyDescent="0.2">
      <c r="A186" s="52" t="s">
        <v>41</v>
      </c>
      <c r="B186" s="52" t="s">
        <v>277</v>
      </c>
      <c r="C186" s="52" t="s">
        <v>276</v>
      </c>
      <c r="D186" s="52" t="s">
        <v>13</v>
      </c>
      <c r="E186" s="52" t="s">
        <v>454</v>
      </c>
      <c r="F186" s="121" t="s">
        <v>1758</v>
      </c>
      <c r="G186" s="52" t="s">
        <v>487</v>
      </c>
      <c r="H186" s="71" t="s">
        <v>270</v>
      </c>
      <c r="I186" s="71" t="s">
        <v>274</v>
      </c>
      <c r="J186" s="122">
        <v>100000</v>
      </c>
      <c r="K186" s="71"/>
      <c r="L186" s="71"/>
      <c r="M186" s="249" t="s">
        <v>137</v>
      </c>
      <c r="N186" s="19"/>
      <c r="O186" s="19" t="s">
        <v>3689</v>
      </c>
      <c r="P186" s="42">
        <v>23115</v>
      </c>
      <c r="Q186" s="19" t="s">
        <v>2432</v>
      </c>
      <c r="R186" s="332" t="s">
        <v>39</v>
      </c>
      <c r="S186" s="332" t="s">
        <v>60</v>
      </c>
      <c r="T186" s="311"/>
      <c r="U186" s="311"/>
      <c r="V186" s="18" t="s">
        <v>3690</v>
      </c>
      <c r="W186" s="50">
        <v>99998.99</v>
      </c>
      <c r="X186" s="18">
        <v>1</v>
      </c>
      <c r="Y186" s="18"/>
      <c r="Z186" s="50">
        <v>99998.99</v>
      </c>
      <c r="AA186" s="18">
        <v>7014332721</v>
      </c>
      <c r="AB186" s="311"/>
      <c r="AC186" s="311"/>
      <c r="AD186" s="309">
        <v>99998.99</v>
      </c>
      <c r="AE186" s="19" t="s">
        <v>2680</v>
      </c>
      <c r="AF186" s="52" t="s">
        <v>2684</v>
      </c>
      <c r="AG186" s="52" t="s">
        <v>3541</v>
      </c>
      <c r="AH186" s="52" t="s">
        <v>3470</v>
      </c>
      <c r="AI186" s="52" t="s">
        <v>3467</v>
      </c>
      <c r="AJ186" s="52"/>
      <c r="AK186" s="52" t="s">
        <v>1263</v>
      </c>
      <c r="AL186" s="52" t="s">
        <v>1570</v>
      </c>
      <c r="AM186" s="52" t="s">
        <v>3553</v>
      </c>
      <c r="AN186" s="119"/>
      <c r="AO186" s="119"/>
      <c r="AP186" s="119">
        <f t="shared" si="7"/>
        <v>100000</v>
      </c>
      <c r="AQ186" s="368">
        <v>23115</v>
      </c>
      <c r="AR186" s="341">
        <v>23102</v>
      </c>
      <c r="AS186" s="361">
        <v>23102</v>
      </c>
      <c r="AT186" s="361">
        <v>23102</v>
      </c>
      <c r="AU186" s="341">
        <v>23102</v>
      </c>
      <c r="AV186" s="309">
        <v>99998.99</v>
      </c>
      <c r="AW186" s="311">
        <v>1.01</v>
      </c>
      <c r="AX186" s="187" t="s">
        <v>3969</v>
      </c>
    </row>
    <row r="187" spans="1:50" ht="72" hidden="1" x14ac:dyDescent="0.2">
      <c r="A187" s="52" t="s">
        <v>41</v>
      </c>
      <c r="B187" s="52" t="s">
        <v>277</v>
      </c>
      <c r="C187" s="52" t="s">
        <v>276</v>
      </c>
      <c r="D187" s="52" t="s">
        <v>25</v>
      </c>
      <c r="E187" s="52" t="s">
        <v>454</v>
      </c>
      <c r="F187" s="121" t="s">
        <v>1759</v>
      </c>
      <c r="G187" s="52" t="s">
        <v>488</v>
      </c>
      <c r="H187" s="71" t="s">
        <v>270</v>
      </c>
      <c r="I187" s="71" t="s">
        <v>271</v>
      </c>
      <c r="J187" s="122">
        <v>20000</v>
      </c>
      <c r="K187" s="71"/>
      <c r="L187" s="71"/>
      <c r="M187" s="249" t="s">
        <v>137</v>
      </c>
      <c r="N187" s="19"/>
      <c r="O187" s="19" t="s">
        <v>2712</v>
      </c>
      <c r="P187" s="36" t="s">
        <v>2677</v>
      </c>
      <c r="Q187" s="19" t="s">
        <v>2433</v>
      </c>
      <c r="R187" s="18" t="s">
        <v>39</v>
      </c>
      <c r="S187" s="18" t="s">
        <v>60</v>
      </c>
      <c r="T187" s="19"/>
      <c r="U187" s="19"/>
      <c r="V187" s="18" t="s">
        <v>2705</v>
      </c>
      <c r="W187" s="74">
        <v>19902</v>
      </c>
      <c r="X187" s="32">
        <v>1</v>
      </c>
      <c r="Y187" s="42">
        <v>23101</v>
      </c>
      <c r="Z187" s="74">
        <v>19902</v>
      </c>
      <c r="AA187" s="18">
        <v>7014332910</v>
      </c>
      <c r="AB187" s="128">
        <v>23101</v>
      </c>
      <c r="AC187" s="128">
        <v>23101</v>
      </c>
      <c r="AD187" s="74">
        <v>19902</v>
      </c>
      <c r="AE187" s="19" t="s">
        <v>3676</v>
      </c>
      <c r="AF187" s="52" t="s">
        <v>2683</v>
      </c>
      <c r="AG187" s="52" t="s">
        <v>3544</v>
      </c>
      <c r="AH187" s="52" t="s">
        <v>3472</v>
      </c>
      <c r="AI187" s="52" t="s">
        <v>2456</v>
      </c>
      <c r="AJ187" s="52"/>
      <c r="AK187" s="52" t="s">
        <v>1263</v>
      </c>
      <c r="AL187" s="52" t="s">
        <v>1570</v>
      </c>
      <c r="AM187" s="52" t="s">
        <v>3553</v>
      </c>
      <c r="AN187" s="119">
        <v>19902</v>
      </c>
      <c r="AO187" s="119"/>
      <c r="AP187" s="119">
        <f t="shared" si="7"/>
        <v>98</v>
      </c>
      <c r="AQ187" s="354">
        <v>23080</v>
      </c>
      <c r="AR187" s="341">
        <v>23102</v>
      </c>
      <c r="AS187" s="338">
        <v>23101</v>
      </c>
      <c r="AT187" s="355">
        <v>23101</v>
      </c>
      <c r="AU187" s="341">
        <v>23102</v>
      </c>
      <c r="AV187" s="367">
        <v>19902</v>
      </c>
      <c r="AW187" s="311">
        <v>98</v>
      </c>
      <c r="AX187" s="311"/>
    </row>
    <row r="188" spans="1:50" ht="72" hidden="1" x14ac:dyDescent="0.2">
      <c r="A188" s="52" t="s">
        <v>41</v>
      </c>
      <c r="B188" s="52" t="s">
        <v>277</v>
      </c>
      <c r="C188" s="52" t="s">
        <v>276</v>
      </c>
      <c r="D188" s="52" t="s">
        <v>16</v>
      </c>
      <c r="E188" s="52" t="s">
        <v>454</v>
      </c>
      <c r="F188" s="121" t="s">
        <v>1760</v>
      </c>
      <c r="G188" s="52" t="s">
        <v>489</v>
      </c>
      <c r="H188" s="71" t="s">
        <v>270</v>
      </c>
      <c r="I188" s="71" t="s">
        <v>271</v>
      </c>
      <c r="J188" s="122">
        <v>28000</v>
      </c>
      <c r="K188" s="71"/>
      <c r="L188" s="71"/>
      <c r="M188" s="249" t="s">
        <v>137</v>
      </c>
      <c r="N188" s="19"/>
      <c r="O188" s="19" t="s">
        <v>2713</v>
      </c>
      <c r="P188" s="36" t="s">
        <v>2677</v>
      </c>
      <c r="Q188" s="19" t="s">
        <v>2420</v>
      </c>
      <c r="R188" s="18" t="s">
        <v>39</v>
      </c>
      <c r="S188" s="18" t="s">
        <v>60</v>
      </c>
      <c r="T188" s="19"/>
      <c r="U188" s="19"/>
      <c r="V188" s="18" t="s">
        <v>2705</v>
      </c>
      <c r="W188" s="74">
        <v>26215</v>
      </c>
      <c r="X188" s="32">
        <v>1</v>
      </c>
      <c r="Y188" s="42">
        <v>23101</v>
      </c>
      <c r="Z188" s="74">
        <v>26215</v>
      </c>
      <c r="AA188" s="18">
        <v>7014279404</v>
      </c>
      <c r="AB188" s="128">
        <v>23101</v>
      </c>
      <c r="AC188" s="128">
        <v>23101</v>
      </c>
      <c r="AD188" s="74">
        <v>26215</v>
      </c>
      <c r="AE188" s="19" t="s">
        <v>3676</v>
      </c>
      <c r="AF188" s="52" t="s">
        <v>2683</v>
      </c>
      <c r="AG188" s="52" t="s">
        <v>3544</v>
      </c>
      <c r="AH188" s="52" t="s">
        <v>3472</v>
      </c>
      <c r="AI188" s="52" t="s">
        <v>2456</v>
      </c>
      <c r="AJ188" s="52"/>
      <c r="AK188" s="52" t="s">
        <v>1263</v>
      </c>
      <c r="AL188" s="52" t="s">
        <v>1570</v>
      </c>
      <c r="AM188" s="52" t="s">
        <v>3553</v>
      </c>
      <c r="AN188" s="119">
        <v>26215</v>
      </c>
      <c r="AO188" s="119"/>
      <c r="AP188" s="119">
        <f t="shared" si="7"/>
        <v>1785</v>
      </c>
      <c r="AQ188" s="354">
        <v>23080</v>
      </c>
      <c r="AR188" s="341">
        <v>23102</v>
      </c>
      <c r="AS188" s="338">
        <v>23101</v>
      </c>
      <c r="AT188" s="355">
        <v>23101</v>
      </c>
      <c r="AU188" s="341">
        <v>23102</v>
      </c>
      <c r="AV188" s="367">
        <v>26215</v>
      </c>
      <c r="AW188" s="367">
        <v>1785</v>
      </c>
      <c r="AX188" s="311"/>
    </row>
    <row r="189" spans="1:50" ht="72" hidden="1" x14ac:dyDescent="0.2">
      <c r="A189" s="52" t="s">
        <v>41</v>
      </c>
      <c r="B189" s="52" t="s">
        <v>277</v>
      </c>
      <c r="C189" s="52" t="s">
        <v>276</v>
      </c>
      <c r="D189" s="52" t="s">
        <v>16</v>
      </c>
      <c r="E189" s="52" t="s">
        <v>454</v>
      </c>
      <c r="F189" s="121" t="s">
        <v>1761</v>
      </c>
      <c r="G189" s="52" t="s">
        <v>490</v>
      </c>
      <c r="H189" s="71" t="s">
        <v>269</v>
      </c>
      <c r="I189" s="71" t="s">
        <v>268</v>
      </c>
      <c r="J189" s="122">
        <v>32000</v>
      </c>
      <c r="K189" s="71"/>
      <c r="L189" s="71"/>
      <c r="M189" s="249" t="s">
        <v>137</v>
      </c>
      <c r="N189" s="19"/>
      <c r="O189" s="19" t="s">
        <v>2712</v>
      </c>
      <c r="P189" s="36" t="s">
        <v>2677</v>
      </c>
      <c r="Q189" s="19" t="s">
        <v>2433</v>
      </c>
      <c r="R189" s="18" t="s">
        <v>39</v>
      </c>
      <c r="S189" s="18" t="s">
        <v>60</v>
      </c>
      <c r="T189" s="19"/>
      <c r="U189" s="19"/>
      <c r="V189" s="18" t="s">
        <v>2705</v>
      </c>
      <c r="W189" s="74">
        <v>29960</v>
      </c>
      <c r="X189" s="32">
        <v>1</v>
      </c>
      <c r="Y189" s="42">
        <v>23101</v>
      </c>
      <c r="Z189" s="74">
        <v>29960</v>
      </c>
      <c r="AA189" s="18">
        <v>7014289321</v>
      </c>
      <c r="AB189" s="128">
        <v>23101</v>
      </c>
      <c r="AC189" s="128">
        <v>23101</v>
      </c>
      <c r="AD189" s="74">
        <v>29960</v>
      </c>
      <c r="AE189" s="19" t="s">
        <v>3676</v>
      </c>
      <c r="AF189" s="52" t="s">
        <v>2683</v>
      </c>
      <c r="AG189" s="52" t="s">
        <v>3544</v>
      </c>
      <c r="AH189" s="52" t="s">
        <v>3472</v>
      </c>
      <c r="AI189" s="52" t="s">
        <v>2456</v>
      </c>
      <c r="AJ189" s="52"/>
      <c r="AK189" s="52" t="s">
        <v>1263</v>
      </c>
      <c r="AL189" s="52" t="s">
        <v>1570</v>
      </c>
      <c r="AM189" s="52" t="s">
        <v>3553</v>
      </c>
      <c r="AN189" s="119">
        <v>29960</v>
      </c>
      <c r="AO189" s="119"/>
      <c r="AP189" s="119">
        <f t="shared" si="7"/>
        <v>2040</v>
      </c>
      <c r="AQ189" s="354">
        <v>23080</v>
      </c>
      <c r="AR189" s="341">
        <v>23102</v>
      </c>
      <c r="AS189" s="338">
        <v>23101</v>
      </c>
      <c r="AT189" s="355">
        <v>23101</v>
      </c>
      <c r="AU189" s="341">
        <v>23102</v>
      </c>
      <c r="AV189" s="367">
        <v>29960</v>
      </c>
      <c r="AW189" s="367">
        <v>2040</v>
      </c>
      <c r="AX189" s="311"/>
    </row>
    <row r="190" spans="1:50" ht="72" hidden="1" x14ac:dyDescent="0.2">
      <c r="A190" s="52" t="s">
        <v>41</v>
      </c>
      <c r="B190" s="52" t="s">
        <v>277</v>
      </c>
      <c r="C190" s="52" t="s">
        <v>276</v>
      </c>
      <c r="D190" s="52" t="s">
        <v>30</v>
      </c>
      <c r="E190" s="52" t="s">
        <v>454</v>
      </c>
      <c r="F190" s="121" t="s">
        <v>1762</v>
      </c>
      <c r="G190" s="52" t="s">
        <v>491</v>
      </c>
      <c r="H190" s="71" t="s">
        <v>269</v>
      </c>
      <c r="I190" s="71" t="s">
        <v>274</v>
      </c>
      <c r="J190" s="122">
        <v>38000</v>
      </c>
      <c r="K190" s="71"/>
      <c r="L190" s="71"/>
      <c r="M190" s="249" t="s">
        <v>137</v>
      </c>
      <c r="N190" s="19"/>
      <c r="O190" s="19" t="s">
        <v>2714</v>
      </c>
      <c r="P190" s="36" t="s">
        <v>2677</v>
      </c>
      <c r="Q190" s="19" t="s">
        <v>2434</v>
      </c>
      <c r="R190" s="18" t="s">
        <v>39</v>
      </c>
      <c r="S190" s="18" t="s">
        <v>123</v>
      </c>
      <c r="T190" s="19"/>
      <c r="U190" s="19"/>
      <c r="V190" s="18" t="s">
        <v>2705</v>
      </c>
      <c r="W190" s="74">
        <v>38000</v>
      </c>
      <c r="X190" s="32">
        <v>1</v>
      </c>
      <c r="Y190" s="36" t="s">
        <v>3680</v>
      </c>
      <c r="Z190" s="74">
        <v>38000</v>
      </c>
      <c r="AA190" s="18">
        <v>7014238169</v>
      </c>
      <c r="AB190" s="36" t="s">
        <v>3680</v>
      </c>
      <c r="AC190" s="19"/>
      <c r="AD190" s="74">
        <v>38000</v>
      </c>
      <c r="AE190" s="19" t="s">
        <v>2683</v>
      </c>
      <c r="AF190" s="52" t="s">
        <v>2680</v>
      </c>
      <c r="AG190" s="52" t="s">
        <v>3544</v>
      </c>
      <c r="AH190" s="52" t="s">
        <v>3472</v>
      </c>
      <c r="AI190" s="52" t="s">
        <v>2456</v>
      </c>
      <c r="AJ190" s="52"/>
      <c r="AK190" s="52" t="s">
        <v>1263</v>
      </c>
      <c r="AL190" s="52" t="s">
        <v>1570</v>
      </c>
      <c r="AM190" s="52" t="s">
        <v>3553</v>
      </c>
      <c r="AN190" s="119">
        <v>38000</v>
      </c>
      <c r="AO190" s="119"/>
      <c r="AP190" s="119">
        <f t="shared" si="7"/>
        <v>0</v>
      </c>
      <c r="AQ190" s="354">
        <v>23080</v>
      </c>
      <c r="AR190" s="341">
        <v>23102</v>
      </c>
      <c r="AS190" s="358" t="s">
        <v>3680</v>
      </c>
      <c r="AT190" s="361">
        <v>23102</v>
      </c>
      <c r="AU190" s="341">
        <v>23102</v>
      </c>
      <c r="AV190" s="367">
        <v>38000</v>
      </c>
      <c r="AW190" s="346">
        <v>0</v>
      </c>
      <c r="AX190" s="311"/>
    </row>
    <row r="191" spans="1:50" ht="72" hidden="1" x14ac:dyDescent="0.2">
      <c r="A191" s="52" t="s">
        <v>41</v>
      </c>
      <c r="B191" s="52" t="s">
        <v>277</v>
      </c>
      <c r="C191" s="52" t="s">
        <v>276</v>
      </c>
      <c r="D191" s="52" t="s">
        <v>30</v>
      </c>
      <c r="E191" s="52" t="s">
        <v>454</v>
      </c>
      <c r="F191" s="121" t="s">
        <v>1763</v>
      </c>
      <c r="G191" s="52" t="s">
        <v>492</v>
      </c>
      <c r="H191" s="71" t="s">
        <v>269</v>
      </c>
      <c r="I191" s="71" t="s">
        <v>274</v>
      </c>
      <c r="J191" s="122">
        <v>276000</v>
      </c>
      <c r="K191" s="71"/>
      <c r="L191" s="71"/>
      <c r="M191" s="249" t="s">
        <v>137</v>
      </c>
      <c r="N191" s="19"/>
      <c r="O191" s="19" t="s">
        <v>2714</v>
      </c>
      <c r="P191" s="36" t="s">
        <v>2677</v>
      </c>
      <c r="Q191" s="19" t="s">
        <v>2434</v>
      </c>
      <c r="R191" s="18" t="s">
        <v>39</v>
      </c>
      <c r="S191" s="18" t="s">
        <v>123</v>
      </c>
      <c r="T191" s="19"/>
      <c r="U191" s="19"/>
      <c r="V191" s="18" t="s">
        <v>2705</v>
      </c>
      <c r="W191" s="74">
        <v>276000</v>
      </c>
      <c r="X191" s="32">
        <v>1</v>
      </c>
      <c r="Y191" s="36" t="s">
        <v>3680</v>
      </c>
      <c r="Z191" s="74">
        <v>276000</v>
      </c>
      <c r="AA191" s="18">
        <v>7014238169</v>
      </c>
      <c r="AB191" s="36" t="s">
        <v>3680</v>
      </c>
      <c r="AC191" s="19"/>
      <c r="AD191" s="74">
        <v>276000</v>
      </c>
      <c r="AE191" s="19" t="s">
        <v>2683</v>
      </c>
      <c r="AF191" s="52" t="s">
        <v>2680</v>
      </c>
      <c r="AG191" s="52" t="s">
        <v>3544</v>
      </c>
      <c r="AH191" s="52" t="s">
        <v>3472</v>
      </c>
      <c r="AI191" s="52" t="s">
        <v>2456</v>
      </c>
      <c r="AJ191" s="52"/>
      <c r="AK191" s="52" t="s">
        <v>1263</v>
      </c>
      <c r="AL191" s="52" t="s">
        <v>1570</v>
      </c>
      <c r="AM191" s="52" t="s">
        <v>3553</v>
      </c>
      <c r="AN191" s="122">
        <v>276000</v>
      </c>
      <c r="AO191" s="119"/>
      <c r="AP191" s="119">
        <f t="shared" si="7"/>
        <v>0</v>
      </c>
      <c r="AQ191" s="354">
        <v>23080</v>
      </c>
      <c r="AR191" s="341">
        <v>23102</v>
      </c>
      <c r="AS191" s="358" t="s">
        <v>3680</v>
      </c>
      <c r="AT191" s="361">
        <v>23102</v>
      </c>
      <c r="AU191" s="341">
        <v>23102</v>
      </c>
      <c r="AV191" s="367">
        <v>276000</v>
      </c>
      <c r="AW191" s="346">
        <f>-AW190</f>
        <v>0</v>
      </c>
      <c r="AX191" s="311"/>
    </row>
    <row r="192" spans="1:50" ht="72" hidden="1" x14ac:dyDescent="0.2">
      <c r="A192" s="52" t="s">
        <v>41</v>
      </c>
      <c r="B192" s="52" t="s">
        <v>277</v>
      </c>
      <c r="C192" s="52" t="s">
        <v>276</v>
      </c>
      <c r="D192" s="52" t="s">
        <v>30</v>
      </c>
      <c r="E192" s="52" t="s">
        <v>454</v>
      </c>
      <c r="F192" s="121" t="s">
        <v>1764</v>
      </c>
      <c r="G192" s="52" t="s">
        <v>493</v>
      </c>
      <c r="H192" s="71" t="s">
        <v>269</v>
      </c>
      <c r="I192" s="71" t="s">
        <v>274</v>
      </c>
      <c r="J192" s="122">
        <v>144000</v>
      </c>
      <c r="K192" s="71"/>
      <c r="L192" s="71"/>
      <c r="M192" s="249" t="s">
        <v>137</v>
      </c>
      <c r="N192" s="19"/>
      <c r="O192" s="19" t="s">
        <v>2714</v>
      </c>
      <c r="P192" s="36" t="s">
        <v>2677</v>
      </c>
      <c r="Q192" s="19" t="s">
        <v>2434</v>
      </c>
      <c r="R192" s="18" t="s">
        <v>39</v>
      </c>
      <c r="S192" s="18" t="s">
        <v>123</v>
      </c>
      <c r="T192" s="19"/>
      <c r="U192" s="19"/>
      <c r="V192" s="18" t="s">
        <v>2705</v>
      </c>
      <c r="W192" s="74">
        <v>144000</v>
      </c>
      <c r="X192" s="32">
        <v>1</v>
      </c>
      <c r="Y192" s="36" t="s">
        <v>3680</v>
      </c>
      <c r="Z192" s="74">
        <v>144000</v>
      </c>
      <c r="AA192" s="18">
        <v>7014238169</v>
      </c>
      <c r="AB192" s="36" t="s">
        <v>3680</v>
      </c>
      <c r="AC192" s="19"/>
      <c r="AD192" s="74">
        <v>144000</v>
      </c>
      <c r="AE192" s="19" t="s">
        <v>2683</v>
      </c>
      <c r="AF192" s="52" t="s">
        <v>2680</v>
      </c>
      <c r="AG192" s="52" t="s">
        <v>3544</v>
      </c>
      <c r="AH192" s="52" t="s">
        <v>3472</v>
      </c>
      <c r="AI192" s="52" t="s">
        <v>2456</v>
      </c>
      <c r="AJ192" s="52"/>
      <c r="AK192" s="52" t="s">
        <v>1263</v>
      </c>
      <c r="AL192" s="52" t="s">
        <v>1570</v>
      </c>
      <c r="AM192" s="52" t="s">
        <v>3553</v>
      </c>
      <c r="AN192" s="122">
        <v>144000</v>
      </c>
      <c r="AO192" s="119"/>
      <c r="AP192" s="119">
        <f t="shared" si="7"/>
        <v>0</v>
      </c>
      <c r="AQ192" s="354">
        <v>23080</v>
      </c>
      <c r="AR192" s="341">
        <v>23102</v>
      </c>
      <c r="AS192" s="361">
        <v>23102</v>
      </c>
      <c r="AT192" s="361">
        <v>23102</v>
      </c>
      <c r="AU192" s="341">
        <v>23102</v>
      </c>
      <c r="AV192" s="367">
        <v>144000</v>
      </c>
      <c r="AW192" s="346">
        <v>0</v>
      </c>
      <c r="AX192" s="311"/>
    </row>
    <row r="193" spans="1:50" s="123" customFormat="1" ht="72" hidden="1" x14ac:dyDescent="0.2">
      <c r="A193" s="52" t="s">
        <v>41</v>
      </c>
      <c r="B193" s="52" t="s">
        <v>277</v>
      </c>
      <c r="C193" s="52" t="s">
        <v>276</v>
      </c>
      <c r="D193" s="52" t="s">
        <v>18</v>
      </c>
      <c r="E193" s="52" t="s">
        <v>454</v>
      </c>
      <c r="F193" s="121" t="s">
        <v>1765</v>
      </c>
      <c r="G193" s="52" t="s">
        <v>494</v>
      </c>
      <c r="H193" s="71" t="s">
        <v>270</v>
      </c>
      <c r="I193" s="71" t="s">
        <v>275</v>
      </c>
      <c r="J193" s="122">
        <v>254000</v>
      </c>
      <c r="K193" s="249" t="s">
        <v>137</v>
      </c>
      <c r="L193" s="71"/>
      <c r="M193" s="71"/>
      <c r="N193" s="19"/>
      <c r="O193" s="19" t="s">
        <v>3691</v>
      </c>
      <c r="P193" s="18" t="s">
        <v>1395</v>
      </c>
      <c r="Q193" s="19" t="s">
        <v>2435</v>
      </c>
      <c r="R193" s="18" t="s">
        <v>12</v>
      </c>
      <c r="S193" s="18" t="s">
        <v>60</v>
      </c>
      <c r="T193" s="19"/>
      <c r="U193" s="19"/>
      <c r="V193" s="18" t="s">
        <v>3692</v>
      </c>
      <c r="W193" s="74">
        <v>254000</v>
      </c>
      <c r="X193" s="32">
        <v>1</v>
      </c>
      <c r="Y193" s="36" t="s">
        <v>3680</v>
      </c>
      <c r="Z193" s="74">
        <v>254000</v>
      </c>
      <c r="AA193" s="18">
        <v>7014288431</v>
      </c>
      <c r="AB193" s="19"/>
      <c r="AC193" s="19"/>
      <c r="AD193" s="74">
        <v>254000</v>
      </c>
      <c r="AE193" s="19" t="s">
        <v>2680</v>
      </c>
      <c r="AF193" s="52" t="s">
        <v>2684</v>
      </c>
      <c r="AG193" s="52" t="s">
        <v>3541</v>
      </c>
      <c r="AH193" s="52" t="s">
        <v>3470</v>
      </c>
      <c r="AI193" s="52" t="s">
        <v>2456</v>
      </c>
      <c r="AJ193" s="52"/>
      <c r="AK193" s="52" t="s">
        <v>1263</v>
      </c>
      <c r="AL193" s="52" t="s">
        <v>1570</v>
      </c>
      <c r="AM193" s="52" t="s">
        <v>3553</v>
      </c>
      <c r="AN193" s="119">
        <v>254000</v>
      </c>
      <c r="AO193" s="119"/>
      <c r="AP193" s="119">
        <f t="shared" si="7"/>
        <v>0</v>
      </c>
      <c r="AQ193" s="341">
        <v>23071</v>
      </c>
      <c r="AR193" s="341">
        <v>23102</v>
      </c>
      <c r="AS193" s="361">
        <v>23102</v>
      </c>
      <c r="AT193" s="361">
        <v>23102</v>
      </c>
      <c r="AU193" s="341">
        <v>23102</v>
      </c>
      <c r="AV193" s="367">
        <v>254000</v>
      </c>
      <c r="AW193" s="346">
        <v>0</v>
      </c>
      <c r="AX193" s="311"/>
    </row>
    <row r="194" spans="1:50" s="123" customFormat="1" ht="72" hidden="1" x14ac:dyDescent="0.2">
      <c r="A194" s="52" t="s">
        <v>41</v>
      </c>
      <c r="B194" s="52" t="s">
        <v>277</v>
      </c>
      <c r="C194" s="52" t="s">
        <v>276</v>
      </c>
      <c r="D194" s="52" t="s">
        <v>18</v>
      </c>
      <c r="E194" s="52" t="s">
        <v>454</v>
      </c>
      <c r="F194" s="121" t="s">
        <v>1766</v>
      </c>
      <c r="G194" s="52" t="s">
        <v>495</v>
      </c>
      <c r="H194" s="71" t="s">
        <v>269</v>
      </c>
      <c r="I194" s="71" t="s">
        <v>275</v>
      </c>
      <c r="J194" s="122">
        <v>600000</v>
      </c>
      <c r="K194" s="249" t="s">
        <v>137</v>
      </c>
      <c r="L194" s="71"/>
      <c r="M194" s="71"/>
      <c r="N194" s="19"/>
      <c r="O194" s="19" t="s">
        <v>3691</v>
      </c>
      <c r="P194" s="18" t="s">
        <v>1395</v>
      </c>
      <c r="Q194" s="19" t="s">
        <v>2435</v>
      </c>
      <c r="R194" s="18" t="s">
        <v>12</v>
      </c>
      <c r="S194" s="18" t="s">
        <v>60</v>
      </c>
      <c r="T194" s="19"/>
      <c r="U194" s="19"/>
      <c r="V194" s="18" t="s">
        <v>3692</v>
      </c>
      <c r="W194" s="74">
        <v>600000</v>
      </c>
      <c r="X194" s="32">
        <v>1</v>
      </c>
      <c r="Y194" s="36" t="s">
        <v>3680</v>
      </c>
      <c r="Z194" s="74">
        <v>600000</v>
      </c>
      <c r="AA194" s="18">
        <v>7014288431</v>
      </c>
      <c r="AB194" s="19"/>
      <c r="AC194" s="19"/>
      <c r="AD194" s="74">
        <v>600000</v>
      </c>
      <c r="AE194" s="19" t="s">
        <v>2680</v>
      </c>
      <c r="AF194" s="52" t="s">
        <v>2684</v>
      </c>
      <c r="AG194" s="52" t="s">
        <v>3541</v>
      </c>
      <c r="AH194" s="52" t="s">
        <v>3470</v>
      </c>
      <c r="AI194" s="52" t="s">
        <v>2456</v>
      </c>
      <c r="AJ194" s="52"/>
      <c r="AK194" s="52" t="s">
        <v>1263</v>
      </c>
      <c r="AL194" s="52" t="s">
        <v>1570</v>
      </c>
      <c r="AM194" s="52" t="s">
        <v>3553</v>
      </c>
      <c r="AN194" s="119">
        <v>600000</v>
      </c>
      <c r="AO194" s="119"/>
      <c r="AP194" s="119">
        <f t="shared" si="7"/>
        <v>0</v>
      </c>
      <c r="AQ194" s="341">
        <v>23071</v>
      </c>
      <c r="AR194" s="341">
        <v>23102</v>
      </c>
      <c r="AS194" s="361">
        <v>23102</v>
      </c>
      <c r="AT194" s="361">
        <v>23102</v>
      </c>
      <c r="AU194" s="341">
        <v>23102</v>
      </c>
      <c r="AV194" s="367">
        <v>600000</v>
      </c>
      <c r="AW194" s="346">
        <v>0</v>
      </c>
      <c r="AX194" s="311"/>
    </row>
    <row r="195" spans="1:50" s="123" customFormat="1" ht="72" hidden="1" x14ac:dyDescent="0.2">
      <c r="A195" s="52" t="s">
        <v>41</v>
      </c>
      <c r="B195" s="52" t="s">
        <v>277</v>
      </c>
      <c r="C195" s="52" t="s">
        <v>276</v>
      </c>
      <c r="D195" s="52" t="s">
        <v>18</v>
      </c>
      <c r="E195" s="52" t="s">
        <v>454</v>
      </c>
      <c r="F195" s="121" t="s">
        <v>1767</v>
      </c>
      <c r="G195" s="52" t="s">
        <v>496</v>
      </c>
      <c r="H195" s="71" t="s">
        <v>269</v>
      </c>
      <c r="I195" s="71" t="s">
        <v>275</v>
      </c>
      <c r="J195" s="122">
        <v>560000</v>
      </c>
      <c r="K195" s="249" t="s">
        <v>137</v>
      </c>
      <c r="L195" s="71"/>
      <c r="M195" s="71"/>
      <c r="N195" s="19"/>
      <c r="O195" s="19" t="s">
        <v>3691</v>
      </c>
      <c r="P195" s="18" t="s">
        <v>1395</v>
      </c>
      <c r="Q195" s="19" t="s">
        <v>2435</v>
      </c>
      <c r="R195" s="18" t="s">
        <v>12</v>
      </c>
      <c r="S195" s="18" t="s">
        <v>60</v>
      </c>
      <c r="T195" s="19"/>
      <c r="U195" s="19"/>
      <c r="V195" s="18" t="s">
        <v>3692</v>
      </c>
      <c r="W195" s="74">
        <v>560000</v>
      </c>
      <c r="X195" s="32">
        <v>1</v>
      </c>
      <c r="Y195" s="36" t="s">
        <v>3680</v>
      </c>
      <c r="Z195" s="74">
        <v>560000</v>
      </c>
      <c r="AA195" s="18">
        <v>7014288431</v>
      </c>
      <c r="AB195" s="19"/>
      <c r="AC195" s="19"/>
      <c r="AD195" s="74">
        <v>560000</v>
      </c>
      <c r="AE195" s="19" t="s">
        <v>2680</v>
      </c>
      <c r="AF195" s="52" t="s">
        <v>2684</v>
      </c>
      <c r="AG195" s="52" t="s">
        <v>3541</v>
      </c>
      <c r="AH195" s="52" t="s">
        <v>3470</v>
      </c>
      <c r="AI195" s="52" t="s">
        <v>2456</v>
      </c>
      <c r="AJ195" s="52"/>
      <c r="AK195" s="52" t="s">
        <v>1263</v>
      </c>
      <c r="AL195" s="52" t="s">
        <v>1570</v>
      </c>
      <c r="AM195" s="52" t="s">
        <v>3553</v>
      </c>
      <c r="AN195" s="122">
        <v>560000</v>
      </c>
      <c r="AO195" s="119"/>
      <c r="AP195" s="119">
        <f t="shared" ref="AP195:AP258" si="8">J195-AN195-AO195</f>
        <v>0</v>
      </c>
      <c r="AQ195" s="341">
        <v>23071</v>
      </c>
      <c r="AR195" s="341">
        <v>23102</v>
      </c>
      <c r="AS195" s="361">
        <v>23102</v>
      </c>
      <c r="AT195" s="361">
        <v>23102</v>
      </c>
      <c r="AU195" s="341">
        <v>23102</v>
      </c>
      <c r="AV195" s="367">
        <v>560000</v>
      </c>
      <c r="AW195" s="346">
        <v>0</v>
      </c>
      <c r="AX195" s="311"/>
    </row>
    <row r="196" spans="1:50" s="123" customFormat="1" ht="72" hidden="1" x14ac:dyDescent="0.2">
      <c r="A196" s="52" t="s">
        <v>41</v>
      </c>
      <c r="B196" s="52" t="s">
        <v>277</v>
      </c>
      <c r="C196" s="52" t="s">
        <v>276</v>
      </c>
      <c r="D196" s="52" t="s">
        <v>18</v>
      </c>
      <c r="E196" s="52" t="s">
        <v>454</v>
      </c>
      <c r="F196" s="121" t="s">
        <v>1768</v>
      </c>
      <c r="G196" s="52" t="s">
        <v>497</v>
      </c>
      <c r="H196" s="71" t="s">
        <v>270</v>
      </c>
      <c r="I196" s="71" t="s">
        <v>275</v>
      </c>
      <c r="J196" s="122">
        <v>140000</v>
      </c>
      <c r="K196" s="249" t="s">
        <v>137</v>
      </c>
      <c r="L196" s="71"/>
      <c r="M196" s="71"/>
      <c r="N196" s="19"/>
      <c r="O196" s="19" t="s">
        <v>3691</v>
      </c>
      <c r="P196" s="18" t="s">
        <v>1395</v>
      </c>
      <c r="Q196" s="19" t="s">
        <v>2435</v>
      </c>
      <c r="R196" s="18" t="s">
        <v>12</v>
      </c>
      <c r="S196" s="18" t="s">
        <v>60</v>
      </c>
      <c r="T196" s="19"/>
      <c r="U196" s="19"/>
      <c r="V196" s="18" t="s">
        <v>3692</v>
      </c>
      <c r="W196" s="74">
        <v>140000</v>
      </c>
      <c r="X196" s="32">
        <v>1</v>
      </c>
      <c r="Y196" s="36" t="s">
        <v>3680</v>
      </c>
      <c r="Z196" s="74">
        <v>140000</v>
      </c>
      <c r="AA196" s="18">
        <v>7014288431</v>
      </c>
      <c r="AB196" s="19"/>
      <c r="AC196" s="19"/>
      <c r="AD196" s="74">
        <v>140000</v>
      </c>
      <c r="AE196" s="19" t="s">
        <v>2680</v>
      </c>
      <c r="AF196" s="52" t="s">
        <v>2684</v>
      </c>
      <c r="AG196" s="52" t="s">
        <v>3541</v>
      </c>
      <c r="AH196" s="52" t="s">
        <v>3470</v>
      </c>
      <c r="AI196" s="52" t="s">
        <v>2456</v>
      </c>
      <c r="AJ196" s="52"/>
      <c r="AK196" s="52" t="s">
        <v>1263</v>
      </c>
      <c r="AL196" s="52" t="s">
        <v>1570</v>
      </c>
      <c r="AM196" s="52" t="s">
        <v>3553</v>
      </c>
      <c r="AN196" s="122">
        <v>140000</v>
      </c>
      <c r="AO196" s="119"/>
      <c r="AP196" s="119">
        <f t="shared" si="8"/>
        <v>0</v>
      </c>
      <c r="AQ196" s="341">
        <v>23071</v>
      </c>
      <c r="AR196" s="341">
        <v>23102</v>
      </c>
      <c r="AS196" s="361">
        <v>23102</v>
      </c>
      <c r="AT196" s="361">
        <v>23102</v>
      </c>
      <c r="AU196" s="341">
        <v>23102</v>
      </c>
      <c r="AV196" s="367">
        <v>140000</v>
      </c>
      <c r="AW196" s="346">
        <v>0</v>
      </c>
      <c r="AX196" s="311"/>
    </row>
    <row r="197" spans="1:50" s="123" customFormat="1" ht="72" hidden="1" x14ac:dyDescent="0.2">
      <c r="A197" s="52" t="s">
        <v>41</v>
      </c>
      <c r="B197" s="52" t="s">
        <v>277</v>
      </c>
      <c r="C197" s="52" t="s">
        <v>276</v>
      </c>
      <c r="D197" s="52" t="s">
        <v>18</v>
      </c>
      <c r="E197" s="52" t="s">
        <v>454</v>
      </c>
      <c r="F197" s="121" t="s">
        <v>1769</v>
      </c>
      <c r="G197" s="52" t="s">
        <v>498</v>
      </c>
      <c r="H197" s="71" t="s">
        <v>270</v>
      </c>
      <c r="I197" s="71" t="s">
        <v>275</v>
      </c>
      <c r="J197" s="122">
        <v>200000</v>
      </c>
      <c r="K197" s="249" t="s">
        <v>137</v>
      </c>
      <c r="L197" s="71"/>
      <c r="M197" s="71"/>
      <c r="N197" s="19"/>
      <c r="O197" s="19" t="s">
        <v>3691</v>
      </c>
      <c r="P197" s="18" t="s">
        <v>1395</v>
      </c>
      <c r="Q197" s="19" t="s">
        <v>2435</v>
      </c>
      <c r="R197" s="18" t="s">
        <v>12</v>
      </c>
      <c r="S197" s="18" t="s">
        <v>60</v>
      </c>
      <c r="T197" s="19"/>
      <c r="U197" s="19"/>
      <c r="V197" s="18" t="s">
        <v>3692</v>
      </c>
      <c r="W197" s="74">
        <v>199500</v>
      </c>
      <c r="X197" s="32">
        <v>1</v>
      </c>
      <c r="Y197" s="36" t="s">
        <v>3680</v>
      </c>
      <c r="Z197" s="74">
        <v>199500</v>
      </c>
      <c r="AA197" s="18">
        <v>7014288431</v>
      </c>
      <c r="AB197" s="19"/>
      <c r="AC197" s="19"/>
      <c r="AD197" s="74">
        <v>199500</v>
      </c>
      <c r="AE197" s="19" t="s">
        <v>2680</v>
      </c>
      <c r="AF197" s="52" t="s">
        <v>2684</v>
      </c>
      <c r="AG197" s="52" t="s">
        <v>3541</v>
      </c>
      <c r="AH197" s="52" t="s">
        <v>3470</v>
      </c>
      <c r="AI197" s="52" t="s">
        <v>2456</v>
      </c>
      <c r="AJ197" s="52"/>
      <c r="AK197" s="52" t="s">
        <v>1263</v>
      </c>
      <c r="AL197" s="52" t="s">
        <v>1570</v>
      </c>
      <c r="AM197" s="52" t="s">
        <v>3553</v>
      </c>
      <c r="AN197" s="119">
        <v>199500</v>
      </c>
      <c r="AO197" s="119"/>
      <c r="AP197" s="119">
        <f t="shared" si="8"/>
        <v>500</v>
      </c>
      <c r="AQ197" s="341">
        <v>23071</v>
      </c>
      <c r="AR197" s="341">
        <v>23102</v>
      </c>
      <c r="AS197" s="361">
        <v>23102</v>
      </c>
      <c r="AT197" s="361">
        <v>23102</v>
      </c>
      <c r="AU197" s="341">
        <v>23102</v>
      </c>
      <c r="AV197" s="367">
        <v>199500</v>
      </c>
      <c r="AW197" s="311">
        <v>500</v>
      </c>
      <c r="AX197" s="311"/>
    </row>
    <row r="198" spans="1:50" s="123" customFormat="1" ht="72" hidden="1" x14ac:dyDescent="0.2">
      <c r="A198" s="52" t="s">
        <v>41</v>
      </c>
      <c r="B198" s="52" t="s">
        <v>277</v>
      </c>
      <c r="C198" s="52" t="s">
        <v>276</v>
      </c>
      <c r="D198" s="52" t="s">
        <v>33</v>
      </c>
      <c r="E198" s="52" t="s">
        <v>454</v>
      </c>
      <c r="F198" s="121" t="s">
        <v>1770</v>
      </c>
      <c r="G198" s="52" t="s">
        <v>499</v>
      </c>
      <c r="H198" s="71" t="s">
        <v>267</v>
      </c>
      <c r="I198" s="71" t="s">
        <v>335</v>
      </c>
      <c r="J198" s="122">
        <v>42000</v>
      </c>
      <c r="K198" s="249" t="s">
        <v>137</v>
      </c>
      <c r="L198" s="71"/>
      <c r="M198" s="71"/>
      <c r="N198" s="19"/>
      <c r="O198" s="19" t="s">
        <v>3693</v>
      </c>
      <c r="P198" s="42">
        <v>23114</v>
      </c>
      <c r="Q198" s="19" t="s">
        <v>2436</v>
      </c>
      <c r="R198" s="18" t="s">
        <v>24</v>
      </c>
      <c r="S198" s="18" t="s">
        <v>60</v>
      </c>
      <c r="T198" s="19"/>
      <c r="U198" s="19"/>
      <c r="V198" s="18" t="s">
        <v>3694</v>
      </c>
      <c r="W198" s="74">
        <v>42000</v>
      </c>
      <c r="X198" s="32">
        <v>1</v>
      </c>
      <c r="Y198" s="18"/>
      <c r="Z198" s="74">
        <v>42000</v>
      </c>
      <c r="AA198" s="18">
        <v>7014330800</v>
      </c>
      <c r="AB198" s="19"/>
      <c r="AC198" s="19"/>
      <c r="AD198" s="74">
        <v>42000</v>
      </c>
      <c r="AE198" s="19" t="s">
        <v>2680</v>
      </c>
      <c r="AF198" s="52" t="s">
        <v>2684</v>
      </c>
      <c r="AG198" s="52" t="s">
        <v>3541</v>
      </c>
      <c r="AH198" s="52" t="s">
        <v>3470</v>
      </c>
      <c r="AI198" s="52" t="s">
        <v>2456</v>
      </c>
      <c r="AJ198" s="52"/>
      <c r="AK198" s="52" t="s">
        <v>1263</v>
      </c>
      <c r="AL198" s="52" t="s">
        <v>1570</v>
      </c>
      <c r="AM198" s="52" t="s">
        <v>3553</v>
      </c>
      <c r="AN198" s="122">
        <v>42000</v>
      </c>
      <c r="AO198" s="119"/>
      <c r="AP198" s="119">
        <f t="shared" si="8"/>
        <v>0</v>
      </c>
      <c r="AQ198" s="368">
        <v>23114</v>
      </c>
      <c r="AR198" s="341">
        <v>23102</v>
      </c>
      <c r="AS198" s="361">
        <v>23102</v>
      </c>
      <c r="AT198" s="361">
        <v>23102</v>
      </c>
      <c r="AU198" s="361">
        <v>23193</v>
      </c>
      <c r="AV198" s="371">
        <v>42000</v>
      </c>
      <c r="AW198" s="363">
        <f>-AW199-AV197</f>
        <v>40500</v>
      </c>
      <c r="AX198" s="311"/>
    </row>
    <row r="199" spans="1:50" s="123" customFormat="1" ht="72" hidden="1" x14ac:dyDescent="0.2">
      <c r="A199" s="52" t="s">
        <v>41</v>
      </c>
      <c r="B199" s="52" t="s">
        <v>277</v>
      </c>
      <c r="C199" s="52" t="s">
        <v>276</v>
      </c>
      <c r="D199" s="52" t="s">
        <v>33</v>
      </c>
      <c r="E199" s="52" t="s">
        <v>454</v>
      </c>
      <c r="F199" s="121" t="s">
        <v>1771</v>
      </c>
      <c r="G199" s="52" t="s">
        <v>500</v>
      </c>
      <c r="H199" s="71" t="s">
        <v>501</v>
      </c>
      <c r="I199" s="71" t="s">
        <v>335</v>
      </c>
      <c r="J199" s="122">
        <v>56000</v>
      </c>
      <c r="K199" s="249" t="s">
        <v>137</v>
      </c>
      <c r="L199" s="71"/>
      <c r="M199" s="71"/>
      <c r="N199" s="19"/>
      <c r="O199" s="19" t="s">
        <v>3693</v>
      </c>
      <c r="P199" s="42">
        <v>23114</v>
      </c>
      <c r="Q199" s="19" t="s">
        <v>2436</v>
      </c>
      <c r="R199" s="18" t="s">
        <v>24</v>
      </c>
      <c r="S199" s="18" t="s">
        <v>60</v>
      </c>
      <c r="T199" s="19"/>
      <c r="U199" s="19"/>
      <c r="V199" s="18" t="s">
        <v>3694</v>
      </c>
      <c r="W199" s="74">
        <v>56000</v>
      </c>
      <c r="X199" s="32">
        <v>1</v>
      </c>
      <c r="Y199" s="18"/>
      <c r="Z199" s="74">
        <v>56000</v>
      </c>
      <c r="AA199" s="18">
        <v>7014330800</v>
      </c>
      <c r="AB199" s="19"/>
      <c r="AC199" s="19"/>
      <c r="AD199" s="74">
        <v>56000</v>
      </c>
      <c r="AE199" s="19" t="s">
        <v>2680</v>
      </c>
      <c r="AF199" s="52" t="s">
        <v>2684</v>
      </c>
      <c r="AG199" s="52" t="s">
        <v>3541</v>
      </c>
      <c r="AH199" s="52" t="s">
        <v>3470</v>
      </c>
      <c r="AI199" s="52" t="s">
        <v>2456</v>
      </c>
      <c r="AJ199" s="52"/>
      <c r="AK199" s="52" t="s">
        <v>1263</v>
      </c>
      <c r="AL199" s="52" t="s">
        <v>1570</v>
      </c>
      <c r="AM199" s="52" t="s">
        <v>3553</v>
      </c>
      <c r="AN199" s="122">
        <v>56000</v>
      </c>
      <c r="AO199" s="119"/>
      <c r="AP199" s="119">
        <f t="shared" si="8"/>
        <v>0</v>
      </c>
      <c r="AQ199" s="368">
        <v>23114</v>
      </c>
      <c r="AR199" s="341">
        <v>23102</v>
      </c>
      <c r="AS199" s="361">
        <v>23102</v>
      </c>
      <c r="AT199" s="361">
        <v>23102</v>
      </c>
      <c r="AU199" s="361">
        <v>23193</v>
      </c>
      <c r="AV199" s="371">
        <v>56000</v>
      </c>
      <c r="AW199" s="363">
        <f>-AV202</f>
        <v>-240000</v>
      </c>
      <c r="AX199" s="311"/>
    </row>
    <row r="200" spans="1:50" s="123" customFormat="1" ht="72" hidden="1" x14ac:dyDescent="0.2">
      <c r="A200" s="52" t="s">
        <v>41</v>
      </c>
      <c r="B200" s="52" t="s">
        <v>277</v>
      </c>
      <c r="C200" s="52" t="s">
        <v>276</v>
      </c>
      <c r="D200" s="52" t="s">
        <v>33</v>
      </c>
      <c r="E200" s="52" t="s">
        <v>454</v>
      </c>
      <c r="F200" s="121" t="s">
        <v>1772</v>
      </c>
      <c r="G200" s="52" t="s">
        <v>502</v>
      </c>
      <c r="H200" s="71" t="s">
        <v>464</v>
      </c>
      <c r="I200" s="71" t="s">
        <v>274</v>
      </c>
      <c r="J200" s="122">
        <v>270000</v>
      </c>
      <c r="K200" s="249" t="s">
        <v>137</v>
      </c>
      <c r="L200" s="71"/>
      <c r="M200" s="71"/>
      <c r="N200" s="19"/>
      <c r="O200" s="19" t="s">
        <v>3693</v>
      </c>
      <c r="P200" s="42">
        <v>23114</v>
      </c>
      <c r="Q200" s="19" t="s">
        <v>2436</v>
      </c>
      <c r="R200" s="18" t="s">
        <v>24</v>
      </c>
      <c r="S200" s="18" t="s">
        <v>60</v>
      </c>
      <c r="T200" s="19"/>
      <c r="U200" s="19"/>
      <c r="V200" s="18" t="s">
        <v>3694</v>
      </c>
      <c r="W200" s="74">
        <v>270000</v>
      </c>
      <c r="X200" s="32">
        <v>1</v>
      </c>
      <c r="Y200" s="18"/>
      <c r="Z200" s="74">
        <v>270000</v>
      </c>
      <c r="AA200" s="18">
        <v>7014330800</v>
      </c>
      <c r="AB200" s="19"/>
      <c r="AC200" s="19"/>
      <c r="AD200" s="74">
        <v>270000</v>
      </c>
      <c r="AE200" s="19" t="s">
        <v>2680</v>
      </c>
      <c r="AF200" s="52" t="s">
        <v>2684</v>
      </c>
      <c r="AG200" s="52" t="s">
        <v>3541</v>
      </c>
      <c r="AH200" s="52" t="s">
        <v>3470</v>
      </c>
      <c r="AI200" s="52" t="s">
        <v>2456</v>
      </c>
      <c r="AJ200" s="52"/>
      <c r="AK200" s="52" t="s">
        <v>1263</v>
      </c>
      <c r="AL200" s="52" t="s">
        <v>1570</v>
      </c>
      <c r="AM200" s="52" t="s">
        <v>3553</v>
      </c>
      <c r="AN200" s="122">
        <v>270000</v>
      </c>
      <c r="AO200" s="119"/>
      <c r="AP200" s="119">
        <f t="shared" si="8"/>
        <v>0</v>
      </c>
      <c r="AQ200" s="368">
        <v>23114</v>
      </c>
      <c r="AR200" s="341">
        <v>23102</v>
      </c>
      <c r="AS200" s="361">
        <v>23102</v>
      </c>
      <c r="AT200" s="361">
        <v>23102</v>
      </c>
      <c r="AU200" s="361">
        <v>23193</v>
      </c>
      <c r="AV200" s="371">
        <v>270000</v>
      </c>
      <c r="AW200" s="363">
        <v>0</v>
      </c>
      <c r="AX200" s="311"/>
    </row>
    <row r="201" spans="1:50" s="123" customFormat="1" ht="72" hidden="1" x14ac:dyDescent="0.2">
      <c r="A201" s="52" t="s">
        <v>41</v>
      </c>
      <c r="B201" s="52" t="s">
        <v>277</v>
      </c>
      <c r="C201" s="52" t="s">
        <v>276</v>
      </c>
      <c r="D201" s="52" t="s">
        <v>33</v>
      </c>
      <c r="E201" s="52" t="s">
        <v>454</v>
      </c>
      <c r="F201" s="121" t="s">
        <v>1773</v>
      </c>
      <c r="G201" s="52" t="s">
        <v>503</v>
      </c>
      <c r="H201" s="71" t="s">
        <v>270</v>
      </c>
      <c r="I201" s="71" t="s">
        <v>274</v>
      </c>
      <c r="J201" s="122">
        <v>50000</v>
      </c>
      <c r="K201" s="249" t="s">
        <v>137</v>
      </c>
      <c r="L201" s="71"/>
      <c r="M201" s="71"/>
      <c r="N201" s="19"/>
      <c r="O201" s="19" t="s">
        <v>3693</v>
      </c>
      <c r="P201" s="42">
        <v>23114</v>
      </c>
      <c r="Q201" s="19" t="s">
        <v>2436</v>
      </c>
      <c r="R201" s="18" t="s">
        <v>24</v>
      </c>
      <c r="S201" s="18" t="s">
        <v>60</v>
      </c>
      <c r="T201" s="19"/>
      <c r="U201" s="19"/>
      <c r="V201" s="18" t="s">
        <v>3694</v>
      </c>
      <c r="W201" s="74">
        <v>50000</v>
      </c>
      <c r="X201" s="32">
        <v>1</v>
      </c>
      <c r="Y201" s="18"/>
      <c r="Z201" s="74">
        <v>50000</v>
      </c>
      <c r="AA201" s="18">
        <v>7014330800</v>
      </c>
      <c r="AB201" s="19"/>
      <c r="AC201" s="19"/>
      <c r="AD201" s="74">
        <v>50000</v>
      </c>
      <c r="AE201" s="19" t="s">
        <v>2680</v>
      </c>
      <c r="AF201" s="52" t="s">
        <v>2684</v>
      </c>
      <c r="AG201" s="52" t="s">
        <v>3541</v>
      </c>
      <c r="AH201" s="52" t="s">
        <v>3470</v>
      </c>
      <c r="AI201" s="52" t="s">
        <v>2456</v>
      </c>
      <c r="AJ201" s="52"/>
      <c r="AK201" s="52" t="s">
        <v>1263</v>
      </c>
      <c r="AL201" s="52" t="s">
        <v>1570</v>
      </c>
      <c r="AM201" s="52" t="s">
        <v>3553</v>
      </c>
      <c r="AN201" s="122">
        <v>50000</v>
      </c>
      <c r="AO201" s="119"/>
      <c r="AP201" s="119">
        <f t="shared" si="8"/>
        <v>0</v>
      </c>
      <c r="AQ201" s="368">
        <v>23114</v>
      </c>
      <c r="AR201" s="341">
        <v>23102</v>
      </c>
      <c r="AS201" s="361">
        <v>23102</v>
      </c>
      <c r="AT201" s="361">
        <v>23102</v>
      </c>
      <c r="AU201" s="361">
        <v>23193</v>
      </c>
      <c r="AV201" s="371">
        <v>50000</v>
      </c>
      <c r="AW201" s="363">
        <v>0</v>
      </c>
      <c r="AX201" s="311"/>
    </row>
    <row r="202" spans="1:50" s="123" customFormat="1" ht="72" hidden="1" x14ac:dyDescent="0.2">
      <c r="A202" s="52" t="s">
        <v>41</v>
      </c>
      <c r="B202" s="52" t="s">
        <v>277</v>
      </c>
      <c r="C202" s="52" t="s">
        <v>276</v>
      </c>
      <c r="D202" s="52" t="s">
        <v>33</v>
      </c>
      <c r="E202" s="52" t="s">
        <v>454</v>
      </c>
      <c r="F202" s="121" t="s">
        <v>1774</v>
      </c>
      <c r="G202" s="52" t="s">
        <v>504</v>
      </c>
      <c r="H202" s="71" t="s">
        <v>387</v>
      </c>
      <c r="I202" s="71" t="s">
        <v>274</v>
      </c>
      <c r="J202" s="122">
        <v>240000</v>
      </c>
      <c r="K202" s="249" t="s">
        <v>137</v>
      </c>
      <c r="L202" s="71"/>
      <c r="M202" s="71"/>
      <c r="N202" s="19"/>
      <c r="O202" s="19" t="s">
        <v>3693</v>
      </c>
      <c r="P202" s="42">
        <v>23114</v>
      </c>
      <c r="Q202" s="19" t="s">
        <v>2436</v>
      </c>
      <c r="R202" s="18" t="s">
        <v>24</v>
      </c>
      <c r="S202" s="18" t="s">
        <v>60</v>
      </c>
      <c r="T202" s="19"/>
      <c r="U202" s="19"/>
      <c r="V202" s="18" t="s">
        <v>3694</v>
      </c>
      <c r="W202" s="74">
        <v>240000</v>
      </c>
      <c r="X202" s="32">
        <v>1</v>
      </c>
      <c r="Y202" s="18"/>
      <c r="Z202" s="74">
        <v>240000</v>
      </c>
      <c r="AA202" s="18">
        <v>7014330800</v>
      </c>
      <c r="AB202" s="19"/>
      <c r="AC202" s="19"/>
      <c r="AD202" s="74">
        <v>240000</v>
      </c>
      <c r="AE202" s="19" t="s">
        <v>2680</v>
      </c>
      <c r="AF202" s="52" t="s">
        <v>2684</v>
      </c>
      <c r="AG202" s="52" t="s">
        <v>3541</v>
      </c>
      <c r="AH202" s="52" t="s">
        <v>3470</v>
      </c>
      <c r="AI202" s="52" t="s">
        <v>2456</v>
      </c>
      <c r="AJ202" s="52"/>
      <c r="AK202" s="52" t="s">
        <v>1263</v>
      </c>
      <c r="AL202" s="52" t="s">
        <v>1570</v>
      </c>
      <c r="AM202" s="52" t="s">
        <v>3553</v>
      </c>
      <c r="AN202" s="122">
        <v>240000</v>
      </c>
      <c r="AO202" s="119"/>
      <c r="AP202" s="119">
        <f t="shared" si="8"/>
        <v>0</v>
      </c>
      <c r="AQ202" s="368">
        <v>23114</v>
      </c>
      <c r="AR202" s="341">
        <v>23102</v>
      </c>
      <c r="AS202" s="361">
        <v>23102</v>
      </c>
      <c r="AT202" s="361">
        <v>23102</v>
      </c>
      <c r="AU202" s="361">
        <v>23193</v>
      </c>
      <c r="AV202" s="371">
        <v>240000</v>
      </c>
      <c r="AW202" s="363">
        <v>0</v>
      </c>
      <c r="AX202" s="311"/>
    </row>
    <row r="203" spans="1:50" s="123" customFormat="1" ht="72" hidden="1" x14ac:dyDescent="0.2">
      <c r="A203" s="52" t="s">
        <v>41</v>
      </c>
      <c r="B203" s="52" t="s">
        <v>277</v>
      </c>
      <c r="C203" s="52" t="s">
        <v>276</v>
      </c>
      <c r="D203" s="52" t="s">
        <v>33</v>
      </c>
      <c r="E203" s="52" t="s">
        <v>454</v>
      </c>
      <c r="F203" s="121" t="s">
        <v>1775</v>
      </c>
      <c r="G203" s="52" t="s">
        <v>505</v>
      </c>
      <c r="H203" s="71" t="s">
        <v>501</v>
      </c>
      <c r="I203" s="71" t="s">
        <v>274</v>
      </c>
      <c r="J203" s="122">
        <v>320000</v>
      </c>
      <c r="K203" s="249" t="s">
        <v>137</v>
      </c>
      <c r="L203" s="71"/>
      <c r="M203" s="71"/>
      <c r="N203" s="19"/>
      <c r="O203" s="19" t="s">
        <v>3693</v>
      </c>
      <c r="P203" s="42">
        <v>23114</v>
      </c>
      <c r="Q203" s="19" t="s">
        <v>2436</v>
      </c>
      <c r="R203" s="18" t="s">
        <v>24</v>
      </c>
      <c r="S203" s="18" t="s">
        <v>60</v>
      </c>
      <c r="T203" s="19"/>
      <c r="U203" s="19"/>
      <c r="V203" s="18" t="s">
        <v>3694</v>
      </c>
      <c r="W203" s="74">
        <v>311200</v>
      </c>
      <c r="X203" s="32">
        <v>1</v>
      </c>
      <c r="Y203" s="18"/>
      <c r="Z203" s="74">
        <v>311200</v>
      </c>
      <c r="AA203" s="18">
        <v>7014330800</v>
      </c>
      <c r="AB203" s="19"/>
      <c r="AC203" s="19"/>
      <c r="AD203" s="74">
        <v>311200</v>
      </c>
      <c r="AE203" s="19" t="s">
        <v>2680</v>
      </c>
      <c r="AF203" s="52" t="s">
        <v>2684</v>
      </c>
      <c r="AG203" s="52" t="s">
        <v>3541</v>
      </c>
      <c r="AH203" s="52" t="s">
        <v>3470</v>
      </c>
      <c r="AI203" s="52" t="s">
        <v>2456</v>
      </c>
      <c r="AJ203" s="52"/>
      <c r="AK203" s="52" t="s">
        <v>1263</v>
      </c>
      <c r="AL203" s="52" t="s">
        <v>1570</v>
      </c>
      <c r="AM203" s="52" t="s">
        <v>3553</v>
      </c>
      <c r="AN203" s="119">
        <v>311200</v>
      </c>
      <c r="AO203" s="119"/>
      <c r="AP203" s="119">
        <f t="shared" si="8"/>
        <v>8800</v>
      </c>
      <c r="AQ203" s="368">
        <v>23114</v>
      </c>
      <c r="AR203" s="341">
        <v>23102</v>
      </c>
      <c r="AS203" s="361">
        <v>23102</v>
      </c>
      <c r="AT203" s="361">
        <v>23102</v>
      </c>
      <c r="AU203" s="361">
        <v>23193</v>
      </c>
      <c r="AV203" s="371">
        <v>311200</v>
      </c>
      <c r="AW203" s="363">
        <v>8800</v>
      </c>
      <c r="AX203" s="311"/>
    </row>
    <row r="204" spans="1:50" s="123" customFormat="1" ht="72" hidden="1" x14ac:dyDescent="0.2">
      <c r="A204" s="52" t="s">
        <v>41</v>
      </c>
      <c r="B204" s="52" t="s">
        <v>277</v>
      </c>
      <c r="C204" s="52" t="s">
        <v>276</v>
      </c>
      <c r="D204" s="52" t="s">
        <v>33</v>
      </c>
      <c r="E204" s="52" t="s">
        <v>454</v>
      </c>
      <c r="F204" s="121" t="s">
        <v>1776</v>
      </c>
      <c r="G204" s="52" t="s">
        <v>506</v>
      </c>
      <c r="H204" s="71" t="s">
        <v>270</v>
      </c>
      <c r="I204" s="71" t="s">
        <v>274</v>
      </c>
      <c r="J204" s="122">
        <v>75000</v>
      </c>
      <c r="K204" s="249" t="s">
        <v>137</v>
      </c>
      <c r="L204" s="71"/>
      <c r="M204" s="71"/>
      <c r="N204" s="19"/>
      <c r="O204" s="19" t="s">
        <v>3693</v>
      </c>
      <c r="P204" s="42">
        <v>23114</v>
      </c>
      <c r="Q204" s="19" t="s">
        <v>2436</v>
      </c>
      <c r="R204" s="18" t="s">
        <v>24</v>
      </c>
      <c r="S204" s="18" t="s">
        <v>60</v>
      </c>
      <c r="T204" s="19"/>
      <c r="U204" s="19"/>
      <c r="V204" s="18" t="s">
        <v>3694</v>
      </c>
      <c r="W204" s="74">
        <v>75000</v>
      </c>
      <c r="X204" s="32">
        <v>1</v>
      </c>
      <c r="Y204" s="18"/>
      <c r="Z204" s="74">
        <v>75000</v>
      </c>
      <c r="AA204" s="18">
        <v>7014330800</v>
      </c>
      <c r="AB204" s="19"/>
      <c r="AC204" s="19"/>
      <c r="AD204" s="74">
        <v>75000</v>
      </c>
      <c r="AE204" s="19" t="s">
        <v>2680</v>
      </c>
      <c r="AF204" s="52" t="s">
        <v>2684</v>
      </c>
      <c r="AG204" s="52" t="s">
        <v>3541</v>
      </c>
      <c r="AH204" s="52" t="s">
        <v>3470</v>
      </c>
      <c r="AI204" s="52" t="s">
        <v>2456</v>
      </c>
      <c r="AJ204" s="52"/>
      <c r="AK204" s="52" t="s">
        <v>1263</v>
      </c>
      <c r="AL204" s="52" t="s">
        <v>1570</v>
      </c>
      <c r="AM204" s="52" t="s">
        <v>3553</v>
      </c>
      <c r="AN204" s="122">
        <v>75000</v>
      </c>
      <c r="AO204" s="119"/>
      <c r="AP204" s="119">
        <f t="shared" si="8"/>
        <v>0</v>
      </c>
      <c r="AQ204" s="368">
        <v>23114</v>
      </c>
      <c r="AR204" s="341">
        <v>23102</v>
      </c>
      <c r="AS204" s="361">
        <v>23102</v>
      </c>
      <c r="AT204" s="361">
        <v>23102</v>
      </c>
      <c r="AU204" s="361">
        <v>23193</v>
      </c>
      <c r="AV204" s="371">
        <v>75000</v>
      </c>
      <c r="AW204" s="363">
        <v>0</v>
      </c>
      <c r="AX204" s="311"/>
    </row>
    <row r="205" spans="1:50" s="123" customFormat="1" ht="72" hidden="1" x14ac:dyDescent="0.2">
      <c r="A205" s="52" t="s">
        <v>41</v>
      </c>
      <c r="B205" s="52" t="s">
        <v>277</v>
      </c>
      <c r="C205" s="52" t="s">
        <v>276</v>
      </c>
      <c r="D205" s="52" t="s">
        <v>33</v>
      </c>
      <c r="E205" s="52" t="s">
        <v>454</v>
      </c>
      <c r="F205" s="121" t="s">
        <v>1777</v>
      </c>
      <c r="G205" s="52" t="s">
        <v>507</v>
      </c>
      <c r="H205" s="71" t="s">
        <v>270</v>
      </c>
      <c r="I205" s="71" t="s">
        <v>274</v>
      </c>
      <c r="J205" s="122">
        <v>75000</v>
      </c>
      <c r="K205" s="249" t="s">
        <v>137</v>
      </c>
      <c r="L205" s="71"/>
      <c r="M205" s="71"/>
      <c r="N205" s="19"/>
      <c r="O205" s="19" t="s">
        <v>3693</v>
      </c>
      <c r="P205" s="42">
        <v>23114</v>
      </c>
      <c r="Q205" s="19" t="s">
        <v>2436</v>
      </c>
      <c r="R205" s="18" t="s">
        <v>24</v>
      </c>
      <c r="S205" s="18" t="s">
        <v>60</v>
      </c>
      <c r="T205" s="19"/>
      <c r="U205" s="19"/>
      <c r="V205" s="18" t="s">
        <v>3694</v>
      </c>
      <c r="W205" s="74">
        <v>75000</v>
      </c>
      <c r="X205" s="32">
        <v>1</v>
      </c>
      <c r="Y205" s="18"/>
      <c r="Z205" s="74">
        <v>75000</v>
      </c>
      <c r="AA205" s="18">
        <v>7014330800</v>
      </c>
      <c r="AB205" s="19"/>
      <c r="AC205" s="19"/>
      <c r="AD205" s="74">
        <v>75000</v>
      </c>
      <c r="AE205" s="19" t="s">
        <v>2680</v>
      </c>
      <c r="AF205" s="52" t="s">
        <v>2684</v>
      </c>
      <c r="AG205" s="52" t="s">
        <v>3541</v>
      </c>
      <c r="AH205" s="52" t="s">
        <v>3470</v>
      </c>
      <c r="AI205" s="52" t="s">
        <v>2456</v>
      </c>
      <c r="AJ205" s="52"/>
      <c r="AK205" s="52" t="s">
        <v>1263</v>
      </c>
      <c r="AL205" s="52" t="s">
        <v>1570</v>
      </c>
      <c r="AM205" s="52" t="s">
        <v>3553</v>
      </c>
      <c r="AN205" s="122">
        <v>75000</v>
      </c>
      <c r="AO205" s="119"/>
      <c r="AP205" s="119">
        <f t="shared" si="8"/>
        <v>0</v>
      </c>
      <c r="AQ205" s="368">
        <v>23114</v>
      </c>
      <c r="AR205" s="341">
        <v>23102</v>
      </c>
      <c r="AS205" s="361">
        <v>23102</v>
      </c>
      <c r="AT205" s="361">
        <v>23102</v>
      </c>
      <c r="AU205" s="361">
        <v>23193</v>
      </c>
      <c r="AV205" s="371">
        <v>75000</v>
      </c>
      <c r="AW205" s="363">
        <v>0</v>
      </c>
      <c r="AX205" s="311"/>
    </row>
    <row r="206" spans="1:50" s="123" customFormat="1" ht="72" hidden="1" x14ac:dyDescent="0.2">
      <c r="A206" s="52" t="s">
        <v>41</v>
      </c>
      <c r="B206" s="52" t="s">
        <v>277</v>
      </c>
      <c r="C206" s="52" t="s">
        <v>276</v>
      </c>
      <c r="D206" s="52" t="s">
        <v>33</v>
      </c>
      <c r="E206" s="52" t="s">
        <v>454</v>
      </c>
      <c r="F206" s="121" t="s">
        <v>1778</v>
      </c>
      <c r="G206" s="52" t="s">
        <v>508</v>
      </c>
      <c r="H206" s="71" t="s">
        <v>270</v>
      </c>
      <c r="I206" s="71" t="s">
        <v>274</v>
      </c>
      <c r="J206" s="122">
        <v>75000</v>
      </c>
      <c r="K206" s="249" t="s">
        <v>137</v>
      </c>
      <c r="L206" s="71"/>
      <c r="M206" s="71"/>
      <c r="N206" s="19"/>
      <c r="O206" s="19" t="s">
        <v>3693</v>
      </c>
      <c r="P206" s="42">
        <v>23114</v>
      </c>
      <c r="Q206" s="19" t="s">
        <v>2436</v>
      </c>
      <c r="R206" s="18" t="s">
        <v>24</v>
      </c>
      <c r="S206" s="18" t="s">
        <v>60</v>
      </c>
      <c r="T206" s="19"/>
      <c r="U206" s="19"/>
      <c r="V206" s="18" t="s">
        <v>3694</v>
      </c>
      <c r="W206" s="74">
        <v>75000</v>
      </c>
      <c r="X206" s="32">
        <v>1</v>
      </c>
      <c r="Y206" s="18"/>
      <c r="Z206" s="74">
        <v>75000</v>
      </c>
      <c r="AA206" s="18">
        <v>7014330800</v>
      </c>
      <c r="AB206" s="19"/>
      <c r="AC206" s="19"/>
      <c r="AD206" s="74">
        <v>75000</v>
      </c>
      <c r="AE206" s="19" t="s">
        <v>2680</v>
      </c>
      <c r="AF206" s="52" t="s">
        <v>2684</v>
      </c>
      <c r="AG206" s="52" t="s">
        <v>3541</v>
      </c>
      <c r="AH206" s="52" t="s">
        <v>3470</v>
      </c>
      <c r="AI206" s="52" t="s">
        <v>2456</v>
      </c>
      <c r="AJ206" s="52"/>
      <c r="AK206" s="52" t="s">
        <v>1263</v>
      </c>
      <c r="AL206" s="52" t="s">
        <v>1570</v>
      </c>
      <c r="AM206" s="52" t="s">
        <v>3553</v>
      </c>
      <c r="AN206" s="122">
        <v>75000</v>
      </c>
      <c r="AO206" s="119"/>
      <c r="AP206" s="119">
        <f t="shared" si="8"/>
        <v>0</v>
      </c>
      <c r="AQ206" s="368">
        <v>23114</v>
      </c>
      <c r="AR206" s="341">
        <v>23102</v>
      </c>
      <c r="AS206" s="361">
        <v>23102</v>
      </c>
      <c r="AT206" s="361">
        <v>23102</v>
      </c>
      <c r="AU206" s="361">
        <v>23193</v>
      </c>
      <c r="AV206" s="371">
        <v>75000</v>
      </c>
      <c r="AW206" s="363">
        <v>0</v>
      </c>
      <c r="AX206" s="311"/>
    </row>
    <row r="207" spans="1:50" s="123" customFormat="1" ht="72" hidden="1" x14ac:dyDescent="0.2">
      <c r="A207" s="52" t="s">
        <v>41</v>
      </c>
      <c r="B207" s="52" t="s">
        <v>277</v>
      </c>
      <c r="C207" s="52" t="s">
        <v>276</v>
      </c>
      <c r="D207" s="52" t="s">
        <v>33</v>
      </c>
      <c r="E207" s="52" t="s">
        <v>454</v>
      </c>
      <c r="F207" s="121" t="s">
        <v>1779</v>
      </c>
      <c r="G207" s="52" t="s">
        <v>509</v>
      </c>
      <c r="H207" s="71" t="s">
        <v>270</v>
      </c>
      <c r="I207" s="71" t="s">
        <v>274</v>
      </c>
      <c r="J207" s="122">
        <v>75000</v>
      </c>
      <c r="K207" s="249" t="s">
        <v>137</v>
      </c>
      <c r="L207" s="71"/>
      <c r="M207" s="71"/>
      <c r="N207" s="19"/>
      <c r="O207" s="19" t="s">
        <v>3693</v>
      </c>
      <c r="P207" s="42">
        <v>23114</v>
      </c>
      <c r="Q207" s="19" t="s">
        <v>2436</v>
      </c>
      <c r="R207" s="18" t="s">
        <v>24</v>
      </c>
      <c r="S207" s="18" t="s">
        <v>60</v>
      </c>
      <c r="T207" s="19"/>
      <c r="U207" s="19"/>
      <c r="V207" s="18" t="s">
        <v>3694</v>
      </c>
      <c r="W207" s="74">
        <v>75000</v>
      </c>
      <c r="X207" s="32">
        <v>1</v>
      </c>
      <c r="Y207" s="18"/>
      <c r="Z207" s="74">
        <v>75000</v>
      </c>
      <c r="AA207" s="18">
        <v>7014330800</v>
      </c>
      <c r="AB207" s="19"/>
      <c r="AC207" s="19"/>
      <c r="AD207" s="74">
        <v>75000</v>
      </c>
      <c r="AE207" s="19" t="s">
        <v>2680</v>
      </c>
      <c r="AF207" s="52" t="s">
        <v>2684</v>
      </c>
      <c r="AG207" s="52" t="s">
        <v>3541</v>
      </c>
      <c r="AH207" s="52" t="s">
        <v>3470</v>
      </c>
      <c r="AI207" s="52" t="s">
        <v>2456</v>
      </c>
      <c r="AJ207" s="52"/>
      <c r="AK207" s="52" t="s">
        <v>1263</v>
      </c>
      <c r="AL207" s="52" t="s">
        <v>1570</v>
      </c>
      <c r="AM207" s="52" t="s">
        <v>3553</v>
      </c>
      <c r="AN207" s="122">
        <v>75000</v>
      </c>
      <c r="AO207" s="119"/>
      <c r="AP207" s="119">
        <f t="shared" si="8"/>
        <v>0</v>
      </c>
      <c r="AQ207" s="368">
        <v>23114</v>
      </c>
      <c r="AR207" s="341">
        <v>23102</v>
      </c>
      <c r="AS207" s="361">
        <v>23102</v>
      </c>
      <c r="AT207" s="361">
        <v>23102</v>
      </c>
      <c r="AU207" s="361">
        <v>23193</v>
      </c>
      <c r="AV207" s="371">
        <v>75000</v>
      </c>
      <c r="AW207" s="363">
        <v>0</v>
      </c>
      <c r="AX207" s="311"/>
    </row>
    <row r="208" spans="1:50" s="123" customFormat="1" ht="72" hidden="1" x14ac:dyDescent="0.2">
      <c r="A208" s="52" t="s">
        <v>41</v>
      </c>
      <c r="B208" s="52" t="s">
        <v>277</v>
      </c>
      <c r="C208" s="52" t="s">
        <v>276</v>
      </c>
      <c r="D208" s="52" t="s">
        <v>33</v>
      </c>
      <c r="E208" s="52" t="s">
        <v>454</v>
      </c>
      <c r="F208" s="121" t="s">
        <v>1780</v>
      </c>
      <c r="G208" s="52" t="s">
        <v>510</v>
      </c>
      <c r="H208" s="71" t="s">
        <v>269</v>
      </c>
      <c r="I208" s="71" t="s">
        <v>511</v>
      </c>
      <c r="J208" s="122">
        <v>10000</v>
      </c>
      <c r="K208" s="249" t="s">
        <v>137</v>
      </c>
      <c r="L208" s="71"/>
      <c r="M208" s="71"/>
      <c r="N208" s="19"/>
      <c r="O208" s="19" t="s">
        <v>3693</v>
      </c>
      <c r="P208" s="42">
        <v>23114</v>
      </c>
      <c r="Q208" s="19" t="s">
        <v>2436</v>
      </c>
      <c r="R208" s="18" t="s">
        <v>24</v>
      </c>
      <c r="S208" s="18" t="s">
        <v>60</v>
      </c>
      <c r="T208" s="19"/>
      <c r="U208" s="19"/>
      <c r="V208" s="18" t="s">
        <v>3694</v>
      </c>
      <c r="W208" s="74">
        <v>10000</v>
      </c>
      <c r="X208" s="32">
        <v>1</v>
      </c>
      <c r="Y208" s="18"/>
      <c r="Z208" s="74">
        <v>10000</v>
      </c>
      <c r="AA208" s="18">
        <v>7014330800</v>
      </c>
      <c r="AB208" s="19"/>
      <c r="AC208" s="19"/>
      <c r="AD208" s="74">
        <v>10000</v>
      </c>
      <c r="AE208" s="19" t="s">
        <v>2680</v>
      </c>
      <c r="AF208" s="52" t="s">
        <v>2684</v>
      </c>
      <c r="AG208" s="52" t="s">
        <v>3541</v>
      </c>
      <c r="AH208" s="52" t="s">
        <v>3470</v>
      </c>
      <c r="AI208" s="52" t="s">
        <v>2456</v>
      </c>
      <c r="AJ208" s="52"/>
      <c r="AK208" s="52" t="s">
        <v>1263</v>
      </c>
      <c r="AL208" s="52" t="s">
        <v>1570</v>
      </c>
      <c r="AM208" s="52" t="s">
        <v>3553</v>
      </c>
      <c r="AN208" s="122">
        <v>10000</v>
      </c>
      <c r="AO208" s="119"/>
      <c r="AP208" s="119">
        <f t="shared" si="8"/>
        <v>0</v>
      </c>
      <c r="AQ208" s="368">
        <v>23114</v>
      </c>
      <c r="AR208" s="341">
        <v>23102</v>
      </c>
      <c r="AS208" s="361">
        <v>23102</v>
      </c>
      <c r="AT208" s="361">
        <v>23102</v>
      </c>
      <c r="AU208" s="361">
        <v>23193</v>
      </c>
      <c r="AV208" s="371">
        <v>10000</v>
      </c>
      <c r="AW208" s="363">
        <v>0</v>
      </c>
      <c r="AX208" s="311"/>
    </row>
    <row r="209" spans="1:50" s="123" customFormat="1" ht="72" hidden="1" x14ac:dyDescent="0.2">
      <c r="A209" s="52" t="s">
        <v>41</v>
      </c>
      <c r="B209" s="52" t="s">
        <v>277</v>
      </c>
      <c r="C209" s="52" t="s">
        <v>276</v>
      </c>
      <c r="D209" s="52" t="s">
        <v>33</v>
      </c>
      <c r="E209" s="52" t="s">
        <v>454</v>
      </c>
      <c r="F209" s="121" t="s">
        <v>1781</v>
      </c>
      <c r="G209" s="52" t="s">
        <v>512</v>
      </c>
      <c r="H209" s="71" t="s">
        <v>269</v>
      </c>
      <c r="I209" s="71" t="s">
        <v>511</v>
      </c>
      <c r="J209" s="122">
        <v>7000</v>
      </c>
      <c r="K209" s="249" t="s">
        <v>137</v>
      </c>
      <c r="L209" s="71"/>
      <c r="M209" s="71"/>
      <c r="N209" s="19"/>
      <c r="O209" s="19" t="s">
        <v>3693</v>
      </c>
      <c r="P209" s="42">
        <v>23114</v>
      </c>
      <c r="Q209" s="19" t="s">
        <v>2436</v>
      </c>
      <c r="R209" s="18" t="s">
        <v>24</v>
      </c>
      <c r="S209" s="18" t="s">
        <v>60</v>
      </c>
      <c r="T209" s="19"/>
      <c r="U209" s="19"/>
      <c r="V209" s="18" t="s">
        <v>3694</v>
      </c>
      <c r="W209" s="74">
        <v>7000</v>
      </c>
      <c r="X209" s="32">
        <v>1</v>
      </c>
      <c r="Y209" s="18"/>
      <c r="Z209" s="74">
        <v>7000</v>
      </c>
      <c r="AA209" s="18">
        <v>7014330800</v>
      </c>
      <c r="AB209" s="19"/>
      <c r="AC209" s="19"/>
      <c r="AD209" s="74">
        <v>7000</v>
      </c>
      <c r="AE209" s="19" t="s">
        <v>2680</v>
      </c>
      <c r="AF209" s="52" t="s">
        <v>2684</v>
      </c>
      <c r="AG209" s="52" t="s">
        <v>3541</v>
      </c>
      <c r="AH209" s="52" t="s">
        <v>3470</v>
      </c>
      <c r="AI209" s="52" t="s">
        <v>2456</v>
      </c>
      <c r="AJ209" s="52"/>
      <c r="AK209" s="52" t="s">
        <v>1263</v>
      </c>
      <c r="AL209" s="52" t="s">
        <v>1570</v>
      </c>
      <c r="AM209" s="52" t="s">
        <v>3553</v>
      </c>
      <c r="AN209" s="122">
        <v>7000</v>
      </c>
      <c r="AO209" s="119"/>
      <c r="AP209" s="119">
        <f t="shared" si="8"/>
        <v>0</v>
      </c>
      <c r="AQ209" s="368">
        <v>23114</v>
      </c>
      <c r="AR209" s="341">
        <v>23102</v>
      </c>
      <c r="AS209" s="361">
        <v>23102</v>
      </c>
      <c r="AT209" s="361">
        <v>23102</v>
      </c>
      <c r="AU209" s="361">
        <v>23193</v>
      </c>
      <c r="AV209" s="371">
        <v>7000</v>
      </c>
      <c r="AW209" s="363">
        <v>0</v>
      </c>
      <c r="AX209" s="311"/>
    </row>
    <row r="210" spans="1:50" s="123" customFormat="1" ht="72" hidden="1" x14ac:dyDescent="0.2">
      <c r="A210" s="52" t="s">
        <v>41</v>
      </c>
      <c r="B210" s="52" t="s">
        <v>277</v>
      </c>
      <c r="C210" s="52" t="s">
        <v>276</v>
      </c>
      <c r="D210" s="52" t="s">
        <v>33</v>
      </c>
      <c r="E210" s="52" t="s">
        <v>454</v>
      </c>
      <c r="F210" s="121" t="s">
        <v>1782</v>
      </c>
      <c r="G210" s="52" t="s">
        <v>513</v>
      </c>
      <c r="H210" s="71" t="s">
        <v>387</v>
      </c>
      <c r="I210" s="71" t="s">
        <v>514</v>
      </c>
      <c r="J210" s="122">
        <v>216000</v>
      </c>
      <c r="K210" s="249" t="s">
        <v>137</v>
      </c>
      <c r="L210" s="71"/>
      <c r="M210" s="71"/>
      <c r="N210" s="19"/>
      <c r="O210" s="19" t="s">
        <v>3693</v>
      </c>
      <c r="P210" s="42">
        <v>23114</v>
      </c>
      <c r="Q210" s="19" t="s">
        <v>2436</v>
      </c>
      <c r="R210" s="18" t="s">
        <v>24</v>
      </c>
      <c r="S210" s="18" t="s">
        <v>60</v>
      </c>
      <c r="T210" s="19"/>
      <c r="U210" s="19"/>
      <c r="V210" s="18" t="s">
        <v>3694</v>
      </c>
      <c r="W210" s="74">
        <v>207800</v>
      </c>
      <c r="X210" s="32">
        <v>1</v>
      </c>
      <c r="Y210" s="18"/>
      <c r="Z210" s="74">
        <v>207800</v>
      </c>
      <c r="AA210" s="18">
        <v>7014330800</v>
      </c>
      <c r="AB210" s="19"/>
      <c r="AC210" s="19"/>
      <c r="AD210" s="74">
        <v>207800</v>
      </c>
      <c r="AE210" s="19" t="s">
        <v>2680</v>
      </c>
      <c r="AF210" s="52" t="s">
        <v>2684</v>
      </c>
      <c r="AG210" s="52" t="s">
        <v>3541</v>
      </c>
      <c r="AH210" s="52" t="s">
        <v>3470</v>
      </c>
      <c r="AI210" s="52" t="s">
        <v>2456</v>
      </c>
      <c r="AJ210" s="52"/>
      <c r="AK210" s="52" t="s">
        <v>1263</v>
      </c>
      <c r="AL210" s="52" t="s">
        <v>1570</v>
      </c>
      <c r="AM210" s="52" t="s">
        <v>3553</v>
      </c>
      <c r="AN210" s="119">
        <v>207800</v>
      </c>
      <c r="AO210" s="119"/>
      <c r="AP210" s="119">
        <f t="shared" si="8"/>
        <v>8200</v>
      </c>
      <c r="AQ210" s="368">
        <v>23114</v>
      </c>
      <c r="AR210" s="341">
        <v>23102</v>
      </c>
      <c r="AS210" s="361">
        <v>23102</v>
      </c>
      <c r="AT210" s="361">
        <v>23102</v>
      </c>
      <c r="AU210" s="361">
        <v>23193</v>
      </c>
      <c r="AV210" s="371">
        <v>207800</v>
      </c>
      <c r="AW210" s="363">
        <v>8200</v>
      </c>
      <c r="AX210" s="311"/>
    </row>
    <row r="211" spans="1:50" s="123" customFormat="1" ht="72" hidden="1" x14ac:dyDescent="0.2">
      <c r="A211" s="52" t="s">
        <v>41</v>
      </c>
      <c r="B211" s="52" t="s">
        <v>277</v>
      </c>
      <c r="C211" s="52" t="s">
        <v>276</v>
      </c>
      <c r="D211" s="52" t="s">
        <v>33</v>
      </c>
      <c r="E211" s="52" t="s">
        <v>454</v>
      </c>
      <c r="F211" s="121" t="s">
        <v>1783</v>
      </c>
      <c r="G211" s="52" t="s">
        <v>515</v>
      </c>
      <c r="H211" s="71" t="s">
        <v>319</v>
      </c>
      <c r="I211" s="71" t="s">
        <v>511</v>
      </c>
      <c r="J211" s="122">
        <v>6000</v>
      </c>
      <c r="K211" s="249" t="s">
        <v>137</v>
      </c>
      <c r="L211" s="71"/>
      <c r="M211" s="71"/>
      <c r="N211" s="19"/>
      <c r="O211" s="19" t="s">
        <v>3693</v>
      </c>
      <c r="P211" s="42">
        <v>23114</v>
      </c>
      <c r="Q211" s="19" t="s">
        <v>2436</v>
      </c>
      <c r="R211" s="18" t="s">
        <v>24</v>
      </c>
      <c r="S211" s="18" t="s">
        <v>60</v>
      </c>
      <c r="T211" s="19"/>
      <c r="U211" s="19"/>
      <c r="V211" s="18" t="s">
        <v>3694</v>
      </c>
      <c r="W211" s="74">
        <v>6000</v>
      </c>
      <c r="X211" s="32">
        <v>1</v>
      </c>
      <c r="Y211" s="18"/>
      <c r="Z211" s="74">
        <v>6000</v>
      </c>
      <c r="AA211" s="18">
        <v>7014330800</v>
      </c>
      <c r="AB211" s="19"/>
      <c r="AC211" s="19"/>
      <c r="AD211" s="74">
        <v>6000</v>
      </c>
      <c r="AE211" s="19" t="s">
        <v>2680</v>
      </c>
      <c r="AF211" s="52" t="s">
        <v>2684</v>
      </c>
      <c r="AG211" s="52" t="s">
        <v>3541</v>
      </c>
      <c r="AH211" s="52" t="s">
        <v>3470</v>
      </c>
      <c r="AI211" s="52" t="s">
        <v>2456</v>
      </c>
      <c r="AJ211" s="52"/>
      <c r="AK211" s="52" t="s">
        <v>1263</v>
      </c>
      <c r="AL211" s="52" t="s">
        <v>1570</v>
      </c>
      <c r="AM211" s="52" t="s">
        <v>3553</v>
      </c>
      <c r="AN211" s="119">
        <v>6000</v>
      </c>
      <c r="AO211" s="119"/>
      <c r="AP211" s="119">
        <f t="shared" si="8"/>
        <v>0</v>
      </c>
      <c r="AQ211" s="368">
        <v>23114</v>
      </c>
      <c r="AR211" s="341">
        <v>23102</v>
      </c>
      <c r="AS211" s="361">
        <v>23102</v>
      </c>
      <c r="AT211" s="361">
        <v>23102</v>
      </c>
      <c r="AU211" s="361">
        <v>23193</v>
      </c>
      <c r="AV211" s="371">
        <v>6000</v>
      </c>
      <c r="AW211" s="363">
        <v>0</v>
      </c>
      <c r="AX211" s="311"/>
    </row>
    <row r="212" spans="1:50" s="123" customFormat="1" ht="90" x14ac:dyDescent="0.2">
      <c r="A212" s="52" t="s">
        <v>41</v>
      </c>
      <c r="B212" s="52" t="s">
        <v>277</v>
      </c>
      <c r="C212" s="52" t="s">
        <v>276</v>
      </c>
      <c r="D212" s="52" t="s">
        <v>22</v>
      </c>
      <c r="E212" s="52" t="s">
        <v>349</v>
      </c>
      <c r="F212" s="121" t="s">
        <v>1784</v>
      </c>
      <c r="G212" s="52" t="s">
        <v>516</v>
      </c>
      <c r="H212" s="71" t="s">
        <v>270</v>
      </c>
      <c r="I212" s="71" t="s">
        <v>275</v>
      </c>
      <c r="J212" s="122">
        <v>1288000</v>
      </c>
      <c r="K212" s="249" t="s">
        <v>137</v>
      </c>
      <c r="L212" s="71"/>
      <c r="M212" s="71"/>
      <c r="N212" s="19"/>
      <c r="O212" s="19"/>
      <c r="P212" s="18"/>
      <c r="Q212" s="19"/>
      <c r="R212" s="311"/>
      <c r="S212" s="311"/>
      <c r="T212" s="311"/>
      <c r="U212" s="311"/>
      <c r="V212" s="18"/>
      <c r="W212" s="431"/>
      <c r="X212" s="18"/>
      <c r="Y212" s="18"/>
      <c r="Z212" s="19"/>
      <c r="AA212" s="18"/>
      <c r="AB212" s="311"/>
      <c r="AC212" s="311"/>
      <c r="AD212" s="311"/>
      <c r="AE212" s="20" t="s">
        <v>3695</v>
      </c>
      <c r="AF212" s="54" t="s">
        <v>2715</v>
      </c>
      <c r="AG212" s="54" t="s">
        <v>3537</v>
      </c>
      <c r="AH212" s="54" t="s">
        <v>3451</v>
      </c>
      <c r="AI212" s="52" t="s">
        <v>3467</v>
      </c>
      <c r="AJ212" s="52"/>
      <c r="AK212" s="54" t="s">
        <v>1267</v>
      </c>
      <c r="AL212" s="52" t="s">
        <v>1571</v>
      </c>
      <c r="AM212" s="52" t="s">
        <v>3553</v>
      </c>
      <c r="AN212" s="119"/>
      <c r="AO212" s="119"/>
      <c r="AP212" s="119">
        <f t="shared" si="8"/>
        <v>1288000</v>
      </c>
      <c r="AQ212" s="361">
        <v>23102</v>
      </c>
      <c r="AR212" s="341">
        <v>23102</v>
      </c>
      <c r="AS212" s="341"/>
      <c r="AT212" s="341"/>
      <c r="AU212" s="341"/>
      <c r="AV212" s="311"/>
      <c r="AW212" s="311"/>
      <c r="AX212" s="311"/>
    </row>
    <row r="213" spans="1:50" s="123" customFormat="1" ht="72" hidden="1" x14ac:dyDescent="0.2">
      <c r="A213" s="52" t="s">
        <v>41</v>
      </c>
      <c r="B213" s="52" t="s">
        <v>277</v>
      </c>
      <c r="C213" s="52" t="s">
        <v>276</v>
      </c>
      <c r="D213" s="52" t="s">
        <v>11</v>
      </c>
      <c r="E213" s="52" t="s">
        <v>310</v>
      </c>
      <c r="F213" s="121" t="s">
        <v>1785</v>
      </c>
      <c r="G213" s="52" t="s">
        <v>517</v>
      </c>
      <c r="H213" s="71" t="s">
        <v>303</v>
      </c>
      <c r="I213" s="71" t="s">
        <v>268</v>
      </c>
      <c r="J213" s="122">
        <v>32000</v>
      </c>
      <c r="K213" s="71"/>
      <c r="L213" s="71"/>
      <c r="M213" s="249" t="s">
        <v>137</v>
      </c>
      <c r="N213" s="19"/>
      <c r="O213" s="18" t="s">
        <v>2676</v>
      </c>
      <c r="P213" s="42">
        <v>23080</v>
      </c>
      <c r="Q213" s="19" t="s">
        <v>2419</v>
      </c>
      <c r="R213" s="18" t="s">
        <v>39</v>
      </c>
      <c r="S213" s="19" t="s">
        <v>60</v>
      </c>
      <c r="T213" s="19"/>
      <c r="U213" s="19"/>
      <c r="V213" s="42" t="s">
        <v>2705</v>
      </c>
      <c r="W213" s="74">
        <v>31030</v>
      </c>
      <c r="X213" s="18">
        <v>1</v>
      </c>
      <c r="Y213" s="18" t="s">
        <v>3061</v>
      </c>
      <c r="Z213" s="74">
        <v>31030</v>
      </c>
      <c r="AA213" s="18">
        <v>7014238191</v>
      </c>
      <c r="AB213" s="18" t="s">
        <v>3061</v>
      </c>
      <c r="AC213" s="19"/>
      <c r="AD213" s="74">
        <v>31030</v>
      </c>
      <c r="AE213" s="19" t="s">
        <v>2683</v>
      </c>
      <c r="AF213" s="52" t="s">
        <v>2680</v>
      </c>
      <c r="AG213" s="52" t="s">
        <v>3544</v>
      </c>
      <c r="AH213" s="52" t="s">
        <v>3472</v>
      </c>
      <c r="AI213" s="52" t="s">
        <v>2456</v>
      </c>
      <c r="AJ213" s="52"/>
      <c r="AK213" s="52" t="s">
        <v>1263</v>
      </c>
      <c r="AL213" s="52" t="s">
        <v>1570</v>
      </c>
      <c r="AM213" s="52" t="s">
        <v>3553</v>
      </c>
      <c r="AN213" s="119">
        <v>31030</v>
      </c>
      <c r="AO213" s="119"/>
      <c r="AP213" s="119">
        <f t="shared" si="8"/>
        <v>970</v>
      </c>
      <c r="AQ213" s="354">
        <v>23080</v>
      </c>
      <c r="AR213" s="341">
        <v>23102</v>
      </c>
      <c r="AS213" s="361">
        <v>23102</v>
      </c>
      <c r="AT213" s="361">
        <v>23102</v>
      </c>
      <c r="AU213" s="332" t="s">
        <v>2445</v>
      </c>
      <c r="AV213" s="367">
        <v>31030</v>
      </c>
      <c r="AW213" s="346">
        <v>970</v>
      </c>
      <c r="AX213" s="311"/>
    </row>
    <row r="214" spans="1:50" s="123" customFormat="1" ht="72" x14ac:dyDescent="0.2">
      <c r="A214" s="52" t="s">
        <v>41</v>
      </c>
      <c r="B214" s="52" t="s">
        <v>277</v>
      </c>
      <c r="C214" s="52" t="s">
        <v>276</v>
      </c>
      <c r="D214" s="52" t="s">
        <v>11</v>
      </c>
      <c r="E214" s="52" t="s">
        <v>310</v>
      </c>
      <c r="F214" s="121" t="s">
        <v>1786</v>
      </c>
      <c r="G214" s="52" t="s">
        <v>458</v>
      </c>
      <c r="H214" s="71" t="s">
        <v>267</v>
      </c>
      <c r="I214" s="71" t="s">
        <v>271</v>
      </c>
      <c r="J214" s="122">
        <v>194400</v>
      </c>
      <c r="K214" s="249" t="s">
        <v>137</v>
      </c>
      <c r="L214" s="71"/>
      <c r="M214" s="71"/>
      <c r="N214" s="19"/>
      <c r="O214" s="18" t="s">
        <v>3678</v>
      </c>
      <c r="P214" s="18"/>
      <c r="Q214" s="19" t="s">
        <v>2437</v>
      </c>
      <c r="R214" s="332" t="s">
        <v>12</v>
      </c>
      <c r="S214" s="311" t="s">
        <v>60</v>
      </c>
      <c r="T214" s="311"/>
      <c r="U214" s="311"/>
      <c r="V214" s="18"/>
      <c r="W214" s="74">
        <v>135000</v>
      </c>
      <c r="X214" s="18">
        <v>1</v>
      </c>
      <c r="Y214" s="18"/>
      <c r="Z214" s="74">
        <v>135000</v>
      </c>
      <c r="AA214" s="18"/>
      <c r="AB214" s="332"/>
      <c r="AC214" s="311"/>
      <c r="AD214" s="367">
        <v>135000</v>
      </c>
      <c r="AE214" s="19" t="s">
        <v>2684</v>
      </c>
      <c r="AF214" s="52" t="s">
        <v>2684</v>
      </c>
      <c r="AG214" s="52" t="s">
        <v>3541</v>
      </c>
      <c r="AH214" s="52" t="s">
        <v>3470</v>
      </c>
      <c r="AI214" s="52" t="s">
        <v>3467</v>
      </c>
      <c r="AJ214" s="52"/>
      <c r="AK214" s="52" t="s">
        <v>1263</v>
      </c>
      <c r="AL214" s="52" t="s">
        <v>1570</v>
      </c>
      <c r="AM214" s="52" t="s">
        <v>3553</v>
      </c>
      <c r="AN214" s="119"/>
      <c r="AO214" s="119"/>
      <c r="AP214" s="119">
        <f t="shared" si="8"/>
        <v>194400</v>
      </c>
      <c r="AQ214" s="341">
        <v>23071</v>
      </c>
      <c r="AR214" s="341">
        <v>23102</v>
      </c>
      <c r="AS214" s="361">
        <v>23102</v>
      </c>
      <c r="AT214" s="361">
        <v>23102</v>
      </c>
      <c r="AU214" s="332" t="s">
        <v>2445</v>
      </c>
      <c r="AV214" s="367">
        <v>135000</v>
      </c>
      <c r="AW214" s="346">
        <v>59400</v>
      </c>
      <c r="AX214" s="311"/>
    </row>
    <row r="215" spans="1:50" s="123" customFormat="1" ht="72" hidden="1" x14ac:dyDescent="0.2">
      <c r="A215" s="52" t="s">
        <v>41</v>
      </c>
      <c r="B215" s="52" t="s">
        <v>277</v>
      </c>
      <c r="C215" s="52" t="s">
        <v>276</v>
      </c>
      <c r="D215" s="52" t="s">
        <v>11</v>
      </c>
      <c r="E215" s="52" t="s">
        <v>310</v>
      </c>
      <c r="F215" s="121" t="s">
        <v>1787</v>
      </c>
      <c r="G215" s="52" t="s">
        <v>518</v>
      </c>
      <c r="H215" s="71" t="s">
        <v>317</v>
      </c>
      <c r="I215" s="71" t="s">
        <v>519</v>
      </c>
      <c r="J215" s="122">
        <v>45000</v>
      </c>
      <c r="K215" s="71"/>
      <c r="L215" s="71"/>
      <c r="M215" s="249" t="s">
        <v>137</v>
      </c>
      <c r="N215" s="19"/>
      <c r="O215" s="18" t="s">
        <v>2676</v>
      </c>
      <c r="P215" s="42">
        <v>23080</v>
      </c>
      <c r="Q215" s="19" t="s">
        <v>2419</v>
      </c>
      <c r="R215" s="18" t="s">
        <v>39</v>
      </c>
      <c r="S215" s="19" t="s">
        <v>60</v>
      </c>
      <c r="T215" s="19"/>
      <c r="U215" s="19"/>
      <c r="V215" s="42" t="s">
        <v>2705</v>
      </c>
      <c r="W215" s="50">
        <v>44998.85</v>
      </c>
      <c r="X215" s="18">
        <v>1</v>
      </c>
      <c r="Y215" s="18" t="s">
        <v>3061</v>
      </c>
      <c r="Z215" s="50">
        <v>44998.85</v>
      </c>
      <c r="AA215" s="18">
        <v>7014238191</v>
      </c>
      <c r="AB215" s="18" t="s">
        <v>3061</v>
      </c>
      <c r="AC215" s="19"/>
      <c r="AD215" s="50">
        <v>44998.85</v>
      </c>
      <c r="AE215" s="19" t="s">
        <v>2683</v>
      </c>
      <c r="AF215" s="52" t="s">
        <v>2680</v>
      </c>
      <c r="AG215" s="52" t="s">
        <v>3544</v>
      </c>
      <c r="AH215" s="52" t="s">
        <v>3472</v>
      </c>
      <c r="AI215" s="52" t="s">
        <v>2456</v>
      </c>
      <c r="AJ215" s="52"/>
      <c r="AK215" s="52" t="s">
        <v>1263</v>
      </c>
      <c r="AL215" s="52" t="s">
        <v>1570</v>
      </c>
      <c r="AM215" s="52" t="s">
        <v>3553</v>
      </c>
      <c r="AN215" s="119">
        <v>44998.85</v>
      </c>
      <c r="AO215" s="119"/>
      <c r="AP215" s="119">
        <f t="shared" si="8"/>
        <v>1.1500000000014552</v>
      </c>
      <c r="AQ215" s="354">
        <v>23080</v>
      </c>
      <c r="AR215" s="341">
        <v>23102</v>
      </c>
      <c r="AS215" s="360" t="s">
        <v>3061</v>
      </c>
      <c r="AT215" s="361">
        <v>23102</v>
      </c>
      <c r="AU215" s="332" t="s">
        <v>2445</v>
      </c>
      <c r="AV215" s="309">
        <v>44998.85</v>
      </c>
      <c r="AW215" s="346">
        <v>1</v>
      </c>
      <c r="AX215" s="311"/>
    </row>
    <row r="216" spans="1:50" s="123" customFormat="1" ht="72" hidden="1" x14ac:dyDescent="0.2">
      <c r="A216" s="52" t="s">
        <v>41</v>
      </c>
      <c r="B216" s="52" t="s">
        <v>277</v>
      </c>
      <c r="C216" s="52" t="s">
        <v>276</v>
      </c>
      <c r="D216" s="52" t="s">
        <v>11</v>
      </c>
      <c r="E216" s="52" t="s">
        <v>310</v>
      </c>
      <c r="F216" s="121" t="s">
        <v>1788</v>
      </c>
      <c r="G216" s="52" t="s">
        <v>520</v>
      </c>
      <c r="H216" s="71" t="s">
        <v>269</v>
      </c>
      <c r="I216" s="71" t="s">
        <v>273</v>
      </c>
      <c r="J216" s="122">
        <v>13000</v>
      </c>
      <c r="K216" s="71"/>
      <c r="L216" s="71"/>
      <c r="M216" s="249" t="s">
        <v>137</v>
      </c>
      <c r="N216" s="19"/>
      <c r="O216" s="18" t="s">
        <v>2676</v>
      </c>
      <c r="P216" s="42">
        <v>23080</v>
      </c>
      <c r="Q216" s="19" t="s">
        <v>2419</v>
      </c>
      <c r="R216" s="18" t="s">
        <v>39</v>
      </c>
      <c r="S216" s="19" t="s">
        <v>60</v>
      </c>
      <c r="T216" s="19"/>
      <c r="U216" s="19"/>
      <c r="V216" s="42" t="s">
        <v>2705</v>
      </c>
      <c r="W216" s="74">
        <v>12840</v>
      </c>
      <c r="X216" s="18">
        <v>1</v>
      </c>
      <c r="Y216" s="18" t="s">
        <v>3061</v>
      </c>
      <c r="Z216" s="74">
        <v>12840</v>
      </c>
      <c r="AA216" s="18">
        <v>7014238191</v>
      </c>
      <c r="AB216" s="18" t="s">
        <v>3061</v>
      </c>
      <c r="AC216" s="19"/>
      <c r="AD216" s="74">
        <v>12840</v>
      </c>
      <c r="AE216" s="19" t="s">
        <v>2683</v>
      </c>
      <c r="AF216" s="52" t="s">
        <v>2680</v>
      </c>
      <c r="AG216" s="52" t="s">
        <v>3544</v>
      </c>
      <c r="AH216" s="52" t="s">
        <v>3472</v>
      </c>
      <c r="AI216" s="52" t="s">
        <v>2456</v>
      </c>
      <c r="AJ216" s="52"/>
      <c r="AK216" s="52" t="s">
        <v>1263</v>
      </c>
      <c r="AL216" s="52" t="s">
        <v>1570</v>
      </c>
      <c r="AM216" s="52" t="s">
        <v>3553</v>
      </c>
      <c r="AN216" s="119">
        <v>12840</v>
      </c>
      <c r="AO216" s="119"/>
      <c r="AP216" s="119">
        <f t="shared" si="8"/>
        <v>160</v>
      </c>
      <c r="AQ216" s="354">
        <v>23080</v>
      </c>
      <c r="AR216" s="341">
        <v>23102</v>
      </c>
      <c r="AS216" s="360" t="s">
        <v>3061</v>
      </c>
      <c r="AT216" s="361">
        <v>23102</v>
      </c>
      <c r="AU216" s="332" t="s">
        <v>2445</v>
      </c>
      <c r="AV216" s="367">
        <v>12840</v>
      </c>
      <c r="AW216" s="346">
        <v>160</v>
      </c>
      <c r="AX216" s="311"/>
    </row>
    <row r="217" spans="1:50" s="123" customFormat="1" ht="72" hidden="1" x14ac:dyDescent="0.2">
      <c r="A217" s="52" t="s">
        <v>41</v>
      </c>
      <c r="B217" s="52" t="s">
        <v>277</v>
      </c>
      <c r="C217" s="52" t="s">
        <v>276</v>
      </c>
      <c r="D217" s="52" t="s">
        <v>11</v>
      </c>
      <c r="E217" s="52" t="s">
        <v>310</v>
      </c>
      <c r="F217" s="121" t="s">
        <v>1789</v>
      </c>
      <c r="G217" s="52" t="s">
        <v>521</v>
      </c>
      <c r="H217" s="71" t="s">
        <v>267</v>
      </c>
      <c r="I217" s="71" t="s">
        <v>273</v>
      </c>
      <c r="J217" s="122">
        <v>79800</v>
      </c>
      <c r="K217" s="71"/>
      <c r="L217" s="71"/>
      <c r="M217" s="249" t="s">
        <v>137</v>
      </c>
      <c r="N217" s="19"/>
      <c r="O217" s="18" t="s">
        <v>2676</v>
      </c>
      <c r="P217" s="42">
        <v>23080</v>
      </c>
      <c r="Q217" s="19" t="s">
        <v>2419</v>
      </c>
      <c r="R217" s="18" t="s">
        <v>39</v>
      </c>
      <c r="S217" s="19" t="s">
        <v>60</v>
      </c>
      <c r="T217" s="19"/>
      <c r="U217" s="19"/>
      <c r="V217" s="42" t="s">
        <v>2705</v>
      </c>
      <c r="W217" s="74">
        <v>35952</v>
      </c>
      <c r="X217" s="18">
        <v>1</v>
      </c>
      <c r="Y217" s="18" t="s">
        <v>3061</v>
      </c>
      <c r="Z217" s="74">
        <v>35952</v>
      </c>
      <c r="AA217" s="18">
        <v>7014238191</v>
      </c>
      <c r="AB217" s="18" t="s">
        <v>3061</v>
      </c>
      <c r="AC217" s="19"/>
      <c r="AD217" s="74">
        <v>35952</v>
      </c>
      <c r="AE217" s="19" t="s">
        <v>2683</v>
      </c>
      <c r="AF217" s="52" t="s">
        <v>2680</v>
      </c>
      <c r="AG217" s="52" t="s">
        <v>3544</v>
      </c>
      <c r="AH217" s="52" t="s">
        <v>3472</v>
      </c>
      <c r="AI217" s="52" t="s">
        <v>2456</v>
      </c>
      <c r="AJ217" s="52"/>
      <c r="AK217" s="52" t="s">
        <v>1263</v>
      </c>
      <c r="AL217" s="52" t="s">
        <v>1570</v>
      </c>
      <c r="AM217" s="52" t="s">
        <v>3553</v>
      </c>
      <c r="AN217" s="119">
        <v>35952</v>
      </c>
      <c r="AO217" s="119"/>
      <c r="AP217" s="119">
        <f t="shared" si="8"/>
        <v>43848</v>
      </c>
      <c r="AQ217" s="354">
        <v>23080</v>
      </c>
      <c r="AR217" s="341">
        <v>23102</v>
      </c>
      <c r="AS217" s="360" t="s">
        <v>3061</v>
      </c>
      <c r="AT217" s="361">
        <v>23102</v>
      </c>
      <c r="AU217" s="332" t="s">
        <v>2445</v>
      </c>
      <c r="AV217" s="367">
        <v>35952</v>
      </c>
      <c r="AW217" s="346">
        <v>43848</v>
      </c>
      <c r="AX217" s="311"/>
    </row>
    <row r="218" spans="1:50" s="123" customFormat="1" ht="72" hidden="1" x14ac:dyDescent="0.2">
      <c r="A218" s="52" t="s">
        <v>41</v>
      </c>
      <c r="B218" s="52" t="s">
        <v>277</v>
      </c>
      <c r="C218" s="52" t="s">
        <v>276</v>
      </c>
      <c r="D218" s="52" t="s">
        <v>11</v>
      </c>
      <c r="E218" s="52" t="s">
        <v>310</v>
      </c>
      <c r="F218" s="121" t="s">
        <v>1790</v>
      </c>
      <c r="G218" s="52" t="s">
        <v>522</v>
      </c>
      <c r="H218" s="71" t="s">
        <v>270</v>
      </c>
      <c r="I218" s="71" t="s">
        <v>274</v>
      </c>
      <c r="J218" s="122">
        <v>18500</v>
      </c>
      <c r="K218" s="71"/>
      <c r="L218" s="71"/>
      <c r="M218" s="249" t="s">
        <v>137</v>
      </c>
      <c r="N218" s="19"/>
      <c r="O218" s="18" t="s">
        <v>2676</v>
      </c>
      <c r="P218" s="42">
        <v>23080</v>
      </c>
      <c r="Q218" s="19" t="s">
        <v>2419</v>
      </c>
      <c r="R218" s="18" t="s">
        <v>39</v>
      </c>
      <c r="S218" s="19" t="s">
        <v>60</v>
      </c>
      <c r="T218" s="19"/>
      <c r="U218" s="19"/>
      <c r="V218" s="42" t="s">
        <v>2705</v>
      </c>
      <c r="W218" s="74">
        <v>18500</v>
      </c>
      <c r="X218" s="18">
        <v>1</v>
      </c>
      <c r="Y218" s="18" t="s">
        <v>3061</v>
      </c>
      <c r="Z218" s="74">
        <v>18500</v>
      </c>
      <c r="AA218" s="18">
        <v>7014238191</v>
      </c>
      <c r="AB218" s="18" t="s">
        <v>3061</v>
      </c>
      <c r="AC218" s="19"/>
      <c r="AD218" s="74">
        <v>18500</v>
      </c>
      <c r="AE218" s="19" t="s">
        <v>2683</v>
      </c>
      <c r="AF218" s="52" t="s">
        <v>2680</v>
      </c>
      <c r="AG218" s="52" t="s">
        <v>3544</v>
      </c>
      <c r="AH218" s="52" t="s">
        <v>3472</v>
      </c>
      <c r="AI218" s="52" t="s">
        <v>2456</v>
      </c>
      <c r="AJ218" s="52"/>
      <c r="AK218" s="52" t="s">
        <v>1263</v>
      </c>
      <c r="AL218" s="52" t="s">
        <v>1570</v>
      </c>
      <c r="AM218" s="52" t="s">
        <v>3553</v>
      </c>
      <c r="AN218" s="119">
        <v>14445</v>
      </c>
      <c r="AO218" s="119"/>
      <c r="AP218" s="119">
        <f t="shared" si="8"/>
        <v>4055</v>
      </c>
      <c r="AQ218" s="354">
        <v>23080</v>
      </c>
      <c r="AR218" s="341">
        <v>23102</v>
      </c>
      <c r="AS218" s="360" t="s">
        <v>3061</v>
      </c>
      <c r="AT218" s="361">
        <v>23102</v>
      </c>
      <c r="AU218" s="332" t="s">
        <v>2445</v>
      </c>
      <c r="AV218" s="367">
        <v>18500</v>
      </c>
      <c r="AW218" s="346">
        <v>0</v>
      </c>
      <c r="AX218" s="311"/>
    </row>
    <row r="219" spans="1:50" s="123" customFormat="1" ht="72" hidden="1" x14ac:dyDescent="0.2">
      <c r="A219" s="52" t="s">
        <v>41</v>
      </c>
      <c r="B219" s="52" t="s">
        <v>277</v>
      </c>
      <c r="C219" s="52" t="s">
        <v>276</v>
      </c>
      <c r="D219" s="52" t="s">
        <v>286</v>
      </c>
      <c r="E219" s="52" t="s">
        <v>310</v>
      </c>
      <c r="F219" s="121" t="s">
        <v>1791</v>
      </c>
      <c r="G219" s="52" t="s">
        <v>523</v>
      </c>
      <c r="H219" s="71" t="s">
        <v>270</v>
      </c>
      <c r="I219" s="71" t="s">
        <v>274</v>
      </c>
      <c r="J219" s="122">
        <v>138000</v>
      </c>
      <c r="K219" s="71"/>
      <c r="L219" s="71"/>
      <c r="M219" s="249" t="s">
        <v>137</v>
      </c>
      <c r="N219" s="19"/>
      <c r="O219" s="18" t="s">
        <v>2716</v>
      </c>
      <c r="P219" s="42">
        <v>23080</v>
      </c>
      <c r="Q219" s="20" t="s">
        <v>2429</v>
      </c>
      <c r="R219" s="18" t="s">
        <v>39</v>
      </c>
      <c r="S219" s="18" t="s">
        <v>116</v>
      </c>
      <c r="T219" s="18" t="s">
        <v>2717</v>
      </c>
      <c r="U219" s="19"/>
      <c r="V219" s="42" t="s">
        <v>2705</v>
      </c>
      <c r="W219" s="74">
        <v>138000</v>
      </c>
      <c r="X219" s="18">
        <v>1</v>
      </c>
      <c r="Y219" s="42">
        <v>23110</v>
      </c>
      <c r="Z219" s="74">
        <v>138000</v>
      </c>
      <c r="AA219" s="18">
        <v>7014192295</v>
      </c>
      <c r="AB219" s="42">
        <v>23110</v>
      </c>
      <c r="AC219" s="19"/>
      <c r="AD219" s="74">
        <v>138000</v>
      </c>
      <c r="AE219" s="19" t="s">
        <v>2683</v>
      </c>
      <c r="AF219" s="52" t="s">
        <v>2680</v>
      </c>
      <c r="AG219" s="52" t="s">
        <v>3544</v>
      </c>
      <c r="AH219" s="52" t="s">
        <v>3472</v>
      </c>
      <c r="AI219" s="52" t="s">
        <v>2456</v>
      </c>
      <c r="AJ219" s="52"/>
      <c r="AK219" s="52" t="s">
        <v>1263</v>
      </c>
      <c r="AL219" s="52" t="s">
        <v>1570</v>
      </c>
      <c r="AM219" s="52" t="s">
        <v>3553</v>
      </c>
      <c r="AN219" s="122">
        <v>138000</v>
      </c>
      <c r="AO219" s="119"/>
      <c r="AP219" s="119">
        <f t="shared" si="8"/>
        <v>0</v>
      </c>
      <c r="AQ219" s="354">
        <v>23080</v>
      </c>
      <c r="AR219" s="341">
        <v>23102</v>
      </c>
      <c r="AS219" s="355">
        <v>23110</v>
      </c>
      <c r="AT219" s="361">
        <v>23102</v>
      </c>
      <c r="AU219" s="332" t="s">
        <v>2445</v>
      </c>
      <c r="AV219" s="367">
        <v>138000</v>
      </c>
      <c r="AW219" s="346">
        <v>0</v>
      </c>
      <c r="AX219" s="311"/>
    </row>
    <row r="220" spans="1:50" s="123" customFormat="1" ht="72" hidden="1" x14ac:dyDescent="0.2">
      <c r="A220" s="52" t="s">
        <v>41</v>
      </c>
      <c r="B220" s="52" t="s">
        <v>277</v>
      </c>
      <c r="C220" s="52" t="s">
        <v>276</v>
      </c>
      <c r="D220" s="52" t="s">
        <v>286</v>
      </c>
      <c r="E220" s="52" t="s">
        <v>310</v>
      </c>
      <c r="F220" s="121" t="s">
        <v>1792</v>
      </c>
      <c r="G220" s="52" t="s">
        <v>524</v>
      </c>
      <c r="H220" s="71" t="s">
        <v>319</v>
      </c>
      <c r="I220" s="71" t="s">
        <v>271</v>
      </c>
      <c r="J220" s="122">
        <v>7000</v>
      </c>
      <c r="K220" s="71"/>
      <c r="L220" s="71"/>
      <c r="M220" s="249" t="s">
        <v>137</v>
      </c>
      <c r="N220" s="19"/>
      <c r="O220" s="18" t="s">
        <v>2704</v>
      </c>
      <c r="P220" s="42">
        <v>23080</v>
      </c>
      <c r="Q220" s="20" t="s">
        <v>2429</v>
      </c>
      <c r="R220" s="18" t="s">
        <v>39</v>
      </c>
      <c r="S220" s="18" t="s">
        <v>116</v>
      </c>
      <c r="T220" s="18" t="s">
        <v>2718</v>
      </c>
      <c r="U220" s="19"/>
      <c r="V220" s="42" t="s">
        <v>2705</v>
      </c>
      <c r="W220" s="74">
        <v>6400</v>
      </c>
      <c r="X220" s="18">
        <v>1</v>
      </c>
      <c r="Y220" s="42">
        <v>23110</v>
      </c>
      <c r="Z220" s="74">
        <v>6400</v>
      </c>
      <c r="AA220" s="18">
        <v>7014208368</v>
      </c>
      <c r="AB220" s="42">
        <v>23110</v>
      </c>
      <c r="AC220" s="19"/>
      <c r="AD220" s="74">
        <v>6400</v>
      </c>
      <c r="AE220" s="19" t="s">
        <v>2683</v>
      </c>
      <c r="AF220" s="52" t="s">
        <v>2680</v>
      </c>
      <c r="AG220" s="52" t="s">
        <v>3544</v>
      </c>
      <c r="AH220" s="52" t="s">
        <v>3472</v>
      </c>
      <c r="AI220" s="52" t="s">
        <v>2456</v>
      </c>
      <c r="AJ220" s="52"/>
      <c r="AK220" s="52" t="s">
        <v>1263</v>
      </c>
      <c r="AL220" s="52" t="s">
        <v>1570</v>
      </c>
      <c r="AM220" s="52" t="s">
        <v>3553</v>
      </c>
      <c r="AN220" s="119">
        <v>6400</v>
      </c>
      <c r="AO220" s="119"/>
      <c r="AP220" s="119">
        <f t="shared" si="8"/>
        <v>600</v>
      </c>
      <c r="AQ220" s="354">
        <v>23080</v>
      </c>
      <c r="AR220" s="341">
        <v>23102</v>
      </c>
      <c r="AS220" s="355">
        <v>23110</v>
      </c>
      <c r="AT220" s="361">
        <v>23102</v>
      </c>
      <c r="AU220" s="332" t="s">
        <v>2445</v>
      </c>
      <c r="AV220" s="367">
        <v>6400</v>
      </c>
      <c r="AW220" s="346">
        <v>600</v>
      </c>
      <c r="AX220" s="311"/>
    </row>
    <row r="221" spans="1:50" s="123" customFormat="1" ht="72" hidden="1" x14ac:dyDescent="0.2">
      <c r="A221" s="52" t="s">
        <v>41</v>
      </c>
      <c r="B221" s="52" t="s">
        <v>277</v>
      </c>
      <c r="C221" s="52" t="s">
        <v>276</v>
      </c>
      <c r="D221" s="52" t="s">
        <v>286</v>
      </c>
      <c r="E221" s="52" t="s">
        <v>310</v>
      </c>
      <c r="F221" s="121" t="s">
        <v>1793</v>
      </c>
      <c r="G221" s="52" t="s">
        <v>525</v>
      </c>
      <c r="H221" s="71" t="s">
        <v>303</v>
      </c>
      <c r="I221" s="71" t="s">
        <v>274</v>
      </c>
      <c r="J221" s="122">
        <v>438000</v>
      </c>
      <c r="K221" s="71"/>
      <c r="L221" s="71"/>
      <c r="M221" s="249" t="s">
        <v>137</v>
      </c>
      <c r="N221" s="19"/>
      <c r="O221" s="18" t="s">
        <v>2719</v>
      </c>
      <c r="P221" s="42">
        <v>23080</v>
      </c>
      <c r="Q221" s="20" t="s">
        <v>2429</v>
      </c>
      <c r="R221" s="18" t="s">
        <v>39</v>
      </c>
      <c r="S221" s="18" t="s">
        <v>116</v>
      </c>
      <c r="T221" s="18"/>
      <c r="U221" s="19"/>
      <c r="V221" s="42" t="s">
        <v>2705</v>
      </c>
      <c r="W221" s="74">
        <v>438000</v>
      </c>
      <c r="X221" s="18">
        <v>1</v>
      </c>
      <c r="Y221" s="42">
        <v>23110</v>
      </c>
      <c r="Z221" s="74">
        <v>438000</v>
      </c>
      <c r="AA221" s="18">
        <v>7014207130</v>
      </c>
      <c r="AB221" s="42">
        <v>23110</v>
      </c>
      <c r="AC221" s="19"/>
      <c r="AD221" s="74">
        <v>438000</v>
      </c>
      <c r="AE221" s="19" t="s">
        <v>2683</v>
      </c>
      <c r="AF221" s="52" t="s">
        <v>2680</v>
      </c>
      <c r="AG221" s="52" t="s">
        <v>3544</v>
      </c>
      <c r="AH221" s="52" t="s">
        <v>3472</v>
      </c>
      <c r="AI221" s="52" t="s">
        <v>2456</v>
      </c>
      <c r="AJ221" s="52"/>
      <c r="AK221" s="52" t="s">
        <v>1263</v>
      </c>
      <c r="AL221" s="52" t="s">
        <v>1570</v>
      </c>
      <c r="AM221" s="52" t="s">
        <v>3553</v>
      </c>
      <c r="AN221" s="122">
        <v>438000</v>
      </c>
      <c r="AO221" s="119"/>
      <c r="AP221" s="119">
        <f t="shared" si="8"/>
        <v>0</v>
      </c>
      <c r="AQ221" s="354">
        <v>23080</v>
      </c>
      <c r="AR221" s="341">
        <v>23102</v>
      </c>
      <c r="AS221" s="355">
        <v>23110</v>
      </c>
      <c r="AT221" s="361">
        <v>23102</v>
      </c>
      <c r="AU221" s="332" t="s">
        <v>2445</v>
      </c>
      <c r="AV221" s="367">
        <v>438000</v>
      </c>
      <c r="AW221" s="346">
        <v>0</v>
      </c>
      <c r="AX221" s="311"/>
    </row>
    <row r="222" spans="1:50" s="123" customFormat="1" ht="72" hidden="1" x14ac:dyDescent="0.2">
      <c r="A222" s="52" t="s">
        <v>41</v>
      </c>
      <c r="B222" s="52" t="s">
        <v>277</v>
      </c>
      <c r="C222" s="52" t="s">
        <v>276</v>
      </c>
      <c r="D222" s="52" t="s">
        <v>286</v>
      </c>
      <c r="E222" s="52" t="s">
        <v>310</v>
      </c>
      <c r="F222" s="121" t="s">
        <v>1794</v>
      </c>
      <c r="G222" s="52" t="s">
        <v>526</v>
      </c>
      <c r="H222" s="71" t="s">
        <v>270</v>
      </c>
      <c r="I222" s="71" t="s">
        <v>274</v>
      </c>
      <c r="J222" s="122">
        <v>200000</v>
      </c>
      <c r="K222" s="71"/>
      <c r="L222" s="71"/>
      <c r="M222" s="249" t="s">
        <v>137</v>
      </c>
      <c r="N222" s="19"/>
      <c r="O222" s="18" t="s">
        <v>2720</v>
      </c>
      <c r="P222" s="42">
        <v>23080</v>
      </c>
      <c r="Q222" s="19" t="s">
        <v>2430</v>
      </c>
      <c r="R222" s="18" t="s">
        <v>39</v>
      </c>
      <c r="S222" s="18" t="s">
        <v>14</v>
      </c>
      <c r="T222" s="18"/>
      <c r="U222" s="19"/>
      <c r="V222" s="42" t="s">
        <v>2705</v>
      </c>
      <c r="W222" s="50">
        <v>199116.3</v>
      </c>
      <c r="X222" s="18">
        <v>1</v>
      </c>
      <c r="Y222" s="42">
        <v>23090</v>
      </c>
      <c r="Z222" s="50">
        <v>199116.3</v>
      </c>
      <c r="AA222" s="18">
        <v>7014208336</v>
      </c>
      <c r="AB222" s="48">
        <v>23090</v>
      </c>
      <c r="AC222" s="42">
        <v>23090</v>
      </c>
      <c r="AD222" s="50">
        <v>199116.3</v>
      </c>
      <c r="AE222" s="19" t="s">
        <v>3676</v>
      </c>
      <c r="AF222" s="52" t="s">
        <v>2694</v>
      </c>
      <c r="AG222" s="52" t="s">
        <v>3544</v>
      </c>
      <c r="AH222" s="52" t="s">
        <v>3475</v>
      </c>
      <c r="AI222" s="52" t="s">
        <v>2456</v>
      </c>
      <c r="AJ222" s="52"/>
      <c r="AK222" s="52" t="s">
        <v>1263</v>
      </c>
      <c r="AL222" s="52" t="s">
        <v>1570</v>
      </c>
      <c r="AM222" s="52" t="s">
        <v>3553</v>
      </c>
      <c r="AN222" s="119">
        <v>199116.3</v>
      </c>
      <c r="AO222" s="119"/>
      <c r="AP222" s="119">
        <f t="shared" si="8"/>
        <v>883.70000000001164</v>
      </c>
      <c r="AQ222" s="354">
        <v>23080</v>
      </c>
      <c r="AR222" s="341">
        <v>23102</v>
      </c>
      <c r="AS222" s="355">
        <v>23090</v>
      </c>
      <c r="AT222" s="355">
        <v>23090</v>
      </c>
      <c r="AU222" s="332" t="s">
        <v>2445</v>
      </c>
      <c r="AV222" s="309">
        <v>199116.3</v>
      </c>
      <c r="AW222" s="346">
        <v>883</v>
      </c>
      <c r="AX222" s="311"/>
    </row>
    <row r="223" spans="1:50" s="123" customFormat="1" ht="72" hidden="1" x14ac:dyDescent="0.2">
      <c r="A223" s="52" t="s">
        <v>41</v>
      </c>
      <c r="B223" s="52" t="s">
        <v>277</v>
      </c>
      <c r="C223" s="52" t="s">
        <v>276</v>
      </c>
      <c r="D223" s="52" t="s">
        <v>286</v>
      </c>
      <c r="E223" s="52" t="s">
        <v>310</v>
      </c>
      <c r="F223" s="121" t="s">
        <v>1795</v>
      </c>
      <c r="G223" s="52" t="s">
        <v>527</v>
      </c>
      <c r="H223" s="71" t="s">
        <v>317</v>
      </c>
      <c r="I223" s="71" t="s">
        <v>271</v>
      </c>
      <c r="J223" s="122">
        <v>132500</v>
      </c>
      <c r="K223" s="71"/>
      <c r="L223" s="71"/>
      <c r="M223" s="249" t="s">
        <v>137</v>
      </c>
      <c r="N223" s="19"/>
      <c r="O223" s="18" t="s">
        <v>2707</v>
      </c>
      <c r="P223" s="42">
        <v>23080</v>
      </c>
      <c r="Q223" s="19" t="s">
        <v>2438</v>
      </c>
      <c r="R223" s="18" t="s">
        <v>39</v>
      </c>
      <c r="S223" s="18" t="s">
        <v>60</v>
      </c>
      <c r="T223" s="18" t="s">
        <v>2721</v>
      </c>
      <c r="U223" s="19"/>
      <c r="V223" s="42" t="s">
        <v>2705</v>
      </c>
      <c r="W223" s="74">
        <v>132500</v>
      </c>
      <c r="X223" s="18">
        <v>1</v>
      </c>
      <c r="Y223" s="42">
        <v>23110</v>
      </c>
      <c r="Z223" s="74">
        <v>132500</v>
      </c>
      <c r="AA223" s="18">
        <v>7014238177</v>
      </c>
      <c r="AB223" s="42">
        <v>23110</v>
      </c>
      <c r="AC223" s="19"/>
      <c r="AD223" s="74">
        <v>132500</v>
      </c>
      <c r="AE223" s="19" t="s">
        <v>2683</v>
      </c>
      <c r="AF223" s="52" t="s">
        <v>2680</v>
      </c>
      <c r="AG223" s="52" t="s">
        <v>3544</v>
      </c>
      <c r="AH223" s="52" t="s">
        <v>3472</v>
      </c>
      <c r="AI223" s="52" t="s">
        <v>2456</v>
      </c>
      <c r="AJ223" s="52"/>
      <c r="AK223" s="52" t="s">
        <v>1263</v>
      </c>
      <c r="AL223" s="52" t="s">
        <v>1570</v>
      </c>
      <c r="AM223" s="52" t="s">
        <v>3553</v>
      </c>
      <c r="AN223" s="119">
        <v>132500</v>
      </c>
      <c r="AO223" s="119"/>
      <c r="AP223" s="119">
        <f t="shared" si="8"/>
        <v>0</v>
      </c>
      <c r="AQ223" s="354">
        <v>23080</v>
      </c>
      <c r="AR223" s="341">
        <v>23102</v>
      </c>
      <c r="AS223" s="355">
        <v>23110</v>
      </c>
      <c r="AT223" s="361">
        <v>23102</v>
      </c>
      <c r="AU223" s="332" t="s">
        <v>2445</v>
      </c>
      <c r="AV223" s="367">
        <v>132500</v>
      </c>
      <c r="AW223" s="346">
        <v>0</v>
      </c>
      <c r="AX223" s="311"/>
    </row>
    <row r="224" spans="1:50" s="123" customFormat="1" ht="72" hidden="1" x14ac:dyDescent="0.2">
      <c r="A224" s="52" t="s">
        <v>41</v>
      </c>
      <c r="B224" s="52" t="s">
        <v>277</v>
      </c>
      <c r="C224" s="52" t="s">
        <v>276</v>
      </c>
      <c r="D224" s="52" t="s">
        <v>286</v>
      </c>
      <c r="E224" s="52" t="s">
        <v>310</v>
      </c>
      <c r="F224" s="121" t="s">
        <v>1796</v>
      </c>
      <c r="G224" s="52" t="s">
        <v>528</v>
      </c>
      <c r="H224" s="71" t="s">
        <v>272</v>
      </c>
      <c r="I224" s="71" t="s">
        <v>271</v>
      </c>
      <c r="J224" s="122">
        <v>15000</v>
      </c>
      <c r="K224" s="71"/>
      <c r="L224" s="71"/>
      <c r="M224" s="249" t="s">
        <v>137</v>
      </c>
      <c r="N224" s="19"/>
      <c r="O224" s="42" t="s">
        <v>2704</v>
      </c>
      <c r="P224" s="42">
        <v>23080</v>
      </c>
      <c r="Q224" s="20" t="s">
        <v>2429</v>
      </c>
      <c r="R224" s="18" t="s">
        <v>39</v>
      </c>
      <c r="S224" s="18" t="s">
        <v>116</v>
      </c>
      <c r="T224" s="18" t="s">
        <v>2722</v>
      </c>
      <c r="U224" s="19"/>
      <c r="V224" s="42" t="s">
        <v>2705</v>
      </c>
      <c r="W224" s="74">
        <v>14700</v>
      </c>
      <c r="X224" s="18">
        <v>1</v>
      </c>
      <c r="Y224" s="42">
        <v>23110</v>
      </c>
      <c r="Z224" s="74">
        <v>14700</v>
      </c>
      <c r="AA224" s="18">
        <v>7014208368</v>
      </c>
      <c r="AB224" s="42">
        <v>23110</v>
      </c>
      <c r="AC224" s="19"/>
      <c r="AD224" s="74">
        <v>14700</v>
      </c>
      <c r="AE224" s="19" t="s">
        <v>2683</v>
      </c>
      <c r="AF224" s="52" t="s">
        <v>2680</v>
      </c>
      <c r="AG224" s="52" t="s">
        <v>3544</v>
      </c>
      <c r="AH224" s="52" t="s">
        <v>3472</v>
      </c>
      <c r="AI224" s="52" t="s">
        <v>2456</v>
      </c>
      <c r="AJ224" s="52"/>
      <c r="AK224" s="52" t="s">
        <v>1263</v>
      </c>
      <c r="AL224" s="52" t="s">
        <v>1570</v>
      </c>
      <c r="AM224" s="52" t="s">
        <v>3553</v>
      </c>
      <c r="AN224" s="119">
        <v>14700</v>
      </c>
      <c r="AO224" s="119"/>
      <c r="AP224" s="119">
        <f t="shared" si="8"/>
        <v>300</v>
      </c>
      <c r="AQ224" s="354">
        <v>23080</v>
      </c>
      <c r="AR224" s="341">
        <v>23102</v>
      </c>
      <c r="AS224" s="355">
        <v>23110</v>
      </c>
      <c r="AT224" s="361">
        <v>23102</v>
      </c>
      <c r="AU224" s="332" t="s">
        <v>2445</v>
      </c>
      <c r="AV224" s="367">
        <v>14700</v>
      </c>
      <c r="AW224" s="346">
        <v>300</v>
      </c>
      <c r="AX224" s="311"/>
    </row>
    <row r="225" spans="1:50" s="123" customFormat="1" ht="72" hidden="1" x14ac:dyDescent="0.2">
      <c r="A225" s="52" t="s">
        <v>41</v>
      </c>
      <c r="B225" s="52" t="s">
        <v>277</v>
      </c>
      <c r="C225" s="52" t="s">
        <v>276</v>
      </c>
      <c r="D225" s="52" t="s">
        <v>10</v>
      </c>
      <c r="E225" s="52" t="s">
        <v>311</v>
      </c>
      <c r="F225" s="121" t="s">
        <v>1797</v>
      </c>
      <c r="G225" s="52" t="s">
        <v>529</v>
      </c>
      <c r="H225" s="71" t="s">
        <v>270</v>
      </c>
      <c r="I225" s="71" t="s">
        <v>273</v>
      </c>
      <c r="J225" s="122">
        <v>130000</v>
      </c>
      <c r="K225" s="249" t="s">
        <v>137</v>
      </c>
      <c r="L225" s="71"/>
      <c r="M225" s="71"/>
      <c r="N225" s="19"/>
      <c r="O225" s="18" t="s">
        <v>3696</v>
      </c>
      <c r="P225" s="42">
        <v>23114</v>
      </c>
      <c r="Q225" s="19" t="s">
        <v>2439</v>
      </c>
      <c r="R225" s="18" t="s">
        <v>39</v>
      </c>
      <c r="S225" s="18" t="s">
        <v>60</v>
      </c>
      <c r="T225" s="19"/>
      <c r="U225" s="19"/>
      <c r="V225" s="18" t="s">
        <v>3697</v>
      </c>
      <c r="W225" s="74">
        <v>129470</v>
      </c>
      <c r="X225" s="18">
        <v>1</v>
      </c>
      <c r="Y225" s="18"/>
      <c r="Z225" s="74">
        <v>129470</v>
      </c>
      <c r="AA225" s="18">
        <v>7014335109</v>
      </c>
      <c r="AB225" s="19"/>
      <c r="AC225" s="19"/>
      <c r="AD225" s="74">
        <v>129470</v>
      </c>
      <c r="AE225" s="19" t="s">
        <v>2680</v>
      </c>
      <c r="AF225" s="52" t="s">
        <v>2684</v>
      </c>
      <c r="AG225" s="52" t="s">
        <v>3541</v>
      </c>
      <c r="AH225" s="52" t="s">
        <v>3470</v>
      </c>
      <c r="AI225" s="52" t="s">
        <v>2456</v>
      </c>
      <c r="AJ225" s="52"/>
      <c r="AK225" s="54" t="s">
        <v>1268</v>
      </c>
      <c r="AL225" s="52" t="s">
        <v>1571</v>
      </c>
      <c r="AM225" s="52" t="s">
        <v>3553</v>
      </c>
      <c r="AN225" s="119">
        <v>129470</v>
      </c>
      <c r="AO225" s="119"/>
      <c r="AP225" s="119">
        <f t="shared" si="8"/>
        <v>530</v>
      </c>
      <c r="AQ225" s="355">
        <v>23114</v>
      </c>
      <c r="AR225" s="341">
        <v>23102</v>
      </c>
      <c r="AS225" s="361">
        <v>23102</v>
      </c>
      <c r="AT225" s="361">
        <v>23102</v>
      </c>
      <c r="AU225" s="361">
        <v>23102</v>
      </c>
      <c r="AV225" s="371">
        <v>129470</v>
      </c>
      <c r="AW225" s="353">
        <v>530</v>
      </c>
      <c r="AX225" s="311"/>
    </row>
    <row r="226" spans="1:50" s="123" customFormat="1" ht="90" hidden="1" x14ac:dyDescent="0.2">
      <c r="A226" s="52" t="s">
        <v>41</v>
      </c>
      <c r="B226" s="52" t="s">
        <v>277</v>
      </c>
      <c r="C226" s="52" t="s">
        <v>276</v>
      </c>
      <c r="D226" s="52" t="s">
        <v>10</v>
      </c>
      <c r="E226" s="52" t="s">
        <v>311</v>
      </c>
      <c r="F226" s="121" t="s">
        <v>1798</v>
      </c>
      <c r="G226" s="52" t="s">
        <v>530</v>
      </c>
      <c r="H226" s="71" t="s">
        <v>531</v>
      </c>
      <c r="I226" s="71" t="s">
        <v>271</v>
      </c>
      <c r="J226" s="122">
        <v>2200000</v>
      </c>
      <c r="K226" s="249" t="s">
        <v>137</v>
      </c>
      <c r="L226" s="71"/>
      <c r="M226" s="71"/>
      <c r="N226" s="19"/>
      <c r="O226" s="18" t="s">
        <v>3696</v>
      </c>
      <c r="P226" s="42">
        <v>23114</v>
      </c>
      <c r="Q226" s="19" t="s">
        <v>2439</v>
      </c>
      <c r="R226" s="18" t="s">
        <v>39</v>
      </c>
      <c r="S226" s="18" t="s">
        <v>60</v>
      </c>
      <c r="T226" s="19"/>
      <c r="U226" s="19"/>
      <c r="V226" s="18" t="s">
        <v>3697</v>
      </c>
      <c r="W226" s="74">
        <v>2193500</v>
      </c>
      <c r="X226" s="18">
        <v>1</v>
      </c>
      <c r="Y226" s="18"/>
      <c r="Z226" s="74">
        <v>2193500</v>
      </c>
      <c r="AA226" s="18">
        <v>7014335109</v>
      </c>
      <c r="AB226" s="19"/>
      <c r="AC226" s="19"/>
      <c r="AD226" s="74">
        <v>2193500</v>
      </c>
      <c r="AE226" s="19" t="s">
        <v>2680</v>
      </c>
      <c r="AF226" s="52" t="s">
        <v>2684</v>
      </c>
      <c r="AG226" s="52" t="s">
        <v>3541</v>
      </c>
      <c r="AH226" s="52" t="s">
        <v>3470</v>
      </c>
      <c r="AI226" s="52" t="s">
        <v>2456</v>
      </c>
      <c r="AJ226" s="52"/>
      <c r="AK226" s="54" t="s">
        <v>1268</v>
      </c>
      <c r="AL226" s="52" t="s">
        <v>1571</v>
      </c>
      <c r="AM226" s="52" t="s">
        <v>3553</v>
      </c>
      <c r="AN226" s="119">
        <v>2193500</v>
      </c>
      <c r="AO226" s="119"/>
      <c r="AP226" s="119">
        <f t="shared" si="8"/>
        <v>6500</v>
      </c>
      <c r="AQ226" s="355">
        <v>23114</v>
      </c>
      <c r="AR226" s="341">
        <v>23102</v>
      </c>
      <c r="AS226" s="361">
        <v>23102</v>
      </c>
      <c r="AT226" s="361">
        <v>23102</v>
      </c>
      <c r="AU226" s="361">
        <v>23102</v>
      </c>
      <c r="AV226" s="371">
        <v>2193500</v>
      </c>
      <c r="AW226" s="371">
        <v>6500</v>
      </c>
      <c r="AX226" s="311"/>
    </row>
    <row r="227" spans="1:50" s="123" customFormat="1" ht="72" hidden="1" x14ac:dyDescent="0.2">
      <c r="A227" s="52" t="s">
        <v>41</v>
      </c>
      <c r="B227" s="52" t="s">
        <v>277</v>
      </c>
      <c r="C227" s="52" t="s">
        <v>276</v>
      </c>
      <c r="D227" s="52" t="s">
        <v>10</v>
      </c>
      <c r="E227" s="52" t="s">
        <v>311</v>
      </c>
      <c r="F227" s="121" t="s">
        <v>1799</v>
      </c>
      <c r="G227" s="52" t="s">
        <v>532</v>
      </c>
      <c r="H227" s="71" t="s">
        <v>459</v>
      </c>
      <c r="I227" s="71" t="s">
        <v>274</v>
      </c>
      <c r="J227" s="122">
        <v>600000</v>
      </c>
      <c r="K227" s="249" t="s">
        <v>137</v>
      </c>
      <c r="L227" s="71"/>
      <c r="M227" s="71"/>
      <c r="N227" s="19"/>
      <c r="O227" s="18" t="s">
        <v>3696</v>
      </c>
      <c r="P227" s="42">
        <v>23114</v>
      </c>
      <c r="Q227" s="19" t="s">
        <v>2439</v>
      </c>
      <c r="R227" s="18" t="s">
        <v>39</v>
      </c>
      <c r="S227" s="18" t="s">
        <v>60</v>
      </c>
      <c r="T227" s="19"/>
      <c r="U227" s="19"/>
      <c r="V227" s="18" t="s">
        <v>3697</v>
      </c>
      <c r="W227" s="74">
        <v>599200</v>
      </c>
      <c r="X227" s="18">
        <v>1</v>
      </c>
      <c r="Y227" s="18"/>
      <c r="Z227" s="74">
        <v>599200</v>
      </c>
      <c r="AA227" s="18">
        <v>7014335109</v>
      </c>
      <c r="AB227" s="19"/>
      <c r="AC227" s="19"/>
      <c r="AD227" s="74">
        <v>599200</v>
      </c>
      <c r="AE227" s="19" t="s">
        <v>2680</v>
      </c>
      <c r="AF227" s="52" t="s">
        <v>2684</v>
      </c>
      <c r="AG227" s="52" t="s">
        <v>3541</v>
      </c>
      <c r="AH227" s="52" t="s">
        <v>3470</v>
      </c>
      <c r="AI227" s="52" t="s">
        <v>2456</v>
      </c>
      <c r="AJ227" s="52"/>
      <c r="AK227" s="54" t="s">
        <v>1268</v>
      </c>
      <c r="AL227" s="52" t="s">
        <v>1571</v>
      </c>
      <c r="AM227" s="52" t="s">
        <v>3553</v>
      </c>
      <c r="AN227" s="119">
        <v>599200</v>
      </c>
      <c r="AO227" s="119"/>
      <c r="AP227" s="119">
        <f t="shared" si="8"/>
        <v>800</v>
      </c>
      <c r="AQ227" s="355">
        <v>23114</v>
      </c>
      <c r="AR227" s="341">
        <v>23102</v>
      </c>
      <c r="AS227" s="361">
        <v>23102</v>
      </c>
      <c r="AT227" s="361">
        <v>23102</v>
      </c>
      <c r="AU227" s="361">
        <v>23102</v>
      </c>
      <c r="AV227" s="371">
        <v>599200</v>
      </c>
      <c r="AW227" s="363">
        <v>800</v>
      </c>
      <c r="AX227" s="311"/>
    </row>
    <row r="228" spans="1:50" s="123" customFormat="1" ht="72" hidden="1" x14ac:dyDescent="0.2">
      <c r="A228" s="52" t="s">
        <v>41</v>
      </c>
      <c r="B228" s="52" t="s">
        <v>277</v>
      </c>
      <c r="C228" s="52" t="s">
        <v>276</v>
      </c>
      <c r="D228" s="52" t="s">
        <v>10</v>
      </c>
      <c r="E228" s="52" t="s">
        <v>311</v>
      </c>
      <c r="F228" s="121" t="s">
        <v>1800</v>
      </c>
      <c r="G228" s="52" t="s">
        <v>533</v>
      </c>
      <c r="H228" s="71" t="s">
        <v>303</v>
      </c>
      <c r="I228" s="71" t="s">
        <v>271</v>
      </c>
      <c r="J228" s="122">
        <v>170000</v>
      </c>
      <c r="K228" s="249" t="s">
        <v>137</v>
      </c>
      <c r="L228" s="71"/>
      <c r="M228" s="71"/>
      <c r="N228" s="19"/>
      <c r="O228" s="18" t="s">
        <v>3696</v>
      </c>
      <c r="P228" s="42">
        <v>23114</v>
      </c>
      <c r="Q228" s="19" t="s">
        <v>2439</v>
      </c>
      <c r="R228" s="18" t="s">
        <v>39</v>
      </c>
      <c r="S228" s="18" t="s">
        <v>60</v>
      </c>
      <c r="T228" s="19"/>
      <c r="U228" s="19"/>
      <c r="V228" s="18" t="s">
        <v>3697</v>
      </c>
      <c r="W228" s="74">
        <v>169060</v>
      </c>
      <c r="X228" s="18">
        <v>1</v>
      </c>
      <c r="Y228" s="18"/>
      <c r="Z228" s="74">
        <v>169060</v>
      </c>
      <c r="AA228" s="18">
        <v>7014335109</v>
      </c>
      <c r="AB228" s="19"/>
      <c r="AC228" s="19"/>
      <c r="AD228" s="74">
        <v>169060</v>
      </c>
      <c r="AE228" s="19" t="s">
        <v>2680</v>
      </c>
      <c r="AF228" s="52" t="s">
        <v>2684</v>
      </c>
      <c r="AG228" s="52" t="s">
        <v>3541</v>
      </c>
      <c r="AH228" s="52" t="s">
        <v>3470</v>
      </c>
      <c r="AI228" s="52" t="s">
        <v>2456</v>
      </c>
      <c r="AJ228" s="52"/>
      <c r="AK228" s="54" t="s">
        <v>1268</v>
      </c>
      <c r="AL228" s="52" t="s">
        <v>1571</v>
      </c>
      <c r="AM228" s="52" t="s">
        <v>3553</v>
      </c>
      <c r="AN228" s="119">
        <v>169060</v>
      </c>
      <c r="AO228" s="119"/>
      <c r="AP228" s="119">
        <f t="shared" si="8"/>
        <v>940</v>
      </c>
      <c r="AQ228" s="355">
        <v>23114</v>
      </c>
      <c r="AR228" s="341">
        <v>23102</v>
      </c>
      <c r="AS228" s="361">
        <v>23102</v>
      </c>
      <c r="AT228" s="361">
        <v>23102</v>
      </c>
      <c r="AU228" s="361">
        <v>23102</v>
      </c>
      <c r="AV228" s="371">
        <v>169060</v>
      </c>
      <c r="AW228" s="363">
        <v>940</v>
      </c>
      <c r="AX228" s="311"/>
    </row>
    <row r="229" spans="1:50" s="123" customFormat="1" ht="72" hidden="1" x14ac:dyDescent="0.2">
      <c r="A229" s="52" t="s">
        <v>41</v>
      </c>
      <c r="B229" s="52" t="s">
        <v>277</v>
      </c>
      <c r="C229" s="52" t="s">
        <v>276</v>
      </c>
      <c r="D229" s="52" t="s">
        <v>10</v>
      </c>
      <c r="E229" s="52" t="s">
        <v>311</v>
      </c>
      <c r="F229" s="121" t="s">
        <v>1801</v>
      </c>
      <c r="G229" s="52" t="s">
        <v>534</v>
      </c>
      <c r="H229" s="71" t="s">
        <v>317</v>
      </c>
      <c r="I229" s="71" t="s">
        <v>271</v>
      </c>
      <c r="J229" s="122">
        <v>110000</v>
      </c>
      <c r="K229" s="249" t="s">
        <v>137</v>
      </c>
      <c r="L229" s="71"/>
      <c r="M229" s="71"/>
      <c r="N229" s="19"/>
      <c r="O229" s="18" t="s">
        <v>3696</v>
      </c>
      <c r="P229" s="42">
        <v>23114</v>
      </c>
      <c r="Q229" s="19" t="s">
        <v>2439</v>
      </c>
      <c r="R229" s="18" t="s">
        <v>39</v>
      </c>
      <c r="S229" s="18" t="s">
        <v>60</v>
      </c>
      <c r="T229" s="19"/>
      <c r="U229" s="19"/>
      <c r="V229" s="18" t="s">
        <v>3697</v>
      </c>
      <c r="W229" s="74">
        <v>109675</v>
      </c>
      <c r="X229" s="18">
        <v>1</v>
      </c>
      <c r="Y229" s="18"/>
      <c r="Z229" s="74">
        <v>109675</v>
      </c>
      <c r="AA229" s="18">
        <v>7014335109</v>
      </c>
      <c r="AB229" s="19"/>
      <c r="AC229" s="19"/>
      <c r="AD229" s="74">
        <v>109675</v>
      </c>
      <c r="AE229" s="19" t="s">
        <v>2680</v>
      </c>
      <c r="AF229" s="52" t="s">
        <v>2684</v>
      </c>
      <c r="AG229" s="52" t="s">
        <v>3541</v>
      </c>
      <c r="AH229" s="52" t="s">
        <v>3470</v>
      </c>
      <c r="AI229" s="52" t="s">
        <v>2456</v>
      </c>
      <c r="AJ229" s="52"/>
      <c r="AK229" s="54" t="s">
        <v>1268</v>
      </c>
      <c r="AL229" s="52" t="s">
        <v>1571</v>
      </c>
      <c r="AM229" s="52" t="s">
        <v>3553</v>
      </c>
      <c r="AN229" s="119">
        <v>109675</v>
      </c>
      <c r="AO229" s="119"/>
      <c r="AP229" s="119">
        <f t="shared" si="8"/>
        <v>325</v>
      </c>
      <c r="AQ229" s="355">
        <v>23114</v>
      </c>
      <c r="AR229" s="341">
        <v>23102</v>
      </c>
      <c r="AS229" s="361">
        <v>23102</v>
      </c>
      <c r="AT229" s="361">
        <v>23102</v>
      </c>
      <c r="AU229" s="361">
        <v>23102</v>
      </c>
      <c r="AV229" s="371">
        <v>109675</v>
      </c>
      <c r="AW229" s="363">
        <v>325</v>
      </c>
      <c r="AX229" s="311"/>
    </row>
    <row r="230" spans="1:50" s="123" customFormat="1" ht="72" hidden="1" x14ac:dyDescent="0.2">
      <c r="A230" s="52" t="s">
        <v>41</v>
      </c>
      <c r="B230" s="52" t="s">
        <v>277</v>
      </c>
      <c r="C230" s="52" t="s">
        <v>276</v>
      </c>
      <c r="D230" s="52" t="s">
        <v>10</v>
      </c>
      <c r="E230" s="52" t="s">
        <v>311</v>
      </c>
      <c r="F230" s="121" t="s">
        <v>1802</v>
      </c>
      <c r="G230" s="52" t="s">
        <v>535</v>
      </c>
      <c r="H230" s="71" t="s">
        <v>317</v>
      </c>
      <c r="I230" s="71" t="s">
        <v>271</v>
      </c>
      <c r="J230" s="122">
        <v>110000</v>
      </c>
      <c r="K230" s="249" t="s">
        <v>137</v>
      </c>
      <c r="L230" s="71"/>
      <c r="M230" s="71"/>
      <c r="N230" s="19"/>
      <c r="O230" s="18" t="s">
        <v>3696</v>
      </c>
      <c r="P230" s="42">
        <v>23114</v>
      </c>
      <c r="Q230" s="19" t="s">
        <v>2439</v>
      </c>
      <c r="R230" s="18" t="s">
        <v>39</v>
      </c>
      <c r="S230" s="18" t="s">
        <v>60</v>
      </c>
      <c r="T230" s="19"/>
      <c r="U230" s="19"/>
      <c r="V230" s="18" t="s">
        <v>3697</v>
      </c>
      <c r="W230" s="74">
        <v>109675</v>
      </c>
      <c r="X230" s="18">
        <v>1</v>
      </c>
      <c r="Y230" s="18"/>
      <c r="Z230" s="74">
        <v>109675</v>
      </c>
      <c r="AA230" s="18">
        <v>7014335109</v>
      </c>
      <c r="AB230" s="19"/>
      <c r="AC230" s="19"/>
      <c r="AD230" s="74">
        <v>109675</v>
      </c>
      <c r="AE230" s="19" t="s">
        <v>2680</v>
      </c>
      <c r="AF230" s="52" t="s">
        <v>2684</v>
      </c>
      <c r="AG230" s="52" t="s">
        <v>3541</v>
      </c>
      <c r="AH230" s="52" t="s">
        <v>3470</v>
      </c>
      <c r="AI230" s="52" t="s">
        <v>2456</v>
      </c>
      <c r="AJ230" s="52"/>
      <c r="AK230" s="54" t="s">
        <v>1268</v>
      </c>
      <c r="AL230" s="52" t="s">
        <v>1571</v>
      </c>
      <c r="AM230" s="52" t="s">
        <v>3553</v>
      </c>
      <c r="AN230" s="119">
        <v>109675</v>
      </c>
      <c r="AO230" s="119"/>
      <c r="AP230" s="119">
        <f t="shared" si="8"/>
        <v>325</v>
      </c>
      <c r="AQ230" s="355">
        <v>23114</v>
      </c>
      <c r="AR230" s="341">
        <v>23102</v>
      </c>
      <c r="AS230" s="361">
        <v>23102</v>
      </c>
      <c r="AT230" s="361">
        <v>23102</v>
      </c>
      <c r="AU230" s="361">
        <v>23102</v>
      </c>
      <c r="AV230" s="371">
        <v>109675</v>
      </c>
      <c r="AW230" s="363">
        <v>325</v>
      </c>
      <c r="AX230" s="311"/>
    </row>
    <row r="231" spans="1:50" s="123" customFormat="1" ht="72" hidden="1" x14ac:dyDescent="0.2">
      <c r="A231" s="52" t="s">
        <v>41</v>
      </c>
      <c r="B231" s="52" t="s">
        <v>277</v>
      </c>
      <c r="C231" s="52" t="s">
        <v>276</v>
      </c>
      <c r="D231" s="52" t="s">
        <v>10</v>
      </c>
      <c r="E231" s="52" t="s">
        <v>311</v>
      </c>
      <c r="F231" s="121" t="s">
        <v>1803</v>
      </c>
      <c r="G231" s="52" t="s">
        <v>536</v>
      </c>
      <c r="H231" s="71" t="s">
        <v>317</v>
      </c>
      <c r="I231" s="71" t="s">
        <v>271</v>
      </c>
      <c r="J231" s="122">
        <v>80000</v>
      </c>
      <c r="K231" s="249" t="s">
        <v>137</v>
      </c>
      <c r="L231" s="71"/>
      <c r="M231" s="71"/>
      <c r="N231" s="19"/>
      <c r="O231" s="18" t="s">
        <v>3696</v>
      </c>
      <c r="P231" s="42">
        <v>23114</v>
      </c>
      <c r="Q231" s="19" t="s">
        <v>2439</v>
      </c>
      <c r="R231" s="18" t="s">
        <v>39</v>
      </c>
      <c r="S231" s="18" t="s">
        <v>60</v>
      </c>
      <c r="T231" s="19"/>
      <c r="U231" s="19"/>
      <c r="V231" s="18" t="s">
        <v>3697</v>
      </c>
      <c r="W231" s="74">
        <v>79715</v>
      </c>
      <c r="X231" s="18">
        <v>1</v>
      </c>
      <c r="Y231" s="18"/>
      <c r="Z231" s="74">
        <v>79715</v>
      </c>
      <c r="AA231" s="18">
        <v>7014335109</v>
      </c>
      <c r="AB231" s="19"/>
      <c r="AC231" s="19"/>
      <c r="AD231" s="74">
        <v>79715</v>
      </c>
      <c r="AE231" s="19" t="s">
        <v>2680</v>
      </c>
      <c r="AF231" s="52" t="s">
        <v>2684</v>
      </c>
      <c r="AG231" s="52" t="s">
        <v>3541</v>
      </c>
      <c r="AH231" s="52" t="s">
        <v>3470</v>
      </c>
      <c r="AI231" s="52" t="s">
        <v>2456</v>
      </c>
      <c r="AJ231" s="52"/>
      <c r="AK231" s="54" t="s">
        <v>1268</v>
      </c>
      <c r="AL231" s="52" t="s">
        <v>1571</v>
      </c>
      <c r="AM231" s="52" t="s">
        <v>3553</v>
      </c>
      <c r="AN231" s="119">
        <v>79715</v>
      </c>
      <c r="AO231" s="119"/>
      <c r="AP231" s="119">
        <f t="shared" si="8"/>
        <v>285</v>
      </c>
      <c r="AQ231" s="355">
        <v>23114</v>
      </c>
      <c r="AR231" s="341">
        <v>23102</v>
      </c>
      <c r="AS231" s="361">
        <v>23102</v>
      </c>
      <c r="AT231" s="361">
        <v>23102</v>
      </c>
      <c r="AU231" s="361">
        <v>23102</v>
      </c>
      <c r="AV231" s="371">
        <v>79715</v>
      </c>
      <c r="AW231" s="363">
        <v>285</v>
      </c>
      <c r="AX231" s="311"/>
    </row>
    <row r="232" spans="1:50" s="123" customFormat="1" ht="72" hidden="1" x14ac:dyDescent="0.2">
      <c r="A232" s="52" t="s">
        <v>41</v>
      </c>
      <c r="B232" s="52" t="s">
        <v>277</v>
      </c>
      <c r="C232" s="52" t="s">
        <v>276</v>
      </c>
      <c r="D232" s="52" t="s">
        <v>10</v>
      </c>
      <c r="E232" s="52" t="s">
        <v>311</v>
      </c>
      <c r="F232" s="121" t="s">
        <v>1804</v>
      </c>
      <c r="G232" s="52" t="s">
        <v>537</v>
      </c>
      <c r="H232" s="71" t="s">
        <v>272</v>
      </c>
      <c r="I232" s="71" t="s">
        <v>271</v>
      </c>
      <c r="J232" s="122">
        <v>24000</v>
      </c>
      <c r="K232" s="249" t="s">
        <v>137</v>
      </c>
      <c r="L232" s="71"/>
      <c r="M232" s="71"/>
      <c r="N232" s="19"/>
      <c r="O232" s="18" t="s">
        <v>3696</v>
      </c>
      <c r="P232" s="42">
        <v>23114</v>
      </c>
      <c r="Q232" s="19" t="s">
        <v>2439</v>
      </c>
      <c r="R232" s="18" t="s">
        <v>39</v>
      </c>
      <c r="S232" s="18" t="s">
        <v>60</v>
      </c>
      <c r="T232" s="19"/>
      <c r="U232" s="19"/>
      <c r="V232" s="18" t="s">
        <v>3697</v>
      </c>
      <c r="W232" s="74">
        <v>23754</v>
      </c>
      <c r="X232" s="18">
        <v>1</v>
      </c>
      <c r="Y232" s="18"/>
      <c r="Z232" s="74">
        <v>23754</v>
      </c>
      <c r="AA232" s="18">
        <v>7014335109</v>
      </c>
      <c r="AB232" s="19"/>
      <c r="AC232" s="19"/>
      <c r="AD232" s="74">
        <v>23754</v>
      </c>
      <c r="AE232" s="19" t="s">
        <v>2680</v>
      </c>
      <c r="AF232" s="52" t="s">
        <v>2684</v>
      </c>
      <c r="AG232" s="52" t="s">
        <v>3541</v>
      </c>
      <c r="AH232" s="52" t="s">
        <v>3470</v>
      </c>
      <c r="AI232" s="52" t="s">
        <v>2456</v>
      </c>
      <c r="AJ232" s="52"/>
      <c r="AK232" s="54" t="s">
        <v>1268</v>
      </c>
      <c r="AL232" s="52" t="s">
        <v>1571</v>
      </c>
      <c r="AM232" s="52" t="s">
        <v>3553</v>
      </c>
      <c r="AN232" s="119">
        <v>23754</v>
      </c>
      <c r="AO232" s="119"/>
      <c r="AP232" s="119">
        <f t="shared" si="8"/>
        <v>246</v>
      </c>
      <c r="AQ232" s="355">
        <v>23114</v>
      </c>
      <c r="AR232" s="341">
        <v>23102</v>
      </c>
      <c r="AS232" s="361">
        <v>23102</v>
      </c>
      <c r="AT232" s="361">
        <v>23102</v>
      </c>
      <c r="AU232" s="361">
        <v>23102</v>
      </c>
      <c r="AV232" s="371">
        <v>23754</v>
      </c>
      <c r="AW232" s="363">
        <v>246</v>
      </c>
      <c r="AX232" s="311"/>
    </row>
    <row r="233" spans="1:50" s="123" customFormat="1" ht="72" hidden="1" x14ac:dyDescent="0.2">
      <c r="A233" s="52" t="s">
        <v>41</v>
      </c>
      <c r="B233" s="52" t="s">
        <v>277</v>
      </c>
      <c r="C233" s="52" t="s">
        <v>276</v>
      </c>
      <c r="D233" s="52" t="s">
        <v>10</v>
      </c>
      <c r="E233" s="52" t="s">
        <v>311</v>
      </c>
      <c r="F233" s="121" t="s">
        <v>1805</v>
      </c>
      <c r="G233" s="52" t="s">
        <v>538</v>
      </c>
      <c r="H233" s="71" t="s">
        <v>459</v>
      </c>
      <c r="I233" s="71" t="s">
        <v>271</v>
      </c>
      <c r="J233" s="122">
        <v>86000</v>
      </c>
      <c r="K233" s="249" t="s">
        <v>137</v>
      </c>
      <c r="L233" s="71"/>
      <c r="M233" s="71"/>
      <c r="N233" s="19"/>
      <c r="O233" s="18" t="s">
        <v>3696</v>
      </c>
      <c r="P233" s="42">
        <v>23114</v>
      </c>
      <c r="Q233" s="19" t="s">
        <v>2439</v>
      </c>
      <c r="R233" s="18" t="s">
        <v>39</v>
      </c>
      <c r="S233" s="18" t="s">
        <v>60</v>
      </c>
      <c r="T233" s="19"/>
      <c r="U233" s="19"/>
      <c r="V233" s="18" t="s">
        <v>3697</v>
      </c>
      <c r="W233" s="74">
        <v>85600</v>
      </c>
      <c r="X233" s="18">
        <v>1</v>
      </c>
      <c r="Y233" s="18"/>
      <c r="Z233" s="74">
        <v>85600</v>
      </c>
      <c r="AA233" s="18">
        <v>7014335109</v>
      </c>
      <c r="AB233" s="19"/>
      <c r="AC233" s="19"/>
      <c r="AD233" s="74">
        <v>85600</v>
      </c>
      <c r="AE233" s="19" t="s">
        <v>2680</v>
      </c>
      <c r="AF233" s="52" t="s">
        <v>2684</v>
      </c>
      <c r="AG233" s="52" t="s">
        <v>3541</v>
      </c>
      <c r="AH233" s="52" t="s">
        <v>3470</v>
      </c>
      <c r="AI233" s="52" t="s">
        <v>2456</v>
      </c>
      <c r="AJ233" s="52"/>
      <c r="AK233" s="54" t="s">
        <v>1268</v>
      </c>
      <c r="AL233" s="52" t="s">
        <v>1571</v>
      </c>
      <c r="AM233" s="52" t="s">
        <v>3553</v>
      </c>
      <c r="AN233" s="119">
        <v>85600</v>
      </c>
      <c r="AO233" s="119"/>
      <c r="AP233" s="119">
        <f t="shared" si="8"/>
        <v>400</v>
      </c>
      <c r="AQ233" s="355">
        <v>23114</v>
      </c>
      <c r="AR233" s="341">
        <v>23102</v>
      </c>
      <c r="AS233" s="361">
        <v>23102</v>
      </c>
      <c r="AT233" s="361">
        <v>23102</v>
      </c>
      <c r="AU233" s="361">
        <v>23102</v>
      </c>
      <c r="AV233" s="371">
        <v>85600</v>
      </c>
      <c r="AW233" s="363">
        <v>400</v>
      </c>
      <c r="AX233" s="311"/>
    </row>
    <row r="234" spans="1:50" s="123" customFormat="1" ht="72" hidden="1" x14ac:dyDescent="0.2">
      <c r="A234" s="52" t="s">
        <v>41</v>
      </c>
      <c r="B234" s="52" t="s">
        <v>277</v>
      </c>
      <c r="C234" s="52" t="s">
        <v>276</v>
      </c>
      <c r="D234" s="52" t="s">
        <v>10</v>
      </c>
      <c r="E234" s="52" t="s">
        <v>311</v>
      </c>
      <c r="F234" s="121" t="s">
        <v>1806</v>
      </c>
      <c r="G234" s="52" t="s">
        <v>539</v>
      </c>
      <c r="H234" s="71" t="s">
        <v>272</v>
      </c>
      <c r="I234" s="71" t="s">
        <v>271</v>
      </c>
      <c r="J234" s="122">
        <v>45000</v>
      </c>
      <c r="K234" s="249" t="s">
        <v>137</v>
      </c>
      <c r="L234" s="71"/>
      <c r="M234" s="71"/>
      <c r="N234" s="19"/>
      <c r="O234" s="18" t="s">
        <v>3696</v>
      </c>
      <c r="P234" s="42">
        <v>23114</v>
      </c>
      <c r="Q234" s="19" t="s">
        <v>2439</v>
      </c>
      <c r="R234" s="18" t="s">
        <v>39</v>
      </c>
      <c r="S234" s="18" t="s">
        <v>60</v>
      </c>
      <c r="T234" s="19"/>
      <c r="U234" s="19"/>
      <c r="V234" s="18" t="s">
        <v>3697</v>
      </c>
      <c r="W234" s="74">
        <v>44940</v>
      </c>
      <c r="X234" s="18">
        <v>1</v>
      </c>
      <c r="Y234" s="18"/>
      <c r="Z234" s="74">
        <v>44940</v>
      </c>
      <c r="AA234" s="18">
        <v>7014335109</v>
      </c>
      <c r="AB234" s="19"/>
      <c r="AC234" s="19"/>
      <c r="AD234" s="74">
        <v>44940</v>
      </c>
      <c r="AE234" s="19" t="s">
        <v>2680</v>
      </c>
      <c r="AF234" s="52" t="s">
        <v>2684</v>
      </c>
      <c r="AG234" s="52" t="s">
        <v>3541</v>
      </c>
      <c r="AH234" s="52" t="s">
        <v>3470</v>
      </c>
      <c r="AI234" s="52" t="s">
        <v>2456</v>
      </c>
      <c r="AJ234" s="52"/>
      <c r="AK234" s="54" t="s">
        <v>1268</v>
      </c>
      <c r="AL234" s="52" t="s">
        <v>1571</v>
      </c>
      <c r="AM234" s="52" t="s">
        <v>3553</v>
      </c>
      <c r="AN234" s="119">
        <v>44940</v>
      </c>
      <c r="AO234" s="119"/>
      <c r="AP234" s="119">
        <f t="shared" si="8"/>
        <v>60</v>
      </c>
      <c r="AQ234" s="355">
        <v>23114</v>
      </c>
      <c r="AR234" s="341">
        <v>23102</v>
      </c>
      <c r="AS234" s="361">
        <v>23102</v>
      </c>
      <c r="AT234" s="361">
        <v>23102</v>
      </c>
      <c r="AU234" s="361">
        <v>23102</v>
      </c>
      <c r="AV234" s="371">
        <v>44940</v>
      </c>
      <c r="AW234" s="363">
        <v>60</v>
      </c>
      <c r="AX234" s="311"/>
    </row>
    <row r="235" spans="1:50" s="123" customFormat="1" ht="72" hidden="1" x14ac:dyDescent="0.2">
      <c r="A235" s="52" t="s">
        <v>41</v>
      </c>
      <c r="B235" s="52" t="s">
        <v>277</v>
      </c>
      <c r="C235" s="52" t="s">
        <v>276</v>
      </c>
      <c r="D235" s="52" t="s">
        <v>10</v>
      </c>
      <c r="E235" s="52" t="s">
        <v>311</v>
      </c>
      <c r="F235" s="121" t="s">
        <v>1807</v>
      </c>
      <c r="G235" s="52" t="s">
        <v>540</v>
      </c>
      <c r="H235" s="71" t="s">
        <v>303</v>
      </c>
      <c r="I235" s="71" t="s">
        <v>271</v>
      </c>
      <c r="J235" s="122">
        <v>25000</v>
      </c>
      <c r="K235" s="249" t="s">
        <v>137</v>
      </c>
      <c r="L235" s="71"/>
      <c r="M235" s="71"/>
      <c r="N235" s="19"/>
      <c r="O235" s="18" t="s">
        <v>3696</v>
      </c>
      <c r="P235" s="42">
        <v>23114</v>
      </c>
      <c r="Q235" s="19" t="s">
        <v>2439</v>
      </c>
      <c r="R235" s="18" t="s">
        <v>39</v>
      </c>
      <c r="S235" s="18" t="s">
        <v>60</v>
      </c>
      <c r="T235" s="19"/>
      <c r="U235" s="19"/>
      <c r="V235" s="18" t="s">
        <v>3697</v>
      </c>
      <c r="W235" s="74">
        <v>24610</v>
      </c>
      <c r="X235" s="18">
        <v>1</v>
      </c>
      <c r="Y235" s="18"/>
      <c r="Z235" s="74">
        <v>24610</v>
      </c>
      <c r="AA235" s="18">
        <v>7014335109</v>
      </c>
      <c r="AB235" s="19"/>
      <c r="AC235" s="19"/>
      <c r="AD235" s="74">
        <v>24610</v>
      </c>
      <c r="AE235" s="19" t="s">
        <v>2680</v>
      </c>
      <c r="AF235" s="52" t="s">
        <v>2684</v>
      </c>
      <c r="AG235" s="52" t="s">
        <v>3541</v>
      </c>
      <c r="AH235" s="52" t="s">
        <v>3470</v>
      </c>
      <c r="AI235" s="52" t="s">
        <v>2456</v>
      </c>
      <c r="AJ235" s="52"/>
      <c r="AK235" s="54" t="s">
        <v>1268</v>
      </c>
      <c r="AL235" s="52" t="s">
        <v>1571</v>
      </c>
      <c r="AM235" s="52" t="s">
        <v>3553</v>
      </c>
      <c r="AN235" s="119">
        <v>24610</v>
      </c>
      <c r="AO235" s="119"/>
      <c r="AP235" s="119">
        <f t="shared" si="8"/>
        <v>390</v>
      </c>
      <c r="AQ235" s="355">
        <v>23114</v>
      </c>
      <c r="AR235" s="341">
        <v>23102</v>
      </c>
      <c r="AS235" s="361">
        <v>23102</v>
      </c>
      <c r="AT235" s="361">
        <v>23102</v>
      </c>
      <c r="AU235" s="361">
        <v>23102</v>
      </c>
      <c r="AV235" s="371">
        <v>24610</v>
      </c>
      <c r="AW235" s="363">
        <v>390</v>
      </c>
      <c r="AX235" s="311"/>
    </row>
    <row r="236" spans="1:50" s="123" customFormat="1" ht="72" hidden="1" x14ac:dyDescent="0.2">
      <c r="A236" s="52" t="s">
        <v>41</v>
      </c>
      <c r="B236" s="52" t="s">
        <v>277</v>
      </c>
      <c r="C236" s="52" t="s">
        <v>276</v>
      </c>
      <c r="D236" s="52" t="s">
        <v>10</v>
      </c>
      <c r="E236" s="52" t="s">
        <v>311</v>
      </c>
      <c r="F236" s="121" t="s">
        <v>1808</v>
      </c>
      <c r="G236" s="52" t="s">
        <v>541</v>
      </c>
      <c r="H236" s="71" t="s">
        <v>319</v>
      </c>
      <c r="I236" s="71" t="s">
        <v>271</v>
      </c>
      <c r="J236" s="122">
        <v>128000</v>
      </c>
      <c r="K236" s="249" t="s">
        <v>137</v>
      </c>
      <c r="L236" s="71"/>
      <c r="M236" s="71"/>
      <c r="N236" s="19"/>
      <c r="O236" s="18" t="s">
        <v>3696</v>
      </c>
      <c r="P236" s="42">
        <v>23114</v>
      </c>
      <c r="Q236" s="19" t="s">
        <v>2439</v>
      </c>
      <c r="R236" s="18" t="s">
        <v>39</v>
      </c>
      <c r="S236" s="18" t="s">
        <v>60</v>
      </c>
      <c r="T236" s="19"/>
      <c r="U236" s="19"/>
      <c r="V236" s="18" t="s">
        <v>3697</v>
      </c>
      <c r="W236" s="74">
        <v>124120</v>
      </c>
      <c r="X236" s="18">
        <v>1</v>
      </c>
      <c r="Y236" s="18"/>
      <c r="Z236" s="74">
        <v>124120</v>
      </c>
      <c r="AA236" s="18">
        <v>7014335109</v>
      </c>
      <c r="AB236" s="19"/>
      <c r="AC236" s="19"/>
      <c r="AD236" s="74">
        <v>124120</v>
      </c>
      <c r="AE236" s="19" t="s">
        <v>2680</v>
      </c>
      <c r="AF236" s="52" t="s">
        <v>2684</v>
      </c>
      <c r="AG236" s="52" t="s">
        <v>3541</v>
      </c>
      <c r="AH236" s="52" t="s">
        <v>3470</v>
      </c>
      <c r="AI236" s="52" t="s">
        <v>2456</v>
      </c>
      <c r="AJ236" s="52"/>
      <c r="AK236" s="54" t="s">
        <v>1268</v>
      </c>
      <c r="AL236" s="52" t="s">
        <v>1571</v>
      </c>
      <c r="AM236" s="52" t="s">
        <v>3553</v>
      </c>
      <c r="AN236" s="119">
        <v>124120</v>
      </c>
      <c r="AO236" s="119"/>
      <c r="AP236" s="119">
        <f t="shared" si="8"/>
        <v>3880</v>
      </c>
      <c r="AQ236" s="355">
        <v>23114</v>
      </c>
      <c r="AR236" s="341">
        <v>23102</v>
      </c>
      <c r="AS236" s="361">
        <v>23102</v>
      </c>
      <c r="AT236" s="361">
        <v>23102</v>
      </c>
      <c r="AU236" s="361">
        <v>23102</v>
      </c>
      <c r="AV236" s="371">
        <v>124120</v>
      </c>
      <c r="AW236" s="363">
        <v>3880</v>
      </c>
      <c r="AX236" s="311"/>
    </row>
    <row r="237" spans="1:50" s="123" customFormat="1" ht="108" hidden="1" x14ac:dyDescent="0.2">
      <c r="A237" s="52" t="s">
        <v>41</v>
      </c>
      <c r="B237" s="52" t="s">
        <v>277</v>
      </c>
      <c r="C237" s="52" t="s">
        <v>276</v>
      </c>
      <c r="D237" s="52" t="s">
        <v>10</v>
      </c>
      <c r="E237" s="52" t="s">
        <v>311</v>
      </c>
      <c r="F237" s="121" t="s">
        <v>1809</v>
      </c>
      <c r="G237" s="52" t="s">
        <v>542</v>
      </c>
      <c r="H237" s="71" t="s">
        <v>459</v>
      </c>
      <c r="I237" s="71" t="s">
        <v>274</v>
      </c>
      <c r="J237" s="122">
        <v>76000</v>
      </c>
      <c r="K237" s="249" t="s">
        <v>137</v>
      </c>
      <c r="L237" s="71"/>
      <c r="M237" s="71"/>
      <c r="N237" s="19"/>
      <c r="O237" s="18" t="s">
        <v>3696</v>
      </c>
      <c r="P237" s="42">
        <v>23114</v>
      </c>
      <c r="Q237" s="19" t="s">
        <v>2439</v>
      </c>
      <c r="R237" s="18" t="s">
        <v>39</v>
      </c>
      <c r="S237" s="18" t="s">
        <v>60</v>
      </c>
      <c r="T237" s="19"/>
      <c r="U237" s="19"/>
      <c r="V237" s="18" t="s">
        <v>3697</v>
      </c>
      <c r="W237" s="74">
        <v>75970</v>
      </c>
      <c r="X237" s="18">
        <v>1</v>
      </c>
      <c r="Y237" s="18"/>
      <c r="Z237" s="74">
        <v>75970</v>
      </c>
      <c r="AA237" s="18">
        <v>7014335109</v>
      </c>
      <c r="AB237" s="19"/>
      <c r="AC237" s="19"/>
      <c r="AD237" s="74">
        <v>75970</v>
      </c>
      <c r="AE237" s="19" t="s">
        <v>2680</v>
      </c>
      <c r="AF237" s="52" t="s">
        <v>2684</v>
      </c>
      <c r="AG237" s="52" t="s">
        <v>3541</v>
      </c>
      <c r="AH237" s="52" t="s">
        <v>3470</v>
      </c>
      <c r="AI237" s="52" t="s">
        <v>2456</v>
      </c>
      <c r="AJ237" s="52"/>
      <c r="AK237" s="54" t="s">
        <v>1268</v>
      </c>
      <c r="AL237" s="52" t="s">
        <v>1571</v>
      </c>
      <c r="AM237" s="52" t="s">
        <v>3553</v>
      </c>
      <c r="AN237" s="119">
        <v>75970</v>
      </c>
      <c r="AO237" s="119"/>
      <c r="AP237" s="119">
        <f t="shared" si="8"/>
        <v>30</v>
      </c>
      <c r="AQ237" s="355">
        <v>23114</v>
      </c>
      <c r="AR237" s="341">
        <v>23102</v>
      </c>
      <c r="AS237" s="361">
        <v>23102</v>
      </c>
      <c r="AT237" s="361">
        <v>23102</v>
      </c>
      <c r="AU237" s="361">
        <v>23102</v>
      </c>
      <c r="AV237" s="371">
        <v>75970</v>
      </c>
      <c r="AW237" s="363">
        <v>30</v>
      </c>
      <c r="AX237" s="311"/>
    </row>
    <row r="238" spans="1:50" s="123" customFormat="1" ht="72" hidden="1" x14ac:dyDescent="0.2">
      <c r="A238" s="52" t="s">
        <v>41</v>
      </c>
      <c r="B238" s="52" t="s">
        <v>277</v>
      </c>
      <c r="C238" s="52" t="s">
        <v>276</v>
      </c>
      <c r="D238" s="52" t="s">
        <v>10</v>
      </c>
      <c r="E238" s="52" t="s">
        <v>311</v>
      </c>
      <c r="F238" s="121" t="s">
        <v>1810</v>
      </c>
      <c r="G238" s="52" t="s">
        <v>543</v>
      </c>
      <c r="H238" s="71" t="s">
        <v>269</v>
      </c>
      <c r="I238" s="71" t="s">
        <v>271</v>
      </c>
      <c r="J238" s="122">
        <v>36000</v>
      </c>
      <c r="K238" s="249" t="s">
        <v>137</v>
      </c>
      <c r="L238" s="71"/>
      <c r="M238" s="71"/>
      <c r="N238" s="19"/>
      <c r="O238" s="18" t="s">
        <v>3696</v>
      </c>
      <c r="P238" s="42">
        <v>23114</v>
      </c>
      <c r="Q238" s="19" t="s">
        <v>2439</v>
      </c>
      <c r="R238" s="18" t="s">
        <v>39</v>
      </c>
      <c r="S238" s="18" t="s">
        <v>60</v>
      </c>
      <c r="T238" s="19"/>
      <c r="U238" s="19"/>
      <c r="V238" s="18" t="s">
        <v>3697</v>
      </c>
      <c r="W238" s="74">
        <v>32100</v>
      </c>
      <c r="X238" s="18">
        <v>1</v>
      </c>
      <c r="Y238" s="18"/>
      <c r="Z238" s="74">
        <v>32100</v>
      </c>
      <c r="AA238" s="18">
        <v>7014335109</v>
      </c>
      <c r="AB238" s="19"/>
      <c r="AC238" s="19"/>
      <c r="AD238" s="74">
        <v>32100</v>
      </c>
      <c r="AE238" s="19" t="s">
        <v>2680</v>
      </c>
      <c r="AF238" s="52" t="s">
        <v>2684</v>
      </c>
      <c r="AG238" s="52" t="s">
        <v>3541</v>
      </c>
      <c r="AH238" s="52" t="s">
        <v>3470</v>
      </c>
      <c r="AI238" s="52" t="s">
        <v>2456</v>
      </c>
      <c r="AJ238" s="52"/>
      <c r="AK238" s="54" t="s">
        <v>1268</v>
      </c>
      <c r="AL238" s="52" t="s">
        <v>1571</v>
      </c>
      <c r="AM238" s="52" t="s">
        <v>3553</v>
      </c>
      <c r="AN238" s="119">
        <v>32100</v>
      </c>
      <c r="AO238" s="119"/>
      <c r="AP238" s="119">
        <f t="shared" si="8"/>
        <v>3900</v>
      </c>
      <c r="AQ238" s="355">
        <v>23114</v>
      </c>
      <c r="AR238" s="341">
        <v>23102</v>
      </c>
      <c r="AS238" s="361">
        <v>23102</v>
      </c>
      <c r="AT238" s="361">
        <v>23102</v>
      </c>
      <c r="AU238" s="361">
        <v>23102</v>
      </c>
      <c r="AV238" s="371">
        <v>32100</v>
      </c>
      <c r="AW238" s="363">
        <v>3900</v>
      </c>
      <c r="AX238" s="311"/>
    </row>
    <row r="239" spans="1:50" s="123" customFormat="1" ht="72" hidden="1" x14ac:dyDescent="0.2">
      <c r="A239" s="52" t="s">
        <v>41</v>
      </c>
      <c r="B239" s="52" t="s">
        <v>277</v>
      </c>
      <c r="C239" s="52" t="s">
        <v>276</v>
      </c>
      <c r="D239" s="52" t="s">
        <v>10</v>
      </c>
      <c r="E239" s="52" t="s">
        <v>311</v>
      </c>
      <c r="F239" s="121" t="s">
        <v>1811</v>
      </c>
      <c r="G239" s="52" t="s">
        <v>544</v>
      </c>
      <c r="H239" s="71" t="s">
        <v>303</v>
      </c>
      <c r="I239" s="71" t="s">
        <v>271</v>
      </c>
      <c r="J239" s="122">
        <v>28000</v>
      </c>
      <c r="K239" s="249" t="s">
        <v>137</v>
      </c>
      <c r="L239" s="71"/>
      <c r="M239" s="71"/>
      <c r="N239" s="19"/>
      <c r="O239" s="18" t="s">
        <v>3696</v>
      </c>
      <c r="P239" s="42">
        <v>23114</v>
      </c>
      <c r="Q239" s="19" t="s">
        <v>2439</v>
      </c>
      <c r="R239" s="18" t="s">
        <v>39</v>
      </c>
      <c r="S239" s="18" t="s">
        <v>60</v>
      </c>
      <c r="T239" s="19"/>
      <c r="U239" s="19"/>
      <c r="V239" s="18" t="s">
        <v>3697</v>
      </c>
      <c r="W239" s="74">
        <v>27820</v>
      </c>
      <c r="X239" s="18">
        <v>1</v>
      </c>
      <c r="Y239" s="18"/>
      <c r="Z239" s="74">
        <v>27820</v>
      </c>
      <c r="AA239" s="18">
        <v>7014335109</v>
      </c>
      <c r="AB239" s="19"/>
      <c r="AC239" s="19"/>
      <c r="AD239" s="74">
        <v>27820</v>
      </c>
      <c r="AE239" s="19" t="s">
        <v>2680</v>
      </c>
      <c r="AF239" s="52" t="s">
        <v>2684</v>
      </c>
      <c r="AG239" s="52" t="s">
        <v>3541</v>
      </c>
      <c r="AH239" s="52" t="s">
        <v>3470</v>
      </c>
      <c r="AI239" s="52" t="s">
        <v>2456</v>
      </c>
      <c r="AJ239" s="52"/>
      <c r="AK239" s="54" t="s">
        <v>1268</v>
      </c>
      <c r="AL239" s="52" t="s">
        <v>1571</v>
      </c>
      <c r="AM239" s="52" t="s">
        <v>3553</v>
      </c>
      <c r="AN239" s="119">
        <v>27820</v>
      </c>
      <c r="AO239" s="119"/>
      <c r="AP239" s="119">
        <f t="shared" si="8"/>
        <v>180</v>
      </c>
      <c r="AQ239" s="355">
        <v>23114</v>
      </c>
      <c r="AR239" s="341">
        <v>23102</v>
      </c>
      <c r="AS239" s="361">
        <v>23102</v>
      </c>
      <c r="AT239" s="361">
        <v>23102</v>
      </c>
      <c r="AU239" s="361">
        <v>23102</v>
      </c>
      <c r="AV239" s="371">
        <v>27820</v>
      </c>
      <c r="AW239" s="363">
        <v>180</v>
      </c>
      <c r="AX239" s="311"/>
    </row>
    <row r="240" spans="1:50" s="123" customFormat="1" ht="72" hidden="1" x14ac:dyDescent="0.2">
      <c r="A240" s="52" t="s">
        <v>41</v>
      </c>
      <c r="B240" s="52" t="s">
        <v>277</v>
      </c>
      <c r="C240" s="52" t="s">
        <v>276</v>
      </c>
      <c r="D240" s="52" t="s">
        <v>10</v>
      </c>
      <c r="E240" s="52" t="s">
        <v>311</v>
      </c>
      <c r="F240" s="121" t="s">
        <v>1812</v>
      </c>
      <c r="G240" s="52" t="s">
        <v>545</v>
      </c>
      <c r="H240" s="71" t="s">
        <v>546</v>
      </c>
      <c r="I240" s="71" t="s">
        <v>271</v>
      </c>
      <c r="J240" s="122">
        <v>66000</v>
      </c>
      <c r="K240" s="249" t="s">
        <v>137</v>
      </c>
      <c r="L240" s="71"/>
      <c r="M240" s="71"/>
      <c r="N240" s="19"/>
      <c r="O240" s="18" t="s">
        <v>3696</v>
      </c>
      <c r="P240" s="42">
        <v>23114</v>
      </c>
      <c r="Q240" s="19" t="s">
        <v>2439</v>
      </c>
      <c r="R240" s="18" t="s">
        <v>39</v>
      </c>
      <c r="S240" s="18" t="s">
        <v>60</v>
      </c>
      <c r="T240" s="19"/>
      <c r="U240" s="19"/>
      <c r="V240" s="18" t="s">
        <v>3697</v>
      </c>
      <c r="W240" s="74">
        <v>64735</v>
      </c>
      <c r="X240" s="18">
        <v>1</v>
      </c>
      <c r="Y240" s="18"/>
      <c r="Z240" s="74">
        <v>64735</v>
      </c>
      <c r="AA240" s="18">
        <v>7014335109</v>
      </c>
      <c r="AB240" s="19"/>
      <c r="AC240" s="19"/>
      <c r="AD240" s="74">
        <v>64735</v>
      </c>
      <c r="AE240" s="19" t="s">
        <v>2680</v>
      </c>
      <c r="AF240" s="52" t="s">
        <v>2684</v>
      </c>
      <c r="AG240" s="52" t="s">
        <v>3541</v>
      </c>
      <c r="AH240" s="52" t="s">
        <v>3470</v>
      </c>
      <c r="AI240" s="52" t="s">
        <v>2456</v>
      </c>
      <c r="AJ240" s="52"/>
      <c r="AK240" s="54" t="s">
        <v>1268</v>
      </c>
      <c r="AL240" s="52" t="s">
        <v>1571</v>
      </c>
      <c r="AM240" s="52" t="s">
        <v>3553</v>
      </c>
      <c r="AN240" s="119">
        <v>64735</v>
      </c>
      <c r="AO240" s="119"/>
      <c r="AP240" s="119">
        <f t="shared" si="8"/>
        <v>1265</v>
      </c>
      <c r="AQ240" s="355">
        <v>23114</v>
      </c>
      <c r="AR240" s="341">
        <v>23102</v>
      </c>
      <c r="AS240" s="361">
        <v>23102</v>
      </c>
      <c r="AT240" s="361">
        <v>23102</v>
      </c>
      <c r="AU240" s="361">
        <v>23102</v>
      </c>
      <c r="AV240" s="371">
        <v>64735</v>
      </c>
      <c r="AW240" s="363">
        <v>1265</v>
      </c>
      <c r="AX240" s="311"/>
    </row>
    <row r="241" spans="1:50" s="123" customFormat="1" ht="72" hidden="1" x14ac:dyDescent="0.2">
      <c r="A241" s="52" t="s">
        <v>41</v>
      </c>
      <c r="B241" s="52" t="s">
        <v>277</v>
      </c>
      <c r="C241" s="52" t="s">
        <v>276</v>
      </c>
      <c r="D241" s="52" t="s">
        <v>10</v>
      </c>
      <c r="E241" s="52" t="s">
        <v>311</v>
      </c>
      <c r="F241" s="121" t="s">
        <v>1813</v>
      </c>
      <c r="G241" s="52" t="s">
        <v>547</v>
      </c>
      <c r="H241" s="71" t="s">
        <v>270</v>
      </c>
      <c r="I241" s="71" t="s">
        <v>271</v>
      </c>
      <c r="J241" s="122">
        <v>21000</v>
      </c>
      <c r="K241" s="249" t="s">
        <v>137</v>
      </c>
      <c r="L241" s="71"/>
      <c r="M241" s="71"/>
      <c r="N241" s="19"/>
      <c r="O241" s="18" t="s">
        <v>3696</v>
      </c>
      <c r="P241" s="42">
        <v>23114</v>
      </c>
      <c r="Q241" s="19" t="s">
        <v>2439</v>
      </c>
      <c r="R241" s="18" t="s">
        <v>39</v>
      </c>
      <c r="S241" s="18" t="s">
        <v>60</v>
      </c>
      <c r="T241" s="19"/>
      <c r="U241" s="19"/>
      <c r="V241" s="18" t="s">
        <v>3697</v>
      </c>
      <c r="W241" s="74">
        <v>20972</v>
      </c>
      <c r="X241" s="18">
        <v>1</v>
      </c>
      <c r="Y241" s="18"/>
      <c r="Z241" s="74">
        <v>20972</v>
      </c>
      <c r="AA241" s="18">
        <v>7014335109</v>
      </c>
      <c r="AB241" s="19"/>
      <c r="AC241" s="19"/>
      <c r="AD241" s="74">
        <v>20972</v>
      </c>
      <c r="AE241" s="19" t="s">
        <v>2680</v>
      </c>
      <c r="AF241" s="52" t="s">
        <v>2684</v>
      </c>
      <c r="AG241" s="52" t="s">
        <v>3541</v>
      </c>
      <c r="AH241" s="52" t="s">
        <v>3470</v>
      </c>
      <c r="AI241" s="52" t="s">
        <v>2456</v>
      </c>
      <c r="AJ241" s="52"/>
      <c r="AK241" s="54" t="s">
        <v>1268</v>
      </c>
      <c r="AL241" s="52" t="s">
        <v>1571</v>
      </c>
      <c r="AM241" s="52" t="s">
        <v>3553</v>
      </c>
      <c r="AN241" s="119">
        <v>20972</v>
      </c>
      <c r="AO241" s="119"/>
      <c r="AP241" s="119">
        <f t="shared" si="8"/>
        <v>28</v>
      </c>
      <c r="AQ241" s="355">
        <v>23114</v>
      </c>
      <c r="AR241" s="341">
        <v>23102</v>
      </c>
      <c r="AS241" s="361">
        <v>23102</v>
      </c>
      <c r="AT241" s="361">
        <v>23102</v>
      </c>
      <c r="AU241" s="361">
        <v>23102</v>
      </c>
      <c r="AV241" s="371">
        <v>20972</v>
      </c>
      <c r="AW241" s="363">
        <v>28</v>
      </c>
      <c r="AX241" s="311"/>
    </row>
    <row r="242" spans="1:50" s="123" customFormat="1" ht="72" hidden="1" x14ac:dyDescent="0.2">
      <c r="A242" s="52" t="s">
        <v>41</v>
      </c>
      <c r="B242" s="52" t="s">
        <v>277</v>
      </c>
      <c r="C242" s="52" t="s">
        <v>276</v>
      </c>
      <c r="D242" s="52" t="s">
        <v>10</v>
      </c>
      <c r="E242" s="52" t="s">
        <v>311</v>
      </c>
      <c r="F242" s="121" t="s">
        <v>1814</v>
      </c>
      <c r="G242" s="52" t="s">
        <v>548</v>
      </c>
      <c r="H242" s="71" t="s">
        <v>459</v>
      </c>
      <c r="I242" s="71" t="s">
        <v>271</v>
      </c>
      <c r="J242" s="122">
        <v>108000</v>
      </c>
      <c r="K242" s="249" t="s">
        <v>137</v>
      </c>
      <c r="L242" s="71"/>
      <c r="M242" s="71"/>
      <c r="N242" s="19"/>
      <c r="O242" s="18" t="s">
        <v>3696</v>
      </c>
      <c r="P242" s="42">
        <v>23114</v>
      </c>
      <c r="Q242" s="19" t="s">
        <v>2439</v>
      </c>
      <c r="R242" s="18" t="s">
        <v>39</v>
      </c>
      <c r="S242" s="18" t="s">
        <v>60</v>
      </c>
      <c r="T242" s="19"/>
      <c r="U242" s="19"/>
      <c r="V242" s="18" t="s">
        <v>3697</v>
      </c>
      <c r="W242" s="74">
        <v>107000</v>
      </c>
      <c r="X242" s="18">
        <v>1</v>
      </c>
      <c r="Y242" s="18"/>
      <c r="Z242" s="74">
        <v>107000</v>
      </c>
      <c r="AA242" s="18">
        <v>7014335109</v>
      </c>
      <c r="AB242" s="19"/>
      <c r="AC242" s="19"/>
      <c r="AD242" s="74">
        <v>107000</v>
      </c>
      <c r="AE242" s="19" t="s">
        <v>2680</v>
      </c>
      <c r="AF242" s="52" t="s">
        <v>2684</v>
      </c>
      <c r="AG242" s="52" t="s">
        <v>3541</v>
      </c>
      <c r="AH242" s="52" t="s">
        <v>3470</v>
      </c>
      <c r="AI242" s="52" t="s">
        <v>2456</v>
      </c>
      <c r="AJ242" s="52"/>
      <c r="AK242" s="54" t="s">
        <v>1268</v>
      </c>
      <c r="AL242" s="52" t="s">
        <v>1571</v>
      </c>
      <c r="AM242" s="52" t="s">
        <v>3553</v>
      </c>
      <c r="AN242" s="119">
        <v>107000</v>
      </c>
      <c r="AO242" s="119"/>
      <c r="AP242" s="119">
        <f t="shared" si="8"/>
        <v>1000</v>
      </c>
      <c r="AQ242" s="355">
        <v>23114</v>
      </c>
      <c r="AR242" s="341">
        <v>23102</v>
      </c>
      <c r="AS242" s="361">
        <v>23102</v>
      </c>
      <c r="AT242" s="361">
        <v>23102</v>
      </c>
      <c r="AU242" s="361">
        <v>23102</v>
      </c>
      <c r="AV242" s="371">
        <v>107000</v>
      </c>
      <c r="AW242" s="363">
        <v>1000</v>
      </c>
      <c r="AX242" s="311"/>
    </row>
    <row r="243" spans="1:50" s="123" customFormat="1" ht="90" hidden="1" x14ac:dyDescent="0.2">
      <c r="A243" s="52" t="s">
        <v>42</v>
      </c>
      <c r="B243" s="52" t="s">
        <v>277</v>
      </c>
      <c r="C243" s="52" t="s">
        <v>276</v>
      </c>
      <c r="D243" s="52" t="s">
        <v>11</v>
      </c>
      <c r="E243" s="52" t="s">
        <v>454</v>
      </c>
      <c r="F243" s="121" t="s">
        <v>1815</v>
      </c>
      <c r="G243" s="52" t="s">
        <v>549</v>
      </c>
      <c r="H243" s="71" t="s">
        <v>531</v>
      </c>
      <c r="I243" s="71" t="s">
        <v>268</v>
      </c>
      <c r="J243" s="122">
        <v>120000</v>
      </c>
      <c r="K243" s="78"/>
      <c r="L243" s="78"/>
      <c r="M243" s="249" t="s">
        <v>137</v>
      </c>
      <c r="N243" s="19"/>
      <c r="O243" s="28" t="s">
        <v>2620</v>
      </c>
      <c r="P243" s="375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7">
        <f>Z243</f>
        <v>120000</v>
      </c>
      <c r="AE243" s="20" t="s">
        <v>3699</v>
      </c>
      <c r="AF243" s="54" t="s">
        <v>2726</v>
      </c>
      <c r="AG243" s="54" t="s">
        <v>3544</v>
      </c>
      <c r="AH243" s="52" t="s">
        <v>3475</v>
      </c>
      <c r="AI243" s="52" t="s">
        <v>2457</v>
      </c>
      <c r="AJ243" s="52"/>
      <c r="AK243" s="54" t="s">
        <v>1270</v>
      </c>
      <c r="AL243" s="52" t="s">
        <v>1570</v>
      </c>
      <c r="AM243" s="52" t="s">
        <v>3553</v>
      </c>
      <c r="AN243" s="122"/>
      <c r="AO243" s="122">
        <v>120000</v>
      </c>
      <c r="AP243" s="119">
        <f t="shared" si="8"/>
        <v>0</v>
      </c>
      <c r="AQ243" s="203"/>
      <c r="AR243" s="203"/>
      <c r="AS243" s="375"/>
      <c r="AT243" s="375"/>
      <c r="AU243" s="375">
        <v>242262</v>
      </c>
      <c r="AV243" s="17" t="str">
        <f>AL243</f>
        <v>ได้ตัวผู้รับจ้างแล้ว/รอลงนามในสัญญา</v>
      </c>
      <c r="AW243" s="141" t="e">
        <f>R243-AH243</f>
        <v>#VALUE!</v>
      </c>
      <c r="AX243" s="19"/>
    </row>
    <row r="244" spans="1:50" s="123" customFormat="1" ht="90" hidden="1" x14ac:dyDescent="0.2">
      <c r="A244" s="52" t="s">
        <v>42</v>
      </c>
      <c r="B244" s="52" t="s">
        <v>277</v>
      </c>
      <c r="C244" s="52" t="s">
        <v>276</v>
      </c>
      <c r="D244" s="52" t="s">
        <v>11</v>
      </c>
      <c r="E244" s="52" t="s">
        <v>454</v>
      </c>
      <c r="F244" s="121" t="s">
        <v>1816</v>
      </c>
      <c r="G244" s="52" t="s">
        <v>550</v>
      </c>
      <c r="H244" s="71" t="s">
        <v>269</v>
      </c>
      <c r="I244" s="71" t="s">
        <v>271</v>
      </c>
      <c r="J244" s="122">
        <v>24600</v>
      </c>
      <c r="K244" s="78"/>
      <c r="L244" s="78"/>
      <c r="M244" s="249" t="s">
        <v>137</v>
      </c>
      <c r="N244" s="19"/>
      <c r="O244" s="28" t="s">
        <v>2620</v>
      </c>
      <c r="P244" s="375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7">
        <f t="shared" ref="AD244:AD281" si="9">Z244</f>
        <v>24600</v>
      </c>
      <c r="AE244" s="20" t="s">
        <v>3699</v>
      </c>
      <c r="AF244" s="54" t="s">
        <v>2726</v>
      </c>
      <c r="AG244" s="54" t="s">
        <v>3544</v>
      </c>
      <c r="AH244" s="52" t="s">
        <v>3475</v>
      </c>
      <c r="AI244" s="52" t="s">
        <v>2457</v>
      </c>
      <c r="AJ244" s="52"/>
      <c r="AK244" s="54" t="s">
        <v>1271</v>
      </c>
      <c r="AL244" s="52" t="s">
        <v>1570</v>
      </c>
      <c r="AM244" s="52" t="s">
        <v>3553</v>
      </c>
      <c r="AN244" s="122"/>
      <c r="AO244" s="122">
        <v>24600</v>
      </c>
      <c r="AP244" s="119">
        <f t="shared" si="8"/>
        <v>0</v>
      </c>
      <c r="AQ244" s="203"/>
      <c r="AR244" s="203"/>
      <c r="AS244" s="375"/>
      <c r="AT244" s="375"/>
      <c r="AU244" s="375">
        <v>242262</v>
      </c>
      <c r="AV244" s="17" t="str">
        <f t="shared" ref="AV244:AV273" si="10">AL244</f>
        <v>ได้ตัวผู้รับจ้างแล้ว/รอลงนามในสัญญา</v>
      </c>
      <c r="AW244" s="141" t="e">
        <f t="shared" ref="AW244:AW279" si="11">R244-AH244</f>
        <v>#VALUE!</v>
      </c>
      <c r="AX244" s="19"/>
    </row>
    <row r="245" spans="1:50" s="123" customFormat="1" ht="90" hidden="1" x14ac:dyDescent="0.2">
      <c r="A245" s="52" t="s">
        <v>42</v>
      </c>
      <c r="B245" s="52" t="s">
        <v>277</v>
      </c>
      <c r="C245" s="52" t="s">
        <v>276</v>
      </c>
      <c r="D245" s="52" t="s">
        <v>11</v>
      </c>
      <c r="E245" s="52" t="s">
        <v>454</v>
      </c>
      <c r="F245" s="121" t="s">
        <v>1817</v>
      </c>
      <c r="G245" s="52" t="s">
        <v>551</v>
      </c>
      <c r="H245" s="71" t="s">
        <v>269</v>
      </c>
      <c r="I245" s="71" t="s">
        <v>271</v>
      </c>
      <c r="J245" s="122">
        <v>56000</v>
      </c>
      <c r="K245" s="78"/>
      <c r="L245" s="78"/>
      <c r="M245" s="249" t="s">
        <v>137</v>
      </c>
      <c r="N245" s="19"/>
      <c r="O245" s="19" t="s">
        <v>2727</v>
      </c>
      <c r="P245" s="375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f t="shared" si="9"/>
        <v>56000</v>
      </c>
      <c r="AE245" s="20" t="s">
        <v>2729</v>
      </c>
      <c r="AF245" s="54" t="s">
        <v>2729</v>
      </c>
      <c r="AG245" s="54" t="s">
        <v>3544</v>
      </c>
      <c r="AH245" s="52" t="s">
        <v>2457</v>
      </c>
      <c r="AI245" s="52" t="s">
        <v>2457</v>
      </c>
      <c r="AJ245" s="52"/>
      <c r="AK245" s="54" t="s">
        <v>1273</v>
      </c>
      <c r="AL245" s="52" t="s">
        <v>1570</v>
      </c>
      <c r="AM245" s="52" t="s">
        <v>3552</v>
      </c>
      <c r="AN245" s="119"/>
      <c r="AO245" s="119">
        <v>56000</v>
      </c>
      <c r="AP245" s="119">
        <f t="shared" si="8"/>
        <v>0</v>
      </c>
      <c r="AQ245" s="203"/>
      <c r="AR245" s="203"/>
      <c r="AS245" s="375"/>
      <c r="AT245" s="375"/>
      <c r="AU245" s="19"/>
      <c r="AV245" s="17"/>
      <c r="AW245" s="141" t="e">
        <f t="shared" si="11"/>
        <v>#VALUE!</v>
      </c>
      <c r="AX245" s="19"/>
    </row>
    <row r="246" spans="1:50" s="123" customFormat="1" ht="90" hidden="1" x14ac:dyDescent="0.2">
      <c r="A246" s="52" t="s">
        <v>42</v>
      </c>
      <c r="B246" s="52" t="s">
        <v>277</v>
      </c>
      <c r="C246" s="52" t="s">
        <v>276</v>
      </c>
      <c r="D246" s="52" t="s">
        <v>11</v>
      </c>
      <c r="E246" s="52" t="s">
        <v>454</v>
      </c>
      <c r="F246" s="121" t="s">
        <v>1818</v>
      </c>
      <c r="G246" s="52" t="s">
        <v>552</v>
      </c>
      <c r="H246" s="71" t="s">
        <v>317</v>
      </c>
      <c r="I246" s="71" t="s">
        <v>553</v>
      </c>
      <c r="J246" s="122">
        <v>40000</v>
      </c>
      <c r="K246" s="78"/>
      <c r="L246" s="78"/>
      <c r="M246" s="249" t="s">
        <v>137</v>
      </c>
      <c r="N246" s="19"/>
      <c r="O246" s="28" t="s">
        <v>2620</v>
      </c>
      <c r="P246" s="375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7">
        <f t="shared" si="9"/>
        <v>40000</v>
      </c>
      <c r="AE246" s="20" t="s">
        <v>3699</v>
      </c>
      <c r="AF246" s="54" t="s">
        <v>2726</v>
      </c>
      <c r="AG246" s="54" t="s">
        <v>3544</v>
      </c>
      <c r="AH246" s="52" t="s">
        <v>3475</v>
      </c>
      <c r="AI246" s="52" t="s">
        <v>2457</v>
      </c>
      <c r="AJ246" s="52"/>
      <c r="AK246" s="54" t="s">
        <v>1270</v>
      </c>
      <c r="AL246" s="52" t="s">
        <v>1570</v>
      </c>
      <c r="AM246" s="52" t="s">
        <v>3553</v>
      </c>
      <c r="AN246" s="122"/>
      <c r="AO246" s="122">
        <v>40000</v>
      </c>
      <c r="AP246" s="119">
        <f t="shared" si="8"/>
        <v>0</v>
      </c>
      <c r="AQ246" s="203"/>
      <c r="AR246" s="203"/>
      <c r="AS246" s="375"/>
      <c r="AT246" s="375"/>
      <c r="AU246" s="375">
        <v>242262</v>
      </c>
      <c r="AV246" s="17" t="str">
        <f t="shared" si="10"/>
        <v>ได้ตัวผู้รับจ้างแล้ว/รอลงนามในสัญญา</v>
      </c>
      <c r="AW246" s="141" t="e">
        <f t="shared" si="11"/>
        <v>#VALUE!</v>
      </c>
      <c r="AX246" s="19"/>
    </row>
    <row r="247" spans="1:50" s="123" customFormat="1" ht="90" hidden="1" x14ac:dyDescent="0.2">
      <c r="A247" s="52" t="s">
        <v>42</v>
      </c>
      <c r="B247" s="52" t="s">
        <v>277</v>
      </c>
      <c r="C247" s="52" t="s">
        <v>276</v>
      </c>
      <c r="D247" s="52" t="s">
        <v>11</v>
      </c>
      <c r="E247" s="52" t="s">
        <v>454</v>
      </c>
      <c r="F247" s="121" t="s">
        <v>1819</v>
      </c>
      <c r="G247" s="52" t="s">
        <v>554</v>
      </c>
      <c r="H247" s="71" t="s">
        <v>317</v>
      </c>
      <c r="I247" s="71" t="s">
        <v>553</v>
      </c>
      <c r="J247" s="122">
        <v>40000</v>
      </c>
      <c r="K247" s="78"/>
      <c r="L247" s="78"/>
      <c r="M247" s="249" t="s">
        <v>137</v>
      </c>
      <c r="N247" s="19"/>
      <c r="O247" s="28" t="s">
        <v>2620</v>
      </c>
      <c r="P247" s="375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7">
        <f t="shared" si="9"/>
        <v>40000</v>
      </c>
      <c r="AE247" s="20" t="s">
        <v>3699</v>
      </c>
      <c r="AF247" s="54" t="s">
        <v>2726</v>
      </c>
      <c r="AG247" s="54" t="s">
        <v>3544</v>
      </c>
      <c r="AH247" s="52" t="s">
        <v>3475</v>
      </c>
      <c r="AI247" s="52" t="s">
        <v>2457</v>
      </c>
      <c r="AJ247" s="52"/>
      <c r="AK247" s="54" t="s">
        <v>1270</v>
      </c>
      <c r="AL247" s="52" t="s">
        <v>1570</v>
      </c>
      <c r="AM247" s="52" t="s">
        <v>3553</v>
      </c>
      <c r="AN247" s="122"/>
      <c r="AO247" s="122">
        <v>40000</v>
      </c>
      <c r="AP247" s="119">
        <f t="shared" si="8"/>
        <v>0</v>
      </c>
      <c r="AQ247" s="203"/>
      <c r="AR247" s="203"/>
      <c r="AS247" s="375"/>
      <c r="AT247" s="375"/>
      <c r="AU247" s="375">
        <v>242262</v>
      </c>
      <c r="AV247" s="17" t="str">
        <f t="shared" si="10"/>
        <v>ได้ตัวผู้รับจ้างแล้ว/รอลงนามในสัญญา</v>
      </c>
      <c r="AW247" s="141" t="e">
        <f t="shared" si="11"/>
        <v>#VALUE!</v>
      </c>
      <c r="AX247" s="19"/>
    </row>
    <row r="248" spans="1:50" s="123" customFormat="1" ht="90" hidden="1" x14ac:dyDescent="0.2">
      <c r="A248" s="52" t="s">
        <v>42</v>
      </c>
      <c r="B248" s="52" t="s">
        <v>277</v>
      </c>
      <c r="C248" s="52" t="s">
        <v>276</v>
      </c>
      <c r="D248" s="52" t="s">
        <v>11</v>
      </c>
      <c r="E248" s="52" t="s">
        <v>454</v>
      </c>
      <c r="F248" s="121" t="s">
        <v>1820</v>
      </c>
      <c r="G248" s="52" t="s">
        <v>555</v>
      </c>
      <c r="H248" s="71" t="s">
        <v>459</v>
      </c>
      <c r="I248" s="71" t="s">
        <v>268</v>
      </c>
      <c r="J248" s="122">
        <v>40000</v>
      </c>
      <c r="K248" s="78"/>
      <c r="L248" s="78"/>
      <c r="M248" s="249" t="s">
        <v>137</v>
      </c>
      <c r="N248" s="19"/>
      <c r="O248" s="28" t="s">
        <v>2620</v>
      </c>
      <c r="P248" s="375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7">
        <f t="shared" si="9"/>
        <v>40000</v>
      </c>
      <c r="AE248" s="20" t="s">
        <v>3699</v>
      </c>
      <c r="AF248" s="54" t="s">
        <v>2726</v>
      </c>
      <c r="AG248" s="54" t="s">
        <v>3544</v>
      </c>
      <c r="AH248" s="52" t="s">
        <v>3475</v>
      </c>
      <c r="AI248" s="52" t="s">
        <v>2457</v>
      </c>
      <c r="AJ248" s="52"/>
      <c r="AK248" s="54" t="s">
        <v>1270</v>
      </c>
      <c r="AL248" s="52" t="s">
        <v>1570</v>
      </c>
      <c r="AM248" s="52" t="s">
        <v>3553</v>
      </c>
      <c r="AN248" s="122"/>
      <c r="AO248" s="122">
        <v>40000</v>
      </c>
      <c r="AP248" s="119">
        <f t="shared" si="8"/>
        <v>0</v>
      </c>
      <c r="AQ248" s="203"/>
      <c r="AR248" s="203"/>
      <c r="AS248" s="375"/>
      <c r="AT248" s="375"/>
      <c r="AU248" s="375">
        <v>242262</v>
      </c>
      <c r="AV248" s="17" t="str">
        <f t="shared" si="10"/>
        <v>ได้ตัวผู้รับจ้างแล้ว/รอลงนามในสัญญา</v>
      </c>
      <c r="AW248" s="141" t="e">
        <f t="shared" si="11"/>
        <v>#VALUE!</v>
      </c>
      <c r="AX248" s="19"/>
    </row>
    <row r="249" spans="1:50" s="123" customFormat="1" ht="72" hidden="1" x14ac:dyDescent="0.2">
      <c r="A249" s="52" t="s">
        <v>42</v>
      </c>
      <c r="B249" s="52" t="s">
        <v>277</v>
      </c>
      <c r="C249" s="52" t="s">
        <v>276</v>
      </c>
      <c r="D249" s="52" t="s">
        <v>11</v>
      </c>
      <c r="E249" s="52" t="s">
        <v>454</v>
      </c>
      <c r="F249" s="121" t="s">
        <v>1821</v>
      </c>
      <c r="G249" s="52" t="s">
        <v>556</v>
      </c>
      <c r="H249" s="71" t="s">
        <v>270</v>
      </c>
      <c r="I249" s="71" t="s">
        <v>274</v>
      </c>
      <c r="J249" s="122">
        <v>50000</v>
      </c>
      <c r="K249" s="78"/>
      <c r="L249" s="78"/>
      <c r="M249" s="249" t="s">
        <v>137</v>
      </c>
      <c r="N249" s="19"/>
      <c r="O249" s="19" t="s">
        <v>3700</v>
      </c>
      <c r="P249" s="47">
        <v>242260</v>
      </c>
      <c r="Q249" s="52" t="s">
        <v>2737</v>
      </c>
      <c r="R249" s="19" t="s">
        <v>1279</v>
      </c>
      <c r="S249" s="19" t="s">
        <v>72</v>
      </c>
      <c r="T249" s="19"/>
      <c r="U249" s="19"/>
      <c r="V249" s="19" t="s">
        <v>3701</v>
      </c>
      <c r="W249" s="17">
        <v>50000</v>
      </c>
      <c r="X249" s="18">
        <v>1</v>
      </c>
      <c r="Y249" s="142">
        <v>242268</v>
      </c>
      <c r="Z249" s="17">
        <v>50000</v>
      </c>
      <c r="AA249" s="19">
        <v>7014304170</v>
      </c>
      <c r="AB249" s="19"/>
      <c r="AC249" s="19"/>
      <c r="AD249" s="17">
        <f t="shared" si="9"/>
        <v>50000</v>
      </c>
      <c r="AE249" s="20" t="s">
        <v>3702</v>
      </c>
      <c r="AF249" s="54" t="s">
        <v>1274</v>
      </c>
      <c r="AG249" s="54" t="s">
        <v>3539</v>
      </c>
      <c r="AH249" s="54" t="s">
        <v>1571</v>
      </c>
      <c r="AI249" s="52" t="s">
        <v>2456</v>
      </c>
      <c r="AJ249" s="52"/>
      <c r="AK249" s="54" t="s">
        <v>1274</v>
      </c>
      <c r="AL249" s="52" t="s">
        <v>1569</v>
      </c>
      <c r="AM249" s="52" t="s">
        <v>3553</v>
      </c>
      <c r="AN249" s="122">
        <v>50000</v>
      </c>
      <c r="AO249" s="119"/>
      <c r="AP249" s="119">
        <f t="shared" si="8"/>
        <v>0</v>
      </c>
      <c r="AQ249" s="203">
        <v>242263</v>
      </c>
      <c r="AR249" s="203">
        <v>242263</v>
      </c>
      <c r="AS249" s="375">
        <v>242268</v>
      </c>
      <c r="AT249" s="375">
        <v>242268</v>
      </c>
      <c r="AU249" s="375">
        <v>242271</v>
      </c>
      <c r="AV249" s="17" t="str">
        <f t="shared" si="10"/>
        <v>หัวหน้าหน่วยงานเห็นชอบรายงานขอซื้อขอจ้าง</v>
      </c>
      <c r="AW249" s="141" t="e">
        <f t="shared" si="11"/>
        <v>#VALUE!</v>
      </c>
      <c r="AX249" s="19"/>
    </row>
    <row r="250" spans="1:50" s="123" customFormat="1" ht="90" hidden="1" x14ac:dyDescent="0.2">
      <c r="A250" s="52" t="s">
        <v>42</v>
      </c>
      <c r="B250" s="52" t="s">
        <v>277</v>
      </c>
      <c r="C250" s="52" t="s">
        <v>276</v>
      </c>
      <c r="D250" s="52" t="s">
        <v>21</v>
      </c>
      <c r="E250" s="52" t="s">
        <v>454</v>
      </c>
      <c r="F250" s="121" t="s">
        <v>1822</v>
      </c>
      <c r="G250" s="52" t="s">
        <v>557</v>
      </c>
      <c r="H250" s="71" t="s">
        <v>270</v>
      </c>
      <c r="I250" s="71" t="s">
        <v>271</v>
      </c>
      <c r="J250" s="122">
        <v>10200</v>
      </c>
      <c r="K250" s="78"/>
      <c r="L250" s="78"/>
      <c r="M250" s="249" t="s">
        <v>137</v>
      </c>
      <c r="N250" s="19"/>
      <c r="O250" s="19" t="s">
        <v>2730</v>
      </c>
      <c r="P250" s="375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f t="shared" si="9"/>
        <v>10200</v>
      </c>
      <c r="AE250" s="20" t="s">
        <v>2729</v>
      </c>
      <c r="AF250" s="54" t="s">
        <v>2729</v>
      </c>
      <c r="AG250" s="54" t="s">
        <v>3544</v>
      </c>
      <c r="AH250" s="52" t="s">
        <v>2457</v>
      </c>
      <c r="AI250" s="52" t="s">
        <v>2457</v>
      </c>
      <c r="AJ250" s="52"/>
      <c r="AK250" s="54" t="s">
        <v>1276</v>
      </c>
      <c r="AL250" s="52" t="s">
        <v>1570</v>
      </c>
      <c r="AM250" s="52" t="s">
        <v>3552</v>
      </c>
      <c r="AN250" s="119"/>
      <c r="AO250" s="122">
        <v>10200</v>
      </c>
      <c r="AP250" s="119">
        <f t="shared" si="8"/>
        <v>0</v>
      </c>
      <c r="AQ250" s="203"/>
      <c r="AR250" s="203"/>
      <c r="AS250" s="375"/>
      <c r="AT250" s="375"/>
      <c r="AU250" s="47"/>
      <c r="AV250" s="17"/>
      <c r="AW250" s="141" t="e">
        <f t="shared" si="11"/>
        <v>#VALUE!</v>
      </c>
      <c r="AX250" s="19"/>
    </row>
    <row r="251" spans="1:50" s="123" customFormat="1" ht="90" hidden="1" x14ac:dyDescent="0.2">
      <c r="A251" s="52" t="s">
        <v>42</v>
      </c>
      <c r="B251" s="52" t="s">
        <v>277</v>
      </c>
      <c r="C251" s="52" t="s">
        <v>276</v>
      </c>
      <c r="D251" s="52" t="s">
        <v>21</v>
      </c>
      <c r="E251" s="52" t="s">
        <v>454</v>
      </c>
      <c r="F251" s="121" t="s">
        <v>1823</v>
      </c>
      <c r="G251" s="52" t="s">
        <v>558</v>
      </c>
      <c r="H251" s="71" t="s">
        <v>270</v>
      </c>
      <c r="I251" s="71" t="s">
        <v>274</v>
      </c>
      <c r="J251" s="122">
        <v>7000</v>
      </c>
      <c r="K251" s="78"/>
      <c r="L251" s="78"/>
      <c r="M251" s="249" t="s">
        <v>137</v>
      </c>
      <c r="N251" s="19"/>
      <c r="O251" s="19" t="s">
        <v>2734</v>
      </c>
      <c r="P251" s="375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f t="shared" si="9"/>
        <v>7000</v>
      </c>
      <c r="AE251" s="20" t="s">
        <v>2729</v>
      </c>
      <c r="AF251" s="54" t="s">
        <v>2729</v>
      </c>
      <c r="AG251" s="54" t="s">
        <v>3544</v>
      </c>
      <c r="AH251" s="52" t="s">
        <v>2457</v>
      </c>
      <c r="AI251" s="52" t="s">
        <v>2457</v>
      </c>
      <c r="AJ251" s="52"/>
      <c r="AK251" s="54" t="s">
        <v>1270</v>
      </c>
      <c r="AL251" s="52" t="s">
        <v>1570</v>
      </c>
      <c r="AM251" s="52" t="s">
        <v>3552</v>
      </c>
      <c r="AN251" s="119"/>
      <c r="AO251" s="122">
        <v>7000</v>
      </c>
      <c r="AP251" s="119">
        <f t="shared" si="8"/>
        <v>0</v>
      </c>
      <c r="AQ251" s="203"/>
      <c r="AR251" s="203"/>
      <c r="AS251" s="375"/>
      <c r="AT251" s="375"/>
      <c r="AU251" s="47"/>
      <c r="AV251" s="17"/>
      <c r="AW251" s="141" t="e">
        <f>R251-AH251</f>
        <v>#VALUE!</v>
      </c>
      <c r="AX251" s="19"/>
    </row>
    <row r="252" spans="1:50" s="123" customFormat="1" ht="90" hidden="1" x14ac:dyDescent="0.2">
      <c r="A252" s="52" t="s">
        <v>42</v>
      </c>
      <c r="B252" s="52" t="s">
        <v>277</v>
      </c>
      <c r="C252" s="52" t="s">
        <v>276</v>
      </c>
      <c r="D252" s="52" t="s">
        <v>13</v>
      </c>
      <c r="E252" s="52" t="s">
        <v>454</v>
      </c>
      <c r="F252" s="121" t="s">
        <v>1824</v>
      </c>
      <c r="G252" s="52" t="s">
        <v>559</v>
      </c>
      <c r="H252" s="71" t="s">
        <v>270</v>
      </c>
      <c r="I252" s="71" t="s">
        <v>271</v>
      </c>
      <c r="J252" s="122">
        <v>1600000</v>
      </c>
      <c r="K252" s="249" t="s">
        <v>137</v>
      </c>
      <c r="L252" s="78"/>
      <c r="M252" s="78"/>
      <c r="N252" s="19"/>
      <c r="O252" s="28" t="s">
        <v>2558</v>
      </c>
      <c r="P252" s="47">
        <v>242256</v>
      </c>
      <c r="Q252" s="52" t="s">
        <v>2737</v>
      </c>
      <c r="R252" s="19" t="s">
        <v>1279</v>
      </c>
      <c r="S252" s="19" t="s">
        <v>72</v>
      </c>
      <c r="T252" s="19" t="s">
        <v>1193</v>
      </c>
      <c r="U252" s="19" t="s">
        <v>3703</v>
      </c>
      <c r="V252" s="19" t="s">
        <v>3704</v>
      </c>
      <c r="W252" s="17">
        <v>1599000</v>
      </c>
      <c r="X252" s="18">
        <v>1</v>
      </c>
      <c r="Y252" s="46" t="s">
        <v>3705</v>
      </c>
      <c r="Z252" s="17">
        <v>1599000</v>
      </c>
      <c r="AA252" s="19">
        <v>7014292536</v>
      </c>
      <c r="AB252" s="19"/>
      <c r="AC252" s="19"/>
      <c r="AD252" s="17">
        <f t="shared" si="9"/>
        <v>1599000</v>
      </c>
      <c r="AE252" s="20" t="s">
        <v>3706</v>
      </c>
      <c r="AF252" s="54" t="s">
        <v>2738</v>
      </c>
      <c r="AG252" s="54" t="s">
        <v>3540</v>
      </c>
      <c r="AH252" s="54" t="s">
        <v>3479</v>
      </c>
      <c r="AI252" s="52" t="s">
        <v>2456</v>
      </c>
      <c r="AJ252" s="52"/>
      <c r="AK252" s="54" t="s">
        <v>1277</v>
      </c>
      <c r="AL252" s="52" t="s">
        <v>1571</v>
      </c>
      <c r="AM252" s="52" t="s">
        <v>3553</v>
      </c>
      <c r="AN252" s="119">
        <v>1599000</v>
      </c>
      <c r="AO252" s="119"/>
      <c r="AP252" s="119">
        <f t="shared" si="8"/>
        <v>1000</v>
      </c>
      <c r="AQ252" s="203">
        <v>242256</v>
      </c>
      <c r="AR252" s="203">
        <v>242256</v>
      </c>
      <c r="AS252" s="375">
        <v>242286</v>
      </c>
      <c r="AT252" s="375">
        <v>242286</v>
      </c>
      <c r="AU252" s="375">
        <v>242290</v>
      </c>
      <c r="AV252" s="17" t="str">
        <f t="shared" si="10"/>
        <v>เสนอราคา/พิจารณาผล</v>
      </c>
      <c r="AW252" s="141" t="e">
        <f t="shared" ref="AW252:AW266" si="12">R252-AH252</f>
        <v>#VALUE!</v>
      </c>
      <c r="AX252" s="19"/>
    </row>
    <row r="253" spans="1:50" s="123" customFormat="1" ht="90" hidden="1" x14ac:dyDescent="0.2">
      <c r="A253" s="52" t="s">
        <v>42</v>
      </c>
      <c r="B253" s="52" t="s">
        <v>277</v>
      </c>
      <c r="C253" s="52" t="s">
        <v>276</v>
      </c>
      <c r="D253" s="52" t="s">
        <v>13</v>
      </c>
      <c r="E253" s="52" t="s">
        <v>454</v>
      </c>
      <c r="F253" s="121" t="s">
        <v>1825</v>
      </c>
      <c r="G253" s="52" t="s">
        <v>560</v>
      </c>
      <c r="H253" s="71" t="s">
        <v>269</v>
      </c>
      <c r="I253" s="71" t="s">
        <v>281</v>
      </c>
      <c r="J253" s="122">
        <v>43600</v>
      </c>
      <c r="K253" s="255"/>
      <c r="L253" s="78"/>
      <c r="M253" s="249" t="s">
        <v>137</v>
      </c>
      <c r="N253" s="19"/>
      <c r="O253" s="19" t="s">
        <v>2739</v>
      </c>
      <c r="P253" s="375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f t="shared" si="9"/>
        <v>43600</v>
      </c>
      <c r="AE253" s="20" t="s">
        <v>2729</v>
      </c>
      <c r="AF253" s="54" t="s">
        <v>2729</v>
      </c>
      <c r="AG253" s="54" t="s">
        <v>3544</v>
      </c>
      <c r="AH253" s="52" t="s">
        <v>2457</v>
      </c>
      <c r="AI253" s="52" t="s">
        <v>2457</v>
      </c>
      <c r="AJ253" s="52"/>
      <c r="AK253" s="54" t="s">
        <v>1280</v>
      </c>
      <c r="AL253" s="52" t="s">
        <v>1570</v>
      </c>
      <c r="AM253" s="52" t="s">
        <v>3552</v>
      </c>
      <c r="AN253" s="119"/>
      <c r="AO253" s="122">
        <v>43600</v>
      </c>
      <c r="AP253" s="119">
        <f t="shared" si="8"/>
        <v>0</v>
      </c>
      <c r="AQ253" s="203"/>
      <c r="AR253" s="203"/>
      <c r="AS253" s="375"/>
      <c r="AT253" s="375"/>
      <c r="AU253" s="375"/>
      <c r="AV253" s="17"/>
      <c r="AW253" s="141" t="e">
        <f t="shared" si="12"/>
        <v>#VALUE!</v>
      </c>
      <c r="AX253" s="19"/>
    </row>
    <row r="254" spans="1:50" s="123" customFormat="1" ht="72" hidden="1" x14ac:dyDescent="0.2">
      <c r="A254" s="52" t="s">
        <v>42</v>
      </c>
      <c r="B254" s="52" t="s">
        <v>277</v>
      </c>
      <c r="C254" s="52" t="s">
        <v>276</v>
      </c>
      <c r="D254" s="52" t="s">
        <v>13</v>
      </c>
      <c r="E254" s="52" t="s">
        <v>454</v>
      </c>
      <c r="F254" s="121" t="s">
        <v>1826</v>
      </c>
      <c r="G254" s="52" t="s">
        <v>561</v>
      </c>
      <c r="H254" s="71" t="s">
        <v>269</v>
      </c>
      <c r="I254" s="71" t="s">
        <v>421</v>
      </c>
      <c r="J254" s="122">
        <v>100000</v>
      </c>
      <c r="K254" s="249" t="s">
        <v>137</v>
      </c>
      <c r="L254" s="78"/>
      <c r="M254" s="78"/>
      <c r="N254" s="19"/>
      <c r="O254" s="28" t="s">
        <v>2558</v>
      </c>
      <c r="P254" s="47">
        <v>242256</v>
      </c>
      <c r="Q254" s="52" t="s">
        <v>2737</v>
      </c>
      <c r="R254" s="19" t="s">
        <v>1279</v>
      </c>
      <c r="S254" s="19" t="s">
        <v>72</v>
      </c>
      <c r="T254" s="19" t="s">
        <v>3707</v>
      </c>
      <c r="U254" s="19" t="s">
        <v>3708</v>
      </c>
      <c r="V254" s="19" t="s">
        <v>3709</v>
      </c>
      <c r="W254" s="17">
        <v>97500</v>
      </c>
      <c r="X254" s="18">
        <v>1</v>
      </c>
      <c r="Y254" s="46" t="s">
        <v>3705</v>
      </c>
      <c r="Z254" s="17">
        <v>97500</v>
      </c>
      <c r="AA254" s="19">
        <v>7014292536</v>
      </c>
      <c r="AB254" s="19"/>
      <c r="AC254" s="19"/>
      <c r="AD254" s="17">
        <f t="shared" si="9"/>
        <v>97500</v>
      </c>
      <c r="AE254" s="20" t="s">
        <v>3706</v>
      </c>
      <c r="AF254" s="54" t="s">
        <v>2738</v>
      </c>
      <c r="AG254" s="54" t="s">
        <v>3540</v>
      </c>
      <c r="AH254" s="54" t="s">
        <v>3479</v>
      </c>
      <c r="AI254" s="52" t="s">
        <v>2456</v>
      </c>
      <c r="AJ254" s="52"/>
      <c r="AK254" s="54" t="s">
        <v>1277</v>
      </c>
      <c r="AL254" s="52" t="s">
        <v>1571</v>
      </c>
      <c r="AM254" s="52" t="s">
        <v>3553</v>
      </c>
      <c r="AN254" s="119">
        <v>97500</v>
      </c>
      <c r="AO254" s="119"/>
      <c r="AP254" s="119">
        <f t="shared" si="8"/>
        <v>2500</v>
      </c>
      <c r="AQ254" s="203">
        <v>242256</v>
      </c>
      <c r="AR254" s="203">
        <v>242256</v>
      </c>
      <c r="AS254" s="375">
        <v>242286</v>
      </c>
      <c r="AT254" s="375">
        <v>242286</v>
      </c>
      <c r="AU254" s="375">
        <v>242290</v>
      </c>
      <c r="AV254" s="17" t="str">
        <f t="shared" si="10"/>
        <v>เสนอราคา/พิจารณาผล</v>
      </c>
      <c r="AW254" s="141" t="e">
        <f t="shared" si="12"/>
        <v>#VALUE!</v>
      </c>
      <c r="AX254" s="311"/>
    </row>
    <row r="255" spans="1:50" s="123" customFormat="1" ht="72" hidden="1" x14ac:dyDescent="0.2">
      <c r="A255" s="52" t="s">
        <v>42</v>
      </c>
      <c r="B255" s="52" t="s">
        <v>277</v>
      </c>
      <c r="C255" s="52" t="s">
        <v>276</v>
      </c>
      <c r="D255" s="52" t="s">
        <v>13</v>
      </c>
      <c r="E255" s="52" t="s">
        <v>454</v>
      </c>
      <c r="F255" s="121" t="s">
        <v>1827</v>
      </c>
      <c r="G255" s="52" t="s">
        <v>562</v>
      </c>
      <c r="H255" s="71" t="s">
        <v>319</v>
      </c>
      <c r="I255" s="71" t="s">
        <v>274</v>
      </c>
      <c r="J255" s="122">
        <v>180000</v>
      </c>
      <c r="K255" s="249" t="s">
        <v>137</v>
      </c>
      <c r="L255" s="78"/>
      <c r="M255" s="78"/>
      <c r="N255" s="19"/>
      <c r="O255" s="28" t="s">
        <v>2558</v>
      </c>
      <c r="P255" s="47">
        <v>242256</v>
      </c>
      <c r="Q255" s="52" t="s">
        <v>2737</v>
      </c>
      <c r="R255" s="19" t="s">
        <v>1279</v>
      </c>
      <c r="S255" s="19" t="s">
        <v>72</v>
      </c>
      <c r="T255" s="19" t="s">
        <v>3710</v>
      </c>
      <c r="U255" s="19" t="s">
        <v>3711</v>
      </c>
      <c r="V255" s="19" t="s">
        <v>3709</v>
      </c>
      <c r="W255" s="17">
        <v>178000</v>
      </c>
      <c r="X255" s="18">
        <v>1</v>
      </c>
      <c r="Y255" s="46" t="s">
        <v>3705</v>
      </c>
      <c r="Z255" s="17">
        <v>178000</v>
      </c>
      <c r="AA255" s="19">
        <v>7014292536</v>
      </c>
      <c r="AB255" s="19"/>
      <c r="AC255" s="19"/>
      <c r="AD255" s="17">
        <f t="shared" si="9"/>
        <v>178000</v>
      </c>
      <c r="AE255" s="20" t="s">
        <v>3706</v>
      </c>
      <c r="AF255" s="54" t="s">
        <v>2738</v>
      </c>
      <c r="AG255" s="54" t="s">
        <v>3540</v>
      </c>
      <c r="AH255" s="54" t="s">
        <v>3479</v>
      </c>
      <c r="AI255" s="52" t="s">
        <v>2456</v>
      </c>
      <c r="AJ255" s="52"/>
      <c r="AK255" s="54" t="s">
        <v>1277</v>
      </c>
      <c r="AL255" s="52" t="s">
        <v>1571</v>
      </c>
      <c r="AM255" s="52" t="s">
        <v>3553</v>
      </c>
      <c r="AN255" s="119">
        <v>178000</v>
      </c>
      <c r="AO255" s="119"/>
      <c r="AP255" s="119">
        <f t="shared" si="8"/>
        <v>2000</v>
      </c>
      <c r="AQ255" s="203">
        <v>242256</v>
      </c>
      <c r="AR255" s="203">
        <v>242256</v>
      </c>
      <c r="AS255" s="375">
        <v>242286</v>
      </c>
      <c r="AT255" s="375">
        <v>242286</v>
      </c>
      <c r="AU255" s="375">
        <v>242290</v>
      </c>
      <c r="AV255" s="17" t="str">
        <f t="shared" si="10"/>
        <v>เสนอราคา/พิจารณาผล</v>
      </c>
      <c r="AW255" s="141" t="e">
        <f t="shared" si="12"/>
        <v>#VALUE!</v>
      </c>
      <c r="AX255" s="311"/>
    </row>
    <row r="256" spans="1:50" s="123" customFormat="1" ht="72" hidden="1" x14ac:dyDescent="0.2">
      <c r="A256" s="52" t="s">
        <v>42</v>
      </c>
      <c r="B256" s="52" t="s">
        <v>277</v>
      </c>
      <c r="C256" s="52" t="s">
        <v>276</v>
      </c>
      <c r="D256" s="52" t="s">
        <v>18</v>
      </c>
      <c r="E256" s="52" t="s">
        <v>454</v>
      </c>
      <c r="F256" s="121" t="s">
        <v>1828</v>
      </c>
      <c r="G256" s="52" t="s">
        <v>563</v>
      </c>
      <c r="H256" s="71" t="s">
        <v>272</v>
      </c>
      <c r="I256" s="71" t="s">
        <v>274</v>
      </c>
      <c r="J256" s="122">
        <v>225000</v>
      </c>
      <c r="K256" s="249" t="s">
        <v>137</v>
      </c>
      <c r="L256" s="78"/>
      <c r="M256" s="78"/>
      <c r="N256" s="19"/>
      <c r="O256" s="28" t="s">
        <v>2652</v>
      </c>
      <c r="P256" s="47">
        <v>242239</v>
      </c>
      <c r="Q256" s="19" t="s">
        <v>2737</v>
      </c>
      <c r="R256" s="19" t="s">
        <v>1279</v>
      </c>
      <c r="S256" s="19" t="s">
        <v>72</v>
      </c>
      <c r="T256" s="376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42">
        <v>242249</v>
      </c>
      <c r="AC256" s="142">
        <v>242249</v>
      </c>
      <c r="AD256" s="17">
        <f t="shared" si="9"/>
        <v>223500</v>
      </c>
      <c r="AE256" s="20" t="s">
        <v>3699</v>
      </c>
      <c r="AF256" s="54" t="s">
        <v>2744</v>
      </c>
      <c r="AG256" s="54" t="s">
        <v>3544</v>
      </c>
      <c r="AH256" s="54" t="s">
        <v>3472</v>
      </c>
      <c r="AI256" s="54" t="s">
        <v>2457</v>
      </c>
      <c r="AJ256" s="54"/>
      <c r="AK256" s="54" t="s">
        <v>1277</v>
      </c>
      <c r="AL256" s="52" t="s">
        <v>1571</v>
      </c>
      <c r="AM256" s="52" t="s">
        <v>3553</v>
      </c>
      <c r="AN256" s="119"/>
      <c r="AO256" s="119">
        <v>223500</v>
      </c>
      <c r="AP256" s="119">
        <f t="shared" si="8"/>
        <v>1500</v>
      </c>
      <c r="AQ256" s="203"/>
      <c r="AR256" s="203"/>
      <c r="AS256" s="375"/>
      <c r="AT256" s="375"/>
      <c r="AU256" s="375">
        <v>242262</v>
      </c>
      <c r="AV256" s="17" t="str">
        <f t="shared" si="10"/>
        <v>เสนอราคา/พิจารณาผล</v>
      </c>
      <c r="AW256" s="141" t="e">
        <f t="shared" si="12"/>
        <v>#VALUE!</v>
      </c>
      <c r="AX256" s="19"/>
    </row>
    <row r="257" spans="1:50" s="123" customFormat="1" ht="72" hidden="1" x14ac:dyDescent="0.2">
      <c r="A257" s="52" t="s">
        <v>42</v>
      </c>
      <c r="B257" s="52" t="s">
        <v>277</v>
      </c>
      <c r="C257" s="52" t="s">
        <v>276</v>
      </c>
      <c r="D257" s="52" t="s">
        <v>18</v>
      </c>
      <c r="E257" s="52" t="s">
        <v>454</v>
      </c>
      <c r="F257" s="121" t="s">
        <v>1829</v>
      </c>
      <c r="G257" s="52" t="s">
        <v>564</v>
      </c>
      <c r="H257" s="71" t="s">
        <v>270</v>
      </c>
      <c r="I257" s="71" t="s">
        <v>268</v>
      </c>
      <c r="J257" s="122">
        <v>40000</v>
      </c>
      <c r="K257" s="249" t="s">
        <v>137</v>
      </c>
      <c r="L257" s="78"/>
      <c r="M257" s="78"/>
      <c r="N257" s="19"/>
      <c r="O257" s="28" t="s">
        <v>2652</v>
      </c>
      <c r="P257" s="47">
        <v>242239</v>
      </c>
      <c r="Q257" s="19" t="s">
        <v>2737</v>
      </c>
      <c r="R257" s="19" t="s">
        <v>1279</v>
      </c>
      <c r="S257" s="19" t="s">
        <v>72</v>
      </c>
      <c r="T257" s="377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42">
        <v>242249</v>
      </c>
      <c r="AC257" s="142">
        <v>242249</v>
      </c>
      <c r="AD257" s="17">
        <f t="shared" si="9"/>
        <v>39500</v>
      </c>
      <c r="AE257" s="20" t="s">
        <v>3699</v>
      </c>
      <c r="AF257" s="54" t="s">
        <v>2744</v>
      </c>
      <c r="AG257" s="54" t="s">
        <v>3544</v>
      </c>
      <c r="AH257" s="54" t="s">
        <v>3472</v>
      </c>
      <c r="AI257" s="54" t="s">
        <v>2457</v>
      </c>
      <c r="AJ257" s="54"/>
      <c r="AK257" s="54" t="s">
        <v>1277</v>
      </c>
      <c r="AL257" s="52" t="s">
        <v>1571</v>
      </c>
      <c r="AM257" s="52" t="s">
        <v>3553</v>
      </c>
      <c r="AN257" s="119"/>
      <c r="AO257" s="119">
        <v>39500</v>
      </c>
      <c r="AP257" s="119">
        <f t="shared" si="8"/>
        <v>500</v>
      </c>
      <c r="AQ257" s="203"/>
      <c r="AR257" s="203"/>
      <c r="AS257" s="375"/>
      <c r="AT257" s="375"/>
      <c r="AU257" s="375">
        <v>242262</v>
      </c>
      <c r="AV257" s="17" t="str">
        <f t="shared" si="10"/>
        <v>เสนอราคา/พิจารณาผล</v>
      </c>
      <c r="AW257" s="141" t="e">
        <f t="shared" si="12"/>
        <v>#VALUE!</v>
      </c>
      <c r="AX257" s="19"/>
    </row>
    <row r="258" spans="1:50" s="123" customFormat="1" ht="72" hidden="1" x14ac:dyDescent="0.2">
      <c r="A258" s="52" t="s">
        <v>42</v>
      </c>
      <c r="B258" s="52" t="s">
        <v>277</v>
      </c>
      <c r="C258" s="52" t="s">
        <v>276</v>
      </c>
      <c r="D258" s="52" t="s">
        <v>18</v>
      </c>
      <c r="E258" s="52" t="s">
        <v>454</v>
      </c>
      <c r="F258" s="121" t="s">
        <v>1830</v>
      </c>
      <c r="G258" s="52" t="s">
        <v>565</v>
      </c>
      <c r="H258" s="71" t="s">
        <v>270</v>
      </c>
      <c r="I258" s="71" t="s">
        <v>268</v>
      </c>
      <c r="J258" s="122">
        <v>35000</v>
      </c>
      <c r="K258" s="249" t="s">
        <v>137</v>
      </c>
      <c r="L258" s="78"/>
      <c r="M258" s="78"/>
      <c r="N258" s="19"/>
      <c r="O258" s="28" t="s">
        <v>2652</v>
      </c>
      <c r="P258" s="47">
        <v>242239</v>
      </c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42">
        <v>242249</v>
      </c>
      <c r="AC258" s="142">
        <v>242249</v>
      </c>
      <c r="AD258" s="17">
        <f t="shared" si="9"/>
        <v>35000</v>
      </c>
      <c r="AE258" s="20" t="s">
        <v>3699</v>
      </c>
      <c r="AF258" s="54" t="s">
        <v>2744</v>
      </c>
      <c r="AG258" s="54" t="s">
        <v>3544</v>
      </c>
      <c r="AH258" s="54" t="s">
        <v>3472</v>
      </c>
      <c r="AI258" s="54" t="s">
        <v>2457</v>
      </c>
      <c r="AJ258" s="54"/>
      <c r="AK258" s="54" t="s">
        <v>1277</v>
      </c>
      <c r="AL258" s="52" t="s">
        <v>1571</v>
      </c>
      <c r="AM258" s="52" t="s">
        <v>3553</v>
      </c>
      <c r="AN258" s="122"/>
      <c r="AO258" s="122">
        <v>35000</v>
      </c>
      <c r="AP258" s="119">
        <f t="shared" si="8"/>
        <v>0</v>
      </c>
      <c r="AQ258" s="203"/>
      <c r="AR258" s="203"/>
      <c r="AS258" s="375"/>
      <c r="AT258" s="375"/>
      <c r="AU258" s="375">
        <v>242262</v>
      </c>
      <c r="AV258" s="17" t="str">
        <f t="shared" si="10"/>
        <v>เสนอราคา/พิจารณาผล</v>
      </c>
      <c r="AW258" s="141" t="e">
        <f t="shared" si="12"/>
        <v>#VALUE!</v>
      </c>
      <c r="AX258" s="19"/>
    </row>
    <row r="259" spans="1:50" s="123" customFormat="1" ht="72" hidden="1" x14ac:dyDescent="0.2">
      <c r="A259" s="52" t="s">
        <v>42</v>
      </c>
      <c r="B259" s="52" t="s">
        <v>277</v>
      </c>
      <c r="C259" s="52" t="s">
        <v>276</v>
      </c>
      <c r="D259" s="52" t="s">
        <v>18</v>
      </c>
      <c r="E259" s="52" t="s">
        <v>454</v>
      </c>
      <c r="F259" s="121" t="s">
        <v>1831</v>
      </c>
      <c r="G259" s="52" t="s">
        <v>566</v>
      </c>
      <c r="H259" s="71" t="s">
        <v>269</v>
      </c>
      <c r="I259" s="71" t="s">
        <v>271</v>
      </c>
      <c r="J259" s="122">
        <v>100000</v>
      </c>
      <c r="K259" s="249" t="s">
        <v>137</v>
      </c>
      <c r="L259" s="78"/>
      <c r="M259" s="78"/>
      <c r="N259" s="19"/>
      <c r="O259" s="28" t="s">
        <v>2652</v>
      </c>
      <c r="P259" s="47">
        <v>242239</v>
      </c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42">
        <v>242249</v>
      </c>
      <c r="AC259" s="142">
        <v>242249</v>
      </c>
      <c r="AD259" s="17">
        <f t="shared" si="9"/>
        <v>100000</v>
      </c>
      <c r="AE259" s="20" t="s">
        <v>3699</v>
      </c>
      <c r="AF259" s="54" t="s">
        <v>2744</v>
      </c>
      <c r="AG259" s="54" t="s">
        <v>3544</v>
      </c>
      <c r="AH259" s="54" t="s">
        <v>3472</v>
      </c>
      <c r="AI259" s="54" t="s">
        <v>2457</v>
      </c>
      <c r="AJ259" s="54"/>
      <c r="AK259" s="54" t="s">
        <v>1277</v>
      </c>
      <c r="AL259" s="52" t="s">
        <v>1571</v>
      </c>
      <c r="AM259" s="52" t="s">
        <v>3553</v>
      </c>
      <c r="AN259" s="122"/>
      <c r="AO259" s="122">
        <v>100000</v>
      </c>
      <c r="AP259" s="119">
        <f t="shared" ref="AP259:AP322" si="13">J259-AN259-AO259</f>
        <v>0</v>
      </c>
      <c r="AQ259" s="203"/>
      <c r="AR259" s="203"/>
      <c r="AS259" s="375"/>
      <c r="AT259" s="375"/>
      <c r="AU259" s="375">
        <v>242262</v>
      </c>
      <c r="AV259" s="17" t="str">
        <f t="shared" si="10"/>
        <v>เสนอราคา/พิจารณาผล</v>
      </c>
      <c r="AW259" s="141" t="e">
        <f t="shared" si="12"/>
        <v>#VALUE!</v>
      </c>
      <c r="AX259" s="19"/>
    </row>
    <row r="260" spans="1:50" s="123" customFormat="1" ht="72" hidden="1" x14ac:dyDescent="0.2">
      <c r="A260" s="52" t="s">
        <v>42</v>
      </c>
      <c r="B260" s="52" t="s">
        <v>277</v>
      </c>
      <c r="C260" s="52" t="s">
        <v>276</v>
      </c>
      <c r="D260" s="52" t="s">
        <v>18</v>
      </c>
      <c r="E260" s="52" t="s">
        <v>454</v>
      </c>
      <c r="F260" s="121" t="s">
        <v>1832</v>
      </c>
      <c r="G260" s="52" t="s">
        <v>567</v>
      </c>
      <c r="H260" s="71" t="s">
        <v>269</v>
      </c>
      <c r="I260" s="71" t="s">
        <v>275</v>
      </c>
      <c r="J260" s="122">
        <v>250000</v>
      </c>
      <c r="K260" s="249" t="s">
        <v>137</v>
      </c>
      <c r="L260" s="78"/>
      <c r="M260" s="78"/>
      <c r="N260" s="19"/>
      <c r="O260" s="28" t="s">
        <v>2652</v>
      </c>
      <c r="P260" s="47">
        <v>242239</v>
      </c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42">
        <v>242249</v>
      </c>
      <c r="AC260" s="142">
        <v>242249</v>
      </c>
      <c r="AD260" s="17">
        <f t="shared" si="9"/>
        <v>250000</v>
      </c>
      <c r="AE260" s="20" t="s">
        <v>3699</v>
      </c>
      <c r="AF260" s="54" t="s">
        <v>2744</v>
      </c>
      <c r="AG260" s="54" t="s">
        <v>3544</v>
      </c>
      <c r="AH260" s="54" t="s">
        <v>3472</v>
      </c>
      <c r="AI260" s="54" t="s">
        <v>2457</v>
      </c>
      <c r="AJ260" s="54"/>
      <c r="AK260" s="54" t="s">
        <v>1277</v>
      </c>
      <c r="AL260" s="52" t="s">
        <v>1571</v>
      </c>
      <c r="AM260" s="52" t="s">
        <v>3553</v>
      </c>
      <c r="AN260" s="122"/>
      <c r="AO260" s="122">
        <v>250000</v>
      </c>
      <c r="AP260" s="119">
        <f t="shared" si="13"/>
        <v>0</v>
      </c>
      <c r="AQ260" s="203"/>
      <c r="AR260" s="203"/>
      <c r="AS260" s="375"/>
      <c r="AT260" s="375"/>
      <c r="AU260" s="375">
        <v>242262</v>
      </c>
      <c r="AV260" s="17" t="str">
        <f t="shared" si="10"/>
        <v>เสนอราคา/พิจารณาผล</v>
      </c>
      <c r="AW260" s="141" t="e">
        <f t="shared" si="12"/>
        <v>#VALUE!</v>
      </c>
      <c r="AX260" s="19"/>
    </row>
    <row r="261" spans="1:50" s="123" customFormat="1" ht="72" hidden="1" x14ac:dyDescent="0.2">
      <c r="A261" s="52" t="s">
        <v>42</v>
      </c>
      <c r="B261" s="52" t="s">
        <v>277</v>
      </c>
      <c r="C261" s="52" t="s">
        <v>276</v>
      </c>
      <c r="D261" s="52" t="s">
        <v>18</v>
      </c>
      <c r="E261" s="52" t="s">
        <v>454</v>
      </c>
      <c r="F261" s="121" t="s">
        <v>1833</v>
      </c>
      <c r="G261" s="52" t="s">
        <v>568</v>
      </c>
      <c r="H261" s="71" t="s">
        <v>270</v>
      </c>
      <c r="I261" s="71" t="s">
        <v>268</v>
      </c>
      <c r="J261" s="122">
        <v>60000</v>
      </c>
      <c r="K261" s="249" t="s">
        <v>137</v>
      </c>
      <c r="L261" s="78"/>
      <c r="M261" s="78"/>
      <c r="N261" s="19"/>
      <c r="O261" s="28" t="s">
        <v>2652</v>
      </c>
      <c r="P261" s="47">
        <v>242239</v>
      </c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42">
        <v>242249</v>
      </c>
      <c r="AC261" s="142">
        <v>242249</v>
      </c>
      <c r="AD261" s="17">
        <f t="shared" si="9"/>
        <v>60000</v>
      </c>
      <c r="AE261" s="20" t="s">
        <v>3699</v>
      </c>
      <c r="AF261" s="54" t="s">
        <v>2744</v>
      </c>
      <c r="AG261" s="54" t="s">
        <v>3544</v>
      </c>
      <c r="AH261" s="54" t="s">
        <v>3472</v>
      </c>
      <c r="AI261" s="54" t="s">
        <v>2457</v>
      </c>
      <c r="AJ261" s="54"/>
      <c r="AK261" s="54" t="s">
        <v>1277</v>
      </c>
      <c r="AL261" s="52" t="s">
        <v>1571</v>
      </c>
      <c r="AM261" s="52" t="s">
        <v>3553</v>
      </c>
      <c r="AN261" s="122"/>
      <c r="AO261" s="122">
        <v>60000</v>
      </c>
      <c r="AP261" s="119">
        <f t="shared" si="13"/>
        <v>0</v>
      </c>
      <c r="AQ261" s="203"/>
      <c r="AR261" s="203"/>
      <c r="AS261" s="375"/>
      <c r="AT261" s="375"/>
      <c r="AU261" s="375">
        <v>242262</v>
      </c>
      <c r="AV261" s="17" t="str">
        <f t="shared" si="10"/>
        <v>เสนอราคา/พิจารณาผล</v>
      </c>
      <c r="AW261" s="141" t="e">
        <f t="shared" si="12"/>
        <v>#VALUE!</v>
      </c>
      <c r="AX261" s="19"/>
    </row>
    <row r="262" spans="1:50" s="123" customFormat="1" ht="72" hidden="1" x14ac:dyDescent="0.2">
      <c r="A262" s="52" t="s">
        <v>42</v>
      </c>
      <c r="B262" s="52" t="s">
        <v>277</v>
      </c>
      <c r="C262" s="52" t="s">
        <v>276</v>
      </c>
      <c r="D262" s="52" t="s">
        <v>18</v>
      </c>
      <c r="E262" s="52" t="s">
        <v>454</v>
      </c>
      <c r="F262" s="121" t="s">
        <v>1834</v>
      </c>
      <c r="G262" s="52" t="s">
        <v>569</v>
      </c>
      <c r="H262" s="71" t="s">
        <v>269</v>
      </c>
      <c r="I262" s="71" t="s">
        <v>268</v>
      </c>
      <c r="J262" s="122">
        <v>240000</v>
      </c>
      <c r="K262" s="249" t="s">
        <v>137</v>
      </c>
      <c r="L262" s="78"/>
      <c r="M262" s="78"/>
      <c r="N262" s="19"/>
      <c r="O262" s="28" t="s">
        <v>2652</v>
      </c>
      <c r="P262" s="47">
        <v>242239</v>
      </c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42">
        <v>242249</v>
      </c>
      <c r="AC262" s="142">
        <v>242249</v>
      </c>
      <c r="AD262" s="17">
        <f t="shared" si="9"/>
        <v>239000</v>
      </c>
      <c r="AE262" s="20" t="s">
        <v>3699</v>
      </c>
      <c r="AF262" s="54" t="s">
        <v>2744</v>
      </c>
      <c r="AG262" s="54" t="s">
        <v>3544</v>
      </c>
      <c r="AH262" s="54" t="s">
        <v>3472</v>
      </c>
      <c r="AI262" s="54" t="s">
        <v>2457</v>
      </c>
      <c r="AJ262" s="54"/>
      <c r="AK262" s="54" t="s">
        <v>1277</v>
      </c>
      <c r="AL262" s="52" t="s">
        <v>1571</v>
      </c>
      <c r="AM262" s="52" t="s">
        <v>3553</v>
      </c>
      <c r="AN262" s="119"/>
      <c r="AO262" s="119">
        <v>239000</v>
      </c>
      <c r="AP262" s="119">
        <f t="shared" si="13"/>
        <v>1000</v>
      </c>
      <c r="AQ262" s="203"/>
      <c r="AR262" s="203"/>
      <c r="AS262" s="375"/>
      <c r="AT262" s="375"/>
      <c r="AU262" s="375">
        <v>242262</v>
      </c>
      <c r="AV262" s="17" t="str">
        <f t="shared" si="10"/>
        <v>เสนอราคา/พิจารณาผล</v>
      </c>
      <c r="AW262" s="141" t="e">
        <f t="shared" si="12"/>
        <v>#VALUE!</v>
      </c>
      <c r="AX262" s="19"/>
    </row>
    <row r="263" spans="1:50" s="123" customFormat="1" ht="72" hidden="1" x14ac:dyDescent="0.2">
      <c r="A263" s="52" t="s">
        <v>42</v>
      </c>
      <c r="B263" s="52" t="s">
        <v>277</v>
      </c>
      <c r="C263" s="52" t="s">
        <v>276</v>
      </c>
      <c r="D263" s="52" t="s">
        <v>18</v>
      </c>
      <c r="E263" s="52" t="s">
        <v>454</v>
      </c>
      <c r="F263" s="121" t="s">
        <v>1835</v>
      </c>
      <c r="G263" s="52" t="s">
        <v>570</v>
      </c>
      <c r="H263" s="71" t="s">
        <v>272</v>
      </c>
      <c r="I263" s="71" t="s">
        <v>271</v>
      </c>
      <c r="J263" s="122">
        <v>450000</v>
      </c>
      <c r="K263" s="249" t="s">
        <v>137</v>
      </c>
      <c r="L263" s="78"/>
      <c r="M263" s="78"/>
      <c r="N263" s="19"/>
      <c r="O263" s="28" t="s">
        <v>2652</v>
      </c>
      <c r="P263" s="47">
        <v>242239</v>
      </c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42">
        <v>242249</v>
      </c>
      <c r="AC263" s="142">
        <v>242249</v>
      </c>
      <c r="AD263" s="17">
        <f t="shared" si="9"/>
        <v>450000</v>
      </c>
      <c r="AE263" s="20" t="s">
        <v>3699</v>
      </c>
      <c r="AF263" s="54" t="s">
        <v>2744</v>
      </c>
      <c r="AG263" s="54" t="s">
        <v>3544</v>
      </c>
      <c r="AH263" s="54" t="s">
        <v>3472</v>
      </c>
      <c r="AI263" s="54" t="s">
        <v>2457</v>
      </c>
      <c r="AJ263" s="54"/>
      <c r="AK263" s="54" t="s">
        <v>1277</v>
      </c>
      <c r="AL263" s="52" t="s">
        <v>1571</v>
      </c>
      <c r="AM263" s="52" t="s">
        <v>3553</v>
      </c>
      <c r="AN263" s="122"/>
      <c r="AO263" s="122">
        <v>450000</v>
      </c>
      <c r="AP263" s="119">
        <f t="shared" si="13"/>
        <v>0</v>
      </c>
      <c r="AQ263" s="203"/>
      <c r="AR263" s="203"/>
      <c r="AS263" s="375"/>
      <c r="AT263" s="375"/>
      <c r="AU263" s="375">
        <v>242262</v>
      </c>
      <c r="AV263" s="17" t="str">
        <f t="shared" si="10"/>
        <v>เสนอราคา/พิจารณาผล</v>
      </c>
      <c r="AW263" s="141" t="e">
        <f t="shared" si="12"/>
        <v>#VALUE!</v>
      </c>
      <c r="AX263" s="19"/>
    </row>
    <row r="264" spans="1:50" s="123" customFormat="1" ht="72" hidden="1" x14ac:dyDescent="0.2">
      <c r="A264" s="52" t="s">
        <v>42</v>
      </c>
      <c r="B264" s="52" t="s">
        <v>277</v>
      </c>
      <c r="C264" s="52" t="s">
        <v>276</v>
      </c>
      <c r="D264" s="52" t="s">
        <v>18</v>
      </c>
      <c r="E264" s="52" t="s">
        <v>454</v>
      </c>
      <c r="F264" s="121" t="s">
        <v>1836</v>
      </c>
      <c r="G264" s="52" t="s">
        <v>571</v>
      </c>
      <c r="H264" s="71" t="s">
        <v>269</v>
      </c>
      <c r="I264" s="71" t="s">
        <v>268</v>
      </c>
      <c r="J264" s="122">
        <v>600000</v>
      </c>
      <c r="K264" s="249" t="s">
        <v>137</v>
      </c>
      <c r="L264" s="78"/>
      <c r="M264" s="78"/>
      <c r="N264" s="19"/>
      <c r="O264" s="28" t="s">
        <v>2652</v>
      </c>
      <c r="P264" s="47">
        <v>242239</v>
      </c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42">
        <v>242249</v>
      </c>
      <c r="AC264" s="142">
        <v>242249</v>
      </c>
      <c r="AD264" s="17">
        <f t="shared" si="9"/>
        <v>599000</v>
      </c>
      <c r="AE264" s="20" t="s">
        <v>3699</v>
      </c>
      <c r="AF264" s="54" t="s">
        <v>2744</v>
      </c>
      <c r="AG264" s="54" t="s">
        <v>3544</v>
      </c>
      <c r="AH264" s="54" t="s">
        <v>3472</v>
      </c>
      <c r="AI264" s="54" t="s">
        <v>2457</v>
      </c>
      <c r="AJ264" s="54"/>
      <c r="AK264" s="54" t="s">
        <v>1277</v>
      </c>
      <c r="AL264" s="52" t="s">
        <v>1571</v>
      </c>
      <c r="AM264" s="52" t="s">
        <v>3553</v>
      </c>
      <c r="AN264" s="119"/>
      <c r="AO264" s="119">
        <v>599000</v>
      </c>
      <c r="AP264" s="119">
        <f t="shared" si="13"/>
        <v>1000</v>
      </c>
      <c r="AQ264" s="203"/>
      <c r="AR264" s="203"/>
      <c r="AS264" s="375"/>
      <c r="AT264" s="375"/>
      <c r="AU264" s="375">
        <v>242262</v>
      </c>
      <c r="AV264" s="17" t="str">
        <f t="shared" si="10"/>
        <v>เสนอราคา/พิจารณาผล</v>
      </c>
      <c r="AW264" s="141" t="e">
        <f t="shared" si="12"/>
        <v>#VALUE!</v>
      </c>
      <c r="AX264" s="19"/>
    </row>
    <row r="265" spans="1:50" s="123" customFormat="1" ht="72" hidden="1" x14ac:dyDescent="0.2">
      <c r="A265" s="52" t="s">
        <v>42</v>
      </c>
      <c r="B265" s="52" t="s">
        <v>277</v>
      </c>
      <c r="C265" s="52" t="s">
        <v>276</v>
      </c>
      <c r="D265" s="52" t="s">
        <v>18</v>
      </c>
      <c r="E265" s="52" t="s">
        <v>454</v>
      </c>
      <c r="F265" s="121" t="s">
        <v>1837</v>
      </c>
      <c r="G265" s="52" t="s">
        <v>572</v>
      </c>
      <c r="H265" s="71" t="s">
        <v>269</v>
      </c>
      <c r="I265" s="71" t="s">
        <v>268</v>
      </c>
      <c r="J265" s="122">
        <v>120000</v>
      </c>
      <c r="K265" s="249" t="s">
        <v>137</v>
      </c>
      <c r="L265" s="78"/>
      <c r="M265" s="78"/>
      <c r="N265" s="19"/>
      <c r="O265" s="28" t="s">
        <v>2652</v>
      </c>
      <c r="P265" s="47">
        <v>242239</v>
      </c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42">
        <v>242249</v>
      </c>
      <c r="AC265" s="142">
        <v>242249</v>
      </c>
      <c r="AD265" s="17">
        <f t="shared" si="9"/>
        <v>120000</v>
      </c>
      <c r="AE265" s="20" t="s">
        <v>3699</v>
      </c>
      <c r="AF265" s="54" t="s">
        <v>2744</v>
      </c>
      <c r="AG265" s="54" t="s">
        <v>3544</v>
      </c>
      <c r="AH265" s="54" t="s">
        <v>3472</v>
      </c>
      <c r="AI265" s="54" t="s">
        <v>2457</v>
      </c>
      <c r="AJ265" s="54"/>
      <c r="AK265" s="54" t="s">
        <v>1277</v>
      </c>
      <c r="AL265" s="52" t="s">
        <v>1571</v>
      </c>
      <c r="AM265" s="52" t="s">
        <v>3553</v>
      </c>
      <c r="AN265" s="122"/>
      <c r="AO265" s="122">
        <v>120000</v>
      </c>
      <c r="AP265" s="119">
        <f t="shared" si="13"/>
        <v>0</v>
      </c>
      <c r="AQ265" s="203"/>
      <c r="AR265" s="203"/>
      <c r="AS265" s="375"/>
      <c r="AT265" s="375"/>
      <c r="AU265" s="375">
        <v>242262</v>
      </c>
      <c r="AV265" s="17" t="str">
        <f t="shared" si="10"/>
        <v>เสนอราคา/พิจารณาผล</v>
      </c>
      <c r="AW265" s="141" t="e">
        <f t="shared" si="12"/>
        <v>#VALUE!</v>
      </c>
      <c r="AX265" s="19"/>
    </row>
    <row r="266" spans="1:50" s="123" customFormat="1" ht="72" hidden="1" x14ac:dyDescent="0.2">
      <c r="A266" s="52" t="s">
        <v>42</v>
      </c>
      <c r="B266" s="52" t="s">
        <v>277</v>
      </c>
      <c r="C266" s="52" t="s">
        <v>276</v>
      </c>
      <c r="D266" s="52" t="s">
        <v>18</v>
      </c>
      <c r="E266" s="52" t="s">
        <v>454</v>
      </c>
      <c r="F266" s="121" t="s">
        <v>1838</v>
      </c>
      <c r="G266" s="52" t="s">
        <v>573</v>
      </c>
      <c r="H266" s="71" t="s">
        <v>269</v>
      </c>
      <c r="I266" s="71" t="s">
        <v>268</v>
      </c>
      <c r="J266" s="122">
        <v>180000</v>
      </c>
      <c r="K266" s="249" t="s">
        <v>137</v>
      </c>
      <c r="L266" s="78"/>
      <c r="M266" s="78"/>
      <c r="N266" s="19"/>
      <c r="O266" s="28" t="s">
        <v>2652</v>
      </c>
      <c r="P266" s="47">
        <v>242239</v>
      </c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42">
        <v>242249</v>
      </c>
      <c r="AC266" s="142">
        <v>242249</v>
      </c>
      <c r="AD266" s="17">
        <f t="shared" si="9"/>
        <v>179000</v>
      </c>
      <c r="AE266" s="20" t="s">
        <v>3699</v>
      </c>
      <c r="AF266" s="54" t="s">
        <v>2744</v>
      </c>
      <c r="AG266" s="54" t="s">
        <v>3544</v>
      </c>
      <c r="AH266" s="54" t="s">
        <v>3472</v>
      </c>
      <c r="AI266" s="54" t="s">
        <v>2457</v>
      </c>
      <c r="AJ266" s="54"/>
      <c r="AK266" s="54" t="s">
        <v>1277</v>
      </c>
      <c r="AL266" s="52" t="s">
        <v>1571</v>
      </c>
      <c r="AM266" s="52" t="s">
        <v>3553</v>
      </c>
      <c r="AN266" s="119"/>
      <c r="AO266" s="119">
        <v>179000</v>
      </c>
      <c r="AP266" s="119">
        <f t="shared" si="13"/>
        <v>1000</v>
      </c>
      <c r="AQ266" s="203"/>
      <c r="AR266" s="203"/>
      <c r="AS266" s="375"/>
      <c r="AT266" s="375"/>
      <c r="AU266" s="375">
        <v>242262</v>
      </c>
      <c r="AV266" s="17" t="str">
        <f t="shared" si="10"/>
        <v>เสนอราคา/พิจารณาผล</v>
      </c>
      <c r="AW266" s="141" t="e">
        <f t="shared" si="12"/>
        <v>#VALUE!</v>
      </c>
      <c r="AX266" s="19"/>
    </row>
    <row r="267" spans="1:50" s="123" customFormat="1" ht="90" hidden="1" x14ac:dyDescent="0.2">
      <c r="A267" s="52" t="s">
        <v>42</v>
      </c>
      <c r="B267" s="52" t="s">
        <v>277</v>
      </c>
      <c r="C267" s="52" t="s">
        <v>276</v>
      </c>
      <c r="D267" s="52" t="s">
        <v>28</v>
      </c>
      <c r="E267" s="52" t="s">
        <v>454</v>
      </c>
      <c r="F267" s="121" t="s">
        <v>1839</v>
      </c>
      <c r="G267" s="52" t="s">
        <v>574</v>
      </c>
      <c r="H267" s="71" t="s">
        <v>270</v>
      </c>
      <c r="I267" s="71" t="s">
        <v>271</v>
      </c>
      <c r="J267" s="122">
        <v>22000</v>
      </c>
      <c r="K267" s="78"/>
      <c r="L267" s="78"/>
      <c r="M267" s="249" t="s">
        <v>137</v>
      </c>
      <c r="N267" s="19"/>
      <c r="O267" s="19" t="s">
        <v>2761</v>
      </c>
      <c r="P267" s="375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f t="shared" si="9"/>
        <v>22000</v>
      </c>
      <c r="AE267" s="20" t="s">
        <v>2729</v>
      </c>
      <c r="AF267" s="54" t="s">
        <v>2729</v>
      </c>
      <c r="AG267" s="54" t="s">
        <v>3544</v>
      </c>
      <c r="AH267" s="52" t="s">
        <v>2457</v>
      </c>
      <c r="AI267" s="52" t="s">
        <v>2457</v>
      </c>
      <c r="AJ267" s="52"/>
      <c r="AK267" s="54" t="s">
        <v>1282</v>
      </c>
      <c r="AL267" s="52" t="s">
        <v>1570</v>
      </c>
      <c r="AM267" s="52" t="s">
        <v>3552</v>
      </c>
      <c r="AN267" s="119"/>
      <c r="AO267" s="122">
        <v>22000</v>
      </c>
      <c r="AP267" s="119">
        <f t="shared" si="13"/>
        <v>0</v>
      </c>
      <c r="AQ267" s="203"/>
      <c r="AR267" s="203"/>
      <c r="AS267" s="375"/>
      <c r="AT267" s="375"/>
      <c r="AU267" s="47"/>
      <c r="AV267" s="17"/>
      <c r="AW267" s="141" t="e">
        <f t="shared" si="11"/>
        <v>#VALUE!</v>
      </c>
      <c r="AX267" s="19"/>
    </row>
    <row r="268" spans="1:50" s="123" customFormat="1" ht="90" hidden="1" x14ac:dyDescent="0.2">
      <c r="A268" s="52" t="s">
        <v>42</v>
      </c>
      <c r="B268" s="52" t="s">
        <v>277</v>
      </c>
      <c r="C268" s="52" t="s">
        <v>276</v>
      </c>
      <c r="D268" s="52" t="s">
        <v>28</v>
      </c>
      <c r="E268" s="52" t="s">
        <v>454</v>
      </c>
      <c r="F268" s="121" t="s">
        <v>1840</v>
      </c>
      <c r="G268" s="52" t="s">
        <v>575</v>
      </c>
      <c r="H268" s="71" t="s">
        <v>270</v>
      </c>
      <c r="I268" s="71" t="s">
        <v>273</v>
      </c>
      <c r="J268" s="122">
        <v>6500</v>
      </c>
      <c r="K268" s="78"/>
      <c r="L268" s="78"/>
      <c r="M268" s="249" t="s">
        <v>137</v>
      </c>
      <c r="N268" s="19"/>
      <c r="O268" s="19" t="s">
        <v>2761</v>
      </c>
      <c r="P268" s="375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f t="shared" si="9"/>
        <v>6500</v>
      </c>
      <c r="AE268" s="20" t="s">
        <v>2729</v>
      </c>
      <c r="AF268" s="54" t="s">
        <v>2729</v>
      </c>
      <c r="AG268" s="54" t="s">
        <v>3544</v>
      </c>
      <c r="AH268" s="52" t="s">
        <v>2457</v>
      </c>
      <c r="AI268" s="52" t="s">
        <v>2457</v>
      </c>
      <c r="AJ268" s="52"/>
      <c r="AK268" s="54" t="s">
        <v>1282</v>
      </c>
      <c r="AL268" s="52" t="s">
        <v>1570</v>
      </c>
      <c r="AM268" s="52" t="s">
        <v>3552</v>
      </c>
      <c r="AN268" s="119"/>
      <c r="AO268" s="122">
        <v>6500</v>
      </c>
      <c r="AP268" s="119">
        <f t="shared" si="13"/>
        <v>0</v>
      </c>
      <c r="AQ268" s="203"/>
      <c r="AR268" s="203"/>
      <c r="AS268" s="375"/>
      <c r="AT268" s="375"/>
      <c r="AU268" s="47"/>
      <c r="AV268" s="17"/>
      <c r="AW268" s="141" t="e">
        <f t="shared" si="11"/>
        <v>#VALUE!</v>
      </c>
      <c r="AX268" s="19"/>
    </row>
    <row r="269" spans="1:50" s="123" customFormat="1" ht="72" hidden="1" x14ac:dyDescent="0.2">
      <c r="A269" s="52" t="s">
        <v>42</v>
      </c>
      <c r="B269" s="52" t="s">
        <v>277</v>
      </c>
      <c r="C269" s="52" t="s">
        <v>276</v>
      </c>
      <c r="D269" s="52" t="s">
        <v>33</v>
      </c>
      <c r="E269" s="52" t="s">
        <v>454</v>
      </c>
      <c r="F269" s="121" t="s">
        <v>1841</v>
      </c>
      <c r="G269" s="52" t="s">
        <v>576</v>
      </c>
      <c r="H269" s="71" t="s">
        <v>270</v>
      </c>
      <c r="I269" s="71" t="s">
        <v>274</v>
      </c>
      <c r="J269" s="122">
        <v>490000</v>
      </c>
      <c r="K269" s="249" t="s">
        <v>137</v>
      </c>
      <c r="L269" s="78"/>
      <c r="M269" s="255"/>
      <c r="N269" s="19"/>
      <c r="O269" s="28" t="s">
        <v>2597</v>
      </c>
      <c r="P269" s="47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f t="shared" si="9"/>
        <v>490000</v>
      </c>
      <c r="AE269" s="20" t="s">
        <v>3712</v>
      </c>
      <c r="AF269" s="54" t="s">
        <v>2767</v>
      </c>
      <c r="AG269" s="52" t="s">
        <v>3544</v>
      </c>
      <c r="AH269" s="54" t="s">
        <v>3472</v>
      </c>
      <c r="AI269" s="52" t="s">
        <v>2456</v>
      </c>
      <c r="AJ269" s="52"/>
      <c r="AK269" s="54" t="s">
        <v>1284</v>
      </c>
      <c r="AL269" s="52" t="s">
        <v>1570</v>
      </c>
      <c r="AM269" s="52" t="s">
        <v>3553</v>
      </c>
      <c r="AN269" s="122">
        <v>490000</v>
      </c>
      <c r="AO269" s="119"/>
      <c r="AP269" s="119">
        <f t="shared" si="13"/>
        <v>0</v>
      </c>
      <c r="AQ269" s="203"/>
      <c r="AR269" s="203"/>
      <c r="AS269" s="375">
        <v>242355</v>
      </c>
      <c r="AT269" s="375">
        <v>242355</v>
      </c>
      <c r="AU269" s="375">
        <v>242358</v>
      </c>
      <c r="AV269" s="17" t="str">
        <f t="shared" si="10"/>
        <v>ได้ตัวผู้รับจ้างแล้ว/รอลงนามในสัญญา</v>
      </c>
      <c r="AW269" s="141" t="e">
        <f t="shared" si="11"/>
        <v>#VALUE!</v>
      </c>
      <c r="AX269" s="19"/>
    </row>
    <row r="270" spans="1:50" s="123" customFormat="1" ht="72" hidden="1" x14ac:dyDescent="0.2">
      <c r="A270" s="52" t="s">
        <v>42</v>
      </c>
      <c r="B270" s="52" t="s">
        <v>277</v>
      </c>
      <c r="C270" s="52" t="s">
        <v>276</v>
      </c>
      <c r="D270" s="52" t="s">
        <v>33</v>
      </c>
      <c r="E270" s="52" t="s">
        <v>454</v>
      </c>
      <c r="F270" s="121" t="s">
        <v>1842</v>
      </c>
      <c r="G270" s="52" t="s">
        <v>577</v>
      </c>
      <c r="H270" s="71" t="s">
        <v>340</v>
      </c>
      <c r="I270" s="71" t="s">
        <v>274</v>
      </c>
      <c r="J270" s="122">
        <v>84000</v>
      </c>
      <c r="K270" s="249" t="s">
        <v>137</v>
      </c>
      <c r="L270" s="78"/>
      <c r="M270" s="78"/>
      <c r="N270" s="19"/>
      <c r="O270" s="28" t="s">
        <v>2597</v>
      </c>
      <c r="P270" s="47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f t="shared" si="9"/>
        <v>75000</v>
      </c>
      <c r="AE270" s="20" t="s">
        <v>3712</v>
      </c>
      <c r="AF270" s="54" t="s">
        <v>2767</v>
      </c>
      <c r="AG270" s="52" t="s">
        <v>3544</v>
      </c>
      <c r="AH270" s="54" t="s">
        <v>3472</v>
      </c>
      <c r="AI270" s="52" t="s">
        <v>2456</v>
      </c>
      <c r="AJ270" s="52"/>
      <c r="AK270" s="54" t="s">
        <v>1284</v>
      </c>
      <c r="AL270" s="52" t="s">
        <v>1570</v>
      </c>
      <c r="AM270" s="52" t="s">
        <v>3553</v>
      </c>
      <c r="AN270" s="119">
        <v>75000</v>
      </c>
      <c r="AO270" s="119"/>
      <c r="AP270" s="119">
        <f t="shared" si="13"/>
        <v>9000</v>
      </c>
      <c r="AQ270" s="203"/>
      <c r="AR270" s="203"/>
      <c r="AS270" s="375">
        <v>242355</v>
      </c>
      <c r="AT270" s="375">
        <v>242355</v>
      </c>
      <c r="AU270" s="375">
        <v>242358</v>
      </c>
      <c r="AV270" s="17" t="str">
        <f t="shared" si="10"/>
        <v>ได้ตัวผู้รับจ้างแล้ว/รอลงนามในสัญญา</v>
      </c>
      <c r="AW270" s="141" t="e">
        <f t="shared" si="11"/>
        <v>#VALUE!</v>
      </c>
      <c r="AX270" s="19"/>
    </row>
    <row r="271" spans="1:50" s="123" customFormat="1" ht="72" hidden="1" x14ac:dyDescent="0.2">
      <c r="A271" s="52" t="s">
        <v>42</v>
      </c>
      <c r="B271" s="52" t="s">
        <v>277</v>
      </c>
      <c r="C271" s="52" t="s">
        <v>276</v>
      </c>
      <c r="D271" s="52" t="s">
        <v>33</v>
      </c>
      <c r="E271" s="52" t="s">
        <v>454</v>
      </c>
      <c r="F271" s="121" t="s">
        <v>1843</v>
      </c>
      <c r="G271" s="52" t="s">
        <v>578</v>
      </c>
      <c r="H271" s="71" t="s">
        <v>340</v>
      </c>
      <c r="I271" s="71" t="s">
        <v>274</v>
      </c>
      <c r="J271" s="122">
        <v>60000</v>
      </c>
      <c r="K271" s="249" t="s">
        <v>137</v>
      </c>
      <c r="L271" s="78"/>
      <c r="M271" s="78"/>
      <c r="N271" s="19"/>
      <c r="O271" s="28" t="s">
        <v>2597</v>
      </c>
      <c r="P271" s="47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f t="shared" si="9"/>
        <v>60000</v>
      </c>
      <c r="AE271" s="20" t="s">
        <v>3712</v>
      </c>
      <c r="AF271" s="54" t="s">
        <v>2767</v>
      </c>
      <c r="AG271" s="52" t="s">
        <v>3544</v>
      </c>
      <c r="AH271" s="54" t="s">
        <v>3472</v>
      </c>
      <c r="AI271" s="52" t="s">
        <v>2456</v>
      </c>
      <c r="AJ271" s="52"/>
      <c r="AK271" s="54" t="s">
        <v>1284</v>
      </c>
      <c r="AL271" s="52" t="s">
        <v>1570</v>
      </c>
      <c r="AM271" s="52" t="s">
        <v>3553</v>
      </c>
      <c r="AN271" s="122">
        <v>60000</v>
      </c>
      <c r="AO271" s="119"/>
      <c r="AP271" s="119">
        <f t="shared" si="13"/>
        <v>0</v>
      </c>
      <c r="AQ271" s="203"/>
      <c r="AR271" s="203"/>
      <c r="AS271" s="375">
        <v>242355</v>
      </c>
      <c r="AT271" s="375">
        <v>242355</v>
      </c>
      <c r="AU271" s="375">
        <v>242358</v>
      </c>
      <c r="AV271" s="17" t="str">
        <f t="shared" si="10"/>
        <v>ได้ตัวผู้รับจ้างแล้ว/รอลงนามในสัญญา</v>
      </c>
      <c r="AW271" s="141" t="e">
        <f t="shared" si="11"/>
        <v>#VALUE!</v>
      </c>
      <c r="AX271" s="19"/>
    </row>
    <row r="272" spans="1:50" s="123" customFormat="1" ht="72" hidden="1" x14ac:dyDescent="0.2">
      <c r="A272" s="52" t="s">
        <v>42</v>
      </c>
      <c r="B272" s="52" t="s">
        <v>277</v>
      </c>
      <c r="C272" s="52" t="s">
        <v>276</v>
      </c>
      <c r="D272" s="52" t="s">
        <v>33</v>
      </c>
      <c r="E272" s="52" t="s">
        <v>454</v>
      </c>
      <c r="F272" s="121" t="s">
        <v>1844</v>
      </c>
      <c r="G272" s="52" t="s">
        <v>579</v>
      </c>
      <c r="H272" s="71" t="s">
        <v>340</v>
      </c>
      <c r="I272" s="71" t="s">
        <v>274</v>
      </c>
      <c r="J272" s="122">
        <v>84000</v>
      </c>
      <c r="K272" s="249" t="s">
        <v>137</v>
      </c>
      <c r="L272" s="78"/>
      <c r="M272" s="78"/>
      <c r="N272" s="19"/>
      <c r="O272" s="28" t="s">
        <v>2597</v>
      </c>
      <c r="P272" s="47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f t="shared" si="9"/>
        <v>74000</v>
      </c>
      <c r="AE272" s="20" t="s">
        <v>3712</v>
      </c>
      <c r="AF272" s="54" t="s">
        <v>2767</v>
      </c>
      <c r="AG272" s="52" t="s">
        <v>3544</v>
      </c>
      <c r="AH272" s="54" t="s">
        <v>3472</v>
      </c>
      <c r="AI272" s="52" t="s">
        <v>2456</v>
      </c>
      <c r="AJ272" s="52"/>
      <c r="AK272" s="54" t="s">
        <v>1284</v>
      </c>
      <c r="AL272" s="52" t="s">
        <v>1570</v>
      </c>
      <c r="AM272" s="52" t="s">
        <v>3553</v>
      </c>
      <c r="AN272" s="119">
        <v>74000</v>
      </c>
      <c r="AO272" s="119"/>
      <c r="AP272" s="119">
        <f t="shared" si="13"/>
        <v>10000</v>
      </c>
      <c r="AQ272" s="203"/>
      <c r="AR272" s="203"/>
      <c r="AS272" s="375">
        <v>242355</v>
      </c>
      <c r="AT272" s="375">
        <v>242355</v>
      </c>
      <c r="AU272" s="375">
        <v>242358</v>
      </c>
      <c r="AV272" s="17" t="str">
        <f t="shared" si="10"/>
        <v>ได้ตัวผู้รับจ้างแล้ว/รอลงนามในสัญญา</v>
      </c>
      <c r="AW272" s="141" t="e">
        <f t="shared" si="11"/>
        <v>#VALUE!</v>
      </c>
      <c r="AX272" s="19"/>
    </row>
    <row r="273" spans="1:50" s="123" customFormat="1" ht="72" hidden="1" x14ac:dyDescent="0.2">
      <c r="A273" s="52" t="s">
        <v>42</v>
      </c>
      <c r="B273" s="52" t="s">
        <v>277</v>
      </c>
      <c r="C273" s="52" t="s">
        <v>276</v>
      </c>
      <c r="D273" s="52" t="s">
        <v>33</v>
      </c>
      <c r="E273" s="52" t="s">
        <v>454</v>
      </c>
      <c r="F273" s="121" t="s">
        <v>1845</v>
      </c>
      <c r="G273" s="52" t="s">
        <v>580</v>
      </c>
      <c r="H273" s="71" t="s">
        <v>319</v>
      </c>
      <c r="I273" s="71" t="s">
        <v>274</v>
      </c>
      <c r="J273" s="122">
        <v>200000</v>
      </c>
      <c r="K273" s="249" t="s">
        <v>137</v>
      </c>
      <c r="L273" s="78"/>
      <c r="M273" s="78"/>
      <c r="N273" s="19"/>
      <c r="O273" s="28" t="s">
        <v>2597</v>
      </c>
      <c r="P273" s="47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f t="shared" si="9"/>
        <v>200000</v>
      </c>
      <c r="AE273" s="20" t="s">
        <v>3712</v>
      </c>
      <c r="AF273" s="54" t="s">
        <v>2767</v>
      </c>
      <c r="AG273" s="52" t="s">
        <v>3544</v>
      </c>
      <c r="AH273" s="54" t="s">
        <v>3472</v>
      </c>
      <c r="AI273" s="52" t="s">
        <v>2456</v>
      </c>
      <c r="AJ273" s="52"/>
      <c r="AK273" s="54" t="s">
        <v>1284</v>
      </c>
      <c r="AL273" s="52" t="s">
        <v>1570</v>
      </c>
      <c r="AM273" s="52" t="s">
        <v>3553</v>
      </c>
      <c r="AN273" s="122">
        <v>200000</v>
      </c>
      <c r="AO273" s="119"/>
      <c r="AP273" s="119">
        <f t="shared" si="13"/>
        <v>0</v>
      </c>
      <c r="AQ273" s="203"/>
      <c r="AR273" s="203"/>
      <c r="AS273" s="375">
        <v>242355</v>
      </c>
      <c r="AT273" s="375">
        <v>242355</v>
      </c>
      <c r="AU273" s="375">
        <v>242358</v>
      </c>
      <c r="AV273" s="17" t="str">
        <f t="shared" si="10"/>
        <v>ได้ตัวผู้รับจ้างแล้ว/รอลงนามในสัญญา</v>
      </c>
      <c r="AW273" s="141" t="e">
        <f t="shared" si="11"/>
        <v>#VALUE!</v>
      </c>
      <c r="AX273" s="19"/>
    </row>
    <row r="274" spans="1:50" s="123" customFormat="1" ht="72" hidden="1" x14ac:dyDescent="0.2">
      <c r="A274" s="52" t="s">
        <v>42</v>
      </c>
      <c r="B274" s="52" t="s">
        <v>277</v>
      </c>
      <c r="C274" s="52" t="s">
        <v>276</v>
      </c>
      <c r="D274" s="52" t="s">
        <v>10</v>
      </c>
      <c r="E274" s="52" t="s">
        <v>311</v>
      </c>
      <c r="F274" s="121" t="s">
        <v>1846</v>
      </c>
      <c r="G274" s="52" t="s">
        <v>581</v>
      </c>
      <c r="H274" s="71" t="s">
        <v>582</v>
      </c>
      <c r="I274" s="71" t="s">
        <v>274</v>
      </c>
      <c r="J274" s="122">
        <v>660000</v>
      </c>
      <c r="K274" s="249" t="s">
        <v>137</v>
      </c>
      <c r="L274" s="78"/>
      <c r="M274" s="78"/>
      <c r="N274" s="19"/>
      <c r="O274" s="28" t="s">
        <v>2569</v>
      </c>
      <c r="P274" s="47">
        <v>242262</v>
      </c>
      <c r="Q274" s="19" t="s">
        <v>1278</v>
      </c>
      <c r="R274" s="19" t="s">
        <v>1279</v>
      </c>
      <c r="S274" s="19" t="s">
        <v>72</v>
      </c>
      <c r="T274" s="19" t="s">
        <v>3384</v>
      </c>
      <c r="U274" s="19" t="s">
        <v>3713</v>
      </c>
      <c r="V274" s="19" t="s">
        <v>3714</v>
      </c>
      <c r="W274" s="17">
        <v>658900</v>
      </c>
      <c r="X274" s="18">
        <v>1</v>
      </c>
      <c r="Y274" s="142">
        <v>242292</v>
      </c>
      <c r="Z274" s="17">
        <v>658900</v>
      </c>
      <c r="AA274" s="19">
        <v>7014344622</v>
      </c>
      <c r="AB274" s="19"/>
      <c r="AC274" s="45"/>
      <c r="AD274" s="17">
        <f t="shared" si="9"/>
        <v>658900</v>
      </c>
      <c r="AE274" s="20" t="s">
        <v>3715</v>
      </c>
      <c r="AF274" s="54" t="s">
        <v>2769</v>
      </c>
      <c r="AG274" s="54" t="s">
        <v>3540</v>
      </c>
      <c r="AH274" s="54" t="s">
        <v>3479</v>
      </c>
      <c r="AI274" s="52" t="s">
        <v>2456</v>
      </c>
      <c r="AJ274" s="52"/>
      <c r="AK274" s="54" t="s">
        <v>1285</v>
      </c>
      <c r="AL274" s="52" t="s">
        <v>1569</v>
      </c>
      <c r="AM274" s="52" t="s">
        <v>3553</v>
      </c>
      <c r="AN274" s="119">
        <v>658900</v>
      </c>
      <c r="AO274" s="119"/>
      <c r="AP274" s="119">
        <f t="shared" si="13"/>
        <v>1100</v>
      </c>
      <c r="AQ274" s="203"/>
      <c r="AR274" s="203"/>
      <c r="AS274" s="47">
        <v>242292</v>
      </c>
      <c r="AT274" s="47">
        <v>242292</v>
      </c>
      <c r="AU274" s="47">
        <v>242295</v>
      </c>
      <c r="AV274" s="17">
        <v>660000</v>
      </c>
      <c r="AW274" s="141" t="e">
        <f t="shared" si="11"/>
        <v>#VALUE!</v>
      </c>
      <c r="AX274" s="19"/>
    </row>
    <row r="275" spans="1:50" s="123" customFormat="1" ht="108" hidden="1" x14ac:dyDescent="0.2">
      <c r="A275" s="52" t="s">
        <v>42</v>
      </c>
      <c r="B275" s="52" t="s">
        <v>277</v>
      </c>
      <c r="C275" s="52" t="s">
        <v>276</v>
      </c>
      <c r="D275" s="52" t="s">
        <v>10</v>
      </c>
      <c r="E275" s="52" t="s">
        <v>311</v>
      </c>
      <c r="F275" s="121" t="s">
        <v>1847</v>
      </c>
      <c r="G275" s="52" t="s">
        <v>583</v>
      </c>
      <c r="H275" s="71" t="s">
        <v>269</v>
      </c>
      <c r="I275" s="71" t="s">
        <v>274</v>
      </c>
      <c r="J275" s="122">
        <v>44000</v>
      </c>
      <c r="K275" s="249" t="s">
        <v>137</v>
      </c>
      <c r="L275" s="78"/>
      <c r="M275" s="78"/>
      <c r="N275" s="19"/>
      <c r="O275" s="28" t="s">
        <v>2569</v>
      </c>
      <c r="P275" s="47">
        <v>242262</v>
      </c>
      <c r="Q275" s="19" t="s">
        <v>1278</v>
      </c>
      <c r="R275" s="19" t="s">
        <v>1279</v>
      </c>
      <c r="S275" s="19" t="s">
        <v>72</v>
      </c>
      <c r="T275" s="19" t="s">
        <v>3384</v>
      </c>
      <c r="U275" s="19" t="s">
        <v>3716</v>
      </c>
      <c r="V275" s="19" t="s">
        <v>3714</v>
      </c>
      <c r="W275" s="17">
        <v>39310</v>
      </c>
      <c r="X275" s="18">
        <v>1</v>
      </c>
      <c r="Y275" s="142">
        <v>242292</v>
      </c>
      <c r="Z275" s="17">
        <v>39310</v>
      </c>
      <c r="AA275" s="19">
        <v>7014344622</v>
      </c>
      <c r="AB275" s="19"/>
      <c r="AC275" s="19"/>
      <c r="AD275" s="17">
        <f t="shared" si="9"/>
        <v>39310</v>
      </c>
      <c r="AE275" s="20" t="s">
        <v>3715</v>
      </c>
      <c r="AF275" s="54" t="s">
        <v>2769</v>
      </c>
      <c r="AG275" s="54" t="s">
        <v>3540</v>
      </c>
      <c r="AH275" s="54" t="s">
        <v>3479</v>
      </c>
      <c r="AI275" s="52" t="s">
        <v>2456</v>
      </c>
      <c r="AJ275" s="52"/>
      <c r="AK275" s="54" t="s">
        <v>1285</v>
      </c>
      <c r="AL275" s="52" t="s">
        <v>1569</v>
      </c>
      <c r="AM275" s="52" t="s">
        <v>3553</v>
      </c>
      <c r="AN275" s="119">
        <v>39310</v>
      </c>
      <c r="AO275" s="119"/>
      <c r="AP275" s="119">
        <f t="shared" si="13"/>
        <v>4690</v>
      </c>
      <c r="AQ275" s="203"/>
      <c r="AR275" s="203"/>
      <c r="AS275" s="47">
        <v>242292</v>
      </c>
      <c r="AT275" s="47">
        <v>242292</v>
      </c>
      <c r="AU275" s="47">
        <v>242295</v>
      </c>
      <c r="AV275" s="17">
        <v>44000</v>
      </c>
      <c r="AW275" s="141" t="e">
        <f t="shared" si="11"/>
        <v>#VALUE!</v>
      </c>
      <c r="AX275" s="19"/>
    </row>
    <row r="276" spans="1:50" s="123" customFormat="1" ht="72" hidden="1" x14ac:dyDescent="0.2">
      <c r="A276" s="52" t="s">
        <v>42</v>
      </c>
      <c r="B276" s="52" t="s">
        <v>277</v>
      </c>
      <c r="C276" s="52" t="s">
        <v>276</v>
      </c>
      <c r="D276" s="52" t="s">
        <v>10</v>
      </c>
      <c r="E276" s="52" t="s">
        <v>311</v>
      </c>
      <c r="F276" s="121" t="s">
        <v>1848</v>
      </c>
      <c r="G276" s="52" t="s">
        <v>584</v>
      </c>
      <c r="H276" s="71" t="s">
        <v>303</v>
      </c>
      <c r="I276" s="71" t="s">
        <v>271</v>
      </c>
      <c r="J276" s="122">
        <v>150000</v>
      </c>
      <c r="K276" s="249" t="s">
        <v>137</v>
      </c>
      <c r="L276" s="78"/>
      <c r="M276" s="78"/>
      <c r="N276" s="19"/>
      <c r="O276" s="28" t="s">
        <v>2569</v>
      </c>
      <c r="P276" s="47">
        <v>242262</v>
      </c>
      <c r="Q276" s="19" t="s">
        <v>1278</v>
      </c>
      <c r="R276" s="19" t="s">
        <v>1279</v>
      </c>
      <c r="S276" s="19" t="s">
        <v>72</v>
      </c>
      <c r="T276" s="19" t="s">
        <v>3717</v>
      </c>
      <c r="U276" s="19" t="s">
        <v>3718</v>
      </c>
      <c r="V276" s="19" t="s">
        <v>3714</v>
      </c>
      <c r="W276" s="17">
        <v>149000</v>
      </c>
      <c r="X276" s="18">
        <v>1</v>
      </c>
      <c r="Y276" s="142">
        <v>242292</v>
      </c>
      <c r="Z276" s="17">
        <v>149000</v>
      </c>
      <c r="AA276" s="19">
        <v>7014344622</v>
      </c>
      <c r="AB276" s="19"/>
      <c r="AC276" s="19"/>
      <c r="AD276" s="17">
        <f t="shared" si="9"/>
        <v>149000</v>
      </c>
      <c r="AE276" s="20" t="s">
        <v>3715</v>
      </c>
      <c r="AF276" s="54" t="s">
        <v>2769</v>
      </c>
      <c r="AG276" s="54" t="s">
        <v>3540</v>
      </c>
      <c r="AH276" s="54" t="s">
        <v>3479</v>
      </c>
      <c r="AI276" s="52" t="s">
        <v>2456</v>
      </c>
      <c r="AJ276" s="52"/>
      <c r="AK276" s="54" t="s">
        <v>1285</v>
      </c>
      <c r="AL276" s="52" t="s">
        <v>1569</v>
      </c>
      <c r="AM276" s="52" t="s">
        <v>3553</v>
      </c>
      <c r="AN276" s="119">
        <v>149000</v>
      </c>
      <c r="AO276" s="119"/>
      <c r="AP276" s="119">
        <f t="shared" si="13"/>
        <v>1000</v>
      </c>
      <c r="AQ276" s="203"/>
      <c r="AR276" s="203"/>
      <c r="AS276" s="47">
        <v>242292</v>
      </c>
      <c r="AT276" s="47">
        <v>242292</v>
      </c>
      <c r="AU276" s="47">
        <v>242295</v>
      </c>
      <c r="AV276" s="17">
        <v>150000</v>
      </c>
      <c r="AW276" s="141" t="e">
        <f t="shared" si="11"/>
        <v>#VALUE!</v>
      </c>
      <c r="AX276" s="19"/>
    </row>
    <row r="277" spans="1:50" s="123" customFormat="1" ht="72" hidden="1" x14ac:dyDescent="0.2">
      <c r="A277" s="52" t="s">
        <v>42</v>
      </c>
      <c r="B277" s="52" t="s">
        <v>277</v>
      </c>
      <c r="C277" s="52" t="s">
        <v>276</v>
      </c>
      <c r="D277" s="52" t="s">
        <v>10</v>
      </c>
      <c r="E277" s="52" t="s">
        <v>311</v>
      </c>
      <c r="F277" s="121" t="s">
        <v>1849</v>
      </c>
      <c r="G277" s="52" t="s">
        <v>585</v>
      </c>
      <c r="H277" s="71" t="s">
        <v>272</v>
      </c>
      <c r="I277" s="71" t="s">
        <v>271</v>
      </c>
      <c r="J277" s="122">
        <v>12900</v>
      </c>
      <c r="K277" s="249" t="s">
        <v>137</v>
      </c>
      <c r="L277" s="78"/>
      <c r="M277" s="78"/>
      <c r="N277" s="19"/>
      <c r="O277" s="28" t="s">
        <v>2569</v>
      </c>
      <c r="P277" s="47">
        <v>242262</v>
      </c>
      <c r="Q277" s="19" t="s">
        <v>1278</v>
      </c>
      <c r="R277" s="19" t="s">
        <v>1279</v>
      </c>
      <c r="S277" s="19" t="s">
        <v>72</v>
      </c>
      <c r="T277" s="19" t="s">
        <v>3000</v>
      </c>
      <c r="U277" s="19" t="s">
        <v>3719</v>
      </c>
      <c r="V277" s="19" t="s">
        <v>3714</v>
      </c>
      <c r="W277" s="17">
        <v>12600</v>
      </c>
      <c r="X277" s="18">
        <v>1</v>
      </c>
      <c r="Y277" s="142">
        <v>242292</v>
      </c>
      <c r="Z277" s="17">
        <v>12600</v>
      </c>
      <c r="AA277" s="19">
        <v>7014344622</v>
      </c>
      <c r="AB277" s="19"/>
      <c r="AC277" s="19"/>
      <c r="AD277" s="17">
        <f t="shared" si="9"/>
        <v>12600</v>
      </c>
      <c r="AE277" s="20" t="s">
        <v>3715</v>
      </c>
      <c r="AF277" s="54" t="s">
        <v>2769</v>
      </c>
      <c r="AG277" s="54" t="s">
        <v>3540</v>
      </c>
      <c r="AH277" s="54" t="s">
        <v>3479</v>
      </c>
      <c r="AI277" s="52" t="s">
        <v>2456</v>
      </c>
      <c r="AJ277" s="52"/>
      <c r="AK277" s="54" t="s">
        <v>1285</v>
      </c>
      <c r="AL277" s="52" t="s">
        <v>1569</v>
      </c>
      <c r="AM277" s="52" t="s">
        <v>3553</v>
      </c>
      <c r="AN277" s="119">
        <v>12600</v>
      </c>
      <c r="AO277" s="119"/>
      <c r="AP277" s="119">
        <f t="shared" si="13"/>
        <v>300</v>
      </c>
      <c r="AQ277" s="203"/>
      <c r="AR277" s="203"/>
      <c r="AS277" s="47">
        <v>242292</v>
      </c>
      <c r="AT277" s="47">
        <v>242292</v>
      </c>
      <c r="AU277" s="47">
        <v>242295</v>
      </c>
      <c r="AV277" s="17">
        <v>12900</v>
      </c>
      <c r="AW277" s="141" t="e">
        <f t="shared" si="11"/>
        <v>#VALUE!</v>
      </c>
      <c r="AX277" s="19"/>
    </row>
    <row r="278" spans="1:50" s="123" customFormat="1" ht="72" hidden="1" x14ac:dyDescent="0.2">
      <c r="A278" s="52" t="s">
        <v>42</v>
      </c>
      <c r="B278" s="52" t="s">
        <v>277</v>
      </c>
      <c r="C278" s="52" t="s">
        <v>276</v>
      </c>
      <c r="D278" s="52" t="s">
        <v>10</v>
      </c>
      <c r="E278" s="52" t="s">
        <v>311</v>
      </c>
      <c r="F278" s="121" t="s">
        <v>1850</v>
      </c>
      <c r="G278" s="52" t="s">
        <v>586</v>
      </c>
      <c r="H278" s="71" t="s">
        <v>270</v>
      </c>
      <c r="I278" s="71" t="s">
        <v>300</v>
      </c>
      <c r="J278" s="122">
        <v>400000</v>
      </c>
      <c r="K278" s="78"/>
      <c r="L278" s="78"/>
      <c r="M278" s="249" t="s">
        <v>137</v>
      </c>
      <c r="N278" s="19"/>
      <c r="O278" s="28" t="s">
        <v>2601</v>
      </c>
      <c r="P278" s="47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142">
        <v>242280</v>
      </c>
      <c r="Z278" s="17">
        <v>400000</v>
      </c>
      <c r="AA278" s="19">
        <v>7014166248</v>
      </c>
      <c r="AB278" s="19"/>
      <c r="AC278" s="19"/>
      <c r="AD278" s="17">
        <f>Z278</f>
        <v>400000</v>
      </c>
      <c r="AE278" s="20" t="s">
        <v>2773</v>
      </c>
      <c r="AF278" s="54" t="s">
        <v>2773</v>
      </c>
      <c r="AG278" s="52" t="s">
        <v>3544</v>
      </c>
      <c r="AH278" s="54" t="s">
        <v>3472</v>
      </c>
      <c r="AI278" s="54" t="s">
        <v>2456</v>
      </c>
      <c r="AJ278" s="54"/>
      <c r="AK278" s="54" t="s">
        <v>1286</v>
      </c>
      <c r="AL278" s="52" t="s">
        <v>1569</v>
      </c>
      <c r="AM278" s="52" t="s">
        <v>3553</v>
      </c>
      <c r="AN278" s="122">
        <v>400000</v>
      </c>
      <c r="AO278" s="119"/>
      <c r="AP278" s="119">
        <f t="shared" si="13"/>
        <v>0</v>
      </c>
      <c r="AQ278" s="203"/>
      <c r="AR278" s="203"/>
      <c r="AS278" s="47">
        <v>242280</v>
      </c>
      <c r="AT278" s="47">
        <v>242280</v>
      </c>
      <c r="AU278" s="47">
        <v>242282</v>
      </c>
      <c r="AV278" s="17">
        <v>400000</v>
      </c>
      <c r="AW278" s="141" t="e">
        <f t="shared" si="11"/>
        <v>#VALUE!</v>
      </c>
      <c r="AX278" s="19"/>
    </row>
    <row r="279" spans="1:50" s="123" customFormat="1" ht="72" hidden="1" x14ac:dyDescent="0.2">
      <c r="A279" s="52" t="s">
        <v>42</v>
      </c>
      <c r="B279" s="52" t="s">
        <v>277</v>
      </c>
      <c r="C279" s="52" t="s">
        <v>276</v>
      </c>
      <c r="D279" s="52" t="s">
        <v>10</v>
      </c>
      <c r="E279" s="52" t="s">
        <v>311</v>
      </c>
      <c r="F279" s="121" t="s">
        <v>1851</v>
      </c>
      <c r="G279" s="52" t="s">
        <v>587</v>
      </c>
      <c r="H279" s="71" t="s">
        <v>270</v>
      </c>
      <c r="I279" s="71" t="s">
        <v>271</v>
      </c>
      <c r="J279" s="122">
        <v>18000</v>
      </c>
      <c r="K279" s="249" t="s">
        <v>137</v>
      </c>
      <c r="L279" s="78"/>
      <c r="M279" s="78"/>
      <c r="N279" s="19"/>
      <c r="O279" s="28" t="s">
        <v>2569</v>
      </c>
      <c r="P279" s="47">
        <v>242262</v>
      </c>
      <c r="Q279" s="19" t="s">
        <v>1278</v>
      </c>
      <c r="R279" s="19" t="s">
        <v>1279</v>
      </c>
      <c r="S279" s="19" t="s">
        <v>72</v>
      </c>
      <c r="T279" s="19" t="s">
        <v>3720</v>
      </c>
      <c r="U279" s="19" t="s">
        <v>3721</v>
      </c>
      <c r="V279" s="19" t="s">
        <v>3714</v>
      </c>
      <c r="W279" s="17">
        <v>17500</v>
      </c>
      <c r="X279" s="18">
        <v>1</v>
      </c>
      <c r="Y279" s="142">
        <v>242292</v>
      </c>
      <c r="Z279" s="17">
        <v>17500</v>
      </c>
      <c r="AA279" s="19">
        <v>7014344622</v>
      </c>
      <c r="AB279" s="19"/>
      <c r="AC279" s="19"/>
      <c r="AD279" s="17">
        <f t="shared" si="9"/>
        <v>17500</v>
      </c>
      <c r="AE279" s="20" t="s">
        <v>3715</v>
      </c>
      <c r="AF279" s="54" t="s">
        <v>2769</v>
      </c>
      <c r="AG279" s="54" t="s">
        <v>3540</v>
      </c>
      <c r="AH279" s="54" t="s">
        <v>3479</v>
      </c>
      <c r="AI279" s="52" t="s">
        <v>2456</v>
      </c>
      <c r="AJ279" s="52"/>
      <c r="AK279" s="54" t="s">
        <v>1285</v>
      </c>
      <c r="AL279" s="52" t="s">
        <v>1569</v>
      </c>
      <c r="AM279" s="52" t="s">
        <v>3553</v>
      </c>
      <c r="AN279" s="119">
        <v>17500</v>
      </c>
      <c r="AO279" s="119"/>
      <c r="AP279" s="119">
        <f t="shared" si="13"/>
        <v>500</v>
      </c>
      <c r="AQ279" s="203"/>
      <c r="AR279" s="203"/>
      <c r="AS279" s="47">
        <v>242292</v>
      </c>
      <c r="AT279" s="47">
        <v>242292</v>
      </c>
      <c r="AU279" s="47">
        <v>242295</v>
      </c>
      <c r="AV279" s="17">
        <v>18000</v>
      </c>
      <c r="AW279" s="141" t="e">
        <f t="shared" si="11"/>
        <v>#VALUE!</v>
      </c>
      <c r="AX279" s="19"/>
    </row>
    <row r="280" spans="1:50" s="123" customFormat="1" ht="409.5" hidden="1" x14ac:dyDescent="0.2">
      <c r="A280" s="52" t="s">
        <v>42</v>
      </c>
      <c r="B280" s="52" t="s">
        <v>277</v>
      </c>
      <c r="C280" s="52" t="s">
        <v>17</v>
      </c>
      <c r="D280" s="52" t="s">
        <v>1565</v>
      </c>
      <c r="E280" s="52" t="s">
        <v>454</v>
      </c>
      <c r="F280" s="121" t="s">
        <v>1852</v>
      </c>
      <c r="G280" s="52" t="s">
        <v>1117</v>
      </c>
      <c r="H280" s="71" t="s">
        <v>270</v>
      </c>
      <c r="I280" s="71" t="s">
        <v>631</v>
      </c>
      <c r="J280" s="122">
        <v>11540000</v>
      </c>
      <c r="K280" s="249" t="s">
        <v>137</v>
      </c>
      <c r="L280" s="78"/>
      <c r="M280" s="78"/>
      <c r="N280" s="19"/>
      <c r="O280" s="19"/>
      <c r="P280" s="19"/>
      <c r="Q280" s="19"/>
      <c r="R280" s="19"/>
      <c r="S280" s="19"/>
      <c r="T280" s="19"/>
      <c r="U280" s="19"/>
      <c r="V280" s="19"/>
      <c r="W280" s="17"/>
      <c r="X280" s="18"/>
      <c r="Y280" s="46"/>
      <c r="Z280" s="19"/>
      <c r="AA280" s="19"/>
      <c r="AB280" s="19"/>
      <c r="AC280" s="19"/>
      <c r="AD280" s="17">
        <f t="shared" si="9"/>
        <v>0</v>
      </c>
      <c r="AE280" s="19" t="s">
        <v>3722</v>
      </c>
      <c r="AF280" s="54" t="s">
        <v>2774</v>
      </c>
      <c r="AG280" s="54" t="s">
        <v>3537</v>
      </c>
      <c r="AH280" s="54" t="s">
        <v>3474</v>
      </c>
      <c r="AI280" s="52" t="s">
        <v>3467</v>
      </c>
      <c r="AJ280" s="146" t="s">
        <v>3617</v>
      </c>
      <c r="AK280" s="54" t="s">
        <v>1287</v>
      </c>
      <c r="AL280" s="54" t="s">
        <v>1574</v>
      </c>
      <c r="AM280" s="52" t="s">
        <v>3553</v>
      </c>
      <c r="AN280" s="119"/>
      <c r="AO280" s="119"/>
      <c r="AP280" s="119">
        <f t="shared" si="13"/>
        <v>11540000</v>
      </c>
      <c r="AQ280" s="202" t="s">
        <v>3724</v>
      </c>
      <c r="AR280" s="203">
        <v>242305</v>
      </c>
      <c r="AS280" s="142" t="s">
        <v>3725</v>
      </c>
      <c r="AT280" s="142">
        <v>242756</v>
      </c>
      <c r="AU280" s="142">
        <v>242766</v>
      </c>
      <c r="AV280" s="17">
        <v>11540000</v>
      </c>
      <c r="AW280" s="141"/>
      <c r="AX280" s="19"/>
    </row>
    <row r="281" spans="1:50" s="123" customFormat="1" ht="409.5" hidden="1" x14ac:dyDescent="0.2">
      <c r="A281" s="52" t="s">
        <v>42</v>
      </c>
      <c r="B281" s="52" t="s">
        <v>277</v>
      </c>
      <c r="C281" s="52" t="s">
        <v>17</v>
      </c>
      <c r="D281" s="52" t="s">
        <v>34</v>
      </c>
      <c r="E281" s="52" t="s">
        <v>454</v>
      </c>
      <c r="F281" s="121" t="s">
        <v>1853</v>
      </c>
      <c r="G281" s="52" t="s">
        <v>1143</v>
      </c>
      <c r="H281" s="71" t="s">
        <v>270</v>
      </c>
      <c r="I281" s="71" t="s">
        <v>1122</v>
      </c>
      <c r="J281" s="122">
        <v>1800000</v>
      </c>
      <c r="K281" s="249" t="s">
        <v>137</v>
      </c>
      <c r="L281" s="78"/>
      <c r="M281" s="78"/>
      <c r="N281" s="19"/>
      <c r="O281" s="19"/>
      <c r="P281" s="19"/>
      <c r="Q281" s="19"/>
      <c r="R281" s="19"/>
      <c r="S281" s="19"/>
      <c r="T281" s="19"/>
      <c r="U281" s="19"/>
      <c r="V281" s="19"/>
      <c r="W281" s="17"/>
      <c r="X281" s="18"/>
      <c r="Y281" s="46"/>
      <c r="Z281" s="19"/>
      <c r="AA281" s="19"/>
      <c r="AB281" s="19"/>
      <c r="AC281" s="19"/>
      <c r="AD281" s="17">
        <f t="shared" si="9"/>
        <v>0</v>
      </c>
      <c r="AE281" s="19" t="s">
        <v>3723</v>
      </c>
      <c r="AF281" s="54" t="s">
        <v>2775</v>
      </c>
      <c r="AG281" s="54" t="s">
        <v>3538</v>
      </c>
      <c r="AH281" s="54" t="s">
        <v>3452</v>
      </c>
      <c r="AI281" s="52" t="s">
        <v>3467</v>
      </c>
      <c r="AJ281" s="52"/>
      <c r="AK281" s="54" t="s">
        <v>1287</v>
      </c>
      <c r="AL281" s="54" t="s">
        <v>1574</v>
      </c>
      <c r="AM281" s="52" t="s">
        <v>3553</v>
      </c>
      <c r="AN281" s="119"/>
      <c r="AO281" s="119"/>
      <c r="AP281" s="119">
        <f t="shared" si="13"/>
        <v>1800000</v>
      </c>
      <c r="AQ281" s="202" t="s">
        <v>3726</v>
      </c>
      <c r="AR281" s="203">
        <v>242290</v>
      </c>
      <c r="AS281" s="47">
        <v>242410</v>
      </c>
      <c r="AT281" s="47">
        <v>242410</v>
      </c>
      <c r="AU281" s="47">
        <v>242414</v>
      </c>
      <c r="AV281" s="17">
        <v>1800000</v>
      </c>
      <c r="AW281" s="141"/>
      <c r="AX281" s="19"/>
    </row>
    <row r="282" spans="1:50" s="123" customFormat="1" ht="72" hidden="1" x14ac:dyDescent="0.2">
      <c r="A282" s="52" t="s">
        <v>43</v>
      </c>
      <c r="B282" s="52" t="s">
        <v>277</v>
      </c>
      <c r="C282" s="52" t="s">
        <v>276</v>
      </c>
      <c r="D282" s="52" t="s">
        <v>11</v>
      </c>
      <c r="E282" s="52" t="s">
        <v>454</v>
      </c>
      <c r="F282" s="121" t="s">
        <v>1854</v>
      </c>
      <c r="G282" s="52" t="s">
        <v>588</v>
      </c>
      <c r="H282" s="71" t="s">
        <v>340</v>
      </c>
      <c r="I282" s="71" t="s">
        <v>322</v>
      </c>
      <c r="J282" s="122">
        <v>59800</v>
      </c>
      <c r="K282" s="78"/>
      <c r="L282" s="78"/>
      <c r="M282" s="249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54" t="s">
        <v>2457</v>
      </c>
      <c r="AG282" s="54" t="s">
        <v>3544</v>
      </c>
      <c r="AH282" s="52" t="s">
        <v>3475</v>
      </c>
      <c r="AI282" s="54" t="s">
        <v>2457</v>
      </c>
      <c r="AJ282" s="54"/>
      <c r="AK282" s="54" t="s">
        <v>1290</v>
      </c>
      <c r="AL282" s="54" t="s">
        <v>1570</v>
      </c>
      <c r="AM282" s="52" t="s">
        <v>3553</v>
      </c>
      <c r="AN282" s="119"/>
      <c r="AO282" s="119">
        <v>59760</v>
      </c>
      <c r="AP282" s="119">
        <f t="shared" si="13"/>
        <v>40</v>
      </c>
      <c r="AQ282" s="315">
        <v>23071</v>
      </c>
      <c r="AR282" s="315">
        <v>23071</v>
      </c>
      <c r="AS282" s="315">
        <v>23071</v>
      </c>
      <c r="AT282" s="315">
        <v>23071</v>
      </c>
      <c r="AU282" s="315">
        <v>23071</v>
      </c>
      <c r="AV282" s="316">
        <v>59760</v>
      </c>
      <c r="AW282" s="317">
        <v>40</v>
      </c>
      <c r="AX282" s="124"/>
    </row>
    <row r="283" spans="1:50" s="123" customFormat="1" ht="72" hidden="1" x14ac:dyDescent="0.2">
      <c r="A283" s="52" t="s">
        <v>43</v>
      </c>
      <c r="B283" s="52" t="s">
        <v>277</v>
      </c>
      <c r="C283" s="52" t="s">
        <v>276</v>
      </c>
      <c r="D283" s="52" t="s">
        <v>11</v>
      </c>
      <c r="E283" s="52" t="s">
        <v>454</v>
      </c>
      <c r="F283" s="121" t="s">
        <v>1855</v>
      </c>
      <c r="G283" s="52" t="s">
        <v>589</v>
      </c>
      <c r="H283" s="71" t="s">
        <v>464</v>
      </c>
      <c r="I283" s="71" t="s">
        <v>268</v>
      </c>
      <c r="J283" s="122">
        <v>78000</v>
      </c>
      <c r="K283" s="78"/>
      <c r="L283" s="78"/>
      <c r="M283" s="249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54" t="s">
        <v>2457</v>
      </c>
      <c r="AG283" s="54" t="s">
        <v>3544</v>
      </c>
      <c r="AH283" s="52" t="s">
        <v>3475</v>
      </c>
      <c r="AI283" s="54" t="s">
        <v>2457</v>
      </c>
      <c r="AJ283" s="54"/>
      <c r="AK283" s="54" t="s">
        <v>1290</v>
      </c>
      <c r="AL283" s="54" t="s">
        <v>1570</v>
      </c>
      <c r="AM283" s="52" t="s">
        <v>3553</v>
      </c>
      <c r="AN283" s="122"/>
      <c r="AO283" s="122">
        <v>78000</v>
      </c>
      <c r="AP283" s="119">
        <f t="shared" si="13"/>
        <v>0</v>
      </c>
      <c r="AQ283" s="315">
        <v>23071</v>
      </c>
      <c r="AR283" s="315">
        <v>23071</v>
      </c>
      <c r="AS283" s="315">
        <v>23071</v>
      </c>
      <c r="AT283" s="315">
        <v>23071</v>
      </c>
      <c r="AU283" s="315">
        <v>23071</v>
      </c>
      <c r="AV283" s="16">
        <v>78000</v>
      </c>
      <c r="AW283" s="125" t="s">
        <v>1289</v>
      </c>
      <c r="AX283" s="124"/>
    </row>
    <row r="284" spans="1:50" s="123" customFormat="1" ht="72" hidden="1" x14ac:dyDescent="0.2">
      <c r="A284" s="52" t="s">
        <v>43</v>
      </c>
      <c r="B284" s="52" t="s">
        <v>277</v>
      </c>
      <c r="C284" s="52" t="s">
        <v>276</v>
      </c>
      <c r="D284" s="52" t="s">
        <v>11</v>
      </c>
      <c r="E284" s="52" t="s">
        <v>454</v>
      </c>
      <c r="F284" s="121" t="s">
        <v>1856</v>
      </c>
      <c r="G284" s="52" t="s">
        <v>590</v>
      </c>
      <c r="H284" s="71" t="s">
        <v>303</v>
      </c>
      <c r="I284" s="71" t="s">
        <v>268</v>
      </c>
      <c r="J284" s="122">
        <v>40000</v>
      </c>
      <c r="K284" s="78"/>
      <c r="L284" s="78"/>
      <c r="M284" s="249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48">
        <v>23108</v>
      </c>
      <c r="AC284" s="48">
        <v>23111</v>
      </c>
      <c r="AD284" s="16">
        <v>36500</v>
      </c>
      <c r="AE284" s="307" t="s">
        <v>2876</v>
      </c>
      <c r="AF284" s="54" t="s">
        <v>2785</v>
      </c>
      <c r="AG284" s="52" t="s">
        <v>3544</v>
      </c>
      <c r="AH284" s="54" t="s">
        <v>3472</v>
      </c>
      <c r="AI284" s="54" t="s">
        <v>2457</v>
      </c>
      <c r="AJ284" s="54"/>
      <c r="AK284" s="54" t="s">
        <v>1292</v>
      </c>
      <c r="AL284" s="54" t="s">
        <v>1571</v>
      </c>
      <c r="AM284" s="52" t="s">
        <v>3553</v>
      </c>
      <c r="AN284" s="119"/>
      <c r="AO284" s="119">
        <v>36500</v>
      </c>
      <c r="AP284" s="119">
        <f t="shared" si="13"/>
        <v>3500</v>
      </c>
      <c r="AQ284" s="315">
        <v>23071</v>
      </c>
      <c r="AR284" s="315">
        <v>23071</v>
      </c>
      <c r="AS284" s="315">
        <v>23071</v>
      </c>
      <c r="AT284" s="315">
        <v>23071</v>
      </c>
      <c r="AU284" s="315">
        <v>23071</v>
      </c>
      <c r="AV284" s="16">
        <v>40000</v>
      </c>
      <c r="AW284" s="124"/>
      <c r="AX284" s="124"/>
    </row>
    <row r="285" spans="1:50" s="123" customFormat="1" ht="72" hidden="1" x14ac:dyDescent="0.2">
      <c r="A285" s="52" t="s">
        <v>43</v>
      </c>
      <c r="B285" s="52" t="s">
        <v>277</v>
      </c>
      <c r="C285" s="52" t="s">
        <v>276</v>
      </c>
      <c r="D285" s="52" t="s">
        <v>11</v>
      </c>
      <c r="E285" s="52" t="s">
        <v>454</v>
      </c>
      <c r="F285" s="121" t="s">
        <v>1857</v>
      </c>
      <c r="G285" s="52" t="s">
        <v>591</v>
      </c>
      <c r="H285" s="71" t="s">
        <v>317</v>
      </c>
      <c r="I285" s="71" t="s">
        <v>268</v>
      </c>
      <c r="J285" s="122">
        <v>100000</v>
      </c>
      <c r="K285" s="78"/>
      <c r="L285" s="78"/>
      <c r="M285" s="249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69">
        <v>242250</v>
      </c>
      <c r="AC285" s="169">
        <v>242254</v>
      </c>
      <c r="AD285" s="16">
        <v>42250</v>
      </c>
      <c r="AE285" s="20" t="s">
        <v>2457</v>
      </c>
      <c r="AF285" s="54" t="s">
        <v>2788</v>
      </c>
      <c r="AG285" s="52" t="s">
        <v>3544</v>
      </c>
      <c r="AH285" s="54" t="s">
        <v>3472</v>
      </c>
      <c r="AI285" s="54" t="s">
        <v>2457</v>
      </c>
      <c r="AJ285" s="54"/>
      <c r="AK285" s="54" t="s">
        <v>1292</v>
      </c>
      <c r="AL285" s="54" t="s">
        <v>1571</v>
      </c>
      <c r="AM285" s="52" t="s">
        <v>3553</v>
      </c>
      <c r="AN285" s="119"/>
      <c r="AO285" s="119">
        <v>42250</v>
      </c>
      <c r="AP285" s="119">
        <f t="shared" si="13"/>
        <v>57750</v>
      </c>
      <c r="AQ285" s="318">
        <v>23071</v>
      </c>
      <c r="AR285" s="318">
        <v>23071</v>
      </c>
      <c r="AS285" s="318">
        <v>23071</v>
      </c>
      <c r="AT285" s="318">
        <v>23071</v>
      </c>
      <c r="AU285" s="318">
        <v>23071</v>
      </c>
      <c r="AV285" s="319">
        <v>100000</v>
      </c>
      <c r="AW285" s="320"/>
      <c r="AX285" s="320"/>
    </row>
    <row r="286" spans="1:50" s="123" customFormat="1" ht="72" hidden="1" x14ac:dyDescent="0.2">
      <c r="A286" s="52" t="s">
        <v>43</v>
      </c>
      <c r="B286" s="52" t="s">
        <v>277</v>
      </c>
      <c r="C286" s="52" t="s">
        <v>276</v>
      </c>
      <c r="D286" s="52" t="s">
        <v>11</v>
      </c>
      <c r="E286" s="52" t="s">
        <v>454</v>
      </c>
      <c r="F286" s="121" t="s">
        <v>1858</v>
      </c>
      <c r="G286" s="52" t="s">
        <v>592</v>
      </c>
      <c r="H286" s="71" t="s">
        <v>303</v>
      </c>
      <c r="I286" s="71" t="s">
        <v>268</v>
      </c>
      <c r="J286" s="122">
        <v>39500</v>
      </c>
      <c r="K286" s="78"/>
      <c r="L286" s="78"/>
      <c r="M286" s="249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70">
        <v>23097</v>
      </c>
      <c r="AC286" s="169">
        <v>23100</v>
      </c>
      <c r="AD286" s="50">
        <v>39000</v>
      </c>
      <c r="AE286" s="20" t="s">
        <v>2457</v>
      </c>
      <c r="AF286" s="54" t="s">
        <v>2457</v>
      </c>
      <c r="AG286" s="54" t="s">
        <v>3544</v>
      </c>
      <c r="AH286" s="52" t="s">
        <v>3475</v>
      </c>
      <c r="AI286" s="54" t="s">
        <v>2457</v>
      </c>
      <c r="AJ286" s="54"/>
      <c r="AK286" s="54" t="s">
        <v>1290</v>
      </c>
      <c r="AL286" s="54" t="s">
        <v>1570</v>
      </c>
      <c r="AM286" s="52" t="s">
        <v>3553</v>
      </c>
      <c r="AN286" s="119"/>
      <c r="AO286" s="119">
        <v>39000</v>
      </c>
      <c r="AP286" s="119">
        <f t="shared" si="13"/>
        <v>500</v>
      </c>
      <c r="AQ286" s="315">
        <v>23071</v>
      </c>
      <c r="AR286" s="315">
        <v>23071</v>
      </c>
      <c r="AS286" s="315">
        <v>23071</v>
      </c>
      <c r="AT286" s="315">
        <v>23071</v>
      </c>
      <c r="AU286" s="315">
        <v>23071</v>
      </c>
      <c r="AV286" s="16">
        <v>39000</v>
      </c>
      <c r="AW286" s="16">
        <v>500</v>
      </c>
      <c r="AX286" s="124"/>
    </row>
    <row r="287" spans="1:50" s="123" customFormat="1" ht="72" hidden="1" x14ac:dyDescent="0.2">
      <c r="A287" s="52" t="s">
        <v>43</v>
      </c>
      <c r="B287" s="52" t="s">
        <v>277</v>
      </c>
      <c r="C287" s="52" t="s">
        <v>276</v>
      </c>
      <c r="D287" s="52" t="s">
        <v>11</v>
      </c>
      <c r="E287" s="52" t="s">
        <v>454</v>
      </c>
      <c r="F287" s="121" t="s">
        <v>1859</v>
      </c>
      <c r="G287" s="52" t="s">
        <v>593</v>
      </c>
      <c r="H287" s="71" t="s">
        <v>594</v>
      </c>
      <c r="I287" s="71" t="s">
        <v>268</v>
      </c>
      <c r="J287" s="122">
        <v>26000</v>
      </c>
      <c r="K287" s="78"/>
      <c r="L287" s="78"/>
      <c r="M287" s="249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70">
        <v>23097</v>
      </c>
      <c r="AC287" s="169">
        <v>23100</v>
      </c>
      <c r="AD287" s="50">
        <v>26000</v>
      </c>
      <c r="AE287" s="20" t="s">
        <v>2457</v>
      </c>
      <c r="AF287" s="54" t="s">
        <v>2457</v>
      </c>
      <c r="AG287" s="54" t="s">
        <v>3544</v>
      </c>
      <c r="AH287" s="52" t="s">
        <v>3475</v>
      </c>
      <c r="AI287" s="54" t="s">
        <v>2457</v>
      </c>
      <c r="AJ287" s="54"/>
      <c r="AK287" s="54" t="s">
        <v>1290</v>
      </c>
      <c r="AL287" s="54" t="s">
        <v>1570</v>
      </c>
      <c r="AM287" s="52" t="s">
        <v>3553</v>
      </c>
      <c r="AN287" s="122"/>
      <c r="AO287" s="122">
        <v>26000</v>
      </c>
      <c r="AP287" s="119">
        <f t="shared" si="13"/>
        <v>0</v>
      </c>
      <c r="AQ287" s="315">
        <v>23071</v>
      </c>
      <c r="AR287" s="315">
        <v>23071</v>
      </c>
      <c r="AS287" s="315">
        <v>23071</v>
      </c>
      <c r="AT287" s="315">
        <v>23071</v>
      </c>
      <c r="AU287" s="315">
        <v>23071</v>
      </c>
      <c r="AV287" s="16">
        <v>26000</v>
      </c>
      <c r="AW287" s="125" t="s">
        <v>1293</v>
      </c>
      <c r="AX287" s="124"/>
    </row>
    <row r="288" spans="1:50" s="123" customFormat="1" ht="72" hidden="1" x14ac:dyDescent="0.2">
      <c r="A288" s="52" t="s">
        <v>43</v>
      </c>
      <c r="B288" s="52" t="s">
        <v>277</v>
      </c>
      <c r="C288" s="52" t="s">
        <v>276</v>
      </c>
      <c r="D288" s="52" t="s">
        <v>11</v>
      </c>
      <c r="E288" s="52" t="s">
        <v>454</v>
      </c>
      <c r="F288" s="121" t="s">
        <v>1860</v>
      </c>
      <c r="G288" s="52" t="s">
        <v>595</v>
      </c>
      <c r="H288" s="71" t="s">
        <v>319</v>
      </c>
      <c r="I288" s="71" t="s">
        <v>596</v>
      </c>
      <c r="J288" s="122">
        <v>23200</v>
      </c>
      <c r="K288" s="78"/>
      <c r="L288" s="78"/>
      <c r="M288" s="249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69">
        <v>242249</v>
      </c>
      <c r="AC288" s="169">
        <v>242250</v>
      </c>
      <c r="AD288" s="16">
        <v>23112</v>
      </c>
      <c r="AE288" s="20" t="s">
        <v>2457</v>
      </c>
      <c r="AF288" s="54" t="s">
        <v>2791</v>
      </c>
      <c r="AG288" s="52" t="s">
        <v>3544</v>
      </c>
      <c r="AH288" s="54" t="s">
        <v>3472</v>
      </c>
      <c r="AI288" s="54" t="s">
        <v>2457</v>
      </c>
      <c r="AJ288" s="54"/>
      <c r="AK288" s="54" t="s">
        <v>1290</v>
      </c>
      <c r="AL288" s="54" t="s">
        <v>1570</v>
      </c>
      <c r="AM288" s="52" t="s">
        <v>3553</v>
      </c>
      <c r="AN288" s="119"/>
      <c r="AO288" s="119">
        <v>23112</v>
      </c>
      <c r="AP288" s="119">
        <f t="shared" si="13"/>
        <v>88</v>
      </c>
      <c r="AQ288" s="318">
        <v>23071</v>
      </c>
      <c r="AR288" s="318">
        <v>23071</v>
      </c>
      <c r="AS288" s="318">
        <v>23071</v>
      </c>
      <c r="AT288" s="318">
        <v>23071</v>
      </c>
      <c r="AU288" s="318">
        <v>23071</v>
      </c>
      <c r="AV288" s="320">
        <v>23112</v>
      </c>
      <c r="AW288" s="320"/>
      <c r="AX288" s="320"/>
    </row>
    <row r="289" spans="1:50" s="123" customFormat="1" ht="72" hidden="1" x14ac:dyDescent="0.2">
      <c r="A289" s="52" t="s">
        <v>43</v>
      </c>
      <c r="B289" s="52" t="s">
        <v>277</v>
      </c>
      <c r="C289" s="52" t="s">
        <v>276</v>
      </c>
      <c r="D289" s="52" t="s">
        <v>11</v>
      </c>
      <c r="E289" s="52" t="s">
        <v>454</v>
      </c>
      <c r="F289" s="121" t="s">
        <v>1861</v>
      </c>
      <c r="G289" s="52" t="s">
        <v>597</v>
      </c>
      <c r="H289" s="71" t="s">
        <v>319</v>
      </c>
      <c r="I289" s="71" t="s">
        <v>596</v>
      </c>
      <c r="J289" s="122">
        <v>24000</v>
      </c>
      <c r="K289" s="78"/>
      <c r="L289" s="78"/>
      <c r="M289" s="249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69">
        <v>242249</v>
      </c>
      <c r="AC289" s="169">
        <v>242250</v>
      </c>
      <c r="AD289" s="16">
        <v>23968</v>
      </c>
      <c r="AE289" s="20" t="s">
        <v>2457</v>
      </c>
      <c r="AF289" s="54" t="s">
        <v>2791</v>
      </c>
      <c r="AG289" s="52" t="s">
        <v>3544</v>
      </c>
      <c r="AH289" s="54" t="s">
        <v>3472</v>
      </c>
      <c r="AI289" s="54" t="s">
        <v>2457</v>
      </c>
      <c r="AJ289" s="54"/>
      <c r="AK289" s="54" t="s">
        <v>1290</v>
      </c>
      <c r="AL289" s="54" t="s">
        <v>1570</v>
      </c>
      <c r="AM289" s="52" t="s">
        <v>3553</v>
      </c>
      <c r="AN289" s="119"/>
      <c r="AO289" s="119">
        <v>23968</v>
      </c>
      <c r="AP289" s="119">
        <f t="shared" si="13"/>
        <v>32</v>
      </c>
      <c r="AQ289" s="318">
        <v>23071</v>
      </c>
      <c r="AR289" s="318">
        <v>23071</v>
      </c>
      <c r="AS289" s="318">
        <v>23071</v>
      </c>
      <c r="AT289" s="318">
        <v>23071</v>
      </c>
      <c r="AU289" s="318">
        <v>23071</v>
      </c>
      <c r="AV289" s="320">
        <v>23968</v>
      </c>
      <c r="AW289" s="320"/>
      <c r="AX289" s="320"/>
    </row>
    <row r="290" spans="1:50" s="123" customFormat="1" ht="72" hidden="1" x14ac:dyDescent="0.2">
      <c r="A290" s="52" t="s">
        <v>43</v>
      </c>
      <c r="B290" s="52" t="s">
        <v>277</v>
      </c>
      <c r="C290" s="52" t="s">
        <v>276</v>
      </c>
      <c r="D290" s="52" t="s">
        <v>11</v>
      </c>
      <c r="E290" s="52" t="s">
        <v>454</v>
      </c>
      <c r="F290" s="121" t="s">
        <v>1862</v>
      </c>
      <c r="G290" s="52" t="s">
        <v>598</v>
      </c>
      <c r="H290" s="71" t="s">
        <v>599</v>
      </c>
      <c r="I290" s="71" t="s">
        <v>274</v>
      </c>
      <c r="J290" s="122">
        <v>192000</v>
      </c>
      <c r="K290" s="78"/>
      <c r="L290" s="78"/>
      <c r="M290" s="249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308">
        <v>242241</v>
      </c>
      <c r="AC290" s="308">
        <v>242241</v>
      </c>
      <c r="AD290" s="309">
        <v>192000</v>
      </c>
      <c r="AE290" s="310" t="s">
        <v>2457</v>
      </c>
      <c r="AF290" s="54" t="s">
        <v>2457</v>
      </c>
      <c r="AG290" s="54" t="s">
        <v>3544</v>
      </c>
      <c r="AH290" s="52" t="s">
        <v>2457</v>
      </c>
      <c r="AI290" s="52" t="s">
        <v>2457</v>
      </c>
      <c r="AJ290" s="52"/>
      <c r="AK290" s="54" t="s">
        <v>1290</v>
      </c>
      <c r="AL290" s="54" t="s">
        <v>1570</v>
      </c>
      <c r="AM290" s="52" t="s">
        <v>3552</v>
      </c>
      <c r="AN290" s="119"/>
      <c r="AO290" s="122">
        <v>192000</v>
      </c>
      <c r="AP290" s="119">
        <f t="shared" si="13"/>
        <v>0</v>
      </c>
      <c r="AQ290" s="315">
        <v>23071</v>
      </c>
      <c r="AR290" s="315">
        <v>23071</v>
      </c>
      <c r="AS290" s="315">
        <v>23071</v>
      </c>
      <c r="AT290" s="315">
        <v>23071</v>
      </c>
      <c r="AU290" s="315">
        <v>23071</v>
      </c>
      <c r="AV290" s="16">
        <v>192000</v>
      </c>
      <c r="AW290" s="124"/>
      <c r="AX290" s="124"/>
    </row>
    <row r="291" spans="1:50" s="123" customFormat="1" ht="90" hidden="1" x14ac:dyDescent="0.2">
      <c r="A291" s="52" t="s">
        <v>43</v>
      </c>
      <c r="B291" s="52" t="s">
        <v>277</v>
      </c>
      <c r="C291" s="52" t="s">
        <v>276</v>
      </c>
      <c r="D291" s="52" t="s">
        <v>286</v>
      </c>
      <c r="E291" s="52" t="s">
        <v>454</v>
      </c>
      <c r="F291" s="121" t="s">
        <v>1863</v>
      </c>
      <c r="G291" s="52" t="s">
        <v>600</v>
      </c>
      <c r="H291" s="71" t="s">
        <v>317</v>
      </c>
      <c r="I291" s="71" t="s">
        <v>274</v>
      </c>
      <c r="J291" s="122">
        <v>142500</v>
      </c>
      <c r="K291" s="78"/>
      <c r="L291" s="78"/>
      <c r="M291" s="249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19"/>
      <c r="AC291" s="19"/>
      <c r="AD291" s="19"/>
      <c r="AE291" s="20" t="s">
        <v>2797</v>
      </c>
      <c r="AF291" s="54" t="s">
        <v>2797</v>
      </c>
      <c r="AG291" s="52" t="s">
        <v>3544</v>
      </c>
      <c r="AH291" s="54" t="s">
        <v>3472</v>
      </c>
      <c r="AI291" s="54" t="s">
        <v>2456</v>
      </c>
      <c r="AJ291" s="54"/>
      <c r="AK291" s="54" t="s">
        <v>1298</v>
      </c>
      <c r="AL291" s="54" t="s">
        <v>1571</v>
      </c>
      <c r="AM291" s="52" t="s">
        <v>3553</v>
      </c>
      <c r="AN291" s="119">
        <v>132500</v>
      </c>
      <c r="AO291" s="119"/>
      <c r="AP291" s="119">
        <f t="shared" si="13"/>
        <v>10000</v>
      </c>
      <c r="AQ291" s="315">
        <v>23071</v>
      </c>
      <c r="AR291" s="315">
        <v>23071</v>
      </c>
      <c r="AS291" s="314" t="s">
        <v>1299</v>
      </c>
      <c r="AT291" s="314" t="s">
        <v>1299</v>
      </c>
      <c r="AU291" s="314" t="s">
        <v>1299</v>
      </c>
      <c r="AV291" s="16">
        <v>132500</v>
      </c>
      <c r="AW291" s="124"/>
      <c r="AX291" s="124"/>
    </row>
    <row r="292" spans="1:50" s="123" customFormat="1" ht="90" hidden="1" x14ac:dyDescent="0.2">
      <c r="A292" s="52" t="s">
        <v>43</v>
      </c>
      <c r="B292" s="52" t="s">
        <v>277</v>
      </c>
      <c r="C292" s="52" t="s">
        <v>276</v>
      </c>
      <c r="D292" s="52" t="s">
        <v>286</v>
      </c>
      <c r="E292" s="52" t="s">
        <v>454</v>
      </c>
      <c r="F292" s="121" t="s">
        <v>1864</v>
      </c>
      <c r="G292" s="52" t="s">
        <v>601</v>
      </c>
      <c r="H292" s="71" t="s">
        <v>317</v>
      </c>
      <c r="I292" s="71" t="s">
        <v>274</v>
      </c>
      <c r="J292" s="122">
        <v>157300</v>
      </c>
      <c r="K292" s="78"/>
      <c r="L292" s="78"/>
      <c r="M292" s="249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19"/>
      <c r="AC292" s="19"/>
      <c r="AD292" s="19"/>
      <c r="AE292" s="20" t="s">
        <v>2797</v>
      </c>
      <c r="AF292" s="54" t="s">
        <v>2797</v>
      </c>
      <c r="AG292" s="52" t="s">
        <v>3544</v>
      </c>
      <c r="AH292" s="54" t="s">
        <v>3472</v>
      </c>
      <c r="AI292" s="54" t="s">
        <v>2456</v>
      </c>
      <c r="AJ292" s="54"/>
      <c r="AK292" s="54" t="s">
        <v>1298</v>
      </c>
      <c r="AL292" s="54" t="s">
        <v>1571</v>
      </c>
      <c r="AM292" s="52" t="s">
        <v>3553</v>
      </c>
      <c r="AN292" s="119">
        <v>152500</v>
      </c>
      <c r="AO292" s="119"/>
      <c r="AP292" s="119">
        <f t="shared" si="13"/>
        <v>4800</v>
      </c>
      <c r="AQ292" s="315">
        <v>23071</v>
      </c>
      <c r="AR292" s="315">
        <v>23071</v>
      </c>
      <c r="AS292" s="314" t="s">
        <v>1299</v>
      </c>
      <c r="AT292" s="314" t="s">
        <v>1299</v>
      </c>
      <c r="AU292" s="314" t="s">
        <v>1299</v>
      </c>
      <c r="AV292" s="16">
        <v>152500</v>
      </c>
      <c r="AW292" s="124"/>
      <c r="AX292" s="124"/>
    </row>
    <row r="293" spans="1:50" s="123" customFormat="1" ht="72" hidden="1" x14ac:dyDescent="0.2">
      <c r="A293" s="52" t="s">
        <v>43</v>
      </c>
      <c r="B293" s="52" t="s">
        <v>277</v>
      </c>
      <c r="C293" s="52" t="s">
        <v>276</v>
      </c>
      <c r="D293" s="52" t="s">
        <v>13</v>
      </c>
      <c r="E293" s="52" t="s">
        <v>454</v>
      </c>
      <c r="F293" s="121" t="s">
        <v>1865</v>
      </c>
      <c r="G293" s="52" t="s">
        <v>602</v>
      </c>
      <c r="H293" s="71" t="s">
        <v>317</v>
      </c>
      <c r="I293" s="71" t="s">
        <v>271</v>
      </c>
      <c r="J293" s="122">
        <v>30000</v>
      </c>
      <c r="K293" s="78"/>
      <c r="L293" s="78"/>
      <c r="M293" s="249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19"/>
      <c r="AC293" s="19"/>
      <c r="AD293" s="19"/>
      <c r="AE293" s="20" t="s">
        <v>2797</v>
      </c>
      <c r="AF293" s="54" t="s">
        <v>2797</v>
      </c>
      <c r="AG293" s="52" t="s">
        <v>3544</v>
      </c>
      <c r="AH293" s="54" t="s">
        <v>3472</v>
      </c>
      <c r="AI293" s="54" t="s">
        <v>2456</v>
      </c>
      <c r="AJ293" s="54"/>
      <c r="AK293" s="54" t="s">
        <v>1290</v>
      </c>
      <c r="AL293" s="54" t="s">
        <v>1570</v>
      </c>
      <c r="AM293" s="52" t="s">
        <v>3553</v>
      </c>
      <c r="AN293" s="119">
        <v>24500</v>
      </c>
      <c r="AO293" s="119"/>
      <c r="AP293" s="119">
        <f t="shared" si="13"/>
        <v>5500</v>
      </c>
      <c r="AQ293" s="315">
        <v>23071</v>
      </c>
      <c r="AR293" s="315">
        <v>23071</v>
      </c>
      <c r="AS293" s="314" t="s">
        <v>1299</v>
      </c>
      <c r="AT293" s="314" t="s">
        <v>1299</v>
      </c>
      <c r="AU293" s="314" t="s">
        <v>1299</v>
      </c>
      <c r="AV293" s="16">
        <v>24500</v>
      </c>
      <c r="AW293" s="124"/>
      <c r="AX293" s="124"/>
    </row>
    <row r="294" spans="1:50" s="123" customFormat="1" ht="72" hidden="1" x14ac:dyDescent="0.2">
      <c r="A294" s="52" t="s">
        <v>43</v>
      </c>
      <c r="B294" s="52" t="s">
        <v>277</v>
      </c>
      <c r="C294" s="52" t="s">
        <v>276</v>
      </c>
      <c r="D294" s="52" t="s">
        <v>13</v>
      </c>
      <c r="E294" s="52" t="s">
        <v>454</v>
      </c>
      <c r="F294" s="121" t="s">
        <v>1866</v>
      </c>
      <c r="G294" s="52" t="s">
        <v>603</v>
      </c>
      <c r="H294" s="71" t="s">
        <v>303</v>
      </c>
      <c r="I294" s="71" t="s">
        <v>271</v>
      </c>
      <c r="J294" s="122">
        <v>50000</v>
      </c>
      <c r="K294" s="78"/>
      <c r="L294" s="78"/>
      <c r="M294" s="249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19"/>
      <c r="AC294" s="19"/>
      <c r="AD294" s="19"/>
      <c r="AE294" s="20" t="s">
        <v>2797</v>
      </c>
      <c r="AF294" s="54" t="s">
        <v>2797</v>
      </c>
      <c r="AG294" s="52" t="s">
        <v>3544</v>
      </c>
      <c r="AH294" s="54" t="s">
        <v>3472</v>
      </c>
      <c r="AI294" s="54" t="s">
        <v>2456</v>
      </c>
      <c r="AJ294" s="54"/>
      <c r="AK294" s="54" t="s">
        <v>1290</v>
      </c>
      <c r="AL294" s="54" t="s">
        <v>1570</v>
      </c>
      <c r="AM294" s="52" t="s">
        <v>3553</v>
      </c>
      <c r="AN294" s="119">
        <v>24500</v>
      </c>
      <c r="AO294" s="119"/>
      <c r="AP294" s="119">
        <f t="shared" si="13"/>
        <v>25500</v>
      </c>
      <c r="AQ294" s="315">
        <v>23071</v>
      </c>
      <c r="AR294" s="315">
        <v>23071</v>
      </c>
      <c r="AS294" s="314" t="s">
        <v>1299</v>
      </c>
      <c r="AT294" s="314" t="s">
        <v>1299</v>
      </c>
      <c r="AU294" s="314" t="s">
        <v>1299</v>
      </c>
      <c r="AV294" s="16">
        <v>24500</v>
      </c>
      <c r="AW294" s="124"/>
      <c r="AX294" s="124"/>
    </row>
    <row r="295" spans="1:50" s="123" customFormat="1" ht="72" hidden="1" x14ac:dyDescent="0.2">
      <c r="A295" s="52" t="s">
        <v>43</v>
      </c>
      <c r="B295" s="52" t="s">
        <v>277</v>
      </c>
      <c r="C295" s="52" t="s">
        <v>276</v>
      </c>
      <c r="D295" s="52" t="s">
        <v>13</v>
      </c>
      <c r="E295" s="52" t="s">
        <v>454</v>
      </c>
      <c r="F295" s="121" t="s">
        <v>1867</v>
      </c>
      <c r="G295" s="52" t="s">
        <v>604</v>
      </c>
      <c r="H295" s="71" t="s">
        <v>317</v>
      </c>
      <c r="I295" s="71" t="s">
        <v>271</v>
      </c>
      <c r="J295" s="122">
        <v>15000</v>
      </c>
      <c r="K295" s="78"/>
      <c r="L295" s="78"/>
      <c r="M295" s="249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19"/>
      <c r="AC295" s="19"/>
      <c r="AD295" s="19"/>
      <c r="AE295" s="20" t="s">
        <v>2797</v>
      </c>
      <c r="AF295" s="54" t="s">
        <v>2797</v>
      </c>
      <c r="AG295" s="52" t="s">
        <v>3544</v>
      </c>
      <c r="AH295" s="54" t="s">
        <v>3472</v>
      </c>
      <c r="AI295" s="54" t="s">
        <v>2456</v>
      </c>
      <c r="AJ295" s="54"/>
      <c r="AK295" s="54" t="s">
        <v>1290</v>
      </c>
      <c r="AL295" s="54" t="s">
        <v>1570</v>
      </c>
      <c r="AM295" s="52" t="s">
        <v>3553</v>
      </c>
      <c r="AN295" s="119">
        <v>14250</v>
      </c>
      <c r="AO295" s="119"/>
      <c r="AP295" s="119">
        <f t="shared" si="13"/>
        <v>750</v>
      </c>
      <c r="AQ295" s="315">
        <v>23071</v>
      </c>
      <c r="AR295" s="315">
        <v>23071</v>
      </c>
      <c r="AS295" s="314" t="s">
        <v>1299</v>
      </c>
      <c r="AT295" s="314" t="s">
        <v>1299</v>
      </c>
      <c r="AU295" s="314" t="s">
        <v>1299</v>
      </c>
      <c r="AV295" s="16">
        <v>14250</v>
      </c>
      <c r="AW295" s="124"/>
      <c r="AX295" s="124"/>
    </row>
    <row r="296" spans="1:50" s="123" customFormat="1" ht="72" hidden="1" x14ac:dyDescent="0.2">
      <c r="A296" s="52" t="s">
        <v>43</v>
      </c>
      <c r="B296" s="52" t="s">
        <v>277</v>
      </c>
      <c r="C296" s="52" t="s">
        <v>276</v>
      </c>
      <c r="D296" s="52" t="s">
        <v>33</v>
      </c>
      <c r="E296" s="52" t="s">
        <v>454</v>
      </c>
      <c r="F296" s="121" t="s">
        <v>1868</v>
      </c>
      <c r="G296" s="52" t="s">
        <v>605</v>
      </c>
      <c r="H296" s="71" t="s">
        <v>270</v>
      </c>
      <c r="I296" s="71" t="s">
        <v>274</v>
      </c>
      <c r="J296" s="122">
        <v>80000</v>
      </c>
      <c r="K296" s="249" t="s">
        <v>137</v>
      </c>
      <c r="L296" s="78"/>
      <c r="M296" s="78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19"/>
      <c r="AC296" s="19"/>
      <c r="AD296" s="19"/>
      <c r="AE296" s="20" t="s">
        <v>2807</v>
      </c>
      <c r="AF296" s="54" t="s">
        <v>2807</v>
      </c>
      <c r="AG296" s="52" t="s">
        <v>3544</v>
      </c>
      <c r="AH296" s="54" t="s">
        <v>3472</v>
      </c>
      <c r="AI296" s="54" t="s">
        <v>2456</v>
      </c>
      <c r="AJ296" s="54"/>
      <c r="AK296" s="54" t="s">
        <v>1290</v>
      </c>
      <c r="AL296" s="54" t="s">
        <v>1570</v>
      </c>
      <c r="AM296" s="52" t="s">
        <v>3553</v>
      </c>
      <c r="AN296" s="119">
        <v>75000</v>
      </c>
      <c r="AO296" s="119"/>
      <c r="AP296" s="119">
        <f t="shared" si="13"/>
        <v>5000</v>
      </c>
      <c r="AQ296" s="315">
        <v>23071</v>
      </c>
      <c r="AR296" s="315">
        <v>23071</v>
      </c>
      <c r="AS296" s="314" t="s">
        <v>1303</v>
      </c>
      <c r="AT296" s="315">
        <v>23193</v>
      </c>
      <c r="AU296" s="315">
        <v>23193</v>
      </c>
      <c r="AV296" s="16">
        <v>75000</v>
      </c>
      <c r="AW296" s="124"/>
      <c r="AX296" s="124"/>
    </row>
    <row r="297" spans="1:50" s="123" customFormat="1" ht="72" hidden="1" x14ac:dyDescent="0.2">
      <c r="A297" s="52" t="s">
        <v>43</v>
      </c>
      <c r="B297" s="52" t="s">
        <v>277</v>
      </c>
      <c r="C297" s="52" t="s">
        <v>276</v>
      </c>
      <c r="D297" s="52" t="s">
        <v>33</v>
      </c>
      <c r="E297" s="52" t="s">
        <v>454</v>
      </c>
      <c r="F297" s="121" t="s">
        <v>1869</v>
      </c>
      <c r="G297" s="52" t="s">
        <v>606</v>
      </c>
      <c r="H297" s="71" t="s">
        <v>270</v>
      </c>
      <c r="I297" s="71" t="s">
        <v>274</v>
      </c>
      <c r="J297" s="122">
        <v>65000</v>
      </c>
      <c r="K297" s="249" t="s">
        <v>137</v>
      </c>
      <c r="L297" s="78"/>
      <c r="M297" s="78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19"/>
      <c r="AC297" s="19"/>
      <c r="AD297" s="19"/>
      <c r="AE297" s="20" t="s">
        <v>2807</v>
      </c>
      <c r="AF297" s="54" t="s">
        <v>2807</v>
      </c>
      <c r="AG297" s="52" t="s">
        <v>3544</v>
      </c>
      <c r="AH297" s="54" t="s">
        <v>3472</v>
      </c>
      <c r="AI297" s="54" t="s">
        <v>2456</v>
      </c>
      <c r="AJ297" s="54"/>
      <c r="AK297" s="54" t="s">
        <v>1290</v>
      </c>
      <c r="AL297" s="54" t="s">
        <v>1570</v>
      </c>
      <c r="AM297" s="52" t="s">
        <v>3553</v>
      </c>
      <c r="AN297" s="119">
        <v>62000</v>
      </c>
      <c r="AO297" s="119"/>
      <c r="AP297" s="119">
        <f t="shared" si="13"/>
        <v>3000</v>
      </c>
      <c r="AQ297" s="315">
        <v>23071</v>
      </c>
      <c r="AR297" s="315">
        <v>23071</v>
      </c>
      <c r="AS297" s="314" t="s">
        <v>1303</v>
      </c>
      <c r="AT297" s="315">
        <v>23193</v>
      </c>
      <c r="AU297" s="315">
        <v>23193</v>
      </c>
      <c r="AV297" s="16">
        <v>62000</v>
      </c>
      <c r="AW297" s="124"/>
      <c r="AX297" s="124"/>
    </row>
    <row r="298" spans="1:50" s="123" customFormat="1" ht="72" hidden="1" x14ac:dyDescent="0.2">
      <c r="A298" s="52" t="s">
        <v>43</v>
      </c>
      <c r="B298" s="52" t="s">
        <v>277</v>
      </c>
      <c r="C298" s="52" t="s">
        <v>276</v>
      </c>
      <c r="D298" s="52" t="s">
        <v>33</v>
      </c>
      <c r="E298" s="52" t="s">
        <v>454</v>
      </c>
      <c r="F298" s="121" t="s">
        <v>1870</v>
      </c>
      <c r="G298" s="52" t="s">
        <v>607</v>
      </c>
      <c r="H298" s="71" t="s">
        <v>267</v>
      </c>
      <c r="I298" s="71" t="s">
        <v>274</v>
      </c>
      <c r="J298" s="122">
        <v>350000</v>
      </c>
      <c r="K298" s="249" t="s">
        <v>137</v>
      </c>
      <c r="L298" s="78"/>
      <c r="M298" s="78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19"/>
      <c r="AC298" s="19"/>
      <c r="AD298" s="19"/>
      <c r="AE298" s="20" t="s">
        <v>2807</v>
      </c>
      <c r="AF298" s="54" t="s">
        <v>2807</v>
      </c>
      <c r="AG298" s="52" t="s">
        <v>3544</v>
      </c>
      <c r="AH298" s="54" t="s">
        <v>3472</v>
      </c>
      <c r="AI298" s="54" t="s">
        <v>2456</v>
      </c>
      <c r="AJ298" s="54"/>
      <c r="AK298" s="54" t="s">
        <v>1290</v>
      </c>
      <c r="AL298" s="54" t="s">
        <v>1570</v>
      </c>
      <c r="AM298" s="52" t="s">
        <v>3553</v>
      </c>
      <c r="AN298" s="119">
        <v>336000</v>
      </c>
      <c r="AO298" s="119"/>
      <c r="AP298" s="119">
        <f t="shared" si="13"/>
        <v>14000</v>
      </c>
      <c r="AQ298" s="315">
        <v>23071</v>
      </c>
      <c r="AR298" s="315">
        <v>23071</v>
      </c>
      <c r="AS298" s="314" t="s">
        <v>1303</v>
      </c>
      <c r="AT298" s="315">
        <v>23193</v>
      </c>
      <c r="AU298" s="315">
        <v>23193</v>
      </c>
      <c r="AV298" s="16">
        <v>336000</v>
      </c>
      <c r="AW298" s="124"/>
      <c r="AX298" s="124"/>
    </row>
    <row r="299" spans="1:50" s="123" customFormat="1" ht="72" hidden="1" x14ac:dyDescent="0.2">
      <c r="A299" s="52" t="s">
        <v>43</v>
      </c>
      <c r="B299" s="52" t="s">
        <v>277</v>
      </c>
      <c r="C299" s="52" t="s">
        <v>276</v>
      </c>
      <c r="D299" s="52" t="s">
        <v>33</v>
      </c>
      <c r="E299" s="52" t="s">
        <v>454</v>
      </c>
      <c r="F299" s="121" t="s">
        <v>1871</v>
      </c>
      <c r="G299" s="52" t="s">
        <v>608</v>
      </c>
      <c r="H299" s="71" t="s">
        <v>340</v>
      </c>
      <c r="I299" s="71" t="s">
        <v>274</v>
      </c>
      <c r="J299" s="122">
        <v>300000</v>
      </c>
      <c r="K299" s="249" t="s">
        <v>137</v>
      </c>
      <c r="L299" s="78"/>
      <c r="M299" s="78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19"/>
      <c r="AC299" s="19"/>
      <c r="AD299" s="19"/>
      <c r="AE299" s="20" t="s">
        <v>2807</v>
      </c>
      <c r="AF299" s="54" t="s">
        <v>2807</v>
      </c>
      <c r="AG299" s="52" t="s">
        <v>3544</v>
      </c>
      <c r="AH299" s="54" t="s">
        <v>3472</v>
      </c>
      <c r="AI299" s="54" t="s">
        <v>2456</v>
      </c>
      <c r="AJ299" s="54"/>
      <c r="AK299" s="54" t="s">
        <v>1290</v>
      </c>
      <c r="AL299" s="54" t="s">
        <v>1570</v>
      </c>
      <c r="AM299" s="52" t="s">
        <v>3553</v>
      </c>
      <c r="AN299" s="119">
        <v>264000</v>
      </c>
      <c r="AO299" s="119"/>
      <c r="AP299" s="119">
        <f t="shared" si="13"/>
        <v>36000</v>
      </c>
      <c r="AQ299" s="315">
        <v>23071</v>
      </c>
      <c r="AR299" s="315">
        <v>23071</v>
      </c>
      <c r="AS299" s="314" t="s">
        <v>1303</v>
      </c>
      <c r="AT299" s="315">
        <v>23193</v>
      </c>
      <c r="AU299" s="315">
        <v>23193</v>
      </c>
      <c r="AV299" s="16">
        <v>264000</v>
      </c>
      <c r="AW299" s="124"/>
      <c r="AX299" s="124"/>
    </row>
    <row r="300" spans="1:50" s="123" customFormat="1" ht="72" hidden="1" x14ac:dyDescent="0.2">
      <c r="A300" s="52" t="s">
        <v>43</v>
      </c>
      <c r="B300" s="52" t="s">
        <v>277</v>
      </c>
      <c r="C300" s="52" t="s">
        <v>276</v>
      </c>
      <c r="D300" s="52" t="s">
        <v>33</v>
      </c>
      <c r="E300" s="52" t="s">
        <v>454</v>
      </c>
      <c r="F300" s="121" t="s">
        <v>1872</v>
      </c>
      <c r="G300" s="52" t="s">
        <v>609</v>
      </c>
      <c r="H300" s="71" t="s">
        <v>270</v>
      </c>
      <c r="I300" s="71" t="s">
        <v>274</v>
      </c>
      <c r="J300" s="122">
        <v>80000</v>
      </c>
      <c r="K300" s="249" t="s">
        <v>137</v>
      </c>
      <c r="L300" s="78"/>
      <c r="M300" s="78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19"/>
      <c r="AC300" s="19"/>
      <c r="AD300" s="19"/>
      <c r="AE300" s="20" t="s">
        <v>2807</v>
      </c>
      <c r="AF300" s="54" t="s">
        <v>2807</v>
      </c>
      <c r="AG300" s="52" t="s">
        <v>3544</v>
      </c>
      <c r="AH300" s="54" t="s">
        <v>3472</v>
      </c>
      <c r="AI300" s="54" t="s">
        <v>2456</v>
      </c>
      <c r="AJ300" s="54"/>
      <c r="AK300" s="54" t="s">
        <v>1290</v>
      </c>
      <c r="AL300" s="54" t="s">
        <v>1570</v>
      </c>
      <c r="AM300" s="52" t="s">
        <v>3553</v>
      </c>
      <c r="AN300" s="119">
        <v>75000</v>
      </c>
      <c r="AO300" s="119"/>
      <c r="AP300" s="119">
        <f t="shared" si="13"/>
        <v>5000</v>
      </c>
      <c r="AQ300" s="315">
        <v>23071</v>
      </c>
      <c r="AR300" s="315">
        <v>23071</v>
      </c>
      <c r="AS300" s="314" t="s">
        <v>1303</v>
      </c>
      <c r="AT300" s="315">
        <v>23193</v>
      </c>
      <c r="AU300" s="315">
        <v>23193</v>
      </c>
      <c r="AV300" s="16">
        <v>75000</v>
      </c>
      <c r="AW300" s="124"/>
      <c r="AX300" s="124"/>
    </row>
    <row r="301" spans="1:50" s="123" customFormat="1" ht="72" hidden="1" x14ac:dyDescent="0.2">
      <c r="A301" s="52" t="s">
        <v>43</v>
      </c>
      <c r="B301" s="52" t="s">
        <v>277</v>
      </c>
      <c r="C301" s="52" t="s">
        <v>276</v>
      </c>
      <c r="D301" s="52" t="s">
        <v>33</v>
      </c>
      <c r="E301" s="52" t="s">
        <v>454</v>
      </c>
      <c r="F301" s="121" t="s">
        <v>1873</v>
      </c>
      <c r="G301" s="52" t="s">
        <v>610</v>
      </c>
      <c r="H301" s="71" t="s">
        <v>267</v>
      </c>
      <c r="I301" s="71" t="s">
        <v>274</v>
      </c>
      <c r="J301" s="122">
        <v>360000</v>
      </c>
      <c r="K301" s="249" t="s">
        <v>137</v>
      </c>
      <c r="L301" s="78"/>
      <c r="M301" s="78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19"/>
      <c r="AC301" s="19"/>
      <c r="AD301" s="19"/>
      <c r="AE301" s="20" t="s">
        <v>2807</v>
      </c>
      <c r="AF301" s="54" t="s">
        <v>2807</v>
      </c>
      <c r="AG301" s="52" t="s">
        <v>3544</v>
      </c>
      <c r="AH301" s="54" t="s">
        <v>3472</v>
      </c>
      <c r="AI301" s="54" t="s">
        <v>2456</v>
      </c>
      <c r="AJ301" s="54"/>
      <c r="AK301" s="54" t="s">
        <v>1290</v>
      </c>
      <c r="AL301" s="54" t="s">
        <v>1570</v>
      </c>
      <c r="AM301" s="52" t="s">
        <v>3553</v>
      </c>
      <c r="AN301" s="119">
        <v>347800</v>
      </c>
      <c r="AO301" s="119"/>
      <c r="AP301" s="119">
        <f t="shared" si="13"/>
        <v>12200</v>
      </c>
      <c r="AQ301" s="315">
        <v>23071</v>
      </c>
      <c r="AR301" s="315">
        <v>23071</v>
      </c>
      <c r="AS301" s="314" t="s">
        <v>1303</v>
      </c>
      <c r="AT301" s="315">
        <v>23193</v>
      </c>
      <c r="AU301" s="315">
        <v>23193</v>
      </c>
      <c r="AV301" s="16">
        <v>347800</v>
      </c>
      <c r="AW301" s="124"/>
      <c r="AX301" s="124"/>
    </row>
    <row r="302" spans="1:50" s="123" customFormat="1" ht="72" hidden="1" x14ac:dyDescent="0.2">
      <c r="A302" s="52" t="s">
        <v>43</v>
      </c>
      <c r="B302" s="52" t="s">
        <v>277</v>
      </c>
      <c r="C302" s="52" t="s">
        <v>276</v>
      </c>
      <c r="D302" s="52" t="s">
        <v>33</v>
      </c>
      <c r="E302" s="52" t="s">
        <v>454</v>
      </c>
      <c r="F302" s="121" t="s">
        <v>1874</v>
      </c>
      <c r="G302" s="52" t="s">
        <v>611</v>
      </c>
      <c r="H302" s="71" t="s">
        <v>270</v>
      </c>
      <c r="I302" s="71" t="s">
        <v>274</v>
      </c>
      <c r="J302" s="122">
        <v>70000</v>
      </c>
      <c r="K302" s="249" t="s">
        <v>137</v>
      </c>
      <c r="L302" s="78"/>
      <c r="M302" s="78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19"/>
      <c r="AC302" s="19"/>
      <c r="AD302" s="19"/>
      <c r="AE302" s="20" t="s">
        <v>2807</v>
      </c>
      <c r="AF302" s="54" t="s">
        <v>2807</v>
      </c>
      <c r="AG302" s="52" t="s">
        <v>3544</v>
      </c>
      <c r="AH302" s="54" t="s">
        <v>3472</v>
      </c>
      <c r="AI302" s="54" t="s">
        <v>2456</v>
      </c>
      <c r="AJ302" s="54"/>
      <c r="AK302" s="54" t="s">
        <v>1290</v>
      </c>
      <c r="AL302" s="54" t="s">
        <v>1570</v>
      </c>
      <c r="AM302" s="52" t="s">
        <v>3553</v>
      </c>
      <c r="AN302" s="119">
        <v>67000</v>
      </c>
      <c r="AO302" s="119"/>
      <c r="AP302" s="119">
        <f t="shared" si="13"/>
        <v>3000</v>
      </c>
      <c r="AQ302" s="315">
        <v>23071</v>
      </c>
      <c r="AR302" s="315">
        <v>23071</v>
      </c>
      <c r="AS302" s="314" t="s">
        <v>1303</v>
      </c>
      <c r="AT302" s="315">
        <v>23193</v>
      </c>
      <c r="AU302" s="315">
        <v>23193</v>
      </c>
      <c r="AV302" s="16">
        <v>67000</v>
      </c>
      <c r="AW302" s="124"/>
      <c r="AX302" s="124"/>
    </row>
    <row r="303" spans="1:50" s="123" customFormat="1" ht="72" hidden="1" x14ac:dyDescent="0.2">
      <c r="A303" s="52" t="s">
        <v>43</v>
      </c>
      <c r="B303" s="52" t="s">
        <v>277</v>
      </c>
      <c r="C303" s="52" t="s">
        <v>276</v>
      </c>
      <c r="D303" s="52" t="s">
        <v>33</v>
      </c>
      <c r="E303" s="52" t="s">
        <v>454</v>
      </c>
      <c r="F303" s="121" t="s">
        <v>1875</v>
      </c>
      <c r="G303" s="52" t="s">
        <v>612</v>
      </c>
      <c r="H303" s="71" t="s">
        <v>270</v>
      </c>
      <c r="I303" s="71" t="s">
        <v>274</v>
      </c>
      <c r="J303" s="122">
        <v>70000</v>
      </c>
      <c r="K303" s="249" t="s">
        <v>137</v>
      </c>
      <c r="L303" s="78"/>
      <c r="M303" s="78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19"/>
      <c r="AC303" s="19"/>
      <c r="AD303" s="19"/>
      <c r="AE303" s="20" t="s">
        <v>2807</v>
      </c>
      <c r="AF303" s="54" t="s">
        <v>2807</v>
      </c>
      <c r="AG303" s="52" t="s">
        <v>3544</v>
      </c>
      <c r="AH303" s="54" t="s">
        <v>3472</v>
      </c>
      <c r="AI303" s="54" t="s">
        <v>2456</v>
      </c>
      <c r="AJ303" s="54"/>
      <c r="AK303" s="54" t="s">
        <v>1290</v>
      </c>
      <c r="AL303" s="54" t="s">
        <v>1570</v>
      </c>
      <c r="AM303" s="52" t="s">
        <v>3553</v>
      </c>
      <c r="AN303" s="119">
        <v>67000</v>
      </c>
      <c r="AO303" s="119"/>
      <c r="AP303" s="119">
        <f t="shared" si="13"/>
        <v>3000</v>
      </c>
      <c r="AQ303" s="315">
        <v>23071</v>
      </c>
      <c r="AR303" s="315">
        <v>23071</v>
      </c>
      <c r="AS303" s="314" t="s">
        <v>1303</v>
      </c>
      <c r="AT303" s="315">
        <v>23193</v>
      </c>
      <c r="AU303" s="315">
        <v>23193</v>
      </c>
      <c r="AV303" s="16">
        <v>67000</v>
      </c>
      <c r="AW303" s="124"/>
      <c r="AX303" s="124"/>
    </row>
    <row r="304" spans="1:50" s="123" customFormat="1" ht="72" hidden="1" x14ac:dyDescent="0.2">
      <c r="A304" s="52" t="s">
        <v>43</v>
      </c>
      <c r="B304" s="52" t="s">
        <v>277</v>
      </c>
      <c r="C304" s="52" t="s">
        <v>276</v>
      </c>
      <c r="D304" s="52" t="s">
        <v>33</v>
      </c>
      <c r="E304" s="52" t="s">
        <v>454</v>
      </c>
      <c r="F304" s="121" t="s">
        <v>1876</v>
      </c>
      <c r="G304" s="52" t="s">
        <v>613</v>
      </c>
      <c r="H304" s="71" t="s">
        <v>270</v>
      </c>
      <c r="I304" s="71" t="s">
        <v>274</v>
      </c>
      <c r="J304" s="122">
        <v>80000</v>
      </c>
      <c r="K304" s="249" t="s">
        <v>137</v>
      </c>
      <c r="L304" s="78"/>
      <c r="M304" s="78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19"/>
      <c r="AC304" s="19"/>
      <c r="AD304" s="19"/>
      <c r="AE304" s="20" t="s">
        <v>2807</v>
      </c>
      <c r="AF304" s="54" t="s">
        <v>2807</v>
      </c>
      <c r="AG304" s="52" t="s">
        <v>3544</v>
      </c>
      <c r="AH304" s="54" t="s">
        <v>3472</v>
      </c>
      <c r="AI304" s="54" t="s">
        <v>2456</v>
      </c>
      <c r="AJ304" s="54"/>
      <c r="AK304" s="54" t="s">
        <v>1290</v>
      </c>
      <c r="AL304" s="54" t="s">
        <v>1570</v>
      </c>
      <c r="AM304" s="52" t="s">
        <v>3553</v>
      </c>
      <c r="AN304" s="119">
        <v>75000</v>
      </c>
      <c r="AO304" s="119"/>
      <c r="AP304" s="119">
        <f t="shared" si="13"/>
        <v>5000</v>
      </c>
      <c r="AQ304" s="315">
        <v>23071</v>
      </c>
      <c r="AR304" s="315">
        <v>23071</v>
      </c>
      <c r="AS304" s="314" t="s">
        <v>1303</v>
      </c>
      <c r="AT304" s="315">
        <v>23193</v>
      </c>
      <c r="AU304" s="315">
        <v>23193</v>
      </c>
      <c r="AV304" s="16">
        <v>75000</v>
      </c>
      <c r="AW304" s="124"/>
      <c r="AX304" s="124"/>
    </row>
    <row r="305" spans="1:50" s="123" customFormat="1" ht="72" hidden="1" x14ac:dyDescent="0.2">
      <c r="A305" s="52" t="s">
        <v>43</v>
      </c>
      <c r="B305" s="52" t="s">
        <v>277</v>
      </c>
      <c r="C305" s="52" t="s">
        <v>276</v>
      </c>
      <c r="D305" s="52" t="s">
        <v>33</v>
      </c>
      <c r="E305" s="52" t="s">
        <v>454</v>
      </c>
      <c r="F305" s="121" t="s">
        <v>1877</v>
      </c>
      <c r="G305" s="52" t="s">
        <v>614</v>
      </c>
      <c r="H305" s="71" t="s">
        <v>340</v>
      </c>
      <c r="I305" s="71" t="s">
        <v>274</v>
      </c>
      <c r="J305" s="122">
        <v>264000</v>
      </c>
      <c r="K305" s="249" t="s">
        <v>137</v>
      </c>
      <c r="L305" s="78"/>
      <c r="M305" s="78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19"/>
      <c r="AC305" s="19"/>
      <c r="AD305" s="19"/>
      <c r="AE305" s="20" t="s">
        <v>2807</v>
      </c>
      <c r="AF305" s="54" t="s">
        <v>2807</v>
      </c>
      <c r="AG305" s="52" t="s">
        <v>3544</v>
      </c>
      <c r="AH305" s="54" t="s">
        <v>3472</v>
      </c>
      <c r="AI305" s="54" t="s">
        <v>2456</v>
      </c>
      <c r="AJ305" s="54"/>
      <c r="AK305" s="54" t="s">
        <v>1290</v>
      </c>
      <c r="AL305" s="54" t="s">
        <v>1570</v>
      </c>
      <c r="AM305" s="52" t="s">
        <v>3553</v>
      </c>
      <c r="AN305" s="119">
        <v>252000</v>
      </c>
      <c r="AO305" s="119"/>
      <c r="AP305" s="119">
        <f t="shared" si="13"/>
        <v>12000</v>
      </c>
      <c r="AQ305" s="315">
        <v>23071</v>
      </c>
      <c r="AR305" s="315">
        <v>23071</v>
      </c>
      <c r="AS305" s="314" t="s">
        <v>1303</v>
      </c>
      <c r="AT305" s="315">
        <v>23193</v>
      </c>
      <c r="AU305" s="315">
        <v>23193</v>
      </c>
      <c r="AV305" s="16">
        <v>252000</v>
      </c>
      <c r="AW305" s="124"/>
      <c r="AX305" s="124"/>
    </row>
    <row r="306" spans="1:50" s="123" customFormat="1" ht="72" hidden="1" x14ac:dyDescent="0.2">
      <c r="A306" s="52" t="s">
        <v>43</v>
      </c>
      <c r="B306" s="52" t="s">
        <v>277</v>
      </c>
      <c r="C306" s="52" t="s">
        <v>276</v>
      </c>
      <c r="D306" s="52" t="s">
        <v>33</v>
      </c>
      <c r="E306" s="52" t="s">
        <v>454</v>
      </c>
      <c r="F306" s="121" t="s">
        <v>1878</v>
      </c>
      <c r="G306" s="52" t="s">
        <v>615</v>
      </c>
      <c r="H306" s="71" t="s">
        <v>340</v>
      </c>
      <c r="I306" s="71" t="s">
        <v>274</v>
      </c>
      <c r="J306" s="122">
        <v>156000</v>
      </c>
      <c r="K306" s="249" t="s">
        <v>137</v>
      </c>
      <c r="L306" s="78"/>
      <c r="M306" s="78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19"/>
      <c r="AC306" s="19"/>
      <c r="AD306" s="19"/>
      <c r="AE306" s="20" t="s">
        <v>2807</v>
      </c>
      <c r="AF306" s="54" t="s">
        <v>2807</v>
      </c>
      <c r="AG306" s="52" t="s">
        <v>3544</v>
      </c>
      <c r="AH306" s="54" t="s">
        <v>3472</v>
      </c>
      <c r="AI306" s="54" t="s">
        <v>2456</v>
      </c>
      <c r="AJ306" s="54"/>
      <c r="AK306" s="54" t="s">
        <v>1290</v>
      </c>
      <c r="AL306" s="54" t="s">
        <v>1570</v>
      </c>
      <c r="AM306" s="52" t="s">
        <v>3553</v>
      </c>
      <c r="AN306" s="119">
        <v>146400</v>
      </c>
      <c r="AO306" s="119"/>
      <c r="AP306" s="119">
        <f t="shared" si="13"/>
        <v>9600</v>
      </c>
      <c r="AQ306" s="315">
        <v>23071</v>
      </c>
      <c r="AR306" s="315">
        <v>23071</v>
      </c>
      <c r="AS306" s="314" t="s">
        <v>1303</v>
      </c>
      <c r="AT306" s="315">
        <v>23193</v>
      </c>
      <c r="AU306" s="315">
        <v>23193</v>
      </c>
      <c r="AV306" s="16">
        <v>146400</v>
      </c>
      <c r="AW306" s="124"/>
      <c r="AX306" s="124"/>
    </row>
    <row r="307" spans="1:50" s="123" customFormat="1" ht="72" hidden="1" x14ac:dyDescent="0.2">
      <c r="A307" s="52" t="s">
        <v>43</v>
      </c>
      <c r="B307" s="52" t="s">
        <v>277</v>
      </c>
      <c r="C307" s="52" t="s">
        <v>276</v>
      </c>
      <c r="D307" s="52" t="s">
        <v>33</v>
      </c>
      <c r="E307" s="52" t="s">
        <v>454</v>
      </c>
      <c r="F307" s="121" t="s">
        <v>1879</v>
      </c>
      <c r="G307" s="52" t="s">
        <v>616</v>
      </c>
      <c r="H307" s="71" t="s">
        <v>501</v>
      </c>
      <c r="I307" s="71" t="s">
        <v>274</v>
      </c>
      <c r="J307" s="122">
        <v>250000</v>
      </c>
      <c r="K307" s="249" t="s">
        <v>137</v>
      </c>
      <c r="L307" s="78"/>
      <c r="M307" s="78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19"/>
      <c r="AC307" s="19"/>
      <c r="AD307" s="19"/>
      <c r="AE307" s="20" t="s">
        <v>2807</v>
      </c>
      <c r="AF307" s="54" t="s">
        <v>2807</v>
      </c>
      <c r="AG307" s="52" t="s">
        <v>3544</v>
      </c>
      <c r="AH307" s="54" t="s">
        <v>3472</v>
      </c>
      <c r="AI307" s="54" t="s">
        <v>2456</v>
      </c>
      <c r="AJ307" s="54"/>
      <c r="AK307" s="54" t="s">
        <v>1290</v>
      </c>
      <c r="AL307" s="54" t="s">
        <v>1570</v>
      </c>
      <c r="AM307" s="52" t="s">
        <v>3553</v>
      </c>
      <c r="AN307" s="119">
        <v>235600</v>
      </c>
      <c r="AO307" s="119"/>
      <c r="AP307" s="119">
        <f t="shared" si="13"/>
        <v>14400</v>
      </c>
      <c r="AQ307" s="315">
        <v>23071</v>
      </c>
      <c r="AR307" s="315">
        <v>23071</v>
      </c>
      <c r="AS307" s="314" t="s">
        <v>1303</v>
      </c>
      <c r="AT307" s="315">
        <v>23193</v>
      </c>
      <c r="AU307" s="315">
        <v>23193</v>
      </c>
      <c r="AV307" s="16">
        <v>235600</v>
      </c>
      <c r="AW307" s="124"/>
      <c r="AX307" s="124"/>
    </row>
    <row r="308" spans="1:50" s="123" customFormat="1" ht="72" hidden="1" x14ac:dyDescent="0.2">
      <c r="A308" s="52" t="s">
        <v>43</v>
      </c>
      <c r="B308" s="52" t="s">
        <v>277</v>
      </c>
      <c r="C308" s="52" t="s">
        <v>276</v>
      </c>
      <c r="D308" s="52" t="s">
        <v>33</v>
      </c>
      <c r="E308" s="52" t="s">
        <v>454</v>
      </c>
      <c r="F308" s="121" t="s">
        <v>1880</v>
      </c>
      <c r="G308" s="52" t="s">
        <v>617</v>
      </c>
      <c r="H308" s="71" t="s">
        <v>270</v>
      </c>
      <c r="I308" s="71" t="s">
        <v>274</v>
      </c>
      <c r="J308" s="122">
        <v>60000</v>
      </c>
      <c r="K308" s="249" t="s">
        <v>137</v>
      </c>
      <c r="L308" s="78"/>
      <c r="M308" s="78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19"/>
      <c r="AC308" s="19"/>
      <c r="AD308" s="19"/>
      <c r="AE308" s="20" t="s">
        <v>2807</v>
      </c>
      <c r="AF308" s="54" t="s">
        <v>2807</v>
      </c>
      <c r="AG308" s="52" t="s">
        <v>3544</v>
      </c>
      <c r="AH308" s="54" t="s">
        <v>3472</v>
      </c>
      <c r="AI308" s="54" t="s">
        <v>2456</v>
      </c>
      <c r="AJ308" s="54"/>
      <c r="AK308" s="54" t="s">
        <v>1290</v>
      </c>
      <c r="AL308" s="54" t="s">
        <v>1570</v>
      </c>
      <c r="AM308" s="52" t="s">
        <v>3553</v>
      </c>
      <c r="AN308" s="119">
        <v>52000</v>
      </c>
      <c r="AO308" s="119"/>
      <c r="AP308" s="119">
        <f t="shared" si="13"/>
        <v>8000</v>
      </c>
      <c r="AQ308" s="315">
        <v>23071</v>
      </c>
      <c r="AR308" s="315">
        <v>23071</v>
      </c>
      <c r="AS308" s="314" t="s">
        <v>1303</v>
      </c>
      <c r="AT308" s="315">
        <v>23193</v>
      </c>
      <c r="AU308" s="315">
        <v>23193</v>
      </c>
      <c r="AV308" s="16">
        <v>52000</v>
      </c>
      <c r="AW308" s="124"/>
      <c r="AX308" s="124"/>
    </row>
    <row r="309" spans="1:50" s="123" customFormat="1" ht="72" hidden="1" x14ac:dyDescent="0.2">
      <c r="A309" s="52" t="s">
        <v>43</v>
      </c>
      <c r="B309" s="52" t="s">
        <v>277</v>
      </c>
      <c r="C309" s="52" t="s">
        <v>276</v>
      </c>
      <c r="D309" s="52" t="s">
        <v>33</v>
      </c>
      <c r="E309" s="52" t="s">
        <v>454</v>
      </c>
      <c r="F309" s="121" t="s">
        <v>1881</v>
      </c>
      <c r="G309" s="52" t="s">
        <v>618</v>
      </c>
      <c r="H309" s="71" t="s">
        <v>270</v>
      </c>
      <c r="I309" s="71" t="s">
        <v>274</v>
      </c>
      <c r="J309" s="122">
        <v>65000</v>
      </c>
      <c r="K309" s="249" t="s">
        <v>137</v>
      </c>
      <c r="L309" s="78"/>
      <c r="M309" s="78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19"/>
      <c r="AC309" s="19"/>
      <c r="AD309" s="19"/>
      <c r="AE309" s="20" t="s">
        <v>2807</v>
      </c>
      <c r="AF309" s="54" t="s">
        <v>2807</v>
      </c>
      <c r="AG309" s="52" t="s">
        <v>3544</v>
      </c>
      <c r="AH309" s="54" t="s">
        <v>3472</v>
      </c>
      <c r="AI309" s="54" t="s">
        <v>2456</v>
      </c>
      <c r="AJ309" s="54"/>
      <c r="AK309" s="54" t="s">
        <v>1290</v>
      </c>
      <c r="AL309" s="54" t="s">
        <v>1570</v>
      </c>
      <c r="AM309" s="52" t="s">
        <v>3553</v>
      </c>
      <c r="AN309" s="119">
        <v>58000</v>
      </c>
      <c r="AO309" s="119"/>
      <c r="AP309" s="119">
        <f t="shared" si="13"/>
        <v>7000</v>
      </c>
      <c r="AQ309" s="315">
        <v>23071</v>
      </c>
      <c r="AR309" s="315">
        <v>23071</v>
      </c>
      <c r="AS309" s="314" t="s">
        <v>1303</v>
      </c>
      <c r="AT309" s="315">
        <v>23193</v>
      </c>
      <c r="AU309" s="315">
        <v>23193</v>
      </c>
      <c r="AV309" s="16">
        <v>58000</v>
      </c>
      <c r="AW309" s="124"/>
      <c r="AX309" s="124"/>
    </row>
    <row r="310" spans="1:50" s="123" customFormat="1" ht="72" hidden="1" x14ac:dyDescent="0.2">
      <c r="A310" s="52" t="s">
        <v>43</v>
      </c>
      <c r="B310" s="52" t="s">
        <v>277</v>
      </c>
      <c r="C310" s="52" t="s">
        <v>276</v>
      </c>
      <c r="D310" s="52" t="s">
        <v>33</v>
      </c>
      <c r="E310" s="52" t="s">
        <v>454</v>
      </c>
      <c r="F310" s="121" t="s">
        <v>1882</v>
      </c>
      <c r="G310" s="52" t="s">
        <v>619</v>
      </c>
      <c r="H310" s="71" t="s">
        <v>270</v>
      </c>
      <c r="I310" s="71" t="s">
        <v>274</v>
      </c>
      <c r="J310" s="122">
        <v>60000</v>
      </c>
      <c r="K310" s="249" t="s">
        <v>137</v>
      </c>
      <c r="L310" s="78"/>
      <c r="M310" s="78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19"/>
      <c r="AC310" s="19"/>
      <c r="AD310" s="19"/>
      <c r="AE310" s="20" t="s">
        <v>2807</v>
      </c>
      <c r="AF310" s="54" t="s">
        <v>2807</v>
      </c>
      <c r="AG310" s="52" t="s">
        <v>3544</v>
      </c>
      <c r="AH310" s="54" t="s">
        <v>3472</v>
      </c>
      <c r="AI310" s="54" t="s">
        <v>2456</v>
      </c>
      <c r="AJ310" s="54"/>
      <c r="AK310" s="54" t="s">
        <v>1290</v>
      </c>
      <c r="AL310" s="54" t="s">
        <v>1570</v>
      </c>
      <c r="AM310" s="52" t="s">
        <v>3553</v>
      </c>
      <c r="AN310" s="119">
        <v>58000</v>
      </c>
      <c r="AO310" s="119"/>
      <c r="AP310" s="119">
        <f t="shared" si="13"/>
        <v>2000</v>
      </c>
      <c r="AQ310" s="315">
        <v>23071</v>
      </c>
      <c r="AR310" s="315">
        <v>23071</v>
      </c>
      <c r="AS310" s="314" t="s">
        <v>1303</v>
      </c>
      <c r="AT310" s="315">
        <v>23193</v>
      </c>
      <c r="AU310" s="315">
        <v>23193</v>
      </c>
      <c r="AV310" s="16">
        <v>58000</v>
      </c>
      <c r="AW310" s="124"/>
      <c r="AX310" s="124"/>
    </row>
    <row r="311" spans="1:50" s="123" customFormat="1" ht="72" hidden="1" x14ac:dyDescent="0.2">
      <c r="A311" s="52" t="s">
        <v>43</v>
      </c>
      <c r="B311" s="52" t="s">
        <v>277</v>
      </c>
      <c r="C311" s="52" t="s">
        <v>276</v>
      </c>
      <c r="D311" s="52" t="s">
        <v>33</v>
      </c>
      <c r="E311" s="52" t="s">
        <v>454</v>
      </c>
      <c r="F311" s="121" t="s">
        <v>1883</v>
      </c>
      <c r="G311" s="52" t="s">
        <v>620</v>
      </c>
      <c r="H311" s="71" t="s">
        <v>270</v>
      </c>
      <c r="I311" s="71" t="s">
        <v>274</v>
      </c>
      <c r="J311" s="122">
        <v>65000</v>
      </c>
      <c r="K311" s="249" t="s">
        <v>137</v>
      </c>
      <c r="L311" s="78"/>
      <c r="M311" s="78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19"/>
      <c r="AC311" s="19"/>
      <c r="AD311" s="19"/>
      <c r="AE311" s="20" t="s">
        <v>2807</v>
      </c>
      <c r="AF311" s="54" t="s">
        <v>2807</v>
      </c>
      <c r="AG311" s="52" t="s">
        <v>3544</v>
      </c>
      <c r="AH311" s="54" t="s">
        <v>3472</v>
      </c>
      <c r="AI311" s="54" t="s">
        <v>2456</v>
      </c>
      <c r="AJ311" s="54"/>
      <c r="AK311" s="54" t="s">
        <v>1290</v>
      </c>
      <c r="AL311" s="54" t="s">
        <v>1570</v>
      </c>
      <c r="AM311" s="52" t="s">
        <v>3553</v>
      </c>
      <c r="AN311" s="119">
        <v>58000</v>
      </c>
      <c r="AO311" s="119"/>
      <c r="AP311" s="119">
        <f t="shared" si="13"/>
        <v>7000</v>
      </c>
      <c r="AQ311" s="315">
        <v>23071</v>
      </c>
      <c r="AR311" s="315">
        <v>23071</v>
      </c>
      <c r="AS311" s="314" t="s">
        <v>1303</v>
      </c>
      <c r="AT311" s="315">
        <v>23193</v>
      </c>
      <c r="AU311" s="315">
        <v>23193</v>
      </c>
      <c r="AV311" s="16">
        <v>58000</v>
      </c>
      <c r="AW311" s="124"/>
      <c r="AX311" s="124"/>
    </row>
    <row r="312" spans="1:50" s="123" customFormat="1" ht="90" hidden="1" x14ac:dyDescent="0.2">
      <c r="A312" s="52" t="s">
        <v>43</v>
      </c>
      <c r="B312" s="52" t="s">
        <v>277</v>
      </c>
      <c r="C312" s="52" t="s">
        <v>276</v>
      </c>
      <c r="D312" s="52" t="s">
        <v>10</v>
      </c>
      <c r="E312" s="52" t="s">
        <v>311</v>
      </c>
      <c r="F312" s="121" t="s">
        <v>1884</v>
      </c>
      <c r="G312" s="52" t="s">
        <v>625</v>
      </c>
      <c r="H312" s="71" t="s">
        <v>303</v>
      </c>
      <c r="I312" s="71" t="s">
        <v>271</v>
      </c>
      <c r="J312" s="122">
        <v>300000</v>
      </c>
      <c r="K312" s="256"/>
      <c r="L312" s="78"/>
      <c r="M312" s="249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48"/>
      <c r="AC312" s="19"/>
      <c r="AD312" s="19"/>
      <c r="AE312" s="20" t="s">
        <v>2797</v>
      </c>
      <c r="AF312" s="54" t="s">
        <v>2797</v>
      </c>
      <c r="AG312" s="52" t="s">
        <v>3544</v>
      </c>
      <c r="AH312" s="54" t="s">
        <v>3472</v>
      </c>
      <c r="AI312" s="54" t="s">
        <v>2456</v>
      </c>
      <c r="AJ312" s="54"/>
      <c r="AK312" s="54" t="s">
        <v>1290</v>
      </c>
      <c r="AL312" s="54" t="s">
        <v>1570</v>
      </c>
      <c r="AM312" s="52" t="s">
        <v>3553</v>
      </c>
      <c r="AN312" s="119">
        <v>275000</v>
      </c>
      <c r="AO312" s="119"/>
      <c r="AP312" s="119">
        <f t="shared" si="13"/>
        <v>25000</v>
      </c>
      <c r="AQ312" s="315">
        <v>23071</v>
      </c>
      <c r="AR312" s="315">
        <v>23071</v>
      </c>
      <c r="AS312" s="314" t="s">
        <v>1299</v>
      </c>
      <c r="AT312" s="314" t="s">
        <v>1299</v>
      </c>
      <c r="AU312" s="314" t="s">
        <v>1299</v>
      </c>
      <c r="AV312" s="16">
        <v>275000</v>
      </c>
      <c r="AW312" s="124"/>
      <c r="AX312" s="124"/>
    </row>
    <row r="313" spans="1:50" s="123" customFormat="1" ht="72" hidden="1" x14ac:dyDescent="0.2">
      <c r="A313" s="52" t="s">
        <v>43</v>
      </c>
      <c r="B313" s="52" t="s">
        <v>277</v>
      </c>
      <c r="C313" s="52" t="s">
        <v>276</v>
      </c>
      <c r="D313" s="52" t="s">
        <v>10</v>
      </c>
      <c r="E313" s="52" t="s">
        <v>311</v>
      </c>
      <c r="F313" s="121" t="s">
        <v>1885</v>
      </c>
      <c r="G313" s="52" t="s">
        <v>624</v>
      </c>
      <c r="H313" s="71" t="s">
        <v>317</v>
      </c>
      <c r="I313" s="71" t="s">
        <v>271</v>
      </c>
      <c r="J313" s="122">
        <v>80000</v>
      </c>
      <c r="K313" s="78"/>
      <c r="L313" s="78"/>
      <c r="M313" s="249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48"/>
      <c r="AC313" s="19"/>
      <c r="AD313" s="19"/>
      <c r="AE313" s="20" t="s">
        <v>2797</v>
      </c>
      <c r="AF313" s="54" t="s">
        <v>2797</v>
      </c>
      <c r="AG313" s="52" t="s">
        <v>3544</v>
      </c>
      <c r="AH313" s="54" t="s">
        <v>3472</v>
      </c>
      <c r="AI313" s="54" t="s">
        <v>2456</v>
      </c>
      <c r="AJ313" s="54"/>
      <c r="AK313" s="54" t="s">
        <v>1290</v>
      </c>
      <c r="AL313" s="54" t="s">
        <v>1570</v>
      </c>
      <c r="AM313" s="52" t="s">
        <v>3553</v>
      </c>
      <c r="AN313" s="119">
        <v>72500</v>
      </c>
      <c r="AO313" s="119"/>
      <c r="AP313" s="119">
        <f t="shared" si="13"/>
        <v>7500</v>
      </c>
      <c r="AQ313" s="315">
        <v>23071</v>
      </c>
      <c r="AR313" s="315">
        <v>23071</v>
      </c>
      <c r="AS313" s="314" t="s">
        <v>1299</v>
      </c>
      <c r="AT313" s="314" t="s">
        <v>1299</v>
      </c>
      <c r="AU313" s="314" t="s">
        <v>1299</v>
      </c>
      <c r="AV313" s="16">
        <v>72500</v>
      </c>
      <c r="AW313" s="124"/>
      <c r="AX313" s="124"/>
    </row>
    <row r="314" spans="1:50" s="123" customFormat="1" ht="72" hidden="1" x14ac:dyDescent="0.2">
      <c r="A314" s="52" t="s">
        <v>43</v>
      </c>
      <c r="B314" s="52" t="s">
        <v>277</v>
      </c>
      <c r="C314" s="52" t="s">
        <v>276</v>
      </c>
      <c r="D314" s="52" t="s">
        <v>10</v>
      </c>
      <c r="E314" s="52" t="s">
        <v>311</v>
      </c>
      <c r="F314" s="121" t="s">
        <v>1886</v>
      </c>
      <c r="G314" s="52" t="s">
        <v>623</v>
      </c>
      <c r="H314" s="71" t="s">
        <v>270</v>
      </c>
      <c r="I314" s="71" t="s">
        <v>271</v>
      </c>
      <c r="J314" s="122">
        <v>15000</v>
      </c>
      <c r="K314" s="78"/>
      <c r="L314" s="78"/>
      <c r="M314" s="249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48"/>
      <c r="AC314" s="19"/>
      <c r="AD314" s="19"/>
      <c r="AE314" s="20" t="s">
        <v>2797</v>
      </c>
      <c r="AF314" s="54" t="s">
        <v>2797</v>
      </c>
      <c r="AG314" s="52" t="s">
        <v>3544</v>
      </c>
      <c r="AH314" s="54" t="s">
        <v>3472</v>
      </c>
      <c r="AI314" s="54" t="s">
        <v>2456</v>
      </c>
      <c r="AJ314" s="54"/>
      <c r="AK314" s="54" t="s">
        <v>1290</v>
      </c>
      <c r="AL314" s="54" t="s">
        <v>1570</v>
      </c>
      <c r="AM314" s="52" t="s">
        <v>3553</v>
      </c>
      <c r="AN314" s="119">
        <v>12500</v>
      </c>
      <c r="AO314" s="119"/>
      <c r="AP314" s="119">
        <f t="shared" si="13"/>
        <v>2500</v>
      </c>
      <c r="AQ314" s="315">
        <v>23071</v>
      </c>
      <c r="AR314" s="315">
        <v>23071</v>
      </c>
      <c r="AS314" s="314" t="s">
        <v>1299</v>
      </c>
      <c r="AT314" s="314" t="s">
        <v>1299</v>
      </c>
      <c r="AU314" s="314" t="s">
        <v>1299</v>
      </c>
      <c r="AV314" s="16">
        <v>22000</v>
      </c>
      <c r="AW314" s="124"/>
      <c r="AX314" s="124"/>
    </row>
    <row r="315" spans="1:50" s="123" customFormat="1" ht="90" hidden="1" x14ac:dyDescent="0.2">
      <c r="A315" s="52" t="s">
        <v>43</v>
      </c>
      <c r="B315" s="52" t="s">
        <v>277</v>
      </c>
      <c r="C315" s="52" t="s">
        <v>276</v>
      </c>
      <c r="D315" s="52" t="s">
        <v>10</v>
      </c>
      <c r="E315" s="52" t="s">
        <v>311</v>
      </c>
      <c r="F315" s="121" t="s">
        <v>1887</v>
      </c>
      <c r="G315" s="52" t="s">
        <v>622</v>
      </c>
      <c r="H315" s="71" t="s">
        <v>303</v>
      </c>
      <c r="I315" s="71" t="s">
        <v>271</v>
      </c>
      <c r="J315" s="122">
        <v>25000</v>
      </c>
      <c r="K315" s="78"/>
      <c r="L315" s="78"/>
      <c r="M315" s="249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48"/>
      <c r="AC315" s="19"/>
      <c r="AD315" s="19"/>
      <c r="AE315" s="20" t="s">
        <v>2797</v>
      </c>
      <c r="AF315" s="54" t="s">
        <v>2797</v>
      </c>
      <c r="AG315" s="52" t="s">
        <v>3544</v>
      </c>
      <c r="AH315" s="54" t="s">
        <v>3472</v>
      </c>
      <c r="AI315" s="54" t="s">
        <v>2456</v>
      </c>
      <c r="AJ315" s="54"/>
      <c r="AK315" s="54" t="s">
        <v>1290</v>
      </c>
      <c r="AL315" s="54" t="s">
        <v>1570</v>
      </c>
      <c r="AM315" s="52" t="s">
        <v>3553</v>
      </c>
      <c r="AN315" s="119">
        <v>22000</v>
      </c>
      <c r="AO315" s="119"/>
      <c r="AP315" s="119">
        <f t="shared" si="13"/>
        <v>3000</v>
      </c>
      <c r="AQ315" s="315">
        <v>23071</v>
      </c>
      <c r="AR315" s="315">
        <v>23071</v>
      </c>
      <c r="AS315" s="314" t="s">
        <v>1299</v>
      </c>
      <c r="AT315" s="314" t="s">
        <v>1299</v>
      </c>
      <c r="AU315" s="314" t="s">
        <v>1299</v>
      </c>
      <c r="AV315" s="16">
        <v>12500</v>
      </c>
      <c r="AW315" s="124"/>
      <c r="AX315" s="124"/>
    </row>
    <row r="316" spans="1:50" s="123" customFormat="1" ht="72" hidden="1" x14ac:dyDescent="0.2">
      <c r="A316" s="52" t="s">
        <v>43</v>
      </c>
      <c r="B316" s="52" t="s">
        <v>277</v>
      </c>
      <c r="C316" s="52" t="s">
        <v>276</v>
      </c>
      <c r="D316" s="52" t="s">
        <v>10</v>
      </c>
      <c r="E316" s="52" t="s">
        <v>311</v>
      </c>
      <c r="F316" s="121" t="s">
        <v>1888</v>
      </c>
      <c r="G316" s="52" t="s">
        <v>621</v>
      </c>
      <c r="H316" s="71" t="s">
        <v>270</v>
      </c>
      <c r="I316" s="71" t="s">
        <v>268</v>
      </c>
      <c r="J316" s="122">
        <v>5700</v>
      </c>
      <c r="K316" s="78"/>
      <c r="L316" s="78"/>
      <c r="M316" s="249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54" t="s">
        <v>2797</v>
      </c>
      <c r="AG316" s="52" t="s">
        <v>3544</v>
      </c>
      <c r="AH316" s="54" t="s">
        <v>3472</v>
      </c>
      <c r="AI316" s="54" t="s">
        <v>2456</v>
      </c>
      <c r="AJ316" s="54"/>
      <c r="AK316" s="54" t="s">
        <v>1290</v>
      </c>
      <c r="AL316" s="54" t="s">
        <v>1570</v>
      </c>
      <c r="AM316" s="52" t="s">
        <v>3553</v>
      </c>
      <c r="AN316" s="119">
        <v>5400</v>
      </c>
      <c r="AO316" s="119"/>
      <c r="AP316" s="119">
        <f t="shared" si="13"/>
        <v>300</v>
      </c>
      <c r="AQ316" s="315">
        <v>23071</v>
      </c>
      <c r="AR316" s="315">
        <v>23071</v>
      </c>
      <c r="AS316" s="314" t="s">
        <v>1299</v>
      </c>
      <c r="AT316" s="314" t="s">
        <v>1299</v>
      </c>
      <c r="AU316" s="314" t="s">
        <v>1299</v>
      </c>
      <c r="AV316" s="16">
        <v>5400</v>
      </c>
      <c r="AW316" s="124"/>
      <c r="AX316" s="124"/>
    </row>
    <row r="317" spans="1:50" s="123" customFormat="1" ht="324" hidden="1" x14ac:dyDescent="0.2">
      <c r="A317" s="52" t="s">
        <v>43</v>
      </c>
      <c r="B317" s="52" t="s">
        <v>277</v>
      </c>
      <c r="C317" s="52" t="s">
        <v>17</v>
      </c>
      <c r="D317" s="52" t="s">
        <v>1566</v>
      </c>
      <c r="E317" s="52" t="s">
        <v>454</v>
      </c>
      <c r="F317" s="121" t="s">
        <v>3558</v>
      </c>
      <c r="G317" s="52" t="s">
        <v>1114</v>
      </c>
      <c r="H317" s="71" t="s">
        <v>270</v>
      </c>
      <c r="I317" s="71" t="s">
        <v>631</v>
      </c>
      <c r="J317" s="122">
        <f>11196900+8700000</f>
        <v>19896900</v>
      </c>
      <c r="K317" s="249" t="s">
        <v>137</v>
      </c>
      <c r="L317" s="71"/>
      <c r="M317" s="71"/>
      <c r="N317" s="52" t="s">
        <v>1306</v>
      </c>
      <c r="O317" s="121" t="s">
        <v>1307</v>
      </c>
      <c r="P317" s="81">
        <v>22703</v>
      </c>
      <c r="Q317" s="52" t="s">
        <v>1308</v>
      </c>
      <c r="R317" s="52" t="s">
        <v>1309</v>
      </c>
      <c r="S317" s="52" t="s">
        <v>1191</v>
      </c>
      <c r="T317" s="52" t="s">
        <v>1289</v>
      </c>
      <c r="U317" s="119" t="s">
        <v>1289</v>
      </c>
      <c r="V317" s="52" t="s">
        <v>1310</v>
      </c>
      <c r="W317" s="119">
        <v>92627718.859999999</v>
      </c>
      <c r="X317" s="71"/>
      <c r="Y317" s="52" t="s">
        <v>3982</v>
      </c>
      <c r="Z317" s="52" t="s">
        <v>1311</v>
      </c>
      <c r="AA317" s="52">
        <v>7013046268</v>
      </c>
      <c r="AB317" s="52" t="s">
        <v>1313</v>
      </c>
      <c r="AC317" s="52" t="s">
        <v>1314</v>
      </c>
      <c r="AD317" s="52" t="s">
        <v>2440</v>
      </c>
      <c r="AE317" s="52" t="s">
        <v>3727</v>
      </c>
      <c r="AF317" s="52" t="s">
        <v>1312</v>
      </c>
      <c r="AG317" s="52" t="s">
        <v>3545</v>
      </c>
      <c r="AH317" s="52" t="s">
        <v>1312</v>
      </c>
      <c r="AI317" s="52" t="s">
        <v>2456</v>
      </c>
      <c r="AJ317" s="52"/>
      <c r="AK317" s="54" t="s">
        <v>1312</v>
      </c>
      <c r="AL317" s="54" t="s">
        <v>1572</v>
      </c>
      <c r="AM317" s="52" t="s">
        <v>3553</v>
      </c>
      <c r="AN317" s="122">
        <f>11196900+8700000</f>
        <v>19896900</v>
      </c>
      <c r="AO317" s="119"/>
      <c r="AP317" s="119">
        <f t="shared" si="13"/>
        <v>0</v>
      </c>
      <c r="AQ317" s="124"/>
      <c r="AR317" s="124"/>
      <c r="AS317" s="124"/>
      <c r="AT317" s="124"/>
      <c r="AU317" s="124"/>
      <c r="AV317" s="124"/>
      <c r="AW317" s="124"/>
      <c r="AX317" s="124"/>
    </row>
    <row r="318" spans="1:50" s="123" customFormat="1" ht="72" hidden="1" x14ac:dyDescent="0.2">
      <c r="A318" s="52" t="s">
        <v>43</v>
      </c>
      <c r="B318" s="52" t="s">
        <v>277</v>
      </c>
      <c r="C318" s="52" t="s">
        <v>17</v>
      </c>
      <c r="D318" s="52" t="s">
        <v>34</v>
      </c>
      <c r="E318" s="52" t="s">
        <v>454</v>
      </c>
      <c r="F318" s="121" t="s">
        <v>1889</v>
      </c>
      <c r="G318" s="52" t="s">
        <v>1126</v>
      </c>
      <c r="H318" s="71" t="s">
        <v>270</v>
      </c>
      <c r="I318" s="71" t="s">
        <v>1119</v>
      </c>
      <c r="J318" s="122">
        <v>4580500</v>
      </c>
      <c r="K318" s="249" t="s">
        <v>137</v>
      </c>
      <c r="L318" s="78"/>
      <c r="M318" s="78"/>
      <c r="N318" s="18" t="s">
        <v>3728</v>
      </c>
      <c r="O318" s="19"/>
      <c r="P318" s="19"/>
      <c r="Q318" s="19"/>
      <c r="R318" s="124"/>
      <c r="S318" s="124"/>
      <c r="T318" s="124"/>
      <c r="U318" s="124"/>
      <c r="V318" s="19"/>
      <c r="W318" s="19"/>
      <c r="X318" s="18"/>
      <c r="Y318" s="46"/>
      <c r="Z318" s="19"/>
      <c r="AA318" s="19"/>
      <c r="AB318" s="19"/>
      <c r="AC318" s="19"/>
      <c r="AD318" s="124"/>
      <c r="AE318" s="19" t="s">
        <v>3729</v>
      </c>
      <c r="AF318" s="54" t="s">
        <v>2820</v>
      </c>
      <c r="AG318" s="54" t="s">
        <v>3539</v>
      </c>
      <c r="AH318" s="52" t="s">
        <v>3477</v>
      </c>
      <c r="AI318" s="52" t="s">
        <v>3467</v>
      </c>
      <c r="AJ318" s="52"/>
      <c r="AK318" s="54" t="s">
        <v>1316</v>
      </c>
      <c r="AL318" s="52" t="s">
        <v>1571</v>
      </c>
      <c r="AM318" s="52" t="s">
        <v>3553</v>
      </c>
      <c r="AN318" s="119"/>
      <c r="AO318" s="119"/>
      <c r="AP318" s="119">
        <f t="shared" si="13"/>
        <v>4580500</v>
      </c>
      <c r="AQ318" s="315">
        <v>23071</v>
      </c>
      <c r="AR318" s="315">
        <v>23102</v>
      </c>
      <c r="AS318" s="315" t="s">
        <v>1317</v>
      </c>
      <c r="AT318" s="124" t="s">
        <v>1318</v>
      </c>
      <c r="AU318" s="124" t="s">
        <v>1318</v>
      </c>
      <c r="AV318" s="16">
        <v>4304000</v>
      </c>
      <c r="AW318" s="124"/>
      <c r="AX318" s="124"/>
    </row>
    <row r="319" spans="1:50" s="123" customFormat="1" ht="72" hidden="1" x14ac:dyDescent="0.2">
      <c r="A319" s="52" t="s">
        <v>43</v>
      </c>
      <c r="B319" s="52" t="s">
        <v>277</v>
      </c>
      <c r="C319" s="52" t="s">
        <v>17</v>
      </c>
      <c r="D319" s="52" t="s">
        <v>34</v>
      </c>
      <c r="E319" s="52" t="s">
        <v>454</v>
      </c>
      <c r="F319" s="121" t="s">
        <v>1890</v>
      </c>
      <c r="G319" s="52" t="s">
        <v>1127</v>
      </c>
      <c r="H319" s="71" t="s">
        <v>270</v>
      </c>
      <c r="I319" s="71" t="s">
        <v>1119</v>
      </c>
      <c r="J319" s="122">
        <v>3000000</v>
      </c>
      <c r="K319" s="249" t="s">
        <v>137</v>
      </c>
      <c r="L319" s="78"/>
      <c r="M319" s="78"/>
      <c r="N319" s="19" t="s">
        <v>2821</v>
      </c>
      <c r="O319" s="19"/>
      <c r="P319" s="19"/>
      <c r="Q319" s="19"/>
      <c r="R319" s="124"/>
      <c r="S319" s="124"/>
      <c r="T319" s="124"/>
      <c r="U319" s="124"/>
      <c r="V319" s="19"/>
      <c r="W319" s="19"/>
      <c r="X319" s="18"/>
      <c r="Y319" s="46"/>
      <c r="Z319" s="19"/>
      <c r="AA319" s="19"/>
      <c r="AB319" s="19"/>
      <c r="AC319" s="19"/>
      <c r="AD319" s="124"/>
      <c r="AE319" s="19" t="s">
        <v>3729</v>
      </c>
      <c r="AF319" s="54" t="s">
        <v>2822</v>
      </c>
      <c r="AG319" s="54" t="s">
        <v>3540</v>
      </c>
      <c r="AH319" s="54" t="s">
        <v>1571</v>
      </c>
      <c r="AI319" s="52" t="s">
        <v>3467</v>
      </c>
      <c r="AJ319" s="52"/>
      <c r="AK319" s="54" t="s">
        <v>1319</v>
      </c>
      <c r="AL319" s="54" t="s">
        <v>1568</v>
      </c>
      <c r="AM319" s="52" t="s">
        <v>3553</v>
      </c>
      <c r="AN319" s="119"/>
      <c r="AO319" s="119"/>
      <c r="AP319" s="119">
        <f t="shared" si="13"/>
        <v>3000000</v>
      </c>
      <c r="AQ319" s="315">
        <v>23071</v>
      </c>
      <c r="AR319" s="315">
        <v>23102</v>
      </c>
      <c r="AS319" s="315" t="s">
        <v>1320</v>
      </c>
      <c r="AT319" s="124" t="s">
        <v>1321</v>
      </c>
      <c r="AU319" s="124" t="s">
        <v>1321</v>
      </c>
      <c r="AV319" s="16">
        <v>3000000</v>
      </c>
      <c r="AW319" s="124"/>
      <c r="AX319" s="124"/>
    </row>
    <row r="320" spans="1:50" s="123" customFormat="1" ht="72" hidden="1" x14ac:dyDescent="0.2">
      <c r="A320" s="52" t="s">
        <v>43</v>
      </c>
      <c r="B320" s="52" t="s">
        <v>277</v>
      </c>
      <c r="C320" s="52" t="s">
        <v>17</v>
      </c>
      <c r="D320" s="52" t="s">
        <v>34</v>
      </c>
      <c r="E320" s="52" t="s">
        <v>454</v>
      </c>
      <c r="F320" s="121" t="s">
        <v>1891</v>
      </c>
      <c r="G320" s="52" t="s">
        <v>1128</v>
      </c>
      <c r="H320" s="71" t="s">
        <v>270</v>
      </c>
      <c r="I320" s="71" t="s">
        <v>1119</v>
      </c>
      <c r="J320" s="122">
        <v>4017900</v>
      </c>
      <c r="K320" s="249" t="s">
        <v>137</v>
      </c>
      <c r="L320" s="78"/>
      <c r="M320" s="78"/>
      <c r="N320" s="19" t="s">
        <v>1315</v>
      </c>
      <c r="O320" s="19"/>
      <c r="P320" s="19"/>
      <c r="Q320" s="19"/>
      <c r="R320" s="124"/>
      <c r="S320" s="124"/>
      <c r="T320" s="124"/>
      <c r="U320" s="124"/>
      <c r="V320" s="19"/>
      <c r="W320" s="19"/>
      <c r="X320" s="18"/>
      <c r="Y320" s="46"/>
      <c r="Z320" s="19"/>
      <c r="AA320" s="19"/>
      <c r="AB320" s="19"/>
      <c r="AC320" s="19"/>
      <c r="AD320" s="124"/>
      <c r="AE320" s="19" t="s">
        <v>3729</v>
      </c>
      <c r="AF320" s="54" t="s">
        <v>2823</v>
      </c>
      <c r="AG320" s="54" t="s">
        <v>3540</v>
      </c>
      <c r="AH320" s="52" t="s">
        <v>1571</v>
      </c>
      <c r="AI320" s="52" t="s">
        <v>3467</v>
      </c>
      <c r="AJ320" s="52"/>
      <c r="AK320" s="54" t="s">
        <v>1316</v>
      </c>
      <c r="AL320" s="52" t="s">
        <v>1571</v>
      </c>
      <c r="AM320" s="52" t="s">
        <v>3553</v>
      </c>
      <c r="AN320" s="119"/>
      <c r="AO320" s="119"/>
      <c r="AP320" s="119">
        <f t="shared" si="13"/>
        <v>4017900</v>
      </c>
      <c r="AQ320" s="315">
        <v>23071</v>
      </c>
      <c r="AR320" s="315">
        <v>23102</v>
      </c>
      <c r="AS320" s="315" t="s">
        <v>1317</v>
      </c>
      <c r="AT320" s="124" t="s">
        <v>1318</v>
      </c>
      <c r="AU320" s="124" t="s">
        <v>1318</v>
      </c>
      <c r="AV320" s="16">
        <v>3810000</v>
      </c>
      <c r="AW320" s="124"/>
      <c r="AX320" s="124"/>
    </row>
    <row r="321" spans="1:50" s="123" customFormat="1" ht="72" hidden="1" x14ac:dyDescent="0.2">
      <c r="A321" s="52" t="s">
        <v>43</v>
      </c>
      <c r="B321" s="52" t="s">
        <v>277</v>
      </c>
      <c r="C321" s="52" t="s">
        <v>17</v>
      </c>
      <c r="D321" s="52" t="s">
        <v>34</v>
      </c>
      <c r="E321" s="52" t="s">
        <v>454</v>
      </c>
      <c r="F321" s="121" t="s">
        <v>1892</v>
      </c>
      <c r="G321" s="52" t="s">
        <v>1129</v>
      </c>
      <c r="H321" s="71" t="s">
        <v>270</v>
      </c>
      <c r="I321" s="71" t="s">
        <v>1122</v>
      </c>
      <c r="J321" s="122">
        <v>1800000</v>
      </c>
      <c r="K321" s="249" t="s">
        <v>137</v>
      </c>
      <c r="L321" s="78"/>
      <c r="M321" s="78"/>
      <c r="N321" s="19" t="s">
        <v>2821</v>
      </c>
      <c r="O321" s="19"/>
      <c r="P321" s="19"/>
      <c r="Q321" s="19"/>
      <c r="R321" s="124"/>
      <c r="S321" s="124"/>
      <c r="T321" s="124"/>
      <c r="U321" s="124"/>
      <c r="V321" s="19"/>
      <c r="W321" s="19"/>
      <c r="X321" s="18"/>
      <c r="Y321" s="46"/>
      <c r="Z321" s="19"/>
      <c r="AA321" s="19"/>
      <c r="AB321" s="19"/>
      <c r="AC321" s="19"/>
      <c r="AD321" s="124"/>
      <c r="AE321" s="19" t="s">
        <v>3729</v>
      </c>
      <c r="AF321" s="54" t="s">
        <v>2822</v>
      </c>
      <c r="AG321" s="54" t="s">
        <v>3540</v>
      </c>
      <c r="AH321" s="54" t="s">
        <v>1571</v>
      </c>
      <c r="AI321" s="52" t="s">
        <v>3467</v>
      </c>
      <c r="AJ321" s="52"/>
      <c r="AK321" s="54" t="s">
        <v>1319</v>
      </c>
      <c r="AL321" s="54" t="s">
        <v>1568</v>
      </c>
      <c r="AM321" s="52" t="s">
        <v>3553</v>
      </c>
      <c r="AN321" s="119"/>
      <c r="AO321" s="119"/>
      <c r="AP321" s="119">
        <f t="shared" si="13"/>
        <v>1800000</v>
      </c>
      <c r="AQ321" s="315">
        <v>23071</v>
      </c>
      <c r="AR321" s="315">
        <v>23102</v>
      </c>
      <c r="AS321" s="315" t="s">
        <v>1317</v>
      </c>
      <c r="AT321" s="124" t="s">
        <v>1318</v>
      </c>
      <c r="AU321" s="124" t="s">
        <v>1318</v>
      </c>
      <c r="AV321" s="16">
        <v>1800000</v>
      </c>
      <c r="AW321" s="124"/>
      <c r="AX321" s="124"/>
    </row>
    <row r="322" spans="1:50" s="123" customFormat="1" ht="72" hidden="1" x14ac:dyDescent="0.2">
      <c r="A322" s="52" t="s">
        <v>43</v>
      </c>
      <c r="B322" s="52" t="s">
        <v>277</v>
      </c>
      <c r="C322" s="52" t="s">
        <v>17</v>
      </c>
      <c r="D322" s="52" t="s">
        <v>34</v>
      </c>
      <c r="E322" s="52" t="s">
        <v>454</v>
      </c>
      <c r="F322" s="121" t="s">
        <v>1893</v>
      </c>
      <c r="G322" s="52" t="s">
        <v>1130</v>
      </c>
      <c r="H322" s="71" t="s">
        <v>270</v>
      </c>
      <c r="I322" s="71" t="s">
        <v>1119</v>
      </c>
      <c r="J322" s="122">
        <v>3011600</v>
      </c>
      <c r="K322" s="249" t="s">
        <v>137</v>
      </c>
      <c r="L322" s="78"/>
      <c r="M322" s="78"/>
      <c r="N322" s="19" t="s">
        <v>2821</v>
      </c>
      <c r="O322" s="19"/>
      <c r="P322" s="19"/>
      <c r="Q322" s="19"/>
      <c r="R322" s="19"/>
      <c r="S322" s="19"/>
      <c r="T322" s="19"/>
      <c r="U322" s="19"/>
      <c r="V322" s="19"/>
      <c r="W322" s="19"/>
      <c r="X322" s="18"/>
      <c r="Y322" s="46"/>
      <c r="Z322" s="19"/>
      <c r="AA322" s="19"/>
      <c r="AB322" s="19"/>
      <c r="AC322" s="19"/>
      <c r="AD322" s="19"/>
      <c r="AE322" s="19" t="s">
        <v>3729</v>
      </c>
      <c r="AF322" s="54" t="s">
        <v>2822</v>
      </c>
      <c r="AG322" s="54" t="s">
        <v>3540</v>
      </c>
      <c r="AH322" s="54" t="s">
        <v>1571</v>
      </c>
      <c r="AI322" s="52" t="s">
        <v>3467</v>
      </c>
      <c r="AJ322" s="52"/>
      <c r="AK322" s="54" t="s">
        <v>1319</v>
      </c>
      <c r="AL322" s="54" t="s">
        <v>1568</v>
      </c>
      <c r="AM322" s="52" t="s">
        <v>3553</v>
      </c>
      <c r="AN322" s="119"/>
      <c r="AO322" s="119"/>
      <c r="AP322" s="119">
        <f t="shared" si="13"/>
        <v>3011600</v>
      </c>
      <c r="AQ322" s="49">
        <v>23071</v>
      </c>
      <c r="AR322" s="49">
        <v>23102</v>
      </c>
      <c r="AS322" s="49">
        <v>23132</v>
      </c>
      <c r="AT322" s="49">
        <v>23163</v>
      </c>
      <c r="AU322" s="49">
        <v>23163</v>
      </c>
      <c r="AV322" s="16">
        <v>3011600</v>
      </c>
      <c r="AW322" s="19"/>
      <c r="AX322" s="19"/>
    </row>
    <row r="323" spans="1:50" s="123" customFormat="1" ht="72" hidden="1" x14ac:dyDescent="0.2">
      <c r="A323" s="52" t="s">
        <v>44</v>
      </c>
      <c r="B323" s="52" t="s">
        <v>277</v>
      </c>
      <c r="C323" s="52" t="s">
        <v>276</v>
      </c>
      <c r="D323" s="52" t="s">
        <v>11</v>
      </c>
      <c r="E323" s="52" t="s">
        <v>454</v>
      </c>
      <c r="F323" s="121" t="s">
        <v>1894</v>
      </c>
      <c r="G323" s="52" t="s">
        <v>626</v>
      </c>
      <c r="H323" s="71" t="s">
        <v>270</v>
      </c>
      <c r="I323" s="71" t="s">
        <v>271</v>
      </c>
      <c r="J323" s="122">
        <v>20000</v>
      </c>
      <c r="K323" s="71"/>
      <c r="L323" s="71"/>
      <c r="M323" s="249" t="s">
        <v>137</v>
      </c>
      <c r="N323" s="19" t="s">
        <v>1322</v>
      </c>
      <c r="O323" s="19" t="s">
        <v>3730</v>
      </c>
      <c r="P323" s="48">
        <v>23110</v>
      </c>
      <c r="Q323" s="19" t="s">
        <v>3731</v>
      </c>
      <c r="R323" s="19" t="s">
        <v>1297</v>
      </c>
      <c r="S323" s="19" t="s">
        <v>128</v>
      </c>
      <c r="T323" s="19" t="s">
        <v>3732</v>
      </c>
      <c r="U323" s="19" t="s">
        <v>3733</v>
      </c>
      <c r="V323" s="19" t="s">
        <v>3734</v>
      </c>
      <c r="W323" s="74">
        <v>20000</v>
      </c>
      <c r="X323" s="18" t="s">
        <v>2828</v>
      </c>
      <c r="Y323" s="128">
        <v>23125</v>
      </c>
      <c r="Z323" s="74">
        <v>20000</v>
      </c>
      <c r="AA323" s="19">
        <v>7014300165</v>
      </c>
      <c r="AB323" s="19"/>
      <c r="AC323" s="19"/>
      <c r="AD323" s="19"/>
      <c r="AE323" s="20" t="s">
        <v>2548</v>
      </c>
      <c r="AF323" s="54" t="s">
        <v>1323</v>
      </c>
      <c r="AG323" s="54" t="s">
        <v>3539</v>
      </c>
      <c r="AH323" s="54" t="s">
        <v>1571</v>
      </c>
      <c r="AI323" s="52" t="s">
        <v>2456</v>
      </c>
      <c r="AJ323" s="52"/>
      <c r="AK323" s="54" t="s">
        <v>1323</v>
      </c>
      <c r="AL323" s="54" t="s">
        <v>1571</v>
      </c>
      <c r="AM323" s="52" t="s">
        <v>3553</v>
      </c>
      <c r="AN323" s="122">
        <v>20000</v>
      </c>
      <c r="AO323" s="119"/>
      <c r="AP323" s="119">
        <f t="shared" ref="AP323:AP386" si="14">J323-AN323-AO323</f>
        <v>0</v>
      </c>
      <c r="AQ323" s="79">
        <v>242217</v>
      </c>
      <c r="AR323" s="79">
        <v>242217</v>
      </c>
      <c r="AS323" s="52"/>
      <c r="AT323" s="52"/>
      <c r="AU323" s="52"/>
      <c r="AV323" s="254"/>
      <c r="AW323" s="254"/>
      <c r="AX323" s="52"/>
    </row>
    <row r="324" spans="1:50" s="123" customFormat="1" ht="108" x14ac:dyDescent="0.2">
      <c r="A324" s="52" t="s">
        <v>44</v>
      </c>
      <c r="B324" s="52" t="s">
        <v>277</v>
      </c>
      <c r="C324" s="52" t="s">
        <v>276</v>
      </c>
      <c r="D324" s="52" t="s">
        <v>11</v>
      </c>
      <c r="E324" s="52" t="s">
        <v>454</v>
      </c>
      <c r="F324" s="121" t="s">
        <v>1895</v>
      </c>
      <c r="G324" s="52" t="s">
        <v>627</v>
      </c>
      <c r="H324" s="71" t="s">
        <v>272</v>
      </c>
      <c r="I324" s="71" t="s">
        <v>271</v>
      </c>
      <c r="J324" s="122">
        <v>36000</v>
      </c>
      <c r="K324" s="71"/>
      <c r="L324" s="71"/>
      <c r="M324" s="249" t="s">
        <v>137</v>
      </c>
      <c r="N324" s="19" t="s">
        <v>1322</v>
      </c>
      <c r="O324" s="19"/>
      <c r="P324" s="19"/>
      <c r="Q324" s="19"/>
      <c r="R324" s="124"/>
      <c r="S324" s="124"/>
      <c r="T324" s="124"/>
      <c r="U324" s="124"/>
      <c r="V324" s="19"/>
      <c r="W324" s="74"/>
      <c r="X324" s="18"/>
      <c r="Y324" s="46"/>
      <c r="Z324" s="74"/>
      <c r="AA324" s="19"/>
      <c r="AB324" s="124"/>
      <c r="AC324" s="124"/>
      <c r="AD324" s="124"/>
      <c r="AE324" s="20" t="s">
        <v>3735</v>
      </c>
      <c r="AF324" s="54" t="s">
        <v>1323</v>
      </c>
      <c r="AG324" s="54" t="s">
        <v>3539</v>
      </c>
      <c r="AH324" s="54" t="s">
        <v>1571</v>
      </c>
      <c r="AI324" s="52" t="s">
        <v>3467</v>
      </c>
      <c r="AJ324" s="52"/>
      <c r="AK324" s="54" t="s">
        <v>1323</v>
      </c>
      <c r="AL324" s="54" t="s">
        <v>1571</v>
      </c>
      <c r="AM324" s="52" t="s">
        <v>3553</v>
      </c>
      <c r="AN324" s="119"/>
      <c r="AO324" s="119"/>
      <c r="AP324" s="119">
        <f t="shared" si="14"/>
        <v>36000</v>
      </c>
      <c r="AQ324" s="79">
        <v>242217</v>
      </c>
      <c r="AR324" s="79">
        <v>242217</v>
      </c>
      <c r="AS324" s="52"/>
      <c r="AT324" s="52"/>
      <c r="AU324" s="52"/>
      <c r="AV324" s="254"/>
      <c r="AW324" s="254"/>
      <c r="AX324" s="52"/>
    </row>
    <row r="325" spans="1:50" s="123" customFormat="1" ht="72" hidden="1" x14ac:dyDescent="0.2">
      <c r="A325" s="52" t="s">
        <v>44</v>
      </c>
      <c r="B325" s="52" t="s">
        <v>277</v>
      </c>
      <c r="C325" s="52" t="s">
        <v>276</v>
      </c>
      <c r="D325" s="52" t="s">
        <v>11</v>
      </c>
      <c r="E325" s="52" t="s">
        <v>454</v>
      </c>
      <c r="F325" s="121" t="s">
        <v>1896</v>
      </c>
      <c r="G325" s="52" t="s">
        <v>628</v>
      </c>
      <c r="H325" s="71" t="s">
        <v>270</v>
      </c>
      <c r="I325" s="71" t="s">
        <v>274</v>
      </c>
      <c r="J325" s="122">
        <v>55000</v>
      </c>
      <c r="K325" s="71"/>
      <c r="L325" s="71"/>
      <c r="M325" s="249" t="s">
        <v>137</v>
      </c>
      <c r="N325" s="19" t="s">
        <v>1322</v>
      </c>
      <c r="O325" s="19" t="s">
        <v>3736</v>
      </c>
      <c r="P325" s="48">
        <v>23101</v>
      </c>
      <c r="Q325" s="19" t="s">
        <v>3737</v>
      </c>
      <c r="R325" s="19" t="s">
        <v>15</v>
      </c>
      <c r="S325" s="19" t="s">
        <v>128</v>
      </c>
      <c r="T325" s="19" t="s">
        <v>2395</v>
      </c>
      <c r="U325" s="19" t="s">
        <v>2395</v>
      </c>
      <c r="V325" s="19" t="s">
        <v>3738</v>
      </c>
      <c r="W325" s="74">
        <v>55000</v>
      </c>
      <c r="X325" s="18" t="s">
        <v>2828</v>
      </c>
      <c r="Y325" s="128">
        <v>23131</v>
      </c>
      <c r="Z325" s="74">
        <v>55000</v>
      </c>
      <c r="AA325" s="19">
        <v>7014279891</v>
      </c>
      <c r="AB325" s="19"/>
      <c r="AC325" s="19"/>
      <c r="AD325" s="19"/>
      <c r="AE325" s="20" t="s">
        <v>2548</v>
      </c>
      <c r="AF325" s="54" t="s">
        <v>1323</v>
      </c>
      <c r="AG325" s="54" t="s">
        <v>3539</v>
      </c>
      <c r="AH325" s="54" t="s">
        <v>1571</v>
      </c>
      <c r="AI325" s="52" t="s">
        <v>2456</v>
      </c>
      <c r="AJ325" s="52"/>
      <c r="AK325" s="54" t="s">
        <v>1323</v>
      </c>
      <c r="AL325" s="54" t="s">
        <v>1571</v>
      </c>
      <c r="AM325" s="52" t="s">
        <v>3553</v>
      </c>
      <c r="AN325" s="119">
        <v>55000</v>
      </c>
      <c r="AO325" s="119"/>
      <c r="AP325" s="119">
        <f t="shared" si="14"/>
        <v>0</v>
      </c>
      <c r="AQ325" s="79">
        <v>242217</v>
      </c>
      <c r="AR325" s="79">
        <v>242217</v>
      </c>
      <c r="AS325" s="52"/>
      <c r="AT325" s="52"/>
      <c r="AU325" s="52"/>
      <c r="AV325" s="254"/>
      <c r="AW325" s="254"/>
      <c r="AX325" s="52"/>
    </row>
    <row r="326" spans="1:50" s="123" customFormat="1" ht="72" hidden="1" x14ac:dyDescent="0.2">
      <c r="A326" s="52" t="s">
        <v>44</v>
      </c>
      <c r="B326" s="52" t="s">
        <v>277</v>
      </c>
      <c r="C326" s="52" t="s">
        <v>276</v>
      </c>
      <c r="D326" s="52" t="s">
        <v>11</v>
      </c>
      <c r="E326" s="52" t="s">
        <v>454</v>
      </c>
      <c r="F326" s="121" t="s">
        <v>1897</v>
      </c>
      <c r="G326" s="52" t="s">
        <v>629</v>
      </c>
      <c r="H326" s="71" t="s">
        <v>270</v>
      </c>
      <c r="I326" s="71" t="s">
        <v>274</v>
      </c>
      <c r="J326" s="122">
        <v>15000</v>
      </c>
      <c r="K326" s="71"/>
      <c r="L326" s="71"/>
      <c r="M326" s="249" t="s">
        <v>137</v>
      </c>
      <c r="N326" s="19" t="s">
        <v>1322</v>
      </c>
      <c r="O326" s="19" t="s">
        <v>3739</v>
      </c>
      <c r="P326" s="48">
        <v>23110</v>
      </c>
      <c r="Q326" s="19" t="s">
        <v>3740</v>
      </c>
      <c r="R326" s="19" t="s">
        <v>1295</v>
      </c>
      <c r="S326" s="19" t="s">
        <v>128</v>
      </c>
      <c r="T326" s="19" t="s">
        <v>2395</v>
      </c>
      <c r="U326" s="19" t="s">
        <v>2395</v>
      </c>
      <c r="V326" s="19" t="s">
        <v>3741</v>
      </c>
      <c r="W326" s="74">
        <v>10400</v>
      </c>
      <c r="X326" s="18" t="s">
        <v>2828</v>
      </c>
      <c r="Y326" s="128">
        <v>23117</v>
      </c>
      <c r="Z326" s="74">
        <v>10400</v>
      </c>
      <c r="AA326" s="19">
        <v>7014307160</v>
      </c>
      <c r="AB326" s="48">
        <v>23116</v>
      </c>
      <c r="AC326" s="48">
        <v>23116</v>
      </c>
      <c r="AD326" s="74">
        <v>10400</v>
      </c>
      <c r="AE326" s="20" t="s">
        <v>2833</v>
      </c>
      <c r="AF326" s="54" t="s">
        <v>1323</v>
      </c>
      <c r="AG326" s="54" t="s">
        <v>3539</v>
      </c>
      <c r="AH326" s="54" t="s">
        <v>1571</v>
      </c>
      <c r="AI326" s="52" t="s">
        <v>2456</v>
      </c>
      <c r="AJ326" s="52"/>
      <c r="AK326" s="54" t="s">
        <v>1323</v>
      </c>
      <c r="AL326" s="54" t="s">
        <v>1571</v>
      </c>
      <c r="AM326" s="52" t="s">
        <v>3553</v>
      </c>
      <c r="AN326" s="119">
        <v>7500</v>
      </c>
      <c r="AO326" s="119"/>
      <c r="AP326" s="119">
        <f t="shared" si="14"/>
        <v>7500</v>
      </c>
      <c r="AQ326" s="79">
        <v>242217</v>
      </c>
      <c r="AR326" s="79">
        <v>242217</v>
      </c>
      <c r="AS326" s="52"/>
      <c r="AT326" s="52"/>
      <c r="AU326" s="52"/>
      <c r="AV326" s="254"/>
      <c r="AW326" s="254"/>
      <c r="AX326" s="52"/>
    </row>
    <row r="327" spans="1:50" s="123" customFormat="1" ht="72" hidden="1" x14ac:dyDescent="0.2">
      <c r="A327" s="52" t="s">
        <v>44</v>
      </c>
      <c r="B327" s="52" t="s">
        <v>277</v>
      </c>
      <c r="C327" s="52" t="s">
        <v>276</v>
      </c>
      <c r="D327" s="52" t="s">
        <v>11</v>
      </c>
      <c r="E327" s="52" t="s">
        <v>454</v>
      </c>
      <c r="F327" s="121" t="s">
        <v>1898</v>
      </c>
      <c r="G327" s="52" t="s">
        <v>630</v>
      </c>
      <c r="H327" s="71" t="s">
        <v>340</v>
      </c>
      <c r="I327" s="71" t="s">
        <v>631</v>
      </c>
      <c r="J327" s="122">
        <v>300000</v>
      </c>
      <c r="K327" s="71"/>
      <c r="L327" s="71"/>
      <c r="M327" s="249" t="s">
        <v>137</v>
      </c>
      <c r="N327" s="124" t="s">
        <v>1322</v>
      </c>
      <c r="O327" s="124" t="s">
        <v>2825</v>
      </c>
      <c r="P327" s="321">
        <v>23086</v>
      </c>
      <c r="Q327" s="124" t="s">
        <v>2826</v>
      </c>
      <c r="R327" s="124" t="s">
        <v>15</v>
      </c>
      <c r="S327" s="124" t="s">
        <v>128</v>
      </c>
      <c r="T327" s="124" t="s">
        <v>1557</v>
      </c>
      <c r="U327" s="124" t="s">
        <v>1557</v>
      </c>
      <c r="V327" s="124" t="s">
        <v>2827</v>
      </c>
      <c r="W327" s="322">
        <v>297600</v>
      </c>
      <c r="X327" s="125" t="s">
        <v>2828</v>
      </c>
      <c r="Y327" s="323">
        <v>23116</v>
      </c>
      <c r="Z327" s="322">
        <v>297600</v>
      </c>
      <c r="AA327" s="124">
        <v>7014217418</v>
      </c>
      <c r="AB327" s="314" t="s">
        <v>3742</v>
      </c>
      <c r="AC327" s="321">
        <v>23102</v>
      </c>
      <c r="AD327" s="322">
        <v>297600</v>
      </c>
      <c r="AE327" s="127" t="s">
        <v>2833</v>
      </c>
      <c r="AF327" s="54" t="s">
        <v>2548</v>
      </c>
      <c r="AG327" s="52" t="s">
        <v>3544</v>
      </c>
      <c r="AH327" s="54" t="s">
        <v>3472</v>
      </c>
      <c r="AI327" s="54" t="s">
        <v>2457</v>
      </c>
      <c r="AJ327" s="54"/>
      <c r="AK327" s="54" t="s">
        <v>1323</v>
      </c>
      <c r="AL327" s="54" t="s">
        <v>1571</v>
      </c>
      <c r="AM327" s="52" t="s">
        <v>3553</v>
      </c>
      <c r="AN327" s="119"/>
      <c r="AO327" s="119">
        <v>297600</v>
      </c>
      <c r="AP327" s="119">
        <f t="shared" si="14"/>
        <v>2400</v>
      </c>
      <c r="AQ327" s="79">
        <v>242217</v>
      </c>
      <c r="AR327" s="79">
        <v>242217</v>
      </c>
      <c r="AS327" s="81">
        <v>23116</v>
      </c>
      <c r="AT327" s="81">
        <v>23116</v>
      </c>
      <c r="AU327" s="79">
        <v>23102</v>
      </c>
      <c r="AV327" s="254">
        <v>297600</v>
      </c>
      <c r="AW327" s="254">
        <v>2400</v>
      </c>
      <c r="AX327" s="52"/>
    </row>
    <row r="328" spans="1:50" s="123" customFormat="1" ht="72" hidden="1" x14ac:dyDescent="0.2">
      <c r="A328" s="52" t="s">
        <v>44</v>
      </c>
      <c r="B328" s="52" t="s">
        <v>277</v>
      </c>
      <c r="C328" s="52" t="s">
        <v>276</v>
      </c>
      <c r="D328" s="52" t="s">
        <v>286</v>
      </c>
      <c r="E328" s="52" t="s">
        <v>454</v>
      </c>
      <c r="F328" s="121" t="s">
        <v>1899</v>
      </c>
      <c r="G328" s="52" t="s">
        <v>632</v>
      </c>
      <c r="H328" s="71" t="s">
        <v>270</v>
      </c>
      <c r="I328" s="71" t="s">
        <v>268</v>
      </c>
      <c r="J328" s="122">
        <v>120000</v>
      </c>
      <c r="K328" s="71"/>
      <c r="L328" s="71"/>
      <c r="M328" s="249" t="s">
        <v>137</v>
      </c>
      <c r="N328" s="19" t="s">
        <v>1322</v>
      </c>
      <c r="O328" s="19" t="s">
        <v>3743</v>
      </c>
      <c r="P328" s="48">
        <v>23101</v>
      </c>
      <c r="Q328" s="19" t="s">
        <v>3744</v>
      </c>
      <c r="R328" s="19" t="s">
        <v>1295</v>
      </c>
      <c r="S328" s="19" t="s">
        <v>128</v>
      </c>
      <c r="T328" s="19" t="s">
        <v>2559</v>
      </c>
      <c r="U328" s="19" t="s">
        <v>3745</v>
      </c>
      <c r="V328" s="19" t="s">
        <v>3746</v>
      </c>
      <c r="W328" s="50">
        <v>119989.8</v>
      </c>
      <c r="X328" s="18" t="s">
        <v>2828</v>
      </c>
      <c r="Y328" s="128">
        <v>23116</v>
      </c>
      <c r="Z328" s="50">
        <v>119989.8</v>
      </c>
      <c r="AA328" s="19">
        <v>7014280413</v>
      </c>
      <c r="AB328" s="48">
        <v>23109</v>
      </c>
      <c r="AC328" s="48">
        <v>23109</v>
      </c>
      <c r="AD328" s="50">
        <v>119989.8</v>
      </c>
      <c r="AE328" s="20" t="s">
        <v>2833</v>
      </c>
      <c r="AF328" s="54" t="s">
        <v>1323</v>
      </c>
      <c r="AG328" s="54" t="s">
        <v>3539</v>
      </c>
      <c r="AH328" s="54" t="s">
        <v>1571</v>
      </c>
      <c r="AI328" s="52" t="s">
        <v>2456</v>
      </c>
      <c r="AJ328" s="52"/>
      <c r="AK328" s="54" t="s">
        <v>1323</v>
      </c>
      <c r="AL328" s="54" t="s">
        <v>1571</v>
      </c>
      <c r="AM328" s="52" t="s">
        <v>3553</v>
      </c>
      <c r="AN328" s="119">
        <v>119989.8</v>
      </c>
      <c r="AO328" s="119"/>
      <c r="AP328" s="119">
        <f t="shared" si="14"/>
        <v>10.19999999999709</v>
      </c>
      <c r="AQ328" s="79">
        <v>242217</v>
      </c>
      <c r="AR328" s="79">
        <v>242217</v>
      </c>
      <c r="AS328" s="52"/>
      <c r="AT328" s="52"/>
      <c r="AU328" s="52"/>
      <c r="AV328" s="254"/>
      <c r="AW328" s="254"/>
      <c r="AX328" s="52"/>
    </row>
    <row r="329" spans="1:50" s="123" customFormat="1" ht="72" hidden="1" x14ac:dyDescent="0.2">
      <c r="A329" s="52" t="s">
        <v>44</v>
      </c>
      <c r="B329" s="52" t="s">
        <v>277</v>
      </c>
      <c r="C329" s="52" t="s">
        <v>276</v>
      </c>
      <c r="D329" s="52" t="s">
        <v>13</v>
      </c>
      <c r="E329" s="52" t="s">
        <v>454</v>
      </c>
      <c r="F329" s="121" t="s">
        <v>1900</v>
      </c>
      <c r="G329" s="52" t="s">
        <v>633</v>
      </c>
      <c r="H329" s="71" t="s">
        <v>267</v>
      </c>
      <c r="I329" s="71" t="s">
        <v>274</v>
      </c>
      <c r="J329" s="122">
        <v>80000</v>
      </c>
      <c r="K329" s="71"/>
      <c r="L329" s="71"/>
      <c r="M329" s="249" t="s">
        <v>137</v>
      </c>
      <c r="N329" s="19" t="s">
        <v>1322</v>
      </c>
      <c r="O329" s="48" t="s">
        <v>3747</v>
      </c>
      <c r="P329" s="48">
        <v>23110</v>
      </c>
      <c r="Q329" s="19" t="s">
        <v>3748</v>
      </c>
      <c r="R329" s="19" t="s">
        <v>1295</v>
      </c>
      <c r="S329" s="19" t="s">
        <v>128</v>
      </c>
      <c r="T329" s="19" t="s">
        <v>2799</v>
      </c>
      <c r="U329" s="19" t="s">
        <v>1557</v>
      </c>
      <c r="V329" s="19" t="s">
        <v>3734</v>
      </c>
      <c r="W329" s="74">
        <v>77850</v>
      </c>
      <c r="X329" s="18" t="s">
        <v>2828</v>
      </c>
      <c r="Y329" s="128">
        <v>23125</v>
      </c>
      <c r="Z329" s="74">
        <v>77850</v>
      </c>
      <c r="AA329" s="19">
        <v>7014306817</v>
      </c>
      <c r="AB329" s="48">
        <v>23116</v>
      </c>
      <c r="AC329" s="48">
        <v>23116</v>
      </c>
      <c r="AD329" s="19"/>
      <c r="AE329" s="20" t="s">
        <v>2833</v>
      </c>
      <c r="AF329" s="54" t="s">
        <v>1323</v>
      </c>
      <c r="AG329" s="54" t="s">
        <v>3539</v>
      </c>
      <c r="AH329" s="54" t="s">
        <v>1571</v>
      </c>
      <c r="AI329" s="52" t="s">
        <v>2456</v>
      </c>
      <c r="AJ329" s="52"/>
      <c r="AK329" s="54" t="s">
        <v>1323</v>
      </c>
      <c r="AL329" s="54" t="s">
        <v>1571</v>
      </c>
      <c r="AM329" s="52" t="s">
        <v>3553</v>
      </c>
      <c r="AN329" s="119">
        <v>77850</v>
      </c>
      <c r="AO329" s="119"/>
      <c r="AP329" s="119">
        <f t="shared" si="14"/>
        <v>2150</v>
      </c>
      <c r="AQ329" s="79">
        <v>242217</v>
      </c>
      <c r="AR329" s="79">
        <v>242217</v>
      </c>
      <c r="AS329" s="52"/>
      <c r="AT329" s="52"/>
      <c r="AU329" s="52"/>
      <c r="AV329" s="254"/>
      <c r="AW329" s="254"/>
      <c r="AX329" s="52"/>
    </row>
    <row r="330" spans="1:50" s="123" customFormat="1" ht="72" hidden="1" x14ac:dyDescent="0.2">
      <c r="A330" s="52" t="s">
        <v>44</v>
      </c>
      <c r="B330" s="52" t="s">
        <v>277</v>
      </c>
      <c r="C330" s="52" t="s">
        <v>276</v>
      </c>
      <c r="D330" s="52" t="s">
        <v>13</v>
      </c>
      <c r="E330" s="52" t="s">
        <v>454</v>
      </c>
      <c r="F330" s="121" t="s">
        <v>1901</v>
      </c>
      <c r="G330" s="52" t="s">
        <v>634</v>
      </c>
      <c r="H330" s="71" t="s">
        <v>267</v>
      </c>
      <c r="I330" s="71" t="s">
        <v>268</v>
      </c>
      <c r="J330" s="122">
        <v>24000</v>
      </c>
      <c r="K330" s="71"/>
      <c r="L330" s="71"/>
      <c r="M330" s="249" t="s">
        <v>137</v>
      </c>
      <c r="N330" s="19" t="s">
        <v>1322</v>
      </c>
      <c r="O330" s="48" t="s">
        <v>3749</v>
      </c>
      <c r="P330" s="48">
        <v>23110</v>
      </c>
      <c r="Q330" s="19" t="s">
        <v>3748</v>
      </c>
      <c r="R330" s="19" t="s">
        <v>1295</v>
      </c>
      <c r="S330" s="19" t="s">
        <v>128</v>
      </c>
      <c r="T330" s="19" t="s">
        <v>3750</v>
      </c>
      <c r="U330" s="19" t="s">
        <v>3751</v>
      </c>
      <c r="V330" s="19" t="s">
        <v>3734</v>
      </c>
      <c r="W330" s="74">
        <v>18600</v>
      </c>
      <c r="X330" s="18" t="s">
        <v>3752</v>
      </c>
      <c r="Y330" s="128">
        <v>23125</v>
      </c>
      <c r="Z330" s="74">
        <v>18600</v>
      </c>
      <c r="AA330" s="19">
        <v>7014308922</v>
      </c>
      <c r="AB330" s="48">
        <v>23116</v>
      </c>
      <c r="AC330" s="48">
        <v>23116</v>
      </c>
      <c r="AD330" s="19">
        <v>18600</v>
      </c>
      <c r="AE330" s="20" t="s">
        <v>2833</v>
      </c>
      <c r="AF330" s="54" t="s">
        <v>1323</v>
      </c>
      <c r="AG330" s="54" t="s">
        <v>3539</v>
      </c>
      <c r="AH330" s="54" t="s">
        <v>1571</v>
      </c>
      <c r="AI330" s="52" t="s">
        <v>2456</v>
      </c>
      <c r="AJ330" s="52"/>
      <c r="AK330" s="54" t="s">
        <v>1323</v>
      </c>
      <c r="AL330" s="54" t="s">
        <v>1571</v>
      </c>
      <c r="AM330" s="52" t="s">
        <v>3553</v>
      </c>
      <c r="AN330" s="119">
        <v>18600</v>
      </c>
      <c r="AO330" s="119"/>
      <c r="AP330" s="119">
        <f t="shared" si="14"/>
        <v>5400</v>
      </c>
      <c r="AQ330" s="79">
        <v>242217</v>
      </c>
      <c r="AR330" s="79">
        <v>242217</v>
      </c>
      <c r="AS330" s="52"/>
      <c r="AT330" s="52"/>
      <c r="AU330" s="52"/>
      <c r="AV330" s="254"/>
      <c r="AW330" s="254"/>
      <c r="AX330" s="52"/>
    </row>
    <row r="331" spans="1:50" s="123" customFormat="1" ht="72" x14ac:dyDescent="0.2">
      <c r="A331" s="52" t="s">
        <v>44</v>
      </c>
      <c r="B331" s="52" t="s">
        <v>277</v>
      </c>
      <c r="C331" s="52" t="s">
        <v>276</v>
      </c>
      <c r="D331" s="52" t="s">
        <v>13</v>
      </c>
      <c r="E331" s="52" t="s">
        <v>454</v>
      </c>
      <c r="F331" s="121" t="s">
        <v>1902</v>
      </c>
      <c r="G331" s="52" t="s">
        <v>635</v>
      </c>
      <c r="H331" s="71" t="s">
        <v>270</v>
      </c>
      <c r="I331" s="71" t="s">
        <v>274</v>
      </c>
      <c r="J331" s="122">
        <v>95000</v>
      </c>
      <c r="K331" s="71"/>
      <c r="L331" s="71"/>
      <c r="M331" s="249" t="s">
        <v>137</v>
      </c>
      <c r="N331" s="19" t="s">
        <v>1322</v>
      </c>
      <c r="O331" s="48" t="s">
        <v>3753</v>
      </c>
      <c r="P331" s="48">
        <v>23110</v>
      </c>
      <c r="Q331" s="19" t="s">
        <v>3740</v>
      </c>
      <c r="R331" s="124" t="s">
        <v>1295</v>
      </c>
      <c r="S331" s="124" t="s">
        <v>128</v>
      </c>
      <c r="T331" s="124" t="s">
        <v>1557</v>
      </c>
      <c r="U331" s="124" t="s">
        <v>1557</v>
      </c>
      <c r="V331" s="19" t="s">
        <v>3734</v>
      </c>
      <c r="W331" s="74">
        <v>95000</v>
      </c>
      <c r="X331" s="18" t="s">
        <v>2828</v>
      </c>
      <c r="Y331" s="128">
        <v>23125</v>
      </c>
      <c r="Z331" s="74">
        <v>95000</v>
      </c>
      <c r="AA331" s="19">
        <v>7014297390</v>
      </c>
      <c r="AB331" s="124"/>
      <c r="AC331" s="124"/>
      <c r="AD331" s="124"/>
      <c r="AE331" s="20" t="s">
        <v>2548</v>
      </c>
      <c r="AF331" s="54" t="s">
        <v>1323</v>
      </c>
      <c r="AG331" s="54" t="s">
        <v>3539</v>
      </c>
      <c r="AH331" s="54" t="s">
        <v>1571</v>
      </c>
      <c r="AI331" s="52" t="s">
        <v>3467</v>
      </c>
      <c r="AJ331" s="52"/>
      <c r="AK331" s="54" t="s">
        <v>1323</v>
      </c>
      <c r="AL331" s="54" t="s">
        <v>1571</v>
      </c>
      <c r="AM331" s="52" t="s">
        <v>3553</v>
      </c>
      <c r="AN331" s="119"/>
      <c r="AO331" s="119"/>
      <c r="AP331" s="119">
        <f t="shared" si="14"/>
        <v>95000</v>
      </c>
      <c r="AQ331" s="79">
        <v>242217</v>
      </c>
      <c r="AR331" s="79">
        <v>242217</v>
      </c>
      <c r="AS331" s="52"/>
      <c r="AT331" s="52"/>
      <c r="AU331" s="52"/>
      <c r="AV331" s="254"/>
      <c r="AW331" s="254"/>
      <c r="AX331" s="52"/>
    </row>
    <row r="332" spans="1:50" s="123" customFormat="1" ht="72" hidden="1" x14ac:dyDescent="0.2">
      <c r="A332" s="52" t="s">
        <v>44</v>
      </c>
      <c r="B332" s="52" t="s">
        <v>277</v>
      </c>
      <c r="C332" s="52" t="s">
        <v>276</v>
      </c>
      <c r="D332" s="52" t="s">
        <v>30</v>
      </c>
      <c r="E332" s="52" t="s">
        <v>454</v>
      </c>
      <c r="F332" s="121" t="s">
        <v>1903</v>
      </c>
      <c r="G332" s="52" t="s">
        <v>636</v>
      </c>
      <c r="H332" s="71" t="s">
        <v>270</v>
      </c>
      <c r="I332" s="71" t="s">
        <v>274</v>
      </c>
      <c r="J332" s="122">
        <v>9900</v>
      </c>
      <c r="K332" s="71"/>
      <c r="L332" s="71"/>
      <c r="M332" s="249" t="s">
        <v>137</v>
      </c>
      <c r="N332" s="19" t="s">
        <v>1322</v>
      </c>
      <c r="O332" s="48" t="s">
        <v>2829</v>
      </c>
      <c r="P332" s="48">
        <v>23086</v>
      </c>
      <c r="Q332" s="19" t="s">
        <v>2830</v>
      </c>
      <c r="R332" s="19" t="s">
        <v>1295</v>
      </c>
      <c r="S332" s="19" t="s">
        <v>128</v>
      </c>
      <c r="T332" s="19" t="s">
        <v>2831</v>
      </c>
      <c r="U332" s="18" t="s">
        <v>1557</v>
      </c>
      <c r="V332" s="19" t="s">
        <v>2832</v>
      </c>
      <c r="W332" s="17">
        <v>9900</v>
      </c>
      <c r="X332" s="18" t="s">
        <v>2828</v>
      </c>
      <c r="Y332" s="128">
        <v>23101</v>
      </c>
      <c r="Z332" s="17">
        <v>9900</v>
      </c>
      <c r="AA332" s="19">
        <v>7014167945</v>
      </c>
      <c r="AB332" s="48">
        <v>23089</v>
      </c>
      <c r="AC332" s="48">
        <v>23089</v>
      </c>
      <c r="AD332" s="17">
        <v>9900</v>
      </c>
      <c r="AE332" s="20" t="s">
        <v>2833</v>
      </c>
      <c r="AF332" s="54" t="s">
        <v>2833</v>
      </c>
      <c r="AG332" s="54" t="s">
        <v>3544</v>
      </c>
      <c r="AH332" s="52" t="s">
        <v>3475</v>
      </c>
      <c r="AI332" s="54" t="s">
        <v>2456</v>
      </c>
      <c r="AJ332" s="54"/>
      <c r="AK332" s="54" t="s">
        <v>1323</v>
      </c>
      <c r="AL332" s="54" t="s">
        <v>1571</v>
      </c>
      <c r="AM332" s="52" t="s">
        <v>3553</v>
      </c>
      <c r="AN332" s="122">
        <v>9900</v>
      </c>
      <c r="AO332" s="119"/>
      <c r="AP332" s="119">
        <f t="shared" si="14"/>
        <v>0</v>
      </c>
      <c r="AQ332" s="79">
        <v>242217</v>
      </c>
      <c r="AR332" s="79">
        <v>242217</v>
      </c>
      <c r="AS332" s="52"/>
      <c r="AT332" s="52"/>
      <c r="AU332" s="52"/>
      <c r="AV332" s="254"/>
      <c r="AW332" s="254"/>
      <c r="AX332" s="52"/>
    </row>
    <row r="333" spans="1:50" s="123" customFormat="1" ht="72" hidden="1" x14ac:dyDescent="0.2">
      <c r="A333" s="52" t="s">
        <v>44</v>
      </c>
      <c r="B333" s="52" t="s">
        <v>277</v>
      </c>
      <c r="C333" s="52" t="s">
        <v>276</v>
      </c>
      <c r="D333" s="52" t="s">
        <v>30</v>
      </c>
      <c r="E333" s="52" t="s">
        <v>454</v>
      </c>
      <c r="F333" s="121" t="s">
        <v>1904</v>
      </c>
      <c r="G333" s="52" t="s">
        <v>637</v>
      </c>
      <c r="H333" s="71" t="s">
        <v>270</v>
      </c>
      <c r="I333" s="71" t="s">
        <v>274</v>
      </c>
      <c r="J333" s="122">
        <v>19000</v>
      </c>
      <c r="K333" s="71"/>
      <c r="L333" s="71"/>
      <c r="M333" s="249" t="s">
        <v>137</v>
      </c>
      <c r="N333" s="19" t="s">
        <v>1322</v>
      </c>
      <c r="O333" s="48" t="s">
        <v>2829</v>
      </c>
      <c r="P333" s="48">
        <v>23086</v>
      </c>
      <c r="Q333" s="19" t="s">
        <v>2830</v>
      </c>
      <c r="R333" s="19" t="s">
        <v>1295</v>
      </c>
      <c r="S333" s="19" t="s">
        <v>128</v>
      </c>
      <c r="T333" s="19" t="s">
        <v>2831</v>
      </c>
      <c r="U333" s="18" t="s">
        <v>1557</v>
      </c>
      <c r="V333" s="19" t="s">
        <v>2832</v>
      </c>
      <c r="W333" s="17">
        <v>19000</v>
      </c>
      <c r="X333" s="18" t="s">
        <v>2828</v>
      </c>
      <c r="Y333" s="128">
        <v>23101</v>
      </c>
      <c r="Z333" s="17">
        <v>19000</v>
      </c>
      <c r="AA333" s="19">
        <v>7014167945</v>
      </c>
      <c r="AB333" s="48">
        <v>23089</v>
      </c>
      <c r="AC333" s="48">
        <v>23089</v>
      </c>
      <c r="AD333" s="17">
        <v>19000</v>
      </c>
      <c r="AE333" s="20" t="s">
        <v>2833</v>
      </c>
      <c r="AF333" s="54" t="s">
        <v>2833</v>
      </c>
      <c r="AG333" s="54" t="s">
        <v>3544</v>
      </c>
      <c r="AH333" s="52" t="s">
        <v>3475</v>
      </c>
      <c r="AI333" s="54" t="s">
        <v>2456</v>
      </c>
      <c r="AJ333" s="54"/>
      <c r="AK333" s="54" t="s">
        <v>1323</v>
      </c>
      <c r="AL333" s="54" t="s">
        <v>1571</v>
      </c>
      <c r="AM333" s="52" t="s">
        <v>3553</v>
      </c>
      <c r="AN333" s="122">
        <v>19000</v>
      </c>
      <c r="AO333" s="119"/>
      <c r="AP333" s="119">
        <f t="shared" si="14"/>
        <v>0</v>
      </c>
      <c r="AQ333" s="79">
        <v>242217</v>
      </c>
      <c r="AR333" s="79">
        <v>242217</v>
      </c>
      <c r="AS333" s="52"/>
      <c r="AT333" s="52"/>
      <c r="AU333" s="52"/>
      <c r="AV333" s="254"/>
      <c r="AW333" s="254"/>
      <c r="AX333" s="52"/>
    </row>
    <row r="334" spans="1:50" s="123" customFormat="1" ht="72" hidden="1" x14ac:dyDescent="0.2">
      <c r="A334" s="52" t="s">
        <v>44</v>
      </c>
      <c r="B334" s="52" t="s">
        <v>277</v>
      </c>
      <c r="C334" s="52" t="s">
        <v>276</v>
      </c>
      <c r="D334" s="52" t="s">
        <v>30</v>
      </c>
      <c r="E334" s="52" t="s">
        <v>454</v>
      </c>
      <c r="F334" s="121" t="s">
        <v>1905</v>
      </c>
      <c r="G334" s="52" t="s">
        <v>638</v>
      </c>
      <c r="H334" s="71" t="s">
        <v>270</v>
      </c>
      <c r="I334" s="71" t="s">
        <v>344</v>
      </c>
      <c r="J334" s="122">
        <v>38000</v>
      </c>
      <c r="K334" s="71"/>
      <c r="L334" s="71"/>
      <c r="M334" s="249" t="s">
        <v>137</v>
      </c>
      <c r="N334" s="19" t="s">
        <v>1322</v>
      </c>
      <c r="O334" s="48" t="s">
        <v>2829</v>
      </c>
      <c r="P334" s="48">
        <v>23086</v>
      </c>
      <c r="Q334" s="19" t="s">
        <v>2830</v>
      </c>
      <c r="R334" s="19" t="s">
        <v>1295</v>
      </c>
      <c r="S334" s="19" t="s">
        <v>128</v>
      </c>
      <c r="T334" s="19" t="s">
        <v>2831</v>
      </c>
      <c r="U334" s="18" t="s">
        <v>1557</v>
      </c>
      <c r="V334" s="19" t="s">
        <v>2832</v>
      </c>
      <c r="W334" s="17">
        <v>38000</v>
      </c>
      <c r="X334" s="18" t="s">
        <v>2828</v>
      </c>
      <c r="Y334" s="128">
        <v>23101</v>
      </c>
      <c r="Z334" s="17">
        <v>38000</v>
      </c>
      <c r="AA334" s="19">
        <v>7014167945</v>
      </c>
      <c r="AB334" s="48">
        <v>23089</v>
      </c>
      <c r="AC334" s="48">
        <v>23089</v>
      </c>
      <c r="AD334" s="17">
        <v>38000</v>
      </c>
      <c r="AE334" s="20" t="s">
        <v>2833</v>
      </c>
      <c r="AF334" s="54" t="s">
        <v>2833</v>
      </c>
      <c r="AG334" s="54" t="s">
        <v>3544</v>
      </c>
      <c r="AH334" s="52" t="s">
        <v>3475</v>
      </c>
      <c r="AI334" s="54" t="s">
        <v>2456</v>
      </c>
      <c r="AJ334" s="54"/>
      <c r="AK334" s="54" t="s">
        <v>1323</v>
      </c>
      <c r="AL334" s="54" t="s">
        <v>1571</v>
      </c>
      <c r="AM334" s="52" t="s">
        <v>3553</v>
      </c>
      <c r="AN334" s="122">
        <v>38000</v>
      </c>
      <c r="AO334" s="119"/>
      <c r="AP334" s="119">
        <f t="shared" si="14"/>
        <v>0</v>
      </c>
      <c r="AQ334" s="79">
        <v>242217</v>
      </c>
      <c r="AR334" s="79">
        <v>242217</v>
      </c>
      <c r="AS334" s="52"/>
      <c r="AT334" s="52"/>
      <c r="AU334" s="52"/>
      <c r="AV334" s="254"/>
      <c r="AW334" s="254"/>
      <c r="AX334" s="52"/>
    </row>
    <row r="335" spans="1:50" s="123" customFormat="1" ht="72" hidden="1" x14ac:dyDescent="0.2">
      <c r="A335" s="52" t="s">
        <v>44</v>
      </c>
      <c r="B335" s="52" t="s">
        <v>277</v>
      </c>
      <c r="C335" s="52" t="s">
        <v>276</v>
      </c>
      <c r="D335" s="52" t="s">
        <v>18</v>
      </c>
      <c r="E335" s="52" t="s">
        <v>454</v>
      </c>
      <c r="F335" s="121" t="s">
        <v>1906</v>
      </c>
      <c r="G335" s="52" t="s">
        <v>639</v>
      </c>
      <c r="H335" s="71" t="s">
        <v>270</v>
      </c>
      <c r="I335" s="71" t="s">
        <v>274</v>
      </c>
      <c r="J335" s="122">
        <v>150000</v>
      </c>
      <c r="K335" s="249" t="s">
        <v>137</v>
      </c>
      <c r="L335" s="71"/>
      <c r="M335" s="71"/>
      <c r="N335" s="48">
        <v>242214</v>
      </c>
      <c r="O335" s="19" t="s">
        <v>2834</v>
      </c>
      <c r="P335" s="48">
        <v>23090</v>
      </c>
      <c r="Q335" s="19" t="s">
        <v>2835</v>
      </c>
      <c r="R335" s="19" t="s">
        <v>12</v>
      </c>
      <c r="S335" s="19" t="s">
        <v>128</v>
      </c>
      <c r="T335" s="19" t="s">
        <v>2836</v>
      </c>
      <c r="U335" s="19" t="s">
        <v>2837</v>
      </c>
      <c r="V335" s="19" t="s">
        <v>2838</v>
      </c>
      <c r="W335" s="130">
        <v>150000</v>
      </c>
      <c r="X335" s="18" t="s">
        <v>2828</v>
      </c>
      <c r="Y335" s="128">
        <v>23150</v>
      </c>
      <c r="Z335" s="130">
        <v>150000</v>
      </c>
      <c r="AA335" s="19">
        <v>7014189271</v>
      </c>
      <c r="AB335" s="19"/>
      <c r="AC335" s="19"/>
      <c r="AD335" s="130">
        <v>150000</v>
      </c>
      <c r="AE335" s="20" t="s">
        <v>2548</v>
      </c>
      <c r="AF335" s="54" t="s">
        <v>2548</v>
      </c>
      <c r="AG335" s="52" t="s">
        <v>3544</v>
      </c>
      <c r="AH335" s="54" t="s">
        <v>3472</v>
      </c>
      <c r="AI335" s="54" t="s">
        <v>2456</v>
      </c>
      <c r="AJ335" s="54"/>
      <c r="AK335" s="54" t="s">
        <v>1324</v>
      </c>
      <c r="AL335" s="52" t="s">
        <v>1571</v>
      </c>
      <c r="AM335" s="52" t="s">
        <v>3553</v>
      </c>
      <c r="AN335" s="122">
        <v>150000</v>
      </c>
      <c r="AO335" s="119"/>
      <c r="AP335" s="119">
        <f t="shared" si="14"/>
        <v>0</v>
      </c>
      <c r="AQ335" s="79">
        <v>242217</v>
      </c>
      <c r="AR335" s="79">
        <v>242248</v>
      </c>
      <c r="AS335" s="81">
        <v>23131</v>
      </c>
      <c r="AT335" s="81">
        <v>23131</v>
      </c>
      <c r="AU335" s="79">
        <v>23132</v>
      </c>
      <c r="AV335" s="258">
        <v>150000</v>
      </c>
      <c r="AW335" s="119" t="s">
        <v>1557</v>
      </c>
      <c r="AX335" s="52"/>
    </row>
    <row r="336" spans="1:50" s="123" customFormat="1" ht="72" hidden="1" x14ac:dyDescent="0.2">
      <c r="A336" s="52" t="s">
        <v>44</v>
      </c>
      <c r="B336" s="52" t="s">
        <v>277</v>
      </c>
      <c r="C336" s="52" t="s">
        <v>276</v>
      </c>
      <c r="D336" s="52" t="s">
        <v>18</v>
      </c>
      <c r="E336" s="52" t="s">
        <v>454</v>
      </c>
      <c r="F336" s="121" t="s">
        <v>1907</v>
      </c>
      <c r="G336" s="52" t="s">
        <v>640</v>
      </c>
      <c r="H336" s="71" t="s">
        <v>303</v>
      </c>
      <c r="I336" s="71" t="s">
        <v>268</v>
      </c>
      <c r="J336" s="122">
        <v>200000</v>
      </c>
      <c r="K336" s="249" t="s">
        <v>137</v>
      </c>
      <c r="L336" s="71"/>
      <c r="M336" s="71"/>
      <c r="N336" s="48">
        <v>242214</v>
      </c>
      <c r="O336" s="19" t="s">
        <v>2834</v>
      </c>
      <c r="P336" s="48">
        <v>23090</v>
      </c>
      <c r="Q336" s="19" t="s">
        <v>2835</v>
      </c>
      <c r="R336" s="19" t="s">
        <v>12</v>
      </c>
      <c r="S336" s="19" t="s">
        <v>128</v>
      </c>
      <c r="T336" s="19" t="s">
        <v>2839</v>
      </c>
      <c r="U336" s="19" t="s">
        <v>2840</v>
      </c>
      <c r="V336" s="19" t="s">
        <v>2838</v>
      </c>
      <c r="W336" s="130">
        <v>200000</v>
      </c>
      <c r="X336" s="18" t="s">
        <v>2828</v>
      </c>
      <c r="Y336" s="128">
        <v>23150</v>
      </c>
      <c r="Z336" s="130">
        <v>200000</v>
      </c>
      <c r="AA336" s="19">
        <v>7014189271</v>
      </c>
      <c r="AB336" s="19"/>
      <c r="AC336" s="19"/>
      <c r="AD336" s="130">
        <v>200000</v>
      </c>
      <c r="AE336" s="20" t="s">
        <v>2548</v>
      </c>
      <c r="AF336" s="54" t="s">
        <v>2548</v>
      </c>
      <c r="AG336" s="52" t="s">
        <v>3544</v>
      </c>
      <c r="AH336" s="54" t="s">
        <v>3472</v>
      </c>
      <c r="AI336" s="54" t="s">
        <v>2456</v>
      </c>
      <c r="AJ336" s="54"/>
      <c r="AK336" s="54" t="s">
        <v>1324</v>
      </c>
      <c r="AL336" s="52" t="s">
        <v>1571</v>
      </c>
      <c r="AM336" s="52" t="s">
        <v>3553</v>
      </c>
      <c r="AN336" s="122">
        <v>200000</v>
      </c>
      <c r="AO336" s="119"/>
      <c r="AP336" s="119">
        <f t="shared" si="14"/>
        <v>0</v>
      </c>
      <c r="AQ336" s="79">
        <v>242217</v>
      </c>
      <c r="AR336" s="79">
        <v>242248</v>
      </c>
      <c r="AS336" s="81">
        <v>23131</v>
      </c>
      <c r="AT336" s="81">
        <v>23131</v>
      </c>
      <c r="AU336" s="79">
        <v>23132</v>
      </c>
      <c r="AV336" s="258">
        <v>200000</v>
      </c>
      <c r="AW336" s="119" t="s">
        <v>1557</v>
      </c>
      <c r="AX336" s="52"/>
    </row>
    <row r="337" spans="1:50" s="123" customFormat="1" ht="144" hidden="1" x14ac:dyDescent="0.2">
      <c r="A337" s="52" t="s">
        <v>44</v>
      </c>
      <c r="B337" s="52" t="s">
        <v>277</v>
      </c>
      <c r="C337" s="52" t="s">
        <v>276</v>
      </c>
      <c r="D337" s="52" t="s">
        <v>18</v>
      </c>
      <c r="E337" s="52" t="s">
        <v>454</v>
      </c>
      <c r="F337" s="121" t="s">
        <v>1908</v>
      </c>
      <c r="G337" s="52" t="s">
        <v>641</v>
      </c>
      <c r="H337" s="71" t="s">
        <v>269</v>
      </c>
      <c r="I337" s="71" t="s">
        <v>268</v>
      </c>
      <c r="J337" s="122">
        <v>160000</v>
      </c>
      <c r="K337" s="249" t="s">
        <v>137</v>
      </c>
      <c r="L337" s="71"/>
      <c r="M337" s="71"/>
      <c r="N337" s="48">
        <v>242214</v>
      </c>
      <c r="O337" s="19" t="s">
        <v>2834</v>
      </c>
      <c r="P337" s="48">
        <v>23090</v>
      </c>
      <c r="Q337" s="19" t="s">
        <v>2835</v>
      </c>
      <c r="R337" s="19" t="s">
        <v>12</v>
      </c>
      <c r="S337" s="19" t="s">
        <v>128</v>
      </c>
      <c r="T337" s="19" t="s">
        <v>2841</v>
      </c>
      <c r="U337" s="19" t="s">
        <v>2842</v>
      </c>
      <c r="V337" s="19" t="s">
        <v>2838</v>
      </c>
      <c r="W337" s="130">
        <v>160000</v>
      </c>
      <c r="X337" s="18" t="s">
        <v>2828</v>
      </c>
      <c r="Y337" s="128">
        <v>23150</v>
      </c>
      <c r="Z337" s="130">
        <v>160000</v>
      </c>
      <c r="AA337" s="19">
        <v>7014189271</v>
      </c>
      <c r="AB337" s="19"/>
      <c r="AC337" s="19"/>
      <c r="AD337" s="130">
        <v>160000</v>
      </c>
      <c r="AE337" s="20" t="s">
        <v>2548</v>
      </c>
      <c r="AF337" s="54" t="s">
        <v>2548</v>
      </c>
      <c r="AG337" s="52" t="s">
        <v>3544</v>
      </c>
      <c r="AH337" s="54" t="s">
        <v>3472</v>
      </c>
      <c r="AI337" s="54" t="s">
        <v>2456</v>
      </c>
      <c r="AJ337" s="54"/>
      <c r="AK337" s="54" t="s">
        <v>1324</v>
      </c>
      <c r="AL337" s="52" t="s">
        <v>1571</v>
      </c>
      <c r="AM337" s="52" t="s">
        <v>3553</v>
      </c>
      <c r="AN337" s="122">
        <v>160000</v>
      </c>
      <c r="AO337" s="119"/>
      <c r="AP337" s="119">
        <f t="shared" si="14"/>
        <v>0</v>
      </c>
      <c r="AQ337" s="79">
        <v>242217</v>
      </c>
      <c r="AR337" s="79">
        <v>242248</v>
      </c>
      <c r="AS337" s="81">
        <v>23131</v>
      </c>
      <c r="AT337" s="81">
        <v>23131</v>
      </c>
      <c r="AU337" s="79">
        <v>23132</v>
      </c>
      <c r="AV337" s="258">
        <v>160000</v>
      </c>
      <c r="AW337" s="119" t="s">
        <v>1557</v>
      </c>
      <c r="AX337" s="52"/>
    </row>
    <row r="338" spans="1:50" s="123" customFormat="1" ht="90" hidden="1" x14ac:dyDescent="0.2">
      <c r="A338" s="52" t="s">
        <v>44</v>
      </c>
      <c r="B338" s="52" t="s">
        <v>277</v>
      </c>
      <c r="C338" s="52" t="s">
        <v>276</v>
      </c>
      <c r="D338" s="52" t="s">
        <v>18</v>
      </c>
      <c r="E338" s="52" t="s">
        <v>454</v>
      </c>
      <c r="F338" s="121" t="s">
        <v>1909</v>
      </c>
      <c r="G338" s="52" t="s">
        <v>642</v>
      </c>
      <c r="H338" s="71" t="s">
        <v>269</v>
      </c>
      <c r="I338" s="71" t="s">
        <v>268</v>
      </c>
      <c r="J338" s="122">
        <v>200000</v>
      </c>
      <c r="K338" s="249" t="s">
        <v>137</v>
      </c>
      <c r="L338" s="71"/>
      <c r="M338" s="71"/>
      <c r="N338" s="48">
        <v>242214</v>
      </c>
      <c r="O338" s="19" t="s">
        <v>2834</v>
      </c>
      <c r="P338" s="48">
        <v>23090</v>
      </c>
      <c r="Q338" s="19" t="s">
        <v>2835</v>
      </c>
      <c r="R338" s="19" t="s">
        <v>12</v>
      </c>
      <c r="S338" s="19" t="s">
        <v>128</v>
      </c>
      <c r="T338" s="19" t="s">
        <v>2843</v>
      </c>
      <c r="U338" s="19" t="s">
        <v>2844</v>
      </c>
      <c r="V338" s="19" t="s">
        <v>2838</v>
      </c>
      <c r="W338" s="130">
        <v>200000</v>
      </c>
      <c r="X338" s="18" t="s">
        <v>2828</v>
      </c>
      <c r="Y338" s="128">
        <v>23150</v>
      </c>
      <c r="Z338" s="130">
        <v>200000</v>
      </c>
      <c r="AA338" s="19">
        <v>7014189271</v>
      </c>
      <c r="AB338" s="19"/>
      <c r="AC338" s="19"/>
      <c r="AD338" s="130">
        <v>200000</v>
      </c>
      <c r="AE338" s="20" t="s">
        <v>2548</v>
      </c>
      <c r="AF338" s="54" t="s">
        <v>2548</v>
      </c>
      <c r="AG338" s="52" t="s">
        <v>3544</v>
      </c>
      <c r="AH338" s="54" t="s">
        <v>3472</v>
      </c>
      <c r="AI338" s="54" t="s">
        <v>2456</v>
      </c>
      <c r="AJ338" s="54"/>
      <c r="AK338" s="54" t="s">
        <v>1324</v>
      </c>
      <c r="AL338" s="52" t="s">
        <v>1571</v>
      </c>
      <c r="AM338" s="52" t="s">
        <v>3553</v>
      </c>
      <c r="AN338" s="122">
        <v>200000</v>
      </c>
      <c r="AO338" s="119"/>
      <c r="AP338" s="119">
        <f t="shared" si="14"/>
        <v>0</v>
      </c>
      <c r="AQ338" s="79">
        <v>242217</v>
      </c>
      <c r="AR338" s="79">
        <v>242248</v>
      </c>
      <c r="AS338" s="81">
        <v>23131</v>
      </c>
      <c r="AT338" s="81">
        <v>23131</v>
      </c>
      <c r="AU338" s="79">
        <v>23132</v>
      </c>
      <c r="AV338" s="258">
        <v>200000</v>
      </c>
      <c r="AW338" s="119" t="s">
        <v>1557</v>
      </c>
      <c r="AX338" s="52"/>
    </row>
    <row r="339" spans="1:50" s="123" customFormat="1" ht="72" hidden="1" x14ac:dyDescent="0.2">
      <c r="A339" s="52" t="s">
        <v>44</v>
      </c>
      <c r="B339" s="52" t="s">
        <v>277</v>
      </c>
      <c r="C339" s="52" t="s">
        <v>276</v>
      </c>
      <c r="D339" s="52" t="s">
        <v>18</v>
      </c>
      <c r="E339" s="52" t="s">
        <v>454</v>
      </c>
      <c r="F339" s="121" t="s">
        <v>1910</v>
      </c>
      <c r="G339" s="52" t="s">
        <v>643</v>
      </c>
      <c r="H339" s="71" t="s">
        <v>269</v>
      </c>
      <c r="I339" s="71" t="s">
        <v>268</v>
      </c>
      <c r="J339" s="122">
        <v>400000</v>
      </c>
      <c r="K339" s="249" t="s">
        <v>137</v>
      </c>
      <c r="L339" s="71"/>
      <c r="M339" s="71"/>
      <c r="N339" s="48">
        <v>242214</v>
      </c>
      <c r="O339" s="19" t="s">
        <v>2834</v>
      </c>
      <c r="P339" s="48">
        <v>23090</v>
      </c>
      <c r="Q339" s="19" t="s">
        <v>2835</v>
      </c>
      <c r="R339" s="19" t="s">
        <v>12</v>
      </c>
      <c r="S339" s="19" t="s">
        <v>128</v>
      </c>
      <c r="T339" s="19" t="s">
        <v>2845</v>
      </c>
      <c r="U339" s="19" t="s">
        <v>2846</v>
      </c>
      <c r="V339" s="19" t="s">
        <v>2838</v>
      </c>
      <c r="W339" s="130">
        <v>400000</v>
      </c>
      <c r="X339" s="18" t="s">
        <v>2828</v>
      </c>
      <c r="Y339" s="128">
        <v>23150</v>
      </c>
      <c r="Z339" s="130">
        <v>400000</v>
      </c>
      <c r="AA339" s="19">
        <v>7014189271</v>
      </c>
      <c r="AB339" s="19"/>
      <c r="AC339" s="19"/>
      <c r="AD339" s="130">
        <v>400000</v>
      </c>
      <c r="AE339" s="20" t="s">
        <v>2548</v>
      </c>
      <c r="AF339" s="54" t="s">
        <v>2548</v>
      </c>
      <c r="AG339" s="52" t="s">
        <v>3544</v>
      </c>
      <c r="AH339" s="54" t="s">
        <v>3472</v>
      </c>
      <c r="AI339" s="54" t="s">
        <v>2456</v>
      </c>
      <c r="AJ339" s="54"/>
      <c r="AK339" s="54" t="s">
        <v>1324</v>
      </c>
      <c r="AL339" s="52" t="s">
        <v>1571</v>
      </c>
      <c r="AM339" s="52" t="s">
        <v>3553</v>
      </c>
      <c r="AN339" s="122">
        <v>400000</v>
      </c>
      <c r="AO339" s="119"/>
      <c r="AP339" s="119">
        <f t="shared" si="14"/>
        <v>0</v>
      </c>
      <c r="AQ339" s="79">
        <v>242217</v>
      </c>
      <c r="AR339" s="79">
        <v>242248</v>
      </c>
      <c r="AS339" s="81">
        <v>23131</v>
      </c>
      <c r="AT339" s="81">
        <v>23131</v>
      </c>
      <c r="AU339" s="79">
        <v>23132</v>
      </c>
      <c r="AV339" s="258">
        <v>400000</v>
      </c>
      <c r="AW339" s="119" t="s">
        <v>1557</v>
      </c>
      <c r="AX339" s="52"/>
    </row>
    <row r="340" spans="1:50" s="123" customFormat="1" ht="72" hidden="1" x14ac:dyDescent="0.2">
      <c r="A340" s="52" t="s">
        <v>44</v>
      </c>
      <c r="B340" s="52" t="s">
        <v>277</v>
      </c>
      <c r="C340" s="52" t="s">
        <v>276</v>
      </c>
      <c r="D340" s="52" t="s">
        <v>18</v>
      </c>
      <c r="E340" s="52" t="s">
        <v>454</v>
      </c>
      <c r="F340" s="121" t="s">
        <v>1911</v>
      </c>
      <c r="G340" s="52" t="s">
        <v>644</v>
      </c>
      <c r="H340" s="71" t="s">
        <v>269</v>
      </c>
      <c r="I340" s="71" t="s">
        <v>268</v>
      </c>
      <c r="J340" s="122">
        <v>360000</v>
      </c>
      <c r="K340" s="249" t="s">
        <v>137</v>
      </c>
      <c r="L340" s="71"/>
      <c r="M340" s="71"/>
      <c r="N340" s="48">
        <v>242214</v>
      </c>
      <c r="O340" s="19" t="s">
        <v>2834</v>
      </c>
      <c r="P340" s="48">
        <v>23090</v>
      </c>
      <c r="Q340" s="19" t="s">
        <v>2835</v>
      </c>
      <c r="R340" s="19" t="s">
        <v>12</v>
      </c>
      <c r="S340" s="19" t="s">
        <v>128</v>
      </c>
      <c r="T340" s="19" t="s">
        <v>2845</v>
      </c>
      <c r="U340" s="19" t="s">
        <v>2846</v>
      </c>
      <c r="V340" s="19" t="s">
        <v>2838</v>
      </c>
      <c r="W340" s="130">
        <v>360000</v>
      </c>
      <c r="X340" s="18" t="s">
        <v>2828</v>
      </c>
      <c r="Y340" s="128">
        <v>23150</v>
      </c>
      <c r="Z340" s="130">
        <v>360000</v>
      </c>
      <c r="AA340" s="19">
        <v>7014189271</v>
      </c>
      <c r="AB340" s="19"/>
      <c r="AC340" s="19"/>
      <c r="AD340" s="130">
        <v>360000</v>
      </c>
      <c r="AE340" s="20" t="s">
        <v>2548</v>
      </c>
      <c r="AF340" s="54" t="s">
        <v>2548</v>
      </c>
      <c r="AG340" s="52" t="s">
        <v>3544</v>
      </c>
      <c r="AH340" s="54" t="s">
        <v>3472</v>
      </c>
      <c r="AI340" s="54" t="s">
        <v>2456</v>
      </c>
      <c r="AJ340" s="54"/>
      <c r="AK340" s="54" t="s">
        <v>1324</v>
      </c>
      <c r="AL340" s="52" t="s">
        <v>1571</v>
      </c>
      <c r="AM340" s="52" t="s">
        <v>3553</v>
      </c>
      <c r="AN340" s="122">
        <v>360000</v>
      </c>
      <c r="AO340" s="119"/>
      <c r="AP340" s="119">
        <f t="shared" si="14"/>
        <v>0</v>
      </c>
      <c r="AQ340" s="79">
        <v>242217</v>
      </c>
      <c r="AR340" s="79">
        <v>242248</v>
      </c>
      <c r="AS340" s="81">
        <v>23131</v>
      </c>
      <c r="AT340" s="81">
        <v>23131</v>
      </c>
      <c r="AU340" s="79">
        <v>23132</v>
      </c>
      <c r="AV340" s="258">
        <v>360000</v>
      </c>
      <c r="AW340" s="119" t="s">
        <v>1557</v>
      </c>
      <c r="AX340" s="52"/>
    </row>
    <row r="341" spans="1:50" s="123" customFormat="1" ht="72" hidden="1" x14ac:dyDescent="0.2">
      <c r="A341" s="52" t="s">
        <v>44</v>
      </c>
      <c r="B341" s="52" t="s">
        <v>277</v>
      </c>
      <c r="C341" s="52" t="s">
        <v>276</v>
      </c>
      <c r="D341" s="52" t="s">
        <v>18</v>
      </c>
      <c r="E341" s="52" t="s">
        <v>454</v>
      </c>
      <c r="F341" s="121" t="s">
        <v>1912</v>
      </c>
      <c r="G341" s="52" t="s">
        <v>645</v>
      </c>
      <c r="H341" s="71" t="s">
        <v>269</v>
      </c>
      <c r="I341" s="71" t="s">
        <v>273</v>
      </c>
      <c r="J341" s="122">
        <v>300000</v>
      </c>
      <c r="K341" s="249" t="s">
        <v>137</v>
      </c>
      <c r="L341" s="71"/>
      <c r="M341" s="71"/>
      <c r="N341" s="48">
        <v>242214</v>
      </c>
      <c r="O341" s="19" t="s">
        <v>2834</v>
      </c>
      <c r="P341" s="48">
        <v>23090</v>
      </c>
      <c r="Q341" s="19" t="s">
        <v>2835</v>
      </c>
      <c r="R341" s="19" t="s">
        <v>12</v>
      </c>
      <c r="S341" s="19" t="s">
        <v>128</v>
      </c>
      <c r="T341" s="19" t="s">
        <v>2847</v>
      </c>
      <c r="U341" s="19" t="s">
        <v>2848</v>
      </c>
      <c r="V341" s="19" t="s">
        <v>2838</v>
      </c>
      <c r="W341" s="130">
        <v>280000</v>
      </c>
      <c r="X341" s="18" t="s">
        <v>2828</v>
      </c>
      <c r="Y341" s="128">
        <v>23150</v>
      </c>
      <c r="Z341" s="130">
        <v>280000</v>
      </c>
      <c r="AA341" s="19">
        <v>7014189271</v>
      </c>
      <c r="AB341" s="19"/>
      <c r="AC341" s="19"/>
      <c r="AD341" s="130">
        <v>280000</v>
      </c>
      <c r="AE341" s="20" t="s">
        <v>2548</v>
      </c>
      <c r="AF341" s="54" t="s">
        <v>2548</v>
      </c>
      <c r="AG341" s="52" t="s">
        <v>3544</v>
      </c>
      <c r="AH341" s="54" t="s">
        <v>3472</v>
      </c>
      <c r="AI341" s="54" t="s">
        <v>2456</v>
      </c>
      <c r="AJ341" s="54"/>
      <c r="AK341" s="54" t="s">
        <v>1324</v>
      </c>
      <c r="AL341" s="52" t="s">
        <v>1571</v>
      </c>
      <c r="AM341" s="52" t="s">
        <v>3553</v>
      </c>
      <c r="AN341" s="119">
        <v>280000</v>
      </c>
      <c r="AO341" s="119"/>
      <c r="AP341" s="119">
        <f t="shared" si="14"/>
        <v>20000</v>
      </c>
      <c r="AQ341" s="79">
        <v>242217</v>
      </c>
      <c r="AR341" s="79">
        <v>242248</v>
      </c>
      <c r="AS341" s="81">
        <v>23131</v>
      </c>
      <c r="AT341" s="81">
        <v>23131</v>
      </c>
      <c r="AU341" s="79">
        <v>23132</v>
      </c>
      <c r="AV341" s="258">
        <v>280000</v>
      </c>
      <c r="AW341" s="119">
        <v>20000</v>
      </c>
      <c r="AX341" s="52"/>
    </row>
    <row r="342" spans="1:50" s="123" customFormat="1" ht="72" hidden="1" x14ac:dyDescent="0.2">
      <c r="A342" s="52" t="s">
        <v>44</v>
      </c>
      <c r="B342" s="52" t="s">
        <v>277</v>
      </c>
      <c r="C342" s="52" t="s">
        <v>276</v>
      </c>
      <c r="D342" s="52" t="s">
        <v>18</v>
      </c>
      <c r="E342" s="52" t="s">
        <v>454</v>
      </c>
      <c r="F342" s="121" t="s">
        <v>1913</v>
      </c>
      <c r="G342" s="52" t="s">
        <v>646</v>
      </c>
      <c r="H342" s="71" t="s">
        <v>270</v>
      </c>
      <c r="I342" s="71" t="s">
        <v>273</v>
      </c>
      <c r="J342" s="122">
        <v>70000</v>
      </c>
      <c r="K342" s="249" t="s">
        <v>137</v>
      </c>
      <c r="L342" s="71"/>
      <c r="M342" s="71"/>
      <c r="N342" s="48">
        <v>242214</v>
      </c>
      <c r="O342" s="19" t="s">
        <v>2834</v>
      </c>
      <c r="P342" s="48">
        <v>23090</v>
      </c>
      <c r="Q342" s="19" t="s">
        <v>2835</v>
      </c>
      <c r="R342" s="19" t="s">
        <v>12</v>
      </c>
      <c r="S342" s="19" t="s">
        <v>128</v>
      </c>
      <c r="T342" s="19" t="s">
        <v>2849</v>
      </c>
      <c r="U342" s="19" t="s">
        <v>2850</v>
      </c>
      <c r="V342" s="19" t="s">
        <v>2838</v>
      </c>
      <c r="W342" s="130">
        <v>55000</v>
      </c>
      <c r="X342" s="18" t="s">
        <v>2828</v>
      </c>
      <c r="Y342" s="128">
        <v>23150</v>
      </c>
      <c r="Z342" s="130">
        <v>55000</v>
      </c>
      <c r="AA342" s="19">
        <v>7014189271</v>
      </c>
      <c r="AB342" s="19"/>
      <c r="AC342" s="19"/>
      <c r="AD342" s="130">
        <v>55000</v>
      </c>
      <c r="AE342" s="20" t="s">
        <v>2548</v>
      </c>
      <c r="AF342" s="54" t="s">
        <v>2548</v>
      </c>
      <c r="AG342" s="52" t="s">
        <v>3544</v>
      </c>
      <c r="AH342" s="54" t="s">
        <v>3472</v>
      </c>
      <c r="AI342" s="54" t="s">
        <v>2456</v>
      </c>
      <c r="AJ342" s="54"/>
      <c r="AK342" s="54" t="s">
        <v>1324</v>
      </c>
      <c r="AL342" s="52" t="s">
        <v>1571</v>
      </c>
      <c r="AM342" s="52" t="s">
        <v>3553</v>
      </c>
      <c r="AN342" s="119">
        <v>55000</v>
      </c>
      <c r="AO342" s="119"/>
      <c r="AP342" s="119">
        <f t="shared" si="14"/>
        <v>15000</v>
      </c>
      <c r="AQ342" s="79">
        <v>242217</v>
      </c>
      <c r="AR342" s="79">
        <v>242248</v>
      </c>
      <c r="AS342" s="81">
        <v>23131</v>
      </c>
      <c r="AT342" s="81">
        <v>23131</v>
      </c>
      <c r="AU342" s="79">
        <v>23132</v>
      </c>
      <c r="AV342" s="258">
        <v>55000</v>
      </c>
      <c r="AW342" s="119">
        <v>15000</v>
      </c>
      <c r="AX342" s="52"/>
    </row>
    <row r="343" spans="1:50" s="123" customFormat="1" ht="72" hidden="1" x14ac:dyDescent="0.2">
      <c r="A343" s="52" t="s">
        <v>44</v>
      </c>
      <c r="B343" s="52" t="s">
        <v>277</v>
      </c>
      <c r="C343" s="52" t="s">
        <v>276</v>
      </c>
      <c r="D343" s="52" t="s">
        <v>18</v>
      </c>
      <c r="E343" s="52" t="s">
        <v>454</v>
      </c>
      <c r="F343" s="121" t="s">
        <v>1914</v>
      </c>
      <c r="G343" s="52" t="s">
        <v>647</v>
      </c>
      <c r="H343" s="71" t="s">
        <v>270</v>
      </c>
      <c r="I343" s="71" t="s">
        <v>273</v>
      </c>
      <c r="J343" s="122">
        <v>150000</v>
      </c>
      <c r="K343" s="249" t="s">
        <v>137</v>
      </c>
      <c r="L343" s="71"/>
      <c r="M343" s="71"/>
      <c r="N343" s="48">
        <v>242214</v>
      </c>
      <c r="O343" s="19" t="s">
        <v>2834</v>
      </c>
      <c r="P343" s="48">
        <v>23090</v>
      </c>
      <c r="Q343" s="19" t="s">
        <v>2835</v>
      </c>
      <c r="R343" s="19" t="s">
        <v>12</v>
      </c>
      <c r="S343" s="19" t="s">
        <v>128</v>
      </c>
      <c r="T343" s="19" t="s">
        <v>2851</v>
      </c>
      <c r="U343" s="19" t="s">
        <v>2852</v>
      </c>
      <c r="V343" s="19" t="s">
        <v>2838</v>
      </c>
      <c r="W343" s="130">
        <v>135000</v>
      </c>
      <c r="X343" s="18" t="s">
        <v>2828</v>
      </c>
      <c r="Y343" s="128">
        <v>23150</v>
      </c>
      <c r="Z343" s="130">
        <v>135000</v>
      </c>
      <c r="AA343" s="19">
        <v>7014189271</v>
      </c>
      <c r="AB343" s="19"/>
      <c r="AC343" s="19"/>
      <c r="AD343" s="130">
        <v>135000</v>
      </c>
      <c r="AE343" s="20" t="s">
        <v>2548</v>
      </c>
      <c r="AF343" s="54" t="s">
        <v>2548</v>
      </c>
      <c r="AG343" s="52" t="s">
        <v>3544</v>
      </c>
      <c r="AH343" s="54" t="s">
        <v>3472</v>
      </c>
      <c r="AI343" s="54" t="s">
        <v>2456</v>
      </c>
      <c r="AJ343" s="54"/>
      <c r="AK343" s="54" t="s">
        <v>1324</v>
      </c>
      <c r="AL343" s="52" t="s">
        <v>1571</v>
      </c>
      <c r="AM343" s="52" t="s">
        <v>3553</v>
      </c>
      <c r="AN343" s="119">
        <v>135000</v>
      </c>
      <c r="AO343" s="119"/>
      <c r="AP343" s="119">
        <f t="shared" si="14"/>
        <v>15000</v>
      </c>
      <c r="AQ343" s="79">
        <v>242217</v>
      </c>
      <c r="AR343" s="79">
        <v>242248</v>
      </c>
      <c r="AS343" s="81">
        <v>23131</v>
      </c>
      <c r="AT343" s="81">
        <v>23131</v>
      </c>
      <c r="AU343" s="79">
        <v>23132</v>
      </c>
      <c r="AV343" s="258">
        <v>135000</v>
      </c>
      <c r="AW343" s="119">
        <v>15000</v>
      </c>
      <c r="AX343" s="52"/>
    </row>
    <row r="344" spans="1:50" s="123" customFormat="1" ht="72" hidden="1" x14ac:dyDescent="0.2">
      <c r="A344" s="52" t="s">
        <v>44</v>
      </c>
      <c r="B344" s="52" t="s">
        <v>277</v>
      </c>
      <c r="C344" s="52" t="s">
        <v>276</v>
      </c>
      <c r="D344" s="52" t="s">
        <v>18</v>
      </c>
      <c r="E344" s="52" t="s">
        <v>454</v>
      </c>
      <c r="F344" s="121" t="s">
        <v>1915</v>
      </c>
      <c r="G344" s="52" t="s">
        <v>648</v>
      </c>
      <c r="H344" s="71" t="s">
        <v>269</v>
      </c>
      <c r="I344" s="71" t="s">
        <v>268</v>
      </c>
      <c r="J344" s="122">
        <v>200000</v>
      </c>
      <c r="K344" s="249" t="s">
        <v>137</v>
      </c>
      <c r="L344" s="71"/>
      <c r="M344" s="71"/>
      <c r="N344" s="48">
        <v>242214</v>
      </c>
      <c r="O344" s="19" t="s">
        <v>2834</v>
      </c>
      <c r="P344" s="48">
        <v>23090</v>
      </c>
      <c r="Q344" s="19" t="s">
        <v>2835</v>
      </c>
      <c r="R344" s="19" t="s">
        <v>12</v>
      </c>
      <c r="S344" s="19" t="s">
        <v>128</v>
      </c>
      <c r="T344" s="19" t="s">
        <v>2853</v>
      </c>
      <c r="U344" s="19" t="s">
        <v>2854</v>
      </c>
      <c r="V344" s="19" t="s">
        <v>2838</v>
      </c>
      <c r="W344" s="130">
        <v>200000</v>
      </c>
      <c r="X344" s="18" t="s">
        <v>2828</v>
      </c>
      <c r="Y344" s="128">
        <v>23150</v>
      </c>
      <c r="Z344" s="130">
        <v>200000</v>
      </c>
      <c r="AA344" s="19">
        <v>7014189271</v>
      </c>
      <c r="AB344" s="19"/>
      <c r="AC344" s="19"/>
      <c r="AD344" s="130">
        <v>200000</v>
      </c>
      <c r="AE344" s="20" t="s">
        <v>2548</v>
      </c>
      <c r="AF344" s="54" t="s">
        <v>2548</v>
      </c>
      <c r="AG344" s="52" t="s">
        <v>3544</v>
      </c>
      <c r="AH344" s="54" t="s">
        <v>3472</v>
      </c>
      <c r="AI344" s="54" t="s">
        <v>2456</v>
      </c>
      <c r="AJ344" s="54"/>
      <c r="AK344" s="54" t="s">
        <v>1324</v>
      </c>
      <c r="AL344" s="52" t="s">
        <v>1571</v>
      </c>
      <c r="AM344" s="52" t="s">
        <v>3553</v>
      </c>
      <c r="AN344" s="122">
        <v>200000</v>
      </c>
      <c r="AO344" s="119"/>
      <c r="AP344" s="119">
        <f t="shared" si="14"/>
        <v>0</v>
      </c>
      <c r="AQ344" s="79">
        <v>242217</v>
      </c>
      <c r="AR344" s="79">
        <v>242248</v>
      </c>
      <c r="AS344" s="81">
        <v>23131</v>
      </c>
      <c r="AT344" s="81">
        <v>23131</v>
      </c>
      <c r="AU344" s="79">
        <v>23132</v>
      </c>
      <c r="AV344" s="258">
        <v>200000</v>
      </c>
      <c r="AW344" s="119" t="s">
        <v>1557</v>
      </c>
      <c r="AX344" s="52"/>
    </row>
    <row r="345" spans="1:50" s="123" customFormat="1" ht="72" hidden="1" x14ac:dyDescent="0.2">
      <c r="A345" s="52" t="s">
        <v>44</v>
      </c>
      <c r="B345" s="52" t="s">
        <v>277</v>
      </c>
      <c r="C345" s="52" t="s">
        <v>276</v>
      </c>
      <c r="D345" s="52" t="s">
        <v>18</v>
      </c>
      <c r="E345" s="52" t="s">
        <v>454</v>
      </c>
      <c r="F345" s="121" t="s">
        <v>1916</v>
      </c>
      <c r="G345" s="52" t="s">
        <v>649</v>
      </c>
      <c r="H345" s="71" t="s">
        <v>269</v>
      </c>
      <c r="I345" s="71" t="s">
        <v>275</v>
      </c>
      <c r="J345" s="122">
        <v>400000</v>
      </c>
      <c r="K345" s="249" t="s">
        <v>137</v>
      </c>
      <c r="L345" s="71"/>
      <c r="M345" s="71"/>
      <c r="N345" s="48">
        <v>242214</v>
      </c>
      <c r="O345" s="19" t="s">
        <v>2834</v>
      </c>
      <c r="P345" s="48">
        <v>23090</v>
      </c>
      <c r="Q345" s="19" t="s">
        <v>2835</v>
      </c>
      <c r="R345" s="19" t="s">
        <v>12</v>
      </c>
      <c r="S345" s="19" t="s">
        <v>128</v>
      </c>
      <c r="T345" s="19" t="s">
        <v>2855</v>
      </c>
      <c r="U345" s="19" t="s">
        <v>2856</v>
      </c>
      <c r="V345" s="19" t="s">
        <v>2838</v>
      </c>
      <c r="W345" s="130">
        <v>400000</v>
      </c>
      <c r="X345" s="18" t="s">
        <v>2828</v>
      </c>
      <c r="Y345" s="128">
        <v>23150</v>
      </c>
      <c r="Z345" s="130">
        <v>400000</v>
      </c>
      <c r="AA345" s="19">
        <v>7014189271</v>
      </c>
      <c r="AB345" s="19"/>
      <c r="AC345" s="19"/>
      <c r="AD345" s="130">
        <v>400000</v>
      </c>
      <c r="AE345" s="20" t="s">
        <v>2548</v>
      </c>
      <c r="AF345" s="54" t="s">
        <v>2548</v>
      </c>
      <c r="AG345" s="52" t="s">
        <v>3544</v>
      </c>
      <c r="AH345" s="54" t="s">
        <v>3472</v>
      </c>
      <c r="AI345" s="54" t="s">
        <v>2456</v>
      </c>
      <c r="AJ345" s="54"/>
      <c r="AK345" s="54" t="s">
        <v>1324</v>
      </c>
      <c r="AL345" s="52" t="s">
        <v>1571</v>
      </c>
      <c r="AM345" s="52" t="s">
        <v>3553</v>
      </c>
      <c r="AN345" s="122">
        <v>400000</v>
      </c>
      <c r="AO345" s="119"/>
      <c r="AP345" s="119">
        <f t="shared" si="14"/>
        <v>0</v>
      </c>
      <c r="AQ345" s="79">
        <v>242217</v>
      </c>
      <c r="AR345" s="79">
        <v>242248</v>
      </c>
      <c r="AS345" s="81">
        <v>23131</v>
      </c>
      <c r="AT345" s="81">
        <v>23131</v>
      </c>
      <c r="AU345" s="79">
        <v>23132</v>
      </c>
      <c r="AV345" s="258">
        <v>400000</v>
      </c>
      <c r="AW345" s="119" t="s">
        <v>1557</v>
      </c>
      <c r="AX345" s="52"/>
    </row>
    <row r="346" spans="1:50" s="123" customFormat="1" ht="72" hidden="1" x14ac:dyDescent="0.2">
      <c r="A346" s="52" t="s">
        <v>44</v>
      </c>
      <c r="B346" s="52" t="s">
        <v>277</v>
      </c>
      <c r="C346" s="52" t="s">
        <v>276</v>
      </c>
      <c r="D346" s="52" t="s">
        <v>33</v>
      </c>
      <c r="E346" s="52" t="s">
        <v>454</v>
      </c>
      <c r="F346" s="121" t="s">
        <v>1917</v>
      </c>
      <c r="G346" s="52" t="s">
        <v>650</v>
      </c>
      <c r="H346" s="71" t="s">
        <v>270</v>
      </c>
      <c r="I346" s="71" t="s">
        <v>274</v>
      </c>
      <c r="J346" s="122">
        <v>75000</v>
      </c>
      <c r="K346" s="249" t="s">
        <v>137</v>
      </c>
      <c r="L346" s="71"/>
      <c r="M346" s="71"/>
      <c r="N346" s="48">
        <v>23073</v>
      </c>
      <c r="O346" s="19" t="s">
        <v>2857</v>
      </c>
      <c r="P346" s="48">
        <v>23093</v>
      </c>
      <c r="Q346" s="19" t="s">
        <v>2858</v>
      </c>
      <c r="R346" s="19" t="s">
        <v>1297</v>
      </c>
      <c r="S346" s="19" t="s">
        <v>128</v>
      </c>
      <c r="T346" s="18" t="s">
        <v>1557</v>
      </c>
      <c r="U346" s="18" t="s">
        <v>1557</v>
      </c>
      <c r="V346" s="19" t="s">
        <v>2859</v>
      </c>
      <c r="W346" s="74">
        <v>71000</v>
      </c>
      <c r="X346" s="18" t="s">
        <v>2828</v>
      </c>
      <c r="Y346" s="128">
        <v>23183</v>
      </c>
      <c r="Z346" s="74">
        <v>71000</v>
      </c>
      <c r="AA346" s="19">
        <v>7014189312</v>
      </c>
      <c r="AB346" s="19"/>
      <c r="AC346" s="19"/>
      <c r="AD346" s="74">
        <v>71000</v>
      </c>
      <c r="AE346" s="20" t="s">
        <v>2548</v>
      </c>
      <c r="AF346" s="54" t="s">
        <v>2548</v>
      </c>
      <c r="AG346" s="52" t="s">
        <v>3544</v>
      </c>
      <c r="AH346" s="54" t="s">
        <v>3472</v>
      </c>
      <c r="AI346" s="54" t="s">
        <v>2456</v>
      </c>
      <c r="AJ346" s="54"/>
      <c r="AK346" s="54" t="s">
        <v>1325</v>
      </c>
      <c r="AL346" s="54" t="s">
        <v>1571</v>
      </c>
      <c r="AM346" s="52" t="s">
        <v>3553</v>
      </c>
      <c r="AN346" s="119">
        <v>71000</v>
      </c>
      <c r="AO346" s="119"/>
      <c r="AP346" s="119">
        <f t="shared" si="14"/>
        <v>4000</v>
      </c>
      <c r="AQ346" s="79">
        <v>242217</v>
      </c>
      <c r="AR346" s="79">
        <v>242248</v>
      </c>
      <c r="AS346" s="81">
        <v>23183</v>
      </c>
      <c r="AT346" s="81">
        <v>23183</v>
      </c>
      <c r="AU346" s="79">
        <v>23193</v>
      </c>
      <c r="AV346" s="82">
        <v>71000</v>
      </c>
      <c r="AW346" s="119">
        <v>4000</v>
      </c>
      <c r="AX346" s="52"/>
    </row>
    <row r="347" spans="1:50" s="123" customFormat="1" ht="72" hidden="1" x14ac:dyDescent="0.2">
      <c r="A347" s="52" t="s">
        <v>44</v>
      </c>
      <c r="B347" s="52" t="s">
        <v>277</v>
      </c>
      <c r="C347" s="52" t="s">
        <v>276</v>
      </c>
      <c r="D347" s="52" t="s">
        <v>33</v>
      </c>
      <c r="E347" s="52" t="s">
        <v>454</v>
      </c>
      <c r="F347" s="121" t="s">
        <v>1918</v>
      </c>
      <c r="G347" s="52" t="s">
        <v>651</v>
      </c>
      <c r="H347" s="71" t="s">
        <v>269</v>
      </c>
      <c r="I347" s="71" t="s">
        <v>274</v>
      </c>
      <c r="J347" s="122">
        <v>150000</v>
      </c>
      <c r="K347" s="249" t="s">
        <v>137</v>
      </c>
      <c r="L347" s="71"/>
      <c r="M347" s="71"/>
      <c r="N347" s="48">
        <v>23073</v>
      </c>
      <c r="O347" s="19" t="s">
        <v>2857</v>
      </c>
      <c r="P347" s="48">
        <v>23093</v>
      </c>
      <c r="Q347" s="19" t="s">
        <v>2858</v>
      </c>
      <c r="R347" s="19" t="s">
        <v>1297</v>
      </c>
      <c r="S347" s="19" t="s">
        <v>128</v>
      </c>
      <c r="T347" s="18" t="s">
        <v>1557</v>
      </c>
      <c r="U347" s="18" t="s">
        <v>1557</v>
      </c>
      <c r="V347" s="19" t="s">
        <v>2859</v>
      </c>
      <c r="W347" s="74">
        <v>147000</v>
      </c>
      <c r="X347" s="18" t="s">
        <v>2828</v>
      </c>
      <c r="Y347" s="128">
        <v>23183</v>
      </c>
      <c r="Z347" s="74">
        <v>147000</v>
      </c>
      <c r="AA347" s="19">
        <v>7014189312</v>
      </c>
      <c r="AB347" s="19"/>
      <c r="AC347" s="19"/>
      <c r="AD347" s="74">
        <v>147000</v>
      </c>
      <c r="AE347" s="20" t="s">
        <v>2548</v>
      </c>
      <c r="AF347" s="54" t="s">
        <v>2548</v>
      </c>
      <c r="AG347" s="52" t="s">
        <v>3544</v>
      </c>
      <c r="AH347" s="54" t="s">
        <v>3472</v>
      </c>
      <c r="AI347" s="54" t="s">
        <v>2456</v>
      </c>
      <c r="AJ347" s="54"/>
      <c r="AK347" s="54" t="s">
        <v>1325</v>
      </c>
      <c r="AL347" s="54" t="s">
        <v>1571</v>
      </c>
      <c r="AM347" s="52" t="s">
        <v>3553</v>
      </c>
      <c r="AN347" s="119">
        <v>147000</v>
      </c>
      <c r="AO347" s="119"/>
      <c r="AP347" s="119">
        <f t="shared" si="14"/>
        <v>3000</v>
      </c>
      <c r="AQ347" s="79">
        <v>242217</v>
      </c>
      <c r="AR347" s="79">
        <v>242248</v>
      </c>
      <c r="AS347" s="81">
        <v>23183</v>
      </c>
      <c r="AT347" s="81">
        <v>23183</v>
      </c>
      <c r="AU347" s="79">
        <v>23193</v>
      </c>
      <c r="AV347" s="82">
        <v>147000</v>
      </c>
      <c r="AW347" s="119">
        <v>3000</v>
      </c>
      <c r="AX347" s="52"/>
    </row>
    <row r="348" spans="1:50" s="123" customFormat="1" ht="72" hidden="1" x14ac:dyDescent="0.2">
      <c r="A348" s="52" t="s">
        <v>44</v>
      </c>
      <c r="B348" s="52" t="s">
        <v>277</v>
      </c>
      <c r="C348" s="52" t="s">
        <v>276</v>
      </c>
      <c r="D348" s="52" t="s">
        <v>33</v>
      </c>
      <c r="E348" s="52" t="s">
        <v>454</v>
      </c>
      <c r="F348" s="121" t="s">
        <v>1919</v>
      </c>
      <c r="G348" s="52" t="s">
        <v>652</v>
      </c>
      <c r="H348" s="71" t="s">
        <v>270</v>
      </c>
      <c r="I348" s="71" t="s">
        <v>274</v>
      </c>
      <c r="J348" s="122">
        <v>75000</v>
      </c>
      <c r="K348" s="249" t="s">
        <v>137</v>
      </c>
      <c r="L348" s="71"/>
      <c r="M348" s="71"/>
      <c r="N348" s="48">
        <v>23073</v>
      </c>
      <c r="O348" s="19" t="s">
        <v>2857</v>
      </c>
      <c r="P348" s="48">
        <v>23093</v>
      </c>
      <c r="Q348" s="19" t="s">
        <v>2858</v>
      </c>
      <c r="R348" s="19" t="s">
        <v>1297</v>
      </c>
      <c r="S348" s="19" t="s">
        <v>128</v>
      </c>
      <c r="T348" s="18" t="s">
        <v>1557</v>
      </c>
      <c r="U348" s="18" t="s">
        <v>1557</v>
      </c>
      <c r="V348" s="19" t="s">
        <v>2859</v>
      </c>
      <c r="W348" s="74">
        <v>73000</v>
      </c>
      <c r="X348" s="18" t="s">
        <v>2828</v>
      </c>
      <c r="Y348" s="128">
        <v>23183</v>
      </c>
      <c r="Z348" s="74">
        <v>73000</v>
      </c>
      <c r="AA348" s="19">
        <v>7014189312</v>
      </c>
      <c r="AB348" s="19"/>
      <c r="AC348" s="19"/>
      <c r="AD348" s="74">
        <v>73000</v>
      </c>
      <c r="AE348" s="20" t="s">
        <v>2548</v>
      </c>
      <c r="AF348" s="54" t="s">
        <v>2548</v>
      </c>
      <c r="AG348" s="52" t="s">
        <v>3544</v>
      </c>
      <c r="AH348" s="54" t="s">
        <v>3472</v>
      </c>
      <c r="AI348" s="54" t="s">
        <v>2456</v>
      </c>
      <c r="AJ348" s="54"/>
      <c r="AK348" s="54" t="s">
        <v>1325</v>
      </c>
      <c r="AL348" s="54" t="s">
        <v>1571</v>
      </c>
      <c r="AM348" s="52" t="s">
        <v>3553</v>
      </c>
      <c r="AN348" s="119">
        <v>73000</v>
      </c>
      <c r="AO348" s="119"/>
      <c r="AP348" s="119">
        <f t="shared" si="14"/>
        <v>2000</v>
      </c>
      <c r="AQ348" s="79">
        <v>242217</v>
      </c>
      <c r="AR348" s="79">
        <v>242248</v>
      </c>
      <c r="AS348" s="81">
        <v>23183</v>
      </c>
      <c r="AT348" s="81">
        <v>23183</v>
      </c>
      <c r="AU348" s="79">
        <v>23193</v>
      </c>
      <c r="AV348" s="82">
        <v>73000</v>
      </c>
      <c r="AW348" s="119">
        <v>2000</v>
      </c>
      <c r="AX348" s="52"/>
    </row>
    <row r="349" spans="1:50" s="123" customFormat="1" ht="72" hidden="1" x14ac:dyDescent="0.2">
      <c r="A349" s="52" t="s">
        <v>44</v>
      </c>
      <c r="B349" s="52" t="s">
        <v>277</v>
      </c>
      <c r="C349" s="52" t="s">
        <v>276</v>
      </c>
      <c r="D349" s="52" t="s">
        <v>33</v>
      </c>
      <c r="E349" s="52" t="s">
        <v>454</v>
      </c>
      <c r="F349" s="121" t="s">
        <v>1920</v>
      </c>
      <c r="G349" s="52" t="s">
        <v>653</v>
      </c>
      <c r="H349" s="71" t="s">
        <v>303</v>
      </c>
      <c r="I349" s="71" t="s">
        <v>274</v>
      </c>
      <c r="J349" s="122">
        <v>70000</v>
      </c>
      <c r="K349" s="249" t="s">
        <v>137</v>
      </c>
      <c r="L349" s="71"/>
      <c r="M349" s="71"/>
      <c r="N349" s="48">
        <v>23073</v>
      </c>
      <c r="O349" s="19" t="s">
        <v>2857</v>
      </c>
      <c r="P349" s="48">
        <v>23093</v>
      </c>
      <c r="Q349" s="19" t="s">
        <v>2858</v>
      </c>
      <c r="R349" s="19" t="s">
        <v>1297</v>
      </c>
      <c r="S349" s="19" t="s">
        <v>128</v>
      </c>
      <c r="T349" s="18" t="s">
        <v>1557</v>
      </c>
      <c r="U349" s="18" t="s">
        <v>1557</v>
      </c>
      <c r="V349" s="19" t="s">
        <v>2859</v>
      </c>
      <c r="W349" s="74">
        <v>60000</v>
      </c>
      <c r="X349" s="18" t="s">
        <v>2828</v>
      </c>
      <c r="Y349" s="128">
        <v>23183</v>
      </c>
      <c r="Z349" s="74">
        <v>60000</v>
      </c>
      <c r="AA349" s="19">
        <v>7014189312</v>
      </c>
      <c r="AB349" s="19"/>
      <c r="AC349" s="19"/>
      <c r="AD349" s="74">
        <v>60000</v>
      </c>
      <c r="AE349" s="20" t="s">
        <v>2548</v>
      </c>
      <c r="AF349" s="54" t="s">
        <v>2548</v>
      </c>
      <c r="AG349" s="52" t="s">
        <v>3544</v>
      </c>
      <c r="AH349" s="54" t="s">
        <v>3472</v>
      </c>
      <c r="AI349" s="54" t="s">
        <v>2456</v>
      </c>
      <c r="AJ349" s="54"/>
      <c r="AK349" s="54" t="s">
        <v>1325</v>
      </c>
      <c r="AL349" s="54" t="s">
        <v>1571</v>
      </c>
      <c r="AM349" s="52" t="s">
        <v>3553</v>
      </c>
      <c r="AN349" s="119">
        <v>60000</v>
      </c>
      <c r="AO349" s="119"/>
      <c r="AP349" s="119">
        <f t="shared" si="14"/>
        <v>10000</v>
      </c>
      <c r="AQ349" s="79">
        <v>242217</v>
      </c>
      <c r="AR349" s="79">
        <v>242248</v>
      </c>
      <c r="AS349" s="81">
        <v>23183</v>
      </c>
      <c r="AT349" s="81">
        <v>23183</v>
      </c>
      <c r="AU349" s="79">
        <v>23193</v>
      </c>
      <c r="AV349" s="82">
        <v>60000</v>
      </c>
      <c r="AW349" s="119">
        <v>10000</v>
      </c>
      <c r="AX349" s="52"/>
    </row>
    <row r="350" spans="1:50" s="123" customFormat="1" ht="72" hidden="1" x14ac:dyDescent="0.2">
      <c r="A350" s="52" t="s">
        <v>44</v>
      </c>
      <c r="B350" s="52" t="s">
        <v>277</v>
      </c>
      <c r="C350" s="52" t="s">
        <v>276</v>
      </c>
      <c r="D350" s="52" t="s">
        <v>33</v>
      </c>
      <c r="E350" s="52" t="s">
        <v>454</v>
      </c>
      <c r="F350" s="121" t="s">
        <v>1921</v>
      </c>
      <c r="G350" s="52" t="s">
        <v>654</v>
      </c>
      <c r="H350" s="71" t="s">
        <v>270</v>
      </c>
      <c r="I350" s="71" t="s">
        <v>274</v>
      </c>
      <c r="J350" s="122">
        <v>80000</v>
      </c>
      <c r="K350" s="249" t="s">
        <v>137</v>
      </c>
      <c r="L350" s="71"/>
      <c r="M350" s="71"/>
      <c r="N350" s="48">
        <v>23073</v>
      </c>
      <c r="O350" s="19" t="s">
        <v>2857</v>
      </c>
      <c r="P350" s="48">
        <v>23093</v>
      </c>
      <c r="Q350" s="19" t="s">
        <v>2858</v>
      </c>
      <c r="R350" s="19" t="s">
        <v>1297</v>
      </c>
      <c r="S350" s="19" t="s">
        <v>128</v>
      </c>
      <c r="T350" s="18" t="s">
        <v>1557</v>
      </c>
      <c r="U350" s="18" t="s">
        <v>1557</v>
      </c>
      <c r="V350" s="19" t="s">
        <v>2859</v>
      </c>
      <c r="W350" s="74">
        <v>77000</v>
      </c>
      <c r="X350" s="18" t="s">
        <v>2828</v>
      </c>
      <c r="Y350" s="128">
        <v>23183</v>
      </c>
      <c r="Z350" s="74">
        <v>77000</v>
      </c>
      <c r="AA350" s="19">
        <v>7014189312</v>
      </c>
      <c r="AB350" s="19"/>
      <c r="AC350" s="19"/>
      <c r="AD350" s="74">
        <v>77000</v>
      </c>
      <c r="AE350" s="20" t="s">
        <v>2548</v>
      </c>
      <c r="AF350" s="54" t="s">
        <v>2548</v>
      </c>
      <c r="AG350" s="52" t="s">
        <v>3544</v>
      </c>
      <c r="AH350" s="54" t="s">
        <v>3472</v>
      </c>
      <c r="AI350" s="54" t="s">
        <v>2456</v>
      </c>
      <c r="AJ350" s="54"/>
      <c r="AK350" s="54" t="s">
        <v>1325</v>
      </c>
      <c r="AL350" s="54" t="s">
        <v>1571</v>
      </c>
      <c r="AM350" s="52" t="s">
        <v>3553</v>
      </c>
      <c r="AN350" s="119">
        <v>77000</v>
      </c>
      <c r="AO350" s="119"/>
      <c r="AP350" s="119">
        <f t="shared" si="14"/>
        <v>3000</v>
      </c>
      <c r="AQ350" s="79">
        <v>242217</v>
      </c>
      <c r="AR350" s="79">
        <v>242248</v>
      </c>
      <c r="AS350" s="81">
        <v>23183</v>
      </c>
      <c r="AT350" s="81">
        <v>23183</v>
      </c>
      <c r="AU350" s="79">
        <v>23193</v>
      </c>
      <c r="AV350" s="82">
        <v>77000</v>
      </c>
      <c r="AW350" s="119">
        <v>3000</v>
      </c>
      <c r="AX350" s="52"/>
    </row>
    <row r="351" spans="1:50" s="123" customFormat="1" ht="72" hidden="1" x14ac:dyDescent="0.2">
      <c r="A351" s="52" t="s">
        <v>44</v>
      </c>
      <c r="B351" s="52" t="s">
        <v>277</v>
      </c>
      <c r="C351" s="52" t="s">
        <v>276</v>
      </c>
      <c r="D351" s="52" t="s">
        <v>33</v>
      </c>
      <c r="E351" s="52" t="s">
        <v>454</v>
      </c>
      <c r="F351" s="121" t="s">
        <v>1922</v>
      </c>
      <c r="G351" s="52" t="s">
        <v>655</v>
      </c>
      <c r="H351" s="71" t="s">
        <v>270</v>
      </c>
      <c r="I351" s="71" t="s">
        <v>274</v>
      </c>
      <c r="J351" s="122">
        <v>80000</v>
      </c>
      <c r="K351" s="249" t="s">
        <v>137</v>
      </c>
      <c r="L351" s="71"/>
      <c r="M351" s="71"/>
      <c r="N351" s="48">
        <v>23073</v>
      </c>
      <c r="O351" s="19" t="s">
        <v>2857</v>
      </c>
      <c r="P351" s="48">
        <v>23093</v>
      </c>
      <c r="Q351" s="19" t="s">
        <v>2858</v>
      </c>
      <c r="R351" s="19" t="s">
        <v>1297</v>
      </c>
      <c r="S351" s="19" t="s">
        <v>128</v>
      </c>
      <c r="T351" s="18" t="s">
        <v>1557</v>
      </c>
      <c r="U351" s="18" t="s">
        <v>1557</v>
      </c>
      <c r="V351" s="19" t="s">
        <v>2859</v>
      </c>
      <c r="W351" s="74">
        <v>77000</v>
      </c>
      <c r="X351" s="18" t="s">
        <v>2828</v>
      </c>
      <c r="Y351" s="128">
        <v>23183</v>
      </c>
      <c r="Z351" s="74">
        <v>77000</v>
      </c>
      <c r="AA351" s="19">
        <v>7014189312</v>
      </c>
      <c r="AB351" s="19"/>
      <c r="AC351" s="19"/>
      <c r="AD351" s="74">
        <v>77000</v>
      </c>
      <c r="AE351" s="20" t="s">
        <v>2548</v>
      </c>
      <c r="AF351" s="54" t="s">
        <v>2548</v>
      </c>
      <c r="AG351" s="52" t="s">
        <v>3544</v>
      </c>
      <c r="AH351" s="54" t="s">
        <v>3472</v>
      </c>
      <c r="AI351" s="54" t="s">
        <v>2456</v>
      </c>
      <c r="AJ351" s="54"/>
      <c r="AK351" s="54" t="s">
        <v>1325</v>
      </c>
      <c r="AL351" s="54" t="s">
        <v>1571</v>
      </c>
      <c r="AM351" s="52" t="s">
        <v>3553</v>
      </c>
      <c r="AN351" s="119">
        <v>77000</v>
      </c>
      <c r="AO351" s="119"/>
      <c r="AP351" s="119">
        <f t="shared" si="14"/>
        <v>3000</v>
      </c>
      <c r="AQ351" s="79">
        <v>242217</v>
      </c>
      <c r="AR351" s="79">
        <v>242248</v>
      </c>
      <c r="AS351" s="81">
        <v>23183</v>
      </c>
      <c r="AT351" s="81">
        <v>23183</v>
      </c>
      <c r="AU351" s="79">
        <v>23193</v>
      </c>
      <c r="AV351" s="82">
        <v>77000</v>
      </c>
      <c r="AW351" s="119">
        <v>3000</v>
      </c>
      <c r="AX351" s="52"/>
    </row>
    <row r="352" spans="1:50" s="123" customFormat="1" ht="72" hidden="1" x14ac:dyDescent="0.2">
      <c r="A352" s="52" t="s">
        <v>44</v>
      </c>
      <c r="B352" s="52" t="s">
        <v>277</v>
      </c>
      <c r="C352" s="52" t="s">
        <v>276</v>
      </c>
      <c r="D352" s="52" t="s">
        <v>10</v>
      </c>
      <c r="E352" s="52" t="s">
        <v>311</v>
      </c>
      <c r="F352" s="121" t="s">
        <v>1923</v>
      </c>
      <c r="G352" s="52" t="s">
        <v>656</v>
      </c>
      <c r="H352" s="71" t="s">
        <v>272</v>
      </c>
      <c r="I352" s="71" t="s">
        <v>271</v>
      </c>
      <c r="J352" s="122">
        <v>24000</v>
      </c>
      <c r="K352" s="71"/>
      <c r="L352" s="71"/>
      <c r="M352" s="249" t="s">
        <v>137</v>
      </c>
      <c r="N352" s="19" t="s">
        <v>1322</v>
      </c>
      <c r="O352" s="19" t="s">
        <v>2860</v>
      </c>
      <c r="P352" s="48">
        <v>23100</v>
      </c>
      <c r="Q352" s="19" t="s">
        <v>2861</v>
      </c>
      <c r="R352" s="19" t="s">
        <v>12</v>
      </c>
      <c r="S352" s="19" t="s">
        <v>128</v>
      </c>
      <c r="T352" s="19" t="s">
        <v>2862</v>
      </c>
      <c r="U352" s="19" t="s">
        <v>2863</v>
      </c>
      <c r="V352" s="19" t="s">
        <v>2864</v>
      </c>
      <c r="W352" s="74">
        <v>24000</v>
      </c>
      <c r="X352" s="18" t="s">
        <v>2828</v>
      </c>
      <c r="Y352" s="128">
        <v>23115</v>
      </c>
      <c r="Z352" s="74">
        <v>24000</v>
      </c>
      <c r="AA352" s="19">
        <v>7014241998</v>
      </c>
      <c r="AB352" s="48">
        <v>23103</v>
      </c>
      <c r="AC352" s="48">
        <v>23103</v>
      </c>
      <c r="AD352" s="74">
        <v>24000</v>
      </c>
      <c r="AE352" s="20" t="s">
        <v>2833</v>
      </c>
      <c r="AF352" s="54" t="s">
        <v>2548</v>
      </c>
      <c r="AG352" s="52" t="s">
        <v>3544</v>
      </c>
      <c r="AH352" s="54" t="s">
        <v>3472</v>
      </c>
      <c r="AI352" s="54" t="s">
        <v>2456</v>
      </c>
      <c r="AJ352" s="54"/>
      <c r="AK352" s="54" t="s">
        <v>1323</v>
      </c>
      <c r="AL352" s="54" t="s">
        <v>1571</v>
      </c>
      <c r="AM352" s="52" t="s">
        <v>3553</v>
      </c>
      <c r="AN352" s="122">
        <v>24000</v>
      </c>
      <c r="AO352" s="119"/>
      <c r="AP352" s="119">
        <f t="shared" si="14"/>
        <v>0</v>
      </c>
      <c r="AQ352" s="79">
        <v>242217</v>
      </c>
      <c r="AR352" s="79">
        <v>242217</v>
      </c>
      <c r="AS352" s="81">
        <v>23115</v>
      </c>
      <c r="AT352" s="81">
        <v>23115</v>
      </c>
      <c r="AU352" s="79">
        <v>23102</v>
      </c>
      <c r="AV352" s="82">
        <v>24000</v>
      </c>
      <c r="AW352" s="52">
        <v>0</v>
      </c>
      <c r="AX352" s="52"/>
    </row>
    <row r="353" spans="1:50" s="123" customFormat="1" ht="72" hidden="1" x14ac:dyDescent="0.2">
      <c r="A353" s="52" t="s">
        <v>44</v>
      </c>
      <c r="B353" s="52" t="s">
        <v>277</v>
      </c>
      <c r="C353" s="52" t="s">
        <v>276</v>
      </c>
      <c r="D353" s="52" t="s">
        <v>10</v>
      </c>
      <c r="E353" s="52" t="s">
        <v>311</v>
      </c>
      <c r="F353" s="121" t="s">
        <v>1924</v>
      </c>
      <c r="G353" s="52" t="s">
        <v>657</v>
      </c>
      <c r="H353" s="71" t="s">
        <v>269</v>
      </c>
      <c r="I353" s="71" t="s">
        <v>271</v>
      </c>
      <c r="J353" s="122">
        <v>8600</v>
      </c>
      <c r="K353" s="71"/>
      <c r="L353" s="71"/>
      <c r="M353" s="249" t="s">
        <v>137</v>
      </c>
      <c r="N353" s="19" t="s">
        <v>1322</v>
      </c>
      <c r="O353" s="19" t="s">
        <v>2860</v>
      </c>
      <c r="P353" s="48">
        <v>23100</v>
      </c>
      <c r="Q353" s="19" t="s">
        <v>2861</v>
      </c>
      <c r="R353" s="19" t="s">
        <v>12</v>
      </c>
      <c r="S353" s="19" t="s">
        <v>128</v>
      </c>
      <c r="T353" s="19" t="s">
        <v>2411</v>
      </c>
      <c r="U353" s="19" t="s">
        <v>2865</v>
      </c>
      <c r="V353" s="19" t="s">
        <v>2864</v>
      </c>
      <c r="W353" s="74">
        <v>8600</v>
      </c>
      <c r="X353" s="18" t="s">
        <v>2828</v>
      </c>
      <c r="Y353" s="128">
        <v>23115</v>
      </c>
      <c r="Z353" s="74">
        <v>8600</v>
      </c>
      <c r="AA353" s="19">
        <v>7014241998</v>
      </c>
      <c r="AB353" s="48">
        <v>23103</v>
      </c>
      <c r="AC353" s="48">
        <v>23103</v>
      </c>
      <c r="AD353" s="74">
        <v>8600</v>
      </c>
      <c r="AE353" s="20" t="s">
        <v>2833</v>
      </c>
      <c r="AF353" s="54" t="s">
        <v>2548</v>
      </c>
      <c r="AG353" s="52" t="s">
        <v>3544</v>
      </c>
      <c r="AH353" s="54" t="s">
        <v>3472</v>
      </c>
      <c r="AI353" s="54" t="s">
        <v>2456</v>
      </c>
      <c r="AJ353" s="54"/>
      <c r="AK353" s="54" t="s">
        <v>1323</v>
      </c>
      <c r="AL353" s="54" t="s">
        <v>1571</v>
      </c>
      <c r="AM353" s="52" t="s">
        <v>3553</v>
      </c>
      <c r="AN353" s="122">
        <v>8600</v>
      </c>
      <c r="AO353" s="119"/>
      <c r="AP353" s="119">
        <f t="shared" si="14"/>
        <v>0</v>
      </c>
      <c r="AQ353" s="79">
        <v>242217</v>
      </c>
      <c r="AR353" s="79">
        <v>242217</v>
      </c>
      <c r="AS353" s="81">
        <v>23115</v>
      </c>
      <c r="AT353" s="81">
        <v>23115</v>
      </c>
      <c r="AU353" s="79">
        <v>23102</v>
      </c>
      <c r="AV353" s="82">
        <v>8600</v>
      </c>
      <c r="AW353" s="52">
        <v>0</v>
      </c>
      <c r="AX353" s="52"/>
    </row>
    <row r="354" spans="1:50" s="123" customFormat="1" ht="72" hidden="1" x14ac:dyDescent="0.2">
      <c r="A354" s="52" t="s">
        <v>44</v>
      </c>
      <c r="B354" s="52" t="s">
        <v>277</v>
      </c>
      <c r="C354" s="52" t="s">
        <v>276</v>
      </c>
      <c r="D354" s="52" t="s">
        <v>10</v>
      </c>
      <c r="E354" s="52" t="s">
        <v>311</v>
      </c>
      <c r="F354" s="121" t="s">
        <v>1925</v>
      </c>
      <c r="G354" s="52" t="s">
        <v>658</v>
      </c>
      <c r="H354" s="71" t="s">
        <v>269</v>
      </c>
      <c r="I354" s="71" t="s">
        <v>271</v>
      </c>
      <c r="J354" s="122">
        <v>72000</v>
      </c>
      <c r="K354" s="71"/>
      <c r="L354" s="71"/>
      <c r="M354" s="249" t="s">
        <v>137</v>
      </c>
      <c r="N354" s="19" t="s">
        <v>1322</v>
      </c>
      <c r="O354" s="19" t="s">
        <v>2860</v>
      </c>
      <c r="P354" s="48">
        <v>23100</v>
      </c>
      <c r="Q354" s="19" t="s">
        <v>2861</v>
      </c>
      <c r="R354" s="19" t="s">
        <v>12</v>
      </c>
      <c r="S354" s="19" t="s">
        <v>128</v>
      </c>
      <c r="T354" s="19" t="s">
        <v>2866</v>
      </c>
      <c r="U354" s="19" t="s">
        <v>2867</v>
      </c>
      <c r="V354" s="19" t="s">
        <v>2864</v>
      </c>
      <c r="W354" s="74">
        <v>72000</v>
      </c>
      <c r="X354" s="18" t="s">
        <v>2828</v>
      </c>
      <c r="Y354" s="128">
        <v>23115</v>
      </c>
      <c r="Z354" s="74">
        <v>72000</v>
      </c>
      <c r="AA354" s="19">
        <v>7014241998</v>
      </c>
      <c r="AB354" s="48">
        <v>23103</v>
      </c>
      <c r="AC354" s="48">
        <v>23103</v>
      </c>
      <c r="AD354" s="74">
        <v>72000</v>
      </c>
      <c r="AE354" s="20" t="s">
        <v>2833</v>
      </c>
      <c r="AF354" s="54" t="s">
        <v>2548</v>
      </c>
      <c r="AG354" s="52" t="s">
        <v>3544</v>
      </c>
      <c r="AH354" s="54" t="s">
        <v>3472</v>
      </c>
      <c r="AI354" s="54" t="s">
        <v>2456</v>
      </c>
      <c r="AJ354" s="54"/>
      <c r="AK354" s="54" t="s">
        <v>1323</v>
      </c>
      <c r="AL354" s="54" t="s">
        <v>1571</v>
      </c>
      <c r="AM354" s="52" t="s">
        <v>3553</v>
      </c>
      <c r="AN354" s="122">
        <v>72000</v>
      </c>
      <c r="AO354" s="119"/>
      <c r="AP354" s="119">
        <f t="shared" si="14"/>
        <v>0</v>
      </c>
      <c r="AQ354" s="79">
        <v>242217</v>
      </c>
      <c r="AR354" s="79">
        <v>242217</v>
      </c>
      <c r="AS354" s="81">
        <v>23115</v>
      </c>
      <c r="AT354" s="81">
        <v>23115</v>
      </c>
      <c r="AU354" s="79">
        <v>23102</v>
      </c>
      <c r="AV354" s="82">
        <v>72000</v>
      </c>
      <c r="AW354" s="52">
        <v>0</v>
      </c>
      <c r="AX354" s="52"/>
    </row>
    <row r="355" spans="1:50" s="123" customFormat="1" ht="378" hidden="1" x14ac:dyDescent="0.2">
      <c r="A355" s="52" t="s">
        <v>44</v>
      </c>
      <c r="B355" s="52" t="s">
        <v>277</v>
      </c>
      <c r="C355" s="52" t="s">
        <v>17</v>
      </c>
      <c r="D355" s="52" t="s">
        <v>1566</v>
      </c>
      <c r="E355" s="52" t="s">
        <v>454</v>
      </c>
      <c r="F355" s="121" t="s">
        <v>2460</v>
      </c>
      <c r="G355" s="52" t="s">
        <v>1112</v>
      </c>
      <c r="H355" s="71" t="s">
        <v>270</v>
      </c>
      <c r="I355" s="71" t="s">
        <v>631</v>
      </c>
      <c r="J355" s="122">
        <v>58432000</v>
      </c>
      <c r="K355" s="249" t="s">
        <v>137</v>
      </c>
      <c r="L355" s="71"/>
      <c r="M355" s="71"/>
      <c r="N355" s="149">
        <v>21968</v>
      </c>
      <c r="O355" s="52" t="s">
        <v>1555</v>
      </c>
      <c r="P355" s="81">
        <v>22178</v>
      </c>
      <c r="Q355" s="52" t="s">
        <v>1556</v>
      </c>
      <c r="R355" s="52" t="s">
        <v>12</v>
      </c>
      <c r="S355" s="52" t="s">
        <v>128</v>
      </c>
      <c r="T355" s="71" t="s">
        <v>1557</v>
      </c>
      <c r="U355" s="71" t="s">
        <v>1557</v>
      </c>
      <c r="V355" s="71" t="s">
        <v>1558</v>
      </c>
      <c r="W355" s="52" t="s">
        <v>1560</v>
      </c>
      <c r="X355" s="71" t="s">
        <v>1559</v>
      </c>
      <c r="Y355" s="54" t="s">
        <v>3985</v>
      </c>
      <c r="Z355" s="54" t="s">
        <v>1562</v>
      </c>
      <c r="AA355" s="52" t="s">
        <v>2868</v>
      </c>
      <c r="AB355" s="54" t="s">
        <v>1563</v>
      </c>
      <c r="AC355" s="54" t="s">
        <v>1564</v>
      </c>
      <c r="AD355" s="54" t="s">
        <v>2869</v>
      </c>
      <c r="AE355" s="54" t="s">
        <v>2870</v>
      </c>
      <c r="AF355" s="54" t="s">
        <v>2870</v>
      </c>
      <c r="AG355" s="54" t="s">
        <v>3545</v>
      </c>
      <c r="AH355" s="52" t="s">
        <v>3483</v>
      </c>
      <c r="AI355" s="52" t="s">
        <v>3483</v>
      </c>
      <c r="AJ355" s="52"/>
      <c r="AK355" s="54" t="s">
        <v>1326</v>
      </c>
      <c r="AL355" s="54" t="s">
        <v>1572</v>
      </c>
      <c r="AM355" s="52" t="s">
        <v>3552</v>
      </c>
      <c r="AN355" s="119"/>
      <c r="AO355" s="119">
        <f>2011000+45797000</f>
        <v>47808000</v>
      </c>
      <c r="AP355" s="119">
        <f t="shared" si="14"/>
        <v>10624000</v>
      </c>
      <c r="AQ355" s="52"/>
      <c r="AR355" s="52"/>
      <c r="AS355" s="52"/>
      <c r="AT355" s="52"/>
      <c r="AU355" s="52"/>
      <c r="AV355" s="52"/>
      <c r="AW355" s="52"/>
      <c r="AX355" s="52"/>
    </row>
    <row r="356" spans="1:50" s="123" customFormat="1" ht="72" hidden="1" x14ac:dyDescent="0.2">
      <c r="A356" s="52" t="s">
        <v>44</v>
      </c>
      <c r="B356" s="52" t="s">
        <v>277</v>
      </c>
      <c r="C356" s="52" t="s">
        <v>17</v>
      </c>
      <c r="D356" s="52" t="s">
        <v>34</v>
      </c>
      <c r="E356" s="52" t="s">
        <v>454</v>
      </c>
      <c r="F356" s="121" t="s">
        <v>1926</v>
      </c>
      <c r="G356" s="52" t="s">
        <v>1124</v>
      </c>
      <c r="H356" s="71" t="s">
        <v>270</v>
      </c>
      <c r="I356" s="71" t="s">
        <v>1119</v>
      </c>
      <c r="J356" s="122">
        <v>3000000</v>
      </c>
      <c r="K356" s="249" t="s">
        <v>137</v>
      </c>
      <c r="L356" s="71"/>
      <c r="M356" s="71"/>
      <c r="N356" s="19" t="s">
        <v>2871</v>
      </c>
      <c r="O356" s="19"/>
      <c r="P356" s="19"/>
      <c r="Q356" s="19"/>
      <c r="R356" s="124"/>
      <c r="S356" s="124"/>
      <c r="T356" s="124"/>
      <c r="U356" s="124"/>
      <c r="V356" s="19"/>
      <c r="W356" s="19"/>
      <c r="X356" s="18"/>
      <c r="Y356" s="46"/>
      <c r="Z356" s="19"/>
      <c r="AA356" s="19"/>
      <c r="AB356" s="19"/>
      <c r="AC356" s="19"/>
      <c r="AD356" s="124"/>
      <c r="AE356" s="19" t="s">
        <v>3754</v>
      </c>
      <c r="AF356" s="52" t="s">
        <v>2441</v>
      </c>
      <c r="AG356" s="52" t="s">
        <v>3538</v>
      </c>
      <c r="AH356" s="52" t="s">
        <v>3452</v>
      </c>
      <c r="AI356" s="52" t="s">
        <v>3467</v>
      </c>
      <c r="AJ356" s="52"/>
      <c r="AK356" s="54" t="s">
        <v>1325</v>
      </c>
      <c r="AL356" s="54" t="s">
        <v>1571</v>
      </c>
      <c r="AM356" s="52" t="s">
        <v>3553</v>
      </c>
      <c r="AN356" s="119"/>
      <c r="AO356" s="119"/>
      <c r="AP356" s="119">
        <f t="shared" si="14"/>
        <v>3000000</v>
      </c>
      <c r="AQ356" s="79">
        <v>242217</v>
      </c>
      <c r="AR356" s="79">
        <v>242248</v>
      </c>
      <c r="AS356" s="52"/>
      <c r="AT356" s="52"/>
      <c r="AU356" s="52"/>
      <c r="AV356" s="52"/>
      <c r="AW356" s="52"/>
      <c r="AX356" s="52"/>
    </row>
    <row r="357" spans="1:50" s="123" customFormat="1" ht="72" hidden="1" x14ac:dyDescent="0.2">
      <c r="A357" s="52" t="s">
        <v>44</v>
      </c>
      <c r="B357" s="52" t="s">
        <v>277</v>
      </c>
      <c r="C357" s="52" t="s">
        <v>17</v>
      </c>
      <c r="D357" s="52" t="s">
        <v>34</v>
      </c>
      <c r="E357" s="52" t="s">
        <v>454</v>
      </c>
      <c r="F357" s="121" t="s">
        <v>1927</v>
      </c>
      <c r="G357" s="52" t="s">
        <v>1125</v>
      </c>
      <c r="H357" s="71" t="s">
        <v>270</v>
      </c>
      <c r="I357" s="71" t="s">
        <v>1122</v>
      </c>
      <c r="J357" s="122">
        <v>1800000</v>
      </c>
      <c r="K357" s="249" t="s">
        <v>137</v>
      </c>
      <c r="L357" s="71"/>
      <c r="M357" s="71"/>
      <c r="N357" s="19" t="s">
        <v>2871</v>
      </c>
      <c r="O357" s="19"/>
      <c r="P357" s="19"/>
      <c r="Q357" s="19"/>
      <c r="R357" s="124"/>
      <c r="S357" s="124"/>
      <c r="T357" s="124"/>
      <c r="U357" s="124"/>
      <c r="V357" s="19"/>
      <c r="W357" s="19"/>
      <c r="X357" s="18"/>
      <c r="Y357" s="46"/>
      <c r="Z357" s="19"/>
      <c r="AA357" s="19"/>
      <c r="AB357" s="19"/>
      <c r="AC357" s="19"/>
      <c r="AD357" s="124"/>
      <c r="AE357" s="19" t="s">
        <v>3755</v>
      </c>
      <c r="AF357" s="52" t="s">
        <v>2872</v>
      </c>
      <c r="AG357" s="52" t="s">
        <v>3537</v>
      </c>
      <c r="AH357" s="52" t="s">
        <v>3474</v>
      </c>
      <c r="AI357" s="52" t="s">
        <v>3467</v>
      </c>
      <c r="AJ357" s="52"/>
      <c r="AK357" s="54" t="s">
        <v>1325</v>
      </c>
      <c r="AL357" s="54" t="s">
        <v>1571</v>
      </c>
      <c r="AM357" s="52" t="s">
        <v>3553</v>
      </c>
      <c r="AN357" s="119"/>
      <c r="AO357" s="119"/>
      <c r="AP357" s="119">
        <f t="shared" si="14"/>
        <v>1800000</v>
      </c>
      <c r="AQ357" s="79">
        <v>242217</v>
      </c>
      <c r="AR357" s="79">
        <v>242248</v>
      </c>
      <c r="AS357" s="52"/>
      <c r="AT357" s="52"/>
      <c r="AU357" s="52"/>
      <c r="AV357" s="52"/>
      <c r="AW357" s="52"/>
      <c r="AX357" s="52"/>
    </row>
    <row r="358" spans="1:50" s="123" customFormat="1" ht="72" hidden="1" x14ac:dyDescent="0.2">
      <c r="A358" s="52" t="s">
        <v>45</v>
      </c>
      <c r="B358" s="52" t="s">
        <v>277</v>
      </c>
      <c r="C358" s="52" t="s">
        <v>276</v>
      </c>
      <c r="D358" s="52" t="s">
        <v>11</v>
      </c>
      <c r="E358" s="52" t="s">
        <v>454</v>
      </c>
      <c r="F358" s="121" t="s">
        <v>1928</v>
      </c>
      <c r="G358" s="52" t="s">
        <v>659</v>
      </c>
      <c r="H358" s="71" t="s">
        <v>660</v>
      </c>
      <c r="I358" s="71" t="s">
        <v>268</v>
      </c>
      <c r="J358" s="122">
        <v>280000</v>
      </c>
      <c r="K358" s="325"/>
      <c r="L358" s="114"/>
      <c r="M358" s="325" t="s">
        <v>3756</v>
      </c>
      <c r="N358" s="18"/>
      <c r="O358" s="18" t="s">
        <v>2625</v>
      </c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 t="s">
        <v>3757</v>
      </c>
      <c r="AB358" s="328"/>
      <c r="AC358" s="328"/>
      <c r="AD358" s="336"/>
      <c r="AE358" s="18" t="s">
        <v>2876</v>
      </c>
      <c r="AF358" s="71" t="s">
        <v>2876</v>
      </c>
      <c r="AG358" s="71" t="s">
        <v>3544</v>
      </c>
      <c r="AH358" s="52" t="s">
        <v>3475</v>
      </c>
      <c r="AI358" s="54" t="s">
        <v>2457</v>
      </c>
      <c r="AJ358" s="54"/>
      <c r="AK358" s="71" t="s">
        <v>1257</v>
      </c>
      <c r="AL358" s="52" t="s">
        <v>1569</v>
      </c>
      <c r="AM358" s="52" t="s">
        <v>3553</v>
      </c>
      <c r="AN358" s="122"/>
      <c r="AO358" s="122">
        <v>280000</v>
      </c>
      <c r="AP358" s="119">
        <f t="shared" si="14"/>
        <v>0</v>
      </c>
      <c r="AQ358" s="196" t="s">
        <v>2921</v>
      </c>
      <c r="AR358" s="196" t="s">
        <v>1327</v>
      </c>
      <c r="AS358" s="339" t="s">
        <v>2945</v>
      </c>
      <c r="AT358" s="18"/>
      <c r="AU358" s="18"/>
      <c r="AV358" s="18"/>
      <c r="AW358" s="18"/>
      <c r="AX358" s="18"/>
    </row>
    <row r="359" spans="1:50" s="123" customFormat="1" ht="72" hidden="1" x14ac:dyDescent="0.2">
      <c r="A359" s="52" t="s">
        <v>45</v>
      </c>
      <c r="B359" s="52" t="s">
        <v>277</v>
      </c>
      <c r="C359" s="52" t="s">
        <v>276</v>
      </c>
      <c r="D359" s="52" t="s">
        <v>11</v>
      </c>
      <c r="E359" s="52" t="s">
        <v>454</v>
      </c>
      <c r="F359" s="121" t="s">
        <v>1929</v>
      </c>
      <c r="G359" s="52" t="s">
        <v>661</v>
      </c>
      <c r="H359" s="71" t="s">
        <v>269</v>
      </c>
      <c r="I359" s="71" t="s">
        <v>662</v>
      </c>
      <c r="J359" s="122">
        <v>10000</v>
      </c>
      <c r="K359" s="325"/>
      <c r="L359" s="114"/>
      <c r="M359" s="325" t="s">
        <v>3756</v>
      </c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28"/>
      <c r="AC359" s="328"/>
      <c r="AD359" s="336"/>
      <c r="AE359" s="18" t="s">
        <v>2876</v>
      </c>
      <c r="AF359" s="71" t="s">
        <v>2876</v>
      </c>
      <c r="AG359" s="71" t="s">
        <v>3544</v>
      </c>
      <c r="AH359" s="52" t="s">
        <v>3475</v>
      </c>
      <c r="AI359" s="54" t="s">
        <v>2457</v>
      </c>
      <c r="AJ359" s="54"/>
      <c r="AK359" s="71" t="s">
        <v>1257</v>
      </c>
      <c r="AL359" s="52" t="s">
        <v>1569</v>
      </c>
      <c r="AM359" s="52" t="s">
        <v>3553</v>
      </c>
      <c r="AN359" s="122"/>
      <c r="AO359" s="122">
        <v>10000</v>
      </c>
      <c r="AP359" s="119">
        <f t="shared" si="14"/>
        <v>0</v>
      </c>
      <c r="AQ359" s="196" t="s">
        <v>2921</v>
      </c>
      <c r="AR359" s="196" t="s">
        <v>1331</v>
      </c>
      <c r="AS359" s="339" t="s">
        <v>2946</v>
      </c>
      <c r="AT359" s="18"/>
      <c r="AU359" s="18"/>
      <c r="AV359" s="18"/>
      <c r="AW359" s="18"/>
      <c r="AX359" s="18"/>
    </row>
    <row r="360" spans="1:50" s="123" customFormat="1" ht="72" hidden="1" x14ac:dyDescent="0.2">
      <c r="A360" s="52" t="s">
        <v>45</v>
      </c>
      <c r="B360" s="52" t="s">
        <v>277</v>
      </c>
      <c r="C360" s="52" t="s">
        <v>276</v>
      </c>
      <c r="D360" s="52" t="s">
        <v>11</v>
      </c>
      <c r="E360" s="52" t="s">
        <v>454</v>
      </c>
      <c r="F360" s="121" t="s">
        <v>1930</v>
      </c>
      <c r="G360" s="52" t="s">
        <v>663</v>
      </c>
      <c r="H360" s="71" t="s">
        <v>272</v>
      </c>
      <c r="I360" s="71" t="s">
        <v>662</v>
      </c>
      <c r="J360" s="122">
        <v>54000</v>
      </c>
      <c r="K360" s="325"/>
      <c r="L360" s="114"/>
      <c r="M360" s="325" t="s">
        <v>3756</v>
      </c>
      <c r="N360" s="18"/>
      <c r="O360" s="18" t="s">
        <v>2646</v>
      </c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28"/>
      <c r="AC360" s="328"/>
      <c r="AD360" s="336"/>
      <c r="AE360" s="18" t="s">
        <v>2876</v>
      </c>
      <c r="AF360" s="71" t="s">
        <v>2876</v>
      </c>
      <c r="AG360" s="71" t="s">
        <v>3544</v>
      </c>
      <c r="AH360" s="52" t="s">
        <v>3475</v>
      </c>
      <c r="AI360" s="54" t="s">
        <v>2457</v>
      </c>
      <c r="AJ360" s="54"/>
      <c r="AK360" s="71" t="s">
        <v>1257</v>
      </c>
      <c r="AL360" s="52" t="s">
        <v>1569</v>
      </c>
      <c r="AM360" s="52" t="s">
        <v>3553</v>
      </c>
      <c r="AN360" s="122"/>
      <c r="AO360" s="122">
        <v>54000</v>
      </c>
      <c r="AP360" s="119">
        <f t="shared" si="14"/>
        <v>0</v>
      </c>
      <c r="AQ360" s="196" t="s">
        <v>2947</v>
      </c>
      <c r="AR360" s="196" t="s">
        <v>1331</v>
      </c>
      <c r="AS360" s="339" t="s">
        <v>2948</v>
      </c>
      <c r="AT360" s="18"/>
      <c r="AU360" s="18"/>
      <c r="AV360" s="18"/>
      <c r="AW360" s="18"/>
      <c r="AX360" s="18"/>
    </row>
    <row r="361" spans="1:50" s="123" customFormat="1" ht="72" hidden="1" x14ac:dyDescent="0.2">
      <c r="A361" s="52" t="s">
        <v>45</v>
      </c>
      <c r="B361" s="52" t="s">
        <v>277</v>
      </c>
      <c r="C361" s="52" t="s">
        <v>276</v>
      </c>
      <c r="D361" s="52" t="s">
        <v>11</v>
      </c>
      <c r="E361" s="52" t="s">
        <v>454</v>
      </c>
      <c r="F361" s="121" t="s">
        <v>1931</v>
      </c>
      <c r="G361" s="52" t="s">
        <v>664</v>
      </c>
      <c r="H361" s="71" t="s">
        <v>319</v>
      </c>
      <c r="I361" s="71" t="s">
        <v>662</v>
      </c>
      <c r="J361" s="122">
        <v>48000</v>
      </c>
      <c r="K361" s="325"/>
      <c r="L361" s="114"/>
      <c r="M361" s="325" t="s">
        <v>3756</v>
      </c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28"/>
      <c r="AC361" s="328"/>
      <c r="AD361" s="336"/>
      <c r="AE361" s="18" t="s">
        <v>2876</v>
      </c>
      <c r="AF361" s="71" t="s">
        <v>2876</v>
      </c>
      <c r="AG361" s="71" t="s">
        <v>3544</v>
      </c>
      <c r="AH361" s="52" t="s">
        <v>2457</v>
      </c>
      <c r="AI361" s="54" t="s">
        <v>2457</v>
      </c>
      <c r="AJ361" s="54"/>
      <c r="AK361" s="71" t="s">
        <v>1257</v>
      </c>
      <c r="AL361" s="52" t="s">
        <v>1569</v>
      </c>
      <c r="AM361" s="52" t="s">
        <v>3552</v>
      </c>
      <c r="AN361" s="250"/>
      <c r="AO361" s="122">
        <v>48000</v>
      </c>
      <c r="AP361" s="119">
        <f t="shared" si="14"/>
        <v>0</v>
      </c>
      <c r="AQ361" s="196" t="s">
        <v>2949</v>
      </c>
      <c r="AR361" s="196" t="s">
        <v>1331</v>
      </c>
      <c r="AS361" s="339" t="s">
        <v>2946</v>
      </c>
      <c r="AT361" s="18"/>
      <c r="AU361" s="18"/>
      <c r="AV361" s="18"/>
      <c r="AW361" s="18"/>
      <c r="AX361" s="18"/>
    </row>
    <row r="362" spans="1:50" s="123" customFormat="1" ht="72" hidden="1" x14ac:dyDescent="0.2">
      <c r="A362" s="52" t="s">
        <v>45</v>
      </c>
      <c r="B362" s="52" t="s">
        <v>277</v>
      </c>
      <c r="C362" s="52" t="s">
        <v>276</v>
      </c>
      <c r="D362" s="52" t="s">
        <v>11</v>
      </c>
      <c r="E362" s="52" t="s">
        <v>454</v>
      </c>
      <c r="F362" s="121" t="s">
        <v>1932</v>
      </c>
      <c r="G362" s="52" t="s">
        <v>665</v>
      </c>
      <c r="H362" s="71" t="s">
        <v>459</v>
      </c>
      <c r="I362" s="71" t="s">
        <v>274</v>
      </c>
      <c r="J362" s="122">
        <v>240000</v>
      </c>
      <c r="K362" s="325"/>
      <c r="L362" s="114"/>
      <c r="M362" s="325" t="s">
        <v>3756</v>
      </c>
      <c r="N362" s="18"/>
      <c r="O362" s="18" t="s">
        <v>2592</v>
      </c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 t="s">
        <v>3758</v>
      </c>
      <c r="AB362" s="328"/>
      <c r="AC362" s="328"/>
      <c r="AD362" s="336"/>
      <c r="AE362" s="18" t="s">
        <v>2876</v>
      </c>
      <c r="AF362" s="71" t="s">
        <v>2876</v>
      </c>
      <c r="AG362" s="71" t="s">
        <v>3544</v>
      </c>
      <c r="AH362" s="52" t="s">
        <v>3475</v>
      </c>
      <c r="AI362" s="54" t="s">
        <v>2457</v>
      </c>
      <c r="AJ362" s="54"/>
      <c r="AK362" s="71" t="s">
        <v>1257</v>
      </c>
      <c r="AL362" s="52" t="s">
        <v>1569</v>
      </c>
      <c r="AM362" s="52" t="s">
        <v>3553</v>
      </c>
      <c r="AN362" s="122"/>
      <c r="AO362" s="122">
        <v>240000</v>
      </c>
      <c r="AP362" s="119">
        <f t="shared" si="14"/>
        <v>0</v>
      </c>
      <c r="AQ362" s="196" t="s">
        <v>2949</v>
      </c>
      <c r="AR362" s="196" t="s">
        <v>1331</v>
      </c>
      <c r="AS362" s="339" t="s">
        <v>2950</v>
      </c>
      <c r="AT362" s="18"/>
      <c r="AU362" s="18"/>
      <c r="AV362" s="18"/>
      <c r="AW362" s="18"/>
      <c r="AX362" s="18"/>
    </row>
    <row r="363" spans="1:50" s="123" customFormat="1" ht="72" hidden="1" x14ac:dyDescent="0.2">
      <c r="A363" s="52" t="s">
        <v>45</v>
      </c>
      <c r="B363" s="52" t="s">
        <v>277</v>
      </c>
      <c r="C363" s="52" t="s">
        <v>276</v>
      </c>
      <c r="D363" s="52" t="s">
        <v>11</v>
      </c>
      <c r="E363" s="52" t="s">
        <v>454</v>
      </c>
      <c r="F363" s="121" t="s">
        <v>1933</v>
      </c>
      <c r="G363" s="52" t="s">
        <v>666</v>
      </c>
      <c r="H363" s="71" t="s">
        <v>319</v>
      </c>
      <c r="I363" s="71" t="s">
        <v>631</v>
      </c>
      <c r="J363" s="122">
        <v>26000</v>
      </c>
      <c r="K363" s="325"/>
      <c r="L363" s="114"/>
      <c r="M363" s="325" t="s">
        <v>3756</v>
      </c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28"/>
      <c r="AC363" s="328"/>
      <c r="AD363" s="336"/>
      <c r="AE363" s="18" t="s">
        <v>2890</v>
      </c>
      <c r="AF363" s="71" t="s">
        <v>2890</v>
      </c>
      <c r="AG363" s="52" t="s">
        <v>3544</v>
      </c>
      <c r="AH363" s="52" t="s">
        <v>3472</v>
      </c>
      <c r="AI363" s="54" t="s">
        <v>2457</v>
      </c>
      <c r="AJ363" s="54"/>
      <c r="AK363" s="71" t="s">
        <v>1257</v>
      </c>
      <c r="AL363" s="52" t="s">
        <v>1569</v>
      </c>
      <c r="AM363" s="52" t="s">
        <v>3553</v>
      </c>
      <c r="AN363" s="122"/>
      <c r="AO363" s="122">
        <v>26000</v>
      </c>
      <c r="AP363" s="119">
        <f t="shared" si="14"/>
        <v>0</v>
      </c>
      <c r="AQ363" s="196" t="s">
        <v>1331</v>
      </c>
      <c r="AR363" s="196" t="s">
        <v>1331</v>
      </c>
      <c r="AS363" s="339" t="s">
        <v>1331</v>
      </c>
      <c r="AT363" s="18"/>
      <c r="AU363" s="18"/>
      <c r="AV363" s="18"/>
      <c r="AW363" s="18"/>
      <c r="AX363" s="18"/>
    </row>
    <row r="364" spans="1:50" s="123" customFormat="1" ht="72" hidden="1" x14ac:dyDescent="0.2">
      <c r="A364" s="52" t="s">
        <v>45</v>
      </c>
      <c r="B364" s="52" t="s">
        <v>277</v>
      </c>
      <c r="C364" s="52" t="s">
        <v>276</v>
      </c>
      <c r="D364" s="52" t="s">
        <v>11</v>
      </c>
      <c r="E364" s="52" t="s">
        <v>454</v>
      </c>
      <c r="F364" s="121" t="s">
        <v>1934</v>
      </c>
      <c r="G364" s="52" t="s">
        <v>667</v>
      </c>
      <c r="H364" s="71" t="s">
        <v>272</v>
      </c>
      <c r="I364" s="71" t="s">
        <v>631</v>
      </c>
      <c r="J364" s="122">
        <v>45000</v>
      </c>
      <c r="K364" s="325"/>
      <c r="L364" s="114"/>
      <c r="M364" s="325" t="s">
        <v>3756</v>
      </c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28"/>
      <c r="AC364" s="328"/>
      <c r="AD364" s="336"/>
      <c r="AE364" s="18" t="s">
        <v>2890</v>
      </c>
      <c r="AF364" s="71" t="s">
        <v>2890</v>
      </c>
      <c r="AG364" s="52" t="s">
        <v>3544</v>
      </c>
      <c r="AH364" s="52" t="s">
        <v>3472</v>
      </c>
      <c r="AI364" s="54" t="s">
        <v>2457</v>
      </c>
      <c r="AJ364" s="54"/>
      <c r="AK364" s="71" t="s">
        <v>1257</v>
      </c>
      <c r="AL364" s="52" t="s">
        <v>1569</v>
      </c>
      <c r="AM364" s="52" t="s">
        <v>3553</v>
      </c>
      <c r="AN364" s="122"/>
      <c r="AO364" s="122">
        <v>45000</v>
      </c>
      <c r="AP364" s="119">
        <f t="shared" si="14"/>
        <v>0</v>
      </c>
      <c r="AQ364" s="196" t="s">
        <v>1331</v>
      </c>
      <c r="AR364" s="196" t="s">
        <v>1331</v>
      </c>
      <c r="AS364" s="339" t="s">
        <v>1331</v>
      </c>
      <c r="AT364" s="18"/>
      <c r="AU364" s="18"/>
      <c r="AV364" s="18"/>
      <c r="AW364" s="18"/>
      <c r="AX364" s="18"/>
    </row>
    <row r="365" spans="1:50" s="123" customFormat="1" ht="72" hidden="1" x14ac:dyDescent="0.2">
      <c r="A365" s="52" t="s">
        <v>45</v>
      </c>
      <c r="B365" s="52" t="s">
        <v>277</v>
      </c>
      <c r="C365" s="52" t="s">
        <v>276</v>
      </c>
      <c r="D365" s="52" t="s">
        <v>11</v>
      </c>
      <c r="E365" s="52" t="s">
        <v>454</v>
      </c>
      <c r="F365" s="121" t="s">
        <v>1935</v>
      </c>
      <c r="G365" s="52" t="s">
        <v>668</v>
      </c>
      <c r="H365" s="71" t="s">
        <v>269</v>
      </c>
      <c r="I365" s="71" t="s">
        <v>631</v>
      </c>
      <c r="J365" s="122">
        <v>40000</v>
      </c>
      <c r="K365" s="325"/>
      <c r="L365" s="114"/>
      <c r="M365" s="325" t="s">
        <v>3756</v>
      </c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28"/>
      <c r="AC365" s="328"/>
      <c r="AD365" s="336"/>
      <c r="AE365" s="18" t="s">
        <v>2876</v>
      </c>
      <c r="AF365" s="71" t="s">
        <v>2890</v>
      </c>
      <c r="AG365" s="52" t="s">
        <v>3544</v>
      </c>
      <c r="AH365" s="52" t="s">
        <v>3472</v>
      </c>
      <c r="AI365" s="54" t="s">
        <v>2457</v>
      </c>
      <c r="AJ365" s="54"/>
      <c r="AK365" s="71" t="s">
        <v>1257</v>
      </c>
      <c r="AL365" s="52" t="s">
        <v>1569</v>
      </c>
      <c r="AM365" s="52" t="s">
        <v>3553</v>
      </c>
      <c r="AN365" s="122"/>
      <c r="AO365" s="122">
        <v>40000</v>
      </c>
      <c r="AP365" s="119">
        <f t="shared" si="14"/>
        <v>0</v>
      </c>
      <c r="AQ365" s="196" t="s">
        <v>1331</v>
      </c>
      <c r="AR365" s="196" t="s">
        <v>1331</v>
      </c>
      <c r="AS365" s="339" t="s">
        <v>1331</v>
      </c>
      <c r="AT365" s="18"/>
      <c r="AU365" s="18"/>
      <c r="AV365" s="18"/>
      <c r="AW365" s="18"/>
      <c r="AX365" s="18"/>
    </row>
    <row r="366" spans="1:50" s="123" customFormat="1" ht="72" hidden="1" x14ac:dyDescent="0.2">
      <c r="A366" s="52" t="s">
        <v>45</v>
      </c>
      <c r="B366" s="52" t="s">
        <v>277</v>
      </c>
      <c r="C366" s="52" t="s">
        <v>276</v>
      </c>
      <c r="D366" s="52" t="s">
        <v>11</v>
      </c>
      <c r="E366" s="52" t="s">
        <v>454</v>
      </c>
      <c r="F366" s="121" t="s">
        <v>1936</v>
      </c>
      <c r="G366" s="52" t="s">
        <v>669</v>
      </c>
      <c r="H366" s="71" t="s">
        <v>303</v>
      </c>
      <c r="I366" s="71" t="s">
        <v>631</v>
      </c>
      <c r="J366" s="122">
        <v>120000</v>
      </c>
      <c r="K366" s="325"/>
      <c r="L366" s="114"/>
      <c r="M366" s="325" t="s">
        <v>3756</v>
      </c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28"/>
      <c r="AC366" s="328"/>
      <c r="AD366" s="336"/>
      <c r="AE366" s="18" t="s">
        <v>2876</v>
      </c>
      <c r="AF366" s="71" t="s">
        <v>1330</v>
      </c>
      <c r="AG366" s="52" t="s">
        <v>3544</v>
      </c>
      <c r="AH366" s="52" t="s">
        <v>3470</v>
      </c>
      <c r="AI366" s="54" t="s">
        <v>2457</v>
      </c>
      <c r="AJ366" s="54"/>
      <c r="AK366" s="71" t="s">
        <v>1257</v>
      </c>
      <c r="AL366" s="52" t="s">
        <v>1569</v>
      </c>
      <c r="AM366" s="52" t="s">
        <v>3553</v>
      </c>
      <c r="AN366" s="122"/>
      <c r="AO366" s="122">
        <v>120000</v>
      </c>
      <c r="AP366" s="119">
        <f t="shared" si="14"/>
        <v>0</v>
      </c>
      <c r="AQ366" s="196" t="s">
        <v>1331</v>
      </c>
      <c r="AR366" s="196" t="s">
        <v>1331</v>
      </c>
      <c r="AS366" s="339" t="s">
        <v>1331</v>
      </c>
      <c r="AT366" s="18"/>
      <c r="AU366" s="18"/>
      <c r="AV366" s="18"/>
      <c r="AW366" s="18"/>
      <c r="AX366" s="18"/>
    </row>
    <row r="367" spans="1:50" s="123" customFormat="1" ht="72" hidden="1" x14ac:dyDescent="0.2">
      <c r="A367" s="52" t="s">
        <v>45</v>
      </c>
      <c r="B367" s="52" t="s">
        <v>277</v>
      </c>
      <c r="C367" s="52" t="s">
        <v>276</v>
      </c>
      <c r="D367" s="52" t="s">
        <v>11</v>
      </c>
      <c r="E367" s="52" t="s">
        <v>454</v>
      </c>
      <c r="F367" s="121" t="s">
        <v>1937</v>
      </c>
      <c r="G367" s="52" t="s">
        <v>670</v>
      </c>
      <c r="H367" s="71" t="s">
        <v>270</v>
      </c>
      <c r="I367" s="71" t="s">
        <v>274</v>
      </c>
      <c r="J367" s="122">
        <v>3500</v>
      </c>
      <c r="K367" s="325"/>
      <c r="L367" s="114"/>
      <c r="M367" s="325" t="s">
        <v>3756</v>
      </c>
      <c r="N367" s="18"/>
      <c r="O367" s="18" t="s">
        <v>2650</v>
      </c>
      <c r="P367" s="36" t="s">
        <v>2883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>
        <v>3500</v>
      </c>
      <c r="AA367" s="36" t="s">
        <v>3759</v>
      </c>
      <c r="AB367" s="328"/>
      <c r="AC367" s="328"/>
      <c r="AD367" s="336"/>
      <c r="AE367" s="18" t="s">
        <v>2876</v>
      </c>
      <c r="AF367" s="71" t="s">
        <v>2876</v>
      </c>
      <c r="AG367" s="71" t="s">
        <v>3544</v>
      </c>
      <c r="AH367" s="52" t="s">
        <v>2457</v>
      </c>
      <c r="AI367" s="54" t="s">
        <v>2457</v>
      </c>
      <c r="AJ367" s="54"/>
      <c r="AK367" s="71" t="s">
        <v>1257</v>
      </c>
      <c r="AL367" s="52" t="s">
        <v>1569</v>
      </c>
      <c r="AM367" s="52" t="s">
        <v>3552</v>
      </c>
      <c r="AN367" s="250"/>
      <c r="AO367" s="122">
        <v>3500</v>
      </c>
      <c r="AP367" s="119">
        <f t="shared" si="14"/>
        <v>0</v>
      </c>
      <c r="AQ367" s="196" t="s">
        <v>1331</v>
      </c>
      <c r="AR367" s="196" t="s">
        <v>1331</v>
      </c>
      <c r="AS367" s="339" t="s">
        <v>1331</v>
      </c>
      <c r="AT367" s="18"/>
      <c r="AU367" s="18"/>
      <c r="AV367" s="18"/>
      <c r="AW367" s="18"/>
      <c r="AX367" s="18"/>
    </row>
    <row r="368" spans="1:50" s="268" customFormat="1" ht="72" hidden="1" x14ac:dyDescent="0.2">
      <c r="A368" s="54" t="s">
        <v>45</v>
      </c>
      <c r="B368" s="52" t="s">
        <v>277</v>
      </c>
      <c r="C368" s="54" t="s">
        <v>276</v>
      </c>
      <c r="D368" s="52" t="s">
        <v>21</v>
      </c>
      <c r="E368" s="52" t="s">
        <v>454</v>
      </c>
      <c r="F368" s="252" t="s">
        <v>1938</v>
      </c>
      <c r="G368" s="54" t="s">
        <v>671</v>
      </c>
      <c r="H368" s="54" t="s">
        <v>270</v>
      </c>
      <c r="I368" s="54" t="s">
        <v>271</v>
      </c>
      <c r="J368" s="272">
        <v>18000</v>
      </c>
      <c r="K368" s="116"/>
      <c r="L368" s="114"/>
      <c r="M368" s="325" t="s">
        <v>3756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>
        <v>18000</v>
      </c>
      <c r="AA368" s="36" t="s">
        <v>2903</v>
      </c>
      <c r="AB368" s="328"/>
      <c r="AC368" s="328"/>
      <c r="AD368" s="336"/>
      <c r="AE368" s="18" t="s">
        <v>2876</v>
      </c>
      <c r="AF368" s="71" t="s">
        <v>2904</v>
      </c>
      <c r="AG368" s="71" t="s">
        <v>3544</v>
      </c>
      <c r="AH368" s="71" t="s">
        <v>3472</v>
      </c>
      <c r="AI368" s="54" t="s">
        <v>2457</v>
      </c>
      <c r="AJ368" s="54"/>
      <c r="AK368" s="71" t="s">
        <v>1330</v>
      </c>
      <c r="AL368" s="71" t="s">
        <v>1570</v>
      </c>
      <c r="AM368" s="52" t="s">
        <v>3553</v>
      </c>
      <c r="AN368" s="272"/>
      <c r="AO368" s="272">
        <v>18000</v>
      </c>
      <c r="AP368" s="264">
        <f t="shared" si="14"/>
        <v>0</v>
      </c>
      <c r="AQ368" s="196" t="s">
        <v>1331</v>
      </c>
      <c r="AR368" s="196" t="s">
        <v>1331</v>
      </c>
      <c r="AS368" s="339" t="s">
        <v>1331</v>
      </c>
      <c r="AT368" s="18"/>
      <c r="AU368" s="18"/>
      <c r="AV368" s="18"/>
      <c r="AW368" s="18"/>
      <c r="AX368" s="18"/>
    </row>
    <row r="369" spans="1:50" s="123" customFormat="1" ht="72" hidden="1" x14ac:dyDescent="0.2">
      <c r="A369" s="52" t="s">
        <v>45</v>
      </c>
      <c r="B369" s="52" t="s">
        <v>277</v>
      </c>
      <c r="C369" s="52" t="s">
        <v>276</v>
      </c>
      <c r="D369" s="52" t="s">
        <v>21</v>
      </c>
      <c r="E369" s="52" t="s">
        <v>454</v>
      </c>
      <c r="F369" s="121" t="s">
        <v>1939</v>
      </c>
      <c r="G369" s="52" t="s">
        <v>672</v>
      </c>
      <c r="H369" s="71" t="s">
        <v>272</v>
      </c>
      <c r="I369" s="71" t="s">
        <v>271</v>
      </c>
      <c r="J369" s="122">
        <v>25500</v>
      </c>
      <c r="K369" s="116"/>
      <c r="L369" s="114"/>
      <c r="M369" s="325" t="s">
        <v>3756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>
        <v>25500</v>
      </c>
      <c r="AA369" s="36" t="s">
        <v>2906</v>
      </c>
      <c r="AB369" s="328"/>
      <c r="AC369" s="328"/>
      <c r="AD369" s="336"/>
      <c r="AE369" s="18" t="s">
        <v>2876</v>
      </c>
      <c r="AF369" s="71" t="s">
        <v>2904</v>
      </c>
      <c r="AG369" s="71" t="s">
        <v>3544</v>
      </c>
      <c r="AH369" s="71" t="s">
        <v>3472</v>
      </c>
      <c r="AI369" s="54" t="s">
        <v>2457</v>
      </c>
      <c r="AJ369" s="54"/>
      <c r="AK369" s="71" t="s">
        <v>1330</v>
      </c>
      <c r="AL369" s="71" t="s">
        <v>1570</v>
      </c>
      <c r="AM369" s="52" t="s">
        <v>3553</v>
      </c>
      <c r="AN369" s="122"/>
      <c r="AO369" s="122">
        <v>25500</v>
      </c>
      <c r="AP369" s="119">
        <f t="shared" si="14"/>
        <v>0</v>
      </c>
      <c r="AQ369" s="196" t="s">
        <v>1331</v>
      </c>
      <c r="AR369" s="196" t="s">
        <v>1331</v>
      </c>
      <c r="AS369" s="339" t="s">
        <v>1331</v>
      </c>
      <c r="AT369" s="18"/>
      <c r="AU369" s="18"/>
      <c r="AV369" s="18"/>
      <c r="AW369" s="18"/>
      <c r="AX369" s="18"/>
    </row>
    <row r="370" spans="1:50" s="123" customFormat="1" ht="72" hidden="1" x14ac:dyDescent="0.2">
      <c r="A370" s="52" t="s">
        <v>45</v>
      </c>
      <c r="B370" s="52" t="s">
        <v>277</v>
      </c>
      <c r="C370" s="52" t="s">
        <v>276</v>
      </c>
      <c r="D370" s="52" t="s">
        <v>21</v>
      </c>
      <c r="E370" s="52" t="s">
        <v>454</v>
      </c>
      <c r="F370" s="121" t="s">
        <v>1940</v>
      </c>
      <c r="G370" s="52" t="s">
        <v>673</v>
      </c>
      <c r="H370" s="71" t="s">
        <v>269</v>
      </c>
      <c r="I370" s="71" t="s">
        <v>271</v>
      </c>
      <c r="J370" s="122">
        <v>50400</v>
      </c>
      <c r="K370" s="116"/>
      <c r="L370" s="114"/>
      <c r="M370" s="325" t="s">
        <v>3756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>
        <v>50400</v>
      </c>
      <c r="AA370" s="36" t="s">
        <v>2909</v>
      </c>
      <c r="AB370" s="328"/>
      <c r="AC370" s="328"/>
      <c r="AD370" s="336"/>
      <c r="AE370" s="18" t="s">
        <v>2876</v>
      </c>
      <c r="AF370" s="71" t="s">
        <v>2904</v>
      </c>
      <c r="AG370" s="71" t="s">
        <v>3544</v>
      </c>
      <c r="AH370" s="71" t="s">
        <v>3472</v>
      </c>
      <c r="AI370" s="54" t="s">
        <v>2457</v>
      </c>
      <c r="AJ370" s="54"/>
      <c r="AK370" s="71" t="s">
        <v>1330</v>
      </c>
      <c r="AL370" s="71" t="s">
        <v>1570</v>
      </c>
      <c r="AM370" s="52" t="s">
        <v>3553</v>
      </c>
      <c r="AN370" s="122"/>
      <c r="AO370" s="122">
        <v>50400</v>
      </c>
      <c r="AP370" s="119">
        <f t="shared" si="14"/>
        <v>0</v>
      </c>
      <c r="AQ370" s="196" t="s">
        <v>1331</v>
      </c>
      <c r="AR370" s="196" t="s">
        <v>1331</v>
      </c>
      <c r="AS370" s="339" t="s">
        <v>1331</v>
      </c>
      <c r="AT370" s="18"/>
      <c r="AU370" s="18"/>
      <c r="AV370" s="18"/>
      <c r="AW370" s="18"/>
      <c r="AX370" s="18"/>
    </row>
    <row r="371" spans="1:50" s="123" customFormat="1" ht="72" hidden="1" x14ac:dyDescent="0.2">
      <c r="A371" s="52" t="s">
        <v>45</v>
      </c>
      <c r="B371" s="52" t="s">
        <v>277</v>
      </c>
      <c r="C371" s="52" t="s">
        <v>276</v>
      </c>
      <c r="D371" s="52" t="s">
        <v>286</v>
      </c>
      <c r="E371" s="52" t="s">
        <v>454</v>
      </c>
      <c r="F371" s="121" t="s">
        <v>1941</v>
      </c>
      <c r="G371" s="52" t="s">
        <v>674</v>
      </c>
      <c r="H371" s="71" t="s">
        <v>270</v>
      </c>
      <c r="I371" s="71" t="s">
        <v>268</v>
      </c>
      <c r="J371" s="122">
        <v>95000</v>
      </c>
      <c r="K371" s="325"/>
      <c r="L371" s="114"/>
      <c r="M371" s="325" t="s">
        <v>3756</v>
      </c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28"/>
      <c r="AC371" s="328"/>
      <c r="AD371" s="336"/>
      <c r="AE371" s="18" t="s">
        <v>2876</v>
      </c>
      <c r="AF371" s="71" t="s">
        <v>2890</v>
      </c>
      <c r="AG371" s="52" t="s">
        <v>3544</v>
      </c>
      <c r="AH371" s="52" t="s">
        <v>3472</v>
      </c>
      <c r="AI371" s="54" t="s">
        <v>2457</v>
      </c>
      <c r="AJ371" s="54"/>
      <c r="AK371" s="71" t="s">
        <v>1257</v>
      </c>
      <c r="AL371" s="52" t="s">
        <v>1569</v>
      </c>
      <c r="AM371" s="52" t="s">
        <v>3553</v>
      </c>
      <c r="AN371" s="122"/>
      <c r="AO371" s="122">
        <v>95000</v>
      </c>
      <c r="AP371" s="119">
        <f t="shared" si="14"/>
        <v>0</v>
      </c>
      <c r="AQ371" s="196" t="s">
        <v>1331</v>
      </c>
      <c r="AR371" s="196" t="s">
        <v>1331</v>
      </c>
      <c r="AS371" s="339" t="s">
        <v>1331</v>
      </c>
      <c r="AT371" s="18"/>
      <c r="AU371" s="18"/>
      <c r="AV371" s="18"/>
      <c r="AW371" s="18"/>
      <c r="AX371" s="18"/>
    </row>
    <row r="372" spans="1:50" s="123" customFormat="1" ht="72" hidden="1" x14ac:dyDescent="0.2">
      <c r="A372" s="52" t="s">
        <v>45</v>
      </c>
      <c r="B372" s="52" t="s">
        <v>277</v>
      </c>
      <c r="C372" s="52" t="s">
        <v>276</v>
      </c>
      <c r="D372" s="52" t="s">
        <v>286</v>
      </c>
      <c r="E372" s="52" t="s">
        <v>454</v>
      </c>
      <c r="F372" s="121" t="s">
        <v>1942</v>
      </c>
      <c r="G372" s="52" t="s">
        <v>675</v>
      </c>
      <c r="H372" s="71" t="s">
        <v>270</v>
      </c>
      <c r="I372" s="71" t="s">
        <v>271</v>
      </c>
      <c r="J372" s="122">
        <v>42500</v>
      </c>
      <c r="K372" s="325"/>
      <c r="L372" s="114"/>
      <c r="M372" s="325" t="s">
        <v>3756</v>
      </c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28"/>
      <c r="AC372" s="328"/>
      <c r="AD372" s="336"/>
      <c r="AE372" s="18" t="s">
        <v>2876</v>
      </c>
      <c r="AF372" s="71" t="s">
        <v>2890</v>
      </c>
      <c r="AG372" s="52" t="s">
        <v>3544</v>
      </c>
      <c r="AH372" s="52" t="s">
        <v>3472</v>
      </c>
      <c r="AI372" s="54" t="s">
        <v>2457</v>
      </c>
      <c r="AJ372" s="54"/>
      <c r="AK372" s="71" t="s">
        <v>1257</v>
      </c>
      <c r="AL372" s="52" t="s">
        <v>1569</v>
      </c>
      <c r="AM372" s="52" t="s">
        <v>3553</v>
      </c>
      <c r="AN372" s="122"/>
      <c r="AO372" s="122">
        <v>42500</v>
      </c>
      <c r="AP372" s="119">
        <f t="shared" si="14"/>
        <v>0</v>
      </c>
      <c r="AQ372" s="196" t="s">
        <v>1331</v>
      </c>
      <c r="AR372" s="196" t="s">
        <v>1327</v>
      </c>
      <c r="AS372" s="339" t="s">
        <v>1327</v>
      </c>
      <c r="AT372" s="18"/>
      <c r="AU372" s="18"/>
      <c r="AV372" s="18"/>
      <c r="AW372" s="18"/>
      <c r="AX372" s="18"/>
    </row>
    <row r="373" spans="1:50" s="123" customFormat="1" ht="72" hidden="1" x14ac:dyDescent="0.2">
      <c r="A373" s="52" t="s">
        <v>45</v>
      </c>
      <c r="B373" s="52" t="s">
        <v>277</v>
      </c>
      <c r="C373" s="52" t="s">
        <v>276</v>
      </c>
      <c r="D373" s="52" t="s">
        <v>286</v>
      </c>
      <c r="E373" s="52" t="s">
        <v>454</v>
      </c>
      <c r="F373" s="121" t="s">
        <v>1943</v>
      </c>
      <c r="G373" s="52" t="s">
        <v>676</v>
      </c>
      <c r="H373" s="71" t="s">
        <v>270</v>
      </c>
      <c r="I373" s="71" t="s">
        <v>274</v>
      </c>
      <c r="J373" s="122">
        <v>15000</v>
      </c>
      <c r="K373" s="325"/>
      <c r="L373" s="114"/>
      <c r="M373" s="325" t="s">
        <v>3756</v>
      </c>
      <c r="N373" s="18"/>
      <c r="O373" s="18" t="s">
        <v>3760</v>
      </c>
      <c r="P373" s="36" t="s">
        <v>2892</v>
      </c>
      <c r="Q373" s="18" t="s">
        <v>2901</v>
      </c>
      <c r="R373" s="18"/>
      <c r="S373" s="18" t="s">
        <v>104</v>
      </c>
      <c r="T373" s="18"/>
      <c r="U373" s="18"/>
      <c r="V373" s="53">
        <v>43920</v>
      </c>
      <c r="W373" s="17">
        <v>15000</v>
      </c>
      <c r="X373" s="32"/>
      <c r="Y373" s="36" t="s">
        <v>2902</v>
      </c>
      <c r="Z373" s="17">
        <v>15000</v>
      </c>
      <c r="AA373" s="36" t="s">
        <v>3761</v>
      </c>
      <c r="AB373" s="328"/>
      <c r="AC373" s="328"/>
      <c r="AD373" s="336"/>
      <c r="AE373" s="18" t="s">
        <v>2876</v>
      </c>
      <c r="AF373" s="71" t="s">
        <v>1330</v>
      </c>
      <c r="AG373" s="52" t="s">
        <v>3544</v>
      </c>
      <c r="AH373" s="52" t="s">
        <v>3470</v>
      </c>
      <c r="AI373" s="54" t="s">
        <v>2457</v>
      </c>
      <c r="AJ373" s="54"/>
      <c r="AK373" s="71" t="s">
        <v>1257</v>
      </c>
      <c r="AL373" s="52" t="s">
        <v>1569</v>
      </c>
      <c r="AM373" s="52" t="s">
        <v>3553</v>
      </c>
      <c r="AN373" s="122"/>
      <c r="AO373" s="122">
        <v>15000</v>
      </c>
      <c r="AP373" s="119">
        <f t="shared" si="14"/>
        <v>0</v>
      </c>
      <c r="AQ373" s="196" t="s">
        <v>1327</v>
      </c>
      <c r="AR373" s="196" t="s">
        <v>1328</v>
      </c>
      <c r="AS373" s="339" t="s">
        <v>1328</v>
      </c>
      <c r="AT373" s="18"/>
      <c r="AU373" s="18"/>
      <c r="AV373" s="18"/>
      <c r="AW373" s="18"/>
      <c r="AX373" s="18"/>
    </row>
    <row r="374" spans="1:50" s="123" customFormat="1" ht="72" hidden="1" x14ac:dyDescent="0.2">
      <c r="A374" s="52" t="s">
        <v>45</v>
      </c>
      <c r="B374" s="52" t="s">
        <v>277</v>
      </c>
      <c r="C374" s="52" t="s">
        <v>276</v>
      </c>
      <c r="D374" s="52" t="s">
        <v>286</v>
      </c>
      <c r="E374" s="52" t="s">
        <v>454</v>
      </c>
      <c r="F374" s="121" t="s">
        <v>1944</v>
      </c>
      <c r="G374" s="52" t="s">
        <v>677</v>
      </c>
      <c r="H374" s="71" t="s">
        <v>303</v>
      </c>
      <c r="I374" s="71" t="s">
        <v>271</v>
      </c>
      <c r="J374" s="122">
        <v>370000</v>
      </c>
      <c r="K374" s="325"/>
      <c r="L374" s="114"/>
      <c r="M374" s="325" t="s">
        <v>3756</v>
      </c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28"/>
      <c r="AC374" s="328"/>
      <c r="AD374" s="336"/>
      <c r="AE374" s="18" t="s">
        <v>2876</v>
      </c>
      <c r="AF374" s="71" t="s">
        <v>1330</v>
      </c>
      <c r="AG374" s="52" t="s">
        <v>3544</v>
      </c>
      <c r="AH374" s="52" t="s">
        <v>3470</v>
      </c>
      <c r="AI374" s="54" t="s">
        <v>2457</v>
      </c>
      <c r="AJ374" s="54"/>
      <c r="AK374" s="71" t="s">
        <v>1257</v>
      </c>
      <c r="AL374" s="52" t="s">
        <v>1569</v>
      </c>
      <c r="AM374" s="52" t="s">
        <v>3553</v>
      </c>
      <c r="AN374" s="122"/>
      <c r="AO374" s="122">
        <v>370000</v>
      </c>
      <c r="AP374" s="119">
        <f t="shared" si="14"/>
        <v>0</v>
      </c>
      <c r="AQ374" s="196" t="s">
        <v>1327</v>
      </c>
      <c r="AR374" s="196" t="s">
        <v>1328</v>
      </c>
      <c r="AS374" s="339" t="s">
        <v>1328</v>
      </c>
      <c r="AT374" s="18"/>
      <c r="AU374" s="18"/>
      <c r="AV374" s="18"/>
      <c r="AW374" s="18"/>
      <c r="AX374" s="18"/>
    </row>
    <row r="375" spans="1:50" s="123" customFormat="1" ht="72" hidden="1" x14ac:dyDescent="0.2">
      <c r="A375" s="52" t="s">
        <v>45</v>
      </c>
      <c r="B375" s="52" t="s">
        <v>277</v>
      </c>
      <c r="C375" s="52" t="s">
        <v>276</v>
      </c>
      <c r="D375" s="52" t="s">
        <v>286</v>
      </c>
      <c r="E375" s="52" t="s">
        <v>454</v>
      </c>
      <c r="F375" s="121" t="s">
        <v>1945</v>
      </c>
      <c r="G375" s="52" t="s">
        <v>678</v>
      </c>
      <c r="H375" s="71" t="s">
        <v>270</v>
      </c>
      <c r="I375" s="71" t="s">
        <v>274</v>
      </c>
      <c r="J375" s="122">
        <v>200000</v>
      </c>
      <c r="K375" s="325"/>
      <c r="L375" s="114"/>
      <c r="M375" s="325" t="s">
        <v>3756</v>
      </c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28"/>
      <c r="AC375" s="328"/>
      <c r="AD375" s="336"/>
      <c r="AE375" s="18" t="s">
        <v>2876</v>
      </c>
      <c r="AF375" s="71" t="s">
        <v>2919</v>
      </c>
      <c r="AG375" s="54" t="s">
        <v>3544</v>
      </c>
      <c r="AH375" s="52" t="s">
        <v>3472</v>
      </c>
      <c r="AI375" s="54" t="s">
        <v>2457</v>
      </c>
      <c r="AJ375" s="54"/>
      <c r="AK375" s="71" t="s">
        <v>1257</v>
      </c>
      <c r="AL375" s="52" t="s">
        <v>1569</v>
      </c>
      <c r="AM375" s="52" t="s">
        <v>3553</v>
      </c>
      <c r="AN375" s="122"/>
      <c r="AO375" s="122">
        <v>200000</v>
      </c>
      <c r="AP375" s="119">
        <f t="shared" si="14"/>
        <v>0</v>
      </c>
      <c r="AQ375" s="196" t="s">
        <v>1331</v>
      </c>
      <c r="AR375" s="196" t="s">
        <v>1331</v>
      </c>
      <c r="AS375" s="339" t="s">
        <v>1327</v>
      </c>
      <c r="AT375" s="18"/>
      <c r="AU375" s="18"/>
      <c r="AV375" s="18"/>
      <c r="AW375" s="18"/>
      <c r="AX375" s="18"/>
    </row>
    <row r="376" spans="1:50" s="123" customFormat="1" ht="72" hidden="1" x14ac:dyDescent="0.2">
      <c r="A376" s="52" t="s">
        <v>45</v>
      </c>
      <c r="B376" s="52" t="s">
        <v>277</v>
      </c>
      <c r="C376" s="52" t="s">
        <v>276</v>
      </c>
      <c r="D376" s="52" t="s">
        <v>30</v>
      </c>
      <c r="E376" s="52" t="s">
        <v>454</v>
      </c>
      <c r="F376" s="121" t="s">
        <v>1946</v>
      </c>
      <c r="G376" s="52" t="s">
        <v>679</v>
      </c>
      <c r="H376" s="71" t="s">
        <v>270</v>
      </c>
      <c r="I376" s="71" t="s">
        <v>344</v>
      </c>
      <c r="J376" s="122">
        <v>58000</v>
      </c>
      <c r="K376" s="116"/>
      <c r="L376" s="114"/>
      <c r="M376" s="325" t="s">
        <v>3756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28" t="s">
        <v>2921</v>
      </c>
      <c r="AC376" s="328" t="s">
        <v>2921</v>
      </c>
      <c r="AD376" s="336">
        <v>58000</v>
      </c>
      <c r="AE376" s="18" t="s">
        <v>2876</v>
      </c>
      <c r="AF376" s="71" t="s">
        <v>2923</v>
      </c>
      <c r="AG376" s="71" t="s">
        <v>3544</v>
      </c>
      <c r="AH376" s="52" t="s">
        <v>2457</v>
      </c>
      <c r="AI376" s="54" t="s">
        <v>2457</v>
      </c>
      <c r="AJ376" s="54"/>
      <c r="AK376" s="71" t="s">
        <v>1330</v>
      </c>
      <c r="AL376" s="71" t="s">
        <v>1570</v>
      </c>
      <c r="AM376" s="52" t="s">
        <v>3552</v>
      </c>
      <c r="AN376" s="250"/>
      <c r="AO376" s="122">
        <v>58000</v>
      </c>
      <c r="AP376" s="119">
        <f t="shared" si="14"/>
        <v>0</v>
      </c>
      <c r="AQ376" s="196" t="s">
        <v>1331</v>
      </c>
      <c r="AR376" s="196" t="s">
        <v>1331</v>
      </c>
      <c r="AS376" s="339" t="s">
        <v>1331</v>
      </c>
      <c r="AT376" s="339" t="s">
        <v>1331</v>
      </c>
      <c r="AU376" s="339" t="s">
        <v>1331</v>
      </c>
      <c r="AV376" s="15">
        <v>58000</v>
      </c>
      <c r="AW376" s="18"/>
      <c r="AX376" s="18"/>
    </row>
    <row r="377" spans="1:50" s="123" customFormat="1" ht="72" x14ac:dyDescent="0.2">
      <c r="A377" s="52" t="s">
        <v>45</v>
      </c>
      <c r="B377" s="52" t="s">
        <v>277</v>
      </c>
      <c r="C377" s="52" t="s">
        <v>276</v>
      </c>
      <c r="D377" s="52" t="s">
        <v>18</v>
      </c>
      <c r="E377" s="52" t="s">
        <v>454</v>
      </c>
      <c r="F377" s="121" t="s">
        <v>1947</v>
      </c>
      <c r="G377" s="52" t="s">
        <v>680</v>
      </c>
      <c r="H377" s="71" t="s">
        <v>319</v>
      </c>
      <c r="I377" s="71" t="s">
        <v>274</v>
      </c>
      <c r="J377" s="122">
        <v>300000</v>
      </c>
      <c r="K377" s="325" t="s">
        <v>3756</v>
      </c>
      <c r="L377" s="114"/>
      <c r="M377" s="325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28"/>
      <c r="AC377" s="328"/>
      <c r="AD377" s="336"/>
      <c r="AE377" s="18" t="s">
        <v>1334</v>
      </c>
      <c r="AF377" s="71" t="s">
        <v>1334</v>
      </c>
      <c r="AG377" s="71" t="s">
        <v>3539</v>
      </c>
      <c r="AH377" s="52" t="s">
        <v>1571</v>
      </c>
      <c r="AI377" s="54" t="s">
        <v>3467</v>
      </c>
      <c r="AJ377" s="54"/>
      <c r="AK377" s="71" t="s">
        <v>1333</v>
      </c>
      <c r="AL377" s="52" t="s">
        <v>1568</v>
      </c>
      <c r="AM377" s="52" t="s">
        <v>3553</v>
      </c>
      <c r="AN377" s="250"/>
      <c r="AO377" s="250"/>
      <c r="AP377" s="119">
        <f t="shared" si="14"/>
        <v>300000</v>
      </c>
      <c r="AQ377" s="196" t="s">
        <v>1327</v>
      </c>
      <c r="AR377" s="196" t="s">
        <v>1328</v>
      </c>
      <c r="AS377" s="18"/>
      <c r="AT377" s="18"/>
      <c r="AU377" s="18"/>
      <c r="AV377" s="18"/>
      <c r="AW377" s="18"/>
      <c r="AX377" s="18"/>
    </row>
    <row r="378" spans="1:50" s="123" customFormat="1" ht="72" x14ac:dyDescent="0.2">
      <c r="A378" s="52" t="s">
        <v>45</v>
      </c>
      <c r="B378" s="52" t="s">
        <v>277</v>
      </c>
      <c r="C378" s="52" t="s">
        <v>276</v>
      </c>
      <c r="D378" s="52" t="s">
        <v>18</v>
      </c>
      <c r="E378" s="52" t="s">
        <v>454</v>
      </c>
      <c r="F378" s="121" t="s">
        <v>1948</v>
      </c>
      <c r="G378" s="52" t="s">
        <v>681</v>
      </c>
      <c r="H378" s="71" t="s">
        <v>270</v>
      </c>
      <c r="I378" s="71" t="s">
        <v>268</v>
      </c>
      <c r="J378" s="122">
        <v>40000</v>
      </c>
      <c r="K378" s="325" t="s">
        <v>3756</v>
      </c>
      <c r="L378" s="114"/>
      <c r="M378" s="325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28"/>
      <c r="AC378" s="328"/>
      <c r="AD378" s="336"/>
      <c r="AE378" s="18" t="s">
        <v>1334</v>
      </c>
      <c r="AF378" s="71" t="s">
        <v>1334</v>
      </c>
      <c r="AG378" s="71" t="s">
        <v>3539</v>
      </c>
      <c r="AH378" s="52" t="s">
        <v>1571</v>
      </c>
      <c r="AI378" s="54" t="s">
        <v>3467</v>
      </c>
      <c r="AJ378" s="54"/>
      <c r="AK378" s="71" t="s">
        <v>1333</v>
      </c>
      <c r="AL378" s="52" t="s">
        <v>1568</v>
      </c>
      <c r="AM378" s="52" t="s">
        <v>3553</v>
      </c>
      <c r="AN378" s="250"/>
      <c r="AO378" s="250"/>
      <c r="AP378" s="119">
        <f t="shared" si="14"/>
        <v>40000</v>
      </c>
      <c r="AQ378" s="196" t="s">
        <v>1327</v>
      </c>
      <c r="AR378" s="196" t="s">
        <v>1328</v>
      </c>
      <c r="AS378" s="18"/>
      <c r="AT378" s="18"/>
      <c r="AU378" s="18"/>
      <c r="AV378" s="18"/>
      <c r="AW378" s="18"/>
      <c r="AX378" s="18"/>
    </row>
    <row r="379" spans="1:50" s="123" customFormat="1" ht="72" x14ac:dyDescent="0.2">
      <c r="A379" s="52" t="s">
        <v>45</v>
      </c>
      <c r="B379" s="52" t="s">
        <v>277</v>
      </c>
      <c r="C379" s="52" t="s">
        <v>276</v>
      </c>
      <c r="D379" s="52" t="s">
        <v>18</v>
      </c>
      <c r="E379" s="52" t="s">
        <v>454</v>
      </c>
      <c r="F379" s="121" t="s">
        <v>1949</v>
      </c>
      <c r="G379" s="52" t="s">
        <v>682</v>
      </c>
      <c r="H379" s="71" t="s">
        <v>376</v>
      </c>
      <c r="I379" s="71" t="s">
        <v>268</v>
      </c>
      <c r="J379" s="122">
        <v>135000</v>
      </c>
      <c r="K379" s="325" t="s">
        <v>3756</v>
      </c>
      <c r="L379" s="114"/>
      <c r="M379" s="325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28"/>
      <c r="AC379" s="328"/>
      <c r="AD379" s="336"/>
      <c r="AE379" s="18" t="s">
        <v>1334</v>
      </c>
      <c r="AF379" s="71" t="s">
        <v>1334</v>
      </c>
      <c r="AG379" s="71" t="s">
        <v>3539</v>
      </c>
      <c r="AH379" s="52" t="s">
        <v>1571</v>
      </c>
      <c r="AI379" s="54" t="s">
        <v>3467</v>
      </c>
      <c r="AJ379" s="54"/>
      <c r="AK379" s="71" t="s">
        <v>1333</v>
      </c>
      <c r="AL379" s="52" t="s">
        <v>1568</v>
      </c>
      <c r="AM379" s="52" t="s">
        <v>3553</v>
      </c>
      <c r="AN379" s="250"/>
      <c r="AO379" s="250"/>
      <c r="AP379" s="119">
        <f t="shared" si="14"/>
        <v>135000</v>
      </c>
      <c r="AQ379" s="196" t="s">
        <v>1327</v>
      </c>
      <c r="AR379" s="196" t="s">
        <v>1328</v>
      </c>
      <c r="AS379" s="18"/>
      <c r="AT379" s="18"/>
      <c r="AU379" s="18"/>
      <c r="AV379" s="18"/>
      <c r="AW379" s="18"/>
      <c r="AX379" s="18"/>
    </row>
    <row r="380" spans="1:50" s="123" customFormat="1" ht="72" x14ac:dyDescent="0.2">
      <c r="A380" s="52" t="s">
        <v>45</v>
      </c>
      <c r="B380" s="52" t="s">
        <v>277</v>
      </c>
      <c r="C380" s="52" t="s">
        <v>276</v>
      </c>
      <c r="D380" s="52" t="s">
        <v>18</v>
      </c>
      <c r="E380" s="52" t="s">
        <v>454</v>
      </c>
      <c r="F380" s="121" t="s">
        <v>1950</v>
      </c>
      <c r="G380" s="52" t="s">
        <v>683</v>
      </c>
      <c r="H380" s="71" t="s">
        <v>269</v>
      </c>
      <c r="I380" s="71" t="s">
        <v>268</v>
      </c>
      <c r="J380" s="122">
        <v>70000</v>
      </c>
      <c r="K380" s="325" t="s">
        <v>3756</v>
      </c>
      <c r="L380" s="114"/>
      <c r="M380" s="325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28"/>
      <c r="AC380" s="328"/>
      <c r="AD380" s="336"/>
      <c r="AE380" s="18" t="s">
        <v>1334</v>
      </c>
      <c r="AF380" s="71" t="s">
        <v>1334</v>
      </c>
      <c r="AG380" s="71" t="s">
        <v>3539</v>
      </c>
      <c r="AH380" s="52" t="s">
        <v>1571</v>
      </c>
      <c r="AI380" s="54" t="s">
        <v>3467</v>
      </c>
      <c r="AJ380" s="54"/>
      <c r="AK380" s="71" t="s">
        <v>1333</v>
      </c>
      <c r="AL380" s="52" t="s">
        <v>1568</v>
      </c>
      <c r="AM380" s="52" t="s">
        <v>3553</v>
      </c>
      <c r="AN380" s="250"/>
      <c r="AO380" s="250"/>
      <c r="AP380" s="119">
        <f t="shared" si="14"/>
        <v>70000</v>
      </c>
      <c r="AQ380" s="196" t="s">
        <v>1327</v>
      </c>
      <c r="AR380" s="196" t="s">
        <v>1328</v>
      </c>
      <c r="AS380" s="18"/>
      <c r="AT380" s="18"/>
      <c r="AU380" s="18"/>
      <c r="AV380" s="18"/>
      <c r="AW380" s="18"/>
      <c r="AX380" s="18"/>
    </row>
    <row r="381" spans="1:50" s="123" customFormat="1" ht="72" x14ac:dyDescent="0.2">
      <c r="A381" s="52" t="s">
        <v>45</v>
      </c>
      <c r="B381" s="52" t="s">
        <v>277</v>
      </c>
      <c r="C381" s="52" t="s">
        <v>276</v>
      </c>
      <c r="D381" s="52" t="s">
        <v>18</v>
      </c>
      <c r="E381" s="52" t="s">
        <v>454</v>
      </c>
      <c r="F381" s="121" t="s">
        <v>1951</v>
      </c>
      <c r="G381" s="52" t="s">
        <v>684</v>
      </c>
      <c r="H381" s="71" t="s">
        <v>319</v>
      </c>
      <c r="I381" s="71" t="s">
        <v>268</v>
      </c>
      <c r="J381" s="122">
        <v>240000</v>
      </c>
      <c r="K381" s="325" t="s">
        <v>3756</v>
      </c>
      <c r="L381" s="114"/>
      <c r="M381" s="325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28"/>
      <c r="AC381" s="328"/>
      <c r="AD381" s="336"/>
      <c r="AE381" s="18" t="s">
        <v>1334</v>
      </c>
      <c r="AF381" s="71" t="s">
        <v>1334</v>
      </c>
      <c r="AG381" s="71" t="s">
        <v>3539</v>
      </c>
      <c r="AH381" s="52" t="s">
        <v>1571</v>
      </c>
      <c r="AI381" s="54" t="s">
        <v>3467</v>
      </c>
      <c r="AJ381" s="54"/>
      <c r="AK381" s="71" t="s">
        <v>1333</v>
      </c>
      <c r="AL381" s="52" t="s">
        <v>1568</v>
      </c>
      <c r="AM381" s="52" t="s">
        <v>3553</v>
      </c>
      <c r="AN381" s="250"/>
      <c r="AO381" s="250"/>
      <c r="AP381" s="119">
        <f t="shared" si="14"/>
        <v>240000</v>
      </c>
      <c r="AQ381" s="196" t="s">
        <v>1327</v>
      </c>
      <c r="AR381" s="196" t="s">
        <v>1328</v>
      </c>
      <c r="AS381" s="18"/>
      <c r="AT381" s="18"/>
      <c r="AU381" s="18"/>
      <c r="AV381" s="18"/>
      <c r="AW381" s="18"/>
      <c r="AX381" s="18"/>
    </row>
    <row r="382" spans="1:50" s="123" customFormat="1" ht="72" x14ac:dyDescent="0.2">
      <c r="A382" s="52" t="s">
        <v>45</v>
      </c>
      <c r="B382" s="52" t="s">
        <v>277</v>
      </c>
      <c r="C382" s="52" t="s">
        <v>276</v>
      </c>
      <c r="D382" s="52" t="s">
        <v>18</v>
      </c>
      <c r="E382" s="52" t="s">
        <v>454</v>
      </c>
      <c r="F382" s="121" t="s">
        <v>1952</v>
      </c>
      <c r="G382" s="52" t="s">
        <v>685</v>
      </c>
      <c r="H382" s="71" t="s">
        <v>319</v>
      </c>
      <c r="I382" s="71" t="s">
        <v>268</v>
      </c>
      <c r="J382" s="122">
        <v>480000</v>
      </c>
      <c r="K382" s="325" t="s">
        <v>3756</v>
      </c>
      <c r="L382" s="114"/>
      <c r="M382" s="325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28"/>
      <c r="AC382" s="328"/>
      <c r="AD382" s="336"/>
      <c r="AE382" s="18" t="s">
        <v>1334</v>
      </c>
      <c r="AF382" s="71" t="s">
        <v>1334</v>
      </c>
      <c r="AG382" s="71" t="s">
        <v>3539</v>
      </c>
      <c r="AH382" s="52" t="s">
        <v>1571</v>
      </c>
      <c r="AI382" s="54" t="s">
        <v>3467</v>
      </c>
      <c r="AJ382" s="54"/>
      <c r="AK382" s="71" t="s">
        <v>1333</v>
      </c>
      <c r="AL382" s="52" t="s">
        <v>1568</v>
      </c>
      <c r="AM382" s="52" t="s">
        <v>3553</v>
      </c>
      <c r="AN382" s="250"/>
      <c r="AO382" s="250"/>
      <c r="AP382" s="119">
        <f t="shared" si="14"/>
        <v>480000</v>
      </c>
      <c r="AQ382" s="196" t="s">
        <v>1327</v>
      </c>
      <c r="AR382" s="196" t="s">
        <v>1328</v>
      </c>
      <c r="AS382" s="18"/>
      <c r="AT382" s="18"/>
      <c r="AU382" s="18"/>
      <c r="AV382" s="18"/>
      <c r="AW382" s="18"/>
      <c r="AX382" s="18"/>
    </row>
    <row r="383" spans="1:50" s="123" customFormat="1" ht="72" x14ac:dyDescent="0.2">
      <c r="A383" s="52" t="s">
        <v>45</v>
      </c>
      <c r="B383" s="52" t="s">
        <v>277</v>
      </c>
      <c r="C383" s="52" t="s">
        <v>276</v>
      </c>
      <c r="D383" s="52" t="s">
        <v>18</v>
      </c>
      <c r="E383" s="52" t="s">
        <v>454</v>
      </c>
      <c r="F383" s="121" t="s">
        <v>1953</v>
      </c>
      <c r="G383" s="52" t="s">
        <v>686</v>
      </c>
      <c r="H383" s="71" t="s">
        <v>270</v>
      </c>
      <c r="I383" s="71" t="s">
        <v>268</v>
      </c>
      <c r="J383" s="122">
        <v>18500</v>
      </c>
      <c r="K383" s="325" t="s">
        <v>3756</v>
      </c>
      <c r="L383" s="114"/>
      <c r="M383" s="325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28"/>
      <c r="AC383" s="328"/>
      <c r="AD383" s="336"/>
      <c r="AE383" s="18" t="s">
        <v>1334</v>
      </c>
      <c r="AF383" s="71" t="s">
        <v>1334</v>
      </c>
      <c r="AG383" s="71" t="s">
        <v>3539</v>
      </c>
      <c r="AH383" s="52" t="s">
        <v>1571</v>
      </c>
      <c r="AI383" s="54" t="s">
        <v>3467</v>
      </c>
      <c r="AJ383" s="54"/>
      <c r="AK383" s="71" t="s">
        <v>1333</v>
      </c>
      <c r="AL383" s="52" t="s">
        <v>1568</v>
      </c>
      <c r="AM383" s="52" t="s">
        <v>3553</v>
      </c>
      <c r="AN383" s="250"/>
      <c r="AO383" s="250"/>
      <c r="AP383" s="119">
        <f t="shared" si="14"/>
        <v>18500</v>
      </c>
      <c r="AQ383" s="196" t="s">
        <v>1327</v>
      </c>
      <c r="AR383" s="196" t="s">
        <v>1328</v>
      </c>
      <c r="AS383" s="18"/>
      <c r="AT383" s="18"/>
      <c r="AU383" s="18"/>
      <c r="AV383" s="18"/>
      <c r="AW383" s="18"/>
      <c r="AX383" s="18"/>
    </row>
    <row r="384" spans="1:50" s="123" customFormat="1" ht="72" x14ac:dyDescent="0.2">
      <c r="A384" s="52" t="s">
        <v>45</v>
      </c>
      <c r="B384" s="52" t="s">
        <v>277</v>
      </c>
      <c r="C384" s="52" t="s">
        <v>276</v>
      </c>
      <c r="D384" s="52" t="s">
        <v>18</v>
      </c>
      <c r="E384" s="52" t="s">
        <v>454</v>
      </c>
      <c r="F384" s="121" t="s">
        <v>1954</v>
      </c>
      <c r="G384" s="52" t="s">
        <v>687</v>
      </c>
      <c r="H384" s="71" t="s">
        <v>270</v>
      </c>
      <c r="I384" s="71" t="s">
        <v>268</v>
      </c>
      <c r="J384" s="122">
        <v>35000</v>
      </c>
      <c r="K384" s="325" t="s">
        <v>3756</v>
      </c>
      <c r="L384" s="114"/>
      <c r="M384" s="325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28"/>
      <c r="AC384" s="328"/>
      <c r="AD384" s="336"/>
      <c r="AE384" s="18" t="s">
        <v>1334</v>
      </c>
      <c r="AF384" s="71" t="s">
        <v>1334</v>
      </c>
      <c r="AG384" s="71" t="s">
        <v>3539</v>
      </c>
      <c r="AH384" s="52" t="s">
        <v>1571</v>
      </c>
      <c r="AI384" s="54" t="s">
        <v>3467</v>
      </c>
      <c r="AJ384" s="54"/>
      <c r="AK384" s="71" t="s">
        <v>1333</v>
      </c>
      <c r="AL384" s="52" t="s">
        <v>1568</v>
      </c>
      <c r="AM384" s="52" t="s">
        <v>3553</v>
      </c>
      <c r="AN384" s="250"/>
      <c r="AO384" s="250"/>
      <c r="AP384" s="119">
        <f t="shared" si="14"/>
        <v>35000</v>
      </c>
      <c r="AQ384" s="196" t="s">
        <v>1327</v>
      </c>
      <c r="AR384" s="196" t="s">
        <v>1328</v>
      </c>
      <c r="AS384" s="18"/>
      <c r="AT384" s="18"/>
      <c r="AU384" s="18"/>
      <c r="AV384" s="18"/>
      <c r="AW384" s="18"/>
      <c r="AX384" s="18"/>
    </row>
    <row r="385" spans="1:50" s="123" customFormat="1" ht="72" x14ac:dyDescent="0.2">
      <c r="A385" s="52" t="s">
        <v>45</v>
      </c>
      <c r="B385" s="52" t="s">
        <v>277</v>
      </c>
      <c r="C385" s="52" t="s">
        <v>276</v>
      </c>
      <c r="D385" s="52" t="s">
        <v>18</v>
      </c>
      <c r="E385" s="52" t="s">
        <v>454</v>
      </c>
      <c r="F385" s="121" t="s">
        <v>1955</v>
      </c>
      <c r="G385" s="52" t="s">
        <v>688</v>
      </c>
      <c r="H385" s="71" t="s">
        <v>269</v>
      </c>
      <c r="I385" s="71" t="s">
        <v>268</v>
      </c>
      <c r="J385" s="122">
        <v>180000</v>
      </c>
      <c r="K385" s="325" t="s">
        <v>3756</v>
      </c>
      <c r="L385" s="114"/>
      <c r="M385" s="325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28"/>
      <c r="AC385" s="328"/>
      <c r="AD385" s="336"/>
      <c r="AE385" s="18" t="s">
        <v>1334</v>
      </c>
      <c r="AF385" s="71" t="s">
        <v>1334</v>
      </c>
      <c r="AG385" s="71" t="s">
        <v>3539</v>
      </c>
      <c r="AH385" s="52" t="s">
        <v>1571</v>
      </c>
      <c r="AI385" s="54" t="s">
        <v>3467</v>
      </c>
      <c r="AJ385" s="54"/>
      <c r="AK385" s="71" t="s">
        <v>1333</v>
      </c>
      <c r="AL385" s="52" t="s">
        <v>1568</v>
      </c>
      <c r="AM385" s="52" t="s">
        <v>3553</v>
      </c>
      <c r="AN385" s="250"/>
      <c r="AO385" s="250"/>
      <c r="AP385" s="119">
        <f t="shared" si="14"/>
        <v>180000</v>
      </c>
      <c r="AQ385" s="196" t="s">
        <v>1327</v>
      </c>
      <c r="AR385" s="196" t="s">
        <v>1328</v>
      </c>
      <c r="AS385" s="18"/>
      <c r="AT385" s="18"/>
      <c r="AU385" s="18"/>
      <c r="AV385" s="18"/>
      <c r="AW385" s="18"/>
      <c r="AX385" s="18"/>
    </row>
    <row r="386" spans="1:50" s="123" customFormat="1" ht="72" x14ac:dyDescent="0.2">
      <c r="A386" s="52" t="s">
        <v>45</v>
      </c>
      <c r="B386" s="52" t="s">
        <v>277</v>
      </c>
      <c r="C386" s="52" t="s">
        <v>276</v>
      </c>
      <c r="D386" s="52" t="s">
        <v>18</v>
      </c>
      <c r="E386" s="52" t="s">
        <v>454</v>
      </c>
      <c r="F386" s="121" t="s">
        <v>1956</v>
      </c>
      <c r="G386" s="52" t="s">
        <v>689</v>
      </c>
      <c r="H386" s="71" t="s">
        <v>270</v>
      </c>
      <c r="I386" s="71" t="s">
        <v>268</v>
      </c>
      <c r="J386" s="122">
        <v>9500</v>
      </c>
      <c r="K386" s="325" t="s">
        <v>3756</v>
      </c>
      <c r="L386" s="114"/>
      <c r="M386" s="325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28"/>
      <c r="AC386" s="328"/>
      <c r="AD386" s="336"/>
      <c r="AE386" s="18" t="s">
        <v>1334</v>
      </c>
      <c r="AF386" s="71" t="s">
        <v>1334</v>
      </c>
      <c r="AG386" s="71" t="s">
        <v>3539</v>
      </c>
      <c r="AH386" s="52" t="s">
        <v>1571</v>
      </c>
      <c r="AI386" s="54" t="s">
        <v>3467</v>
      </c>
      <c r="AJ386" s="54"/>
      <c r="AK386" s="71" t="s">
        <v>1333</v>
      </c>
      <c r="AL386" s="52" t="s">
        <v>1568</v>
      </c>
      <c r="AM386" s="52" t="s">
        <v>3553</v>
      </c>
      <c r="AN386" s="250"/>
      <c r="AO386" s="250"/>
      <c r="AP386" s="119">
        <f t="shared" si="14"/>
        <v>9500</v>
      </c>
      <c r="AQ386" s="196" t="s">
        <v>1327</v>
      </c>
      <c r="AR386" s="196" t="s">
        <v>1328</v>
      </c>
      <c r="AS386" s="18"/>
      <c r="AT386" s="18"/>
      <c r="AU386" s="18"/>
      <c r="AV386" s="18"/>
      <c r="AW386" s="18"/>
      <c r="AX386" s="18"/>
    </row>
    <row r="387" spans="1:50" s="123" customFormat="1" ht="72" hidden="1" x14ac:dyDescent="0.2">
      <c r="A387" s="52" t="s">
        <v>45</v>
      </c>
      <c r="B387" s="52" t="s">
        <v>277</v>
      </c>
      <c r="C387" s="52" t="s">
        <v>276</v>
      </c>
      <c r="D387" s="52" t="s">
        <v>31</v>
      </c>
      <c r="E387" s="52" t="s">
        <v>454</v>
      </c>
      <c r="F387" s="121" t="s">
        <v>1957</v>
      </c>
      <c r="G387" s="52" t="s">
        <v>690</v>
      </c>
      <c r="H387" s="71" t="s">
        <v>270</v>
      </c>
      <c r="I387" s="71" t="s">
        <v>271</v>
      </c>
      <c r="J387" s="122">
        <v>20000</v>
      </c>
      <c r="K387" s="116"/>
      <c r="L387" s="114"/>
      <c r="M387" s="325" t="s">
        <v>3756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28"/>
      <c r="AC387" s="328"/>
      <c r="AD387" s="336"/>
      <c r="AE387" s="18" t="s">
        <v>2876</v>
      </c>
      <c r="AF387" s="71" t="s">
        <v>2890</v>
      </c>
      <c r="AG387" s="52" t="s">
        <v>3544</v>
      </c>
      <c r="AH387" s="52" t="s">
        <v>3472</v>
      </c>
      <c r="AI387" s="54" t="s">
        <v>2457</v>
      </c>
      <c r="AJ387" s="54"/>
      <c r="AK387" s="71" t="s">
        <v>1330</v>
      </c>
      <c r="AL387" s="71" t="s">
        <v>1570</v>
      </c>
      <c r="AM387" s="52" t="s">
        <v>3553</v>
      </c>
      <c r="AN387" s="250"/>
      <c r="AO387" s="250">
        <v>20000</v>
      </c>
      <c r="AP387" s="119">
        <f t="shared" ref="AP387:AP450" si="15">J387-AN387-AO387</f>
        <v>0</v>
      </c>
      <c r="AQ387" s="196" t="s">
        <v>1331</v>
      </c>
      <c r="AR387" s="196" t="s">
        <v>1331</v>
      </c>
      <c r="AS387" s="18"/>
      <c r="AT387" s="18"/>
      <c r="AU387" s="18"/>
      <c r="AV387" s="18"/>
      <c r="AW387" s="18"/>
      <c r="AX387" s="18"/>
    </row>
    <row r="388" spans="1:50" s="123" customFormat="1" ht="72" hidden="1" x14ac:dyDescent="0.2">
      <c r="A388" s="52" t="s">
        <v>45</v>
      </c>
      <c r="B388" s="52" t="s">
        <v>277</v>
      </c>
      <c r="C388" s="52" t="s">
        <v>276</v>
      </c>
      <c r="D388" s="52" t="s">
        <v>31</v>
      </c>
      <c r="E388" s="52" t="s">
        <v>454</v>
      </c>
      <c r="F388" s="121" t="s">
        <v>1958</v>
      </c>
      <c r="G388" s="52" t="s">
        <v>691</v>
      </c>
      <c r="H388" s="71" t="s">
        <v>270</v>
      </c>
      <c r="I388" s="71" t="s">
        <v>271</v>
      </c>
      <c r="J388" s="122">
        <v>13000</v>
      </c>
      <c r="K388" s="116"/>
      <c r="L388" s="114"/>
      <c r="M388" s="325" t="s">
        <v>3756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28"/>
      <c r="AC388" s="328"/>
      <c r="AD388" s="336"/>
      <c r="AE388" s="18" t="s">
        <v>2876</v>
      </c>
      <c r="AF388" s="71" t="s">
        <v>2890</v>
      </c>
      <c r="AG388" s="52" t="s">
        <v>3544</v>
      </c>
      <c r="AH388" s="52" t="s">
        <v>3472</v>
      </c>
      <c r="AI388" s="54" t="s">
        <v>2457</v>
      </c>
      <c r="AJ388" s="54"/>
      <c r="AK388" s="71" t="s">
        <v>1330</v>
      </c>
      <c r="AL388" s="71" t="s">
        <v>1570</v>
      </c>
      <c r="AM388" s="52" t="s">
        <v>3553</v>
      </c>
      <c r="AN388" s="250"/>
      <c r="AO388" s="250">
        <v>13000</v>
      </c>
      <c r="AP388" s="119">
        <f t="shared" si="15"/>
        <v>0</v>
      </c>
      <c r="AQ388" s="196" t="s">
        <v>1331</v>
      </c>
      <c r="AR388" s="196" t="s">
        <v>1327</v>
      </c>
      <c r="AS388" s="18"/>
      <c r="AT388" s="18"/>
      <c r="AU388" s="18"/>
      <c r="AV388" s="18"/>
      <c r="AW388" s="18"/>
      <c r="AX388" s="18"/>
    </row>
    <row r="389" spans="1:50" s="123" customFormat="1" ht="72" hidden="1" x14ac:dyDescent="0.2">
      <c r="A389" s="52" t="s">
        <v>45</v>
      </c>
      <c r="B389" s="52" t="s">
        <v>277</v>
      </c>
      <c r="C389" s="52" t="s">
        <v>276</v>
      </c>
      <c r="D389" s="52" t="s">
        <v>31</v>
      </c>
      <c r="E389" s="52" t="s">
        <v>454</v>
      </c>
      <c r="F389" s="121" t="s">
        <v>1959</v>
      </c>
      <c r="G389" s="52" t="s">
        <v>692</v>
      </c>
      <c r="H389" s="71" t="s">
        <v>270</v>
      </c>
      <c r="I389" s="71" t="s">
        <v>271</v>
      </c>
      <c r="J389" s="122">
        <v>32100</v>
      </c>
      <c r="K389" s="116"/>
      <c r="L389" s="114"/>
      <c r="M389" s="325" t="s">
        <v>3756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28"/>
      <c r="AC389" s="328"/>
      <c r="AD389" s="336"/>
      <c r="AE389" s="18" t="s">
        <v>2876</v>
      </c>
      <c r="AF389" s="71" t="s">
        <v>2890</v>
      </c>
      <c r="AG389" s="52" t="s">
        <v>3544</v>
      </c>
      <c r="AH389" s="52" t="s">
        <v>3472</v>
      </c>
      <c r="AI389" s="54" t="s">
        <v>2457</v>
      </c>
      <c r="AJ389" s="54"/>
      <c r="AK389" s="71" t="s">
        <v>1330</v>
      </c>
      <c r="AL389" s="71" t="s">
        <v>1570</v>
      </c>
      <c r="AM389" s="52" t="s">
        <v>3553</v>
      </c>
      <c r="AN389" s="122"/>
      <c r="AO389" s="122">
        <v>32100</v>
      </c>
      <c r="AP389" s="119">
        <f t="shared" si="15"/>
        <v>0</v>
      </c>
      <c r="AQ389" s="196" t="s">
        <v>1331</v>
      </c>
      <c r="AR389" s="196" t="s">
        <v>1327</v>
      </c>
      <c r="AS389" s="18"/>
      <c r="AT389" s="18"/>
      <c r="AU389" s="18"/>
      <c r="AV389" s="18"/>
      <c r="AW389" s="18"/>
      <c r="AX389" s="18"/>
    </row>
    <row r="390" spans="1:50" s="123" customFormat="1" ht="72" x14ac:dyDescent="0.2">
      <c r="A390" s="52" t="s">
        <v>45</v>
      </c>
      <c r="B390" s="52" t="s">
        <v>277</v>
      </c>
      <c r="C390" s="52" t="s">
        <v>276</v>
      </c>
      <c r="D390" s="52" t="s">
        <v>33</v>
      </c>
      <c r="E390" s="52" t="s">
        <v>454</v>
      </c>
      <c r="F390" s="121" t="s">
        <v>1960</v>
      </c>
      <c r="G390" s="52" t="s">
        <v>693</v>
      </c>
      <c r="H390" s="71" t="s">
        <v>267</v>
      </c>
      <c r="I390" s="71" t="s">
        <v>274</v>
      </c>
      <c r="J390" s="122">
        <v>120000</v>
      </c>
      <c r="K390" s="325" t="s">
        <v>3756</v>
      </c>
      <c r="L390" s="114"/>
      <c r="M390" s="325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28"/>
      <c r="AC390" s="328"/>
      <c r="AD390" s="336"/>
      <c r="AE390" s="18" t="s">
        <v>2876</v>
      </c>
      <c r="AF390" s="71" t="s">
        <v>1330</v>
      </c>
      <c r="AG390" s="52" t="s">
        <v>3544</v>
      </c>
      <c r="AH390" s="52" t="s">
        <v>3470</v>
      </c>
      <c r="AI390" s="54" t="s">
        <v>3467</v>
      </c>
      <c r="AJ390" s="54"/>
      <c r="AK390" s="71" t="s">
        <v>1334</v>
      </c>
      <c r="AL390" s="52" t="s">
        <v>1571</v>
      </c>
      <c r="AM390" s="52" t="s">
        <v>3553</v>
      </c>
      <c r="AN390" s="250"/>
      <c r="AO390" s="250"/>
      <c r="AP390" s="119">
        <f t="shared" si="15"/>
        <v>120000</v>
      </c>
      <c r="AQ390" s="196" t="s">
        <v>1327</v>
      </c>
      <c r="AR390" s="196" t="s">
        <v>1328</v>
      </c>
      <c r="AS390" s="18"/>
      <c r="AT390" s="18"/>
      <c r="AU390" s="18"/>
      <c r="AV390" s="18"/>
      <c r="AW390" s="18"/>
      <c r="AX390" s="18"/>
    </row>
    <row r="391" spans="1:50" s="123" customFormat="1" ht="72" x14ac:dyDescent="0.2">
      <c r="A391" s="52" t="s">
        <v>45</v>
      </c>
      <c r="B391" s="52" t="s">
        <v>277</v>
      </c>
      <c r="C391" s="52" t="s">
        <v>276</v>
      </c>
      <c r="D391" s="52" t="s">
        <v>33</v>
      </c>
      <c r="E391" s="52" t="s">
        <v>454</v>
      </c>
      <c r="F391" s="121" t="s">
        <v>1961</v>
      </c>
      <c r="G391" s="52" t="s">
        <v>694</v>
      </c>
      <c r="H391" s="71" t="s">
        <v>267</v>
      </c>
      <c r="I391" s="71" t="s">
        <v>274</v>
      </c>
      <c r="J391" s="122">
        <v>90000</v>
      </c>
      <c r="K391" s="325" t="s">
        <v>3756</v>
      </c>
      <c r="L391" s="114"/>
      <c r="M391" s="325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28"/>
      <c r="AC391" s="328"/>
      <c r="AD391" s="336"/>
      <c r="AE391" s="18" t="s">
        <v>3762</v>
      </c>
      <c r="AF391" s="71" t="s">
        <v>1330</v>
      </c>
      <c r="AG391" s="52" t="s">
        <v>3544</v>
      </c>
      <c r="AH391" s="52" t="s">
        <v>3470</v>
      </c>
      <c r="AI391" s="54" t="s">
        <v>3467</v>
      </c>
      <c r="AJ391" s="54"/>
      <c r="AK391" s="71" t="s">
        <v>1334</v>
      </c>
      <c r="AL391" s="52" t="s">
        <v>1571</v>
      </c>
      <c r="AM391" s="52" t="s">
        <v>3553</v>
      </c>
      <c r="AN391" s="250"/>
      <c r="AO391" s="250"/>
      <c r="AP391" s="119">
        <f t="shared" si="15"/>
        <v>90000</v>
      </c>
      <c r="AQ391" s="196" t="s">
        <v>1327</v>
      </c>
      <c r="AR391" s="196" t="s">
        <v>1328</v>
      </c>
      <c r="AS391" s="18"/>
      <c r="AT391" s="18"/>
      <c r="AU391" s="18"/>
      <c r="AV391" s="18"/>
      <c r="AW391" s="18"/>
      <c r="AX391" s="18"/>
    </row>
    <row r="392" spans="1:50" s="123" customFormat="1" ht="72" x14ac:dyDescent="0.2">
      <c r="A392" s="52" t="s">
        <v>45</v>
      </c>
      <c r="B392" s="52" t="s">
        <v>277</v>
      </c>
      <c r="C392" s="52" t="s">
        <v>276</v>
      </c>
      <c r="D392" s="52" t="s">
        <v>33</v>
      </c>
      <c r="E392" s="52" t="s">
        <v>454</v>
      </c>
      <c r="F392" s="121" t="s">
        <v>1962</v>
      </c>
      <c r="G392" s="52" t="s">
        <v>695</v>
      </c>
      <c r="H392" s="71" t="s">
        <v>269</v>
      </c>
      <c r="I392" s="71" t="s">
        <v>274</v>
      </c>
      <c r="J392" s="122">
        <v>16000</v>
      </c>
      <c r="K392" s="325" t="s">
        <v>3756</v>
      </c>
      <c r="L392" s="114"/>
      <c r="M392" s="325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28"/>
      <c r="AC392" s="328"/>
      <c r="AD392" s="336"/>
      <c r="AE392" s="18" t="s">
        <v>3762</v>
      </c>
      <c r="AF392" s="71" t="s">
        <v>1330</v>
      </c>
      <c r="AG392" s="52" t="s">
        <v>3544</v>
      </c>
      <c r="AH392" s="52" t="s">
        <v>3470</v>
      </c>
      <c r="AI392" s="54" t="s">
        <v>3467</v>
      </c>
      <c r="AJ392" s="54"/>
      <c r="AK392" s="71" t="s">
        <v>1334</v>
      </c>
      <c r="AL392" s="52" t="s">
        <v>1571</v>
      </c>
      <c r="AM392" s="52" t="s">
        <v>3553</v>
      </c>
      <c r="AN392" s="250"/>
      <c r="AO392" s="250"/>
      <c r="AP392" s="119">
        <f t="shared" si="15"/>
        <v>16000</v>
      </c>
      <c r="AQ392" s="196" t="s">
        <v>1327</v>
      </c>
      <c r="AR392" s="196" t="s">
        <v>1328</v>
      </c>
      <c r="AS392" s="18"/>
      <c r="AT392" s="18"/>
      <c r="AU392" s="18"/>
      <c r="AV392" s="18"/>
      <c r="AW392" s="18"/>
      <c r="AX392" s="18"/>
    </row>
    <row r="393" spans="1:50" s="123" customFormat="1" ht="72" x14ac:dyDescent="0.2">
      <c r="A393" s="52" t="s">
        <v>45</v>
      </c>
      <c r="B393" s="52" t="s">
        <v>277</v>
      </c>
      <c r="C393" s="52" t="s">
        <v>276</v>
      </c>
      <c r="D393" s="52" t="s">
        <v>33</v>
      </c>
      <c r="E393" s="52" t="s">
        <v>454</v>
      </c>
      <c r="F393" s="121" t="s">
        <v>1963</v>
      </c>
      <c r="G393" s="52" t="s">
        <v>696</v>
      </c>
      <c r="H393" s="71" t="s">
        <v>269</v>
      </c>
      <c r="I393" s="71" t="s">
        <v>274</v>
      </c>
      <c r="J393" s="122">
        <v>16000</v>
      </c>
      <c r="K393" s="325" t="s">
        <v>3756</v>
      </c>
      <c r="L393" s="114"/>
      <c r="M393" s="325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28"/>
      <c r="AC393" s="328"/>
      <c r="AD393" s="336"/>
      <c r="AE393" s="18" t="s">
        <v>3762</v>
      </c>
      <c r="AF393" s="71" t="s">
        <v>1330</v>
      </c>
      <c r="AG393" s="52" t="s">
        <v>3544</v>
      </c>
      <c r="AH393" s="52" t="s">
        <v>3470</v>
      </c>
      <c r="AI393" s="54" t="s">
        <v>3467</v>
      </c>
      <c r="AJ393" s="54"/>
      <c r="AK393" s="71" t="s">
        <v>1334</v>
      </c>
      <c r="AL393" s="52" t="s">
        <v>1571</v>
      </c>
      <c r="AM393" s="52" t="s">
        <v>3553</v>
      </c>
      <c r="AN393" s="250"/>
      <c r="AO393" s="250"/>
      <c r="AP393" s="119">
        <f t="shared" si="15"/>
        <v>16000</v>
      </c>
      <c r="AQ393" s="196" t="s">
        <v>1327</v>
      </c>
      <c r="AR393" s="196" t="s">
        <v>1328</v>
      </c>
      <c r="AS393" s="18"/>
      <c r="AT393" s="18"/>
      <c r="AU393" s="18"/>
      <c r="AV393" s="18"/>
      <c r="AW393" s="18"/>
      <c r="AX393" s="18"/>
    </row>
    <row r="394" spans="1:50" s="123" customFormat="1" ht="72" x14ac:dyDescent="0.2">
      <c r="A394" s="52" t="s">
        <v>45</v>
      </c>
      <c r="B394" s="52" t="s">
        <v>277</v>
      </c>
      <c r="C394" s="52" t="s">
        <v>276</v>
      </c>
      <c r="D394" s="52" t="s">
        <v>33</v>
      </c>
      <c r="E394" s="52" t="s">
        <v>454</v>
      </c>
      <c r="F394" s="121" t="s">
        <v>1964</v>
      </c>
      <c r="G394" s="52" t="s">
        <v>697</v>
      </c>
      <c r="H394" s="71" t="s">
        <v>270</v>
      </c>
      <c r="I394" s="71" t="s">
        <v>274</v>
      </c>
      <c r="J394" s="122">
        <v>15000</v>
      </c>
      <c r="K394" s="325" t="s">
        <v>3756</v>
      </c>
      <c r="L394" s="114"/>
      <c r="M394" s="325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28"/>
      <c r="AC394" s="328"/>
      <c r="AD394" s="336"/>
      <c r="AE394" s="18" t="s">
        <v>3762</v>
      </c>
      <c r="AF394" s="71" t="s">
        <v>1330</v>
      </c>
      <c r="AG394" s="52" t="s">
        <v>3544</v>
      </c>
      <c r="AH394" s="52" t="s">
        <v>3470</v>
      </c>
      <c r="AI394" s="54" t="s">
        <v>3467</v>
      </c>
      <c r="AJ394" s="54"/>
      <c r="AK394" s="71" t="s">
        <v>1334</v>
      </c>
      <c r="AL394" s="52" t="s">
        <v>1571</v>
      </c>
      <c r="AM394" s="52" t="s">
        <v>3553</v>
      </c>
      <c r="AN394" s="250"/>
      <c r="AO394" s="250"/>
      <c r="AP394" s="119">
        <f t="shared" si="15"/>
        <v>15000</v>
      </c>
      <c r="AQ394" s="196" t="s">
        <v>1327</v>
      </c>
      <c r="AR394" s="196" t="s">
        <v>1328</v>
      </c>
      <c r="AS394" s="18"/>
      <c r="AT394" s="18"/>
      <c r="AU394" s="18"/>
      <c r="AV394" s="18"/>
      <c r="AW394" s="18"/>
      <c r="AX394" s="18"/>
    </row>
    <row r="395" spans="1:50" s="123" customFormat="1" ht="72" x14ac:dyDescent="0.2">
      <c r="A395" s="52" t="s">
        <v>45</v>
      </c>
      <c r="B395" s="52" t="s">
        <v>277</v>
      </c>
      <c r="C395" s="52" t="s">
        <v>276</v>
      </c>
      <c r="D395" s="52" t="s">
        <v>33</v>
      </c>
      <c r="E395" s="52" t="s">
        <v>454</v>
      </c>
      <c r="F395" s="121" t="s">
        <v>1965</v>
      </c>
      <c r="G395" s="52" t="s">
        <v>698</v>
      </c>
      <c r="H395" s="71" t="s">
        <v>387</v>
      </c>
      <c r="I395" s="71" t="s">
        <v>274</v>
      </c>
      <c r="J395" s="122">
        <v>112000</v>
      </c>
      <c r="K395" s="325" t="s">
        <v>3756</v>
      </c>
      <c r="L395" s="114"/>
      <c r="M395" s="325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28"/>
      <c r="AC395" s="328"/>
      <c r="AD395" s="336"/>
      <c r="AE395" s="18" t="s">
        <v>3762</v>
      </c>
      <c r="AF395" s="71" t="s">
        <v>1330</v>
      </c>
      <c r="AG395" s="52" t="s">
        <v>3544</v>
      </c>
      <c r="AH395" s="52" t="s">
        <v>3470</v>
      </c>
      <c r="AI395" s="54" t="s">
        <v>3467</v>
      </c>
      <c r="AJ395" s="54"/>
      <c r="AK395" s="71" t="s">
        <v>1334</v>
      </c>
      <c r="AL395" s="52" t="s">
        <v>1571</v>
      </c>
      <c r="AM395" s="52" t="s">
        <v>3553</v>
      </c>
      <c r="AN395" s="250"/>
      <c r="AO395" s="250"/>
      <c r="AP395" s="119">
        <f t="shared" si="15"/>
        <v>112000</v>
      </c>
      <c r="AQ395" s="196" t="s">
        <v>1327</v>
      </c>
      <c r="AR395" s="196" t="s">
        <v>1328</v>
      </c>
      <c r="AS395" s="18"/>
      <c r="AT395" s="18"/>
      <c r="AU395" s="18"/>
      <c r="AV395" s="18"/>
      <c r="AW395" s="18"/>
      <c r="AX395" s="18"/>
    </row>
    <row r="396" spans="1:50" s="123" customFormat="1" ht="72" x14ac:dyDescent="0.2">
      <c r="A396" s="52" t="s">
        <v>45</v>
      </c>
      <c r="B396" s="52" t="s">
        <v>277</v>
      </c>
      <c r="C396" s="52" t="s">
        <v>276</v>
      </c>
      <c r="D396" s="52" t="s">
        <v>33</v>
      </c>
      <c r="E396" s="52" t="s">
        <v>454</v>
      </c>
      <c r="F396" s="121" t="s">
        <v>1966</v>
      </c>
      <c r="G396" s="52" t="s">
        <v>699</v>
      </c>
      <c r="H396" s="71" t="s">
        <v>270</v>
      </c>
      <c r="I396" s="71" t="s">
        <v>274</v>
      </c>
      <c r="J396" s="122">
        <v>55000</v>
      </c>
      <c r="K396" s="325" t="s">
        <v>3756</v>
      </c>
      <c r="L396" s="114"/>
      <c r="M396" s="325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28"/>
      <c r="AC396" s="328"/>
      <c r="AD396" s="336"/>
      <c r="AE396" s="18" t="s">
        <v>3762</v>
      </c>
      <c r="AF396" s="71" t="s">
        <v>1330</v>
      </c>
      <c r="AG396" s="52" t="s">
        <v>3544</v>
      </c>
      <c r="AH396" s="52" t="s">
        <v>3470</v>
      </c>
      <c r="AI396" s="54" t="s">
        <v>3467</v>
      </c>
      <c r="AJ396" s="54"/>
      <c r="AK396" s="71" t="s">
        <v>1334</v>
      </c>
      <c r="AL396" s="52" t="s">
        <v>1571</v>
      </c>
      <c r="AM396" s="52" t="s">
        <v>3553</v>
      </c>
      <c r="AN396" s="250"/>
      <c r="AO396" s="250"/>
      <c r="AP396" s="119">
        <f t="shared" si="15"/>
        <v>55000</v>
      </c>
      <c r="AQ396" s="196" t="s">
        <v>1327</v>
      </c>
      <c r="AR396" s="196" t="s">
        <v>1328</v>
      </c>
      <c r="AS396" s="18"/>
      <c r="AT396" s="18"/>
      <c r="AU396" s="18"/>
      <c r="AV396" s="18"/>
      <c r="AW396" s="18"/>
      <c r="AX396" s="18"/>
    </row>
    <row r="397" spans="1:50" s="123" customFormat="1" ht="72" x14ac:dyDescent="0.2">
      <c r="A397" s="52" t="s">
        <v>45</v>
      </c>
      <c r="B397" s="52" t="s">
        <v>277</v>
      </c>
      <c r="C397" s="52" t="s">
        <v>276</v>
      </c>
      <c r="D397" s="52" t="s">
        <v>33</v>
      </c>
      <c r="E397" s="52" t="s">
        <v>454</v>
      </c>
      <c r="F397" s="121" t="s">
        <v>1967</v>
      </c>
      <c r="G397" s="52" t="s">
        <v>700</v>
      </c>
      <c r="H397" s="71" t="s">
        <v>270</v>
      </c>
      <c r="I397" s="71" t="s">
        <v>274</v>
      </c>
      <c r="J397" s="122">
        <v>50000</v>
      </c>
      <c r="K397" s="325" t="s">
        <v>3756</v>
      </c>
      <c r="L397" s="114"/>
      <c r="M397" s="325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28"/>
      <c r="AC397" s="328"/>
      <c r="AD397" s="336"/>
      <c r="AE397" s="18" t="s">
        <v>3762</v>
      </c>
      <c r="AF397" s="71" t="s">
        <v>1330</v>
      </c>
      <c r="AG397" s="52" t="s">
        <v>3544</v>
      </c>
      <c r="AH397" s="52" t="s">
        <v>3470</v>
      </c>
      <c r="AI397" s="54" t="s">
        <v>3467</v>
      </c>
      <c r="AJ397" s="54"/>
      <c r="AK397" s="71" t="s">
        <v>1334</v>
      </c>
      <c r="AL397" s="52" t="s">
        <v>1571</v>
      </c>
      <c r="AM397" s="52" t="s">
        <v>3553</v>
      </c>
      <c r="AN397" s="250"/>
      <c r="AO397" s="250"/>
      <c r="AP397" s="119">
        <f t="shared" si="15"/>
        <v>50000</v>
      </c>
      <c r="AQ397" s="196" t="s">
        <v>1327</v>
      </c>
      <c r="AR397" s="196" t="s">
        <v>1328</v>
      </c>
      <c r="AS397" s="18"/>
      <c r="AT397" s="18"/>
      <c r="AU397" s="18"/>
      <c r="AV397" s="18"/>
      <c r="AW397" s="18"/>
      <c r="AX397" s="18"/>
    </row>
    <row r="398" spans="1:50" s="123" customFormat="1" ht="72" x14ac:dyDescent="0.2">
      <c r="A398" s="52" t="s">
        <v>45</v>
      </c>
      <c r="B398" s="52" t="s">
        <v>277</v>
      </c>
      <c r="C398" s="52" t="s">
        <v>276</v>
      </c>
      <c r="D398" s="52" t="s">
        <v>33</v>
      </c>
      <c r="E398" s="52" t="s">
        <v>454</v>
      </c>
      <c r="F398" s="121" t="s">
        <v>1968</v>
      </c>
      <c r="G398" s="52" t="s">
        <v>701</v>
      </c>
      <c r="H398" s="71" t="s">
        <v>599</v>
      </c>
      <c r="I398" s="71" t="s">
        <v>274</v>
      </c>
      <c r="J398" s="122">
        <v>360000</v>
      </c>
      <c r="K398" s="325" t="s">
        <v>3756</v>
      </c>
      <c r="L398" s="114"/>
      <c r="M398" s="325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28"/>
      <c r="AC398" s="328"/>
      <c r="AD398" s="336"/>
      <c r="AE398" s="18" t="s">
        <v>3762</v>
      </c>
      <c r="AF398" s="71" t="s">
        <v>1330</v>
      </c>
      <c r="AG398" s="52" t="s">
        <v>3544</v>
      </c>
      <c r="AH398" s="52" t="s">
        <v>3470</v>
      </c>
      <c r="AI398" s="54" t="s">
        <v>3467</v>
      </c>
      <c r="AJ398" s="54"/>
      <c r="AK398" s="71" t="s">
        <v>1334</v>
      </c>
      <c r="AL398" s="52" t="s">
        <v>1571</v>
      </c>
      <c r="AM398" s="52" t="s">
        <v>3553</v>
      </c>
      <c r="AN398" s="250"/>
      <c r="AO398" s="250"/>
      <c r="AP398" s="119">
        <f t="shared" si="15"/>
        <v>360000</v>
      </c>
      <c r="AQ398" s="196" t="s">
        <v>1327</v>
      </c>
      <c r="AR398" s="196" t="s">
        <v>1328</v>
      </c>
      <c r="AS398" s="18"/>
      <c r="AT398" s="18"/>
      <c r="AU398" s="18"/>
      <c r="AV398" s="18"/>
      <c r="AW398" s="18"/>
      <c r="AX398" s="18"/>
    </row>
    <row r="399" spans="1:50" s="123" customFormat="1" ht="72" x14ac:dyDescent="0.2">
      <c r="A399" s="52" t="s">
        <v>45</v>
      </c>
      <c r="B399" s="52" t="s">
        <v>277</v>
      </c>
      <c r="C399" s="52" t="s">
        <v>276</v>
      </c>
      <c r="D399" s="52" t="s">
        <v>33</v>
      </c>
      <c r="E399" s="52" t="s">
        <v>454</v>
      </c>
      <c r="F399" s="121" t="s">
        <v>1969</v>
      </c>
      <c r="G399" s="52" t="s">
        <v>702</v>
      </c>
      <c r="H399" s="71" t="s">
        <v>270</v>
      </c>
      <c r="I399" s="71" t="s">
        <v>274</v>
      </c>
      <c r="J399" s="122">
        <v>75000</v>
      </c>
      <c r="K399" s="325" t="s">
        <v>3756</v>
      </c>
      <c r="L399" s="114"/>
      <c r="M399" s="325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28"/>
      <c r="AC399" s="328"/>
      <c r="AD399" s="336"/>
      <c r="AE399" s="18" t="s">
        <v>3762</v>
      </c>
      <c r="AF399" s="71" t="s">
        <v>1330</v>
      </c>
      <c r="AG399" s="52" t="s">
        <v>3544</v>
      </c>
      <c r="AH399" s="52" t="s">
        <v>3470</v>
      </c>
      <c r="AI399" s="54" t="s">
        <v>3467</v>
      </c>
      <c r="AJ399" s="54"/>
      <c r="AK399" s="71" t="s">
        <v>1334</v>
      </c>
      <c r="AL399" s="52" t="s">
        <v>1571</v>
      </c>
      <c r="AM399" s="52" t="s">
        <v>3553</v>
      </c>
      <c r="AN399" s="250"/>
      <c r="AO399" s="250"/>
      <c r="AP399" s="119">
        <f t="shared" si="15"/>
        <v>75000</v>
      </c>
      <c r="AQ399" s="196" t="s">
        <v>1327</v>
      </c>
      <c r="AR399" s="196" t="s">
        <v>1328</v>
      </c>
      <c r="AS399" s="18"/>
      <c r="AT399" s="18"/>
      <c r="AU399" s="18"/>
      <c r="AV399" s="18"/>
      <c r="AW399" s="18"/>
      <c r="AX399" s="18"/>
    </row>
    <row r="400" spans="1:50" s="123" customFormat="1" ht="72" x14ac:dyDescent="0.2">
      <c r="A400" s="52" t="s">
        <v>45</v>
      </c>
      <c r="B400" s="52" t="s">
        <v>277</v>
      </c>
      <c r="C400" s="52" t="s">
        <v>276</v>
      </c>
      <c r="D400" s="52" t="s">
        <v>33</v>
      </c>
      <c r="E400" s="52" t="s">
        <v>454</v>
      </c>
      <c r="F400" s="121" t="s">
        <v>1970</v>
      </c>
      <c r="G400" s="52" t="s">
        <v>703</v>
      </c>
      <c r="H400" s="71" t="s">
        <v>270</v>
      </c>
      <c r="I400" s="71" t="s">
        <v>274</v>
      </c>
      <c r="J400" s="122">
        <v>75000</v>
      </c>
      <c r="K400" s="325" t="s">
        <v>3756</v>
      </c>
      <c r="L400" s="114"/>
      <c r="M400" s="325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28"/>
      <c r="AC400" s="328"/>
      <c r="AD400" s="336"/>
      <c r="AE400" s="18" t="s">
        <v>3762</v>
      </c>
      <c r="AF400" s="71" t="s">
        <v>1330</v>
      </c>
      <c r="AG400" s="52" t="s">
        <v>3544</v>
      </c>
      <c r="AH400" s="52" t="s">
        <v>3470</v>
      </c>
      <c r="AI400" s="54" t="s">
        <v>3467</v>
      </c>
      <c r="AJ400" s="54"/>
      <c r="AK400" s="71" t="s">
        <v>1334</v>
      </c>
      <c r="AL400" s="52" t="s">
        <v>1571</v>
      </c>
      <c r="AM400" s="52" t="s">
        <v>3553</v>
      </c>
      <c r="AN400" s="250"/>
      <c r="AO400" s="250"/>
      <c r="AP400" s="119">
        <f t="shared" si="15"/>
        <v>75000</v>
      </c>
      <c r="AQ400" s="196" t="s">
        <v>1327</v>
      </c>
      <c r="AR400" s="196" t="s">
        <v>1328</v>
      </c>
      <c r="AS400" s="18"/>
      <c r="AT400" s="18"/>
      <c r="AU400" s="18"/>
      <c r="AV400" s="18"/>
      <c r="AW400" s="18"/>
      <c r="AX400" s="18"/>
    </row>
    <row r="401" spans="1:50" s="123" customFormat="1" ht="72" x14ac:dyDescent="0.2">
      <c r="A401" s="52" t="s">
        <v>45</v>
      </c>
      <c r="B401" s="52" t="s">
        <v>277</v>
      </c>
      <c r="C401" s="52" t="s">
        <v>276</v>
      </c>
      <c r="D401" s="52" t="s">
        <v>33</v>
      </c>
      <c r="E401" s="52" t="s">
        <v>454</v>
      </c>
      <c r="F401" s="121" t="s">
        <v>1971</v>
      </c>
      <c r="G401" s="52" t="s">
        <v>704</v>
      </c>
      <c r="H401" s="71" t="s">
        <v>270</v>
      </c>
      <c r="I401" s="71" t="s">
        <v>274</v>
      </c>
      <c r="J401" s="122">
        <v>75000</v>
      </c>
      <c r="K401" s="325" t="s">
        <v>3756</v>
      </c>
      <c r="L401" s="114"/>
      <c r="M401" s="325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28"/>
      <c r="AC401" s="328"/>
      <c r="AD401" s="336"/>
      <c r="AE401" s="18" t="s">
        <v>3762</v>
      </c>
      <c r="AF401" s="71" t="s">
        <v>1330</v>
      </c>
      <c r="AG401" s="52" t="s">
        <v>3544</v>
      </c>
      <c r="AH401" s="52" t="s">
        <v>3470</v>
      </c>
      <c r="AI401" s="54" t="s">
        <v>3467</v>
      </c>
      <c r="AJ401" s="54"/>
      <c r="AK401" s="71" t="s">
        <v>1334</v>
      </c>
      <c r="AL401" s="52" t="s">
        <v>1571</v>
      </c>
      <c r="AM401" s="52" t="s">
        <v>3553</v>
      </c>
      <c r="AN401" s="250"/>
      <c r="AO401" s="250"/>
      <c r="AP401" s="119">
        <f t="shared" si="15"/>
        <v>75000</v>
      </c>
      <c r="AQ401" s="196" t="s">
        <v>1327</v>
      </c>
      <c r="AR401" s="196" t="s">
        <v>1328</v>
      </c>
      <c r="AS401" s="18"/>
      <c r="AT401" s="18"/>
      <c r="AU401" s="18"/>
      <c r="AV401" s="18"/>
      <c r="AW401" s="18"/>
      <c r="AX401" s="18"/>
    </row>
    <row r="402" spans="1:50" s="123" customFormat="1" ht="72" x14ac:dyDescent="0.2">
      <c r="A402" s="52" t="s">
        <v>45</v>
      </c>
      <c r="B402" s="52" t="s">
        <v>277</v>
      </c>
      <c r="C402" s="52" t="s">
        <v>276</v>
      </c>
      <c r="D402" s="52" t="s">
        <v>33</v>
      </c>
      <c r="E402" s="52" t="s">
        <v>454</v>
      </c>
      <c r="F402" s="121" t="s">
        <v>1972</v>
      </c>
      <c r="G402" s="52" t="s">
        <v>705</v>
      </c>
      <c r="H402" s="71" t="s">
        <v>270</v>
      </c>
      <c r="I402" s="71" t="s">
        <v>274</v>
      </c>
      <c r="J402" s="122">
        <v>75000</v>
      </c>
      <c r="K402" s="325" t="s">
        <v>3756</v>
      </c>
      <c r="L402" s="114"/>
      <c r="M402" s="325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28"/>
      <c r="AC402" s="328"/>
      <c r="AD402" s="336"/>
      <c r="AE402" s="18" t="s">
        <v>3762</v>
      </c>
      <c r="AF402" s="71" t="s">
        <v>1330</v>
      </c>
      <c r="AG402" s="52" t="s">
        <v>3544</v>
      </c>
      <c r="AH402" s="52" t="s">
        <v>3470</v>
      </c>
      <c r="AI402" s="54" t="s">
        <v>3467</v>
      </c>
      <c r="AJ402" s="54"/>
      <c r="AK402" s="71" t="s">
        <v>1334</v>
      </c>
      <c r="AL402" s="52" t="s">
        <v>1571</v>
      </c>
      <c r="AM402" s="52" t="s">
        <v>3553</v>
      </c>
      <c r="AN402" s="250"/>
      <c r="AO402" s="250"/>
      <c r="AP402" s="119">
        <f t="shared" si="15"/>
        <v>75000</v>
      </c>
      <c r="AQ402" s="196" t="s">
        <v>1327</v>
      </c>
      <c r="AR402" s="196" t="s">
        <v>1328</v>
      </c>
      <c r="AS402" s="18"/>
      <c r="AT402" s="18"/>
      <c r="AU402" s="18"/>
      <c r="AV402" s="18"/>
      <c r="AW402" s="18"/>
      <c r="AX402" s="18"/>
    </row>
    <row r="403" spans="1:50" s="123" customFormat="1" ht="72" x14ac:dyDescent="0.2">
      <c r="A403" s="52" t="s">
        <v>45</v>
      </c>
      <c r="B403" s="52" t="s">
        <v>277</v>
      </c>
      <c r="C403" s="52" t="s">
        <v>276</v>
      </c>
      <c r="D403" s="52" t="s">
        <v>33</v>
      </c>
      <c r="E403" s="52" t="s">
        <v>454</v>
      </c>
      <c r="F403" s="121" t="s">
        <v>1973</v>
      </c>
      <c r="G403" s="52" t="s">
        <v>706</v>
      </c>
      <c r="H403" s="71" t="s">
        <v>270</v>
      </c>
      <c r="I403" s="71" t="s">
        <v>274</v>
      </c>
      <c r="J403" s="122">
        <v>75000</v>
      </c>
      <c r="K403" s="325" t="s">
        <v>3756</v>
      </c>
      <c r="L403" s="114"/>
      <c r="M403" s="325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28"/>
      <c r="AC403" s="328"/>
      <c r="AD403" s="336"/>
      <c r="AE403" s="18" t="s">
        <v>3762</v>
      </c>
      <c r="AF403" s="71" t="s">
        <v>1330</v>
      </c>
      <c r="AG403" s="52" t="s">
        <v>3544</v>
      </c>
      <c r="AH403" s="52" t="s">
        <v>3470</v>
      </c>
      <c r="AI403" s="54" t="s">
        <v>3467</v>
      </c>
      <c r="AJ403" s="54"/>
      <c r="AK403" s="71" t="s">
        <v>1334</v>
      </c>
      <c r="AL403" s="52" t="s">
        <v>1571</v>
      </c>
      <c r="AM403" s="52" t="s">
        <v>3553</v>
      </c>
      <c r="AN403" s="250"/>
      <c r="AO403" s="250"/>
      <c r="AP403" s="119">
        <f t="shared" si="15"/>
        <v>75000</v>
      </c>
      <c r="AQ403" s="196" t="s">
        <v>1327</v>
      </c>
      <c r="AR403" s="196" t="s">
        <v>1328</v>
      </c>
      <c r="AS403" s="18"/>
      <c r="AT403" s="18"/>
      <c r="AU403" s="18"/>
      <c r="AV403" s="18"/>
      <c r="AW403" s="18"/>
      <c r="AX403" s="18"/>
    </row>
    <row r="404" spans="1:50" s="123" customFormat="1" ht="72" x14ac:dyDescent="0.2">
      <c r="A404" s="52" t="s">
        <v>45</v>
      </c>
      <c r="B404" s="52" t="s">
        <v>277</v>
      </c>
      <c r="C404" s="52" t="s">
        <v>276</v>
      </c>
      <c r="D404" s="52" t="s">
        <v>33</v>
      </c>
      <c r="E404" s="52" t="s">
        <v>454</v>
      </c>
      <c r="F404" s="121" t="s">
        <v>1974</v>
      </c>
      <c r="G404" s="52" t="s">
        <v>707</v>
      </c>
      <c r="H404" s="71" t="s">
        <v>270</v>
      </c>
      <c r="I404" s="71" t="s">
        <v>274</v>
      </c>
      <c r="J404" s="122">
        <v>65000</v>
      </c>
      <c r="K404" s="325" t="s">
        <v>3756</v>
      </c>
      <c r="L404" s="114"/>
      <c r="M404" s="325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28"/>
      <c r="AC404" s="328"/>
      <c r="AD404" s="336"/>
      <c r="AE404" s="18" t="s">
        <v>3762</v>
      </c>
      <c r="AF404" s="71" t="s">
        <v>1330</v>
      </c>
      <c r="AG404" s="52" t="s">
        <v>3544</v>
      </c>
      <c r="AH404" s="52" t="s">
        <v>3470</v>
      </c>
      <c r="AI404" s="54" t="s">
        <v>3467</v>
      </c>
      <c r="AJ404" s="54"/>
      <c r="AK404" s="71" t="s">
        <v>1334</v>
      </c>
      <c r="AL404" s="52" t="s">
        <v>1571</v>
      </c>
      <c r="AM404" s="52" t="s">
        <v>3553</v>
      </c>
      <c r="AN404" s="250"/>
      <c r="AO404" s="250"/>
      <c r="AP404" s="119">
        <f t="shared" si="15"/>
        <v>65000</v>
      </c>
      <c r="AQ404" s="196" t="s">
        <v>1327</v>
      </c>
      <c r="AR404" s="196" t="s">
        <v>1328</v>
      </c>
      <c r="AS404" s="18"/>
      <c r="AT404" s="18"/>
      <c r="AU404" s="18"/>
      <c r="AV404" s="18"/>
      <c r="AW404" s="18"/>
      <c r="AX404" s="18"/>
    </row>
    <row r="405" spans="1:50" s="123" customFormat="1" ht="72" x14ac:dyDescent="0.2">
      <c r="A405" s="52" t="s">
        <v>45</v>
      </c>
      <c r="B405" s="52" t="s">
        <v>277</v>
      </c>
      <c r="C405" s="52" t="s">
        <v>276</v>
      </c>
      <c r="D405" s="52" t="s">
        <v>33</v>
      </c>
      <c r="E405" s="52" t="s">
        <v>454</v>
      </c>
      <c r="F405" s="121" t="s">
        <v>1975</v>
      </c>
      <c r="G405" s="52" t="s">
        <v>708</v>
      </c>
      <c r="H405" s="71" t="s">
        <v>387</v>
      </c>
      <c r="I405" s="71" t="s">
        <v>274</v>
      </c>
      <c r="J405" s="122">
        <v>48000</v>
      </c>
      <c r="K405" s="325" t="s">
        <v>3756</v>
      </c>
      <c r="L405" s="114"/>
      <c r="M405" s="325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28"/>
      <c r="AC405" s="328"/>
      <c r="AD405" s="336"/>
      <c r="AE405" s="18" t="s">
        <v>3762</v>
      </c>
      <c r="AF405" s="71" t="s">
        <v>1330</v>
      </c>
      <c r="AG405" s="52" t="s">
        <v>3544</v>
      </c>
      <c r="AH405" s="52" t="s">
        <v>3470</v>
      </c>
      <c r="AI405" s="54" t="s">
        <v>3467</v>
      </c>
      <c r="AJ405" s="54"/>
      <c r="AK405" s="71" t="s">
        <v>1334</v>
      </c>
      <c r="AL405" s="52" t="s">
        <v>1571</v>
      </c>
      <c r="AM405" s="52" t="s">
        <v>3553</v>
      </c>
      <c r="AN405" s="250"/>
      <c r="AO405" s="250"/>
      <c r="AP405" s="119">
        <f t="shared" si="15"/>
        <v>48000</v>
      </c>
      <c r="AQ405" s="196" t="s">
        <v>1327</v>
      </c>
      <c r="AR405" s="196" t="s">
        <v>1328</v>
      </c>
      <c r="AS405" s="18"/>
      <c r="AT405" s="18"/>
      <c r="AU405" s="18"/>
      <c r="AV405" s="18"/>
      <c r="AW405" s="18"/>
      <c r="AX405" s="18"/>
    </row>
    <row r="406" spans="1:50" s="123" customFormat="1" ht="72" hidden="1" x14ac:dyDescent="0.2">
      <c r="A406" s="52" t="s">
        <v>45</v>
      </c>
      <c r="B406" s="52" t="s">
        <v>277</v>
      </c>
      <c r="C406" s="52" t="s">
        <v>276</v>
      </c>
      <c r="D406" s="52" t="s">
        <v>33</v>
      </c>
      <c r="E406" s="52" t="s">
        <v>454</v>
      </c>
      <c r="F406" s="121" t="s">
        <v>1976</v>
      </c>
      <c r="G406" s="52" t="s">
        <v>709</v>
      </c>
      <c r="H406" s="71" t="s">
        <v>272</v>
      </c>
      <c r="I406" s="71" t="s">
        <v>274</v>
      </c>
      <c r="J406" s="122">
        <v>54000</v>
      </c>
      <c r="K406" s="325"/>
      <c r="L406" s="114"/>
      <c r="M406" s="325" t="s">
        <v>3756</v>
      </c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28" t="s">
        <v>2887</v>
      </c>
      <c r="AC406" s="328" t="s">
        <v>2887</v>
      </c>
      <c r="AD406" s="336"/>
      <c r="AE406" s="18" t="s">
        <v>2876</v>
      </c>
      <c r="AF406" s="71" t="s">
        <v>2876</v>
      </c>
      <c r="AG406" s="71" t="s">
        <v>3544</v>
      </c>
      <c r="AH406" s="52" t="s">
        <v>2457</v>
      </c>
      <c r="AI406" s="54" t="s">
        <v>2457</v>
      </c>
      <c r="AJ406" s="54"/>
      <c r="AK406" s="71" t="s">
        <v>1334</v>
      </c>
      <c r="AL406" s="52" t="s">
        <v>1571</v>
      </c>
      <c r="AM406" s="52" t="s">
        <v>3552</v>
      </c>
      <c r="AN406" s="250"/>
      <c r="AO406" s="122">
        <v>54000</v>
      </c>
      <c r="AP406" s="119">
        <f t="shared" si="15"/>
        <v>0</v>
      </c>
      <c r="AQ406" s="196" t="s">
        <v>1327</v>
      </c>
      <c r="AR406" s="196" t="s">
        <v>1328</v>
      </c>
      <c r="AS406" s="18"/>
      <c r="AT406" s="18"/>
      <c r="AU406" s="18"/>
      <c r="AV406" s="18"/>
      <c r="AW406" s="18"/>
      <c r="AX406" s="18"/>
    </row>
    <row r="407" spans="1:50" s="123" customFormat="1" ht="72" hidden="1" x14ac:dyDescent="0.2">
      <c r="A407" s="52" t="s">
        <v>45</v>
      </c>
      <c r="B407" s="52" t="s">
        <v>277</v>
      </c>
      <c r="C407" s="52" t="s">
        <v>276</v>
      </c>
      <c r="D407" s="52" t="s">
        <v>33</v>
      </c>
      <c r="E407" s="52" t="s">
        <v>454</v>
      </c>
      <c r="F407" s="121" t="s">
        <v>1977</v>
      </c>
      <c r="G407" s="52" t="s">
        <v>710</v>
      </c>
      <c r="H407" s="71" t="s">
        <v>319</v>
      </c>
      <c r="I407" s="71" t="s">
        <v>274</v>
      </c>
      <c r="J407" s="122">
        <v>120000</v>
      </c>
      <c r="K407" s="325" t="s">
        <v>3756</v>
      </c>
      <c r="L407" s="114"/>
      <c r="M407" s="325"/>
      <c r="N407" s="53">
        <v>43887</v>
      </c>
      <c r="O407" s="18" t="s">
        <v>3763</v>
      </c>
      <c r="P407" s="36" t="s">
        <v>2892</v>
      </c>
      <c r="Q407" s="18" t="s">
        <v>3764</v>
      </c>
      <c r="R407" s="18"/>
      <c r="S407" s="18"/>
      <c r="T407" s="18"/>
      <c r="U407" s="18"/>
      <c r="V407" s="53"/>
      <c r="W407" s="17"/>
      <c r="X407" s="32"/>
      <c r="Y407" s="36" t="s">
        <v>3765</v>
      </c>
      <c r="Z407" s="17"/>
      <c r="AA407" s="36" t="s">
        <v>3766</v>
      </c>
      <c r="AB407" s="36"/>
      <c r="AC407" s="36"/>
      <c r="AD407" s="17"/>
      <c r="AE407" s="18" t="s">
        <v>3762</v>
      </c>
      <c r="AF407" s="71" t="s">
        <v>1330</v>
      </c>
      <c r="AG407" s="52" t="s">
        <v>3544</v>
      </c>
      <c r="AH407" s="52" t="s">
        <v>3470</v>
      </c>
      <c r="AI407" s="54" t="s">
        <v>2456</v>
      </c>
      <c r="AJ407" s="54"/>
      <c r="AK407" s="71" t="s">
        <v>1334</v>
      </c>
      <c r="AL407" s="52" t="s">
        <v>1571</v>
      </c>
      <c r="AM407" s="52" t="s">
        <v>3553</v>
      </c>
      <c r="AN407" s="122">
        <v>120000</v>
      </c>
      <c r="AO407" s="250"/>
      <c r="AP407" s="119">
        <f t="shared" si="15"/>
        <v>0</v>
      </c>
      <c r="AQ407" s="196" t="s">
        <v>1327</v>
      </c>
      <c r="AR407" s="196" t="s">
        <v>1328</v>
      </c>
      <c r="AS407" s="18"/>
      <c r="AT407" s="18"/>
      <c r="AU407" s="18"/>
      <c r="AV407" s="18"/>
      <c r="AW407" s="18"/>
      <c r="AX407" s="18"/>
    </row>
    <row r="408" spans="1:50" s="123" customFormat="1" ht="72" hidden="1" x14ac:dyDescent="0.2">
      <c r="A408" s="52" t="s">
        <v>45</v>
      </c>
      <c r="B408" s="52" t="s">
        <v>277</v>
      </c>
      <c r="C408" s="52" t="s">
        <v>276</v>
      </c>
      <c r="D408" s="52" t="s">
        <v>33</v>
      </c>
      <c r="E408" s="52" t="s">
        <v>454</v>
      </c>
      <c r="F408" s="121" t="s">
        <v>1978</v>
      </c>
      <c r="G408" s="52" t="s">
        <v>711</v>
      </c>
      <c r="H408" s="71" t="s">
        <v>319</v>
      </c>
      <c r="I408" s="71" t="s">
        <v>274</v>
      </c>
      <c r="J408" s="122">
        <v>100000</v>
      </c>
      <c r="K408" s="325" t="s">
        <v>3756</v>
      </c>
      <c r="L408" s="114"/>
      <c r="M408" s="325"/>
      <c r="N408" s="53">
        <v>43887</v>
      </c>
      <c r="O408" s="18" t="s">
        <v>3763</v>
      </c>
      <c r="P408" s="36" t="s">
        <v>2892</v>
      </c>
      <c r="Q408" s="18" t="s">
        <v>3764</v>
      </c>
      <c r="R408" s="18"/>
      <c r="S408" s="18"/>
      <c r="T408" s="18"/>
      <c r="U408" s="18"/>
      <c r="V408" s="53"/>
      <c r="W408" s="17"/>
      <c r="X408" s="32"/>
      <c r="Y408" s="36" t="s">
        <v>3765</v>
      </c>
      <c r="Z408" s="17"/>
      <c r="AA408" s="36" t="s">
        <v>3766</v>
      </c>
      <c r="AB408" s="36"/>
      <c r="AC408" s="36"/>
      <c r="AD408" s="17"/>
      <c r="AE408" s="18" t="s">
        <v>3762</v>
      </c>
      <c r="AF408" s="71" t="s">
        <v>1330</v>
      </c>
      <c r="AG408" s="52" t="s">
        <v>3544</v>
      </c>
      <c r="AH408" s="52" t="s">
        <v>3470</v>
      </c>
      <c r="AI408" s="54" t="s">
        <v>2456</v>
      </c>
      <c r="AJ408" s="54"/>
      <c r="AK408" s="71" t="s">
        <v>1334</v>
      </c>
      <c r="AL408" s="52" t="s">
        <v>1571</v>
      </c>
      <c r="AM408" s="52" t="s">
        <v>3553</v>
      </c>
      <c r="AN408" s="122">
        <v>100000</v>
      </c>
      <c r="AO408" s="250"/>
      <c r="AP408" s="119">
        <f t="shared" si="15"/>
        <v>0</v>
      </c>
      <c r="AQ408" s="196" t="s">
        <v>1327</v>
      </c>
      <c r="AR408" s="196" t="s">
        <v>1328</v>
      </c>
      <c r="AS408" s="18"/>
      <c r="AT408" s="18"/>
      <c r="AU408" s="18"/>
      <c r="AV408" s="18"/>
      <c r="AW408" s="18"/>
      <c r="AX408" s="18"/>
    </row>
    <row r="409" spans="1:50" s="123" customFormat="1" ht="72" hidden="1" x14ac:dyDescent="0.2">
      <c r="A409" s="52" t="s">
        <v>45</v>
      </c>
      <c r="B409" s="52" t="s">
        <v>277</v>
      </c>
      <c r="C409" s="52" t="s">
        <v>276</v>
      </c>
      <c r="D409" s="52" t="s">
        <v>33</v>
      </c>
      <c r="E409" s="52" t="s">
        <v>454</v>
      </c>
      <c r="F409" s="121" t="s">
        <v>1979</v>
      </c>
      <c r="G409" s="52" t="s">
        <v>712</v>
      </c>
      <c r="H409" s="71" t="s">
        <v>317</v>
      </c>
      <c r="I409" s="71" t="s">
        <v>274</v>
      </c>
      <c r="J409" s="122">
        <v>250000</v>
      </c>
      <c r="K409" s="325" t="s">
        <v>3756</v>
      </c>
      <c r="L409" s="114"/>
      <c r="M409" s="325"/>
      <c r="N409" s="53">
        <v>43887</v>
      </c>
      <c r="O409" s="18" t="s">
        <v>3763</v>
      </c>
      <c r="P409" s="36" t="s">
        <v>2892</v>
      </c>
      <c r="Q409" s="18" t="s">
        <v>3764</v>
      </c>
      <c r="R409" s="18"/>
      <c r="S409" s="18"/>
      <c r="T409" s="18"/>
      <c r="U409" s="18"/>
      <c r="V409" s="53"/>
      <c r="W409" s="17"/>
      <c r="X409" s="32"/>
      <c r="Y409" s="36" t="s">
        <v>3765</v>
      </c>
      <c r="Z409" s="17"/>
      <c r="AA409" s="36" t="s">
        <v>3766</v>
      </c>
      <c r="AB409" s="36"/>
      <c r="AC409" s="36"/>
      <c r="AD409" s="17"/>
      <c r="AE409" s="18" t="s">
        <v>3762</v>
      </c>
      <c r="AF409" s="71" t="s">
        <v>1330</v>
      </c>
      <c r="AG409" s="52" t="s">
        <v>3544</v>
      </c>
      <c r="AH409" s="52" t="s">
        <v>3470</v>
      </c>
      <c r="AI409" s="54" t="s">
        <v>2456</v>
      </c>
      <c r="AJ409" s="54"/>
      <c r="AK409" s="71" t="s">
        <v>1334</v>
      </c>
      <c r="AL409" s="52" t="s">
        <v>1571</v>
      </c>
      <c r="AM409" s="52" t="s">
        <v>3553</v>
      </c>
      <c r="AN409" s="122">
        <v>250000</v>
      </c>
      <c r="AO409" s="250"/>
      <c r="AP409" s="119">
        <f t="shared" si="15"/>
        <v>0</v>
      </c>
      <c r="AQ409" s="196" t="s">
        <v>1327</v>
      </c>
      <c r="AR409" s="196" t="s">
        <v>1328</v>
      </c>
      <c r="AS409" s="18"/>
      <c r="AT409" s="18"/>
      <c r="AU409" s="18"/>
      <c r="AV409" s="18"/>
      <c r="AW409" s="18"/>
      <c r="AX409" s="18"/>
    </row>
    <row r="410" spans="1:50" s="123" customFormat="1" ht="72" hidden="1" x14ac:dyDescent="0.2">
      <c r="A410" s="52" t="s">
        <v>45</v>
      </c>
      <c r="B410" s="52" t="s">
        <v>277</v>
      </c>
      <c r="C410" s="52" t="s">
        <v>276</v>
      </c>
      <c r="D410" s="52" t="s">
        <v>33</v>
      </c>
      <c r="E410" s="52" t="s">
        <v>454</v>
      </c>
      <c r="F410" s="121" t="s">
        <v>1980</v>
      </c>
      <c r="G410" s="52" t="s">
        <v>713</v>
      </c>
      <c r="H410" s="71" t="s">
        <v>317</v>
      </c>
      <c r="I410" s="71" t="s">
        <v>274</v>
      </c>
      <c r="J410" s="122">
        <v>150000</v>
      </c>
      <c r="K410" s="325" t="s">
        <v>3756</v>
      </c>
      <c r="L410" s="114"/>
      <c r="M410" s="325"/>
      <c r="N410" s="53">
        <v>43887</v>
      </c>
      <c r="O410" s="18" t="s">
        <v>3763</v>
      </c>
      <c r="P410" s="36" t="s">
        <v>2892</v>
      </c>
      <c r="Q410" s="18" t="s">
        <v>3764</v>
      </c>
      <c r="R410" s="18"/>
      <c r="S410" s="18"/>
      <c r="T410" s="18"/>
      <c r="U410" s="18"/>
      <c r="V410" s="53"/>
      <c r="W410" s="17"/>
      <c r="X410" s="32"/>
      <c r="Y410" s="36" t="s">
        <v>3765</v>
      </c>
      <c r="Z410" s="17"/>
      <c r="AA410" s="36" t="s">
        <v>3766</v>
      </c>
      <c r="AB410" s="36"/>
      <c r="AC410" s="36"/>
      <c r="AD410" s="17"/>
      <c r="AE410" s="18" t="s">
        <v>3762</v>
      </c>
      <c r="AF410" s="71" t="s">
        <v>1330</v>
      </c>
      <c r="AG410" s="52" t="s">
        <v>3544</v>
      </c>
      <c r="AH410" s="52" t="s">
        <v>3470</v>
      </c>
      <c r="AI410" s="54" t="s">
        <v>2456</v>
      </c>
      <c r="AJ410" s="54"/>
      <c r="AK410" s="71" t="s">
        <v>1334</v>
      </c>
      <c r="AL410" s="52" t="s">
        <v>1571</v>
      </c>
      <c r="AM410" s="52" t="s">
        <v>3553</v>
      </c>
      <c r="AN410" s="250">
        <v>140955</v>
      </c>
      <c r="AO410" s="250"/>
      <c r="AP410" s="119">
        <f t="shared" si="15"/>
        <v>9045</v>
      </c>
      <c r="AQ410" s="196" t="s">
        <v>1327</v>
      </c>
      <c r="AR410" s="196" t="s">
        <v>1328</v>
      </c>
      <c r="AS410" s="18"/>
      <c r="AT410" s="18"/>
      <c r="AU410" s="18"/>
      <c r="AV410" s="18"/>
      <c r="AW410" s="18"/>
      <c r="AX410" s="18"/>
    </row>
    <row r="411" spans="1:50" s="123" customFormat="1" ht="72" x14ac:dyDescent="0.2">
      <c r="A411" s="52" t="s">
        <v>45</v>
      </c>
      <c r="B411" s="52" t="s">
        <v>277</v>
      </c>
      <c r="C411" s="52" t="s">
        <v>276</v>
      </c>
      <c r="D411" s="52" t="s">
        <v>33</v>
      </c>
      <c r="E411" s="52" t="s">
        <v>454</v>
      </c>
      <c r="F411" s="121" t="s">
        <v>1981</v>
      </c>
      <c r="G411" s="52" t="s">
        <v>714</v>
      </c>
      <c r="H411" s="71" t="s">
        <v>270</v>
      </c>
      <c r="I411" s="71" t="s">
        <v>274</v>
      </c>
      <c r="J411" s="122">
        <v>48000</v>
      </c>
      <c r="K411" s="325" t="s">
        <v>3756</v>
      </c>
      <c r="L411" s="114"/>
      <c r="M411" s="325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28"/>
      <c r="AC411" s="328"/>
      <c r="AD411" s="336"/>
      <c r="AE411" s="18" t="s">
        <v>3762</v>
      </c>
      <c r="AF411" s="71" t="s">
        <v>1330</v>
      </c>
      <c r="AG411" s="52" t="s">
        <v>3544</v>
      </c>
      <c r="AH411" s="52" t="s">
        <v>3470</v>
      </c>
      <c r="AI411" s="54" t="s">
        <v>3467</v>
      </c>
      <c r="AJ411" s="54"/>
      <c r="AK411" s="71" t="s">
        <v>1334</v>
      </c>
      <c r="AL411" s="52" t="s">
        <v>1571</v>
      </c>
      <c r="AM411" s="52" t="s">
        <v>3553</v>
      </c>
      <c r="AN411" s="250"/>
      <c r="AO411" s="250"/>
      <c r="AP411" s="119">
        <f t="shared" si="15"/>
        <v>48000</v>
      </c>
      <c r="AQ411" s="196" t="s">
        <v>1327</v>
      </c>
      <c r="AR411" s="196" t="s">
        <v>1328</v>
      </c>
      <c r="AS411" s="18"/>
      <c r="AT411" s="18"/>
      <c r="AU411" s="18"/>
      <c r="AV411" s="18"/>
      <c r="AW411" s="18"/>
      <c r="AX411" s="18"/>
    </row>
    <row r="412" spans="1:50" s="123" customFormat="1" ht="72" x14ac:dyDescent="0.2">
      <c r="A412" s="52" t="s">
        <v>45</v>
      </c>
      <c r="B412" s="52" t="s">
        <v>277</v>
      </c>
      <c r="C412" s="52" t="s">
        <v>276</v>
      </c>
      <c r="D412" s="52" t="s">
        <v>33</v>
      </c>
      <c r="E412" s="52" t="s">
        <v>454</v>
      </c>
      <c r="F412" s="121" t="s">
        <v>1982</v>
      </c>
      <c r="G412" s="52" t="s">
        <v>715</v>
      </c>
      <c r="H412" s="71" t="s">
        <v>270</v>
      </c>
      <c r="I412" s="71" t="s">
        <v>335</v>
      </c>
      <c r="J412" s="122">
        <v>27000</v>
      </c>
      <c r="K412" s="325" t="s">
        <v>3756</v>
      </c>
      <c r="L412" s="114"/>
      <c r="M412" s="325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28"/>
      <c r="AC412" s="328"/>
      <c r="AD412" s="336"/>
      <c r="AE412" s="18" t="s">
        <v>3762</v>
      </c>
      <c r="AF412" s="71" t="s">
        <v>1330</v>
      </c>
      <c r="AG412" s="52" t="s">
        <v>3544</v>
      </c>
      <c r="AH412" s="52" t="s">
        <v>3470</v>
      </c>
      <c r="AI412" s="54" t="s">
        <v>3467</v>
      </c>
      <c r="AJ412" s="54"/>
      <c r="AK412" s="71" t="s">
        <v>1334</v>
      </c>
      <c r="AL412" s="52" t="s">
        <v>1571</v>
      </c>
      <c r="AM412" s="52" t="s">
        <v>3553</v>
      </c>
      <c r="AN412" s="250"/>
      <c r="AO412" s="250"/>
      <c r="AP412" s="119">
        <f t="shared" si="15"/>
        <v>27000</v>
      </c>
      <c r="AQ412" s="196" t="s">
        <v>1327</v>
      </c>
      <c r="AR412" s="196" t="s">
        <v>1328</v>
      </c>
      <c r="AS412" s="18"/>
      <c r="AT412" s="18"/>
      <c r="AU412" s="18"/>
      <c r="AV412" s="18"/>
      <c r="AW412" s="18"/>
      <c r="AX412" s="18"/>
    </row>
    <row r="413" spans="1:50" s="123" customFormat="1" ht="72" x14ac:dyDescent="0.2">
      <c r="A413" s="52" t="s">
        <v>45</v>
      </c>
      <c r="B413" s="52" t="s">
        <v>277</v>
      </c>
      <c r="C413" s="52" t="s">
        <v>276</v>
      </c>
      <c r="D413" s="52" t="s">
        <v>33</v>
      </c>
      <c r="E413" s="52" t="s">
        <v>454</v>
      </c>
      <c r="F413" s="121" t="s">
        <v>1983</v>
      </c>
      <c r="G413" s="52" t="s">
        <v>716</v>
      </c>
      <c r="H413" s="71" t="s">
        <v>270</v>
      </c>
      <c r="I413" s="71" t="s">
        <v>335</v>
      </c>
      <c r="J413" s="122">
        <v>27000</v>
      </c>
      <c r="K413" s="325" t="s">
        <v>3756</v>
      </c>
      <c r="L413" s="114"/>
      <c r="M413" s="325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28"/>
      <c r="AC413" s="328"/>
      <c r="AD413" s="336"/>
      <c r="AE413" s="18" t="s">
        <v>3762</v>
      </c>
      <c r="AF413" s="71" t="s">
        <v>1330</v>
      </c>
      <c r="AG413" s="52" t="s">
        <v>3544</v>
      </c>
      <c r="AH413" s="52" t="s">
        <v>3470</v>
      </c>
      <c r="AI413" s="54" t="s">
        <v>3467</v>
      </c>
      <c r="AJ413" s="54"/>
      <c r="AK413" s="71" t="s">
        <v>1334</v>
      </c>
      <c r="AL413" s="52" t="s">
        <v>1571</v>
      </c>
      <c r="AM413" s="52" t="s">
        <v>3553</v>
      </c>
      <c r="AN413" s="250"/>
      <c r="AO413" s="250"/>
      <c r="AP413" s="119">
        <f t="shared" si="15"/>
        <v>27000</v>
      </c>
      <c r="AQ413" s="196" t="s">
        <v>1327</v>
      </c>
      <c r="AR413" s="196" t="s">
        <v>1328</v>
      </c>
      <c r="AS413" s="18"/>
      <c r="AT413" s="18"/>
      <c r="AU413" s="18"/>
      <c r="AV413" s="18"/>
      <c r="AW413" s="18"/>
      <c r="AX413" s="18"/>
    </row>
    <row r="414" spans="1:50" s="123" customFormat="1" ht="72" x14ac:dyDescent="0.2">
      <c r="A414" s="52" t="s">
        <v>45</v>
      </c>
      <c r="B414" s="52" t="s">
        <v>277</v>
      </c>
      <c r="C414" s="52" t="s">
        <v>276</v>
      </c>
      <c r="D414" s="52" t="s">
        <v>33</v>
      </c>
      <c r="E414" s="52" t="s">
        <v>454</v>
      </c>
      <c r="F414" s="121" t="s">
        <v>1984</v>
      </c>
      <c r="G414" s="52" t="s">
        <v>717</v>
      </c>
      <c r="H414" s="71" t="s">
        <v>270</v>
      </c>
      <c r="I414" s="71" t="s">
        <v>718</v>
      </c>
      <c r="J414" s="122">
        <v>22000</v>
      </c>
      <c r="K414" s="325" t="s">
        <v>3756</v>
      </c>
      <c r="L414" s="114"/>
      <c r="M414" s="325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28"/>
      <c r="AC414" s="328"/>
      <c r="AD414" s="336"/>
      <c r="AE414" s="18" t="s">
        <v>3762</v>
      </c>
      <c r="AF414" s="71" t="s">
        <v>1330</v>
      </c>
      <c r="AG414" s="52" t="s">
        <v>3544</v>
      </c>
      <c r="AH414" s="52" t="s">
        <v>3470</v>
      </c>
      <c r="AI414" s="54" t="s">
        <v>3467</v>
      </c>
      <c r="AJ414" s="54"/>
      <c r="AK414" s="71" t="s">
        <v>1334</v>
      </c>
      <c r="AL414" s="52" t="s">
        <v>1571</v>
      </c>
      <c r="AM414" s="52" t="s">
        <v>3553</v>
      </c>
      <c r="AN414" s="250"/>
      <c r="AO414" s="250"/>
      <c r="AP414" s="119">
        <f t="shared" si="15"/>
        <v>22000</v>
      </c>
      <c r="AQ414" s="196" t="s">
        <v>1327</v>
      </c>
      <c r="AR414" s="196" t="s">
        <v>1328</v>
      </c>
      <c r="AS414" s="18"/>
      <c r="AT414" s="18"/>
      <c r="AU414" s="18"/>
      <c r="AV414" s="18"/>
      <c r="AW414" s="18"/>
      <c r="AX414" s="18"/>
    </row>
    <row r="415" spans="1:50" s="123" customFormat="1" ht="72" x14ac:dyDescent="0.2">
      <c r="A415" s="52" t="s">
        <v>45</v>
      </c>
      <c r="B415" s="52" t="s">
        <v>277</v>
      </c>
      <c r="C415" s="52" t="s">
        <v>276</v>
      </c>
      <c r="D415" s="52" t="s">
        <v>33</v>
      </c>
      <c r="E415" s="52" t="s">
        <v>454</v>
      </c>
      <c r="F415" s="121" t="s">
        <v>1985</v>
      </c>
      <c r="G415" s="52" t="s">
        <v>719</v>
      </c>
      <c r="H415" s="71" t="s">
        <v>270</v>
      </c>
      <c r="I415" s="71" t="s">
        <v>718</v>
      </c>
      <c r="J415" s="122">
        <v>20000</v>
      </c>
      <c r="K415" s="325" t="s">
        <v>3756</v>
      </c>
      <c r="L415" s="114"/>
      <c r="M415" s="325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28"/>
      <c r="AC415" s="328"/>
      <c r="AD415" s="336"/>
      <c r="AE415" s="18" t="s">
        <v>3762</v>
      </c>
      <c r="AF415" s="71" t="s">
        <v>1330</v>
      </c>
      <c r="AG415" s="52" t="s">
        <v>3544</v>
      </c>
      <c r="AH415" s="52" t="s">
        <v>3470</v>
      </c>
      <c r="AI415" s="54" t="s">
        <v>3467</v>
      </c>
      <c r="AJ415" s="54"/>
      <c r="AK415" s="71" t="s">
        <v>1334</v>
      </c>
      <c r="AL415" s="52" t="s">
        <v>1571</v>
      </c>
      <c r="AM415" s="52" t="s">
        <v>3553</v>
      </c>
      <c r="AN415" s="250"/>
      <c r="AO415" s="250"/>
      <c r="AP415" s="119">
        <f t="shared" si="15"/>
        <v>20000</v>
      </c>
      <c r="AQ415" s="196" t="s">
        <v>1327</v>
      </c>
      <c r="AR415" s="196" t="s">
        <v>1328</v>
      </c>
      <c r="AS415" s="18"/>
      <c r="AT415" s="18"/>
      <c r="AU415" s="18"/>
      <c r="AV415" s="18"/>
      <c r="AW415" s="18"/>
      <c r="AX415" s="18"/>
    </row>
    <row r="416" spans="1:50" s="123" customFormat="1" ht="72" x14ac:dyDescent="0.2">
      <c r="A416" s="52" t="s">
        <v>45</v>
      </c>
      <c r="B416" s="52" t="s">
        <v>277</v>
      </c>
      <c r="C416" s="52" t="s">
        <v>276</v>
      </c>
      <c r="D416" s="52" t="s">
        <v>33</v>
      </c>
      <c r="E416" s="52" t="s">
        <v>454</v>
      </c>
      <c r="F416" s="121" t="s">
        <v>1986</v>
      </c>
      <c r="G416" s="52" t="s">
        <v>720</v>
      </c>
      <c r="H416" s="71" t="s">
        <v>303</v>
      </c>
      <c r="I416" s="71" t="s">
        <v>274</v>
      </c>
      <c r="J416" s="122">
        <v>70000</v>
      </c>
      <c r="K416" s="325" t="s">
        <v>3756</v>
      </c>
      <c r="L416" s="114"/>
      <c r="M416" s="325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28"/>
      <c r="AC416" s="328"/>
      <c r="AD416" s="336"/>
      <c r="AE416" s="18" t="s">
        <v>3762</v>
      </c>
      <c r="AF416" s="71" t="s">
        <v>1330</v>
      </c>
      <c r="AG416" s="52" t="s">
        <v>3544</v>
      </c>
      <c r="AH416" s="52" t="s">
        <v>3470</v>
      </c>
      <c r="AI416" s="54" t="s">
        <v>3467</v>
      </c>
      <c r="AJ416" s="54"/>
      <c r="AK416" s="71" t="s">
        <v>1334</v>
      </c>
      <c r="AL416" s="52" t="s">
        <v>1571</v>
      </c>
      <c r="AM416" s="52" t="s">
        <v>3553</v>
      </c>
      <c r="AN416" s="250"/>
      <c r="AO416" s="250"/>
      <c r="AP416" s="119">
        <f t="shared" si="15"/>
        <v>70000</v>
      </c>
      <c r="AQ416" s="196" t="s">
        <v>1327</v>
      </c>
      <c r="AR416" s="196" t="s">
        <v>1328</v>
      </c>
      <c r="AS416" s="18"/>
      <c r="AT416" s="18"/>
      <c r="AU416" s="18"/>
      <c r="AV416" s="18"/>
      <c r="AW416" s="18"/>
      <c r="AX416" s="18"/>
    </row>
    <row r="417" spans="1:50" s="123" customFormat="1" ht="72" hidden="1" x14ac:dyDescent="0.2">
      <c r="A417" s="52" t="s">
        <v>45</v>
      </c>
      <c r="B417" s="52" t="s">
        <v>277</v>
      </c>
      <c r="C417" s="52" t="s">
        <v>276</v>
      </c>
      <c r="D417" s="52" t="s">
        <v>33</v>
      </c>
      <c r="E417" s="52" t="s">
        <v>454</v>
      </c>
      <c r="F417" s="121" t="s">
        <v>1987</v>
      </c>
      <c r="G417" s="52" t="s">
        <v>721</v>
      </c>
      <c r="H417" s="71" t="s">
        <v>317</v>
      </c>
      <c r="I417" s="71" t="s">
        <v>274</v>
      </c>
      <c r="J417" s="122">
        <v>30000</v>
      </c>
      <c r="K417" s="325" t="s">
        <v>3756</v>
      </c>
      <c r="L417" s="114"/>
      <c r="M417" s="325"/>
      <c r="N417" s="53">
        <v>43887</v>
      </c>
      <c r="O417" s="18" t="s">
        <v>3763</v>
      </c>
      <c r="P417" s="36" t="s">
        <v>2892</v>
      </c>
      <c r="Q417" s="18" t="s">
        <v>3764</v>
      </c>
      <c r="R417" s="18"/>
      <c r="S417" s="18"/>
      <c r="T417" s="18"/>
      <c r="U417" s="18"/>
      <c r="V417" s="53">
        <v>43913</v>
      </c>
      <c r="W417" s="17">
        <v>30000</v>
      </c>
      <c r="X417" s="32"/>
      <c r="Y417" s="36" t="s">
        <v>3765</v>
      </c>
      <c r="Z417" s="17">
        <v>30000</v>
      </c>
      <c r="AA417" s="36" t="s">
        <v>3766</v>
      </c>
      <c r="AB417" s="36"/>
      <c r="AC417" s="36"/>
      <c r="AD417" s="17"/>
      <c r="AE417" s="18" t="s">
        <v>3762</v>
      </c>
      <c r="AF417" s="71" t="s">
        <v>1330</v>
      </c>
      <c r="AG417" s="52" t="s">
        <v>3544</v>
      </c>
      <c r="AH417" s="52" t="s">
        <v>3470</v>
      </c>
      <c r="AI417" s="54" t="s">
        <v>2456</v>
      </c>
      <c r="AJ417" s="54"/>
      <c r="AK417" s="71" t="s">
        <v>1334</v>
      </c>
      <c r="AL417" s="52" t="s">
        <v>1571</v>
      </c>
      <c r="AM417" s="52" t="s">
        <v>3553</v>
      </c>
      <c r="AN417" s="122">
        <v>30000</v>
      </c>
      <c r="AO417" s="250"/>
      <c r="AP417" s="119">
        <f t="shared" si="15"/>
        <v>0</v>
      </c>
      <c r="AQ417" s="196" t="s">
        <v>1327</v>
      </c>
      <c r="AR417" s="196" t="s">
        <v>1328</v>
      </c>
      <c r="AS417" s="18"/>
      <c r="AT417" s="18"/>
      <c r="AU417" s="18"/>
      <c r="AV417" s="18"/>
      <c r="AW417" s="18"/>
      <c r="AX417" s="18"/>
    </row>
    <row r="418" spans="1:50" s="123" customFormat="1" ht="72" hidden="1" x14ac:dyDescent="0.2">
      <c r="A418" s="52" t="s">
        <v>45</v>
      </c>
      <c r="B418" s="52" t="s">
        <v>277</v>
      </c>
      <c r="C418" s="52" t="s">
        <v>276</v>
      </c>
      <c r="D418" s="52" t="s">
        <v>11</v>
      </c>
      <c r="E418" s="52" t="s">
        <v>310</v>
      </c>
      <c r="F418" s="121" t="s">
        <v>1988</v>
      </c>
      <c r="G418" s="52" t="s">
        <v>722</v>
      </c>
      <c r="H418" s="71" t="s">
        <v>303</v>
      </c>
      <c r="I418" s="71" t="s">
        <v>268</v>
      </c>
      <c r="J418" s="122">
        <v>55000</v>
      </c>
      <c r="K418" s="325"/>
      <c r="L418" s="114"/>
      <c r="M418" s="325" t="s">
        <v>3756</v>
      </c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28"/>
      <c r="AC418" s="328"/>
      <c r="AD418" s="336"/>
      <c r="AE418" s="18" t="s">
        <v>2876</v>
      </c>
      <c r="AF418" s="71" t="s">
        <v>2890</v>
      </c>
      <c r="AG418" s="52" t="s">
        <v>3544</v>
      </c>
      <c r="AH418" s="52" t="s">
        <v>3472</v>
      </c>
      <c r="AI418" s="54" t="s">
        <v>2457</v>
      </c>
      <c r="AJ418" s="54"/>
      <c r="AK418" s="71" t="s">
        <v>1334</v>
      </c>
      <c r="AL418" s="52" t="s">
        <v>1571</v>
      </c>
      <c r="AM418" s="52" t="s">
        <v>3553</v>
      </c>
      <c r="AN418" s="122"/>
      <c r="AO418" s="122">
        <v>55000</v>
      </c>
      <c r="AP418" s="119">
        <f t="shared" si="15"/>
        <v>0</v>
      </c>
      <c r="AQ418" s="196" t="s">
        <v>1331</v>
      </c>
      <c r="AR418" s="196" t="s">
        <v>1331</v>
      </c>
      <c r="AS418" s="18"/>
      <c r="AT418" s="18"/>
      <c r="AU418" s="18"/>
      <c r="AV418" s="18"/>
      <c r="AW418" s="18"/>
      <c r="AX418" s="18"/>
    </row>
    <row r="419" spans="1:50" s="123" customFormat="1" ht="72" hidden="1" x14ac:dyDescent="0.2">
      <c r="A419" s="52" t="s">
        <v>45</v>
      </c>
      <c r="B419" s="52" t="s">
        <v>277</v>
      </c>
      <c r="C419" s="52" t="s">
        <v>276</v>
      </c>
      <c r="D419" s="52" t="s">
        <v>11</v>
      </c>
      <c r="E419" s="52" t="s">
        <v>310</v>
      </c>
      <c r="F419" s="121" t="s">
        <v>1989</v>
      </c>
      <c r="G419" s="52" t="s">
        <v>665</v>
      </c>
      <c r="H419" s="71" t="s">
        <v>319</v>
      </c>
      <c r="I419" s="71" t="s">
        <v>274</v>
      </c>
      <c r="J419" s="122">
        <v>48000</v>
      </c>
      <c r="K419" s="325"/>
      <c r="L419" s="114"/>
      <c r="M419" s="325" t="s">
        <v>3756</v>
      </c>
      <c r="N419" s="18"/>
      <c r="O419" s="18" t="s">
        <v>3243</v>
      </c>
      <c r="P419" s="36" t="s">
        <v>2898</v>
      </c>
      <c r="Q419" s="18" t="s">
        <v>2877</v>
      </c>
      <c r="R419" s="18"/>
      <c r="S419" s="18"/>
      <c r="T419" s="18"/>
      <c r="U419" s="18"/>
      <c r="V419" s="53">
        <v>43910</v>
      </c>
      <c r="W419" s="17">
        <v>48000</v>
      </c>
      <c r="X419" s="32"/>
      <c r="Y419" s="36" t="s">
        <v>3767</v>
      </c>
      <c r="Z419" s="17">
        <v>48000</v>
      </c>
      <c r="AA419" s="36" t="s">
        <v>3768</v>
      </c>
      <c r="AB419" s="328"/>
      <c r="AC419" s="328"/>
      <c r="AD419" s="336"/>
      <c r="AE419" s="18" t="s">
        <v>2876</v>
      </c>
      <c r="AF419" s="71" t="s">
        <v>1330</v>
      </c>
      <c r="AG419" s="52" t="s">
        <v>3544</v>
      </c>
      <c r="AH419" s="52" t="s">
        <v>3470</v>
      </c>
      <c r="AI419" s="54" t="s">
        <v>2457</v>
      </c>
      <c r="AJ419" s="54"/>
      <c r="AK419" s="71" t="s">
        <v>1334</v>
      </c>
      <c r="AL419" s="52" t="s">
        <v>1571</v>
      </c>
      <c r="AM419" s="52" t="s">
        <v>3553</v>
      </c>
      <c r="AN419" s="122"/>
      <c r="AO419" s="122">
        <v>48000</v>
      </c>
      <c r="AP419" s="119">
        <f t="shared" si="15"/>
        <v>0</v>
      </c>
      <c r="AQ419" s="196" t="s">
        <v>1327</v>
      </c>
      <c r="AR419" s="196" t="s">
        <v>1328</v>
      </c>
      <c r="AS419" s="18"/>
      <c r="AT419" s="18"/>
      <c r="AU419" s="18"/>
      <c r="AV419" s="18"/>
      <c r="AW419" s="18"/>
      <c r="AX419" s="18"/>
    </row>
    <row r="420" spans="1:50" s="123" customFormat="1" ht="72" hidden="1" x14ac:dyDescent="0.2">
      <c r="A420" s="52" t="s">
        <v>45</v>
      </c>
      <c r="B420" s="52" t="s">
        <v>277</v>
      </c>
      <c r="C420" s="52" t="s">
        <v>276</v>
      </c>
      <c r="D420" s="52" t="s">
        <v>11</v>
      </c>
      <c r="E420" s="52" t="s">
        <v>310</v>
      </c>
      <c r="F420" s="121" t="s">
        <v>1990</v>
      </c>
      <c r="G420" s="52" t="s">
        <v>723</v>
      </c>
      <c r="H420" s="71" t="s">
        <v>269</v>
      </c>
      <c r="I420" s="71" t="s">
        <v>631</v>
      </c>
      <c r="J420" s="122">
        <v>12000</v>
      </c>
      <c r="K420" s="325"/>
      <c r="L420" s="114"/>
      <c r="M420" s="325" t="s">
        <v>3756</v>
      </c>
      <c r="N420" s="18"/>
      <c r="O420" s="18" t="s">
        <v>3769</v>
      </c>
      <c r="P420" s="36" t="s">
        <v>2898</v>
      </c>
      <c r="Q420" s="18" t="s">
        <v>2877</v>
      </c>
      <c r="R420" s="18"/>
      <c r="S420" s="18"/>
      <c r="T420" s="18"/>
      <c r="U420" s="18"/>
      <c r="V420" s="53">
        <v>43910</v>
      </c>
      <c r="W420" s="17">
        <v>12000</v>
      </c>
      <c r="X420" s="32"/>
      <c r="Y420" s="36" t="s">
        <v>2899</v>
      </c>
      <c r="Z420" s="17">
        <v>12000</v>
      </c>
      <c r="AA420" s="36" t="s">
        <v>3770</v>
      </c>
      <c r="AB420" s="328"/>
      <c r="AC420" s="328"/>
      <c r="AD420" s="336"/>
      <c r="AE420" s="18" t="s">
        <v>2876</v>
      </c>
      <c r="AF420" s="71" t="s">
        <v>1330</v>
      </c>
      <c r="AG420" s="52" t="s">
        <v>3544</v>
      </c>
      <c r="AH420" s="52" t="s">
        <v>3470</v>
      </c>
      <c r="AI420" s="54" t="s">
        <v>2457</v>
      </c>
      <c r="AJ420" s="54"/>
      <c r="AK420" s="71" t="s">
        <v>1334</v>
      </c>
      <c r="AL420" s="52" t="s">
        <v>1571</v>
      </c>
      <c r="AM420" s="52" t="s">
        <v>3553</v>
      </c>
      <c r="AN420" s="122"/>
      <c r="AO420" s="122">
        <v>12000</v>
      </c>
      <c r="AP420" s="119">
        <f t="shared" si="15"/>
        <v>0</v>
      </c>
      <c r="AQ420" s="196" t="s">
        <v>1327</v>
      </c>
      <c r="AR420" s="196" t="s">
        <v>1328</v>
      </c>
      <c r="AS420" s="18"/>
      <c r="AT420" s="18"/>
      <c r="AU420" s="18"/>
      <c r="AV420" s="18"/>
      <c r="AW420" s="18"/>
      <c r="AX420" s="18"/>
    </row>
    <row r="421" spans="1:50" s="123" customFormat="1" ht="72" hidden="1" x14ac:dyDescent="0.2">
      <c r="A421" s="52" t="s">
        <v>45</v>
      </c>
      <c r="B421" s="52" t="s">
        <v>277</v>
      </c>
      <c r="C421" s="52" t="s">
        <v>276</v>
      </c>
      <c r="D421" s="52" t="s">
        <v>11</v>
      </c>
      <c r="E421" s="52" t="s">
        <v>310</v>
      </c>
      <c r="F421" s="121" t="s">
        <v>1991</v>
      </c>
      <c r="G421" s="52" t="s">
        <v>724</v>
      </c>
      <c r="H421" s="71" t="s">
        <v>269</v>
      </c>
      <c r="I421" s="71" t="s">
        <v>631</v>
      </c>
      <c r="J421" s="122">
        <v>40000</v>
      </c>
      <c r="K421" s="325"/>
      <c r="L421" s="114"/>
      <c r="M421" s="325" t="s">
        <v>3756</v>
      </c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28"/>
      <c r="AC421" s="328"/>
      <c r="AD421" s="336"/>
      <c r="AE421" s="18" t="s">
        <v>2876</v>
      </c>
      <c r="AF421" s="71" t="s">
        <v>2890</v>
      </c>
      <c r="AG421" s="52" t="s">
        <v>3544</v>
      </c>
      <c r="AH421" s="52" t="s">
        <v>3472</v>
      </c>
      <c r="AI421" s="54" t="s">
        <v>2457</v>
      </c>
      <c r="AJ421" s="54"/>
      <c r="AK421" s="71" t="s">
        <v>1334</v>
      </c>
      <c r="AL421" s="52" t="s">
        <v>1571</v>
      </c>
      <c r="AM421" s="52" t="s">
        <v>3553</v>
      </c>
      <c r="AN421" s="122"/>
      <c r="AO421" s="122">
        <v>40000</v>
      </c>
      <c r="AP421" s="119">
        <f t="shared" si="15"/>
        <v>0</v>
      </c>
      <c r="AQ421" s="196" t="s">
        <v>1327</v>
      </c>
      <c r="AR421" s="196" t="s">
        <v>1328</v>
      </c>
      <c r="AS421" s="18"/>
      <c r="AT421" s="18"/>
      <c r="AU421" s="18"/>
      <c r="AV421" s="18"/>
      <c r="AW421" s="18"/>
      <c r="AX421" s="18"/>
    </row>
    <row r="422" spans="1:50" s="123" customFormat="1" ht="72" hidden="1" x14ac:dyDescent="0.2">
      <c r="A422" s="52" t="s">
        <v>45</v>
      </c>
      <c r="B422" s="52" t="s">
        <v>277</v>
      </c>
      <c r="C422" s="52" t="s">
        <v>276</v>
      </c>
      <c r="D422" s="52" t="s">
        <v>11</v>
      </c>
      <c r="E422" s="52" t="s">
        <v>310</v>
      </c>
      <c r="F422" s="121" t="s">
        <v>1992</v>
      </c>
      <c r="G422" s="52" t="s">
        <v>669</v>
      </c>
      <c r="H422" s="71" t="s">
        <v>269</v>
      </c>
      <c r="I422" s="71" t="s">
        <v>631</v>
      </c>
      <c r="J422" s="122">
        <v>24000</v>
      </c>
      <c r="K422" s="325"/>
      <c r="L422" s="114"/>
      <c r="M422" s="325" t="s">
        <v>3756</v>
      </c>
      <c r="N422" s="18"/>
      <c r="O422" s="18" t="s">
        <v>3771</v>
      </c>
      <c r="P422" s="36" t="s">
        <v>2898</v>
      </c>
      <c r="Q422" s="18" t="s">
        <v>2877</v>
      </c>
      <c r="R422" s="18"/>
      <c r="S422" s="18"/>
      <c r="T422" s="18"/>
      <c r="U422" s="18"/>
      <c r="V422" s="53">
        <v>43910</v>
      </c>
      <c r="W422" s="17">
        <v>24000</v>
      </c>
      <c r="X422" s="32"/>
      <c r="Y422" s="36" t="s">
        <v>3767</v>
      </c>
      <c r="Z422" s="17">
        <v>24000</v>
      </c>
      <c r="AA422" s="36" t="s">
        <v>3772</v>
      </c>
      <c r="AB422" s="328"/>
      <c r="AC422" s="328"/>
      <c r="AD422" s="336"/>
      <c r="AE422" s="18" t="s">
        <v>2876</v>
      </c>
      <c r="AF422" s="71" t="s">
        <v>1330</v>
      </c>
      <c r="AG422" s="52" t="s">
        <v>3544</v>
      </c>
      <c r="AH422" s="52" t="s">
        <v>3470</v>
      </c>
      <c r="AI422" s="54" t="s">
        <v>2457</v>
      </c>
      <c r="AJ422" s="54"/>
      <c r="AK422" s="71" t="s">
        <v>1334</v>
      </c>
      <c r="AL422" s="52" t="s">
        <v>1571</v>
      </c>
      <c r="AM422" s="52" t="s">
        <v>3553</v>
      </c>
      <c r="AN422" s="122"/>
      <c r="AO422" s="122">
        <v>24000</v>
      </c>
      <c r="AP422" s="119">
        <f t="shared" si="15"/>
        <v>0</v>
      </c>
      <c r="AQ422" s="196" t="s">
        <v>1331</v>
      </c>
      <c r="AR422" s="196" t="s">
        <v>1331</v>
      </c>
      <c r="AS422" s="18"/>
      <c r="AT422" s="18"/>
      <c r="AU422" s="18"/>
      <c r="AV422" s="18"/>
      <c r="AW422" s="18"/>
      <c r="AX422" s="18"/>
    </row>
    <row r="423" spans="1:50" s="123" customFormat="1" ht="72" hidden="1" x14ac:dyDescent="0.2">
      <c r="A423" s="52" t="s">
        <v>45</v>
      </c>
      <c r="B423" s="52" t="s">
        <v>277</v>
      </c>
      <c r="C423" s="52" t="s">
        <v>276</v>
      </c>
      <c r="D423" s="52" t="s">
        <v>286</v>
      </c>
      <c r="E423" s="52" t="s">
        <v>310</v>
      </c>
      <c r="F423" s="121" t="s">
        <v>1993</v>
      </c>
      <c r="G423" s="52" t="s">
        <v>725</v>
      </c>
      <c r="H423" s="71" t="s">
        <v>319</v>
      </c>
      <c r="I423" s="71" t="s">
        <v>271</v>
      </c>
      <c r="J423" s="122">
        <v>80000</v>
      </c>
      <c r="K423" s="325"/>
      <c r="L423" s="114"/>
      <c r="M423" s="325" t="s">
        <v>3756</v>
      </c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28"/>
      <c r="AC423" s="328"/>
      <c r="AD423" s="336"/>
      <c r="AE423" s="18" t="s">
        <v>2876</v>
      </c>
      <c r="AF423" s="71" t="s">
        <v>2941</v>
      </c>
      <c r="AG423" s="52" t="s">
        <v>3544</v>
      </c>
      <c r="AH423" s="52" t="s">
        <v>3472</v>
      </c>
      <c r="AI423" s="54" t="s">
        <v>2457</v>
      </c>
      <c r="AJ423" s="54"/>
      <c r="AK423" s="71" t="s">
        <v>1334</v>
      </c>
      <c r="AL423" s="52" t="s">
        <v>1571</v>
      </c>
      <c r="AM423" s="52" t="s">
        <v>3553</v>
      </c>
      <c r="AN423" s="122"/>
      <c r="AO423" s="122">
        <v>80000</v>
      </c>
      <c r="AP423" s="119">
        <f t="shared" si="15"/>
        <v>0</v>
      </c>
      <c r="AQ423" s="196" t="s">
        <v>1331</v>
      </c>
      <c r="AR423" s="196" t="s">
        <v>1331</v>
      </c>
      <c r="AS423" s="18"/>
      <c r="AT423" s="18"/>
      <c r="AU423" s="18"/>
      <c r="AV423" s="18"/>
      <c r="AW423" s="18"/>
      <c r="AX423" s="18"/>
    </row>
    <row r="424" spans="1:50" s="123" customFormat="1" ht="72" hidden="1" x14ac:dyDescent="0.2">
      <c r="A424" s="52" t="s">
        <v>45</v>
      </c>
      <c r="B424" s="52" t="s">
        <v>277</v>
      </c>
      <c r="C424" s="52" t="s">
        <v>276</v>
      </c>
      <c r="D424" s="52" t="s">
        <v>286</v>
      </c>
      <c r="E424" s="52" t="s">
        <v>310</v>
      </c>
      <c r="F424" s="121" t="s">
        <v>1994</v>
      </c>
      <c r="G424" s="52" t="s">
        <v>726</v>
      </c>
      <c r="H424" s="71" t="s">
        <v>269</v>
      </c>
      <c r="I424" s="71" t="s">
        <v>271</v>
      </c>
      <c r="J424" s="122">
        <v>67400</v>
      </c>
      <c r="K424" s="325"/>
      <c r="L424" s="114"/>
      <c r="M424" s="325" t="s">
        <v>3756</v>
      </c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28"/>
      <c r="AC424" s="328"/>
      <c r="AD424" s="336"/>
      <c r="AE424" s="18" t="s">
        <v>2876</v>
      </c>
      <c r="AF424" s="71" t="s">
        <v>2890</v>
      </c>
      <c r="AG424" s="52" t="s">
        <v>3544</v>
      </c>
      <c r="AH424" s="52" t="s">
        <v>3472</v>
      </c>
      <c r="AI424" s="54" t="s">
        <v>2457</v>
      </c>
      <c r="AJ424" s="54"/>
      <c r="AK424" s="71" t="s">
        <v>1334</v>
      </c>
      <c r="AL424" s="52" t="s">
        <v>1571</v>
      </c>
      <c r="AM424" s="52" t="s">
        <v>3553</v>
      </c>
      <c r="AN424" s="122"/>
      <c r="AO424" s="122">
        <v>67400</v>
      </c>
      <c r="AP424" s="119">
        <f t="shared" si="15"/>
        <v>0</v>
      </c>
      <c r="AQ424" s="196" t="s">
        <v>1327</v>
      </c>
      <c r="AR424" s="196" t="s">
        <v>1327</v>
      </c>
      <c r="AS424" s="18"/>
      <c r="AT424" s="18"/>
      <c r="AU424" s="18"/>
      <c r="AV424" s="18"/>
      <c r="AW424" s="18"/>
      <c r="AX424" s="18"/>
    </row>
    <row r="425" spans="1:50" s="123" customFormat="1" ht="72" x14ac:dyDescent="0.2">
      <c r="A425" s="52" t="s">
        <v>45</v>
      </c>
      <c r="B425" s="52" t="s">
        <v>277</v>
      </c>
      <c r="C425" s="52" t="s">
        <v>276</v>
      </c>
      <c r="D425" s="52" t="s">
        <v>18</v>
      </c>
      <c r="E425" s="52" t="s">
        <v>310</v>
      </c>
      <c r="F425" s="121" t="s">
        <v>1995</v>
      </c>
      <c r="G425" s="52" t="s">
        <v>727</v>
      </c>
      <c r="H425" s="71" t="s">
        <v>270</v>
      </c>
      <c r="I425" s="71" t="s">
        <v>728</v>
      </c>
      <c r="J425" s="122">
        <v>5292500</v>
      </c>
      <c r="K425" s="325" t="s">
        <v>3756</v>
      </c>
      <c r="L425" s="114"/>
      <c r="M425" s="325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28"/>
      <c r="AC425" s="328"/>
      <c r="AD425" s="336"/>
      <c r="AE425" s="18" t="s">
        <v>3773</v>
      </c>
      <c r="AF425" s="71" t="s">
        <v>1334</v>
      </c>
      <c r="AG425" s="71" t="s">
        <v>3539</v>
      </c>
      <c r="AH425" s="52" t="s">
        <v>1571</v>
      </c>
      <c r="AI425" s="54" t="s">
        <v>3467</v>
      </c>
      <c r="AJ425" s="54"/>
      <c r="AK425" s="71" t="s">
        <v>1333</v>
      </c>
      <c r="AL425" s="52" t="s">
        <v>1568</v>
      </c>
      <c r="AM425" s="52" t="s">
        <v>3553</v>
      </c>
      <c r="AN425" s="250"/>
      <c r="AO425" s="250"/>
      <c r="AP425" s="119">
        <f t="shared" si="15"/>
        <v>5292500</v>
      </c>
      <c r="AQ425" s="196" t="s">
        <v>1327</v>
      </c>
      <c r="AR425" s="196" t="s">
        <v>1328</v>
      </c>
      <c r="AS425" s="18"/>
      <c r="AT425" s="18"/>
      <c r="AU425" s="18"/>
      <c r="AV425" s="18"/>
      <c r="AW425" s="18"/>
      <c r="AX425" s="18"/>
    </row>
    <row r="426" spans="1:50" s="123" customFormat="1" ht="72" x14ac:dyDescent="0.2">
      <c r="A426" s="52" t="s">
        <v>45</v>
      </c>
      <c r="B426" s="52" t="s">
        <v>277</v>
      </c>
      <c r="C426" s="52" t="s">
        <v>276</v>
      </c>
      <c r="D426" s="52" t="s">
        <v>33</v>
      </c>
      <c r="E426" s="52" t="s">
        <v>310</v>
      </c>
      <c r="F426" s="121" t="s">
        <v>1996</v>
      </c>
      <c r="G426" s="52" t="s">
        <v>729</v>
      </c>
      <c r="H426" s="71" t="s">
        <v>270</v>
      </c>
      <c r="I426" s="71" t="s">
        <v>274</v>
      </c>
      <c r="J426" s="122">
        <v>35000</v>
      </c>
      <c r="K426" s="325" t="s">
        <v>3756</v>
      </c>
      <c r="L426" s="114"/>
      <c r="M426" s="325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28"/>
      <c r="AC426" s="328"/>
      <c r="AD426" s="336"/>
      <c r="AE426" s="18" t="s">
        <v>3762</v>
      </c>
      <c r="AF426" s="71" t="s">
        <v>1334</v>
      </c>
      <c r="AG426" s="71" t="s">
        <v>3539</v>
      </c>
      <c r="AH426" s="52" t="s">
        <v>1571</v>
      </c>
      <c r="AI426" s="54" t="s">
        <v>3467</v>
      </c>
      <c r="AJ426" s="54"/>
      <c r="AK426" s="71" t="s">
        <v>1334</v>
      </c>
      <c r="AL426" s="52" t="s">
        <v>1571</v>
      </c>
      <c r="AM426" s="52" t="s">
        <v>3553</v>
      </c>
      <c r="AN426" s="250"/>
      <c r="AO426" s="250"/>
      <c r="AP426" s="119">
        <f t="shared" si="15"/>
        <v>35000</v>
      </c>
      <c r="AQ426" s="196" t="s">
        <v>1327</v>
      </c>
      <c r="AR426" s="196" t="s">
        <v>1328</v>
      </c>
      <c r="AS426" s="18"/>
      <c r="AT426" s="18"/>
      <c r="AU426" s="18"/>
      <c r="AV426" s="18"/>
      <c r="AW426" s="18"/>
      <c r="AX426" s="18"/>
    </row>
    <row r="427" spans="1:50" s="123" customFormat="1" ht="72" x14ac:dyDescent="0.2">
      <c r="A427" s="52" t="s">
        <v>45</v>
      </c>
      <c r="B427" s="52" t="s">
        <v>277</v>
      </c>
      <c r="C427" s="52" t="s">
        <v>276</v>
      </c>
      <c r="D427" s="52" t="s">
        <v>33</v>
      </c>
      <c r="E427" s="52" t="s">
        <v>310</v>
      </c>
      <c r="F427" s="121" t="s">
        <v>1997</v>
      </c>
      <c r="G427" s="52" t="s">
        <v>730</v>
      </c>
      <c r="H427" s="71" t="s">
        <v>270</v>
      </c>
      <c r="I427" s="71" t="s">
        <v>274</v>
      </c>
      <c r="J427" s="122">
        <v>15000</v>
      </c>
      <c r="K427" s="325" t="s">
        <v>3756</v>
      </c>
      <c r="L427" s="114"/>
      <c r="M427" s="325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28"/>
      <c r="AC427" s="328"/>
      <c r="AD427" s="336"/>
      <c r="AE427" s="18" t="s">
        <v>3762</v>
      </c>
      <c r="AF427" s="71" t="s">
        <v>1334</v>
      </c>
      <c r="AG427" s="71" t="s">
        <v>3539</v>
      </c>
      <c r="AH427" s="52" t="s">
        <v>1571</v>
      </c>
      <c r="AI427" s="54" t="s">
        <v>3467</v>
      </c>
      <c r="AJ427" s="54"/>
      <c r="AK427" s="71" t="s">
        <v>1334</v>
      </c>
      <c r="AL427" s="52" t="s">
        <v>1571</v>
      </c>
      <c r="AM427" s="52" t="s">
        <v>3553</v>
      </c>
      <c r="AN427" s="250"/>
      <c r="AO427" s="250"/>
      <c r="AP427" s="119">
        <f t="shared" si="15"/>
        <v>15000</v>
      </c>
      <c r="AQ427" s="196" t="s">
        <v>1327</v>
      </c>
      <c r="AR427" s="196" t="s">
        <v>1328</v>
      </c>
      <c r="AS427" s="18"/>
      <c r="AT427" s="18"/>
      <c r="AU427" s="18"/>
      <c r="AV427" s="18"/>
      <c r="AW427" s="18"/>
      <c r="AX427" s="18"/>
    </row>
    <row r="428" spans="1:50" s="123" customFormat="1" ht="72" x14ac:dyDescent="0.2">
      <c r="A428" s="52" t="s">
        <v>45</v>
      </c>
      <c r="B428" s="52" t="s">
        <v>277</v>
      </c>
      <c r="C428" s="52" t="s">
        <v>276</v>
      </c>
      <c r="D428" s="52" t="s">
        <v>33</v>
      </c>
      <c r="E428" s="52" t="s">
        <v>310</v>
      </c>
      <c r="F428" s="121" t="s">
        <v>1998</v>
      </c>
      <c r="G428" s="52" t="s">
        <v>731</v>
      </c>
      <c r="H428" s="71" t="s">
        <v>270</v>
      </c>
      <c r="I428" s="71" t="s">
        <v>274</v>
      </c>
      <c r="J428" s="122">
        <v>35000</v>
      </c>
      <c r="K428" s="325" t="s">
        <v>3756</v>
      </c>
      <c r="L428" s="114"/>
      <c r="M428" s="325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28"/>
      <c r="AC428" s="328"/>
      <c r="AD428" s="336"/>
      <c r="AE428" s="18" t="s">
        <v>3762</v>
      </c>
      <c r="AF428" s="71" t="s">
        <v>1334</v>
      </c>
      <c r="AG428" s="71" t="s">
        <v>3539</v>
      </c>
      <c r="AH428" s="52" t="s">
        <v>1571</v>
      </c>
      <c r="AI428" s="54" t="s">
        <v>3467</v>
      </c>
      <c r="AJ428" s="54"/>
      <c r="AK428" s="71" t="s">
        <v>1334</v>
      </c>
      <c r="AL428" s="52" t="s">
        <v>1571</v>
      </c>
      <c r="AM428" s="52" t="s">
        <v>3553</v>
      </c>
      <c r="AN428" s="250"/>
      <c r="AO428" s="250"/>
      <c r="AP428" s="119">
        <f t="shared" si="15"/>
        <v>35000</v>
      </c>
      <c r="AQ428" s="196" t="s">
        <v>1327</v>
      </c>
      <c r="AR428" s="196" t="s">
        <v>1328</v>
      </c>
      <c r="AS428" s="18"/>
      <c r="AT428" s="18"/>
      <c r="AU428" s="18"/>
      <c r="AV428" s="18"/>
      <c r="AW428" s="18"/>
      <c r="AX428" s="18"/>
    </row>
    <row r="429" spans="1:50" s="123" customFormat="1" ht="72" x14ac:dyDescent="0.2">
      <c r="A429" s="52" t="s">
        <v>45</v>
      </c>
      <c r="B429" s="52" t="s">
        <v>277</v>
      </c>
      <c r="C429" s="52" t="s">
        <v>276</v>
      </c>
      <c r="D429" s="52" t="s">
        <v>33</v>
      </c>
      <c r="E429" s="52" t="s">
        <v>310</v>
      </c>
      <c r="F429" s="121" t="s">
        <v>1999</v>
      </c>
      <c r="G429" s="52" t="s">
        <v>732</v>
      </c>
      <c r="H429" s="71" t="s">
        <v>270</v>
      </c>
      <c r="I429" s="71" t="s">
        <v>733</v>
      </c>
      <c r="J429" s="122">
        <v>180000</v>
      </c>
      <c r="K429" s="325" t="s">
        <v>3756</v>
      </c>
      <c r="L429" s="114"/>
      <c r="M429" s="325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28"/>
      <c r="AC429" s="328"/>
      <c r="AD429" s="336"/>
      <c r="AE429" s="18" t="s">
        <v>3762</v>
      </c>
      <c r="AF429" s="71" t="s">
        <v>1334</v>
      </c>
      <c r="AG429" s="71" t="s">
        <v>3539</v>
      </c>
      <c r="AH429" s="52" t="s">
        <v>1571</v>
      </c>
      <c r="AI429" s="54" t="s">
        <v>3467</v>
      </c>
      <c r="AJ429" s="54"/>
      <c r="AK429" s="71" t="s">
        <v>1334</v>
      </c>
      <c r="AL429" s="52" t="s">
        <v>1571</v>
      </c>
      <c r="AM429" s="52" t="s">
        <v>3553</v>
      </c>
      <c r="AN429" s="250"/>
      <c r="AO429" s="250"/>
      <c r="AP429" s="119">
        <f t="shared" si="15"/>
        <v>180000</v>
      </c>
      <c r="AQ429" s="196" t="s">
        <v>1327</v>
      </c>
      <c r="AR429" s="196" t="s">
        <v>1328</v>
      </c>
      <c r="AS429" s="18"/>
      <c r="AT429" s="18"/>
      <c r="AU429" s="18"/>
      <c r="AV429" s="18"/>
      <c r="AW429" s="18"/>
      <c r="AX429" s="18"/>
    </row>
    <row r="430" spans="1:50" s="123" customFormat="1" ht="72" x14ac:dyDescent="0.2">
      <c r="A430" s="52" t="s">
        <v>45</v>
      </c>
      <c r="B430" s="52" t="s">
        <v>277</v>
      </c>
      <c r="C430" s="52" t="s">
        <v>276</v>
      </c>
      <c r="D430" s="52" t="s">
        <v>33</v>
      </c>
      <c r="E430" s="52" t="s">
        <v>310</v>
      </c>
      <c r="F430" s="121" t="s">
        <v>2000</v>
      </c>
      <c r="G430" s="52" t="s">
        <v>734</v>
      </c>
      <c r="H430" s="71" t="s">
        <v>270</v>
      </c>
      <c r="I430" s="71" t="s">
        <v>274</v>
      </c>
      <c r="J430" s="122">
        <v>130000</v>
      </c>
      <c r="K430" s="325" t="s">
        <v>3756</v>
      </c>
      <c r="L430" s="114"/>
      <c r="M430" s="325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28"/>
      <c r="AC430" s="328"/>
      <c r="AD430" s="336"/>
      <c r="AE430" s="18" t="s">
        <v>3762</v>
      </c>
      <c r="AF430" s="71" t="s">
        <v>1334</v>
      </c>
      <c r="AG430" s="71" t="s">
        <v>3539</v>
      </c>
      <c r="AH430" s="52" t="s">
        <v>1571</v>
      </c>
      <c r="AI430" s="54" t="s">
        <v>3467</v>
      </c>
      <c r="AJ430" s="54"/>
      <c r="AK430" s="71" t="s">
        <v>1334</v>
      </c>
      <c r="AL430" s="52" t="s">
        <v>1571</v>
      </c>
      <c r="AM430" s="52" t="s">
        <v>3553</v>
      </c>
      <c r="AN430" s="250"/>
      <c r="AO430" s="250"/>
      <c r="AP430" s="119">
        <f t="shared" si="15"/>
        <v>130000</v>
      </c>
      <c r="AQ430" s="196" t="s">
        <v>1327</v>
      </c>
      <c r="AR430" s="196" t="s">
        <v>1328</v>
      </c>
      <c r="AS430" s="18"/>
      <c r="AT430" s="18"/>
      <c r="AU430" s="18"/>
      <c r="AV430" s="18"/>
      <c r="AW430" s="18"/>
      <c r="AX430" s="18"/>
    </row>
    <row r="431" spans="1:50" s="123" customFormat="1" ht="72" x14ac:dyDescent="0.2">
      <c r="A431" s="52" t="s">
        <v>45</v>
      </c>
      <c r="B431" s="52" t="s">
        <v>277</v>
      </c>
      <c r="C431" s="52" t="s">
        <v>276</v>
      </c>
      <c r="D431" s="52" t="s">
        <v>33</v>
      </c>
      <c r="E431" s="52" t="s">
        <v>310</v>
      </c>
      <c r="F431" s="121" t="s">
        <v>2001</v>
      </c>
      <c r="G431" s="52" t="s">
        <v>735</v>
      </c>
      <c r="H431" s="71" t="s">
        <v>270</v>
      </c>
      <c r="I431" s="71" t="s">
        <v>274</v>
      </c>
      <c r="J431" s="122">
        <v>36000</v>
      </c>
      <c r="K431" s="325" t="s">
        <v>3756</v>
      </c>
      <c r="L431" s="114"/>
      <c r="M431" s="325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28"/>
      <c r="AC431" s="328"/>
      <c r="AD431" s="336"/>
      <c r="AE431" s="18" t="s">
        <v>3762</v>
      </c>
      <c r="AF431" s="71" t="s">
        <v>1334</v>
      </c>
      <c r="AG431" s="71" t="s">
        <v>3539</v>
      </c>
      <c r="AH431" s="52" t="s">
        <v>1571</v>
      </c>
      <c r="AI431" s="54" t="s">
        <v>3467</v>
      </c>
      <c r="AJ431" s="54"/>
      <c r="AK431" s="71" t="s">
        <v>1334</v>
      </c>
      <c r="AL431" s="52" t="s">
        <v>1571</v>
      </c>
      <c r="AM431" s="52" t="s">
        <v>3553</v>
      </c>
      <c r="AN431" s="250"/>
      <c r="AO431" s="250"/>
      <c r="AP431" s="119">
        <f t="shared" si="15"/>
        <v>36000</v>
      </c>
      <c r="AQ431" s="196" t="s">
        <v>1327</v>
      </c>
      <c r="AR431" s="196" t="s">
        <v>1328</v>
      </c>
      <c r="AS431" s="18"/>
      <c r="AT431" s="18"/>
      <c r="AU431" s="18"/>
      <c r="AV431" s="18"/>
      <c r="AW431" s="18"/>
      <c r="AX431" s="18"/>
    </row>
    <row r="432" spans="1:50" s="123" customFormat="1" ht="72" x14ac:dyDescent="0.2">
      <c r="A432" s="52" t="s">
        <v>45</v>
      </c>
      <c r="B432" s="52" t="s">
        <v>277</v>
      </c>
      <c r="C432" s="52" t="s">
        <v>276</v>
      </c>
      <c r="D432" s="52" t="s">
        <v>33</v>
      </c>
      <c r="E432" s="52" t="s">
        <v>310</v>
      </c>
      <c r="F432" s="121" t="s">
        <v>2002</v>
      </c>
      <c r="G432" s="52" t="s">
        <v>736</v>
      </c>
      <c r="H432" s="71" t="s">
        <v>270</v>
      </c>
      <c r="I432" s="71" t="s">
        <v>275</v>
      </c>
      <c r="J432" s="122">
        <v>350000</v>
      </c>
      <c r="K432" s="325" t="s">
        <v>3756</v>
      </c>
      <c r="L432" s="114"/>
      <c r="M432" s="325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28"/>
      <c r="AC432" s="328"/>
      <c r="AD432" s="336"/>
      <c r="AE432" s="18" t="s">
        <v>3762</v>
      </c>
      <c r="AF432" s="71" t="s">
        <v>1334</v>
      </c>
      <c r="AG432" s="71" t="s">
        <v>3539</v>
      </c>
      <c r="AH432" s="52" t="s">
        <v>1571</v>
      </c>
      <c r="AI432" s="54" t="s">
        <v>3467</v>
      </c>
      <c r="AJ432" s="54"/>
      <c r="AK432" s="71" t="s">
        <v>1334</v>
      </c>
      <c r="AL432" s="52" t="s">
        <v>1571</v>
      </c>
      <c r="AM432" s="52" t="s">
        <v>3553</v>
      </c>
      <c r="AN432" s="250"/>
      <c r="AO432" s="250"/>
      <c r="AP432" s="119">
        <f t="shared" si="15"/>
        <v>350000</v>
      </c>
      <c r="AQ432" s="196" t="s">
        <v>1327</v>
      </c>
      <c r="AR432" s="196" t="s">
        <v>1328</v>
      </c>
      <c r="AS432" s="18"/>
      <c r="AT432" s="18"/>
      <c r="AU432" s="18"/>
      <c r="AV432" s="18"/>
      <c r="AW432" s="18"/>
      <c r="AX432" s="18"/>
    </row>
    <row r="433" spans="1:50" s="123" customFormat="1" ht="72" x14ac:dyDescent="0.2">
      <c r="A433" s="52" t="s">
        <v>45</v>
      </c>
      <c r="B433" s="52" t="s">
        <v>277</v>
      </c>
      <c r="C433" s="52" t="s">
        <v>276</v>
      </c>
      <c r="D433" s="52" t="s">
        <v>33</v>
      </c>
      <c r="E433" s="52" t="s">
        <v>310</v>
      </c>
      <c r="F433" s="121" t="s">
        <v>2003</v>
      </c>
      <c r="G433" s="52" t="s">
        <v>737</v>
      </c>
      <c r="H433" s="71" t="s">
        <v>270</v>
      </c>
      <c r="I433" s="71" t="s">
        <v>274</v>
      </c>
      <c r="J433" s="122">
        <v>35000</v>
      </c>
      <c r="K433" s="325" t="s">
        <v>3756</v>
      </c>
      <c r="L433" s="114"/>
      <c r="M433" s="325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28"/>
      <c r="AC433" s="328"/>
      <c r="AD433" s="336"/>
      <c r="AE433" s="18" t="s">
        <v>3762</v>
      </c>
      <c r="AF433" s="71" t="s">
        <v>1334</v>
      </c>
      <c r="AG433" s="71" t="s">
        <v>3539</v>
      </c>
      <c r="AH433" s="52" t="s">
        <v>1571</v>
      </c>
      <c r="AI433" s="54" t="s">
        <v>3467</v>
      </c>
      <c r="AJ433" s="54"/>
      <c r="AK433" s="71" t="s">
        <v>1334</v>
      </c>
      <c r="AL433" s="52" t="s">
        <v>1571</v>
      </c>
      <c r="AM433" s="52" t="s">
        <v>3553</v>
      </c>
      <c r="AN433" s="250"/>
      <c r="AO433" s="250"/>
      <c r="AP433" s="119">
        <f t="shared" si="15"/>
        <v>35000</v>
      </c>
      <c r="AQ433" s="196" t="s">
        <v>1327</v>
      </c>
      <c r="AR433" s="196" t="s">
        <v>1328</v>
      </c>
      <c r="AS433" s="18"/>
      <c r="AT433" s="18"/>
      <c r="AU433" s="18"/>
      <c r="AV433" s="18"/>
      <c r="AW433" s="18"/>
      <c r="AX433" s="18"/>
    </row>
    <row r="434" spans="1:50" s="123" customFormat="1" ht="72" x14ac:dyDescent="0.2">
      <c r="A434" s="52" t="s">
        <v>45</v>
      </c>
      <c r="B434" s="52" t="s">
        <v>277</v>
      </c>
      <c r="C434" s="52" t="s">
        <v>276</v>
      </c>
      <c r="D434" s="52" t="s">
        <v>33</v>
      </c>
      <c r="E434" s="52" t="s">
        <v>310</v>
      </c>
      <c r="F434" s="121" t="s">
        <v>2004</v>
      </c>
      <c r="G434" s="52" t="s">
        <v>738</v>
      </c>
      <c r="H434" s="71" t="s">
        <v>270</v>
      </c>
      <c r="I434" s="71" t="s">
        <v>274</v>
      </c>
      <c r="J434" s="122">
        <v>35000</v>
      </c>
      <c r="K434" s="325" t="s">
        <v>3756</v>
      </c>
      <c r="L434" s="114"/>
      <c r="M434" s="325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28"/>
      <c r="AC434" s="328"/>
      <c r="AD434" s="336"/>
      <c r="AE434" s="18" t="s">
        <v>3762</v>
      </c>
      <c r="AF434" s="71" t="s">
        <v>1334</v>
      </c>
      <c r="AG434" s="71" t="s">
        <v>3539</v>
      </c>
      <c r="AH434" s="52" t="s">
        <v>1571</v>
      </c>
      <c r="AI434" s="54" t="s">
        <v>3467</v>
      </c>
      <c r="AJ434" s="54"/>
      <c r="AK434" s="71" t="s">
        <v>1334</v>
      </c>
      <c r="AL434" s="52" t="s">
        <v>1571</v>
      </c>
      <c r="AM434" s="52" t="s">
        <v>3553</v>
      </c>
      <c r="AN434" s="250"/>
      <c r="AO434" s="250"/>
      <c r="AP434" s="119">
        <f t="shared" si="15"/>
        <v>35000</v>
      </c>
      <c r="AQ434" s="196" t="s">
        <v>1327</v>
      </c>
      <c r="AR434" s="196" t="s">
        <v>1328</v>
      </c>
      <c r="AS434" s="18"/>
      <c r="AT434" s="18"/>
      <c r="AU434" s="18"/>
      <c r="AV434" s="18"/>
      <c r="AW434" s="18"/>
      <c r="AX434" s="18"/>
    </row>
    <row r="435" spans="1:50" s="123" customFormat="1" ht="72" x14ac:dyDescent="0.2">
      <c r="A435" s="52" t="s">
        <v>45</v>
      </c>
      <c r="B435" s="52" t="s">
        <v>277</v>
      </c>
      <c r="C435" s="52" t="s">
        <v>276</v>
      </c>
      <c r="D435" s="52" t="s">
        <v>33</v>
      </c>
      <c r="E435" s="52" t="s">
        <v>310</v>
      </c>
      <c r="F435" s="121" t="s">
        <v>2005</v>
      </c>
      <c r="G435" s="52" t="s">
        <v>739</v>
      </c>
      <c r="H435" s="71" t="s">
        <v>270</v>
      </c>
      <c r="I435" s="71" t="s">
        <v>274</v>
      </c>
      <c r="J435" s="122">
        <v>35000</v>
      </c>
      <c r="K435" s="325" t="s">
        <v>3756</v>
      </c>
      <c r="L435" s="114"/>
      <c r="M435" s="325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28"/>
      <c r="AC435" s="328"/>
      <c r="AD435" s="336"/>
      <c r="AE435" s="18" t="s">
        <v>3762</v>
      </c>
      <c r="AF435" s="71" t="s">
        <v>1334</v>
      </c>
      <c r="AG435" s="71" t="s">
        <v>3539</v>
      </c>
      <c r="AH435" s="52" t="s">
        <v>1571</v>
      </c>
      <c r="AI435" s="54" t="s">
        <v>3467</v>
      </c>
      <c r="AJ435" s="54"/>
      <c r="AK435" s="71" t="s">
        <v>1334</v>
      </c>
      <c r="AL435" s="52" t="s">
        <v>1571</v>
      </c>
      <c r="AM435" s="52" t="s">
        <v>3553</v>
      </c>
      <c r="AN435" s="250"/>
      <c r="AO435" s="250"/>
      <c r="AP435" s="119">
        <f t="shared" si="15"/>
        <v>35000</v>
      </c>
      <c r="AQ435" s="196" t="s">
        <v>1327</v>
      </c>
      <c r="AR435" s="196" t="s">
        <v>1328</v>
      </c>
      <c r="AS435" s="18"/>
      <c r="AT435" s="18"/>
      <c r="AU435" s="18"/>
      <c r="AV435" s="18"/>
      <c r="AW435" s="18"/>
      <c r="AX435" s="18"/>
    </row>
    <row r="436" spans="1:50" s="123" customFormat="1" ht="72" x14ac:dyDescent="0.2">
      <c r="A436" s="52" t="s">
        <v>45</v>
      </c>
      <c r="B436" s="52" t="s">
        <v>277</v>
      </c>
      <c r="C436" s="52" t="s">
        <v>276</v>
      </c>
      <c r="D436" s="52" t="s">
        <v>33</v>
      </c>
      <c r="E436" s="52" t="s">
        <v>310</v>
      </c>
      <c r="F436" s="121" t="s">
        <v>2006</v>
      </c>
      <c r="G436" s="52" t="s">
        <v>740</v>
      </c>
      <c r="H436" s="71" t="s">
        <v>270</v>
      </c>
      <c r="I436" s="71" t="s">
        <v>274</v>
      </c>
      <c r="J436" s="122">
        <v>35000</v>
      </c>
      <c r="K436" s="325" t="s">
        <v>3756</v>
      </c>
      <c r="L436" s="114"/>
      <c r="M436" s="325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28"/>
      <c r="AC436" s="328"/>
      <c r="AD436" s="336"/>
      <c r="AE436" s="18" t="s">
        <v>3762</v>
      </c>
      <c r="AF436" s="71" t="s">
        <v>1334</v>
      </c>
      <c r="AG436" s="71" t="s">
        <v>3539</v>
      </c>
      <c r="AH436" s="52" t="s">
        <v>1571</v>
      </c>
      <c r="AI436" s="54" t="s">
        <v>3467</v>
      </c>
      <c r="AJ436" s="54"/>
      <c r="AK436" s="71" t="s">
        <v>1334</v>
      </c>
      <c r="AL436" s="52" t="s">
        <v>1571</v>
      </c>
      <c r="AM436" s="52" t="s">
        <v>3553</v>
      </c>
      <c r="AN436" s="250"/>
      <c r="AO436" s="250"/>
      <c r="AP436" s="119">
        <f t="shared" si="15"/>
        <v>35000</v>
      </c>
      <c r="AQ436" s="196" t="s">
        <v>1327</v>
      </c>
      <c r="AR436" s="196" t="s">
        <v>1328</v>
      </c>
      <c r="AS436" s="18"/>
      <c r="AT436" s="18"/>
      <c r="AU436" s="18"/>
      <c r="AV436" s="18"/>
      <c r="AW436" s="18"/>
      <c r="AX436" s="18"/>
    </row>
    <row r="437" spans="1:50" s="123" customFormat="1" ht="72" x14ac:dyDescent="0.2">
      <c r="A437" s="52" t="s">
        <v>45</v>
      </c>
      <c r="B437" s="52" t="s">
        <v>277</v>
      </c>
      <c r="C437" s="52" t="s">
        <v>276</v>
      </c>
      <c r="D437" s="52" t="s">
        <v>33</v>
      </c>
      <c r="E437" s="52" t="s">
        <v>310</v>
      </c>
      <c r="F437" s="121" t="s">
        <v>2007</v>
      </c>
      <c r="G437" s="52" t="s">
        <v>741</v>
      </c>
      <c r="H437" s="71" t="s">
        <v>270</v>
      </c>
      <c r="I437" s="71" t="s">
        <v>274</v>
      </c>
      <c r="J437" s="122">
        <v>30000</v>
      </c>
      <c r="K437" s="325" t="s">
        <v>3756</v>
      </c>
      <c r="L437" s="114"/>
      <c r="M437" s="325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28"/>
      <c r="AC437" s="328"/>
      <c r="AD437" s="336"/>
      <c r="AE437" s="18" t="s">
        <v>3762</v>
      </c>
      <c r="AF437" s="71" t="s">
        <v>1334</v>
      </c>
      <c r="AG437" s="71" t="s">
        <v>3539</v>
      </c>
      <c r="AH437" s="52" t="s">
        <v>1571</v>
      </c>
      <c r="AI437" s="54" t="s">
        <v>3467</v>
      </c>
      <c r="AJ437" s="54"/>
      <c r="AK437" s="71" t="s">
        <v>1334</v>
      </c>
      <c r="AL437" s="52" t="s">
        <v>1571</v>
      </c>
      <c r="AM437" s="52" t="s">
        <v>3553</v>
      </c>
      <c r="AN437" s="250"/>
      <c r="AO437" s="250"/>
      <c r="AP437" s="119">
        <f t="shared" si="15"/>
        <v>30000</v>
      </c>
      <c r="AQ437" s="196" t="s">
        <v>1327</v>
      </c>
      <c r="AR437" s="196" t="s">
        <v>1328</v>
      </c>
      <c r="AS437" s="18"/>
      <c r="AT437" s="18"/>
      <c r="AU437" s="18"/>
      <c r="AV437" s="18"/>
      <c r="AW437" s="18"/>
      <c r="AX437" s="18"/>
    </row>
    <row r="438" spans="1:50" s="123" customFormat="1" ht="72" x14ac:dyDescent="0.2">
      <c r="A438" s="52" t="s">
        <v>45</v>
      </c>
      <c r="B438" s="52" t="s">
        <v>277</v>
      </c>
      <c r="C438" s="52" t="s">
        <v>276</v>
      </c>
      <c r="D438" s="52" t="s">
        <v>33</v>
      </c>
      <c r="E438" s="52" t="s">
        <v>310</v>
      </c>
      <c r="F438" s="121" t="s">
        <v>2008</v>
      </c>
      <c r="G438" s="52" t="s">
        <v>742</v>
      </c>
      <c r="H438" s="71" t="s">
        <v>270</v>
      </c>
      <c r="I438" s="71" t="s">
        <v>274</v>
      </c>
      <c r="J438" s="122">
        <v>70000</v>
      </c>
      <c r="K438" s="325" t="s">
        <v>3756</v>
      </c>
      <c r="L438" s="114"/>
      <c r="M438" s="325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28"/>
      <c r="AC438" s="328"/>
      <c r="AD438" s="336"/>
      <c r="AE438" s="18" t="s">
        <v>3762</v>
      </c>
      <c r="AF438" s="71" t="s">
        <v>1334</v>
      </c>
      <c r="AG438" s="71" t="s">
        <v>3539</v>
      </c>
      <c r="AH438" s="52" t="s">
        <v>1571</v>
      </c>
      <c r="AI438" s="54" t="s">
        <v>3467</v>
      </c>
      <c r="AJ438" s="54"/>
      <c r="AK438" s="71" t="s">
        <v>1334</v>
      </c>
      <c r="AL438" s="52" t="s">
        <v>1571</v>
      </c>
      <c r="AM438" s="52" t="s">
        <v>3553</v>
      </c>
      <c r="AN438" s="250"/>
      <c r="AO438" s="250"/>
      <c r="AP438" s="119">
        <f t="shared" si="15"/>
        <v>70000</v>
      </c>
      <c r="AQ438" s="196" t="s">
        <v>1327</v>
      </c>
      <c r="AR438" s="196" t="s">
        <v>1328</v>
      </c>
      <c r="AS438" s="18"/>
      <c r="AT438" s="18"/>
      <c r="AU438" s="18"/>
      <c r="AV438" s="18"/>
      <c r="AW438" s="18"/>
      <c r="AX438" s="18"/>
    </row>
    <row r="439" spans="1:50" s="123" customFormat="1" ht="72" x14ac:dyDescent="0.2">
      <c r="A439" s="52" t="s">
        <v>45</v>
      </c>
      <c r="B439" s="52" t="s">
        <v>277</v>
      </c>
      <c r="C439" s="52" t="s">
        <v>276</v>
      </c>
      <c r="D439" s="52" t="s">
        <v>33</v>
      </c>
      <c r="E439" s="52" t="s">
        <v>310</v>
      </c>
      <c r="F439" s="121" t="s">
        <v>2009</v>
      </c>
      <c r="G439" s="52" t="s">
        <v>743</v>
      </c>
      <c r="H439" s="71" t="s">
        <v>270</v>
      </c>
      <c r="I439" s="71" t="s">
        <v>553</v>
      </c>
      <c r="J439" s="122">
        <v>5000</v>
      </c>
      <c r="K439" s="325" t="s">
        <v>3756</v>
      </c>
      <c r="L439" s="114"/>
      <c r="M439" s="325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28"/>
      <c r="AC439" s="328"/>
      <c r="AD439" s="336"/>
      <c r="AE439" s="18" t="s">
        <v>3762</v>
      </c>
      <c r="AF439" s="71" t="s">
        <v>1334</v>
      </c>
      <c r="AG439" s="71" t="s">
        <v>3539</v>
      </c>
      <c r="AH439" s="52" t="s">
        <v>1571</v>
      </c>
      <c r="AI439" s="54" t="s">
        <v>3467</v>
      </c>
      <c r="AJ439" s="54"/>
      <c r="AK439" s="71" t="s">
        <v>1334</v>
      </c>
      <c r="AL439" s="52" t="s">
        <v>1571</v>
      </c>
      <c r="AM439" s="52" t="s">
        <v>3553</v>
      </c>
      <c r="AN439" s="250"/>
      <c r="AO439" s="250"/>
      <c r="AP439" s="119">
        <f t="shared" si="15"/>
        <v>5000</v>
      </c>
      <c r="AQ439" s="196" t="s">
        <v>1327</v>
      </c>
      <c r="AR439" s="196" t="s">
        <v>1328</v>
      </c>
      <c r="AS439" s="18"/>
      <c r="AT439" s="18"/>
      <c r="AU439" s="18"/>
      <c r="AV439" s="18"/>
      <c r="AW439" s="18"/>
      <c r="AX439" s="18"/>
    </row>
    <row r="440" spans="1:50" s="123" customFormat="1" ht="72" x14ac:dyDescent="0.2">
      <c r="A440" s="52" t="s">
        <v>45</v>
      </c>
      <c r="B440" s="52" t="s">
        <v>277</v>
      </c>
      <c r="C440" s="52" t="s">
        <v>276</v>
      </c>
      <c r="D440" s="52" t="s">
        <v>33</v>
      </c>
      <c r="E440" s="52" t="s">
        <v>310</v>
      </c>
      <c r="F440" s="121" t="s">
        <v>2010</v>
      </c>
      <c r="G440" s="52" t="s">
        <v>744</v>
      </c>
      <c r="H440" s="71" t="s">
        <v>270</v>
      </c>
      <c r="I440" s="71" t="s">
        <v>268</v>
      </c>
      <c r="J440" s="122">
        <v>80000</v>
      </c>
      <c r="K440" s="325" t="s">
        <v>3756</v>
      </c>
      <c r="L440" s="114"/>
      <c r="M440" s="325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28"/>
      <c r="AC440" s="328"/>
      <c r="AD440" s="336"/>
      <c r="AE440" s="18" t="s">
        <v>3762</v>
      </c>
      <c r="AF440" s="71" t="s">
        <v>1334</v>
      </c>
      <c r="AG440" s="71" t="s">
        <v>3539</v>
      </c>
      <c r="AH440" s="52" t="s">
        <v>1571</v>
      </c>
      <c r="AI440" s="54" t="s">
        <v>3467</v>
      </c>
      <c r="AJ440" s="54"/>
      <c r="AK440" s="71" t="s">
        <v>1334</v>
      </c>
      <c r="AL440" s="52" t="s">
        <v>1571</v>
      </c>
      <c r="AM440" s="52" t="s">
        <v>3553</v>
      </c>
      <c r="AN440" s="250"/>
      <c r="AO440" s="250"/>
      <c r="AP440" s="119">
        <f t="shared" si="15"/>
        <v>80000</v>
      </c>
      <c r="AQ440" s="196" t="s">
        <v>1327</v>
      </c>
      <c r="AR440" s="196" t="s">
        <v>1328</v>
      </c>
      <c r="AS440" s="18"/>
      <c r="AT440" s="18"/>
      <c r="AU440" s="18"/>
      <c r="AV440" s="18"/>
      <c r="AW440" s="18"/>
      <c r="AX440" s="18"/>
    </row>
    <row r="441" spans="1:50" s="123" customFormat="1" ht="72" x14ac:dyDescent="0.2">
      <c r="A441" s="52" t="s">
        <v>45</v>
      </c>
      <c r="B441" s="52" t="s">
        <v>277</v>
      </c>
      <c r="C441" s="52" t="s">
        <v>276</v>
      </c>
      <c r="D441" s="52" t="s">
        <v>33</v>
      </c>
      <c r="E441" s="52" t="s">
        <v>310</v>
      </c>
      <c r="F441" s="121" t="s">
        <v>2011</v>
      </c>
      <c r="G441" s="52" t="s">
        <v>745</v>
      </c>
      <c r="H441" s="71" t="s">
        <v>270</v>
      </c>
      <c r="I441" s="71" t="s">
        <v>268</v>
      </c>
      <c r="J441" s="122">
        <v>80000</v>
      </c>
      <c r="K441" s="325" t="s">
        <v>3756</v>
      </c>
      <c r="L441" s="114"/>
      <c r="M441" s="325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28"/>
      <c r="AC441" s="328"/>
      <c r="AD441" s="336"/>
      <c r="AE441" s="18" t="s">
        <v>3762</v>
      </c>
      <c r="AF441" s="71" t="s">
        <v>1334</v>
      </c>
      <c r="AG441" s="71" t="s">
        <v>3539</v>
      </c>
      <c r="AH441" s="52" t="s">
        <v>1571</v>
      </c>
      <c r="AI441" s="54" t="s">
        <v>3467</v>
      </c>
      <c r="AJ441" s="54"/>
      <c r="AK441" s="71" t="s">
        <v>1334</v>
      </c>
      <c r="AL441" s="52" t="s">
        <v>1571</v>
      </c>
      <c r="AM441" s="52" t="s">
        <v>3553</v>
      </c>
      <c r="AN441" s="250"/>
      <c r="AO441" s="250"/>
      <c r="AP441" s="119">
        <f t="shared" si="15"/>
        <v>80000</v>
      </c>
      <c r="AQ441" s="196" t="s">
        <v>1327</v>
      </c>
      <c r="AR441" s="196" t="s">
        <v>1328</v>
      </c>
      <c r="AS441" s="18"/>
      <c r="AT441" s="18"/>
      <c r="AU441" s="18"/>
      <c r="AV441" s="18"/>
      <c r="AW441" s="18"/>
      <c r="AX441" s="18"/>
    </row>
    <row r="442" spans="1:50" s="123" customFormat="1" ht="72" x14ac:dyDescent="0.2">
      <c r="A442" s="52" t="s">
        <v>45</v>
      </c>
      <c r="B442" s="52" t="s">
        <v>277</v>
      </c>
      <c r="C442" s="52" t="s">
        <v>276</v>
      </c>
      <c r="D442" s="52" t="s">
        <v>33</v>
      </c>
      <c r="E442" s="52" t="s">
        <v>310</v>
      </c>
      <c r="F442" s="121" t="s">
        <v>2012</v>
      </c>
      <c r="G442" s="52" t="s">
        <v>746</v>
      </c>
      <c r="H442" s="71" t="s">
        <v>270</v>
      </c>
      <c r="I442" s="71" t="s">
        <v>268</v>
      </c>
      <c r="J442" s="122">
        <v>80000</v>
      </c>
      <c r="K442" s="325" t="s">
        <v>3756</v>
      </c>
      <c r="L442" s="114"/>
      <c r="M442" s="325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28"/>
      <c r="AC442" s="328"/>
      <c r="AD442" s="336"/>
      <c r="AE442" s="18" t="s">
        <v>3762</v>
      </c>
      <c r="AF442" s="71" t="s">
        <v>1334</v>
      </c>
      <c r="AG442" s="71" t="s">
        <v>3539</v>
      </c>
      <c r="AH442" s="52" t="s">
        <v>1571</v>
      </c>
      <c r="AI442" s="54" t="s">
        <v>3467</v>
      </c>
      <c r="AJ442" s="54"/>
      <c r="AK442" s="71" t="s">
        <v>1334</v>
      </c>
      <c r="AL442" s="52" t="s">
        <v>1571</v>
      </c>
      <c r="AM442" s="52" t="s">
        <v>3553</v>
      </c>
      <c r="AN442" s="250"/>
      <c r="AO442" s="250"/>
      <c r="AP442" s="119">
        <f t="shared" si="15"/>
        <v>80000</v>
      </c>
      <c r="AQ442" s="196" t="s">
        <v>1327</v>
      </c>
      <c r="AR442" s="196" t="s">
        <v>1328</v>
      </c>
      <c r="AS442" s="18"/>
      <c r="AT442" s="18"/>
      <c r="AU442" s="18"/>
      <c r="AV442" s="18"/>
      <c r="AW442" s="18"/>
      <c r="AX442" s="18"/>
    </row>
    <row r="443" spans="1:50" s="123" customFormat="1" ht="72" x14ac:dyDescent="0.2">
      <c r="A443" s="52" t="s">
        <v>45</v>
      </c>
      <c r="B443" s="52" t="s">
        <v>277</v>
      </c>
      <c r="C443" s="52" t="s">
        <v>276</v>
      </c>
      <c r="D443" s="52" t="s">
        <v>33</v>
      </c>
      <c r="E443" s="52" t="s">
        <v>310</v>
      </c>
      <c r="F443" s="121" t="s">
        <v>2013</v>
      </c>
      <c r="G443" s="52" t="s">
        <v>747</v>
      </c>
      <c r="H443" s="71" t="s">
        <v>270</v>
      </c>
      <c r="I443" s="71" t="s">
        <v>268</v>
      </c>
      <c r="J443" s="122">
        <v>80000</v>
      </c>
      <c r="K443" s="325" t="s">
        <v>3756</v>
      </c>
      <c r="L443" s="114"/>
      <c r="M443" s="325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28"/>
      <c r="AC443" s="328"/>
      <c r="AD443" s="336"/>
      <c r="AE443" s="18" t="s">
        <v>3762</v>
      </c>
      <c r="AF443" s="71" t="s">
        <v>1334</v>
      </c>
      <c r="AG443" s="71" t="s">
        <v>3539</v>
      </c>
      <c r="AH443" s="52" t="s">
        <v>1571</v>
      </c>
      <c r="AI443" s="54" t="s">
        <v>3467</v>
      </c>
      <c r="AJ443" s="54"/>
      <c r="AK443" s="71" t="s">
        <v>1334</v>
      </c>
      <c r="AL443" s="52" t="s">
        <v>1571</v>
      </c>
      <c r="AM443" s="52" t="s">
        <v>3553</v>
      </c>
      <c r="AN443" s="250"/>
      <c r="AO443" s="250"/>
      <c r="AP443" s="119">
        <f t="shared" si="15"/>
        <v>80000</v>
      </c>
      <c r="AQ443" s="196" t="s">
        <v>1327</v>
      </c>
      <c r="AR443" s="196" t="s">
        <v>1328</v>
      </c>
      <c r="AS443" s="18"/>
      <c r="AT443" s="18"/>
      <c r="AU443" s="18"/>
      <c r="AV443" s="18"/>
      <c r="AW443" s="18"/>
      <c r="AX443" s="18"/>
    </row>
    <row r="444" spans="1:50" s="123" customFormat="1" ht="72" x14ac:dyDescent="0.2">
      <c r="A444" s="52" t="s">
        <v>45</v>
      </c>
      <c r="B444" s="52" t="s">
        <v>277</v>
      </c>
      <c r="C444" s="52" t="s">
        <v>276</v>
      </c>
      <c r="D444" s="52" t="s">
        <v>33</v>
      </c>
      <c r="E444" s="52" t="s">
        <v>310</v>
      </c>
      <c r="F444" s="121" t="s">
        <v>2014</v>
      </c>
      <c r="G444" s="52" t="s">
        <v>748</v>
      </c>
      <c r="H444" s="71" t="s">
        <v>270</v>
      </c>
      <c r="I444" s="71" t="s">
        <v>268</v>
      </c>
      <c r="J444" s="122">
        <v>80000</v>
      </c>
      <c r="K444" s="325" t="s">
        <v>3756</v>
      </c>
      <c r="L444" s="114"/>
      <c r="M444" s="325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28"/>
      <c r="AC444" s="328"/>
      <c r="AD444" s="336"/>
      <c r="AE444" s="18" t="s">
        <v>3762</v>
      </c>
      <c r="AF444" s="71" t="s">
        <v>1334</v>
      </c>
      <c r="AG444" s="71" t="s">
        <v>3539</v>
      </c>
      <c r="AH444" s="52" t="s">
        <v>1571</v>
      </c>
      <c r="AI444" s="54" t="s">
        <v>3467</v>
      </c>
      <c r="AJ444" s="54"/>
      <c r="AK444" s="71" t="s">
        <v>1334</v>
      </c>
      <c r="AL444" s="52" t="s">
        <v>1571</v>
      </c>
      <c r="AM444" s="52" t="s">
        <v>3553</v>
      </c>
      <c r="AN444" s="250"/>
      <c r="AO444" s="250"/>
      <c r="AP444" s="119">
        <f t="shared" si="15"/>
        <v>80000</v>
      </c>
      <c r="AQ444" s="196" t="s">
        <v>1327</v>
      </c>
      <c r="AR444" s="196" t="s">
        <v>1328</v>
      </c>
      <c r="AS444" s="18"/>
      <c r="AT444" s="18"/>
      <c r="AU444" s="18"/>
      <c r="AV444" s="18"/>
      <c r="AW444" s="18"/>
      <c r="AX444" s="18"/>
    </row>
    <row r="445" spans="1:50" s="123" customFormat="1" ht="72" x14ac:dyDescent="0.2">
      <c r="A445" s="52" t="s">
        <v>45</v>
      </c>
      <c r="B445" s="52" t="s">
        <v>277</v>
      </c>
      <c r="C445" s="52" t="s">
        <v>276</v>
      </c>
      <c r="D445" s="52" t="s">
        <v>33</v>
      </c>
      <c r="E445" s="52" t="s">
        <v>310</v>
      </c>
      <c r="F445" s="121" t="s">
        <v>2015</v>
      </c>
      <c r="G445" s="52" t="s">
        <v>749</v>
      </c>
      <c r="H445" s="71" t="s">
        <v>270</v>
      </c>
      <c r="I445" s="71" t="s">
        <v>268</v>
      </c>
      <c r="J445" s="122">
        <v>80000</v>
      </c>
      <c r="K445" s="325" t="s">
        <v>3756</v>
      </c>
      <c r="L445" s="114"/>
      <c r="M445" s="325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28"/>
      <c r="AC445" s="328"/>
      <c r="AD445" s="336"/>
      <c r="AE445" s="18" t="s">
        <v>3762</v>
      </c>
      <c r="AF445" s="71" t="s">
        <v>1334</v>
      </c>
      <c r="AG445" s="71" t="s">
        <v>3539</v>
      </c>
      <c r="AH445" s="52" t="s">
        <v>1571</v>
      </c>
      <c r="AI445" s="54" t="s">
        <v>3467</v>
      </c>
      <c r="AJ445" s="54"/>
      <c r="AK445" s="71" t="s">
        <v>1334</v>
      </c>
      <c r="AL445" s="52" t="s">
        <v>1571</v>
      </c>
      <c r="AM445" s="52" t="s">
        <v>3553</v>
      </c>
      <c r="AN445" s="250"/>
      <c r="AO445" s="250"/>
      <c r="AP445" s="119">
        <f t="shared" si="15"/>
        <v>80000</v>
      </c>
      <c r="AQ445" s="196" t="s">
        <v>1327</v>
      </c>
      <c r="AR445" s="196" t="s">
        <v>1328</v>
      </c>
      <c r="AS445" s="18"/>
      <c r="AT445" s="18"/>
      <c r="AU445" s="18"/>
      <c r="AV445" s="18"/>
      <c r="AW445" s="18"/>
      <c r="AX445" s="18"/>
    </row>
    <row r="446" spans="1:50" s="123" customFormat="1" ht="72" hidden="1" x14ac:dyDescent="0.2">
      <c r="A446" s="52" t="s">
        <v>45</v>
      </c>
      <c r="B446" s="52" t="s">
        <v>277</v>
      </c>
      <c r="C446" s="52" t="s">
        <v>17</v>
      </c>
      <c r="D446" s="52" t="s">
        <v>34</v>
      </c>
      <c r="E446" s="52" t="s">
        <v>454</v>
      </c>
      <c r="F446" s="121" t="s">
        <v>2016</v>
      </c>
      <c r="G446" s="52" t="s">
        <v>1141</v>
      </c>
      <c r="H446" s="71" t="s">
        <v>270</v>
      </c>
      <c r="I446" s="71" t="s">
        <v>1119</v>
      </c>
      <c r="J446" s="122">
        <v>3527000</v>
      </c>
      <c r="K446" s="325" t="s">
        <v>3756</v>
      </c>
      <c r="L446" s="114"/>
      <c r="M446" s="325"/>
      <c r="N446" s="53">
        <v>43886</v>
      </c>
      <c r="O446" s="18" t="s">
        <v>3774</v>
      </c>
      <c r="P446" s="36" t="s">
        <v>3775</v>
      </c>
      <c r="Q446" s="19" t="s">
        <v>3776</v>
      </c>
      <c r="R446" s="18"/>
      <c r="S446" s="18"/>
      <c r="T446" s="18"/>
      <c r="U446" s="18"/>
      <c r="V446" s="53"/>
      <c r="W446" s="17">
        <v>2844444</v>
      </c>
      <c r="X446" s="32">
        <v>4</v>
      </c>
      <c r="Y446" s="36"/>
      <c r="Z446" s="17"/>
      <c r="AA446" s="36" t="s">
        <v>3777</v>
      </c>
      <c r="AB446" s="36"/>
      <c r="AC446" s="36"/>
      <c r="AD446" s="336"/>
      <c r="AE446" s="19" t="s">
        <v>3762</v>
      </c>
      <c r="AF446" s="54" t="s">
        <v>1330</v>
      </c>
      <c r="AG446" s="54" t="s">
        <v>3541</v>
      </c>
      <c r="AH446" s="52" t="s">
        <v>3470</v>
      </c>
      <c r="AI446" s="54" t="s">
        <v>3467</v>
      </c>
      <c r="AJ446" s="54"/>
      <c r="AK446" s="71" t="s">
        <v>1334</v>
      </c>
      <c r="AL446" s="52" t="s">
        <v>1571</v>
      </c>
      <c r="AM446" s="52" t="s">
        <v>3553</v>
      </c>
      <c r="AN446" s="250"/>
      <c r="AO446" s="250"/>
      <c r="AP446" s="119">
        <f t="shared" si="15"/>
        <v>3527000</v>
      </c>
      <c r="AQ446" s="196" t="s">
        <v>1327</v>
      </c>
      <c r="AR446" s="196" t="s">
        <v>1328</v>
      </c>
      <c r="AS446" s="18"/>
      <c r="AT446" s="18"/>
      <c r="AU446" s="18"/>
      <c r="AV446" s="18"/>
      <c r="AW446" s="18"/>
      <c r="AX446" s="18"/>
    </row>
    <row r="447" spans="1:50" s="123" customFormat="1" ht="72" hidden="1" x14ac:dyDescent="0.2">
      <c r="A447" s="52" t="s">
        <v>45</v>
      </c>
      <c r="B447" s="52" t="s">
        <v>277</v>
      </c>
      <c r="C447" s="52" t="s">
        <v>17</v>
      </c>
      <c r="D447" s="52" t="s">
        <v>34</v>
      </c>
      <c r="E447" s="52" t="s">
        <v>454</v>
      </c>
      <c r="F447" s="121" t="s">
        <v>2017</v>
      </c>
      <c r="G447" s="52" t="s">
        <v>1142</v>
      </c>
      <c r="H447" s="71" t="s">
        <v>270</v>
      </c>
      <c r="I447" s="71" t="s">
        <v>1122</v>
      </c>
      <c r="J447" s="122">
        <v>1800000</v>
      </c>
      <c r="K447" s="325" t="s">
        <v>3756</v>
      </c>
      <c r="L447" s="114"/>
      <c r="M447" s="325"/>
      <c r="N447" s="53">
        <v>43918</v>
      </c>
      <c r="O447" s="18" t="s">
        <v>3778</v>
      </c>
      <c r="P447" s="36" t="s">
        <v>3779</v>
      </c>
      <c r="Q447" s="19"/>
      <c r="R447" s="18"/>
      <c r="S447" s="18"/>
      <c r="T447" s="18"/>
      <c r="U447" s="18"/>
      <c r="V447" s="53"/>
      <c r="W447" s="17"/>
      <c r="X447" s="32">
        <v>4</v>
      </c>
      <c r="Y447" s="36"/>
      <c r="Z447" s="17"/>
      <c r="AA447" s="36"/>
      <c r="AB447" s="36"/>
      <c r="AC447" s="36"/>
      <c r="AD447" s="336"/>
      <c r="AE447" s="19" t="s">
        <v>1330</v>
      </c>
      <c r="AF447" s="52" t="s">
        <v>2944</v>
      </c>
      <c r="AG447" s="52" t="s">
        <v>3539</v>
      </c>
      <c r="AH447" s="52" t="s">
        <v>1571</v>
      </c>
      <c r="AI447" s="54" t="s">
        <v>3467</v>
      </c>
      <c r="AJ447" s="54"/>
      <c r="AK447" s="52" t="s">
        <v>1335</v>
      </c>
      <c r="AL447" s="52" t="s">
        <v>1569</v>
      </c>
      <c r="AM447" s="52" t="s">
        <v>3553</v>
      </c>
      <c r="AN447" s="250"/>
      <c r="AO447" s="250"/>
      <c r="AP447" s="119">
        <f t="shared" si="15"/>
        <v>1800000</v>
      </c>
      <c r="AQ447" s="196" t="s">
        <v>1327</v>
      </c>
      <c r="AR447" s="196" t="s">
        <v>1328</v>
      </c>
      <c r="AS447" s="18"/>
      <c r="AT447" s="18"/>
      <c r="AU447" s="18"/>
      <c r="AV447" s="18"/>
      <c r="AW447" s="18"/>
      <c r="AX447" s="18"/>
    </row>
    <row r="448" spans="1:50" s="123" customFormat="1" ht="72" hidden="1" x14ac:dyDescent="0.2">
      <c r="A448" s="52" t="s">
        <v>46</v>
      </c>
      <c r="B448" s="52" t="s">
        <v>277</v>
      </c>
      <c r="C448" s="52" t="s">
        <v>276</v>
      </c>
      <c r="D448" s="52" t="s">
        <v>11</v>
      </c>
      <c r="E448" s="52" t="s">
        <v>454</v>
      </c>
      <c r="F448" s="121" t="s">
        <v>2018</v>
      </c>
      <c r="G448" s="52" t="s">
        <v>750</v>
      </c>
      <c r="H448" s="71" t="s">
        <v>303</v>
      </c>
      <c r="I448" s="71" t="s">
        <v>274</v>
      </c>
      <c r="J448" s="122">
        <v>80000</v>
      </c>
      <c r="K448" s="78" t="s">
        <v>2442</v>
      </c>
      <c r="L448" s="78"/>
      <c r="M448" s="249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 t="s">
        <v>3780</v>
      </c>
      <c r="AF448" s="54"/>
      <c r="AG448" s="54" t="s">
        <v>3544</v>
      </c>
      <c r="AH448" s="52" t="s">
        <v>2457</v>
      </c>
      <c r="AI448" s="52" t="s">
        <v>2457</v>
      </c>
      <c r="AJ448" s="52"/>
      <c r="AK448" s="54" t="s">
        <v>1336</v>
      </c>
      <c r="AL448" s="52" t="s">
        <v>1569</v>
      </c>
      <c r="AM448" s="52" t="s">
        <v>3552</v>
      </c>
      <c r="AN448" s="119"/>
      <c r="AO448" s="119">
        <v>69000</v>
      </c>
      <c r="AP448" s="119">
        <f t="shared" si="15"/>
        <v>11000</v>
      </c>
      <c r="AQ448" s="71"/>
      <c r="AR448" s="71"/>
      <c r="AS448" s="71"/>
      <c r="AT448" s="71"/>
      <c r="AU448" s="71"/>
      <c r="AV448" s="71"/>
      <c r="AW448" s="71"/>
      <c r="AX448" s="52"/>
    </row>
    <row r="449" spans="1:50" s="123" customFormat="1" ht="72" hidden="1" x14ac:dyDescent="0.2">
      <c r="A449" s="52" t="s">
        <v>46</v>
      </c>
      <c r="B449" s="52" t="s">
        <v>277</v>
      </c>
      <c r="C449" s="52" t="s">
        <v>276</v>
      </c>
      <c r="D449" s="52" t="s">
        <v>11</v>
      </c>
      <c r="E449" s="52" t="s">
        <v>454</v>
      </c>
      <c r="F449" s="121" t="s">
        <v>2019</v>
      </c>
      <c r="G449" s="52" t="s">
        <v>751</v>
      </c>
      <c r="H449" s="71" t="s">
        <v>270</v>
      </c>
      <c r="I449" s="71" t="s">
        <v>300</v>
      </c>
      <c r="J449" s="122">
        <v>30200</v>
      </c>
      <c r="K449" s="78"/>
      <c r="L449" s="78"/>
      <c r="M449" s="249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 t="s">
        <v>3780</v>
      </c>
      <c r="AF449" s="54"/>
      <c r="AG449" s="54" t="s">
        <v>3544</v>
      </c>
      <c r="AH449" s="52" t="s">
        <v>2457</v>
      </c>
      <c r="AI449" s="52" t="s">
        <v>2457</v>
      </c>
      <c r="AJ449" s="52"/>
      <c r="AK449" s="54" t="s">
        <v>1336</v>
      </c>
      <c r="AL449" s="52" t="s">
        <v>1569</v>
      </c>
      <c r="AM449" s="52" t="s">
        <v>3552</v>
      </c>
      <c r="AN449" s="119"/>
      <c r="AO449" s="119">
        <v>30000</v>
      </c>
      <c r="AP449" s="119">
        <f t="shared" si="15"/>
        <v>200</v>
      </c>
      <c r="AQ449" s="71"/>
      <c r="AR449" s="71"/>
      <c r="AS449" s="71"/>
      <c r="AT449" s="71"/>
      <c r="AU449" s="71"/>
      <c r="AV449" s="71"/>
      <c r="AW449" s="71"/>
      <c r="AX449" s="52"/>
    </row>
    <row r="450" spans="1:50" s="123" customFormat="1" ht="72" hidden="1" x14ac:dyDescent="0.2">
      <c r="A450" s="52" t="s">
        <v>46</v>
      </c>
      <c r="B450" s="52" t="s">
        <v>277</v>
      </c>
      <c r="C450" s="52" t="s">
        <v>276</v>
      </c>
      <c r="D450" s="52" t="s">
        <v>21</v>
      </c>
      <c r="E450" s="52" t="s">
        <v>454</v>
      </c>
      <c r="F450" s="121" t="s">
        <v>2020</v>
      </c>
      <c r="G450" s="52" t="s">
        <v>752</v>
      </c>
      <c r="H450" s="71" t="s">
        <v>269</v>
      </c>
      <c r="I450" s="71" t="s">
        <v>271</v>
      </c>
      <c r="J450" s="122">
        <v>50000</v>
      </c>
      <c r="K450" s="78"/>
      <c r="L450" s="78"/>
      <c r="M450" s="249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 t="s">
        <v>3780</v>
      </c>
      <c r="AF450" s="54"/>
      <c r="AG450" s="54" t="s">
        <v>3544</v>
      </c>
      <c r="AH450" s="52" t="s">
        <v>2457</v>
      </c>
      <c r="AI450" s="52" t="s">
        <v>2457</v>
      </c>
      <c r="AJ450" s="52"/>
      <c r="AK450" s="54" t="s">
        <v>1336</v>
      </c>
      <c r="AL450" s="52" t="s">
        <v>1569</v>
      </c>
      <c r="AM450" s="52" t="s">
        <v>3552</v>
      </c>
      <c r="AN450" s="119"/>
      <c r="AO450" s="119">
        <v>48860</v>
      </c>
      <c r="AP450" s="119">
        <f t="shared" si="15"/>
        <v>1140</v>
      </c>
      <c r="AQ450" s="71"/>
      <c r="AR450" s="71"/>
      <c r="AS450" s="71"/>
      <c r="AT450" s="71"/>
      <c r="AU450" s="71"/>
      <c r="AV450" s="71"/>
      <c r="AW450" s="71"/>
      <c r="AX450" s="52"/>
    </row>
    <row r="451" spans="1:50" s="123" customFormat="1" ht="90" hidden="1" x14ac:dyDescent="0.2">
      <c r="A451" s="52" t="s">
        <v>46</v>
      </c>
      <c r="B451" s="52" t="s">
        <v>277</v>
      </c>
      <c r="C451" s="52" t="s">
        <v>276</v>
      </c>
      <c r="D451" s="52" t="s">
        <v>286</v>
      </c>
      <c r="E451" s="52" t="s">
        <v>454</v>
      </c>
      <c r="F451" s="121" t="s">
        <v>2021</v>
      </c>
      <c r="G451" s="52" t="s">
        <v>753</v>
      </c>
      <c r="H451" s="71" t="s">
        <v>317</v>
      </c>
      <c r="I451" s="71" t="s">
        <v>271</v>
      </c>
      <c r="J451" s="122">
        <v>132500</v>
      </c>
      <c r="K451" s="78"/>
      <c r="L451" s="78"/>
      <c r="M451" s="249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 t="s">
        <v>3780</v>
      </c>
      <c r="AF451" s="54"/>
      <c r="AG451" s="54" t="s">
        <v>3544</v>
      </c>
      <c r="AH451" s="52" t="s">
        <v>2457</v>
      </c>
      <c r="AI451" s="52" t="s">
        <v>2457</v>
      </c>
      <c r="AJ451" s="52"/>
      <c r="AK451" s="54" t="s">
        <v>1336</v>
      </c>
      <c r="AL451" s="52" t="s">
        <v>1569</v>
      </c>
      <c r="AM451" s="52" t="s">
        <v>3552</v>
      </c>
      <c r="AN451" s="119"/>
      <c r="AO451" s="119">
        <v>127950</v>
      </c>
      <c r="AP451" s="119">
        <f t="shared" ref="AP451:AP514" si="16">J451-AN451-AO451</f>
        <v>4550</v>
      </c>
      <c r="AQ451" s="71"/>
      <c r="AR451" s="71"/>
      <c r="AS451" s="71"/>
      <c r="AT451" s="71"/>
      <c r="AU451" s="71"/>
      <c r="AV451" s="71"/>
      <c r="AW451" s="71"/>
      <c r="AX451" s="52"/>
    </row>
    <row r="452" spans="1:50" s="123" customFormat="1" ht="72" hidden="1" x14ac:dyDescent="0.2">
      <c r="A452" s="52" t="s">
        <v>46</v>
      </c>
      <c r="B452" s="52" t="s">
        <v>277</v>
      </c>
      <c r="C452" s="52" t="s">
        <v>276</v>
      </c>
      <c r="D452" s="52" t="s">
        <v>18</v>
      </c>
      <c r="E452" s="52" t="s">
        <v>454</v>
      </c>
      <c r="F452" s="121" t="s">
        <v>2022</v>
      </c>
      <c r="G452" s="52" t="s">
        <v>754</v>
      </c>
      <c r="H452" s="71" t="s">
        <v>269</v>
      </c>
      <c r="I452" s="71" t="s">
        <v>275</v>
      </c>
      <c r="J452" s="122">
        <v>100000</v>
      </c>
      <c r="K452" s="249" t="s">
        <v>137</v>
      </c>
      <c r="L452" s="78"/>
      <c r="M452" s="78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3781</v>
      </c>
      <c r="AD452" s="15">
        <v>60000</v>
      </c>
      <c r="AE452" s="54" t="s">
        <v>3780</v>
      </c>
      <c r="AF452" s="54" t="s">
        <v>2975</v>
      </c>
      <c r="AG452" s="54" t="s">
        <v>3544</v>
      </c>
      <c r="AH452" s="54" t="s">
        <v>3472</v>
      </c>
      <c r="AI452" s="54" t="s">
        <v>2457</v>
      </c>
      <c r="AJ452" s="54"/>
      <c r="AK452" s="54" t="s">
        <v>1337</v>
      </c>
      <c r="AL452" s="54" t="s">
        <v>1570</v>
      </c>
      <c r="AM452" s="52" t="s">
        <v>3553</v>
      </c>
      <c r="AN452" s="119"/>
      <c r="AO452" s="119">
        <v>60000</v>
      </c>
      <c r="AP452" s="119">
        <f t="shared" si="16"/>
        <v>40000</v>
      </c>
      <c r="AQ452" s="71"/>
      <c r="AR452" s="71"/>
      <c r="AS452" s="71"/>
      <c r="AT452" s="52"/>
      <c r="AU452" s="52"/>
      <c r="AV452" s="119"/>
      <c r="AW452" s="146"/>
      <c r="AX452" s="52"/>
    </row>
    <row r="453" spans="1:50" s="123" customFormat="1" ht="72" hidden="1" x14ac:dyDescent="0.2">
      <c r="A453" s="52" t="s">
        <v>46</v>
      </c>
      <c r="B453" s="52" t="s">
        <v>277</v>
      </c>
      <c r="C453" s="52" t="s">
        <v>276</v>
      </c>
      <c r="D453" s="52" t="s">
        <v>18</v>
      </c>
      <c r="E453" s="52" t="s">
        <v>454</v>
      </c>
      <c r="F453" s="121" t="s">
        <v>2023</v>
      </c>
      <c r="G453" s="52" t="s">
        <v>755</v>
      </c>
      <c r="H453" s="71" t="s">
        <v>269</v>
      </c>
      <c r="I453" s="71" t="s">
        <v>268</v>
      </c>
      <c r="J453" s="122">
        <v>240000</v>
      </c>
      <c r="K453" s="249" t="s">
        <v>137</v>
      </c>
      <c r="L453" s="78"/>
      <c r="M453" s="78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3781</v>
      </c>
      <c r="AD453" s="15">
        <v>140000</v>
      </c>
      <c r="AE453" s="54" t="s">
        <v>3780</v>
      </c>
      <c r="AF453" s="54" t="s">
        <v>2975</v>
      </c>
      <c r="AG453" s="54" t="s">
        <v>3544</v>
      </c>
      <c r="AH453" s="54" t="s">
        <v>3472</v>
      </c>
      <c r="AI453" s="54" t="s">
        <v>2457</v>
      </c>
      <c r="AJ453" s="54"/>
      <c r="AK453" s="54" t="s">
        <v>1337</v>
      </c>
      <c r="AL453" s="54" t="s">
        <v>1570</v>
      </c>
      <c r="AM453" s="52" t="s">
        <v>3553</v>
      </c>
      <c r="AN453" s="119"/>
      <c r="AO453" s="119">
        <v>140000</v>
      </c>
      <c r="AP453" s="119">
        <f t="shared" si="16"/>
        <v>100000</v>
      </c>
      <c r="AQ453" s="71"/>
      <c r="AR453" s="71"/>
      <c r="AS453" s="71"/>
      <c r="AT453" s="52"/>
      <c r="AU453" s="52"/>
      <c r="AV453" s="119"/>
      <c r="AW453" s="146"/>
      <c r="AX453" s="52"/>
    </row>
    <row r="454" spans="1:50" s="123" customFormat="1" ht="72" hidden="1" x14ac:dyDescent="0.2">
      <c r="A454" s="52" t="s">
        <v>46</v>
      </c>
      <c r="B454" s="52" t="s">
        <v>277</v>
      </c>
      <c r="C454" s="52" t="s">
        <v>276</v>
      </c>
      <c r="D454" s="52" t="s">
        <v>18</v>
      </c>
      <c r="E454" s="52" t="s">
        <v>454</v>
      </c>
      <c r="F454" s="121" t="s">
        <v>2024</v>
      </c>
      <c r="G454" s="52" t="s">
        <v>756</v>
      </c>
      <c r="H454" s="71" t="s">
        <v>269</v>
      </c>
      <c r="I454" s="71" t="s">
        <v>268</v>
      </c>
      <c r="J454" s="122">
        <v>180000</v>
      </c>
      <c r="K454" s="249" t="s">
        <v>137</v>
      </c>
      <c r="L454" s="78"/>
      <c r="M454" s="78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3781</v>
      </c>
      <c r="AD454" s="15">
        <v>110000</v>
      </c>
      <c r="AE454" s="54" t="s">
        <v>3780</v>
      </c>
      <c r="AF454" s="54" t="s">
        <v>2975</v>
      </c>
      <c r="AG454" s="54" t="s">
        <v>3544</v>
      </c>
      <c r="AH454" s="54" t="s">
        <v>3472</v>
      </c>
      <c r="AI454" s="54" t="s">
        <v>2457</v>
      </c>
      <c r="AJ454" s="54"/>
      <c r="AK454" s="54" t="s">
        <v>1337</v>
      </c>
      <c r="AL454" s="54" t="s">
        <v>1570</v>
      </c>
      <c r="AM454" s="52" t="s">
        <v>3553</v>
      </c>
      <c r="AN454" s="119"/>
      <c r="AO454" s="119">
        <v>110000</v>
      </c>
      <c r="AP454" s="119">
        <f t="shared" si="16"/>
        <v>70000</v>
      </c>
      <c r="AQ454" s="71"/>
      <c r="AR454" s="71"/>
      <c r="AS454" s="71"/>
      <c r="AT454" s="52"/>
      <c r="AU454" s="52"/>
      <c r="AV454" s="119"/>
      <c r="AW454" s="146"/>
      <c r="AX454" s="52"/>
    </row>
    <row r="455" spans="1:50" s="123" customFormat="1" ht="72" hidden="1" x14ac:dyDescent="0.2">
      <c r="A455" s="52" t="s">
        <v>46</v>
      </c>
      <c r="B455" s="52" t="s">
        <v>277</v>
      </c>
      <c r="C455" s="52" t="s">
        <v>276</v>
      </c>
      <c r="D455" s="52" t="s">
        <v>18</v>
      </c>
      <c r="E455" s="52" t="s">
        <v>454</v>
      </c>
      <c r="F455" s="121" t="s">
        <v>2025</v>
      </c>
      <c r="G455" s="52" t="s">
        <v>757</v>
      </c>
      <c r="H455" s="71" t="s">
        <v>269</v>
      </c>
      <c r="I455" s="71" t="s">
        <v>275</v>
      </c>
      <c r="J455" s="122">
        <v>120000</v>
      </c>
      <c r="K455" s="249" t="s">
        <v>137</v>
      </c>
      <c r="L455" s="78"/>
      <c r="M455" s="78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3781</v>
      </c>
      <c r="AD455" s="15">
        <v>70000</v>
      </c>
      <c r="AE455" s="54" t="s">
        <v>3780</v>
      </c>
      <c r="AF455" s="54" t="s">
        <v>2975</v>
      </c>
      <c r="AG455" s="54" t="s">
        <v>3544</v>
      </c>
      <c r="AH455" s="54" t="s">
        <v>3472</v>
      </c>
      <c r="AI455" s="54" t="s">
        <v>2457</v>
      </c>
      <c r="AJ455" s="54"/>
      <c r="AK455" s="54" t="s">
        <v>1337</v>
      </c>
      <c r="AL455" s="54" t="s">
        <v>1570</v>
      </c>
      <c r="AM455" s="52" t="s">
        <v>3553</v>
      </c>
      <c r="AN455" s="119"/>
      <c r="AO455" s="119">
        <v>70000</v>
      </c>
      <c r="AP455" s="119">
        <f t="shared" si="16"/>
        <v>50000</v>
      </c>
      <c r="AQ455" s="71"/>
      <c r="AR455" s="71"/>
      <c r="AS455" s="71"/>
      <c r="AT455" s="52"/>
      <c r="AU455" s="52"/>
      <c r="AV455" s="119"/>
      <c r="AW455" s="146"/>
      <c r="AX455" s="52"/>
    </row>
    <row r="456" spans="1:50" s="123" customFormat="1" ht="72" hidden="1" x14ac:dyDescent="0.2">
      <c r="A456" s="52" t="s">
        <v>46</v>
      </c>
      <c r="B456" s="52" t="s">
        <v>277</v>
      </c>
      <c r="C456" s="52" t="s">
        <v>276</v>
      </c>
      <c r="D456" s="52" t="s">
        <v>18</v>
      </c>
      <c r="E456" s="52" t="s">
        <v>454</v>
      </c>
      <c r="F456" s="121" t="s">
        <v>2026</v>
      </c>
      <c r="G456" s="52" t="s">
        <v>758</v>
      </c>
      <c r="H456" s="71" t="s">
        <v>269</v>
      </c>
      <c r="I456" s="71" t="s">
        <v>275</v>
      </c>
      <c r="J456" s="122">
        <v>100000</v>
      </c>
      <c r="K456" s="249" t="s">
        <v>137</v>
      </c>
      <c r="L456" s="78"/>
      <c r="M456" s="78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3781</v>
      </c>
      <c r="AD456" s="15">
        <v>60000</v>
      </c>
      <c r="AE456" s="54" t="s">
        <v>3780</v>
      </c>
      <c r="AF456" s="54" t="s">
        <v>2975</v>
      </c>
      <c r="AG456" s="54" t="s">
        <v>3544</v>
      </c>
      <c r="AH456" s="54" t="s">
        <v>3472</v>
      </c>
      <c r="AI456" s="54" t="s">
        <v>2457</v>
      </c>
      <c r="AJ456" s="54"/>
      <c r="AK456" s="54" t="s">
        <v>1337</v>
      </c>
      <c r="AL456" s="54" t="s">
        <v>1570</v>
      </c>
      <c r="AM456" s="52" t="s">
        <v>3553</v>
      </c>
      <c r="AN456" s="119"/>
      <c r="AO456" s="119">
        <v>60000</v>
      </c>
      <c r="AP456" s="119">
        <f t="shared" si="16"/>
        <v>40000</v>
      </c>
      <c r="AQ456" s="71"/>
      <c r="AR456" s="71"/>
      <c r="AS456" s="71"/>
      <c r="AT456" s="52"/>
      <c r="AU456" s="52"/>
      <c r="AV456" s="119"/>
      <c r="AW456" s="146"/>
      <c r="AX456" s="52"/>
    </row>
    <row r="457" spans="1:50" s="123" customFormat="1" ht="72" hidden="1" x14ac:dyDescent="0.2">
      <c r="A457" s="52" t="s">
        <v>46</v>
      </c>
      <c r="B457" s="52" t="s">
        <v>277</v>
      </c>
      <c r="C457" s="52" t="s">
        <v>276</v>
      </c>
      <c r="D457" s="52" t="s">
        <v>18</v>
      </c>
      <c r="E457" s="52" t="s">
        <v>454</v>
      </c>
      <c r="F457" s="121" t="s">
        <v>2027</v>
      </c>
      <c r="G457" s="52" t="s">
        <v>759</v>
      </c>
      <c r="H457" s="71" t="s">
        <v>269</v>
      </c>
      <c r="I457" s="71" t="s">
        <v>275</v>
      </c>
      <c r="J457" s="122">
        <v>300000</v>
      </c>
      <c r="K457" s="249" t="s">
        <v>137</v>
      </c>
      <c r="L457" s="78"/>
      <c r="M457" s="78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3781</v>
      </c>
      <c r="AD457" s="15">
        <v>180000</v>
      </c>
      <c r="AE457" s="54" t="s">
        <v>3780</v>
      </c>
      <c r="AF457" s="54" t="s">
        <v>2975</v>
      </c>
      <c r="AG457" s="54" t="s">
        <v>3544</v>
      </c>
      <c r="AH457" s="54" t="s">
        <v>3472</v>
      </c>
      <c r="AI457" s="54" t="s">
        <v>2457</v>
      </c>
      <c r="AJ457" s="54"/>
      <c r="AK457" s="54" t="s">
        <v>1337</v>
      </c>
      <c r="AL457" s="54" t="s">
        <v>1570</v>
      </c>
      <c r="AM457" s="52" t="s">
        <v>3553</v>
      </c>
      <c r="AN457" s="119"/>
      <c r="AO457" s="119">
        <v>180000</v>
      </c>
      <c r="AP457" s="119">
        <f t="shared" si="16"/>
        <v>120000</v>
      </c>
      <c r="AQ457" s="71"/>
      <c r="AR457" s="71"/>
      <c r="AS457" s="71"/>
      <c r="AT457" s="52"/>
      <c r="AU457" s="52"/>
      <c r="AV457" s="119"/>
      <c r="AW457" s="146"/>
      <c r="AX457" s="52"/>
    </row>
    <row r="458" spans="1:50" s="123" customFormat="1" ht="72" hidden="1" x14ac:dyDescent="0.2">
      <c r="A458" s="52" t="s">
        <v>46</v>
      </c>
      <c r="B458" s="52" t="s">
        <v>277</v>
      </c>
      <c r="C458" s="52" t="s">
        <v>276</v>
      </c>
      <c r="D458" s="52" t="s">
        <v>18</v>
      </c>
      <c r="E458" s="52" t="s">
        <v>454</v>
      </c>
      <c r="F458" s="121" t="s">
        <v>2028</v>
      </c>
      <c r="G458" s="52" t="s">
        <v>760</v>
      </c>
      <c r="H458" s="71" t="s">
        <v>269</v>
      </c>
      <c r="I458" s="71" t="s">
        <v>275</v>
      </c>
      <c r="J458" s="122">
        <v>300000</v>
      </c>
      <c r="K458" s="249" t="s">
        <v>137</v>
      </c>
      <c r="L458" s="78"/>
      <c r="M458" s="78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3781</v>
      </c>
      <c r="AD458" s="15">
        <v>165000</v>
      </c>
      <c r="AE458" s="54" t="s">
        <v>3780</v>
      </c>
      <c r="AF458" s="54" t="s">
        <v>2975</v>
      </c>
      <c r="AG458" s="54" t="s">
        <v>3544</v>
      </c>
      <c r="AH458" s="54" t="s">
        <v>3472</v>
      </c>
      <c r="AI458" s="54" t="s">
        <v>2457</v>
      </c>
      <c r="AJ458" s="54"/>
      <c r="AK458" s="54" t="s">
        <v>1337</v>
      </c>
      <c r="AL458" s="54" t="s">
        <v>1570</v>
      </c>
      <c r="AM458" s="52" t="s">
        <v>3553</v>
      </c>
      <c r="AN458" s="119"/>
      <c r="AO458" s="119">
        <v>165000</v>
      </c>
      <c r="AP458" s="119">
        <f t="shared" si="16"/>
        <v>135000</v>
      </c>
      <c r="AQ458" s="71"/>
      <c r="AR458" s="71"/>
      <c r="AS458" s="71"/>
      <c r="AT458" s="52"/>
      <c r="AU458" s="52"/>
      <c r="AV458" s="119"/>
      <c r="AW458" s="146"/>
      <c r="AX458" s="52"/>
    </row>
    <row r="459" spans="1:50" s="123" customFormat="1" ht="72" hidden="1" x14ac:dyDescent="0.2">
      <c r="A459" s="52" t="s">
        <v>46</v>
      </c>
      <c r="B459" s="52" t="s">
        <v>277</v>
      </c>
      <c r="C459" s="52" t="s">
        <v>276</v>
      </c>
      <c r="D459" s="52" t="s">
        <v>18</v>
      </c>
      <c r="E459" s="52" t="s">
        <v>454</v>
      </c>
      <c r="F459" s="121" t="s">
        <v>2029</v>
      </c>
      <c r="G459" s="52" t="s">
        <v>761</v>
      </c>
      <c r="H459" s="71" t="s">
        <v>270</v>
      </c>
      <c r="I459" s="71" t="s">
        <v>275</v>
      </c>
      <c r="J459" s="122">
        <v>150000</v>
      </c>
      <c r="K459" s="249" t="s">
        <v>137</v>
      </c>
      <c r="L459" s="78"/>
      <c r="M459" s="78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3781</v>
      </c>
      <c r="AD459" s="15">
        <v>85000</v>
      </c>
      <c r="AE459" s="54" t="s">
        <v>3780</v>
      </c>
      <c r="AF459" s="54" t="s">
        <v>2975</v>
      </c>
      <c r="AG459" s="54" t="s">
        <v>3544</v>
      </c>
      <c r="AH459" s="54" t="s">
        <v>3472</v>
      </c>
      <c r="AI459" s="54" t="s">
        <v>2457</v>
      </c>
      <c r="AJ459" s="54"/>
      <c r="AK459" s="54" t="s">
        <v>1337</v>
      </c>
      <c r="AL459" s="54" t="s">
        <v>1570</v>
      </c>
      <c r="AM459" s="52" t="s">
        <v>3553</v>
      </c>
      <c r="AN459" s="119"/>
      <c r="AO459" s="119">
        <v>85000</v>
      </c>
      <c r="AP459" s="119">
        <f t="shared" si="16"/>
        <v>65000</v>
      </c>
      <c r="AQ459" s="71"/>
      <c r="AR459" s="71"/>
      <c r="AS459" s="71"/>
      <c r="AT459" s="52"/>
      <c r="AU459" s="52"/>
      <c r="AV459" s="119"/>
      <c r="AW459" s="146"/>
      <c r="AX459" s="52"/>
    </row>
    <row r="460" spans="1:50" s="123" customFormat="1" ht="72" hidden="1" x14ac:dyDescent="0.2">
      <c r="A460" s="52" t="s">
        <v>46</v>
      </c>
      <c r="B460" s="52" t="s">
        <v>277</v>
      </c>
      <c r="C460" s="52" t="s">
        <v>276</v>
      </c>
      <c r="D460" s="52" t="s">
        <v>18</v>
      </c>
      <c r="E460" s="52" t="s">
        <v>454</v>
      </c>
      <c r="F460" s="121" t="s">
        <v>2030</v>
      </c>
      <c r="G460" s="52" t="s">
        <v>762</v>
      </c>
      <c r="H460" s="71" t="s">
        <v>270</v>
      </c>
      <c r="I460" s="71" t="s">
        <v>275</v>
      </c>
      <c r="J460" s="122">
        <v>300000</v>
      </c>
      <c r="K460" s="249" t="s">
        <v>137</v>
      </c>
      <c r="L460" s="78"/>
      <c r="M460" s="78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3781</v>
      </c>
      <c r="AD460" s="15">
        <v>200000</v>
      </c>
      <c r="AE460" s="54" t="s">
        <v>3780</v>
      </c>
      <c r="AF460" s="54" t="s">
        <v>2975</v>
      </c>
      <c r="AG460" s="54" t="s">
        <v>3544</v>
      </c>
      <c r="AH460" s="54" t="s">
        <v>3472</v>
      </c>
      <c r="AI460" s="54" t="s">
        <v>2457</v>
      </c>
      <c r="AJ460" s="54"/>
      <c r="AK460" s="54" t="s">
        <v>1337</v>
      </c>
      <c r="AL460" s="54" t="s">
        <v>1570</v>
      </c>
      <c r="AM460" s="52" t="s">
        <v>3553</v>
      </c>
      <c r="AN460" s="119"/>
      <c r="AO460" s="119">
        <v>200000</v>
      </c>
      <c r="AP460" s="119">
        <f t="shared" si="16"/>
        <v>100000</v>
      </c>
      <c r="AQ460" s="71"/>
      <c r="AR460" s="71"/>
      <c r="AS460" s="71"/>
      <c r="AT460" s="52"/>
      <c r="AU460" s="52"/>
      <c r="AV460" s="119"/>
      <c r="AW460" s="146"/>
      <c r="AX460" s="52"/>
    </row>
    <row r="461" spans="1:50" s="123" customFormat="1" ht="126" hidden="1" x14ac:dyDescent="0.2">
      <c r="A461" s="52" t="s">
        <v>46</v>
      </c>
      <c r="B461" s="52" t="s">
        <v>277</v>
      </c>
      <c r="C461" s="52" t="s">
        <v>276</v>
      </c>
      <c r="D461" s="52" t="s">
        <v>30</v>
      </c>
      <c r="E461" s="52" t="s">
        <v>454</v>
      </c>
      <c r="F461" s="121" t="s">
        <v>2031</v>
      </c>
      <c r="G461" s="52" t="s">
        <v>763</v>
      </c>
      <c r="H461" s="71" t="s">
        <v>270</v>
      </c>
      <c r="I461" s="71" t="s">
        <v>344</v>
      </c>
      <c r="J461" s="122">
        <v>24500</v>
      </c>
      <c r="K461" s="78"/>
      <c r="L461" s="78"/>
      <c r="M461" s="249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 t="s">
        <v>3780</v>
      </c>
      <c r="AF461" s="54"/>
      <c r="AG461" s="54" t="s">
        <v>3544</v>
      </c>
      <c r="AH461" s="52" t="s">
        <v>2457</v>
      </c>
      <c r="AI461" s="52" t="s">
        <v>2457</v>
      </c>
      <c r="AJ461" s="52"/>
      <c r="AK461" s="54" t="s">
        <v>1336</v>
      </c>
      <c r="AL461" s="52" t="s">
        <v>1569</v>
      </c>
      <c r="AM461" s="52" t="s">
        <v>3552</v>
      </c>
      <c r="AN461" s="119"/>
      <c r="AO461" s="119">
        <v>24500</v>
      </c>
      <c r="AP461" s="119">
        <f t="shared" si="16"/>
        <v>0</v>
      </c>
      <c r="AQ461" s="71"/>
      <c r="AR461" s="71"/>
      <c r="AS461" s="71"/>
      <c r="AT461" s="71"/>
      <c r="AU461" s="71"/>
      <c r="AV461" s="71"/>
      <c r="AW461" s="71"/>
      <c r="AX461" s="52"/>
    </row>
    <row r="462" spans="1:50" s="123" customFormat="1" ht="72" hidden="1" x14ac:dyDescent="0.2">
      <c r="A462" s="52" t="s">
        <v>46</v>
      </c>
      <c r="B462" s="52" t="s">
        <v>277</v>
      </c>
      <c r="C462" s="52" t="s">
        <v>276</v>
      </c>
      <c r="D462" s="52" t="s">
        <v>30</v>
      </c>
      <c r="E462" s="52" t="s">
        <v>454</v>
      </c>
      <c r="F462" s="121" t="s">
        <v>2032</v>
      </c>
      <c r="G462" s="52" t="s">
        <v>764</v>
      </c>
      <c r="H462" s="71" t="s">
        <v>270</v>
      </c>
      <c r="I462" s="71" t="s">
        <v>344</v>
      </c>
      <c r="J462" s="122">
        <v>12800</v>
      </c>
      <c r="K462" s="78"/>
      <c r="L462" s="78"/>
      <c r="M462" s="249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 t="s">
        <v>3780</v>
      </c>
      <c r="AF462" s="54"/>
      <c r="AG462" s="54" t="s">
        <v>3544</v>
      </c>
      <c r="AH462" s="52" t="s">
        <v>2457</v>
      </c>
      <c r="AI462" s="52" t="s">
        <v>2457</v>
      </c>
      <c r="AJ462" s="52"/>
      <c r="AK462" s="54" t="s">
        <v>1336</v>
      </c>
      <c r="AL462" s="52" t="s">
        <v>1569</v>
      </c>
      <c r="AM462" s="52" t="s">
        <v>3552</v>
      </c>
      <c r="AN462" s="119"/>
      <c r="AO462" s="119">
        <v>12500</v>
      </c>
      <c r="AP462" s="119">
        <f t="shared" si="16"/>
        <v>300</v>
      </c>
      <c r="AQ462" s="71"/>
      <c r="AR462" s="71"/>
      <c r="AS462" s="71"/>
      <c r="AT462" s="71"/>
      <c r="AU462" s="71"/>
      <c r="AV462" s="71"/>
      <c r="AW462" s="71"/>
      <c r="AX462" s="52"/>
    </row>
    <row r="463" spans="1:50" s="123" customFormat="1" ht="126" hidden="1" x14ac:dyDescent="0.2">
      <c r="A463" s="52" t="s">
        <v>46</v>
      </c>
      <c r="B463" s="52" t="s">
        <v>277</v>
      </c>
      <c r="C463" s="52" t="s">
        <v>276</v>
      </c>
      <c r="D463" s="52" t="s">
        <v>30</v>
      </c>
      <c r="E463" s="52" t="s">
        <v>454</v>
      </c>
      <c r="F463" s="121" t="s">
        <v>2033</v>
      </c>
      <c r="G463" s="52" t="s">
        <v>765</v>
      </c>
      <c r="H463" s="71" t="s">
        <v>270</v>
      </c>
      <c r="I463" s="71" t="s">
        <v>344</v>
      </c>
      <c r="J463" s="122">
        <v>24500</v>
      </c>
      <c r="K463" s="78"/>
      <c r="L463" s="78"/>
      <c r="M463" s="249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 t="s">
        <v>3780</v>
      </c>
      <c r="AF463" s="54"/>
      <c r="AG463" s="54" t="s">
        <v>3544</v>
      </c>
      <c r="AH463" s="52" t="s">
        <v>2457</v>
      </c>
      <c r="AI463" s="52" t="s">
        <v>2457</v>
      </c>
      <c r="AJ463" s="52"/>
      <c r="AK463" s="54" t="s">
        <v>1336</v>
      </c>
      <c r="AL463" s="52" t="s">
        <v>1569</v>
      </c>
      <c r="AM463" s="52" t="s">
        <v>3552</v>
      </c>
      <c r="AN463" s="119"/>
      <c r="AO463" s="122">
        <v>24500</v>
      </c>
      <c r="AP463" s="119">
        <f t="shared" si="16"/>
        <v>0</v>
      </c>
      <c r="AQ463" s="71"/>
      <c r="AR463" s="71"/>
      <c r="AS463" s="71"/>
      <c r="AT463" s="71"/>
      <c r="AU463" s="71"/>
      <c r="AV463" s="71"/>
      <c r="AW463" s="71"/>
      <c r="AX463" s="52"/>
    </row>
    <row r="464" spans="1:50" s="123" customFormat="1" ht="72" hidden="1" x14ac:dyDescent="0.2">
      <c r="A464" s="52" t="s">
        <v>46</v>
      </c>
      <c r="B464" s="52" t="s">
        <v>277</v>
      </c>
      <c r="C464" s="52" t="s">
        <v>276</v>
      </c>
      <c r="D464" s="52" t="s">
        <v>30</v>
      </c>
      <c r="E464" s="52" t="s">
        <v>454</v>
      </c>
      <c r="F464" s="121" t="s">
        <v>2034</v>
      </c>
      <c r="G464" s="52" t="s">
        <v>766</v>
      </c>
      <c r="H464" s="71" t="s">
        <v>270</v>
      </c>
      <c r="I464" s="71" t="s">
        <v>344</v>
      </c>
      <c r="J464" s="122">
        <v>18500</v>
      </c>
      <c r="K464" s="78"/>
      <c r="L464" s="78"/>
      <c r="M464" s="249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 t="s">
        <v>3780</v>
      </c>
      <c r="AF464" s="54"/>
      <c r="AG464" s="54" t="s">
        <v>3544</v>
      </c>
      <c r="AH464" s="52" t="s">
        <v>2457</v>
      </c>
      <c r="AI464" s="52" t="s">
        <v>2457</v>
      </c>
      <c r="AJ464" s="52"/>
      <c r="AK464" s="54" t="s">
        <v>1336</v>
      </c>
      <c r="AL464" s="52" t="s">
        <v>1569</v>
      </c>
      <c r="AM464" s="52" t="s">
        <v>3552</v>
      </c>
      <c r="AN464" s="119"/>
      <c r="AO464" s="122">
        <v>18500</v>
      </c>
      <c r="AP464" s="119">
        <f t="shared" si="16"/>
        <v>0</v>
      </c>
      <c r="AQ464" s="71"/>
      <c r="AR464" s="71"/>
      <c r="AS464" s="71"/>
      <c r="AT464" s="71"/>
      <c r="AU464" s="71"/>
      <c r="AV464" s="71"/>
      <c r="AW464" s="71"/>
      <c r="AX464" s="52"/>
    </row>
    <row r="465" spans="1:50" s="123" customFormat="1" ht="72" hidden="1" x14ac:dyDescent="0.2">
      <c r="A465" s="52" t="s">
        <v>46</v>
      </c>
      <c r="B465" s="52" t="s">
        <v>277</v>
      </c>
      <c r="C465" s="52" t="s">
        <v>276</v>
      </c>
      <c r="D465" s="52" t="s">
        <v>33</v>
      </c>
      <c r="E465" s="52" t="s">
        <v>454</v>
      </c>
      <c r="F465" s="121" t="s">
        <v>2035</v>
      </c>
      <c r="G465" s="52" t="s">
        <v>767</v>
      </c>
      <c r="H465" s="71" t="s">
        <v>270</v>
      </c>
      <c r="I465" s="71" t="s">
        <v>274</v>
      </c>
      <c r="J465" s="122">
        <v>35000</v>
      </c>
      <c r="K465" s="249" t="s">
        <v>137</v>
      </c>
      <c r="L465" s="78"/>
      <c r="M465" s="78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5">
        <v>25705</v>
      </c>
      <c r="AE465" s="54" t="s">
        <v>3780</v>
      </c>
      <c r="AF465" s="54" t="s">
        <v>2986</v>
      </c>
      <c r="AG465" s="52" t="s">
        <v>3544</v>
      </c>
      <c r="AH465" s="52" t="s">
        <v>3475</v>
      </c>
      <c r="AI465" s="54" t="s">
        <v>2457</v>
      </c>
      <c r="AJ465" s="54"/>
      <c r="AK465" s="54" t="s">
        <v>1338</v>
      </c>
      <c r="AL465" s="54" t="s">
        <v>1570</v>
      </c>
      <c r="AM465" s="52" t="s">
        <v>3553</v>
      </c>
      <c r="AN465" s="119"/>
      <c r="AO465" s="119">
        <v>25705</v>
      </c>
      <c r="AP465" s="119">
        <f t="shared" si="16"/>
        <v>9295</v>
      </c>
      <c r="AQ465" s="71"/>
      <c r="AR465" s="71"/>
      <c r="AS465" s="71"/>
      <c r="AT465" s="71"/>
      <c r="AU465" s="52"/>
      <c r="AV465" s="119"/>
      <c r="AW465" s="119"/>
      <c r="AX465" s="52"/>
    </row>
    <row r="466" spans="1:50" s="123" customFormat="1" ht="72" hidden="1" x14ac:dyDescent="0.2">
      <c r="A466" s="52" t="s">
        <v>46</v>
      </c>
      <c r="B466" s="52" t="s">
        <v>277</v>
      </c>
      <c r="C466" s="52" t="s">
        <v>276</v>
      </c>
      <c r="D466" s="52" t="s">
        <v>33</v>
      </c>
      <c r="E466" s="52" t="s">
        <v>454</v>
      </c>
      <c r="F466" s="121" t="s">
        <v>2036</v>
      </c>
      <c r="G466" s="52" t="s">
        <v>768</v>
      </c>
      <c r="H466" s="71" t="s">
        <v>340</v>
      </c>
      <c r="I466" s="71" t="s">
        <v>274</v>
      </c>
      <c r="J466" s="122">
        <v>96000</v>
      </c>
      <c r="K466" s="249" t="s">
        <v>137</v>
      </c>
      <c r="L466" s="78"/>
      <c r="M466" s="78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5">
        <v>96000</v>
      </c>
      <c r="AE466" s="54" t="s">
        <v>3780</v>
      </c>
      <c r="AF466" s="54" t="s">
        <v>2986</v>
      </c>
      <c r="AG466" s="52" t="s">
        <v>3544</v>
      </c>
      <c r="AH466" s="52" t="s">
        <v>3475</v>
      </c>
      <c r="AI466" s="54" t="s">
        <v>2457</v>
      </c>
      <c r="AJ466" s="54"/>
      <c r="AK466" s="54" t="s">
        <v>1338</v>
      </c>
      <c r="AL466" s="54" t="s">
        <v>1570</v>
      </c>
      <c r="AM466" s="52" t="s">
        <v>3553</v>
      </c>
      <c r="AN466" s="122"/>
      <c r="AO466" s="122">
        <v>96000</v>
      </c>
      <c r="AP466" s="119">
        <f t="shared" si="16"/>
        <v>0</v>
      </c>
      <c r="AQ466" s="71"/>
      <c r="AR466" s="71"/>
      <c r="AS466" s="71"/>
      <c r="AT466" s="71"/>
      <c r="AU466" s="52"/>
      <c r="AV466" s="119"/>
      <c r="AW466" s="147"/>
      <c r="AX466" s="52"/>
    </row>
    <row r="467" spans="1:50" s="123" customFormat="1" ht="72" hidden="1" x14ac:dyDescent="0.2">
      <c r="A467" s="52" t="s">
        <v>46</v>
      </c>
      <c r="B467" s="52" t="s">
        <v>277</v>
      </c>
      <c r="C467" s="52" t="s">
        <v>276</v>
      </c>
      <c r="D467" s="52" t="s">
        <v>33</v>
      </c>
      <c r="E467" s="52" t="s">
        <v>454</v>
      </c>
      <c r="F467" s="121" t="s">
        <v>2037</v>
      </c>
      <c r="G467" s="52" t="s">
        <v>769</v>
      </c>
      <c r="H467" s="71" t="s">
        <v>340</v>
      </c>
      <c r="I467" s="71" t="s">
        <v>274</v>
      </c>
      <c r="J467" s="122">
        <v>151200</v>
      </c>
      <c r="K467" s="249" t="s">
        <v>137</v>
      </c>
      <c r="L467" s="78"/>
      <c r="M467" s="78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5">
        <v>151200</v>
      </c>
      <c r="AE467" s="54" t="s">
        <v>3780</v>
      </c>
      <c r="AF467" s="54" t="s">
        <v>2986</v>
      </c>
      <c r="AG467" s="52" t="s">
        <v>3544</v>
      </c>
      <c r="AH467" s="52" t="s">
        <v>3475</v>
      </c>
      <c r="AI467" s="54" t="s">
        <v>2457</v>
      </c>
      <c r="AJ467" s="54"/>
      <c r="AK467" s="54" t="s">
        <v>1338</v>
      </c>
      <c r="AL467" s="54" t="s">
        <v>1570</v>
      </c>
      <c r="AM467" s="52" t="s">
        <v>3553</v>
      </c>
      <c r="AN467" s="122"/>
      <c r="AO467" s="122">
        <v>151200</v>
      </c>
      <c r="AP467" s="119">
        <f t="shared" si="16"/>
        <v>0</v>
      </c>
      <c r="AQ467" s="71"/>
      <c r="AR467" s="71"/>
      <c r="AS467" s="71"/>
      <c r="AT467" s="71"/>
      <c r="AU467" s="52"/>
      <c r="AV467" s="119"/>
      <c r="AW467" s="147"/>
      <c r="AX467" s="52"/>
    </row>
    <row r="468" spans="1:50" s="123" customFormat="1" ht="72" hidden="1" x14ac:dyDescent="0.2">
      <c r="A468" s="52" t="s">
        <v>46</v>
      </c>
      <c r="B468" s="52" t="s">
        <v>277</v>
      </c>
      <c r="C468" s="52" t="s">
        <v>276</v>
      </c>
      <c r="D468" s="52" t="s">
        <v>33</v>
      </c>
      <c r="E468" s="52" t="s">
        <v>454</v>
      </c>
      <c r="F468" s="121" t="s">
        <v>2038</v>
      </c>
      <c r="G468" s="52" t="s">
        <v>770</v>
      </c>
      <c r="H468" s="71" t="s">
        <v>340</v>
      </c>
      <c r="I468" s="71" t="s">
        <v>274</v>
      </c>
      <c r="J468" s="122">
        <v>93000</v>
      </c>
      <c r="K468" s="249" t="s">
        <v>137</v>
      </c>
      <c r="L468" s="78"/>
      <c r="M468" s="78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5">
        <v>93000</v>
      </c>
      <c r="AE468" s="54" t="s">
        <v>3780</v>
      </c>
      <c r="AF468" s="54" t="s">
        <v>2986</v>
      </c>
      <c r="AG468" s="52" t="s">
        <v>3544</v>
      </c>
      <c r="AH468" s="52" t="s">
        <v>3475</v>
      </c>
      <c r="AI468" s="54" t="s">
        <v>2457</v>
      </c>
      <c r="AJ468" s="54"/>
      <c r="AK468" s="54" t="s">
        <v>1338</v>
      </c>
      <c r="AL468" s="54" t="s">
        <v>1570</v>
      </c>
      <c r="AM468" s="52" t="s">
        <v>3553</v>
      </c>
      <c r="AN468" s="122"/>
      <c r="AO468" s="122">
        <v>93000</v>
      </c>
      <c r="AP468" s="119">
        <f t="shared" si="16"/>
        <v>0</v>
      </c>
      <c r="AQ468" s="71"/>
      <c r="AR468" s="71"/>
      <c r="AS468" s="71"/>
      <c r="AT468" s="71"/>
      <c r="AU468" s="52"/>
      <c r="AV468" s="119"/>
      <c r="AW468" s="147"/>
      <c r="AX468" s="52"/>
    </row>
    <row r="469" spans="1:50" s="123" customFormat="1" ht="72" hidden="1" x14ac:dyDescent="0.2">
      <c r="A469" s="52" t="s">
        <v>46</v>
      </c>
      <c r="B469" s="52" t="s">
        <v>277</v>
      </c>
      <c r="C469" s="52" t="s">
        <v>276</v>
      </c>
      <c r="D469" s="52" t="s">
        <v>33</v>
      </c>
      <c r="E469" s="52" t="s">
        <v>454</v>
      </c>
      <c r="F469" s="121" t="s">
        <v>2039</v>
      </c>
      <c r="G469" s="52" t="s">
        <v>771</v>
      </c>
      <c r="H469" s="71" t="s">
        <v>387</v>
      </c>
      <c r="I469" s="71" t="s">
        <v>274</v>
      </c>
      <c r="J469" s="122">
        <v>120000</v>
      </c>
      <c r="K469" s="249" t="s">
        <v>137</v>
      </c>
      <c r="L469" s="78"/>
      <c r="M469" s="78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5">
        <v>120000</v>
      </c>
      <c r="AE469" s="54" t="s">
        <v>3780</v>
      </c>
      <c r="AF469" s="54" t="s">
        <v>2986</v>
      </c>
      <c r="AG469" s="52" t="s">
        <v>3544</v>
      </c>
      <c r="AH469" s="52" t="s">
        <v>3475</v>
      </c>
      <c r="AI469" s="54" t="s">
        <v>2457</v>
      </c>
      <c r="AJ469" s="54"/>
      <c r="AK469" s="54" t="s">
        <v>1338</v>
      </c>
      <c r="AL469" s="54" t="s">
        <v>1570</v>
      </c>
      <c r="AM469" s="52" t="s">
        <v>3553</v>
      </c>
      <c r="AN469" s="122"/>
      <c r="AO469" s="122">
        <v>120000</v>
      </c>
      <c r="AP469" s="119">
        <f t="shared" si="16"/>
        <v>0</v>
      </c>
      <c r="AQ469" s="71"/>
      <c r="AR469" s="71"/>
      <c r="AS469" s="71"/>
      <c r="AT469" s="71"/>
      <c r="AU469" s="52"/>
      <c r="AV469" s="119"/>
      <c r="AW469" s="147"/>
      <c r="AX469" s="52"/>
    </row>
    <row r="470" spans="1:50" s="123" customFormat="1" ht="72" hidden="1" x14ac:dyDescent="0.2">
      <c r="A470" s="52" t="s">
        <v>46</v>
      </c>
      <c r="B470" s="52" t="s">
        <v>277</v>
      </c>
      <c r="C470" s="52" t="s">
        <v>276</v>
      </c>
      <c r="D470" s="52" t="s">
        <v>33</v>
      </c>
      <c r="E470" s="52" t="s">
        <v>454</v>
      </c>
      <c r="F470" s="121" t="s">
        <v>2040</v>
      </c>
      <c r="G470" s="52" t="s">
        <v>772</v>
      </c>
      <c r="H470" s="71" t="s">
        <v>340</v>
      </c>
      <c r="I470" s="71" t="s">
        <v>274</v>
      </c>
      <c r="J470" s="122">
        <v>156000</v>
      </c>
      <c r="K470" s="249" t="s">
        <v>137</v>
      </c>
      <c r="L470" s="78"/>
      <c r="M470" s="78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5">
        <v>156000</v>
      </c>
      <c r="AE470" s="54" t="s">
        <v>3780</v>
      </c>
      <c r="AF470" s="54" t="s">
        <v>2986</v>
      </c>
      <c r="AG470" s="52" t="s">
        <v>3544</v>
      </c>
      <c r="AH470" s="52" t="s">
        <v>3475</v>
      </c>
      <c r="AI470" s="54" t="s">
        <v>2457</v>
      </c>
      <c r="AJ470" s="54"/>
      <c r="AK470" s="54" t="s">
        <v>1338</v>
      </c>
      <c r="AL470" s="54" t="s">
        <v>1570</v>
      </c>
      <c r="AM470" s="52" t="s">
        <v>3553</v>
      </c>
      <c r="AN470" s="122"/>
      <c r="AO470" s="122">
        <v>156000</v>
      </c>
      <c r="AP470" s="119">
        <f t="shared" si="16"/>
        <v>0</v>
      </c>
      <c r="AQ470" s="71"/>
      <c r="AR470" s="71"/>
      <c r="AS470" s="71"/>
      <c r="AT470" s="71"/>
      <c r="AU470" s="52"/>
      <c r="AV470" s="119"/>
      <c r="AW470" s="147"/>
      <c r="AX470" s="52"/>
    </row>
    <row r="471" spans="1:50" s="123" customFormat="1" ht="72" hidden="1" x14ac:dyDescent="0.2">
      <c r="A471" s="52" t="s">
        <v>46</v>
      </c>
      <c r="B471" s="52" t="s">
        <v>277</v>
      </c>
      <c r="C471" s="52" t="s">
        <v>276</v>
      </c>
      <c r="D471" s="52" t="s">
        <v>33</v>
      </c>
      <c r="E471" s="52" t="s">
        <v>454</v>
      </c>
      <c r="F471" s="121" t="s">
        <v>2041</v>
      </c>
      <c r="G471" s="52" t="s">
        <v>773</v>
      </c>
      <c r="H471" s="71" t="s">
        <v>340</v>
      </c>
      <c r="I471" s="71" t="s">
        <v>274</v>
      </c>
      <c r="J471" s="122">
        <v>72000</v>
      </c>
      <c r="K471" s="249" t="s">
        <v>137</v>
      </c>
      <c r="L471" s="78"/>
      <c r="M471" s="78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5">
        <v>72000</v>
      </c>
      <c r="AE471" s="54" t="s">
        <v>3780</v>
      </c>
      <c r="AF471" s="54" t="s">
        <v>2986</v>
      </c>
      <c r="AG471" s="52" t="s">
        <v>3544</v>
      </c>
      <c r="AH471" s="52" t="s">
        <v>3475</v>
      </c>
      <c r="AI471" s="54" t="s">
        <v>2457</v>
      </c>
      <c r="AJ471" s="54"/>
      <c r="AK471" s="54" t="s">
        <v>1338</v>
      </c>
      <c r="AL471" s="54" t="s">
        <v>1570</v>
      </c>
      <c r="AM471" s="52" t="s">
        <v>3553</v>
      </c>
      <c r="AN471" s="122"/>
      <c r="AO471" s="122">
        <v>72000</v>
      </c>
      <c r="AP471" s="119">
        <f t="shared" si="16"/>
        <v>0</v>
      </c>
      <c r="AQ471" s="71"/>
      <c r="AR471" s="71"/>
      <c r="AS471" s="71"/>
      <c r="AT471" s="71"/>
      <c r="AU471" s="52"/>
      <c r="AV471" s="119"/>
      <c r="AW471" s="147"/>
      <c r="AX471" s="52"/>
    </row>
    <row r="472" spans="1:50" s="123" customFormat="1" ht="72" hidden="1" x14ac:dyDescent="0.2">
      <c r="A472" s="52" t="s">
        <v>46</v>
      </c>
      <c r="B472" s="52" t="s">
        <v>277</v>
      </c>
      <c r="C472" s="52" t="s">
        <v>276</v>
      </c>
      <c r="D472" s="52" t="s">
        <v>33</v>
      </c>
      <c r="E472" s="52" t="s">
        <v>454</v>
      </c>
      <c r="F472" s="121" t="s">
        <v>2042</v>
      </c>
      <c r="G472" s="52" t="s">
        <v>774</v>
      </c>
      <c r="H472" s="71" t="s">
        <v>267</v>
      </c>
      <c r="I472" s="71" t="s">
        <v>274</v>
      </c>
      <c r="J472" s="122">
        <v>123000</v>
      </c>
      <c r="K472" s="249" t="s">
        <v>137</v>
      </c>
      <c r="L472" s="78"/>
      <c r="M472" s="78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5">
        <v>123000</v>
      </c>
      <c r="AE472" s="54" t="s">
        <v>3780</v>
      </c>
      <c r="AF472" s="54" t="s">
        <v>2986</v>
      </c>
      <c r="AG472" s="52" t="s">
        <v>3544</v>
      </c>
      <c r="AH472" s="52" t="s">
        <v>3475</v>
      </c>
      <c r="AI472" s="54" t="s">
        <v>2457</v>
      </c>
      <c r="AJ472" s="54"/>
      <c r="AK472" s="54" t="s">
        <v>1338</v>
      </c>
      <c r="AL472" s="54" t="s">
        <v>1570</v>
      </c>
      <c r="AM472" s="52" t="s">
        <v>3553</v>
      </c>
      <c r="AN472" s="122"/>
      <c r="AO472" s="122">
        <v>123000</v>
      </c>
      <c r="AP472" s="119">
        <f t="shared" si="16"/>
        <v>0</v>
      </c>
      <c r="AQ472" s="71"/>
      <c r="AR472" s="71"/>
      <c r="AS472" s="71"/>
      <c r="AT472" s="71"/>
      <c r="AU472" s="52"/>
      <c r="AV472" s="119"/>
      <c r="AW472" s="147"/>
      <c r="AX472" s="52"/>
    </row>
    <row r="473" spans="1:50" s="123" customFormat="1" ht="72" hidden="1" x14ac:dyDescent="0.2">
      <c r="A473" s="52" t="s">
        <v>46</v>
      </c>
      <c r="B473" s="52" t="s">
        <v>277</v>
      </c>
      <c r="C473" s="52" t="s">
        <v>276</v>
      </c>
      <c r="D473" s="52" t="s">
        <v>33</v>
      </c>
      <c r="E473" s="52" t="s">
        <v>454</v>
      </c>
      <c r="F473" s="121" t="s">
        <v>2043</v>
      </c>
      <c r="G473" s="52" t="s">
        <v>775</v>
      </c>
      <c r="H473" s="71" t="s">
        <v>340</v>
      </c>
      <c r="I473" s="71" t="s">
        <v>274</v>
      </c>
      <c r="J473" s="122">
        <v>108000</v>
      </c>
      <c r="K473" s="249" t="s">
        <v>137</v>
      </c>
      <c r="L473" s="78"/>
      <c r="M473" s="78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5">
        <v>108000</v>
      </c>
      <c r="AE473" s="54" t="s">
        <v>3780</v>
      </c>
      <c r="AF473" s="54" t="s">
        <v>2986</v>
      </c>
      <c r="AG473" s="52" t="s">
        <v>3544</v>
      </c>
      <c r="AH473" s="52" t="s">
        <v>3475</v>
      </c>
      <c r="AI473" s="54" t="s">
        <v>2457</v>
      </c>
      <c r="AJ473" s="54"/>
      <c r="AK473" s="54" t="s">
        <v>1338</v>
      </c>
      <c r="AL473" s="54" t="s">
        <v>1570</v>
      </c>
      <c r="AM473" s="52" t="s">
        <v>3553</v>
      </c>
      <c r="AN473" s="122"/>
      <c r="AO473" s="122">
        <v>108000</v>
      </c>
      <c r="AP473" s="119">
        <f t="shared" si="16"/>
        <v>0</v>
      </c>
      <c r="AQ473" s="71"/>
      <c r="AR473" s="71"/>
      <c r="AS473" s="71"/>
      <c r="AT473" s="71"/>
      <c r="AU473" s="52"/>
      <c r="AV473" s="119"/>
      <c r="AW473" s="147"/>
      <c r="AX473" s="52"/>
    </row>
    <row r="474" spans="1:50" s="123" customFormat="1" ht="72" hidden="1" x14ac:dyDescent="0.2">
      <c r="A474" s="52" t="s">
        <v>46</v>
      </c>
      <c r="B474" s="52" t="s">
        <v>277</v>
      </c>
      <c r="C474" s="52" t="s">
        <v>276</v>
      </c>
      <c r="D474" s="52" t="s">
        <v>33</v>
      </c>
      <c r="E474" s="52" t="s">
        <v>454</v>
      </c>
      <c r="F474" s="121" t="s">
        <v>2044</v>
      </c>
      <c r="G474" s="52" t="s">
        <v>776</v>
      </c>
      <c r="H474" s="71" t="s">
        <v>501</v>
      </c>
      <c r="I474" s="71" t="s">
        <v>274</v>
      </c>
      <c r="J474" s="122">
        <v>188000</v>
      </c>
      <c r="K474" s="249" t="s">
        <v>137</v>
      </c>
      <c r="L474" s="78"/>
      <c r="M474" s="78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5">
        <v>188000</v>
      </c>
      <c r="AE474" s="54" t="s">
        <v>3780</v>
      </c>
      <c r="AF474" s="54" t="s">
        <v>2986</v>
      </c>
      <c r="AG474" s="52" t="s">
        <v>3544</v>
      </c>
      <c r="AH474" s="52" t="s">
        <v>3475</v>
      </c>
      <c r="AI474" s="54" t="s">
        <v>2457</v>
      </c>
      <c r="AJ474" s="54"/>
      <c r="AK474" s="54" t="s">
        <v>1338</v>
      </c>
      <c r="AL474" s="54" t="s">
        <v>1570</v>
      </c>
      <c r="AM474" s="52" t="s">
        <v>3553</v>
      </c>
      <c r="AN474" s="122"/>
      <c r="AO474" s="122">
        <v>188000</v>
      </c>
      <c r="AP474" s="119">
        <f t="shared" si="16"/>
        <v>0</v>
      </c>
      <c r="AQ474" s="71"/>
      <c r="AR474" s="71"/>
      <c r="AS474" s="71"/>
      <c r="AT474" s="71"/>
      <c r="AU474" s="52"/>
      <c r="AV474" s="119"/>
      <c r="AW474" s="147"/>
      <c r="AX474" s="52"/>
    </row>
    <row r="475" spans="1:50" s="123" customFormat="1" ht="72" hidden="1" x14ac:dyDescent="0.2">
      <c r="A475" s="52" t="s">
        <v>46</v>
      </c>
      <c r="B475" s="52" t="s">
        <v>277</v>
      </c>
      <c r="C475" s="52" t="s">
        <v>276</v>
      </c>
      <c r="D475" s="52" t="s">
        <v>33</v>
      </c>
      <c r="E475" s="52" t="s">
        <v>454</v>
      </c>
      <c r="F475" s="121" t="s">
        <v>2045</v>
      </c>
      <c r="G475" s="52" t="s">
        <v>777</v>
      </c>
      <c r="H475" s="71" t="s">
        <v>340</v>
      </c>
      <c r="I475" s="71" t="s">
        <v>274</v>
      </c>
      <c r="J475" s="122">
        <v>96000</v>
      </c>
      <c r="K475" s="249" t="s">
        <v>137</v>
      </c>
      <c r="L475" s="78"/>
      <c r="M475" s="78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5">
        <v>96000</v>
      </c>
      <c r="AE475" s="54" t="s">
        <v>3780</v>
      </c>
      <c r="AF475" s="54" t="s">
        <v>2986</v>
      </c>
      <c r="AG475" s="52" t="s">
        <v>3544</v>
      </c>
      <c r="AH475" s="52" t="s">
        <v>3475</v>
      </c>
      <c r="AI475" s="54" t="s">
        <v>2457</v>
      </c>
      <c r="AJ475" s="54"/>
      <c r="AK475" s="54" t="s">
        <v>1338</v>
      </c>
      <c r="AL475" s="54" t="s">
        <v>1570</v>
      </c>
      <c r="AM475" s="52" t="s">
        <v>3553</v>
      </c>
      <c r="AN475" s="122"/>
      <c r="AO475" s="122">
        <v>96000</v>
      </c>
      <c r="AP475" s="119">
        <f t="shared" si="16"/>
        <v>0</v>
      </c>
      <c r="AQ475" s="71"/>
      <c r="AR475" s="71"/>
      <c r="AS475" s="71"/>
      <c r="AT475" s="71"/>
      <c r="AU475" s="52"/>
      <c r="AV475" s="119"/>
      <c r="AW475" s="147"/>
      <c r="AX475" s="52"/>
    </row>
    <row r="476" spans="1:50" s="123" customFormat="1" ht="90" hidden="1" x14ac:dyDescent="0.2">
      <c r="A476" s="52" t="s">
        <v>46</v>
      </c>
      <c r="B476" s="52" t="s">
        <v>277</v>
      </c>
      <c r="C476" s="52" t="s">
        <v>276</v>
      </c>
      <c r="D476" s="52" t="s">
        <v>22</v>
      </c>
      <c r="E476" s="52" t="s">
        <v>349</v>
      </c>
      <c r="F476" s="121" t="s">
        <v>2046</v>
      </c>
      <c r="G476" s="52" t="s">
        <v>778</v>
      </c>
      <c r="H476" s="71" t="s">
        <v>270</v>
      </c>
      <c r="I476" s="71" t="s">
        <v>275</v>
      </c>
      <c r="J476" s="122">
        <v>1920000</v>
      </c>
      <c r="K476" s="249" t="s">
        <v>137</v>
      </c>
      <c r="L476" s="78"/>
      <c r="M476" s="78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54" t="s">
        <v>2992</v>
      </c>
      <c r="AG476" s="52" t="s">
        <v>3544</v>
      </c>
      <c r="AH476" s="54" t="s">
        <v>3472</v>
      </c>
      <c r="AI476" s="54" t="s">
        <v>2456</v>
      </c>
      <c r="AJ476" s="54"/>
      <c r="AK476" s="54" t="s">
        <v>1339</v>
      </c>
      <c r="AL476" s="54" t="s">
        <v>1570</v>
      </c>
      <c r="AM476" s="52" t="s">
        <v>3553</v>
      </c>
      <c r="AN476" s="119">
        <v>1915300</v>
      </c>
      <c r="AO476" s="119"/>
      <c r="AP476" s="119">
        <f t="shared" si="16"/>
        <v>4700</v>
      </c>
      <c r="AQ476" s="71"/>
      <c r="AR476" s="71"/>
      <c r="AS476" s="52"/>
      <c r="AT476" s="52"/>
      <c r="AU476" s="52"/>
      <c r="AV476" s="119"/>
      <c r="AW476" s="119"/>
      <c r="AX476" s="52"/>
    </row>
    <row r="477" spans="1:50" s="123" customFormat="1" ht="72" hidden="1" x14ac:dyDescent="0.2">
      <c r="A477" s="52" t="s">
        <v>46</v>
      </c>
      <c r="B477" s="52" t="s">
        <v>277</v>
      </c>
      <c r="C477" s="52" t="s">
        <v>276</v>
      </c>
      <c r="D477" s="52" t="s">
        <v>10</v>
      </c>
      <c r="E477" s="52" t="s">
        <v>311</v>
      </c>
      <c r="F477" s="121" t="s">
        <v>2047</v>
      </c>
      <c r="G477" s="52" t="s">
        <v>779</v>
      </c>
      <c r="H477" s="71" t="s">
        <v>303</v>
      </c>
      <c r="I477" s="71" t="s">
        <v>271</v>
      </c>
      <c r="J477" s="122">
        <v>43000</v>
      </c>
      <c r="K477" s="78"/>
      <c r="L477" s="78"/>
      <c r="M477" s="249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6">
        <v>42900</v>
      </c>
      <c r="AE477" s="54" t="s">
        <v>3780</v>
      </c>
      <c r="AF477" s="54"/>
      <c r="AG477" s="54" t="s">
        <v>3544</v>
      </c>
      <c r="AH477" s="52" t="s">
        <v>2457</v>
      </c>
      <c r="AI477" s="52" t="s">
        <v>2457</v>
      </c>
      <c r="AJ477" s="52"/>
      <c r="AK477" s="54" t="s">
        <v>1336</v>
      </c>
      <c r="AL477" s="52" t="s">
        <v>1569</v>
      </c>
      <c r="AM477" s="52" t="s">
        <v>3552</v>
      </c>
      <c r="AN477" s="119"/>
      <c r="AO477" s="119">
        <v>42900</v>
      </c>
      <c r="AP477" s="119">
        <f t="shared" si="16"/>
        <v>100</v>
      </c>
      <c r="AQ477" s="71"/>
      <c r="AR477" s="71"/>
      <c r="AS477" s="71"/>
      <c r="AT477" s="71"/>
      <c r="AU477" s="71"/>
      <c r="AV477" s="71"/>
      <c r="AW477" s="71"/>
      <c r="AX477" s="52"/>
    </row>
    <row r="478" spans="1:50" s="123" customFormat="1" ht="72" hidden="1" x14ac:dyDescent="0.2">
      <c r="A478" s="52" t="s">
        <v>46</v>
      </c>
      <c r="B478" s="52" t="s">
        <v>277</v>
      </c>
      <c r="C478" s="52" t="s">
        <v>276</v>
      </c>
      <c r="D478" s="52" t="s">
        <v>10</v>
      </c>
      <c r="E478" s="52" t="s">
        <v>311</v>
      </c>
      <c r="F478" s="121" t="s">
        <v>2048</v>
      </c>
      <c r="G478" s="52" t="s">
        <v>780</v>
      </c>
      <c r="H478" s="71" t="s">
        <v>269</v>
      </c>
      <c r="I478" s="71" t="s">
        <v>271</v>
      </c>
      <c r="J478" s="122">
        <v>15000</v>
      </c>
      <c r="K478" s="78"/>
      <c r="L478" s="78"/>
      <c r="M478" s="249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5">
        <v>15000</v>
      </c>
      <c r="AE478" s="54" t="s">
        <v>3780</v>
      </c>
      <c r="AF478" s="54"/>
      <c r="AG478" s="54" t="s">
        <v>3544</v>
      </c>
      <c r="AH478" s="52" t="s">
        <v>2457</v>
      </c>
      <c r="AI478" s="52" t="s">
        <v>2457</v>
      </c>
      <c r="AJ478" s="52"/>
      <c r="AK478" s="54" t="s">
        <v>1336</v>
      </c>
      <c r="AL478" s="52" t="s">
        <v>1569</v>
      </c>
      <c r="AM478" s="52" t="s">
        <v>3552</v>
      </c>
      <c r="AN478" s="119"/>
      <c r="AO478" s="122">
        <v>15000</v>
      </c>
      <c r="AP478" s="119">
        <f t="shared" si="16"/>
        <v>0</v>
      </c>
      <c r="AQ478" s="149"/>
      <c r="AR478" s="71"/>
      <c r="AS478" s="71"/>
      <c r="AT478" s="71"/>
      <c r="AU478" s="71"/>
      <c r="AV478" s="71"/>
      <c r="AW478" s="71"/>
      <c r="AX478" s="52"/>
    </row>
    <row r="479" spans="1:50" s="123" customFormat="1" ht="126" hidden="1" x14ac:dyDescent="0.2">
      <c r="A479" s="52" t="s">
        <v>46</v>
      </c>
      <c r="B479" s="52" t="s">
        <v>277</v>
      </c>
      <c r="C479" s="52" t="s">
        <v>17</v>
      </c>
      <c r="D479" s="52" t="s">
        <v>34</v>
      </c>
      <c r="E479" s="52" t="s">
        <v>454</v>
      </c>
      <c r="F479" s="121" t="s">
        <v>2049</v>
      </c>
      <c r="G479" s="52" t="s">
        <v>1144</v>
      </c>
      <c r="H479" s="71" t="s">
        <v>270</v>
      </c>
      <c r="I479" s="71" t="s">
        <v>1122</v>
      </c>
      <c r="J479" s="122">
        <v>1800000</v>
      </c>
      <c r="K479" s="249" t="s">
        <v>137</v>
      </c>
      <c r="L479" s="78"/>
      <c r="M479" s="78"/>
      <c r="N479" s="168" t="s">
        <v>3002</v>
      </c>
      <c r="O479" s="168" t="s">
        <v>3782</v>
      </c>
      <c r="P479" s="168" t="s">
        <v>3783</v>
      </c>
      <c r="Q479" s="168" t="s">
        <v>3784</v>
      </c>
      <c r="R479" s="168" t="s">
        <v>3785</v>
      </c>
      <c r="S479" s="168" t="s">
        <v>122</v>
      </c>
      <c r="T479" s="168" t="s">
        <v>1289</v>
      </c>
      <c r="U479" s="168" t="s">
        <v>1289</v>
      </c>
      <c r="V479" s="168" t="s">
        <v>3786</v>
      </c>
      <c r="W479" s="378">
        <v>1518491</v>
      </c>
      <c r="X479" s="379">
        <v>3</v>
      </c>
      <c r="Y479" s="380" t="s">
        <v>3968</v>
      </c>
      <c r="Z479" s="380" t="s">
        <v>3789</v>
      </c>
      <c r="AA479" s="379">
        <v>7014329801</v>
      </c>
      <c r="AB479" s="52" t="s">
        <v>1289</v>
      </c>
      <c r="AC479" s="52" t="s">
        <v>1289</v>
      </c>
      <c r="AD479" s="71" t="s">
        <v>1289</v>
      </c>
      <c r="AE479" s="381" t="s">
        <v>3788</v>
      </c>
      <c r="AF479" s="54" t="s">
        <v>3004</v>
      </c>
      <c r="AG479" s="54" t="s">
        <v>3540</v>
      </c>
      <c r="AH479" s="54" t="s">
        <v>1571</v>
      </c>
      <c r="AI479" s="52" t="s">
        <v>2456</v>
      </c>
      <c r="AJ479" s="52"/>
      <c r="AK479" s="54" t="s">
        <v>1340</v>
      </c>
      <c r="AL479" s="54" t="s">
        <v>1568</v>
      </c>
      <c r="AM479" s="52" t="s">
        <v>3553</v>
      </c>
      <c r="AN479" s="119">
        <v>1518491</v>
      </c>
      <c r="AO479" s="119"/>
      <c r="AP479" s="119">
        <f t="shared" si="16"/>
        <v>281509</v>
      </c>
      <c r="AQ479" s="150"/>
      <c r="AR479" s="150"/>
      <c r="AS479" s="52"/>
      <c r="AT479" s="52"/>
      <c r="AU479" s="52"/>
      <c r="AV479" s="52"/>
      <c r="AW479" s="52"/>
      <c r="AX479" s="52"/>
    </row>
    <row r="480" spans="1:50" s="123" customFormat="1" ht="180" hidden="1" customHeight="1" x14ac:dyDescent="0.2">
      <c r="A480" s="52" t="s">
        <v>46</v>
      </c>
      <c r="B480" s="52" t="s">
        <v>277</v>
      </c>
      <c r="C480" s="52" t="s">
        <v>17</v>
      </c>
      <c r="D480" s="52" t="s">
        <v>34</v>
      </c>
      <c r="E480" s="52" t="s">
        <v>454</v>
      </c>
      <c r="F480" s="121" t="s">
        <v>2050</v>
      </c>
      <c r="G480" s="52" t="s">
        <v>1145</v>
      </c>
      <c r="H480" s="71" t="s">
        <v>270</v>
      </c>
      <c r="I480" s="71" t="s">
        <v>631</v>
      </c>
      <c r="J480" s="122">
        <v>15000000</v>
      </c>
      <c r="K480" s="249" t="s">
        <v>137</v>
      </c>
      <c r="L480" s="78"/>
      <c r="M480" s="78"/>
      <c r="N480" s="168" t="s">
        <v>1289</v>
      </c>
      <c r="O480" s="168" t="s">
        <v>3005</v>
      </c>
      <c r="P480" s="168" t="s">
        <v>2957</v>
      </c>
      <c r="Q480" s="168" t="s">
        <v>3006</v>
      </c>
      <c r="R480" s="168" t="s">
        <v>29</v>
      </c>
      <c r="S480" s="168" t="s">
        <v>122</v>
      </c>
      <c r="T480" s="168" t="s">
        <v>1289</v>
      </c>
      <c r="U480" s="168" t="s">
        <v>1289</v>
      </c>
      <c r="V480" s="168" t="s">
        <v>3007</v>
      </c>
      <c r="W480" s="378">
        <v>12498000</v>
      </c>
      <c r="X480" s="379">
        <v>8</v>
      </c>
      <c r="Y480" s="382" t="s">
        <v>3983</v>
      </c>
      <c r="Z480" s="52" t="s">
        <v>3787</v>
      </c>
      <c r="AA480" s="379">
        <v>7014314588</v>
      </c>
      <c r="AB480" s="52" t="s">
        <v>1289</v>
      </c>
      <c r="AC480" s="52" t="s">
        <v>1289</v>
      </c>
      <c r="AD480" s="71" t="s">
        <v>1289</v>
      </c>
      <c r="AE480" s="381" t="s">
        <v>3788</v>
      </c>
      <c r="AF480" s="54" t="s">
        <v>3008</v>
      </c>
      <c r="AG480" s="54" t="s">
        <v>3541</v>
      </c>
      <c r="AH480" s="54" t="s">
        <v>3470</v>
      </c>
      <c r="AI480" s="52" t="s">
        <v>2456</v>
      </c>
      <c r="AJ480" s="52"/>
      <c r="AK480" s="54" t="s">
        <v>1341</v>
      </c>
      <c r="AL480" s="54" t="s">
        <v>1570</v>
      </c>
      <c r="AM480" s="52" t="s">
        <v>3553</v>
      </c>
      <c r="AN480" s="119">
        <v>12498000</v>
      </c>
      <c r="AO480" s="119"/>
      <c r="AP480" s="119">
        <f t="shared" si="16"/>
        <v>2502000</v>
      </c>
      <c r="AQ480" s="150"/>
      <c r="AR480" s="150"/>
      <c r="AS480" s="52"/>
      <c r="AT480" s="52"/>
      <c r="AU480" s="52"/>
      <c r="AV480" s="119"/>
      <c r="AW480" s="146"/>
      <c r="AX480" s="52"/>
    </row>
    <row r="481" spans="1:50" s="123" customFormat="1" ht="72" hidden="1" x14ac:dyDescent="0.2">
      <c r="A481" s="52" t="s">
        <v>47</v>
      </c>
      <c r="B481" s="52" t="s">
        <v>277</v>
      </c>
      <c r="C481" s="52" t="s">
        <v>276</v>
      </c>
      <c r="D481" s="52" t="s">
        <v>11</v>
      </c>
      <c r="E481" s="52" t="s">
        <v>454</v>
      </c>
      <c r="F481" s="121" t="s">
        <v>2051</v>
      </c>
      <c r="G481" s="52" t="s">
        <v>781</v>
      </c>
      <c r="H481" s="71" t="s">
        <v>269</v>
      </c>
      <c r="I481" s="71" t="s">
        <v>268</v>
      </c>
      <c r="J481" s="122">
        <v>8000</v>
      </c>
      <c r="K481" s="249" t="s">
        <v>137</v>
      </c>
      <c r="L481" s="78"/>
      <c r="M481" s="78"/>
      <c r="N481" s="439"/>
      <c r="O481" s="19" t="s">
        <v>3790</v>
      </c>
      <c r="P481" s="48">
        <v>23096</v>
      </c>
      <c r="Q481" s="19" t="s">
        <v>3791</v>
      </c>
      <c r="R481" s="19" t="s">
        <v>29</v>
      </c>
      <c r="S481" s="19" t="s">
        <v>3792</v>
      </c>
      <c r="T481" s="19"/>
      <c r="U481" s="19"/>
      <c r="V481" s="19" t="s">
        <v>3793</v>
      </c>
      <c r="W481" s="17">
        <v>7600</v>
      </c>
      <c r="X481" s="18" t="s">
        <v>1182</v>
      </c>
      <c r="Y481" s="128">
        <v>23124</v>
      </c>
      <c r="Z481" s="17">
        <v>7600</v>
      </c>
      <c r="AA481" s="19">
        <v>7014210599</v>
      </c>
      <c r="AB481" s="48">
        <v>23111</v>
      </c>
      <c r="AC481" s="48">
        <v>23111</v>
      </c>
      <c r="AD481" s="17">
        <v>7600</v>
      </c>
      <c r="AE481" s="20" t="s">
        <v>3794</v>
      </c>
      <c r="AF481" s="54" t="s">
        <v>3023</v>
      </c>
      <c r="AG481" s="54" t="s">
        <v>3544</v>
      </c>
      <c r="AH481" s="54" t="s">
        <v>3472</v>
      </c>
      <c r="AI481" s="54" t="s">
        <v>2456</v>
      </c>
      <c r="AJ481" s="54"/>
      <c r="AK481" s="54" t="s">
        <v>1342</v>
      </c>
      <c r="AL481" s="52" t="s">
        <v>1571</v>
      </c>
      <c r="AM481" s="52" t="s">
        <v>3553</v>
      </c>
      <c r="AN481" s="119">
        <v>7600</v>
      </c>
      <c r="AO481" s="119"/>
      <c r="AP481" s="119">
        <f t="shared" si="16"/>
        <v>400</v>
      </c>
      <c r="AQ481" s="311" t="s">
        <v>1343</v>
      </c>
      <c r="AR481" s="311" t="s">
        <v>1344</v>
      </c>
      <c r="AS481" s="311" t="s">
        <v>3036</v>
      </c>
      <c r="AT481" s="311" t="s">
        <v>3036</v>
      </c>
      <c r="AU481" s="311" t="s">
        <v>1368</v>
      </c>
      <c r="AV481" s="17">
        <v>8000</v>
      </c>
      <c r="AW481" s="19">
        <v>400</v>
      </c>
      <c r="AX481" s="19"/>
    </row>
    <row r="482" spans="1:50" s="123" customFormat="1" ht="72" hidden="1" x14ac:dyDescent="0.2">
      <c r="A482" s="52" t="s">
        <v>47</v>
      </c>
      <c r="B482" s="52" t="s">
        <v>277</v>
      </c>
      <c r="C482" s="52" t="s">
        <v>276</v>
      </c>
      <c r="D482" s="52" t="s">
        <v>11</v>
      </c>
      <c r="E482" s="52" t="s">
        <v>454</v>
      </c>
      <c r="F482" s="121" t="s">
        <v>2052</v>
      </c>
      <c r="G482" s="52" t="s">
        <v>782</v>
      </c>
      <c r="H482" s="71" t="s">
        <v>270</v>
      </c>
      <c r="I482" s="71" t="s">
        <v>268</v>
      </c>
      <c r="J482" s="122">
        <v>9500</v>
      </c>
      <c r="K482" s="249" t="s">
        <v>137</v>
      </c>
      <c r="L482" s="78"/>
      <c r="M482" s="78"/>
      <c r="N482" s="439"/>
      <c r="O482" s="19" t="s">
        <v>3795</v>
      </c>
      <c r="P482" s="48">
        <v>23096</v>
      </c>
      <c r="Q482" s="19" t="s">
        <v>3791</v>
      </c>
      <c r="R482" s="19" t="s">
        <v>29</v>
      </c>
      <c r="S482" s="19" t="s">
        <v>3792</v>
      </c>
      <c r="T482" s="19"/>
      <c r="U482" s="19"/>
      <c r="V482" s="19" t="s">
        <v>3793</v>
      </c>
      <c r="W482" s="17">
        <v>9100</v>
      </c>
      <c r="X482" s="18" t="s">
        <v>1182</v>
      </c>
      <c r="Y482" s="128">
        <v>23124</v>
      </c>
      <c r="Z482" s="17">
        <v>9100</v>
      </c>
      <c r="AA482" s="19">
        <v>7014210599</v>
      </c>
      <c r="AB482" s="48">
        <v>23111</v>
      </c>
      <c r="AC482" s="48">
        <v>23111</v>
      </c>
      <c r="AD482" s="17">
        <v>9100</v>
      </c>
      <c r="AE482" s="20" t="s">
        <v>3794</v>
      </c>
      <c r="AF482" s="54" t="s">
        <v>3023</v>
      </c>
      <c r="AG482" s="54" t="s">
        <v>3544</v>
      </c>
      <c r="AH482" s="54" t="s">
        <v>3472</v>
      </c>
      <c r="AI482" s="54" t="s">
        <v>2456</v>
      </c>
      <c r="AJ482" s="54"/>
      <c r="AK482" s="54" t="s">
        <v>1342</v>
      </c>
      <c r="AL482" s="52" t="s">
        <v>1571</v>
      </c>
      <c r="AM482" s="52" t="s">
        <v>3553</v>
      </c>
      <c r="AN482" s="119">
        <v>9100</v>
      </c>
      <c r="AO482" s="119"/>
      <c r="AP482" s="119">
        <f t="shared" si="16"/>
        <v>400</v>
      </c>
      <c r="AQ482" s="311" t="s">
        <v>1343</v>
      </c>
      <c r="AR482" s="311" t="s">
        <v>1344</v>
      </c>
      <c r="AS482" s="311" t="s">
        <v>3036</v>
      </c>
      <c r="AT482" s="311" t="s">
        <v>3036</v>
      </c>
      <c r="AU482" s="311" t="s">
        <v>1368</v>
      </c>
      <c r="AV482" s="17">
        <v>9500</v>
      </c>
      <c r="AW482" s="19">
        <v>400</v>
      </c>
      <c r="AX482" s="19"/>
    </row>
    <row r="483" spans="1:50" s="123" customFormat="1" ht="72" hidden="1" x14ac:dyDescent="0.2">
      <c r="A483" s="52" t="s">
        <v>47</v>
      </c>
      <c r="B483" s="52" t="s">
        <v>277</v>
      </c>
      <c r="C483" s="52" t="s">
        <v>276</v>
      </c>
      <c r="D483" s="52" t="s">
        <v>11</v>
      </c>
      <c r="E483" s="52" t="s">
        <v>454</v>
      </c>
      <c r="F483" s="121" t="s">
        <v>2053</v>
      </c>
      <c r="G483" s="52" t="s">
        <v>783</v>
      </c>
      <c r="H483" s="71" t="s">
        <v>402</v>
      </c>
      <c r="I483" s="71" t="s">
        <v>268</v>
      </c>
      <c r="J483" s="122">
        <v>12000</v>
      </c>
      <c r="K483" s="249" t="s">
        <v>137</v>
      </c>
      <c r="L483" s="78"/>
      <c r="M483" s="78"/>
      <c r="N483" s="439"/>
      <c r="O483" s="19" t="s">
        <v>3796</v>
      </c>
      <c r="P483" s="48">
        <v>23096</v>
      </c>
      <c r="Q483" s="19" t="s">
        <v>3791</v>
      </c>
      <c r="R483" s="19" t="s">
        <v>29</v>
      </c>
      <c r="S483" s="19" t="s">
        <v>3792</v>
      </c>
      <c r="T483" s="19"/>
      <c r="U483" s="19"/>
      <c r="V483" s="19" t="s">
        <v>3793</v>
      </c>
      <c r="W483" s="17">
        <v>12000</v>
      </c>
      <c r="X483" s="18" t="s">
        <v>1182</v>
      </c>
      <c r="Y483" s="128">
        <v>23124</v>
      </c>
      <c r="Z483" s="17">
        <v>12000</v>
      </c>
      <c r="AA483" s="19">
        <v>7014210599</v>
      </c>
      <c r="AB483" s="48">
        <v>23111</v>
      </c>
      <c r="AC483" s="48">
        <v>23111</v>
      </c>
      <c r="AD483" s="17">
        <v>12000</v>
      </c>
      <c r="AE483" s="20" t="s">
        <v>3794</v>
      </c>
      <c r="AF483" s="54" t="s">
        <v>3023</v>
      </c>
      <c r="AG483" s="54" t="s">
        <v>3544</v>
      </c>
      <c r="AH483" s="54" t="s">
        <v>3472</v>
      </c>
      <c r="AI483" s="54" t="s">
        <v>2456</v>
      </c>
      <c r="AJ483" s="54"/>
      <c r="AK483" s="54" t="s">
        <v>1342</v>
      </c>
      <c r="AL483" s="52" t="s">
        <v>1571</v>
      </c>
      <c r="AM483" s="52" t="s">
        <v>3553</v>
      </c>
      <c r="AN483" s="119">
        <v>12000</v>
      </c>
      <c r="AO483" s="119"/>
      <c r="AP483" s="119">
        <f t="shared" si="16"/>
        <v>0</v>
      </c>
      <c r="AQ483" s="311" t="s">
        <v>1343</v>
      </c>
      <c r="AR483" s="311" t="s">
        <v>1344</v>
      </c>
      <c r="AS483" s="311" t="s">
        <v>3036</v>
      </c>
      <c r="AT483" s="311" t="s">
        <v>3036</v>
      </c>
      <c r="AU483" s="311" t="s">
        <v>1368</v>
      </c>
      <c r="AV483" s="17">
        <v>12000</v>
      </c>
      <c r="AW483" s="19"/>
      <c r="AX483" s="19"/>
    </row>
    <row r="484" spans="1:50" s="123" customFormat="1" ht="72" hidden="1" x14ac:dyDescent="0.2">
      <c r="A484" s="52" t="s">
        <v>47</v>
      </c>
      <c r="B484" s="52" t="s">
        <v>277</v>
      </c>
      <c r="C484" s="52" t="s">
        <v>276</v>
      </c>
      <c r="D484" s="52" t="s">
        <v>11</v>
      </c>
      <c r="E484" s="52" t="s">
        <v>454</v>
      </c>
      <c r="F484" s="121" t="s">
        <v>2054</v>
      </c>
      <c r="G484" s="52" t="s">
        <v>784</v>
      </c>
      <c r="H484" s="71" t="s">
        <v>360</v>
      </c>
      <c r="I484" s="71" t="s">
        <v>268</v>
      </c>
      <c r="J484" s="122">
        <v>105000</v>
      </c>
      <c r="K484" s="249" t="s">
        <v>137</v>
      </c>
      <c r="L484" s="78"/>
      <c r="M484" s="78"/>
      <c r="N484" s="439"/>
      <c r="O484" s="19" t="s">
        <v>3797</v>
      </c>
      <c r="P484" s="48">
        <v>23096</v>
      </c>
      <c r="Q484" s="19" t="s">
        <v>3791</v>
      </c>
      <c r="R484" s="19" t="s">
        <v>29</v>
      </c>
      <c r="S484" s="19" t="s">
        <v>3792</v>
      </c>
      <c r="T484" s="19"/>
      <c r="U484" s="19"/>
      <c r="V484" s="19" t="s">
        <v>3793</v>
      </c>
      <c r="W484" s="17">
        <v>103500</v>
      </c>
      <c r="X484" s="18" t="s">
        <v>1182</v>
      </c>
      <c r="Y484" s="128">
        <v>23124</v>
      </c>
      <c r="Z484" s="17">
        <v>103500</v>
      </c>
      <c r="AA484" s="19">
        <v>7014210599</v>
      </c>
      <c r="AB484" s="48">
        <v>23111</v>
      </c>
      <c r="AC484" s="48">
        <v>23111</v>
      </c>
      <c r="AD484" s="17">
        <v>103500</v>
      </c>
      <c r="AE484" s="20" t="s">
        <v>3794</v>
      </c>
      <c r="AF484" s="54" t="s">
        <v>3023</v>
      </c>
      <c r="AG484" s="54" t="s">
        <v>3544</v>
      </c>
      <c r="AH484" s="54" t="s">
        <v>3472</v>
      </c>
      <c r="AI484" s="54" t="s">
        <v>2456</v>
      </c>
      <c r="AJ484" s="54"/>
      <c r="AK484" s="54" t="s">
        <v>1342</v>
      </c>
      <c r="AL484" s="52" t="s">
        <v>1571</v>
      </c>
      <c r="AM484" s="52" t="s">
        <v>3553</v>
      </c>
      <c r="AN484" s="119">
        <v>103500</v>
      </c>
      <c r="AO484" s="119"/>
      <c r="AP484" s="119">
        <f t="shared" si="16"/>
        <v>1500</v>
      </c>
      <c r="AQ484" s="311" t="s">
        <v>1343</v>
      </c>
      <c r="AR484" s="311" t="s">
        <v>1344</v>
      </c>
      <c r="AS484" s="311" t="s">
        <v>3036</v>
      </c>
      <c r="AT484" s="311" t="s">
        <v>3036</v>
      </c>
      <c r="AU484" s="311" t="s">
        <v>1368</v>
      </c>
      <c r="AV484" s="17">
        <v>105000</v>
      </c>
      <c r="AW484" s="134">
        <v>1500</v>
      </c>
      <c r="AX484" s="19"/>
    </row>
    <row r="485" spans="1:50" s="123" customFormat="1" ht="72" hidden="1" x14ac:dyDescent="0.2">
      <c r="A485" s="52" t="s">
        <v>47</v>
      </c>
      <c r="B485" s="52" t="s">
        <v>277</v>
      </c>
      <c r="C485" s="52" t="s">
        <v>276</v>
      </c>
      <c r="D485" s="52" t="s">
        <v>11</v>
      </c>
      <c r="E485" s="52" t="s">
        <v>454</v>
      </c>
      <c r="F485" s="121" t="s">
        <v>2055</v>
      </c>
      <c r="G485" s="52" t="s">
        <v>785</v>
      </c>
      <c r="H485" s="71" t="s">
        <v>272</v>
      </c>
      <c r="I485" s="71" t="s">
        <v>268</v>
      </c>
      <c r="J485" s="122">
        <v>10500</v>
      </c>
      <c r="K485" s="249" t="s">
        <v>137</v>
      </c>
      <c r="L485" s="78"/>
      <c r="M485" s="78"/>
      <c r="N485" s="439"/>
      <c r="O485" s="19" t="s">
        <v>3798</v>
      </c>
      <c r="P485" s="48">
        <v>23096</v>
      </c>
      <c r="Q485" s="19" t="s">
        <v>3791</v>
      </c>
      <c r="R485" s="19" t="s">
        <v>29</v>
      </c>
      <c r="S485" s="19" t="s">
        <v>3792</v>
      </c>
      <c r="T485" s="19"/>
      <c r="U485" s="19"/>
      <c r="V485" s="19" t="s">
        <v>3793</v>
      </c>
      <c r="W485" s="17">
        <v>9600</v>
      </c>
      <c r="X485" s="18" t="s">
        <v>1182</v>
      </c>
      <c r="Y485" s="128">
        <v>23124</v>
      </c>
      <c r="Z485" s="17">
        <v>9600</v>
      </c>
      <c r="AA485" s="19">
        <v>7014210599</v>
      </c>
      <c r="AB485" s="48">
        <v>23111</v>
      </c>
      <c r="AC485" s="48">
        <v>23111</v>
      </c>
      <c r="AD485" s="17">
        <v>9600</v>
      </c>
      <c r="AE485" s="20" t="s">
        <v>3794</v>
      </c>
      <c r="AF485" s="54" t="s">
        <v>3023</v>
      </c>
      <c r="AG485" s="54" t="s">
        <v>3544</v>
      </c>
      <c r="AH485" s="54" t="s">
        <v>3472</v>
      </c>
      <c r="AI485" s="54" t="s">
        <v>2456</v>
      </c>
      <c r="AJ485" s="54"/>
      <c r="AK485" s="54" t="s">
        <v>1342</v>
      </c>
      <c r="AL485" s="52" t="s">
        <v>1571</v>
      </c>
      <c r="AM485" s="52" t="s">
        <v>3553</v>
      </c>
      <c r="AN485" s="119">
        <v>9600</v>
      </c>
      <c r="AO485" s="119"/>
      <c r="AP485" s="119">
        <f t="shared" si="16"/>
        <v>900</v>
      </c>
      <c r="AQ485" s="311" t="s">
        <v>1343</v>
      </c>
      <c r="AR485" s="311" t="s">
        <v>1344</v>
      </c>
      <c r="AS485" s="311" t="s">
        <v>3036</v>
      </c>
      <c r="AT485" s="311" t="s">
        <v>3036</v>
      </c>
      <c r="AU485" s="311" t="s">
        <v>1368</v>
      </c>
      <c r="AV485" s="17">
        <v>10500</v>
      </c>
      <c r="AW485" s="19">
        <v>900</v>
      </c>
      <c r="AX485" s="19"/>
    </row>
    <row r="486" spans="1:50" s="123" customFormat="1" ht="72" hidden="1" x14ac:dyDescent="0.2">
      <c r="A486" s="52" t="s">
        <v>47</v>
      </c>
      <c r="B486" s="52" t="s">
        <v>277</v>
      </c>
      <c r="C486" s="52" t="s">
        <v>276</v>
      </c>
      <c r="D486" s="52" t="s">
        <v>11</v>
      </c>
      <c r="E486" s="52" t="s">
        <v>454</v>
      </c>
      <c r="F486" s="121" t="s">
        <v>2056</v>
      </c>
      <c r="G486" s="52" t="s">
        <v>786</v>
      </c>
      <c r="H486" s="71" t="s">
        <v>270</v>
      </c>
      <c r="I486" s="71" t="s">
        <v>271</v>
      </c>
      <c r="J486" s="122">
        <v>28000</v>
      </c>
      <c r="K486" s="249" t="s">
        <v>137</v>
      </c>
      <c r="L486" s="78"/>
      <c r="M486" s="78"/>
      <c r="N486" s="439"/>
      <c r="O486" s="19" t="s">
        <v>3799</v>
      </c>
      <c r="P486" s="48">
        <v>23111</v>
      </c>
      <c r="Q486" s="19" t="s">
        <v>3800</v>
      </c>
      <c r="R486" s="19" t="s">
        <v>29</v>
      </c>
      <c r="S486" s="19" t="s">
        <v>1363</v>
      </c>
      <c r="T486" s="19"/>
      <c r="U486" s="19"/>
      <c r="V486" s="19" t="s">
        <v>3801</v>
      </c>
      <c r="W486" s="17">
        <v>28000</v>
      </c>
      <c r="X486" s="18" t="s">
        <v>1182</v>
      </c>
      <c r="Y486" s="128">
        <v>23141</v>
      </c>
      <c r="Z486" s="17">
        <v>28000</v>
      </c>
      <c r="AA486" s="19">
        <v>7014310000</v>
      </c>
      <c r="AB486" s="48"/>
      <c r="AC486" s="48"/>
      <c r="AD486" s="17">
        <v>28000</v>
      </c>
      <c r="AE486" s="20" t="s">
        <v>3802</v>
      </c>
      <c r="AF486" s="54" t="s">
        <v>3023</v>
      </c>
      <c r="AG486" s="54" t="s">
        <v>3544</v>
      </c>
      <c r="AH486" s="54" t="s">
        <v>3472</v>
      </c>
      <c r="AI486" s="52" t="s">
        <v>2456</v>
      </c>
      <c r="AJ486" s="52"/>
      <c r="AK486" s="54" t="s">
        <v>1342</v>
      </c>
      <c r="AL486" s="52" t="s">
        <v>1571</v>
      </c>
      <c r="AM486" s="52" t="s">
        <v>3553</v>
      </c>
      <c r="AN486" s="119">
        <v>28000</v>
      </c>
      <c r="AO486" s="119"/>
      <c r="AP486" s="119">
        <f t="shared" si="16"/>
        <v>0</v>
      </c>
      <c r="AQ486" s="311" t="s">
        <v>1343</v>
      </c>
      <c r="AR486" s="311" t="s">
        <v>1344</v>
      </c>
      <c r="AS486" s="311" t="s">
        <v>3036</v>
      </c>
      <c r="AT486" s="311" t="s">
        <v>3036</v>
      </c>
      <c r="AU486" s="311" t="s">
        <v>1368</v>
      </c>
      <c r="AV486" s="17">
        <v>28000</v>
      </c>
      <c r="AW486" s="19"/>
      <c r="AX486" s="19"/>
    </row>
    <row r="487" spans="1:50" s="123" customFormat="1" ht="72" hidden="1" x14ac:dyDescent="0.2">
      <c r="A487" s="52" t="s">
        <v>47</v>
      </c>
      <c r="B487" s="52" t="s">
        <v>277</v>
      </c>
      <c r="C487" s="52" t="s">
        <v>276</v>
      </c>
      <c r="D487" s="52" t="s">
        <v>11</v>
      </c>
      <c r="E487" s="52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249" t="s">
        <v>137</v>
      </c>
      <c r="L487" s="78"/>
      <c r="M487" s="78"/>
      <c r="N487" s="439"/>
      <c r="O487" s="19" t="s">
        <v>3803</v>
      </c>
      <c r="P487" s="48">
        <v>23096</v>
      </c>
      <c r="Q487" s="19" t="s">
        <v>3791</v>
      </c>
      <c r="R487" s="19" t="s">
        <v>29</v>
      </c>
      <c r="S487" s="19" t="s">
        <v>3792</v>
      </c>
      <c r="T487" s="19"/>
      <c r="U487" s="19"/>
      <c r="V487" s="19" t="s">
        <v>3793</v>
      </c>
      <c r="W487" s="17">
        <v>52000</v>
      </c>
      <c r="X487" s="18" t="s">
        <v>1182</v>
      </c>
      <c r="Y487" s="128">
        <v>23124</v>
      </c>
      <c r="Z487" s="17">
        <v>52000</v>
      </c>
      <c r="AA487" s="19">
        <v>7014210599</v>
      </c>
      <c r="AB487" s="48">
        <v>23111</v>
      </c>
      <c r="AC487" s="48">
        <v>23111</v>
      </c>
      <c r="AD487" s="17">
        <v>52000</v>
      </c>
      <c r="AE487" s="20" t="s">
        <v>3794</v>
      </c>
      <c r="AF487" s="54" t="s">
        <v>3023</v>
      </c>
      <c r="AG487" s="54" t="s">
        <v>3544</v>
      </c>
      <c r="AH487" s="54" t="s">
        <v>3472</v>
      </c>
      <c r="AI487" s="54" t="s">
        <v>2456</v>
      </c>
      <c r="AJ487" s="54"/>
      <c r="AK487" s="54" t="s">
        <v>1342</v>
      </c>
      <c r="AL487" s="52" t="s">
        <v>1571</v>
      </c>
      <c r="AM487" s="52" t="s">
        <v>3553</v>
      </c>
      <c r="AN487" s="119">
        <v>52000</v>
      </c>
      <c r="AO487" s="119"/>
      <c r="AP487" s="119">
        <f t="shared" si="16"/>
        <v>8000</v>
      </c>
      <c r="AQ487" s="311" t="s">
        <v>1343</v>
      </c>
      <c r="AR487" s="311" t="s">
        <v>1344</v>
      </c>
      <c r="AS487" s="311" t="s">
        <v>3036</v>
      </c>
      <c r="AT487" s="311" t="s">
        <v>3036</v>
      </c>
      <c r="AU487" s="311" t="s">
        <v>1368</v>
      </c>
      <c r="AV487" s="17">
        <v>60000</v>
      </c>
      <c r="AW487" s="134">
        <v>8000</v>
      </c>
      <c r="AX487" s="19"/>
    </row>
    <row r="488" spans="1:50" s="123" customFormat="1" ht="72" hidden="1" x14ac:dyDescent="0.2">
      <c r="A488" s="52" t="s">
        <v>47</v>
      </c>
      <c r="B488" s="52" t="s">
        <v>277</v>
      </c>
      <c r="C488" s="52" t="s">
        <v>276</v>
      </c>
      <c r="D488" s="52" t="s">
        <v>11</v>
      </c>
      <c r="E488" s="52" t="s">
        <v>454</v>
      </c>
      <c r="F488" s="121" t="s">
        <v>2058</v>
      </c>
      <c r="G488" s="52" t="s">
        <v>788</v>
      </c>
      <c r="H488" s="71" t="s">
        <v>340</v>
      </c>
      <c r="I488" s="71" t="s">
        <v>273</v>
      </c>
      <c r="J488" s="122">
        <v>108000</v>
      </c>
      <c r="K488" s="249" t="s">
        <v>137</v>
      </c>
      <c r="L488" s="78"/>
      <c r="M488" s="78"/>
      <c r="N488" s="439"/>
      <c r="O488" s="19" t="s">
        <v>3804</v>
      </c>
      <c r="P488" s="48">
        <v>23096</v>
      </c>
      <c r="Q488" s="19" t="s">
        <v>3791</v>
      </c>
      <c r="R488" s="19" t="s">
        <v>29</v>
      </c>
      <c r="S488" s="19" t="s">
        <v>3792</v>
      </c>
      <c r="T488" s="19"/>
      <c r="U488" s="19"/>
      <c r="V488" s="19" t="s">
        <v>3793</v>
      </c>
      <c r="W488" s="17">
        <v>96000</v>
      </c>
      <c r="X488" s="18" t="s">
        <v>1182</v>
      </c>
      <c r="Y488" s="128">
        <v>23124</v>
      </c>
      <c r="Z488" s="17">
        <v>96000</v>
      </c>
      <c r="AA488" s="19">
        <v>7014210599</v>
      </c>
      <c r="AB488" s="48">
        <v>23111</v>
      </c>
      <c r="AC488" s="48">
        <v>23111</v>
      </c>
      <c r="AD488" s="17">
        <v>96000</v>
      </c>
      <c r="AE488" s="20" t="s">
        <v>3794</v>
      </c>
      <c r="AF488" s="54" t="s">
        <v>3023</v>
      </c>
      <c r="AG488" s="54" t="s">
        <v>3544</v>
      </c>
      <c r="AH488" s="54" t="s">
        <v>3472</v>
      </c>
      <c r="AI488" s="54" t="s">
        <v>2456</v>
      </c>
      <c r="AJ488" s="54"/>
      <c r="AK488" s="54" t="s">
        <v>1342</v>
      </c>
      <c r="AL488" s="52" t="s">
        <v>1571</v>
      </c>
      <c r="AM488" s="52" t="s">
        <v>3553</v>
      </c>
      <c r="AN488" s="119">
        <v>96000</v>
      </c>
      <c r="AO488" s="119"/>
      <c r="AP488" s="119">
        <f t="shared" si="16"/>
        <v>12000</v>
      </c>
      <c r="AQ488" s="311" t="s">
        <v>1343</v>
      </c>
      <c r="AR488" s="311" t="s">
        <v>1344</v>
      </c>
      <c r="AS488" s="311" t="s">
        <v>3036</v>
      </c>
      <c r="AT488" s="311" t="s">
        <v>3036</v>
      </c>
      <c r="AU488" s="311" t="s">
        <v>1368</v>
      </c>
      <c r="AV488" s="17">
        <v>108000</v>
      </c>
      <c r="AW488" s="134">
        <v>12000</v>
      </c>
      <c r="AX488" s="19"/>
    </row>
    <row r="489" spans="1:50" s="123" customFormat="1" ht="72" hidden="1" x14ac:dyDescent="0.2">
      <c r="A489" s="52" t="s">
        <v>47</v>
      </c>
      <c r="B489" s="52" t="s">
        <v>277</v>
      </c>
      <c r="C489" s="52" t="s">
        <v>276</v>
      </c>
      <c r="D489" s="52" t="s">
        <v>11</v>
      </c>
      <c r="E489" s="52" t="s">
        <v>454</v>
      </c>
      <c r="F489" s="121" t="s">
        <v>2059</v>
      </c>
      <c r="G489" s="52" t="s">
        <v>789</v>
      </c>
      <c r="H489" s="71" t="s">
        <v>303</v>
      </c>
      <c r="I489" s="71" t="s">
        <v>274</v>
      </c>
      <c r="J489" s="122">
        <v>70000</v>
      </c>
      <c r="K489" s="249" t="s">
        <v>137</v>
      </c>
      <c r="L489" s="78"/>
      <c r="M489" s="78"/>
      <c r="N489" s="439"/>
      <c r="O489" s="19" t="s">
        <v>3805</v>
      </c>
      <c r="P489" s="48">
        <v>23096</v>
      </c>
      <c r="Q489" s="19" t="s">
        <v>3791</v>
      </c>
      <c r="R489" s="19" t="s">
        <v>29</v>
      </c>
      <c r="S489" s="19" t="s">
        <v>3792</v>
      </c>
      <c r="T489" s="19"/>
      <c r="U489" s="19"/>
      <c r="V489" s="19" t="s">
        <v>3793</v>
      </c>
      <c r="W489" s="17">
        <v>55000</v>
      </c>
      <c r="X489" s="18" t="s">
        <v>1182</v>
      </c>
      <c r="Y489" s="128">
        <v>23124</v>
      </c>
      <c r="Z489" s="17">
        <v>55000</v>
      </c>
      <c r="AA489" s="19">
        <v>7014210599</v>
      </c>
      <c r="AB489" s="48">
        <v>23111</v>
      </c>
      <c r="AC489" s="48">
        <v>23111</v>
      </c>
      <c r="AD489" s="17">
        <v>55000</v>
      </c>
      <c r="AE489" s="20" t="s">
        <v>3794</v>
      </c>
      <c r="AF489" s="54" t="s">
        <v>3023</v>
      </c>
      <c r="AG489" s="54" t="s">
        <v>3544</v>
      </c>
      <c r="AH489" s="54" t="s">
        <v>3472</v>
      </c>
      <c r="AI489" s="54" t="s">
        <v>2456</v>
      </c>
      <c r="AJ489" s="54"/>
      <c r="AK489" s="54" t="s">
        <v>1342</v>
      </c>
      <c r="AL489" s="52" t="s">
        <v>1571</v>
      </c>
      <c r="AM489" s="52" t="s">
        <v>3553</v>
      </c>
      <c r="AN489" s="119">
        <v>55000</v>
      </c>
      <c r="AO489" s="119"/>
      <c r="AP489" s="119">
        <f t="shared" si="16"/>
        <v>15000</v>
      </c>
      <c r="AQ489" s="311" t="s">
        <v>1343</v>
      </c>
      <c r="AR489" s="311" t="s">
        <v>1344</v>
      </c>
      <c r="AS489" s="311" t="s">
        <v>3036</v>
      </c>
      <c r="AT489" s="311" t="s">
        <v>3036</v>
      </c>
      <c r="AU489" s="311" t="s">
        <v>1368</v>
      </c>
      <c r="AV489" s="17">
        <v>70000</v>
      </c>
      <c r="AW489" s="134">
        <v>15000</v>
      </c>
      <c r="AX489" s="19"/>
    </row>
    <row r="490" spans="1:50" s="123" customFormat="1" ht="72" hidden="1" x14ac:dyDescent="0.2">
      <c r="A490" s="52" t="s">
        <v>47</v>
      </c>
      <c r="B490" s="52" t="s">
        <v>277</v>
      </c>
      <c r="C490" s="52" t="s">
        <v>276</v>
      </c>
      <c r="D490" s="52" t="s">
        <v>11</v>
      </c>
      <c r="E490" s="52" t="s">
        <v>454</v>
      </c>
      <c r="F490" s="121" t="s">
        <v>2060</v>
      </c>
      <c r="G490" s="52" t="s">
        <v>790</v>
      </c>
      <c r="H490" s="71" t="s">
        <v>297</v>
      </c>
      <c r="I490" s="71" t="s">
        <v>268</v>
      </c>
      <c r="J490" s="122">
        <v>64000</v>
      </c>
      <c r="K490" s="249" t="s">
        <v>137</v>
      </c>
      <c r="L490" s="78"/>
      <c r="M490" s="78"/>
      <c r="N490" s="439"/>
      <c r="O490" s="19" t="s">
        <v>3806</v>
      </c>
      <c r="P490" s="68">
        <v>23096</v>
      </c>
      <c r="Q490" s="19" t="s">
        <v>3791</v>
      </c>
      <c r="R490" s="19" t="s">
        <v>29</v>
      </c>
      <c r="S490" s="19" t="s">
        <v>3792</v>
      </c>
      <c r="T490" s="19"/>
      <c r="U490" s="19"/>
      <c r="V490" s="19" t="s">
        <v>3793</v>
      </c>
      <c r="W490" s="17">
        <v>60800</v>
      </c>
      <c r="X490" s="18" t="s">
        <v>1182</v>
      </c>
      <c r="Y490" s="128">
        <v>23124</v>
      </c>
      <c r="Z490" s="17">
        <v>60800</v>
      </c>
      <c r="AA490" s="19">
        <v>7014210599</v>
      </c>
      <c r="AB490" s="48">
        <v>23111</v>
      </c>
      <c r="AC490" s="48">
        <v>23111</v>
      </c>
      <c r="AD490" s="17">
        <v>60800</v>
      </c>
      <c r="AE490" s="20" t="s">
        <v>3794</v>
      </c>
      <c r="AF490" s="54" t="s">
        <v>3023</v>
      </c>
      <c r="AG490" s="54" t="s">
        <v>3544</v>
      </c>
      <c r="AH490" s="54" t="s">
        <v>3472</v>
      </c>
      <c r="AI490" s="54" t="s">
        <v>2456</v>
      </c>
      <c r="AJ490" s="54"/>
      <c r="AK490" s="54" t="s">
        <v>1342</v>
      </c>
      <c r="AL490" s="52" t="s">
        <v>1571</v>
      </c>
      <c r="AM490" s="52" t="s">
        <v>3553</v>
      </c>
      <c r="AN490" s="119">
        <v>60800</v>
      </c>
      <c r="AO490" s="119"/>
      <c r="AP490" s="119">
        <f t="shared" si="16"/>
        <v>3200</v>
      </c>
      <c r="AQ490" s="311" t="s">
        <v>1343</v>
      </c>
      <c r="AR490" s="311" t="s">
        <v>1344</v>
      </c>
      <c r="AS490" s="311" t="s">
        <v>3036</v>
      </c>
      <c r="AT490" s="311" t="s">
        <v>3036</v>
      </c>
      <c r="AU490" s="311" t="s">
        <v>1368</v>
      </c>
      <c r="AV490" s="17">
        <v>64000</v>
      </c>
      <c r="AW490" s="134">
        <v>3200</v>
      </c>
      <c r="AX490" s="19"/>
    </row>
    <row r="491" spans="1:50" s="123" customFormat="1" ht="72" hidden="1" x14ac:dyDescent="0.2">
      <c r="A491" s="52" t="s">
        <v>47</v>
      </c>
      <c r="B491" s="52" t="s">
        <v>277</v>
      </c>
      <c r="C491" s="52" t="s">
        <v>276</v>
      </c>
      <c r="D491" s="52" t="s">
        <v>11</v>
      </c>
      <c r="E491" s="52" t="s">
        <v>454</v>
      </c>
      <c r="F491" s="121" t="s">
        <v>2061</v>
      </c>
      <c r="G491" s="52" t="s">
        <v>791</v>
      </c>
      <c r="H491" s="71" t="s">
        <v>459</v>
      </c>
      <c r="I491" s="71" t="s">
        <v>268</v>
      </c>
      <c r="J491" s="122">
        <v>60000</v>
      </c>
      <c r="K491" s="249" t="s">
        <v>137</v>
      </c>
      <c r="L491" s="78"/>
      <c r="M491" s="78"/>
      <c r="N491" s="439"/>
      <c r="O491" s="19" t="s">
        <v>3807</v>
      </c>
      <c r="P491" s="68">
        <v>23096</v>
      </c>
      <c r="Q491" s="19" t="s">
        <v>3791</v>
      </c>
      <c r="R491" s="19" t="s">
        <v>29</v>
      </c>
      <c r="S491" s="19" t="s">
        <v>3792</v>
      </c>
      <c r="T491" s="19"/>
      <c r="U491" s="19"/>
      <c r="V491" s="19" t="s">
        <v>3793</v>
      </c>
      <c r="W491" s="17">
        <v>51400</v>
      </c>
      <c r="X491" s="18" t="s">
        <v>1182</v>
      </c>
      <c r="Y491" s="128">
        <v>23124</v>
      </c>
      <c r="Z491" s="17">
        <v>51400</v>
      </c>
      <c r="AA491" s="19">
        <v>7014210599</v>
      </c>
      <c r="AB491" s="48">
        <v>23111</v>
      </c>
      <c r="AC491" s="48">
        <v>23111</v>
      </c>
      <c r="AD491" s="17">
        <v>51400</v>
      </c>
      <c r="AE491" s="20" t="s">
        <v>3794</v>
      </c>
      <c r="AF491" s="54" t="s">
        <v>3023</v>
      </c>
      <c r="AG491" s="54" t="s">
        <v>3544</v>
      </c>
      <c r="AH491" s="54" t="s">
        <v>3472</v>
      </c>
      <c r="AI491" s="54" t="s">
        <v>2456</v>
      </c>
      <c r="AJ491" s="54"/>
      <c r="AK491" s="54" t="s">
        <v>1342</v>
      </c>
      <c r="AL491" s="52" t="s">
        <v>1571</v>
      </c>
      <c r="AM491" s="52" t="s">
        <v>3553</v>
      </c>
      <c r="AN491" s="119">
        <v>51400</v>
      </c>
      <c r="AO491" s="119"/>
      <c r="AP491" s="119">
        <f t="shared" si="16"/>
        <v>8600</v>
      </c>
      <c r="AQ491" s="311" t="s">
        <v>1343</v>
      </c>
      <c r="AR491" s="311" t="s">
        <v>1344</v>
      </c>
      <c r="AS491" s="311" t="s">
        <v>3036</v>
      </c>
      <c r="AT491" s="311" t="s">
        <v>3036</v>
      </c>
      <c r="AU491" s="311" t="s">
        <v>1368</v>
      </c>
      <c r="AV491" s="17">
        <v>60000</v>
      </c>
      <c r="AW491" s="134">
        <v>8600</v>
      </c>
      <c r="AX491" s="19"/>
    </row>
    <row r="492" spans="1:50" s="123" customFormat="1" ht="72" hidden="1" x14ac:dyDescent="0.2">
      <c r="A492" s="52" t="s">
        <v>47</v>
      </c>
      <c r="B492" s="52" t="s">
        <v>277</v>
      </c>
      <c r="C492" s="52" t="s">
        <v>276</v>
      </c>
      <c r="D492" s="52" t="s">
        <v>21</v>
      </c>
      <c r="E492" s="52" t="s">
        <v>454</v>
      </c>
      <c r="F492" s="121" t="s">
        <v>2062</v>
      </c>
      <c r="G492" s="52" t="s">
        <v>792</v>
      </c>
      <c r="H492" s="71" t="s">
        <v>269</v>
      </c>
      <c r="I492" s="71" t="s">
        <v>271</v>
      </c>
      <c r="J492" s="122">
        <v>25200</v>
      </c>
      <c r="K492" s="78"/>
      <c r="L492" s="78"/>
      <c r="M492" s="249" t="s">
        <v>137</v>
      </c>
      <c r="N492" s="439"/>
      <c r="O492" s="19" t="s">
        <v>1345</v>
      </c>
      <c r="P492" s="68">
        <v>242212</v>
      </c>
      <c r="Q492" s="19" t="s">
        <v>1346</v>
      </c>
      <c r="R492" s="19" t="s">
        <v>1347</v>
      </c>
      <c r="S492" s="19" t="s">
        <v>1348</v>
      </c>
      <c r="T492" s="19" t="s">
        <v>1349</v>
      </c>
      <c r="U492" s="19"/>
      <c r="V492" s="19" t="s">
        <v>3024</v>
      </c>
      <c r="W492" s="17">
        <v>25200</v>
      </c>
      <c r="X492" s="18" t="s">
        <v>1182</v>
      </c>
      <c r="Y492" s="128">
        <v>23117</v>
      </c>
      <c r="Z492" s="17">
        <v>25200</v>
      </c>
      <c r="AA492" s="19">
        <v>7014149325</v>
      </c>
      <c r="AB492" s="48">
        <v>23097</v>
      </c>
      <c r="AC492" s="48">
        <v>23097</v>
      </c>
      <c r="AD492" s="17">
        <v>25200</v>
      </c>
      <c r="AE492" s="20" t="s">
        <v>2457</v>
      </c>
      <c r="AF492" s="54" t="s">
        <v>3025</v>
      </c>
      <c r="AG492" s="52" t="s">
        <v>3544</v>
      </c>
      <c r="AH492" s="52" t="s">
        <v>3475</v>
      </c>
      <c r="AI492" s="54" t="s">
        <v>2457</v>
      </c>
      <c r="AJ492" s="54"/>
      <c r="AK492" s="54" t="s">
        <v>1350</v>
      </c>
      <c r="AL492" s="54" t="s">
        <v>1570</v>
      </c>
      <c r="AM492" s="52" t="s">
        <v>3553</v>
      </c>
      <c r="AN492" s="119"/>
      <c r="AO492" s="119">
        <v>25200</v>
      </c>
      <c r="AP492" s="119">
        <f t="shared" si="16"/>
        <v>0</v>
      </c>
      <c r="AQ492" s="311" t="s">
        <v>1343</v>
      </c>
      <c r="AR492" s="311" t="s">
        <v>1344</v>
      </c>
      <c r="AS492" s="311" t="s">
        <v>3037</v>
      </c>
      <c r="AT492" s="311" t="s">
        <v>3037</v>
      </c>
      <c r="AU492" s="311" t="s">
        <v>3036</v>
      </c>
      <c r="AV492" s="336">
        <v>25200</v>
      </c>
      <c r="AW492" s="311"/>
      <c r="AX492" s="311"/>
    </row>
    <row r="493" spans="1:50" s="123" customFormat="1" ht="72" hidden="1" x14ac:dyDescent="0.2">
      <c r="A493" s="52" t="s">
        <v>47</v>
      </c>
      <c r="B493" s="52" t="s">
        <v>277</v>
      </c>
      <c r="C493" s="52" t="s">
        <v>276</v>
      </c>
      <c r="D493" s="52" t="s">
        <v>21</v>
      </c>
      <c r="E493" s="52" t="s">
        <v>454</v>
      </c>
      <c r="F493" s="121" t="s">
        <v>2063</v>
      </c>
      <c r="G493" s="52" t="s">
        <v>793</v>
      </c>
      <c r="H493" s="71" t="s">
        <v>272</v>
      </c>
      <c r="I493" s="71" t="s">
        <v>275</v>
      </c>
      <c r="J493" s="122">
        <v>39000</v>
      </c>
      <c r="K493" s="78"/>
      <c r="L493" s="78"/>
      <c r="M493" s="249" t="s">
        <v>137</v>
      </c>
      <c r="N493" s="439"/>
      <c r="O493" s="19" t="s">
        <v>1345</v>
      </c>
      <c r="P493" s="68">
        <v>242212</v>
      </c>
      <c r="Q493" s="19" t="s">
        <v>1346</v>
      </c>
      <c r="R493" s="19" t="s">
        <v>1347</v>
      </c>
      <c r="S493" s="19" t="s">
        <v>1348</v>
      </c>
      <c r="T493" s="19" t="s">
        <v>1349</v>
      </c>
      <c r="U493" s="19"/>
      <c r="V493" s="19" t="s">
        <v>3024</v>
      </c>
      <c r="W493" s="17">
        <v>39000</v>
      </c>
      <c r="X493" s="18" t="s">
        <v>1182</v>
      </c>
      <c r="Y493" s="128">
        <v>23117</v>
      </c>
      <c r="Z493" s="17">
        <v>39000</v>
      </c>
      <c r="AA493" s="19">
        <v>7014149325</v>
      </c>
      <c r="AB493" s="48">
        <v>23097</v>
      </c>
      <c r="AC493" s="48">
        <v>23097</v>
      </c>
      <c r="AD493" s="17">
        <v>39000</v>
      </c>
      <c r="AE493" s="20" t="s">
        <v>2457</v>
      </c>
      <c r="AF493" s="54" t="s">
        <v>3025</v>
      </c>
      <c r="AG493" s="52" t="s">
        <v>3544</v>
      </c>
      <c r="AH493" s="52" t="s">
        <v>3475</v>
      </c>
      <c r="AI493" s="54" t="s">
        <v>2457</v>
      </c>
      <c r="AJ493" s="54"/>
      <c r="AK493" s="54" t="s">
        <v>1350</v>
      </c>
      <c r="AL493" s="54" t="s">
        <v>1570</v>
      </c>
      <c r="AM493" s="52" t="s">
        <v>3553</v>
      </c>
      <c r="AN493" s="122"/>
      <c r="AO493" s="122">
        <v>39000</v>
      </c>
      <c r="AP493" s="119">
        <f t="shared" si="16"/>
        <v>0</v>
      </c>
      <c r="AQ493" s="311" t="s">
        <v>1343</v>
      </c>
      <c r="AR493" s="311" t="s">
        <v>1344</v>
      </c>
      <c r="AS493" s="311" t="s">
        <v>3038</v>
      </c>
      <c r="AT493" s="311" t="s">
        <v>3038</v>
      </c>
      <c r="AU493" s="311" t="s">
        <v>3036</v>
      </c>
      <c r="AV493" s="336">
        <v>39000</v>
      </c>
      <c r="AW493" s="311"/>
      <c r="AX493" s="311"/>
    </row>
    <row r="494" spans="1:50" s="123" customFormat="1" ht="72" hidden="1" x14ac:dyDescent="0.2">
      <c r="A494" s="52" t="s">
        <v>47</v>
      </c>
      <c r="B494" s="52" t="s">
        <v>277</v>
      </c>
      <c r="C494" s="52" t="s">
        <v>276</v>
      </c>
      <c r="D494" s="52" t="s">
        <v>286</v>
      </c>
      <c r="E494" s="52" t="s">
        <v>454</v>
      </c>
      <c r="F494" s="121" t="s">
        <v>2064</v>
      </c>
      <c r="G494" s="52" t="s">
        <v>794</v>
      </c>
      <c r="H494" s="71" t="s">
        <v>795</v>
      </c>
      <c r="I494" s="71" t="s">
        <v>274</v>
      </c>
      <c r="J494" s="122">
        <v>250000</v>
      </c>
      <c r="K494" s="78"/>
      <c r="L494" s="78"/>
      <c r="M494" s="249" t="s">
        <v>137</v>
      </c>
      <c r="N494" s="439"/>
      <c r="O494" s="19" t="s">
        <v>1351</v>
      </c>
      <c r="P494" s="68">
        <v>242212</v>
      </c>
      <c r="Q494" s="19" t="s">
        <v>1346</v>
      </c>
      <c r="R494" s="19" t="s">
        <v>1347</v>
      </c>
      <c r="S494" s="19" t="s">
        <v>1348</v>
      </c>
      <c r="T494" s="19"/>
      <c r="U494" s="19"/>
      <c r="V494" s="19" t="s">
        <v>3024</v>
      </c>
      <c r="W494" s="17">
        <v>250000</v>
      </c>
      <c r="X494" s="18" t="s">
        <v>1182</v>
      </c>
      <c r="Y494" s="128">
        <v>242263</v>
      </c>
      <c r="Z494" s="17">
        <v>250000</v>
      </c>
      <c r="AA494" s="19">
        <v>7014182086</v>
      </c>
      <c r="AB494" s="48">
        <v>23097</v>
      </c>
      <c r="AC494" s="48">
        <v>23097</v>
      </c>
      <c r="AD494" s="17">
        <v>250000</v>
      </c>
      <c r="AE494" s="20" t="s">
        <v>2457</v>
      </c>
      <c r="AF494" s="54" t="s">
        <v>3025</v>
      </c>
      <c r="AG494" s="52" t="s">
        <v>3544</v>
      </c>
      <c r="AH494" s="52" t="s">
        <v>3475</v>
      </c>
      <c r="AI494" s="54" t="s">
        <v>2457</v>
      </c>
      <c r="AJ494" s="54"/>
      <c r="AK494" s="54" t="s">
        <v>1350</v>
      </c>
      <c r="AL494" s="54" t="s">
        <v>1570</v>
      </c>
      <c r="AM494" s="52" t="s">
        <v>3553</v>
      </c>
      <c r="AN494" s="122"/>
      <c r="AO494" s="122">
        <v>250000</v>
      </c>
      <c r="AP494" s="119">
        <f t="shared" si="16"/>
        <v>0</v>
      </c>
      <c r="AQ494" s="311" t="s">
        <v>1343</v>
      </c>
      <c r="AR494" s="311" t="s">
        <v>1344</v>
      </c>
      <c r="AS494" s="311" t="s">
        <v>3039</v>
      </c>
      <c r="AT494" s="311" t="s">
        <v>3039</v>
      </c>
      <c r="AU494" s="311" t="s">
        <v>3036</v>
      </c>
      <c r="AV494" s="336">
        <v>250000</v>
      </c>
      <c r="AW494" s="311"/>
      <c r="AX494" s="311"/>
    </row>
    <row r="495" spans="1:50" s="123" customFormat="1" ht="72" hidden="1" x14ac:dyDescent="0.2">
      <c r="A495" s="52" t="s">
        <v>47</v>
      </c>
      <c r="B495" s="52" t="s">
        <v>277</v>
      </c>
      <c r="C495" s="52" t="s">
        <v>276</v>
      </c>
      <c r="D495" s="52" t="s">
        <v>286</v>
      </c>
      <c r="E495" s="52" t="s">
        <v>454</v>
      </c>
      <c r="F495" s="121" t="s">
        <v>2065</v>
      </c>
      <c r="G495" s="52" t="s">
        <v>796</v>
      </c>
      <c r="H495" s="71" t="s">
        <v>270</v>
      </c>
      <c r="I495" s="71" t="s">
        <v>271</v>
      </c>
      <c r="J495" s="122">
        <v>20000</v>
      </c>
      <c r="K495" s="78"/>
      <c r="L495" s="78"/>
      <c r="M495" s="249" t="s">
        <v>137</v>
      </c>
      <c r="N495" s="439"/>
      <c r="O495" s="19" t="s">
        <v>1351</v>
      </c>
      <c r="P495" s="68">
        <v>242212</v>
      </c>
      <c r="Q495" s="19" t="s">
        <v>1346</v>
      </c>
      <c r="R495" s="19" t="s">
        <v>1347</v>
      </c>
      <c r="S495" s="19" t="s">
        <v>1348</v>
      </c>
      <c r="T495" s="19"/>
      <c r="U495" s="19"/>
      <c r="V495" s="19" t="s">
        <v>3024</v>
      </c>
      <c r="W495" s="17">
        <v>20000</v>
      </c>
      <c r="X495" s="18" t="s">
        <v>1182</v>
      </c>
      <c r="Y495" s="128">
        <v>242263</v>
      </c>
      <c r="Z495" s="17">
        <v>20000</v>
      </c>
      <c r="AA495" s="19">
        <v>7014182086</v>
      </c>
      <c r="AB495" s="48">
        <v>23097</v>
      </c>
      <c r="AC495" s="48">
        <v>23097</v>
      </c>
      <c r="AD495" s="17">
        <v>20000</v>
      </c>
      <c r="AE495" s="20" t="s">
        <v>2457</v>
      </c>
      <c r="AF495" s="54" t="s">
        <v>3025</v>
      </c>
      <c r="AG495" s="52" t="s">
        <v>3544</v>
      </c>
      <c r="AH495" s="52" t="s">
        <v>3475</v>
      </c>
      <c r="AI495" s="54" t="s">
        <v>2457</v>
      </c>
      <c r="AJ495" s="54"/>
      <c r="AK495" s="54" t="s">
        <v>1350</v>
      </c>
      <c r="AL495" s="54" t="s">
        <v>1570</v>
      </c>
      <c r="AM495" s="52" t="s">
        <v>3553</v>
      </c>
      <c r="AN495" s="122"/>
      <c r="AO495" s="122">
        <v>20000</v>
      </c>
      <c r="AP495" s="119">
        <f t="shared" si="16"/>
        <v>0</v>
      </c>
      <c r="AQ495" s="311" t="s">
        <v>1343</v>
      </c>
      <c r="AR495" s="311" t="s">
        <v>1344</v>
      </c>
      <c r="AS495" s="311" t="s">
        <v>3040</v>
      </c>
      <c r="AT495" s="311" t="s">
        <v>3040</v>
      </c>
      <c r="AU495" s="311" t="s">
        <v>3036</v>
      </c>
      <c r="AV495" s="336">
        <v>20000</v>
      </c>
      <c r="AW495" s="311"/>
      <c r="AX495" s="311"/>
    </row>
    <row r="496" spans="1:50" s="123" customFormat="1" ht="72" hidden="1" x14ac:dyDescent="0.2">
      <c r="A496" s="52" t="s">
        <v>47</v>
      </c>
      <c r="B496" s="52" t="s">
        <v>277</v>
      </c>
      <c r="C496" s="52" t="s">
        <v>276</v>
      </c>
      <c r="D496" s="52" t="s">
        <v>13</v>
      </c>
      <c r="E496" s="52" t="s">
        <v>454</v>
      </c>
      <c r="F496" s="121" t="s">
        <v>2066</v>
      </c>
      <c r="G496" s="52" t="s">
        <v>797</v>
      </c>
      <c r="H496" s="71" t="s">
        <v>319</v>
      </c>
      <c r="I496" s="71" t="s">
        <v>268</v>
      </c>
      <c r="J496" s="122">
        <v>60000</v>
      </c>
      <c r="K496" s="78"/>
      <c r="L496" s="78"/>
      <c r="M496" s="249" t="s">
        <v>137</v>
      </c>
      <c r="N496" s="439"/>
      <c r="O496" s="19" t="s">
        <v>1352</v>
      </c>
      <c r="P496" s="68">
        <v>242212</v>
      </c>
      <c r="Q496" s="19" t="s">
        <v>1346</v>
      </c>
      <c r="R496" s="19" t="s">
        <v>1347</v>
      </c>
      <c r="S496" s="19" t="s">
        <v>1348</v>
      </c>
      <c r="T496" s="19"/>
      <c r="U496" s="19"/>
      <c r="V496" s="19" t="s">
        <v>3024</v>
      </c>
      <c r="W496" s="17">
        <v>60000</v>
      </c>
      <c r="X496" s="18" t="s">
        <v>1182</v>
      </c>
      <c r="Y496" s="128">
        <v>242263</v>
      </c>
      <c r="Z496" s="17">
        <v>60000</v>
      </c>
      <c r="AA496" s="19">
        <v>7014182069</v>
      </c>
      <c r="AB496" s="48">
        <v>23097</v>
      </c>
      <c r="AC496" s="48">
        <v>23097</v>
      </c>
      <c r="AD496" s="17">
        <v>60000</v>
      </c>
      <c r="AE496" s="20" t="s">
        <v>2457</v>
      </c>
      <c r="AF496" s="54" t="s">
        <v>3025</v>
      </c>
      <c r="AG496" s="52" t="s">
        <v>3544</v>
      </c>
      <c r="AH496" s="52" t="s">
        <v>3475</v>
      </c>
      <c r="AI496" s="54" t="s">
        <v>2457</v>
      </c>
      <c r="AJ496" s="54"/>
      <c r="AK496" s="54" t="s">
        <v>1350</v>
      </c>
      <c r="AL496" s="54" t="s">
        <v>1570</v>
      </c>
      <c r="AM496" s="52" t="s">
        <v>3553</v>
      </c>
      <c r="AN496" s="122"/>
      <c r="AO496" s="122">
        <v>60000</v>
      </c>
      <c r="AP496" s="119">
        <f t="shared" si="16"/>
        <v>0</v>
      </c>
      <c r="AQ496" s="311" t="s">
        <v>1343</v>
      </c>
      <c r="AR496" s="311" t="s">
        <v>1344</v>
      </c>
      <c r="AS496" s="311" t="s">
        <v>3041</v>
      </c>
      <c r="AT496" s="311" t="s">
        <v>3041</v>
      </c>
      <c r="AU496" s="311" t="s">
        <v>3036</v>
      </c>
      <c r="AV496" s="336">
        <v>60000</v>
      </c>
      <c r="AW496" s="311"/>
      <c r="AX496" s="311"/>
    </row>
    <row r="497" spans="1:50" s="123" customFormat="1" ht="72" hidden="1" x14ac:dyDescent="0.2">
      <c r="A497" s="52" t="s">
        <v>47</v>
      </c>
      <c r="B497" s="52" t="s">
        <v>277</v>
      </c>
      <c r="C497" s="52" t="s">
        <v>276</v>
      </c>
      <c r="D497" s="52" t="s">
        <v>13</v>
      </c>
      <c r="E497" s="52" t="s">
        <v>454</v>
      </c>
      <c r="F497" s="121" t="s">
        <v>2067</v>
      </c>
      <c r="G497" s="52" t="s">
        <v>798</v>
      </c>
      <c r="H497" s="71" t="s">
        <v>501</v>
      </c>
      <c r="I497" s="71" t="s">
        <v>274</v>
      </c>
      <c r="J497" s="122">
        <v>70000</v>
      </c>
      <c r="K497" s="78"/>
      <c r="L497" s="78"/>
      <c r="M497" s="249" t="s">
        <v>137</v>
      </c>
      <c r="N497" s="439"/>
      <c r="O497" s="19" t="s">
        <v>1352</v>
      </c>
      <c r="P497" s="68">
        <v>242212</v>
      </c>
      <c r="Q497" s="19" t="s">
        <v>1346</v>
      </c>
      <c r="R497" s="19" t="s">
        <v>1347</v>
      </c>
      <c r="S497" s="19" t="s">
        <v>1348</v>
      </c>
      <c r="T497" s="19"/>
      <c r="U497" s="19"/>
      <c r="V497" s="19" t="s">
        <v>3024</v>
      </c>
      <c r="W497" s="17">
        <v>70000</v>
      </c>
      <c r="X497" s="18" t="s">
        <v>1182</v>
      </c>
      <c r="Y497" s="128">
        <v>242263</v>
      </c>
      <c r="Z497" s="17">
        <v>70000</v>
      </c>
      <c r="AA497" s="19">
        <v>7014182069</v>
      </c>
      <c r="AB497" s="48">
        <v>23097</v>
      </c>
      <c r="AC497" s="48">
        <v>23097</v>
      </c>
      <c r="AD497" s="17">
        <v>70000</v>
      </c>
      <c r="AE497" s="20" t="s">
        <v>2457</v>
      </c>
      <c r="AF497" s="54" t="s">
        <v>3025</v>
      </c>
      <c r="AG497" s="52" t="s">
        <v>3544</v>
      </c>
      <c r="AH497" s="52" t="s">
        <v>3475</v>
      </c>
      <c r="AI497" s="54" t="s">
        <v>2457</v>
      </c>
      <c r="AJ497" s="54"/>
      <c r="AK497" s="54" t="s">
        <v>1350</v>
      </c>
      <c r="AL497" s="54" t="s">
        <v>1570</v>
      </c>
      <c r="AM497" s="52" t="s">
        <v>3553</v>
      </c>
      <c r="AN497" s="122"/>
      <c r="AO497" s="122">
        <v>70000</v>
      </c>
      <c r="AP497" s="119">
        <f t="shared" si="16"/>
        <v>0</v>
      </c>
      <c r="AQ497" s="311" t="s">
        <v>1343</v>
      </c>
      <c r="AR497" s="311" t="s">
        <v>1344</v>
      </c>
      <c r="AS497" s="311" t="s">
        <v>3042</v>
      </c>
      <c r="AT497" s="311" t="s">
        <v>3042</v>
      </c>
      <c r="AU497" s="311" t="s">
        <v>3036</v>
      </c>
      <c r="AV497" s="336">
        <v>70000</v>
      </c>
      <c r="AW497" s="311"/>
      <c r="AX497" s="311"/>
    </row>
    <row r="498" spans="1:50" s="123" customFormat="1" ht="72" hidden="1" x14ac:dyDescent="0.2">
      <c r="A498" s="52" t="s">
        <v>47</v>
      </c>
      <c r="B498" s="52" t="s">
        <v>277</v>
      </c>
      <c r="C498" s="52" t="s">
        <v>276</v>
      </c>
      <c r="D498" s="52" t="s">
        <v>30</v>
      </c>
      <c r="E498" s="52" t="s">
        <v>454</v>
      </c>
      <c r="F498" s="121" t="s">
        <v>2068</v>
      </c>
      <c r="G498" s="52" t="s">
        <v>799</v>
      </c>
      <c r="H498" s="71" t="s">
        <v>319</v>
      </c>
      <c r="I498" s="71" t="s">
        <v>268</v>
      </c>
      <c r="J498" s="122">
        <v>22400</v>
      </c>
      <c r="K498" s="78"/>
      <c r="L498" s="78"/>
      <c r="M498" s="249" t="s">
        <v>137</v>
      </c>
      <c r="N498" s="439"/>
      <c r="O498" s="19" t="s">
        <v>1353</v>
      </c>
      <c r="P498" s="68">
        <v>242208</v>
      </c>
      <c r="Q498" s="19" t="s">
        <v>1354</v>
      </c>
      <c r="R498" s="19" t="s">
        <v>1347</v>
      </c>
      <c r="S498" s="19" t="s">
        <v>1348</v>
      </c>
      <c r="T498" s="19" t="s">
        <v>1355</v>
      </c>
      <c r="U498" s="19"/>
      <c r="V498" s="19" t="s">
        <v>3026</v>
      </c>
      <c r="W498" s="17">
        <v>22400</v>
      </c>
      <c r="X498" s="18" t="s">
        <v>1182</v>
      </c>
      <c r="Y498" s="128">
        <v>242248</v>
      </c>
      <c r="Z498" s="17">
        <v>22400</v>
      </c>
      <c r="AA498" s="19">
        <v>7014183444</v>
      </c>
      <c r="AB498" s="48">
        <v>23097</v>
      </c>
      <c r="AC498" s="48">
        <v>23097</v>
      </c>
      <c r="AD498" s="17">
        <v>22400</v>
      </c>
      <c r="AE498" s="20" t="s">
        <v>2457</v>
      </c>
      <c r="AF498" s="54" t="s">
        <v>3025</v>
      </c>
      <c r="AG498" s="52" t="s">
        <v>3544</v>
      </c>
      <c r="AH498" s="52" t="s">
        <v>3475</v>
      </c>
      <c r="AI498" s="54" t="s">
        <v>2457</v>
      </c>
      <c r="AJ498" s="54"/>
      <c r="AK498" s="54" t="s">
        <v>1350</v>
      </c>
      <c r="AL498" s="54" t="s">
        <v>1570</v>
      </c>
      <c r="AM498" s="52" t="s">
        <v>3553</v>
      </c>
      <c r="AN498" s="122"/>
      <c r="AO498" s="122">
        <v>22400</v>
      </c>
      <c r="AP498" s="119">
        <f t="shared" si="16"/>
        <v>0</v>
      </c>
      <c r="AQ498" s="311" t="s">
        <v>1343</v>
      </c>
      <c r="AR498" s="311" t="s">
        <v>1344</v>
      </c>
      <c r="AS498" s="311" t="s">
        <v>3043</v>
      </c>
      <c r="AT498" s="311" t="s">
        <v>3043</v>
      </c>
      <c r="AU498" s="311" t="s">
        <v>3036</v>
      </c>
      <c r="AV498" s="336">
        <v>22400</v>
      </c>
      <c r="AW498" s="311"/>
      <c r="AX498" s="311"/>
    </row>
    <row r="499" spans="1:50" s="123" customFormat="1" ht="72" hidden="1" x14ac:dyDescent="0.2">
      <c r="A499" s="52" t="s">
        <v>47</v>
      </c>
      <c r="B499" s="52" t="s">
        <v>277</v>
      </c>
      <c r="C499" s="52" t="s">
        <v>276</v>
      </c>
      <c r="D499" s="52" t="s">
        <v>30</v>
      </c>
      <c r="E499" s="52" t="s">
        <v>454</v>
      </c>
      <c r="F499" s="121" t="s">
        <v>2069</v>
      </c>
      <c r="G499" s="52" t="s">
        <v>800</v>
      </c>
      <c r="H499" s="71" t="s">
        <v>270</v>
      </c>
      <c r="I499" s="71" t="s">
        <v>801</v>
      </c>
      <c r="J499" s="122">
        <v>5400</v>
      </c>
      <c r="K499" s="78"/>
      <c r="L499" s="78"/>
      <c r="M499" s="249" t="s">
        <v>137</v>
      </c>
      <c r="N499" s="439"/>
      <c r="O499" s="19" t="s">
        <v>1353</v>
      </c>
      <c r="P499" s="68">
        <v>242208</v>
      </c>
      <c r="Q499" s="19" t="s">
        <v>1354</v>
      </c>
      <c r="R499" s="19" t="s">
        <v>1347</v>
      </c>
      <c r="S499" s="19" t="s">
        <v>1348</v>
      </c>
      <c r="T499" s="19" t="s">
        <v>1356</v>
      </c>
      <c r="U499" s="19"/>
      <c r="V499" s="19" t="s">
        <v>3026</v>
      </c>
      <c r="W499" s="17">
        <v>5200</v>
      </c>
      <c r="X499" s="18" t="s">
        <v>1182</v>
      </c>
      <c r="Y499" s="128">
        <v>242248</v>
      </c>
      <c r="Z499" s="17">
        <v>5200</v>
      </c>
      <c r="AA499" s="19">
        <v>7014183444</v>
      </c>
      <c r="AB499" s="48">
        <v>23097</v>
      </c>
      <c r="AC499" s="48">
        <v>23097</v>
      </c>
      <c r="AD499" s="17">
        <v>5200</v>
      </c>
      <c r="AE499" s="20" t="s">
        <v>2457</v>
      </c>
      <c r="AF499" s="54" t="s">
        <v>3025</v>
      </c>
      <c r="AG499" s="52" t="s">
        <v>3544</v>
      </c>
      <c r="AH499" s="52" t="s">
        <v>3475</v>
      </c>
      <c r="AI499" s="54" t="s">
        <v>2457</v>
      </c>
      <c r="AJ499" s="54"/>
      <c r="AK499" s="54" t="s">
        <v>1350</v>
      </c>
      <c r="AL499" s="54" t="s">
        <v>1570</v>
      </c>
      <c r="AM499" s="52" t="s">
        <v>3553</v>
      </c>
      <c r="AN499" s="119"/>
      <c r="AO499" s="119">
        <v>5200</v>
      </c>
      <c r="AP499" s="119">
        <f t="shared" si="16"/>
        <v>200</v>
      </c>
      <c r="AQ499" s="311" t="s">
        <v>1343</v>
      </c>
      <c r="AR499" s="311" t="s">
        <v>1344</v>
      </c>
      <c r="AS499" s="311" t="s">
        <v>3044</v>
      </c>
      <c r="AT499" s="311" t="s">
        <v>3044</v>
      </c>
      <c r="AU499" s="311" t="s">
        <v>3036</v>
      </c>
      <c r="AV499" s="336">
        <v>5200</v>
      </c>
      <c r="AW499" s="384">
        <v>200</v>
      </c>
      <c r="AX499" s="311"/>
    </row>
    <row r="500" spans="1:50" s="123" customFormat="1" ht="72" hidden="1" x14ac:dyDescent="0.2">
      <c r="A500" s="52" t="s">
        <v>47</v>
      </c>
      <c r="B500" s="52" t="s">
        <v>277</v>
      </c>
      <c r="C500" s="52" t="s">
        <v>276</v>
      </c>
      <c r="D500" s="52" t="s">
        <v>30</v>
      </c>
      <c r="E500" s="52" t="s">
        <v>454</v>
      </c>
      <c r="F500" s="121" t="s">
        <v>2070</v>
      </c>
      <c r="G500" s="52" t="s">
        <v>802</v>
      </c>
      <c r="H500" s="71" t="s">
        <v>269</v>
      </c>
      <c r="I500" s="71" t="s">
        <v>803</v>
      </c>
      <c r="J500" s="122">
        <v>25400</v>
      </c>
      <c r="K500" s="78"/>
      <c r="L500" s="78"/>
      <c r="M500" s="249" t="s">
        <v>137</v>
      </c>
      <c r="N500" s="439"/>
      <c r="O500" s="19" t="s">
        <v>1353</v>
      </c>
      <c r="P500" s="68">
        <v>242208</v>
      </c>
      <c r="Q500" s="19" t="s">
        <v>1354</v>
      </c>
      <c r="R500" s="19" t="s">
        <v>1347</v>
      </c>
      <c r="S500" s="19" t="s">
        <v>1348</v>
      </c>
      <c r="T500" s="19" t="s">
        <v>1357</v>
      </c>
      <c r="U500" s="19"/>
      <c r="V500" s="19" t="s">
        <v>3026</v>
      </c>
      <c r="W500" s="17">
        <v>17600</v>
      </c>
      <c r="X500" s="18" t="s">
        <v>1182</v>
      </c>
      <c r="Y500" s="128">
        <v>242248</v>
      </c>
      <c r="Z500" s="17">
        <v>17600</v>
      </c>
      <c r="AA500" s="19">
        <v>7014183444</v>
      </c>
      <c r="AB500" s="48">
        <v>23097</v>
      </c>
      <c r="AC500" s="48">
        <v>23097</v>
      </c>
      <c r="AD500" s="17">
        <v>17600</v>
      </c>
      <c r="AE500" s="20" t="s">
        <v>2457</v>
      </c>
      <c r="AF500" s="54" t="s">
        <v>3025</v>
      </c>
      <c r="AG500" s="52" t="s">
        <v>3544</v>
      </c>
      <c r="AH500" s="52" t="s">
        <v>3475</v>
      </c>
      <c r="AI500" s="54" t="s">
        <v>2457</v>
      </c>
      <c r="AJ500" s="54"/>
      <c r="AK500" s="54" t="s">
        <v>1350</v>
      </c>
      <c r="AL500" s="54" t="s">
        <v>1570</v>
      </c>
      <c r="AM500" s="52" t="s">
        <v>3553</v>
      </c>
      <c r="AN500" s="119"/>
      <c r="AO500" s="119">
        <v>17600</v>
      </c>
      <c r="AP500" s="119">
        <f t="shared" si="16"/>
        <v>7800</v>
      </c>
      <c r="AQ500" s="311" t="s">
        <v>1343</v>
      </c>
      <c r="AR500" s="311" t="s">
        <v>1344</v>
      </c>
      <c r="AS500" s="311" t="s">
        <v>3045</v>
      </c>
      <c r="AT500" s="311" t="s">
        <v>3045</v>
      </c>
      <c r="AU500" s="311" t="s">
        <v>3036</v>
      </c>
      <c r="AV500" s="336">
        <v>17600</v>
      </c>
      <c r="AW500" s="384">
        <v>7800</v>
      </c>
      <c r="AX500" s="311"/>
    </row>
    <row r="501" spans="1:50" s="123" customFormat="1" ht="72" hidden="1" x14ac:dyDescent="0.2">
      <c r="A501" s="52" t="s">
        <v>47</v>
      </c>
      <c r="B501" s="52" t="s">
        <v>277</v>
      </c>
      <c r="C501" s="52" t="s">
        <v>276</v>
      </c>
      <c r="D501" s="52" t="s">
        <v>30</v>
      </c>
      <c r="E501" s="52" t="s">
        <v>454</v>
      </c>
      <c r="F501" s="121" t="s">
        <v>2071</v>
      </c>
      <c r="G501" s="52" t="s">
        <v>804</v>
      </c>
      <c r="H501" s="71" t="s">
        <v>269</v>
      </c>
      <c r="I501" s="71" t="s">
        <v>803</v>
      </c>
      <c r="J501" s="122">
        <v>21800</v>
      </c>
      <c r="K501" s="78"/>
      <c r="L501" s="78"/>
      <c r="M501" s="249" t="s">
        <v>137</v>
      </c>
      <c r="N501" s="439"/>
      <c r="O501" s="19" t="s">
        <v>1353</v>
      </c>
      <c r="P501" s="68">
        <v>242208</v>
      </c>
      <c r="Q501" s="19" t="s">
        <v>1354</v>
      </c>
      <c r="R501" s="19" t="s">
        <v>1347</v>
      </c>
      <c r="S501" s="19" t="s">
        <v>1348</v>
      </c>
      <c r="T501" s="19" t="s">
        <v>1357</v>
      </c>
      <c r="U501" s="19"/>
      <c r="V501" s="19" t="s">
        <v>3026</v>
      </c>
      <c r="W501" s="17">
        <v>17600</v>
      </c>
      <c r="X501" s="18" t="s">
        <v>1182</v>
      </c>
      <c r="Y501" s="128">
        <v>242248</v>
      </c>
      <c r="Z501" s="17">
        <v>17600</v>
      </c>
      <c r="AA501" s="19">
        <v>7014183444</v>
      </c>
      <c r="AB501" s="48">
        <v>23097</v>
      </c>
      <c r="AC501" s="48">
        <v>23097</v>
      </c>
      <c r="AD501" s="17">
        <v>17600</v>
      </c>
      <c r="AE501" s="20" t="s">
        <v>2457</v>
      </c>
      <c r="AF501" s="54" t="s">
        <v>3025</v>
      </c>
      <c r="AG501" s="52" t="s">
        <v>3544</v>
      </c>
      <c r="AH501" s="52" t="s">
        <v>3475</v>
      </c>
      <c r="AI501" s="54" t="s">
        <v>2457</v>
      </c>
      <c r="AJ501" s="54"/>
      <c r="AK501" s="54" t="s">
        <v>1350</v>
      </c>
      <c r="AL501" s="54" t="s">
        <v>1570</v>
      </c>
      <c r="AM501" s="52" t="s">
        <v>3553</v>
      </c>
      <c r="AN501" s="119"/>
      <c r="AO501" s="119">
        <v>17600</v>
      </c>
      <c r="AP501" s="119">
        <f t="shared" si="16"/>
        <v>4200</v>
      </c>
      <c r="AQ501" s="311" t="s">
        <v>1343</v>
      </c>
      <c r="AR501" s="311" t="s">
        <v>1344</v>
      </c>
      <c r="AS501" s="311" t="s">
        <v>3046</v>
      </c>
      <c r="AT501" s="311" t="s">
        <v>3046</v>
      </c>
      <c r="AU501" s="311" t="s">
        <v>3036</v>
      </c>
      <c r="AV501" s="336">
        <v>17600</v>
      </c>
      <c r="AW501" s="384">
        <v>4200</v>
      </c>
      <c r="AX501" s="311"/>
    </row>
    <row r="502" spans="1:50" s="123" customFormat="1" ht="72" hidden="1" x14ac:dyDescent="0.2">
      <c r="A502" s="52" t="s">
        <v>47</v>
      </c>
      <c r="B502" s="52" t="s">
        <v>277</v>
      </c>
      <c r="C502" s="52" t="s">
        <v>276</v>
      </c>
      <c r="D502" s="52" t="s">
        <v>18</v>
      </c>
      <c r="E502" s="52" t="s">
        <v>454</v>
      </c>
      <c r="F502" s="121" t="s">
        <v>2072</v>
      </c>
      <c r="G502" s="52" t="s">
        <v>805</v>
      </c>
      <c r="H502" s="71" t="s">
        <v>270</v>
      </c>
      <c r="I502" s="71" t="s">
        <v>274</v>
      </c>
      <c r="J502" s="122">
        <v>100000</v>
      </c>
      <c r="K502" s="249" t="s">
        <v>137</v>
      </c>
      <c r="L502" s="78"/>
      <c r="M502" s="78"/>
      <c r="N502" s="439"/>
      <c r="O502" s="19" t="s">
        <v>3808</v>
      </c>
      <c r="P502" s="68">
        <v>23108</v>
      </c>
      <c r="Q502" s="19" t="s">
        <v>3809</v>
      </c>
      <c r="R502" s="19" t="s">
        <v>29</v>
      </c>
      <c r="S502" s="19" t="s">
        <v>60</v>
      </c>
      <c r="T502" s="19"/>
      <c r="U502" s="19"/>
      <c r="V502" s="19" t="s">
        <v>3810</v>
      </c>
      <c r="W502" s="17">
        <v>100000</v>
      </c>
      <c r="X502" s="18" t="s">
        <v>1182</v>
      </c>
      <c r="Y502" s="128">
        <v>23138</v>
      </c>
      <c r="Z502" s="17">
        <v>100000</v>
      </c>
      <c r="AA502" s="19">
        <v>7014284074</v>
      </c>
      <c r="AB502" s="19"/>
      <c r="AC502" s="19"/>
      <c r="AD502" s="17">
        <v>100000</v>
      </c>
      <c r="AE502" s="20" t="s">
        <v>3023</v>
      </c>
      <c r="AF502" s="54" t="s">
        <v>3027</v>
      </c>
      <c r="AG502" s="54" t="s">
        <v>3541</v>
      </c>
      <c r="AH502" s="54" t="s">
        <v>3470</v>
      </c>
      <c r="AI502" s="52" t="s">
        <v>2456</v>
      </c>
      <c r="AJ502" s="52"/>
      <c r="AK502" s="54" t="s">
        <v>1358</v>
      </c>
      <c r="AL502" s="52" t="s">
        <v>1568</v>
      </c>
      <c r="AM502" s="52" t="s">
        <v>3553</v>
      </c>
      <c r="AN502" s="122">
        <v>100000</v>
      </c>
      <c r="AO502" s="119"/>
      <c r="AP502" s="119">
        <f t="shared" si="16"/>
        <v>0</v>
      </c>
      <c r="AQ502" s="311" t="s">
        <v>1343</v>
      </c>
      <c r="AR502" s="311" t="s">
        <v>1344</v>
      </c>
      <c r="AS502" s="311" t="s">
        <v>3047</v>
      </c>
      <c r="AT502" s="311" t="s">
        <v>3047</v>
      </c>
      <c r="AU502" s="311" t="s">
        <v>3048</v>
      </c>
      <c r="AV502" s="336">
        <v>100000</v>
      </c>
      <c r="AW502" s="311"/>
      <c r="AX502" s="311"/>
    </row>
    <row r="503" spans="1:50" s="123" customFormat="1" ht="72" hidden="1" x14ac:dyDescent="0.2">
      <c r="A503" s="52" t="s">
        <v>47</v>
      </c>
      <c r="B503" s="52" t="s">
        <v>277</v>
      </c>
      <c r="C503" s="52" t="s">
        <v>276</v>
      </c>
      <c r="D503" s="52" t="s">
        <v>18</v>
      </c>
      <c r="E503" s="52" t="s">
        <v>454</v>
      </c>
      <c r="F503" s="121" t="s">
        <v>2073</v>
      </c>
      <c r="G503" s="52" t="s">
        <v>806</v>
      </c>
      <c r="H503" s="71" t="s">
        <v>270</v>
      </c>
      <c r="I503" s="71" t="s">
        <v>268</v>
      </c>
      <c r="J503" s="122">
        <v>100000</v>
      </c>
      <c r="K503" s="249" t="s">
        <v>137</v>
      </c>
      <c r="L503" s="78"/>
      <c r="M503" s="78"/>
      <c r="N503" s="439"/>
      <c r="O503" s="19" t="s">
        <v>3808</v>
      </c>
      <c r="P503" s="68">
        <v>23108</v>
      </c>
      <c r="Q503" s="19" t="s">
        <v>3809</v>
      </c>
      <c r="R503" s="19" t="s">
        <v>29</v>
      </c>
      <c r="S503" s="19" t="s">
        <v>60</v>
      </c>
      <c r="T503" s="19"/>
      <c r="U503" s="19"/>
      <c r="V503" s="19" t="s">
        <v>3810</v>
      </c>
      <c r="W503" s="17">
        <v>99900</v>
      </c>
      <c r="X503" s="18" t="s">
        <v>1182</v>
      </c>
      <c r="Y503" s="128">
        <v>23138</v>
      </c>
      <c r="Z503" s="17">
        <v>99900</v>
      </c>
      <c r="AA503" s="19">
        <v>7014284074</v>
      </c>
      <c r="AB503" s="19"/>
      <c r="AC503" s="19"/>
      <c r="AD503" s="17">
        <v>99900</v>
      </c>
      <c r="AE503" s="20" t="s">
        <v>3023</v>
      </c>
      <c r="AF503" s="54" t="s">
        <v>3027</v>
      </c>
      <c r="AG503" s="54" t="s">
        <v>3541</v>
      </c>
      <c r="AH503" s="54" t="s">
        <v>3470</v>
      </c>
      <c r="AI503" s="52" t="s">
        <v>2456</v>
      </c>
      <c r="AJ503" s="52"/>
      <c r="AK503" s="54" t="s">
        <v>1358</v>
      </c>
      <c r="AL503" s="52" t="s">
        <v>1568</v>
      </c>
      <c r="AM503" s="52" t="s">
        <v>3553</v>
      </c>
      <c r="AN503" s="119">
        <v>99900</v>
      </c>
      <c r="AO503" s="119"/>
      <c r="AP503" s="119">
        <f t="shared" si="16"/>
        <v>100</v>
      </c>
      <c r="AQ503" s="311" t="s">
        <v>1343</v>
      </c>
      <c r="AR503" s="311" t="s">
        <v>1344</v>
      </c>
      <c r="AS503" s="311" t="s">
        <v>3047</v>
      </c>
      <c r="AT503" s="311" t="s">
        <v>3047</v>
      </c>
      <c r="AU503" s="311" t="s">
        <v>3048</v>
      </c>
      <c r="AV503" s="336">
        <v>100000</v>
      </c>
      <c r="AW503" s="311"/>
      <c r="AX503" s="311"/>
    </row>
    <row r="504" spans="1:50" s="123" customFormat="1" ht="72" hidden="1" x14ac:dyDescent="0.2">
      <c r="A504" s="52" t="s">
        <v>47</v>
      </c>
      <c r="B504" s="52" t="s">
        <v>277</v>
      </c>
      <c r="C504" s="52" t="s">
        <v>276</v>
      </c>
      <c r="D504" s="52" t="s">
        <v>18</v>
      </c>
      <c r="E504" s="52" t="s">
        <v>454</v>
      </c>
      <c r="F504" s="121" t="s">
        <v>2074</v>
      </c>
      <c r="G504" s="52" t="s">
        <v>807</v>
      </c>
      <c r="H504" s="71" t="s">
        <v>270</v>
      </c>
      <c r="I504" s="71" t="s">
        <v>268</v>
      </c>
      <c r="J504" s="122">
        <v>200000</v>
      </c>
      <c r="K504" s="249" t="s">
        <v>137</v>
      </c>
      <c r="L504" s="78"/>
      <c r="M504" s="78"/>
      <c r="N504" s="439"/>
      <c r="O504" s="19" t="s">
        <v>3808</v>
      </c>
      <c r="P504" s="68">
        <v>23108</v>
      </c>
      <c r="Q504" s="19" t="s">
        <v>3809</v>
      </c>
      <c r="R504" s="19" t="s">
        <v>29</v>
      </c>
      <c r="S504" s="19" t="s">
        <v>60</v>
      </c>
      <c r="T504" s="19"/>
      <c r="U504" s="19"/>
      <c r="V504" s="19" t="s">
        <v>3810</v>
      </c>
      <c r="W504" s="17">
        <v>200000</v>
      </c>
      <c r="X504" s="18" t="s">
        <v>1182</v>
      </c>
      <c r="Y504" s="128">
        <v>23138</v>
      </c>
      <c r="Z504" s="17">
        <v>200000</v>
      </c>
      <c r="AA504" s="19">
        <v>7014284074</v>
      </c>
      <c r="AB504" s="19"/>
      <c r="AC504" s="19"/>
      <c r="AD504" s="17">
        <v>200000</v>
      </c>
      <c r="AE504" s="20" t="s">
        <v>3023</v>
      </c>
      <c r="AF504" s="54" t="s">
        <v>3027</v>
      </c>
      <c r="AG504" s="54" t="s">
        <v>3541</v>
      </c>
      <c r="AH504" s="54" t="s">
        <v>3470</v>
      </c>
      <c r="AI504" s="52" t="s">
        <v>2456</v>
      </c>
      <c r="AJ504" s="52"/>
      <c r="AK504" s="54" t="s">
        <v>1358</v>
      </c>
      <c r="AL504" s="52" t="s">
        <v>1568</v>
      </c>
      <c r="AM504" s="52" t="s">
        <v>3553</v>
      </c>
      <c r="AN504" s="122">
        <v>200000</v>
      </c>
      <c r="AO504" s="119"/>
      <c r="AP504" s="119">
        <f t="shared" si="16"/>
        <v>0</v>
      </c>
      <c r="AQ504" s="311" t="s">
        <v>1343</v>
      </c>
      <c r="AR504" s="311" t="s">
        <v>1344</v>
      </c>
      <c r="AS504" s="311" t="s">
        <v>3047</v>
      </c>
      <c r="AT504" s="311" t="s">
        <v>3047</v>
      </c>
      <c r="AU504" s="311" t="s">
        <v>3048</v>
      </c>
      <c r="AV504" s="336">
        <v>200000</v>
      </c>
      <c r="AW504" s="311"/>
      <c r="AX504" s="311"/>
    </row>
    <row r="505" spans="1:50" s="123" customFormat="1" ht="72" hidden="1" x14ac:dyDescent="0.2">
      <c r="A505" s="52" t="s">
        <v>47</v>
      </c>
      <c r="B505" s="52" t="s">
        <v>277</v>
      </c>
      <c r="C505" s="52" t="s">
        <v>276</v>
      </c>
      <c r="D505" s="52" t="s">
        <v>18</v>
      </c>
      <c r="E505" s="52" t="s">
        <v>454</v>
      </c>
      <c r="F505" s="121" t="s">
        <v>2075</v>
      </c>
      <c r="G505" s="52" t="s">
        <v>808</v>
      </c>
      <c r="H505" s="71" t="s">
        <v>269</v>
      </c>
      <c r="I505" s="71" t="s">
        <v>271</v>
      </c>
      <c r="J505" s="122">
        <v>78000</v>
      </c>
      <c r="K505" s="78"/>
      <c r="L505" s="78"/>
      <c r="M505" s="249" t="s">
        <v>137</v>
      </c>
      <c r="N505" s="439"/>
      <c r="O505" s="19" t="s">
        <v>1359</v>
      </c>
      <c r="P505" s="68">
        <v>242212</v>
      </c>
      <c r="Q505" s="19" t="s">
        <v>1360</v>
      </c>
      <c r="R505" s="19" t="s">
        <v>1347</v>
      </c>
      <c r="S505" s="19" t="s">
        <v>1361</v>
      </c>
      <c r="T505" s="19"/>
      <c r="U505" s="19"/>
      <c r="V505" s="19" t="s">
        <v>3028</v>
      </c>
      <c r="W505" s="17">
        <v>78000</v>
      </c>
      <c r="X505" s="18" t="s">
        <v>1182</v>
      </c>
      <c r="Y505" s="128">
        <v>242262</v>
      </c>
      <c r="Z505" s="17">
        <v>78000</v>
      </c>
      <c r="AA505" s="19">
        <v>7014141430</v>
      </c>
      <c r="AB505" s="128">
        <v>242233</v>
      </c>
      <c r="AC505" s="128">
        <v>242233</v>
      </c>
      <c r="AD505" s="17">
        <v>78000</v>
      </c>
      <c r="AE505" s="20" t="s">
        <v>2457</v>
      </c>
      <c r="AF505" s="54" t="s">
        <v>2457</v>
      </c>
      <c r="AG505" s="54" t="s">
        <v>3544</v>
      </c>
      <c r="AH505" s="52" t="s">
        <v>2457</v>
      </c>
      <c r="AI505" s="52" t="s">
        <v>2457</v>
      </c>
      <c r="AJ505" s="52"/>
      <c r="AK505" s="54" t="s">
        <v>1350</v>
      </c>
      <c r="AL505" s="54" t="s">
        <v>1570</v>
      </c>
      <c r="AM505" s="52" t="s">
        <v>3552</v>
      </c>
      <c r="AN505" s="119"/>
      <c r="AO505" s="122">
        <v>78000</v>
      </c>
      <c r="AP505" s="119">
        <f t="shared" si="16"/>
        <v>0</v>
      </c>
      <c r="AQ505" s="311" t="s">
        <v>1343</v>
      </c>
      <c r="AR505" s="311" t="s">
        <v>1344</v>
      </c>
      <c r="AS505" s="311" t="s">
        <v>3044</v>
      </c>
      <c r="AT505" s="311" t="s">
        <v>3046</v>
      </c>
      <c r="AU505" s="311" t="s">
        <v>3036</v>
      </c>
      <c r="AV505" s="336">
        <v>78000</v>
      </c>
      <c r="AW505" s="311"/>
      <c r="AX505" s="311"/>
    </row>
    <row r="506" spans="1:50" s="123" customFormat="1" ht="72" hidden="1" x14ac:dyDescent="0.2">
      <c r="A506" s="52" t="s">
        <v>47</v>
      </c>
      <c r="B506" s="52" t="s">
        <v>277</v>
      </c>
      <c r="C506" s="52" t="s">
        <v>276</v>
      </c>
      <c r="D506" s="52" t="s">
        <v>18</v>
      </c>
      <c r="E506" s="52" t="s">
        <v>454</v>
      </c>
      <c r="F506" s="121" t="s">
        <v>2076</v>
      </c>
      <c r="G506" s="52" t="s">
        <v>809</v>
      </c>
      <c r="H506" s="71" t="s">
        <v>270</v>
      </c>
      <c r="I506" s="71" t="s">
        <v>271</v>
      </c>
      <c r="J506" s="122">
        <v>70000</v>
      </c>
      <c r="K506" s="78"/>
      <c r="L506" s="78"/>
      <c r="M506" s="249" t="s">
        <v>137</v>
      </c>
      <c r="N506" s="439"/>
      <c r="O506" s="19" t="s">
        <v>1359</v>
      </c>
      <c r="P506" s="68">
        <v>242212</v>
      </c>
      <c r="Q506" s="19" t="s">
        <v>1360</v>
      </c>
      <c r="R506" s="19" t="s">
        <v>1347</v>
      </c>
      <c r="S506" s="19" t="s">
        <v>1361</v>
      </c>
      <c r="T506" s="19"/>
      <c r="U506" s="19"/>
      <c r="V506" s="19" t="s">
        <v>3028</v>
      </c>
      <c r="W506" s="17">
        <v>70000</v>
      </c>
      <c r="X506" s="18" t="s">
        <v>1182</v>
      </c>
      <c r="Y506" s="128">
        <v>242262</v>
      </c>
      <c r="Z506" s="17">
        <v>70000</v>
      </c>
      <c r="AA506" s="19">
        <v>7014141430</v>
      </c>
      <c r="AB506" s="128">
        <v>242233</v>
      </c>
      <c r="AC506" s="128">
        <v>242233</v>
      </c>
      <c r="AD506" s="17">
        <v>70000</v>
      </c>
      <c r="AE506" s="20" t="s">
        <v>2457</v>
      </c>
      <c r="AF506" s="54" t="s">
        <v>2457</v>
      </c>
      <c r="AG506" s="54" t="s">
        <v>3544</v>
      </c>
      <c r="AH506" s="52" t="s">
        <v>2457</v>
      </c>
      <c r="AI506" s="52" t="s">
        <v>2457</v>
      </c>
      <c r="AJ506" s="52"/>
      <c r="AK506" s="54" t="s">
        <v>1350</v>
      </c>
      <c r="AL506" s="54" t="s">
        <v>1570</v>
      </c>
      <c r="AM506" s="52" t="s">
        <v>3552</v>
      </c>
      <c r="AN506" s="119"/>
      <c r="AO506" s="122">
        <v>70000</v>
      </c>
      <c r="AP506" s="119">
        <f t="shared" si="16"/>
        <v>0</v>
      </c>
      <c r="AQ506" s="311" t="s">
        <v>1343</v>
      </c>
      <c r="AR506" s="311" t="s">
        <v>1344</v>
      </c>
      <c r="AS506" s="311" t="s">
        <v>3045</v>
      </c>
      <c r="AT506" s="311" t="s">
        <v>3046</v>
      </c>
      <c r="AU506" s="311" t="s">
        <v>3036</v>
      </c>
      <c r="AV506" s="336">
        <v>70000</v>
      </c>
      <c r="AW506" s="311"/>
      <c r="AX506" s="311"/>
    </row>
    <row r="507" spans="1:50" s="123" customFormat="1" ht="72" hidden="1" x14ac:dyDescent="0.2">
      <c r="A507" s="52" t="s">
        <v>47</v>
      </c>
      <c r="B507" s="52" t="s">
        <v>277</v>
      </c>
      <c r="C507" s="52" t="s">
        <v>276</v>
      </c>
      <c r="D507" s="52" t="s">
        <v>18</v>
      </c>
      <c r="E507" s="52" t="s">
        <v>454</v>
      </c>
      <c r="F507" s="121" t="s">
        <v>2077</v>
      </c>
      <c r="G507" s="52" t="s">
        <v>810</v>
      </c>
      <c r="H507" s="71" t="s">
        <v>269</v>
      </c>
      <c r="I507" s="71" t="s">
        <v>271</v>
      </c>
      <c r="J507" s="122">
        <v>98000</v>
      </c>
      <c r="K507" s="78"/>
      <c r="L507" s="78"/>
      <c r="M507" s="249" t="s">
        <v>137</v>
      </c>
      <c r="N507" s="439"/>
      <c r="O507" s="19" t="s">
        <v>1359</v>
      </c>
      <c r="P507" s="68">
        <v>242212</v>
      </c>
      <c r="Q507" s="19" t="s">
        <v>1360</v>
      </c>
      <c r="R507" s="19" t="s">
        <v>1347</v>
      </c>
      <c r="S507" s="19" t="s">
        <v>1361</v>
      </c>
      <c r="T507" s="19"/>
      <c r="U507" s="19"/>
      <c r="V507" s="19" t="s">
        <v>3028</v>
      </c>
      <c r="W507" s="17">
        <v>98000</v>
      </c>
      <c r="X507" s="18" t="s">
        <v>1182</v>
      </c>
      <c r="Y507" s="128">
        <v>242262</v>
      </c>
      <c r="Z507" s="17">
        <v>98000</v>
      </c>
      <c r="AA507" s="19">
        <v>7014141430</v>
      </c>
      <c r="AB507" s="128">
        <v>242233</v>
      </c>
      <c r="AC507" s="128">
        <v>242233</v>
      </c>
      <c r="AD507" s="17">
        <v>98000</v>
      </c>
      <c r="AE507" s="20" t="s">
        <v>2457</v>
      </c>
      <c r="AF507" s="54" t="s">
        <v>2457</v>
      </c>
      <c r="AG507" s="54" t="s">
        <v>3544</v>
      </c>
      <c r="AH507" s="52" t="s">
        <v>2457</v>
      </c>
      <c r="AI507" s="52" t="s">
        <v>2457</v>
      </c>
      <c r="AJ507" s="52"/>
      <c r="AK507" s="54" t="s">
        <v>1350</v>
      </c>
      <c r="AL507" s="54" t="s">
        <v>1570</v>
      </c>
      <c r="AM507" s="52" t="s">
        <v>3552</v>
      </c>
      <c r="AN507" s="119"/>
      <c r="AO507" s="122">
        <v>98000</v>
      </c>
      <c r="AP507" s="119">
        <f t="shared" si="16"/>
        <v>0</v>
      </c>
      <c r="AQ507" s="311" t="s">
        <v>1343</v>
      </c>
      <c r="AR507" s="311" t="s">
        <v>1344</v>
      </c>
      <c r="AS507" s="311" t="s">
        <v>3046</v>
      </c>
      <c r="AT507" s="311" t="s">
        <v>3046</v>
      </c>
      <c r="AU507" s="311" t="s">
        <v>3036</v>
      </c>
      <c r="AV507" s="336">
        <v>98000</v>
      </c>
      <c r="AW507" s="311"/>
      <c r="AX507" s="311"/>
    </row>
    <row r="508" spans="1:50" s="123" customFormat="1" ht="72" hidden="1" x14ac:dyDescent="0.2">
      <c r="A508" s="52" t="s">
        <v>47</v>
      </c>
      <c r="B508" s="52" t="s">
        <v>277</v>
      </c>
      <c r="C508" s="52" t="s">
        <v>276</v>
      </c>
      <c r="D508" s="52" t="s">
        <v>18</v>
      </c>
      <c r="E508" s="52" t="s">
        <v>454</v>
      </c>
      <c r="F508" s="121" t="s">
        <v>2078</v>
      </c>
      <c r="G508" s="52" t="s">
        <v>811</v>
      </c>
      <c r="H508" s="71" t="s">
        <v>270</v>
      </c>
      <c r="I508" s="71" t="s">
        <v>275</v>
      </c>
      <c r="J508" s="122">
        <v>100000</v>
      </c>
      <c r="K508" s="249" t="s">
        <v>137</v>
      </c>
      <c r="L508" s="78"/>
      <c r="M508" s="78"/>
      <c r="N508" s="439"/>
      <c r="O508" s="19" t="s">
        <v>3808</v>
      </c>
      <c r="P508" s="68">
        <v>23108</v>
      </c>
      <c r="Q508" s="19" t="s">
        <v>3809</v>
      </c>
      <c r="R508" s="19" t="s">
        <v>29</v>
      </c>
      <c r="S508" s="19" t="s">
        <v>60</v>
      </c>
      <c r="T508" s="19"/>
      <c r="U508" s="19"/>
      <c r="V508" s="19" t="s">
        <v>3810</v>
      </c>
      <c r="W508" s="17">
        <v>100000</v>
      </c>
      <c r="X508" s="18" t="s">
        <v>1182</v>
      </c>
      <c r="Y508" s="128">
        <v>23138</v>
      </c>
      <c r="Z508" s="17">
        <v>100000</v>
      </c>
      <c r="AA508" s="19">
        <v>7014284074</v>
      </c>
      <c r="AB508" s="19"/>
      <c r="AC508" s="19"/>
      <c r="AD508" s="17">
        <v>100000</v>
      </c>
      <c r="AE508" s="20" t="s">
        <v>3023</v>
      </c>
      <c r="AF508" s="54" t="s">
        <v>3027</v>
      </c>
      <c r="AG508" s="54" t="s">
        <v>3541</v>
      </c>
      <c r="AH508" s="54" t="s">
        <v>3470</v>
      </c>
      <c r="AI508" s="52" t="s">
        <v>2456</v>
      </c>
      <c r="AJ508" s="52"/>
      <c r="AK508" s="54" t="s">
        <v>1358</v>
      </c>
      <c r="AL508" s="52" t="s">
        <v>1568</v>
      </c>
      <c r="AM508" s="52" t="s">
        <v>3553</v>
      </c>
      <c r="AN508" s="122">
        <v>100000</v>
      </c>
      <c r="AO508" s="119"/>
      <c r="AP508" s="119">
        <f t="shared" si="16"/>
        <v>0</v>
      </c>
      <c r="AQ508" s="311" t="s">
        <v>1343</v>
      </c>
      <c r="AR508" s="311" t="s">
        <v>1344</v>
      </c>
      <c r="AS508" s="311" t="s">
        <v>3047</v>
      </c>
      <c r="AT508" s="311" t="s">
        <v>3047</v>
      </c>
      <c r="AU508" s="311" t="s">
        <v>3048</v>
      </c>
      <c r="AV508" s="336">
        <v>100000</v>
      </c>
      <c r="AW508" s="311"/>
      <c r="AX508" s="311"/>
    </row>
    <row r="509" spans="1:50" s="123" customFormat="1" ht="72" hidden="1" x14ac:dyDescent="0.2">
      <c r="A509" s="52" t="s">
        <v>47</v>
      </c>
      <c r="B509" s="52" t="s">
        <v>277</v>
      </c>
      <c r="C509" s="52" t="s">
        <v>276</v>
      </c>
      <c r="D509" s="52" t="s">
        <v>18</v>
      </c>
      <c r="E509" s="52" t="s">
        <v>454</v>
      </c>
      <c r="F509" s="121" t="s">
        <v>2079</v>
      </c>
      <c r="G509" s="52" t="s">
        <v>812</v>
      </c>
      <c r="H509" s="71" t="s">
        <v>319</v>
      </c>
      <c r="I509" s="71" t="s">
        <v>631</v>
      </c>
      <c r="J509" s="122">
        <v>120000</v>
      </c>
      <c r="K509" s="249" t="s">
        <v>137</v>
      </c>
      <c r="L509" s="78"/>
      <c r="M509" s="78"/>
      <c r="N509" s="439"/>
      <c r="O509" s="19" t="s">
        <v>3808</v>
      </c>
      <c r="P509" s="68">
        <v>23108</v>
      </c>
      <c r="Q509" s="19" t="s">
        <v>3809</v>
      </c>
      <c r="R509" s="19" t="s">
        <v>29</v>
      </c>
      <c r="S509" s="19" t="s">
        <v>60</v>
      </c>
      <c r="T509" s="19"/>
      <c r="U509" s="19"/>
      <c r="V509" s="19" t="s">
        <v>3810</v>
      </c>
      <c r="W509" s="17">
        <v>120000</v>
      </c>
      <c r="X509" s="18" t="s">
        <v>1182</v>
      </c>
      <c r="Y509" s="128">
        <v>23138</v>
      </c>
      <c r="Z509" s="17">
        <v>120000</v>
      </c>
      <c r="AA509" s="19">
        <v>7014284074</v>
      </c>
      <c r="AB509" s="19"/>
      <c r="AC509" s="19"/>
      <c r="AD509" s="17">
        <v>120000</v>
      </c>
      <c r="AE509" s="20" t="s">
        <v>3023</v>
      </c>
      <c r="AF509" s="54" t="s">
        <v>3027</v>
      </c>
      <c r="AG509" s="54" t="s">
        <v>3541</v>
      </c>
      <c r="AH509" s="54" t="s">
        <v>3470</v>
      </c>
      <c r="AI509" s="52" t="s">
        <v>2456</v>
      </c>
      <c r="AJ509" s="52"/>
      <c r="AK509" s="54" t="s">
        <v>1358</v>
      </c>
      <c r="AL509" s="52" t="s">
        <v>1568</v>
      </c>
      <c r="AM509" s="52" t="s">
        <v>3553</v>
      </c>
      <c r="AN509" s="122">
        <v>120000</v>
      </c>
      <c r="AO509" s="119"/>
      <c r="AP509" s="119">
        <f t="shared" si="16"/>
        <v>0</v>
      </c>
      <c r="AQ509" s="311" t="s">
        <v>1343</v>
      </c>
      <c r="AR509" s="311" t="s">
        <v>1344</v>
      </c>
      <c r="AS509" s="311" t="s">
        <v>3047</v>
      </c>
      <c r="AT509" s="311" t="s">
        <v>3047</v>
      </c>
      <c r="AU509" s="311" t="s">
        <v>3048</v>
      </c>
      <c r="AV509" s="336">
        <v>120000</v>
      </c>
      <c r="AW509" s="311"/>
      <c r="AX509" s="311"/>
    </row>
    <row r="510" spans="1:50" s="123" customFormat="1" ht="72" hidden="1" x14ac:dyDescent="0.2">
      <c r="A510" s="52" t="s">
        <v>47</v>
      </c>
      <c r="B510" s="52" t="s">
        <v>277</v>
      </c>
      <c r="C510" s="52" t="s">
        <v>276</v>
      </c>
      <c r="D510" s="52" t="s">
        <v>18</v>
      </c>
      <c r="E510" s="52" t="s">
        <v>454</v>
      </c>
      <c r="F510" s="121" t="s">
        <v>2080</v>
      </c>
      <c r="G510" s="52" t="s">
        <v>813</v>
      </c>
      <c r="H510" s="71" t="s">
        <v>270</v>
      </c>
      <c r="I510" s="71" t="s">
        <v>275</v>
      </c>
      <c r="J510" s="122">
        <v>100000</v>
      </c>
      <c r="K510" s="249" t="s">
        <v>137</v>
      </c>
      <c r="L510" s="78"/>
      <c r="M510" s="78"/>
      <c r="N510" s="439"/>
      <c r="O510" s="19" t="s">
        <v>3808</v>
      </c>
      <c r="P510" s="68">
        <v>23108</v>
      </c>
      <c r="Q510" s="19" t="s">
        <v>3809</v>
      </c>
      <c r="R510" s="19" t="s">
        <v>29</v>
      </c>
      <c r="S510" s="19" t="s">
        <v>60</v>
      </c>
      <c r="T510" s="19"/>
      <c r="U510" s="19"/>
      <c r="V510" s="19" t="s">
        <v>3810</v>
      </c>
      <c r="W510" s="17">
        <v>98435</v>
      </c>
      <c r="X510" s="18" t="s">
        <v>1182</v>
      </c>
      <c r="Y510" s="128">
        <v>23138</v>
      </c>
      <c r="Z510" s="17">
        <v>98435</v>
      </c>
      <c r="AA510" s="19">
        <v>7014284074</v>
      </c>
      <c r="AB510" s="19"/>
      <c r="AC510" s="19"/>
      <c r="AD510" s="17">
        <v>98435</v>
      </c>
      <c r="AE510" s="20" t="s">
        <v>3023</v>
      </c>
      <c r="AF510" s="54" t="s">
        <v>3027</v>
      </c>
      <c r="AG510" s="54" t="s">
        <v>3541</v>
      </c>
      <c r="AH510" s="54" t="s">
        <v>3470</v>
      </c>
      <c r="AI510" s="52" t="s">
        <v>2456</v>
      </c>
      <c r="AJ510" s="52"/>
      <c r="AK510" s="54" t="s">
        <v>1358</v>
      </c>
      <c r="AL510" s="52" t="s">
        <v>1568</v>
      </c>
      <c r="AM510" s="52" t="s">
        <v>3553</v>
      </c>
      <c r="AN510" s="119">
        <v>98435</v>
      </c>
      <c r="AO510" s="119"/>
      <c r="AP510" s="119">
        <f t="shared" si="16"/>
        <v>1565</v>
      </c>
      <c r="AQ510" s="311" t="s">
        <v>1343</v>
      </c>
      <c r="AR510" s="311" t="s">
        <v>1344</v>
      </c>
      <c r="AS510" s="311" t="s">
        <v>3047</v>
      </c>
      <c r="AT510" s="311" t="s">
        <v>3047</v>
      </c>
      <c r="AU510" s="311" t="s">
        <v>3048</v>
      </c>
      <c r="AV510" s="336">
        <v>100000</v>
      </c>
      <c r="AW510" s="311"/>
      <c r="AX510" s="311"/>
    </row>
    <row r="511" spans="1:50" s="123" customFormat="1" ht="72" hidden="1" x14ac:dyDescent="0.2">
      <c r="A511" s="52" t="s">
        <v>47</v>
      </c>
      <c r="B511" s="52" t="s">
        <v>277</v>
      </c>
      <c r="C511" s="52" t="s">
        <v>276</v>
      </c>
      <c r="D511" s="52" t="s">
        <v>18</v>
      </c>
      <c r="E511" s="52" t="s">
        <v>454</v>
      </c>
      <c r="F511" s="121" t="s">
        <v>2081</v>
      </c>
      <c r="G511" s="52" t="s">
        <v>814</v>
      </c>
      <c r="H511" s="71" t="s">
        <v>270</v>
      </c>
      <c r="I511" s="71" t="s">
        <v>553</v>
      </c>
      <c r="J511" s="122">
        <v>80000</v>
      </c>
      <c r="K511" s="249" t="s">
        <v>137</v>
      </c>
      <c r="L511" s="78"/>
      <c r="M511" s="78"/>
      <c r="N511" s="439"/>
      <c r="O511" s="19" t="s">
        <v>3808</v>
      </c>
      <c r="P511" s="68">
        <v>23108</v>
      </c>
      <c r="Q511" s="19" t="s">
        <v>3809</v>
      </c>
      <c r="R511" s="19" t="s">
        <v>29</v>
      </c>
      <c r="S511" s="19" t="s">
        <v>60</v>
      </c>
      <c r="T511" s="19"/>
      <c r="U511" s="19"/>
      <c r="V511" s="19" t="s">
        <v>3810</v>
      </c>
      <c r="W511" s="17">
        <v>79000</v>
      </c>
      <c r="X511" s="18" t="s">
        <v>1182</v>
      </c>
      <c r="Y511" s="128">
        <v>23138</v>
      </c>
      <c r="Z511" s="17">
        <v>79000</v>
      </c>
      <c r="AA511" s="19">
        <v>7014284074</v>
      </c>
      <c r="AB511" s="19"/>
      <c r="AC511" s="19"/>
      <c r="AD511" s="17">
        <v>79000</v>
      </c>
      <c r="AE511" s="20" t="s">
        <v>3023</v>
      </c>
      <c r="AF511" s="54" t="s">
        <v>3027</v>
      </c>
      <c r="AG511" s="54" t="s">
        <v>3541</v>
      </c>
      <c r="AH511" s="54" t="s">
        <v>3470</v>
      </c>
      <c r="AI511" s="52" t="s">
        <v>2456</v>
      </c>
      <c r="AJ511" s="52"/>
      <c r="AK511" s="54" t="s">
        <v>1358</v>
      </c>
      <c r="AL511" s="52" t="s">
        <v>1568</v>
      </c>
      <c r="AM511" s="52" t="s">
        <v>3553</v>
      </c>
      <c r="AN511" s="119">
        <v>79000</v>
      </c>
      <c r="AO511" s="119"/>
      <c r="AP511" s="119">
        <f t="shared" si="16"/>
        <v>1000</v>
      </c>
      <c r="AQ511" s="311" t="s">
        <v>1343</v>
      </c>
      <c r="AR511" s="311" t="s">
        <v>1344</v>
      </c>
      <c r="AS511" s="311" t="s">
        <v>3047</v>
      </c>
      <c r="AT511" s="311" t="s">
        <v>3047</v>
      </c>
      <c r="AU511" s="311" t="s">
        <v>3048</v>
      </c>
      <c r="AV511" s="336">
        <v>80000</v>
      </c>
      <c r="AW511" s="311"/>
      <c r="AX511" s="311"/>
    </row>
    <row r="512" spans="1:50" s="123" customFormat="1" ht="72" hidden="1" x14ac:dyDescent="0.2">
      <c r="A512" s="52" t="s">
        <v>47</v>
      </c>
      <c r="B512" s="52" t="s">
        <v>277</v>
      </c>
      <c r="C512" s="52" t="s">
        <v>276</v>
      </c>
      <c r="D512" s="52" t="s">
        <v>18</v>
      </c>
      <c r="E512" s="52" t="s">
        <v>454</v>
      </c>
      <c r="F512" s="121" t="s">
        <v>2082</v>
      </c>
      <c r="G512" s="52" t="s">
        <v>815</v>
      </c>
      <c r="H512" s="71" t="s">
        <v>269</v>
      </c>
      <c r="I512" s="71" t="s">
        <v>268</v>
      </c>
      <c r="J512" s="122">
        <v>100000</v>
      </c>
      <c r="K512" s="249" t="s">
        <v>137</v>
      </c>
      <c r="L512" s="78"/>
      <c r="M512" s="78"/>
      <c r="N512" s="439"/>
      <c r="O512" s="19" t="s">
        <v>3808</v>
      </c>
      <c r="P512" s="68">
        <v>23108</v>
      </c>
      <c r="Q512" s="19" t="s">
        <v>3809</v>
      </c>
      <c r="R512" s="19" t="s">
        <v>29</v>
      </c>
      <c r="S512" s="19" t="s">
        <v>60</v>
      </c>
      <c r="T512" s="19"/>
      <c r="U512" s="19"/>
      <c r="V512" s="19" t="s">
        <v>3810</v>
      </c>
      <c r="W512" s="17">
        <v>100000</v>
      </c>
      <c r="X512" s="18" t="s">
        <v>1182</v>
      </c>
      <c r="Y512" s="128">
        <v>23138</v>
      </c>
      <c r="Z512" s="17">
        <v>100000</v>
      </c>
      <c r="AA512" s="19">
        <v>7014284074</v>
      </c>
      <c r="AB512" s="19"/>
      <c r="AC512" s="19"/>
      <c r="AD512" s="17">
        <v>100000</v>
      </c>
      <c r="AE512" s="20" t="s">
        <v>3023</v>
      </c>
      <c r="AF512" s="54" t="s">
        <v>3027</v>
      </c>
      <c r="AG512" s="54" t="s">
        <v>3541</v>
      </c>
      <c r="AH512" s="54" t="s">
        <v>3470</v>
      </c>
      <c r="AI512" s="52" t="s">
        <v>2456</v>
      </c>
      <c r="AJ512" s="52"/>
      <c r="AK512" s="54" t="s">
        <v>1358</v>
      </c>
      <c r="AL512" s="52" t="s">
        <v>1568</v>
      </c>
      <c r="AM512" s="52" t="s">
        <v>3553</v>
      </c>
      <c r="AN512" s="122">
        <v>100000</v>
      </c>
      <c r="AO512" s="119"/>
      <c r="AP512" s="119">
        <f t="shared" si="16"/>
        <v>0</v>
      </c>
      <c r="AQ512" s="311" t="s">
        <v>1343</v>
      </c>
      <c r="AR512" s="311" t="s">
        <v>1344</v>
      </c>
      <c r="AS512" s="311" t="s">
        <v>3047</v>
      </c>
      <c r="AT512" s="311" t="s">
        <v>3047</v>
      </c>
      <c r="AU512" s="311" t="s">
        <v>3048</v>
      </c>
      <c r="AV512" s="336">
        <v>100000</v>
      </c>
      <c r="AW512" s="311"/>
      <c r="AX512" s="311"/>
    </row>
    <row r="513" spans="1:50" s="123" customFormat="1" ht="72" hidden="1" x14ac:dyDescent="0.2">
      <c r="A513" s="52" t="s">
        <v>47</v>
      </c>
      <c r="B513" s="52" t="s">
        <v>277</v>
      </c>
      <c r="C513" s="52" t="s">
        <v>276</v>
      </c>
      <c r="D513" s="52" t="s">
        <v>28</v>
      </c>
      <c r="E513" s="52" t="s">
        <v>454</v>
      </c>
      <c r="F513" s="121" t="s">
        <v>2083</v>
      </c>
      <c r="G513" s="52" t="s">
        <v>816</v>
      </c>
      <c r="H513" s="71" t="s">
        <v>270</v>
      </c>
      <c r="I513" s="71" t="s">
        <v>271</v>
      </c>
      <c r="J513" s="122">
        <v>30000</v>
      </c>
      <c r="K513" s="78"/>
      <c r="L513" s="78"/>
      <c r="M513" s="249" t="s">
        <v>137</v>
      </c>
      <c r="N513" s="439"/>
      <c r="O513" s="19" t="s">
        <v>3029</v>
      </c>
      <c r="P513" s="68">
        <v>242212</v>
      </c>
      <c r="Q513" s="19" t="s">
        <v>1362</v>
      </c>
      <c r="R513" s="19" t="s">
        <v>1347</v>
      </c>
      <c r="S513" s="19" t="s">
        <v>1363</v>
      </c>
      <c r="T513" s="19"/>
      <c r="U513" s="19"/>
      <c r="V513" s="19" t="s">
        <v>3024</v>
      </c>
      <c r="W513" s="17">
        <v>30000</v>
      </c>
      <c r="X513" s="18" t="s">
        <v>1182</v>
      </c>
      <c r="Y513" s="128">
        <v>23117</v>
      </c>
      <c r="Z513" s="17">
        <v>30000</v>
      </c>
      <c r="AA513" s="19">
        <v>7014182514</v>
      </c>
      <c r="AB513" s="48">
        <v>23097</v>
      </c>
      <c r="AC513" s="48">
        <v>23097</v>
      </c>
      <c r="AD513" s="17">
        <v>30000</v>
      </c>
      <c r="AE513" s="20" t="s">
        <v>2457</v>
      </c>
      <c r="AF513" s="54" t="s">
        <v>3025</v>
      </c>
      <c r="AG513" s="52" t="s">
        <v>3544</v>
      </c>
      <c r="AH513" s="52" t="s">
        <v>3475</v>
      </c>
      <c r="AI513" s="54" t="s">
        <v>2457</v>
      </c>
      <c r="AJ513" s="54"/>
      <c r="AK513" s="54" t="s">
        <v>1350</v>
      </c>
      <c r="AL513" s="54" t="s">
        <v>1570</v>
      </c>
      <c r="AM513" s="52" t="s">
        <v>3553</v>
      </c>
      <c r="AN513" s="122"/>
      <c r="AO513" s="122">
        <v>30000</v>
      </c>
      <c r="AP513" s="119">
        <f t="shared" si="16"/>
        <v>0</v>
      </c>
      <c r="AQ513" s="311" t="s">
        <v>1343</v>
      </c>
      <c r="AR513" s="311" t="s">
        <v>1344</v>
      </c>
      <c r="AS513" s="311" t="s">
        <v>3037</v>
      </c>
      <c r="AT513" s="311" t="s">
        <v>3037</v>
      </c>
      <c r="AU513" s="311" t="s">
        <v>3036</v>
      </c>
      <c r="AV513" s="336">
        <v>30000</v>
      </c>
      <c r="AW513" s="311"/>
      <c r="AX513" s="311"/>
    </row>
    <row r="514" spans="1:50" s="123" customFormat="1" ht="72" hidden="1" x14ac:dyDescent="0.2">
      <c r="A514" s="52" t="s">
        <v>47</v>
      </c>
      <c r="B514" s="52" t="s">
        <v>277</v>
      </c>
      <c r="C514" s="52" t="s">
        <v>276</v>
      </c>
      <c r="D514" s="52" t="s">
        <v>28</v>
      </c>
      <c r="E514" s="52" t="s">
        <v>454</v>
      </c>
      <c r="F514" s="121" t="s">
        <v>2084</v>
      </c>
      <c r="G514" s="52" t="s">
        <v>817</v>
      </c>
      <c r="H514" s="71" t="s">
        <v>270</v>
      </c>
      <c r="I514" s="71" t="s">
        <v>271</v>
      </c>
      <c r="J514" s="122">
        <v>5000</v>
      </c>
      <c r="K514" s="78"/>
      <c r="L514" s="78"/>
      <c r="M514" s="249" t="s">
        <v>137</v>
      </c>
      <c r="N514" s="439"/>
      <c r="O514" s="19" t="s">
        <v>3029</v>
      </c>
      <c r="P514" s="68">
        <v>242212</v>
      </c>
      <c r="Q514" s="19" t="s">
        <v>1362</v>
      </c>
      <c r="R514" s="19" t="s">
        <v>1347</v>
      </c>
      <c r="S514" s="19" t="s">
        <v>1363</v>
      </c>
      <c r="T514" s="19"/>
      <c r="U514" s="19"/>
      <c r="V514" s="19" t="s">
        <v>3024</v>
      </c>
      <c r="W514" s="17">
        <v>5000</v>
      </c>
      <c r="X514" s="18" t="s">
        <v>1182</v>
      </c>
      <c r="Y514" s="128">
        <v>23117</v>
      </c>
      <c r="Z514" s="17">
        <v>5000</v>
      </c>
      <c r="AA514" s="19">
        <v>7014182514</v>
      </c>
      <c r="AB514" s="48">
        <v>23097</v>
      </c>
      <c r="AC514" s="48">
        <v>23097</v>
      </c>
      <c r="AD514" s="17">
        <v>5000</v>
      </c>
      <c r="AE514" s="20" t="s">
        <v>2457</v>
      </c>
      <c r="AF514" s="54" t="s">
        <v>3025</v>
      </c>
      <c r="AG514" s="52" t="s">
        <v>3544</v>
      </c>
      <c r="AH514" s="52" t="s">
        <v>3475</v>
      </c>
      <c r="AI514" s="54" t="s">
        <v>2457</v>
      </c>
      <c r="AJ514" s="54"/>
      <c r="AK514" s="54" t="s">
        <v>1350</v>
      </c>
      <c r="AL514" s="54" t="s">
        <v>1570</v>
      </c>
      <c r="AM514" s="52" t="s">
        <v>3553</v>
      </c>
      <c r="AN514" s="119"/>
      <c r="AO514" s="119">
        <v>5000</v>
      </c>
      <c r="AP514" s="119">
        <f t="shared" si="16"/>
        <v>0</v>
      </c>
      <c r="AQ514" s="311" t="s">
        <v>1343</v>
      </c>
      <c r="AR514" s="311" t="s">
        <v>1344</v>
      </c>
      <c r="AS514" s="311" t="s">
        <v>3045</v>
      </c>
      <c r="AT514" s="311" t="s">
        <v>3037</v>
      </c>
      <c r="AU514" s="311" t="s">
        <v>3036</v>
      </c>
      <c r="AV514" s="336">
        <v>5000</v>
      </c>
      <c r="AW514" s="311"/>
      <c r="AX514" s="311"/>
    </row>
    <row r="515" spans="1:50" s="123" customFormat="1" ht="72" hidden="1" x14ac:dyDescent="0.2">
      <c r="A515" s="52" t="s">
        <v>47</v>
      </c>
      <c r="B515" s="52" t="s">
        <v>277</v>
      </c>
      <c r="C515" s="52" t="s">
        <v>276</v>
      </c>
      <c r="D515" s="52" t="s">
        <v>28</v>
      </c>
      <c r="E515" s="52" t="s">
        <v>454</v>
      </c>
      <c r="F515" s="121" t="s">
        <v>2085</v>
      </c>
      <c r="G515" s="52" t="s">
        <v>818</v>
      </c>
      <c r="H515" s="71" t="s">
        <v>270</v>
      </c>
      <c r="I515" s="71" t="s">
        <v>271</v>
      </c>
      <c r="J515" s="122">
        <v>2800</v>
      </c>
      <c r="K515" s="259"/>
      <c r="L515" s="78"/>
      <c r="M515" s="249" t="s">
        <v>137</v>
      </c>
      <c r="N515" s="439"/>
      <c r="O515" s="19" t="s">
        <v>3029</v>
      </c>
      <c r="P515" s="68">
        <v>242212</v>
      </c>
      <c r="Q515" s="19" t="s">
        <v>1362</v>
      </c>
      <c r="R515" s="19" t="s">
        <v>1347</v>
      </c>
      <c r="S515" s="19" t="s">
        <v>1363</v>
      </c>
      <c r="T515" s="19"/>
      <c r="U515" s="19"/>
      <c r="V515" s="19" t="s">
        <v>3024</v>
      </c>
      <c r="W515" s="17">
        <v>2800</v>
      </c>
      <c r="X515" s="18" t="s">
        <v>1182</v>
      </c>
      <c r="Y515" s="128">
        <v>23117</v>
      </c>
      <c r="Z515" s="17">
        <v>2800</v>
      </c>
      <c r="AA515" s="19">
        <v>7014182514</v>
      </c>
      <c r="AB515" s="48">
        <v>23097</v>
      </c>
      <c r="AC515" s="48">
        <v>23097</v>
      </c>
      <c r="AD515" s="17">
        <v>2800</v>
      </c>
      <c r="AE515" s="20" t="s">
        <v>2457</v>
      </c>
      <c r="AF515" s="54" t="s">
        <v>3025</v>
      </c>
      <c r="AG515" s="52" t="s">
        <v>3544</v>
      </c>
      <c r="AH515" s="52" t="s">
        <v>3475</v>
      </c>
      <c r="AI515" s="54" t="s">
        <v>2457</v>
      </c>
      <c r="AJ515" s="54"/>
      <c r="AK515" s="54" t="s">
        <v>1350</v>
      </c>
      <c r="AL515" s="54" t="s">
        <v>1570</v>
      </c>
      <c r="AM515" s="52" t="s">
        <v>3553</v>
      </c>
      <c r="AN515" s="119"/>
      <c r="AO515" s="119">
        <v>2800</v>
      </c>
      <c r="AP515" s="119">
        <f t="shared" ref="AP515:AP578" si="17">J515-AN515-AO515</f>
        <v>0</v>
      </c>
      <c r="AQ515" s="311" t="s">
        <v>1343</v>
      </c>
      <c r="AR515" s="311" t="s">
        <v>1344</v>
      </c>
      <c r="AS515" s="311" t="s">
        <v>3037</v>
      </c>
      <c r="AT515" s="311" t="s">
        <v>3037</v>
      </c>
      <c r="AU515" s="311" t="s">
        <v>3036</v>
      </c>
      <c r="AV515" s="336">
        <v>2800</v>
      </c>
      <c r="AW515" s="311"/>
      <c r="AX515" s="311"/>
    </row>
    <row r="516" spans="1:50" s="123" customFormat="1" ht="72" x14ac:dyDescent="0.2">
      <c r="A516" s="52" t="s">
        <v>47</v>
      </c>
      <c r="B516" s="52" t="s">
        <v>277</v>
      </c>
      <c r="C516" s="52" t="s">
        <v>276</v>
      </c>
      <c r="D516" s="52" t="s">
        <v>33</v>
      </c>
      <c r="E516" s="52" t="s">
        <v>454</v>
      </c>
      <c r="F516" s="121" t="s">
        <v>2086</v>
      </c>
      <c r="G516" s="52" t="s">
        <v>819</v>
      </c>
      <c r="H516" s="71" t="s">
        <v>270</v>
      </c>
      <c r="I516" s="71" t="s">
        <v>274</v>
      </c>
      <c r="J516" s="122">
        <v>80000</v>
      </c>
      <c r="K516" s="249" t="s">
        <v>137</v>
      </c>
      <c r="L516" s="78"/>
      <c r="M516" s="78"/>
      <c r="N516" s="439"/>
      <c r="O516" s="19"/>
      <c r="P516" s="19"/>
      <c r="Q516" s="19"/>
      <c r="R516" s="19"/>
      <c r="S516" s="19"/>
      <c r="T516" s="19"/>
      <c r="U516" s="19"/>
      <c r="V516" s="19"/>
      <c r="W516" s="19"/>
      <c r="X516" s="18"/>
      <c r="Y516" s="46"/>
      <c r="Z516" s="19"/>
      <c r="AA516" s="19"/>
      <c r="AB516" s="19"/>
      <c r="AC516" s="19"/>
      <c r="AD516" s="19"/>
      <c r="AE516" s="20" t="s">
        <v>3811</v>
      </c>
      <c r="AF516" s="54" t="s">
        <v>3030</v>
      </c>
      <c r="AG516" s="54" t="s">
        <v>3537</v>
      </c>
      <c r="AH516" s="54" t="s">
        <v>3451</v>
      </c>
      <c r="AI516" s="52" t="s">
        <v>3467</v>
      </c>
      <c r="AJ516" s="52"/>
      <c r="AK516" s="54" t="s">
        <v>1358</v>
      </c>
      <c r="AL516" s="52" t="s">
        <v>1568</v>
      </c>
      <c r="AM516" s="52" t="s">
        <v>3553</v>
      </c>
      <c r="AN516" s="122"/>
      <c r="AO516" s="119"/>
      <c r="AP516" s="119">
        <f t="shared" si="17"/>
        <v>80000</v>
      </c>
      <c r="AQ516" s="311" t="s">
        <v>1343</v>
      </c>
      <c r="AR516" s="311" t="s">
        <v>1344</v>
      </c>
      <c r="AS516" s="311" t="s">
        <v>3049</v>
      </c>
      <c r="AT516" s="311" t="s">
        <v>3049</v>
      </c>
      <c r="AU516" s="311" t="s">
        <v>3050</v>
      </c>
      <c r="AV516" s="336">
        <v>80000</v>
      </c>
      <c r="AW516" s="311"/>
      <c r="AX516" s="311"/>
    </row>
    <row r="517" spans="1:50" s="123" customFormat="1" ht="72" x14ac:dyDescent="0.2">
      <c r="A517" s="52" t="s">
        <v>47</v>
      </c>
      <c r="B517" s="52" t="s">
        <v>277</v>
      </c>
      <c r="C517" s="52" t="s">
        <v>276</v>
      </c>
      <c r="D517" s="52" t="s">
        <v>33</v>
      </c>
      <c r="E517" s="52" t="s">
        <v>454</v>
      </c>
      <c r="F517" s="121" t="s">
        <v>2087</v>
      </c>
      <c r="G517" s="52" t="s">
        <v>820</v>
      </c>
      <c r="H517" s="71" t="s">
        <v>414</v>
      </c>
      <c r="I517" s="71" t="s">
        <v>274</v>
      </c>
      <c r="J517" s="122">
        <v>350000</v>
      </c>
      <c r="K517" s="249" t="s">
        <v>137</v>
      </c>
      <c r="L517" s="78"/>
      <c r="M517" s="78"/>
      <c r="N517" s="439"/>
      <c r="O517" s="19"/>
      <c r="P517" s="19"/>
      <c r="Q517" s="19"/>
      <c r="R517" s="19"/>
      <c r="S517" s="19"/>
      <c r="T517" s="19"/>
      <c r="U517" s="19"/>
      <c r="V517" s="19"/>
      <c r="W517" s="19"/>
      <c r="X517" s="18"/>
      <c r="Y517" s="46"/>
      <c r="Z517" s="19"/>
      <c r="AA517" s="19"/>
      <c r="AB517" s="19"/>
      <c r="AC517" s="19"/>
      <c r="AD517" s="19"/>
      <c r="AE517" s="20" t="s">
        <v>3811</v>
      </c>
      <c r="AF517" s="54" t="s">
        <v>3030</v>
      </c>
      <c r="AG517" s="54" t="s">
        <v>3537</v>
      </c>
      <c r="AH517" s="54" t="s">
        <v>3451</v>
      </c>
      <c r="AI517" s="52" t="s">
        <v>3467</v>
      </c>
      <c r="AJ517" s="52"/>
      <c r="AK517" s="54" t="s">
        <v>1358</v>
      </c>
      <c r="AL517" s="52" t="s">
        <v>1568</v>
      </c>
      <c r="AM517" s="52" t="s">
        <v>3553</v>
      </c>
      <c r="AN517" s="119"/>
      <c r="AO517" s="119"/>
      <c r="AP517" s="119">
        <f t="shared" si="17"/>
        <v>350000</v>
      </c>
      <c r="AQ517" s="311" t="s">
        <v>1343</v>
      </c>
      <c r="AR517" s="311" t="s">
        <v>1344</v>
      </c>
      <c r="AS517" s="311" t="s">
        <v>3049</v>
      </c>
      <c r="AT517" s="311" t="s">
        <v>3049</v>
      </c>
      <c r="AU517" s="311" t="s">
        <v>3050</v>
      </c>
      <c r="AV517" s="336">
        <v>350000</v>
      </c>
      <c r="AW517" s="311"/>
      <c r="AX517" s="311"/>
    </row>
    <row r="518" spans="1:50" s="123" customFormat="1" ht="72" x14ac:dyDescent="0.2">
      <c r="A518" s="52" t="s">
        <v>47</v>
      </c>
      <c r="B518" s="52" t="s">
        <v>277</v>
      </c>
      <c r="C518" s="52" t="s">
        <v>276</v>
      </c>
      <c r="D518" s="52" t="s">
        <v>33</v>
      </c>
      <c r="E518" s="52" t="s">
        <v>454</v>
      </c>
      <c r="F518" s="121" t="s">
        <v>2088</v>
      </c>
      <c r="G518" s="52" t="s">
        <v>821</v>
      </c>
      <c r="H518" s="71" t="s">
        <v>387</v>
      </c>
      <c r="I518" s="71" t="s">
        <v>274</v>
      </c>
      <c r="J518" s="122">
        <v>56000</v>
      </c>
      <c r="K518" s="249" t="s">
        <v>137</v>
      </c>
      <c r="L518" s="78"/>
      <c r="M518" s="78"/>
      <c r="N518" s="439"/>
      <c r="O518" s="19"/>
      <c r="P518" s="19"/>
      <c r="Q518" s="19"/>
      <c r="R518" s="19"/>
      <c r="S518" s="19"/>
      <c r="T518" s="19"/>
      <c r="U518" s="19"/>
      <c r="V518" s="19"/>
      <c r="W518" s="19"/>
      <c r="X518" s="18"/>
      <c r="Y518" s="46"/>
      <c r="Z518" s="19"/>
      <c r="AA518" s="19"/>
      <c r="AB518" s="19"/>
      <c r="AC518" s="19"/>
      <c r="AD518" s="19"/>
      <c r="AE518" s="20" t="s">
        <v>3811</v>
      </c>
      <c r="AF518" s="54" t="s">
        <v>3030</v>
      </c>
      <c r="AG518" s="54" t="s">
        <v>3537</v>
      </c>
      <c r="AH518" s="54" t="s">
        <v>3451</v>
      </c>
      <c r="AI518" s="52" t="s">
        <v>3467</v>
      </c>
      <c r="AJ518" s="52"/>
      <c r="AK518" s="54" t="s">
        <v>1358</v>
      </c>
      <c r="AL518" s="52" t="s">
        <v>1568</v>
      </c>
      <c r="AM518" s="52" t="s">
        <v>3553</v>
      </c>
      <c r="AN518" s="119"/>
      <c r="AO518" s="119"/>
      <c r="AP518" s="119">
        <f t="shared" si="17"/>
        <v>56000</v>
      </c>
      <c r="AQ518" s="311" t="s">
        <v>1343</v>
      </c>
      <c r="AR518" s="311" t="s">
        <v>1344</v>
      </c>
      <c r="AS518" s="311" t="s">
        <v>3049</v>
      </c>
      <c r="AT518" s="311" t="s">
        <v>3049</v>
      </c>
      <c r="AU518" s="311" t="s">
        <v>3050</v>
      </c>
      <c r="AV518" s="336">
        <v>56000</v>
      </c>
      <c r="AW518" s="311"/>
      <c r="AX518" s="311"/>
    </row>
    <row r="519" spans="1:50" s="123" customFormat="1" ht="72" x14ac:dyDescent="0.2">
      <c r="A519" s="52" t="s">
        <v>47</v>
      </c>
      <c r="B519" s="52" t="s">
        <v>277</v>
      </c>
      <c r="C519" s="52" t="s">
        <v>276</v>
      </c>
      <c r="D519" s="52" t="s">
        <v>33</v>
      </c>
      <c r="E519" s="52" t="s">
        <v>454</v>
      </c>
      <c r="F519" s="121" t="s">
        <v>2089</v>
      </c>
      <c r="G519" s="52" t="s">
        <v>822</v>
      </c>
      <c r="H519" s="71" t="s">
        <v>319</v>
      </c>
      <c r="I519" s="71" t="s">
        <v>274</v>
      </c>
      <c r="J519" s="122">
        <v>200000</v>
      </c>
      <c r="K519" s="249" t="s">
        <v>137</v>
      </c>
      <c r="L519" s="78"/>
      <c r="M519" s="78"/>
      <c r="N519" s="439"/>
      <c r="O519" s="19"/>
      <c r="P519" s="19"/>
      <c r="Q519" s="19"/>
      <c r="R519" s="19"/>
      <c r="S519" s="19"/>
      <c r="T519" s="19"/>
      <c r="U519" s="19"/>
      <c r="V519" s="19"/>
      <c r="W519" s="19"/>
      <c r="X519" s="18"/>
      <c r="Y519" s="46"/>
      <c r="Z519" s="19"/>
      <c r="AA519" s="19"/>
      <c r="AB519" s="19"/>
      <c r="AC519" s="19"/>
      <c r="AD519" s="19"/>
      <c r="AE519" s="20" t="s">
        <v>3811</v>
      </c>
      <c r="AF519" s="54" t="s">
        <v>3030</v>
      </c>
      <c r="AG519" s="54" t="s">
        <v>3537</v>
      </c>
      <c r="AH519" s="54" t="s">
        <v>3451</v>
      </c>
      <c r="AI519" s="52" t="s">
        <v>3467</v>
      </c>
      <c r="AJ519" s="52"/>
      <c r="AK519" s="54" t="s">
        <v>1358</v>
      </c>
      <c r="AL519" s="52" t="s">
        <v>1568</v>
      </c>
      <c r="AM519" s="52" t="s">
        <v>3553</v>
      </c>
      <c r="AN519" s="119"/>
      <c r="AO519" s="119"/>
      <c r="AP519" s="119">
        <f t="shared" si="17"/>
        <v>200000</v>
      </c>
      <c r="AQ519" s="311" t="s">
        <v>1343</v>
      </c>
      <c r="AR519" s="311" t="s">
        <v>1344</v>
      </c>
      <c r="AS519" s="311" t="s">
        <v>3049</v>
      </c>
      <c r="AT519" s="311" t="s">
        <v>3049</v>
      </c>
      <c r="AU519" s="311" t="s">
        <v>3050</v>
      </c>
      <c r="AV519" s="336">
        <v>200000</v>
      </c>
      <c r="AW519" s="311"/>
      <c r="AX519" s="311"/>
    </row>
    <row r="520" spans="1:50" s="123" customFormat="1" ht="72" x14ac:dyDescent="0.2">
      <c r="A520" s="52" t="s">
        <v>47</v>
      </c>
      <c r="B520" s="52" t="s">
        <v>277</v>
      </c>
      <c r="C520" s="52" t="s">
        <v>276</v>
      </c>
      <c r="D520" s="52" t="s">
        <v>33</v>
      </c>
      <c r="E520" s="52" t="s">
        <v>454</v>
      </c>
      <c r="F520" s="121" t="s">
        <v>2090</v>
      </c>
      <c r="G520" s="52" t="s">
        <v>823</v>
      </c>
      <c r="H520" s="71" t="s">
        <v>319</v>
      </c>
      <c r="I520" s="71" t="s">
        <v>274</v>
      </c>
      <c r="J520" s="122">
        <v>220000</v>
      </c>
      <c r="K520" s="249" t="s">
        <v>137</v>
      </c>
      <c r="L520" s="78"/>
      <c r="M520" s="78"/>
      <c r="N520" s="439"/>
      <c r="O520" s="19"/>
      <c r="P520" s="19"/>
      <c r="Q520" s="19"/>
      <c r="R520" s="19"/>
      <c r="S520" s="19"/>
      <c r="T520" s="19"/>
      <c r="U520" s="19"/>
      <c r="V520" s="19"/>
      <c r="W520" s="19"/>
      <c r="X520" s="18"/>
      <c r="Y520" s="46"/>
      <c r="Z520" s="19"/>
      <c r="AA520" s="19"/>
      <c r="AB520" s="19"/>
      <c r="AC520" s="19"/>
      <c r="AD520" s="19"/>
      <c r="AE520" s="20" t="s">
        <v>3811</v>
      </c>
      <c r="AF520" s="54" t="s">
        <v>3030</v>
      </c>
      <c r="AG520" s="54" t="s">
        <v>3537</v>
      </c>
      <c r="AH520" s="54" t="s">
        <v>3451</v>
      </c>
      <c r="AI520" s="52" t="s">
        <v>3467</v>
      </c>
      <c r="AJ520" s="52"/>
      <c r="AK520" s="54" t="s">
        <v>1358</v>
      </c>
      <c r="AL520" s="52" t="s">
        <v>1568</v>
      </c>
      <c r="AM520" s="52" t="s">
        <v>3553</v>
      </c>
      <c r="AN520" s="119"/>
      <c r="AO520" s="119"/>
      <c r="AP520" s="119">
        <f t="shared" si="17"/>
        <v>220000</v>
      </c>
      <c r="AQ520" s="311" t="s">
        <v>1343</v>
      </c>
      <c r="AR520" s="311" t="s">
        <v>1344</v>
      </c>
      <c r="AS520" s="311" t="s">
        <v>3049</v>
      </c>
      <c r="AT520" s="311" t="s">
        <v>3049</v>
      </c>
      <c r="AU520" s="311" t="s">
        <v>3050</v>
      </c>
      <c r="AV520" s="336">
        <v>220000</v>
      </c>
      <c r="AW520" s="311"/>
      <c r="AX520" s="311"/>
    </row>
    <row r="521" spans="1:50" s="123" customFormat="1" ht="72" x14ac:dyDescent="0.2">
      <c r="A521" s="52" t="s">
        <v>47</v>
      </c>
      <c r="B521" s="52" t="s">
        <v>277</v>
      </c>
      <c r="C521" s="52" t="s">
        <v>276</v>
      </c>
      <c r="D521" s="52" t="s">
        <v>33</v>
      </c>
      <c r="E521" s="52" t="s">
        <v>454</v>
      </c>
      <c r="F521" s="121" t="s">
        <v>2091</v>
      </c>
      <c r="G521" s="52" t="s">
        <v>824</v>
      </c>
      <c r="H521" s="71" t="s">
        <v>340</v>
      </c>
      <c r="I521" s="71" t="s">
        <v>274</v>
      </c>
      <c r="J521" s="122">
        <v>360000</v>
      </c>
      <c r="K521" s="249" t="s">
        <v>137</v>
      </c>
      <c r="L521" s="78"/>
      <c r="M521" s="78"/>
      <c r="N521" s="439"/>
      <c r="O521" s="19"/>
      <c r="P521" s="19"/>
      <c r="Q521" s="19"/>
      <c r="R521" s="19"/>
      <c r="S521" s="19"/>
      <c r="T521" s="19"/>
      <c r="U521" s="19"/>
      <c r="V521" s="19"/>
      <c r="W521" s="19"/>
      <c r="X521" s="18"/>
      <c r="Y521" s="46"/>
      <c r="Z521" s="19"/>
      <c r="AA521" s="19"/>
      <c r="AB521" s="19"/>
      <c r="AC521" s="19"/>
      <c r="AD521" s="19"/>
      <c r="AE521" s="20" t="s">
        <v>3811</v>
      </c>
      <c r="AF521" s="54" t="s">
        <v>3030</v>
      </c>
      <c r="AG521" s="54" t="s">
        <v>3537</v>
      </c>
      <c r="AH521" s="54" t="s">
        <v>3451</v>
      </c>
      <c r="AI521" s="52" t="s">
        <v>3467</v>
      </c>
      <c r="AJ521" s="52"/>
      <c r="AK521" s="54" t="s">
        <v>1358</v>
      </c>
      <c r="AL521" s="52" t="s">
        <v>1568</v>
      </c>
      <c r="AM521" s="52" t="s">
        <v>3553</v>
      </c>
      <c r="AN521" s="119"/>
      <c r="AO521" s="119"/>
      <c r="AP521" s="119">
        <f t="shared" si="17"/>
        <v>360000</v>
      </c>
      <c r="AQ521" s="311" t="s">
        <v>1343</v>
      </c>
      <c r="AR521" s="311" t="s">
        <v>1344</v>
      </c>
      <c r="AS521" s="311" t="s">
        <v>3049</v>
      </c>
      <c r="AT521" s="311" t="s">
        <v>3049</v>
      </c>
      <c r="AU521" s="311" t="s">
        <v>3050</v>
      </c>
      <c r="AV521" s="336">
        <v>360000</v>
      </c>
      <c r="AW521" s="311"/>
      <c r="AX521" s="311"/>
    </row>
    <row r="522" spans="1:50" s="123" customFormat="1" ht="72" x14ac:dyDescent="0.2">
      <c r="A522" s="52" t="s">
        <v>47</v>
      </c>
      <c r="B522" s="52" t="s">
        <v>277</v>
      </c>
      <c r="C522" s="52" t="s">
        <v>276</v>
      </c>
      <c r="D522" s="52" t="s">
        <v>33</v>
      </c>
      <c r="E522" s="52" t="s">
        <v>454</v>
      </c>
      <c r="F522" s="121" t="s">
        <v>2092</v>
      </c>
      <c r="G522" s="52" t="s">
        <v>825</v>
      </c>
      <c r="H522" s="71" t="s">
        <v>340</v>
      </c>
      <c r="I522" s="71" t="s">
        <v>274</v>
      </c>
      <c r="J522" s="122">
        <v>300000</v>
      </c>
      <c r="K522" s="249" t="s">
        <v>137</v>
      </c>
      <c r="L522" s="78"/>
      <c r="M522" s="78"/>
      <c r="N522" s="439"/>
      <c r="O522" s="19"/>
      <c r="P522" s="19"/>
      <c r="Q522" s="19"/>
      <c r="R522" s="19"/>
      <c r="S522" s="19"/>
      <c r="T522" s="19"/>
      <c r="U522" s="19"/>
      <c r="V522" s="19"/>
      <c r="W522" s="19"/>
      <c r="X522" s="18"/>
      <c r="Y522" s="46"/>
      <c r="Z522" s="19"/>
      <c r="AA522" s="19"/>
      <c r="AB522" s="19"/>
      <c r="AC522" s="19"/>
      <c r="AD522" s="19"/>
      <c r="AE522" s="20" t="s">
        <v>3811</v>
      </c>
      <c r="AF522" s="54" t="s">
        <v>3030</v>
      </c>
      <c r="AG522" s="54" t="s">
        <v>3537</v>
      </c>
      <c r="AH522" s="54" t="s">
        <v>3451</v>
      </c>
      <c r="AI522" s="52" t="s">
        <v>3467</v>
      </c>
      <c r="AJ522" s="52"/>
      <c r="AK522" s="54" t="s">
        <v>1358</v>
      </c>
      <c r="AL522" s="52" t="s">
        <v>1568</v>
      </c>
      <c r="AM522" s="52" t="s">
        <v>3553</v>
      </c>
      <c r="AN522" s="119"/>
      <c r="AO522" s="119"/>
      <c r="AP522" s="119">
        <f t="shared" si="17"/>
        <v>300000</v>
      </c>
      <c r="AQ522" s="311" t="s">
        <v>1343</v>
      </c>
      <c r="AR522" s="311" t="s">
        <v>1344</v>
      </c>
      <c r="AS522" s="311" t="s">
        <v>3049</v>
      </c>
      <c r="AT522" s="311" t="s">
        <v>3049</v>
      </c>
      <c r="AU522" s="311" t="s">
        <v>3050</v>
      </c>
      <c r="AV522" s="336">
        <v>300000</v>
      </c>
      <c r="AW522" s="311"/>
      <c r="AX522" s="311"/>
    </row>
    <row r="523" spans="1:50" s="123" customFormat="1" ht="90" x14ac:dyDescent="0.2">
      <c r="A523" s="52" t="s">
        <v>47</v>
      </c>
      <c r="B523" s="52" t="s">
        <v>277</v>
      </c>
      <c r="C523" s="52" t="s">
        <v>276</v>
      </c>
      <c r="D523" s="52" t="s">
        <v>22</v>
      </c>
      <c r="E523" s="52" t="s">
        <v>349</v>
      </c>
      <c r="F523" s="121" t="s">
        <v>2093</v>
      </c>
      <c r="G523" s="52" t="s">
        <v>826</v>
      </c>
      <c r="H523" s="71" t="s">
        <v>270</v>
      </c>
      <c r="I523" s="71" t="s">
        <v>275</v>
      </c>
      <c r="J523" s="122">
        <v>1288000</v>
      </c>
      <c r="K523" s="249" t="s">
        <v>137</v>
      </c>
      <c r="L523" s="78"/>
      <c r="M523" s="78"/>
      <c r="N523" s="439"/>
      <c r="O523" s="19"/>
      <c r="P523" s="19"/>
      <c r="Q523" s="19"/>
      <c r="R523" s="19"/>
      <c r="S523" s="19"/>
      <c r="T523" s="19"/>
      <c r="U523" s="19"/>
      <c r="V523" s="19"/>
      <c r="W523" s="17"/>
      <c r="X523" s="18"/>
      <c r="Y523" s="46"/>
      <c r="Z523" s="19"/>
      <c r="AA523" s="19"/>
      <c r="AB523" s="19"/>
      <c r="AC523" s="19"/>
      <c r="AD523" s="19"/>
      <c r="AE523" s="20" t="s">
        <v>3812</v>
      </c>
      <c r="AF523" s="54" t="s">
        <v>3031</v>
      </c>
      <c r="AG523" s="54" t="s">
        <v>3539</v>
      </c>
      <c r="AH523" s="54" t="s">
        <v>1571</v>
      </c>
      <c r="AI523" s="52" t="s">
        <v>3467</v>
      </c>
      <c r="AJ523" s="52"/>
      <c r="AK523" s="54" t="s">
        <v>1342</v>
      </c>
      <c r="AL523" s="52" t="s">
        <v>1571</v>
      </c>
      <c r="AM523" s="52" t="s">
        <v>3553</v>
      </c>
      <c r="AN523" s="119"/>
      <c r="AO523" s="119"/>
      <c r="AP523" s="119">
        <f t="shared" si="17"/>
        <v>1288000</v>
      </c>
      <c r="AQ523" s="311" t="s">
        <v>1343</v>
      </c>
      <c r="AR523" s="311" t="s">
        <v>1344</v>
      </c>
      <c r="AS523" s="311" t="s">
        <v>3051</v>
      </c>
      <c r="AT523" s="311" t="s">
        <v>3052</v>
      </c>
      <c r="AU523" s="311" t="s">
        <v>3053</v>
      </c>
      <c r="AV523" s="336">
        <v>1288000</v>
      </c>
      <c r="AW523" s="311"/>
      <c r="AX523" s="311"/>
    </row>
    <row r="524" spans="1:50" s="123" customFormat="1" ht="90" hidden="1" x14ac:dyDescent="0.2">
      <c r="A524" s="52" t="s">
        <v>47</v>
      </c>
      <c r="B524" s="52" t="s">
        <v>277</v>
      </c>
      <c r="C524" s="52" t="s">
        <v>276</v>
      </c>
      <c r="D524" s="52" t="s">
        <v>22</v>
      </c>
      <c r="E524" s="52" t="s">
        <v>349</v>
      </c>
      <c r="F524" s="121" t="s">
        <v>2094</v>
      </c>
      <c r="G524" s="52" t="s">
        <v>827</v>
      </c>
      <c r="H524" s="71" t="s">
        <v>270</v>
      </c>
      <c r="I524" s="71" t="s">
        <v>275</v>
      </c>
      <c r="J524" s="122">
        <v>1980000</v>
      </c>
      <c r="K524" s="249" t="s">
        <v>137</v>
      </c>
      <c r="L524" s="78"/>
      <c r="M524" s="78"/>
      <c r="N524" s="439"/>
      <c r="O524" s="19" t="s">
        <v>3813</v>
      </c>
      <c r="P524" s="68">
        <v>23096</v>
      </c>
      <c r="Q524" s="19" t="s">
        <v>3814</v>
      </c>
      <c r="R524" s="19" t="s">
        <v>29</v>
      </c>
      <c r="S524" s="19" t="s">
        <v>78</v>
      </c>
      <c r="T524" s="19"/>
      <c r="U524" s="19"/>
      <c r="V524" s="19" t="s">
        <v>3815</v>
      </c>
      <c r="W524" s="17">
        <v>1787000</v>
      </c>
      <c r="X524" s="18"/>
      <c r="Y524" s="128">
        <v>23186</v>
      </c>
      <c r="Z524" s="17">
        <v>1787000</v>
      </c>
      <c r="AA524" s="19">
        <v>7014209557</v>
      </c>
      <c r="AB524" s="19"/>
      <c r="AC524" s="19"/>
      <c r="AD524" s="17">
        <v>1787000</v>
      </c>
      <c r="AE524" s="20" t="s">
        <v>3032</v>
      </c>
      <c r="AF524" s="54" t="s">
        <v>3032</v>
      </c>
      <c r="AG524" s="54" t="s">
        <v>3544</v>
      </c>
      <c r="AH524" s="52" t="s">
        <v>3476</v>
      </c>
      <c r="AI524" s="54" t="s">
        <v>2456</v>
      </c>
      <c r="AJ524" s="54"/>
      <c r="AK524" s="54" t="s">
        <v>1342</v>
      </c>
      <c r="AL524" s="52" t="s">
        <v>1571</v>
      </c>
      <c r="AM524" s="52" t="s">
        <v>3553</v>
      </c>
      <c r="AN524" s="119">
        <v>1787000</v>
      </c>
      <c r="AO524" s="119"/>
      <c r="AP524" s="119">
        <f t="shared" si="17"/>
        <v>193000</v>
      </c>
      <c r="AQ524" s="311" t="s">
        <v>1343</v>
      </c>
      <c r="AR524" s="311" t="s">
        <v>1344</v>
      </c>
      <c r="AS524" s="311" t="s">
        <v>3051</v>
      </c>
      <c r="AT524" s="311" t="s">
        <v>3052</v>
      </c>
      <c r="AU524" s="311" t="s">
        <v>3053</v>
      </c>
      <c r="AV524" s="336">
        <v>1980000</v>
      </c>
      <c r="AW524" s="336">
        <v>193000</v>
      </c>
      <c r="AX524" s="311"/>
    </row>
    <row r="525" spans="1:50" s="123" customFormat="1" ht="72" hidden="1" x14ac:dyDescent="0.2">
      <c r="A525" s="52" t="s">
        <v>47</v>
      </c>
      <c r="B525" s="52" t="s">
        <v>277</v>
      </c>
      <c r="C525" s="52" t="s">
        <v>276</v>
      </c>
      <c r="D525" s="52" t="s">
        <v>11</v>
      </c>
      <c r="E525" s="52" t="s">
        <v>310</v>
      </c>
      <c r="F525" s="121" t="s">
        <v>2095</v>
      </c>
      <c r="G525" s="52" t="s">
        <v>828</v>
      </c>
      <c r="H525" s="71" t="s">
        <v>269</v>
      </c>
      <c r="I525" s="71" t="s">
        <v>268</v>
      </c>
      <c r="J525" s="122">
        <v>4000</v>
      </c>
      <c r="K525" s="249" t="s">
        <v>137</v>
      </c>
      <c r="L525" s="78"/>
      <c r="M525" s="78"/>
      <c r="N525" s="439"/>
      <c r="O525" s="19" t="s">
        <v>3798</v>
      </c>
      <c r="P525" s="68">
        <v>23096</v>
      </c>
      <c r="Q525" s="19" t="s">
        <v>3791</v>
      </c>
      <c r="R525" s="19" t="s">
        <v>29</v>
      </c>
      <c r="S525" s="19" t="s">
        <v>3792</v>
      </c>
      <c r="T525" s="19"/>
      <c r="U525" s="19"/>
      <c r="V525" s="19" t="s">
        <v>3793</v>
      </c>
      <c r="W525" s="17">
        <v>4000</v>
      </c>
      <c r="X525" s="18" t="s">
        <v>1182</v>
      </c>
      <c r="Y525" s="128">
        <v>23124</v>
      </c>
      <c r="Z525" s="17">
        <v>4000</v>
      </c>
      <c r="AA525" s="19">
        <v>7014210599</v>
      </c>
      <c r="AB525" s="48">
        <v>23111</v>
      </c>
      <c r="AC525" s="48">
        <v>23111</v>
      </c>
      <c r="AD525" s="17">
        <v>4000</v>
      </c>
      <c r="AE525" s="20" t="s">
        <v>3023</v>
      </c>
      <c r="AF525" s="54" t="s">
        <v>3023</v>
      </c>
      <c r="AG525" s="54" t="s">
        <v>3544</v>
      </c>
      <c r="AH525" s="54" t="s">
        <v>3472</v>
      </c>
      <c r="AI525" s="54" t="s">
        <v>2456</v>
      </c>
      <c r="AJ525" s="54"/>
      <c r="AK525" s="54" t="s">
        <v>1342</v>
      </c>
      <c r="AL525" s="52" t="s">
        <v>1571</v>
      </c>
      <c r="AM525" s="52" t="s">
        <v>3553</v>
      </c>
      <c r="AN525" s="122">
        <v>4000</v>
      </c>
      <c r="AO525" s="119"/>
      <c r="AP525" s="119">
        <f t="shared" si="17"/>
        <v>0</v>
      </c>
      <c r="AQ525" s="311" t="s">
        <v>1343</v>
      </c>
      <c r="AR525" s="311" t="s">
        <v>1344</v>
      </c>
      <c r="AS525" s="311" t="s">
        <v>3036</v>
      </c>
      <c r="AT525" s="311" t="s">
        <v>3036</v>
      </c>
      <c r="AU525" s="311" t="s">
        <v>1368</v>
      </c>
      <c r="AV525" s="336">
        <v>4000</v>
      </c>
      <c r="AW525" s="311"/>
      <c r="AX525" s="311"/>
    </row>
    <row r="526" spans="1:50" s="123" customFormat="1" ht="72" hidden="1" x14ac:dyDescent="0.2">
      <c r="A526" s="52" t="s">
        <v>47</v>
      </c>
      <c r="B526" s="52" t="s">
        <v>277</v>
      </c>
      <c r="C526" s="52" t="s">
        <v>276</v>
      </c>
      <c r="D526" s="52" t="s">
        <v>11</v>
      </c>
      <c r="E526" s="52" t="s">
        <v>310</v>
      </c>
      <c r="F526" s="121" t="s">
        <v>2096</v>
      </c>
      <c r="G526" s="52" t="s">
        <v>785</v>
      </c>
      <c r="H526" s="71" t="s">
        <v>303</v>
      </c>
      <c r="I526" s="71" t="s">
        <v>268</v>
      </c>
      <c r="J526" s="122">
        <v>20000</v>
      </c>
      <c r="K526" s="249" t="s">
        <v>137</v>
      </c>
      <c r="L526" s="78"/>
      <c r="M526" s="78"/>
      <c r="N526" s="439"/>
      <c r="O526" s="19" t="s">
        <v>3798</v>
      </c>
      <c r="P526" s="68">
        <v>23096</v>
      </c>
      <c r="Q526" s="19" t="s">
        <v>3791</v>
      </c>
      <c r="R526" s="19" t="s">
        <v>29</v>
      </c>
      <c r="S526" s="19" t="s">
        <v>3792</v>
      </c>
      <c r="T526" s="19"/>
      <c r="U526" s="19"/>
      <c r="V526" s="19" t="s">
        <v>3793</v>
      </c>
      <c r="W526" s="17">
        <v>19000</v>
      </c>
      <c r="X526" s="18" t="s">
        <v>1182</v>
      </c>
      <c r="Y526" s="128">
        <v>23124</v>
      </c>
      <c r="Z526" s="17">
        <v>19000</v>
      </c>
      <c r="AA526" s="19">
        <v>7014210599</v>
      </c>
      <c r="AB526" s="48">
        <v>23111</v>
      </c>
      <c r="AC526" s="48">
        <v>23111</v>
      </c>
      <c r="AD526" s="17">
        <v>19000</v>
      </c>
      <c r="AE526" s="20" t="s">
        <v>3023</v>
      </c>
      <c r="AF526" s="54" t="s">
        <v>3023</v>
      </c>
      <c r="AG526" s="54" t="s">
        <v>3544</v>
      </c>
      <c r="AH526" s="54" t="s">
        <v>3472</v>
      </c>
      <c r="AI526" s="54" t="s">
        <v>2456</v>
      </c>
      <c r="AJ526" s="54"/>
      <c r="AK526" s="54" t="s">
        <v>1342</v>
      </c>
      <c r="AL526" s="52" t="s">
        <v>1571</v>
      </c>
      <c r="AM526" s="52" t="s">
        <v>3553</v>
      </c>
      <c r="AN526" s="119">
        <v>19000</v>
      </c>
      <c r="AO526" s="119"/>
      <c r="AP526" s="119">
        <f t="shared" si="17"/>
        <v>1000</v>
      </c>
      <c r="AQ526" s="311" t="s">
        <v>1343</v>
      </c>
      <c r="AR526" s="311" t="s">
        <v>1344</v>
      </c>
      <c r="AS526" s="311" t="s">
        <v>3036</v>
      </c>
      <c r="AT526" s="311" t="s">
        <v>3036</v>
      </c>
      <c r="AU526" s="311" t="s">
        <v>1368</v>
      </c>
      <c r="AV526" s="336">
        <v>20000</v>
      </c>
      <c r="AW526" s="384">
        <v>1000</v>
      </c>
      <c r="AX526" s="311"/>
    </row>
    <row r="527" spans="1:50" s="123" customFormat="1" ht="72" hidden="1" x14ac:dyDescent="0.2">
      <c r="A527" s="52" t="s">
        <v>47</v>
      </c>
      <c r="B527" s="52" t="s">
        <v>277</v>
      </c>
      <c r="C527" s="52" t="s">
        <v>276</v>
      </c>
      <c r="D527" s="52" t="s">
        <v>11</v>
      </c>
      <c r="E527" s="52" t="s">
        <v>310</v>
      </c>
      <c r="F527" s="121" t="s">
        <v>2097</v>
      </c>
      <c r="G527" s="52" t="s">
        <v>829</v>
      </c>
      <c r="H527" s="71" t="s">
        <v>317</v>
      </c>
      <c r="I527" s="71" t="s">
        <v>631</v>
      </c>
      <c r="J527" s="122">
        <v>35000</v>
      </c>
      <c r="K527" s="249" t="s">
        <v>137</v>
      </c>
      <c r="L527" s="78"/>
      <c r="M527" s="78"/>
      <c r="N527" s="439"/>
      <c r="O527" s="19" t="s">
        <v>3798</v>
      </c>
      <c r="P527" s="68">
        <v>23096</v>
      </c>
      <c r="Q527" s="19" t="s">
        <v>3791</v>
      </c>
      <c r="R527" s="19" t="s">
        <v>29</v>
      </c>
      <c r="S527" s="19" t="s">
        <v>3792</v>
      </c>
      <c r="T527" s="19"/>
      <c r="U527" s="19"/>
      <c r="V527" s="19" t="s">
        <v>3793</v>
      </c>
      <c r="W527" s="17">
        <v>27500</v>
      </c>
      <c r="X527" s="18" t="s">
        <v>1182</v>
      </c>
      <c r="Y527" s="128">
        <v>23124</v>
      </c>
      <c r="Z527" s="17">
        <v>27500</v>
      </c>
      <c r="AA527" s="19">
        <v>7014210599</v>
      </c>
      <c r="AB527" s="48">
        <v>23111</v>
      </c>
      <c r="AC527" s="48">
        <v>23111</v>
      </c>
      <c r="AD527" s="17">
        <v>27500</v>
      </c>
      <c r="AE527" s="20" t="s">
        <v>3023</v>
      </c>
      <c r="AF527" s="54" t="s">
        <v>3023</v>
      </c>
      <c r="AG527" s="54" t="s">
        <v>3544</v>
      </c>
      <c r="AH527" s="54" t="s">
        <v>3472</v>
      </c>
      <c r="AI527" s="54" t="s">
        <v>2456</v>
      </c>
      <c r="AJ527" s="54"/>
      <c r="AK527" s="54" t="s">
        <v>1342</v>
      </c>
      <c r="AL527" s="52" t="s">
        <v>1571</v>
      </c>
      <c r="AM527" s="52" t="s">
        <v>3553</v>
      </c>
      <c r="AN527" s="119">
        <v>27500</v>
      </c>
      <c r="AO527" s="119"/>
      <c r="AP527" s="119">
        <f t="shared" si="17"/>
        <v>7500</v>
      </c>
      <c r="AQ527" s="311" t="s">
        <v>1343</v>
      </c>
      <c r="AR527" s="311" t="s">
        <v>1344</v>
      </c>
      <c r="AS527" s="311" t="s">
        <v>3036</v>
      </c>
      <c r="AT527" s="311" t="s">
        <v>3036</v>
      </c>
      <c r="AU527" s="311" t="s">
        <v>1368</v>
      </c>
      <c r="AV527" s="336">
        <v>35000</v>
      </c>
      <c r="AW527" s="384">
        <v>7500</v>
      </c>
      <c r="AX527" s="311"/>
    </row>
    <row r="528" spans="1:50" s="123" customFormat="1" ht="72" hidden="1" x14ac:dyDescent="0.2">
      <c r="A528" s="52" t="s">
        <v>47</v>
      </c>
      <c r="B528" s="52" t="s">
        <v>277</v>
      </c>
      <c r="C528" s="52" t="s">
        <v>276</v>
      </c>
      <c r="D528" s="52" t="s">
        <v>11</v>
      </c>
      <c r="E528" s="52" t="s">
        <v>310</v>
      </c>
      <c r="F528" s="121" t="s">
        <v>2098</v>
      </c>
      <c r="G528" s="52" t="s">
        <v>830</v>
      </c>
      <c r="H528" s="71" t="s">
        <v>319</v>
      </c>
      <c r="I528" s="71" t="s">
        <v>273</v>
      </c>
      <c r="J528" s="122">
        <v>28000</v>
      </c>
      <c r="K528" s="249" t="s">
        <v>137</v>
      </c>
      <c r="L528" s="78"/>
      <c r="M528" s="78"/>
      <c r="N528" s="439"/>
      <c r="O528" s="19" t="s">
        <v>3798</v>
      </c>
      <c r="P528" s="68">
        <v>23096</v>
      </c>
      <c r="Q528" s="19" t="s">
        <v>3791</v>
      </c>
      <c r="R528" s="19" t="s">
        <v>29</v>
      </c>
      <c r="S528" s="19" t="s">
        <v>3792</v>
      </c>
      <c r="T528" s="19"/>
      <c r="U528" s="19"/>
      <c r="V528" s="19" t="s">
        <v>3793</v>
      </c>
      <c r="W528" s="17">
        <v>24000</v>
      </c>
      <c r="X528" s="18" t="s">
        <v>1182</v>
      </c>
      <c r="Y528" s="128">
        <v>23124</v>
      </c>
      <c r="Z528" s="17">
        <v>24000</v>
      </c>
      <c r="AA528" s="19">
        <v>7014210599</v>
      </c>
      <c r="AB528" s="48">
        <v>23111</v>
      </c>
      <c r="AC528" s="48">
        <v>23111</v>
      </c>
      <c r="AD528" s="17">
        <v>24000</v>
      </c>
      <c r="AE528" s="20" t="s">
        <v>3023</v>
      </c>
      <c r="AF528" s="54" t="s">
        <v>3023</v>
      </c>
      <c r="AG528" s="54" t="s">
        <v>3544</v>
      </c>
      <c r="AH528" s="54" t="s">
        <v>3472</v>
      </c>
      <c r="AI528" s="54" t="s">
        <v>2456</v>
      </c>
      <c r="AJ528" s="54"/>
      <c r="AK528" s="54" t="s">
        <v>1342</v>
      </c>
      <c r="AL528" s="52" t="s">
        <v>1571</v>
      </c>
      <c r="AM528" s="52" t="s">
        <v>3553</v>
      </c>
      <c r="AN528" s="119">
        <v>24000</v>
      </c>
      <c r="AO528" s="119"/>
      <c r="AP528" s="119">
        <f t="shared" si="17"/>
        <v>4000</v>
      </c>
      <c r="AQ528" s="311" t="s">
        <v>1343</v>
      </c>
      <c r="AR528" s="311" t="s">
        <v>1344</v>
      </c>
      <c r="AS528" s="311" t="s">
        <v>3036</v>
      </c>
      <c r="AT528" s="311" t="s">
        <v>3036</v>
      </c>
      <c r="AU528" s="311" t="s">
        <v>1368</v>
      </c>
      <c r="AV528" s="336">
        <v>28000</v>
      </c>
      <c r="AW528" s="384">
        <v>4000</v>
      </c>
      <c r="AX528" s="311"/>
    </row>
    <row r="529" spans="1:50" s="123" customFormat="1" ht="72" hidden="1" x14ac:dyDescent="0.2">
      <c r="A529" s="52" t="s">
        <v>47</v>
      </c>
      <c r="B529" s="52" t="s">
        <v>277</v>
      </c>
      <c r="C529" s="52" t="s">
        <v>276</v>
      </c>
      <c r="D529" s="52" t="s">
        <v>11</v>
      </c>
      <c r="E529" s="52" t="s">
        <v>310</v>
      </c>
      <c r="F529" s="121" t="s">
        <v>2099</v>
      </c>
      <c r="G529" s="52" t="s">
        <v>831</v>
      </c>
      <c r="H529" s="71" t="s">
        <v>319</v>
      </c>
      <c r="I529" s="71" t="s">
        <v>268</v>
      </c>
      <c r="J529" s="122">
        <v>32000</v>
      </c>
      <c r="K529" s="249" t="s">
        <v>137</v>
      </c>
      <c r="L529" s="78"/>
      <c r="M529" s="78"/>
      <c r="N529" s="439"/>
      <c r="O529" s="19" t="s">
        <v>3798</v>
      </c>
      <c r="P529" s="68">
        <v>23096</v>
      </c>
      <c r="Q529" s="19" t="s">
        <v>3791</v>
      </c>
      <c r="R529" s="19" t="s">
        <v>29</v>
      </c>
      <c r="S529" s="19" t="s">
        <v>3792</v>
      </c>
      <c r="T529" s="19"/>
      <c r="U529" s="19"/>
      <c r="V529" s="19" t="s">
        <v>3793</v>
      </c>
      <c r="W529" s="17">
        <v>26000</v>
      </c>
      <c r="X529" s="18" t="s">
        <v>1182</v>
      </c>
      <c r="Y529" s="128">
        <v>23124</v>
      </c>
      <c r="Z529" s="17">
        <v>26000</v>
      </c>
      <c r="AA529" s="19">
        <v>7014210599</v>
      </c>
      <c r="AB529" s="48">
        <v>23111</v>
      </c>
      <c r="AC529" s="48">
        <v>23111</v>
      </c>
      <c r="AD529" s="17">
        <v>26000</v>
      </c>
      <c r="AE529" s="20" t="s">
        <v>3023</v>
      </c>
      <c r="AF529" s="54" t="s">
        <v>3023</v>
      </c>
      <c r="AG529" s="54" t="s">
        <v>3544</v>
      </c>
      <c r="AH529" s="54" t="s">
        <v>3472</v>
      </c>
      <c r="AI529" s="54" t="s">
        <v>2456</v>
      </c>
      <c r="AJ529" s="54"/>
      <c r="AK529" s="54" t="s">
        <v>1342</v>
      </c>
      <c r="AL529" s="52" t="s">
        <v>1571</v>
      </c>
      <c r="AM529" s="52" t="s">
        <v>3553</v>
      </c>
      <c r="AN529" s="119">
        <v>26000</v>
      </c>
      <c r="AO529" s="119"/>
      <c r="AP529" s="119">
        <f t="shared" si="17"/>
        <v>6000</v>
      </c>
      <c r="AQ529" s="311" t="s">
        <v>1343</v>
      </c>
      <c r="AR529" s="311" t="s">
        <v>1344</v>
      </c>
      <c r="AS529" s="311" t="s">
        <v>3036</v>
      </c>
      <c r="AT529" s="311" t="s">
        <v>3036</v>
      </c>
      <c r="AU529" s="311" t="s">
        <v>1368</v>
      </c>
      <c r="AV529" s="336">
        <v>32000</v>
      </c>
      <c r="AW529" s="384">
        <v>6000</v>
      </c>
      <c r="AX529" s="311"/>
    </row>
    <row r="530" spans="1:50" s="123" customFormat="1" ht="72" hidden="1" x14ac:dyDescent="0.2">
      <c r="A530" s="52" t="s">
        <v>47</v>
      </c>
      <c r="B530" s="52" t="s">
        <v>277</v>
      </c>
      <c r="C530" s="52" t="s">
        <v>276</v>
      </c>
      <c r="D530" s="52" t="s">
        <v>11</v>
      </c>
      <c r="E530" s="52" t="s">
        <v>310</v>
      </c>
      <c r="F530" s="121" t="s">
        <v>2100</v>
      </c>
      <c r="G530" s="52" t="s">
        <v>832</v>
      </c>
      <c r="H530" s="71" t="s">
        <v>464</v>
      </c>
      <c r="I530" s="71" t="s">
        <v>268</v>
      </c>
      <c r="J530" s="122">
        <v>45000</v>
      </c>
      <c r="K530" s="249" t="s">
        <v>137</v>
      </c>
      <c r="L530" s="78"/>
      <c r="M530" s="78"/>
      <c r="N530" s="439"/>
      <c r="O530" s="19" t="s">
        <v>3798</v>
      </c>
      <c r="P530" s="68">
        <v>23096</v>
      </c>
      <c r="Q530" s="19" t="s">
        <v>3791</v>
      </c>
      <c r="R530" s="19" t="s">
        <v>29</v>
      </c>
      <c r="S530" s="19" t="s">
        <v>3792</v>
      </c>
      <c r="T530" s="19"/>
      <c r="U530" s="19"/>
      <c r="V530" s="19" t="s">
        <v>3793</v>
      </c>
      <c r="W530" s="17">
        <v>42000</v>
      </c>
      <c r="X530" s="18" t="s">
        <v>1182</v>
      </c>
      <c r="Y530" s="128">
        <v>23124</v>
      </c>
      <c r="Z530" s="17">
        <v>42000</v>
      </c>
      <c r="AA530" s="19">
        <v>7014210599</v>
      </c>
      <c r="AB530" s="48">
        <v>23111</v>
      </c>
      <c r="AC530" s="48">
        <v>23111</v>
      </c>
      <c r="AD530" s="17">
        <v>42000</v>
      </c>
      <c r="AE530" s="20" t="s">
        <v>3023</v>
      </c>
      <c r="AF530" s="54" t="s">
        <v>3023</v>
      </c>
      <c r="AG530" s="54" t="s">
        <v>3544</v>
      </c>
      <c r="AH530" s="54" t="s">
        <v>3472</v>
      </c>
      <c r="AI530" s="54" t="s">
        <v>2456</v>
      </c>
      <c r="AJ530" s="54"/>
      <c r="AK530" s="54" t="s">
        <v>1342</v>
      </c>
      <c r="AL530" s="52" t="s">
        <v>1571</v>
      </c>
      <c r="AM530" s="52" t="s">
        <v>3553</v>
      </c>
      <c r="AN530" s="119">
        <v>42000</v>
      </c>
      <c r="AO530" s="119"/>
      <c r="AP530" s="119">
        <f t="shared" si="17"/>
        <v>3000</v>
      </c>
      <c r="AQ530" s="311" t="s">
        <v>1343</v>
      </c>
      <c r="AR530" s="311" t="s">
        <v>1344</v>
      </c>
      <c r="AS530" s="311" t="s">
        <v>3036</v>
      </c>
      <c r="AT530" s="311" t="s">
        <v>3036</v>
      </c>
      <c r="AU530" s="311" t="s">
        <v>1368</v>
      </c>
      <c r="AV530" s="336">
        <v>45000</v>
      </c>
      <c r="AW530" s="384">
        <v>3000</v>
      </c>
      <c r="AX530" s="311"/>
    </row>
    <row r="531" spans="1:50" s="123" customFormat="1" ht="72" hidden="1" x14ac:dyDescent="0.2">
      <c r="A531" s="52" t="s">
        <v>47</v>
      </c>
      <c r="B531" s="52" t="s">
        <v>277</v>
      </c>
      <c r="C531" s="52" t="s">
        <v>276</v>
      </c>
      <c r="D531" s="52" t="s">
        <v>286</v>
      </c>
      <c r="E531" s="52" t="s">
        <v>310</v>
      </c>
      <c r="F531" s="121" t="s">
        <v>2101</v>
      </c>
      <c r="G531" s="52" t="s">
        <v>833</v>
      </c>
      <c r="H531" s="71" t="s">
        <v>267</v>
      </c>
      <c r="I531" s="71" t="s">
        <v>271</v>
      </c>
      <c r="J531" s="122">
        <v>162000</v>
      </c>
      <c r="K531" s="260"/>
      <c r="L531" s="78"/>
      <c r="M531" s="249" t="s">
        <v>137</v>
      </c>
      <c r="N531" s="439"/>
      <c r="O531" s="19" t="s">
        <v>1364</v>
      </c>
      <c r="P531" s="68">
        <v>242212</v>
      </c>
      <c r="Q531" s="19" t="s">
        <v>1346</v>
      </c>
      <c r="R531" s="19" t="s">
        <v>1347</v>
      </c>
      <c r="S531" s="19" t="s">
        <v>1348</v>
      </c>
      <c r="T531" s="19"/>
      <c r="U531" s="19"/>
      <c r="V531" s="19" t="s">
        <v>3033</v>
      </c>
      <c r="W531" s="17">
        <v>162000</v>
      </c>
      <c r="X531" s="18" t="s">
        <v>1182</v>
      </c>
      <c r="Y531" s="128">
        <v>242263</v>
      </c>
      <c r="Z531" s="17">
        <v>162000</v>
      </c>
      <c r="AA531" s="19">
        <v>7014182086</v>
      </c>
      <c r="AB531" s="48">
        <v>23097</v>
      </c>
      <c r="AC531" s="48">
        <v>23097</v>
      </c>
      <c r="AD531" s="17">
        <v>162000</v>
      </c>
      <c r="AE531" s="20" t="s">
        <v>2457</v>
      </c>
      <c r="AF531" s="54" t="s">
        <v>3025</v>
      </c>
      <c r="AG531" s="52" t="s">
        <v>3544</v>
      </c>
      <c r="AH531" s="52" t="s">
        <v>3475</v>
      </c>
      <c r="AI531" s="54" t="s">
        <v>2457</v>
      </c>
      <c r="AJ531" s="54"/>
      <c r="AK531" s="54" t="s">
        <v>1350</v>
      </c>
      <c r="AL531" s="54" t="s">
        <v>1570</v>
      </c>
      <c r="AM531" s="52" t="s">
        <v>3553</v>
      </c>
      <c r="AN531" s="122"/>
      <c r="AO531" s="122">
        <v>162000</v>
      </c>
      <c r="AP531" s="119">
        <f t="shared" si="17"/>
        <v>0</v>
      </c>
      <c r="AQ531" s="311" t="s">
        <v>1343</v>
      </c>
      <c r="AR531" s="311" t="s">
        <v>1344</v>
      </c>
      <c r="AS531" s="311" t="s">
        <v>3044</v>
      </c>
      <c r="AT531" s="311" t="s">
        <v>3044</v>
      </c>
      <c r="AU531" s="311" t="s">
        <v>3036</v>
      </c>
      <c r="AV531" s="336">
        <v>162000</v>
      </c>
      <c r="AW531" s="311"/>
      <c r="AX531" s="311"/>
    </row>
    <row r="532" spans="1:50" s="123" customFormat="1" ht="72" hidden="1" x14ac:dyDescent="0.2">
      <c r="A532" s="52" t="s">
        <v>47</v>
      </c>
      <c r="B532" s="52" t="s">
        <v>277</v>
      </c>
      <c r="C532" s="52" t="s">
        <v>276</v>
      </c>
      <c r="D532" s="52" t="s">
        <v>13</v>
      </c>
      <c r="E532" s="52" t="s">
        <v>310</v>
      </c>
      <c r="F532" s="121" t="s">
        <v>2102</v>
      </c>
      <c r="G532" s="52" t="s">
        <v>834</v>
      </c>
      <c r="H532" s="71" t="s">
        <v>317</v>
      </c>
      <c r="I532" s="71" t="s">
        <v>271</v>
      </c>
      <c r="J532" s="122">
        <v>60000</v>
      </c>
      <c r="K532" s="259"/>
      <c r="L532" s="78"/>
      <c r="M532" s="249" t="s">
        <v>137</v>
      </c>
      <c r="N532" s="439"/>
      <c r="O532" s="19" t="s">
        <v>1352</v>
      </c>
      <c r="P532" s="68">
        <v>242212</v>
      </c>
      <c r="Q532" s="19" t="s">
        <v>1346</v>
      </c>
      <c r="R532" s="19" t="s">
        <v>1347</v>
      </c>
      <c r="S532" s="19" t="s">
        <v>1348</v>
      </c>
      <c r="T532" s="19"/>
      <c r="U532" s="19"/>
      <c r="V532" s="19" t="s">
        <v>3033</v>
      </c>
      <c r="W532" s="17">
        <v>60000</v>
      </c>
      <c r="X532" s="18" t="s">
        <v>1182</v>
      </c>
      <c r="Y532" s="128">
        <v>242263</v>
      </c>
      <c r="Z532" s="17">
        <v>60000</v>
      </c>
      <c r="AA532" s="19">
        <v>7014182069</v>
      </c>
      <c r="AB532" s="48">
        <v>23097</v>
      </c>
      <c r="AC532" s="48">
        <v>23097</v>
      </c>
      <c r="AD532" s="17">
        <v>60000</v>
      </c>
      <c r="AE532" s="20" t="s">
        <v>2457</v>
      </c>
      <c r="AF532" s="54" t="s">
        <v>3025</v>
      </c>
      <c r="AG532" s="52" t="s">
        <v>3544</v>
      </c>
      <c r="AH532" s="52" t="s">
        <v>3475</v>
      </c>
      <c r="AI532" s="54" t="s">
        <v>2457</v>
      </c>
      <c r="AJ532" s="54"/>
      <c r="AK532" s="54" t="s">
        <v>1350</v>
      </c>
      <c r="AL532" s="54" t="s">
        <v>1570</v>
      </c>
      <c r="AM532" s="52" t="s">
        <v>3553</v>
      </c>
      <c r="AN532" s="122"/>
      <c r="AO532" s="122">
        <v>60000</v>
      </c>
      <c r="AP532" s="119">
        <f t="shared" si="17"/>
        <v>0</v>
      </c>
      <c r="AQ532" s="311" t="s">
        <v>1343</v>
      </c>
      <c r="AR532" s="311" t="s">
        <v>1344</v>
      </c>
      <c r="AS532" s="311" t="s">
        <v>3045</v>
      </c>
      <c r="AT532" s="311" t="s">
        <v>3045</v>
      </c>
      <c r="AU532" s="311" t="s">
        <v>3036</v>
      </c>
      <c r="AV532" s="336">
        <v>60000</v>
      </c>
      <c r="AW532" s="311"/>
      <c r="AX532" s="311"/>
    </row>
    <row r="533" spans="1:50" s="123" customFormat="1" ht="72" x14ac:dyDescent="0.2">
      <c r="A533" s="52" t="s">
        <v>47</v>
      </c>
      <c r="B533" s="52" t="s">
        <v>277</v>
      </c>
      <c r="C533" s="52" t="s">
        <v>276</v>
      </c>
      <c r="D533" s="52" t="s">
        <v>33</v>
      </c>
      <c r="E533" s="52" t="s">
        <v>310</v>
      </c>
      <c r="F533" s="121" t="s">
        <v>2103</v>
      </c>
      <c r="G533" s="52" t="s">
        <v>835</v>
      </c>
      <c r="H533" s="71" t="s">
        <v>270</v>
      </c>
      <c r="I533" s="71" t="s">
        <v>274</v>
      </c>
      <c r="J533" s="122">
        <v>35000</v>
      </c>
      <c r="K533" s="249" t="s">
        <v>137</v>
      </c>
      <c r="L533" s="78"/>
      <c r="M533" s="78"/>
      <c r="N533" s="439"/>
      <c r="O533" s="19"/>
      <c r="P533" s="19"/>
      <c r="Q533" s="19"/>
      <c r="R533" s="19"/>
      <c r="S533" s="19"/>
      <c r="T533" s="19"/>
      <c r="U533" s="19"/>
      <c r="V533" s="19"/>
      <c r="W533" s="19"/>
      <c r="X533" s="18"/>
      <c r="Y533" s="46"/>
      <c r="Z533" s="19"/>
      <c r="AA533" s="19"/>
      <c r="AB533" s="19"/>
      <c r="AC533" s="19"/>
      <c r="AD533" s="19"/>
      <c r="AE533" s="20" t="s">
        <v>3811</v>
      </c>
      <c r="AF533" s="54" t="s">
        <v>3030</v>
      </c>
      <c r="AG533" s="54" t="s">
        <v>3537</v>
      </c>
      <c r="AH533" s="54" t="s">
        <v>3451</v>
      </c>
      <c r="AI533" s="52" t="s">
        <v>3467</v>
      </c>
      <c r="AJ533" s="52"/>
      <c r="AK533" s="54" t="s">
        <v>1358</v>
      </c>
      <c r="AL533" s="52" t="s">
        <v>1568</v>
      </c>
      <c r="AM533" s="52" t="s">
        <v>3553</v>
      </c>
      <c r="AN533" s="119"/>
      <c r="AO533" s="119"/>
      <c r="AP533" s="119">
        <f t="shared" si="17"/>
        <v>35000</v>
      </c>
      <c r="AQ533" s="311" t="s">
        <v>1343</v>
      </c>
      <c r="AR533" s="311" t="s">
        <v>1344</v>
      </c>
      <c r="AS533" s="311" t="s">
        <v>3049</v>
      </c>
      <c r="AT533" s="311" t="s">
        <v>3049</v>
      </c>
      <c r="AU533" s="311" t="s">
        <v>3050</v>
      </c>
      <c r="AV533" s="336">
        <v>35000</v>
      </c>
      <c r="AW533" s="311"/>
      <c r="AX533" s="311"/>
    </row>
    <row r="534" spans="1:50" s="123" customFormat="1" ht="72" x14ac:dyDescent="0.2">
      <c r="A534" s="52" t="s">
        <v>47</v>
      </c>
      <c r="B534" s="52" t="s">
        <v>277</v>
      </c>
      <c r="C534" s="52" t="s">
        <v>276</v>
      </c>
      <c r="D534" s="52" t="s">
        <v>33</v>
      </c>
      <c r="E534" s="52" t="s">
        <v>310</v>
      </c>
      <c r="F534" s="121" t="s">
        <v>2104</v>
      </c>
      <c r="G534" s="52" t="s">
        <v>836</v>
      </c>
      <c r="H534" s="71" t="s">
        <v>267</v>
      </c>
      <c r="I534" s="71" t="s">
        <v>274</v>
      </c>
      <c r="J534" s="122">
        <v>300000</v>
      </c>
      <c r="K534" s="249" t="s">
        <v>137</v>
      </c>
      <c r="L534" s="78"/>
      <c r="M534" s="78"/>
      <c r="N534" s="439"/>
      <c r="O534" s="19"/>
      <c r="P534" s="19"/>
      <c r="Q534" s="19"/>
      <c r="R534" s="19"/>
      <c r="S534" s="19"/>
      <c r="T534" s="19"/>
      <c r="U534" s="19"/>
      <c r="V534" s="19"/>
      <c r="W534" s="19"/>
      <c r="X534" s="18"/>
      <c r="Y534" s="46"/>
      <c r="Z534" s="19"/>
      <c r="AA534" s="19"/>
      <c r="AB534" s="19"/>
      <c r="AC534" s="19"/>
      <c r="AD534" s="19"/>
      <c r="AE534" s="20" t="s">
        <v>3811</v>
      </c>
      <c r="AF534" s="54" t="s">
        <v>3030</v>
      </c>
      <c r="AG534" s="54" t="s">
        <v>3537</v>
      </c>
      <c r="AH534" s="54" t="s">
        <v>3451</v>
      </c>
      <c r="AI534" s="52" t="s">
        <v>3467</v>
      </c>
      <c r="AJ534" s="52"/>
      <c r="AK534" s="54" t="s">
        <v>1358</v>
      </c>
      <c r="AL534" s="52" t="s">
        <v>1568</v>
      </c>
      <c r="AM534" s="52" t="s">
        <v>3553</v>
      </c>
      <c r="AN534" s="119"/>
      <c r="AO534" s="119"/>
      <c r="AP534" s="119">
        <f t="shared" si="17"/>
        <v>300000</v>
      </c>
      <c r="AQ534" s="311" t="s">
        <v>1343</v>
      </c>
      <c r="AR534" s="311" t="s">
        <v>1344</v>
      </c>
      <c r="AS534" s="311" t="s">
        <v>3049</v>
      </c>
      <c r="AT534" s="311" t="s">
        <v>3049</v>
      </c>
      <c r="AU534" s="311" t="s">
        <v>3050</v>
      </c>
      <c r="AV534" s="336">
        <v>300000</v>
      </c>
      <c r="AW534" s="311"/>
      <c r="AX534" s="311"/>
    </row>
    <row r="535" spans="1:50" s="123" customFormat="1" ht="72" x14ac:dyDescent="0.2">
      <c r="A535" s="52" t="s">
        <v>47</v>
      </c>
      <c r="B535" s="52" t="s">
        <v>277</v>
      </c>
      <c r="C535" s="52" t="s">
        <v>276</v>
      </c>
      <c r="D535" s="52" t="s">
        <v>33</v>
      </c>
      <c r="E535" s="52" t="s">
        <v>310</v>
      </c>
      <c r="F535" s="121" t="s">
        <v>2105</v>
      </c>
      <c r="G535" s="52" t="s">
        <v>837</v>
      </c>
      <c r="H535" s="71" t="s">
        <v>387</v>
      </c>
      <c r="I535" s="71" t="s">
        <v>274</v>
      </c>
      <c r="J535" s="122">
        <v>600000</v>
      </c>
      <c r="K535" s="249" t="s">
        <v>137</v>
      </c>
      <c r="L535" s="78"/>
      <c r="M535" s="78"/>
      <c r="N535" s="439"/>
      <c r="O535" s="19"/>
      <c r="P535" s="19"/>
      <c r="Q535" s="19"/>
      <c r="R535" s="19"/>
      <c r="S535" s="19"/>
      <c r="T535" s="19"/>
      <c r="U535" s="19"/>
      <c r="V535" s="19"/>
      <c r="W535" s="19"/>
      <c r="X535" s="18"/>
      <c r="Y535" s="46"/>
      <c r="Z535" s="19"/>
      <c r="AA535" s="19"/>
      <c r="AB535" s="19"/>
      <c r="AC535" s="19"/>
      <c r="AD535" s="19"/>
      <c r="AE535" s="20" t="s">
        <v>3811</v>
      </c>
      <c r="AF535" s="54" t="s">
        <v>3030</v>
      </c>
      <c r="AG535" s="54" t="s">
        <v>3537</v>
      </c>
      <c r="AH535" s="54" t="s">
        <v>3451</v>
      </c>
      <c r="AI535" s="52" t="s">
        <v>3467</v>
      </c>
      <c r="AJ535" s="52"/>
      <c r="AK535" s="54" t="s">
        <v>1358</v>
      </c>
      <c r="AL535" s="52" t="s">
        <v>1568</v>
      </c>
      <c r="AM535" s="52" t="s">
        <v>3553</v>
      </c>
      <c r="AN535" s="119"/>
      <c r="AO535" s="119"/>
      <c r="AP535" s="119">
        <f t="shared" si="17"/>
        <v>600000</v>
      </c>
      <c r="AQ535" s="311" t="s">
        <v>1343</v>
      </c>
      <c r="AR535" s="311" t="s">
        <v>1344</v>
      </c>
      <c r="AS535" s="311" t="s">
        <v>3049</v>
      </c>
      <c r="AT535" s="311" t="s">
        <v>3049</v>
      </c>
      <c r="AU535" s="311" t="s">
        <v>3050</v>
      </c>
      <c r="AV535" s="336">
        <v>600000</v>
      </c>
      <c r="AW535" s="311"/>
      <c r="AX535" s="311"/>
    </row>
    <row r="536" spans="1:50" s="123" customFormat="1" ht="72" x14ac:dyDescent="0.2">
      <c r="A536" s="52" t="s">
        <v>47</v>
      </c>
      <c r="B536" s="52" t="s">
        <v>277</v>
      </c>
      <c r="C536" s="52" t="s">
        <v>276</v>
      </c>
      <c r="D536" s="52" t="s">
        <v>33</v>
      </c>
      <c r="E536" s="52" t="s">
        <v>310</v>
      </c>
      <c r="F536" s="121" t="s">
        <v>2106</v>
      </c>
      <c r="G536" s="52" t="s">
        <v>838</v>
      </c>
      <c r="H536" s="71" t="s">
        <v>270</v>
      </c>
      <c r="I536" s="71" t="s">
        <v>274</v>
      </c>
      <c r="J536" s="122">
        <v>65000</v>
      </c>
      <c r="K536" s="249" t="s">
        <v>137</v>
      </c>
      <c r="L536" s="78"/>
      <c r="M536" s="78"/>
      <c r="N536" s="439"/>
      <c r="O536" s="19"/>
      <c r="P536" s="19"/>
      <c r="Q536" s="19"/>
      <c r="R536" s="19"/>
      <c r="S536" s="19"/>
      <c r="T536" s="19"/>
      <c r="U536" s="19"/>
      <c r="V536" s="19"/>
      <c r="W536" s="19"/>
      <c r="X536" s="18"/>
      <c r="Y536" s="46"/>
      <c r="Z536" s="19"/>
      <c r="AA536" s="19"/>
      <c r="AB536" s="19"/>
      <c r="AC536" s="19"/>
      <c r="AD536" s="19"/>
      <c r="AE536" s="20" t="s">
        <v>3811</v>
      </c>
      <c r="AF536" s="54" t="s">
        <v>3030</v>
      </c>
      <c r="AG536" s="54" t="s">
        <v>3537</v>
      </c>
      <c r="AH536" s="54" t="s">
        <v>3451</v>
      </c>
      <c r="AI536" s="52" t="s">
        <v>3467</v>
      </c>
      <c r="AJ536" s="52"/>
      <c r="AK536" s="54" t="s">
        <v>1358</v>
      </c>
      <c r="AL536" s="52" t="s">
        <v>1568</v>
      </c>
      <c r="AM536" s="52" t="s">
        <v>3553</v>
      </c>
      <c r="AN536" s="119"/>
      <c r="AO536" s="119"/>
      <c r="AP536" s="119">
        <f t="shared" si="17"/>
        <v>65000</v>
      </c>
      <c r="AQ536" s="311" t="s">
        <v>1343</v>
      </c>
      <c r="AR536" s="311" t="s">
        <v>1344</v>
      </c>
      <c r="AS536" s="311" t="s">
        <v>3049</v>
      </c>
      <c r="AT536" s="311" t="s">
        <v>3049</v>
      </c>
      <c r="AU536" s="311" t="s">
        <v>3050</v>
      </c>
      <c r="AV536" s="336">
        <v>65000</v>
      </c>
      <c r="AW536" s="311"/>
      <c r="AX536" s="311"/>
    </row>
    <row r="537" spans="1:50" s="123" customFormat="1" ht="72" x14ac:dyDescent="0.2">
      <c r="A537" s="52" t="s">
        <v>47</v>
      </c>
      <c r="B537" s="52" t="s">
        <v>277</v>
      </c>
      <c r="C537" s="52" t="s">
        <v>276</v>
      </c>
      <c r="D537" s="52" t="s">
        <v>33</v>
      </c>
      <c r="E537" s="52" t="s">
        <v>310</v>
      </c>
      <c r="F537" s="121" t="s">
        <v>2107</v>
      </c>
      <c r="G537" s="52" t="s">
        <v>839</v>
      </c>
      <c r="H537" s="71" t="s">
        <v>269</v>
      </c>
      <c r="I537" s="71" t="s">
        <v>840</v>
      </c>
      <c r="J537" s="122">
        <v>40000</v>
      </c>
      <c r="K537" s="249" t="s">
        <v>137</v>
      </c>
      <c r="L537" s="78"/>
      <c r="M537" s="78"/>
      <c r="N537" s="439"/>
      <c r="O537" s="19"/>
      <c r="P537" s="19"/>
      <c r="Q537" s="19"/>
      <c r="R537" s="19"/>
      <c r="S537" s="19"/>
      <c r="T537" s="19"/>
      <c r="U537" s="19"/>
      <c r="V537" s="19"/>
      <c r="W537" s="19"/>
      <c r="X537" s="18"/>
      <c r="Y537" s="46"/>
      <c r="Z537" s="19"/>
      <c r="AA537" s="19"/>
      <c r="AB537" s="19"/>
      <c r="AC537" s="19"/>
      <c r="AD537" s="19"/>
      <c r="AE537" s="20" t="s">
        <v>3811</v>
      </c>
      <c r="AF537" s="54" t="s">
        <v>3030</v>
      </c>
      <c r="AG537" s="54" t="s">
        <v>3537</v>
      </c>
      <c r="AH537" s="54" t="s">
        <v>3451</v>
      </c>
      <c r="AI537" s="52" t="s">
        <v>3467</v>
      </c>
      <c r="AJ537" s="52"/>
      <c r="AK537" s="54" t="s">
        <v>1358</v>
      </c>
      <c r="AL537" s="52" t="s">
        <v>1568</v>
      </c>
      <c r="AM537" s="52" t="s">
        <v>3553</v>
      </c>
      <c r="AN537" s="119"/>
      <c r="AO537" s="119"/>
      <c r="AP537" s="119">
        <f t="shared" si="17"/>
        <v>40000</v>
      </c>
      <c r="AQ537" s="311" t="s">
        <v>1343</v>
      </c>
      <c r="AR537" s="311" t="s">
        <v>1344</v>
      </c>
      <c r="AS537" s="311" t="s">
        <v>3049</v>
      </c>
      <c r="AT537" s="311" t="s">
        <v>3049</v>
      </c>
      <c r="AU537" s="311" t="s">
        <v>3050</v>
      </c>
      <c r="AV537" s="336">
        <v>40000</v>
      </c>
      <c r="AW537" s="311"/>
      <c r="AX537" s="311"/>
    </row>
    <row r="538" spans="1:50" s="123" customFormat="1" ht="72" x14ac:dyDescent="0.2">
      <c r="A538" s="52" t="s">
        <v>47</v>
      </c>
      <c r="B538" s="52" t="s">
        <v>277</v>
      </c>
      <c r="C538" s="52" t="s">
        <v>276</v>
      </c>
      <c r="D538" s="52" t="s">
        <v>33</v>
      </c>
      <c r="E538" s="52" t="s">
        <v>310</v>
      </c>
      <c r="F538" s="121" t="s">
        <v>2108</v>
      </c>
      <c r="G538" s="52" t="s">
        <v>841</v>
      </c>
      <c r="H538" s="71" t="s">
        <v>267</v>
      </c>
      <c r="I538" s="71" t="s">
        <v>511</v>
      </c>
      <c r="J538" s="122">
        <v>18000</v>
      </c>
      <c r="K538" s="249" t="s">
        <v>137</v>
      </c>
      <c r="L538" s="78"/>
      <c r="M538" s="78"/>
      <c r="N538" s="439"/>
      <c r="O538" s="19"/>
      <c r="P538" s="19"/>
      <c r="Q538" s="19"/>
      <c r="R538" s="19"/>
      <c r="S538" s="19"/>
      <c r="T538" s="19"/>
      <c r="U538" s="19"/>
      <c r="V538" s="19"/>
      <c r="W538" s="19"/>
      <c r="X538" s="18"/>
      <c r="Y538" s="46"/>
      <c r="Z538" s="19"/>
      <c r="AA538" s="19"/>
      <c r="AB538" s="19"/>
      <c r="AC538" s="19"/>
      <c r="AD538" s="19"/>
      <c r="AE538" s="20" t="s">
        <v>3811</v>
      </c>
      <c r="AF538" s="54" t="s">
        <v>3030</v>
      </c>
      <c r="AG538" s="54" t="s">
        <v>3537</v>
      </c>
      <c r="AH538" s="54" t="s">
        <v>3451</v>
      </c>
      <c r="AI538" s="52" t="s">
        <v>3467</v>
      </c>
      <c r="AJ538" s="52"/>
      <c r="AK538" s="54" t="s">
        <v>1358</v>
      </c>
      <c r="AL538" s="52" t="s">
        <v>1568</v>
      </c>
      <c r="AM538" s="52" t="s">
        <v>3553</v>
      </c>
      <c r="AN538" s="119"/>
      <c r="AO538" s="119"/>
      <c r="AP538" s="119">
        <f t="shared" si="17"/>
        <v>18000</v>
      </c>
      <c r="AQ538" s="311" t="s">
        <v>1343</v>
      </c>
      <c r="AR538" s="311" t="s">
        <v>1344</v>
      </c>
      <c r="AS538" s="311" t="s">
        <v>3049</v>
      </c>
      <c r="AT538" s="311" t="s">
        <v>3049</v>
      </c>
      <c r="AU538" s="311" t="s">
        <v>3050</v>
      </c>
      <c r="AV538" s="336">
        <v>18000</v>
      </c>
      <c r="AW538" s="311"/>
      <c r="AX538" s="311"/>
    </row>
    <row r="539" spans="1:50" s="123" customFormat="1" ht="72" x14ac:dyDescent="0.2">
      <c r="A539" s="52" t="s">
        <v>47</v>
      </c>
      <c r="B539" s="52" t="s">
        <v>277</v>
      </c>
      <c r="C539" s="52" t="s">
        <v>276</v>
      </c>
      <c r="D539" s="52" t="s">
        <v>33</v>
      </c>
      <c r="E539" s="52" t="s">
        <v>310</v>
      </c>
      <c r="F539" s="121" t="s">
        <v>2109</v>
      </c>
      <c r="G539" s="52" t="s">
        <v>842</v>
      </c>
      <c r="H539" s="71" t="s">
        <v>340</v>
      </c>
      <c r="I539" s="71" t="s">
        <v>840</v>
      </c>
      <c r="J539" s="122">
        <v>36000</v>
      </c>
      <c r="K539" s="249" t="s">
        <v>137</v>
      </c>
      <c r="L539" s="78"/>
      <c r="M539" s="78"/>
      <c r="N539" s="439"/>
      <c r="O539" s="19"/>
      <c r="P539" s="19"/>
      <c r="Q539" s="19"/>
      <c r="R539" s="19"/>
      <c r="S539" s="19"/>
      <c r="T539" s="19"/>
      <c r="U539" s="19"/>
      <c r="V539" s="19"/>
      <c r="W539" s="19"/>
      <c r="X539" s="18"/>
      <c r="Y539" s="46"/>
      <c r="Z539" s="19"/>
      <c r="AA539" s="19"/>
      <c r="AB539" s="19"/>
      <c r="AC539" s="19"/>
      <c r="AD539" s="19"/>
      <c r="AE539" s="20" t="s">
        <v>3811</v>
      </c>
      <c r="AF539" s="54" t="s">
        <v>3030</v>
      </c>
      <c r="AG539" s="54" t="s">
        <v>3537</v>
      </c>
      <c r="AH539" s="54" t="s">
        <v>3451</v>
      </c>
      <c r="AI539" s="52" t="s">
        <v>3467</v>
      </c>
      <c r="AJ539" s="52"/>
      <c r="AK539" s="54" t="s">
        <v>1358</v>
      </c>
      <c r="AL539" s="52" t="s">
        <v>1568</v>
      </c>
      <c r="AM539" s="52" t="s">
        <v>3553</v>
      </c>
      <c r="AN539" s="119"/>
      <c r="AO539" s="119"/>
      <c r="AP539" s="119">
        <f t="shared" si="17"/>
        <v>36000</v>
      </c>
      <c r="AQ539" s="311" t="s">
        <v>1343</v>
      </c>
      <c r="AR539" s="311" t="s">
        <v>1344</v>
      </c>
      <c r="AS539" s="311" t="s">
        <v>3049</v>
      </c>
      <c r="AT539" s="311" t="s">
        <v>3049</v>
      </c>
      <c r="AU539" s="311" t="s">
        <v>3050</v>
      </c>
      <c r="AV539" s="336">
        <v>36000</v>
      </c>
      <c r="AW539" s="311"/>
      <c r="AX539" s="311"/>
    </row>
    <row r="540" spans="1:50" s="123" customFormat="1" ht="72" x14ac:dyDescent="0.2">
      <c r="A540" s="52" t="s">
        <v>47</v>
      </c>
      <c r="B540" s="52" t="s">
        <v>277</v>
      </c>
      <c r="C540" s="52" t="s">
        <v>276</v>
      </c>
      <c r="D540" s="52" t="s">
        <v>33</v>
      </c>
      <c r="E540" s="52" t="s">
        <v>310</v>
      </c>
      <c r="F540" s="121" t="s">
        <v>2110</v>
      </c>
      <c r="G540" s="52" t="s">
        <v>843</v>
      </c>
      <c r="H540" s="71" t="s">
        <v>387</v>
      </c>
      <c r="I540" s="71" t="s">
        <v>274</v>
      </c>
      <c r="J540" s="122">
        <v>176000</v>
      </c>
      <c r="K540" s="249" t="s">
        <v>137</v>
      </c>
      <c r="L540" s="78"/>
      <c r="M540" s="78"/>
      <c r="N540" s="439"/>
      <c r="O540" s="19"/>
      <c r="P540" s="19"/>
      <c r="Q540" s="19"/>
      <c r="R540" s="19"/>
      <c r="S540" s="19"/>
      <c r="T540" s="19"/>
      <c r="U540" s="19"/>
      <c r="V540" s="19"/>
      <c r="W540" s="19"/>
      <c r="X540" s="18"/>
      <c r="Y540" s="46"/>
      <c r="Z540" s="19"/>
      <c r="AA540" s="19"/>
      <c r="AB540" s="19"/>
      <c r="AC540" s="19"/>
      <c r="AD540" s="19"/>
      <c r="AE540" s="20" t="s">
        <v>3811</v>
      </c>
      <c r="AF540" s="54" t="s">
        <v>3030</v>
      </c>
      <c r="AG540" s="54" t="s">
        <v>3537</v>
      </c>
      <c r="AH540" s="54" t="s">
        <v>3451</v>
      </c>
      <c r="AI540" s="52" t="s">
        <v>3467</v>
      </c>
      <c r="AJ540" s="52"/>
      <c r="AK540" s="54" t="s">
        <v>1358</v>
      </c>
      <c r="AL540" s="52" t="s">
        <v>1568</v>
      </c>
      <c r="AM540" s="52" t="s">
        <v>3553</v>
      </c>
      <c r="AN540" s="119"/>
      <c r="AO540" s="119"/>
      <c r="AP540" s="119">
        <f t="shared" si="17"/>
        <v>176000</v>
      </c>
      <c r="AQ540" s="311" t="s">
        <v>1343</v>
      </c>
      <c r="AR540" s="311" t="s">
        <v>1344</v>
      </c>
      <c r="AS540" s="311" t="s">
        <v>3049</v>
      </c>
      <c r="AT540" s="311" t="s">
        <v>3049</v>
      </c>
      <c r="AU540" s="311" t="s">
        <v>3050</v>
      </c>
      <c r="AV540" s="336">
        <v>176000</v>
      </c>
      <c r="AW540" s="311"/>
      <c r="AX540" s="311"/>
    </row>
    <row r="541" spans="1:50" s="123" customFormat="1" ht="72" x14ac:dyDescent="0.2">
      <c r="A541" s="52" t="s">
        <v>47</v>
      </c>
      <c r="B541" s="52" t="s">
        <v>277</v>
      </c>
      <c r="C541" s="52" t="s">
        <v>276</v>
      </c>
      <c r="D541" s="52" t="s">
        <v>33</v>
      </c>
      <c r="E541" s="52" t="s">
        <v>310</v>
      </c>
      <c r="F541" s="121" t="s">
        <v>2111</v>
      </c>
      <c r="G541" s="52" t="s">
        <v>844</v>
      </c>
      <c r="H541" s="71" t="s">
        <v>464</v>
      </c>
      <c r="I541" s="71" t="s">
        <v>511</v>
      </c>
      <c r="J541" s="122">
        <v>45000</v>
      </c>
      <c r="K541" s="249" t="s">
        <v>137</v>
      </c>
      <c r="L541" s="78"/>
      <c r="M541" s="78"/>
      <c r="N541" s="439"/>
      <c r="O541" s="19"/>
      <c r="P541" s="19"/>
      <c r="Q541" s="19"/>
      <c r="R541" s="19"/>
      <c r="S541" s="19"/>
      <c r="T541" s="19"/>
      <c r="U541" s="19"/>
      <c r="V541" s="19"/>
      <c r="W541" s="19"/>
      <c r="X541" s="18"/>
      <c r="Y541" s="46"/>
      <c r="Z541" s="19"/>
      <c r="AA541" s="19"/>
      <c r="AB541" s="19"/>
      <c r="AC541" s="19"/>
      <c r="AD541" s="19"/>
      <c r="AE541" s="20" t="s">
        <v>3811</v>
      </c>
      <c r="AF541" s="54" t="s">
        <v>3030</v>
      </c>
      <c r="AG541" s="54" t="s">
        <v>3537</v>
      </c>
      <c r="AH541" s="54" t="s">
        <v>3451</v>
      </c>
      <c r="AI541" s="52" t="s">
        <v>3467</v>
      </c>
      <c r="AJ541" s="52"/>
      <c r="AK541" s="54" t="s">
        <v>1358</v>
      </c>
      <c r="AL541" s="52" t="s">
        <v>1568</v>
      </c>
      <c r="AM541" s="52" t="s">
        <v>3553</v>
      </c>
      <c r="AN541" s="119"/>
      <c r="AO541" s="119"/>
      <c r="AP541" s="119">
        <f t="shared" si="17"/>
        <v>45000</v>
      </c>
      <c r="AQ541" s="311" t="s">
        <v>1343</v>
      </c>
      <c r="AR541" s="311" t="s">
        <v>1344</v>
      </c>
      <c r="AS541" s="311" t="s">
        <v>3049</v>
      </c>
      <c r="AT541" s="311" t="s">
        <v>3049</v>
      </c>
      <c r="AU541" s="311" t="s">
        <v>3050</v>
      </c>
      <c r="AV541" s="336">
        <v>45000</v>
      </c>
      <c r="AW541" s="311"/>
      <c r="AX541" s="311"/>
    </row>
    <row r="542" spans="1:50" s="123" customFormat="1" ht="72" x14ac:dyDescent="0.2">
      <c r="A542" s="52" t="s">
        <v>47</v>
      </c>
      <c r="B542" s="52" t="s">
        <v>277</v>
      </c>
      <c r="C542" s="52" t="s">
        <v>276</v>
      </c>
      <c r="D542" s="52" t="s">
        <v>10</v>
      </c>
      <c r="E542" s="52" t="s">
        <v>311</v>
      </c>
      <c r="F542" s="121" t="s">
        <v>2112</v>
      </c>
      <c r="G542" s="52" t="s">
        <v>845</v>
      </c>
      <c r="H542" s="71" t="s">
        <v>303</v>
      </c>
      <c r="I542" s="71" t="s">
        <v>271</v>
      </c>
      <c r="J542" s="122">
        <v>170000</v>
      </c>
      <c r="K542" s="249" t="s">
        <v>137</v>
      </c>
      <c r="L542" s="78"/>
      <c r="M542" s="78"/>
      <c r="N542" s="439"/>
      <c r="O542" s="19"/>
      <c r="P542" s="19"/>
      <c r="Q542" s="19"/>
      <c r="R542" s="19"/>
      <c r="S542" s="19"/>
      <c r="T542" s="19"/>
      <c r="U542" s="19"/>
      <c r="V542" s="19"/>
      <c r="W542" s="19"/>
      <c r="X542" s="18"/>
      <c r="Y542" s="46"/>
      <c r="Z542" s="19"/>
      <c r="AA542" s="19"/>
      <c r="AB542" s="19"/>
      <c r="AC542" s="19"/>
      <c r="AD542" s="19"/>
      <c r="AE542" s="20" t="s">
        <v>3816</v>
      </c>
      <c r="AF542" s="54" t="s">
        <v>3034</v>
      </c>
      <c r="AG542" s="54"/>
      <c r="AH542" s="54" t="s">
        <v>3481</v>
      </c>
      <c r="AI542" s="52" t="s">
        <v>3467</v>
      </c>
      <c r="AJ542" s="52"/>
      <c r="AK542" s="54" t="s">
        <v>1365</v>
      </c>
      <c r="AL542" s="54" t="s">
        <v>1573</v>
      </c>
      <c r="AM542" s="52" t="s">
        <v>3553</v>
      </c>
      <c r="AN542" s="119"/>
      <c r="AO542" s="119"/>
      <c r="AP542" s="119">
        <f t="shared" si="17"/>
        <v>170000</v>
      </c>
      <c r="AQ542" s="311" t="s">
        <v>1343</v>
      </c>
      <c r="AR542" s="311" t="s">
        <v>1344</v>
      </c>
      <c r="AS542" s="311" t="s">
        <v>3054</v>
      </c>
      <c r="AT542" s="311" t="s">
        <v>3054</v>
      </c>
      <c r="AU542" s="311" t="s">
        <v>3055</v>
      </c>
      <c r="AV542" s="17">
        <v>170000</v>
      </c>
      <c r="AW542" s="19"/>
      <c r="AX542" s="19"/>
    </row>
    <row r="543" spans="1:50" s="123" customFormat="1" ht="90" x14ac:dyDescent="0.2">
      <c r="A543" s="52" t="s">
        <v>47</v>
      </c>
      <c r="B543" s="52" t="s">
        <v>277</v>
      </c>
      <c r="C543" s="52" t="s">
        <v>276</v>
      </c>
      <c r="D543" s="52" t="s">
        <v>10</v>
      </c>
      <c r="E543" s="52" t="s">
        <v>311</v>
      </c>
      <c r="F543" s="121" t="s">
        <v>2113</v>
      </c>
      <c r="G543" s="52" t="s">
        <v>846</v>
      </c>
      <c r="H543" s="71" t="s">
        <v>270</v>
      </c>
      <c r="I543" s="71" t="s">
        <v>271</v>
      </c>
      <c r="J543" s="122">
        <v>120000</v>
      </c>
      <c r="K543" s="249" t="s">
        <v>137</v>
      </c>
      <c r="L543" s="78"/>
      <c r="M543" s="78"/>
      <c r="N543" s="439"/>
      <c r="O543" s="19"/>
      <c r="P543" s="19"/>
      <c r="Q543" s="19"/>
      <c r="R543" s="19"/>
      <c r="S543" s="19"/>
      <c r="T543" s="19"/>
      <c r="U543" s="19"/>
      <c r="V543" s="19"/>
      <c r="W543" s="19"/>
      <c r="X543" s="18"/>
      <c r="Y543" s="46"/>
      <c r="Z543" s="19"/>
      <c r="AA543" s="19"/>
      <c r="AB543" s="19"/>
      <c r="AC543" s="19"/>
      <c r="AD543" s="19"/>
      <c r="AE543" s="20" t="s">
        <v>3816</v>
      </c>
      <c r="AF543" s="54" t="s">
        <v>3034</v>
      </c>
      <c r="AG543" s="54"/>
      <c r="AH543" s="54" t="s">
        <v>3481</v>
      </c>
      <c r="AI543" s="52" t="s">
        <v>3467</v>
      </c>
      <c r="AJ543" s="52"/>
      <c r="AK543" s="54" t="s">
        <v>1365</v>
      </c>
      <c r="AL543" s="54" t="s">
        <v>1573</v>
      </c>
      <c r="AM543" s="52" t="s">
        <v>3553</v>
      </c>
      <c r="AN543" s="119"/>
      <c r="AO543" s="119"/>
      <c r="AP543" s="119">
        <f t="shared" si="17"/>
        <v>120000</v>
      </c>
      <c r="AQ543" s="311" t="s">
        <v>1343</v>
      </c>
      <c r="AR543" s="311" t="s">
        <v>1344</v>
      </c>
      <c r="AS543" s="311" t="s">
        <v>3054</v>
      </c>
      <c r="AT543" s="311" t="s">
        <v>3054</v>
      </c>
      <c r="AU543" s="311" t="s">
        <v>3055</v>
      </c>
      <c r="AV543" s="17">
        <v>120000</v>
      </c>
      <c r="AW543" s="19"/>
      <c r="AX543" s="19"/>
    </row>
    <row r="544" spans="1:50" s="123" customFormat="1" ht="72" x14ac:dyDescent="0.2">
      <c r="A544" s="52" t="s">
        <v>47</v>
      </c>
      <c r="B544" s="52" t="s">
        <v>277</v>
      </c>
      <c r="C544" s="52" t="s">
        <v>276</v>
      </c>
      <c r="D544" s="52" t="s">
        <v>10</v>
      </c>
      <c r="E544" s="52" t="s">
        <v>311</v>
      </c>
      <c r="F544" s="121" t="s">
        <v>2114</v>
      </c>
      <c r="G544" s="52" t="s">
        <v>847</v>
      </c>
      <c r="H544" s="71" t="s">
        <v>501</v>
      </c>
      <c r="I544" s="71" t="s">
        <v>271</v>
      </c>
      <c r="J544" s="122">
        <v>368000</v>
      </c>
      <c r="K544" s="249" t="s">
        <v>137</v>
      </c>
      <c r="L544" s="78"/>
      <c r="M544" s="78"/>
      <c r="N544" s="439"/>
      <c r="O544" s="19"/>
      <c r="P544" s="19"/>
      <c r="Q544" s="19"/>
      <c r="R544" s="19"/>
      <c r="S544" s="19"/>
      <c r="T544" s="19"/>
      <c r="U544" s="19"/>
      <c r="V544" s="19"/>
      <c r="W544" s="19"/>
      <c r="X544" s="18"/>
      <c r="Y544" s="46"/>
      <c r="Z544" s="19"/>
      <c r="AA544" s="19"/>
      <c r="AB544" s="19"/>
      <c r="AC544" s="19"/>
      <c r="AD544" s="19"/>
      <c r="AE544" s="20" t="s">
        <v>3816</v>
      </c>
      <c r="AF544" s="54" t="s">
        <v>3034</v>
      </c>
      <c r="AG544" s="54"/>
      <c r="AH544" s="54" t="s">
        <v>3481</v>
      </c>
      <c r="AI544" s="52" t="s">
        <v>3467</v>
      </c>
      <c r="AJ544" s="52"/>
      <c r="AK544" s="54" t="s">
        <v>1365</v>
      </c>
      <c r="AL544" s="54" t="s">
        <v>1573</v>
      </c>
      <c r="AM544" s="52" t="s">
        <v>3553</v>
      </c>
      <c r="AN544" s="119"/>
      <c r="AO544" s="119"/>
      <c r="AP544" s="119">
        <f t="shared" si="17"/>
        <v>368000</v>
      </c>
      <c r="AQ544" s="311" t="s">
        <v>1343</v>
      </c>
      <c r="AR544" s="311" t="s">
        <v>1344</v>
      </c>
      <c r="AS544" s="311" t="s">
        <v>3054</v>
      </c>
      <c r="AT544" s="311" t="s">
        <v>3054</v>
      </c>
      <c r="AU544" s="311" t="s">
        <v>3055</v>
      </c>
      <c r="AV544" s="17">
        <v>368000</v>
      </c>
      <c r="AW544" s="19"/>
      <c r="AX544" s="19"/>
    </row>
    <row r="545" spans="1:50" s="123" customFormat="1" ht="72" x14ac:dyDescent="0.2">
      <c r="A545" s="52" t="s">
        <v>47</v>
      </c>
      <c r="B545" s="52" t="s">
        <v>277</v>
      </c>
      <c r="C545" s="52" t="s">
        <v>276</v>
      </c>
      <c r="D545" s="52" t="s">
        <v>10</v>
      </c>
      <c r="E545" s="52" t="s">
        <v>311</v>
      </c>
      <c r="F545" s="121" t="s">
        <v>2115</v>
      </c>
      <c r="G545" s="52" t="s">
        <v>848</v>
      </c>
      <c r="H545" s="71" t="s">
        <v>317</v>
      </c>
      <c r="I545" s="71" t="s">
        <v>271</v>
      </c>
      <c r="J545" s="122">
        <v>110000</v>
      </c>
      <c r="K545" s="249" t="s">
        <v>137</v>
      </c>
      <c r="L545" s="78"/>
      <c r="M545" s="78"/>
      <c r="N545" s="439"/>
      <c r="O545" s="19"/>
      <c r="P545" s="19"/>
      <c r="Q545" s="19"/>
      <c r="R545" s="19"/>
      <c r="S545" s="19"/>
      <c r="T545" s="19"/>
      <c r="U545" s="19"/>
      <c r="V545" s="19"/>
      <c r="W545" s="19"/>
      <c r="X545" s="18"/>
      <c r="Y545" s="46"/>
      <c r="Z545" s="19"/>
      <c r="AA545" s="19"/>
      <c r="AB545" s="19"/>
      <c r="AC545" s="19"/>
      <c r="AD545" s="19"/>
      <c r="AE545" s="20" t="s">
        <v>3816</v>
      </c>
      <c r="AF545" s="54" t="s">
        <v>3034</v>
      </c>
      <c r="AG545" s="54"/>
      <c r="AH545" s="54" t="s">
        <v>3481</v>
      </c>
      <c r="AI545" s="52" t="s">
        <v>3467</v>
      </c>
      <c r="AJ545" s="52"/>
      <c r="AK545" s="54" t="s">
        <v>1365</v>
      </c>
      <c r="AL545" s="54" t="s">
        <v>1573</v>
      </c>
      <c r="AM545" s="52" t="s">
        <v>3553</v>
      </c>
      <c r="AN545" s="119"/>
      <c r="AO545" s="119"/>
      <c r="AP545" s="119">
        <f t="shared" si="17"/>
        <v>110000</v>
      </c>
      <c r="AQ545" s="311" t="s">
        <v>1343</v>
      </c>
      <c r="AR545" s="311" t="s">
        <v>1344</v>
      </c>
      <c r="AS545" s="311" t="s">
        <v>3054</v>
      </c>
      <c r="AT545" s="311" t="s">
        <v>3054</v>
      </c>
      <c r="AU545" s="311" t="s">
        <v>3055</v>
      </c>
      <c r="AV545" s="17">
        <v>110000</v>
      </c>
      <c r="AW545" s="19"/>
      <c r="AX545" s="19"/>
    </row>
    <row r="546" spans="1:50" s="123" customFormat="1" ht="72" hidden="1" x14ac:dyDescent="0.2">
      <c r="A546" s="52" t="s">
        <v>47</v>
      </c>
      <c r="B546" s="52" t="s">
        <v>277</v>
      </c>
      <c r="C546" s="52" t="s">
        <v>276</v>
      </c>
      <c r="D546" s="52" t="s">
        <v>10</v>
      </c>
      <c r="E546" s="52" t="s">
        <v>311</v>
      </c>
      <c r="F546" s="121" t="s">
        <v>2116</v>
      </c>
      <c r="G546" s="52" t="s">
        <v>849</v>
      </c>
      <c r="H546" s="71" t="s">
        <v>270</v>
      </c>
      <c r="I546" s="71" t="s">
        <v>271</v>
      </c>
      <c r="J546" s="122">
        <v>100000</v>
      </c>
      <c r="K546" s="249" t="s">
        <v>137</v>
      </c>
      <c r="L546" s="78"/>
      <c r="M546" s="78"/>
      <c r="N546" s="439"/>
      <c r="O546" s="19" t="s">
        <v>3799</v>
      </c>
      <c r="P546" s="48">
        <v>23111</v>
      </c>
      <c r="Q546" s="19" t="s">
        <v>3800</v>
      </c>
      <c r="R546" s="19" t="s">
        <v>29</v>
      </c>
      <c r="S546" s="19" t="s">
        <v>1363</v>
      </c>
      <c r="T546" s="19"/>
      <c r="U546" s="19"/>
      <c r="V546" s="19" t="s">
        <v>3801</v>
      </c>
      <c r="W546" s="17">
        <v>100000</v>
      </c>
      <c r="X546" s="18" t="s">
        <v>1182</v>
      </c>
      <c r="Y546" s="128">
        <v>23141</v>
      </c>
      <c r="Z546" s="17">
        <v>100000</v>
      </c>
      <c r="AA546" s="19">
        <v>7014310000</v>
      </c>
      <c r="AB546" s="19"/>
      <c r="AC546" s="19"/>
      <c r="AD546" s="17">
        <v>100000</v>
      </c>
      <c r="AE546" s="20" t="s">
        <v>3802</v>
      </c>
      <c r="AF546" s="54" t="s">
        <v>3034</v>
      </c>
      <c r="AG546" s="54"/>
      <c r="AH546" s="54" t="s">
        <v>3481</v>
      </c>
      <c r="AI546" s="52" t="s">
        <v>2456</v>
      </c>
      <c r="AJ546" s="52"/>
      <c r="AK546" s="54" t="s">
        <v>1365</v>
      </c>
      <c r="AL546" s="54" t="s">
        <v>1573</v>
      </c>
      <c r="AM546" s="52" t="s">
        <v>3553</v>
      </c>
      <c r="AN546" s="122">
        <v>100000</v>
      </c>
      <c r="AO546" s="119"/>
      <c r="AP546" s="119">
        <f t="shared" si="17"/>
        <v>0</v>
      </c>
      <c r="AQ546" s="311" t="s">
        <v>1343</v>
      </c>
      <c r="AR546" s="311" t="s">
        <v>1344</v>
      </c>
      <c r="AS546" s="311" t="s">
        <v>3054</v>
      </c>
      <c r="AT546" s="311" t="s">
        <v>3054</v>
      </c>
      <c r="AU546" s="311" t="s">
        <v>3055</v>
      </c>
      <c r="AV546" s="17">
        <v>100000</v>
      </c>
      <c r="AW546" s="19"/>
      <c r="AX546" s="19"/>
    </row>
    <row r="547" spans="1:50" s="123" customFormat="1" ht="72" hidden="1" x14ac:dyDescent="0.2">
      <c r="A547" s="52" t="s">
        <v>47</v>
      </c>
      <c r="B547" s="52" t="s">
        <v>277</v>
      </c>
      <c r="C547" s="52" t="s">
        <v>276</v>
      </c>
      <c r="D547" s="52" t="s">
        <v>10</v>
      </c>
      <c r="E547" s="52" t="s">
        <v>311</v>
      </c>
      <c r="F547" s="121" t="s">
        <v>2117</v>
      </c>
      <c r="G547" s="52" t="s">
        <v>850</v>
      </c>
      <c r="H547" s="71" t="s">
        <v>270</v>
      </c>
      <c r="I547" s="71" t="s">
        <v>631</v>
      </c>
      <c r="J547" s="122">
        <v>95000</v>
      </c>
      <c r="K547" s="249" t="s">
        <v>137</v>
      </c>
      <c r="L547" s="78"/>
      <c r="M547" s="78"/>
      <c r="N547" s="439"/>
      <c r="O547" s="19" t="s">
        <v>3799</v>
      </c>
      <c r="P547" s="48">
        <v>23111</v>
      </c>
      <c r="Q547" s="19" t="s">
        <v>3800</v>
      </c>
      <c r="R547" s="19" t="s">
        <v>29</v>
      </c>
      <c r="S547" s="19" t="s">
        <v>1363</v>
      </c>
      <c r="T547" s="19"/>
      <c r="U547" s="19"/>
      <c r="V547" s="19" t="s">
        <v>3801</v>
      </c>
      <c r="W547" s="17">
        <v>95000</v>
      </c>
      <c r="X547" s="18" t="s">
        <v>1182</v>
      </c>
      <c r="Y547" s="128">
        <v>23141</v>
      </c>
      <c r="Z547" s="17">
        <v>95000</v>
      </c>
      <c r="AA547" s="19">
        <v>7014310000</v>
      </c>
      <c r="AB547" s="19"/>
      <c r="AC547" s="19"/>
      <c r="AD547" s="17">
        <v>95000</v>
      </c>
      <c r="AE547" s="20" t="s">
        <v>3802</v>
      </c>
      <c r="AF547" s="54" t="s">
        <v>3034</v>
      </c>
      <c r="AG547" s="54"/>
      <c r="AH547" s="54" t="s">
        <v>3481</v>
      </c>
      <c r="AI547" s="52" t="s">
        <v>2456</v>
      </c>
      <c r="AJ547" s="52"/>
      <c r="AK547" s="54" t="s">
        <v>1365</v>
      </c>
      <c r="AL547" s="54" t="s">
        <v>1573</v>
      </c>
      <c r="AM547" s="52" t="s">
        <v>3553</v>
      </c>
      <c r="AN547" s="122">
        <v>95000</v>
      </c>
      <c r="AO547" s="119"/>
      <c r="AP547" s="119">
        <f t="shared" si="17"/>
        <v>0</v>
      </c>
      <c r="AQ547" s="311" t="s">
        <v>1343</v>
      </c>
      <c r="AR547" s="311" t="s">
        <v>1344</v>
      </c>
      <c r="AS547" s="311" t="s">
        <v>3054</v>
      </c>
      <c r="AT547" s="311" t="s">
        <v>3054</v>
      </c>
      <c r="AU547" s="311" t="s">
        <v>3055</v>
      </c>
      <c r="AV547" s="17">
        <v>95000</v>
      </c>
      <c r="AW547" s="19"/>
      <c r="AX547" s="19"/>
    </row>
    <row r="548" spans="1:50" s="123" customFormat="1" ht="72" x14ac:dyDescent="0.2">
      <c r="A548" s="52" t="s">
        <v>47</v>
      </c>
      <c r="B548" s="52" t="s">
        <v>277</v>
      </c>
      <c r="C548" s="52" t="s">
        <v>276</v>
      </c>
      <c r="D548" s="52" t="s">
        <v>10</v>
      </c>
      <c r="E548" s="52" t="s">
        <v>311</v>
      </c>
      <c r="F548" s="121" t="s">
        <v>2118</v>
      </c>
      <c r="G548" s="52" t="s">
        <v>851</v>
      </c>
      <c r="H548" s="71" t="s">
        <v>303</v>
      </c>
      <c r="I548" s="71" t="s">
        <v>271</v>
      </c>
      <c r="J548" s="122">
        <v>80000</v>
      </c>
      <c r="K548" s="249" t="s">
        <v>137</v>
      </c>
      <c r="L548" s="78"/>
      <c r="M548" s="78"/>
      <c r="N548" s="439"/>
      <c r="O548" s="19"/>
      <c r="P548" s="19"/>
      <c r="Q548" s="19"/>
      <c r="R548" s="19"/>
      <c r="S548" s="19"/>
      <c r="T548" s="19"/>
      <c r="U548" s="19"/>
      <c r="V548" s="19"/>
      <c r="W548" s="19"/>
      <c r="X548" s="18"/>
      <c r="Y548" s="46"/>
      <c r="Z548" s="19"/>
      <c r="AA548" s="19"/>
      <c r="AB548" s="19"/>
      <c r="AC548" s="19"/>
      <c r="AD548" s="19"/>
      <c r="AE548" s="20" t="s">
        <v>3816</v>
      </c>
      <c r="AF548" s="54" t="s">
        <v>3034</v>
      </c>
      <c r="AG548" s="54"/>
      <c r="AH548" s="54" t="s">
        <v>3481</v>
      </c>
      <c r="AI548" s="52" t="s">
        <v>3467</v>
      </c>
      <c r="AJ548" s="52"/>
      <c r="AK548" s="54" t="s">
        <v>1365</v>
      </c>
      <c r="AL548" s="54" t="s">
        <v>1573</v>
      </c>
      <c r="AM548" s="52" t="s">
        <v>3553</v>
      </c>
      <c r="AN548" s="119"/>
      <c r="AO548" s="119"/>
      <c r="AP548" s="119">
        <f t="shared" si="17"/>
        <v>80000</v>
      </c>
      <c r="AQ548" s="311" t="s">
        <v>1343</v>
      </c>
      <c r="AR548" s="311" t="s">
        <v>1344</v>
      </c>
      <c r="AS548" s="311" t="s">
        <v>3054</v>
      </c>
      <c r="AT548" s="311" t="s">
        <v>3054</v>
      </c>
      <c r="AU548" s="311" t="s">
        <v>3055</v>
      </c>
      <c r="AV548" s="17">
        <v>80000</v>
      </c>
      <c r="AW548" s="19"/>
      <c r="AX548" s="19"/>
    </row>
    <row r="549" spans="1:50" s="123" customFormat="1" ht="72" x14ac:dyDescent="0.2">
      <c r="A549" s="52" t="s">
        <v>47</v>
      </c>
      <c r="B549" s="52" t="s">
        <v>277</v>
      </c>
      <c r="C549" s="52" t="s">
        <v>276</v>
      </c>
      <c r="D549" s="52" t="s">
        <v>10</v>
      </c>
      <c r="E549" s="52" t="s">
        <v>311</v>
      </c>
      <c r="F549" s="121" t="s">
        <v>2119</v>
      </c>
      <c r="G549" s="52" t="s">
        <v>852</v>
      </c>
      <c r="H549" s="71" t="s">
        <v>317</v>
      </c>
      <c r="I549" s="71" t="s">
        <v>271</v>
      </c>
      <c r="J549" s="122">
        <v>75000</v>
      </c>
      <c r="K549" s="249" t="s">
        <v>137</v>
      </c>
      <c r="L549" s="78"/>
      <c r="M549" s="78"/>
      <c r="N549" s="439"/>
      <c r="O549" s="19"/>
      <c r="P549" s="19"/>
      <c r="Q549" s="19"/>
      <c r="R549" s="19"/>
      <c r="S549" s="19"/>
      <c r="T549" s="19"/>
      <c r="U549" s="19"/>
      <c r="V549" s="19"/>
      <c r="W549" s="19"/>
      <c r="X549" s="18"/>
      <c r="Y549" s="46"/>
      <c r="Z549" s="19"/>
      <c r="AA549" s="19"/>
      <c r="AB549" s="19"/>
      <c r="AC549" s="19"/>
      <c r="AD549" s="19"/>
      <c r="AE549" s="20" t="s">
        <v>3816</v>
      </c>
      <c r="AF549" s="54" t="s">
        <v>3034</v>
      </c>
      <c r="AG549" s="54"/>
      <c r="AH549" s="54" t="s">
        <v>3481</v>
      </c>
      <c r="AI549" s="52" t="s">
        <v>3467</v>
      </c>
      <c r="AJ549" s="52"/>
      <c r="AK549" s="54" t="s">
        <v>1365</v>
      </c>
      <c r="AL549" s="54" t="s">
        <v>1573</v>
      </c>
      <c r="AM549" s="52" t="s">
        <v>3553</v>
      </c>
      <c r="AN549" s="119"/>
      <c r="AO549" s="119"/>
      <c r="AP549" s="119">
        <f t="shared" si="17"/>
        <v>75000</v>
      </c>
      <c r="AQ549" s="311" t="s">
        <v>1343</v>
      </c>
      <c r="AR549" s="311" t="s">
        <v>1344</v>
      </c>
      <c r="AS549" s="311" t="s">
        <v>3054</v>
      </c>
      <c r="AT549" s="311" t="s">
        <v>3054</v>
      </c>
      <c r="AU549" s="311" t="s">
        <v>3055</v>
      </c>
      <c r="AV549" s="17">
        <v>75000</v>
      </c>
      <c r="AW549" s="19"/>
      <c r="AX549" s="19"/>
    </row>
    <row r="550" spans="1:50" s="123" customFormat="1" ht="72" x14ac:dyDescent="0.2">
      <c r="A550" s="52" t="s">
        <v>47</v>
      </c>
      <c r="B550" s="52" t="s">
        <v>277</v>
      </c>
      <c r="C550" s="52" t="s">
        <v>276</v>
      </c>
      <c r="D550" s="52" t="s">
        <v>10</v>
      </c>
      <c r="E550" s="52" t="s">
        <v>311</v>
      </c>
      <c r="F550" s="121" t="s">
        <v>2120</v>
      </c>
      <c r="G550" s="52" t="s">
        <v>853</v>
      </c>
      <c r="H550" s="71" t="s">
        <v>269</v>
      </c>
      <c r="I550" s="71" t="s">
        <v>271</v>
      </c>
      <c r="J550" s="122">
        <v>30000</v>
      </c>
      <c r="K550" s="249" t="s">
        <v>137</v>
      </c>
      <c r="L550" s="78"/>
      <c r="M550" s="78"/>
      <c r="N550" s="439"/>
      <c r="O550" s="19"/>
      <c r="P550" s="19"/>
      <c r="Q550" s="19"/>
      <c r="R550" s="19"/>
      <c r="S550" s="19"/>
      <c r="T550" s="19"/>
      <c r="U550" s="19"/>
      <c r="V550" s="19"/>
      <c r="W550" s="19"/>
      <c r="X550" s="18"/>
      <c r="Y550" s="46"/>
      <c r="Z550" s="19"/>
      <c r="AA550" s="19"/>
      <c r="AB550" s="19"/>
      <c r="AC550" s="19"/>
      <c r="AD550" s="19"/>
      <c r="AE550" s="20" t="s">
        <v>3816</v>
      </c>
      <c r="AF550" s="54" t="s">
        <v>3034</v>
      </c>
      <c r="AG550" s="54"/>
      <c r="AH550" s="54" t="s">
        <v>3481</v>
      </c>
      <c r="AI550" s="52" t="s">
        <v>3467</v>
      </c>
      <c r="AJ550" s="52"/>
      <c r="AK550" s="54" t="s">
        <v>1365</v>
      </c>
      <c r="AL550" s="54" t="s">
        <v>1573</v>
      </c>
      <c r="AM550" s="52" t="s">
        <v>3553</v>
      </c>
      <c r="AN550" s="119"/>
      <c r="AO550" s="119"/>
      <c r="AP550" s="119">
        <f t="shared" si="17"/>
        <v>30000</v>
      </c>
      <c r="AQ550" s="311" t="s">
        <v>1343</v>
      </c>
      <c r="AR550" s="311" t="s">
        <v>1344</v>
      </c>
      <c r="AS550" s="311" t="s">
        <v>3054</v>
      </c>
      <c r="AT550" s="311" t="s">
        <v>3054</v>
      </c>
      <c r="AU550" s="311" t="s">
        <v>3055</v>
      </c>
      <c r="AV550" s="17">
        <v>30000</v>
      </c>
      <c r="AW550" s="19"/>
      <c r="AX550" s="19"/>
    </row>
    <row r="551" spans="1:50" s="123" customFormat="1" ht="72" x14ac:dyDescent="0.2">
      <c r="A551" s="52" t="s">
        <v>47</v>
      </c>
      <c r="B551" s="52" t="s">
        <v>277</v>
      </c>
      <c r="C551" s="52" t="s">
        <v>276</v>
      </c>
      <c r="D551" s="52" t="s">
        <v>10</v>
      </c>
      <c r="E551" s="52" t="s">
        <v>311</v>
      </c>
      <c r="F551" s="121" t="s">
        <v>2121</v>
      </c>
      <c r="G551" s="52" t="s">
        <v>854</v>
      </c>
      <c r="H551" s="71" t="s">
        <v>269</v>
      </c>
      <c r="I551" s="71" t="s">
        <v>271</v>
      </c>
      <c r="J551" s="122">
        <v>17800</v>
      </c>
      <c r="K551" s="249" t="s">
        <v>137</v>
      </c>
      <c r="L551" s="78"/>
      <c r="M551" s="78"/>
      <c r="N551" s="439"/>
      <c r="O551" s="19"/>
      <c r="P551" s="19"/>
      <c r="Q551" s="19"/>
      <c r="R551" s="19"/>
      <c r="S551" s="19"/>
      <c r="T551" s="19"/>
      <c r="U551" s="19"/>
      <c r="V551" s="19"/>
      <c r="W551" s="19"/>
      <c r="X551" s="18"/>
      <c r="Y551" s="46"/>
      <c r="Z551" s="19"/>
      <c r="AA551" s="19"/>
      <c r="AB551" s="19"/>
      <c r="AC551" s="19"/>
      <c r="AD551" s="19"/>
      <c r="AE551" s="20" t="s">
        <v>3816</v>
      </c>
      <c r="AF551" s="54" t="s">
        <v>3034</v>
      </c>
      <c r="AG551" s="54"/>
      <c r="AH551" s="54" t="s">
        <v>3481</v>
      </c>
      <c r="AI551" s="52" t="s">
        <v>3467</v>
      </c>
      <c r="AJ551" s="52"/>
      <c r="AK551" s="54" t="s">
        <v>1365</v>
      </c>
      <c r="AL551" s="54" t="s">
        <v>1573</v>
      </c>
      <c r="AM551" s="52" t="s">
        <v>3553</v>
      </c>
      <c r="AN551" s="119"/>
      <c r="AO551" s="119"/>
      <c r="AP551" s="119">
        <f t="shared" si="17"/>
        <v>17800</v>
      </c>
      <c r="AQ551" s="311" t="s">
        <v>1343</v>
      </c>
      <c r="AR551" s="311" t="s">
        <v>1344</v>
      </c>
      <c r="AS551" s="311" t="s">
        <v>3054</v>
      </c>
      <c r="AT551" s="311" t="s">
        <v>3054</v>
      </c>
      <c r="AU551" s="311" t="s">
        <v>3055</v>
      </c>
      <c r="AV551" s="17">
        <v>17800</v>
      </c>
      <c r="AW551" s="19"/>
      <c r="AX551" s="19"/>
    </row>
    <row r="552" spans="1:50" s="123" customFormat="1" ht="72" x14ac:dyDescent="0.2">
      <c r="A552" s="52" t="s">
        <v>47</v>
      </c>
      <c r="B552" s="52" t="s">
        <v>277</v>
      </c>
      <c r="C552" s="52" t="s">
        <v>276</v>
      </c>
      <c r="D552" s="52" t="s">
        <v>10</v>
      </c>
      <c r="E552" s="52" t="s">
        <v>311</v>
      </c>
      <c r="F552" s="121" t="s">
        <v>2122</v>
      </c>
      <c r="G552" s="52" t="s">
        <v>855</v>
      </c>
      <c r="H552" s="71" t="s">
        <v>269</v>
      </c>
      <c r="I552" s="71" t="s">
        <v>271</v>
      </c>
      <c r="J552" s="122">
        <v>48000</v>
      </c>
      <c r="K552" s="249" t="s">
        <v>137</v>
      </c>
      <c r="L552" s="78"/>
      <c r="M552" s="78"/>
      <c r="N552" s="439"/>
      <c r="O552" s="19"/>
      <c r="P552" s="19"/>
      <c r="Q552" s="19"/>
      <c r="R552" s="19"/>
      <c r="S552" s="19"/>
      <c r="T552" s="19"/>
      <c r="U552" s="19"/>
      <c r="V552" s="19"/>
      <c r="W552" s="19"/>
      <c r="X552" s="18"/>
      <c r="Y552" s="46"/>
      <c r="Z552" s="19"/>
      <c r="AA552" s="19"/>
      <c r="AB552" s="19"/>
      <c r="AC552" s="19"/>
      <c r="AD552" s="19"/>
      <c r="AE552" s="20" t="s">
        <v>3816</v>
      </c>
      <c r="AF552" s="54" t="s">
        <v>3034</v>
      </c>
      <c r="AG552" s="54"/>
      <c r="AH552" s="54" t="s">
        <v>3481</v>
      </c>
      <c r="AI552" s="52" t="s">
        <v>3467</v>
      </c>
      <c r="AJ552" s="52"/>
      <c r="AK552" s="54" t="s">
        <v>1365</v>
      </c>
      <c r="AL552" s="54" t="s">
        <v>1573</v>
      </c>
      <c r="AM552" s="52" t="s">
        <v>3553</v>
      </c>
      <c r="AN552" s="119"/>
      <c r="AO552" s="119"/>
      <c r="AP552" s="119">
        <f t="shared" si="17"/>
        <v>48000</v>
      </c>
      <c r="AQ552" s="311" t="s">
        <v>1343</v>
      </c>
      <c r="AR552" s="311" t="s">
        <v>1344</v>
      </c>
      <c r="AS552" s="311" t="s">
        <v>3054</v>
      </c>
      <c r="AT552" s="311" t="s">
        <v>3054</v>
      </c>
      <c r="AU552" s="311" t="s">
        <v>3055</v>
      </c>
      <c r="AV552" s="17">
        <v>48000</v>
      </c>
      <c r="AW552" s="19"/>
      <c r="AX552" s="19"/>
    </row>
    <row r="553" spans="1:50" s="123" customFormat="1" ht="72" x14ac:dyDescent="0.2">
      <c r="A553" s="52" t="s">
        <v>47</v>
      </c>
      <c r="B553" s="52" t="s">
        <v>277</v>
      </c>
      <c r="C553" s="52" t="s">
        <v>276</v>
      </c>
      <c r="D553" s="52" t="s">
        <v>10</v>
      </c>
      <c r="E553" s="52" t="s">
        <v>311</v>
      </c>
      <c r="F553" s="121" t="s">
        <v>2123</v>
      </c>
      <c r="G553" s="52" t="s">
        <v>856</v>
      </c>
      <c r="H553" s="71" t="s">
        <v>269</v>
      </c>
      <c r="I553" s="71" t="s">
        <v>271</v>
      </c>
      <c r="J553" s="122">
        <v>20000</v>
      </c>
      <c r="K553" s="249" t="s">
        <v>137</v>
      </c>
      <c r="L553" s="78"/>
      <c r="M553" s="78"/>
      <c r="N553" s="439"/>
      <c r="O553" s="19"/>
      <c r="P553" s="19"/>
      <c r="Q553" s="19"/>
      <c r="R553" s="19"/>
      <c r="S553" s="19"/>
      <c r="T553" s="19"/>
      <c r="U553" s="19"/>
      <c r="V553" s="19"/>
      <c r="W553" s="19"/>
      <c r="X553" s="18"/>
      <c r="Y553" s="46"/>
      <c r="Z553" s="19"/>
      <c r="AA553" s="19"/>
      <c r="AB553" s="19"/>
      <c r="AC553" s="19"/>
      <c r="AD553" s="19"/>
      <c r="AE553" s="20" t="s">
        <v>3816</v>
      </c>
      <c r="AF553" s="54" t="s">
        <v>3034</v>
      </c>
      <c r="AG553" s="54"/>
      <c r="AH553" s="54" t="s">
        <v>3481</v>
      </c>
      <c r="AI553" s="52" t="s">
        <v>3467</v>
      </c>
      <c r="AJ553" s="52"/>
      <c r="AK553" s="54" t="s">
        <v>1365</v>
      </c>
      <c r="AL553" s="54" t="s">
        <v>1573</v>
      </c>
      <c r="AM553" s="52" t="s">
        <v>3553</v>
      </c>
      <c r="AN553" s="119"/>
      <c r="AO553" s="119"/>
      <c r="AP553" s="119">
        <f t="shared" si="17"/>
        <v>20000</v>
      </c>
      <c r="AQ553" s="311" t="s">
        <v>1343</v>
      </c>
      <c r="AR553" s="311" t="s">
        <v>1344</v>
      </c>
      <c r="AS553" s="311" t="s">
        <v>3054</v>
      </c>
      <c r="AT553" s="311" t="s">
        <v>3054</v>
      </c>
      <c r="AU553" s="311" t="s">
        <v>3055</v>
      </c>
      <c r="AV553" s="17">
        <v>20000</v>
      </c>
      <c r="AW553" s="19"/>
      <c r="AX553" s="19"/>
    </row>
    <row r="554" spans="1:50" s="123" customFormat="1" ht="72" x14ac:dyDescent="0.2">
      <c r="A554" s="52" t="s">
        <v>47</v>
      </c>
      <c r="B554" s="52" t="s">
        <v>277</v>
      </c>
      <c r="C554" s="52" t="s">
        <v>276</v>
      </c>
      <c r="D554" s="52" t="s">
        <v>10</v>
      </c>
      <c r="E554" s="52" t="s">
        <v>311</v>
      </c>
      <c r="F554" s="121" t="s">
        <v>2124</v>
      </c>
      <c r="G554" s="52" t="s">
        <v>857</v>
      </c>
      <c r="H554" s="71" t="s">
        <v>270</v>
      </c>
      <c r="I554" s="71" t="s">
        <v>273</v>
      </c>
      <c r="J554" s="122">
        <v>13000</v>
      </c>
      <c r="K554" s="249" t="s">
        <v>137</v>
      </c>
      <c r="L554" s="78"/>
      <c r="M554" s="78"/>
      <c r="N554" s="439"/>
      <c r="O554" s="19"/>
      <c r="P554" s="19"/>
      <c r="Q554" s="19"/>
      <c r="R554" s="19"/>
      <c r="S554" s="19"/>
      <c r="T554" s="19"/>
      <c r="U554" s="19"/>
      <c r="V554" s="19"/>
      <c r="W554" s="19"/>
      <c r="X554" s="18"/>
      <c r="Y554" s="46"/>
      <c r="Z554" s="19"/>
      <c r="AA554" s="19"/>
      <c r="AB554" s="19"/>
      <c r="AC554" s="19"/>
      <c r="AD554" s="19"/>
      <c r="AE554" s="20" t="s">
        <v>3816</v>
      </c>
      <c r="AF554" s="54" t="s">
        <v>3034</v>
      </c>
      <c r="AG554" s="54"/>
      <c r="AH554" s="54" t="s">
        <v>3481</v>
      </c>
      <c r="AI554" s="52" t="s">
        <v>3467</v>
      </c>
      <c r="AJ554" s="52"/>
      <c r="AK554" s="54" t="s">
        <v>1365</v>
      </c>
      <c r="AL554" s="54" t="s">
        <v>1573</v>
      </c>
      <c r="AM554" s="52" t="s">
        <v>3553</v>
      </c>
      <c r="AN554" s="119"/>
      <c r="AO554" s="119"/>
      <c r="AP554" s="119">
        <f t="shared" si="17"/>
        <v>13000</v>
      </c>
      <c r="AQ554" s="311" t="s">
        <v>1343</v>
      </c>
      <c r="AR554" s="311" t="s">
        <v>1344</v>
      </c>
      <c r="AS554" s="311" t="s">
        <v>3054</v>
      </c>
      <c r="AT554" s="311" t="s">
        <v>3054</v>
      </c>
      <c r="AU554" s="311" t="s">
        <v>3055</v>
      </c>
      <c r="AV554" s="17">
        <v>13000</v>
      </c>
      <c r="AW554" s="19"/>
      <c r="AX554" s="19"/>
    </row>
    <row r="555" spans="1:50" s="123" customFormat="1" ht="72" hidden="1" x14ac:dyDescent="0.2">
      <c r="A555" s="52" t="s">
        <v>47</v>
      </c>
      <c r="B555" s="52" t="s">
        <v>277</v>
      </c>
      <c r="C555" s="52" t="s">
        <v>17</v>
      </c>
      <c r="D555" s="52" t="s">
        <v>34</v>
      </c>
      <c r="E555" s="52" t="s">
        <v>454</v>
      </c>
      <c r="F555" s="121" t="s">
        <v>2125</v>
      </c>
      <c r="G555" s="52" t="s">
        <v>1134</v>
      </c>
      <c r="H555" s="71" t="s">
        <v>270</v>
      </c>
      <c r="I555" s="71" t="s">
        <v>1119</v>
      </c>
      <c r="J555" s="122">
        <v>18257600</v>
      </c>
      <c r="K555" s="249" t="s">
        <v>137</v>
      </c>
      <c r="L555" s="78"/>
      <c r="M555" s="78"/>
      <c r="N555" s="439"/>
      <c r="O555" s="19"/>
      <c r="P555" s="19"/>
      <c r="Q555" s="19"/>
      <c r="R555" s="19"/>
      <c r="S555" s="19"/>
      <c r="T555" s="19"/>
      <c r="U555" s="19"/>
      <c r="V555" s="19"/>
      <c r="W555" s="19"/>
      <c r="X555" s="18"/>
      <c r="Y555" s="46"/>
      <c r="Z555" s="19"/>
      <c r="AA555" s="19"/>
      <c r="AB555" s="19"/>
      <c r="AC555" s="19"/>
      <c r="AD555" s="19"/>
      <c r="AE555" s="20" t="s">
        <v>3817</v>
      </c>
      <c r="AF555" s="54" t="s">
        <v>3035</v>
      </c>
      <c r="AG555" s="54" t="s">
        <v>3538</v>
      </c>
      <c r="AH555" s="54" t="s">
        <v>3452</v>
      </c>
      <c r="AI555" s="52" t="s">
        <v>3467</v>
      </c>
      <c r="AJ555" s="52"/>
      <c r="AK555" s="54" t="s">
        <v>1366</v>
      </c>
      <c r="AL555" s="52" t="s">
        <v>1568</v>
      </c>
      <c r="AM555" s="52" t="s">
        <v>3553</v>
      </c>
      <c r="AN555" s="119"/>
      <c r="AO555" s="119"/>
      <c r="AP555" s="119">
        <f t="shared" si="17"/>
        <v>18257600</v>
      </c>
      <c r="AQ555" s="311" t="s">
        <v>1367</v>
      </c>
      <c r="AR555" s="311" t="s">
        <v>1368</v>
      </c>
      <c r="AS555" s="311" t="s">
        <v>3056</v>
      </c>
      <c r="AT555" s="311" t="s">
        <v>3057</v>
      </c>
      <c r="AU555" s="311" t="s">
        <v>3058</v>
      </c>
      <c r="AV555" s="336">
        <v>18257600</v>
      </c>
      <c r="AW555" s="311"/>
      <c r="AX555" s="311"/>
    </row>
    <row r="556" spans="1:50" s="123" customFormat="1" ht="72" hidden="1" x14ac:dyDescent="0.2">
      <c r="A556" s="52" t="s">
        <v>47</v>
      </c>
      <c r="B556" s="52" t="s">
        <v>277</v>
      </c>
      <c r="C556" s="52" t="s">
        <v>17</v>
      </c>
      <c r="D556" s="52" t="s">
        <v>34</v>
      </c>
      <c r="E556" s="52" t="s">
        <v>454</v>
      </c>
      <c r="F556" s="121" t="s">
        <v>2126</v>
      </c>
      <c r="G556" s="52" t="s">
        <v>1135</v>
      </c>
      <c r="H556" s="71" t="s">
        <v>269</v>
      </c>
      <c r="I556" s="71" t="s">
        <v>1119</v>
      </c>
      <c r="J556" s="122">
        <v>2998000</v>
      </c>
      <c r="K556" s="249" t="s">
        <v>137</v>
      </c>
      <c r="L556" s="78"/>
      <c r="M556" s="78"/>
      <c r="N556" s="439"/>
      <c r="O556" s="19"/>
      <c r="P556" s="19"/>
      <c r="Q556" s="19"/>
      <c r="R556" s="19"/>
      <c r="S556" s="19"/>
      <c r="T556" s="19"/>
      <c r="U556" s="19"/>
      <c r="V556" s="19"/>
      <c r="W556" s="19"/>
      <c r="X556" s="18"/>
      <c r="Y556" s="46"/>
      <c r="Z556" s="19"/>
      <c r="AA556" s="19"/>
      <c r="AB556" s="19"/>
      <c r="AC556" s="19"/>
      <c r="AD556" s="19"/>
      <c r="AE556" s="20" t="s">
        <v>3818</v>
      </c>
      <c r="AF556" s="54" t="s">
        <v>3035</v>
      </c>
      <c r="AG556" s="54" t="s">
        <v>3538</v>
      </c>
      <c r="AH556" s="54" t="s">
        <v>3452</v>
      </c>
      <c r="AI556" s="52" t="s">
        <v>3467</v>
      </c>
      <c r="AJ556" s="52" t="s">
        <v>3616</v>
      </c>
      <c r="AK556" s="54" t="s">
        <v>1366</v>
      </c>
      <c r="AL556" s="52" t="s">
        <v>1568</v>
      </c>
      <c r="AM556" s="52" t="s">
        <v>3553</v>
      </c>
      <c r="AN556" s="119"/>
      <c r="AO556" s="119"/>
      <c r="AP556" s="119">
        <f t="shared" si="17"/>
        <v>2998000</v>
      </c>
      <c r="AQ556" s="311" t="s">
        <v>1369</v>
      </c>
      <c r="AR556" s="311" t="s">
        <v>1370</v>
      </c>
      <c r="AS556" s="311" t="s">
        <v>3056</v>
      </c>
      <c r="AT556" s="311" t="s">
        <v>3057</v>
      </c>
      <c r="AU556" s="311" t="s">
        <v>3058</v>
      </c>
      <c r="AV556" s="336">
        <v>2998000</v>
      </c>
      <c r="AW556" s="311"/>
      <c r="AX556" s="311"/>
    </row>
    <row r="557" spans="1:50" s="123" customFormat="1" ht="72" hidden="1" x14ac:dyDescent="0.2">
      <c r="A557" s="52" t="s">
        <v>47</v>
      </c>
      <c r="B557" s="52" t="s">
        <v>277</v>
      </c>
      <c r="C557" s="52" t="s">
        <v>17</v>
      </c>
      <c r="D557" s="52" t="s">
        <v>34</v>
      </c>
      <c r="E557" s="52" t="s">
        <v>454</v>
      </c>
      <c r="F557" s="121" t="s">
        <v>2127</v>
      </c>
      <c r="G557" s="52" t="s">
        <v>1136</v>
      </c>
      <c r="H557" s="71" t="s">
        <v>270</v>
      </c>
      <c r="I557" s="71" t="s">
        <v>1119</v>
      </c>
      <c r="J557" s="122">
        <v>6500000</v>
      </c>
      <c r="K557" s="249" t="s">
        <v>137</v>
      </c>
      <c r="L557" s="78"/>
      <c r="M557" s="78"/>
      <c r="N557" s="439"/>
      <c r="O557" s="19"/>
      <c r="P557" s="19"/>
      <c r="Q557" s="19"/>
      <c r="R557" s="19"/>
      <c r="S557" s="19"/>
      <c r="T557" s="19"/>
      <c r="U557" s="19"/>
      <c r="V557" s="19"/>
      <c r="W557" s="19"/>
      <c r="X557" s="18"/>
      <c r="Y557" s="46"/>
      <c r="Z557" s="19"/>
      <c r="AA557" s="19"/>
      <c r="AB557" s="19"/>
      <c r="AC557" s="19"/>
      <c r="AD557" s="19"/>
      <c r="AE557" s="20" t="s">
        <v>3816</v>
      </c>
      <c r="AF557" s="54" t="s">
        <v>3035</v>
      </c>
      <c r="AG557" s="54" t="s">
        <v>3538</v>
      </c>
      <c r="AH557" s="54" t="s">
        <v>3452</v>
      </c>
      <c r="AI557" s="52" t="s">
        <v>3467</v>
      </c>
      <c r="AJ557" s="52"/>
      <c r="AK557" s="54" t="s">
        <v>1366</v>
      </c>
      <c r="AL557" s="52" t="s">
        <v>1568</v>
      </c>
      <c r="AM557" s="52" t="s">
        <v>3553</v>
      </c>
      <c r="AN557" s="119"/>
      <c r="AO557" s="119"/>
      <c r="AP557" s="119">
        <f t="shared" si="17"/>
        <v>6500000</v>
      </c>
      <c r="AQ557" s="311" t="s">
        <v>1371</v>
      </c>
      <c r="AR557" s="311" t="s">
        <v>1372</v>
      </c>
      <c r="AS557" s="311" t="s">
        <v>3056</v>
      </c>
      <c r="AT557" s="311" t="s">
        <v>3057</v>
      </c>
      <c r="AU557" s="311" t="s">
        <v>3058</v>
      </c>
      <c r="AV557" s="336">
        <v>6500000</v>
      </c>
      <c r="AW557" s="311"/>
      <c r="AX557" s="311"/>
    </row>
    <row r="558" spans="1:50" s="123" customFormat="1" ht="72" hidden="1" x14ac:dyDescent="0.2">
      <c r="A558" s="52" t="s">
        <v>47</v>
      </c>
      <c r="B558" s="52" t="s">
        <v>277</v>
      </c>
      <c r="C558" s="52" t="s">
        <v>17</v>
      </c>
      <c r="D558" s="52" t="s">
        <v>34</v>
      </c>
      <c r="E558" s="52" t="s">
        <v>454</v>
      </c>
      <c r="F558" s="121" t="s">
        <v>2128</v>
      </c>
      <c r="G558" s="52" t="s">
        <v>1137</v>
      </c>
      <c r="H558" s="71" t="s">
        <v>270</v>
      </c>
      <c r="I558" s="71" t="s">
        <v>1122</v>
      </c>
      <c r="J558" s="122">
        <v>1800000</v>
      </c>
      <c r="K558" s="249" t="s">
        <v>137</v>
      </c>
      <c r="L558" s="78"/>
      <c r="M558" s="78"/>
      <c r="N558" s="439"/>
      <c r="O558" s="19"/>
      <c r="P558" s="19"/>
      <c r="Q558" s="19"/>
      <c r="R558" s="19"/>
      <c r="S558" s="19"/>
      <c r="T558" s="19"/>
      <c r="U558" s="19"/>
      <c r="V558" s="19"/>
      <c r="W558" s="19"/>
      <c r="X558" s="18"/>
      <c r="Y558" s="46"/>
      <c r="Z558" s="19"/>
      <c r="AA558" s="19"/>
      <c r="AB558" s="19"/>
      <c r="AC558" s="19"/>
      <c r="AD558" s="19"/>
      <c r="AE558" s="20" t="s">
        <v>3819</v>
      </c>
      <c r="AF558" s="54" t="s">
        <v>3035</v>
      </c>
      <c r="AG558" s="54" t="s">
        <v>3538</v>
      </c>
      <c r="AH558" s="54" t="s">
        <v>3452</v>
      </c>
      <c r="AI558" s="52" t="s">
        <v>3467</v>
      </c>
      <c r="AJ558" s="52"/>
      <c r="AK558" s="54" t="s">
        <v>1366</v>
      </c>
      <c r="AL558" s="52" t="s">
        <v>1568</v>
      </c>
      <c r="AM558" s="52" t="s">
        <v>3553</v>
      </c>
      <c r="AN558" s="119"/>
      <c r="AO558" s="119"/>
      <c r="AP558" s="119">
        <f t="shared" si="17"/>
        <v>1800000</v>
      </c>
      <c r="AQ558" s="311" t="s">
        <v>1373</v>
      </c>
      <c r="AR558" s="311" t="s">
        <v>1374</v>
      </c>
      <c r="AS558" s="311" t="s">
        <v>3056</v>
      </c>
      <c r="AT558" s="311" t="s">
        <v>3057</v>
      </c>
      <c r="AU558" s="311" t="s">
        <v>3058</v>
      </c>
      <c r="AV558" s="336">
        <v>1800000</v>
      </c>
      <c r="AW558" s="311"/>
      <c r="AX558" s="311"/>
    </row>
    <row r="559" spans="1:50" s="123" customFormat="1" ht="72" hidden="1" x14ac:dyDescent="0.2">
      <c r="A559" s="52" t="s">
        <v>48</v>
      </c>
      <c r="B559" s="52" t="s">
        <v>277</v>
      </c>
      <c r="C559" s="52" t="s">
        <v>276</v>
      </c>
      <c r="D559" s="52" t="s">
        <v>11</v>
      </c>
      <c r="E559" s="52" t="s">
        <v>454</v>
      </c>
      <c r="F559" s="121" t="s">
        <v>2129</v>
      </c>
      <c r="G559" s="52" t="s">
        <v>858</v>
      </c>
      <c r="H559" s="71">
        <v>3</v>
      </c>
      <c r="I559" s="71" t="s">
        <v>273</v>
      </c>
      <c r="J559" s="122">
        <v>28000</v>
      </c>
      <c r="K559" s="78"/>
      <c r="L559" s="260"/>
      <c r="M559" s="249" t="s">
        <v>137</v>
      </c>
      <c r="N559" s="19"/>
      <c r="O559" s="19" t="s">
        <v>2586</v>
      </c>
      <c r="P559" s="19" t="s">
        <v>3308</v>
      </c>
      <c r="Q559" s="19" t="s">
        <v>1375</v>
      </c>
      <c r="R559" s="19" t="s">
        <v>24</v>
      </c>
      <c r="S559" s="18" t="s">
        <v>108</v>
      </c>
      <c r="T559" s="19"/>
      <c r="U559" s="19"/>
      <c r="V559" s="19" t="s">
        <v>3820</v>
      </c>
      <c r="W559" s="16">
        <v>27600</v>
      </c>
      <c r="X559" s="18" t="s">
        <v>1376</v>
      </c>
      <c r="Y559" s="46" t="s">
        <v>3312</v>
      </c>
      <c r="Z559" s="16">
        <v>27600</v>
      </c>
      <c r="AA559" s="19">
        <v>7014284100</v>
      </c>
      <c r="AB559" s="19" t="s">
        <v>3657</v>
      </c>
      <c r="AC559" s="19" t="s">
        <v>3657</v>
      </c>
      <c r="AD559" s="16">
        <v>27600</v>
      </c>
      <c r="AE559" s="20" t="s">
        <v>2729</v>
      </c>
      <c r="AF559" s="54" t="s">
        <v>1377</v>
      </c>
      <c r="AG559" s="54" t="s">
        <v>3540</v>
      </c>
      <c r="AH559" s="54" t="s">
        <v>3470</v>
      </c>
      <c r="AI559" s="52" t="s">
        <v>2457</v>
      </c>
      <c r="AJ559" s="52"/>
      <c r="AK559" s="54" t="s">
        <v>1377</v>
      </c>
      <c r="AL559" s="54" t="s">
        <v>1570</v>
      </c>
      <c r="AM559" s="52" t="s">
        <v>3553</v>
      </c>
      <c r="AN559" s="119"/>
      <c r="AO559" s="119">
        <v>27600</v>
      </c>
      <c r="AP559" s="119">
        <f t="shared" si="17"/>
        <v>400</v>
      </c>
      <c r="AQ559" s="19"/>
      <c r="AR559" s="19"/>
      <c r="AS559" s="19"/>
      <c r="AT559" s="19"/>
      <c r="AU559" s="19"/>
      <c r="AV559" s="19"/>
      <c r="AW559" s="19"/>
      <c r="AX559" s="19"/>
    </row>
    <row r="560" spans="1:50" s="123" customFormat="1" ht="72" hidden="1" x14ac:dyDescent="0.2">
      <c r="A560" s="52" t="s">
        <v>48</v>
      </c>
      <c r="B560" s="52" t="s">
        <v>277</v>
      </c>
      <c r="C560" s="52" t="s">
        <v>276</v>
      </c>
      <c r="D560" s="52" t="s">
        <v>11</v>
      </c>
      <c r="E560" s="52" t="s">
        <v>454</v>
      </c>
      <c r="F560" s="121" t="s">
        <v>2130</v>
      </c>
      <c r="G560" s="52" t="s">
        <v>859</v>
      </c>
      <c r="H560" s="71" t="s">
        <v>270</v>
      </c>
      <c r="I560" s="71" t="s">
        <v>274</v>
      </c>
      <c r="J560" s="122">
        <v>8500</v>
      </c>
      <c r="K560" s="78"/>
      <c r="L560" s="78"/>
      <c r="M560" s="249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 t="s">
        <v>2729</v>
      </c>
      <c r="AF560" s="54"/>
      <c r="AG560" s="54" t="s">
        <v>3544</v>
      </c>
      <c r="AH560" s="52" t="s">
        <v>2457</v>
      </c>
      <c r="AI560" s="52" t="s">
        <v>2457</v>
      </c>
      <c r="AJ560" s="52"/>
      <c r="AK560" s="54" t="s">
        <v>1377</v>
      </c>
      <c r="AL560" s="54" t="s">
        <v>1570</v>
      </c>
      <c r="AM560" s="52" t="s">
        <v>3552</v>
      </c>
      <c r="AN560" s="119"/>
      <c r="AO560" s="122">
        <v>8500</v>
      </c>
      <c r="AP560" s="119">
        <f>J560-AN560-AO560</f>
        <v>0</v>
      </c>
      <c r="AQ560" s="19"/>
      <c r="AR560" s="19"/>
      <c r="AS560" s="19"/>
      <c r="AT560" s="19"/>
      <c r="AU560" s="19"/>
      <c r="AV560" s="19"/>
      <c r="AW560" s="19"/>
      <c r="AX560" s="19"/>
    </row>
    <row r="561" spans="1:50" s="123" customFormat="1" ht="72" hidden="1" x14ac:dyDescent="0.2">
      <c r="A561" s="52" t="s">
        <v>48</v>
      </c>
      <c r="B561" s="52" t="s">
        <v>277</v>
      </c>
      <c r="C561" s="52" t="s">
        <v>276</v>
      </c>
      <c r="D561" s="52" t="s">
        <v>21</v>
      </c>
      <c r="E561" s="52" t="s">
        <v>454</v>
      </c>
      <c r="F561" s="121" t="s">
        <v>2131</v>
      </c>
      <c r="G561" s="52" t="s">
        <v>860</v>
      </c>
      <c r="H561" s="71" t="s">
        <v>272</v>
      </c>
      <c r="I561" s="71" t="s">
        <v>274</v>
      </c>
      <c r="J561" s="122">
        <v>83500</v>
      </c>
      <c r="K561" s="78"/>
      <c r="L561" s="78"/>
      <c r="M561" s="249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 t="s">
        <v>2729</v>
      </c>
      <c r="AF561" s="54"/>
      <c r="AG561" s="54" t="s">
        <v>3544</v>
      </c>
      <c r="AH561" s="52" t="s">
        <v>2457</v>
      </c>
      <c r="AI561" s="52" t="s">
        <v>2457</v>
      </c>
      <c r="AJ561" s="52"/>
      <c r="AK561" s="54" t="s">
        <v>1377</v>
      </c>
      <c r="AL561" s="54" t="s">
        <v>1570</v>
      </c>
      <c r="AM561" s="52" t="s">
        <v>3552</v>
      </c>
      <c r="AN561" s="119"/>
      <c r="AO561" s="119">
        <v>80700</v>
      </c>
      <c r="AP561" s="119">
        <f t="shared" ref="AP561:AP577" si="18">J561-AN561-AO561</f>
        <v>2800</v>
      </c>
      <c r="AQ561" s="19"/>
      <c r="AR561" s="19"/>
      <c r="AS561" s="19"/>
      <c r="AT561" s="19"/>
      <c r="AU561" s="19"/>
      <c r="AV561" s="19"/>
      <c r="AW561" s="19"/>
      <c r="AX561" s="19"/>
    </row>
    <row r="562" spans="1:50" s="123" customFormat="1" ht="90" hidden="1" x14ac:dyDescent="0.2">
      <c r="A562" s="52" t="s">
        <v>48</v>
      </c>
      <c r="B562" s="52" t="s">
        <v>277</v>
      </c>
      <c r="C562" s="52" t="s">
        <v>276</v>
      </c>
      <c r="D562" s="52" t="s">
        <v>286</v>
      </c>
      <c r="E562" s="52" t="s">
        <v>454</v>
      </c>
      <c r="F562" s="121" t="s">
        <v>2132</v>
      </c>
      <c r="G562" s="52" t="s">
        <v>861</v>
      </c>
      <c r="H562" s="71" t="s">
        <v>303</v>
      </c>
      <c r="I562" s="71" t="s">
        <v>271</v>
      </c>
      <c r="J562" s="122">
        <v>265000</v>
      </c>
      <c r="K562" s="78"/>
      <c r="L562" s="78"/>
      <c r="M562" s="249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 t="s">
        <v>2729</v>
      </c>
      <c r="AF562" s="54"/>
      <c r="AG562" s="54" t="s">
        <v>3544</v>
      </c>
      <c r="AH562" s="52" t="s">
        <v>2457</v>
      </c>
      <c r="AI562" s="52" t="s">
        <v>2457</v>
      </c>
      <c r="AJ562" s="52"/>
      <c r="AK562" s="54" t="s">
        <v>1377</v>
      </c>
      <c r="AL562" s="54" t="s">
        <v>1570</v>
      </c>
      <c r="AM562" s="52" t="s">
        <v>3552</v>
      </c>
      <c r="AN562" s="119"/>
      <c r="AO562" s="119">
        <v>255000</v>
      </c>
      <c r="AP562" s="119">
        <f t="shared" si="18"/>
        <v>10000</v>
      </c>
      <c r="AQ562" s="19"/>
      <c r="AR562" s="19"/>
      <c r="AS562" s="19"/>
      <c r="AT562" s="19"/>
      <c r="AU562" s="19"/>
      <c r="AV562" s="19"/>
      <c r="AW562" s="19"/>
      <c r="AX562" s="19"/>
    </row>
    <row r="563" spans="1:50" s="123" customFormat="1" ht="72" hidden="1" x14ac:dyDescent="0.2">
      <c r="A563" s="52" t="s">
        <v>48</v>
      </c>
      <c r="B563" s="52" t="s">
        <v>277</v>
      </c>
      <c r="C563" s="52" t="s">
        <v>276</v>
      </c>
      <c r="D563" s="52" t="s">
        <v>18</v>
      </c>
      <c r="E563" s="52" t="s">
        <v>454</v>
      </c>
      <c r="F563" s="121" t="s">
        <v>2133</v>
      </c>
      <c r="G563" s="52" t="s">
        <v>862</v>
      </c>
      <c r="H563" s="71" t="s">
        <v>270</v>
      </c>
      <c r="I563" s="71" t="s">
        <v>274</v>
      </c>
      <c r="J563" s="122">
        <v>630000</v>
      </c>
      <c r="K563" s="78"/>
      <c r="L563" s="249" t="s">
        <v>137</v>
      </c>
      <c r="M563" s="78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 t="s">
        <v>2729</v>
      </c>
      <c r="AF563" s="54"/>
      <c r="AG563" s="54" t="s">
        <v>3544</v>
      </c>
      <c r="AH563" s="52" t="s">
        <v>2457</v>
      </c>
      <c r="AI563" s="52" t="s">
        <v>2457</v>
      </c>
      <c r="AJ563" s="52"/>
      <c r="AK563" s="54" t="s">
        <v>1385</v>
      </c>
      <c r="AL563" s="54" t="s">
        <v>1570</v>
      </c>
      <c r="AM563" s="52" t="s">
        <v>3552</v>
      </c>
      <c r="AN563" s="119"/>
      <c r="AO563" s="119">
        <v>625000</v>
      </c>
      <c r="AP563" s="119">
        <f t="shared" si="18"/>
        <v>5000</v>
      </c>
      <c r="AQ563" s="19"/>
      <c r="AR563" s="19"/>
      <c r="AS563" s="19"/>
      <c r="AT563" s="19"/>
      <c r="AU563" s="19"/>
      <c r="AV563" s="19"/>
      <c r="AW563" s="19"/>
      <c r="AX563" s="19"/>
    </row>
    <row r="564" spans="1:50" s="123" customFormat="1" ht="72" hidden="1" x14ac:dyDescent="0.2">
      <c r="A564" s="52" t="s">
        <v>48</v>
      </c>
      <c r="B564" s="52" t="s">
        <v>277</v>
      </c>
      <c r="C564" s="52" t="s">
        <v>276</v>
      </c>
      <c r="D564" s="52" t="s">
        <v>18</v>
      </c>
      <c r="E564" s="52" t="s">
        <v>454</v>
      </c>
      <c r="F564" s="121" t="s">
        <v>2134</v>
      </c>
      <c r="G564" s="52" t="s">
        <v>863</v>
      </c>
      <c r="H564" s="71" t="s">
        <v>269</v>
      </c>
      <c r="I564" s="71" t="s">
        <v>553</v>
      </c>
      <c r="J564" s="122">
        <v>160000</v>
      </c>
      <c r="K564" s="78"/>
      <c r="L564" s="249" t="s">
        <v>137</v>
      </c>
      <c r="M564" s="78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3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 t="s">
        <v>2729</v>
      </c>
      <c r="AF564" s="54"/>
      <c r="AG564" s="54" t="s">
        <v>3544</v>
      </c>
      <c r="AH564" s="52" t="s">
        <v>2457</v>
      </c>
      <c r="AI564" s="52" t="s">
        <v>2457</v>
      </c>
      <c r="AJ564" s="52"/>
      <c r="AK564" s="54" t="s">
        <v>1385</v>
      </c>
      <c r="AL564" s="54" t="s">
        <v>1570</v>
      </c>
      <c r="AM564" s="52" t="s">
        <v>3552</v>
      </c>
      <c r="AN564" s="119"/>
      <c r="AO564" s="122">
        <v>160000</v>
      </c>
      <c r="AP564" s="119">
        <f t="shared" si="18"/>
        <v>0</v>
      </c>
      <c r="AQ564" s="19"/>
      <c r="AR564" s="19"/>
      <c r="AS564" s="19"/>
      <c r="AT564" s="19"/>
      <c r="AU564" s="19"/>
      <c r="AV564" s="19"/>
      <c r="AW564" s="19"/>
      <c r="AX564" s="19"/>
    </row>
    <row r="565" spans="1:50" s="123" customFormat="1" ht="72" hidden="1" x14ac:dyDescent="0.2">
      <c r="A565" s="52" t="s">
        <v>48</v>
      </c>
      <c r="B565" s="52" t="s">
        <v>277</v>
      </c>
      <c r="C565" s="52" t="s">
        <v>276</v>
      </c>
      <c r="D565" s="52" t="s">
        <v>18</v>
      </c>
      <c r="E565" s="52" t="s">
        <v>454</v>
      </c>
      <c r="F565" s="121" t="s">
        <v>2135</v>
      </c>
      <c r="G565" s="52" t="s">
        <v>864</v>
      </c>
      <c r="H565" s="71" t="s">
        <v>270</v>
      </c>
      <c r="I565" s="71" t="s">
        <v>553</v>
      </c>
      <c r="J565" s="122">
        <v>75000</v>
      </c>
      <c r="K565" s="78"/>
      <c r="L565" s="249" t="s">
        <v>137</v>
      </c>
      <c r="M565" s="78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 t="s">
        <v>2729</v>
      </c>
      <c r="AF565" s="54"/>
      <c r="AG565" s="54" t="s">
        <v>3544</v>
      </c>
      <c r="AH565" s="52" t="s">
        <v>2457</v>
      </c>
      <c r="AI565" s="52" t="s">
        <v>2457</v>
      </c>
      <c r="AJ565" s="52"/>
      <c r="AK565" s="54" t="s">
        <v>1385</v>
      </c>
      <c r="AL565" s="54" t="s">
        <v>1570</v>
      </c>
      <c r="AM565" s="52" t="s">
        <v>3552</v>
      </c>
      <c r="AN565" s="119"/>
      <c r="AO565" s="122">
        <v>75000</v>
      </c>
      <c r="AP565" s="119">
        <f t="shared" si="18"/>
        <v>0</v>
      </c>
      <c r="AQ565" s="19"/>
      <c r="AR565" s="19"/>
      <c r="AS565" s="19"/>
      <c r="AT565" s="19"/>
      <c r="AU565" s="19"/>
      <c r="AV565" s="19"/>
      <c r="AW565" s="19"/>
      <c r="AX565" s="19"/>
    </row>
    <row r="566" spans="1:50" s="123" customFormat="1" ht="72" hidden="1" x14ac:dyDescent="0.2">
      <c r="A566" s="52" t="s">
        <v>48</v>
      </c>
      <c r="B566" s="52" t="s">
        <v>277</v>
      </c>
      <c r="C566" s="52" t="s">
        <v>276</v>
      </c>
      <c r="D566" s="52" t="s">
        <v>18</v>
      </c>
      <c r="E566" s="52" t="s">
        <v>454</v>
      </c>
      <c r="F566" s="121" t="s">
        <v>2136</v>
      </c>
      <c r="G566" s="52" t="s">
        <v>865</v>
      </c>
      <c r="H566" s="71" t="s">
        <v>270</v>
      </c>
      <c r="I566" s="71" t="s">
        <v>553</v>
      </c>
      <c r="J566" s="122">
        <v>70000</v>
      </c>
      <c r="K566" s="78"/>
      <c r="L566" s="249" t="s">
        <v>137</v>
      </c>
      <c r="M566" s="78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 t="s">
        <v>2729</v>
      </c>
      <c r="AF566" s="54"/>
      <c r="AG566" s="54" t="s">
        <v>3544</v>
      </c>
      <c r="AH566" s="52" t="s">
        <v>2457</v>
      </c>
      <c r="AI566" s="52" t="s">
        <v>2457</v>
      </c>
      <c r="AJ566" s="52"/>
      <c r="AK566" s="54" t="s">
        <v>1385</v>
      </c>
      <c r="AL566" s="54" t="s">
        <v>1570</v>
      </c>
      <c r="AM566" s="52" t="s">
        <v>3552</v>
      </c>
      <c r="AN566" s="119"/>
      <c r="AO566" s="122">
        <v>70000</v>
      </c>
      <c r="AP566" s="119">
        <f t="shared" si="18"/>
        <v>0</v>
      </c>
      <c r="AQ566" s="19"/>
      <c r="AR566" s="19"/>
      <c r="AS566" s="19"/>
      <c r="AT566" s="19"/>
      <c r="AU566" s="19"/>
      <c r="AV566" s="19"/>
      <c r="AW566" s="19"/>
      <c r="AX566" s="19"/>
    </row>
    <row r="567" spans="1:50" s="123" customFormat="1" ht="72" hidden="1" x14ac:dyDescent="0.2">
      <c r="A567" s="52" t="s">
        <v>48</v>
      </c>
      <c r="B567" s="52" t="s">
        <v>277</v>
      </c>
      <c r="C567" s="52" t="s">
        <v>276</v>
      </c>
      <c r="D567" s="52" t="s">
        <v>18</v>
      </c>
      <c r="E567" s="52" t="s">
        <v>454</v>
      </c>
      <c r="F567" s="121" t="s">
        <v>2137</v>
      </c>
      <c r="G567" s="52" t="s">
        <v>866</v>
      </c>
      <c r="H567" s="71" t="s">
        <v>272</v>
      </c>
      <c r="I567" s="71" t="s">
        <v>268</v>
      </c>
      <c r="J567" s="122">
        <v>15000</v>
      </c>
      <c r="K567" s="78"/>
      <c r="L567" s="249" t="s">
        <v>137</v>
      </c>
      <c r="M567" s="78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 t="s">
        <v>2729</v>
      </c>
      <c r="AF567" s="54"/>
      <c r="AG567" s="54" t="s">
        <v>3544</v>
      </c>
      <c r="AH567" s="52" t="s">
        <v>2457</v>
      </c>
      <c r="AI567" s="52" t="s">
        <v>2457</v>
      </c>
      <c r="AJ567" s="52"/>
      <c r="AK567" s="54" t="s">
        <v>1385</v>
      </c>
      <c r="AL567" s="54" t="s">
        <v>1570</v>
      </c>
      <c r="AM567" s="52" t="s">
        <v>3552</v>
      </c>
      <c r="AN567" s="119"/>
      <c r="AO567" s="122">
        <v>15000</v>
      </c>
      <c r="AP567" s="119">
        <f t="shared" si="18"/>
        <v>0</v>
      </c>
      <c r="AQ567" s="19"/>
      <c r="AR567" s="19"/>
      <c r="AS567" s="19"/>
      <c r="AT567" s="19"/>
      <c r="AU567" s="19"/>
      <c r="AV567" s="19"/>
      <c r="AW567" s="19"/>
      <c r="AX567" s="19"/>
    </row>
    <row r="568" spans="1:50" s="123" customFormat="1" ht="72" hidden="1" x14ac:dyDescent="0.2">
      <c r="A568" s="52" t="s">
        <v>48</v>
      </c>
      <c r="B568" s="52" t="s">
        <v>277</v>
      </c>
      <c r="C568" s="52" t="s">
        <v>276</v>
      </c>
      <c r="D568" s="52" t="s">
        <v>18</v>
      </c>
      <c r="E568" s="52" t="s">
        <v>454</v>
      </c>
      <c r="F568" s="121" t="s">
        <v>2138</v>
      </c>
      <c r="G568" s="52" t="s">
        <v>867</v>
      </c>
      <c r="H568" s="71" t="s">
        <v>270</v>
      </c>
      <c r="I568" s="71" t="s">
        <v>274</v>
      </c>
      <c r="J568" s="122">
        <v>100000</v>
      </c>
      <c r="K568" s="78"/>
      <c r="L568" s="249" t="s">
        <v>137</v>
      </c>
      <c r="M568" s="78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 t="s">
        <v>2729</v>
      </c>
      <c r="AF568" s="54"/>
      <c r="AG568" s="54" t="s">
        <v>3544</v>
      </c>
      <c r="AH568" s="52" t="s">
        <v>2457</v>
      </c>
      <c r="AI568" s="52" t="s">
        <v>2457</v>
      </c>
      <c r="AJ568" s="52"/>
      <c r="AK568" s="54" t="s">
        <v>1385</v>
      </c>
      <c r="AL568" s="54" t="s">
        <v>1570</v>
      </c>
      <c r="AM568" s="52" t="s">
        <v>3552</v>
      </c>
      <c r="AN568" s="119"/>
      <c r="AO568" s="122">
        <v>100000</v>
      </c>
      <c r="AP568" s="119">
        <f t="shared" si="18"/>
        <v>0</v>
      </c>
      <c r="AQ568" s="19"/>
      <c r="AR568" s="19"/>
      <c r="AS568" s="19"/>
      <c r="AT568" s="19"/>
      <c r="AU568" s="19"/>
      <c r="AV568" s="19"/>
      <c r="AW568" s="19"/>
      <c r="AX568" s="19"/>
    </row>
    <row r="569" spans="1:50" s="123" customFormat="1" ht="144" hidden="1" x14ac:dyDescent="0.2">
      <c r="A569" s="52" t="s">
        <v>48</v>
      </c>
      <c r="B569" s="52" t="s">
        <v>277</v>
      </c>
      <c r="C569" s="52" t="s">
        <v>276</v>
      </c>
      <c r="D569" s="52" t="s">
        <v>18</v>
      </c>
      <c r="E569" s="52" t="s">
        <v>454</v>
      </c>
      <c r="F569" s="121" t="s">
        <v>2139</v>
      </c>
      <c r="G569" s="52" t="s">
        <v>868</v>
      </c>
      <c r="H569" s="71" t="s">
        <v>269</v>
      </c>
      <c r="I569" s="71" t="s">
        <v>274</v>
      </c>
      <c r="J569" s="122">
        <v>50000</v>
      </c>
      <c r="K569" s="78"/>
      <c r="L569" s="249" t="s">
        <v>137</v>
      </c>
      <c r="M569" s="78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 t="s">
        <v>2729</v>
      </c>
      <c r="AF569" s="54"/>
      <c r="AG569" s="54" t="s">
        <v>3544</v>
      </c>
      <c r="AH569" s="52" t="s">
        <v>2457</v>
      </c>
      <c r="AI569" s="52" t="s">
        <v>2457</v>
      </c>
      <c r="AJ569" s="52"/>
      <c r="AK569" s="54" t="s">
        <v>1385</v>
      </c>
      <c r="AL569" s="54" t="s">
        <v>1570</v>
      </c>
      <c r="AM569" s="52" t="s">
        <v>3552</v>
      </c>
      <c r="AN569" s="119"/>
      <c r="AO569" s="122">
        <v>50000</v>
      </c>
      <c r="AP569" s="119">
        <f t="shared" si="18"/>
        <v>0</v>
      </c>
      <c r="AQ569" s="19"/>
      <c r="AR569" s="19"/>
      <c r="AS569" s="19"/>
      <c r="AT569" s="19"/>
      <c r="AU569" s="19"/>
      <c r="AV569" s="19"/>
      <c r="AW569" s="19"/>
      <c r="AX569" s="19"/>
    </row>
    <row r="570" spans="1:50" s="123" customFormat="1" ht="72" hidden="1" x14ac:dyDescent="0.2">
      <c r="A570" s="52" t="s">
        <v>48</v>
      </c>
      <c r="B570" s="52" t="s">
        <v>277</v>
      </c>
      <c r="C570" s="52" t="s">
        <v>276</v>
      </c>
      <c r="D570" s="52" t="s">
        <v>18</v>
      </c>
      <c r="E570" s="52" t="s">
        <v>454</v>
      </c>
      <c r="F570" s="121" t="s">
        <v>2140</v>
      </c>
      <c r="G570" s="52" t="s">
        <v>869</v>
      </c>
      <c r="H570" s="71" t="s">
        <v>272</v>
      </c>
      <c r="I570" s="71" t="s">
        <v>275</v>
      </c>
      <c r="J570" s="122">
        <v>375000</v>
      </c>
      <c r="K570" s="78"/>
      <c r="L570" s="249" t="s">
        <v>137</v>
      </c>
      <c r="M570" s="78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 t="s">
        <v>2729</v>
      </c>
      <c r="AF570" s="54"/>
      <c r="AG570" s="54" t="s">
        <v>3544</v>
      </c>
      <c r="AH570" s="52" t="s">
        <v>2457</v>
      </c>
      <c r="AI570" s="52" t="s">
        <v>2457</v>
      </c>
      <c r="AJ570" s="52"/>
      <c r="AK570" s="54" t="s">
        <v>1385</v>
      </c>
      <c r="AL570" s="54" t="s">
        <v>1570</v>
      </c>
      <c r="AM570" s="52" t="s">
        <v>3552</v>
      </c>
      <c r="AN570" s="119"/>
      <c r="AO570" s="122">
        <v>375000</v>
      </c>
      <c r="AP570" s="119">
        <f t="shared" si="18"/>
        <v>0</v>
      </c>
      <c r="AQ570" s="19"/>
      <c r="AR570" s="19"/>
      <c r="AS570" s="19"/>
      <c r="AT570" s="19"/>
      <c r="AU570" s="19"/>
      <c r="AV570" s="19"/>
      <c r="AW570" s="19"/>
      <c r="AX570" s="19"/>
    </row>
    <row r="571" spans="1:50" s="123" customFormat="1" ht="72" hidden="1" x14ac:dyDescent="0.2">
      <c r="A571" s="52" t="s">
        <v>48</v>
      </c>
      <c r="B571" s="52" t="s">
        <v>277</v>
      </c>
      <c r="C571" s="52" t="s">
        <v>276</v>
      </c>
      <c r="D571" s="52" t="s">
        <v>18</v>
      </c>
      <c r="E571" s="52" t="s">
        <v>454</v>
      </c>
      <c r="F571" s="121" t="s">
        <v>2141</v>
      </c>
      <c r="G571" s="52" t="s">
        <v>870</v>
      </c>
      <c r="H571" s="71" t="s">
        <v>270</v>
      </c>
      <c r="I571" s="71" t="s">
        <v>268</v>
      </c>
      <c r="J571" s="122">
        <v>200000</v>
      </c>
      <c r="K571" s="78"/>
      <c r="L571" s="249" t="s">
        <v>137</v>
      </c>
      <c r="M571" s="78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 t="s">
        <v>2729</v>
      </c>
      <c r="AF571" s="54"/>
      <c r="AG571" s="54" t="s">
        <v>3544</v>
      </c>
      <c r="AH571" s="52" t="s">
        <v>2457</v>
      </c>
      <c r="AI571" s="52" t="s">
        <v>2457</v>
      </c>
      <c r="AJ571" s="52"/>
      <c r="AK571" s="54" t="s">
        <v>1385</v>
      </c>
      <c r="AL571" s="54" t="s">
        <v>1570</v>
      </c>
      <c r="AM571" s="52" t="s">
        <v>3552</v>
      </c>
      <c r="AN571" s="119"/>
      <c r="AO571" s="122">
        <v>200000</v>
      </c>
      <c r="AP571" s="119">
        <f t="shared" si="18"/>
        <v>0</v>
      </c>
      <c r="AQ571" s="19"/>
      <c r="AR571" s="19"/>
      <c r="AS571" s="19"/>
      <c r="AT571" s="19"/>
      <c r="AU571" s="19"/>
      <c r="AV571" s="19"/>
      <c r="AW571" s="19"/>
      <c r="AX571" s="19"/>
    </row>
    <row r="572" spans="1:50" s="123" customFormat="1" ht="72" hidden="1" x14ac:dyDescent="0.2">
      <c r="A572" s="52" t="s">
        <v>48</v>
      </c>
      <c r="B572" s="52" t="s">
        <v>277</v>
      </c>
      <c r="C572" s="52" t="s">
        <v>276</v>
      </c>
      <c r="D572" s="52" t="s">
        <v>18</v>
      </c>
      <c r="E572" s="52" t="s">
        <v>454</v>
      </c>
      <c r="F572" s="121" t="s">
        <v>2142</v>
      </c>
      <c r="G572" s="52" t="s">
        <v>871</v>
      </c>
      <c r="H572" s="71" t="s">
        <v>270</v>
      </c>
      <c r="I572" s="71" t="s">
        <v>268</v>
      </c>
      <c r="J572" s="122">
        <v>350000</v>
      </c>
      <c r="K572" s="78"/>
      <c r="L572" s="249" t="s">
        <v>137</v>
      </c>
      <c r="M572" s="78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 t="s">
        <v>2729</v>
      </c>
      <c r="AF572" s="54"/>
      <c r="AG572" s="54" t="s">
        <v>3544</v>
      </c>
      <c r="AH572" s="52" t="s">
        <v>2457</v>
      </c>
      <c r="AI572" s="52" t="s">
        <v>2457</v>
      </c>
      <c r="AJ572" s="52"/>
      <c r="AK572" s="54" t="s">
        <v>1385</v>
      </c>
      <c r="AL572" s="54" t="s">
        <v>1570</v>
      </c>
      <c r="AM572" s="52" t="s">
        <v>3552</v>
      </c>
      <c r="AN572" s="119"/>
      <c r="AO572" s="122">
        <v>350000</v>
      </c>
      <c r="AP572" s="119">
        <f t="shared" si="18"/>
        <v>0</v>
      </c>
      <c r="AQ572" s="19"/>
      <c r="AR572" s="19"/>
      <c r="AS572" s="19"/>
      <c r="AT572" s="19"/>
      <c r="AU572" s="19"/>
      <c r="AV572" s="19"/>
      <c r="AW572" s="19"/>
      <c r="AX572" s="19"/>
    </row>
    <row r="573" spans="1:50" s="123" customFormat="1" ht="72" hidden="1" x14ac:dyDescent="0.2">
      <c r="A573" s="52" t="s">
        <v>48</v>
      </c>
      <c r="B573" s="52" t="s">
        <v>277</v>
      </c>
      <c r="C573" s="52" t="s">
        <v>276</v>
      </c>
      <c r="D573" s="52" t="s">
        <v>18</v>
      </c>
      <c r="E573" s="52" t="s">
        <v>454</v>
      </c>
      <c r="F573" s="121" t="s">
        <v>2143</v>
      </c>
      <c r="G573" s="52" t="s">
        <v>872</v>
      </c>
      <c r="H573" s="71" t="s">
        <v>269</v>
      </c>
      <c r="I573" s="71" t="s">
        <v>275</v>
      </c>
      <c r="J573" s="122">
        <v>400000</v>
      </c>
      <c r="K573" s="78"/>
      <c r="L573" s="249" t="s">
        <v>137</v>
      </c>
      <c r="M573" s="78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 t="s">
        <v>2729</v>
      </c>
      <c r="AF573" s="54"/>
      <c r="AG573" s="54" t="s">
        <v>3544</v>
      </c>
      <c r="AH573" s="52" t="s">
        <v>2457</v>
      </c>
      <c r="AI573" s="52" t="s">
        <v>2457</v>
      </c>
      <c r="AJ573" s="52"/>
      <c r="AK573" s="54" t="s">
        <v>1385</v>
      </c>
      <c r="AL573" s="54" t="s">
        <v>1570</v>
      </c>
      <c r="AM573" s="52" t="s">
        <v>3552</v>
      </c>
      <c r="AN573" s="119"/>
      <c r="AO573" s="122">
        <v>400000</v>
      </c>
      <c r="AP573" s="119">
        <f t="shared" si="18"/>
        <v>0</v>
      </c>
      <c r="AQ573" s="19"/>
      <c r="AR573" s="19"/>
      <c r="AS573" s="19"/>
      <c r="AT573" s="19"/>
      <c r="AU573" s="19"/>
      <c r="AV573" s="19"/>
      <c r="AW573" s="19"/>
      <c r="AX573" s="19"/>
    </row>
    <row r="574" spans="1:50" s="123" customFormat="1" ht="72" hidden="1" x14ac:dyDescent="0.2">
      <c r="A574" s="52" t="s">
        <v>48</v>
      </c>
      <c r="B574" s="52" t="s">
        <v>277</v>
      </c>
      <c r="C574" s="52" t="s">
        <v>276</v>
      </c>
      <c r="D574" s="52" t="s">
        <v>18</v>
      </c>
      <c r="E574" s="52" t="s">
        <v>454</v>
      </c>
      <c r="F574" s="121" t="s">
        <v>2144</v>
      </c>
      <c r="G574" s="52" t="s">
        <v>873</v>
      </c>
      <c r="H574" s="71" t="s">
        <v>269</v>
      </c>
      <c r="I574" s="71" t="s">
        <v>275</v>
      </c>
      <c r="J574" s="122">
        <v>120000</v>
      </c>
      <c r="K574" s="78"/>
      <c r="L574" s="249" t="s">
        <v>137</v>
      </c>
      <c r="M574" s="78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 t="s">
        <v>2729</v>
      </c>
      <c r="AF574" s="54"/>
      <c r="AG574" s="54" t="s">
        <v>3544</v>
      </c>
      <c r="AH574" s="52" t="s">
        <v>2457</v>
      </c>
      <c r="AI574" s="52" t="s">
        <v>2457</v>
      </c>
      <c r="AJ574" s="52"/>
      <c r="AK574" s="54" t="s">
        <v>1385</v>
      </c>
      <c r="AL574" s="54" t="s">
        <v>1570</v>
      </c>
      <c r="AM574" s="52" t="s">
        <v>3552</v>
      </c>
      <c r="AN574" s="119"/>
      <c r="AO574" s="122">
        <v>120000</v>
      </c>
      <c r="AP574" s="119">
        <f t="shared" si="18"/>
        <v>0</v>
      </c>
      <c r="AQ574" s="19"/>
      <c r="AR574" s="19"/>
      <c r="AS574" s="19"/>
      <c r="AT574" s="19"/>
      <c r="AU574" s="19"/>
      <c r="AV574" s="19"/>
      <c r="AW574" s="19"/>
      <c r="AX574" s="19"/>
    </row>
    <row r="575" spans="1:50" s="123" customFormat="1" ht="72" hidden="1" x14ac:dyDescent="0.2">
      <c r="A575" s="52" t="s">
        <v>48</v>
      </c>
      <c r="B575" s="52" t="s">
        <v>277</v>
      </c>
      <c r="C575" s="52" t="s">
        <v>276</v>
      </c>
      <c r="D575" s="52" t="s">
        <v>18</v>
      </c>
      <c r="E575" s="52" t="s">
        <v>454</v>
      </c>
      <c r="F575" s="121" t="s">
        <v>2145</v>
      </c>
      <c r="G575" s="52" t="s">
        <v>874</v>
      </c>
      <c r="H575" s="71" t="s">
        <v>317</v>
      </c>
      <c r="I575" s="71" t="s">
        <v>275</v>
      </c>
      <c r="J575" s="122">
        <v>375000</v>
      </c>
      <c r="K575" s="78"/>
      <c r="L575" s="249" t="s">
        <v>137</v>
      </c>
      <c r="M575" s="78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 t="s">
        <v>2729</v>
      </c>
      <c r="AF575" s="54"/>
      <c r="AG575" s="54" t="s">
        <v>3544</v>
      </c>
      <c r="AH575" s="52" t="s">
        <v>2457</v>
      </c>
      <c r="AI575" s="52" t="s">
        <v>2457</v>
      </c>
      <c r="AJ575" s="52"/>
      <c r="AK575" s="54" t="s">
        <v>1385</v>
      </c>
      <c r="AL575" s="54" t="s">
        <v>1570</v>
      </c>
      <c r="AM575" s="52" t="s">
        <v>3552</v>
      </c>
      <c r="AN575" s="119"/>
      <c r="AO575" s="122">
        <v>375000</v>
      </c>
      <c r="AP575" s="119">
        <f t="shared" si="18"/>
        <v>0</v>
      </c>
      <c r="AQ575" s="19"/>
      <c r="AR575" s="19"/>
      <c r="AS575" s="19"/>
      <c r="AT575" s="19"/>
      <c r="AU575" s="19"/>
      <c r="AV575" s="19"/>
      <c r="AW575" s="19"/>
      <c r="AX575" s="19"/>
    </row>
    <row r="576" spans="1:50" s="123" customFormat="1" ht="72" hidden="1" x14ac:dyDescent="0.2">
      <c r="A576" s="52" t="s">
        <v>48</v>
      </c>
      <c r="B576" s="52" t="s">
        <v>277</v>
      </c>
      <c r="C576" s="52" t="s">
        <v>276</v>
      </c>
      <c r="D576" s="52" t="s">
        <v>18</v>
      </c>
      <c r="E576" s="52" t="s">
        <v>454</v>
      </c>
      <c r="F576" s="121" t="s">
        <v>2146</v>
      </c>
      <c r="G576" s="52" t="s">
        <v>875</v>
      </c>
      <c r="H576" s="71" t="s">
        <v>317</v>
      </c>
      <c r="I576" s="71" t="s">
        <v>275</v>
      </c>
      <c r="J576" s="122">
        <v>300000</v>
      </c>
      <c r="K576" s="78"/>
      <c r="L576" s="249" t="s">
        <v>137</v>
      </c>
      <c r="M576" s="78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 t="s">
        <v>2729</v>
      </c>
      <c r="AF576" s="54"/>
      <c r="AG576" s="54" t="s">
        <v>3544</v>
      </c>
      <c r="AH576" s="52" t="s">
        <v>2457</v>
      </c>
      <c r="AI576" s="52" t="s">
        <v>2457</v>
      </c>
      <c r="AJ576" s="52"/>
      <c r="AK576" s="54" t="s">
        <v>1385</v>
      </c>
      <c r="AL576" s="54" t="s">
        <v>1570</v>
      </c>
      <c r="AM576" s="52" t="s">
        <v>3552</v>
      </c>
      <c r="AN576" s="119"/>
      <c r="AO576" s="122">
        <v>300000</v>
      </c>
      <c r="AP576" s="119">
        <f t="shared" si="18"/>
        <v>0</v>
      </c>
      <c r="AQ576" s="19"/>
      <c r="AR576" s="19"/>
      <c r="AS576" s="19"/>
      <c r="AT576" s="19"/>
      <c r="AU576" s="19"/>
      <c r="AV576" s="19"/>
      <c r="AW576" s="19"/>
      <c r="AX576" s="19"/>
    </row>
    <row r="577" spans="1:50" s="123" customFormat="1" ht="72" hidden="1" x14ac:dyDescent="0.2">
      <c r="A577" s="52" t="s">
        <v>48</v>
      </c>
      <c r="B577" s="52" t="s">
        <v>277</v>
      </c>
      <c r="C577" s="52" t="s">
        <v>276</v>
      </c>
      <c r="D577" s="52" t="s">
        <v>18</v>
      </c>
      <c r="E577" s="52" t="s">
        <v>454</v>
      </c>
      <c r="F577" s="121" t="s">
        <v>2147</v>
      </c>
      <c r="G577" s="52" t="s">
        <v>876</v>
      </c>
      <c r="H577" s="71" t="s">
        <v>269</v>
      </c>
      <c r="I577" s="71" t="s">
        <v>268</v>
      </c>
      <c r="J577" s="122">
        <v>120000</v>
      </c>
      <c r="K577" s="78"/>
      <c r="L577" s="249" t="s">
        <v>137</v>
      </c>
      <c r="M577" s="78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 t="s">
        <v>2729</v>
      </c>
      <c r="AF577" s="54"/>
      <c r="AG577" s="54" t="s">
        <v>3544</v>
      </c>
      <c r="AH577" s="52" t="s">
        <v>2457</v>
      </c>
      <c r="AI577" s="52" t="s">
        <v>2457</v>
      </c>
      <c r="AJ577" s="52"/>
      <c r="AK577" s="54" t="s">
        <v>1385</v>
      </c>
      <c r="AL577" s="54" t="s">
        <v>1570</v>
      </c>
      <c r="AM577" s="52" t="s">
        <v>3552</v>
      </c>
      <c r="AN577" s="119"/>
      <c r="AO577" s="122">
        <v>120000</v>
      </c>
      <c r="AP577" s="119">
        <f t="shared" si="18"/>
        <v>0</v>
      </c>
      <c r="AQ577" s="19"/>
      <c r="AR577" s="19"/>
      <c r="AS577" s="19"/>
      <c r="AT577" s="19"/>
      <c r="AU577" s="19"/>
      <c r="AV577" s="19"/>
      <c r="AW577" s="19"/>
      <c r="AX577" s="19"/>
    </row>
    <row r="578" spans="1:50" s="123" customFormat="1" ht="72" hidden="1" x14ac:dyDescent="0.2">
      <c r="A578" s="52" t="s">
        <v>48</v>
      </c>
      <c r="B578" s="52" t="s">
        <v>277</v>
      </c>
      <c r="C578" s="52" t="s">
        <v>276</v>
      </c>
      <c r="D578" s="52" t="s">
        <v>33</v>
      </c>
      <c r="E578" s="52" t="s">
        <v>454</v>
      </c>
      <c r="F578" s="121" t="s">
        <v>2148</v>
      </c>
      <c r="G578" s="52" t="s">
        <v>877</v>
      </c>
      <c r="H578" s="71" t="s">
        <v>459</v>
      </c>
      <c r="I578" s="71" t="s">
        <v>274</v>
      </c>
      <c r="J578" s="122">
        <v>100000</v>
      </c>
      <c r="K578" s="78"/>
      <c r="L578" s="249" t="s">
        <v>137</v>
      </c>
      <c r="M578" s="78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 t="s">
        <v>3821</v>
      </c>
      <c r="Z578" s="16">
        <f t="shared" si="19"/>
        <v>98000</v>
      </c>
      <c r="AA578" s="19">
        <v>7014287635</v>
      </c>
      <c r="AB578" s="19"/>
      <c r="AC578" s="19"/>
      <c r="AD578" s="19"/>
      <c r="AE578" s="20" t="s">
        <v>3295</v>
      </c>
      <c r="AF578" s="54" t="s">
        <v>3472</v>
      </c>
      <c r="AG578" s="52" t="s">
        <v>3544</v>
      </c>
      <c r="AH578" s="54" t="s">
        <v>3472</v>
      </c>
      <c r="AI578" s="52" t="s">
        <v>2456</v>
      </c>
      <c r="AJ578" s="52"/>
      <c r="AK578" s="54" t="s">
        <v>1385</v>
      </c>
      <c r="AL578" s="54" t="s">
        <v>1570</v>
      </c>
      <c r="AM578" s="52" t="s">
        <v>3553</v>
      </c>
      <c r="AN578" s="119">
        <v>98000</v>
      </c>
      <c r="AO578" s="119"/>
      <c r="AP578" s="119">
        <f t="shared" si="17"/>
        <v>2000</v>
      </c>
      <c r="AQ578" s="19"/>
      <c r="AR578" s="19"/>
      <c r="AS578" s="19"/>
      <c r="AT578" s="19"/>
      <c r="AU578" s="19"/>
      <c r="AV578" s="19"/>
      <c r="AW578" s="19"/>
      <c r="AX578" s="19"/>
    </row>
    <row r="579" spans="1:50" s="123" customFormat="1" ht="72" hidden="1" x14ac:dyDescent="0.2">
      <c r="A579" s="52" t="s">
        <v>48</v>
      </c>
      <c r="B579" s="52" t="s">
        <v>277</v>
      </c>
      <c r="C579" s="52" t="s">
        <v>276</v>
      </c>
      <c r="D579" s="52" t="s">
        <v>33</v>
      </c>
      <c r="E579" s="52" t="s">
        <v>454</v>
      </c>
      <c r="F579" s="121" t="s">
        <v>2149</v>
      </c>
      <c r="G579" s="52" t="s">
        <v>878</v>
      </c>
      <c r="H579" s="71" t="s">
        <v>270</v>
      </c>
      <c r="I579" s="71" t="s">
        <v>274</v>
      </c>
      <c r="J579" s="122">
        <v>65000</v>
      </c>
      <c r="K579" s="78"/>
      <c r="L579" s="249" t="s">
        <v>137</v>
      </c>
      <c r="M579" s="78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 t="s">
        <v>3821</v>
      </c>
      <c r="Z579" s="16">
        <f t="shared" si="19"/>
        <v>58000</v>
      </c>
      <c r="AA579" s="19">
        <v>7014287635</v>
      </c>
      <c r="AB579" s="19"/>
      <c r="AC579" s="19"/>
      <c r="AD579" s="19"/>
      <c r="AE579" s="20" t="s">
        <v>3295</v>
      </c>
      <c r="AF579" s="54" t="s">
        <v>3472</v>
      </c>
      <c r="AG579" s="52" t="s">
        <v>3544</v>
      </c>
      <c r="AH579" s="54" t="s">
        <v>3472</v>
      </c>
      <c r="AI579" s="52" t="s">
        <v>2456</v>
      </c>
      <c r="AJ579" s="52"/>
      <c r="AK579" s="54" t="s">
        <v>1385</v>
      </c>
      <c r="AL579" s="54" t="s">
        <v>1570</v>
      </c>
      <c r="AM579" s="52" t="s">
        <v>3553</v>
      </c>
      <c r="AN579" s="119">
        <v>58000</v>
      </c>
      <c r="AO579" s="119"/>
      <c r="AP579" s="119">
        <f t="shared" ref="AP579:AP642" si="21">J579-AN579-AO579</f>
        <v>7000</v>
      </c>
      <c r="AQ579" s="19"/>
      <c r="AR579" s="19"/>
      <c r="AS579" s="19"/>
      <c r="AT579" s="19"/>
      <c r="AU579" s="19"/>
      <c r="AV579" s="19"/>
      <c r="AW579" s="19"/>
      <c r="AX579" s="19"/>
    </row>
    <row r="580" spans="1:50" s="123" customFormat="1" ht="72" hidden="1" x14ac:dyDescent="0.2">
      <c r="A580" s="52" t="s">
        <v>48</v>
      </c>
      <c r="B580" s="52" t="s">
        <v>277</v>
      </c>
      <c r="C580" s="52" t="s">
        <v>276</v>
      </c>
      <c r="D580" s="52" t="s">
        <v>33</v>
      </c>
      <c r="E580" s="52" t="s">
        <v>454</v>
      </c>
      <c r="F580" s="121" t="s">
        <v>2150</v>
      </c>
      <c r="G580" s="52" t="s">
        <v>879</v>
      </c>
      <c r="H580" s="71" t="s">
        <v>267</v>
      </c>
      <c r="I580" s="71" t="s">
        <v>274</v>
      </c>
      <c r="J580" s="122">
        <v>48000</v>
      </c>
      <c r="K580" s="78"/>
      <c r="L580" s="249" t="s">
        <v>137</v>
      </c>
      <c r="M580" s="78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 t="s">
        <v>3821</v>
      </c>
      <c r="Z580" s="16">
        <f t="shared" si="19"/>
        <v>45000</v>
      </c>
      <c r="AA580" s="19">
        <v>7014287635</v>
      </c>
      <c r="AB580" s="19"/>
      <c r="AC580" s="19"/>
      <c r="AD580" s="19"/>
      <c r="AE580" s="20" t="s">
        <v>3295</v>
      </c>
      <c r="AF580" s="54" t="s">
        <v>3472</v>
      </c>
      <c r="AG580" s="52" t="s">
        <v>3544</v>
      </c>
      <c r="AH580" s="54" t="s">
        <v>3472</v>
      </c>
      <c r="AI580" s="52" t="s">
        <v>2456</v>
      </c>
      <c r="AJ580" s="52"/>
      <c r="AK580" s="54" t="s">
        <v>1385</v>
      </c>
      <c r="AL580" s="54" t="s">
        <v>1570</v>
      </c>
      <c r="AM580" s="52" t="s">
        <v>3553</v>
      </c>
      <c r="AN580" s="119">
        <v>45000</v>
      </c>
      <c r="AO580" s="119"/>
      <c r="AP580" s="119">
        <f t="shared" si="21"/>
        <v>3000</v>
      </c>
      <c r="AQ580" s="19"/>
      <c r="AR580" s="19"/>
      <c r="AS580" s="19"/>
      <c r="AT580" s="19"/>
      <c r="AU580" s="19"/>
      <c r="AV580" s="19"/>
      <c r="AW580" s="19"/>
      <c r="AX580" s="19"/>
    </row>
    <row r="581" spans="1:50" s="123" customFormat="1" ht="72" hidden="1" x14ac:dyDescent="0.2">
      <c r="A581" s="52" t="s">
        <v>48</v>
      </c>
      <c r="B581" s="52" t="s">
        <v>277</v>
      </c>
      <c r="C581" s="52" t="s">
        <v>276</v>
      </c>
      <c r="D581" s="52" t="s">
        <v>33</v>
      </c>
      <c r="E581" s="52" t="s">
        <v>454</v>
      </c>
      <c r="F581" s="121" t="s">
        <v>2151</v>
      </c>
      <c r="G581" s="52" t="s">
        <v>880</v>
      </c>
      <c r="H581" s="71" t="s">
        <v>270</v>
      </c>
      <c r="I581" s="71" t="s">
        <v>274</v>
      </c>
      <c r="J581" s="122">
        <v>75000</v>
      </c>
      <c r="K581" s="78"/>
      <c r="L581" s="249" t="s">
        <v>137</v>
      </c>
      <c r="M581" s="78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 t="s">
        <v>3821</v>
      </c>
      <c r="Z581" s="16">
        <f t="shared" si="19"/>
        <v>70000</v>
      </c>
      <c r="AA581" s="19">
        <v>7014287635</v>
      </c>
      <c r="AB581" s="19"/>
      <c r="AC581" s="19"/>
      <c r="AD581" s="19"/>
      <c r="AE581" s="20" t="s">
        <v>3295</v>
      </c>
      <c r="AF581" s="54" t="s">
        <v>3472</v>
      </c>
      <c r="AG581" s="52" t="s">
        <v>3544</v>
      </c>
      <c r="AH581" s="54" t="s">
        <v>3472</v>
      </c>
      <c r="AI581" s="52" t="s">
        <v>2456</v>
      </c>
      <c r="AJ581" s="52"/>
      <c r="AK581" s="54" t="s">
        <v>1385</v>
      </c>
      <c r="AL581" s="54" t="s">
        <v>1570</v>
      </c>
      <c r="AM581" s="52" t="s">
        <v>3553</v>
      </c>
      <c r="AN581" s="119">
        <v>70000</v>
      </c>
      <c r="AO581" s="119"/>
      <c r="AP581" s="119">
        <f t="shared" si="21"/>
        <v>5000</v>
      </c>
      <c r="AQ581" s="19"/>
      <c r="AR581" s="19"/>
      <c r="AS581" s="19"/>
      <c r="AT581" s="19"/>
      <c r="AU581" s="19"/>
      <c r="AV581" s="19"/>
      <c r="AW581" s="19"/>
      <c r="AX581" s="19"/>
    </row>
    <row r="582" spans="1:50" s="123" customFormat="1" ht="72" hidden="1" x14ac:dyDescent="0.2">
      <c r="A582" s="52" t="s">
        <v>48</v>
      </c>
      <c r="B582" s="52" t="s">
        <v>277</v>
      </c>
      <c r="C582" s="52" t="s">
        <v>276</v>
      </c>
      <c r="D582" s="52" t="s">
        <v>33</v>
      </c>
      <c r="E582" s="52" t="s">
        <v>454</v>
      </c>
      <c r="F582" s="121" t="s">
        <v>2152</v>
      </c>
      <c r="G582" s="52" t="s">
        <v>881</v>
      </c>
      <c r="H582" s="71" t="s">
        <v>270</v>
      </c>
      <c r="I582" s="71" t="s">
        <v>274</v>
      </c>
      <c r="J582" s="122">
        <v>75000</v>
      </c>
      <c r="K582" s="78"/>
      <c r="L582" s="249" t="s">
        <v>137</v>
      </c>
      <c r="M582" s="78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 t="s">
        <v>3821</v>
      </c>
      <c r="Z582" s="16">
        <f t="shared" si="19"/>
        <v>70000</v>
      </c>
      <c r="AA582" s="19">
        <v>7014287635</v>
      </c>
      <c r="AB582" s="19"/>
      <c r="AC582" s="19"/>
      <c r="AD582" s="19"/>
      <c r="AE582" s="20" t="s">
        <v>3295</v>
      </c>
      <c r="AF582" s="54" t="s">
        <v>3472</v>
      </c>
      <c r="AG582" s="52" t="s">
        <v>3544</v>
      </c>
      <c r="AH582" s="54" t="s">
        <v>3472</v>
      </c>
      <c r="AI582" s="52" t="s">
        <v>2456</v>
      </c>
      <c r="AJ582" s="52"/>
      <c r="AK582" s="54" t="s">
        <v>1385</v>
      </c>
      <c r="AL582" s="54" t="s">
        <v>1570</v>
      </c>
      <c r="AM582" s="52" t="s">
        <v>3553</v>
      </c>
      <c r="AN582" s="119">
        <v>70000</v>
      </c>
      <c r="AO582" s="119"/>
      <c r="AP582" s="119">
        <f t="shared" si="21"/>
        <v>5000</v>
      </c>
      <c r="AQ582" s="19"/>
      <c r="AR582" s="19"/>
      <c r="AS582" s="19"/>
      <c r="AT582" s="19"/>
      <c r="AU582" s="19"/>
      <c r="AV582" s="19"/>
      <c r="AW582" s="19"/>
      <c r="AX582" s="19"/>
    </row>
    <row r="583" spans="1:50" s="123" customFormat="1" ht="72" hidden="1" x14ac:dyDescent="0.2">
      <c r="A583" s="52" t="s">
        <v>48</v>
      </c>
      <c r="B583" s="52" t="s">
        <v>277</v>
      </c>
      <c r="C583" s="52" t="s">
        <v>276</v>
      </c>
      <c r="D583" s="52" t="s">
        <v>33</v>
      </c>
      <c r="E583" s="52" t="s">
        <v>454</v>
      </c>
      <c r="F583" s="121" t="s">
        <v>2153</v>
      </c>
      <c r="G583" s="52" t="s">
        <v>882</v>
      </c>
      <c r="H583" s="71" t="s">
        <v>340</v>
      </c>
      <c r="I583" s="71" t="s">
        <v>274</v>
      </c>
      <c r="J583" s="122">
        <v>144000</v>
      </c>
      <c r="K583" s="78"/>
      <c r="L583" s="249" t="s">
        <v>137</v>
      </c>
      <c r="M583" s="78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 t="s">
        <v>3821</v>
      </c>
      <c r="Z583" s="16">
        <f t="shared" si="19"/>
        <v>132000</v>
      </c>
      <c r="AA583" s="19">
        <v>7014287635</v>
      </c>
      <c r="AB583" s="19"/>
      <c r="AC583" s="19"/>
      <c r="AD583" s="19"/>
      <c r="AE583" s="20" t="s">
        <v>3295</v>
      </c>
      <c r="AF583" s="54" t="s">
        <v>3472</v>
      </c>
      <c r="AG583" s="52" t="s">
        <v>3544</v>
      </c>
      <c r="AH583" s="54" t="s">
        <v>3472</v>
      </c>
      <c r="AI583" s="52" t="s">
        <v>2456</v>
      </c>
      <c r="AJ583" s="52"/>
      <c r="AK583" s="54" t="s">
        <v>1385</v>
      </c>
      <c r="AL583" s="54" t="s">
        <v>1570</v>
      </c>
      <c r="AM583" s="52" t="s">
        <v>3553</v>
      </c>
      <c r="AN583" s="119">
        <v>132000</v>
      </c>
      <c r="AO583" s="119"/>
      <c r="AP583" s="119">
        <f t="shared" si="21"/>
        <v>12000</v>
      </c>
      <c r="AQ583" s="19"/>
      <c r="AR583" s="19"/>
      <c r="AS583" s="19"/>
      <c r="AT583" s="19"/>
      <c r="AU583" s="19"/>
      <c r="AV583" s="19"/>
      <c r="AW583" s="19"/>
      <c r="AX583" s="19"/>
    </row>
    <row r="584" spans="1:50" s="123" customFormat="1" ht="72" hidden="1" x14ac:dyDescent="0.2">
      <c r="A584" s="52" t="s">
        <v>48</v>
      </c>
      <c r="B584" s="52" t="s">
        <v>277</v>
      </c>
      <c r="C584" s="52" t="s">
        <v>276</v>
      </c>
      <c r="D584" s="52" t="s">
        <v>33</v>
      </c>
      <c r="E584" s="52" t="s">
        <v>454</v>
      </c>
      <c r="F584" s="121" t="s">
        <v>2154</v>
      </c>
      <c r="G584" s="52" t="s">
        <v>883</v>
      </c>
      <c r="H584" s="71" t="s">
        <v>387</v>
      </c>
      <c r="I584" s="71" t="s">
        <v>274</v>
      </c>
      <c r="J584" s="122">
        <v>80000</v>
      </c>
      <c r="K584" s="78"/>
      <c r="L584" s="249" t="s">
        <v>137</v>
      </c>
      <c r="M584" s="78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 t="s">
        <v>3821</v>
      </c>
      <c r="Z584" s="16">
        <f t="shared" si="19"/>
        <v>75000</v>
      </c>
      <c r="AA584" s="19">
        <v>7014287635</v>
      </c>
      <c r="AB584" s="19"/>
      <c r="AC584" s="19"/>
      <c r="AD584" s="19"/>
      <c r="AE584" s="20" t="s">
        <v>3295</v>
      </c>
      <c r="AF584" s="54" t="s">
        <v>3472</v>
      </c>
      <c r="AG584" s="52" t="s">
        <v>3544</v>
      </c>
      <c r="AH584" s="54" t="s">
        <v>3472</v>
      </c>
      <c r="AI584" s="52" t="s">
        <v>2456</v>
      </c>
      <c r="AJ584" s="52"/>
      <c r="AK584" s="54" t="s">
        <v>1385</v>
      </c>
      <c r="AL584" s="54" t="s">
        <v>1570</v>
      </c>
      <c r="AM584" s="52" t="s">
        <v>3553</v>
      </c>
      <c r="AN584" s="119">
        <v>75000</v>
      </c>
      <c r="AO584" s="119"/>
      <c r="AP584" s="119">
        <f t="shared" si="21"/>
        <v>5000</v>
      </c>
      <c r="AQ584" s="19"/>
      <c r="AR584" s="19"/>
      <c r="AS584" s="19"/>
      <c r="AT584" s="19"/>
      <c r="AU584" s="19"/>
      <c r="AV584" s="19"/>
      <c r="AW584" s="19"/>
      <c r="AX584" s="19"/>
    </row>
    <row r="585" spans="1:50" s="123" customFormat="1" ht="72" hidden="1" x14ac:dyDescent="0.2">
      <c r="A585" s="52" t="s">
        <v>48</v>
      </c>
      <c r="B585" s="52" t="s">
        <v>277</v>
      </c>
      <c r="C585" s="52" t="s">
        <v>276</v>
      </c>
      <c r="D585" s="52" t="s">
        <v>10</v>
      </c>
      <c r="E585" s="52" t="s">
        <v>311</v>
      </c>
      <c r="F585" s="121" t="s">
        <v>2155</v>
      </c>
      <c r="G585" s="52" t="s">
        <v>884</v>
      </c>
      <c r="H585" s="71" t="s">
        <v>414</v>
      </c>
      <c r="I585" s="71" t="s">
        <v>271</v>
      </c>
      <c r="J585" s="122">
        <v>154000</v>
      </c>
      <c r="K585" s="78"/>
      <c r="L585" s="249" t="s">
        <v>137</v>
      </c>
      <c r="M585" s="78"/>
      <c r="N585" s="19" t="s">
        <v>1390</v>
      </c>
      <c r="O585" s="19" t="s">
        <v>2638</v>
      </c>
      <c r="P585" s="19" t="s">
        <v>3284</v>
      </c>
      <c r="Q585" s="19" t="s">
        <v>2443</v>
      </c>
      <c r="R585" s="19" t="s">
        <v>1295</v>
      </c>
      <c r="S585" s="18" t="s">
        <v>108</v>
      </c>
      <c r="T585" s="19" t="s">
        <v>3822</v>
      </c>
      <c r="U585" s="19" t="s">
        <v>3823</v>
      </c>
      <c r="V585" s="19" t="s">
        <v>3824</v>
      </c>
      <c r="W585" s="16">
        <v>76650</v>
      </c>
      <c r="X585" s="18" t="s">
        <v>1376</v>
      </c>
      <c r="Y585" s="46"/>
      <c r="Z585" s="16">
        <f t="shared" si="19"/>
        <v>76650</v>
      </c>
      <c r="AA585" s="19">
        <v>7014298769</v>
      </c>
      <c r="AB585" s="19"/>
      <c r="AC585" s="19"/>
      <c r="AD585" s="19"/>
      <c r="AE585" s="20" t="s">
        <v>3295</v>
      </c>
      <c r="AF585" s="54" t="s">
        <v>1385</v>
      </c>
      <c r="AG585" s="54" t="s">
        <v>3541</v>
      </c>
      <c r="AH585" s="54" t="s">
        <v>3470</v>
      </c>
      <c r="AI585" s="52" t="s">
        <v>2456</v>
      </c>
      <c r="AJ585" s="52"/>
      <c r="AK585" s="54" t="s">
        <v>1391</v>
      </c>
      <c r="AL585" s="54" t="s">
        <v>1571</v>
      </c>
      <c r="AM585" s="52" t="s">
        <v>3553</v>
      </c>
      <c r="AN585" s="119">
        <v>76650</v>
      </c>
      <c r="AO585" s="119"/>
      <c r="AP585" s="119">
        <f t="shared" si="21"/>
        <v>77350</v>
      </c>
      <c r="AQ585" s="187" t="s">
        <v>1379</v>
      </c>
      <c r="AR585" s="187" t="s">
        <v>1379</v>
      </c>
      <c r="AS585" s="19"/>
      <c r="AT585" s="19"/>
      <c r="AU585" s="19"/>
      <c r="AV585" s="19"/>
      <c r="AW585" s="19"/>
      <c r="AX585" s="19"/>
    </row>
    <row r="586" spans="1:50" s="123" customFormat="1" ht="72" hidden="1" x14ac:dyDescent="0.2">
      <c r="A586" s="52" t="s">
        <v>48</v>
      </c>
      <c r="B586" s="52" t="s">
        <v>277</v>
      </c>
      <c r="C586" s="52" t="s">
        <v>276</v>
      </c>
      <c r="D586" s="52" t="s">
        <v>10</v>
      </c>
      <c r="E586" s="52" t="s">
        <v>311</v>
      </c>
      <c r="F586" s="121" t="s">
        <v>2156</v>
      </c>
      <c r="G586" s="52" t="s">
        <v>885</v>
      </c>
      <c r="H586" s="71" t="s">
        <v>305</v>
      </c>
      <c r="I586" s="71" t="s">
        <v>271</v>
      </c>
      <c r="J586" s="122">
        <v>1230000</v>
      </c>
      <c r="K586" s="78"/>
      <c r="L586" s="249" t="s">
        <v>137</v>
      </c>
      <c r="M586" s="78"/>
      <c r="N586" s="19" t="s">
        <v>1390</v>
      </c>
      <c r="O586" s="19" t="s">
        <v>2638</v>
      </c>
      <c r="P586" s="19" t="s">
        <v>3284</v>
      </c>
      <c r="Q586" s="19" t="s">
        <v>2443</v>
      </c>
      <c r="R586" s="19" t="s">
        <v>1295</v>
      </c>
      <c r="S586" s="18" t="s">
        <v>108</v>
      </c>
      <c r="T586" s="19" t="s">
        <v>3822</v>
      </c>
      <c r="U586" s="19" t="s">
        <v>3823</v>
      </c>
      <c r="V586" s="19" t="s">
        <v>3824</v>
      </c>
      <c r="W586" s="16">
        <v>561700</v>
      </c>
      <c r="X586" s="18" t="s">
        <v>1376</v>
      </c>
      <c r="Y586" s="46"/>
      <c r="Z586" s="16">
        <f t="shared" si="19"/>
        <v>561700</v>
      </c>
      <c r="AA586" s="19">
        <v>7014298769</v>
      </c>
      <c r="AB586" s="19"/>
      <c r="AC586" s="19"/>
      <c r="AD586" s="19"/>
      <c r="AE586" s="20" t="s">
        <v>3295</v>
      </c>
      <c r="AF586" s="54" t="s">
        <v>1385</v>
      </c>
      <c r="AG586" s="54" t="s">
        <v>3541</v>
      </c>
      <c r="AH586" s="54" t="s">
        <v>3470</v>
      </c>
      <c r="AI586" s="52" t="s">
        <v>2456</v>
      </c>
      <c r="AJ586" s="52"/>
      <c r="AK586" s="54" t="s">
        <v>1391</v>
      </c>
      <c r="AL586" s="54" t="s">
        <v>1571</v>
      </c>
      <c r="AM586" s="52" t="s">
        <v>3553</v>
      </c>
      <c r="AN586" s="119">
        <v>561700</v>
      </c>
      <c r="AO586" s="119"/>
      <c r="AP586" s="119">
        <f t="shared" si="21"/>
        <v>668300</v>
      </c>
      <c r="AQ586" s="187" t="s">
        <v>1379</v>
      </c>
      <c r="AR586" s="187" t="s">
        <v>1379</v>
      </c>
      <c r="AS586" s="19"/>
      <c r="AT586" s="19"/>
      <c r="AU586" s="19"/>
      <c r="AV586" s="19"/>
      <c r="AW586" s="19"/>
      <c r="AX586" s="19"/>
    </row>
    <row r="587" spans="1:50" s="123" customFormat="1" ht="72" hidden="1" x14ac:dyDescent="0.2">
      <c r="A587" s="52" t="s">
        <v>48</v>
      </c>
      <c r="B587" s="52" t="s">
        <v>277</v>
      </c>
      <c r="C587" s="52" t="s">
        <v>276</v>
      </c>
      <c r="D587" s="52" t="s">
        <v>10</v>
      </c>
      <c r="E587" s="52" t="s">
        <v>311</v>
      </c>
      <c r="F587" s="121" t="s">
        <v>2157</v>
      </c>
      <c r="G587" s="52" t="s">
        <v>886</v>
      </c>
      <c r="H587" s="71" t="s">
        <v>319</v>
      </c>
      <c r="I587" s="71" t="s">
        <v>271</v>
      </c>
      <c r="J587" s="122">
        <v>88000</v>
      </c>
      <c r="K587" s="78"/>
      <c r="L587" s="249" t="s">
        <v>137</v>
      </c>
      <c r="M587" s="78"/>
      <c r="N587" s="19" t="s">
        <v>1390</v>
      </c>
      <c r="O587" s="19" t="s">
        <v>2638</v>
      </c>
      <c r="P587" s="19" t="s">
        <v>3284</v>
      </c>
      <c r="Q587" s="19" t="s">
        <v>2443</v>
      </c>
      <c r="R587" s="19" t="s">
        <v>1295</v>
      </c>
      <c r="S587" s="18" t="s">
        <v>108</v>
      </c>
      <c r="T587" s="19" t="s">
        <v>3170</v>
      </c>
      <c r="U587" s="19" t="s">
        <v>3825</v>
      </c>
      <c r="V587" s="19" t="s">
        <v>3824</v>
      </c>
      <c r="W587" s="16">
        <v>62000</v>
      </c>
      <c r="X587" s="18" t="s">
        <v>1376</v>
      </c>
      <c r="Y587" s="46"/>
      <c r="Z587" s="16">
        <f t="shared" si="19"/>
        <v>62000</v>
      </c>
      <c r="AA587" s="19">
        <v>7014298769</v>
      </c>
      <c r="AB587" s="19"/>
      <c r="AC587" s="19"/>
      <c r="AD587" s="19"/>
      <c r="AE587" s="20" t="s">
        <v>3295</v>
      </c>
      <c r="AF587" s="54" t="s">
        <v>1385</v>
      </c>
      <c r="AG587" s="54" t="s">
        <v>3541</v>
      </c>
      <c r="AH587" s="54" t="s">
        <v>3470</v>
      </c>
      <c r="AI587" s="52" t="s">
        <v>2456</v>
      </c>
      <c r="AJ587" s="52"/>
      <c r="AK587" s="54" t="s">
        <v>1391</v>
      </c>
      <c r="AL587" s="54" t="s">
        <v>1571</v>
      </c>
      <c r="AM587" s="52" t="s">
        <v>3553</v>
      </c>
      <c r="AN587" s="119">
        <v>62000</v>
      </c>
      <c r="AO587" s="119"/>
      <c r="AP587" s="119">
        <f t="shared" si="21"/>
        <v>26000</v>
      </c>
      <c r="AQ587" s="187" t="s">
        <v>1379</v>
      </c>
      <c r="AR587" s="187" t="s">
        <v>1379</v>
      </c>
      <c r="AS587" s="19"/>
      <c r="AT587" s="19"/>
      <c r="AU587" s="19"/>
      <c r="AV587" s="19"/>
      <c r="AW587" s="19"/>
      <c r="AX587" s="19"/>
    </row>
    <row r="588" spans="1:50" s="123" customFormat="1" ht="108" hidden="1" x14ac:dyDescent="0.2">
      <c r="A588" s="52" t="s">
        <v>48</v>
      </c>
      <c r="B588" s="52" t="s">
        <v>277</v>
      </c>
      <c r="C588" s="52" t="s">
        <v>276</v>
      </c>
      <c r="D588" s="52" t="s">
        <v>10</v>
      </c>
      <c r="E588" s="52" t="s">
        <v>311</v>
      </c>
      <c r="F588" s="121" t="s">
        <v>2158</v>
      </c>
      <c r="G588" s="52" t="s">
        <v>887</v>
      </c>
      <c r="H588" s="71" t="s">
        <v>888</v>
      </c>
      <c r="I588" s="71" t="s">
        <v>889</v>
      </c>
      <c r="J588" s="122">
        <v>197600</v>
      </c>
      <c r="K588" s="78"/>
      <c r="L588" s="249" t="s">
        <v>137</v>
      </c>
      <c r="M588" s="78"/>
      <c r="N588" s="19" t="s">
        <v>1390</v>
      </c>
      <c r="O588" s="19" t="s">
        <v>2638</v>
      </c>
      <c r="P588" s="19" t="s">
        <v>3284</v>
      </c>
      <c r="Q588" s="19" t="s">
        <v>2443</v>
      </c>
      <c r="R588" s="19" t="s">
        <v>1295</v>
      </c>
      <c r="S588" s="18" t="s">
        <v>108</v>
      </c>
      <c r="T588" s="19"/>
      <c r="U588" s="19"/>
      <c r="V588" s="19" t="s">
        <v>3824</v>
      </c>
      <c r="W588" s="16">
        <v>130000</v>
      </c>
      <c r="X588" s="18" t="s">
        <v>1376</v>
      </c>
      <c r="Y588" s="46"/>
      <c r="Z588" s="16">
        <f t="shared" si="19"/>
        <v>130000</v>
      </c>
      <c r="AA588" s="19">
        <v>7014298769</v>
      </c>
      <c r="AB588" s="19"/>
      <c r="AC588" s="19"/>
      <c r="AD588" s="19"/>
      <c r="AE588" s="20" t="s">
        <v>3295</v>
      </c>
      <c r="AF588" s="54" t="s">
        <v>1385</v>
      </c>
      <c r="AG588" s="54" t="s">
        <v>3541</v>
      </c>
      <c r="AH588" s="54" t="s">
        <v>3470</v>
      </c>
      <c r="AI588" s="52" t="s">
        <v>2456</v>
      </c>
      <c r="AJ588" s="52"/>
      <c r="AK588" s="54" t="s">
        <v>1391</v>
      </c>
      <c r="AL588" s="54" t="s">
        <v>1571</v>
      </c>
      <c r="AM588" s="52" t="s">
        <v>3553</v>
      </c>
      <c r="AN588" s="119">
        <v>130000</v>
      </c>
      <c r="AO588" s="119"/>
      <c r="AP588" s="119">
        <f t="shared" si="21"/>
        <v>67600</v>
      </c>
      <c r="AQ588" s="187" t="s">
        <v>1379</v>
      </c>
      <c r="AR588" s="187" t="s">
        <v>1379</v>
      </c>
      <c r="AS588" s="19"/>
      <c r="AT588" s="19"/>
      <c r="AU588" s="19"/>
      <c r="AV588" s="19"/>
      <c r="AW588" s="19"/>
      <c r="AX588" s="19"/>
    </row>
    <row r="589" spans="1:50" s="123" customFormat="1" ht="72" hidden="1" x14ac:dyDescent="0.2">
      <c r="A589" s="52" t="s">
        <v>48</v>
      </c>
      <c r="B589" s="52" t="s">
        <v>277</v>
      </c>
      <c r="C589" s="52" t="s">
        <v>276</v>
      </c>
      <c r="D589" s="52" t="s">
        <v>10</v>
      </c>
      <c r="E589" s="52" t="s">
        <v>311</v>
      </c>
      <c r="F589" s="121" t="s">
        <v>2159</v>
      </c>
      <c r="G589" s="52" t="s">
        <v>890</v>
      </c>
      <c r="H589" s="71" t="s">
        <v>270</v>
      </c>
      <c r="I589" s="71" t="s">
        <v>274</v>
      </c>
      <c r="J589" s="122">
        <v>466000</v>
      </c>
      <c r="K589" s="78"/>
      <c r="L589" s="249" t="s">
        <v>137</v>
      </c>
      <c r="M589" s="78"/>
      <c r="N589" s="19" t="s">
        <v>1390</v>
      </c>
      <c r="O589" s="19" t="s">
        <v>2638</v>
      </c>
      <c r="P589" s="19" t="s">
        <v>3284</v>
      </c>
      <c r="Q589" s="19" t="s">
        <v>2443</v>
      </c>
      <c r="R589" s="19" t="s">
        <v>1295</v>
      </c>
      <c r="S589" s="18" t="s">
        <v>108</v>
      </c>
      <c r="T589" s="19"/>
      <c r="U589" s="19"/>
      <c r="V589" s="19" t="s">
        <v>3824</v>
      </c>
      <c r="W589" s="16">
        <v>207950</v>
      </c>
      <c r="X589" s="18" t="s">
        <v>1376</v>
      </c>
      <c r="Y589" s="46"/>
      <c r="Z589" s="16">
        <f t="shared" si="19"/>
        <v>207950</v>
      </c>
      <c r="AA589" s="19">
        <v>7014298769</v>
      </c>
      <c r="AB589" s="19"/>
      <c r="AC589" s="19"/>
      <c r="AD589" s="19"/>
      <c r="AE589" s="20" t="s">
        <v>3295</v>
      </c>
      <c r="AF589" s="54" t="s">
        <v>1385</v>
      </c>
      <c r="AG589" s="54" t="s">
        <v>3541</v>
      </c>
      <c r="AH589" s="54" t="s">
        <v>3470</v>
      </c>
      <c r="AI589" s="52" t="s">
        <v>2456</v>
      </c>
      <c r="AJ589" s="52"/>
      <c r="AK589" s="54" t="s">
        <v>1391</v>
      </c>
      <c r="AL589" s="54" t="s">
        <v>1571</v>
      </c>
      <c r="AM589" s="52" t="s">
        <v>3553</v>
      </c>
      <c r="AN589" s="119">
        <v>207950</v>
      </c>
      <c r="AO589" s="119"/>
      <c r="AP589" s="119">
        <f t="shared" si="21"/>
        <v>258050</v>
      </c>
      <c r="AQ589" s="187" t="s">
        <v>1379</v>
      </c>
      <c r="AR589" s="187" t="s">
        <v>1379</v>
      </c>
      <c r="AS589" s="19"/>
      <c r="AT589" s="19"/>
      <c r="AU589" s="19"/>
      <c r="AV589" s="19"/>
      <c r="AW589" s="19"/>
      <c r="AX589" s="19"/>
    </row>
    <row r="590" spans="1:50" s="123" customFormat="1" ht="72" hidden="1" x14ac:dyDescent="0.2">
      <c r="A590" s="52" t="s">
        <v>48</v>
      </c>
      <c r="B590" s="52" t="s">
        <v>277</v>
      </c>
      <c r="C590" s="52" t="s">
        <v>276</v>
      </c>
      <c r="D590" s="52" t="s">
        <v>10</v>
      </c>
      <c r="E590" s="52" t="s">
        <v>311</v>
      </c>
      <c r="F590" s="121" t="s">
        <v>2160</v>
      </c>
      <c r="G590" s="52" t="s">
        <v>891</v>
      </c>
      <c r="H590" s="71" t="s">
        <v>270</v>
      </c>
      <c r="I590" s="71" t="s">
        <v>271</v>
      </c>
      <c r="J590" s="122">
        <v>18000</v>
      </c>
      <c r="K590" s="78"/>
      <c r="L590" s="249" t="s">
        <v>137</v>
      </c>
      <c r="M590" s="78"/>
      <c r="N590" s="19" t="s">
        <v>1390</v>
      </c>
      <c r="O590" s="19" t="s">
        <v>2638</v>
      </c>
      <c r="P590" s="19" t="s">
        <v>3284</v>
      </c>
      <c r="Q590" s="19" t="s">
        <v>2443</v>
      </c>
      <c r="R590" s="19" t="s">
        <v>1295</v>
      </c>
      <c r="S590" s="18" t="s">
        <v>108</v>
      </c>
      <c r="T590" s="19" t="s">
        <v>3000</v>
      </c>
      <c r="U590" s="19" t="s">
        <v>3826</v>
      </c>
      <c r="V590" s="19" t="s">
        <v>3824</v>
      </c>
      <c r="W590" s="16">
        <v>12200</v>
      </c>
      <c r="X590" s="18" t="s">
        <v>1376</v>
      </c>
      <c r="Y590" s="46"/>
      <c r="Z590" s="16">
        <f t="shared" si="19"/>
        <v>12200</v>
      </c>
      <c r="AA590" s="19">
        <v>7014298769</v>
      </c>
      <c r="AB590" s="19"/>
      <c r="AC590" s="19"/>
      <c r="AD590" s="19"/>
      <c r="AE590" s="20" t="s">
        <v>3295</v>
      </c>
      <c r="AF590" s="54" t="s">
        <v>1385</v>
      </c>
      <c r="AG590" s="54" t="s">
        <v>3541</v>
      </c>
      <c r="AH590" s="54" t="s">
        <v>3470</v>
      </c>
      <c r="AI590" s="52" t="s">
        <v>2456</v>
      </c>
      <c r="AJ590" s="52"/>
      <c r="AK590" s="54" t="s">
        <v>1391</v>
      </c>
      <c r="AL590" s="54" t="s">
        <v>1571</v>
      </c>
      <c r="AM590" s="52" t="s">
        <v>3553</v>
      </c>
      <c r="AN590" s="119">
        <v>12200</v>
      </c>
      <c r="AO590" s="119"/>
      <c r="AP590" s="119">
        <f t="shared" si="21"/>
        <v>5800</v>
      </c>
      <c r="AQ590" s="187" t="s">
        <v>1379</v>
      </c>
      <c r="AR590" s="187" t="s">
        <v>1379</v>
      </c>
      <c r="AS590" s="19"/>
      <c r="AT590" s="19"/>
      <c r="AU590" s="19"/>
      <c r="AV590" s="19"/>
      <c r="AW590" s="19"/>
      <c r="AX590" s="19"/>
    </row>
    <row r="591" spans="1:50" s="123" customFormat="1" ht="144" hidden="1" x14ac:dyDescent="0.2">
      <c r="A591" s="52" t="s">
        <v>48</v>
      </c>
      <c r="B591" s="52" t="s">
        <v>277</v>
      </c>
      <c r="C591" s="52" t="s">
        <v>17</v>
      </c>
      <c r="D591" s="52" t="s">
        <v>1565</v>
      </c>
      <c r="E591" s="52" t="s">
        <v>454</v>
      </c>
      <c r="F591" s="121" t="s">
        <v>2161</v>
      </c>
      <c r="G591" s="52" t="s">
        <v>1116</v>
      </c>
      <c r="H591" s="71" t="s">
        <v>270</v>
      </c>
      <c r="I591" s="71" t="s">
        <v>631</v>
      </c>
      <c r="J591" s="122">
        <v>11600000</v>
      </c>
      <c r="K591" s="78"/>
      <c r="L591" s="249" t="s">
        <v>137</v>
      </c>
      <c r="M591" s="78"/>
      <c r="N591" s="19"/>
      <c r="O591" s="19"/>
      <c r="P591" s="19"/>
      <c r="Q591" s="19"/>
      <c r="R591" s="19"/>
      <c r="S591" s="18" t="s">
        <v>108</v>
      </c>
      <c r="T591" s="19"/>
      <c r="U591" s="19"/>
      <c r="V591" s="19"/>
      <c r="W591" s="19"/>
      <c r="X591" s="18" t="s">
        <v>1376</v>
      </c>
      <c r="Y591" s="46"/>
      <c r="Z591" s="16">
        <f t="shared" si="19"/>
        <v>0</v>
      </c>
      <c r="AA591" s="19"/>
      <c r="AB591" s="19"/>
      <c r="AC591" s="19"/>
      <c r="AD591" s="19"/>
      <c r="AE591" s="19" t="s">
        <v>1392</v>
      </c>
      <c r="AF591" s="54" t="s">
        <v>1392</v>
      </c>
      <c r="AG591" s="54" t="s">
        <v>3537</v>
      </c>
      <c r="AH591" s="54" t="s">
        <v>3474</v>
      </c>
      <c r="AI591" s="52" t="s">
        <v>3467</v>
      </c>
      <c r="AJ591" s="52" t="s">
        <v>3615</v>
      </c>
      <c r="AK591" s="54" t="s">
        <v>1392</v>
      </c>
      <c r="AL591" s="54" t="s">
        <v>1568</v>
      </c>
      <c r="AM591" s="52" t="s">
        <v>3553</v>
      </c>
      <c r="AN591" s="119"/>
      <c r="AO591" s="119"/>
      <c r="AP591" s="119">
        <f t="shared" si="21"/>
        <v>11600000</v>
      </c>
      <c r="AQ591" s="187" t="s">
        <v>3089</v>
      </c>
      <c r="AR591" s="187" t="s">
        <v>3090</v>
      </c>
      <c r="AS591" s="19"/>
      <c r="AT591" s="19"/>
      <c r="AU591" s="19"/>
      <c r="AV591" s="19"/>
      <c r="AW591" s="19"/>
      <c r="AX591" s="187" t="s">
        <v>3091</v>
      </c>
    </row>
    <row r="592" spans="1:50" s="123" customFormat="1" ht="74.25" hidden="1" customHeight="1" x14ac:dyDescent="0.2">
      <c r="A592" s="52" t="s">
        <v>48</v>
      </c>
      <c r="B592" s="52" t="s">
        <v>277</v>
      </c>
      <c r="C592" s="52" t="s">
        <v>17</v>
      </c>
      <c r="D592" s="52" t="s">
        <v>34</v>
      </c>
      <c r="E592" s="52" t="s">
        <v>454</v>
      </c>
      <c r="F592" s="121" t="s">
        <v>2162</v>
      </c>
      <c r="G592" s="52" t="s">
        <v>1118</v>
      </c>
      <c r="H592" s="71" t="s">
        <v>270</v>
      </c>
      <c r="I592" s="71" t="s">
        <v>1119</v>
      </c>
      <c r="J592" s="122">
        <v>3900000</v>
      </c>
      <c r="K592" s="78"/>
      <c r="L592" s="249" t="s">
        <v>137</v>
      </c>
      <c r="M592" s="78"/>
      <c r="N592" s="19" t="s">
        <v>1393</v>
      </c>
      <c r="O592" s="19" t="s">
        <v>2625</v>
      </c>
      <c r="P592" s="19" t="s">
        <v>3827</v>
      </c>
      <c r="Q592" s="19" t="s">
        <v>1394</v>
      </c>
      <c r="R592" s="19" t="s">
        <v>12</v>
      </c>
      <c r="S592" s="18" t="s">
        <v>108</v>
      </c>
      <c r="T592" s="19"/>
      <c r="U592" s="19"/>
      <c r="V592" s="19" t="s">
        <v>3828</v>
      </c>
      <c r="W592" s="19" t="s">
        <v>3829</v>
      </c>
      <c r="X592" s="18" t="s">
        <v>1261</v>
      </c>
      <c r="Y592" s="19" t="s">
        <v>3830</v>
      </c>
      <c r="Z592" s="16" t="str">
        <f t="shared" si="19"/>
        <v>งวดที่ 1 : 484,750   
งวดที่ 2 : 775,600
งวดที่ 3 : 678,650</v>
      </c>
      <c r="AA592" s="19">
        <v>7014287810</v>
      </c>
      <c r="AB592" s="19"/>
      <c r="AC592" s="19"/>
      <c r="AD592" s="19"/>
      <c r="AE592" s="20" t="s">
        <v>3295</v>
      </c>
      <c r="AF592" s="54" t="s">
        <v>1385</v>
      </c>
      <c r="AG592" s="54" t="s">
        <v>3541</v>
      </c>
      <c r="AH592" s="54" t="s">
        <v>3470</v>
      </c>
      <c r="AI592" s="52" t="s">
        <v>2456</v>
      </c>
      <c r="AJ592" s="52"/>
      <c r="AK592" s="54" t="s">
        <v>1385</v>
      </c>
      <c r="AL592" s="54" t="s">
        <v>1570</v>
      </c>
      <c r="AM592" s="52" t="s">
        <v>3553</v>
      </c>
      <c r="AN592" s="119">
        <v>1939000</v>
      </c>
      <c r="AO592" s="119"/>
      <c r="AP592" s="119">
        <f t="shared" si="21"/>
        <v>1961000</v>
      </c>
      <c r="AQ592" s="19"/>
      <c r="AR592" s="19"/>
      <c r="AS592" s="19"/>
      <c r="AT592" s="19"/>
      <c r="AU592" s="19"/>
      <c r="AV592" s="19"/>
      <c r="AW592" s="19"/>
      <c r="AX592" s="19"/>
    </row>
    <row r="593" spans="1:50" s="123" customFormat="1" ht="74.25" hidden="1" customHeight="1" x14ac:dyDescent="0.2">
      <c r="A593" s="52" t="s">
        <v>48</v>
      </c>
      <c r="B593" s="52" t="s">
        <v>277</v>
      </c>
      <c r="C593" s="52" t="s">
        <v>17</v>
      </c>
      <c r="D593" s="52" t="s">
        <v>34</v>
      </c>
      <c r="E593" s="52" t="s">
        <v>454</v>
      </c>
      <c r="F593" s="121" t="s">
        <v>2163</v>
      </c>
      <c r="G593" s="52" t="s">
        <v>1120</v>
      </c>
      <c r="H593" s="71" t="s">
        <v>270</v>
      </c>
      <c r="I593" s="71" t="s">
        <v>1119</v>
      </c>
      <c r="J593" s="122">
        <v>1600000</v>
      </c>
      <c r="K593" s="78"/>
      <c r="L593" s="249" t="s">
        <v>137</v>
      </c>
      <c r="M593" s="78"/>
      <c r="N593" s="19" t="s">
        <v>1396</v>
      </c>
      <c r="O593" s="19" t="s">
        <v>2636</v>
      </c>
      <c r="P593" s="19" t="s">
        <v>3827</v>
      </c>
      <c r="Q593" s="19" t="s">
        <v>1394</v>
      </c>
      <c r="R593" s="19" t="s">
        <v>12</v>
      </c>
      <c r="S593" s="18" t="s">
        <v>108</v>
      </c>
      <c r="T593" s="19"/>
      <c r="U593" s="19"/>
      <c r="V593" s="19" t="s">
        <v>3828</v>
      </c>
      <c r="W593" s="19" t="s">
        <v>3831</v>
      </c>
      <c r="X593" s="18" t="s">
        <v>1261</v>
      </c>
      <c r="Y593" s="19" t="s">
        <v>3830</v>
      </c>
      <c r="Z593" s="163" t="str">
        <f t="shared" si="19"/>
        <v>งวดที่ 1 : 277,750   
งวดที่ 2 : 499,950
งวดที่ 3 :333,300</v>
      </c>
      <c r="AA593" s="19">
        <v>7014289039</v>
      </c>
      <c r="AB593" s="19"/>
      <c r="AC593" s="19"/>
      <c r="AD593" s="19"/>
      <c r="AE593" s="20" t="s">
        <v>3295</v>
      </c>
      <c r="AF593" s="54" t="s">
        <v>1385</v>
      </c>
      <c r="AG593" s="54" t="s">
        <v>3541</v>
      </c>
      <c r="AH593" s="54" t="s">
        <v>3470</v>
      </c>
      <c r="AI593" s="52" t="s">
        <v>2456</v>
      </c>
      <c r="AJ593" s="52"/>
      <c r="AK593" s="54" t="s">
        <v>1391</v>
      </c>
      <c r="AL593" s="54" t="s">
        <v>1571</v>
      </c>
      <c r="AM593" s="52" t="s">
        <v>3553</v>
      </c>
      <c r="AN593" s="119">
        <v>1111000</v>
      </c>
      <c r="AO593" s="119"/>
      <c r="AP593" s="119">
        <f t="shared" si="21"/>
        <v>489000</v>
      </c>
      <c r="AQ593" s="19"/>
      <c r="AR593" s="19"/>
      <c r="AS593" s="19"/>
      <c r="AT593" s="19"/>
      <c r="AU593" s="19"/>
      <c r="AV593" s="19"/>
      <c r="AW593" s="19"/>
      <c r="AX593" s="19"/>
    </row>
    <row r="594" spans="1:50" s="123" customFormat="1" ht="74.25" hidden="1" customHeight="1" x14ac:dyDescent="0.2">
      <c r="A594" s="52" t="s">
        <v>48</v>
      </c>
      <c r="B594" s="52" t="s">
        <v>277</v>
      </c>
      <c r="C594" s="52" t="s">
        <v>17</v>
      </c>
      <c r="D594" s="52" t="s">
        <v>34</v>
      </c>
      <c r="E594" s="52" t="s">
        <v>454</v>
      </c>
      <c r="F594" s="121" t="s">
        <v>2164</v>
      </c>
      <c r="G594" s="52" t="s">
        <v>1121</v>
      </c>
      <c r="H594" s="71" t="s">
        <v>270</v>
      </c>
      <c r="I594" s="71" t="s">
        <v>1122</v>
      </c>
      <c r="J594" s="122">
        <v>1800000</v>
      </c>
      <c r="K594" s="78"/>
      <c r="L594" s="249" t="s">
        <v>137</v>
      </c>
      <c r="M594" s="78"/>
      <c r="N594" s="19" t="s">
        <v>3832</v>
      </c>
      <c r="O594" s="19"/>
      <c r="P594" s="19"/>
      <c r="Q594" s="19"/>
      <c r="R594" s="19"/>
      <c r="S594" s="18" t="s">
        <v>108</v>
      </c>
      <c r="T594" s="19"/>
      <c r="U594" s="19"/>
      <c r="V594" s="19"/>
      <c r="W594" s="19"/>
      <c r="X594" s="18"/>
      <c r="Y594" s="46"/>
      <c r="Z594" s="16"/>
      <c r="AA594" s="19"/>
      <c r="AB594" s="19"/>
      <c r="AC594" s="19"/>
      <c r="AD594" s="19"/>
      <c r="AE594" s="19" t="s">
        <v>3833</v>
      </c>
      <c r="AF594" s="54" t="s">
        <v>3088</v>
      </c>
      <c r="AG594" s="54" t="s">
        <v>3539</v>
      </c>
      <c r="AH594" s="54" t="s">
        <v>3477</v>
      </c>
      <c r="AI594" s="52" t="s">
        <v>3467</v>
      </c>
      <c r="AJ594" s="52"/>
      <c r="AK594" s="54" t="s">
        <v>1392</v>
      </c>
      <c r="AL594" s="54" t="s">
        <v>1568</v>
      </c>
      <c r="AM594" s="52" t="s">
        <v>3553</v>
      </c>
      <c r="AN594" s="119"/>
      <c r="AO594" s="119"/>
      <c r="AP594" s="119">
        <f t="shared" si="21"/>
        <v>1800000</v>
      </c>
      <c r="AQ594" s="187" t="s">
        <v>3092</v>
      </c>
      <c r="AR594" s="187" t="s">
        <v>3093</v>
      </c>
      <c r="AS594" s="19"/>
      <c r="AT594" s="19"/>
      <c r="AU594" s="19"/>
      <c r="AV594" s="19"/>
      <c r="AW594" s="19"/>
      <c r="AX594" s="187" t="s">
        <v>3094</v>
      </c>
    </row>
    <row r="595" spans="1:50" s="123" customFormat="1" ht="72" hidden="1" x14ac:dyDescent="0.25">
      <c r="A595" s="52" t="s">
        <v>49</v>
      </c>
      <c r="B595" s="52" t="s">
        <v>277</v>
      </c>
      <c r="C595" s="52" t="s">
        <v>276</v>
      </c>
      <c r="D595" s="52" t="s">
        <v>11</v>
      </c>
      <c r="E595" s="52" t="s">
        <v>454</v>
      </c>
      <c r="F595" s="121" t="s">
        <v>2165</v>
      </c>
      <c r="G595" s="52" t="s">
        <v>892</v>
      </c>
      <c r="H595" s="71" t="s">
        <v>267</v>
      </c>
      <c r="I595" s="71" t="s">
        <v>274</v>
      </c>
      <c r="J595" s="122">
        <v>51000</v>
      </c>
      <c r="K595" s="78"/>
      <c r="L595" s="78"/>
      <c r="M595" s="249" t="s">
        <v>137</v>
      </c>
      <c r="N595" s="19"/>
      <c r="O595" s="19" t="s">
        <v>3095</v>
      </c>
      <c r="P595" s="48">
        <v>242236</v>
      </c>
      <c r="Q595" s="152" t="s">
        <v>3096</v>
      </c>
      <c r="R595" s="48" t="s">
        <v>1295</v>
      </c>
      <c r="S595" s="48" t="s">
        <v>65</v>
      </c>
      <c r="T595" s="48"/>
      <c r="U595" s="19"/>
      <c r="V595" s="71" t="s">
        <v>3099</v>
      </c>
      <c r="W595" s="74">
        <v>50040</v>
      </c>
      <c r="X595" s="140">
        <v>1</v>
      </c>
      <c r="Y595" s="128">
        <v>23120</v>
      </c>
      <c r="Z595" s="74">
        <v>50040</v>
      </c>
      <c r="AA595" s="19">
        <v>7014276545</v>
      </c>
      <c r="AB595" s="128">
        <v>23115</v>
      </c>
      <c r="AC595" s="128">
        <v>23115</v>
      </c>
      <c r="AD595" s="74">
        <v>50040</v>
      </c>
      <c r="AE595" s="52" t="s">
        <v>3836</v>
      </c>
      <c r="AF595" s="52" t="s">
        <v>3098</v>
      </c>
      <c r="AG595" s="52" t="s">
        <v>3544</v>
      </c>
      <c r="AH595" s="54" t="s">
        <v>3472</v>
      </c>
      <c r="AI595" s="52" t="s">
        <v>2456</v>
      </c>
      <c r="AJ595" s="52"/>
      <c r="AK595" s="52" t="s">
        <v>1399</v>
      </c>
      <c r="AL595" s="52" t="s">
        <v>1570</v>
      </c>
      <c r="AM595" s="52" t="s">
        <v>3553</v>
      </c>
      <c r="AN595" s="119">
        <v>50040</v>
      </c>
      <c r="AO595" s="119"/>
      <c r="AP595" s="119">
        <f t="shared" si="21"/>
        <v>960</v>
      </c>
      <c r="AQ595" s="48">
        <v>23079</v>
      </c>
      <c r="AR595" s="48">
        <v>23082</v>
      </c>
      <c r="AS595" s="48">
        <v>23086</v>
      </c>
      <c r="AT595" s="48">
        <v>23087</v>
      </c>
      <c r="AU595" s="48">
        <v>23090</v>
      </c>
      <c r="AV595" s="17">
        <v>51000</v>
      </c>
      <c r="AW595" s="19"/>
      <c r="AX595" s="126"/>
    </row>
    <row r="596" spans="1:50" s="123" customFormat="1" ht="72" hidden="1" x14ac:dyDescent="0.25">
      <c r="A596" s="52" t="s">
        <v>49</v>
      </c>
      <c r="B596" s="52" t="s">
        <v>277</v>
      </c>
      <c r="C596" s="52" t="s">
        <v>276</v>
      </c>
      <c r="D596" s="52" t="s">
        <v>11</v>
      </c>
      <c r="E596" s="52" t="s">
        <v>454</v>
      </c>
      <c r="F596" s="121" t="s">
        <v>2166</v>
      </c>
      <c r="G596" s="52" t="s">
        <v>893</v>
      </c>
      <c r="H596" s="71" t="s">
        <v>894</v>
      </c>
      <c r="I596" s="71" t="s">
        <v>268</v>
      </c>
      <c r="J596" s="122">
        <v>160000</v>
      </c>
      <c r="K596" s="78"/>
      <c r="L596" s="78"/>
      <c r="M596" s="249" t="s">
        <v>137</v>
      </c>
      <c r="N596" s="19"/>
      <c r="O596" s="19" t="s">
        <v>3095</v>
      </c>
      <c r="P596" s="48">
        <v>242236</v>
      </c>
      <c r="Q596" s="387" t="s">
        <v>3096</v>
      </c>
      <c r="R596" s="48" t="s">
        <v>1295</v>
      </c>
      <c r="S596" s="48" t="s">
        <v>65</v>
      </c>
      <c r="T596" s="48"/>
      <c r="U596" s="19"/>
      <c r="V596" s="71" t="s">
        <v>3099</v>
      </c>
      <c r="W596" s="74">
        <v>160000</v>
      </c>
      <c r="X596" s="140">
        <v>1</v>
      </c>
      <c r="Y596" s="128">
        <v>23120</v>
      </c>
      <c r="Z596" s="74">
        <v>160000</v>
      </c>
      <c r="AA596" s="19">
        <v>7014276545</v>
      </c>
      <c r="AB596" s="128">
        <v>23115</v>
      </c>
      <c r="AC596" s="128">
        <v>23115</v>
      </c>
      <c r="AD596" s="74">
        <v>160000</v>
      </c>
      <c r="AE596" s="126" t="s">
        <v>3836</v>
      </c>
      <c r="AF596" s="52" t="s">
        <v>3098</v>
      </c>
      <c r="AG596" s="52" t="s">
        <v>3544</v>
      </c>
      <c r="AH596" s="52" t="s">
        <v>2457</v>
      </c>
      <c r="AI596" s="52" t="s">
        <v>2457</v>
      </c>
      <c r="AJ596" s="52"/>
      <c r="AK596" s="52" t="s">
        <v>1399</v>
      </c>
      <c r="AL596" s="52" t="s">
        <v>1570</v>
      </c>
      <c r="AM596" s="52" t="s">
        <v>3552</v>
      </c>
      <c r="AN596" s="119"/>
      <c r="AO596" s="122">
        <v>160000</v>
      </c>
      <c r="AP596" s="119">
        <f t="shared" si="21"/>
        <v>0</v>
      </c>
      <c r="AQ596" s="48">
        <v>23079</v>
      </c>
      <c r="AR596" s="48">
        <v>23082</v>
      </c>
      <c r="AS596" s="48">
        <v>23086</v>
      </c>
      <c r="AT596" s="48">
        <v>23087</v>
      </c>
      <c r="AU596" s="48">
        <v>23090</v>
      </c>
      <c r="AV596" s="17">
        <v>160000</v>
      </c>
      <c r="AW596" s="19"/>
      <c r="AX596" s="126"/>
    </row>
    <row r="597" spans="1:50" s="123" customFormat="1" ht="72" hidden="1" x14ac:dyDescent="0.25">
      <c r="A597" s="52" t="s">
        <v>49</v>
      </c>
      <c r="B597" s="52" t="s">
        <v>277</v>
      </c>
      <c r="C597" s="52" t="s">
        <v>276</v>
      </c>
      <c r="D597" s="52" t="s">
        <v>11</v>
      </c>
      <c r="E597" s="52" t="s">
        <v>454</v>
      </c>
      <c r="F597" s="121" t="s">
        <v>2167</v>
      </c>
      <c r="G597" s="52" t="s">
        <v>895</v>
      </c>
      <c r="H597" s="71" t="s">
        <v>896</v>
      </c>
      <c r="I597" s="71" t="s">
        <v>268</v>
      </c>
      <c r="J597" s="122">
        <v>300000</v>
      </c>
      <c r="K597" s="78"/>
      <c r="L597" s="78"/>
      <c r="M597" s="249" t="s">
        <v>137</v>
      </c>
      <c r="N597" s="19"/>
      <c r="O597" s="19" t="s">
        <v>1398</v>
      </c>
      <c r="P597" s="48">
        <v>242236</v>
      </c>
      <c r="Q597" s="152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>
        <v>7014276509</v>
      </c>
      <c r="AB597" s="19"/>
      <c r="AC597" s="19"/>
      <c r="AD597" s="19"/>
      <c r="AE597" s="52" t="s">
        <v>3837</v>
      </c>
      <c r="AF597" s="52" t="s">
        <v>1399</v>
      </c>
      <c r="AG597" s="54" t="s">
        <v>3541</v>
      </c>
      <c r="AH597" s="54" t="s">
        <v>3470</v>
      </c>
      <c r="AI597" s="52" t="s">
        <v>2456</v>
      </c>
      <c r="AJ597" s="52"/>
      <c r="AK597" s="52" t="s">
        <v>1399</v>
      </c>
      <c r="AL597" s="52" t="s">
        <v>1570</v>
      </c>
      <c r="AM597" s="52" t="s">
        <v>3553</v>
      </c>
      <c r="AN597" s="119">
        <v>297000</v>
      </c>
      <c r="AO597" s="119"/>
      <c r="AP597" s="119">
        <f t="shared" si="21"/>
        <v>3000</v>
      </c>
      <c r="AQ597" s="48">
        <v>23079</v>
      </c>
      <c r="AR597" s="48">
        <v>23082</v>
      </c>
      <c r="AS597" s="48">
        <v>23086</v>
      </c>
      <c r="AT597" s="48">
        <v>23087</v>
      </c>
      <c r="AU597" s="48">
        <v>23090</v>
      </c>
      <c r="AV597" s="17">
        <v>300000</v>
      </c>
      <c r="AW597" s="19"/>
      <c r="AX597" s="126"/>
    </row>
    <row r="598" spans="1:50" s="123" customFormat="1" ht="72" hidden="1" x14ac:dyDescent="0.25">
      <c r="A598" s="52" t="s">
        <v>49</v>
      </c>
      <c r="B598" s="52" t="s">
        <v>277</v>
      </c>
      <c r="C598" s="52" t="s">
        <v>276</v>
      </c>
      <c r="D598" s="52" t="s">
        <v>11</v>
      </c>
      <c r="E598" s="52" t="s">
        <v>454</v>
      </c>
      <c r="F598" s="121" t="s">
        <v>2168</v>
      </c>
      <c r="G598" s="52" t="s">
        <v>897</v>
      </c>
      <c r="H598" s="71" t="s">
        <v>270</v>
      </c>
      <c r="I598" s="71" t="s">
        <v>271</v>
      </c>
      <c r="J598" s="122">
        <v>180000</v>
      </c>
      <c r="K598" s="78"/>
      <c r="L598" s="78"/>
      <c r="M598" s="249" t="s">
        <v>137</v>
      </c>
      <c r="N598" s="19"/>
      <c r="O598" s="19" t="s">
        <v>1400</v>
      </c>
      <c r="P598" s="48">
        <v>242233</v>
      </c>
      <c r="Q598" s="387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126" t="s">
        <v>3102</v>
      </c>
      <c r="AF598" s="52" t="s">
        <v>3102</v>
      </c>
      <c r="AG598" s="52" t="s">
        <v>3544</v>
      </c>
      <c r="AH598" s="52" t="s">
        <v>2457</v>
      </c>
      <c r="AI598" s="52" t="s">
        <v>2457</v>
      </c>
      <c r="AJ598" s="52"/>
      <c r="AK598" s="52" t="s">
        <v>1401</v>
      </c>
      <c r="AL598" s="52" t="s">
        <v>1570</v>
      </c>
      <c r="AM598" s="52" t="s">
        <v>3552</v>
      </c>
      <c r="AN598" s="119"/>
      <c r="AO598" s="122">
        <v>180000</v>
      </c>
      <c r="AP598" s="119">
        <f t="shared" si="21"/>
        <v>0</v>
      </c>
      <c r="AQ598" s="48">
        <v>23079</v>
      </c>
      <c r="AR598" s="48">
        <v>23082</v>
      </c>
      <c r="AS598" s="48">
        <v>23086</v>
      </c>
      <c r="AT598" s="48">
        <v>23087</v>
      </c>
      <c r="AU598" s="48">
        <v>23090</v>
      </c>
      <c r="AV598" s="17">
        <v>180000</v>
      </c>
      <c r="AW598" s="19"/>
      <c r="AX598" s="126"/>
    </row>
    <row r="599" spans="1:50" s="123" customFormat="1" ht="72" hidden="1" x14ac:dyDescent="0.2">
      <c r="A599" s="52" t="s">
        <v>49</v>
      </c>
      <c r="B599" s="52" t="s">
        <v>277</v>
      </c>
      <c r="C599" s="52" t="s">
        <v>276</v>
      </c>
      <c r="D599" s="52" t="s">
        <v>11</v>
      </c>
      <c r="E599" s="52" t="s">
        <v>454</v>
      </c>
      <c r="F599" s="121" t="s">
        <v>2169</v>
      </c>
      <c r="G599" s="52" t="s">
        <v>898</v>
      </c>
      <c r="H599" s="71" t="s">
        <v>319</v>
      </c>
      <c r="I599" s="71" t="s">
        <v>271</v>
      </c>
      <c r="J599" s="122">
        <v>88000</v>
      </c>
      <c r="K599" s="78"/>
      <c r="L599" s="78"/>
      <c r="M599" s="249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>
        <v>7014276588</v>
      </c>
      <c r="AB599" s="128">
        <v>23104</v>
      </c>
      <c r="AC599" s="128">
        <v>23108</v>
      </c>
      <c r="AD599" s="74">
        <v>88000</v>
      </c>
      <c r="AE599" s="126" t="s">
        <v>3102</v>
      </c>
      <c r="AF599" s="52" t="s">
        <v>3105</v>
      </c>
      <c r="AG599" s="52" t="s">
        <v>3544</v>
      </c>
      <c r="AH599" s="54" t="s">
        <v>3472</v>
      </c>
      <c r="AI599" s="52" t="s">
        <v>2457</v>
      </c>
      <c r="AJ599" s="52"/>
      <c r="AK599" s="52" t="s">
        <v>1402</v>
      </c>
      <c r="AL599" s="52" t="s">
        <v>1570</v>
      </c>
      <c r="AM599" s="52" t="s">
        <v>3553</v>
      </c>
      <c r="AN599" s="119"/>
      <c r="AO599" s="119">
        <v>88000</v>
      </c>
      <c r="AP599" s="119">
        <f t="shared" si="21"/>
        <v>0</v>
      </c>
      <c r="AQ599" s="48">
        <v>23079</v>
      </c>
      <c r="AR599" s="48">
        <v>23082</v>
      </c>
      <c r="AS599" s="48">
        <v>23090</v>
      </c>
      <c r="AT599" s="48">
        <v>23093</v>
      </c>
      <c r="AU599" s="48">
        <v>23096</v>
      </c>
      <c r="AV599" s="17">
        <v>88000</v>
      </c>
      <c r="AW599" s="19"/>
      <c r="AX599" s="126"/>
    </row>
    <row r="600" spans="1:50" s="123" customFormat="1" ht="90" hidden="1" x14ac:dyDescent="0.2">
      <c r="A600" s="52" t="s">
        <v>49</v>
      </c>
      <c r="B600" s="52" t="s">
        <v>277</v>
      </c>
      <c r="C600" s="52" t="s">
        <v>276</v>
      </c>
      <c r="D600" s="52" t="s">
        <v>11</v>
      </c>
      <c r="E600" s="52" t="s">
        <v>454</v>
      </c>
      <c r="F600" s="121" t="s">
        <v>2170</v>
      </c>
      <c r="G600" s="52" t="s">
        <v>899</v>
      </c>
      <c r="H600" s="71" t="s">
        <v>900</v>
      </c>
      <c r="I600" s="71" t="s">
        <v>271</v>
      </c>
      <c r="J600" s="122">
        <v>775600</v>
      </c>
      <c r="K600" s="249" t="s">
        <v>137</v>
      </c>
      <c r="L600" s="78"/>
      <c r="M600" s="78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>
        <v>7014275976</v>
      </c>
      <c r="AB600" s="19"/>
      <c r="AC600" s="19"/>
      <c r="AD600" s="19"/>
      <c r="AE600" s="52" t="s">
        <v>3838</v>
      </c>
      <c r="AF600" s="52" t="s">
        <v>3110</v>
      </c>
      <c r="AG600" s="52" t="s">
        <v>3544</v>
      </c>
      <c r="AH600" s="52" t="s">
        <v>3472</v>
      </c>
      <c r="AI600" s="52" t="s">
        <v>2456</v>
      </c>
      <c r="AJ600" s="52"/>
      <c r="AK600" s="52" t="s">
        <v>1404</v>
      </c>
      <c r="AL600" s="52" t="s">
        <v>1571</v>
      </c>
      <c r="AM600" s="52" t="s">
        <v>3553</v>
      </c>
      <c r="AN600" s="119">
        <v>511000</v>
      </c>
      <c r="AO600" s="119"/>
      <c r="AP600" s="119">
        <f t="shared" si="21"/>
        <v>264600</v>
      </c>
      <c r="AQ600" s="48">
        <v>23079</v>
      </c>
      <c r="AR600" s="48">
        <v>23082</v>
      </c>
      <c r="AS600" s="48">
        <v>23110</v>
      </c>
      <c r="AT600" s="48">
        <v>23111</v>
      </c>
      <c r="AU600" s="48">
        <v>23118</v>
      </c>
      <c r="AV600" s="17">
        <v>775600</v>
      </c>
      <c r="AW600" s="19"/>
      <c r="AX600" s="126"/>
    </row>
    <row r="601" spans="1:50" s="123" customFormat="1" ht="72" hidden="1" x14ac:dyDescent="0.2">
      <c r="A601" s="52" t="s">
        <v>49</v>
      </c>
      <c r="B601" s="52" t="s">
        <v>277</v>
      </c>
      <c r="C601" s="52" t="s">
        <v>276</v>
      </c>
      <c r="D601" s="52" t="s">
        <v>11</v>
      </c>
      <c r="E601" s="52" t="s">
        <v>454</v>
      </c>
      <c r="F601" s="121" t="s">
        <v>2171</v>
      </c>
      <c r="G601" s="52" t="s">
        <v>901</v>
      </c>
      <c r="H601" s="71" t="s">
        <v>269</v>
      </c>
      <c r="I601" s="71" t="s">
        <v>271</v>
      </c>
      <c r="J601" s="122">
        <v>15000</v>
      </c>
      <c r="K601" s="78"/>
      <c r="L601" s="78"/>
      <c r="M601" s="249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>
        <v>7014276956</v>
      </c>
      <c r="AB601" s="19"/>
      <c r="AC601" s="19"/>
      <c r="AD601" s="19"/>
      <c r="AE601" s="52" t="s">
        <v>3839</v>
      </c>
      <c r="AF601" s="52" t="s">
        <v>3114</v>
      </c>
      <c r="AG601" s="52" t="s">
        <v>3544</v>
      </c>
      <c r="AH601" s="54" t="s">
        <v>3472</v>
      </c>
      <c r="AI601" s="52" t="s">
        <v>2456</v>
      </c>
      <c r="AJ601" s="52"/>
      <c r="AK601" s="52" t="s">
        <v>1406</v>
      </c>
      <c r="AL601" s="52" t="s">
        <v>1570</v>
      </c>
      <c r="AM601" s="52" t="s">
        <v>3553</v>
      </c>
      <c r="AN601" s="119">
        <v>15000</v>
      </c>
      <c r="AO601" s="119"/>
      <c r="AP601" s="119">
        <f t="shared" si="21"/>
        <v>0</v>
      </c>
      <c r="AQ601" s="48">
        <v>23079</v>
      </c>
      <c r="AR601" s="48">
        <v>23082</v>
      </c>
      <c r="AS601" s="48">
        <v>23090</v>
      </c>
      <c r="AT601" s="48">
        <v>23093</v>
      </c>
      <c r="AU601" s="48">
        <v>23096</v>
      </c>
      <c r="AV601" s="17">
        <v>15000</v>
      </c>
      <c r="AW601" s="19"/>
      <c r="AX601" s="126"/>
    </row>
    <row r="602" spans="1:50" s="123" customFormat="1" ht="72" hidden="1" x14ac:dyDescent="0.2">
      <c r="A602" s="52" t="s">
        <v>49</v>
      </c>
      <c r="B602" s="52" t="s">
        <v>277</v>
      </c>
      <c r="C602" s="52" t="s">
        <v>276</v>
      </c>
      <c r="D602" s="52" t="s">
        <v>11</v>
      </c>
      <c r="E602" s="52" t="s">
        <v>454</v>
      </c>
      <c r="F602" s="121" t="s">
        <v>2172</v>
      </c>
      <c r="G602" s="52" t="s">
        <v>902</v>
      </c>
      <c r="H602" s="71" t="s">
        <v>267</v>
      </c>
      <c r="I602" s="71" t="s">
        <v>273</v>
      </c>
      <c r="J602" s="122">
        <v>60000</v>
      </c>
      <c r="K602" s="78"/>
      <c r="L602" s="78"/>
      <c r="M602" s="249" t="s">
        <v>137</v>
      </c>
      <c r="N602" s="19"/>
      <c r="O602" s="19" t="s">
        <v>3840</v>
      </c>
      <c r="P602" s="48">
        <v>242247</v>
      </c>
      <c r="Q602" s="48" t="s">
        <v>3186</v>
      </c>
      <c r="R602" s="48" t="s">
        <v>12</v>
      </c>
      <c r="S602" s="48" t="s">
        <v>65</v>
      </c>
      <c r="T602" s="48"/>
      <c r="U602" s="19"/>
      <c r="V602" s="71" t="s">
        <v>3841</v>
      </c>
      <c r="W602" s="74">
        <v>60000</v>
      </c>
      <c r="X602" s="18">
        <v>5</v>
      </c>
      <c r="Y602" s="128">
        <v>23116</v>
      </c>
      <c r="Z602" s="74">
        <v>60000</v>
      </c>
      <c r="AA602" s="19">
        <v>7014285625</v>
      </c>
      <c r="AB602" s="19"/>
      <c r="AC602" s="19"/>
      <c r="AD602" s="19"/>
      <c r="AE602" s="52" t="s">
        <v>3842</v>
      </c>
      <c r="AF602" s="52" t="s">
        <v>3118</v>
      </c>
      <c r="AG602" s="52" t="s">
        <v>3544</v>
      </c>
      <c r="AH602" s="54" t="s">
        <v>3472</v>
      </c>
      <c r="AI602" s="52" t="s">
        <v>2456</v>
      </c>
      <c r="AJ602" s="52"/>
      <c r="AK602" s="52" t="s">
        <v>1399</v>
      </c>
      <c r="AL602" s="52" t="s">
        <v>1570</v>
      </c>
      <c r="AM602" s="52" t="s">
        <v>3553</v>
      </c>
      <c r="AN602" s="122">
        <v>60000</v>
      </c>
      <c r="AO602" s="119"/>
      <c r="AP602" s="119">
        <f t="shared" si="21"/>
        <v>0</v>
      </c>
      <c r="AQ602" s="48">
        <v>23079</v>
      </c>
      <c r="AR602" s="48">
        <v>23082</v>
      </c>
      <c r="AS602" s="48">
        <v>23086</v>
      </c>
      <c r="AT602" s="48">
        <v>23087</v>
      </c>
      <c r="AU602" s="48">
        <v>23090</v>
      </c>
      <c r="AV602" s="17">
        <v>60000</v>
      </c>
      <c r="AW602" s="19"/>
      <c r="AX602" s="126"/>
    </row>
    <row r="603" spans="1:50" s="123" customFormat="1" ht="72" hidden="1" x14ac:dyDescent="0.25">
      <c r="A603" s="52" t="s">
        <v>49</v>
      </c>
      <c r="B603" s="52" t="s">
        <v>277</v>
      </c>
      <c r="C603" s="52" t="s">
        <v>276</v>
      </c>
      <c r="D603" s="52" t="s">
        <v>11</v>
      </c>
      <c r="E603" s="52" t="s">
        <v>454</v>
      </c>
      <c r="F603" s="121" t="s">
        <v>2173</v>
      </c>
      <c r="G603" s="52" t="s">
        <v>903</v>
      </c>
      <c r="H603" s="71" t="s">
        <v>319</v>
      </c>
      <c r="I603" s="71" t="s">
        <v>273</v>
      </c>
      <c r="J603" s="122">
        <v>60000</v>
      </c>
      <c r="K603" s="78"/>
      <c r="L603" s="78"/>
      <c r="M603" s="249" t="s">
        <v>137</v>
      </c>
      <c r="N603" s="19"/>
      <c r="O603" s="19" t="s">
        <v>1398</v>
      </c>
      <c r="P603" s="48">
        <v>242236</v>
      </c>
      <c r="Q603" s="152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>
        <v>7014276509</v>
      </c>
      <c r="AB603" s="19"/>
      <c r="AC603" s="19"/>
      <c r="AD603" s="19"/>
      <c r="AE603" s="52" t="s">
        <v>3842</v>
      </c>
      <c r="AF603" s="52" t="s">
        <v>3098</v>
      </c>
      <c r="AG603" s="52" t="s">
        <v>3544</v>
      </c>
      <c r="AH603" s="54" t="s">
        <v>3472</v>
      </c>
      <c r="AI603" s="52" t="s">
        <v>2456</v>
      </c>
      <c r="AJ603" s="52"/>
      <c r="AK603" s="52" t="s">
        <v>1399</v>
      </c>
      <c r="AL603" s="52" t="s">
        <v>1570</v>
      </c>
      <c r="AM603" s="52" t="s">
        <v>3553</v>
      </c>
      <c r="AN603" s="122">
        <v>60000</v>
      </c>
      <c r="AO603" s="119"/>
      <c r="AP603" s="119">
        <f t="shared" si="21"/>
        <v>0</v>
      </c>
      <c r="AQ603" s="48">
        <v>23079</v>
      </c>
      <c r="AR603" s="48">
        <v>23082</v>
      </c>
      <c r="AS603" s="48">
        <v>23086</v>
      </c>
      <c r="AT603" s="48">
        <v>23087</v>
      </c>
      <c r="AU603" s="48">
        <v>23090</v>
      </c>
      <c r="AV603" s="17">
        <v>60000</v>
      </c>
      <c r="AW603" s="19"/>
      <c r="AX603" s="126"/>
    </row>
    <row r="604" spans="1:50" s="123" customFormat="1" ht="72" hidden="1" x14ac:dyDescent="0.25">
      <c r="A604" s="52" t="s">
        <v>49</v>
      </c>
      <c r="B604" s="52" t="s">
        <v>277</v>
      </c>
      <c r="C604" s="52" t="s">
        <v>276</v>
      </c>
      <c r="D604" s="52" t="s">
        <v>11</v>
      </c>
      <c r="E604" s="52" t="s">
        <v>454</v>
      </c>
      <c r="F604" s="121" t="s">
        <v>2174</v>
      </c>
      <c r="G604" s="52" t="s">
        <v>904</v>
      </c>
      <c r="H604" s="71" t="s">
        <v>267</v>
      </c>
      <c r="I604" s="71" t="s">
        <v>274</v>
      </c>
      <c r="J604" s="122">
        <v>48000</v>
      </c>
      <c r="K604" s="78"/>
      <c r="L604" s="78"/>
      <c r="M604" s="249" t="s">
        <v>137</v>
      </c>
      <c r="N604" s="19"/>
      <c r="O604" s="19" t="s">
        <v>1398</v>
      </c>
      <c r="P604" s="48">
        <v>242236</v>
      </c>
      <c r="Q604" s="153" t="s">
        <v>3096</v>
      </c>
      <c r="R604" s="48" t="s">
        <v>1295</v>
      </c>
      <c r="S604" s="48" t="s">
        <v>65</v>
      </c>
      <c r="T604" s="48"/>
      <c r="U604" s="19"/>
      <c r="V604" s="71" t="s">
        <v>3099</v>
      </c>
      <c r="W604" s="74">
        <v>48000</v>
      </c>
      <c r="X604" s="140">
        <v>1</v>
      </c>
      <c r="Y604" s="128">
        <v>23120</v>
      </c>
      <c r="Z604" s="74">
        <v>48000</v>
      </c>
      <c r="AA604" s="19">
        <v>7014276545</v>
      </c>
      <c r="AB604" s="128">
        <v>23115</v>
      </c>
      <c r="AC604" s="128">
        <v>23115</v>
      </c>
      <c r="AD604" s="74">
        <v>48000</v>
      </c>
      <c r="AE604" s="52" t="s">
        <v>3836</v>
      </c>
      <c r="AF604" s="52" t="s">
        <v>3098</v>
      </c>
      <c r="AG604" s="52" t="s">
        <v>3544</v>
      </c>
      <c r="AH604" s="54" t="s">
        <v>3472</v>
      </c>
      <c r="AI604" s="52" t="s">
        <v>2456</v>
      </c>
      <c r="AJ604" s="52"/>
      <c r="AK604" s="52" t="s">
        <v>1399</v>
      </c>
      <c r="AL604" s="52" t="s">
        <v>1570</v>
      </c>
      <c r="AM604" s="52" t="s">
        <v>3553</v>
      </c>
      <c r="AN604" s="122">
        <v>48000</v>
      </c>
      <c r="AO604" s="119"/>
      <c r="AP604" s="119">
        <f t="shared" si="21"/>
        <v>0</v>
      </c>
      <c r="AQ604" s="48">
        <v>23079</v>
      </c>
      <c r="AR604" s="48">
        <v>23082</v>
      </c>
      <c r="AS604" s="48">
        <v>23086</v>
      </c>
      <c r="AT604" s="48">
        <v>23087</v>
      </c>
      <c r="AU604" s="48">
        <v>23090</v>
      </c>
      <c r="AV604" s="17">
        <v>48000</v>
      </c>
      <c r="AW604" s="19"/>
      <c r="AX604" s="126"/>
    </row>
    <row r="605" spans="1:50" s="123" customFormat="1" ht="72" hidden="1" x14ac:dyDescent="0.25">
      <c r="A605" s="52" t="s">
        <v>49</v>
      </c>
      <c r="B605" s="52" t="s">
        <v>277</v>
      </c>
      <c r="C605" s="52" t="s">
        <v>276</v>
      </c>
      <c r="D605" s="52" t="s">
        <v>11</v>
      </c>
      <c r="E605" s="52" t="s">
        <v>454</v>
      </c>
      <c r="F605" s="121" t="s">
        <v>2175</v>
      </c>
      <c r="G605" s="52" t="s">
        <v>905</v>
      </c>
      <c r="H605" s="71" t="s">
        <v>464</v>
      </c>
      <c r="I605" s="71" t="s">
        <v>268</v>
      </c>
      <c r="J605" s="122">
        <v>97500</v>
      </c>
      <c r="K605" s="78"/>
      <c r="L605" s="78"/>
      <c r="M605" s="249" t="s">
        <v>137</v>
      </c>
      <c r="N605" s="19"/>
      <c r="O605" s="19" t="s">
        <v>1398</v>
      </c>
      <c r="P605" s="48">
        <v>242236</v>
      </c>
      <c r="Q605" s="152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>
        <v>7014276509</v>
      </c>
      <c r="AB605" s="19"/>
      <c r="AC605" s="19"/>
      <c r="AD605" s="19"/>
      <c r="AE605" s="52" t="s">
        <v>3842</v>
      </c>
      <c r="AF605" s="52" t="s">
        <v>3098</v>
      </c>
      <c r="AG605" s="52" t="s">
        <v>3544</v>
      </c>
      <c r="AH605" s="54" t="s">
        <v>3472</v>
      </c>
      <c r="AI605" s="52" t="s">
        <v>2456</v>
      </c>
      <c r="AJ605" s="52"/>
      <c r="AK605" s="52" t="s">
        <v>1399</v>
      </c>
      <c r="AL605" s="52" t="s">
        <v>1570</v>
      </c>
      <c r="AM605" s="52" t="s">
        <v>3553</v>
      </c>
      <c r="AN605" s="122">
        <v>97500</v>
      </c>
      <c r="AO605" s="119"/>
      <c r="AP605" s="119">
        <f t="shared" si="21"/>
        <v>0</v>
      </c>
      <c r="AQ605" s="48">
        <v>23079</v>
      </c>
      <c r="AR605" s="48">
        <v>23082</v>
      </c>
      <c r="AS605" s="48">
        <v>23086</v>
      </c>
      <c r="AT605" s="48">
        <v>23087</v>
      </c>
      <c r="AU605" s="48">
        <v>23090</v>
      </c>
      <c r="AV605" s="17">
        <v>97500</v>
      </c>
      <c r="AW605" s="19"/>
      <c r="AX605" s="126"/>
    </row>
    <row r="606" spans="1:50" s="123" customFormat="1" ht="72" hidden="1" x14ac:dyDescent="0.2">
      <c r="A606" s="52" t="s">
        <v>49</v>
      </c>
      <c r="B606" s="52" t="s">
        <v>277</v>
      </c>
      <c r="C606" s="52" t="s">
        <v>276</v>
      </c>
      <c r="D606" s="52" t="s">
        <v>11</v>
      </c>
      <c r="E606" s="52" t="s">
        <v>454</v>
      </c>
      <c r="F606" s="121" t="s">
        <v>2176</v>
      </c>
      <c r="G606" s="52" t="s">
        <v>906</v>
      </c>
      <c r="H606" s="71" t="s">
        <v>459</v>
      </c>
      <c r="I606" s="71" t="s">
        <v>268</v>
      </c>
      <c r="J606" s="122">
        <v>34000</v>
      </c>
      <c r="K606" s="78"/>
      <c r="L606" s="78"/>
      <c r="M606" s="249" t="s">
        <v>137</v>
      </c>
      <c r="N606" s="19"/>
      <c r="O606" s="19" t="s">
        <v>1407</v>
      </c>
      <c r="P606" s="48">
        <v>242250</v>
      </c>
      <c r="Q606" s="48" t="s">
        <v>3119</v>
      </c>
      <c r="R606" s="48" t="s">
        <v>1297</v>
      </c>
      <c r="S606" s="48" t="s">
        <v>65</v>
      </c>
      <c r="T606" s="81" t="s">
        <v>2691</v>
      </c>
      <c r="U606" s="19"/>
      <c r="V606" s="71" t="s">
        <v>3843</v>
      </c>
      <c r="W606" s="74">
        <v>30000</v>
      </c>
      <c r="X606" s="18">
        <v>4</v>
      </c>
      <c r="Y606" s="128">
        <v>23109</v>
      </c>
      <c r="Z606" s="74">
        <v>30000</v>
      </c>
      <c r="AA606" s="19">
        <v>7014283407</v>
      </c>
      <c r="AB606" s="128">
        <v>23108</v>
      </c>
      <c r="AC606" s="128">
        <v>23108</v>
      </c>
      <c r="AD606" s="74">
        <v>30000</v>
      </c>
      <c r="AE606" s="126" t="s">
        <v>3102</v>
      </c>
      <c r="AF606" s="52" t="s">
        <v>3121</v>
      </c>
      <c r="AG606" s="52" t="s">
        <v>3544</v>
      </c>
      <c r="AH606" s="54" t="s">
        <v>3472</v>
      </c>
      <c r="AI606" s="52" t="s">
        <v>2457</v>
      </c>
      <c r="AJ606" s="52"/>
      <c r="AK606" s="52" t="s">
        <v>1408</v>
      </c>
      <c r="AL606" s="52" t="s">
        <v>1570</v>
      </c>
      <c r="AM606" s="52" t="s">
        <v>3553</v>
      </c>
      <c r="AN606" s="119"/>
      <c r="AO606" s="119">
        <v>30000</v>
      </c>
      <c r="AP606" s="119">
        <f t="shared" si="21"/>
        <v>4000</v>
      </c>
      <c r="AQ606" s="48">
        <v>23079</v>
      </c>
      <c r="AR606" s="48">
        <v>23082</v>
      </c>
      <c r="AS606" s="48">
        <v>23086</v>
      </c>
      <c r="AT606" s="48">
        <v>23087</v>
      </c>
      <c r="AU606" s="48">
        <v>23090</v>
      </c>
      <c r="AV606" s="17">
        <v>34000</v>
      </c>
      <c r="AW606" s="19"/>
      <c r="AX606" s="126"/>
    </row>
    <row r="607" spans="1:50" s="123" customFormat="1" ht="72" hidden="1" x14ac:dyDescent="0.2">
      <c r="A607" s="52" t="s">
        <v>49</v>
      </c>
      <c r="B607" s="52" t="s">
        <v>277</v>
      </c>
      <c r="C607" s="52" t="s">
        <v>276</v>
      </c>
      <c r="D607" s="52" t="s">
        <v>11</v>
      </c>
      <c r="E607" s="52" t="s">
        <v>454</v>
      </c>
      <c r="F607" s="121" t="s">
        <v>2177</v>
      </c>
      <c r="G607" s="52" t="s">
        <v>907</v>
      </c>
      <c r="H607" s="71" t="s">
        <v>908</v>
      </c>
      <c r="I607" s="71" t="s">
        <v>268</v>
      </c>
      <c r="J607" s="122">
        <v>50000</v>
      </c>
      <c r="K607" s="78"/>
      <c r="L607" s="78"/>
      <c r="M607" s="249" t="s">
        <v>137</v>
      </c>
      <c r="N607" s="19"/>
      <c r="O607" s="19" t="s">
        <v>1407</v>
      </c>
      <c r="P607" s="48">
        <v>242250</v>
      </c>
      <c r="Q607" s="48" t="s">
        <v>3119</v>
      </c>
      <c r="R607" s="48" t="s">
        <v>1297</v>
      </c>
      <c r="S607" s="48" t="s">
        <v>65</v>
      </c>
      <c r="T607" s="81" t="s">
        <v>2691</v>
      </c>
      <c r="U607" s="19"/>
      <c r="V607" s="71" t="s">
        <v>3843</v>
      </c>
      <c r="W607" s="74">
        <v>43750</v>
      </c>
      <c r="X607" s="18">
        <v>4</v>
      </c>
      <c r="Y607" s="128">
        <v>23109</v>
      </c>
      <c r="Z607" s="74">
        <v>43750</v>
      </c>
      <c r="AA607" s="19">
        <v>7014283407</v>
      </c>
      <c r="AB607" s="128">
        <v>23108</v>
      </c>
      <c r="AC607" s="128">
        <v>23108</v>
      </c>
      <c r="AD607" s="74">
        <v>43750</v>
      </c>
      <c r="AE607" s="126" t="s">
        <v>3102</v>
      </c>
      <c r="AF607" s="52" t="s">
        <v>3121</v>
      </c>
      <c r="AG607" s="52" t="s">
        <v>3544</v>
      </c>
      <c r="AH607" s="54" t="s">
        <v>3472</v>
      </c>
      <c r="AI607" s="52" t="s">
        <v>2457</v>
      </c>
      <c r="AJ607" s="52"/>
      <c r="AK607" s="52" t="s">
        <v>1408</v>
      </c>
      <c r="AL607" s="52" t="s">
        <v>1570</v>
      </c>
      <c r="AM607" s="52" t="s">
        <v>3553</v>
      </c>
      <c r="AN607" s="119"/>
      <c r="AO607" s="119">
        <v>43750</v>
      </c>
      <c r="AP607" s="119">
        <f t="shared" si="21"/>
        <v>6250</v>
      </c>
      <c r="AQ607" s="48">
        <v>23079</v>
      </c>
      <c r="AR607" s="48">
        <v>23082</v>
      </c>
      <c r="AS607" s="48">
        <v>23086</v>
      </c>
      <c r="AT607" s="48">
        <v>23087</v>
      </c>
      <c r="AU607" s="48">
        <v>23090</v>
      </c>
      <c r="AV607" s="17">
        <v>50000</v>
      </c>
      <c r="AW607" s="19"/>
      <c r="AX607" s="126"/>
    </row>
    <row r="608" spans="1:50" s="123" customFormat="1" ht="72" hidden="1" x14ac:dyDescent="0.2">
      <c r="A608" s="52" t="s">
        <v>49</v>
      </c>
      <c r="B608" s="52" t="s">
        <v>277</v>
      </c>
      <c r="C608" s="52" t="s">
        <v>276</v>
      </c>
      <c r="D608" s="52" t="s">
        <v>11</v>
      </c>
      <c r="E608" s="52" t="s">
        <v>454</v>
      </c>
      <c r="F608" s="121" t="s">
        <v>2178</v>
      </c>
      <c r="G608" s="52" t="s">
        <v>909</v>
      </c>
      <c r="H608" s="71" t="s">
        <v>459</v>
      </c>
      <c r="I608" s="71" t="s">
        <v>274</v>
      </c>
      <c r="J608" s="122">
        <v>160000</v>
      </c>
      <c r="K608" s="78"/>
      <c r="L608" s="78"/>
      <c r="M608" s="249" t="s">
        <v>137</v>
      </c>
      <c r="N608" s="19"/>
      <c r="O608" s="19" t="s">
        <v>1409</v>
      </c>
      <c r="P608" s="48">
        <v>242233</v>
      </c>
      <c r="Q608" s="154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52" t="s">
        <v>3102</v>
      </c>
      <c r="AF608" s="52" t="s">
        <v>3102</v>
      </c>
      <c r="AG608" s="52" t="s">
        <v>3544</v>
      </c>
      <c r="AH608" s="52" t="s">
        <v>3475</v>
      </c>
      <c r="AI608" s="52" t="s">
        <v>2456</v>
      </c>
      <c r="AJ608" s="52"/>
      <c r="AK608" s="52" t="s">
        <v>1410</v>
      </c>
      <c r="AL608" s="52" t="s">
        <v>1570</v>
      </c>
      <c r="AM608" s="52" t="s">
        <v>3553</v>
      </c>
      <c r="AN608" s="122">
        <v>160000</v>
      </c>
      <c r="AO608" s="119"/>
      <c r="AP608" s="119">
        <f t="shared" si="21"/>
        <v>0</v>
      </c>
      <c r="AQ608" s="48">
        <v>23079</v>
      </c>
      <c r="AR608" s="48">
        <v>23082</v>
      </c>
      <c r="AS608" s="48">
        <v>23090</v>
      </c>
      <c r="AT608" s="48">
        <v>23093</v>
      </c>
      <c r="AU608" s="48">
        <v>23096</v>
      </c>
      <c r="AV608" s="17">
        <v>160000</v>
      </c>
      <c r="AW608" s="19"/>
      <c r="AX608" s="126"/>
    </row>
    <row r="609" spans="1:50" s="123" customFormat="1" ht="72" hidden="1" x14ac:dyDescent="0.25">
      <c r="A609" s="52" t="s">
        <v>49</v>
      </c>
      <c r="B609" s="52" t="s">
        <v>277</v>
      </c>
      <c r="C609" s="52" t="s">
        <v>276</v>
      </c>
      <c r="D609" s="52" t="s">
        <v>21</v>
      </c>
      <c r="E609" s="52" t="s">
        <v>454</v>
      </c>
      <c r="F609" s="121" t="s">
        <v>2179</v>
      </c>
      <c r="G609" s="52" t="s">
        <v>910</v>
      </c>
      <c r="H609" s="71" t="s">
        <v>269</v>
      </c>
      <c r="I609" s="71" t="s">
        <v>271</v>
      </c>
      <c r="J609" s="122">
        <v>27000</v>
      </c>
      <c r="K609" s="78"/>
      <c r="L609" s="78"/>
      <c r="M609" s="249" t="s">
        <v>137</v>
      </c>
      <c r="N609" s="19"/>
      <c r="O609" s="19" t="s">
        <v>3123</v>
      </c>
      <c r="P609" s="48">
        <v>242239</v>
      </c>
      <c r="Q609" s="387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126" t="s">
        <v>3102</v>
      </c>
      <c r="AF609" s="52" t="s">
        <v>3102</v>
      </c>
      <c r="AG609" s="52" t="s">
        <v>3544</v>
      </c>
      <c r="AH609" s="52" t="s">
        <v>2457</v>
      </c>
      <c r="AI609" s="52" t="s">
        <v>2457</v>
      </c>
      <c r="AJ609" s="52"/>
      <c r="AK609" s="52" t="s">
        <v>1412</v>
      </c>
      <c r="AL609" s="52" t="s">
        <v>1570</v>
      </c>
      <c r="AM609" s="52" t="s">
        <v>3552</v>
      </c>
      <c r="AN609" s="119"/>
      <c r="AO609" s="119">
        <v>23980</v>
      </c>
      <c r="AP609" s="119">
        <f t="shared" si="21"/>
        <v>3020</v>
      </c>
      <c r="AQ609" s="48">
        <v>23079</v>
      </c>
      <c r="AR609" s="48">
        <v>23082</v>
      </c>
      <c r="AS609" s="48">
        <v>23086</v>
      </c>
      <c r="AT609" s="48">
        <v>23087</v>
      </c>
      <c r="AU609" s="48">
        <v>23090</v>
      </c>
      <c r="AV609" s="17">
        <v>27000</v>
      </c>
      <c r="AW609" s="19"/>
      <c r="AX609" s="126"/>
    </row>
    <row r="610" spans="1:50" s="123" customFormat="1" ht="72" hidden="1" x14ac:dyDescent="0.2">
      <c r="A610" s="52" t="s">
        <v>49</v>
      </c>
      <c r="B610" s="52" t="s">
        <v>277</v>
      </c>
      <c r="C610" s="52" t="s">
        <v>276</v>
      </c>
      <c r="D610" s="52" t="s">
        <v>21</v>
      </c>
      <c r="E610" s="52" t="s">
        <v>454</v>
      </c>
      <c r="F610" s="121" t="s">
        <v>2180</v>
      </c>
      <c r="G610" s="52" t="s">
        <v>911</v>
      </c>
      <c r="H610" s="71" t="s">
        <v>319</v>
      </c>
      <c r="I610" s="71" t="s">
        <v>274</v>
      </c>
      <c r="J610" s="122">
        <v>28800</v>
      </c>
      <c r="K610" s="78"/>
      <c r="L610" s="78"/>
      <c r="M610" s="249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3844</v>
      </c>
      <c r="W610" s="74">
        <v>28800</v>
      </c>
      <c r="X610" s="18">
        <v>4</v>
      </c>
      <c r="Y610" s="128">
        <v>23108</v>
      </c>
      <c r="Z610" s="74">
        <v>28800</v>
      </c>
      <c r="AA610" s="19">
        <v>7014275989</v>
      </c>
      <c r="AB610" s="128">
        <v>23108</v>
      </c>
      <c r="AC610" s="128">
        <v>23108</v>
      </c>
      <c r="AD610" s="74">
        <v>28800</v>
      </c>
      <c r="AE610" s="52" t="s">
        <v>3836</v>
      </c>
      <c r="AF610" s="52" t="s">
        <v>3129</v>
      </c>
      <c r="AG610" s="52" t="s">
        <v>3544</v>
      </c>
      <c r="AH610" s="54" t="s">
        <v>3472</v>
      </c>
      <c r="AI610" s="52" t="s">
        <v>2456</v>
      </c>
      <c r="AJ610" s="52"/>
      <c r="AK610" s="52" t="s">
        <v>1414</v>
      </c>
      <c r="AL610" s="52" t="s">
        <v>1570</v>
      </c>
      <c r="AM610" s="52" t="s">
        <v>3553</v>
      </c>
      <c r="AN610" s="119">
        <v>28800</v>
      </c>
      <c r="AO610" s="119"/>
      <c r="AP610" s="119">
        <f t="shared" si="21"/>
        <v>0</v>
      </c>
      <c r="AQ610" s="48">
        <v>23079</v>
      </c>
      <c r="AR610" s="48">
        <v>23082</v>
      </c>
      <c r="AS610" s="48">
        <v>23086</v>
      </c>
      <c r="AT610" s="48">
        <v>23087</v>
      </c>
      <c r="AU610" s="48">
        <v>23090</v>
      </c>
      <c r="AV610" s="17">
        <v>28800</v>
      </c>
      <c r="AW610" s="19"/>
      <c r="AX610" s="126"/>
    </row>
    <row r="611" spans="1:50" s="123" customFormat="1" ht="90" hidden="1" x14ac:dyDescent="0.2">
      <c r="A611" s="52" t="s">
        <v>49</v>
      </c>
      <c r="B611" s="52" t="s">
        <v>277</v>
      </c>
      <c r="C611" s="52" t="s">
        <v>276</v>
      </c>
      <c r="D611" s="52" t="s">
        <v>286</v>
      </c>
      <c r="E611" s="52" t="s">
        <v>454</v>
      </c>
      <c r="F611" s="121" t="s">
        <v>2181</v>
      </c>
      <c r="G611" s="52" t="s">
        <v>912</v>
      </c>
      <c r="H611" s="71" t="s">
        <v>269</v>
      </c>
      <c r="I611" s="71" t="s">
        <v>271</v>
      </c>
      <c r="J611" s="122">
        <v>80000</v>
      </c>
      <c r="K611" s="78"/>
      <c r="L611" s="78"/>
      <c r="M611" s="249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>
        <v>7014275973</v>
      </c>
      <c r="AB611" s="19"/>
      <c r="AC611" s="19"/>
      <c r="AD611" s="19"/>
      <c r="AE611" s="52" t="s">
        <v>3845</v>
      </c>
      <c r="AF611" s="52" t="s">
        <v>3132</v>
      </c>
      <c r="AG611" s="52" t="s">
        <v>3544</v>
      </c>
      <c r="AH611" s="54" t="s">
        <v>3472</v>
      </c>
      <c r="AI611" s="52" t="s">
        <v>2456</v>
      </c>
      <c r="AJ611" s="52"/>
      <c r="AK611" s="52" t="s">
        <v>1416</v>
      </c>
      <c r="AL611" s="52" t="s">
        <v>1570</v>
      </c>
      <c r="AM611" s="52" t="s">
        <v>3553</v>
      </c>
      <c r="AN611" s="122">
        <v>80000</v>
      </c>
      <c r="AO611" s="119"/>
      <c r="AP611" s="119">
        <f t="shared" si="21"/>
        <v>0</v>
      </c>
      <c r="AQ611" s="48">
        <v>23079</v>
      </c>
      <c r="AR611" s="48">
        <v>23082</v>
      </c>
      <c r="AS611" s="48">
        <v>23097</v>
      </c>
      <c r="AT611" s="48">
        <v>23100</v>
      </c>
      <c r="AU611" s="48">
        <v>23104</v>
      </c>
      <c r="AV611" s="17">
        <v>80000</v>
      </c>
      <c r="AW611" s="19"/>
      <c r="AX611" s="126"/>
    </row>
    <row r="612" spans="1:50" s="123" customFormat="1" ht="90" hidden="1" x14ac:dyDescent="0.2">
      <c r="A612" s="52" t="s">
        <v>49</v>
      </c>
      <c r="B612" s="52" t="s">
        <v>277</v>
      </c>
      <c r="C612" s="52" t="s">
        <v>276</v>
      </c>
      <c r="D612" s="52" t="s">
        <v>286</v>
      </c>
      <c r="E612" s="52" t="s">
        <v>454</v>
      </c>
      <c r="F612" s="121" t="s">
        <v>2182</v>
      </c>
      <c r="G612" s="52" t="s">
        <v>913</v>
      </c>
      <c r="H612" s="71" t="s">
        <v>303</v>
      </c>
      <c r="I612" s="71" t="s">
        <v>271</v>
      </c>
      <c r="J612" s="122">
        <v>277000</v>
      </c>
      <c r="K612" s="78"/>
      <c r="L612" s="78"/>
      <c r="M612" s="249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>
        <v>7017245973</v>
      </c>
      <c r="AB612" s="19"/>
      <c r="AC612" s="19"/>
      <c r="AD612" s="19"/>
      <c r="AE612" s="52" t="s">
        <v>3845</v>
      </c>
      <c r="AF612" s="52" t="s">
        <v>3135</v>
      </c>
      <c r="AG612" s="52" t="s">
        <v>3544</v>
      </c>
      <c r="AH612" s="54" t="s">
        <v>3472</v>
      </c>
      <c r="AI612" s="52" t="s">
        <v>2456</v>
      </c>
      <c r="AJ612" s="52"/>
      <c r="AK612" s="52" t="s">
        <v>1417</v>
      </c>
      <c r="AL612" s="52" t="s">
        <v>1570</v>
      </c>
      <c r="AM612" s="52" t="s">
        <v>3553</v>
      </c>
      <c r="AN612" s="122">
        <v>277000</v>
      </c>
      <c r="AO612" s="119"/>
      <c r="AP612" s="119">
        <f t="shared" si="21"/>
        <v>0</v>
      </c>
      <c r="AQ612" s="48">
        <v>23079</v>
      </c>
      <c r="AR612" s="48">
        <v>23082</v>
      </c>
      <c r="AS612" s="48">
        <v>23097</v>
      </c>
      <c r="AT612" s="48">
        <v>23100</v>
      </c>
      <c r="AU612" s="48">
        <v>23104</v>
      </c>
      <c r="AV612" s="17">
        <v>277000</v>
      </c>
      <c r="AW612" s="19"/>
      <c r="AX612" s="126"/>
    </row>
    <row r="613" spans="1:50" s="123" customFormat="1" ht="72" hidden="1" x14ac:dyDescent="0.25">
      <c r="A613" s="52" t="s">
        <v>49</v>
      </c>
      <c r="B613" s="52" t="s">
        <v>277</v>
      </c>
      <c r="C613" s="52" t="s">
        <v>276</v>
      </c>
      <c r="D613" s="52" t="s">
        <v>286</v>
      </c>
      <c r="E613" s="52" t="s">
        <v>454</v>
      </c>
      <c r="F613" s="121" t="s">
        <v>2183</v>
      </c>
      <c r="G613" s="52" t="s">
        <v>914</v>
      </c>
      <c r="H613" s="71" t="s">
        <v>272</v>
      </c>
      <c r="I613" s="71" t="s">
        <v>271</v>
      </c>
      <c r="J613" s="122">
        <v>111000</v>
      </c>
      <c r="K613" s="78"/>
      <c r="L613" s="78"/>
      <c r="M613" s="249" t="s">
        <v>137</v>
      </c>
      <c r="N613" s="19"/>
      <c r="O613" s="19" t="s">
        <v>1411</v>
      </c>
      <c r="P613" s="48">
        <v>242239</v>
      </c>
      <c r="Q613" s="387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126" t="s">
        <v>3102</v>
      </c>
      <c r="AF613" s="52" t="s">
        <v>3102</v>
      </c>
      <c r="AG613" s="52" t="s">
        <v>3544</v>
      </c>
      <c r="AH613" s="52" t="s">
        <v>2457</v>
      </c>
      <c r="AI613" s="52" t="s">
        <v>2457</v>
      </c>
      <c r="AJ613" s="52"/>
      <c r="AK613" s="52" t="s">
        <v>1418</v>
      </c>
      <c r="AL613" s="52" t="s">
        <v>1570</v>
      </c>
      <c r="AM613" s="52" t="s">
        <v>3552</v>
      </c>
      <c r="AN613" s="119"/>
      <c r="AO613" s="119">
        <v>110895</v>
      </c>
      <c r="AP613" s="119">
        <f t="shared" si="21"/>
        <v>105</v>
      </c>
      <c r="AQ613" s="48">
        <v>23079</v>
      </c>
      <c r="AR613" s="48">
        <v>23082</v>
      </c>
      <c r="AS613" s="48">
        <v>23086</v>
      </c>
      <c r="AT613" s="48">
        <v>23087</v>
      </c>
      <c r="AU613" s="48">
        <v>23090</v>
      </c>
      <c r="AV613" s="17">
        <v>111000</v>
      </c>
      <c r="AW613" s="19"/>
      <c r="AX613" s="126"/>
    </row>
    <row r="614" spans="1:50" s="123" customFormat="1" ht="72" hidden="1" x14ac:dyDescent="0.2">
      <c r="A614" s="52" t="s">
        <v>49</v>
      </c>
      <c r="B614" s="52" t="s">
        <v>277</v>
      </c>
      <c r="C614" s="52" t="s">
        <v>276</v>
      </c>
      <c r="D614" s="52" t="s">
        <v>13</v>
      </c>
      <c r="E614" s="52" t="s">
        <v>454</v>
      </c>
      <c r="F614" s="121" t="s">
        <v>2184</v>
      </c>
      <c r="G614" s="52" t="s">
        <v>915</v>
      </c>
      <c r="H614" s="71" t="s">
        <v>303</v>
      </c>
      <c r="I614" s="71" t="s">
        <v>271</v>
      </c>
      <c r="J614" s="122">
        <v>100000</v>
      </c>
      <c r="K614" s="78"/>
      <c r="L614" s="78"/>
      <c r="M614" s="249" t="s">
        <v>137</v>
      </c>
      <c r="N614" s="19"/>
      <c r="O614" s="19" t="s">
        <v>1419</v>
      </c>
      <c r="P614" s="48">
        <v>242233</v>
      </c>
      <c r="Q614" s="389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126" t="s">
        <v>3102</v>
      </c>
      <c r="AF614" s="52" t="s">
        <v>3102</v>
      </c>
      <c r="AG614" s="52" t="s">
        <v>3544</v>
      </c>
      <c r="AH614" s="52" t="s">
        <v>2457</v>
      </c>
      <c r="AI614" s="52" t="s">
        <v>2457</v>
      </c>
      <c r="AJ614" s="52"/>
      <c r="AK614" s="52" t="s">
        <v>1410</v>
      </c>
      <c r="AL614" s="52" t="s">
        <v>1570</v>
      </c>
      <c r="AM614" s="52" t="s">
        <v>3552</v>
      </c>
      <c r="AN614" s="119"/>
      <c r="AO614" s="122">
        <v>100000</v>
      </c>
      <c r="AP614" s="119">
        <f t="shared" si="21"/>
        <v>0</v>
      </c>
      <c r="AQ614" s="48">
        <v>23079</v>
      </c>
      <c r="AR614" s="48">
        <v>23082</v>
      </c>
      <c r="AS614" s="48">
        <v>23090</v>
      </c>
      <c r="AT614" s="48">
        <v>23093</v>
      </c>
      <c r="AU614" s="48">
        <v>23096</v>
      </c>
      <c r="AV614" s="17">
        <v>100000</v>
      </c>
      <c r="AW614" s="19"/>
      <c r="AX614" s="126"/>
    </row>
    <row r="615" spans="1:50" s="123" customFormat="1" ht="90" hidden="1" x14ac:dyDescent="0.2">
      <c r="A615" s="52" t="s">
        <v>49</v>
      </c>
      <c r="B615" s="52" t="s">
        <v>277</v>
      </c>
      <c r="C615" s="52" t="s">
        <v>276</v>
      </c>
      <c r="D615" s="52" t="s">
        <v>13</v>
      </c>
      <c r="E615" s="52" t="s">
        <v>454</v>
      </c>
      <c r="F615" s="121" t="s">
        <v>2185</v>
      </c>
      <c r="G615" s="52" t="s">
        <v>916</v>
      </c>
      <c r="H615" s="71" t="s">
        <v>317</v>
      </c>
      <c r="I615" s="71" t="s">
        <v>271</v>
      </c>
      <c r="J615" s="122">
        <v>45000</v>
      </c>
      <c r="K615" s="78"/>
      <c r="L615" s="78"/>
      <c r="M615" s="249" t="s">
        <v>137</v>
      </c>
      <c r="N615" s="19"/>
      <c r="O615" s="19" t="s">
        <v>1419</v>
      </c>
      <c r="P615" s="48">
        <v>242233</v>
      </c>
      <c r="Q615" s="388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126" t="s">
        <v>3102</v>
      </c>
      <c r="AF615" s="52" t="s">
        <v>3102</v>
      </c>
      <c r="AG615" s="52" t="s">
        <v>3544</v>
      </c>
      <c r="AH615" s="52" t="s">
        <v>2457</v>
      </c>
      <c r="AI615" s="52" t="s">
        <v>2457</v>
      </c>
      <c r="AJ615" s="52"/>
      <c r="AK615" s="52" t="s">
        <v>1410</v>
      </c>
      <c r="AL615" s="52" t="s">
        <v>1570</v>
      </c>
      <c r="AM615" s="52" t="s">
        <v>3552</v>
      </c>
      <c r="AN615" s="119"/>
      <c r="AO615" s="122">
        <v>45000</v>
      </c>
      <c r="AP615" s="119">
        <f t="shared" si="21"/>
        <v>0</v>
      </c>
      <c r="AQ615" s="48">
        <v>23079</v>
      </c>
      <c r="AR615" s="48">
        <v>23082</v>
      </c>
      <c r="AS615" s="48">
        <v>23090</v>
      </c>
      <c r="AT615" s="48">
        <v>23093</v>
      </c>
      <c r="AU615" s="48">
        <v>23096</v>
      </c>
      <c r="AV615" s="17">
        <v>45000</v>
      </c>
      <c r="AW615" s="19"/>
      <c r="AX615" s="126"/>
    </row>
    <row r="616" spans="1:50" s="123" customFormat="1" ht="90" hidden="1" x14ac:dyDescent="0.2">
      <c r="A616" s="52" t="s">
        <v>49</v>
      </c>
      <c r="B616" s="52" t="s">
        <v>277</v>
      </c>
      <c r="C616" s="52" t="s">
        <v>276</v>
      </c>
      <c r="D616" s="52" t="s">
        <v>13</v>
      </c>
      <c r="E616" s="52" t="s">
        <v>454</v>
      </c>
      <c r="F616" s="121" t="s">
        <v>2186</v>
      </c>
      <c r="G616" s="52" t="s">
        <v>917</v>
      </c>
      <c r="H616" s="71" t="s">
        <v>303</v>
      </c>
      <c r="I616" s="71" t="s">
        <v>281</v>
      </c>
      <c r="J616" s="122">
        <v>200000</v>
      </c>
      <c r="K616" s="78"/>
      <c r="L616" s="78"/>
      <c r="M616" s="249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>
        <v>7014275969</v>
      </c>
      <c r="AB616" s="19"/>
      <c r="AC616" s="19"/>
      <c r="AD616" s="19"/>
      <c r="AE616" s="52" t="s">
        <v>3845</v>
      </c>
      <c r="AF616" s="52" t="s">
        <v>3139</v>
      </c>
      <c r="AG616" s="52" t="s">
        <v>3544</v>
      </c>
      <c r="AH616" s="54" t="s">
        <v>3472</v>
      </c>
      <c r="AI616" s="52" t="s">
        <v>2456</v>
      </c>
      <c r="AJ616" s="52"/>
      <c r="AK616" s="52" t="s">
        <v>1416</v>
      </c>
      <c r="AL616" s="52" t="s">
        <v>1570</v>
      </c>
      <c r="AM616" s="52" t="s">
        <v>3553</v>
      </c>
      <c r="AN616" s="122">
        <v>200000</v>
      </c>
      <c r="AO616" s="119"/>
      <c r="AP616" s="119">
        <f t="shared" si="21"/>
        <v>0</v>
      </c>
      <c r="AQ616" s="48">
        <v>23079</v>
      </c>
      <c r="AR616" s="48">
        <v>23082</v>
      </c>
      <c r="AS616" s="48">
        <v>23097</v>
      </c>
      <c r="AT616" s="48">
        <v>23100</v>
      </c>
      <c r="AU616" s="48">
        <v>23104</v>
      </c>
      <c r="AV616" s="17">
        <v>200000</v>
      </c>
      <c r="AW616" s="19"/>
      <c r="AX616" s="126"/>
    </row>
    <row r="617" spans="1:50" s="123" customFormat="1" ht="72" hidden="1" x14ac:dyDescent="0.2">
      <c r="A617" s="52" t="s">
        <v>49</v>
      </c>
      <c r="B617" s="52" t="s">
        <v>277</v>
      </c>
      <c r="C617" s="52" t="s">
        <v>276</v>
      </c>
      <c r="D617" s="52" t="s">
        <v>18</v>
      </c>
      <c r="E617" s="52" t="s">
        <v>454</v>
      </c>
      <c r="F617" s="121" t="s">
        <v>2187</v>
      </c>
      <c r="G617" s="52" t="s">
        <v>918</v>
      </c>
      <c r="H617" s="71" t="s">
        <v>272</v>
      </c>
      <c r="I617" s="71" t="s">
        <v>268</v>
      </c>
      <c r="J617" s="122">
        <v>180000</v>
      </c>
      <c r="K617" s="249" t="s">
        <v>137</v>
      </c>
      <c r="L617" s="78"/>
      <c r="M617" s="78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>
        <v>7014275941</v>
      </c>
      <c r="AB617" s="19"/>
      <c r="AC617" s="19"/>
      <c r="AD617" s="19"/>
      <c r="AE617" s="52" t="s">
        <v>3846</v>
      </c>
      <c r="AF617" s="52" t="s">
        <v>3143</v>
      </c>
      <c r="AG617" s="52" t="s">
        <v>3544</v>
      </c>
      <c r="AH617" s="54" t="s">
        <v>3472</v>
      </c>
      <c r="AI617" s="52" t="s">
        <v>2456</v>
      </c>
      <c r="AJ617" s="52"/>
      <c r="AK617" s="52" t="s">
        <v>1421</v>
      </c>
      <c r="AL617" s="52" t="s">
        <v>1570</v>
      </c>
      <c r="AM617" s="52" t="s">
        <v>3553</v>
      </c>
      <c r="AN617" s="122">
        <v>180000</v>
      </c>
      <c r="AO617" s="119"/>
      <c r="AP617" s="119">
        <f t="shared" si="21"/>
        <v>0</v>
      </c>
      <c r="AQ617" s="48">
        <v>23079</v>
      </c>
      <c r="AR617" s="48">
        <v>23082</v>
      </c>
      <c r="AS617" s="48">
        <v>23110</v>
      </c>
      <c r="AT617" s="48">
        <v>23111</v>
      </c>
      <c r="AU617" s="48">
        <v>23118</v>
      </c>
      <c r="AV617" s="17">
        <v>180000</v>
      </c>
      <c r="AW617" s="19"/>
      <c r="AX617" s="126"/>
    </row>
    <row r="618" spans="1:50" s="123" customFormat="1" ht="72" hidden="1" x14ac:dyDescent="0.2">
      <c r="A618" s="52" t="s">
        <v>49</v>
      </c>
      <c r="B618" s="52" t="s">
        <v>277</v>
      </c>
      <c r="C618" s="52" t="s">
        <v>276</v>
      </c>
      <c r="D618" s="52" t="s">
        <v>18</v>
      </c>
      <c r="E618" s="52" t="s">
        <v>454</v>
      </c>
      <c r="F618" s="121" t="s">
        <v>2188</v>
      </c>
      <c r="G618" s="52" t="s">
        <v>919</v>
      </c>
      <c r="H618" s="71" t="s">
        <v>270</v>
      </c>
      <c r="I618" s="71" t="s">
        <v>268</v>
      </c>
      <c r="J618" s="122">
        <v>150000</v>
      </c>
      <c r="K618" s="249" t="s">
        <v>137</v>
      </c>
      <c r="L618" s="78"/>
      <c r="M618" s="78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>
        <v>7014275941</v>
      </c>
      <c r="AB618" s="19"/>
      <c r="AC618" s="19"/>
      <c r="AD618" s="19"/>
      <c r="AE618" s="52" t="s">
        <v>3846</v>
      </c>
      <c r="AF618" s="52" t="s">
        <v>3143</v>
      </c>
      <c r="AG618" s="52" t="s">
        <v>3544</v>
      </c>
      <c r="AH618" s="54" t="s">
        <v>3472</v>
      </c>
      <c r="AI618" s="52" t="s">
        <v>2456</v>
      </c>
      <c r="AJ618" s="52"/>
      <c r="AK618" s="52" t="s">
        <v>1421</v>
      </c>
      <c r="AL618" s="52" t="s">
        <v>1570</v>
      </c>
      <c r="AM618" s="52" t="s">
        <v>3553</v>
      </c>
      <c r="AN618" s="122">
        <v>150000</v>
      </c>
      <c r="AO618" s="119"/>
      <c r="AP618" s="119">
        <f t="shared" si="21"/>
        <v>0</v>
      </c>
      <c r="AQ618" s="48">
        <v>23079</v>
      </c>
      <c r="AR618" s="48">
        <v>23082</v>
      </c>
      <c r="AS618" s="48">
        <v>23110</v>
      </c>
      <c r="AT618" s="48">
        <v>23111</v>
      </c>
      <c r="AU618" s="48">
        <v>23118</v>
      </c>
      <c r="AV618" s="17">
        <v>150000</v>
      </c>
      <c r="AW618" s="19"/>
      <c r="AX618" s="126"/>
    </row>
    <row r="619" spans="1:50" s="123" customFormat="1" ht="72" hidden="1" x14ac:dyDescent="0.2">
      <c r="A619" s="52" t="s">
        <v>49</v>
      </c>
      <c r="B619" s="52" t="s">
        <v>277</v>
      </c>
      <c r="C619" s="52" t="s">
        <v>276</v>
      </c>
      <c r="D619" s="52" t="s">
        <v>18</v>
      </c>
      <c r="E619" s="52" t="s">
        <v>454</v>
      </c>
      <c r="F619" s="121" t="s">
        <v>2189</v>
      </c>
      <c r="G619" s="52" t="s">
        <v>920</v>
      </c>
      <c r="H619" s="71" t="s">
        <v>270</v>
      </c>
      <c r="I619" s="71" t="s">
        <v>268</v>
      </c>
      <c r="J619" s="122">
        <v>50000</v>
      </c>
      <c r="K619" s="249" t="s">
        <v>137</v>
      </c>
      <c r="L619" s="78"/>
      <c r="M619" s="78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>
        <v>7014275941</v>
      </c>
      <c r="AB619" s="19"/>
      <c r="AC619" s="19"/>
      <c r="AD619" s="19"/>
      <c r="AE619" s="52" t="s">
        <v>3846</v>
      </c>
      <c r="AF619" s="52" t="s">
        <v>3143</v>
      </c>
      <c r="AG619" s="52" t="s">
        <v>3544</v>
      </c>
      <c r="AH619" s="54" t="s">
        <v>3472</v>
      </c>
      <c r="AI619" s="52" t="s">
        <v>2456</v>
      </c>
      <c r="AJ619" s="52"/>
      <c r="AK619" s="52" t="s">
        <v>1421</v>
      </c>
      <c r="AL619" s="52" t="s">
        <v>1570</v>
      </c>
      <c r="AM619" s="52" t="s">
        <v>3553</v>
      </c>
      <c r="AN619" s="122">
        <v>50000</v>
      </c>
      <c r="AO619" s="119"/>
      <c r="AP619" s="119">
        <f t="shared" si="21"/>
        <v>0</v>
      </c>
      <c r="AQ619" s="48">
        <v>23079</v>
      </c>
      <c r="AR619" s="48">
        <v>23082</v>
      </c>
      <c r="AS619" s="48">
        <v>23110</v>
      </c>
      <c r="AT619" s="48">
        <v>23111</v>
      </c>
      <c r="AU619" s="48">
        <v>23118</v>
      </c>
      <c r="AV619" s="17">
        <v>50000</v>
      </c>
      <c r="AW619" s="19"/>
      <c r="AX619" s="126"/>
    </row>
    <row r="620" spans="1:50" s="123" customFormat="1" ht="72" hidden="1" x14ac:dyDescent="0.2">
      <c r="A620" s="52" t="s">
        <v>49</v>
      </c>
      <c r="B620" s="52" t="s">
        <v>277</v>
      </c>
      <c r="C620" s="52" t="s">
        <v>276</v>
      </c>
      <c r="D620" s="52" t="s">
        <v>18</v>
      </c>
      <c r="E620" s="52" t="s">
        <v>454</v>
      </c>
      <c r="F620" s="121" t="s">
        <v>2190</v>
      </c>
      <c r="G620" s="52" t="s">
        <v>921</v>
      </c>
      <c r="H620" s="71" t="s">
        <v>267</v>
      </c>
      <c r="I620" s="71" t="s">
        <v>268</v>
      </c>
      <c r="J620" s="122">
        <v>720000</v>
      </c>
      <c r="K620" s="249" t="s">
        <v>137</v>
      </c>
      <c r="L620" s="78"/>
      <c r="M620" s="78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>
        <v>7014275941</v>
      </c>
      <c r="AB620" s="19"/>
      <c r="AC620" s="19"/>
      <c r="AD620" s="19"/>
      <c r="AE620" s="52" t="s">
        <v>3846</v>
      </c>
      <c r="AF620" s="52" t="s">
        <v>3143</v>
      </c>
      <c r="AG620" s="52" t="s">
        <v>3544</v>
      </c>
      <c r="AH620" s="54" t="s">
        <v>3472</v>
      </c>
      <c r="AI620" s="52" t="s">
        <v>2456</v>
      </c>
      <c r="AJ620" s="52"/>
      <c r="AK620" s="52" t="s">
        <v>1421</v>
      </c>
      <c r="AL620" s="52" t="s">
        <v>1570</v>
      </c>
      <c r="AM620" s="52" t="s">
        <v>3553</v>
      </c>
      <c r="AN620" s="119">
        <v>717000</v>
      </c>
      <c r="AO620" s="119"/>
      <c r="AP620" s="119">
        <f t="shared" si="21"/>
        <v>3000</v>
      </c>
      <c r="AQ620" s="48">
        <v>23079</v>
      </c>
      <c r="AR620" s="48">
        <v>23082</v>
      </c>
      <c r="AS620" s="48">
        <v>23110</v>
      </c>
      <c r="AT620" s="48">
        <v>23111</v>
      </c>
      <c r="AU620" s="48">
        <v>23118</v>
      </c>
      <c r="AV620" s="17">
        <v>720000</v>
      </c>
      <c r="AW620" s="19"/>
      <c r="AX620" s="126"/>
    </row>
    <row r="621" spans="1:50" s="123" customFormat="1" ht="72" hidden="1" x14ac:dyDescent="0.2">
      <c r="A621" s="52" t="s">
        <v>49</v>
      </c>
      <c r="B621" s="52" t="s">
        <v>277</v>
      </c>
      <c r="C621" s="52" t="s">
        <v>276</v>
      </c>
      <c r="D621" s="52" t="s">
        <v>18</v>
      </c>
      <c r="E621" s="52" t="s">
        <v>454</v>
      </c>
      <c r="F621" s="121" t="s">
        <v>2191</v>
      </c>
      <c r="G621" s="52" t="s">
        <v>922</v>
      </c>
      <c r="H621" s="71" t="s">
        <v>267</v>
      </c>
      <c r="I621" s="71" t="s">
        <v>268</v>
      </c>
      <c r="J621" s="122">
        <v>540000</v>
      </c>
      <c r="K621" s="249" t="s">
        <v>137</v>
      </c>
      <c r="L621" s="78"/>
      <c r="M621" s="78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>
        <v>7014275941</v>
      </c>
      <c r="AB621" s="19"/>
      <c r="AC621" s="19"/>
      <c r="AD621" s="19"/>
      <c r="AE621" s="52" t="s">
        <v>3846</v>
      </c>
      <c r="AF621" s="52" t="s">
        <v>3143</v>
      </c>
      <c r="AG621" s="52" t="s">
        <v>3544</v>
      </c>
      <c r="AH621" s="54" t="s">
        <v>3472</v>
      </c>
      <c r="AI621" s="52" t="s">
        <v>2456</v>
      </c>
      <c r="AJ621" s="52"/>
      <c r="AK621" s="52" t="s">
        <v>1421</v>
      </c>
      <c r="AL621" s="52" t="s">
        <v>1570</v>
      </c>
      <c r="AM621" s="52" t="s">
        <v>3553</v>
      </c>
      <c r="AN621" s="122">
        <v>540000</v>
      </c>
      <c r="AO621" s="119"/>
      <c r="AP621" s="119">
        <f t="shared" si="21"/>
        <v>0</v>
      </c>
      <c r="AQ621" s="48">
        <v>23079</v>
      </c>
      <c r="AR621" s="48">
        <v>23082</v>
      </c>
      <c r="AS621" s="48">
        <v>23110</v>
      </c>
      <c r="AT621" s="48">
        <v>23111</v>
      </c>
      <c r="AU621" s="48">
        <v>23118</v>
      </c>
      <c r="AV621" s="17">
        <v>540000</v>
      </c>
      <c r="AW621" s="19"/>
      <c r="AX621" s="126"/>
    </row>
    <row r="622" spans="1:50" s="123" customFormat="1" ht="72" hidden="1" x14ac:dyDescent="0.2">
      <c r="A622" s="52" t="s">
        <v>49</v>
      </c>
      <c r="B622" s="52" t="s">
        <v>277</v>
      </c>
      <c r="C622" s="52" t="s">
        <v>276</v>
      </c>
      <c r="D622" s="52" t="s">
        <v>18</v>
      </c>
      <c r="E622" s="52" t="s">
        <v>454</v>
      </c>
      <c r="F622" s="121" t="s">
        <v>2192</v>
      </c>
      <c r="G622" s="52" t="s">
        <v>923</v>
      </c>
      <c r="H622" s="71" t="s">
        <v>267</v>
      </c>
      <c r="I622" s="71" t="s">
        <v>268</v>
      </c>
      <c r="J622" s="122">
        <v>480000</v>
      </c>
      <c r="K622" s="249" t="s">
        <v>137</v>
      </c>
      <c r="L622" s="78"/>
      <c r="M622" s="78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>
        <v>7014275941</v>
      </c>
      <c r="AB622" s="19"/>
      <c r="AC622" s="19"/>
      <c r="AD622" s="19"/>
      <c r="AE622" s="52" t="s">
        <v>3846</v>
      </c>
      <c r="AF622" s="52" t="s">
        <v>3143</v>
      </c>
      <c r="AG622" s="52" t="s">
        <v>3544</v>
      </c>
      <c r="AH622" s="54" t="s">
        <v>3472</v>
      </c>
      <c r="AI622" s="52" t="s">
        <v>2456</v>
      </c>
      <c r="AJ622" s="52"/>
      <c r="AK622" s="52" t="s">
        <v>1421</v>
      </c>
      <c r="AL622" s="52" t="s">
        <v>1570</v>
      </c>
      <c r="AM622" s="52" t="s">
        <v>3553</v>
      </c>
      <c r="AN622" s="122">
        <v>480000</v>
      </c>
      <c r="AO622" s="119"/>
      <c r="AP622" s="119">
        <f t="shared" si="21"/>
        <v>0</v>
      </c>
      <c r="AQ622" s="48">
        <v>23079</v>
      </c>
      <c r="AR622" s="48">
        <v>23082</v>
      </c>
      <c r="AS622" s="48">
        <v>23110</v>
      </c>
      <c r="AT622" s="48">
        <v>23111</v>
      </c>
      <c r="AU622" s="48">
        <v>23118</v>
      </c>
      <c r="AV622" s="17">
        <v>480000</v>
      </c>
      <c r="AW622" s="19"/>
      <c r="AX622" s="126"/>
    </row>
    <row r="623" spans="1:50" s="123" customFormat="1" ht="72" hidden="1" x14ac:dyDescent="0.2">
      <c r="A623" s="52" t="s">
        <v>49</v>
      </c>
      <c r="B623" s="52" t="s">
        <v>277</v>
      </c>
      <c r="C623" s="52" t="s">
        <v>276</v>
      </c>
      <c r="D623" s="52" t="s">
        <v>18</v>
      </c>
      <c r="E623" s="52" t="s">
        <v>454</v>
      </c>
      <c r="F623" s="121" t="s">
        <v>2193</v>
      </c>
      <c r="G623" s="52" t="s">
        <v>924</v>
      </c>
      <c r="H623" s="71" t="s">
        <v>269</v>
      </c>
      <c r="I623" s="71" t="s">
        <v>268</v>
      </c>
      <c r="J623" s="122">
        <v>140000</v>
      </c>
      <c r="K623" s="249" t="s">
        <v>137</v>
      </c>
      <c r="L623" s="78"/>
      <c r="M623" s="78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>
        <v>7014275941</v>
      </c>
      <c r="AB623" s="19"/>
      <c r="AC623" s="19"/>
      <c r="AD623" s="19"/>
      <c r="AE623" s="52" t="s">
        <v>3846</v>
      </c>
      <c r="AF623" s="52" t="s">
        <v>3143</v>
      </c>
      <c r="AG623" s="52" t="s">
        <v>3544</v>
      </c>
      <c r="AH623" s="54" t="s">
        <v>3472</v>
      </c>
      <c r="AI623" s="52" t="s">
        <v>2456</v>
      </c>
      <c r="AJ623" s="52"/>
      <c r="AK623" s="52" t="s">
        <v>1421</v>
      </c>
      <c r="AL623" s="52" t="s">
        <v>1570</v>
      </c>
      <c r="AM623" s="52" t="s">
        <v>3553</v>
      </c>
      <c r="AN623" s="122">
        <v>140000</v>
      </c>
      <c r="AO623" s="119"/>
      <c r="AP623" s="119">
        <f t="shared" si="21"/>
        <v>0</v>
      </c>
      <c r="AQ623" s="48">
        <v>23079</v>
      </c>
      <c r="AR623" s="48">
        <v>23082</v>
      </c>
      <c r="AS623" s="48">
        <v>23110</v>
      </c>
      <c r="AT623" s="48">
        <v>23111</v>
      </c>
      <c r="AU623" s="48">
        <v>23118</v>
      </c>
      <c r="AV623" s="17">
        <v>140000</v>
      </c>
      <c r="AW623" s="19"/>
      <c r="AX623" s="126"/>
    </row>
    <row r="624" spans="1:50" s="123" customFormat="1" ht="72" hidden="1" x14ac:dyDescent="0.2">
      <c r="A624" s="52" t="s">
        <v>49</v>
      </c>
      <c r="B624" s="52" t="s">
        <v>277</v>
      </c>
      <c r="C624" s="52" t="s">
        <v>276</v>
      </c>
      <c r="D624" s="52" t="s">
        <v>18</v>
      </c>
      <c r="E624" s="52" t="s">
        <v>454</v>
      </c>
      <c r="F624" s="121" t="s">
        <v>2194</v>
      </c>
      <c r="G624" s="52" t="s">
        <v>925</v>
      </c>
      <c r="H624" s="71" t="s">
        <v>270</v>
      </c>
      <c r="I624" s="71" t="s">
        <v>274</v>
      </c>
      <c r="J624" s="122">
        <v>20000</v>
      </c>
      <c r="K624" s="249" t="s">
        <v>137</v>
      </c>
      <c r="L624" s="78"/>
      <c r="M624" s="78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>
        <v>7014275941</v>
      </c>
      <c r="AB624" s="19"/>
      <c r="AC624" s="19"/>
      <c r="AD624" s="19"/>
      <c r="AE624" s="52" t="s">
        <v>3846</v>
      </c>
      <c r="AF624" s="52" t="s">
        <v>3143</v>
      </c>
      <c r="AG624" s="52" t="s">
        <v>3544</v>
      </c>
      <c r="AH624" s="54" t="s">
        <v>3472</v>
      </c>
      <c r="AI624" s="52" t="s">
        <v>2456</v>
      </c>
      <c r="AJ624" s="52"/>
      <c r="AK624" s="52" t="s">
        <v>1421</v>
      </c>
      <c r="AL624" s="52" t="s">
        <v>1570</v>
      </c>
      <c r="AM624" s="52" t="s">
        <v>3553</v>
      </c>
      <c r="AN624" s="119">
        <v>20000</v>
      </c>
      <c r="AO624" s="119"/>
      <c r="AP624" s="119">
        <f t="shared" si="21"/>
        <v>0</v>
      </c>
      <c r="AQ624" s="48">
        <v>23079</v>
      </c>
      <c r="AR624" s="48">
        <v>23082</v>
      </c>
      <c r="AS624" s="48">
        <v>23110</v>
      </c>
      <c r="AT624" s="48">
        <v>23111</v>
      </c>
      <c r="AU624" s="48">
        <v>23118</v>
      </c>
      <c r="AV624" s="17">
        <v>20000</v>
      </c>
      <c r="AW624" s="19"/>
      <c r="AX624" s="126"/>
    </row>
    <row r="625" spans="1:50" s="123" customFormat="1" ht="72" hidden="1" x14ac:dyDescent="0.2">
      <c r="A625" s="52" t="s">
        <v>49</v>
      </c>
      <c r="B625" s="52" t="s">
        <v>277</v>
      </c>
      <c r="C625" s="52" t="s">
        <v>276</v>
      </c>
      <c r="D625" s="52" t="s">
        <v>18</v>
      </c>
      <c r="E625" s="52" t="s">
        <v>454</v>
      </c>
      <c r="F625" s="121" t="s">
        <v>2195</v>
      </c>
      <c r="G625" s="52" t="s">
        <v>926</v>
      </c>
      <c r="H625" s="71" t="s">
        <v>270</v>
      </c>
      <c r="I625" s="71" t="s">
        <v>268</v>
      </c>
      <c r="J625" s="122">
        <v>100000</v>
      </c>
      <c r="K625" s="249" t="s">
        <v>137</v>
      </c>
      <c r="L625" s="78"/>
      <c r="M625" s="78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>
        <v>7014275941</v>
      </c>
      <c r="AB625" s="19"/>
      <c r="AC625" s="19"/>
      <c r="AD625" s="19"/>
      <c r="AE625" s="52" t="s">
        <v>3846</v>
      </c>
      <c r="AF625" s="52" t="s">
        <v>3143</v>
      </c>
      <c r="AG625" s="52" t="s">
        <v>3544</v>
      </c>
      <c r="AH625" s="54" t="s">
        <v>3472</v>
      </c>
      <c r="AI625" s="52" t="s">
        <v>2456</v>
      </c>
      <c r="AJ625" s="52"/>
      <c r="AK625" s="52" t="s">
        <v>1421</v>
      </c>
      <c r="AL625" s="52" t="s">
        <v>1570</v>
      </c>
      <c r="AM625" s="52" t="s">
        <v>3553</v>
      </c>
      <c r="AN625" s="119">
        <v>99000</v>
      </c>
      <c r="AO625" s="119"/>
      <c r="AP625" s="119">
        <f t="shared" si="21"/>
        <v>1000</v>
      </c>
      <c r="AQ625" s="48">
        <v>23079</v>
      </c>
      <c r="AR625" s="48">
        <v>23082</v>
      </c>
      <c r="AS625" s="48">
        <v>23110</v>
      </c>
      <c r="AT625" s="48">
        <v>23111</v>
      </c>
      <c r="AU625" s="48">
        <v>23118</v>
      </c>
      <c r="AV625" s="17">
        <v>100000</v>
      </c>
      <c r="AW625" s="19"/>
      <c r="AX625" s="126"/>
    </row>
    <row r="626" spans="1:50" s="123" customFormat="1" ht="72" hidden="1" x14ac:dyDescent="0.2">
      <c r="A626" s="52" t="s">
        <v>49</v>
      </c>
      <c r="B626" s="52" t="s">
        <v>277</v>
      </c>
      <c r="C626" s="52" t="s">
        <v>276</v>
      </c>
      <c r="D626" s="52" t="s">
        <v>18</v>
      </c>
      <c r="E626" s="52" t="s">
        <v>454</v>
      </c>
      <c r="F626" s="121" t="s">
        <v>2196</v>
      </c>
      <c r="G626" s="52" t="s">
        <v>927</v>
      </c>
      <c r="H626" s="71" t="s">
        <v>270</v>
      </c>
      <c r="I626" s="71" t="s">
        <v>553</v>
      </c>
      <c r="J626" s="122">
        <v>80000</v>
      </c>
      <c r="K626" s="249" t="s">
        <v>137</v>
      </c>
      <c r="L626" s="78"/>
      <c r="M626" s="78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>
        <v>7014275941</v>
      </c>
      <c r="AB626" s="19"/>
      <c r="AC626" s="19"/>
      <c r="AD626" s="19"/>
      <c r="AE626" s="52" t="s">
        <v>3846</v>
      </c>
      <c r="AF626" s="52" t="s">
        <v>3143</v>
      </c>
      <c r="AG626" s="52" t="s">
        <v>3544</v>
      </c>
      <c r="AH626" s="54" t="s">
        <v>3472</v>
      </c>
      <c r="AI626" s="52" t="s">
        <v>2456</v>
      </c>
      <c r="AJ626" s="52"/>
      <c r="AK626" s="52" t="s">
        <v>1421</v>
      </c>
      <c r="AL626" s="52" t="s">
        <v>1570</v>
      </c>
      <c r="AM626" s="52" t="s">
        <v>3553</v>
      </c>
      <c r="AN626" s="122">
        <v>80000</v>
      </c>
      <c r="AO626" s="119"/>
      <c r="AP626" s="119">
        <f t="shared" si="21"/>
        <v>0</v>
      </c>
      <c r="AQ626" s="48">
        <v>23079</v>
      </c>
      <c r="AR626" s="48">
        <v>23082</v>
      </c>
      <c r="AS626" s="48">
        <v>23110</v>
      </c>
      <c r="AT626" s="48">
        <v>23111</v>
      </c>
      <c r="AU626" s="48">
        <v>23118</v>
      </c>
      <c r="AV626" s="17">
        <v>80000</v>
      </c>
      <c r="AW626" s="19"/>
      <c r="AX626" s="126"/>
    </row>
    <row r="627" spans="1:50" s="123" customFormat="1" ht="72" hidden="1" x14ac:dyDescent="0.2">
      <c r="A627" s="52" t="s">
        <v>49</v>
      </c>
      <c r="B627" s="52" t="s">
        <v>277</v>
      </c>
      <c r="C627" s="52" t="s">
        <v>276</v>
      </c>
      <c r="D627" s="52" t="s">
        <v>18</v>
      </c>
      <c r="E627" s="52" t="s">
        <v>454</v>
      </c>
      <c r="F627" s="121" t="s">
        <v>2197</v>
      </c>
      <c r="G627" s="52" t="s">
        <v>928</v>
      </c>
      <c r="H627" s="71" t="s">
        <v>269</v>
      </c>
      <c r="I627" s="71" t="s">
        <v>553</v>
      </c>
      <c r="J627" s="122">
        <v>300000</v>
      </c>
      <c r="K627" s="249" t="s">
        <v>137</v>
      </c>
      <c r="L627" s="78"/>
      <c r="M627" s="78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>
        <v>7014275941</v>
      </c>
      <c r="AB627" s="19"/>
      <c r="AC627" s="19"/>
      <c r="AD627" s="19"/>
      <c r="AE627" s="52" t="s">
        <v>3846</v>
      </c>
      <c r="AF627" s="52" t="s">
        <v>3143</v>
      </c>
      <c r="AG627" s="52" t="s">
        <v>3544</v>
      </c>
      <c r="AH627" s="54" t="s">
        <v>3472</v>
      </c>
      <c r="AI627" s="52" t="s">
        <v>2456</v>
      </c>
      <c r="AJ627" s="52"/>
      <c r="AK627" s="52" t="s">
        <v>1421</v>
      </c>
      <c r="AL627" s="52" t="s">
        <v>1570</v>
      </c>
      <c r="AM627" s="52" t="s">
        <v>3553</v>
      </c>
      <c r="AN627" s="119">
        <v>299000</v>
      </c>
      <c r="AO627" s="119"/>
      <c r="AP627" s="119">
        <f t="shared" si="21"/>
        <v>1000</v>
      </c>
      <c r="AQ627" s="48">
        <v>23079</v>
      </c>
      <c r="AR627" s="48">
        <v>23082</v>
      </c>
      <c r="AS627" s="48">
        <v>23110</v>
      </c>
      <c r="AT627" s="48">
        <v>23111</v>
      </c>
      <c r="AU627" s="48">
        <v>23118</v>
      </c>
      <c r="AV627" s="17">
        <v>300000</v>
      </c>
      <c r="AW627" s="19"/>
      <c r="AX627" s="126"/>
    </row>
    <row r="628" spans="1:50" s="123" customFormat="1" ht="72" hidden="1" x14ac:dyDescent="0.2">
      <c r="A628" s="52" t="s">
        <v>49</v>
      </c>
      <c r="B628" s="52" t="s">
        <v>277</v>
      </c>
      <c r="C628" s="52" t="s">
        <v>276</v>
      </c>
      <c r="D628" s="52" t="s">
        <v>18</v>
      </c>
      <c r="E628" s="52" t="s">
        <v>454</v>
      </c>
      <c r="F628" s="121" t="s">
        <v>2198</v>
      </c>
      <c r="G628" s="52" t="s">
        <v>929</v>
      </c>
      <c r="H628" s="71" t="s">
        <v>269</v>
      </c>
      <c r="I628" s="71" t="s">
        <v>553</v>
      </c>
      <c r="J628" s="122">
        <v>120000</v>
      </c>
      <c r="K628" s="249" t="s">
        <v>137</v>
      </c>
      <c r="L628" s="78"/>
      <c r="M628" s="78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>
        <v>7014275941</v>
      </c>
      <c r="AB628" s="19"/>
      <c r="AC628" s="19"/>
      <c r="AD628" s="19"/>
      <c r="AE628" s="52" t="s">
        <v>3846</v>
      </c>
      <c r="AF628" s="52" t="s">
        <v>3143</v>
      </c>
      <c r="AG628" s="52" t="s">
        <v>3544</v>
      </c>
      <c r="AH628" s="54" t="s">
        <v>3472</v>
      </c>
      <c r="AI628" s="52" t="s">
        <v>2456</v>
      </c>
      <c r="AJ628" s="52"/>
      <c r="AK628" s="52" t="s">
        <v>1421</v>
      </c>
      <c r="AL628" s="52" t="s">
        <v>1570</v>
      </c>
      <c r="AM628" s="52" t="s">
        <v>3553</v>
      </c>
      <c r="AN628" s="122">
        <v>120000</v>
      </c>
      <c r="AO628" s="119"/>
      <c r="AP628" s="119">
        <f t="shared" si="21"/>
        <v>0</v>
      </c>
      <c r="AQ628" s="48">
        <v>23079</v>
      </c>
      <c r="AR628" s="48">
        <v>23082</v>
      </c>
      <c r="AS628" s="48">
        <v>23110</v>
      </c>
      <c r="AT628" s="48">
        <v>23111</v>
      </c>
      <c r="AU628" s="48">
        <v>23118</v>
      </c>
      <c r="AV628" s="17">
        <v>120000</v>
      </c>
      <c r="AW628" s="19"/>
      <c r="AX628" s="126"/>
    </row>
    <row r="629" spans="1:50" s="123" customFormat="1" ht="72" hidden="1" x14ac:dyDescent="0.2">
      <c r="A629" s="52" t="s">
        <v>49</v>
      </c>
      <c r="B629" s="52" t="s">
        <v>277</v>
      </c>
      <c r="C629" s="52" t="s">
        <v>276</v>
      </c>
      <c r="D629" s="52" t="s">
        <v>30</v>
      </c>
      <c r="E629" s="52" t="s">
        <v>454</v>
      </c>
      <c r="F629" s="121" t="s">
        <v>2199</v>
      </c>
      <c r="G629" s="52" t="s">
        <v>930</v>
      </c>
      <c r="H629" s="71" t="s">
        <v>269</v>
      </c>
      <c r="I629" s="71" t="s">
        <v>803</v>
      </c>
      <c r="J629" s="122">
        <v>24000</v>
      </c>
      <c r="K629" s="78"/>
      <c r="L629" s="78"/>
      <c r="M629" s="249" t="s">
        <v>137</v>
      </c>
      <c r="N629" s="19"/>
      <c r="O629" s="19" t="s">
        <v>1422</v>
      </c>
      <c r="P629" s="48">
        <v>242246</v>
      </c>
      <c r="Q629" s="155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>
        <v>7014275983</v>
      </c>
      <c r="AB629" s="128"/>
      <c r="AC629" s="128"/>
      <c r="AD629" s="74"/>
      <c r="AE629" s="52" t="s">
        <v>3102</v>
      </c>
      <c r="AF629" s="52" t="s">
        <v>3158</v>
      </c>
      <c r="AG629" s="52" t="s">
        <v>3544</v>
      </c>
      <c r="AH629" s="54" t="s">
        <v>3472</v>
      </c>
      <c r="AI629" s="52" t="s">
        <v>2456</v>
      </c>
      <c r="AJ629" s="52"/>
      <c r="AK629" s="52" t="s">
        <v>1423</v>
      </c>
      <c r="AL629" s="52" t="s">
        <v>1570</v>
      </c>
      <c r="AM629" s="52" t="s">
        <v>3553</v>
      </c>
      <c r="AN629" s="122">
        <v>24000</v>
      </c>
      <c r="AO629" s="119"/>
      <c r="AP629" s="119">
        <f t="shared" si="21"/>
        <v>0</v>
      </c>
      <c r="AQ629" s="48">
        <v>23079</v>
      </c>
      <c r="AR629" s="48">
        <v>23082</v>
      </c>
      <c r="AS629" s="48">
        <v>23090</v>
      </c>
      <c r="AT629" s="48">
        <v>23093</v>
      </c>
      <c r="AU629" s="48">
        <v>23096</v>
      </c>
      <c r="AV629" s="17">
        <v>24000</v>
      </c>
      <c r="AW629" s="19"/>
      <c r="AX629" s="126"/>
    </row>
    <row r="630" spans="1:50" s="123" customFormat="1" ht="72" hidden="1" x14ac:dyDescent="0.2">
      <c r="A630" s="52" t="s">
        <v>49</v>
      </c>
      <c r="B630" s="52" t="s">
        <v>277</v>
      </c>
      <c r="C630" s="52" t="s">
        <v>276</v>
      </c>
      <c r="D630" s="52" t="s">
        <v>26</v>
      </c>
      <c r="E630" s="52" t="s">
        <v>454</v>
      </c>
      <c r="F630" s="121" t="s">
        <v>2200</v>
      </c>
      <c r="G630" s="52" t="s">
        <v>931</v>
      </c>
      <c r="H630" s="71" t="s">
        <v>272</v>
      </c>
      <c r="I630" s="71" t="s">
        <v>274</v>
      </c>
      <c r="J630" s="122">
        <v>10500</v>
      </c>
      <c r="K630" s="78"/>
      <c r="L630" s="78"/>
      <c r="M630" s="249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126" t="s">
        <v>3102</v>
      </c>
      <c r="AF630" s="52" t="s">
        <v>3102</v>
      </c>
      <c r="AG630" s="52" t="s">
        <v>3544</v>
      </c>
      <c r="AH630" s="52" t="s">
        <v>2457</v>
      </c>
      <c r="AI630" s="52" t="s">
        <v>2457</v>
      </c>
      <c r="AJ630" s="52"/>
      <c r="AK630" s="52" t="s">
        <v>1414</v>
      </c>
      <c r="AL630" s="52" t="s">
        <v>1570</v>
      </c>
      <c r="AM630" s="52" t="s">
        <v>3552</v>
      </c>
      <c r="AN630" s="119"/>
      <c r="AO630" s="122">
        <v>10500</v>
      </c>
      <c r="AP630" s="119">
        <f t="shared" si="21"/>
        <v>0</v>
      </c>
      <c r="AQ630" s="48">
        <v>23079</v>
      </c>
      <c r="AR630" s="48">
        <v>23082</v>
      </c>
      <c r="AS630" s="48">
        <v>23090</v>
      </c>
      <c r="AT630" s="48">
        <v>23093</v>
      </c>
      <c r="AU630" s="48">
        <v>23096</v>
      </c>
      <c r="AV630" s="17">
        <v>10500</v>
      </c>
      <c r="AW630" s="19"/>
      <c r="AX630" s="126"/>
    </row>
    <row r="631" spans="1:50" s="123" customFormat="1" ht="72" hidden="1" x14ac:dyDescent="0.2">
      <c r="A631" s="52" t="s">
        <v>49</v>
      </c>
      <c r="B631" s="52" t="s">
        <v>277</v>
      </c>
      <c r="C631" s="52" t="s">
        <v>276</v>
      </c>
      <c r="D631" s="52" t="s">
        <v>26</v>
      </c>
      <c r="E631" s="52" t="s">
        <v>454</v>
      </c>
      <c r="F631" s="121" t="s">
        <v>2201</v>
      </c>
      <c r="G631" s="52" t="s">
        <v>932</v>
      </c>
      <c r="H631" s="71" t="s">
        <v>269</v>
      </c>
      <c r="I631" s="71" t="s">
        <v>271</v>
      </c>
      <c r="J631" s="122">
        <v>30000</v>
      </c>
      <c r="K631" s="78"/>
      <c r="L631" s="78"/>
      <c r="M631" s="249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126" t="s">
        <v>3102</v>
      </c>
      <c r="AF631" s="52" t="s">
        <v>3102</v>
      </c>
      <c r="AG631" s="52" t="s">
        <v>3544</v>
      </c>
      <c r="AH631" s="52" t="s">
        <v>2457</v>
      </c>
      <c r="AI631" s="52" t="s">
        <v>2457</v>
      </c>
      <c r="AJ631" s="52"/>
      <c r="AK631" s="52" t="s">
        <v>1414</v>
      </c>
      <c r="AL631" s="52" t="s">
        <v>1570</v>
      </c>
      <c r="AM631" s="52" t="s">
        <v>3552</v>
      </c>
      <c r="AN631" s="119"/>
      <c r="AO631" s="122">
        <v>30000</v>
      </c>
      <c r="AP631" s="119">
        <f t="shared" si="21"/>
        <v>0</v>
      </c>
      <c r="AQ631" s="48">
        <v>23079</v>
      </c>
      <c r="AR631" s="48">
        <v>23082</v>
      </c>
      <c r="AS631" s="48">
        <v>23090</v>
      </c>
      <c r="AT631" s="48">
        <v>23093</v>
      </c>
      <c r="AU631" s="48">
        <v>23096</v>
      </c>
      <c r="AV631" s="17">
        <v>30000</v>
      </c>
      <c r="AW631" s="19"/>
      <c r="AX631" s="126"/>
    </row>
    <row r="632" spans="1:50" s="123" customFormat="1" ht="72" hidden="1" x14ac:dyDescent="0.2">
      <c r="A632" s="52" t="s">
        <v>49</v>
      </c>
      <c r="B632" s="52" t="s">
        <v>277</v>
      </c>
      <c r="C632" s="52" t="s">
        <v>276</v>
      </c>
      <c r="D632" s="52" t="s">
        <v>26</v>
      </c>
      <c r="E632" s="52" t="s">
        <v>454</v>
      </c>
      <c r="F632" s="121" t="s">
        <v>2202</v>
      </c>
      <c r="G632" s="52" t="s">
        <v>933</v>
      </c>
      <c r="H632" s="71" t="s">
        <v>269</v>
      </c>
      <c r="I632" s="71" t="s">
        <v>274</v>
      </c>
      <c r="J632" s="122">
        <v>10000</v>
      </c>
      <c r="K632" s="78"/>
      <c r="L632" s="78"/>
      <c r="M632" s="249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126" t="s">
        <v>3102</v>
      </c>
      <c r="AF632" s="52" t="s">
        <v>3102</v>
      </c>
      <c r="AG632" s="52" t="s">
        <v>3544</v>
      </c>
      <c r="AH632" s="52" t="s">
        <v>2457</v>
      </c>
      <c r="AI632" s="52" t="s">
        <v>2457</v>
      </c>
      <c r="AJ632" s="52"/>
      <c r="AK632" s="52" t="s">
        <v>1414</v>
      </c>
      <c r="AL632" s="52" t="s">
        <v>1570</v>
      </c>
      <c r="AM632" s="52" t="s">
        <v>3552</v>
      </c>
      <c r="AN632" s="119"/>
      <c r="AO632" s="122">
        <v>10000</v>
      </c>
      <c r="AP632" s="119">
        <f t="shared" si="21"/>
        <v>0</v>
      </c>
      <c r="AQ632" s="48">
        <v>23079</v>
      </c>
      <c r="AR632" s="48">
        <v>23082</v>
      </c>
      <c r="AS632" s="48">
        <v>23090</v>
      </c>
      <c r="AT632" s="48">
        <v>23093</v>
      </c>
      <c r="AU632" s="48">
        <v>23096</v>
      </c>
      <c r="AV632" s="17">
        <v>10000</v>
      </c>
      <c r="AW632" s="19"/>
      <c r="AX632" s="126"/>
    </row>
    <row r="633" spans="1:50" s="123" customFormat="1" ht="72" hidden="1" x14ac:dyDescent="0.2">
      <c r="A633" s="52" t="s">
        <v>49</v>
      </c>
      <c r="B633" s="52" t="s">
        <v>277</v>
      </c>
      <c r="C633" s="52" t="s">
        <v>276</v>
      </c>
      <c r="D633" s="52" t="s">
        <v>16</v>
      </c>
      <c r="E633" s="52" t="s">
        <v>454</v>
      </c>
      <c r="F633" s="121" t="s">
        <v>2203</v>
      </c>
      <c r="G633" s="52" t="s">
        <v>934</v>
      </c>
      <c r="H633" s="71" t="s">
        <v>269</v>
      </c>
      <c r="I633" s="71" t="s">
        <v>268</v>
      </c>
      <c r="J633" s="122">
        <v>23600</v>
      </c>
      <c r="K633" s="78"/>
      <c r="L633" s="78"/>
      <c r="M633" s="249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126" t="s">
        <v>3102</v>
      </c>
      <c r="AF633" s="52" t="s">
        <v>3102</v>
      </c>
      <c r="AG633" s="52" t="s">
        <v>3544</v>
      </c>
      <c r="AH633" s="52" t="s">
        <v>2457</v>
      </c>
      <c r="AI633" s="52" t="s">
        <v>2457</v>
      </c>
      <c r="AJ633" s="52"/>
      <c r="AK633" s="52" t="s">
        <v>1414</v>
      </c>
      <c r="AL633" s="52" t="s">
        <v>1570</v>
      </c>
      <c r="AM633" s="52" t="s">
        <v>3552</v>
      </c>
      <c r="AN633" s="119"/>
      <c r="AO633" s="122">
        <v>23600</v>
      </c>
      <c r="AP633" s="119">
        <f t="shared" si="21"/>
        <v>0</v>
      </c>
      <c r="AQ633" s="48">
        <v>23079</v>
      </c>
      <c r="AR633" s="48">
        <v>23082</v>
      </c>
      <c r="AS633" s="48">
        <v>23090</v>
      </c>
      <c r="AT633" s="48">
        <v>23093</v>
      </c>
      <c r="AU633" s="48">
        <v>23096</v>
      </c>
      <c r="AV633" s="17">
        <v>23600</v>
      </c>
      <c r="AW633" s="19"/>
      <c r="AX633" s="126"/>
    </row>
    <row r="634" spans="1:50" s="123" customFormat="1" ht="72" hidden="1" x14ac:dyDescent="0.2">
      <c r="A634" s="52" t="s">
        <v>49</v>
      </c>
      <c r="B634" s="52" t="s">
        <v>277</v>
      </c>
      <c r="C634" s="52" t="s">
        <v>276</v>
      </c>
      <c r="D634" s="52" t="s">
        <v>16</v>
      </c>
      <c r="E634" s="52" t="s">
        <v>454</v>
      </c>
      <c r="F634" s="121" t="s">
        <v>2204</v>
      </c>
      <c r="G634" s="52" t="s">
        <v>935</v>
      </c>
      <c r="H634" s="71" t="s">
        <v>267</v>
      </c>
      <c r="I634" s="71" t="s">
        <v>274</v>
      </c>
      <c r="J634" s="122">
        <v>11400</v>
      </c>
      <c r="K634" s="78"/>
      <c r="L634" s="78"/>
      <c r="M634" s="249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126" t="s">
        <v>3102</v>
      </c>
      <c r="AF634" s="52" t="s">
        <v>3102</v>
      </c>
      <c r="AG634" s="52" t="s">
        <v>3544</v>
      </c>
      <c r="AH634" s="52" t="s">
        <v>2457</v>
      </c>
      <c r="AI634" s="52" t="s">
        <v>2457</v>
      </c>
      <c r="AJ634" s="52"/>
      <c r="AK634" s="52" t="s">
        <v>1414</v>
      </c>
      <c r="AL634" s="52" t="s">
        <v>1570</v>
      </c>
      <c r="AM634" s="52" t="s">
        <v>3552</v>
      </c>
      <c r="AN634" s="119"/>
      <c r="AO634" s="122">
        <v>11400</v>
      </c>
      <c r="AP634" s="119">
        <f t="shared" si="21"/>
        <v>0</v>
      </c>
      <c r="AQ634" s="48">
        <v>23079</v>
      </c>
      <c r="AR634" s="48">
        <v>23082</v>
      </c>
      <c r="AS634" s="48">
        <v>23090</v>
      </c>
      <c r="AT634" s="48">
        <v>23093</v>
      </c>
      <c r="AU634" s="48">
        <v>23096</v>
      </c>
      <c r="AV634" s="17">
        <v>11400</v>
      </c>
      <c r="AW634" s="19"/>
      <c r="AX634" s="126"/>
    </row>
    <row r="635" spans="1:50" s="123" customFormat="1" ht="72" hidden="1" x14ac:dyDescent="0.2">
      <c r="A635" s="52" t="s">
        <v>49</v>
      </c>
      <c r="B635" s="52" t="s">
        <v>277</v>
      </c>
      <c r="C635" s="52" t="s">
        <v>276</v>
      </c>
      <c r="D635" s="52" t="s">
        <v>16</v>
      </c>
      <c r="E635" s="52" t="s">
        <v>454</v>
      </c>
      <c r="F635" s="121" t="s">
        <v>2205</v>
      </c>
      <c r="G635" s="52" t="s">
        <v>936</v>
      </c>
      <c r="H635" s="71" t="s">
        <v>267</v>
      </c>
      <c r="I635" s="71" t="s">
        <v>274</v>
      </c>
      <c r="J635" s="122">
        <v>11400</v>
      </c>
      <c r="K635" s="78"/>
      <c r="L635" s="78"/>
      <c r="M635" s="249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126" t="s">
        <v>3102</v>
      </c>
      <c r="AF635" s="52" t="s">
        <v>3102</v>
      </c>
      <c r="AG635" s="52" t="s">
        <v>3544</v>
      </c>
      <c r="AH635" s="52" t="s">
        <v>2457</v>
      </c>
      <c r="AI635" s="52" t="s">
        <v>2457</v>
      </c>
      <c r="AJ635" s="52"/>
      <c r="AK635" s="52" t="s">
        <v>1414</v>
      </c>
      <c r="AL635" s="52" t="s">
        <v>1570</v>
      </c>
      <c r="AM635" s="52" t="s">
        <v>3552</v>
      </c>
      <c r="AN635" s="119"/>
      <c r="AO635" s="122">
        <v>11400</v>
      </c>
      <c r="AP635" s="119">
        <f t="shared" si="21"/>
        <v>0</v>
      </c>
      <c r="AQ635" s="48">
        <v>23079</v>
      </c>
      <c r="AR635" s="48">
        <v>23082</v>
      </c>
      <c r="AS635" s="48">
        <v>23090</v>
      </c>
      <c r="AT635" s="48">
        <v>23093</v>
      </c>
      <c r="AU635" s="48">
        <v>23096</v>
      </c>
      <c r="AV635" s="17">
        <v>11400</v>
      </c>
      <c r="AW635" s="19"/>
      <c r="AX635" s="126"/>
    </row>
    <row r="636" spans="1:50" s="123" customFormat="1" ht="72" hidden="1" x14ac:dyDescent="0.2">
      <c r="A636" s="52" t="s">
        <v>49</v>
      </c>
      <c r="B636" s="52" t="s">
        <v>277</v>
      </c>
      <c r="C636" s="52" t="s">
        <v>276</v>
      </c>
      <c r="D636" s="52" t="s">
        <v>25</v>
      </c>
      <c r="E636" s="52" t="s">
        <v>454</v>
      </c>
      <c r="F636" s="121" t="s">
        <v>2206</v>
      </c>
      <c r="G636" s="52" t="s">
        <v>937</v>
      </c>
      <c r="H636" s="71" t="s">
        <v>269</v>
      </c>
      <c r="I636" s="71" t="s">
        <v>271</v>
      </c>
      <c r="J636" s="122">
        <v>40000</v>
      </c>
      <c r="K636" s="78"/>
      <c r="L636" s="78"/>
      <c r="M636" s="249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126" t="s">
        <v>3102</v>
      </c>
      <c r="AF636" s="52" t="s">
        <v>3102</v>
      </c>
      <c r="AG636" s="52" t="s">
        <v>3544</v>
      </c>
      <c r="AH636" s="52" t="s">
        <v>2457</v>
      </c>
      <c r="AI636" s="52" t="s">
        <v>2457</v>
      </c>
      <c r="AJ636" s="52"/>
      <c r="AK636" s="52" t="s">
        <v>1414</v>
      </c>
      <c r="AL636" s="52" t="s">
        <v>1570</v>
      </c>
      <c r="AM636" s="52" t="s">
        <v>3552</v>
      </c>
      <c r="AN636" s="119"/>
      <c r="AO636" s="122">
        <v>40000</v>
      </c>
      <c r="AP636" s="119">
        <f t="shared" si="21"/>
        <v>0</v>
      </c>
      <c r="AQ636" s="48">
        <v>23079</v>
      </c>
      <c r="AR636" s="48">
        <v>23082</v>
      </c>
      <c r="AS636" s="48">
        <v>23090</v>
      </c>
      <c r="AT636" s="48">
        <v>23093</v>
      </c>
      <c r="AU636" s="48">
        <v>23096</v>
      </c>
      <c r="AV636" s="17">
        <v>40000</v>
      </c>
      <c r="AW636" s="19"/>
      <c r="AX636" s="126"/>
    </row>
    <row r="637" spans="1:50" s="123" customFormat="1" ht="72" hidden="1" x14ac:dyDescent="0.2">
      <c r="A637" s="52" t="s">
        <v>49</v>
      </c>
      <c r="B637" s="52" t="s">
        <v>277</v>
      </c>
      <c r="C637" s="52" t="s">
        <v>276</v>
      </c>
      <c r="D637" s="52" t="s">
        <v>28</v>
      </c>
      <c r="E637" s="52" t="s">
        <v>454</v>
      </c>
      <c r="F637" s="121" t="s">
        <v>2207</v>
      </c>
      <c r="G637" s="52" t="s">
        <v>938</v>
      </c>
      <c r="H637" s="71" t="s">
        <v>270</v>
      </c>
      <c r="I637" s="71" t="s">
        <v>271</v>
      </c>
      <c r="J637" s="122">
        <v>37000</v>
      </c>
      <c r="K637" s="78"/>
      <c r="L637" s="78"/>
      <c r="M637" s="249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126" t="s">
        <v>3102</v>
      </c>
      <c r="AF637" s="52" t="s">
        <v>3102</v>
      </c>
      <c r="AG637" s="52" t="s">
        <v>3544</v>
      </c>
      <c r="AH637" s="52" t="s">
        <v>2457</v>
      </c>
      <c r="AI637" s="52" t="s">
        <v>2457</v>
      </c>
      <c r="AJ637" s="52"/>
      <c r="AK637" s="52" t="s">
        <v>1402</v>
      </c>
      <c r="AL637" s="52" t="s">
        <v>1570</v>
      </c>
      <c r="AM637" s="52" t="s">
        <v>3552</v>
      </c>
      <c r="AN637" s="119"/>
      <c r="AO637" s="122">
        <v>37000</v>
      </c>
      <c r="AP637" s="119">
        <f t="shared" si="21"/>
        <v>0</v>
      </c>
      <c r="AQ637" s="48">
        <v>23079</v>
      </c>
      <c r="AR637" s="48">
        <v>23082</v>
      </c>
      <c r="AS637" s="48">
        <v>23083</v>
      </c>
      <c r="AT637" s="48">
        <v>23086</v>
      </c>
      <c r="AU637" s="48">
        <v>23089</v>
      </c>
      <c r="AV637" s="17">
        <v>37000</v>
      </c>
      <c r="AW637" s="19"/>
      <c r="AX637" s="126"/>
    </row>
    <row r="638" spans="1:50" s="123" customFormat="1" ht="72" hidden="1" x14ac:dyDescent="0.2">
      <c r="A638" s="52" t="s">
        <v>49</v>
      </c>
      <c r="B638" s="52" t="s">
        <v>277</v>
      </c>
      <c r="C638" s="52" t="s">
        <v>276</v>
      </c>
      <c r="D638" s="52" t="s">
        <v>28</v>
      </c>
      <c r="E638" s="52" t="s">
        <v>454</v>
      </c>
      <c r="F638" s="121" t="s">
        <v>2208</v>
      </c>
      <c r="G638" s="52" t="s">
        <v>939</v>
      </c>
      <c r="H638" s="71" t="s">
        <v>272</v>
      </c>
      <c r="I638" s="71" t="s">
        <v>275</v>
      </c>
      <c r="J638" s="122">
        <v>15000</v>
      </c>
      <c r="K638" s="78"/>
      <c r="L638" s="78"/>
      <c r="M638" s="249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126" t="s">
        <v>3102</v>
      </c>
      <c r="AF638" s="52" t="s">
        <v>3102</v>
      </c>
      <c r="AG638" s="52" t="s">
        <v>3544</v>
      </c>
      <c r="AH638" s="52" t="s">
        <v>2457</v>
      </c>
      <c r="AI638" s="52" t="s">
        <v>2457</v>
      </c>
      <c r="AJ638" s="52"/>
      <c r="AK638" s="52" t="s">
        <v>1428</v>
      </c>
      <c r="AL638" s="52" t="s">
        <v>1570</v>
      </c>
      <c r="AM638" s="52" t="s">
        <v>3552</v>
      </c>
      <c r="AN638" s="119"/>
      <c r="AO638" s="122">
        <v>15000</v>
      </c>
      <c r="AP638" s="119">
        <f t="shared" si="21"/>
        <v>0</v>
      </c>
      <c r="AQ638" s="48">
        <v>23079</v>
      </c>
      <c r="AR638" s="48">
        <v>23082</v>
      </c>
      <c r="AS638" s="48">
        <v>23083</v>
      </c>
      <c r="AT638" s="48">
        <v>23086</v>
      </c>
      <c r="AU638" s="48">
        <v>23089</v>
      </c>
      <c r="AV638" s="17">
        <v>15000</v>
      </c>
      <c r="AW638" s="19"/>
      <c r="AX638" s="126"/>
    </row>
    <row r="639" spans="1:50" s="123" customFormat="1" ht="72" hidden="1" x14ac:dyDescent="0.2">
      <c r="A639" s="52" t="s">
        <v>49</v>
      </c>
      <c r="B639" s="52" t="s">
        <v>277</v>
      </c>
      <c r="C639" s="52" t="s">
        <v>276</v>
      </c>
      <c r="D639" s="52" t="s">
        <v>33</v>
      </c>
      <c r="E639" s="52" t="s">
        <v>454</v>
      </c>
      <c r="F639" s="121" t="s">
        <v>2209</v>
      </c>
      <c r="G639" s="52" t="s">
        <v>940</v>
      </c>
      <c r="H639" s="71" t="s">
        <v>270</v>
      </c>
      <c r="I639" s="71" t="s">
        <v>941</v>
      </c>
      <c r="J639" s="122">
        <v>307000</v>
      </c>
      <c r="K639" s="78"/>
      <c r="L639" s="78"/>
      <c r="M639" s="249" t="s">
        <v>137</v>
      </c>
      <c r="N639" s="19"/>
      <c r="O639" s="19" t="s">
        <v>1429</v>
      </c>
      <c r="P639" s="48">
        <v>242256</v>
      </c>
      <c r="Q639" s="48" t="s">
        <v>3163</v>
      </c>
      <c r="R639" s="48" t="s">
        <v>1297</v>
      </c>
      <c r="S639" s="48" t="s">
        <v>74</v>
      </c>
      <c r="T639" s="48"/>
      <c r="U639" s="19"/>
      <c r="V639" s="71" t="s">
        <v>3847</v>
      </c>
      <c r="W639" s="17">
        <v>307000</v>
      </c>
      <c r="X639" s="18">
        <v>4</v>
      </c>
      <c r="Y639" s="128">
        <v>23170</v>
      </c>
      <c r="Z639" s="17">
        <v>307000</v>
      </c>
      <c r="AA639" s="19">
        <v>7014287121</v>
      </c>
      <c r="AB639" s="19"/>
      <c r="AC639" s="19"/>
      <c r="AD639" s="19"/>
      <c r="AE639" s="52" t="s">
        <v>3848</v>
      </c>
      <c r="AF639" s="52" t="s">
        <v>3164</v>
      </c>
      <c r="AG639" s="52" t="s">
        <v>3541</v>
      </c>
      <c r="AH639" s="54" t="s">
        <v>3470</v>
      </c>
      <c r="AI639" s="52" t="s">
        <v>2456</v>
      </c>
      <c r="AJ639" s="52"/>
      <c r="AK639" s="52" t="s">
        <v>1430</v>
      </c>
      <c r="AL639" s="52" t="s">
        <v>1570</v>
      </c>
      <c r="AM639" s="52" t="s">
        <v>3553</v>
      </c>
      <c r="AN639" s="122">
        <v>307000</v>
      </c>
      <c r="AO639" s="119"/>
      <c r="AP639" s="119">
        <f t="shared" si="21"/>
        <v>0</v>
      </c>
      <c r="AQ639" s="48">
        <v>23079</v>
      </c>
      <c r="AR639" s="48">
        <v>23082</v>
      </c>
      <c r="AS639" s="48">
        <v>23110</v>
      </c>
      <c r="AT639" s="48">
        <v>23111</v>
      </c>
      <c r="AU639" s="48">
        <v>23118</v>
      </c>
      <c r="AV639" s="17">
        <v>307000</v>
      </c>
      <c r="AW639" s="19"/>
      <c r="AX639" s="126"/>
    </row>
    <row r="640" spans="1:50" s="123" customFormat="1" ht="72" hidden="1" x14ac:dyDescent="0.2">
      <c r="A640" s="52" t="s">
        <v>49</v>
      </c>
      <c r="B640" s="52" t="s">
        <v>277</v>
      </c>
      <c r="C640" s="52" t="s">
        <v>276</v>
      </c>
      <c r="D640" s="52" t="s">
        <v>33</v>
      </c>
      <c r="E640" s="52" t="s">
        <v>454</v>
      </c>
      <c r="F640" s="121" t="s">
        <v>2210</v>
      </c>
      <c r="G640" s="52" t="s">
        <v>942</v>
      </c>
      <c r="H640" s="71" t="s">
        <v>270</v>
      </c>
      <c r="I640" s="71" t="s">
        <v>274</v>
      </c>
      <c r="J640" s="122">
        <v>100000</v>
      </c>
      <c r="K640" s="78"/>
      <c r="L640" s="78"/>
      <c r="M640" s="249" t="s">
        <v>137</v>
      </c>
      <c r="N640" s="19"/>
      <c r="O640" s="19" t="s">
        <v>1431</v>
      </c>
      <c r="P640" s="48">
        <v>242241</v>
      </c>
      <c r="Q640" s="389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126" t="s">
        <v>3102</v>
      </c>
      <c r="AF640" s="52" t="s">
        <v>3102</v>
      </c>
      <c r="AG640" s="52" t="s">
        <v>3544</v>
      </c>
      <c r="AH640" s="52" t="s">
        <v>2457</v>
      </c>
      <c r="AI640" s="52" t="s">
        <v>2457</v>
      </c>
      <c r="AJ640" s="52"/>
      <c r="AK640" s="52" t="s">
        <v>1432</v>
      </c>
      <c r="AL640" s="52" t="s">
        <v>1570</v>
      </c>
      <c r="AM640" s="52" t="s">
        <v>3552</v>
      </c>
      <c r="AN640" s="119"/>
      <c r="AO640" s="119">
        <v>98950</v>
      </c>
      <c r="AP640" s="119">
        <f t="shared" si="21"/>
        <v>1050</v>
      </c>
      <c r="AQ640" s="48">
        <v>23079</v>
      </c>
      <c r="AR640" s="48">
        <v>23082</v>
      </c>
      <c r="AS640" s="48">
        <v>23090</v>
      </c>
      <c r="AT640" s="48">
        <v>23093</v>
      </c>
      <c r="AU640" s="48">
        <v>23096</v>
      </c>
      <c r="AV640" s="17">
        <v>100000</v>
      </c>
      <c r="AW640" s="19"/>
      <c r="AX640" s="126"/>
    </row>
    <row r="641" spans="1:50" s="123" customFormat="1" ht="72" hidden="1" x14ac:dyDescent="0.2">
      <c r="A641" s="52" t="s">
        <v>49</v>
      </c>
      <c r="B641" s="52" t="s">
        <v>277</v>
      </c>
      <c r="C641" s="52" t="s">
        <v>276</v>
      </c>
      <c r="D641" s="52" t="s">
        <v>33</v>
      </c>
      <c r="E641" s="52" t="s">
        <v>454</v>
      </c>
      <c r="F641" s="121" t="s">
        <v>2211</v>
      </c>
      <c r="G641" s="52" t="s">
        <v>943</v>
      </c>
      <c r="H641" s="71" t="s">
        <v>270</v>
      </c>
      <c r="I641" s="71" t="s">
        <v>941</v>
      </c>
      <c r="J641" s="122">
        <v>164000</v>
      </c>
      <c r="K641" s="78"/>
      <c r="L641" s="78"/>
      <c r="M641" s="249" t="s">
        <v>137</v>
      </c>
      <c r="N641" s="19"/>
      <c r="O641" s="19" t="s">
        <v>1429</v>
      </c>
      <c r="P641" s="48">
        <v>242256</v>
      </c>
      <c r="Q641" s="48" t="s">
        <v>3163</v>
      </c>
      <c r="R641" s="48" t="s">
        <v>1297</v>
      </c>
      <c r="S641" s="48" t="s">
        <v>74</v>
      </c>
      <c r="T641" s="48"/>
      <c r="U641" s="19"/>
      <c r="V641" s="71" t="s">
        <v>3847</v>
      </c>
      <c r="W641" s="17">
        <v>164000</v>
      </c>
      <c r="X641" s="18">
        <v>4</v>
      </c>
      <c r="Y641" s="128">
        <v>23170</v>
      </c>
      <c r="Z641" s="17">
        <v>164000</v>
      </c>
      <c r="AA641" s="19">
        <v>7014287121</v>
      </c>
      <c r="AB641" s="19"/>
      <c r="AC641" s="19"/>
      <c r="AD641" s="19"/>
      <c r="AE641" s="52" t="s">
        <v>3848</v>
      </c>
      <c r="AF641" s="52" t="s">
        <v>3164</v>
      </c>
      <c r="AG641" s="52" t="s">
        <v>3541</v>
      </c>
      <c r="AH641" s="54" t="s">
        <v>3470</v>
      </c>
      <c r="AI641" s="52" t="s">
        <v>2456</v>
      </c>
      <c r="AJ641" s="52"/>
      <c r="AK641" s="52" t="s">
        <v>1430</v>
      </c>
      <c r="AL641" s="52" t="s">
        <v>1570</v>
      </c>
      <c r="AM641" s="52" t="s">
        <v>3553</v>
      </c>
      <c r="AN641" s="122">
        <v>164000</v>
      </c>
      <c r="AO641" s="119"/>
      <c r="AP641" s="119">
        <f t="shared" si="21"/>
        <v>0</v>
      </c>
      <c r="AQ641" s="48">
        <v>23079</v>
      </c>
      <c r="AR641" s="48">
        <v>23082</v>
      </c>
      <c r="AS641" s="48">
        <v>23110</v>
      </c>
      <c r="AT641" s="48">
        <v>23111</v>
      </c>
      <c r="AU641" s="48">
        <v>23118</v>
      </c>
      <c r="AV641" s="17">
        <v>164000</v>
      </c>
      <c r="AW641" s="19"/>
      <c r="AX641" s="126"/>
    </row>
    <row r="642" spans="1:50" s="123" customFormat="1" ht="72" hidden="1" x14ac:dyDescent="0.2">
      <c r="A642" s="52" t="s">
        <v>49</v>
      </c>
      <c r="B642" s="52" t="s">
        <v>277</v>
      </c>
      <c r="C642" s="52" t="s">
        <v>276</v>
      </c>
      <c r="D642" s="52" t="s">
        <v>10</v>
      </c>
      <c r="E642" s="52" t="s">
        <v>311</v>
      </c>
      <c r="F642" s="121" t="s">
        <v>2212</v>
      </c>
      <c r="G642" s="52" t="s">
        <v>944</v>
      </c>
      <c r="H642" s="71" t="s">
        <v>272</v>
      </c>
      <c r="I642" s="71" t="s">
        <v>271</v>
      </c>
      <c r="J642" s="122">
        <v>9000</v>
      </c>
      <c r="K642" s="78"/>
      <c r="L642" s="78"/>
      <c r="M642" s="249" t="s">
        <v>137</v>
      </c>
      <c r="N642" s="19"/>
      <c r="O642" s="19" t="s">
        <v>1433</v>
      </c>
      <c r="P642" s="48">
        <v>242250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3849</v>
      </c>
      <c r="W642" s="74">
        <v>9000</v>
      </c>
      <c r="X642" s="18">
        <v>1</v>
      </c>
      <c r="Y642" s="128">
        <v>23119</v>
      </c>
      <c r="Z642" s="74">
        <v>9000</v>
      </c>
      <c r="AA642" s="19">
        <v>7014285653</v>
      </c>
      <c r="AB642" s="19"/>
      <c r="AC642" s="19"/>
      <c r="AD642" s="19"/>
      <c r="AE642" s="52" t="s">
        <v>3168</v>
      </c>
      <c r="AF642" s="52" t="s">
        <v>3168</v>
      </c>
      <c r="AG642" s="52" t="s">
        <v>3544</v>
      </c>
      <c r="AH642" s="54" t="s">
        <v>3472</v>
      </c>
      <c r="AI642" s="52" t="s">
        <v>2456</v>
      </c>
      <c r="AJ642" s="52"/>
      <c r="AK642" s="52" t="s">
        <v>1416</v>
      </c>
      <c r="AL642" s="52" t="s">
        <v>1570</v>
      </c>
      <c r="AM642" s="52" t="s">
        <v>3553</v>
      </c>
      <c r="AN642" s="122">
        <v>9000</v>
      </c>
      <c r="AO642" s="119"/>
      <c r="AP642" s="119">
        <f t="shared" si="21"/>
        <v>0</v>
      </c>
      <c r="AQ642" s="48">
        <v>23079</v>
      </c>
      <c r="AR642" s="48">
        <v>23082</v>
      </c>
      <c r="AS642" s="48">
        <v>23086</v>
      </c>
      <c r="AT642" s="48">
        <v>23087</v>
      </c>
      <c r="AU642" s="48">
        <v>23090</v>
      </c>
      <c r="AV642" s="17">
        <v>9000</v>
      </c>
      <c r="AW642" s="19"/>
      <c r="AX642" s="126"/>
    </row>
    <row r="643" spans="1:50" s="123" customFormat="1" ht="72" hidden="1" x14ac:dyDescent="0.2">
      <c r="A643" s="52" t="s">
        <v>49</v>
      </c>
      <c r="B643" s="52" t="s">
        <v>277</v>
      </c>
      <c r="C643" s="52" t="s">
        <v>276</v>
      </c>
      <c r="D643" s="52" t="s">
        <v>10</v>
      </c>
      <c r="E643" s="52" t="s">
        <v>311</v>
      </c>
      <c r="F643" s="121" t="s">
        <v>2213</v>
      </c>
      <c r="G643" s="52" t="s">
        <v>945</v>
      </c>
      <c r="H643" s="71" t="s">
        <v>269</v>
      </c>
      <c r="I643" s="71" t="s">
        <v>271</v>
      </c>
      <c r="J643" s="122">
        <v>2000</v>
      </c>
      <c r="K643" s="78"/>
      <c r="L643" s="78"/>
      <c r="M643" s="249" t="s">
        <v>137</v>
      </c>
      <c r="N643" s="19"/>
      <c r="O643" s="19" t="s">
        <v>1433</v>
      </c>
      <c r="P643" s="48">
        <v>242250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3849</v>
      </c>
      <c r="W643" s="74">
        <v>2000</v>
      </c>
      <c r="X643" s="18">
        <v>1</v>
      </c>
      <c r="Y643" s="128">
        <v>23119</v>
      </c>
      <c r="Z643" s="74">
        <v>2000</v>
      </c>
      <c r="AA643" s="19">
        <v>7014285653</v>
      </c>
      <c r="AB643" s="19"/>
      <c r="AC643" s="19"/>
      <c r="AD643" s="19"/>
      <c r="AE643" s="52" t="s">
        <v>3168</v>
      </c>
      <c r="AF643" s="52" t="s">
        <v>3168</v>
      </c>
      <c r="AG643" s="52" t="s">
        <v>3544</v>
      </c>
      <c r="AH643" s="54" t="s">
        <v>3472</v>
      </c>
      <c r="AI643" s="52" t="s">
        <v>2456</v>
      </c>
      <c r="AJ643" s="52"/>
      <c r="AK643" s="52" t="s">
        <v>1416</v>
      </c>
      <c r="AL643" s="52" t="s">
        <v>1570</v>
      </c>
      <c r="AM643" s="52" t="s">
        <v>3553</v>
      </c>
      <c r="AN643" s="122">
        <v>2000</v>
      </c>
      <c r="AO643" s="119"/>
      <c r="AP643" s="119">
        <f t="shared" ref="AP643:AP706" si="22">J643-AN643-AO643</f>
        <v>0</v>
      </c>
      <c r="AQ643" s="48">
        <v>23079</v>
      </c>
      <c r="AR643" s="48">
        <v>23082</v>
      </c>
      <c r="AS643" s="48">
        <v>23086</v>
      </c>
      <c r="AT643" s="48">
        <v>23087</v>
      </c>
      <c r="AU643" s="48">
        <v>23090</v>
      </c>
      <c r="AV643" s="17">
        <v>2000</v>
      </c>
      <c r="AW643" s="19"/>
      <c r="AX643" s="126"/>
    </row>
    <row r="644" spans="1:50" s="123" customFormat="1" ht="72" hidden="1" x14ac:dyDescent="0.2">
      <c r="A644" s="52" t="s">
        <v>49</v>
      </c>
      <c r="B644" s="52" t="s">
        <v>277</v>
      </c>
      <c r="C644" s="52" t="s">
        <v>276</v>
      </c>
      <c r="D644" s="52" t="s">
        <v>10</v>
      </c>
      <c r="E644" s="52" t="s">
        <v>311</v>
      </c>
      <c r="F644" s="121" t="s">
        <v>2214</v>
      </c>
      <c r="G644" s="52" t="s">
        <v>946</v>
      </c>
      <c r="H644" s="71" t="s">
        <v>270</v>
      </c>
      <c r="I644" s="71" t="s">
        <v>271</v>
      </c>
      <c r="J644" s="122">
        <v>4500</v>
      </c>
      <c r="K644" s="78"/>
      <c r="L644" s="78"/>
      <c r="M644" s="249" t="s">
        <v>137</v>
      </c>
      <c r="N644" s="19"/>
      <c r="O644" s="19" t="s">
        <v>1433</v>
      </c>
      <c r="P644" s="48">
        <v>242250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3849</v>
      </c>
      <c r="W644" s="74">
        <v>4500</v>
      </c>
      <c r="X644" s="18">
        <v>1</v>
      </c>
      <c r="Y644" s="128">
        <v>23119</v>
      </c>
      <c r="Z644" s="74">
        <v>4500</v>
      </c>
      <c r="AA644" s="19">
        <v>7014285653</v>
      </c>
      <c r="AB644" s="19"/>
      <c r="AC644" s="19"/>
      <c r="AD644" s="19"/>
      <c r="AE644" s="52" t="s">
        <v>3168</v>
      </c>
      <c r="AF644" s="52" t="s">
        <v>3168</v>
      </c>
      <c r="AG644" s="52" t="s">
        <v>3544</v>
      </c>
      <c r="AH644" s="54" t="s">
        <v>3472</v>
      </c>
      <c r="AI644" s="52" t="s">
        <v>2456</v>
      </c>
      <c r="AJ644" s="52"/>
      <c r="AK644" s="52" t="s">
        <v>1416</v>
      </c>
      <c r="AL644" s="52" t="s">
        <v>1570</v>
      </c>
      <c r="AM644" s="52" t="s">
        <v>3553</v>
      </c>
      <c r="AN644" s="122">
        <v>4500</v>
      </c>
      <c r="AO644" s="119"/>
      <c r="AP644" s="119">
        <f t="shared" si="22"/>
        <v>0</v>
      </c>
      <c r="AQ644" s="48">
        <v>23079</v>
      </c>
      <c r="AR644" s="48">
        <v>23082</v>
      </c>
      <c r="AS644" s="48">
        <v>23086</v>
      </c>
      <c r="AT644" s="48">
        <v>23087</v>
      </c>
      <c r="AU644" s="48">
        <v>23090</v>
      </c>
      <c r="AV644" s="17">
        <v>4500</v>
      </c>
      <c r="AW644" s="19"/>
      <c r="AX644" s="126"/>
    </row>
    <row r="645" spans="1:50" s="123" customFormat="1" ht="72" hidden="1" x14ac:dyDescent="0.2">
      <c r="A645" s="52" t="s">
        <v>49</v>
      </c>
      <c r="B645" s="52" t="s">
        <v>277</v>
      </c>
      <c r="C645" s="52" t="s">
        <v>276</v>
      </c>
      <c r="D645" s="52" t="s">
        <v>10</v>
      </c>
      <c r="E645" s="52" t="s">
        <v>311</v>
      </c>
      <c r="F645" s="121" t="s">
        <v>2215</v>
      </c>
      <c r="G645" s="52" t="s">
        <v>947</v>
      </c>
      <c r="H645" s="71" t="s">
        <v>948</v>
      </c>
      <c r="I645" s="71" t="s">
        <v>271</v>
      </c>
      <c r="J645" s="122">
        <v>506000</v>
      </c>
      <c r="K645" s="249" t="s">
        <v>137</v>
      </c>
      <c r="L645" s="78"/>
      <c r="M645" s="78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>
        <v>7014275952</v>
      </c>
      <c r="AB645" s="19"/>
      <c r="AC645" s="19"/>
      <c r="AD645" s="19"/>
      <c r="AE645" s="52" t="s">
        <v>3850</v>
      </c>
      <c r="AF645" s="52" t="s">
        <v>3173</v>
      </c>
      <c r="AG645" s="52" t="s">
        <v>3544</v>
      </c>
      <c r="AH645" s="52" t="s">
        <v>3472</v>
      </c>
      <c r="AI645" s="52" t="s">
        <v>2456</v>
      </c>
      <c r="AJ645" s="52"/>
      <c r="AK645" s="52" t="s">
        <v>1435</v>
      </c>
      <c r="AL645" s="52" t="s">
        <v>1571</v>
      </c>
      <c r="AM645" s="52" t="s">
        <v>3553</v>
      </c>
      <c r="AN645" s="122">
        <v>506000</v>
      </c>
      <c r="AO645" s="119"/>
      <c r="AP645" s="119">
        <f t="shared" si="22"/>
        <v>0</v>
      </c>
      <c r="AQ645" s="48">
        <v>23079</v>
      </c>
      <c r="AR645" s="48">
        <v>23082</v>
      </c>
      <c r="AS645" s="48">
        <v>23110</v>
      </c>
      <c r="AT645" s="48">
        <v>23111</v>
      </c>
      <c r="AU645" s="48">
        <v>23118</v>
      </c>
      <c r="AV645" s="17">
        <v>506000</v>
      </c>
      <c r="AW645" s="19"/>
      <c r="AX645" s="126"/>
    </row>
    <row r="646" spans="1:50" s="123" customFormat="1" ht="72" hidden="1" x14ac:dyDescent="0.2">
      <c r="A646" s="52" t="s">
        <v>49</v>
      </c>
      <c r="B646" s="52" t="s">
        <v>277</v>
      </c>
      <c r="C646" s="52" t="s">
        <v>276</v>
      </c>
      <c r="D646" s="52" t="s">
        <v>10</v>
      </c>
      <c r="E646" s="52" t="s">
        <v>311</v>
      </c>
      <c r="F646" s="121" t="s">
        <v>2216</v>
      </c>
      <c r="G646" s="52" t="s">
        <v>949</v>
      </c>
      <c r="H646" s="71" t="s">
        <v>414</v>
      </c>
      <c r="I646" s="71" t="s">
        <v>271</v>
      </c>
      <c r="J646" s="122">
        <v>154000</v>
      </c>
      <c r="K646" s="249" t="s">
        <v>137</v>
      </c>
      <c r="L646" s="78"/>
      <c r="M646" s="78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>
        <v>7014275952</v>
      </c>
      <c r="AB646" s="19"/>
      <c r="AC646" s="19"/>
      <c r="AD646" s="19"/>
      <c r="AE646" s="52" t="s">
        <v>3850</v>
      </c>
      <c r="AF646" s="52" t="s">
        <v>3173</v>
      </c>
      <c r="AG646" s="52" t="s">
        <v>3544</v>
      </c>
      <c r="AH646" s="52" t="s">
        <v>3472</v>
      </c>
      <c r="AI646" s="52" t="s">
        <v>2456</v>
      </c>
      <c r="AJ646" s="52"/>
      <c r="AK646" s="52" t="s">
        <v>1435</v>
      </c>
      <c r="AL646" s="52" t="s">
        <v>1571</v>
      </c>
      <c r="AM646" s="52" t="s">
        <v>3553</v>
      </c>
      <c r="AN646" s="119">
        <v>154000</v>
      </c>
      <c r="AO646" s="119"/>
      <c r="AP646" s="119">
        <f t="shared" si="22"/>
        <v>0</v>
      </c>
      <c r="AQ646" s="48">
        <v>23079</v>
      </c>
      <c r="AR646" s="48">
        <v>23082</v>
      </c>
      <c r="AS646" s="48">
        <v>23110</v>
      </c>
      <c r="AT646" s="48">
        <v>23111</v>
      </c>
      <c r="AU646" s="48">
        <v>23118</v>
      </c>
      <c r="AV646" s="17">
        <v>154000</v>
      </c>
      <c r="AW646" s="19"/>
      <c r="AX646" s="126"/>
    </row>
    <row r="647" spans="1:50" s="123" customFormat="1" ht="72" hidden="1" x14ac:dyDescent="0.2">
      <c r="A647" s="52" t="s">
        <v>49</v>
      </c>
      <c r="B647" s="52" t="s">
        <v>277</v>
      </c>
      <c r="C647" s="52" t="s">
        <v>276</v>
      </c>
      <c r="D647" s="52" t="s">
        <v>10</v>
      </c>
      <c r="E647" s="52" t="s">
        <v>311</v>
      </c>
      <c r="F647" s="121" t="s">
        <v>2217</v>
      </c>
      <c r="G647" s="52" t="s">
        <v>950</v>
      </c>
      <c r="H647" s="71" t="s">
        <v>303</v>
      </c>
      <c r="I647" s="71" t="s">
        <v>271</v>
      </c>
      <c r="J647" s="122">
        <v>80000</v>
      </c>
      <c r="K647" s="249" t="s">
        <v>137</v>
      </c>
      <c r="L647" s="78"/>
      <c r="M647" s="78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>
        <v>7014275952</v>
      </c>
      <c r="AB647" s="19"/>
      <c r="AC647" s="19"/>
      <c r="AD647" s="19"/>
      <c r="AE647" s="52" t="s">
        <v>3850</v>
      </c>
      <c r="AF647" s="52" t="s">
        <v>3173</v>
      </c>
      <c r="AG647" s="52" t="s">
        <v>3544</v>
      </c>
      <c r="AH647" s="52" t="s">
        <v>3472</v>
      </c>
      <c r="AI647" s="52" t="s">
        <v>2456</v>
      </c>
      <c r="AJ647" s="52"/>
      <c r="AK647" s="52" t="s">
        <v>1435</v>
      </c>
      <c r="AL647" s="52" t="s">
        <v>1571</v>
      </c>
      <c r="AM647" s="52" t="s">
        <v>3553</v>
      </c>
      <c r="AN647" s="119">
        <v>78000</v>
      </c>
      <c r="AO647" s="119"/>
      <c r="AP647" s="119">
        <f t="shared" si="22"/>
        <v>2000</v>
      </c>
      <c r="AQ647" s="48">
        <v>23079</v>
      </c>
      <c r="AR647" s="48">
        <v>23082</v>
      </c>
      <c r="AS647" s="48">
        <v>23110</v>
      </c>
      <c r="AT647" s="48">
        <v>23111</v>
      </c>
      <c r="AU647" s="48">
        <v>23118</v>
      </c>
      <c r="AV647" s="17">
        <v>80000</v>
      </c>
      <c r="AW647" s="19"/>
      <c r="AX647" s="126"/>
    </row>
    <row r="648" spans="1:50" s="123" customFormat="1" ht="72" hidden="1" x14ac:dyDescent="0.2">
      <c r="A648" s="52" t="s">
        <v>49</v>
      </c>
      <c r="B648" s="52" t="s">
        <v>277</v>
      </c>
      <c r="C648" s="52" t="s">
        <v>276</v>
      </c>
      <c r="D648" s="52" t="s">
        <v>10</v>
      </c>
      <c r="E648" s="52" t="s">
        <v>311</v>
      </c>
      <c r="F648" s="121" t="s">
        <v>2218</v>
      </c>
      <c r="G648" s="52" t="s">
        <v>951</v>
      </c>
      <c r="H648" s="71" t="s">
        <v>303</v>
      </c>
      <c r="I648" s="71" t="s">
        <v>271</v>
      </c>
      <c r="J648" s="122">
        <v>89000</v>
      </c>
      <c r="K648" s="249" t="s">
        <v>137</v>
      </c>
      <c r="L648" s="78"/>
      <c r="M648" s="78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>
        <v>7014275952</v>
      </c>
      <c r="AB648" s="19"/>
      <c r="AC648" s="19"/>
      <c r="AD648" s="19"/>
      <c r="AE648" s="52" t="s">
        <v>3850</v>
      </c>
      <c r="AF648" s="52" t="s">
        <v>3173</v>
      </c>
      <c r="AG648" s="52" t="s">
        <v>3544</v>
      </c>
      <c r="AH648" s="52" t="s">
        <v>3472</v>
      </c>
      <c r="AI648" s="52" t="s">
        <v>2456</v>
      </c>
      <c r="AJ648" s="52"/>
      <c r="AK648" s="52" t="s">
        <v>1435</v>
      </c>
      <c r="AL648" s="52" t="s">
        <v>1571</v>
      </c>
      <c r="AM648" s="52" t="s">
        <v>3553</v>
      </c>
      <c r="AN648" s="122">
        <v>89000</v>
      </c>
      <c r="AO648" s="119"/>
      <c r="AP648" s="119">
        <f t="shared" si="22"/>
        <v>0</v>
      </c>
      <c r="AQ648" s="48">
        <v>23079</v>
      </c>
      <c r="AR648" s="48">
        <v>23082</v>
      </c>
      <c r="AS648" s="48">
        <v>23110</v>
      </c>
      <c r="AT648" s="48">
        <v>23111</v>
      </c>
      <c r="AU648" s="48">
        <v>23118</v>
      </c>
      <c r="AV648" s="17">
        <v>89000</v>
      </c>
      <c r="AW648" s="19"/>
      <c r="AX648" s="126"/>
    </row>
    <row r="649" spans="1:50" s="123" customFormat="1" ht="72" hidden="1" x14ac:dyDescent="0.2">
      <c r="A649" s="52" t="s">
        <v>49</v>
      </c>
      <c r="B649" s="52" t="s">
        <v>277</v>
      </c>
      <c r="C649" s="52" t="s">
        <v>276</v>
      </c>
      <c r="D649" s="52" t="s">
        <v>10</v>
      </c>
      <c r="E649" s="52" t="s">
        <v>311</v>
      </c>
      <c r="F649" s="121" t="s">
        <v>2219</v>
      </c>
      <c r="G649" s="52" t="s">
        <v>952</v>
      </c>
      <c r="H649" s="71" t="s">
        <v>459</v>
      </c>
      <c r="I649" s="71" t="s">
        <v>271</v>
      </c>
      <c r="J649" s="122">
        <v>50000</v>
      </c>
      <c r="K649" s="249" t="s">
        <v>137</v>
      </c>
      <c r="L649" s="78"/>
      <c r="M649" s="78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>
        <v>7014275952</v>
      </c>
      <c r="AB649" s="19"/>
      <c r="AC649" s="19"/>
      <c r="AD649" s="19"/>
      <c r="AE649" s="52" t="s">
        <v>3850</v>
      </c>
      <c r="AF649" s="52" t="s">
        <v>3173</v>
      </c>
      <c r="AG649" s="52" t="s">
        <v>3544</v>
      </c>
      <c r="AH649" s="52" t="s">
        <v>3472</v>
      </c>
      <c r="AI649" s="52" t="s">
        <v>2456</v>
      </c>
      <c r="AJ649" s="52"/>
      <c r="AK649" s="52" t="s">
        <v>1435</v>
      </c>
      <c r="AL649" s="52" t="s">
        <v>1571</v>
      </c>
      <c r="AM649" s="52" t="s">
        <v>3553</v>
      </c>
      <c r="AN649" s="119">
        <v>50000</v>
      </c>
      <c r="AO649" s="119"/>
      <c r="AP649" s="119">
        <f t="shared" si="22"/>
        <v>0</v>
      </c>
      <c r="AQ649" s="48">
        <v>23079</v>
      </c>
      <c r="AR649" s="48">
        <v>23082</v>
      </c>
      <c r="AS649" s="48">
        <v>23110</v>
      </c>
      <c r="AT649" s="48">
        <v>23111</v>
      </c>
      <c r="AU649" s="48">
        <v>23118</v>
      </c>
      <c r="AV649" s="17">
        <v>50000</v>
      </c>
      <c r="AW649" s="19"/>
      <c r="AX649" s="126"/>
    </row>
    <row r="650" spans="1:50" s="123" customFormat="1" ht="396" hidden="1" x14ac:dyDescent="0.2">
      <c r="A650" s="52" t="s">
        <v>49</v>
      </c>
      <c r="B650" s="52" t="s">
        <v>277</v>
      </c>
      <c r="C650" s="52" t="s">
        <v>17</v>
      </c>
      <c r="D650" s="52" t="s">
        <v>1566</v>
      </c>
      <c r="E650" s="52" t="s">
        <v>454</v>
      </c>
      <c r="F650" s="121" t="s">
        <v>2462</v>
      </c>
      <c r="G650" s="52" t="s">
        <v>1113</v>
      </c>
      <c r="H650" s="71" t="s">
        <v>270</v>
      </c>
      <c r="I650" s="71" t="s">
        <v>631</v>
      </c>
      <c r="J650" s="122">
        <v>45827400</v>
      </c>
      <c r="K650" s="249" t="s">
        <v>137</v>
      </c>
      <c r="L650" s="78"/>
      <c r="M650" s="78"/>
      <c r="N650" s="52"/>
      <c r="O650" s="71" t="s">
        <v>1436</v>
      </c>
      <c r="P650" s="149">
        <v>241569</v>
      </c>
      <c r="Q650" s="54" t="s">
        <v>1437</v>
      </c>
      <c r="R650" s="71">
        <v>3</v>
      </c>
      <c r="S650" s="52" t="s">
        <v>116</v>
      </c>
      <c r="T650" s="52"/>
      <c r="U650" s="52"/>
      <c r="V650" s="72" t="s">
        <v>1438</v>
      </c>
      <c r="W650" s="21">
        <v>101895000</v>
      </c>
      <c r="X650" s="71">
        <v>22</v>
      </c>
      <c r="Y650" s="52" t="s">
        <v>3984</v>
      </c>
      <c r="Z650" s="52" t="s">
        <v>3181</v>
      </c>
      <c r="AA650" s="71">
        <v>7011385495</v>
      </c>
      <c r="AB650" s="52" t="s">
        <v>3851</v>
      </c>
      <c r="AC650" s="52" t="s">
        <v>3183</v>
      </c>
      <c r="AD650" s="52" t="s">
        <v>3184</v>
      </c>
      <c r="AE650" s="56" t="s">
        <v>3852</v>
      </c>
      <c r="AF650" s="54" t="s">
        <v>3185</v>
      </c>
      <c r="AG650" s="54" t="s">
        <v>3545</v>
      </c>
      <c r="AH650" s="54" t="s">
        <v>3484</v>
      </c>
      <c r="AI650" s="54" t="s">
        <v>3484</v>
      </c>
      <c r="AJ650" s="54"/>
      <c r="AK650" s="54" t="s">
        <v>1440</v>
      </c>
      <c r="AL650" s="54" t="s">
        <v>1572</v>
      </c>
      <c r="AM650" s="52" t="s">
        <v>3552</v>
      </c>
      <c r="AN650" s="119"/>
      <c r="AO650" s="119">
        <f>10189500+17322150</f>
        <v>27511650</v>
      </c>
      <c r="AP650" s="119">
        <f t="shared" si="22"/>
        <v>18315750</v>
      </c>
      <c r="AQ650" s="391">
        <v>241569</v>
      </c>
      <c r="AR650" s="48">
        <v>23082</v>
      </c>
      <c r="AS650" s="19" t="s">
        <v>1441</v>
      </c>
      <c r="AT650" s="19" t="s">
        <v>1439</v>
      </c>
      <c r="AU650" s="19" t="s">
        <v>1442</v>
      </c>
      <c r="AV650" s="392" t="s">
        <v>3191</v>
      </c>
      <c r="AW650" s="19"/>
      <c r="AX650" s="390"/>
    </row>
    <row r="651" spans="1:50" s="123" customFormat="1" ht="108" hidden="1" x14ac:dyDescent="0.2">
      <c r="A651" s="52" t="s">
        <v>49</v>
      </c>
      <c r="B651" s="52" t="s">
        <v>277</v>
      </c>
      <c r="C651" s="52" t="s">
        <v>17</v>
      </c>
      <c r="D651" s="52" t="s">
        <v>34</v>
      </c>
      <c r="E651" s="52" t="s">
        <v>454</v>
      </c>
      <c r="F651" s="121" t="s">
        <v>2220</v>
      </c>
      <c r="G651" s="52" t="s">
        <v>1133</v>
      </c>
      <c r="H651" s="71" t="s">
        <v>270</v>
      </c>
      <c r="I651" s="71" t="s">
        <v>1122</v>
      </c>
      <c r="J651" s="122">
        <v>1800000</v>
      </c>
      <c r="K651" s="249" t="s">
        <v>137</v>
      </c>
      <c r="L651" s="78"/>
      <c r="M651" s="78"/>
      <c r="N651" s="52"/>
      <c r="O651" s="52" t="s">
        <v>1443</v>
      </c>
      <c r="P651" s="81">
        <v>242250</v>
      </c>
      <c r="Q651" s="81" t="s">
        <v>3186</v>
      </c>
      <c r="R651" s="71">
        <v>2</v>
      </c>
      <c r="S651" s="52" t="s">
        <v>65</v>
      </c>
      <c r="T651" s="52"/>
      <c r="U651" s="52"/>
      <c r="V651" s="72" t="s">
        <v>3187</v>
      </c>
      <c r="W651" s="122">
        <v>1800000</v>
      </c>
      <c r="X651" s="71">
        <v>3</v>
      </c>
      <c r="Y651" s="326" t="s">
        <v>3834</v>
      </c>
      <c r="Z651" s="327" t="s">
        <v>3835</v>
      </c>
      <c r="AA651" s="71">
        <v>7014275763</v>
      </c>
      <c r="AB651" s="52"/>
      <c r="AC651" s="52"/>
      <c r="AD651" s="82"/>
      <c r="AE651" s="52" t="s">
        <v>3853</v>
      </c>
      <c r="AF651" s="54" t="s">
        <v>3482</v>
      </c>
      <c r="AG651" s="54" t="s">
        <v>3541</v>
      </c>
      <c r="AH651" s="52" t="s">
        <v>3470</v>
      </c>
      <c r="AI651" s="52" t="s">
        <v>2456</v>
      </c>
      <c r="AJ651" s="52"/>
      <c r="AK651" s="52" t="s">
        <v>1435</v>
      </c>
      <c r="AL651" s="52" t="s">
        <v>1571</v>
      </c>
      <c r="AM651" s="52" t="s">
        <v>3553</v>
      </c>
      <c r="AN651" s="122">
        <v>1800000</v>
      </c>
      <c r="AO651" s="119"/>
      <c r="AP651" s="119">
        <f t="shared" si="22"/>
        <v>0</v>
      </c>
      <c r="AQ651" s="48">
        <v>23079</v>
      </c>
      <c r="AR651" s="48">
        <v>23082</v>
      </c>
      <c r="AS651" s="390" t="s">
        <v>1444</v>
      </c>
      <c r="AT651" s="390" t="s">
        <v>1445</v>
      </c>
      <c r="AU651" s="390" t="s">
        <v>3192</v>
      </c>
      <c r="AV651" s="390" t="s">
        <v>3193</v>
      </c>
      <c r="AW651" s="19"/>
      <c r="AX651" s="126"/>
    </row>
    <row r="652" spans="1:50" s="123" customFormat="1" ht="72" x14ac:dyDescent="0.2">
      <c r="A652" s="52" t="s">
        <v>50</v>
      </c>
      <c r="B652" s="52" t="s">
        <v>277</v>
      </c>
      <c r="C652" s="52" t="s">
        <v>276</v>
      </c>
      <c r="D652" s="52" t="s">
        <v>11</v>
      </c>
      <c r="E652" s="52" t="s">
        <v>454</v>
      </c>
      <c r="F652" s="121" t="s">
        <v>2221</v>
      </c>
      <c r="G652" s="52" t="s">
        <v>953</v>
      </c>
      <c r="H652" s="71" t="s">
        <v>270</v>
      </c>
      <c r="I652" s="71" t="s">
        <v>273</v>
      </c>
      <c r="J652" s="122">
        <v>11000</v>
      </c>
      <c r="K652" s="78"/>
      <c r="L652" s="78"/>
      <c r="M652" s="249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54" t="s">
        <v>3194</v>
      </c>
      <c r="AG652" s="54" t="s">
        <v>3541</v>
      </c>
      <c r="AH652" s="54" t="s">
        <v>3470</v>
      </c>
      <c r="AI652" s="52" t="s">
        <v>3467</v>
      </c>
      <c r="AJ652" s="52"/>
      <c r="AK652" s="54" t="s">
        <v>1446</v>
      </c>
      <c r="AL652" s="54" t="s">
        <v>1571</v>
      </c>
      <c r="AM652" s="52" t="s">
        <v>3553</v>
      </c>
      <c r="AN652" s="119"/>
      <c r="AO652" s="119"/>
      <c r="AP652" s="119">
        <f t="shared" si="22"/>
        <v>11000</v>
      </c>
      <c r="AQ652" s="198">
        <v>23131</v>
      </c>
      <c r="AR652" s="198">
        <v>23131</v>
      </c>
      <c r="AS652" s="18" t="s">
        <v>3864</v>
      </c>
      <c r="AT652" s="18" t="s">
        <v>3864</v>
      </c>
      <c r="AU652" s="18" t="s">
        <v>3865</v>
      </c>
      <c r="AV652" s="19"/>
      <c r="AW652" s="19"/>
      <c r="AX652" s="19"/>
    </row>
    <row r="653" spans="1:50" s="123" customFormat="1" ht="72" x14ac:dyDescent="0.2">
      <c r="A653" s="52" t="s">
        <v>50</v>
      </c>
      <c r="B653" s="52" t="s">
        <v>277</v>
      </c>
      <c r="C653" s="52" t="s">
        <v>276</v>
      </c>
      <c r="D653" s="52" t="s">
        <v>11</v>
      </c>
      <c r="E653" s="52" t="s">
        <v>454</v>
      </c>
      <c r="F653" s="121" t="s">
        <v>2222</v>
      </c>
      <c r="G653" s="52" t="s">
        <v>954</v>
      </c>
      <c r="H653" s="71" t="s">
        <v>269</v>
      </c>
      <c r="I653" s="71" t="s">
        <v>273</v>
      </c>
      <c r="J653" s="122">
        <v>26000</v>
      </c>
      <c r="K653" s="78"/>
      <c r="L653" s="78"/>
      <c r="M653" s="249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54" t="s">
        <v>3194</v>
      </c>
      <c r="AG653" s="54" t="s">
        <v>3541</v>
      </c>
      <c r="AH653" s="54" t="s">
        <v>3470</v>
      </c>
      <c r="AI653" s="52" t="s">
        <v>3467</v>
      </c>
      <c r="AJ653" s="52"/>
      <c r="AK653" s="54" t="s">
        <v>1446</v>
      </c>
      <c r="AL653" s="54" t="s">
        <v>1571</v>
      </c>
      <c r="AM653" s="52" t="s">
        <v>3553</v>
      </c>
      <c r="AN653" s="119"/>
      <c r="AO653" s="119"/>
      <c r="AP653" s="119">
        <f t="shared" si="22"/>
        <v>26000</v>
      </c>
      <c r="AQ653" s="198">
        <v>23131</v>
      </c>
      <c r="AR653" s="198">
        <v>23131</v>
      </c>
      <c r="AS653" s="18" t="s">
        <v>3864</v>
      </c>
      <c r="AT653" s="18" t="s">
        <v>3864</v>
      </c>
      <c r="AU653" s="18" t="s">
        <v>3865</v>
      </c>
      <c r="AV653" s="19"/>
      <c r="AW653" s="19"/>
      <c r="AX653" s="19"/>
    </row>
    <row r="654" spans="1:50" s="123" customFormat="1" ht="72" x14ac:dyDescent="0.2">
      <c r="A654" s="52" t="s">
        <v>50</v>
      </c>
      <c r="B654" s="52" t="s">
        <v>277</v>
      </c>
      <c r="C654" s="52" t="s">
        <v>276</v>
      </c>
      <c r="D654" s="52" t="s">
        <v>11</v>
      </c>
      <c r="E654" s="52" t="s">
        <v>454</v>
      </c>
      <c r="F654" s="121" t="s">
        <v>2223</v>
      </c>
      <c r="G654" s="52" t="s">
        <v>955</v>
      </c>
      <c r="H654" s="71" t="s">
        <v>270</v>
      </c>
      <c r="I654" s="71" t="s">
        <v>273</v>
      </c>
      <c r="J654" s="122">
        <v>14300</v>
      </c>
      <c r="K654" s="78"/>
      <c r="L654" s="78"/>
      <c r="M654" s="249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54" t="s">
        <v>3194</v>
      </c>
      <c r="AG654" s="54" t="s">
        <v>3541</v>
      </c>
      <c r="AH654" s="54" t="s">
        <v>3470</v>
      </c>
      <c r="AI654" s="52" t="s">
        <v>3467</v>
      </c>
      <c r="AJ654" s="52"/>
      <c r="AK654" s="54" t="s">
        <v>1446</v>
      </c>
      <c r="AL654" s="54" t="s">
        <v>1571</v>
      </c>
      <c r="AM654" s="52" t="s">
        <v>3553</v>
      </c>
      <c r="AN654" s="119"/>
      <c r="AO654" s="119"/>
      <c r="AP654" s="119">
        <f t="shared" si="22"/>
        <v>14300</v>
      </c>
      <c r="AQ654" s="198">
        <v>23131</v>
      </c>
      <c r="AR654" s="198">
        <v>23131</v>
      </c>
      <c r="AS654" s="18" t="s">
        <v>3864</v>
      </c>
      <c r="AT654" s="18" t="s">
        <v>3864</v>
      </c>
      <c r="AU654" s="18" t="s">
        <v>3865</v>
      </c>
      <c r="AV654" s="19"/>
      <c r="AW654" s="19"/>
      <c r="AX654" s="19"/>
    </row>
    <row r="655" spans="1:50" s="123" customFormat="1" ht="72" x14ac:dyDescent="0.2">
      <c r="A655" s="52" t="s">
        <v>50</v>
      </c>
      <c r="B655" s="52" t="s">
        <v>277</v>
      </c>
      <c r="C655" s="52" t="s">
        <v>276</v>
      </c>
      <c r="D655" s="52" t="s">
        <v>11</v>
      </c>
      <c r="E655" s="52" t="s">
        <v>454</v>
      </c>
      <c r="F655" s="121" t="s">
        <v>2224</v>
      </c>
      <c r="G655" s="52" t="s">
        <v>956</v>
      </c>
      <c r="H655" s="71" t="s">
        <v>270</v>
      </c>
      <c r="I655" s="71" t="s">
        <v>273</v>
      </c>
      <c r="J655" s="122">
        <v>24700</v>
      </c>
      <c r="K655" s="78"/>
      <c r="L655" s="78"/>
      <c r="M655" s="249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54" t="s">
        <v>3194</v>
      </c>
      <c r="AG655" s="54" t="s">
        <v>3541</v>
      </c>
      <c r="AH655" s="54" t="s">
        <v>3470</v>
      </c>
      <c r="AI655" s="52" t="s">
        <v>3467</v>
      </c>
      <c r="AJ655" s="52"/>
      <c r="AK655" s="54" t="s">
        <v>1446</v>
      </c>
      <c r="AL655" s="54" t="s">
        <v>1571</v>
      </c>
      <c r="AM655" s="52" t="s">
        <v>3553</v>
      </c>
      <c r="AN655" s="119"/>
      <c r="AO655" s="119"/>
      <c r="AP655" s="119">
        <f t="shared" si="22"/>
        <v>24700</v>
      </c>
      <c r="AQ655" s="198">
        <v>23131</v>
      </c>
      <c r="AR655" s="198">
        <v>23131</v>
      </c>
      <c r="AS655" s="18" t="s">
        <v>3864</v>
      </c>
      <c r="AT655" s="18" t="s">
        <v>3864</v>
      </c>
      <c r="AU655" s="18" t="s">
        <v>3865</v>
      </c>
      <c r="AV655" s="19"/>
      <c r="AW655" s="19"/>
      <c r="AX655" s="19"/>
    </row>
    <row r="656" spans="1:50" s="123" customFormat="1" ht="72" x14ac:dyDescent="0.2">
      <c r="A656" s="52" t="s">
        <v>50</v>
      </c>
      <c r="B656" s="52" t="s">
        <v>277</v>
      </c>
      <c r="C656" s="52" t="s">
        <v>276</v>
      </c>
      <c r="D656" s="52" t="s">
        <v>11</v>
      </c>
      <c r="E656" s="52" t="s">
        <v>454</v>
      </c>
      <c r="F656" s="121" t="s">
        <v>2225</v>
      </c>
      <c r="G656" s="52" t="s">
        <v>957</v>
      </c>
      <c r="H656" s="71" t="s">
        <v>270</v>
      </c>
      <c r="I656" s="71" t="s">
        <v>273</v>
      </c>
      <c r="J656" s="122">
        <v>28600</v>
      </c>
      <c r="K656" s="78"/>
      <c r="L656" s="78"/>
      <c r="M656" s="249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54" t="s">
        <v>3194</v>
      </c>
      <c r="AG656" s="54" t="s">
        <v>3541</v>
      </c>
      <c r="AH656" s="54" t="s">
        <v>3470</v>
      </c>
      <c r="AI656" s="52" t="s">
        <v>3467</v>
      </c>
      <c r="AJ656" s="52"/>
      <c r="AK656" s="54" t="s">
        <v>1446</v>
      </c>
      <c r="AL656" s="54" t="s">
        <v>1571</v>
      </c>
      <c r="AM656" s="52" t="s">
        <v>3553</v>
      </c>
      <c r="AN656" s="119"/>
      <c r="AO656" s="119"/>
      <c r="AP656" s="119">
        <f t="shared" si="22"/>
        <v>28600</v>
      </c>
      <c r="AQ656" s="198">
        <v>23131</v>
      </c>
      <c r="AR656" s="198">
        <v>23131</v>
      </c>
      <c r="AS656" s="18" t="s">
        <v>3864</v>
      </c>
      <c r="AT656" s="18" t="s">
        <v>3864</v>
      </c>
      <c r="AU656" s="18" t="s">
        <v>3865</v>
      </c>
      <c r="AV656" s="19"/>
      <c r="AW656" s="19"/>
      <c r="AX656" s="19"/>
    </row>
    <row r="657" spans="1:50" s="123" customFormat="1" ht="72" x14ac:dyDescent="0.2">
      <c r="A657" s="52" t="s">
        <v>50</v>
      </c>
      <c r="B657" s="52" t="s">
        <v>277</v>
      </c>
      <c r="C657" s="52" t="s">
        <v>276</v>
      </c>
      <c r="D657" s="52" t="s">
        <v>11</v>
      </c>
      <c r="E657" s="52" t="s">
        <v>454</v>
      </c>
      <c r="F657" s="121" t="s">
        <v>2226</v>
      </c>
      <c r="G657" s="52" t="s">
        <v>958</v>
      </c>
      <c r="H657" s="71" t="s">
        <v>269</v>
      </c>
      <c r="I657" s="71" t="s">
        <v>273</v>
      </c>
      <c r="J657" s="122">
        <v>62400</v>
      </c>
      <c r="K657" s="78"/>
      <c r="L657" s="78"/>
      <c r="M657" s="249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54" t="s">
        <v>3194</v>
      </c>
      <c r="AG657" s="54" t="s">
        <v>3541</v>
      </c>
      <c r="AH657" s="54" t="s">
        <v>3470</v>
      </c>
      <c r="AI657" s="52" t="s">
        <v>3467</v>
      </c>
      <c r="AJ657" s="52"/>
      <c r="AK657" s="54" t="s">
        <v>1446</v>
      </c>
      <c r="AL657" s="54" t="s">
        <v>1571</v>
      </c>
      <c r="AM657" s="52" t="s">
        <v>3553</v>
      </c>
      <c r="AN657" s="119"/>
      <c r="AO657" s="119"/>
      <c r="AP657" s="119">
        <f t="shared" si="22"/>
        <v>62400</v>
      </c>
      <c r="AQ657" s="198">
        <v>23131</v>
      </c>
      <c r="AR657" s="198">
        <v>23131</v>
      </c>
      <c r="AS657" s="18" t="s">
        <v>3864</v>
      </c>
      <c r="AT657" s="18" t="s">
        <v>3864</v>
      </c>
      <c r="AU657" s="18" t="s">
        <v>3865</v>
      </c>
      <c r="AV657" s="19"/>
      <c r="AW657" s="19"/>
      <c r="AX657" s="19"/>
    </row>
    <row r="658" spans="1:50" s="123" customFormat="1" ht="72" hidden="1" x14ac:dyDescent="0.2">
      <c r="A658" s="52" t="s">
        <v>50</v>
      </c>
      <c r="B658" s="52" t="s">
        <v>277</v>
      </c>
      <c r="C658" s="52" t="s">
        <v>276</v>
      </c>
      <c r="D658" s="52" t="s">
        <v>11</v>
      </c>
      <c r="E658" s="52" t="s">
        <v>454</v>
      </c>
      <c r="F658" s="121" t="s">
        <v>2227</v>
      </c>
      <c r="G658" s="52" t="s">
        <v>959</v>
      </c>
      <c r="H658" s="71" t="s">
        <v>317</v>
      </c>
      <c r="I658" s="71" t="s">
        <v>322</v>
      </c>
      <c r="J658" s="122">
        <v>25000</v>
      </c>
      <c r="K658" s="78"/>
      <c r="L658" s="78"/>
      <c r="M658" s="249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71" t="s">
        <v>3200</v>
      </c>
      <c r="AG658" s="54" t="s">
        <v>3544</v>
      </c>
      <c r="AH658" s="52" t="s">
        <v>2457</v>
      </c>
      <c r="AI658" s="52" t="s">
        <v>2457</v>
      </c>
      <c r="AJ658" s="52"/>
      <c r="AK658" s="54" t="s">
        <v>1450</v>
      </c>
      <c r="AL658" s="54" t="s">
        <v>1570</v>
      </c>
      <c r="AM658" s="52" t="s">
        <v>3552</v>
      </c>
      <c r="AN658" s="119"/>
      <c r="AO658" s="119">
        <v>23500</v>
      </c>
      <c r="AP658" s="119">
        <f t="shared" si="22"/>
        <v>1500</v>
      </c>
      <c r="AQ658" s="189"/>
      <c r="AR658" s="189"/>
      <c r="AS658" s="18"/>
      <c r="AT658" s="18"/>
      <c r="AU658" s="18"/>
      <c r="AV658" s="74">
        <v>23500</v>
      </c>
      <c r="AW658" s="17">
        <v>1500</v>
      </c>
      <c r="AX658" s="19"/>
    </row>
    <row r="659" spans="1:50" s="123" customFormat="1" ht="72" hidden="1" x14ac:dyDescent="0.2">
      <c r="A659" s="52" t="s">
        <v>50</v>
      </c>
      <c r="B659" s="52" t="s">
        <v>277</v>
      </c>
      <c r="C659" s="52" t="s">
        <v>276</v>
      </c>
      <c r="D659" s="52" t="s">
        <v>11</v>
      </c>
      <c r="E659" s="52" t="s">
        <v>454</v>
      </c>
      <c r="F659" s="121" t="s">
        <v>2228</v>
      </c>
      <c r="G659" s="52" t="s">
        <v>960</v>
      </c>
      <c r="H659" s="71" t="s">
        <v>896</v>
      </c>
      <c r="I659" s="71" t="s">
        <v>268</v>
      </c>
      <c r="J659" s="122">
        <v>120000</v>
      </c>
      <c r="K659" s="78"/>
      <c r="L659" s="78"/>
      <c r="M659" s="249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 t="s">
        <v>3854</v>
      </c>
      <c r="AC659" s="42">
        <v>23108</v>
      </c>
      <c r="AD659" s="19"/>
      <c r="AE659" s="18" t="s">
        <v>3242</v>
      </c>
      <c r="AF659" s="71" t="s">
        <v>3208</v>
      </c>
      <c r="AG659" s="52" t="s">
        <v>3544</v>
      </c>
      <c r="AH659" s="54" t="s">
        <v>3472</v>
      </c>
      <c r="AI659" s="54" t="s">
        <v>2456</v>
      </c>
      <c r="AJ659" s="54"/>
      <c r="AK659" s="54" t="s">
        <v>1446</v>
      </c>
      <c r="AL659" s="54" t="s">
        <v>1571</v>
      </c>
      <c r="AM659" s="52" t="s">
        <v>3553</v>
      </c>
      <c r="AN659" s="119">
        <v>114000</v>
      </c>
      <c r="AO659" s="119"/>
      <c r="AP659" s="119">
        <f t="shared" si="22"/>
        <v>6000</v>
      </c>
      <c r="AQ659" s="189"/>
      <c r="AR659" s="189"/>
      <c r="AS659" s="18" t="s">
        <v>3207</v>
      </c>
      <c r="AT659" s="18" t="s">
        <v>3207</v>
      </c>
      <c r="AU659" s="18" t="s">
        <v>3241</v>
      </c>
      <c r="AV659" s="19"/>
      <c r="AW659" s="19"/>
      <c r="AX659" s="19"/>
    </row>
    <row r="660" spans="1:50" s="123" customFormat="1" ht="72" hidden="1" x14ac:dyDescent="0.2">
      <c r="A660" s="52" t="s">
        <v>50</v>
      </c>
      <c r="B660" s="52" t="s">
        <v>277</v>
      </c>
      <c r="C660" s="52" t="s">
        <v>276</v>
      </c>
      <c r="D660" s="52" t="s">
        <v>11</v>
      </c>
      <c r="E660" s="52" t="s">
        <v>454</v>
      </c>
      <c r="F660" s="121" t="s">
        <v>2229</v>
      </c>
      <c r="G660" s="52" t="s">
        <v>961</v>
      </c>
      <c r="H660" s="71" t="s">
        <v>459</v>
      </c>
      <c r="I660" s="71" t="s">
        <v>268</v>
      </c>
      <c r="J660" s="122">
        <v>24000</v>
      </c>
      <c r="K660" s="78"/>
      <c r="L660" s="78"/>
      <c r="M660" s="249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 t="s">
        <v>3854</v>
      </c>
      <c r="AC660" s="42">
        <v>23108</v>
      </c>
      <c r="AD660" s="19"/>
      <c r="AE660" s="18" t="s">
        <v>3242</v>
      </c>
      <c r="AF660" s="71" t="s">
        <v>3208</v>
      </c>
      <c r="AG660" s="52" t="s">
        <v>3544</v>
      </c>
      <c r="AH660" s="54" t="s">
        <v>3472</v>
      </c>
      <c r="AI660" s="54" t="s">
        <v>2456</v>
      </c>
      <c r="AJ660" s="54"/>
      <c r="AK660" s="54" t="s">
        <v>1446</v>
      </c>
      <c r="AL660" s="54" t="s">
        <v>1571</v>
      </c>
      <c r="AM660" s="52" t="s">
        <v>3553</v>
      </c>
      <c r="AN660" s="122">
        <v>24000</v>
      </c>
      <c r="AO660" s="119"/>
      <c r="AP660" s="119">
        <f t="shared" si="22"/>
        <v>0</v>
      </c>
      <c r="AQ660" s="189"/>
      <c r="AR660" s="189"/>
      <c r="AS660" s="18" t="s">
        <v>3207</v>
      </c>
      <c r="AT660" s="18" t="s">
        <v>3207</v>
      </c>
      <c r="AU660" s="18" t="s">
        <v>3241</v>
      </c>
      <c r="AV660" s="19"/>
      <c r="AW660" s="19"/>
      <c r="AX660" s="19"/>
    </row>
    <row r="661" spans="1:50" s="123" customFormat="1" ht="72" hidden="1" x14ac:dyDescent="0.2">
      <c r="A661" s="52" t="s">
        <v>50</v>
      </c>
      <c r="B661" s="52" t="s">
        <v>277</v>
      </c>
      <c r="C661" s="52" t="s">
        <v>276</v>
      </c>
      <c r="D661" s="52" t="s">
        <v>11</v>
      </c>
      <c r="E661" s="52" t="s">
        <v>454</v>
      </c>
      <c r="F661" s="121" t="s">
        <v>2230</v>
      </c>
      <c r="G661" s="52" t="s">
        <v>962</v>
      </c>
      <c r="H661" s="71" t="s">
        <v>270</v>
      </c>
      <c r="I661" s="71" t="s">
        <v>271</v>
      </c>
      <c r="J661" s="122">
        <v>28000</v>
      </c>
      <c r="K661" s="78"/>
      <c r="L661" s="78"/>
      <c r="M661" s="249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71" t="s">
        <v>3200</v>
      </c>
      <c r="AG661" s="54" t="s">
        <v>3544</v>
      </c>
      <c r="AH661" s="52" t="s">
        <v>2457</v>
      </c>
      <c r="AI661" s="52" t="s">
        <v>2457</v>
      </c>
      <c r="AJ661" s="52"/>
      <c r="AK661" s="54" t="s">
        <v>1450</v>
      </c>
      <c r="AL661" s="54" t="s">
        <v>1570</v>
      </c>
      <c r="AM661" s="52" t="s">
        <v>3552</v>
      </c>
      <c r="AN661" s="119"/>
      <c r="AO661" s="119">
        <v>25700</v>
      </c>
      <c r="AP661" s="119">
        <f t="shared" si="22"/>
        <v>2300</v>
      </c>
      <c r="AQ661" s="189"/>
      <c r="AR661" s="189"/>
      <c r="AS661" s="18"/>
      <c r="AT661" s="18"/>
      <c r="AU661" s="18"/>
      <c r="AV661" s="17">
        <v>25700</v>
      </c>
      <c r="AW661" s="17">
        <v>2300</v>
      </c>
      <c r="AX661" s="19"/>
    </row>
    <row r="662" spans="1:50" s="123" customFormat="1" ht="72" hidden="1" x14ac:dyDescent="0.2">
      <c r="A662" s="52" t="s">
        <v>50</v>
      </c>
      <c r="B662" s="52" t="s">
        <v>277</v>
      </c>
      <c r="C662" s="52" t="s">
        <v>276</v>
      </c>
      <c r="D662" s="52" t="s">
        <v>11</v>
      </c>
      <c r="E662" s="52" t="s">
        <v>454</v>
      </c>
      <c r="F662" s="121" t="s">
        <v>2231</v>
      </c>
      <c r="G662" s="52" t="s">
        <v>963</v>
      </c>
      <c r="H662" s="71" t="s">
        <v>270</v>
      </c>
      <c r="I662" s="71" t="s">
        <v>273</v>
      </c>
      <c r="J662" s="122">
        <v>12000</v>
      </c>
      <c r="K662" s="78"/>
      <c r="L662" s="78"/>
      <c r="M662" s="249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71" t="s">
        <v>3208</v>
      </c>
      <c r="AG662" s="52" t="s">
        <v>3544</v>
      </c>
      <c r="AH662" s="54" t="s">
        <v>3472</v>
      </c>
      <c r="AI662" s="54" t="s">
        <v>2456</v>
      </c>
      <c r="AJ662" s="54"/>
      <c r="AK662" s="54" t="s">
        <v>1446</v>
      </c>
      <c r="AL662" s="54" t="s">
        <v>1571</v>
      </c>
      <c r="AM662" s="52" t="s">
        <v>3553</v>
      </c>
      <c r="AN662" s="119">
        <v>11900</v>
      </c>
      <c r="AO662" s="119"/>
      <c r="AP662" s="119">
        <f t="shared" si="22"/>
        <v>100</v>
      </c>
      <c r="AQ662" s="189"/>
      <c r="AR662" s="189"/>
      <c r="AS662" s="18" t="s">
        <v>3216</v>
      </c>
      <c r="AT662" s="18" t="s">
        <v>3216</v>
      </c>
      <c r="AU662" s="18" t="s">
        <v>3272</v>
      </c>
      <c r="AV662" s="19"/>
      <c r="AW662" s="19"/>
      <c r="AX662" s="19"/>
    </row>
    <row r="663" spans="1:50" s="123" customFormat="1" ht="72" hidden="1" x14ac:dyDescent="0.2">
      <c r="A663" s="52" t="s">
        <v>50</v>
      </c>
      <c r="B663" s="52" t="s">
        <v>277</v>
      </c>
      <c r="C663" s="52" t="s">
        <v>276</v>
      </c>
      <c r="D663" s="52" t="s">
        <v>11</v>
      </c>
      <c r="E663" s="52" t="s">
        <v>454</v>
      </c>
      <c r="F663" s="121" t="s">
        <v>2232</v>
      </c>
      <c r="G663" s="52" t="s">
        <v>964</v>
      </c>
      <c r="H663" s="71" t="s">
        <v>270</v>
      </c>
      <c r="I663" s="71" t="s">
        <v>273</v>
      </c>
      <c r="J663" s="122">
        <v>20000</v>
      </c>
      <c r="K663" s="78"/>
      <c r="L663" s="78"/>
      <c r="M663" s="249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71" t="s">
        <v>3208</v>
      </c>
      <c r="AG663" s="52" t="s">
        <v>3544</v>
      </c>
      <c r="AH663" s="54" t="s">
        <v>3472</v>
      </c>
      <c r="AI663" s="54" t="s">
        <v>2456</v>
      </c>
      <c r="AJ663" s="54"/>
      <c r="AK663" s="54" t="s">
        <v>1446</v>
      </c>
      <c r="AL663" s="54" t="s">
        <v>1571</v>
      </c>
      <c r="AM663" s="52" t="s">
        <v>3553</v>
      </c>
      <c r="AN663" s="119">
        <v>19900</v>
      </c>
      <c r="AO663" s="119"/>
      <c r="AP663" s="119">
        <f t="shared" si="22"/>
        <v>100</v>
      </c>
      <c r="AQ663" s="189"/>
      <c r="AR663" s="189"/>
      <c r="AS663" s="18" t="s">
        <v>3216</v>
      </c>
      <c r="AT663" s="18" t="s">
        <v>3216</v>
      </c>
      <c r="AU663" s="18" t="s">
        <v>3272</v>
      </c>
      <c r="AV663" s="19"/>
      <c r="AW663" s="19"/>
      <c r="AX663" s="19"/>
    </row>
    <row r="664" spans="1:50" s="123" customFormat="1" ht="72" hidden="1" x14ac:dyDescent="0.2">
      <c r="A664" s="52" t="s">
        <v>50</v>
      </c>
      <c r="B664" s="52" t="s">
        <v>277</v>
      </c>
      <c r="C664" s="52" t="s">
        <v>276</v>
      </c>
      <c r="D664" s="52" t="s">
        <v>11</v>
      </c>
      <c r="E664" s="52" t="s">
        <v>454</v>
      </c>
      <c r="F664" s="121" t="s">
        <v>2233</v>
      </c>
      <c r="G664" s="52" t="s">
        <v>965</v>
      </c>
      <c r="H664" s="71" t="s">
        <v>269</v>
      </c>
      <c r="I664" s="71" t="s">
        <v>273</v>
      </c>
      <c r="J664" s="122">
        <v>12000</v>
      </c>
      <c r="K664" s="78"/>
      <c r="L664" s="78"/>
      <c r="M664" s="249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8" t="s">
        <v>3854</v>
      </c>
      <c r="AC664" s="42">
        <v>23108</v>
      </c>
      <c r="AD664" s="19"/>
      <c r="AE664" s="18" t="s">
        <v>3242</v>
      </c>
      <c r="AF664" s="71" t="s">
        <v>3208</v>
      </c>
      <c r="AG664" s="52" t="s">
        <v>3544</v>
      </c>
      <c r="AH664" s="54" t="s">
        <v>3472</v>
      </c>
      <c r="AI664" s="54" t="s">
        <v>2456</v>
      </c>
      <c r="AJ664" s="54"/>
      <c r="AK664" s="54" t="s">
        <v>1446</v>
      </c>
      <c r="AL664" s="54" t="s">
        <v>1571</v>
      </c>
      <c r="AM664" s="52" t="s">
        <v>3553</v>
      </c>
      <c r="AN664" s="119">
        <v>11800</v>
      </c>
      <c r="AO664" s="119"/>
      <c r="AP664" s="119">
        <f t="shared" si="22"/>
        <v>200</v>
      </c>
      <c r="AQ664" s="189"/>
      <c r="AR664" s="189"/>
      <c r="AS664" s="18" t="s">
        <v>3207</v>
      </c>
      <c r="AT664" s="18" t="s">
        <v>3207</v>
      </c>
      <c r="AU664" s="18" t="s">
        <v>3241</v>
      </c>
      <c r="AV664" s="19"/>
      <c r="AW664" s="19"/>
      <c r="AX664" s="19"/>
    </row>
    <row r="665" spans="1:50" s="123" customFormat="1" ht="72" hidden="1" x14ac:dyDescent="0.2">
      <c r="A665" s="52" t="s">
        <v>50</v>
      </c>
      <c r="B665" s="52" t="s">
        <v>277</v>
      </c>
      <c r="C665" s="52" t="s">
        <v>276</v>
      </c>
      <c r="D665" s="52" t="s">
        <v>11</v>
      </c>
      <c r="E665" s="52" t="s">
        <v>454</v>
      </c>
      <c r="F665" s="121" t="s">
        <v>2234</v>
      </c>
      <c r="G665" s="52" t="s">
        <v>966</v>
      </c>
      <c r="H665" s="71" t="s">
        <v>270</v>
      </c>
      <c r="I665" s="71" t="s">
        <v>274</v>
      </c>
      <c r="J665" s="122">
        <v>25000</v>
      </c>
      <c r="K665" s="78"/>
      <c r="L665" s="78"/>
      <c r="M665" s="249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71" t="s">
        <v>3200</v>
      </c>
      <c r="AG665" s="54" t="s">
        <v>3544</v>
      </c>
      <c r="AH665" s="52" t="s">
        <v>2457</v>
      </c>
      <c r="AI665" s="52" t="s">
        <v>2457</v>
      </c>
      <c r="AJ665" s="52"/>
      <c r="AK665" s="54" t="s">
        <v>1450</v>
      </c>
      <c r="AL665" s="54" t="s">
        <v>1570</v>
      </c>
      <c r="AM665" s="52" t="s">
        <v>3552</v>
      </c>
      <c r="AN665" s="119"/>
      <c r="AO665" s="122">
        <v>25000</v>
      </c>
      <c r="AP665" s="119">
        <f t="shared" si="22"/>
        <v>0</v>
      </c>
      <c r="AQ665" s="189"/>
      <c r="AR665" s="189"/>
      <c r="AS665" s="18"/>
      <c r="AT665" s="18"/>
      <c r="AU665" s="18"/>
      <c r="AV665" s="74">
        <v>25000</v>
      </c>
      <c r="AW665" s="18" t="s">
        <v>1289</v>
      </c>
      <c r="AX665" s="19"/>
    </row>
    <row r="666" spans="1:50" s="123" customFormat="1" ht="72" hidden="1" x14ac:dyDescent="0.2">
      <c r="A666" s="52" t="s">
        <v>50</v>
      </c>
      <c r="B666" s="52" t="s">
        <v>277</v>
      </c>
      <c r="C666" s="52" t="s">
        <v>276</v>
      </c>
      <c r="D666" s="52" t="s">
        <v>11</v>
      </c>
      <c r="E666" s="52" t="s">
        <v>454</v>
      </c>
      <c r="F666" s="121" t="s">
        <v>2235</v>
      </c>
      <c r="G666" s="52" t="s">
        <v>967</v>
      </c>
      <c r="H666" s="71" t="s">
        <v>459</v>
      </c>
      <c r="I666" s="71" t="s">
        <v>268</v>
      </c>
      <c r="J666" s="122">
        <v>20000</v>
      </c>
      <c r="K666" s="78"/>
      <c r="L666" s="78"/>
      <c r="M666" s="249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8" t="s">
        <v>3854</v>
      </c>
      <c r="AC666" s="42">
        <v>23108</v>
      </c>
      <c r="AD666" s="19"/>
      <c r="AE666" s="18" t="s">
        <v>3242</v>
      </c>
      <c r="AF666" s="71" t="s">
        <v>3208</v>
      </c>
      <c r="AG666" s="52" t="s">
        <v>3544</v>
      </c>
      <c r="AH666" s="54" t="s">
        <v>3472</v>
      </c>
      <c r="AI666" s="54" t="s">
        <v>2456</v>
      </c>
      <c r="AJ666" s="54"/>
      <c r="AK666" s="54" t="s">
        <v>1446</v>
      </c>
      <c r="AL666" s="54" t="s">
        <v>1571</v>
      </c>
      <c r="AM666" s="52" t="s">
        <v>3553</v>
      </c>
      <c r="AN666" s="122">
        <v>20000</v>
      </c>
      <c r="AO666" s="119"/>
      <c r="AP666" s="119">
        <f t="shared" si="22"/>
        <v>0</v>
      </c>
      <c r="AQ666" s="189"/>
      <c r="AR666" s="189"/>
      <c r="AS666" s="18" t="s">
        <v>3207</v>
      </c>
      <c r="AT666" s="18" t="s">
        <v>3207</v>
      </c>
      <c r="AU666" s="18" t="s">
        <v>3241</v>
      </c>
      <c r="AV666" s="19"/>
      <c r="AW666" s="19"/>
      <c r="AX666" s="19"/>
    </row>
    <row r="667" spans="1:50" s="123" customFormat="1" ht="72" hidden="1" x14ac:dyDescent="0.2">
      <c r="A667" s="52" t="s">
        <v>50</v>
      </c>
      <c r="B667" s="52" t="s">
        <v>277</v>
      </c>
      <c r="C667" s="52" t="s">
        <v>276</v>
      </c>
      <c r="D667" s="52" t="s">
        <v>286</v>
      </c>
      <c r="E667" s="52" t="s">
        <v>454</v>
      </c>
      <c r="F667" s="121" t="s">
        <v>2236</v>
      </c>
      <c r="G667" s="52" t="s">
        <v>968</v>
      </c>
      <c r="H667" s="71" t="s">
        <v>317</v>
      </c>
      <c r="I667" s="71" t="s">
        <v>274</v>
      </c>
      <c r="J667" s="122">
        <v>237500</v>
      </c>
      <c r="K667" s="78"/>
      <c r="L667" s="78"/>
      <c r="M667" s="249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71" t="s">
        <v>3200</v>
      </c>
      <c r="AG667" s="54" t="s">
        <v>3544</v>
      </c>
      <c r="AH667" s="52" t="s">
        <v>2457</v>
      </c>
      <c r="AI667" s="52" t="s">
        <v>2457</v>
      </c>
      <c r="AJ667" s="52"/>
      <c r="AK667" s="54" t="s">
        <v>1450</v>
      </c>
      <c r="AL667" s="54" t="s">
        <v>1570</v>
      </c>
      <c r="AM667" s="52" t="s">
        <v>3552</v>
      </c>
      <c r="AN667" s="119"/>
      <c r="AO667" s="122">
        <v>237500</v>
      </c>
      <c r="AP667" s="119">
        <f t="shared" si="22"/>
        <v>0</v>
      </c>
      <c r="AQ667" s="189"/>
      <c r="AR667" s="189"/>
      <c r="AS667" s="18"/>
      <c r="AT667" s="18"/>
      <c r="AU667" s="18"/>
      <c r="AV667" s="17">
        <v>237500</v>
      </c>
      <c r="AW667" s="18" t="s">
        <v>1289</v>
      </c>
      <c r="AX667" s="19"/>
    </row>
    <row r="668" spans="1:50" s="123" customFormat="1" ht="72" hidden="1" x14ac:dyDescent="0.2">
      <c r="A668" s="52" t="s">
        <v>50</v>
      </c>
      <c r="B668" s="52" t="s">
        <v>277</v>
      </c>
      <c r="C668" s="52" t="s">
        <v>276</v>
      </c>
      <c r="D668" s="52" t="s">
        <v>13</v>
      </c>
      <c r="E668" s="52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249" t="s">
        <v>137</v>
      </c>
      <c r="L668" s="78"/>
      <c r="M668" s="78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71" t="s">
        <v>3200</v>
      </c>
      <c r="AG668" s="54" t="s">
        <v>3544</v>
      </c>
      <c r="AH668" s="52" t="s">
        <v>2457</v>
      </c>
      <c r="AI668" s="52" t="s">
        <v>2457</v>
      </c>
      <c r="AJ668" s="52"/>
      <c r="AK668" s="54" t="s">
        <v>1450</v>
      </c>
      <c r="AL668" s="54" t="s">
        <v>1570</v>
      </c>
      <c r="AM668" s="52" t="s">
        <v>3552</v>
      </c>
      <c r="AN668" s="119"/>
      <c r="AO668" s="119">
        <v>320000</v>
      </c>
      <c r="AP668" s="119">
        <f t="shared" si="22"/>
        <v>20000</v>
      </c>
      <c r="AQ668" s="189"/>
      <c r="AR668" s="189"/>
      <c r="AS668" s="18"/>
      <c r="AT668" s="18"/>
      <c r="AU668" s="18"/>
      <c r="AV668" s="74">
        <v>320000</v>
      </c>
      <c r="AW668" s="74">
        <v>20000</v>
      </c>
      <c r="AX668" s="19"/>
    </row>
    <row r="669" spans="1:50" s="123" customFormat="1" ht="72" hidden="1" x14ac:dyDescent="0.2">
      <c r="A669" s="52" t="s">
        <v>50</v>
      </c>
      <c r="B669" s="52" t="s">
        <v>277</v>
      </c>
      <c r="C669" s="52" t="s">
        <v>276</v>
      </c>
      <c r="D669" s="52" t="s">
        <v>13</v>
      </c>
      <c r="E669" s="52" t="s">
        <v>454</v>
      </c>
      <c r="F669" s="121" t="s">
        <v>2238</v>
      </c>
      <c r="G669" s="52" t="s">
        <v>970</v>
      </c>
      <c r="H669" s="71" t="s">
        <v>269</v>
      </c>
      <c r="I669" s="71" t="s">
        <v>271</v>
      </c>
      <c r="J669" s="122">
        <v>98000</v>
      </c>
      <c r="K669" s="249" t="s">
        <v>137</v>
      </c>
      <c r="L669" s="78"/>
      <c r="M669" s="78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71" t="s">
        <v>3200</v>
      </c>
      <c r="AG669" s="54" t="s">
        <v>3544</v>
      </c>
      <c r="AH669" s="52" t="s">
        <v>2457</v>
      </c>
      <c r="AI669" s="52" t="s">
        <v>2457</v>
      </c>
      <c r="AJ669" s="52"/>
      <c r="AK669" s="54" t="s">
        <v>1450</v>
      </c>
      <c r="AL669" s="54" t="s">
        <v>1570</v>
      </c>
      <c r="AM669" s="52" t="s">
        <v>3552</v>
      </c>
      <c r="AN669" s="119"/>
      <c r="AO669" s="122">
        <v>98000</v>
      </c>
      <c r="AP669" s="119">
        <f t="shared" si="22"/>
        <v>0</v>
      </c>
      <c r="AQ669" s="189"/>
      <c r="AR669" s="189"/>
      <c r="AS669" s="18"/>
      <c r="AT669" s="18"/>
      <c r="AU669" s="18"/>
      <c r="AV669" s="74">
        <v>98000</v>
      </c>
      <c r="AW669" s="18" t="s">
        <v>1289</v>
      </c>
      <c r="AX669" s="19"/>
    </row>
    <row r="670" spans="1:50" s="123" customFormat="1" ht="72" hidden="1" x14ac:dyDescent="0.2">
      <c r="A670" s="52" t="s">
        <v>50</v>
      </c>
      <c r="B670" s="52" t="s">
        <v>277</v>
      </c>
      <c r="C670" s="52" t="s">
        <v>276</v>
      </c>
      <c r="D670" s="52" t="s">
        <v>13</v>
      </c>
      <c r="E670" s="52" t="s">
        <v>454</v>
      </c>
      <c r="F670" s="121" t="s">
        <v>2239</v>
      </c>
      <c r="G670" s="52" t="s">
        <v>971</v>
      </c>
      <c r="H670" s="71" t="s">
        <v>269</v>
      </c>
      <c r="I670" s="71" t="s">
        <v>274</v>
      </c>
      <c r="J670" s="122">
        <v>120000</v>
      </c>
      <c r="K670" s="249" t="s">
        <v>137</v>
      </c>
      <c r="L670" s="78"/>
      <c r="M670" s="78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71" t="s">
        <v>3200</v>
      </c>
      <c r="AG670" s="54" t="s">
        <v>3544</v>
      </c>
      <c r="AH670" s="52" t="s">
        <v>2457</v>
      </c>
      <c r="AI670" s="52" t="s">
        <v>2457</v>
      </c>
      <c r="AJ670" s="52"/>
      <c r="AK670" s="54" t="s">
        <v>1450</v>
      </c>
      <c r="AL670" s="54" t="s">
        <v>1570</v>
      </c>
      <c r="AM670" s="52" t="s">
        <v>3552</v>
      </c>
      <c r="AN670" s="119"/>
      <c r="AO670" s="122">
        <v>120000</v>
      </c>
      <c r="AP670" s="119">
        <f t="shared" si="22"/>
        <v>0</v>
      </c>
      <c r="AQ670" s="189"/>
      <c r="AR670" s="189"/>
      <c r="AS670" s="18"/>
      <c r="AT670" s="18"/>
      <c r="AU670" s="18"/>
      <c r="AV670" s="74">
        <v>120000</v>
      </c>
      <c r="AW670" s="18" t="s">
        <v>1289</v>
      </c>
      <c r="AX670" s="19"/>
    </row>
    <row r="671" spans="1:50" s="123" customFormat="1" ht="72" hidden="1" x14ac:dyDescent="0.2">
      <c r="A671" s="52" t="s">
        <v>50</v>
      </c>
      <c r="B671" s="52" t="s">
        <v>277</v>
      </c>
      <c r="C671" s="52" t="s">
        <v>276</v>
      </c>
      <c r="D671" s="52" t="s">
        <v>13</v>
      </c>
      <c r="E671" s="52" t="s">
        <v>454</v>
      </c>
      <c r="F671" s="121" t="s">
        <v>2240</v>
      </c>
      <c r="G671" s="52" t="s">
        <v>972</v>
      </c>
      <c r="H671" s="71" t="s">
        <v>387</v>
      </c>
      <c r="I671" s="71" t="s">
        <v>273</v>
      </c>
      <c r="J671" s="122">
        <v>360000</v>
      </c>
      <c r="K671" s="249" t="s">
        <v>137</v>
      </c>
      <c r="L671" s="78"/>
      <c r="M671" s="78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71" t="s">
        <v>3200</v>
      </c>
      <c r="AG671" s="54" t="s">
        <v>3544</v>
      </c>
      <c r="AH671" s="52" t="s">
        <v>2457</v>
      </c>
      <c r="AI671" s="52" t="s">
        <v>2457</v>
      </c>
      <c r="AJ671" s="52"/>
      <c r="AK671" s="54" t="s">
        <v>1450</v>
      </c>
      <c r="AL671" s="54" t="s">
        <v>1570</v>
      </c>
      <c r="AM671" s="52" t="s">
        <v>3552</v>
      </c>
      <c r="AN671" s="119"/>
      <c r="AO671" s="122">
        <v>360000</v>
      </c>
      <c r="AP671" s="119">
        <f t="shared" si="22"/>
        <v>0</v>
      </c>
      <c r="AQ671" s="189"/>
      <c r="AR671" s="189"/>
      <c r="AS671" s="18"/>
      <c r="AT671" s="18"/>
      <c r="AU671" s="18"/>
      <c r="AV671" s="74">
        <v>360000</v>
      </c>
      <c r="AW671" s="18" t="s">
        <v>1289</v>
      </c>
      <c r="AX671" s="19"/>
    </row>
    <row r="672" spans="1:50" s="123" customFormat="1" ht="72" hidden="1" x14ac:dyDescent="0.2">
      <c r="A672" s="52" t="s">
        <v>50</v>
      </c>
      <c r="B672" s="52" t="s">
        <v>277</v>
      </c>
      <c r="C672" s="52" t="s">
        <v>276</v>
      </c>
      <c r="D672" s="52" t="s">
        <v>13</v>
      </c>
      <c r="E672" s="52" t="s">
        <v>454</v>
      </c>
      <c r="F672" s="121" t="s">
        <v>2241</v>
      </c>
      <c r="G672" s="52" t="s">
        <v>973</v>
      </c>
      <c r="H672" s="71" t="s">
        <v>319</v>
      </c>
      <c r="I672" s="71" t="s">
        <v>273</v>
      </c>
      <c r="J672" s="122">
        <v>320000</v>
      </c>
      <c r="K672" s="249" t="s">
        <v>137</v>
      </c>
      <c r="L672" s="78"/>
      <c r="M672" s="78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71" t="s">
        <v>3200</v>
      </c>
      <c r="AG672" s="54" t="s">
        <v>3544</v>
      </c>
      <c r="AH672" s="52" t="s">
        <v>2457</v>
      </c>
      <c r="AI672" s="52" t="s">
        <v>2457</v>
      </c>
      <c r="AJ672" s="52"/>
      <c r="AK672" s="54" t="s">
        <v>1450</v>
      </c>
      <c r="AL672" s="54" t="s">
        <v>1570</v>
      </c>
      <c r="AM672" s="52" t="s">
        <v>3552</v>
      </c>
      <c r="AN672" s="119"/>
      <c r="AO672" s="119">
        <v>282000</v>
      </c>
      <c r="AP672" s="119">
        <f t="shared" si="22"/>
        <v>38000</v>
      </c>
      <c r="AQ672" s="189"/>
      <c r="AR672" s="189"/>
      <c r="AS672" s="18"/>
      <c r="AT672" s="18"/>
      <c r="AU672" s="18"/>
      <c r="AV672" s="74">
        <v>282000</v>
      </c>
      <c r="AW672" s="74">
        <v>38000</v>
      </c>
      <c r="AX672" s="19"/>
    </row>
    <row r="673" spans="1:50" s="123" customFormat="1" ht="72" hidden="1" x14ac:dyDescent="0.2">
      <c r="A673" s="52" t="s">
        <v>50</v>
      </c>
      <c r="B673" s="52" t="s">
        <v>277</v>
      </c>
      <c r="C673" s="52" t="s">
        <v>276</v>
      </c>
      <c r="D673" s="52" t="s">
        <v>13</v>
      </c>
      <c r="E673" s="52" t="s">
        <v>454</v>
      </c>
      <c r="F673" s="121" t="s">
        <v>2242</v>
      </c>
      <c r="G673" s="52" t="s">
        <v>974</v>
      </c>
      <c r="H673" s="71" t="s">
        <v>319</v>
      </c>
      <c r="I673" s="71" t="s">
        <v>273</v>
      </c>
      <c r="J673" s="122">
        <v>120000</v>
      </c>
      <c r="K673" s="249" t="s">
        <v>137</v>
      </c>
      <c r="L673" s="78"/>
      <c r="M673" s="78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71" t="s">
        <v>3200</v>
      </c>
      <c r="AG673" s="54" t="s">
        <v>3544</v>
      </c>
      <c r="AH673" s="52" t="s">
        <v>2457</v>
      </c>
      <c r="AI673" s="52" t="s">
        <v>2457</v>
      </c>
      <c r="AJ673" s="52"/>
      <c r="AK673" s="54" t="s">
        <v>1450</v>
      </c>
      <c r="AL673" s="54" t="s">
        <v>1570</v>
      </c>
      <c r="AM673" s="52" t="s">
        <v>3552</v>
      </c>
      <c r="AN673" s="119"/>
      <c r="AO673" s="122">
        <v>120000</v>
      </c>
      <c r="AP673" s="119">
        <f t="shared" si="22"/>
        <v>0</v>
      </c>
      <c r="AQ673" s="189"/>
      <c r="AR673" s="189"/>
      <c r="AS673" s="18"/>
      <c r="AT673" s="18"/>
      <c r="AU673" s="18"/>
      <c r="AV673" s="74">
        <v>120000</v>
      </c>
      <c r="AW673" s="18" t="s">
        <v>1289</v>
      </c>
      <c r="AX673" s="19"/>
    </row>
    <row r="674" spans="1:50" s="123" customFormat="1" ht="72" hidden="1" x14ac:dyDescent="0.2">
      <c r="A674" s="52" t="s">
        <v>50</v>
      </c>
      <c r="B674" s="52" t="s">
        <v>277</v>
      </c>
      <c r="C674" s="52" t="s">
        <v>276</v>
      </c>
      <c r="D674" s="52" t="s">
        <v>18</v>
      </c>
      <c r="E674" s="52" t="s">
        <v>454</v>
      </c>
      <c r="F674" s="121" t="s">
        <v>2243</v>
      </c>
      <c r="G674" s="52" t="s">
        <v>975</v>
      </c>
      <c r="H674" s="71" t="s">
        <v>317</v>
      </c>
      <c r="I674" s="71" t="s">
        <v>274</v>
      </c>
      <c r="J674" s="122">
        <v>375000</v>
      </c>
      <c r="K674" s="249" t="s">
        <v>137</v>
      </c>
      <c r="L674" s="78"/>
      <c r="M674" s="78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71" t="s">
        <v>3200</v>
      </c>
      <c r="AG674" s="54" t="s">
        <v>3544</v>
      </c>
      <c r="AH674" s="52" t="s">
        <v>2457</v>
      </c>
      <c r="AI674" s="52" t="s">
        <v>2457</v>
      </c>
      <c r="AJ674" s="52"/>
      <c r="AK674" s="54" t="s">
        <v>1450</v>
      </c>
      <c r="AL674" s="54" t="s">
        <v>1570</v>
      </c>
      <c r="AM674" s="52" t="s">
        <v>3552</v>
      </c>
      <c r="AN674" s="119"/>
      <c r="AO674" s="119">
        <v>362250</v>
      </c>
      <c r="AP674" s="119">
        <f t="shared" si="22"/>
        <v>12750</v>
      </c>
      <c r="AQ674" s="189"/>
      <c r="AR674" s="189"/>
      <c r="AS674" s="18"/>
      <c r="AT674" s="18"/>
      <c r="AU674" s="18"/>
      <c r="AV674" s="74">
        <v>362250</v>
      </c>
      <c r="AW674" s="74">
        <v>12750</v>
      </c>
      <c r="AX674" s="19"/>
    </row>
    <row r="675" spans="1:50" s="123" customFormat="1" ht="72" hidden="1" x14ac:dyDescent="0.2">
      <c r="A675" s="52" t="s">
        <v>50</v>
      </c>
      <c r="B675" s="52" t="s">
        <v>277</v>
      </c>
      <c r="C675" s="52" t="s">
        <v>276</v>
      </c>
      <c r="D675" s="52" t="s">
        <v>18</v>
      </c>
      <c r="E675" s="52" t="s">
        <v>454</v>
      </c>
      <c r="F675" s="121" t="s">
        <v>2244</v>
      </c>
      <c r="G675" s="52" t="s">
        <v>976</v>
      </c>
      <c r="H675" s="71" t="s">
        <v>269</v>
      </c>
      <c r="I675" s="71" t="s">
        <v>271</v>
      </c>
      <c r="J675" s="122">
        <v>120000</v>
      </c>
      <c r="K675" s="249" t="s">
        <v>137</v>
      </c>
      <c r="L675" s="78"/>
      <c r="M675" s="78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71" t="s">
        <v>3200</v>
      </c>
      <c r="AG675" s="54" t="s">
        <v>3544</v>
      </c>
      <c r="AH675" s="52" t="s">
        <v>2457</v>
      </c>
      <c r="AI675" s="52" t="s">
        <v>2457</v>
      </c>
      <c r="AJ675" s="52"/>
      <c r="AK675" s="54" t="s">
        <v>1450</v>
      </c>
      <c r="AL675" s="54" t="s">
        <v>1570</v>
      </c>
      <c r="AM675" s="52" t="s">
        <v>3552</v>
      </c>
      <c r="AN675" s="119"/>
      <c r="AO675" s="119">
        <v>107283</v>
      </c>
      <c r="AP675" s="119">
        <f t="shared" si="22"/>
        <v>12717</v>
      </c>
      <c r="AQ675" s="189"/>
      <c r="AR675" s="189"/>
      <c r="AS675" s="18"/>
      <c r="AT675" s="18"/>
      <c r="AU675" s="18"/>
      <c r="AV675" s="74">
        <v>107283</v>
      </c>
      <c r="AW675" s="74">
        <v>12717</v>
      </c>
      <c r="AX675" s="19"/>
    </row>
    <row r="676" spans="1:50" s="123" customFormat="1" ht="72" hidden="1" x14ac:dyDescent="0.2">
      <c r="A676" s="52" t="s">
        <v>50</v>
      </c>
      <c r="B676" s="52" t="s">
        <v>277</v>
      </c>
      <c r="C676" s="52" t="s">
        <v>276</v>
      </c>
      <c r="D676" s="52" t="s">
        <v>18</v>
      </c>
      <c r="E676" s="52" t="s">
        <v>454</v>
      </c>
      <c r="F676" s="121" t="s">
        <v>2245</v>
      </c>
      <c r="G676" s="52" t="s">
        <v>977</v>
      </c>
      <c r="H676" s="71" t="s">
        <v>269</v>
      </c>
      <c r="I676" s="71" t="s">
        <v>273</v>
      </c>
      <c r="J676" s="122">
        <v>300000</v>
      </c>
      <c r="K676" s="249" t="s">
        <v>137</v>
      </c>
      <c r="L676" s="78"/>
      <c r="M676" s="78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71" t="s">
        <v>3200</v>
      </c>
      <c r="AG676" s="54" t="s">
        <v>3544</v>
      </c>
      <c r="AH676" s="52" t="s">
        <v>2457</v>
      </c>
      <c r="AI676" s="52" t="s">
        <v>2457</v>
      </c>
      <c r="AJ676" s="52"/>
      <c r="AK676" s="54" t="s">
        <v>1450</v>
      </c>
      <c r="AL676" s="54" t="s">
        <v>1570</v>
      </c>
      <c r="AM676" s="52" t="s">
        <v>3552</v>
      </c>
      <c r="AN676" s="119"/>
      <c r="AO676" s="119">
        <v>298801.5</v>
      </c>
      <c r="AP676" s="119">
        <f t="shared" si="22"/>
        <v>1198.5</v>
      </c>
      <c r="AQ676" s="189"/>
      <c r="AR676" s="189"/>
      <c r="AS676" s="18"/>
      <c r="AT676" s="18"/>
      <c r="AU676" s="18"/>
      <c r="AV676" s="50">
        <v>298801.5</v>
      </c>
      <c r="AW676" s="50">
        <v>1198.5</v>
      </c>
      <c r="AX676" s="19"/>
    </row>
    <row r="677" spans="1:50" s="123" customFormat="1" ht="90" hidden="1" x14ac:dyDescent="0.2">
      <c r="A677" s="52" t="s">
        <v>50</v>
      </c>
      <c r="B677" s="52" t="s">
        <v>277</v>
      </c>
      <c r="C677" s="52" t="s">
        <v>276</v>
      </c>
      <c r="D677" s="52" t="s">
        <v>18</v>
      </c>
      <c r="E677" s="52" t="s">
        <v>454</v>
      </c>
      <c r="F677" s="121" t="s">
        <v>2246</v>
      </c>
      <c r="G677" s="52" t="s">
        <v>978</v>
      </c>
      <c r="H677" s="71" t="s">
        <v>303</v>
      </c>
      <c r="I677" s="71" t="s">
        <v>273</v>
      </c>
      <c r="J677" s="122">
        <v>500000</v>
      </c>
      <c r="K677" s="249" t="s">
        <v>137</v>
      </c>
      <c r="L677" s="78"/>
      <c r="M677" s="78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71" t="s">
        <v>3200</v>
      </c>
      <c r="AG677" s="54" t="s">
        <v>3544</v>
      </c>
      <c r="AH677" s="52" t="s">
        <v>2457</v>
      </c>
      <c r="AI677" s="52" t="s">
        <v>2457</v>
      </c>
      <c r="AJ677" s="52"/>
      <c r="AK677" s="54" t="s">
        <v>1450</v>
      </c>
      <c r="AL677" s="54" t="s">
        <v>1570</v>
      </c>
      <c r="AM677" s="52" t="s">
        <v>3552</v>
      </c>
      <c r="AN677" s="119"/>
      <c r="AO677" s="122">
        <v>500000</v>
      </c>
      <c r="AP677" s="119">
        <f t="shared" si="22"/>
        <v>0</v>
      </c>
      <c r="AQ677" s="189"/>
      <c r="AR677" s="189"/>
      <c r="AS677" s="18"/>
      <c r="AT677" s="18"/>
      <c r="AU677" s="18"/>
      <c r="AV677" s="74">
        <v>500000</v>
      </c>
      <c r="AW677" s="18" t="s">
        <v>1289</v>
      </c>
      <c r="AX677" s="19"/>
    </row>
    <row r="678" spans="1:50" s="123" customFormat="1" ht="72" hidden="1" x14ac:dyDescent="0.2">
      <c r="A678" s="52" t="s">
        <v>50</v>
      </c>
      <c r="B678" s="52" t="s">
        <v>277</v>
      </c>
      <c r="C678" s="52" t="s">
        <v>276</v>
      </c>
      <c r="D678" s="52" t="s">
        <v>18</v>
      </c>
      <c r="E678" s="52" t="s">
        <v>454</v>
      </c>
      <c r="F678" s="121" t="s">
        <v>2247</v>
      </c>
      <c r="G678" s="52" t="s">
        <v>979</v>
      </c>
      <c r="H678" s="71" t="s">
        <v>272</v>
      </c>
      <c r="I678" s="71" t="s">
        <v>273</v>
      </c>
      <c r="J678" s="122">
        <v>144000</v>
      </c>
      <c r="K678" s="249" t="s">
        <v>137</v>
      </c>
      <c r="L678" s="78"/>
      <c r="M678" s="78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71" t="s">
        <v>3200</v>
      </c>
      <c r="AG678" s="54" t="s">
        <v>3544</v>
      </c>
      <c r="AH678" s="52" t="s">
        <v>2457</v>
      </c>
      <c r="AI678" s="52" t="s">
        <v>2457</v>
      </c>
      <c r="AJ678" s="52"/>
      <c r="AK678" s="54" t="s">
        <v>1450</v>
      </c>
      <c r="AL678" s="54" t="s">
        <v>1570</v>
      </c>
      <c r="AM678" s="52" t="s">
        <v>3552</v>
      </c>
      <c r="AN678" s="119"/>
      <c r="AO678" s="119">
        <v>131665.5</v>
      </c>
      <c r="AP678" s="119">
        <f t="shared" si="22"/>
        <v>12334.5</v>
      </c>
      <c r="AQ678" s="189"/>
      <c r="AR678" s="189"/>
      <c r="AS678" s="18"/>
      <c r="AT678" s="18"/>
      <c r="AU678" s="18"/>
      <c r="AV678" s="50">
        <v>131665.5</v>
      </c>
      <c r="AW678" s="50">
        <v>12334.5</v>
      </c>
      <c r="AX678" s="19"/>
    </row>
    <row r="679" spans="1:50" s="123" customFormat="1" ht="72" hidden="1" x14ac:dyDescent="0.2">
      <c r="A679" s="52" t="s">
        <v>50</v>
      </c>
      <c r="B679" s="52" t="s">
        <v>277</v>
      </c>
      <c r="C679" s="52" t="s">
        <v>276</v>
      </c>
      <c r="D679" s="52" t="s">
        <v>33</v>
      </c>
      <c r="E679" s="52" t="s">
        <v>454</v>
      </c>
      <c r="F679" s="121" t="s">
        <v>2248</v>
      </c>
      <c r="G679" s="52" t="s">
        <v>980</v>
      </c>
      <c r="H679" s="71" t="s">
        <v>501</v>
      </c>
      <c r="I679" s="71" t="s">
        <v>344</v>
      </c>
      <c r="J679" s="122">
        <v>128000</v>
      </c>
      <c r="K679" s="249" t="s">
        <v>137</v>
      </c>
      <c r="L679" s="78"/>
      <c r="M679" s="78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71" t="s">
        <v>3208</v>
      </c>
      <c r="AG679" s="52" t="s">
        <v>3544</v>
      </c>
      <c r="AH679" s="54" t="s">
        <v>3472</v>
      </c>
      <c r="AI679" s="54" t="s">
        <v>2456</v>
      </c>
      <c r="AJ679" s="54"/>
      <c r="AK679" s="54" t="s">
        <v>1450</v>
      </c>
      <c r="AL679" s="54" t="s">
        <v>1570</v>
      </c>
      <c r="AM679" s="52" t="s">
        <v>3553</v>
      </c>
      <c r="AN679" s="119">
        <v>120000</v>
      </c>
      <c r="AO679" s="119"/>
      <c r="AP679" s="119">
        <f t="shared" si="22"/>
        <v>8000</v>
      </c>
      <c r="AQ679" s="189"/>
      <c r="AR679" s="189"/>
      <c r="AS679" s="18" t="s">
        <v>3232</v>
      </c>
      <c r="AT679" s="18" t="s">
        <v>3232</v>
      </c>
      <c r="AU679" s="18" t="s">
        <v>3273</v>
      </c>
      <c r="AV679" s="19"/>
      <c r="AW679" s="19"/>
      <c r="AX679" s="19"/>
    </row>
    <row r="680" spans="1:50" s="123" customFormat="1" ht="72" hidden="1" x14ac:dyDescent="0.2">
      <c r="A680" s="52" t="s">
        <v>50</v>
      </c>
      <c r="B680" s="52" t="s">
        <v>277</v>
      </c>
      <c r="C680" s="52" t="s">
        <v>276</v>
      </c>
      <c r="D680" s="52" t="s">
        <v>33</v>
      </c>
      <c r="E680" s="52" t="s">
        <v>454</v>
      </c>
      <c r="F680" s="121" t="s">
        <v>2249</v>
      </c>
      <c r="G680" s="52" t="s">
        <v>981</v>
      </c>
      <c r="H680" s="71" t="s">
        <v>376</v>
      </c>
      <c r="I680" s="71" t="s">
        <v>274</v>
      </c>
      <c r="J680" s="122">
        <v>250000</v>
      </c>
      <c r="K680" s="249" t="s">
        <v>137</v>
      </c>
      <c r="L680" s="78"/>
      <c r="M680" s="78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71" t="s">
        <v>3208</v>
      </c>
      <c r="AG680" s="52" t="s">
        <v>3544</v>
      </c>
      <c r="AH680" s="54" t="s">
        <v>3472</v>
      </c>
      <c r="AI680" s="54" t="s">
        <v>2456</v>
      </c>
      <c r="AJ680" s="54"/>
      <c r="AK680" s="54" t="s">
        <v>1450</v>
      </c>
      <c r="AL680" s="54" t="s">
        <v>1570</v>
      </c>
      <c r="AM680" s="52" t="s">
        <v>3553</v>
      </c>
      <c r="AN680" s="119">
        <v>225000</v>
      </c>
      <c r="AO680" s="119"/>
      <c r="AP680" s="119">
        <f t="shared" si="22"/>
        <v>25000</v>
      </c>
      <c r="AQ680" s="189"/>
      <c r="AR680" s="189"/>
      <c r="AS680" s="18" t="s">
        <v>3232</v>
      </c>
      <c r="AT680" s="18" t="s">
        <v>3232</v>
      </c>
      <c r="AU680" s="18" t="s">
        <v>3273</v>
      </c>
      <c r="AV680" s="19"/>
      <c r="AW680" s="19"/>
      <c r="AX680" s="19"/>
    </row>
    <row r="681" spans="1:50" s="123" customFormat="1" ht="72" hidden="1" x14ac:dyDescent="0.2">
      <c r="A681" s="52" t="s">
        <v>50</v>
      </c>
      <c r="B681" s="52" t="s">
        <v>277</v>
      </c>
      <c r="C681" s="52" t="s">
        <v>276</v>
      </c>
      <c r="D681" s="52" t="s">
        <v>33</v>
      </c>
      <c r="E681" s="52" t="s">
        <v>454</v>
      </c>
      <c r="F681" s="121" t="s">
        <v>2250</v>
      </c>
      <c r="G681" s="52" t="s">
        <v>982</v>
      </c>
      <c r="H681" s="71" t="s">
        <v>387</v>
      </c>
      <c r="I681" s="71" t="s">
        <v>274</v>
      </c>
      <c r="J681" s="122">
        <v>156000</v>
      </c>
      <c r="K681" s="249" t="s">
        <v>137</v>
      </c>
      <c r="L681" s="78"/>
      <c r="M681" s="78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71" t="s">
        <v>3208</v>
      </c>
      <c r="AG681" s="52" t="s">
        <v>3544</v>
      </c>
      <c r="AH681" s="54" t="s">
        <v>3472</v>
      </c>
      <c r="AI681" s="54" t="s">
        <v>2456</v>
      </c>
      <c r="AJ681" s="54"/>
      <c r="AK681" s="54" t="s">
        <v>1450</v>
      </c>
      <c r="AL681" s="54" t="s">
        <v>1570</v>
      </c>
      <c r="AM681" s="52" t="s">
        <v>3553</v>
      </c>
      <c r="AN681" s="122">
        <v>156000</v>
      </c>
      <c r="AO681" s="119"/>
      <c r="AP681" s="119">
        <f t="shared" si="22"/>
        <v>0</v>
      </c>
      <c r="AQ681" s="189"/>
      <c r="AR681" s="189"/>
      <c r="AS681" s="18" t="s">
        <v>3232</v>
      </c>
      <c r="AT681" s="18" t="s">
        <v>3232</v>
      </c>
      <c r="AU681" s="18" t="s">
        <v>3273</v>
      </c>
      <c r="AV681" s="19"/>
      <c r="AW681" s="19"/>
      <c r="AX681" s="19"/>
    </row>
    <row r="682" spans="1:50" s="123" customFormat="1" ht="72" hidden="1" x14ac:dyDescent="0.2">
      <c r="A682" s="52" t="s">
        <v>50</v>
      </c>
      <c r="B682" s="52" t="s">
        <v>277</v>
      </c>
      <c r="C682" s="52" t="s">
        <v>276</v>
      </c>
      <c r="D682" s="52" t="s">
        <v>33</v>
      </c>
      <c r="E682" s="52" t="s">
        <v>454</v>
      </c>
      <c r="F682" s="121" t="s">
        <v>2251</v>
      </c>
      <c r="G682" s="52" t="s">
        <v>983</v>
      </c>
      <c r="H682" s="71" t="s">
        <v>387</v>
      </c>
      <c r="I682" s="71" t="s">
        <v>344</v>
      </c>
      <c r="J682" s="122">
        <v>208000</v>
      </c>
      <c r="K682" s="249" t="s">
        <v>137</v>
      </c>
      <c r="L682" s="78"/>
      <c r="M682" s="78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71" t="s">
        <v>3208</v>
      </c>
      <c r="AG682" s="52" t="s">
        <v>3544</v>
      </c>
      <c r="AH682" s="54" t="s">
        <v>3472</v>
      </c>
      <c r="AI682" s="54" t="s">
        <v>2456</v>
      </c>
      <c r="AJ682" s="54"/>
      <c r="AK682" s="54" t="s">
        <v>1450</v>
      </c>
      <c r="AL682" s="54" t="s">
        <v>1570</v>
      </c>
      <c r="AM682" s="52" t="s">
        <v>3553</v>
      </c>
      <c r="AN682" s="122">
        <v>208000</v>
      </c>
      <c r="AO682" s="119"/>
      <c r="AP682" s="119">
        <f t="shared" si="22"/>
        <v>0</v>
      </c>
      <c r="AQ682" s="189"/>
      <c r="AR682" s="189"/>
      <c r="AS682" s="18" t="s">
        <v>3232</v>
      </c>
      <c r="AT682" s="18" t="s">
        <v>3232</v>
      </c>
      <c r="AU682" s="18" t="s">
        <v>3273</v>
      </c>
      <c r="AV682" s="19"/>
      <c r="AW682" s="19"/>
      <c r="AX682" s="19"/>
    </row>
    <row r="683" spans="1:50" s="123" customFormat="1" ht="72" hidden="1" x14ac:dyDescent="0.2">
      <c r="A683" s="52" t="s">
        <v>50</v>
      </c>
      <c r="B683" s="52" t="s">
        <v>277</v>
      </c>
      <c r="C683" s="52" t="s">
        <v>276</v>
      </c>
      <c r="D683" s="52" t="s">
        <v>33</v>
      </c>
      <c r="E683" s="52" t="s">
        <v>454</v>
      </c>
      <c r="F683" s="121" t="s">
        <v>2252</v>
      </c>
      <c r="G683" s="52" t="s">
        <v>984</v>
      </c>
      <c r="H683" s="71" t="s">
        <v>269</v>
      </c>
      <c r="I683" s="71" t="s">
        <v>344</v>
      </c>
      <c r="J683" s="122">
        <v>80000</v>
      </c>
      <c r="K683" s="249" t="s">
        <v>137</v>
      </c>
      <c r="L683" s="78"/>
      <c r="M683" s="78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71" t="s">
        <v>3208</v>
      </c>
      <c r="AG683" s="52" t="s">
        <v>3544</v>
      </c>
      <c r="AH683" s="54" t="s">
        <v>3472</v>
      </c>
      <c r="AI683" s="54" t="s">
        <v>2456</v>
      </c>
      <c r="AJ683" s="54"/>
      <c r="AK683" s="54" t="s">
        <v>1450</v>
      </c>
      <c r="AL683" s="54" t="s">
        <v>1570</v>
      </c>
      <c r="AM683" s="52" t="s">
        <v>3553</v>
      </c>
      <c r="AN683" s="122">
        <v>80000</v>
      </c>
      <c r="AO683" s="119"/>
      <c r="AP683" s="119">
        <f t="shared" si="22"/>
        <v>0</v>
      </c>
      <c r="AQ683" s="189"/>
      <c r="AR683" s="189"/>
      <c r="AS683" s="18" t="s">
        <v>3232</v>
      </c>
      <c r="AT683" s="18" t="s">
        <v>3232</v>
      </c>
      <c r="AU683" s="18" t="s">
        <v>3273</v>
      </c>
      <c r="AV683" s="19"/>
      <c r="AW683" s="19"/>
      <c r="AX683" s="19"/>
    </row>
    <row r="684" spans="1:50" s="123" customFormat="1" ht="72" hidden="1" x14ac:dyDescent="0.2">
      <c r="A684" s="52" t="s">
        <v>50</v>
      </c>
      <c r="B684" s="52" t="s">
        <v>277</v>
      </c>
      <c r="C684" s="52" t="s">
        <v>276</v>
      </c>
      <c r="D684" s="52" t="s">
        <v>33</v>
      </c>
      <c r="E684" s="52" t="s">
        <v>454</v>
      </c>
      <c r="F684" s="121" t="s">
        <v>2253</v>
      </c>
      <c r="G684" s="52" t="s">
        <v>985</v>
      </c>
      <c r="H684" s="71" t="s">
        <v>387</v>
      </c>
      <c r="I684" s="71" t="s">
        <v>274</v>
      </c>
      <c r="J684" s="122">
        <v>168000</v>
      </c>
      <c r="K684" s="249" t="s">
        <v>137</v>
      </c>
      <c r="L684" s="78"/>
      <c r="M684" s="78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71" t="s">
        <v>3208</v>
      </c>
      <c r="AG684" s="52" t="s">
        <v>3544</v>
      </c>
      <c r="AH684" s="54" t="s">
        <v>3472</v>
      </c>
      <c r="AI684" s="54" t="s">
        <v>2456</v>
      </c>
      <c r="AJ684" s="54"/>
      <c r="AK684" s="54" t="s">
        <v>1450</v>
      </c>
      <c r="AL684" s="54" t="s">
        <v>1570</v>
      </c>
      <c r="AM684" s="52" t="s">
        <v>3553</v>
      </c>
      <c r="AN684" s="119">
        <v>158000</v>
      </c>
      <c r="AO684" s="119"/>
      <c r="AP684" s="119">
        <f t="shared" si="22"/>
        <v>10000</v>
      </c>
      <c r="AQ684" s="189"/>
      <c r="AR684" s="189"/>
      <c r="AS684" s="18" t="s">
        <v>3232</v>
      </c>
      <c r="AT684" s="18" t="s">
        <v>3232</v>
      </c>
      <c r="AU684" s="18" t="s">
        <v>3273</v>
      </c>
      <c r="AV684" s="19"/>
      <c r="AW684" s="19"/>
      <c r="AX684" s="19"/>
    </row>
    <row r="685" spans="1:50" s="123" customFormat="1" ht="72" hidden="1" x14ac:dyDescent="0.2">
      <c r="A685" s="52" t="s">
        <v>50</v>
      </c>
      <c r="B685" s="52" t="s">
        <v>277</v>
      </c>
      <c r="C685" s="52" t="s">
        <v>276</v>
      </c>
      <c r="D685" s="52" t="s">
        <v>33</v>
      </c>
      <c r="E685" s="52" t="s">
        <v>454</v>
      </c>
      <c r="F685" s="121" t="s">
        <v>2254</v>
      </c>
      <c r="G685" s="52" t="s">
        <v>986</v>
      </c>
      <c r="H685" s="71" t="s">
        <v>414</v>
      </c>
      <c r="I685" s="71" t="s">
        <v>274</v>
      </c>
      <c r="J685" s="122">
        <v>140000</v>
      </c>
      <c r="K685" s="249" t="s">
        <v>137</v>
      </c>
      <c r="L685" s="78"/>
      <c r="M685" s="78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71" t="s">
        <v>3208</v>
      </c>
      <c r="AG685" s="52" t="s">
        <v>3544</v>
      </c>
      <c r="AH685" s="54" t="s">
        <v>3472</v>
      </c>
      <c r="AI685" s="54" t="s">
        <v>2456</v>
      </c>
      <c r="AJ685" s="54"/>
      <c r="AK685" s="54" t="s">
        <v>1450</v>
      </c>
      <c r="AL685" s="54" t="s">
        <v>1570</v>
      </c>
      <c r="AM685" s="52" t="s">
        <v>3553</v>
      </c>
      <c r="AN685" s="122">
        <v>140000</v>
      </c>
      <c r="AO685" s="119"/>
      <c r="AP685" s="119">
        <f t="shared" si="22"/>
        <v>0</v>
      </c>
      <c r="AQ685" s="189"/>
      <c r="AR685" s="189"/>
      <c r="AS685" s="18" t="s">
        <v>3232</v>
      </c>
      <c r="AT685" s="18" t="s">
        <v>3232</v>
      </c>
      <c r="AU685" s="18" t="s">
        <v>3273</v>
      </c>
      <c r="AV685" s="19"/>
      <c r="AW685" s="19"/>
      <c r="AX685" s="19"/>
    </row>
    <row r="686" spans="1:50" s="123" customFormat="1" ht="72" hidden="1" x14ac:dyDescent="0.2">
      <c r="A686" s="52" t="s">
        <v>50</v>
      </c>
      <c r="B686" s="52" t="s">
        <v>277</v>
      </c>
      <c r="C686" s="52" t="s">
        <v>276</v>
      </c>
      <c r="D686" s="52" t="s">
        <v>33</v>
      </c>
      <c r="E686" s="52" t="s">
        <v>454</v>
      </c>
      <c r="F686" s="121" t="s">
        <v>2255</v>
      </c>
      <c r="G686" s="52" t="s">
        <v>987</v>
      </c>
      <c r="H686" s="71" t="s">
        <v>376</v>
      </c>
      <c r="I686" s="71" t="s">
        <v>274</v>
      </c>
      <c r="J686" s="122">
        <v>460000</v>
      </c>
      <c r="K686" s="249" t="s">
        <v>137</v>
      </c>
      <c r="L686" s="78"/>
      <c r="M686" s="78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71" t="s">
        <v>3208</v>
      </c>
      <c r="AG686" s="52" t="s">
        <v>3544</v>
      </c>
      <c r="AH686" s="54" t="s">
        <v>3472</v>
      </c>
      <c r="AI686" s="54" t="s">
        <v>2456</v>
      </c>
      <c r="AJ686" s="54"/>
      <c r="AK686" s="54" t="s">
        <v>1450</v>
      </c>
      <c r="AL686" s="54" t="s">
        <v>1570</v>
      </c>
      <c r="AM686" s="52" t="s">
        <v>3553</v>
      </c>
      <c r="AN686" s="119">
        <v>450000</v>
      </c>
      <c r="AO686" s="119"/>
      <c r="AP686" s="119">
        <f t="shared" si="22"/>
        <v>10000</v>
      </c>
      <c r="AQ686" s="189"/>
      <c r="AR686" s="189"/>
      <c r="AS686" s="18" t="s">
        <v>3232</v>
      </c>
      <c r="AT686" s="18" t="s">
        <v>3232</v>
      </c>
      <c r="AU686" s="18" t="s">
        <v>3273</v>
      </c>
      <c r="AV686" s="19"/>
      <c r="AW686" s="19"/>
      <c r="AX686" s="19"/>
    </row>
    <row r="687" spans="1:50" s="123" customFormat="1" ht="72" hidden="1" x14ac:dyDescent="0.2">
      <c r="A687" s="52" t="s">
        <v>50</v>
      </c>
      <c r="B687" s="52" t="s">
        <v>277</v>
      </c>
      <c r="C687" s="52" t="s">
        <v>276</v>
      </c>
      <c r="D687" s="52" t="s">
        <v>33</v>
      </c>
      <c r="E687" s="52" t="s">
        <v>454</v>
      </c>
      <c r="F687" s="121" t="s">
        <v>2256</v>
      </c>
      <c r="G687" s="52" t="s">
        <v>988</v>
      </c>
      <c r="H687" s="71" t="s">
        <v>599</v>
      </c>
      <c r="I687" s="71" t="s">
        <v>274</v>
      </c>
      <c r="J687" s="122">
        <v>120000</v>
      </c>
      <c r="K687" s="249" t="s">
        <v>137</v>
      </c>
      <c r="L687" s="78"/>
      <c r="M687" s="78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71" t="s">
        <v>3208</v>
      </c>
      <c r="AG687" s="52" t="s">
        <v>3544</v>
      </c>
      <c r="AH687" s="54" t="s">
        <v>3472</v>
      </c>
      <c r="AI687" s="54" t="s">
        <v>2456</v>
      </c>
      <c r="AJ687" s="54"/>
      <c r="AK687" s="54" t="s">
        <v>1450</v>
      </c>
      <c r="AL687" s="54" t="s">
        <v>1570</v>
      </c>
      <c r="AM687" s="52" t="s">
        <v>3553</v>
      </c>
      <c r="AN687" s="122">
        <v>120000</v>
      </c>
      <c r="AO687" s="119"/>
      <c r="AP687" s="119">
        <f t="shared" si="22"/>
        <v>0</v>
      </c>
      <c r="AQ687" s="189"/>
      <c r="AR687" s="189"/>
      <c r="AS687" s="18" t="s">
        <v>3232</v>
      </c>
      <c r="AT687" s="18" t="s">
        <v>3232</v>
      </c>
      <c r="AU687" s="18" t="s">
        <v>3273</v>
      </c>
      <c r="AV687" s="19"/>
      <c r="AW687" s="19"/>
      <c r="AX687" s="19"/>
    </row>
    <row r="688" spans="1:50" s="123" customFormat="1" ht="72" hidden="1" x14ac:dyDescent="0.2">
      <c r="A688" s="52" t="s">
        <v>50</v>
      </c>
      <c r="B688" s="52" t="s">
        <v>277</v>
      </c>
      <c r="C688" s="52" t="s">
        <v>276</v>
      </c>
      <c r="D688" s="52" t="s">
        <v>33</v>
      </c>
      <c r="E688" s="52" t="s">
        <v>454</v>
      </c>
      <c r="F688" s="121" t="s">
        <v>2257</v>
      </c>
      <c r="G688" s="52" t="s">
        <v>989</v>
      </c>
      <c r="H688" s="71" t="s">
        <v>340</v>
      </c>
      <c r="I688" s="71" t="s">
        <v>274</v>
      </c>
      <c r="J688" s="122">
        <v>900000</v>
      </c>
      <c r="K688" s="249" t="s">
        <v>137</v>
      </c>
      <c r="L688" s="78"/>
      <c r="M688" s="78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71" t="s">
        <v>3208</v>
      </c>
      <c r="AG688" s="52" t="s">
        <v>3544</v>
      </c>
      <c r="AH688" s="54" t="s">
        <v>3472</v>
      </c>
      <c r="AI688" s="54" t="s">
        <v>2456</v>
      </c>
      <c r="AJ688" s="54"/>
      <c r="AK688" s="54" t="s">
        <v>1450</v>
      </c>
      <c r="AL688" s="54" t="s">
        <v>1570</v>
      </c>
      <c r="AM688" s="52" t="s">
        <v>3553</v>
      </c>
      <c r="AN688" s="119">
        <v>876000</v>
      </c>
      <c r="AO688" s="119"/>
      <c r="AP688" s="119">
        <f t="shared" si="22"/>
        <v>24000</v>
      </c>
      <c r="AQ688" s="189"/>
      <c r="AR688" s="189"/>
      <c r="AS688" s="18" t="s">
        <v>3232</v>
      </c>
      <c r="AT688" s="18" t="s">
        <v>3232</v>
      </c>
      <c r="AU688" s="18" t="s">
        <v>3273</v>
      </c>
      <c r="AV688" s="19"/>
      <c r="AW688" s="19"/>
      <c r="AX688" s="19"/>
    </row>
    <row r="689" spans="1:50" s="123" customFormat="1" ht="72" hidden="1" x14ac:dyDescent="0.2">
      <c r="A689" s="52" t="s">
        <v>50</v>
      </c>
      <c r="B689" s="52" t="s">
        <v>277</v>
      </c>
      <c r="C689" s="52" t="s">
        <v>276</v>
      </c>
      <c r="D689" s="52" t="s">
        <v>33</v>
      </c>
      <c r="E689" s="52" t="s">
        <v>454</v>
      </c>
      <c r="F689" s="121" t="s">
        <v>2258</v>
      </c>
      <c r="G689" s="52" t="s">
        <v>990</v>
      </c>
      <c r="H689" s="71" t="s">
        <v>269</v>
      </c>
      <c r="I689" s="71" t="s">
        <v>275</v>
      </c>
      <c r="J689" s="122">
        <v>812000</v>
      </c>
      <c r="K689" s="249" t="s">
        <v>137</v>
      </c>
      <c r="L689" s="78"/>
      <c r="M689" s="78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71" t="s">
        <v>3208</v>
      </c>
      <c r="AG689" s="52" t="s">
        <v>3544</v>
      </c>
      <c r="AH689" s="54" t="s">
        <v>3472</v>
      </c>
      <c r="AI689" s="54" t="s">
        <v>2456</v>
      </c>
      <c r="AJ689" s="54"/>
      <c r="AK689" s="54" t="s">
        <v>1450</v>
      </c>
      <c r="AL689" s="54" t="s">
        <v>1570</v>
      </c>
      <c r="AM689" s="52" t="s">
        <v>3553</v>
      </c>
      <c r="AN689" s="119">
        <v>800000</v>
      </c>
      <c r="AO689" s="119"/>
      <c r="AP689" s="119">
        <f t="shared" si="22"/>
        <v>12000</v>
      </c>
      <c r="AQ689" s="189"/>
      <c r="AR689" s="189"/>
      <c r="AS689" s="18" t="s">
        <v>3232</v>
      </c>
      <c r="AT689" s="18" t="s">
        <v>3232</v>
      </c>
      <c r="AU689" s="18" t="s">
        <v>3273</v>
      </c>
      <c r="AV689" s="19"/>
      <c r="AW689" s="19"/>
      <c r="AX689" s="19"/>
    </row>
    <row r="690" spans="1:50" s="123" customFormat="1" ht="72" hidden="1" x14ac:dyDescent="0.2">
      <c r="A690" s="52" t="s">
        <v>50</v>
      </c>
      <c r="B690" s="52" t="s">
        <v>277</v>
      </c>
      <c r="C690" s="52" t="s">
        <v>276</v>
      </c>
      <c r="D690" s="52" t="s">
        <v>11</v>
      </c>
      <c r="E690" s="52" t="s">
        <v>310</v>
      </c>
      <c r="F690" s="121" t="s">
        <v>2259</v>
      </c>
      <c r="G690" s="52" t="s">
        <v>991</v>
      </c>
      <c r="H690" s="71" t="s">
        <v>270</v>
      </c>
      <c r="I690" s="71" t="s">
        <v>273</v>
      </c>
      <c r="J690" s="122">
        <v>7000</v>
      </c>
      <c r="K690" s="78"/>
      <c r="L690" s="78"/>
      <c r="M690" s="249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71" t="s">
        <v>3208</v>
      </c>
      <c r="AG690" s="52" t="s">
        <v>3544</v>
      </c>
      <c r="AH690" s="54" t="s">
        <v>3472</v>
      </c>
      <c r="AI690" s="54" t="s">
        <v>2456</v>
      </c>
      <c r="AJ690" s="54"/>
      <c r="AK690" s="54" t="s">
        <v>1446</v>
      </c>
      <c r="AL690" s="54" t="s">
        <v>1571</v>
      </c>
      <c r="AM690" s="52" t="s">
        <v>3553</v>
      </c>
      <c r="AN690" s="122">
        <v>7000</v>
      </c>
      <c r="AO690" s="119"/>
      <c r="AP690" s="119">
        <f t="shared" si="22"/>
        <v>0</v>
      </c>
      <c r="AQ690" s="189"/>
      <c r="AR690" s="189"/>
      <c r="AS690" s="18" t="s">
        <v>3207</v>
      </c>
      <c r="AT690" s="18" t="s">
        <v>3207</v>
      </c>
      <c r="AU690" s="18" t="s">
        <v>3241</v>
      </c>
      <c r="AV690" s="19"/>
      <c r="AW690" s="19"/>
      <c r="AX690" s="19"/>
    </row>
    <row r="691" spans="1:50" s="123" customFormat="1" ht="72" hidden="1" x14ac:dyDescent="0.2">
      <c r="A691" s="52" t="s">
        <v>50</v>
      </c>
      <c r="B691" s="52" t="s">
        <v>277</v>
      </c>
      <c r="C691" s="52" t="s">
        <v>276</v>
      </c>
      <c r="D691" s="52" t="s">
        <v>11</v>
      </c>
      <c r="E691" s="52" t="s">
        <v>310</v>
      </c>
      <c r="F691" s="121" t="s">
        <v>2260</v>
      </c>
      <c r="G691" s="52" t="s">
        <v>992</v>
      </c>
      <c r="H691" s="71" t="s">
        <v>272</v>
      </c>
      <c r="I691" s="71" t="s">
        <v>273</v>
      </c>
      <c r="J691" s="122">
        <v>24000</v>
      </c>
      <c r="K691" s="78"/>
      <c r="L691" s="78"/>
      <c r="M691" s="249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71" t="s">
        <v>3208</v>
      </c>
      <c r="AG691" s="52" t="s">
        <v>3544</v>
      </c>
      <c r="AH691" s="54" t="s">
        <v>3472</v>
      </c>
      <c r="AI691" s="54" t="s">
        <v>2456</v>
      </c>
      <c r="AJ691" s="54"/>
      <c r="AK691" s="54" t="s">
        <v>1446</v>
      </c>
      <c r="AL691" s="54" t="s">
        <v>1571</v>
      </c>
      <c r="AM691" s="52" t="s">
        <v>3553</v>
      </c>
      <c r="AN691" s="119">
        <v>22200</v>
      </c>
      <c r="AO691" s="119"/>
      <c r="AP691" s="119">
        <f t="shared" si="22"/>
        <v>1800</v>
      </c>
      <c r="AQ691" s="189"/>
      <c r="AR691" s="189"/>
      <c r="AS691" s="18" t="s">
        <v>3207</v>
      </c>
      <c r="AT691" s="18" t="s">
        <v>3207</v>
      </c>
      <c r="AU691" s="18" t="s">
        <v>3241</v>
      </c>
      <c r="AV691" s="19"/>
      <c r="AW691" s="19"/>
      <c r="AX691" s="19"/>
    </row>
    <row r="692" spans="1:50" s="123" customFormat="1" ht="72" hidden="1" x14ac:dyDescent="0.2">
      <c r="A692" s="52" t="s">
        <v>50</v>
      </c>
      <c r="B692" s="52" t="s">
        <v>277</v>
      </c>
      <c r="C692" s="52" t="s">
        <v>276</v>
      </c>
      <c r="D692" s="52" t="s">
        <v>286</v>
      </c>
      <c r="E692" s="52" t="s">
        <v>310</v>
      </c>
      <c r="F692" s="121" t="s">
        <v>2261</v>
      </c>
      <c r="G692" s="52" t="s">
        <v>993</v>
      </c>
      <c r="H692" s="71" t="s">
        <v>269</v>
      </c>
      <c r="I692" s="71" t="s">
        <v>271</v>
      </c>
      <c r="J692" s="122">
        <v>40000</v>
      </c>
      <c r="K692" s="78"/>
      <c r="L692" s="78"/>
      <c r="M692" s="249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3200</v>
      </c>
      <c r="AF692" s="71" t="s">
        <v>3242</v>
      </c>
      <c r="AG692" s="52" t="s">
        <v>3544</v>
      </c>
      <c r="AH692" s="52" t="s">
        <v>3475</v>
      </c>
      <c r="AI692" s="54" t="s">
        <v>2457</v>
      </c>
      <c r="AJ692" s="54"/>
      <c r="AK692" s="54" t="s">
        <v>1446</v>
      </c>
      <c r="AL692" s="54" t="s">
        <v>1571</v>
      </c>
      <c r="AM692" s="52" t="s">
        <v>3553</v>
      </c>
      <c r="AN692" s="119"/>
      <c r="AO692" s="119">
        <v>35800</v>
      </c>
      <c r="AP692" s="119">
        <f t="shared" si="22"/>
        <v>4200</v>
      </c>
      <c r="AQ692" s="189"/>
      <c r="AR692" s="189"/>
      <c r="AS692" s="18"/>
      <c r="AT692" s="18"/>
      <c r="AU692" s="18" t="s">
        <v>3241</v>
      </c>
      <c r="AV692" s="19"/>
      <c r="AW692" s="19"/>
      <c r="AX692" s="19"/>
    </row>
    <row r="693" spans="1:50" s="123" customFormat="1" ht="72" hidden="1" x14ac:dyDescent="0.2">
      <c r="A693" s="52" t="s">
        <v>50</v>
      </c>
      <c r="B693" s="52" t="s">
        <v>277</v>
      </c>
      <c r="C693" s="52" t="s">
        <v>276</v>
      </c>
      <c r="D693" s="52" t="s">
        <v>286</v>
      </c>
      <c r="E693" s="52" t="s">
        <v>310</v>
      </c>
      <c r="F693" s="121" t="s">
        <v>2262</v>
      </c>
      <c r="G693" s="52" t="s">
        <v>994</v>
      </c>
      <c r="H693" s="71" t="s">
        <v>387</v>
      </c>
      <c r="I693" s="71" t="s">
        <v>271</v>
      </c>
      <c r="J693" s="122">
        <v>56000</v>
      </c>
      <c r="K693" s="78"/>
      <c r="L693" s="78"/>
      <c r="M693" s="249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71" t="s">
        <v>3200</v>
      </c>
      <c r="AG693" s="54" t="s">
        <v>3544</v>
      </c>
      <c r="AH693" s="52" t="s">
        <v>2457</v>
      </c>
      <c r="AI693" s="52" t="s">
        <v>2457</v>
      </c>
      <c r="AJ693" s="52"/>
      <c r="AK693" s="54" t="s">
        <v>1446</v>
      </c>
      <c r="AL693" s="54" t="s">
        <v>1571</v>
      </c>
      <c r="AM693" s="52" t="s">
        <v>3552</v>
      </c>
      <c r="AN693" s="119"/>
      <c r="AO693" s="122">
        <v>56000</v>
      </c>
      <c r="AP693" s="119">
        <f t="shared" si="22"/>
        <v>0</v>
      </c>
      <c r="AQ693" s="189"/>
      <c r="AR693" s="189"/>
      <c r="AS693" s="18"/>
      <c r="AT693" s="18"/>
      <c r="AU693" s="18"/>
      <c r="AV693" s="17">
        <v>56000</v>
      </c>
      <c r="AW693" s="18" t="s">
        <v>1289</v>
      </c>
      <c r="AX693" s="19"/>
    </row>
    <row r="694" spans="1:50" s="123" customFormat="1" ht="90" hidden="1" x14ac:dyDescent="0.2">
      <c r="A694" s="52" t="s">
        <v>50</v>
      </c>
      <c r="B694" s="52" t="s">
        <v>277</v>
      </c>
      <c r="C694" s="52" t="s">
        <v>276</v>
      </c>
      <c r="D694" s="52" t="s">
        <v>286</v>
      </c>
      <c r="E694" s="52" t="s">
        <v>310</v>
      </c>
      <c r="F694" s="121" t="s">
        <v>2263</v>
      </c>
      <c r="G694" s="52" t="s">
        <v>995</v>
      </c>
      <c r="H694" s="71" t="s">
        <v>270</v>
      </c>
      <c r="I694" s="71" t="s">
        <v>271</v>
      </c>
      <c r="J694" s="122">
        <v>19600</v>
      </c>
      <c r="K694" s="78"/>
      <c r="L694" s="78"/>
      <c r="M694" s="249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3200</v>
      </c>
      <c r="AF694" s="71" t="s">
        <v>3242</v>
      </c>
      <c r="AG694" s="52" t="s">
        <v>3544</v>
      </c>
      <c r="AH694" s="52" t="s">
        <v>3475</v>
      </c>
      <c r="AI694" s="54" t="s">
        <v>2457</v>
      </c>
      <c r="AJ694" s="54"/>
      <c r="AK694" s="54" t="s">
        <v>1446</v>
      </c>
      <c r="AL694" s="54" t="s">
        <v>1571</v>
      </c>
      <c r="AM694" s="52" t="s">
        <v>3553</v>
      </c>
      <c r="AN694" s="119"/>
      <c r="AO694" s="119">
        <v>14990</v>
      </c>
      <c r="AP694" s="119">
        <f t="shared" si="22"/>
        <v>4610</v>
      </c>
      <c r="AQ694" s="189"/>
      <c r="AR694" s="189"/>
      <c r="AS694" s="18"/>
      <c r="AT694" s="18"/>
      <c r="AU694" s="18" t="s">
        <v>3207</v>
      </c>
      <c r="AV694" s="74">
        <v>14990</v>
      </c>
      <c r="AW694" s="17">
        <v>4610</v>
      </c>
      <c r="AX694" s="19"/>
    </row>
    <row r="695" spans="1:50" s="123" customFormat="1" ht="72" hidden="1" x14ac:dyDescent="0.2">
      <c r="A695" s="52" t="s">
        <v>50</v>
      </c>
      <c r="B695" s="52" t="s">
        <v>277</v>
      </c>
      <c r="C695" s="52" t="s">
        <v>276</v>
      </c>
      <c r="D695" s="52" t="s">
        <v>10</v>
      </c>
      <c r="E695" s="52" t="s">
        <v>311</v>
      </c>
      <c r="F695" s="121" t="s">
        <v>2264</v>
      </c>
      <c r="G695" s="52" t="s">
        <v>996</v>
      </c>
      <c r="H695" s="71" t="s">
        <v>317</v>
      </c>
      <c r="I695" s="71" t="s">
        <v>271</v>
      </c>
      <c r="J695" s="122">
        <v>150000</v>
      </c>
      <c r="K695" s="78"/>
      <c r="L695" s="78"/>
      <c r="M695" s="249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3200</v>
      </c>
      <c r="AF695" s="71" t="s">
        <v>3242</v>
      </c>
      <c r="AG695" s="52" t="s">
        <v>3544</v>
      </c>
      <c r="AH695" s="52" t="s">
        <v>3475</v>
      </c>
      <c r="AI695" s="54" t="s">
        <v>2457</v>
      </c>
      <c r="AJ695" s="54"/>
      <c r="AK695" s="54" t="s">
        <v>1446</v>
      </c>
      <c r="AL695" s="54" t="s">
        <v>1571</v>
      </c>
      <c r="AM695" s="52" t="s">
        <v>3553</v>
      </c>
      <c r="AN695" s="119"/>
      <c r="AO695" s="119">
        <v>147500</v>
      </c>
      <c r="AP695" s="119">
        <f t="shared" si="22"/>
        <v>2500</v>
      </c>
      <c r="AQ695" s="189"/>
      <c r="AR695" s="189"/>
      <c r="AS695" s="18"/>
      <c r="AT695" s="18"/>
      <c r="AU695" s="18" t="s">
        <v>3207</v>
      </c>
      <c r="AV695" s="17">
        <v>147500</v>
      </c>
      <c r="AW695" s="17">
        <v>2500</v>
      </c>
      <c r="AX695" s="19"/>
    </row>
    <row r="696" spans="1:50" s="123" customFormat="1" ht="72" hidden="1" x14ac:dyDescent="0.2">
      <c r="A696" s="52" t="s">
        <v>50</v>
      </c>
      <c r="B696" s="52" t="s">
        <v>277</v>
      </c>
      <c r="C696" s="52" t="s">
        <v>276</v>
      </c>
      <c r="D696" s="52" t="s">
        <v>10</v>
      </c>
      <c r="E696" s="52" t="s">
        <v>311</v>
      </c>
      <c r="F696" s="121" t="s">
        <v>2265</v>
      </c>
      <c r="G696" s="52" t="s">
        <v>997</v>
      </c>
      <c r="H696" s="71" t="s">
        <v>269</v>
      </c>
      <c r="I696" s="71" t="s">
        <v>271</v>
      </c>
      <c r="J696" s="122">
        <v>30000</v>
      </c>
      <c r="K696" s="78"/>
      <c r="L696" s="78"/>
      <c r="M696" s="249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3200</v>
      </c>
      <c r="AF696" s="71" t="s">
        <v>3242</v>
      </c>
      <c r="AG696" s="52" t="s">
        <v>3544</v>
      </c>
      <c r="AH696" s="52" t="s">
        <v>3475</v>
      </c>
      <c r="AI696" s="54" t="s">
        <v>2457</v>
      </c>
      <c r="AJ696" s="54"/>
      <c r="AK696" s="54" t="s">
        <v>1446</v>
      </c>
      <c r="AL696" s="54" t="s">
        <v>1571</v>
      </c>
      <c r="AM696" s="52" t="s">
        <v>3553</v>
      </c>
      <c r="AN696" s="119"/>
      <c r="AO696" s="119">
        <v>29000</v>
      </c>
      <c r="AP696" s="119">
        <f t="shared" si="22"/>
        <v>1000</v>
      </c>
      <c r="AQ696" s="189"/>
      <c r="AR696" s="189"/>
      <c r="AS696" s="18"/>
      <c r="AT696" s="18"/>
      <c r="AU696" s="18" t="s">
        <v>3207</v>
      </c>
      <c r="AV696" s="17">
        <v>29000</v>
      </c>
      <c r="AW696" s="17">
        <v>1000</v>
      </c>
      <c r="AX696" s="19"/>
    </row>
    <row r="697" spans="1:50" s="123" customFormat="1" ht="108" hidden="1" x14ac:dyDescent="0.2">
      <c r="A697" s="52" t="s">
        <v>50</v>
      </c>
      <c r="B697" s="52" t="s">
        <v>277</v>
      </c>
      <c r="C697" s="52" t="s">
        <v>276</v>
      </c>
      <c r="D697" s="52" t="s">
        <v>10</v>
      </c>
      <c r="E697" s="52" t="s">
        <v>311</v>
      </c>
      <c r="F697" s="121" t="s">
        <v>2266</v>
      </c>
      <c r="G697" s="52" t="s">
        <v>998</v>
      </c>
      <c r="H697" s="71" t="s">
        <v>317</v>
      </c>
      <c r="I697" s="71" t="s">
        <v>271</v>
      </c>
      <c r="J697" s="122">
        <v>12500</v>
      </c>
      <c r="K697" s="78"/>
      <c r="L697" s="78"/>
      <c r="M697" s="249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3200</v>
      </c>
      <c r="AF697" s="71" t="s">
        <v>3242</v>
      </c>
      <c r="AG697" s="52" t="s">
        <v>3544</v>
      </c>
      <c r="AH697" s="52" t="s">
        <v>3475</v>
      </c>
      <c r="AI697" s="54" t="s">
        <v>2457</v>
      </c>
      <c r="AJ697" s="54"/>
      <c r="AK697" s="54" t="s">
        <v>1446</v>
      </c>
      <c r="AL697" s="54" t="s">
        <v>1571</v>
      </c>
      <c r="AM697" s="52" t="s">
        <v>3553</v>
      </c>
      <c r="AN697" s="119"/>
      <c r="AO697" s="119">
        <v>11000</v>
      </c>
      <c r="AP697" s="119">
        <f t="shared" si="22"/>
        <v>1500</v>
      </c>
      <c r="AQ697" s="189"/>
      <c r="AR697" s="189"/>
      <c r="AS697" s="18"/>
      <c r="AT697" s="18"/>
      <c r="AU697" s="18" t="s">
        <v>3207</v>
      </c>
      <c r="AV697" s="17">
        <v>11000</v>
      </c>
      <c r="AW697" s="17">
        <v>1500</v>
      </c>
      <c r="AX697" s="19"/>
    </row>
    <row r="698" spans="1:50" s="123" customFormat="1" ht="72" hidden="1" x14ac:dyDescent="0.2">
      <c r="A698" s="52" t="s">
        <v>50</v>
      </c>
      <c r="B698" s="52" t="s">
        <v>277</v>
      </c>
      <c r="C698" s="52" t="s">
        <v>276</v>
      </c>
      <c r="D698" s="52" t="s">
        <v>10</v>
      </c>
      <c r="E698" s="52" t="s">
        <v>311</v>
      </c>
      <c r="F698" s="121" t="s">
        <v>2267</v>
      </c>
      <c r="G698" s="52" t="s">
        <v>999</v>
      </c>
      <c r="H698" s="71" t="s">
        <v>270</v>
      </c>
      <c r="I698" s="71" t="s">
        <v>268</v>
      </c>
      <c r="J698" s="122">
        <v>5400</v>
      </c>
      <c r="K698" s="78"/>
      <c r="L698" s="78"/>
      <c r="M698" s="249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3200</v>
      </c>
      <c r="AF698" s="71" t="s">
        <v>3242</v>
      </c>
      <c r="AG698" s="52" t="s">
        <v>3544</v>
      </c>
      <c r="AH698" s="52" t="s">
        <v>3475</v>
      </c>
      <c r="AI698" s="54" t="s">
        <v>2457</v>
      </c>
      <c r="AJ698" s="54"/>
      <c r="AK698" s="54" t="s">
        <v>1446</v>
      </c>
      <c r="AL698" s="54" t="s">
        <v>1571</v>
      </c>
      <c r="AM698" s="52" t="s">
        <v>3553</v>
      </c>
      <c r="AN698" s="119"/>
      <c r="AO698" s="119">
        <v>4000</v>
      </c>
      <c r="AP698" s="119">
        <f t="shared" si="22"/>
        <v>1400</v>
      </c>
      <c r="AQ698" s="189"/>
      <c r="AR698" s="189"/>
      <c r="AS698" s="18"/>
      <c r="AT698" s="18"/>
      <c r="AU698" s="18" t="s">
        <v>3207</v>
      </c>
      <c r="AV698" s="17">
        <v>4000</v>
      </c>
      <c r="AW698" s="17">
        <v>1400</v>
      </c>
      <c r="AX698" s="19"/>
    </row>
    <row r="699" spans="1:50" s="123" customFormat="1" ht="409.5" hidden="1" x14ac:dyDescent="0.2">
      <c r="A699" s="52" t="s">
        <v>50</v>
      </c>
      <c r="B699" s="52" t="s">
        <v>277</v>
      </c>
      <c r="C699" s="52" t="s">
        <v>17</v>
      </c>
      <c r="D699" s="52" t="s">
        <v>1566</v>
      </c>
      <c r="E699" s="52" t="s">
        <v>454</v>
      </c>
      <c r="F699" s="121" t="s">
        <v>2268</v>
      </c>
      <c r="G699" s="52" t="s">
        <v>1483</v>
      </c>
      <c r="H699" s="71" t="s">
        <v>270</v>
      </c>
      <c r="I699" s="71" t="s">
        <v>631</v>
      </c>
      <c r="J699" s="122">
        <v>16879500</v>
      </c>
      <c r="K699" s="249" t="s">
        <v>137</v>
      </c>
      <c r="L699" s="71"/>
      <c r="M699" s="71"/>
      <c r="N699" s="261"/>
      <c r="O699" s="262" t="s">
        <v>1478</v>
      </c>
      <c r="P699" s="262" t="s">
        <v>1479</v>
      </c>
      <c r="Q699" s="262" t="s">
        <v>1480</v>
      </c>
      <c r="R699" s="262" t="s">
        <v>1481</v>
      </c>
      <c r="S699" s="262" t="s">
        <v>124</v>
      </c>
      <c r="T699" s="262" t="s">
        <v>1289</v>
      </c>
      <c r="U699" s="262" t="s">
        <v>1289</v>
      </c>
      <c r="V699" s="262" t="s">
        <v>1482</v>
      </c>
      <c r="W699" s="263" t="s">
        <v>3259</v>
      </c>
      <c r="X699" s="262" t="s">
        <v>3260</v>
      </c>
      <c r="Y699" s="52" t="s">
        <v>3261</v>
      </c>
      <c r="Z699" s="52" t="s">
        <v>3855</v>
      </c>
      <c r="AA699" s="262" t="s">
        <v>3263</v>
      </c>
      <c r="AB699" s="52" t="s">
        <v>3264</v>
      </c>
      <c r="AC699" s="52" t="s">
        <v>3265</v>
      </c>
      <c r="AD699" s="264" t="s">
        <v>3856</v>
      </c>
      <c r="AE699" s="20" t="s">
        <v>3267</v>
      </c>
      <c r="AF699" s="54" t="s">
        <v>3267</v>
      </c>
      <c r="AG699" s="54" t="s">
        <v>3545</v>
      </c>
      <c r="AH699" s="54" t="s">
        <v>3514</v>
      </c>
      <c r="AI699" s="54" t="s">
        <v>2456</v>
      </c>
      <c r="AJ699" s="54"/>
      <c r="AK699" s="54" t="s">
        <v>1572</v>
      </c>
      <c r="AL699" s="54" t="s">
        <v>1572</v>
      </c>
      <c r="AM699" s="52" t="s">
        <v>3553</v>
      </c>
      <c r="AN699" s="257">
        <v>16879500</v>
      </c>
      <c r="AO699" s="119"/>
      <c r="AP699" s="119">
        <f t="shared" si="22"/>
        <v>0</v>
      </c>
      <c r="AQ699" s="187"/>
      <c r="AR699" s="189"/>
      <c r="AS699" s="19"/>
      <c r="AT699" s="19"/>
      <c r="AU699" s="19"/>
      <c r="AV699" s="19"/>
      <c r="AW699" s="19"/>
      <c r="AX699" s="19"/>
    </row>
    <row r="700" spans="1:50" s="123" customFormat="1" ht="72" hidden="1" x14ac:dyDescent="0.2">
      <c r="A700" s="52" t="s">
        <v>50</v>
      </c>
      <c r="B700" s="52" t="s">
        <v>277</v>
      </c>
      <c r="C700" s="52" t="s">
        <v>17</v>
      </c>
      <c r="D700" s="52" t="s">
        <v>34</v>
      </c>
      <c r="E700" s="52" t="s">
        <v>454</v>
      </c>
      <c r="F700" s="121" t="s">
        <v>2269</v>
      </c>
      <c r="G700" s="52" t="s">
        <v>1131</v>
      </c>
      <c r="H700" s="71" t="s">
        <v>270</v>
      </c>
      <c r="I700" s="71" t="s">
        <v>1119</v>
      </c>
      <c r="J700" s="122">
        <v>2759000</v>
      </c>
      <c r="K700" s="249" t="s">
        <v>137</v>
      </c>
      <c r="L700" s="78"/>
      <c r="M700" s="78"/>
      <c r="N700" s="19" t="s">
        <v>3857</v>
      </c>
      <c r="O700" s="19"/>
      <c r="P700" s="19"/>
      <c r="Q700" s="19"/>
      <c r="R700" s="19"/>
      <c r="S700" s="19"/>
      <c r="T700" s="19"/>
      <c r="U700" s="19"/>
      <c r="V700" s="19"/>
      <c r="W700" s="19"/>
      <c r="X700" s="18"/>
      <c r="Y700" s="46"/>
      <c r="Z700" s="19"/>
      <c r="AA700" s="19"/>
      <c r="AB700" s="52"/>
      <c r="AC700" s="52"/>
      <c r="AD700" s="52"/>
      <c r="AE700" s="19" t="s">
        <v>3268</v>
      </c>
      <c r="AF700" s="54" t="s">
        <v>3268</v>
      </c>
      <c r="AG700" s="54" t="s">
        <v>3541</v>
      </c>
      <c r="AH700" s="54" t="s">
        <v>3470</v>
      </c>
      <c r="AI700" s="52" t="s">
        <v>3467</v>
      </c>
      <c r="AJ700" s="52"/>
      <c r="AK700" s="54" t="s">
        <v>1484</v>
      </c>
      <c r="AL700" s="54" t="s">
        <v>1571</v>
      </c>
      <c r="AM700" s="52" t="s">
        <v>3553</v>
      </c>
      <c r="AN700" s="119"/>
      <c r="AO700" s="119"/>
      <c r="AP700" s="119">
        <f t="shared" si="22"/>
        <v>2759000</v>
      </c>
      <c r="AQ700" s="189" t="s">
        <v>3226</v>
      </c>
      <c r="AR700" s="189" t="s">
        <v>3274</v>
      </c>
      <c r="AS700" s="19"/>
      <c r="AT700" s="19"/>
      <c r="AU700" s="19"/>
      <c r="AV700" s="19"/>
      <c r="AW700" s="19"/>
      <c r="AX700" s="19"/>
    </row>
    <row r="701" spans="1:50" s="123" customFormat="1" ht="72" hidden="1" x14ac:dyDescent="0.2">
      <c r="A701" s="52" t="s">
        <v>50</v>
      </c>
      <c r="B701" s="52" t="s">
        <v>277</v>
      </c>
      <c r="C701" s="52" t="s">
        <v>17</v>
      </c>
      <c r="D701" s="52" t="s">
        <v>34</v>
      </c>
      <c r="E701" s="52" t="s">
        <v>454</v>
      </c>
      <c r="F701" s="121" t="s">
        <v>2270</v>
      </c>
      <c r="G701" s="52" t="s">
        <v>1132</v>
      </c>
      <c r="H701" s="71" t="s">
        <v>270</v>
      </c>
      <c r="I701" s="71" t="s">
        <v>1122</v>
      </c>
      <c r="J701" s="122">
        <v>1800000</v>
      </c>
      <c r="K701" s="249" t="s">
        <v>137</v>
      </c>
      <c r="L701" s="78"/>
      <c r="M701" s="78"/>
      <c r="N701" s="19" t="s">
        <v>3858</v>
      </c>
      <c r="O701" s="18" t="s">
        <v>3859</v>
      </c>
      <c r="P701" s="18" t="s">
        <v>3207</v>
      </c>
      <c r="Q701" s="19" t="s">
        <v>3860</v>
      </c>
      <c r="R701" s="18" t="s">
        <v>1279</v>
      </c>
      <c r="S701" s="18" t="s">
        <v>92</v>
      </c>
      <c r="T701" s="18" t="s">
        <v>1289</v>
      </c>
      <c r="U701" s="18" t="s">
        <v>1289</v>
      </c>
      <c r="V701" s="18" t="s">
        <v>3861</v>
      </c>
      <c r="W701" s="17">
        <v>1650000</v>
      </c>
      <c r="X701" s="18">
        <v>2</v>
      </c>
      <c r="Y701" s="20" t="s">
        <v>3862</v>
      </c>
      <c r="Z701" s="20" t="s">
        <v>3863</v>
      </c>
      <c r="AA701" s="18">
        <v>7014240244</v>
      </c>
      <c r="AB701" s="52"/>
      <c r="AC701" s="52"/>
      <c r="AD701" s="52"/>
      <c r="AE701" s="20"/>
      <c r="AF701" s="54" t="s">
        <v>3269</v>
      </c>
      <c r="AG701" s="54" t="s">
        <v>3541</v>
      </c>
      <c r="AH701" s="54" t="s">
        <v>3470</v>
      </c>
      <c r="AI701" s="52" t="s">
        <v>2456</v>
      </c>
      <c r="AJ701" s="52"/>
      <c r="AK701" s="54" t="s">
        <v>1485</v>
      </c>
      <c r="AL701" s="54" t="s">
        <v>1568</v>
      </c>
      <c r="AM701" s="52" t="s">
        <v>3553</v>
      </c>
      <c r="AN701" s="119">
        <v>1650000</v>
      </c>
      <c r="AO701" s="119"/>
      <c r="AP701" s="119">
        <f t="shared" si="22"/>
        <v>150000</v>
      </c>
      <c r="AQ701" s="189"/>
      <c r="AR701" s="198"/>
      <c r="AS701" s="19"/>
      <c r="AT701" s="19"/>
      <c r="AU701" s="19"/>
      <c r="AV701" s="19"/>
      <c r="AW701" s="19"/>
      <c r="AX701" s="19"/>
    </row>
    <row r="702" spans="1:50" s="123" customFormat="1" ht="72" x14ac:dyDescent="0.2">
      <c r="A702" s="52" t="s">
        <v>51</v>
      </c>
      <c r="B702" s="52" t="s">
        <v>277</v>
      </c>
      <c r="C702" s="52" t="s">
        <v>276</v>
      </c>
      <c r="D702" s="52" t="s">
        <v>11</v>
      </c>
      <c r="E702" s="52" t="s">
        <v>454</v>
      </c>
      <c r="F702" s="121" t="s">
        <v>2271</v>
      </c>
      <c r="G702" s="52" t="s">
        <v>1000</v>
      </c>
      <c r="H702" s="71" t="s">
        <v>360</v>
      </c>
      <c r="I702" s="71" t="s">
        <v>268</v>
      </c>
      <c r="J702" s="122">
        <v>150000</v>
      </c>
      <c r="K702" s="249" t="s">
        <v>137</v>
      </c>
      <c r="L702" s="78"/>
      <c r="M702" s="265"/>
      <c r="N702" s="19" t="s">
        <v>3866</v>
      </c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3867</v>
      </c>
      <c r="AF702" s="52" t="s">
        <v>2444</v>
      </c>
      <c r="AG702" s="52" t="s">
        <v>3537</v>
      </c>
      <c r="AH702" s="52" t="s">
        <v>3451</v>
      </c>
      <c r="AI702" s="52" t="s">
        <v>3467</v>
      </c>
      <c r="AJ702" s="52"/>
      <c r="AK702" s="52" t="s">
        <v>1486</v>
      </c>
      <c r="AL702" s="52" t="s">
        <v>1571</v>
      </c>
      <c r="AM702" s="52" t="s">
        <v>3553</v>
      </c>
      <c r="AN702" s="119"/>
      <c r="AO702" s="119"/>
      <c r="AP702" s="119">
        <f t="shared" si="22"/>
        <v>150000</v>
      </c>
      <c r="AQ702" s="189" t="s">
        <v>2445</v>
      </c>
      <c r="AR702" s="189" t="s">
        <v>2445</v>
      </c>
      <c r="AS702" s="332" t="s">
        <v>2445</v>
      </c>
      <c r="AT702" s="332" t="s">
        <v>2445</v>
      </c>
      <c r="AU702" s="332" t="s">
        <v>2445</v>
      </c>
      <c r="AV702" s="19"/>
      <c r="AW702" s="19"/>
      <c r="AX702" s="19"/>
    </row>
    <row r="703" spans="1:50" s="123" customFormat="1" ht="72" x14ac:dyDescent="0.2">
      <c r="A703" s="52" t="s">
        <v>51</v>
      </c>
      <c r="B703" s="52" t="s">
        <v>277</v>
      </c>
      <c r="C703" s="52" t="s">
        <v>276</v>
      </c>
      <c r="D703" s="52" t="s">
        <v>11</v>
      </c>
      <c r="E703" s="52" t="s">
        <v>454</v>
      </c>
      <c r="F703" s="121" t="s">
        <v>2272</v>
      </c>
      <c r="G703" s="52" t="s">
        <v>1001</v>
      </c>
      <c r="H703" s="71" t="s">
        <v>319</v>
      </c>
      <c r="I703" s="71" t="s">
        <v>274</v>
      </c>
      <c r="J703" s="122">
        <v>34000</v>
      </c>
      <c r="K703" s="249" t="s">
        <v>137</v>
      </c>
      <c r="L703" s="78"/>
      <c r="M703" s="265"/>
      <c r="N703" s="19" t="s">
        <v>3866</v>
      </c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3867</v>
      </c>
      <c r="AF703" s="52" t="s">
        <v>2444</v>
      </c>
      <c r="AG703" s="52" t="s">
        <v>3537</v>
      </c>
      <c r="AH703" s="52" t="s">
        <v>3451</v>
      </c>
      <c r="AI703" s="52" t="s">
        <v>3467</v>
      </c>
      <c r="AJ703" s="52"/>
      <c r="AK703" s="52" t="s">
        <v>1486</v>
      </c>
      <c r="AL703" s="52" t="s">
        <v>1571</v>
      </c>
      <c r="AM703" s="52" t="s">
        <v>3553</v>
      </c>
      <c r="AN703" s="119"/>
      <c r="AO703" s="119"/>
      <c r="AP703" s="119">
        <f t="shared" si="22"/>
        <v>34000</v>
      </c>
      <c r="AQ703" s="189" t="s">
        <v>2445</v>
      </c>
      <c r="AR703" s="189" t="s">
        <v>2445</v>
      </c>
      <c r="AS703" s="332" t="s">
        <v>2445</v>
      </c>
      <c r="AT703" s="332" t="s">
        <v>2445</v>
      </c>
      <c r="AU703" s="332" t="s">
        <v>2445</v>
      </c>
      <c r="AV703" s="19"/>
      <c r="AW703" s="19"/>
      <c r="AX703" s="19"/>
    </row>
    <row r="704" spans="1:50" s="123" customFormat="1" ht="72" x14ac:dyDescent="0.2">
      <c r="A704" s="52" t="s">
        <v>51</v>
      </c>
      <c r="B704" s="52" t="s">
        <v>277</v>
      </c>
      <c r="C704" s="52" t="s">
        <v>276</v>
      </c>
      <c r="D704" s="52" t="s">
        <v>11</v>
      </c>
      <c r="E704" s="52" t="s">
        <v>454</v>
      </c>
      <c r="F704" s="121" t="s">
        <v>2273</v>
      </c>
      <c r="G704" s="52" t="s">
        <v>1002</v>
      </c>
      <c r="H704" s="71" t="s">
        <v>269</v>
      </c>
      <c r="I704" s="71" t="s">
        <v>273</v>
      </c>
      <c r="J704" s="122">
        <v>12000</v>
      </c>
      <c r="K704" s="249" t="s">
        <v>137</v>
      </c>
      <c r="L704" s="78"/>
      <c r="M704" s="265"/>
      <c r="N704" s="19" t="s">
        <v>3866</v>
      </c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3867</v>
      </c>
      <c r="AF704" s="52" t="s">
        <v>2444</v>
      </c>
      <c r="AG704" s="52" t="s">
        <v>3537</v>
      </c>
      <c r="AH704" s="52" t="s">
        <v>3451</v>
      </c>
      <c r="AI704" s="52" t="s">
        <v>3467</v>
      </c>
      <c r="AJ704" s="52"/>
      <c r="AK704" s="52" t="s">
        <v>1486</v>
      </c>
      <c r="AL704" s="52" t="s">
        <v>1571</v>
      </c>
      <c r="AM704" s="52" t="s">
        <v>3553</v>
      </c>
      <c r="AN704" s="119"/>
      <c r="AO704" s="119"/>
      <c r="AP704" s="119">
        <f t="shared" si="22"/>
        <v>12000</v>
      </c>
      <c r="AQ704" s="189" t="s">
        <v>2445</v>
      </c>
      <c r="AR704" s="189" t="s">
        <v>2445</v>
      </c>
      <c r="AS704" s="332" t="s">
        <v>2445</v>
      </c>
      <c r="AT704" s="332" t="s">
        <v>2445</v>
      </c>
      <c r="AU704" s="332" t="s">
        <v>2445</v>
      </c>
      <c r="AV704" s="19"/>
      <c r="AW704" s="19"/>
      <c r="AX704" s="19"/>
    </row>
    <row r="705" spans="1:50" s="123" customFormat="1" ht="72" x14ac:dyDescent="0.2">
      <c r="A705" s="52" t="s">
        <v>51</v>
      </c>
      <c r="B705" s="52" t="s">
        <v>277</v>
      </c>
      <c r="C705" s="52" t="s">
        <v>276</v>
      </c>
      <c r="D705" s="52" t="s">
        <v>11</v>
      </c>
      <c r="E705" s="52" t="s">
        <v>454</v>
      </c>
      <c r="F705" s="121" t="s">
        <v>2274</v>
      </c>
      <c r="G705" s="52" t="s">
        <v>1003</v>
      </c>
      <c r="H705" s="71" t="s">
        <v>270</v>
      </c>
      <c r="I705" s="71" t="s">
        <v>803</v>
      </c>
      <c r="J705" s="122">
        <v>6000</v>
      </c>
      <c r="K705" s="249" t="s">
        <v>137</v>
      </c>
      <c r="L705" s="78"/>
      <c r="M705" s="265"/>
      <c r="N705" s="19" t="s">
        <v>3866</v>
      </c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3867</v>
      </c>
      <c r="AF705" s="52" t="s">
        <v>2444</v>
      </c>
      <c r="AG705" s="52" t="s">
        <v>3537</v>
      </c>
      <c r="AH705" s="52" t="s">
        <v>3451</v>
      </c>
      <c r="AI705" s="52" t="s">
        <v>3467</v>
      </c>
      <c r="AJ705" s="52"/>
      <c r="AK705" s="52" t="s">
        <v>1486</v>
      </c>
      <c r="AL705" s="52" t="s">
        <v>1571</v>
      </c>
      <c r="AM705" s="52" t="s">
        <v>3553</v>
      </c>
      <c r="AN705" s="119"/>
      <c r="AO705" s="119"/>
      <c r="AP705" s="119">
        <f t="shared" si="22"/>
        <v>6000</v>
      </c>
      <c r="AQ705" s="189" t="s">
        <v>2445</v>
      </c>
      <c r="AR705" s="189" t="s">
        <v>2445</v>
      </c>
      <c r="AS705" s="332" t="s">
        <v>2445</v>
      </c>
      <c r="AT705" s="332" t="s">
        <v>2445</v>
      </c>
      <c r="AU705" s="332" t="s">
        <v>2445</v>
      </c>
      <c r="AV705" s="19"/>
      <c r="AW705" s="19"/>
      <c r="AX705" s="19"/>
    </row>
    <row r="706" spans="1:50" s="123" customFormat="1" ht="72" x14ac:dyDescent="0.2">
      <c r="A706" s="52" t="s">
        <v>51</v>
      </c>
      <c r="B706" s="52" t="s">
        <v>277</v>
      </c>
      <c r="C706" s="52" t="s">
        <v>276</v>
      </c>
      <c r="D706" s="52" t="s">
        <v>11</v>
      </c>
      <c r="E706" s="52" t="s">
        <v>454</v>
      </c>
      <c r="F706" s="121" t="s">
        <v>2275</v>
      </c>
      <c r="G706" s="52" t="s">
        <v>1004</v>
      </c>
      <c r="H706" s="71" t="s">
        <v>269</v>
      </c>
      <c r="I706" s="71" t="s">
        <v>275</v>
      </c>
      <c r="J706" s="122">
        <v>10000</v>
      </c>
      <c r="K706" s="249" t="s">
        <v>137</v>
      </c>
      <c r="L706" s="78"/>
      <c r="M706" s="78"/>
      <c r="N706" s="19" t="s">
        <v>3866</v>
      </c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3867</v>
      </c>
      <c r="AF706" s="52" t="s">
        <v>2444</v>
      </c>
      <c r="AG706" s="52" t="s">
        <v>3537</v>
      </c>
      <c r="AH706" s="52" t="s">
        <v>3451</v>
      </c>
      <c r="AI706" s="52" t="s">
        <v>3467</v>
      </c>
      <c r="AJ706" s="52"/>
      <c r="AK706" s="52" t="s">
        <v>1486</v>
      </c>
      <c r="AL706" s="52" t="s">
        <v>1571</v>
      </c>
      <c r="AM706" s="52" t="s">
        <v>3553</v>
      </c>
      <c r="AN706" s="119"/>
      <c r="AO706" s="119"/>
      <c r="AP706" s="119">
        <f t="shared" si="22"/>
        <v>10000</v>
      </c>
      <c r="AQ706" s="189" t="s">
        <v>2445</v>
      </c>
      <c r="AR706" s="189" t="s">
        <v>2445</v>
      </c>
      <c r="AS706" s="332" t="s">
        <v>2445</v>
      </c>
      <c r="AT706" s="332" t="s">
        <v>2445</v>
      </c>
      <c r="AU706" s="332" t="s">
        <v>2445</v>
      </c>
      <c r="AV706" s="19"/>
      <c r="AW706" s="19"/>
      <c r="AX706" s="19"/>
    </row>
    <row r="707" spans="1:50" s="123" customFormat="1" ht="72" x14ac:dyDescent="0.2">
      <c r="A707" s="52" t="s">
        <v>51</v>
      </c>
      <c r="B707" s="52" t="s">
        <v>277</v>
      </c>
      <c r="C707" s="52" t="s">
        <v>276</v>
      </c>
      <c r="D707" s="52" t="s">
        <v>286</v>
      </c>
      <c r="E707" s="52" t="s">
        <v>454</v>
      </c>
      <c r="F707" s="121" t="s">
        <v>2276</v>
      </c>
      <c r="G707" s="52" t="s">
        <v>1005</v>
      </c>
      <c r="H707" s="71" t="s">
        <v>317</v>
      </c>
      <c r="I707" s="71" t="s">
        <v>271</v>
      </c>
      <c r="J707" s="122">
        <v>104000</v>
      </c>
      <c r="K707" s="249" t="s">
        <v>137</v>
      </c>
      <c r="L707" s="78"/>
      <c r="M707" s="265"/>
      <c r="N707" s="19" t="s">
        <v>3868</v>
      </c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3869</v>
      </c>
      <c r="AF707" s="52" t="s">
        <v>2444</v>
      </c>
      <c r="AG707" s="52" t="s">
        <v>3537</v>
      </c>
      <c r="AH707" s="52" t="s">
        <v>3451</v>
      </c>
      <c r="AI707" s="52" t="s">
        <v>3467</v>
      </c>
      <c r="AJ707" s="52"/>
      <c r="AK707" s="52" t="s">
        <v>1486</v>
      </c>
      <c r="AL707" s="52" t="s">
        <v>1571</v>
      </c>
      <c r="AM707" s="52" t="s">
        <v>3553</v>
      </c>
      <c r="AN707" s="119"/>
      <c r="AO707" s="119"/>
      <c r="AP707" s="119">
        <f t="shared" ref="AP707:AP770" si="23">J707-AN707-AO707</f>
        <v>104000</v>
      </c>
      <c r="AQ707" s="189" t="s">
        <v>2445</v>
      </c>
      <c r="AR707" s="189" t="s">
        <v>2445</v>
      </c>
      <c r="AS707" s="332" t="s">
        <v>2445</v>
      </c>
      <c r="AT707" s="332" t="s">
        <v>2445</v>
      </c>
      <c r="AU707" s="332" t="s">
        <v>2445</v>
      </c>
      <c r="AV707" s="19"/>
      <c r="AW707" s="19"/>
      <c r="AX707" s="19"/>
    </row>
    <row r="708" spans="1:50" s="123" customFormat="1" ht="72" x14ac:dyDescent="0.2">
      <c r="A708" s="52" t="s">
        <v>51</v>
      </c>
      <c r="B708" s="52" t="s">
        <v>277</v>
      </c>
      <c r="C708" s="52" t="s">
        <v>276</v>
      </c>
      <c r="D708" s="52" t="s">
        <v>286</v>
      </c>
      <c r="E708" s="52" t="s">
        <v>454</v>
      </c>
      <c r="F708" s="121" t="s">
        <v>2300</v>
      </c>
      <c r="G708" s="52" t="s">
        <v>1006</v>
      </c>
      <c r="H708" s="71" t="s">
        <v>317</v>
      </c>
      <c r="I708" s="71" t="s">
        <v>271</v>
      </c>
      <c r="J708" s="122">
        <v>163500</v>
      </c>
      <c r="K708" s="249" t="s">
        <v>137</v>
      </c>
      <c r="L708" s="78"/>
      <c r="M708" s="265"/>
      <c r="N708" s="19" t="s">
        <v>3868</v>
      </c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3869</v>
      </c>
      <c r="AF708" s="52" t="s">
        <v>2444</v>
      </c>
      <c r="AG708" s="52" t="s">
        <v>3537</v>
      </c>
      <c r="AH708" s="52" t="s">
        <v>3451</v>
      </c>
      <c r="AI708" s="52" t="s">
        <v>3467</v>
      </c>
      <c r="AJ708" s="52"/>
      <c r="AK708" s="52" t="s">
        <v>1486</v>
      </c>
      <c r="AL708" s="52" t="s">
        <v>1571</v>
      </c>
      <c r="AM708" s="52" t="s">
        <v>3553</v>
      </c>
      <c r="AN708" s="119"/>
      <c r="AO708" s="119"/>
      <c r="AP708" s="119">
        <f t="shared" si="23"/>
        <v>163500</v>
      </c>
      <c r="AQ708" s="189" t="s">
        <v>2445</v>
      </c>
      <c r="AR708" s="189" t="s">
        <v>2445</v>
      </c>
      <c r="AS708" s="332" t="s">
        <v>2445</v>
      </c>
      <c r="AT708" s="332" t="s">
        <v>2445</v>
      </c>
      <c r="AU708" s="332" t="s">
        <v>2445</v>
      </c>
      <c r="AV708" s="19"/>
      <c r="AW708" s="19"/>
      <c r="AX708" s="19"/>
    </row>
    <row r="709" spans="1:50" s="123" customFormat="1" ht="72" x14ac:dyDescent="0.2">
      <c r="A709" s="52" t="s">
        <v>51</v>
      </c>
      <c r="B709" s="52" t="s">
        <v>277</v>
      </c>
      <c r="C709" s="52" t="s">
        <v>276</v>
      </c>
      <c r="D709" s="52" t="s">
        <v>286</v>
      </c>
      <c r="E709" s="52" t="s">
        <v>454</v>
      </c>
      <c r="F709" s="121" t="s">
        <v>2278</v>
      </c>
      <c r="G709" s="52" t="s">
        <v>1007</v>
      </c>
      <c r="H709" s="71" t="s">
        <v>317</v>
      </c>
      <c r="I709" s="71" t="s">
        <v>281</v>
      </c>
      <c r="J709" s="122">
        <v>65500</v>
      </c>
      <c r="K709" s="249" t="s">
        <v>137</v>
      </c>
      <c r="L709" s="78"/>
      <c r="M709" s="265"/>
      <c r="N709" s="19" t="s">
        <v>3868</v>
      </c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3869</v>
      </c>
      <c r="AF709" s="52" t="s">
        <v>2444</v>
      </c>
      <c r="AG709" s="52" t="s">
        <v>3537</v>
      </c>
      <c r="AH709" s="52" t="s">
        <v>3451</v>
      </c>
      <c r="AI709" s="52" t="s">
        <v>3467</v>
      </c>
      <c r="AJ709" s="52"/>
      <c r="AK709" s="52" t="s">
        <v>1486</v>
      </c>
      <c r="AL709" s="52" t="s">
        <v>1571</v>
      </c>
      <c r="AM709" s="52" t="s">
        <v>3553</v>
      </c>
      <c r="AN709" s="119"/>
      <c r="AO709" s="119"/>
      <c r="AP709" s="119">
        <f t="shared" si="23"/>
        <v>65500</v>
      </c>
      <c r="AQ709" s="189" t="s">
        <v>2445</v>
      </c>
      <c r="AR709" s="189" t="s">
        <v>2445</v>
      </c>
      <c r="AS709" s="332" t="s">
        <v>2445</v>
      </c>
      <c r="AT709" s="332" t="s">
        <v>2445</v>
      </c>
      <c r="AU709" s="332" t="s">
        <v>2445</v>
      </c>
      <c r="AV709" s="19"/>
      <c r="AW709" s="19"/>
      <c r="AX709" s="19"/>
    </row>
    <row r="710" spans="1:50" s="123" customFormat="1" ht="72" x14ac:dyDescent="0.2">
      <c r="A710" s="52" t="s">
        <v>51</v>
      </c>
      <c r="B710" s="52" t="s">
        <v>277</v>
      </c>
      <c r="C710" s="52" t="s">
        <v>276</v>
      </c>
      <c r="D710" s="52" t="s">
        <v>13</v>
      </c>
      <c r="E710" s="52" t="s">
        <v>454</v>
      </c>
      <c r="F710" s="121" t="s">
        <v>2279</v>
      </c>
      <c r="G710" s="52" t="s">
        <v>1008</v>
      </c>
      <c r="H710" s="71" t="s">
        <v>272</v>
      </c>
      <c r="I710" s="71" t="s">
        <v>271</v>
      </c>
      <c r="J710" s="122">
        <v>15000</v>
      </c>
      <c r="K710" s="78"/>
      <c r="L710" s="78"/>
      <c r="M710" s="249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3870</v>
      </c>
      <c r="AF710" s="52" t="s">
        <v>3275</v>
      </c>
      <c r="AG710" s="52" t="s">
        <v>3540</v>
      </c>
      <c r="AH710" s="52" t="s">
        <v>1571</v>
      </c>
      <c r="AI710" s="52" t="s">
        <v>3467</v>
      </c>
      <c r="AJ710" s="52"/>
      <c r="AK710" s="52" t="s">
        <v>1486</v>
      </c>
      <c r="AL710" s="52" t="s">
        <v>1571</v>
      </c>
      <c r="AM710" s="52" t="s">
        <v>3553</v>
      </c>
      <c r="AN710" s="119"/>
      <c r="AO710" s="119"/>
      <c r="AP710" s="119">
        <f t="shared" si="23"/>
        <v>15000</v>
      </c>
      <c r="AQ710" s="189" t="s">
        <v>2445</v>
      </c>
      <c r="AR710" s="189" t="s">
        <v>2445</v>
      </c>
      <c r="AS710" s="332" t="s">
        <v>2445</v>
      </c>
      <c r="AT710" s="332" t="s">
        <v>2445</v>
      </c>
      <c r="AU710" s="332" t="s">
        <v>2445</v>
      </c>
      <c r="AV710" s="19"/>
      <c r="AW710" s="19"/>
      <c r="AX710" s="19"/>
    </row>
    <row r="711" spans="1:50" s="123" customFormat="1" ht="144" hidden="1" x14ac:dyDescent="0.2">
      <c r="A711" s="52" t="s">
        <v>51</v>
      </c>
      <c r="B711" s="52" t="s">
        <v>277</v>
      </c>
      <c r="C711" s="52" t="s">
        <v>276</v>
      </c>
      <c r="D711" s="52" t="s">
        <v>33</v>
      </c>
      <c r="E711" s="52" t="s">
        <v>454</v>
      </c>
      <c r="F711" s="121" t="s">
        <v>2280</v>
      </c>
      <c r="G711" s="52" t="s">
        <v>1009</v>
      </c>
      <c r="H711" s="71" t="s">
        <v>270</v>
      </c>
      <c r="I711" s="71" t="s">
        <v>274</v>
      </c>
      <c r="J711" s="122">
        <v>60000</v>
      </c>
      <c r="K711" s="249" t="s">
        <v>137</v>
      </c>
      <c r="L711" s="78"/>
      <c r="M711" s="78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52" t="s">
        <v>3278</v>
      </c>
      <c r="AG711" s="52" t="s">
        <v>3544</v>
      </c>
      <c r="AH711" s="52" t="s">
        <v>3476</v>
      </c>
      <c r="AI711" s="54" t="s">
        <v>2456</v>
      </c>
      <c r="AJ711" s="54"/>
      <c r="AK711" s="52" t="s">
        <v>1489</v>
      </c>
      <c r="AL711" s="54" t="s">
        <v>1570</v>
      </c>
      <c r="AM711" s="52" t="s">
        <v>3553</v>
      </c>
      <c r="AN711" s="119">
        <v>59000</v>
      </c>
      <c r="AO711" s="119"/>
      <c r="AP711" s="119">
        <f t="shared" si="23"/>
        <v>1000</v>
      </c>
      <c r="AQ711" s="189" t="s">
        <v>2514</v>
      </c>
      <c r="AR711" s="189" t="s">
        <v>2514</v>
      </c>
      <c r="AS711" s="18" t="s">
        <v>3287</v>
      </c>
      <c r="AT711" s="18" t="s">
        <v>3287</v>
      </c>
      <c r="AU711" s="18" t="s">
        <v>2448</v>
      </c>
      <c r="AV711" s="16">
        <v>59000</v>
      </c>
      <c r="AW711" s="15">
        <v>1000</v>
      </c>
      <c r="AX711" s="19"/>
    </row>
    <row r="712" spans="1:50" s="123" customFormat="1" ht="144" hidden="1" x14ac:dyDescent="0.2">
      <c r="A712" s="52" t="s">
        <v>51</v>
      </c>
      <c r="B712" s="52" t="s">
        <v>277</v>
      </c>
      <c r="C712" s="52" t="s">
        <v>276</v>
      </c>
      <c r="D712" s="52" t="s">
        <v>33</v>
      </c>
      <c r="E712" s="52" t="s">
        <v>454</v>
      </c>
      <c r="F712" s="121" t="s">
        <v>2281</v>
      </c>
      <c r="G712" s="52" t="s">
        <v>1010</v>
      </c>
      <c r="H712" s="71" t="s">
        <v>272</v>
      </c>
      <c r="I712" s="71" t="s">
        <v>274</v>
      </c>
      <c r="J712" s="122">
        <v>240000</v>
      </c>
      <c r="K712" s="249" t="s">
        <v>137</v>
      </c>
      <c r="L712" s="78"/>
      <c r="M712" s="78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52" t="s">
        <v>3278</v>
      </c>
      <c r="AG712" s="52" t="s">
        <v>3544</v>
      </c>
      <c r="AH712" s="52" t="s">
        <v>3476</v>
      </c>
      <c r="AI712" s="54" t="s">
        <v>2456</v>
      </c>
      <c r="AJ712" s="54"/>
      <c r="AK712" s="52" t="s">
        <v>1489</v>
      </c>
      <c r="AL712" s="54" t="s">
        <v>1570</v>
      </c>
      <c r="AM712" s="52" t="s">
        <v>3553</v>
      </c>
      <c r="AN712" s="119">
        <v>237000</v>
      </c>
      <c r="AO712" s="119"/>
      <c r="AP712" s="119">
        <f t="shared" si="23"/>
        <v>3000</v>
      </c>
      <c r="AQ712" s="189" t="s">
        <v>2514</v>
      </c>
      <c r="AR712" s="189" t="s">
        <v>2514</v>
      </c>
      <c r="AS712" s="18" t="s">
        <v>3287</v>
      </c>
      <c r="AT712" s="18" t="s">
        <v>3287</v>
      </c>
      <c r="AU712" s="18" t="s">
        <v>2448</v>
      </c>
      <c r="AV712" s="16">
        <v>237000</v>
      </c>
      <c r="AW712" s="15">
        <v>3000</v>
      </c>
      <c r="AX712" s="19"/>
    </row>
    <row r="713" spans="1:50" s="123" customFormat="1" ht="144" hidden="1" x14ac:dyDescent="0.2">
      <c r="A713" s="52" t="s">
        <v>51</v>
      </c>
      <c r="B713" s="52" t="s">
        <v>277</v>
      </c>
      <c r="C713" s="52" t="s">
        <v>276</v>
      </c>
      <c r="D713" s="52" t="s">
        <v>33</v>
      </c>
      <c r="E713" s="52" t="s">
        <v>454</v>
      </c>
      <c r="F713" s="121" t="s">
        <v>2282</v>
      </c>
      <c r="G713" s="52" t="s">
        <v>1011</v>
      </c>
      <c r="H713" s="71" t="s">
        <v>267</v>
      </c>
      <c r="I713" s="71" t="s">
        <v>274</v>
      </c>
      <c r="J713" s="122">
        <v>72000</v>
      </c>
      <c r="K713" s="249" t="s">
        <v>137</v>
      </c>
      <c r="L713" s="78"/>
      <c r="M713" s="78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52" t="s">
        <v>3278</v>
      </c>
      <c r="AG713" s="52" t="s">
        <v>3544</v>
      </c>
      <c r="AH713" s="52" t="s">
        <v>3476</v>
      </c>
      <c r="AI713" s="54" t="s">
        <v>2456</v>
      </c>
      <c r="AJ713" s="54"/>
      <c r="AK713" s="52" t="s">
        <v>1489</v>
      </c>
      <c r="AL713" s="54" t="s">
        <v>1570</v>
      </c>
      <c r="AM713" s="52" t="s">
        <v>3553</v>
      </c>
      <c r="AN713" s="122">
        <v>72000</v>
      </c>
      <c r="AO713" s="119"/>
      <c r="AP713" s="119">
        <f t="shared" si="23"/>
        <v>0</v>
      </c>
      <c r="AQ713" s="189" t="s">
        <v>2514</v>
      </c>
      <c r="AR713" s="189" t="s">
        <v>2514</v>
      </c>
      <c r="AS713" s="18" t="s">
        <v>3287</v>
      </c>
      <c r="AT713" s="18" t="s">
        <v>3287</v>
      </c>
      <c r="AU713" s="18" t="s">
        <v>2448</v>
      </c>
      <c r="AV713" s="16">
        <v>72000</v>
      </c>
      <c r="AW713" s="15" t="s">
        <v>2395</v>
      </c>
      <c r="AX713" s="19"/>
    </row>
    <row r="714" spans="1:50" s="123" customFormat="1" ht="144" hidden="1" x14ac:dyDescent="0.2">
      <c r="A714" s="52" t="s">
        <v>51</v>
      </c>
      <c r="B714" s="52" t="s">
        <v>277</v>
      </c>
      <c r="C714" s="52" t="s">
        <v>276</v>
      </c>
      <c r="D714" s="52" t="s">
        <v>33</v>
      </c>
      <c r="E714" s="52" t="s">
        <v>454</v>
      </c>
      <c r="F714" s="121" t="s">
        <v>2283</v>
      </c>
      <c r="G714" s="52" t="s">
        <v>1012</v>
      </c>
      <c r="H714" s="71" t="s">
        <v>270</v>
      </c>
      <c r="I714" s="71" t="s">
        <v>274</v>
      </c>
      <c r="J714" s="122">
        <v>15000</v>
      </c>
      <c r="K714" s="249" t="s">
        <v>137</v>
      </c>
      <c r="L714" s="78"/>
      <c r="M714" s="78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52" t="s">
        <v>3278</v>
      </c>
      <c r="AG714" s="52" t="s">
        <v>3544</v>
      </c>
      <c r="AH714" s="52" t="s">
        <v>3476</v>
      </c>
      <c r="AI714" s="54" t="s">
        <v>2456</v>
      </c>
      <c r="AJ714" s="54"/>
      <c r="AK714" s="52" t="s">
        <v>1489</v>
      </c>
      <c r="AL714" s="54" t="s">
        <v>1570</v>
      </c>
      <c r="AM714" s="52" t="s">
        <v>3553</v>
      </c>
      <c r="AN714" s="122">
        <v>15000</v>
      </c>
      <c r="AO714" s="119"/>
      <c r="AP714" s="119">
        <f t="shared" si="23"/>
        <v>0</v>
      </c>
      <c r="AQ714" s="189" t="s">
        <v>2514</v>
      </c>
      <c r="AR714" s="189" t="s">
        <v>2514</v>
      </c>
      <c r="AS714" s="18" t="s">
        <v>3287</v>
      </c>
      <c r="AT714" s="18" t="s">
        <v>3287</v>
      </c>
      <c r="AU714" s="18" t="s">
        <v>2448</v>
      </c>
      <c r="AV714" s="16">
        <v>15000</v>
      </c>
      <c r="AW714" s="15" t="s">
        <v>2395</v>
      </c>
      <c r="AX714" s="19"/>
    </row>
    <row r="715" spans="1:50" s="123" customFormat="1" ht="144" hidden="1" x14ac:dyDescent="0.2">
      <c r="A715" s="52" t="s">
        <v>51</v>
      </c>
      <c r="B715" s="52" t="s">
        <v>277</v>
      </c>
      <c r="C715" s="52" t="s">
        <v>276</v>
      </c>
      <c r="D715" s="52" t="s">
        <v>33</v>
      </c>
      <c r="E715" s="52" t="s">
        <v>454</v>
      </c>
      <c r="F715" s="121" t="s">
        <v>2284</v>
      </c>
      <c r="G715" s="52" t="s">
        <v>1013</v>
      </c>
      <c r="H715" s="71" t="s">
        <v>387</v>
      </c>
      <c r="I715" s="71" t="s">
        <v>718</v>
      </c>
      <c r="J715" s="122">
        <v>72000</v>
      </c>
      <c r="K715" s="249" t="s">
        <v>137</v>
      </c>
      <c r="L715" s="78"/>
      <c r="M715" s="78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52" t="s">
        <v>3278</v>
      </c>
      <c r="AG715" s="52" t="s">
        <v>3544</v>
      </c>
      <c r="AH715" s="52" t="s">
        <v>3476</v>
      </c>
      <c r="AI715" s="54" t="s">
        <v>2456</v>
      </c>
      <c r="AJ715" s="54"/>
      <c r="AK715" s="52" t="s">
        <v>1489</v>
      </c>
      <c r="AL715" s="54" t="s">
        <v>1570</v>
      </c>
      <c r="AM715" s="52" t="s">
        <v>3553</v>
      </c>
      <c r="AN715" s="119">
        <v>69000</v>
      </c>
      <c r="AO715" s="119"/>
      <c r="AP715" s="119">
        <f t="shared" si="23"/>
        <v>3000</v>
      </c>
      <c r="AQ715" s="189" t="s">
        <v>2514</v>
      </c>
      <c r="AR715" s="189" t="s">
        <v>2514</v>
      </c>
      <c r="AS715" s="18" t="s">
        <v>3287</v>
      </c>
      <c r="AT715" s="18" t="s">
        <v>3287</v>
      </c>
      <c r="AU715" s="18" t="s">
        <v>2448</v>
      </c>
      <c r="AV715" s="16">
        <v>69000</v>
      </c>
      <c r="AW715" s="15">
        <v>3000</v>
      </c>
      <c r="AX715" s="19"/>
    </row>
    <row r="716" spans="1:50" s="123" customFormat="1" ht="144" hidden="1" x14ac:dyDescent="0.2">
      <c r="A716" s="52" t="s">
        <v>51</v>
      </c>
      <c r="B716" s="52" t="s">
        <v>277</v>
      </c>
      <c r="C716" s="52" t="s">
        <v>276</v>
      </c>
      <c r="D716" s="52" t="s">
        <v>33</v>
      </c>
      <c r="E716" s="52" t="s">
        <v>454</v>
      </c>
      <c r="F716" s="121" t="s">
        <v>2285</v>
      </c>
      <c r="G716" s="52" t="s">
        <v>1014</v>
      </c>
      <c r="H716" s="71" t="s">
        <v>270</v>
      </c>
      <c r="I716" s="71" t="s">
        <v>274</v>
      </c>
      <c r="J716" s="122">
        <v>50000</v>
      </c>
      <c r="K716" s="249" t="s">
        <v>137</v>
      </c>
      <c r="L716" s="78"/>
      <c r="M716" s="78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52" t="s">
        <v>3278</v>
      </c>
      <c r="AG716" s="52" t="s">
        <v>3544</v>
      </c>
      <c r="AH716" s="52" t="s">
        <v>3476</v>
      </c>
      <c r="AI716" s="54" t="s">
        <v>2456</v>
      </c>
      <c r="AJ716" s="54"/>
      <c r="AK716" s="52" t="s">
        <v>1489</v>
      </c>
      <c r="AL716" s="54" t="s">
        <v>1570</v>
      </c>
      <c r="AM716" s="52" t="s">
        <v>3553</v>
      </c>
      <c r="AN716" s="119">
        <v>49000</v>
      </c>
      <c r="AO716" s="119"/>
      <c r="AP716" s="119">
        <f t="shared" si="23"/>
        <v>1000</v>
      </c>
      <c r="AQ716" s="189" t="s">
        <v>2514</v>
      </c>
      <c r="AR716" s="189" t="s">
        <v>2514</v>
      </c>
      <c r="AS716" s="18" t="s">
        <v>3287</v>
      </c>
      <c r="AT716" s="18" t="s">
        <v>3287</v>
      </c>
      <c r="AU716" s="18" t="s">
        <v>2448</v>
      </c>
      <c r="AV716" s="16">
        <v>49000</v>
      </c>
      <c r="AW716" s="15">
        <v>1000</v>
      </c>
      <c r="AX716" s="19"/>
    </row>
    <row r="717" spans="1:50" s="123" customFormat="1" ht="144" hidden="1" x14ac:dyDescent="0.2">
      <c r="A717" s="52" t="s">
        <v>51</v>
      </c>
      <c r="B717" s="52" t="s">
        <v>277</v>
      </c>
      <c r="C717" s="52" t="s">
        <v>276</v>
      </c>
      <c r="D717" s="52" t="s">
        <v>33</v>
      </c>
      <c r="E717" s="52" t="s">
        <v>454</v>
      </c>
      <c r="F717" s="121" t="s">
        <v>2286</v>
      </c>
      <c r="G717" s="52" t="s">
        <v>1015</v>
      </c>
      <c r="H717" s="71" t="s">
        <v>387</v>
      </c>
      <c r="I717" s="71" t="s">
        <v>274</v>
      </c>
      <c r="J717" s="122">
        <v>120000</v>
      </c>
      <c r="K717" s="249" t="s">
        <v>137</v>
      </c>
      <c r="L717" s="78"/>
      <c r="M717" s="78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52" t="s">
        <v>3278</v>
      </c>
      <c r="AG717" s="52" t="s">
        <v>3544</v>
      </c>
      <c r="AH717" s="52" t="s">
        <v>3476</v>
      </c>
      <c r="AI717" s="54" t="s">
        <v>2456</v>
      </c>
      <c r="AJ717" s="54"/>
      <c r="AK717" s="52" t="s">
        <v>1489</v>
      </c>
      <c r="AL717" s="54" t="s">
        <v>1570</v>
      </c>
      <c r="AM717" s="52" t="s">
        <v>3553</v>
      </c>
      <c r="AN717" s="119">
        <v>116000</v>
      </c>
      <c r="AO717" s="119"/>
      <c r="AP717" s="119">
        <f t="shared" si="23"/>
        <v>4000</v>
      </c>
      <c r="AQ717" s="189" t="s">
        <v>2514</v>
      </c>
      <c r="AR717" s="189" t="s">
        <v>2514</v>
      </c>
      <c r="AS717" s="18" t="s">
        <v>3287</v>
      </c>
      <c r="AT717" s="18" t="s">
        <v>3287</v>
      </c>
      <c r="AU717" s="18" t="s">
        <v>2448</v>
      </c>
      <c r="AV717" s="16">
        <v>116000</v>
      </c>
      <c r="AW717" s="16">
        <v>4000</v>
      </c>
      <c r="AX717" s="19"/>
    </row>
    <row r="718" spans="1:50" s="123" customFormat="1" ht="126" x14ac:dyDescent="0.2">
      <c r="A718" s="52" t="s">
        <v>51</v>
      </c>
      <c r="B718" s="52" t="s">
        <v>277</v>
      </c>
      <c r="C718" s="52" t="s">
        <v>276</v>
      </c>
      <c r="D718" s="52" t="s">
        <v>22</v>
      </c>
      <c r="E718" s="52" t="s">
        <v>349</v>
      </c>
      <c r="F718" s="121" t="s">
        <v>2287</v>
      </c>
      <c r="G718" s="52" t="s">
        <v>1016</v>
      </c>
      <c r="H718" s="71" t="s">
        <v>270</v>
      </c>
      <c r="I718" s="71" t="s">
        <v>275</v>
      </c>
      <c r="J718" s="122">
        <v>991000</v>
      </c>
      <c r="K718" s="249" t="s">
        <v>137</v>
      </c>
      <c r="L718" s="78"/>
      <c r="M718" s="78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52" t="s">
        <v>3280</v>
      </c>
      <c r="AG718" s="54" t="s">
        <v>3539</v>
      </c>
      <c r="AH718" s="52" t="s">
        <v>1571</v>
      </c>
      <c r="AI718" s="52" t="s">
        <v>3467</v>
      </c>
      <c r="AJ718" s="52"/>
      <c r="AK718" s="52" t="s">
        <v>1490</v>
      </c>
      <c r="AL718" s="52" t="s">
        <v>1568</v>
      </c>
      <c r="AM718" s="52" t="s">
        <v>3553</v>
      </c>
      <c r="AN718" s="119"/>
      <c r="AO718" s="119"/>
      <c r="AP718" s="119">
        <f t="shared" si="23"/>
        <v>991000</v>
      </c>
      <c r="AQ718" s="189" t="s">
        <v>2445</v>
      </c>
      <c r="AR718" s="189" t="s">
        <v>2445</v>
      </c>
      <c r="AS718" s="18" t="s">
        <v>2447</v>
      </c>
      <c r="AT718" s="18" t="s">
        <v>2447</v>
      </c>
      <c r="AU718" s="18" t="s">
        <v>2447</v>
      </c>
      <c r="AV718" s="19"/>
      <c r="AW718" s="19"/>
      <c r="AX718" s="19"/>
    </row>
    <row r="719" spans="1:50" s="123" customFormat="1" ht="72" x14ac:dyDescent="0.2">
      <c r="A719" s="52" t="s">
        <v>51</v>
      </c>
      <c r="B719" s="52" t="s">
        <v>277</v>
      </c>
      <c r="C719" s="52" t="s">
        <v>276</v>
      </c>
      <c r="D719" s="52" t="s">
        <v>11</v>
      </c>
      <c r="E719" s="52" t="s">
        <v>310</v>
      </c>
      <c r="F719" s="121" t="s">
        <v>2288</v>
      </c>
      <c r="G719" s="52" t="s">
        <v>1017</v>
      </c>
      <c r="H719" s="71" t="s">
        <v>267</v>
      </c>
      <c r="I719" s="71" t="s">
        <v>271</v>
      </c>
      <c r="J719" s="122">
        <v>282000</v>
      </c>
      <c r="K719" s="249" t="s">
        <v>137</v>
      </c>
      <c r="L719" s="78"/>
      <c r="M719" s="78"/>
      <c r="N719" s="19" t="s">
        <v>3866</v>
      </c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3867</v>
      </c>
      <c r="AF719" s="52" t="s">
        <v>2444</v>
      </c>
      <c r="AG719" s="52" t="s">
        <v>3537</v>
      </c>
      <c r="AH719" s="52" t="s">
        <v>3451</v>
      </c>
      <c r="AI719" s="52" t="s">
        <v>3467</v>
      </c>
      <c r="AJ719" s="52"/>
      <c r="AK719" s="52" t="s">
        <v>1490</v>
      </c>
      <c r="AL719" s="52" t="s">
        <v>1568</v>
      </c>
      <c r="AM719" s="52" t="s">
        <v>3553</v>
      </c>
      <c r="AN719" s="119"/>
      <c r="AO719" s="119"/>
      <c r="AP719" s="119">
        <f t="shared" si="23"/>
        <v>282000</v>
      </c>
      <c r="AQ719" s="189" t="s">
        <v>2445</v>
      </c>
      <c r="AR719" s="189" t="s">
        <v>2445</v>
      </c>
      <c r="AS719" s="332" t="s">
        <v>2445</v>
      </c>
      <c r="AT719" s="332" t="s">
        <v>2445</v>
      </c>
      <c r="AU719" s="332" t="s">
        <v>2445</v>
      </c>
      <c r="AV719" s="19"/>
      <c r="AW719" s="19"/>
      <c r="AX719" s="19"/>
    </row>
    <row r="720" spans="1:50" s="123" customFormat="1" ht="72" x14ac:dyDescent="0.2">
      <c r="A720" s="52" t="s">
        <v>51</v>
      </c>
      <c r="B720" s="52" t="s">
        <v>277</v>
      </c>
      <c r="C720" s="52" t="s">
        <v>276</v>
      </c>
      <c r="D720" s="52" t="s">
        <v>11</v>
      </c>
      <c r="E720" s="52" t="s">
        <v>310</v>
      </c>
      <c r="F720" s="121" t="s">
        <v>2289</v>
      </c>
      <c r="G720" s="52" t="s">
        <v>1018</v>
      </c>
      <c r="H720" s="71" t="s">
        <v>459</v>
      </c>
      <c r="I720" s="71" t="s">
        <v>274</v>
      </c>
      <c r="J720" s="122">
        <v>40000</v>
      </c>
      <c r="K720" s="249" t="s">
        <v>137</v>
      </c>
      <c r="L720" s="78"/>
      <c r="M720" s="78"/>
      <c r="N720" s="19" t="s">
        <v>3866</v>
      </c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3867</v>
      </c>
      <c r="AF720" s="52" t="s">
        <v>2444</v>
      </c>
      <c r="AG720" s="52" t="s">
        <v>3537</v>
      </c>
      <c r="AH720" s="52" t="s">
        <v>3451</v>
      </c>
      <c r="AI720" s="52" t="s">
        <v>3467</v>
      </c>
      <c r="AJ720" s="52"/>
      <c r="AK720" s="52" t="s">
        <v>1490</v>
      </c>
      <c r="AL720" s="52" t="s">
        <v>1568</v>
      </c>
      <c r="AM720" s="52" t="s">
        <v>3553</v>
      </c>
      <c r="AN720" s="119"/>
      <c r="AO720" s="119"/>
      <c r="AP720" s="119">
        <f t="shared" si="23"/>
        <v>40000</v>
      </c>
      <c r="AQ720" s="189" t="s">
        <v>2445</v>
      </c>
      <c r="AR720" s="189" t="s">
        <v>2445</v>
      </c>
      <c r="AS720" s="332" t="s">
        <v>2445</v>
      </c>
      <c r="AT720" s="332" t="s">
        <v>2445</v>
      </c>
      <c r="AU720" s="332" t="s">
        <v>2445</v>
      </c>
      <c r="AV720" s="19"/>
      <c r="AW720" s="19"/>
      <c r="AX720" s="19"/>
    </row>
    <row r="721" spans="1:50" s="123" customFormat="1" ht="72" x14ac:dyDescent="0.2">
      <c r="A721" s="52" t="s">
        <v>51</v>
      </c>
      <c r="B721" s="52" t="s">
        <v>277</v>
      </c>
      <c r="C721" s="52" t="s">
        <v>276</v>
      </c>
      <c r="D721" s="52" t="s">
        <v>11</v>
      </c>
      <c r="E721" s="52" t="s">
        <v>310</v>
      </c>
      <c r="F721" s="121" t="s">
        <v>2290</v>
      </c>
      <c r="G721" s="52" t="s">
        <v>1019</v>
      </c>
      <c r="H721" s="71" t="s">
        <v>303</v>
      </c>
      <c r="I721" s="71" t="s">
        <v>274</v>
      </c>
      <c r="J721" s="122">
        <v>45000</v>
      </c>
      <c r="K721" s="249" t="s">
        <v>137</v>
      </c>
      <c r="L721" s="78"/>
      <c r="M721" s="78"/>
      <c r="N721" s="19" t="s">
        <v>3866</v>
      </c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3867</v>
      </c>
      <c r="AF721" s="52" t="s">
        <v>2444</v>
      </c>
      <c r="AG721" s="52" t="s">
        <v>3537</v>
      </c>
      <c r="AH721" s="52" t="s">
        <v>3451</v>
      </c>
      <c r="AI721" s="52" t="s">
        <v>3467</v>
      </c>
      <c r="AJ721" s="52"/>
      <c r="AK721" s="52" t="s">
        <v>1490</v>
      </c>
      <c r="AL721" s="52" t="s">
        <v>1568</v>
      </c>
      <c r="AM721" s="52" t="s">
        <v>3553</v>
      </c>
      <c r="AN721" s="119"/>
      <c r="AO721" s="119"/>
      <c r="AP721" s="119">
        <f t="shared" si="23"/>
        <v>45000</v>
      </c>
      <c r="AQ721" s="189" t="s">
        <v>2445</v>
      </c>
      <c r="AR721" s="189" t="s">
        <v>2445</v>
      </c>
      <c r="AS721" s="332" t="s">
        <v>2445</v>
      </c>
      <c r="AT721" s="332" t="s">
        <v>2445</v>
      </c>
      <c r="AU721" s="332" t="s">
        <v>2445</v>
      </c>
      <c r="AV721" s="19"/>
      <c r="AW721" s="19"/>
      <c r="AX721" s="19"/>
    </row>
    <row r="722" spans="1:50" s="123" customFormat="1" ht="72" x14ac:dyDescent="0.2">
      <c r="A722" s="52" t="s">
        <v>51</v>
      </c>
      <c r="B722" s="52" t="s">
        <v>277</v>
      </c>
      <c r="C722" s="52" t="s">
        <v>276</v>
      </c>
      <c r="D722" s="52" t="s">
        <v>11</v>
      </c>
      <c r="E722" s="52" t="s">
        <v>310</v>
      </c>
      <c r="F722" s="121" t="s">
        <v>2291</v>
      </c>
      <c r="G722" s="52" t="s">
        <v>1020</v>
      </c>
      <c r="H722" s="71" t="s">
        <v>270</v>
      </c>
      <c r="I722" s="71" t="s">
        <v>1021</v>
      </c>
      <c r="J722" s="122">
        <v>26000</v>
      </c>
      <c r="K722" s="249" t="s">
        <v>137</v>
      </c>
      <c r="L722" s="78"/>
      <c r="M722" s="78"/>
      <c r="N722" s="19" t="s">
        <v>3866</v>
      </c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3867</v>
      </c>
      <c r="AF722" s="52" t="s">
        <v>2444</v>
      </c>
      <c r="AG722" s="52" t="s">
        <v>3537</v>
      </c>
      <c r="AH722" s="52" t="s">
        <v>3451</v>
      </c>
      <c r="AI722" s="52" t="s">
        <v>3467</v>
      </c>
      <c r="AJ722" s="52"/>
      <c r="AK722" s="52" t="s">
        <v>1490</v>
      </c>
      <c r="AL722" s="52" t="s">
        <v>1568</v>
      </c>
      <c r="AM722" s="52" t="s">
        <v>3553</v>
      </c>
      <c r="AN722" s="119"/>
      <c r="AO722" s="119"/>
      <c r="AP722" s="119">
        <f t="shared" si="23"/>
        <v>26000</v>
      </c>
      <c r="AQ722" s="189" t="s">
        <v>2445</v>
      </c>
      <c r="AR722" s="189" t="s">
        <v>2445</v>
      </c>
      <c r="AS722" s="332" t="s">
        <v>2445</v>
      </c>
      <c r="AT722" s="332" t="s">
        <v>2445</v>
      </c>
      <c r="AU722" s="332" t="s">
        <v>2445</v>
      </c>
      <c r="AV722" s="19"/>
      <c r="AW722" s="19"/>
      <c r="AX722" s="19"/>
    </row>
    <row r="723" spans="1:50" s="123" customFormat="1" ht="72" hidden="1" x14ac:dyDescent="0.2">
      <c r="A723" s="52" t="s">
        <v>51</v>
      </c>
      <c r="B723" s="52" t="s">
        <v>277</v>
      </c>
      <c r="C723" s="52" t="s">
        <v>276</v>
      </c>
      <c r="D723" s="52" t="s">
        <v>21</v>
      </c>
      <c r="E723" s="52" t="s">
        <v>310</v>
      </c>
      <c r="F723" s="121" t="s">
        <v>2292</v>
      </c>
      <c r="G723" s="52" t="s">
        <v>1022</v>
      </c>
      <c r="H723" s="71" t="s">
        <v>269</v>
      </c>
      <c r="I723" s="71" t="s">
        <v>271</v>
      </c>
      <c r="J723" s="122">
        <v>18000</v>
      </c>
      <c r="K723" s="78"/>
      <c r="L723" s="78"/>
      <c r="M723" s="249" t="s">
        <v>137</v>
      </c>
      <c r="N723" s="19"/>
      <c r="O723" s="19" t="s">
        <v>2602</v>
      </c>
      <c r="P723" s="19" t="s">
        <v>3871</v>
      </c>
      <c r="Q723" s="19" t="s">
        <v>3872</v>
      </c>
      <c r="R723" s="18" t="s">
        <v>1279</v>
      </c>
      <c r="S723" s="18" t="s">
        <v>123</v>
      </c>
      <c r="T723" s="19"/>
      <c r="U723" s="19"/>
      <c r="V723" s="19"/>
      <c r="W723" s="17">
        <v>18000</v>
      </c>
      <c r="X723" s="18">
        <v>1</v>
      </c>
      <c r="Y723" s="46" t="s">
        <v>3873</v>
      </c>
      <c r="Z723" s="17">
        <v>18000</v>
      </c>
      <c r="AA723" s="28" t="s">
        <v>3874</v>
      </c>
      <c r="AB723" s="19"/>
      <c r="AC723" s="19"/>
      <c r="AD723" s="17"/>
      <c r="AE723" s="19" t="s">
        <v>3875</v>
      </c>
      <c r="AF723" s="52" t="s">
        <v>3285</v>
      </c>
      <c r="AG723" s="52" t="s">
        <v>3544</v>
      </c>
      <c r="AH723" s="52" t="s">
        <v>3472</v>
      </c>
      <c r="AI723" s="52" t="s">
        <v>2456</v>
      </c>
      <c r="AJ723" s="52"/>
      <c r="AK723" s="52" t="s">
        <v>1486</v>
      </c>
      <c r="AL723" s="52" t="s">
        <v>1571</v>
      </c>
      <c r="AM723" s="52" t="s">
        <v>3553</v>
      </c>
      <c r="AN723" s="119">
        <v>18000</v>
      </c>
      <c r="AO723" s="119"/>
      <c r="AP723" s="119">
        <f t="shared" si="23"/>
        <v>0</v>
      </c>
      <c r="AQ723" s="189" t="s">
        <v>1495</v>
      </c>
      <c r="AR723" s="189" t="s">
        <v>1495</v>
      </c>
      <c r="AS723" s="332" t="s">
        <v>3873</v>
      </c>
      <c r="AT723" s="332" t="s">
        <v>3873</v>
      </c>
      <c r="AU723" s="332" t="s">
        <v>2445</v>
      </c>
      <c r="AV723" s="19"/>
      <c r="AW723" s="19"/>
      <c r="AX723" s="19"/>
    </row>
    <row r="724" spans="1:50" s="123" customFormat="1" ht="72" x14ac:dyDescent="0.2">
      <c r="A724" s="52" t="s">
        <v>51</v>
      </c>
      <c r="B724" s="52" t="s">
        <v>277</v>
      </c>
      <c r="C724" s="52" t="s">
        <v>276</v>
      </c>
      <c r="D724" s="52" t="s">
        <v>21</v>
      </c>
      <c r="E724" s="52" t="s">
        <v>310</v>
      </c>
      <c r="F724" s="121" t="s">
        <v>2293</v>
      </c>
      <c r="G724" s="52" t="s">
        <v>1023</v>
      </c>
      <c r="H724" s="71" t="s">
        <v>269</v>
      </c>
      <c r="I724" s="71" t="s">
        <v>271</v>
      </c>
      <c r="J724" s="122">
        <v>28000</v>
      </c>
      <c r="K724" s="249" t="s">
        <v>137</v>
      </c>
      <c r="L724" s="78"/>
      <c r="M724" s="249"/>
      <c r="N724" s="19" t="s">
        <v>3866</v>
      </c>
      <c r="O724" s="432"/>
      <c r="P724" s="432"/>
      <c r="Q724" s="432"/>
      <c r="R724" s="395"/>
      <c r="S724" s="395"/>
      <c r="T724" s="394"/>
      <c r="U724" s="394"/>
      <c r="V724" s="432"/>
      <c r="W724" s="433"/>
      <c r="X724" s="434"/>
      <c r="Y724" s="435"/>
      <c r="Z724" s="433"/>
      <c r="AA724" s="436"/>
      <c r="AB724" s="394"/>
      <c r="AC724" s="394"/>
      <c r="AD724" s="396"/>
      <c r="AE724" s="19" t="s">
        <v>3867</v>
      </c>
      <c r="AF724" s="52" t="s">
        <v>3285</v>
      </c>
      <c r="AG724" s="52" t="s">
        <v>3544</v>
      </c>
      <c r="AH724" s="52" t="s">
        <v>3472</v>
      </c>
      <c r="AI724" s="52" t="s">
        <v>3467</v>
      </c>
      <c r="AJ724" s="52"/>
      <c r="AK724" s="52" t="s">
        <v>1486</v>
      </c>
      <c r="AL724" s="52" t="s">
        <v>1571</v>
      </c>
      <c r="AM724" s="52" t="s">
        <v>3553</v>
      </c>
      <c r="AN724" s="119"/>
      <c r="AO724" s="119"/>
      <c r="AP724" s="119">
        <f t="shared" si="23"/>
        <v>28000</v>
      </c>
      <c r="AQ724" s="399" t="s">
        <v>1495</v>
      </c>
      <c r="AR724" s="399" t="s">
        <v>1495</v>
      </c>
      <c r="AS724" s="400" t="s">
        <v>2445</v>
      </c>
      <c r="AT724" s="400" t="s">
        <v>2445</v>
      </c>
      <c r="AU724" s="400" t="s">
        <v>2445</v>
      </c>
      <c r="AV724" s="394"/>
      <c r="AW724" s="394"/>
      <c r="AX724" s="401" t="s">
        <v>3881</v>
      </c>
    </row>
    <row r="725" spans="1:50" s="123" customFormat="1" ht="72" hidden="1" x14ac:dyDescent="0.2">
      <c r="A725" s="52" t="s">
        <v>51</v>
      </c>
      <c r="B725" s="52" t="s">
        <v>277</v>
      </c>
      <c r="C725" s="52" t="s">
        <v>276</v>
      </c>
      <c r="D725" s="52" t="s">
        <v>21</v>
      </c>
      <c r="E725" s="52" t="s">
        <v>310</v>
      </c>
      <c r="F725" s="121" t="s">
        <v>2294</v>
      </c>
      <c r="G725" s="52" t="s">
        <v>1024</v>
      </c>
      <c r="H725" s="71" t="s">
        <v>270</v>
      </c>
      <c r="I725" s="71" t="s">
        <v>271</v>
      </c>
      <c r="J725" s="122">
        <v>11000</v>
      </c>
      <c r="K725" s="78"/>
      <c r="L725" s="78"/>
      <c r="M725" s="249" t="s">
        <v>137</v>
      </c>
      <c r="N725" s="19"/>
      <c r="O725" s="19" t="s">
        <v>2602</v>
      </c>
      <c r="P725" s="19" t="s">
        <v>3871</v>
      </c>
      <c r="Q725" s="19" t="s">
        <v>3872</v>
      </c>
      <c r="R725" s="18" t="s">
        <v>1279</v>
      </c>
      <c r="S725" s="18" t="s">
        <v>123</v>
      </c>
      <c r="T725" s="19"/>
      <c r="U725" s="19"/>
      <c r="V725" s="19"/>
      <c r="W725" s="17">
        <v>11000</v>
      </c>
      <c r="X725" s="18">
        <v>1</v>
      </c>
      <c r="Y725" s="46" t="s">
        <v>3873</v>
      </c>
      <c r="Z725" s="17">
        <v>11000</v>
      </c>
      <c r="AA725" s="28" t="s">
        <v>3874</v>
      </c>
      <c r="AB725" s="19"/>
      <c r="AC725" s="19"/>
      <c r="AD725" s="17"/>
      <c r="AE725" s="19" t="s">
        <v>3875</v>
      </c>
      <c r="AF725" s="52" t="s">
        <v>3285</v>
      </c>
      <c r="AG725" s="52" t="s">
        <v>3544</v>
      </c>
      <c r="AH725" s="52" t="s">
        <v>3472</v>
      </c>
      <c r="AI725" s="52" t="s">
        <v>2456</v>
      </c>
      <c r="AJ725" s="52"/>
      <c r="AK725" s="52" t="s">
        <v>1486</v>
      </c>
      <c r="AL725" s="52" t="s">
        <v>1571</v>
      </c>
      <c r="AM725" s="52" t="s">
        <v>3553</v>
      </c>
      <c r="AN725" s="119">
        <v>11000</v>
      </c>
      <c r="AO725" s="119"/>
      <c r="AP725" s="119">
        <f t="shared" si="23"/>
        <v>0</v>
      </c>
      <c r="AQ725" s="189" t="s">
        <v>1495</v>
      </c>
      <c r="AR725" s="189" t="s">
        <v>1495</v>
      </c>
      <c r="AS725" s="332" t="s">
        <v>3873</v>
      </c>
      <c r="AT725" s="332" t="s">
        <v>3873</v>
      </c>
      <c r="AU725" s="332" t="s">
        <v>2445</v>
      </c>
      <c r="AV725" s="19"/>
      <c r="AW725" s="19"/>
      <c r="AX725" s="19"/>
    </row>
    <row r="726" spans="1:50" s="123" customFormat="1" ht="72" hidden="1" x14ac:dyDescent="0.2">
      <c r="A726" s="52" t="s">
        <v>51</v>
      </c>
      <c r="B726" s="52" t="s">
        <v>277</v>
      </c>
      <c r="C726" s="52" t="s">
        <v>276</v>
      </c>
      <c r="D726" s="52" t="s">
        <v>21</v>
      </c>
      <c r="E726" s="52" t="s">
        <v>310</v>
      </c>
      <c r="F726" s="121" t="s">
        <v>2295</v>
      </c>
      <c r="G726" s="52" t="s">
        <v>1025</v>
      </c>
      <c r="H726" s="71" t="s">
        <v>270</v>
      </c>
      <c r="I726" s="71" t="s">
        <v>271</v>
      </c>
      <c r="J726" s="122">
        <v>9500</v>
      </c>
      <c r="K726" s="78"/>
      <c r="L726" s="78"/>
      <c r="M726" s="249" t="s">
        <v>137</v>
      </c>
      <c r="N726" s="19"/>
      <c r="O726" s="19" t="s">
        <v>2602</v>
      </c>
      <c r="P726" s="19" t="s">
        <v>3871</v>
      </c>
      <c r="Q726" s="19" t="s">
        <v>3872</v>
      </c>
      <c r="R726" s="18" t="s">
        <v>1279</v>
      </c>
      <c r="S726" s="18" t="s">
        <v>123</v>
      </c>
      <c r="T726" s="19"/>
      <c r="U726" s="19"/>
      <c r="V726" s="19"/>
      <c r="W726" s="17">
        <v>9500</v>
      </c>
      <c r="X726" s="18">
        <v>1</v>
      </c>
      <c r="Y726" s="46" t="s">
        <v>3873</v>
      </c>
      <c r="Z726" s="17">
        <v>9500</v>
      </c>
      <c r="AA726" s="28" t="s">
        <v>3874</v>
      </c>
      <c r="AB726" s="19"/>
      <c r="AC726" s="19"/>
      <c r="AD726" s="17"/>
      <c r="AE726" s="19" t="s">
        <v>3875</v>
      </c>
      <c r="AF726" s="52" t="s">
        <v>3285</v>
      </c>
      <c r="AG726" s="52" t="s">
        <v>3544</v>
      </c>
      <c r="AH726" s="52" t="s">
        <v>3472</v>
      </c>
      <c r="AI726" s="52" t="s">
        <v>2456</v>
      </c>
      <c r="AJ726" s="52"/>
      <c r="AK726" s="52" t="s">
        <v>1486</v>
      </c>
      <c r="AL726" s="52" t="s">
        <v>1571</v>
      </c>
      <c r="AM726" s="52" t="s">
        <v>3553</v>
      </c>
      <c r="AN726" s="119">
        <v>9500</v>
      </c>
      <c r="AO726" s="119"/>
      <c r="AP726" s="119">
        <f t="shared" si="23"/>
        <v>0</v>
      </c>
      <c r="AQ726" s="189" t="s">
        <v>1495</v>
      </c>
      <c r="AR726" s="189" t="s">
        <v>1495</v>
      </c>
      <c r="AS726" s="332" t="s">
        <v>3873</v>
      </c>
      <c r="AT726" s="332" t="s">
        <v>3873</v>
      </c>
      <c r="AU726" s="332" t="s">
        <v>2445</v>
      </c>
      <c r="AV726" s="19"/>
      <c r="AW726" s="19"/>
      <c r="AX726" s="19"/>
    </row>
    <row r="727" spans="1:50" s="123" customFormat="1" ht="72" hidden="1" x14ac:dyDescent="0.2">
      <c r="A727" s="52" t="s">
        <v>51</v>
      </c>
      <c r="B727" s="52" t="s">
        <v>277</v>
      </c>
      <c r="C727" s="52" t="s">
        <v>276</v>
      </c>
      <c r="D727" s="52" t="s">
        <v>21</v>
      </c>
      <c r="E727" s="52" t="s">
        <v>310</v>
      </c>
      <c r="F727" s="121" t="s">
        <v>2296</v>
      </c>
      <c r="G727" s="52" t="s">
        <v>1026</v>
      </c>
      <c r="H727" s="71" t="s">
        <v>303</v>
      </c>
      <c r="I727" s="71" t="s">
        <v>274</v>
      </c>
      <c r="J727" s="122">
        <v>72000</v>
      </c>
      <c r="K727" s="78"/>
      <c r="L727" s="78"/>
      <c r="M727" s="249" t="s">
        <v>137</v>
      </c>
      <c r="N727" s="19"/>
      <c r="O727" s="19" t="s">
        <v>2602</v>
      </c>
      <c r="P727" s="19" t="s">
        <v>3871</v>
      </c>
      <c r="Q727" s="19" t="s">
        <v>3872</v>
      </c>
      <c r="R727" s="18" t="s">
        <v>1279</v>
      </c>
      <c r="S727" s="18" t="s">
        <v>123</v>
      </c>
      <c r="T727" s="19"/>
      <c r="U727" s="19"/>
      <c r="V727" s="19"/>
      <c r="W727" s="17">
        <v>72000</v>
      </c>
      <c r="X727" s="18">
        <v>1</v>
      </c>
      <c r="Y727" s="46" t="s">
        <v>3873</v>
      </c>
      <c r="Z727" s="17">
        <v>72000</v>
      </c>
      <c r="AA727" s="28" t="s">
        <v>3874</v>
      </c>
      <c r="AB727" s="19"/>
      <c r="AC727" s="19"/>
      <c r="AD727" s="17"/>
      <c r="AE727" s="19" t="s">
        <v>3875</v>
      </c>
      <c r="AF727" s="52" t="s">
        <v>3285</v>
      </c>
      <c r="AG727" s="52" t="s">
        <v>3544</v>
      </c>
      <c r="AH727" s="52" t="s">
        <v>3472</v>
      </c>
      <c r="AI727" s="52" t="s">
        <v>2456</v>
      </c>
      <c r="AJ727" s="52"/>
      <c r="AK727" s="52" t="s">
        <v>1486</v>
      </c>
      <c r="AL727" s="52" t="s">
        <v>1571</v>
      </c>
      <c r="AM727" s="52" t="s">
        <v>3553</v>
      </c>
      <c r="AN727" s="119">
        <v>72000</v>
      </c>
      <c r="AO727" s="119"/>
      <c r="AP727" s="119">
        <f t="shared" si="23"/>
        <v>0</v>
      </c>
      <c r="AQ727" s="189" t="s">
        <v>1495</v>
      </c>
      <c r="AR727" s="189" t="s">
        <v>1495</v>
      </c>
      <c r="AS727" s="332" t="s">
        <v>3873</v>
      </c>
      <c r="AT727" s="332" t="s">
        <v>3873</v>
      </c>
      <c r="AU727" s="332" t="s">
        <v>2445</v>
      </c>
      <c r="AV727" s="19"/>
      <c r="AW727" s="19"/>
      <c r="AX727" s="19"/>
    </row>
    <row r="728" spans="1:50" s="123" customFormat="1" ht="72" hidden="1" x14ac:dyDescent="0.2">
      <c r="A728" s="52" t="s">
        <v>51</v>
      </c>
      <c r="B728" s="52" t="s">
        <v>277</v>
      </c>
      <c r="C728" s="52" t="s">
        <v>276</v>
      </c>
      <c r="D728" s="52" t="s">
        <v>21</v>
      </c>
      <c r="E728" s="52" t="s">
        <v>310</v>
      </c>
      <c r="F728" s="121" t="s">
        <v>2297</v>
      </c>
      <c r="G728" s="52" t="s">
        <v>1027</v>
      </c>
      <c r="H728" s="71" t="s">
        <v>270</v>
      </c>
      <c r="I728" s="71" t="s">
        <v>275</v>
      </c>
      <c r="J728" s="122">
        <v>18000</v>
      </c>
      <c r="K728" s="78"/>
      <c r="L728" s="78"/>
      <c r="M728" s="249" t="s">
        <v>137</v>
      </c>
      <c r="N728" s="19"/>
      <c r="O728" s="19" t="s">
        <v>2602</v>
      </c>
      <c r="P728" s="19" t="s">
        <v>3871</v>
      </c>
      <c r="Q728" s="19" t="s">
        <v>3872</v>
      </c>
      <c r="R728" s="18" t="s">
        <v>1279</v>
      </c>
      <c r="S728" s="18" t="s">
        <v>123</v>
      </c>
      <c r="T728" s="19"/>
      <c r="U728" s="19"/>
      <c r="V728" s="19"/>
      <c r="W728" s="17">
        <v>18000</v>
      </c>
      <c r="X728" s="18">
        <v>1</v>
      </c>
      <c r="Y728" s="46" t="s">
        <v>3873</v>
      </c>
      <c r="Z728" s="17">
        <v>18000</v>
      </c>
      <c r="AA728" s="28" t="s">
        <v>3874</v>
      </c>
      <c r="AB728" s="19"/>
      <c r="AC728" s="19"/>
      <c r="AD728" s="17"/>
      <c r="AE728" s="19" t="s">
        <v>3875</v>
      </c>
      <c r="AF728" s="52" t="s">
        <v>3285</v>
      </c>
      <c r="AG728" s="52" t="s">
        <v>3544</v>
      </c>
      <c r="AH728" s="52" t="s">
        <v>3472</v>
      </c>
      <c r="AI728" s="52" t="s">
        <v>2456</v>
      </c>
      <c r="AJ728" s="52"/>
      <c r="AK728" s="52" t="s">
        <v>1486</v>
      </c>
      <c r="AL728" s="52" t="s">
        <v>1571</v>
      </c>
      <c r="AM728" s="52" t="s">
        <v>3553</v>
      </c>
      <c r="AN728" s="119">
        <v>18000</v>
      </c>
      <c r="AO728" s="119"/>
      <c r="AP728" s="119">
        <f t="shared" si="23"/>
        <v>0</v>
      </c>
      <c r="AQ728" s="189" t="s">
        <v>1495</v>
      </c>
      <c r="AR728" s="189" t="s">
        <v>1495</v>
      </c>
      <c r="AS728" s="332" t="s">
        <v>3873</v>
      </c>
      <c r="AT728" s="332" t="s">
        <v>3873</v>
      </c>
      <c r="AU728" s="332" t="s">
        <v>2445</v>
      </c>
      <c r="AV728" s="19"/>
      <c r="AW728" s="19"/>
      <c r="AX728" s="19"/>
    </row>
    <row r="729" spans="1:50" s="123" customFormat="1" ht="72" x14ac:dyDescent="0.2">
      <c r="A729" s="52" t="s">
        <v>51</v>
      </c>
      <c r="B729" s="52" t="s">
        <v>277</v>
      </c>
      <c r="C729" s="52" t="s">
        <v>276</v>
      </c>
      <c r="D729" s="52" t="s">
        <v>286</v>
      </c>
      <c r="E729" s="52" t="s">
        <v>310</v>
      </c>
      <c r="F729" s="121" t="s">
        <v>2298</v>
      </c>
      <c r="G729" s="52" t="s">
        <v>1028</v>
      </c>
      <c r="H729" s="71" t="s">
        <v>269</v>
      </c>
      <c r="I729" s="71" t="s">
        <v>271</v>
      </c>
      <c r="J729" s="122">
        <v>210000</v>
      </c>
      <c r="K729" s="249" t="s">
        <v>137</v>
      </c>
      <c r="L729" s="78"/>
      <c r="M729" s="78"/>
      <c r="N729" s="19" t="s">
        <v>3876</v>
      </c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3869</v>
      </c>
      <c r="AF729" s="52" t="s">
        <v>2444</v>
      </c>
      <c r="AG729" s="52" t="s">
        <v>3537</v>
      </c>
      <c r="AH729" s="52" t="s">
        <v>3451</v>
      </c>
      <c r="AI729" s="52" t="s">
        <v>3467</v>
      </c>
      <c r="AJ729" s="52"/>
      <c r="AK729" s="52" t="s">
        <v>1486</v>
      </c>
      <c r="AL729" s="52" t="s">
        <v>1571</v>
      </c>
      <c r="AM729" s="52" t="s">
        <v>3553</v>
      </c>
      <c r="AN729" s="119"/>
      <c r="AO729" s="119"/>
      <c r="AP729" s="119">
        <f t="shared" si="23"/>
        <v>210000</v>
      </c>
      <c r="AQ729" s="189" t="s">
        <v>2445</v>
      </c>
      <c r="AR729" s="189" t="s">
        <v>2445</v>
      </c>
      <c r="AS729" s="332" t="s">
        <v>2445</v>
      </c>
      <c r="AT729" s="332" t="s">
        <v>2445</v>
      </c>
      <c r="AU729" s="332" t="s">
        <v>2445</v>
      </c>
      <c r="AV729" s="19"/>
      <c r="AW729" s="19"/>
      <c r="AX729" s="19"/>
    </row>
    <row r="730" spans="1:50" s="123" customFormat="1" ht="72" x14ac:dyDescent="0.2">
      <c r="A730" s="52" t="s">
        <v>51</v>
      </c>
      <c r="B730" s="52" t="s">
        <v>277</v>
      </c>
      <c r="C730" s="52" t="s">
        <v>276</v>
      </c>
      <c r="D730" s="52" t="s">
        <v>286</v>
      </c>
      <c r="E730" s="52" t="s">
        <v>310</v>
      </c>
      <c r="F730" s="121" t="s">
        <v>2299</v>
      </c>
      <c r="G730" s="52" t="s">
        <v>1029</v>
      </c>
      <c r="H730" s="71" t="s">
        <v>269</v>
      </c>
      <c r="I730" s="71" t="s">
        <v>271</v>
      </c>
      <c r="J730" s="122">
        <v>41600</v>
      </c>
      <c r="K730" s="249" t="s">
        <v>137</v>
      </c>
      <c r="L730" s="78"/>
      <c r="M730" s="78"/>
      <c r="N730" s="19" t="s">
        <v>3876</v>
      </c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46"/>
      <c r="Z730" s="19"/>
      <c r="AA730" s="19"/>
      <c r="AB730" s="19"/>
      <c r="AC730" s="19"/>
      <c r="AD730" s="19"/>
      <c r="AE730" s="19" t="s">
        <v>3869</v>
      </c>
      <c r="AF730" s="52" t="s">
        <v>2444</v>
      </c>
      <c r="AG730" s="52" t="s">
        <v>3537</v>
      </c>
      <c r="AH730" s="52" t="s">
        <v>3451</v>
      </c>
      <c r="AI730" s="52" t="s">
        <v>3467</v>
      </c>
      <c r="AJ730" s="52"/>
      <c r="AK730" s="52" t="s">
        <v>1486</v>
      </c>
      <c r="AL730" s="52" t="s">
        <v>1571</v>
      </c>
      <c r="AM730" s="52" t="s">
        <v>3553</v>
      </c>
      <c r="AN730" s="119"/>
      <c r="AO730" s="119"/>
      <c r="AP730" s="119">
        <f t="shared" si="23"/>
        <v>41600</v>
      </c>
      <c r="AQ730" s="189" t="s">
        <v>2445</v>
      </c>
      <c r="AR730" s="189" t="s">
        <v>2445</v>
      </c>
      <c r="AS730" s="332" t="s">
        <v>2445</v>
      </c>
      <c r="AT730" s="332" t="s">
        <v>2445</v>
      </c>
      <c r="AU730" s="332" t="s">
        <v>2445</v>
      </c>
      <c r="AV730" s="19"/>
      <c r="AW730" s="19"/>
      <c r="AX730" s="19"/>
    </row>
    <row r="731" spans="1:50" s="123" customFormat="1" ht="72" x14ac:dyDescent="0.2">
      <c r="A731" s="52" t="s">
        <v>51</v>
      </c>
      <c r="B731" s="52" t="s">
        <v>277</v>
      </c>
      <c r="C731" s="52" t="s">
        <v>276</v>
      </c>
      <c r="D731" s="52" t="s">
        <v>286</v>
      </c>
      <c r="E731" s="52" t="s">
        <v>310</v>
      </c>
      <c r="F731" s="121" t="s">
        <v>2277</v>
      </c>
      <c r="G731" s="52" t="s">
        <v>1030</v>
      </c>
      <c r="H731" s="71" t="s">
        <v>269</v>
      </c>
      <c r="I731" s="71" t="s">
        <v>271</v>
      </c>
      <c r="J731" s="122">
        <v>65400</v>
      </c>
      <c r="K731" s="249" t="s">
        <v>137</v>
      </c>
      <c r="L731" s="78"/>
      <c r="M731" s="78"/>
      <c r="N731" s="19" t="s">
        <v>3876</v>
      </c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3869</v>
      </c>
      <c r="AF731" s="52" t="s">
        <v>2444</v>
      </c>
      <c r="AG731" s="52" t="s">
        <v>3537</v>
      </c>
      <c r="AH731" s="52" t="s">
        <v>3451</v>
      </c>
      <c r="AI731" s="52" t="s">
        <v>3467</v>
      </c>
      <c r="AJ731" s="52"/>
      <c r="AK731" s="52" t="s">
        <v>1486</v>
      </c>
      <c r="AL731" s="52" t="s">
        <v>1571</v>
      </c>
      <c r="AM731" s="52" t="s">
        <v>3553</v>
      </c>
      <c r="AN731" s="119"/>
      <c r="AO731" s="119"/>
      <c r="AP731" s="119">
        <f t="shared" si="23"/>
        <v>65400</v>
      </c>
      <c r="AQ731" s="189" t="s">
        <v>2445</v>
      </c>
      <c r="AR731" s="189" t="s">
        <v>2445</v>
      </c>
      <c r="AS731" s="332" t="s">
        <v>2445</v>
      </c>
      <c r="AT731" s="332" t="s">
        <v>2445</v>
      </c>
      <c r="AU731" s="332" t="s">
        <v>2445</v>
      </c>
      <c r="AV731" s="19"/>
      <c r="AW731" s="19"/>
      <c r="AX731" s="19"/>
    </row>
    <row r="732" spans="1:50" s="123" customFormat="1" ht="72" x14ac:dyDescent="0.2">
      <c r="A732" s="52" t="s">
        <v>51</v>
      </c>
      <c r="B732" s="52" t="s">
        <v>277</v>
      </c>
      <c r="C732" s="52" t="s">
        <v>276</v>
      </c>
      <c r="D732" s="52" t="s">
        <v>286</v>
      </c>
      <c r="E732" s="52" t="s">
        <v>310</v>
      </c>
      <c r="F732" s="121" t="s">
        <v>2301</v>
      </c>
      <c r="G732" s="52" t="s">
        <v>1031</v>
      </c>
      <c r="H732" s="71" t="s">
        <v>269</v>
      </c>
      <c r="I732" s="71" t="s">
        <v>281</v>
      </c>
      <c r="J732" s="122">
        <v>30600</v>
      </c>
      <c r="K732" s="249" t="s">
        <v>137</v>
      </c>
      <c r="L732" s="78"/>
      <c r="M732" s="78"/>
      <c r="N732" s="19" t="s">
        <v>3876</v>
      </c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3869</v>
      </c>
      <c r="AF732" s="52" t="s">
        <v>2444</v>
      </c>
      <c r="AG732" s="52" t="s">
        <v>3537</v>
      </c>
      <c r="AH732" s="52" t="s">
        <v>3451</v>
      </c>
      <c r="AI732" s="52" t="s">
        <v>3467</v>
      </c>
      <c r="AJ732" s="52"/>
      <c r="AK732" s="52" t="s">
        <v>1486</v>
      </c>
      <c r="AL732" s="52" t="s">
        <v>1571</v>
      </c>
      <c r="AM732" s="52" t="s">
        <v>3553</v>
      </c>
      <c r="AN732" s="119"/>
      <c r="AO732" s="119"/>
      <c r="AP732" s="119">
        <f t="shared" si="23"/>
        <v>30600</v>
      </c>
      <c r="AQ732" s="189" t="s">
        <v>2445</v>
      </c>
      <c r="AR732" s="189" t="s">
        <v>2445</v>
      </c>
      <c r="AS732" s="332" t="s">
        <v>2445</v>
      </c>
      <c r="AT732" s="332" t="s">
        <v>2445</v>
      </c>
      <c r="AU732" s="332" t="s">
        <v>2445</v>
      </c>
      <c r="AV732" s="19"/>
      <c r="AW732" s="19"/>
      <c r="AX732" s="19"/>
    </row>
    <row r="733" spans="1:50" s="123" customFormat="1" ht="90" x14ac:dyDescent="0.2">
      <c r="A733" s="52" t="s">
        <v>51</v>
      </c>
      <c r="B733" s="52" t="s">
        <v>277</v>
      </c>
      <c r="C733" s="52" t="s">
        <v>276</v>
      </c>
      <c r="D733" s="52" t="s">
        <v>10</v>
      </c>
      <c r="E733" s="52" t="s">
        <v>311</v>
      </c>
      <c r="F733" s="121" t="s">
        <v>2302</v>
      </c>
      <c r="G733" s="52" t="s">
        <v>1032</v>
      </c>
      <c r="H733" s="71" t="s">
        <v>270</v>
      </c>
      <c r="I733" s="71" t="s">
        <v>274</v>
      </c>
      <c r="J733" s="122">
        <v>60000</v>
      </c>
      <c r="K733" s="249" t="s">
        <v>137</v>
      </c>
      <c r="L733" s="78"/>
      <c r="M733" s="78"/>
      <c r="N733" s="19" t="s">
        <v>3877</v>
      </c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3878</v>
      </c>
      <c r="AF733" s="52" t="s">
        <v>2444</v>
      </c>
      <c r="AG733" s="52" t="s">
        <v>3537</v>
      </c>
      <c r="AH733" s="52" t="s">
        <v>3451</v>
      </c>
      <c r="AI733" s="52" t="s">
        <v>3467</v>
      </c>
      <c r="AJ733" s="52"/>
      <c r="AK733" s="52" t="s">
        <v>1491</v>
      </c>
      <c r="AL733" s="52" t="s">
        <v>1568</v>
      </c>
      <c r="AM733" s="52" t="s">
        <v>3553</v>
      </c>
      <c r="AN733" s="119"/>
      <c r="AO733" s="119"/>
      <c r="AP733" s="119">
        <f t="shared" si="23"/>
        <v>60000</v>
      </c>
      <c r="AQ733" s="189" t="s">
        <v>2445</v>
      </c>
      <c r="AR733" s="189" t="s">
        <v>2445</v>
      </c>
      <c r="AS733" s="332" t="s">
        <v>2445</v>
      </c>
      <c r="AT733" s="332" t="s">
        <v>2445</v>
      </c>
      <c r="AU733" s="332" t="s">
        <v>2445</v>
      </c>
      <c r="AV733" s="19"/>
      <c r="AW733" s="19"/>
      <c r="AX733" s="19"/>
    </row>
    <row r="734" spans="1:50" s="123" customFormat="1" ht="90" x14ac:dyDescent="0.2">
      <c r="A734" s="52" t="s">
        <v>51</v>
      </c>
      <c r="B734" s="52" t="s">
        <v>277</v>
      </c>
      <c r="C734" s="52" t="s">
        <v>276</v>
      </c>
      <c r="D734" s="52" t="s">
        <v>10</v>
      </c>
      <c r="E734" s="52" t="s">
        <v>311</v>
      </c>
      <c r="F734" s="121" t="s">
        <v>2303</v>
      </c>
      <c r="G734" s="52" t="s">
        <v>1033</v>
      </c>
      <c r="H734" s="71" t="s">
        <v>270</v>
      </c>
      <c r="I734" s="71" t="s">
        <v>274</v>
      </c>
      <c r="J734" s="122">
        <v>75000</v>
      </c>
      <c r="K734" s="249" t="s">
        <v>137</v>
      </c>
      <c r="L734" s="78"/>
      <c r="M734" s="78"/>
      <c r="N734" s="19" t="s">
        <v>3877</v>
      </c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3878</v>
      </c>
      <c r="AF734" s="52" t="s">
        <v>2444</v>
      </c>
      <c r="AG734" s="52" t="s">
        <v>3537</v>
      </c>
      <c r="AH734" s="52" t="s">
        <v>3451</v>
      </c>
      <c r="AI734" s="52" t="s">
        <v>3467</v>
      </c>
      <c r="AJ734" s="52"/>
      <c r="AK734" s="52" t="s">
        <v>1491</v>
      </c>
      <c r="AL734" s="52" t="s">
        <v>1568</v>
      </c>
      <c r="AM734" s="52" t="s">
        <v>3553</v>
      </c>
      <c r="AN734" s="119"/>
      <c r="AO734" s="119"/>
      <c r="AP734" s="119">
        <f t="shared" si="23"/>
        <v>75000</v>
      </c>
      <c r="AQ734" s="189" t="s">
        <v>2445</v>
      </c>
      <c r="AR734" s="189" t="s">
        <v>2445</v>
      </c>
      <c r="AS734" s="332" t="s">
        <v>2445</v>
      </c>
      <c r="AT734" s="332" t="s">
        <v>2445</v>
      </c>
      <c r="AU734" s="332" t="s">
        <v>2445</v>
      </c>
      <c r="AV734" s="19"/>
      <c r="AW734" s="19"/>
      <c r="AX734" s="19"/>
    </row>
    <row r="735" spans="1:50" s="123" customFormat="1" ht="90" x14ac:dyDescent="0.2">
      <c r="A735" s="52" t="s">
        <v>51</v>
      </c>
      <c r="B735" s="52" t="s">
        <v>277</v>
      </c>
      <c r="C735" s="52" t="s">
        <v>276</v>
      </c>
      <c r="D735" s="52" t="s">
        <v>10</v>
      </c>
      <c r="E735" s="52" t="s">
        <v>311</v>
      </c>
      <c r="F735" s="121" t="s">
        <v>2304</v>
      </c>
      <c r="G735" s="52" t="s">
        <v>1034</v>
      </c>
      <c r="H735" s="71" t="s">
        <v>459</v>
      </c>
      <c r="I735" s="71" t="s">
        <v>271</v>
      </c>
      <c r="J735" s="122">
        <v>440000</v>
      </c>
      <c r="K735" s="249" t="s">
        <v>137</v>
      </c>
      <c r="L735" s="78"/>
      <c r="M735" s="78"/>
      <c r="N735" s="19" t="s">
        <v>3877</v>
      </c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3878</v>
      </c>
      <c r="AF735" s="52" t="s">
        <v>2444</v>
      </c>
      <c r="AG735" s="52" t="s">
        <v>3537</v>
      </c>
      <c r="AH735" s="52" t="s">
        <v>3451</v>
      </c>
      <c r="AI735" s="52" t="s">
        <v>3467</v>
      </c>
      <c r="AJ735" s="52"/>
      <c r="AK735" s="52" t="s">
        <v>1491</v>
      </c>
      <c r="AL735" s="52" t="s">
        <v>1568</v>
      </c>
      <c r="AM735" s="52" t="s">
        <v>3553</v>
      </c>
      <c r="AN735" s="119"/>
      <c r="AO735" s="119"/>
      <c r="AP735" s="119">
        <f t="shared" si="23"/>
        <v>440000</v>
      </c>
      <c r="AQ735" s="189" t="s">
        <v>2445</v>
      </c>
      <c r="AR735" s="189" t="s">
        <v>2445</v>
      </c>
      <c r="AS735" s="332" t="s">
        <v>2445</v>
      </c>
      <c r="AT735" s="332" t="s">
        <v>2445</v>
      </c>
      <c r="AU735" s="332" t="s">
        <v>2445</v>
      </c>
      <c r="AV735" s="19"/>
      <c r="AW735" s="19"/>
      <c r="AX735" s="19"/>
    </row>
    <row r="736" spans="1:50" s="123" customFormat="1" ht="72" x14ac:dyDescent="0.2">
      <c r="A736" s="52" t="s">
        <v>51</v>
      </c>
      <c r="B736" s="52" t="s">
        <v>277</v>
      </c>
      <c r="C736" s="52" t="s">
        <v>276</v>
      </c>
      <c r="D736" s="52" t="s">
        <v>10</v>
      </c>
      <c r="E736" s="52" t="s">
        <v>311</v>
      </c>
      <c r="F736" s="121" t="s">
        <v>2305</v>
      </c>
      <c r="G736" s="52" t="s">
        <v>1035</v>
      </c>
      <c r="H736" s="71" t="s">
        <v>303</v>
      </c>
      <c r="I736" s="71" t="s">
        <v>271</v>
      </c>
      <c r="J736" s="122">
        <v>300000</v>
      </c>
      <c r="K736" s="249" t="s">
        <v>137</v>
      </c>
      <c r="L736" s="78"/>
      <c r="M736" s="78"/>
      <c r="N736" s="19" t="s">
        <v>3877</v>
      </c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3878</v>
      </c>
      <c r="AF736" s="52" t="s">
        <v>2444</v>
      </c>
      <c r="AG736" s="52" t="s">
        <v>3537</v>
      </c>
      <c r="AH736" s="52" t="s">
        <v>3451</v>
      </c>
      <c r="AI736" s="52" t="s">
        <v>3467</v>
      </c>
      <c r="AJ736" s="52"/>
      <c r="AK736" s="52" t="s">
        <v>1491</v>
      </c>
      <c r="AL736" s="52" t="s">
        <v>1568</v>
      </c>
      <c r="AM736" s="52" t="s">
        <v>3553</v>
      </c>
      <c r="AN736" s="119"/>
      <c r="AO736" s="119"/>
      <c r="AP736" s="119">
        <f t="shared" si="23"/>
        <v>300000</v>
      </c>
      <c r="AQ736" s="189" t="s">
        <v>2445</v>
      </c>
      <c r="AR736" s="189" t="s">
        <v>2445</v>
      </c>
      <c r="AS736" s="332" t="s">
        <v>2445</v>
      </c>
      <c r="AT736" s="332" t="s">
        <v>2445</v>
      </c>
      <c r="AU736" s="332" t="s">
        <v>2445</v>
      </c>
      <c r="AV736" s="19"/>
      <c r="AW736" s="19"/>
      <c r="AX736" s="19"/>
    </row>
    <row r="737" spans="1:50" s="123" customFormat="1" ht="72" x14ac:dyDescent="0.2">
      <c r="A737" s="52" t="s">
        <v>51</v>
      </c>
      <c r="B737" s="52" t="s">
        <v>277</v>
      </c>
      <c r="C737" s="52" t="s">
        <v>276</v>
      </c>
      <c r="D737" s="52" t="s">
        <v>10</v>
      </c>
      <c r="E737" s="52" t="s">
        <v>311</v>
      </c>
      <c r="F737" s="121" t="s">
        <v>2306</v>
      </c>
      <c r="G737" s="52" t="s">
        <v>1036</v>
      </c>
      <c r="H737" s="71" t="s">
        <v>319</v>
      </c>
      <c r="I737" s="71" t="s">
        <v>271</v>
      </c>
      <c r="J737" s="122">
        <v>88000</v>
      </c>
      <c r="K737" s="249" t="s">
        <v>137</v>
      </c>
      <c r="L737" s="78"/>
      <c r="M737" s="78"/>
      <c r="N737" s="19" t="s">
        <v>3877</v>
      </c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3878</v>
      </c>
      <c r="AF737" s="52" t="s">
        <v>2444</v>
      </c>
      <c r="AG737" s="52" t="s">
        <v>3537</v>
      </c>
      <c r="AH737" s="52" t="s">
        <v>3451</v>
      </c>
      <c r="AI737" s="52" t="s">
        <v>3467</v>
      </c>
      <c r="AJ737" s="52"/>
      <c r="AK737" s="52" t="s">
        <v>1491</v>
      </c>
      <c r="AL737" s="52" t="s">
        <v>1568</v>
      </c>
      <c r="AM737" s="52" t="s">
        <v>3553</v>
      </c>
      <c r="AN737" s="119"/>
      <c r="AO737" s="119"/>
      <c r="AP737" s="119">
        <f t="shared" si="23"/>
        <v>88000</v>
      </c>
      <c r="AQ737" s="189" t="s">
        <v>2445</v>
      </c>
      <c r="AR737" s="189" t="s">
        <v>2445</v>
      </c>
      <c r="AS737" s="332" t="s">
        <v>2445</v>
      </c>
      <c r="AT737" s="332" t="s">
        <v>2445</v>
      </c>
      <c r="AU737" s="332" t="s">
        <v>2445</v>
      </c>
      <c r="AV737" s="19"/>
      <c r="AW737" s="19"/>
      <c r="AX737" s="19"/>
    </row>
    <row r="738" spans="1:50" s="123" customFormat="1" ht="72" x14ac:dyDescent="0.2">
      <c r="A738" s="52" t="s">
        <v>51</v>
      </c>
      <c r="B738" s="52" t="s">
        <v>277</v>
      </c>
      <c r="C738" s="52" t="s">
        <v>276</v>
      </c>
      <c r="D738" s="52" t="s">
        <v>10</v>
      </c>
      <c r="E738" s="52" t="s">
        <v>311</v>
      </c>
      <c r="F738" s="121" t="s">
        <v>2307</v>
      </c>
      <c r="G738" s="52" t="s">
        <v>1037</v>
      </c>
      <c r="H738" s="71" t="s">
        <v>303</v>
      </c>
      <c r="I738" s="71" t="s">
        <v>271</v>
      </c>
      <c r="J738" s="122">
        <v>80000</v>
      </c>
      <c r="K738" s="249" t="s">
        <v>137</v>
      </c>
      <c r="L738" s="78"/>
      <c r="M738" s="78"/>
      <c r="N738" s="19" t="s">
        <v>3877</v>
      </c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3878</v>
      </c>
      <c r="AF738" s="52" t="s">
        <v>2444</v>
      </c>
      <c r="AG738" s="52" t="s">
        <v>3537</v>
      </c>
      <c r="AH738" s="52" t="s">
        <v>3451</v>
      </c>
      <c r="AI738" s="52" t="s">
        <v>3467</v>
      </c>
      <c r="AJ738" s="52"/>
      <c r="AK738" s="52" t="s">
        <v>1491</v>
      </c>
      <c r="AL738" s="52" t="s">
        <v>1568</v>
      </c>
      <c r="AM738" s="52" t="s">
        <v>3553</v>
      </c>
      <c r="AN738" s="119"/>
      <c r="AO738" s="119"/>
      <c r="AP738" s="119">
        <f t="shared" si="23"/>
        <v>80000</v>
      </c>
      <c r="AQ738" s="189" t="s">
        <v>2445</v>
      </c>
      <c r="AR738" s="189" t="s">
        <v>2445</v>
      </c>
      <c r="AS738" s="332" t="s">
        <v>2445</v>
      </c>
      <c r="AT738" s="332" t="s">
        <v>2445</v>
      </c>
      <c r="AU738" s="332" t="s">
        <v>2445</v>
      </c>
      <c r="AV738" s="19"/>
      <c r="AW738" s="19"/>
      <c r="AX738" s="19"/>
    </row>
    <row r="739" spans="1:50" s="123" customFormat="1" ht="72" x14ac:dyDescent="0.2">
      <c r="A739" s="52" t="s">
        <v>51</v>
      </c>
      <c r="B739" s="52" t="s">
        <v>277</v>
      </c>
      <c r="C739" s="52" t="s">
        <v>276</v>
      </c>
      <c r="D739" s="52" t="s">
        <v>10</v>
      </c>
      <c r="E739" s="52" t="s">
        <v>311</v>
      </c>
      <c r="F739" s="121" t="s">
        <v>2308</v>
      </c>
      <c r="G739" s="52" t="s">
        <v>1038</v>
      </c>
      <c r="H739" s="71" t="s">
        <v>303</v>
      </c>
      <c r="I739" s="71" t="s">
        <v>271</v>
      </c>
      <c r="J739" s="122">
        <v>89000</v>
      </c>
      <c r="K739" s="249" t="s">
        <v>137</v>
      </c>
      <c r="L739" s="78"/>
      <c r="M739" s="78"/>
      <c r="N739" s="19" t="s">
        <v>3877</v>
      </c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3878</v>
      </c>
      <c r="AF739" s="52" t="s">
        <v>2444</v>
      </c>
      <c r="AG739" s="52" t="s">
        <v>3537</v>
      </c>
      <c r="AH739" s="52" t="s">
        <v>3451</v>
      </c>
      <c r="AI739" s="52" t="s">
        <v>3467</v>
      </c>
      <c r="AJ739" s="52"/>
      <c r="AK739" s="52" t="s">
        <v>1491</v>
      </c>
      <c r="AL739" s="52" t="s">
        <v>1568</v>
      </c>
      <c r="AM739" s="52" t="s">
        <v>3553</v>
      </c>
      <c r="AN739" s="119"/>
      <c r="AO739" s="119"/>
      <c r="AP739" s="119">
        <f t="shared" si="23"/>
        <v>89000</v>
      </c>
      <c r="AQ739" s="189" t="s">
        <v>2445</v>
      </c>
      <c r="AR739" s="189" t="s">
        <v>2445</v>
      </c>
      <c r="AS739" s="332" t="s">
        <v>2445</v>
      </c>
      <c r="AT739" s="332" t="s">
        <v>2445</v>
      </c>
      <c r="AU739" s="332" t="s">
        <v>2445</v>
      </c>
      <c r="AV739" s="19"/>
      <c r="AW739" s="19"/>
      <c r="AX739" s="19"/>
    </row>
    <row r="740" spans="1:50" s="123" customFormat="1" ht="72" x14ac:dyDescent="0.2">
      <c r="A740" s="52" t="s">
        <v>51</v>
      </c>
      <c r="B740" s="52" t="s">
        <v>277</v>
      </c>
      <c r="C740" s="52" t="s">
        <v>276</v>
      </c>
      <c r="D740" s="52" t="s">
        <v>10</v>
      </c>
      <c r="E740" s="52" t="s">
        <v>311</v>
      </c>
      <c r="F740" s="121" t="s">
        <v>2309</v>
      </c>
      <c r="G740" s="52" t="s">
        <v>1039</v>
      </c>
      <c r="H740" s="71" t="s">
        <v>303</v>
      </c>
      <c r="I740" s="71" t="s">
        <v>271</v>
      </c>
      <c r="J740" s="122">
        <v>89000</v>
      </c>
      <c r="K740" s="249" t="s">
        <v>137</v>
      </c>
      <c r="L740" s="78"/>
      <c r="M740" s="78"/>
      <c r="N740" s="19" t="s">
        <v>3877</v>
      </c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3878</v>
      </c>
      <c r="AF740" s="52" t="s">
        <v>2444</v>
      </c>
      <c r="AG740" s="52" t="s">
        <v>3537</v>
      </c>
      <c r="AH740" s="52" t="s">
        <v>3451</v>
      </c>
      <c r="AI740" s="52" t="s">
        <v>3467</v>
      </c>
      <c r="AJ740" s="52"/>
      <c r="AK740" s="52" t="s">
        <v>1491</v>
      </c>
      <c r="AL740" s="52" t="s">
        <v>1568</v>
      </c>
      <c r="AM740" s="52" t="s">
        <v>3553</v>
      </c>
      <c r="AN740" s="119"/>
      <c r="AO740" s="119"/>
      <c r="AP740" s="119">
        <f t="shared" si="23"/>
        <v>89000</v>
      </c>
      <c r="AQ740" s="189" t="s">
        <v>2445</v>
      </c>
      <c r="AR740" s="189" t="s">
        <v>2445</v>
      </c>
      <c r="AS740" s="332" t="s">
        <v>2445</v>
      </c>
      <c r="AT740" s="332" t="s">
        <v>2445</v>
      </c>
      <c r="AU740" s="332" t="s">
        <v>2445</v>
      </c>
      <c r="AV740" s="19"/>
      <c r="AW740" s="19"/>
      <c r="AX740" s="19"/>
    </row>
    <row r="741" spans="1:50" s="123" customFormat="1" ht="72" x14ac:dyDescent="0.2">
      <c r="A741" s="52" t="s">
        <v>51</v>
      </c>
      <c r="B741" s="52" t="s">
        <v>277</v>
      </c>
      <c r="C741" s="52" t="s">
        <v>276</v>
      </c>
      <c r="D741" s="52" t="s">
        <v>10</v>
      </c>
      <c r="E741" s="52" t="s">
        <v>311</v>
      </c>
      <c r="F741" s="121" t="s">
        <v>2310</v>
      </c>
      <c r="G741" s="52" t="s">
        <v>1040</v>
      </c>
      <c r="H741" s="71" t="s">
        <v>459</v>
      </c>
      <c r="I741" s="71" t="s">
        <v>271</v>
      </c>
      <c r="J741" s="122">
        <v>50000</v>
      </c>
      <c r="K741" s="249" t="s">
        <v>137</v>
      </c>
      <c r="L741" s="78"/>
      <c r="M741" s="78"/>
      <c r="N741" s="19" t="s">
        <v>3877</v>
      </c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3878</v>
      </c>
      <c r="AF741" s="52" t="s">
        <v>2444</v>
      </c>
      <c r="AG741" s="52" t="s">
        <v>3537</v>
      </c>
      <c r="AH741" s="52" t="s">
        <v>3451</v>
      </c>
      <c r="AI741" s="52" t="s">
        <v>3467</v>
      </c>
      <c r="AJ741" s="52"/>
      <c r="AK741" s="52" t="s">
        <v>1491</v>
      </c>
      <c r="AL741" s="52" t="s">
        <v>1568</v>
      </c>
      <c r="AM741" s="52" t="s">
        <v>3553</v>
      </c>
      <c r="AN741" s="119"/>
      <c r="AO741" s="119"/>
      <c r="AP741" s="119">
        <f t="shared" si="23"/>
        <v>50000</v>
      </c>
      <c r="AQ741" s="189" t="s">
        <v>2445</v>
      </c>
      <c r="AR741" s="189" t="s">
        <v>2445</v>
      </c>
      <c r="AS741" s="332" t="s">
        <v>2445</v>
      </c>
      <c r="AT741" s="332" t="s">
        <v>2445</v>
      </c>
      <c r="AU741" s="332" t="s">
        <v>2445</v>
      </c>
      <c r="AV741" s="19"/>
      <c r="AW741" s="19"/>
      <c r="AX741" s="19"/>
    </row>
    <row r="742" spans="1:50" s="123" customFormat="1" ht="72" x14ac:dyDescent="0.2">
      <c r="A742" s="52" t="s">
        <v>51</v>
      </c>
      <c r="B742" s="52" t="s">
        <v>277</v>
      </c>
      <c r="C742" s="52" t="s">
        <v>276</v>
      </c>
      <c r="D742" s="52" t="s">
        <v>10</v>
      </c>
      <c r="E742" s="52" t="s">
        <v>311</v>
      </c>
      <c r="F742" s="121" t="s">
        <v>2311</v>
      </c>
      <c r="G742" s="52" t="s">
        <v>1041</v>
      </c>
      <c r="H742" s="71" t="s">
        <v>303</v>
      </c>
      <c r="I742" s="71" t="s">
        <v>1042</v>
      </c>
      <c r="J742" s="122">
        <v>25000</v>
      </c>
      <c r="K742" s="249" t="s">
        <v>137</v>
      </c>
      <c r="L742" s="78"/>
      <c r="M742" s="78"/>
      <c r="N742" s="19" t="s">
        <v>3877</v>
      </c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3878</v>
      </c>
      <c r="AF742" s="52" t="s">
        <v>2444</v>
      </c>
      <c r="AG742" s="52" t="s">
        <v>3537</v>
      </c>
      <c r="AH742" s="52" t="s">
        <v>3451</v>
      </c>
      <c r="AI742" s="52" t="s">
        <v>3467</v>
      </c>
      <c r="AJ742" s="52"/>
      <c r="AK742" s="52" t="s">
        <v>1491</v>
      </c>
      <c r="AL742" s="52" t="s">
        <v>1568</v>
      </c>
      <c r="AM742" s="52" t="s">
        <v>3553</v>
      </c>
      <c r="AN742" s="119"/>
      <c r="AO742" s="119"/>
      <c r="AP742" s="119">
        <f t="shared" si="23"/>
        <v>25000</v>
      </c>
      <c r="AQ742" s="189" t="s">
        <v>2445</v>
      </c>
      <c r="AR742" s="189" t="s">
        <v>2445</v>
      </c>
      <c r="AS742" s="332" t="s">
        <v>2445</v>
      </c>
      <c r="AT742" s="332" t="s">
        <v>2445</v>
      </c>
      <c r="AU742" s="332" t="s">
        <v>2445</v>
      </c>
      <c r="AV742" s="19"/>
      <c r="AW742" s="19"/>
      <c r="AX742" s="19"/>
    </row>
    <row r="743" spans="1:50" s="123" customFormat="1" ht="72" x14ac:dyDescent="0.2">
      <c r="A743" s="52" t="s">
        <v>51</v>
      </c>
      <c r="B743" s="52" t="s">
        <v>277</v>
      </c>
      <c r="C743" s="52" t="s">
        <v>276</v>
      </c>
      <c r="D743" s="52" t="s">
        <v>10</v>
      </c>
      <c r="E743" s="52" t="s">
        <v>311</v>
      </c>
      <c r="F743" s="121" t="s">
        <v>2312</v>
      </c>
      <c r="G743" s="52" t="s">
        <v>1043</v>
      </c>
      <c r="H743" s="71" t="s">
        <v>303</v>
      </c>
      <c r="I743" s="71" t="s">
        <v>268</v>
      </c>
      <c r="J743" s="122">
        <v>54000</v>
      </c>
      <c r="K743" s="249" t="s">
        <v>137</v>
      </c>
      <c r="L743" s="78"/>
      <c r="M743" s="78"/>
      <c r="N743" s="19" t="s">
        <v>3877</v>
      </c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3878</v>
      </c>
      <c r="AF743" s="52" t="s">
        <v>2444</v>
      </c>
      <c r="AG743" s="52" t="s">
        <v>3537</v>
      </c>
      <c r="AH743" s="52" t="s">
        <v>3451</v>
      </c>
      <c r="AI743" s="52" t="s">
        <v>3467</v>
      </c>
      <c r="AJ743" s="52"/>
      <c r="AK743" s="52" t="s">
        <v>1486</v>
      </c>
      <c r="AL743" s="52" t="s">
        <v>1571</v>
      </c>
      <c r="AM743" s="52" t="s">
        <v>3553</v>
      </c>
      <c r="AN743" s="119"/>
      <c r="AO743" s="119"/>
      <c r="AP743" s="119">
        <f t="shared" si="23"/>
        <v>54000</v>
      </c>
      <c r="AQ743" s="189" t="s">
        <v>2445</v>
      </c>
      <c r="AR743" s="189" t="s">
        <v>2445</v>
      </c>
      <c r="AS743" s="332" t="s">
        <v>2445</v>
      </c>
      <c r="AT743" s="332" t="s">
        <v>2445</v>
      </c>
      <c r="AU743" s="332" t="s">
        <v>2445</v>
      </c>
      <c r="AV743" s="19"/>
      <c r="AW743" s="19"/>
      <c r="AX743" s="19"/>
    </row>
    <row r="744" spans="1:50" s="123" customFormat="1" ht="108" hidden="1" x14ac:dyDescent="0.2">
      <c r="A744" s="52" t="s">
        <v>51</v>
      </c>
      <c r="B744" s="52" t="s">
        <v>277</v>
      </c>
      <c r="C744" s="52" t="s">
        <v>17</v>
      </c>
      <c r="D744" s="52" t="s">
        <v>34</v>
      </c>
      <c r="E744" s="52" t="s">
        <v>454</v>
      </c>
      <c r="F744" s="121" t="s">
        <v>2313</v>
      </c>
      <c r="G744" s="52" t="s">
        <v>1123</v>
      </c>
      <c r="H744" s="71" t="s">
        <v>270</v>
      </c>
      <c r="I744" s="71" t="s">
        <v>1122</v>
      </c>
      <c r="J744" s="122">
        <v>1800000</v>
      </c>
      <c r="K744" s="249" t="s">
        <v>137</v>
      </c>
      <c r="L744" s="78"/>
      <c r="M744" s="78"/>
      <c r="N744" s="18" t="s">
        <v>3879</v>
      </c>
      <c r="O744" s="19"/>
      <c r="P744" s="19"/>
      <c r="Q744" s="19"/>
      <c r="R744" s="19"/>
      <c r="S744" s="19"/>
      <c r="T744" s="19"/>
      <c r="U744" s="19"/>
      <c r="V744" s="19"/>
      <c r="W744" s="19"/>
      <c r="X744" s="18"/>
      <c r="Y744" s="46"/>
      <c r="Z744" s="19"/>
      <c r="AA744" s="19"/>
      <c r="AB744" s="19"/>
      <c r="AC744" s="19"/>
      <c r="AD744" s="19"/>
      <c r="AE744" s="19" t="s">
        <v>3880</v>
      </c>
      <c r="AF744" s="52" t="s">
        <v>3280</v>
      </c>
      <c r="AG744" s="52" t="s">
        <v>3539</v>
      </c>
      <c r="AH744" s="52" t="s">
        <v>1571</v>
      </c>
      <c r="AI744" s="52" t="s">
        <v>3467</v>
      </c>
      <c r="AJ744" s="52"/>
      <c r="AK744" s="52" t="s">
        <v>1492</v>
      </c>
      <c r="AL744" s="52" t="s">
        <v>1568</v>
      </c>
      <c r="AM744" s="52" t="s">
        <v>3553</v>
      </c>
      <c r="AN744" s="119"/>
      <c r="AO744" s="119"/>
      <c r="AP744" s="119">
        <f t="shared" si="23"/>
        <v>1800000</v>
      </c>
      <c r="AQ744" s="189" t="s">
        <v>3882</v>
      </c>
      <c r="AR744" s="189" t="s">
        <v>3882</v>
      </c>
      <c r="AS744" s="18" t="s">
        <v>3883</v>
      </c>
      <c r="AT744" s="18" t="s">
        <v>3883</v>
      </c>
      <c r="AU744" s="18" t="s">
        <v>3883</v>
      </c>
      <c r="AV744" s="19"/>
      <c r="AW744" s="19"/>
      <c r="AX744" s="19" t="s">
        <v>3884</v>
      </c>
    </row>
    <row r="745" spans="1:50" s="123" customFormat="1" ht="144" hidden="1" x14ac:dyDescent="0.2">
      <c r="A745" s="52" t="s">
        <v>52</v>
      </c>
      <c r="B745" s="52" t="s">
        <v>277</v>
      </c>
      <c r="C745" s="52" t="s">
        <v>276</v>
      </c>
      <c r="D745" s="52" t="s">
        <v>11</v>
      </c>
      <c r="E745" s="52" t="s">
        <v>454</v>
      </c>
      <c r="F745" s="121" t="s">
        <v>2314</v>
      </c>
      <c r="G745" s="52" t="s">
        <v>1044</v>
      </c>
      <c r="H745" s="71" t="s">
        <v>317</v>
      </c>
      <c r="I745" s="71" t="s">
        <v>271</v>
      </c>
      <c r="J745" s="122">
        <v>139500</v>
      </c>
      <c r="K745" s="249" t="s">
        <v>137</v>
      </c>
      <c r="L745" s="78"/>
      <c r="M745" s="78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54" t="s">
        <v>3295</v>
      </c>
      <c r="AF745" s="54" t="s">
        <v>3295</v>
      </c>
      <c r="AG745" s="52" t="s">
        <v>3544</v>
      </c>
      <c r="AH745" s="54" t="s">
        <v>3472</v>
      </c>
      <c r="AI745" s="52" t="s">
        <v>2456</v>
      </c>
      <c r="AJ745" s="52"/>
      <c r="AK745" s="54" t="s">
        <v>1494</v>
      </c>
      <c r="AL745" s="54" t="s">
        <v>1571</v>
      </c>
      <c r="AM745" s="52" t="s">
        <v>3553</v>
      </c>
      <c r="AN745" s="119">
        <v>128000</v>
      </c>
      <c r="AO745" s="119"/>
      <c r="AP745" s="119">
        <f t="shared" si="23"/>
        <v>11500</v>
      </c>
      <c r="AQ745" s="189" t="s">
        <v>1495</v>
      </c>
      <c r="AR745" s="189" t="s">
        <v>1495</v>
      </c>
      <c r="AS745" s="18" t="s">
        <v>3288</v>
      </c>
      <c r="AT745" s="18" t="s">
        <v>3288</v>
      </c>
      <c r="AU745" s="18" t="s">
        <v>3288</v>
      </c>
      <c r="AV745" s="16">
        <v>128000</v>
      </c>
      <c r="AW745" s="16">
        <v>11500</v>
      </c>
      <c r="AX745" s="17"/>
    </row>
    <row r="746" spans="1:50" s="123" customFormat="1" ht="144" hidden="1" x14ac:dyDescent="0.2">
      <c r="A746" s="52" t="s">
        <v>52</v>
      </c>
      <c r="B746" s="52" t="s">
        <v>277</v>
      </c>
      <c r="C746" s="52" t="s">
        <v>276</v>
      </c>
      <c r="D746" s="52" t="s">
        <v>11</v>
      </c>
      <c r="E746" s="52" t="s">
        <v>454</v>
      </c>
      <c r="F746" s="121" t="s">
        <v>2315</v>
      </c>
      <c r="G746" s="52" t="s">
        <v>1045</v>
      </c>
      <c r="H746" s="71" t="s">
        <v>317</v>
      </c>
      <c r="I746" s="71" t="s">
        <v>271</v>
      </c>
      <c r="J746" s="122">
        <v>251000</v>
      </c>
      <c r="K746" s="249" t="s">
        <v>137</v>
      </c>
      <c r="L746" s="78"/>
      <c r="M746" s="78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54" t="s">
        <v>3295</v>
      </c>
      <c r="AF746" s="54" t="s">
        <v>3295</v>
      </c>
      <c r="AG746" s="52" t="s">
        <v>3544</v>
      </c>
      <c r="AH746" s="54" t="s">
        <v>3472</v>
      </c>
      <c r="AI746" s="52" t="s">
        <v>2456</v>
      </c>
      <c r="AJ746" s="52"/>
      <c r="AK746" s="54" t="s">
        <v>1494</v>
      </c>
      <c r="AL746" s="54" t="s">
        <v>1571</v>
      </c>
      <c r="AM746" s="52" t="s">
        <v>3553</v>
      </c>
      <c r="AN746" s="119">
        <v>211000</v>
      </c>
      <c r="AO746" s="119"/>
      <c r="AP746" s="119">
        <f t="shared" si="23"/>
        <v>40000</v>
      </c>
      <c r="AQ746" s="189" t="s">
        <v>1495</v>
      </c>
      <c r="AR746" s="189" t="s">
        <v>1495</v>
      </c>
      <c r="AS746" s="18" t="s">
        <v>3288</v>
      </c>
      <c r="AT746" s="18" t="s">
        <v>3288</v>
      </c>
      <c r="AU746" s="18" t="s">
        <v>3288</v>
      </c>
      <c r="AV746" s="16">
        <v>211000</v>
      </c>
      <c r="AW746" s="16">
        <v>40000</v>
      </c>
      <c r="AX746" s="17"/>
    </row>
    <row r="747" spans="1:50" s="123" customFormat="1" ht="144" hidden="1" x14ac:dyDescent="0.2">
      <c r="A747" s="52" t="s">
        <v>52</v>
      </c>
      <c r="B747" s="52" t="s">
        <v>277</v>
      </c>
      <c r="C747" s="52" t="s">
        <v>276</v>
      </c>
      <c r="D747" s="52" t="s">
        <v>11</v>
      </c>
      <c r="E747" s="52" t="s">
        <v>454</v>
      </c>
      <c r="F747" s="121" t="s">
        <v>2316</v>
      </c>
      <c r="G747" s="52" t="s">
        <v>1046</v>
      </c>
      <c r="H747" s="71" t="s">
        <v>303</v>
      </c>
      <c r="I747" s="71" t="s">
        <v>271</v>
      </c>
      <c r="J747" s="122">
        <v>616000</v>
      </c>
      <c r="K747" s="249" t="s">
        <v>137</v>
      </c>
      <c r="L747" s="78"/>
      <c r="M747" s="78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54" t="s">
        <v>3295</v>
      </c>
      <c r="AF747" s="54" t="s">
        <v>3295</v>
      </c>
      <c r="AG747" s="52" t="s">
        <v>3544</v>
      </c>
      <c r="AH747" s="54" t="s">
        <v>3472</v>
      </c>
      <c r="AI747" s="52" t="s">
        <v>2456</v>
      </c>
      <c r="AJ747" s="52"/>
      <c r="AK747" s="54" t="s">
        <v>1494</v>
      </c>
      <c r="AL747" s="54" t="s">
        <v>1571</v>
      </c>
      <c r="AM747" s="52" t="s">
        <v>3553</v>
      </c>
      <c r="AN747" s="119">
        <v>452000</v>
      </c>
      <c r="AO747" s="119"/>
      <c r="AP747" s="119">
        <f t="shared" si="23"/>
        <v>164000</v>
      </c>
      <c r="AQ747" s="189" t="s">
        <v>1495</v>
      </c>
      <c r="AR747" s="189" t="s">
        <v>1495</v>
      </c>
      <c r="AS747" s="18" t="s">
        <v>3288</v>
      </c>
      <c r="AT747" s="18" t="s">
        <v>3288</v>
      </c>
      <c r="AU747" s="18" t="s">
        <v>3288</v>
      </c>
      <c r="AV747" s="16">
        <v>452000</v>
      </c>
      <c r="AW747" s="16">
        <v>164000</v>
      </c>
      <c r="AX747" s="17"/>
    </row>
    <row r="748" spans="1:50" s="123" customFormat="1" ht="72" hidden="1" x14ac:dyDescent="0.2">
      <c r="A748" s="52" t="s">
        <v>52</v>
      </c>
      <c r="B748" s="52" t="s">
        <v>277</v>
      </c>
      <c r="C748" s="52" t="s">
        <v>276</v>
      </c>
      <c r="D748" s="52" t="s">
        <v>11</v>
      </c>
      <c r="E748" s="52" t="s">
        <v>454</v>
      </c>
      <c r="F748" s="121" t="s">
        <v>2317</v>
      </c>
      <c r="G748" s="52" t="s">
        <v>1047</v>
      </c>
      <c r="H748" s="71" t="s">
        <v>319</v>
      </c>
      <c r="I748" s="71" t="s">
        <v>553</v>
      </c>
      <c r="J748" s="122">
        <v>200000</v>
      </c>
      <c r="K748" s="249" t="s">
        <v>137</v>
      </c>
      <c r="L748" s="78"/>
      <c r="M748" s="78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8" t="s">
        <v>3284</v>
      </c>
      <c r="AC748" s="18" t="s">
        <v>3339</v>
      </c>
      <c r="AD748" s="16">
        <v>188000</v>
      </c>
      <c r="AE748" s="20" t="s">
        <v>3885</v>
      </c>
      <c r="AF748" s="54" t="s">
        <v>3295</v>
      </c>
      <c r="AG748" s="52" t="s">
        <v>3544</v>
      </c>
      <c r="AH748" s="54" t="s">
        <v>3472</v>
      </c>
      <c r="AI748" s="54" t="s">
        <v>2456</v>
      </c>
      <c r="AJ748" s="54"/>
      <c r="AK748" s="54" t="s">
        <v>1494</v>
      </c>
      <c r="AL748" s="54" t="s">
        <v>1571</v>
      </c>
      <c r="AM748" s="52" t="s">
        <v>3553</v>
      </c>
      <c r="AN748" s="119">
        <v>188000</v>
      </c>
      <c r="AO748" s="119"/>
      <c r="AP748" s="119">
        <f t="shared" si="23"/>
        <v>12000</v>
      </c>
      <c r="AQ748" s="189"/>
      <c r="AR748" s="189"/>
      <c r="AS748" s="18"/>
      <c r="AT748" s="18"/>
      <c r="AU748" s="18"/>
      <c r="AV748" s="16">
        <v>188000</v>
      </c>
      <c r="AW748" s="16">
        <v>12000</v>
      </c>
      <c r="AX748" s="402"/>
    </row>
    <row r="749" spans="1:50" s="123" customFormat="1" ht="72" hidden="1" x14ac:dyDescent="0.2">
      <c r="A749" s="52" t="s">
        <v>52</v>
      </c>
      <c r="B749" s="52" t="s">
        <v>277</v>
      </c>
      <c r="C749" s="52" t="s">
        <v>276</v>
      </c>
      <c r="D749" s="52" t="s">
        <v>11</v>
      </c>
      <c r="E749" s="52" t="s">
        <v>454</v>
      </c>
      <c r="F749" s="121" t="s">
        <v>2318</v>
      </c>
      <c r="G749" s="52" t="s">
        <v>1048</v>
      </c>
      <c r="H749" s="71" t="s">
        <v>319</v>
      </c>
      <c r="I749" s="71" t="s">
        <v>273</v>
      </c>
      <c r="J749" s="122">
        <v>36000</v>
      </c>
      <c r="K749" s="249" t="s">
        <v>137</v>
      </c>
      <c r="L749" s="78"/>
      <c r="M749" s="78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8" t="s">
        <v>3284</v>
      </c>
      <c r="AC749" s="18" t="s">
        <v>3339</v>
      </c>
      <c r="AD749" s="16">
        <v>32000</v>
      </c>
      <c r="AE749" s="20" t="s">
        <v>3885</v>
      </c>
      <c r="AF749" s="54" t="s">
        <v>3295</v>
      </c>
      <c r="AG749" s="52" t="s">
        <v>3544</v>
      </c>
      <c r="AH749" s="54" t="s">
        <v>3472</v>
      </c>
      <c r="AI749" s="54" t="s">
        <v>2456</v>
      </c>
      <c r="AJ749" s="54"/>
      <c r="AK749" s="54" t="s">
        <v>1494</v>
      </c>
      <c r="AL749" s="54" t="s">
        <v>1571</v>
      </c>
      <c r="AM749" s="52" t="s">
        <v>3553</v>
      </c>
      <c r="AN749" s="119">
        <v>32000</v>
      </c>
      <c r="AO749" s="119"/>
      <c r="AP749" s="119">
        <f t="shared" si="23"/>
        <v>4000</v>
      </c>
      <c r="AQ749" s="189"/>
      <c r="AR749" s="189"/>
      <c r="AS749" s="18"/>
      <c r="AT749" s="18"/>
      <c r="AU749" s="18"/>
      <c r="AV749" s="16">
        <v>32000</v>
      </c>
      <c r="AW749" s="16">
        <v>4000</v>
      </c>
      <c r="AX749" s="402"/>
    </row>
    <row r="750" spans="1:50" s="123" customFormat="1" ht="72" hidden="1" x14ac:dyDescent="0.2">
      <c r="A750" s="52" t="s">
        <v>52</v>
      </c>
      <c r="B750" s="52" t="s">
        <v>277</v>
      </c>
      <c r="C750" s="52" t="s">
        <v>276</v>
      </c>
      <c r="D750" s="52" t="s">
        <v>11</v>
      </c>
      <c r="E750" s="52" t="s">
        <v>454</v>
      </c>
      <c r="F750" s="121" t="s">
        <v>2319</v>
      </c>
      <c r="G750" s="52" t="s">
        <v>1049</v>
      </c>
      <c r="H750" s="71" t="s">
        <v>303</v>
      </c>
      <c r="I750" s="71" t="s">
        <v>273</v>
      </c>
      <c r="J750" s="122">
        <v>150000</v>
      </c>
      <c r="K750" s="249" t="s">
        <v>137</v>
      </c>
      <c r="L750" s="78"/>
      <c r="M750" s="78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8" t="s">
        <v>3284</v>
      </c>
      <c r="AC750" s="18" t="s">
        <v>3339</v>
      </c>
      <c r="AD750" s="16">
        <v>140000</v>
      </c>
      <c r="AE750" s="20" t="s">
        <v>3885</v>
      </c>
      <c r="AF750" s="54" t="s">
        <v>3295</v>
      </c>
      <c r="AG750" s="52" t="s">
        <v>3544</v>
      </c>
      <c r="AH750" s="54" t="s">
        <v>3472</v>
      </c>
      <c r="AI750" s="54" t="s">
        <v>2456</v>
      </c>
      <c r="AJ750" s="54"/>
      <c r="AK750" s="54" t="s">
        <v>1494</v>
      </c>
      <c r="AL750" s="54" t="s">
        <v>1571</v>
      </c>
      <c r="AM750" s="52" t="s">
        <v>3553</v>
      </c>
      <c r="AN750" s="119">
        <v>140000</v>
      </c>
      <c r="AO750" s="119"/>
      <c r="AP750" s="119">
        <f t="shared" si="23"/>
        <v>10000</v>
      </c>
      <c r="AQ750" s="189"/>
      <c r="AR750" s="189"/>
      <c r="AS750" s="18"/>
      <c r="AT750" s="18"/>
      <c r="AU750" s="18"/>
      <c r="AV750" s="16">
        <v>140000</v>
      </c>
      <c r="AW750" s="16">
        <v>10000</v>
      </c>
      <c r="AX750" s="402"/>
    </row>
    <row r="751" spans="1:50" s="123" customFormat="1" ht="72" hidden="1" x14ac:dyDescent="0.2">
      <c r="A751" s="52" t="s">
        <v>52</v>
      </c>
      <c r="B751" s="52" t="s">
        <v>277</v>
      </c>
      <c r="C751" s="52" t="s">
        <v>276</v>
      </c>
      <c r="D751" s="52" t="s">
        <v>11</v>
      </c>
      <c r="E751" s="52" t="s">
        <v>454</v>
      </c>
      <c r="F751" s="121" t="s">
        <v>2320</v>
      </c>
      <c r="G751" s="52" t="s">
        <v>1050</v>
      </c>
      <c r="H751" s="71" t="s">
        <v>459</v>
      </c>
      <c r="I751" s="71" t="s">
        <v>268</v>
      </c>
      <c r="J751" s="122">
        <v>120000</v>
      </c>
      <c r="K751" s="249" t="s">
        <v>137</v>
      </c>
      <c r="L751" s="78"/>
      <c r="M751" s="78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8" t="s">
        <v>3284</v>
      </c>
      <c r="AC751" s="18" t="s">
        <v>3339</v>
      </c>
      <c r="AD751" s="16">
        <v>100000</v>
      </c>
      <c r="AE751" s="20" t="s">
        <v>3885</v>
      </c>
      <c r="AF751" s="54" t="s">
        <v>3295</v>
      </c>
      <c r="AG751" s="52" t="s">
        <v>3544</v>
      </c>
      <c r="AH751" s="54" t="s">
        <v>3472</v>
      </c>
      <c r="AI751" s="54" t="s">
        <v>2456</v>
      </c>
      <c r="AJ751" s="54"/>
      <c r="AK751" s="54" t="s">
        <v>1494</v>
      </c>
      <c r="AL751" s="54" t="s">
        <v>1571</v>
      </c>
      <c r="AM751" s="52" t="s">
        <v>3553</v>
      </c>
      <c r="AN751" s="119">
        <v>100000</v>
      </c>
      <c r="AO751" s="119"/>
      <c r="AP751" s="119">
        <f t="shared" si="23"/>
        <v>20000</v>
      </c>
      <c r="AQ751" s="189"/>
      <c r="AR751" s="189"/>
      <c r="AS751" s="18"/>
      <c r="AT751" s="18"/>
      <c r="AU751" s="18"/>
      <c r="AV751" s="16">
        <v>100000</v>
      </c>
      <c r="AW751" s="16">
        <v>20000</v>
      </c>
      <c r="AX751" s="402"/>
    </row>
    <row r="752" spans="1:50" s="123" customFormat="1" ht="72" hidden="1" x14ac:dyDescent="0.2">
      <c r="A752" s="52" t="s">
        <v>52</v>
      </c>
      <c r="B752" s="52" t="s">
        <v>277</v>
      </c>
      <c r="C752" s="52" t="s">
        <v>276</v>
      </c>
      <c r="D752" s="52" t="s">
        <v>286</v>
      </c>
      <c r="E752" s="52" t="s">
        <v>454</v>
      </c>
      <c r="F752" s="121" t="s">
        <v>2321</v>
      </c>
      <c r="G752" s="52" t="s">
        <v>1051</v>
      </c>
      <c r="H752" s="71" t="s">
        <v>414</v>
      </c>
      <c r="I752" s="71" t="s">
        <v>271</v>
      </c>
      <c r="J752" s="122">
        <v>560000</v>
      </c>
      <c r="K752" s="249" t="s">
        <v>137</v>
      </c>
      <c r="L752" s="78"/>
      <c r="M752" s="78"/>
      <c r="N752" s="311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195" t="s">
        <v>3886</v>
      </c>
      <c r="AF752" s="54" t="s">
        <v>3314</v>
      </c>
      <c r="AG752" s="54" t="s">
        <v>3544</v>
      </c>
      <c r="AH752" s="52" t="s">
        <v>3475</v>
      </c>
      <c r="AI752" s="52" t="s">
        <v>2457</v>
      </c>
      <c r="AJ752" s="52"/>
      <c r="AK752" s="54" t="s">
        <v>1496</v>
      </c>
      <c r="AL752" s="52" t="s">
        <v>1568</v>
      </c>
      <c r="AM752" s="52" t="s">
        <v>3553</v>
      </c>
      <c r="AN752" s="119"/>
      <c r="AO752" s="119">
        <v>327440</v>
      </c>
      <c r="AP752" s="119">
        <f t="shared" si="23"/>
        <v>232560</v>
      </c>
      <c r="AQ752" s="189"/>
      <c r="AR752" s="189"/>
      <c r="AS752" s="18"/>
      <c r="AT752" s="18"/>
      <c r="AU752" s="18"/>
      <c r="AV752" s="16">
        <v>327440</v>
      </c>
      <c r="AW752" s="16">
        <v>232560</v>
      </c>
      <c r="AX752" s="310"/>
    </row>
    <row r="753" spans="1:50" s="123" customFormat="1" ht="90" hidden="1" x14ac:dyDescent="0.2">
      <c r="A753" s="52" t="s">
        <v>52</v>
      </c>
      <c r="B753" s="52" t="s">
        <v>277</v>
      </c>
      <c r="C753" s="52" t="s">
        <v>276</v>
      </c>
      <c r="D753" s="52" t="s">
        <v>286</v>
      </c>
      <c r="E753" s="52" t="s">
        <v>454</v>
      </c>
      <c r="F753" s="121" t="s">
        <v>2322</v>
      </c>
      <c r="G753" s="52" t="s">
        <v>1052</v>
      </c>
      <c r="H753" s="71" t="s">
        <v>387</v>
      </c>
      <c r="I753" s="71" t="s">
        <v>271</v>
      </c>
      <c r="J753" s="122">
        <v>149600</v>
      </c>
      <c r="K753" s="249" t="s">
        <v>137</v>
      </c>
      <c r="L753" s="78"/>
      <c r="M753" s="78"/>
      <c r="N753" s="311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100560</v>
      </c>
      <c r="X753" s="18" t="s">
        <v>1182</v>
      </c>
      <c r="Y753" s="18" t="s">
        <v>3312</v>
      </c>
      <c r="Z753" s="16">
        <v>100560</v>
      </c>
      <c r="AA753" s="19">
        <v>7014232091</v>
      </c>
      <c r="AB753" s="18" t="s">
        <v>3313</v>
      </c>
      <c r="AC753" s="18" t="s">
        <v>3313</v>
      </c>
      <c r="AD753" s="16">
        <v>100560</v>
      </c>
      <c r="AE753" s="195" t="s">
        <v>3886</v>
      </c>
      <c r="AF753" s="54" t="s">
        <v>3314</v>
      </c>
      <c r="AG753" s="54" t="s">
        <v>3544</v>
      </c>
      <c r="AH753" s="52" t="s">
        <v>3475</v>
      </c>
      <c r="AI753" s="52" t="s">
        <v>2457</v>
      </c>
      <c r="AJ753" s="52"/>
      <c r="AK753" s="54" t="s">
        <v>1496</v>
      </c>
      <c r="AL753" s="52" t="s">
        <v>1568</v>
      </c>
      <c r="AM753" s="52" t="s">
        <v>3553</v>
      </c>
      <c r="AN753" s="119"/>
      <c r="AO753" s="119">
        <v>100560</v>
      </c>
      <c r="AP753" s="119">
        <f t="shared" si="23"/>
        <v>49040</v>
      </c>
      <c r="AQ753" s="189"/>
      <c r="AR753" s="189"/>
      <c r="AS753" s="18"/>
      <c r="AT753" s="18"/>
      <c r="AU753" s="18"/>
      <c r="AV753" s="16">
        <v>100560</v>
      </c>
      <c r="AW753" s="16">
        <v>49040</v>
      </c>
      <c r="AX753" s="310"/>
    </row>
    <row r="754" spans="1:50" s="123" customFormat="1" ht="90" hidden="1" x14ac:dyDescent="0.2">
      <c r="A754" s="52" t="s">
        <v>52</v>
      </c>
      <c r="B754" s="52" t="s">
        <v>277</v>
      </c>
      <c r="C754" s="52" t="s">
        <v>276</v>
      </c>
      <c r="D754" s="52" t="s">
        <v>286</v>
      </c>
      <c r="E754" s="52" t="s">
        <v>454</v>
      </c>
      <c r="F754" s="121" t="s">
        <v>2323</v>
      </c>
      <c r="G754" s="52" t="s">
        <v>1053</v>
      </c>
      <c r="H754" s="71" t="s">
        <v>269</v>
      </c>
      <c r="I754" s="71" t="s">
        <v>271</v>
      </c>
      <c r="J754" s="122">
        <v>39200</v>
      </c>
      <c r="K754" s="249" t="s">
        <v>137</v>
      </c>
      <c r="L754" s="78"/>
      <c r="M754" s="78"/>
      <c r="N754" s="311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36000</v>
      </c>
      <c r="X754" s="18" t="s">
        <v>1182</v>
      </c>
      <c r="Y754" s="18" t="s">
        <v>3312</v>
      </c>
      <c r="Z754" s="16">
        <v>36000</v>
      </c>
      <c r="AA754" s="19">
        <v>7014232091</v>
      </c>
      <c r="AB754" s="18" t="s">
        <v>3313</v>
      </c>
      <c r="AC754" s="18" t="s">
        <v>3313</v>
      </c>
      <c r="AD754" s="16">
        <v>36000</v>
      </c>
      <c r="AE754" s="195" t="s">
        <v>3886</v>
      </c>
      <c r="AF754" s="54" t="s">
        <v>3314</v>
      </c>
      <c r="AG754" s="54" t="s">
        <v>3544</v>
      </c>
      <c r="AH754" s="52" t="s">
        <v>3475</v>
      </c>
      <c r="AI754" s="52" t="s">
        <v>2457</v>
      </c>
      <c r="AJ754" s="52"/>
      <c r="AK754" s="54" t="s">
        <v>1496</v>
      </c>
      <c r="AL754" s="52" t="s">
        <v>1568</v>
      </c>
      <c r="AM754" s="52" t="s">
        <v>3553</v>
      </c>
      <c r="AN754" s="119"/>
      <c r="AO754" s="119">
        <v>36000</v>
      </c>
      <c r="AP754" s="119">
        <f t="shared" si="23"/>
        <v>3200</v>
      </c>
      <c r="AQ754" s="189"/>
      <c r="AR754" s="189"/>
      <c r="AS754" s="18"/>
      <c r="AT754" s="18"/>
      <c r="AU754" s="18"/>
      <c r="AV754" s="16">
        <v>36000</v>
      </c>
      <c r="AW754" s="16">
        <v>3200</v>
      </c>
      <c r="AX754" s="310"/>
    </row>
    <row r="755" spans="1:50" s="123" customFormat="1" ht="72" hidden="1" x14ac:dyDescent="0.2">
      <c r="A755" s="52" t="s">
        <v>52</v>
      </c>
      <c r="B755" s="52" t="s">
        <v>277</v>
      </c>
      <c r="C755" s="52" t="s">
        <v>276</v>
      </c>
      <c r="D755" s="52" t="s">
        <v>13</v>
      </c>
      <c r="E755" s="52" t="s">
        <v>454</v>
      </c>
      <c r="F755" s="121" t="s">
        <v>2324</v>
      </c>
      <c r="G755" s="52" t="s">
        <v>1054</v>
      </c>
      <c r="H755" s="71" t="s">
        <v>414</v>
      </c>
      <c r="I755" s="71" t="s">
        <v>274</v>
      </c>
      <c r="J755" s="122">
        <v>105000</v>
      </c>
      <c r="K755" s="78"/>
      <c r="L755" s="78"/>
      <c r="M755" s="249" t="s">
        <v>137</v>
      </c>
      <c r="N755" s="311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>
        <v>7014299968</v>
      </c>
      <c r="AB755" s="18" t="s">
        <v>3827</v>
      </c>
      <c r="AC755" s="18" t="s">
        <v>3284</v>
      </c>
      <c r="AD755" s="16">
        <v>104930</v>
      </c>
      <c r="AE755" s="195" t="s">
        <v>3885</v>
      </c>
      <c r="AF755" s="54" t="s">
        <v>3295</v>
      </c>
      <c r="AG755" s="52" t="s">
        <v>3544</v>
      </c>
      <c r="AH755" s="54" t="s">
        <v>3472</v>
      </c>
      <c r="AI755" s="52" t="s">
        <v>2457</v>
      </c>
      <c r="AJ755" s="52"/>
      <c r="AK755" s="54" t="s">
        <v>1496</v>
      </c>
      <c r="AL755" s="52" t="s">
        <v>1568</v>
      </c>
      <c r="AM755" s="52" t="s">
        <v>3553</v>
      </c>
      <c r="AN755" s="119"/>
      <c r="AO755" s="119">
        <v>104930</v>
      </c>
      <c r="AP755" s="119">
        <f t="shared" si="23"/>
        <v>70</v>
      </c>
      <c r="AQ755" s="189"/>
      <c r="AR755" s="189"/>
      <c r="AS755" s="18"/>
      <c r="AT755" s="18"/>
      <c r="AU755" s="18"/>
      <c r="AV755" s="16">
        <v>104930</v>
      </c>
      <c r="AW755" s="19">
        <v>70</v>
      </c>
      <c r="AX755" s="19"/>
    </row>
    <row r="756" spans="1:50" s="123" customFormat="1" ht="72" hidden="1" x14ac:dyDescent="0.2">
      <c r="A756" s="52" t="s">
        <v>52</v>
      </c>
      <c r="B756" s="52" t="s">
        <v>277</v>
      </c>
      <c r="C756" s="52" t="s">
        <v>276</v>
      </c>
      <c r="D756" s="52" t="s">
        <v>13</v>
      </c>
      <c r="E756" s="52" t="s">
        <v>454</v>
      </c>
      <c r="F756" s="121" t="s">
        <v>2325</v>
      </c>
      <c r="G756" s="52" t="s">
        <v>1055</v>
      </c>
      <c r="H756" s="71" t="s">
        <v>317</v>
      </c>
      <c r="I756" s="71" t="s">
        <v>271</v>
      </c>
      <c r="J756" s="122">
        <v>40000</v>
      </c>
      <c r="K756" s="78"/>
      <c r="L756" s="78"/>
      <c r="M756" s="249" t="s">
        <v>137</v>
      </c>
      <c r="N756" s="311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>
        <v>7014299968</v>
      </c>
      <c r="AB756" s="18" t="s">
        <v>3827</v>
      </c>
      <c r="AC756" s="18" t="s">
        <v>3284</v>
      </c>
      <c r="AD756" s="16">
        <v>39500</v>
      </c>
      <c r="AE756" s="195" t="s">
        <v>3885</v>
      </c>
      <c r="AF756" s="54" t="s">
        <v>3295</v>
      </c>
      <c r="AG756" s="52" t="s">
        <v>3544</v>
      </c>
      <c r="AH756" s="54" t="s">
        <v>3472</v>
      </c>
      <c r="AI756" s="52" t="s">
        <v>2457</v>
      </c>
      <c r="AJ756" s="52"/>
      <c r="AK756" s="54" t="s">
        <v>1496</v>
      </c>
      <c r="AL756" s="52" t="s">
        <v>1568</v>
      </c>
      <c r="AM756" s="52" t="s">
        <v>3553</v>
      </c>
      <c r="AN756" s="119"/>
      <c r="AO756" s="119">
        <v>39500</v>
      </c>
      <c r="AP756" s="119">
        <f t="shared" si="23"/>
        <v>500</v>
      </c>
      <c r="AQ756" s="189"/>
      <c r="AR756" s="189"/>
      <c r="AS756" s="18"/>
      <c r="AT756" s="18"/>
      <c r="AU756" s="18"/>
      <c r="AV756" s="16">
        <v>39500</v>
      </c>
      <c r="AW756" s="19">
        <v>500</v>
      </c>
      <c r="AX756" s="19"/>
    </row>
    <row r="757" spans="1:50" s="123" customFormat="1" ht="72" hidden="1" x14ac:dyDescent="0.2">
      <c r="A757" s="52" t="s">
        <v>52</v>
      </c>
      <c r="B757" s="52" t="s">
        <v>277</v>
      </c>
      <c r="C757" s="52" t="s">
        <v>276</v>
      </c>
      <c r="D757" s="52" t="s">
        <v>13</v>
      </c>
      <c r="E757" s="52" t="s">
        <v>454</v>
      </c>
      <c r="F757" s="121" t="s">
        <v>2326</v>
      </c>
      <c r="G757" s="52" t="s">
        <v>1056</v>
      </c>
      <c r="H757" s="71" t="s">
        <v>269</v>
      </c>
      <c r="I757" s="71" t="s">
        <v>274</v>
      </c>
      <c r="J757" s="122">
        <v>50000</v>
      </c>
      <c r="K757" s="78"/>
      <c r="L757" s="78"/>
      <c r="M757" s="249" t="s">
        <v>137</v>
      </c>
      <c r="N757" s="311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>
        <v>7014299968</v>
      </c>
      <c r="AB757" s="18" t="s">
        <v>3827</v>
      </c>
      <c r="AC757" s="18" t="s">
        <v>3284</v>
      </c>
      <c r="AD757" s="16">
        <v>49980</v>
      </c>
      <c r="AE757" s="195" t="s">
        <v>3885</v>
      </c>
      <c r="AF757" s="54" t="s">
        <v>3295</v>
      </c>
      <c r="AG757" s="52" t="s">
        <v>3544</v>
      </c>
      <c r="AH757" s="54" t="s">
        <v>3472</v>
      </c>
      <c r="AI757" s="52" t="s">
        <v>2457</v>
      </c>
      <c r="AJ757" s="52"/>
      <c r="AK757" s="54" t="s">
        <v>1496</v>
      </c>
      <c r="AL757" s="52" t="s">
        <v>1568</v>
      </c>
      <c r="AM757" s="52" t="s">
        <v>3553</v>
      </c>
      <c r="AN757" s="119"/>
      <c r="AO757" s="119">
        <v>49980</v>
      </c>
      <c r="AP757" s="119">
        <f t="shared" si="23"/>
        <v>20</v>
      </c>
      <c r="AQ757" s="189"/>
      <c r="AR757" s="189"/>
      <c r="AS757" s="18"/>
      <c r="AT757" s="18"/>
      <c r="AU757" s="18"/>
      <c r="AV757" s="16">
        <v>49980</v>
      </c>
      <c r="AW757" s="19">
        <v>20</v>
      </c>
      <c r="AX757" s="19"/>
    </row>
    <row r="758" spans="1:50" s="123" customFormat="1" ht="72" hidden="1" x14ac:dyDescent="0.2">
      <c r="A758" s="52" t="s">
        <v>52</v>
      </c>
      <c r="B758" s="52" t="s">
        <v>277</v>
      </c>
      <c r="C758" s="52" t="s">
        <v>276</v>
      </c>
      <c r="D758" s="52" t="s">
        <v>28</v>
      </c>
      <c r="E758" s="52" t="s">
        <v>454</v>
      </c>
      <c r="F758" s="121" t="s">
        <v>2327</v>
      </c>
      <c r="G758" s="52" t="s">
        <v>1057</v>
      </c>
      <c r="H758" s="71" t="s">
        <v>270</v>
      </c>
      <c r="I758" s="71" t="s">
        <v>271</v>
      </c>
      <c r="J758" s="122">
        <v>7000</v>
      </c>
      <c r="K758" s="78"/>
      <c r="L758" s="78"/>
      <c r="M758" s="249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195" t="s">
        <v>3332</v>
      </c>
      <c r="AF758" s="54" t="s">
        <v>3332</v>
      </c>
      <c r="AG758" s="54" t="s">
        <v>3544</v>
      </c>
      <c r="AH758" s="52" t="s">
        <v>2457</v>
      </c>
      <c r="AI758" s="52" t="s">
        <v>2457</v>
      </c>
      <c r="AJ758" s="52"/>
      <c r="AK758" s="54" t="s">
        <v>1498</v>
      </c>
      <c r="AL758" s="52" t="s">
        <v>1571</v>
      </c>
      <c r="AM758" s="52" t="s">
        <v>3552</v>
      </c>
      <c r="AN758" s="119"/>
      <c r="AO758" s="119">
        <v>7000</v>
      </c>
      <c r="AP758" s="119">
        <f t="shared" si="23"/>
        <v>0</v>
      </c>
      <c r="AQ758" s="189"/>
      <c r="AR758" s="189"/>
      <c r="AS758" s="332"/>
      <c r="AT758" s="332"/>
      <c r="AU758" s="332"/>
      <c r="AV758" s="15">
        <v>7000</v>
      </c>
      <c r="AW758" s="19">
        <v>0</v>
      </c>
      <c r="AX758" s="19"/>
    </row>
    <row r="759" spans="1:50" s="123" customFormat="1" ht="72" hidden="1" x14ac:dyDescent="0.2">
      <c r="A759" s="52" t="s">
        <v>52</v>
      </c>
      <c r="B759" s="52" t="s">
        <v>277</v>
      </c>
      <c r="C759" s="52" t="s">
        <v>276</v>
      </c>
      <c r="D759" s="52" t="s">
        <v>28</v>
      </c>
      <c r="E759" s="52" t="s">
        <v>454</v>
      </c>
      <c r="F759" s="121" t="s">
        <v>2328</v>
      </c>
      <c r="G759" s="52" t="s">
        <v>1058</v>
      </c>
      <c r="H759" s="71" t="s">
        <v>270</v>
      </c>
      <c r="I759" s="71" t="s">
        <v>271</v>
      </c>
      <c r="J759" s="122">
        <v>8500</v>
      </c>
      <c r="K759" s="78"/>
      <c r="L759" s="78"/>
      <c r="M759" s="249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195" t="s">
        <v>3332</v>
      </c>
      <c r="AF759" s="54" t="s">
        <v>3332</v>
      </c>
      <c r="AG759" s="54" t="s">
        <v>3544</v>
      </c>
      <c r="AH759" s="52" t="s">
        <v>2457</v>
      </c>
      <c r="AI759" s="52" t="s">
        <v>2457</v>
      </c>
      <c r="AJ759" s="52"/>
      <c r="AK759" s="54" t="s">
        <v>1498</v>
      </c>
      <c r="AL759" s="52" t="s">
        <v>1571</v>
      </c>
      <c r="AM759" s="52" t="s">
        <v>3552</v>
      </c>
      <c r="AN759" s="119"/>
      <c r="AO759" s="119">
        <v>8500</v>
      </c>
      <c r="AP759" s="119">
        <f t="shared" si="23"/>
        <v>0</v>
      </c>
      <c r="AQ759" s="189"/>
      <c r="AR759" s="189"/>
      <c r="AS759" s="332"/>
      <c r="AT759" s="332"/>
      <c r="AU759" s="332"/>
      <c r="AV759" s="15">
        <v>8500</v>
      </c>
      <c r="AW759" s="19">
        <v>0</v>
      </c>
      <c r="AX759" s="19"/>
    </row>
    <row r="760" spans="1:50" s="123" customFormat="1" ht="72" hidden="1" x14ac:dyDescent="0.2">
      <c r="A760" s="52" t="s">
        <v>52</v>
      </c>
      <c r="B760" s="52" t="s">
        <v>277</v>
      </c>
      <c r="C760" s="52" t="s">
        <v>276</v>
      </c>
      <c r="D760" s="52" t="s">
        <v>33</v>
      </c>
      <c r="E760" s="52" t="s">
        <v>454</v>
      </c>
      <c r="F760" s="121" t="s">
        <v>2329</v>
      </c>
      <c r="G760" s="52" t="s">
        <v>1059</v>
      </c>
      <c r="H760" s="71" t="s">
        <v>402</v>
      </c>
      <c r="I760" s="71" t="s">
        <v>274</v>
      </c>
      <c r="J760" s="122">
        <v>250000</v>
      </c>
      <c r="K760" s="78"/>
      <c r="L760" s="78"/>
      <c r="M760" s="249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195" t="s">
        <v>3886</v>
      </c>
      <c r="AF760" s="54" t="s">
        <v>3314</v>
      </c>
      <c r="AG760" s="54" t="s">
        <v>3544</v>
      </c>
      <c r="AH760" s="52" t="s">
        <v>3475</v>
      </c>
      <c r="AI760" s="52" t="s">
        <v>2457</v>
      </c>
      <c r="AJ760" s="52"/>
      <c r="AK760" s="54" t="s">
        <v>1498</v>
      </c>
      <c r="AL760" s="52" t="s">
        <v>1571</v>
      </c>
      <c r="AM760" s="52" t="s">
        <v>3553</v>
      </c>
      <c r="AN760" s="122"/>
      <c r="AO760" s="122">
        <v>250000</v>
      </c>
      <c r="AP760" s="119">
        <f t="shared" si="23"/>
        <v>0</v>
      </c>
      <c r="AQ760" s="189"/>
      <c r="AR760" s="189"/>
      <c r="AS760" s="18"/>
      <c r="AT760" s="18"/>
      <c r="AU760" s="18"/>
      <c r="AV760" s="15">
        <v>250000</v>
      </c>
      <c r="AW760" s="19">
        <v>0</v>
      </c>
      <c r="AX760" s="19"/>
    </row>
    <row r="761" spans="1:50" s="123" customFormat="1" ht="72" hidden="1" x14ac:dyDescent="0.2">
      <c r="A761" s="52" t="s">
        <v>52</v>
      </c>
      <c r="B761" s="52" t="s">
        <v>277</v>
      </c>
      <c r="C761" s="52" t="s">
        <v>17</v>
      </c>
      <c r="D761" s="52" t="s">
        <v>34</v>
      </c>
      <c r="E761" s="52" t="s">
        <v>454</v>
      </c>
      <c r="F761" s="121" t="s">
        <v>2330</v>
      </c>
      <c r="G761" s="52" t="s">
        <v>1138</v>
      </c>
      <c r="H761" s="71" t="s">
        <v>270</v>
      </c>
      <c r="I761" s="71" t="s">
        <v>1119</v>
      </c>
      <c r="J761" s="122">
        <v>16000000</v>
      </c>
      <c r="K761" s="249" t="s">
        <v>137</v>
      </c>
      <c r="L761" s="78"/>
      <c r="M761" s="78"/>
      <c r="N761" s="19" t="s">
        <v>3340</v>
      </c>
      <c r="O761" s="19"/>
      <c r="P761" s="19"/>
      <c r="Q761" s="19"/>
      <c r="R761" s="19"/>
      <c r="S761" s="19" t="s">
        <v>78</v>
      </c>
      <c r="T761" s="19"/>
      <c r="U761" s="19"/>
      <c r="V761" s="19"/>
      <c r="W761" s="19"/>
      <c r="X761" s="18" t="s">
        <v>3341</v>
      </c>
      <c r="Y761" s="46"/>
      <c r="Z761" s="19"/>
      <c r="AA761" s="19"/>
      <c r="AB761" s="19"/>
      <c r="AC761" s="19"/>
      <c r="AD761" s="19"/>
      <c r="AE761" s="19" t="s">
        <v>3887</v>
      </c>
      <c r="AF761" s="54" t="s">
        <v>3342</v>
      </c>
      <c r="AG761" s="54" t="s">
        <v>3539</v>
      </c>
      <c r="AH761" s="54" t="s">
        <v>1571</v>
      </c>
      <c r="AI761" s="52" t="s">
        <v>3467</v>
      </c>
      <c r="AJ761" s="52"/>
      <c r="AK761" s="54" t="s">
        <v>1499</v>
      </c>
      <c r="AL761" s="54" t="s">
        <v>1568</v>
      </c>
      <c r="AM761" s="52" t="s">
        <v>3553</v>
      </c>
      <c r="AN761" s="119"/>
      <c r="AO761" s="119"/>
      <c r="AP761" s="119">
        <f t="shared" si="23"/>
        <v>16000000</v>
      </c>
      <c r="AQ761" s="189" t="s">
        <v>3288</v>
      </c>
      <c r="AR761" s="189" t="s">
        <v>3288</v>
      </c>
      <c r="AS761" s="18" t="s">
        <v>3288</v>
      </c>
      <c r="AT761" s="18" t="s">
        <v>3288</v>
      </c>
      <c r="AU761" s="18" t="s">
        <v>3288</v>
      </c>
      <c r="AV761" s="19"/>
      <c r="AW761" s="19"/>
      <c r="AX761" s="19"/>
    </row>
    <row r="762" spans="1:50" s="123" customFormat="1" ht="72" hidden="1" x14ac:dyDescent="0.2">
      <c r="A762" s="52" t="s">
        <v>52</v>
      </c>
      <c r="B762" s="52" t="s">
        <v>277</v>
      </c>
      <c r="C762" s="52" t="s">
        <v>17</v>
      </c>
      <c r="D762" s="52" t="s">
        <v>34</v>
      </c>
      <c r="E762" s="52" t="s">
        <v>454</v>
      </c>
      <c r="F762" s="121" t="s">
        <v>2331</v>
      </c>
      <c r="G762" s="52" t="s">
        <v>1139</v>
      </c>
      <c r="H762" s="71" t="s">
        <v>270</v>
      </c>
      <c r="I762" s="71" t="s">
        <v>1122</v>
      </c>
      <c r="J762" s="122">
        <v>1800000</v>
      </c>
      <c r="K762" s="249" t="s">
        <v>137</v>
      </c>
      <c r="L762" s="78"/>
      <c r="M762" s="78"/>
      <c r="N762" s="19" t="s">
        <v>3343</v>
      </c>
      <c r="O762" s="19" t="s">
        <v>3888</v>
      </c>
      <c r="P762" s="19" t="s">
        <v>3889</v>
      </c>
      <c r="Q762" s="19" t="s">
        <v>3890</v>
      </c>
      <c r="R762" s="19" t="s">
        <v>12</v>
      </c>
      <c r="S762" s="19" t="s">
        <v>78</v>
      </c>
      <c r="T762" s="19"/>
      <c r="U762" s="19"/>
      <c r="V762" s="19" t="s">
        <v>3891</v>
      </c>
      <c r="W762" s="19" t="s">
        <v>3892</v>
      </c>
      <c r="X762" s="18" t="s">
        <v>1261</v>
      </c>
      <c r="Y762" s="19" t="s">
        <v>3895</v>
      </c>
      <c r="Z762" s="19" t="s">
        <v>3894</v>
      </c>
      <c r="AA762" s="19">
        <v>7014338828</v>
      </c>
      <c r="AB762" s="19"/>
      <c r="AC762" s="19"/>
      <c r="AD762" s="19"/>
      <c r="AE762" s="20" t="s">
        <v>3295</v>
      </c>
      <c r="AF762" s="54" t="s">
        <v>3344</v>
      </c>
      <c r="AG762" s="54" t="s">
        <v>3540</v>
      </c>
      <c r="AH762" s="54" t="s">
        <v>3479</v>
      </c>
      <c r="AI762" s="52" t="s">
        <v>2456</v>
      </c>
      <c r="AJ762" s="52"/>
      <c r="AK762" s="54" t="s">
        <v>1500</v>
      </c>
      <c r="AL762" s="54" t="s">
        <v>1568</v>
      </c>
      <c r="AM762" s="52" t="s">
        <v>3553</v>
      </c>
      <c r="AN762" s="119">
        <v>1578000</v>
      </c>
      <c r="AO762" s="119"/>
      <c r="AP762" s="119">
        <f t="shared" si="23"/>
        <v>222000</v>
      </c>
      <c r="AQ762" s="189"/>
      <c r="AR762" s="189"/>
      <c r="AS762" s="18"/>
      <c r="AT762" s="18"/>
      <c r="AU762" s="18"/>
      <c r="AV762" s="16">
        <v>1578000</v>
      </c>
      <c r="AW762" s="16">
        <v>222000</v>
      </c>
      <c r="AX762" s="19"/>
    </row>
    <row r="763" spans="1:50" s="123" customFormat="1" ht="72" hidden="1" x14ac:dyDescent="0.2">
      <c r="A763" s="52" t="s">
        <v>52</v>
      </c>
      <c r="B763" s="52" t="s">
        <v>277</v>
      </c>
      <c r="C763" s="52" t="s">
        <v>17</v>
      </c>
      <c r="D763" s="52" t="s">
        <v>34</v>
      </c>
      <c r="E763" s="52" t="s">
        <v>454</v>
      </c>
      <c r="F763" s="121" t="s">
        <v>2332</v>
      </c>
      <c r="G763" s="52" t="s">
        <v>1140</v>
      </c>
      <c r="H763" s="71" t="s">
        <v>270</v>
      </c>
      <c r="I763" s="71" t="s">
        <v>1119</v>
      </c>
      <c r="J763" s="122">
        <v>9000000</v>
      </c>
      <c r="K763" s="249" t="s">
        <v>137</v>
      </c>
      <c r="L763" s="78"/>
      <c r="M763" s="78"/>
      <c r="N763" s="19" t="s">
        <v>3345</v>
      </c>
      <c r="O763" s="19"/>
      <c r="P763" s="19"/>
      <c r="Q763" s="19"/>
      <c r="R763" s="19"/>
      <c r="S763" s="19" t="s">
        <v>78</v>
      </c>
      <c r="T763" s="19"/>
      <c r="U763" s="19"/>
      <c r="V763" s="19"/>
      <c r="W763" s="19"/>
      <c r="X763" s="18" t="s">
        <v>3346</v>
      </c>
      <c r="Y763" s="46"/>
      <c r="Z763" s="19"/>
      <c r="AA763" s="19"/>
      <c r="AB763" s="19"/>
      <c r="AC763" s="19"/>
      <c r="AD763" s="19"/>
      <c r="AE763" s="19" t="s">
        <v>3893</v>
      </c>
      <c r="AF763" s="54" t="s">
        <v>3347</v>
      </c>
      <c r="AG763" s="54" t="s">
        <v>3538</v>
      </c>
      <c r="AH763" s="54" t="s">
        <v>3480</v>
      </c>
      <c r="AI763" s="52" t="s">
        <v>3467</v>
      </c>
      <c r="AJ763" s="52"/>
      <c r="AK763" s="54" t="s">
        <v>1500</v>
      </c>
      <c r="AL763" s="54" t="s">
        <v>1568</v>
      </c>
      <c r="AM763" s="52" t="s">
        <v>3553</v>
      </c>
      <c r="AN763" s="119"/>
      <c r="AO763" s="119"/>
      <c r="AP763" s="119">
        <f t="shared" si="23"/>
        <v>9000000</v>
      </c>
      <c r="AQ763" s="189" t="s">
        <v>3288</v>
      </c>
      <c r="AR763" s="189" t="s">
        <v>3288</v>
      </c>
      <c r="AS763" s="18" t="s">
        <v>3288</v>
      </c>
      <c r="AT763" s="18" t="s">
        <v>3288</v>
      </c>
      <c r="AU763" s="18" t="s">
        <v>3288</v>
      </c>
      <c r="AV763" s="19"/>
      <c r="AW763" s="19"/>
      <c r="AX763" s="19"/>
    </row>
    <row r="764" spans="1:50" s="123" customFormat="1" ht="72" hidden="1" x14ac:dyDescent="0.2">
      <c r="A764" s="52" t="s">
        <v>53</v>
      </c>
      <c r="B764" s="52" t="s">
        <v>277</v>
      </c>
      <c r="C764" s="52" t="s">
        <v>276</v>
      </c>
      <c r="D764" s="52" t="s">
        <v>11</v>
      </c>
      <c r="E764" s="52" t="s">
        <v>454</v>
      </c>
      <c r="F764" s="121" t="s">
        <v>2333</v>
      </c>
      <c r="G764" s="52" t="s">
        <v>1060</v>
      </c>
      <c r="H764" s="71" t="s">
        <v>270</v>
      </c>
      <c r="I764" s="71" t="s">
        <v>271</v>
      </c>
      <c r="J764" s="122">
        <v>20600</v>
      </c>
      <c r="K764" s="78"/>
      <c r="L764" s="78"/>
      <c r="M764" s="249" t="s">
        <v>137</v>
      </c>
      <c r="N764" s="19"/>
      <c r="O764" s="166" t="s">
        <v>2601</v>
      </c>
      <c r="P764" s="19" t="s">
        <v>3896</v>
      </c>
      <c r="Q764" s="19" t="s">
        <v>1504</v>
      </c>
      <c r="R764" s="19" t="s">
        <v>1502</v>
      </c>
      <c r="S764" s="19" t="s">
        <v>1191</v>
      </c>
      <c r="T764" s="19" t="s">
        <v>3897</v>
      </c>
      <c r="U764" s="19"/>
      <c r="V764" s="19" t="s">
        <v>3898</v>
      </c>
      <c r="W764" s="16">
        <v>16500</v>
      </c>
      <c r="X764" s="18">
        <v>1</v>
      </c>
      <c r="Y764" s="46" t="s">
        <v>3899</v>
      </c>
      <c r="Z764" s="16">
        <v>16500</v>
      </c>
      <c r="AA764" s="19">
        <v>7014301538</v>
      </c>
      <c r="AB764" s="19"/>
      <c r="AC764" s="19"/>
      <c r="AD764" s="19"/>
      <c r="AE764" s="57" t="s">
        <v>3900</v>
      </c>
      <c r="AF764" s="266" t="s">
        <v>1503</v>
      </c>
      <c r="AG764" s="266" t="s">
        <v>3539</v>
      </c>
      <c r="AH764" s="266" t="s">
        <v>3453</v>
      </c>
      <c r="AI764" s="52" t="s">
        <v>2456</v>
      </c>
      <c r="AJ764" s="52"/>
      <c r="AK764" s="266" t="s">
        <v>1503</v>
      </c>
      <c r="AL764" s="52" t="s">
        <v>1569</v>
      </c>
      <c r="AM764" s="52" t="s">
        <v>3553</v>
      </c>
      <c r="AN764" s="119">
        <v>16500</v>
      </c>
      <c r="AO764" s="119"/>
      <c r="AP764" s="119">
        <f t="shared" si="23"/>
        <v>4100</v>
      </c>
      <c r="AQ764" s="341" t="s">
        <v>2449</v>
      </c>
      <c r="AR764" s="341" t="s">
        <v>3924</v>
      </c>
      <c r="AS764" s="332" t="s">
        <v>3925</v>
      </c>
      <c r="AT764" s="332" t="s">
        <v>3925</v>
      </c>
      <c r="AU764" s="311"/>
      <c r="AV764" s="311"/>
      <c r="AW764" s="311"/>
      <c r="AX764" s="311"/>
    </row>
    <row r="765" spans="1:50" s="123" customFormat="1" ht="72" hidden="1" x14ac:dyDescent="0.2">
      <c r="A765" s="52" t="s">
        <v>53</v>
      </c>
      <c r="B765" s="52" t="s">
        <v>277</v>
      </c>
      <c r="C765" s="52" t="s">
        <v>276</v>
      </c>
      <c r="D765" s="52" t="s">
        <v>11</v>
      </c>
      <c r="E765" s="52" t="s">
        <v>454</v>
      </c>
      <c r="F765" s="121" t="s">
        <v>2334</v>
      </c>
      <c r="G765" s="52" t="s">
        <v>1061</v>
      </c>
      <c r="H765" s="71" t="s">
        <v>269</v>
      </c>
      <c r="I765" s="71" t="s">
        <v>271</v>
      </c>
      <c r="J765" s="122">
        <v>56000</v>
      </c>
      <c r="K765" s="78"/>
      <c r="L765" s="78"/>
      <c r="M765" s="249" t="s">
        <v>137</v>
      </c>
      <c r="N765" s="19"/>
      <c r="O765" s="166" t="s">
        <v>2601</v>
      </c>
      <c r="P765" s="19" t="s">
        <v>3896</v>
      </c>
      <c r="Q765" s="19" t="s">
        <v>1504</v>
      </c>
      <c r="R765" s="19" t="s">
        <v>1502</v>
      </c>
      <c r="S765" s="19" t="s">
        <v>1191</v>
      </c>
      <c r="T765" s="19" t="s">
        <v>3901</v>
      </c>
      <c r="U765" s="19"/>
      <c r="V765" s="19" t="s">
        <v>3898</v>
      </c>
      <c r="W765" s="16">
        <v>42000</v>
      </c>
      <c r="X765" s="18">
        <v>1</v>
      </c>
      <c r="Y765" s="46" t="s">
        <v>3899</v>
      </c>
      <c r="Z765" s="16">
        <v>42000</v>
      </c>
      <c r="AA765" s="19">
        <v>7014301538</v>
      </c>
      <c r="AB765" s="19"/>
      <c r="AC765" s="19"/>
      <c r="AD765" s="19"/>
      <c r="AE765" s="57" t="s">
        <v>3900</v>
      </c>
      <c r="AF765" s="266" t="s">
        <v>1503</v>
      </c>
      <c r="AG765" s="266" t="s">
        <v>3539</v>
      </c>
      <c r="AH765" s="266" t="s">
        <v>3453</v>
      </c>
      <c r="AI765" s="52" t="s">
        <v>2456</v>
      </c>
      <c r="AJ765" s="52"/>
      <c r="AK765" s="266" t="s">
        <v>1503</v>
      </c>
      <c r="AL765" s="52" t="s">
        <v>1569</v>
      </c>
      <c r="AM765" s="52" t="s">
        <v>3553</v>
      </c>
      <c r="AN765" s="119">
        <v>42000</v>
      </c>
      <c r="AO765" s="119"/>
      <c r="AP765" s="119">
        <f t="shared" si="23"/>
        <v>14000</v>
      </c>
      <c r="AQ765" s="341" t="s">
        <v>2449</v>
      </c>
      <c r="AR765" s="341" t="s">
        <v>2449</v>
      </c>
      <c r="AS765" s="332" t="s">
        <v>2450</v>
      </c>
      <c r="AT765" s="332" t="s">
        <v>2450</v>
      </c>
      <c r="AU765" s="311"/>
      <c r="AV765" s="311"/>
      <c r="AW765" s="311"/>
      <c r="AX765" s="311"/>
    </row>
    <row r="766" spans="1:50" s="123" customFormat="1" ht="72" x14ac:dyDescent="0.2">
      <c r="A766" s="52" t="s">
        <v>53</v>
      </c>
      <c r="B766" s="52" t="s">
        <v>277</v>
      </c>
      <c r="C766" s="52" t="s">
        <v>276</v>
      </c>
      <c r="D766" s="52" t="s">
        <v>11</v>
      </c>
      <c r="E766" s="52" t="s">
        <v>454</v>
      </c>
      <c r="F766" s="121" t="s">
        <v>2335</v>
      </c>
      <c r="G766" s="52" t="s">
        <v>1062</v>
      </c>
      <c r="H766" s="71" t="s">
        <v>270</v>
      </c>
      <c r="I766" s="71" t="s">
        <v>271</v>
      </c>
      <c r="J766" s="122">
        <v>25000</v>
      </c>
      <c r="K766" s="78"/>
      <c r="L766" s="78"/>
      <c r="M766" s="249" t="s">
        <v>137</v>
      </c>
      <c r="N766" s="19"/>
      <c r="O766" s="19"/>
      <c r="P766" s="19"/>
      <c r="Q766" s="19" t="s">
        <v>1504</v>
      </c>
      <c r="R766" s="311" t="s">
        <v>1502</v>
      </c>
      <c r="S766" s="311"/>
      <c r="T766" s="311"/>
      <c r="U766" s="311"/>
      <c r="V766" s="19"/>
      <c r="W766" s="19"/>
      <c r="X766" s="18"/>
      <c r="Y766" s="46"/>
      <c r="Z766" s="19"/>
      <c r="AA766" s="19"/>
      <c r="AB766" s="311"/>
      <c r="AC766" s="311"/>
      <c r="AD766" s="311"/>
      <c r="AE766" s="57" t="s">
        <v>1503</v>
      </c>
      <c r="AF766" s="266" t="s">
        <v>1503</v>
      </c>
      <c r="AG766" s="266" t="s">
        <v>3539</v>
      </c>
      <c r="AH766" s="266" t="s">
        <v>3453</v>
      </c>
      <c r="AI766" s="52" t="s">
        <v>3467</v>
      </c>
      <c r="AJ766" s="52"/>
      <c r="AK766" s="266" t="s">
        <v>1503</v>
      </c>
      <c r="AL766" s="52" t="s">
        <v>1569</v>
      </c>
      <c r="AM766" s="52" t="s">
        <v>3553</v>
      </c>
      <c r="AN766" s="119"/>
      <c r="AO766" s="119"/>
      <c r="AP766" s="119">
        <f t="shared" si="23"/>
        <v>25000</v>
      </c>
      <c r="AQ766" s="341" t="s">
        <v>2449</v>
      </c>
      <c r="AR766" s="341" t="s">
        <v>2449</v>
      </c>
      <c r="AS766" s="332" t="s">
        <v>2450</v>
      </c>
      <c r="AT766" s="332" t="s">
        <v>2450</v>
      </c>
      <c r="AU766" s="311"/>
      <c r="AV766" s="311"/>
      <c r="AW766" s="311"/>
      <c r="AX766" s="311"/>
    </row>
    <row r="767" spans="1:50" s="123" customFormat="1" ht="72" hidden="1" x14ac:dyDescent="0.2">
      <c r="A767" s="52" t="s">
        <v>53</v>
      </c>
      <c r="B767" s="52" t="s">
        <v>277</v>
      </c>
      <c r="C767" s="52" t="s">
        <v>276</v>
      </c>
      <c r="D767" s="52" t="s">
        <v>11</v>
      </c>
      <c r="E767" s="52" t="s">
        <v>454</v>
      </c>
      <c r="F767" s="121" t="s">
        <v>2336</v>
      </c>
      <c r="G767" s="52" t="s">
        <v>1063</v>
      </c>
      <c r="H767" s="71" t="s">
        <v>270</v>
      </c>
      <c r="I767" s="71" t="s">
        <v>273</v>
      </c>
      <c r="J767" s="122">
        <v>4000</v>
      </c>
      <c r="K767" s="78"/>
      <c r="L767" s="78"/>
      <c r="M767" s="249" t="s">
        <v>137</v>
      </c>
      <c r="N767" s="19"/>
      <c r="O767" s="166" t="s">
        <v>2601</v>
      </c>
      <c r="P767" s="19" t="s">
        <v>3896</v>
      </c>
      <c r="Q767" s="19" t="s">
        <v>1504</v>
      </c>
      <c r="R767" s="19" t="s">
        <v>1502</v>
      </c>
      <c r="S767" s="19" t="s">
        <v>1191</v>
      </c>
      <c r="T767" s="19" t="s">
        <v>3902</v>
      </c>
      <c r="U767" s="19" t="s">
        <v>3903</v>
      </c>
      <c r="V767" s="19" t="s">
        <v>3898</v>
      </c>
      <c r="W767" s="16">
        <v>3699.99</v>
      </c>
      <c r="X767" s="18">
        <v>1</v>
      </c>
      <c r="Y767" s="46" t="s">
        <v>3899</v>
      </c>
      <c r="Z767" s="16">
        <v>3699.99</v>
      </c>
      <c r="AA767" s="19">
        <v>7014301538</v>
      </c>
      <c r="AB767" s="19"/>
      <c r="AC767" s="19"/>
      <c r="AD767" s="19"/>
      <c r="AE767" s="57" t="s">
        <v>3900</v>
      </c>
      <c r="AF767" s="266" t="s">
        <v>1503</v>
      </c>
      <c r="AG767" s="266" t="s">
        <v>3539</v>
      </c>
      <c r="AH767" s="266" t="s">
        <v>3453</v>
      </c>
      <c r="AI767" s="52" t="s">
        <v>2456</v>
      </c>
      <c r="AJ767" s="52"/>
      <c r="AK767" s="266" t="s">
        <v>1503</v>
      </c>
      <c r="AL767" s="52" t="s">
        <v>1569</v>
      </c>
      <c r="AM767" s="52" t="s">
        <v>3553</v>
      </c>
      <c r="AN767" s="119">
        <v>3699.99</v>
      </c>
      <c r="AO767" s="119"/>
      <c r="AP767" s="119">
        <f t="shared" si="23"/>
        <v>300.01000000000022</v>
      </c>
      <c r="AQ767" s="341" t="s">
        <v>2449</v>
      </c>
      <c r="AR767" s="341" t="s">
        <v>2449</v>
      </c>
      <c r="AS767" s="332" t="s">
        <v>2450</v>
      </c>
      <c r="AT767" s="332" t="s">
        <v>2450</v>
      </c>
      <c r="AU767" s="311"/>
      <c r="AV767" s="311"/>
      <c r="AW767" s="311"/>
      <c r="AX767" s="311"/>
    </row>
    <row r="768" spans="1:50" s="123" customFormat="1" ht="72" hidden="1" x14ac:dyDescent="0.2">
      <c r="A768" s="52" t="s">
        <v>53</v>
      </c>
      <c r="B768" s="52" t="s">
        <v>277</v>
      </c>
      <c r="C768" s="52" t="s">
        <v>276</v>
      </c>
      <c r="D768" s="52" t="s">
        <v>11</v>
      </c>
      <c r="E768" s="52" t="s">
        <v>454</v>
      </c>
      <c r="F768" s="121" t="s">
        <v>2337</v>
      </c>
      <c r="G768" s="52" t="s">
        <v>1064</v>
      </c>
      <c r="H768" s="71" t="s">
        <v>317</v>
      </c>
      <c r="I768" s="71" t="s">
        <v>273</v>
      </c>
      <c r="J768" s="122">
        <v>35000</v>
      </c>
      <c r="K768" s="78"/>
      <c r="L768" s="78"/>
      <c r="M768" s="249" t="s">
        <v>137</v>
      </c>
      <c r="N768" s="19"/>
      <c r="O768" s="166" t="s">
        <v>2601</v>
      </c>
      <c r="P768" s="19" t="s">
        <v>3896</v>
      </c>
      <c r="Q768" s="19" t="s">
        <v>1504</v>
      </c>
      <c r="R768" s="19" t="s">
        <v>1502</v>
      </c>
      <c r="S768" s="19" t="s">
        <v>1191</v>
      </c>
      <c r="T768" s="19" t="s">
        <v>3904</v>
      </c>
      <c r="U768" s="19"/>
      <c r="V768" s="19" t="s">
        <v>3898</v>
      </c>
      <c r="W768" s="16">
        <v>26500</v>
      </c>
      <c r="X768" s="18">
        <v>1</v>
      </c>
      <c r="Y768" s="46" t="s">
        <v>3899</v>
      </c>
      <c r="Z768" s="16">
        <v>26500</v>
      </c>
      <c r="AA768" s="19">
        <v>7014301538</v>
      </c>
      <c r="AB768" s="19"/>
      <c r="AC768" s="19"/>
      <c r="AD768" s="19"/>
      <c r="AE768" s="57" t="s">
        <v>3900</v>
      </c>
      <c r="AF768" s="266" t="s">
        <v>1503</v>
      </c>
      <c r="AG768" s="266" t="s">
        <v>3539</v>
      </c>
      <c r="AH768" s="266" t="s">
        <v>3453</v>
      </c>
      <c r="AI768" s="52" t="s">
        <v>2456</v>
      </c>
      <c r="AJ768" s="52"/>
      <c r="AK768" s="266" t="s">
        <v>1503</v>
      </c>
      <c r="AL768" s="52" t="s">
        <v>1569</v>
      </c>
      <c r="AM768" s="52" t="s">
        <v>3553</v>
      </c>
      <c r="AN768" s="119">
        <v>26500</v>
      </c>
      <c r="AO768" s="119"/>
      <c r="AP768" s="119">
        <f t="shared" si="23"/>
        <v>8500</v>
      </c>
      <c r="AQ768" s="341" t="s">
        <v>2449</v>
      </c>
      <c r="AR768" s="341" t="s">
        <v>2449</v>
      </c>
      <c r="AS768" s="332" t="s">
        <v>2450</v>
      </c>
      <c r="AT768" s="332" t="s">
        <v>2450</v>
      </c>
      <c r="AU768" s="311"/>
      <c r="AV768" s="311"/>
      <c r="AW768" s="311"/>
      <c r="AX768" s="311"/>
    </row>
    <row r="769" spans="1:50" s="123" customFormat="1" ht="72" hidden="1" x14ac:dyDescent="0.2">
      <c r="A769" s="52" t="s">
        <v>53</v>
      </c>
      <c r="B769" s="52" t="s">
        <v>277</v>
      </c>
      <c r="C769" s="52" t="s">
        <v>276</v>
      </c>
      <c r="D769" s="52" t="s">
        <v>11</v>
      </c>
      <c r="E769" s="52" t="s">
        <v>454</v>
      </c>
      <c r="F769" s="121" t="s">
        <v>2338</v>
      </c>
      <c r="G769" s="52" t="s">
        <v>1065</v>
      </c>
      <c r="H769" s="71" t="s">
        <v>1066</v>
      </c>
      <c r="I769" s="71" t="s">
        <v>268</v>
      </c>
      <c r="J769" s="122">
        <v>497500</v>
      </c>
      <c r="K769" s="78"/>
      <c r="L769" s="78"/>
      <c r="M769" s="249" t="s">
        <v>137</v>
      </c>
      <c r="N769" s="19"/>
      <c r="O769" s="166" t="s">
        <v>2620</v>
      </c>
      <c r="P769" s="19" t="s">
        <v>3905</v>
      </c>
      <c r="Q769" s="19" t="s">
        <v>3906</v>
      </c>
      <c r="R769" s="19" t="s">
        <v>1502</v>
      </c>
      <c r="S769" s="19" t="s">
        <v>1191</v>
      </c>
      <c r="T769" s="19"/>
      <c r="U769" s="19"/>
      <c r="V769" s="19" t="s">
        <v>3907</v>
      </c>
      <c r="W769" s="16">
        <v>488675.35</v>
      </c>
      <c r="X769" s="18">
        <v>1</v>
      </c>
      <c r="Y769" s="46" t="s">
        <v>3908</v>
      </c>
      <c r="Z769" s="16">
        <v>488675.35</v>
      </c>
      <c r="AA769" s="19">
        <v>7014303046</v>
      </c>
      <c r="AB769" s="19"/>
      <c r="AC769" s="19"/>
      <c r="AD769" s="19"/>
      <c r="AE769" s="57" t="s">
        <v>3909</v>
      </c>
      <c r="AF769" s="266" t="s">
        <v>1503</v>
      </c>
      <c r="AG769" s="266" t="s">
        <v>3539</v>
      </c>
      <c r="AH769" s="266" t="s">
        <v>3453</v>
      </c>
      <c r="AI769" s="52" t="s">
        <v>2456</v>
      </c>
      <c r="AJ769" s="52"/>
      <c r="AK769" s="266" t="s">
        <v>1503</v>
      </c>
      <c r="AL769" s="52" t="s">
        <v>1569</v>
      </c>
      <c r="AM769" s="52" t="s">
        <v>3553</v>
      </c>
      <c r="AN769" s="119">
        <v>488674.35</v>
      </c>
      <c r="AO769" s="119"/>
      <c r="AP769" s="119">
        <f t="shared" si="23"/>
        <v>8825.6500000000233</v>
      </c>
      <c r="AQ769" s="341" t="s">
        <v>2449</v>
      </c>
      <c r="AR769" s="341" t="s">
        <v>2449</v>
      </c>
      <c r="AS769" s="332" t="s">
        <v>2450</v>
      </c>
      <c r="AT769" s="332" t="s">
        <v>2450</v>
      </c>
      <c r="AU769" s="311"/>
      <c r="AV769" s="311"/>
      <c r="AW769" s="311"/>
      <c r="AX769" s="311"/>
    </row>
    <row r="770" spans="1:50" s="123" customFormat="1" ht="72" x14ac:dyDescent="0.2">
      <c r="A770" s="52" t="s">
        <v>53</v>
      </c>
      <c r="B770" s="52" t="s">
        <v>277</v>
      </c>
      <c r="C770" s="52" t="s">
        <v>276</v>
      </c>
      <c r="D770" s="52" t="s">
        <v>21</v>
      </c>
      <c r="E770" s="52" t="s">
        <v>454</v>
      </c>
      <c r="F770" s="121" t="s">
        <v>2339</v>
      </c>
      <c r="G770" s="52" t="s">
        <v>1067</v>
      </c>
      <c r="H770" s="71" t="s">
        <v>1068</v>
      </c>
      <c r="I770" s="71" t="s">
        <v>274</v>
      </c>
      <c r="J770" s="122">
        <v>403000</v>
      </c>
      <c r="K770" s="78"/>
      <c r="L770" s="78"/>
      <c r="M770" s="249" t="s">
        <v>137</v>
      </c>
      <c r="N770" s="19"/>
      <c r="O770" s="437" t="s">
        <v>2652</v>
      </c>
      <c r="P770" s="19" t="s">
        <v>3896</v>
      </c>
      <c r="Q770" s="76" t="s">
        <v>3910</v>
      </c>
      <c r="R770" s="407" t="s">
        <v>1502</v>
      </c>
      <c r="S770" s="311" t="s">
        <v>1191</v>
      </c>
      <c r="T770" s="311"/>
      <c r="U770" s="311"/>
      <c r="V770" s="19" t="s">
        <v>3898</v>
      </c>
      <c r="W770" s="16">
        <v>396435</v>
      </c>
      <c r="X770" s="18">
        <v>1</v>
      </c>
      <c r="Y770" s="46" t="s">
        <v>3899</v>
      </c>
      <c r="Z770" s="16">
        <v>396435</v>
      </c>
      <c r="AA770" s="19"/>
      <c r="AB770" s="311"/>
      <c r="AC770" s="311"/>
      <c r="AD770" s="311"/>
      <c r="AE770" s="57" t="s">
        <v>3911</v>
      </c>
      <c r="AF770" s="266" t="s">
        <v>1503</v>
      </c>
      <c r="AG770" s="266" t="s">
        <v>3539</v>
      </c>
      <c r="AH770" s="266" t="s">
        <v>3453</v>
      </c>
      <c r="AI770" s="52" t="s">
        <v>3467</v>
      </c>
      <c r="AJ770" s="52"/>
      <c r="AK770" s="266" t="s">
        <v>1503</v>
      </c>
      <c r="AL770" s="52" t="s">
        <v>1569</v>
      </c>
      <c r="AM770" s="52" t="s">
        <v>3553</v>
      </c>
      <c r="AN770" s="119"/>
      <c r="AO770" s="119"/>
      <c r="AP770" s="119">
        <f t="shared" si="23"/>
        <v>403000</v>
      </c>
      <c r="AQ770" s="341" t="s">
        <v>2449</v>
      </c>
      <c r="AR770" s="341" t="s">
        <v>2449</v>
      </c>
      <c r="AS770" s="332" t="s">
        <v>2450</v>
      </c>
      <c r="AT770" s="332" t="s">
        <v>2450</v>
      </c>
      <c r="AU770" s="311"/>
      <c r="AV770" s="311"/>
      <c r="AW770" s="311"/>
      <c r="AX770" s="311"/>
    </row>
    <row r="771" spans="1:50" s="123" customFormat="1" ht="72" hidden="1" x14ac:dyDescent="0.2">
      <c r="A771" s="52" t="s">
        <v>53</v>
      </c>
      <c r="B771" s="52" t="s">
        <v>277</v>
      </c>
      <c r="C771" s="52" t="s">
        <v>276</v>
      </c>
      <c r="D771" s="52" t="s">
        <v>13</v>
      </c>
      <c r="E771" s="52" t="s">
        <v>454</v>
      </c>
      <c r="F771" s="121" t="s">
        <v>2340</v>
      </c>
      <c r="G771" s="52" t="s">
        <v>1069</v>
      </c>
      <c r="H771" s="71" t="s">
        <v>270</v>
      </c>
      <c r="I771" s="71" t="s">
        <v>274</v>
      </c>
      <c r="J771" s="122">
        <v>190000</v>
      </c>
      <c r="K771" s="78"/>
      <c r="L771" s="78"/>
      <c r="M771" s="249" t="s">
        <v>137</v>
      </c>
      <c r="N771" s="19"/>
      <c r="O771" s="166" t="s">
        <v>2597</v>
      </c>
      <c r="P771" s="19" t="s">
        <v>3896</v>
      </c>
      <c r="Q771" s="19" t="s">
        <v>1508</v>
      </c>
      <c r="R771" s="19" t="s">
        <v>1502</v>
      </c>
      <c r="S771" s="19" t="s">
        <v>1191</v>
      </c>
      <c r="T771" s="19"/>
      <c r="U771" s="19"/>
      <c r="V771" s="19" t="s">
        <v>3912</v>
      </c>
      <c r="W771" s="16">
        <v>189631</v>
      </c>
      <c r="X771" s="18">
        <v>1</v>
      </c>
      <c r="Y771" s="46" t="s">
        <v>3913</v>
      </c>
      <c r="Z771" s="16">
        <v>189631</v>
      </c>
      <c r="AA771" s="19">
        <v>7014303037</v>
      </c>
      <c r="AB771" s="19"/>
      <c r="AC771" s="19"/>
      <c r="AD771" s="19"/>
      <c r="AE771" s="57" t="s">
        <v>3914</v>
      </c>
      <c r="AF771" s="266" t="s">
        <v>1503</v>
      </c>
      <c r="AG771" s="266" t="s">
        <v>3539</v>
      </c>
      <c r="AH771" s="266" t="s">
        <v>3453</v>
      </c>
      <c r="AI771" s="52" t="s">
        <v>2456</v>
      </c>
      <c r="AJ771" s="52"/>
      <c r="AK771" s="266" t="s">
        <v>1503</v>
      </c>
      <c r="AL771" s="52" t="s">
        <v>1569</v>
      </c>
      <c r="AM771" s="52" t="s">
        <v>3553</v>
      </c>
      <c r="AN771" s="119">
        <v>189631</v>
      </c>
      <c r="AO771" s="119"/>
      <c r="AP771" s="119">
        <f t="shared" ref="AP771:AP822" si="24">J771-AN771-AO771</f>
        <v>369</v>
      </c>
      <c r="AQ771" s="341" t="s">
        <v>2449</v>
      </c>
      <c r="AR771" s="341" t="s">
        <v>2449</v>
      </c>
      <c r="AS771" s="332" t="s">
        <v>2450</v>
      </c>
      <c r="AT771" s="332" t="s">
        <v>2450</v>
      </c>
      <c r="AU771" s="311"/>
      <c r="AV771" s="311"/>
      <c r="AW771" s="311"/>
      <c r="AX771" s="311"/>
    </row>
    <row r="772" spans="1:50" s="123" customFormat="1" ht="72" x14ac:dyDescent="0.2">
      <c r="A772" s="52" t="s">
        <v>53</v>
      </c>
      <c r="B772" s="52" t="s">
        <v>277</v>
      </c>
      <c r="C772" s="52" t="s">
        <v>276</v>
      </c>
      <c r="D772" s="52" t="s">
        <v>16</v>
      </c>
      <c r="E772" s="52" t="s">
        <v>454</v>
      </c>
      <c r="F772" s="121" t="s">
        <v>2341</v>
      </c>
      <c r="G772" s="52" t="s">
        <v>1070</v>
      </c>
      <c r="H772" s="71" t="s">
        <v>387</v>
      </c>
      <c r="I772" s="71" t="s">
        <v>1071</v>
      </c>
      <c r="J772" s="122">
        <v>560000</v>
      </c>
      <c r="K772" s="249" t="s">
        <v>137</v>
      </c>
      <c r="L772" s="78"/>
      <c r="M772" s="78"/>
      <c r="N772" s="19" t="s">
        <v>3915</v>
      </c>
      <c r="O772" s="166" t="s">
        <v>2552</v>
      </c>
      <c r="P772" s="19"/>
      <c r="Q772" s="19" t="s">
        <v>3916</v>
      </c>
      <c r="R772" s="311" t="s">
        <v>1502</v>
      </c>
      <c r="S772" s="311" t="s">
        <v>1191</v>
      </c>
      <c r="T772" s="311"/>
      <c r="U772" s="311"/>
      <c r="V772" s="19"/>
      <c r="W772" s="16">
        <v>336966</v>
      </c>
      <c r="X772" s="18">
        <v>1</v>
      </c>
      <c r="Y772" s="46"/>
      <c r="Z772" s="16">
        <v>336966</v>
      </c>
      <c r="AA772" s="19"/>
      <c r="AB772" s="311"/>
      <c r="AC772" s="311"/>
      <c r="AD772" s="311"/>
      <c r="AE772" s="57" t="s">
        <v>3917</v>
      </c>
      <c r="AF772" s="266" t="s">
        <v>1509</v>
      </c>
      <c r="AG772" s="266"/>
      <c r="AH772" s="54" t="s">
        <v>3473</v>
      </c>
      <c r="AI772" s="52" t="s">
        <v>3467</v>
      </c>
      <c r="AJ772" s="52"/>
      <c r="AK772" s="266" t="s">
        <v>1509</v>
      </c>
      <c r="AL772" s="266" t="s">
        <v>1571</v>
      </c>
      <c r="AM772" s="52" t="s">
        <v>3553</v>
      </c>
      <c r="AN772" s="119"/>
      <c r="AO772" s="119"/>
      <c r="AP772" s="119">
        <f t="shared" si="24"/>
        <v>560000</v>
      </c>
      <c r="AQ772" s="341" t="s">
        <v>2449</v>
      </c>
      <c r="AR772" s="341" t="s">
        <v>2449</v>
      </c>
      <c r="AS772" s="332" t="s">
        <v>2450</v>
      </c>
      <c r="AT772" s="332" t="s">
        <v>2450</v>
      </c>
      <c r="AU772" s="311"/>
      <c r="AV772" s="311"/>
      <c r="AW772" s="311"/>
      <c r="AX772" s="311"/>
    </row>
    <row r="773" spans="1:50" s="123" customFormat="1" ht="72" x14ac:dyDescent="0.2">
      <c r="A773" s="52" t="s">
        <v>53</v>
      </c>
      <c r="B773" s="52" t="s">
        <v>277</v>
      </c>
      <c r="C773" s="52" t="s">
        <v>276</v>
      </c>
      <c r="D773" s="52" t="s">
        <v>10</v>
      </c>
      <c r="E773" s="52" t="s">
        <v>311</v>
      </c>
      <c r="F773" s="121" t="s">
        <v>2342</v>
      </c>
      <c r="G773" s="52" t="s">
        <v>1072</v>
      </c>
      <c r="H773" s="71" t="s">
        <v>270</v>
      </c>
      <c r="I773" s="71" t="s">
        <v>271</v>
      </c>
      <c r="J773" s="122">
        <v>40000</v>
      </c>
      <c r="K773" s="78"/>
      <c r="L773" s="78"/>
      <c r="M773" s="249" t="s">
        <v>137</v>
      </c>
      <c r="N773" s="19"/>
      <c r="O773" s="19"/>
      <c r="P773" s="19"/>
      <c r="Q773" s="19" t="s">
        <v>1501</v>
      </c>
      <c r="R773" s="311" t="s">
        <v>1502</v>
      </c>
      <c r="S773" s="311"/>
      <c r="T773" s="311"/>
      <c r="U773" s="311"/>
      <c r="V773" s="19"/>
      <c r="W773" s="19"/>
      <c r="X773" s="18"/>
      <c r="Y773" s="46"/>
      <c r="Z773" s="19"/>
      <c r="AA773" s="19"/>
      <c r="AB773" s="311"/>
      <c r="AC773" s="311"/>
      <c r="AD773" s="311"/>
      <c r="AE773" s="57" t="s">
        <v>1503</v>
      </c>
      <c r="AF773" s="266" t="s">
        <v>1503</v>
      </c>
      <c r="AG773" s="266" t="s">
        <v>3539</v>
      </c>
      <c r="AH773" s="266" t="s">
        <v>3453</v>
      </c>
      <c r="AI773" s="52" t="s">
        <v>3467</v>
      </c>
      <c r="AJ773" s="52"/>
      <c r="AK773" s="266" t="s">
        <v>1503</v>
      </c>
      <c r="AL773" s="52" t="s">
        <v>1569</v>
      </c>
      <c r="AM773" s="52" t="s">
        <v>3553</v>
      </c>
      <c r="AN773" s="119"/>
      <c r="AO773" s="119"/>
      <c r="AP773" s="119">
        <f t="shared" si="24"/>
        <v>40000</v>
      </c>
      <c r="AQ773" s="341" t="s">
        <v>2449</v>
      </c>
      <c r="AR773" s="341" t="s">
        <v>2449</v>
      </c>
      <c r="AS773" s="332" t="s">
        <v>2450</v>
      </c>
      <c r="AT773" s="332" t="s">
        <v>2450</v>
      </c>
      <c r="AU773" s="311"/>
      <c r="AV773" s="311"/>
      <c r="AW773" s="311"/>
      <c r="AX773" s="311"/>
    </row>
    <row r="774" spans="1:50" s="123" customFormat="1" ht="72" hidden="1" x14ac:dyDescent="0.2">
      <c r="A774" s="52" t="s">
        <v>53</v>
      </c>
      <c r="B774" s="52" t="s">
        <v>277</v>
      </c>
      <c r="C774" s="52" t="s">
        <v>17</v>
      </c>
      <c r="D774" s="52" t="s">
        <v>34</v>
      </c>
      <c r="E774" s="52" t="s">
        <v>454</v>
      </c>
      <c r="F774" s="121" t="s">
        <v>2343</v>
      </c>
      <c r="G774" s="52" t="s">
        <v>1146</v>
      </c>
      <c r="H774" s="71" t="s">
        <v>270</v>
      </c>
      <c r="I774" s="71" t="s">
        <v>1119</v>
      </c>
      <c r="J774" s="122">
        <v>1387300</v>
      </c>
      <c r="K774" s="249" t="s">
        <v>137</v>
      </c>
      <c r="L774" s="78"/>
      <c r="M774" s="78"/>
      <c r="N774" s="19" t="s">
        <v>3348</v>
      </c>
      <c r="O774" s="166" t="s">
        <v>2601</v>
      </c>
      <c r="P774" s="19"/>
      <c r="Q774" s="19" t="s">
        <v>3349</v>
      </c>
      <c r="R774" s="311" t="s">
        <v>3350</v>
      </c>
      <c r="S774" s="311"/>
      <c r="T774" s="311"/>
      <c r="U774" s="311"/>
      <c r="V774" s="19"/>
      <c r="W774" s="19"/>
      <c r="X774" s="18"/>
      <c r="Y774" s="46"/>
      <c r="Z774" s="19"/>
      <c r="AA774" s="19"/>
      <c r="AB774" s="19"/>
      <c r="AC774" s="19"/>
      <c r="AD774" s="311"/>
      <c r="AE774" s="437" t="s">
        <v>3918</v>
      </c>
      <c r="AF774" s="266" t="s">
        <v>3351</v>
      </c>
      <c r="AG774" s="266" t="s">
        <v>3541</v>
      </c>
      <c r="AH774" s="54" t="s">
        <v>3470</v>
      </c>
      <c r="AI774" s="52" t="s">
        <v>3467</v>
      </c>
      <c r="AJ774" s="52"/>
      <c r="AK774" s="266" t="s">
        <v>1509</v>
      </c>
      <c r="AL774" s="266" t="s">
        <v>1571</v>
      </c>
      <c r="AM774" s="52" t="s">
        <v>3553</v>
      </c>
      <c r="AN774" s="119"/>
      <c r="AO774" s="119"/>
      <c r="AP774" s="119">
        <f t="shared" si="24"/>
        <v>1387300</v>
      </c>
      <c r="AQ774" s="341" t="s">
        <v>2449</v>
      </c>
      <c r="AR774" s="341" t="s">
        <v>2449</v>
      </c>
      <c r="AS774" s="332" t="s">
        <v>2450</v>
      </c>
      <c r="AT774" s="332" t="s">
        <v>2450</v>
      </c>
      <c r="AU774" s="311"/>
      <c r="AV774" s="311"/>
      <c r="AW774" s="311"/>
      <c r="AX774" s="311"/>
    </row>
    <row r="775" spans="1:50" s="123" customFormat="1" ht="72" hidden="1" x14ac:dyDescent="0.2">
      <c r="A775" s="52" t="s">
        <v>53</v>
      </c>
      <c r="B775" s="52" t="s">
        <v>277</v>
      </c>
      <c r="C775" s="52" t="s">
        <v>17</v>
      </c>
      <c r="D775" s="52" t="s">
        <v>34</v>
      </c>
      <c r="E775" s="52" t="s">
        <v>454</v>
      </c>
      <c r="F775" s="121" t="s">
        <v>2344</v>
      </c>
      <c r="G775" s="52" t="s">
        <v>1147</v>
      </c>
      <c r="H775" s="71" t="s">
        <v>270</v>
      </c>
      <c r="I775" s="71" t="s">
        <v>1119</v>
      </c>
      <c r="J775" s="122">
        <v>1145800</v>
      </c>
      <c r="K775" s="249" t="s">
        <v>137</v>
      </c>
      <c r="L775" s="78"/>
      <c r="M775" s="78"/>
      <c r="N775" s="19" t="s">
        <v>3348</v>
      </c>
      <c r="O775" s="166" t="s">
        <v>2620</v>
      </c>
      <c r="P775" s="19"/>
      <c r="Q775" s="19" t="s">
        <v>3349</v>
      </c>
      <c r="R775" s="311" t="s">
        <v>3350</v>
      </c>
      <c r="S775" s="311"/>
      <c r="T775" s="311"/>
      <c r="U775" s="311"/>
      <c r="V775" s="19"/>
      <c r="W775" s="19"/>
      <c r="X775" s="18"/>
      <c r="Y775" s="46"/>
      <c r="Z775" s="19"/>
      <c r="AA775" s="19"/>
      <c r="AB775" s="19"/>
      <c r="AC775" s="19"/>
      <c r="AD775" s="311"/>
      <c r="AE775" s="437" t="s">
        <v>3918</v>
      </c>
      <c r="AF775" s="266" t="s">
        <v>3351</v>
      </c>
      <c r="AG775" s="266" t="s">
        <v>3541</v>
      </c>
      <c r="AH775" s="54" t="s">
        <v>3470</v>
      </c>
      <c r="AI775" s="52" t="s">
        <v>3467</v>
      </c>
      <c r="AJ775" s="52"/>
      <c r="AK775" s="266" t="s">
        <v>1509</v>
      </c>
      <c r="AL775" s="266" t="s">
        <v>1571</v>
      </c>
      <c r="AM775" s="52" t="s">
        <v>3553</v>
      </c>
      <c r="AN775" s="119"/>
      <c r="AO775" s="119"/>
      <c r="AP775" s="119">
        <f t="shared" si="24"/>
        <v>1145800</v>
      </c>
      <c r="AQ775" s="341" t="s">
        <v>2449</v>
      </c>
      <c r="AR775" s="341" t="s">
        <v>2449</v>
      </c>
      <c r="AS775" s="332" t="s">
        <v>2450</v>
      </c>
      <c r="AT775" s="332" t="s">
        <v>2450</v>
      </c>
      <c r="AU775" s="311"/>
      <c r="AV775" s="311"/>
      <c r="AW775" s="311"/>
      <c r="AX775" s="311"/>
    </row>
    <row r="776" spans="1:50" s="123" customFormat="1" ht="108" hidden="1" x14ac:dyDescent="0.2">
      <c r="A776" s="52" t="s">
        <v>53</v>
      </c>
      <c r="B776" s="52" t="s">
        <v>277</v>
      </c>
      <c r="C776" s="52" t="s">
        <v>17</v>
      </c>
      <c r="D776" s="52" t="s">
        <v>34</v>
      </c>
      <c r="E776" s="52" t="s">
        <v>454</v>
      </c>
      <c r="F776" s="121" t="s">
        <v>2345</v>
      </c>
      <c r="G776" s="52" t="s">
        <v>1148</v>
      </c>
      <c r="H776" s="71" t="s">
        <v>270</v>
      </c>
      <c r="I776" s="71" t="s">
        <v>1119</v>
      </c>
      <c r="J776" s="122">
        <v>1062000</v>
      </c>
      <c r="K776" s="249" t="s">
        <v>137</v>
      </c>
      <c r="L776" s="78"/>
      <c r="M776" s="78"/>
      <c r="N776" s="19" t="s">
        <v>3348</v>
      </c>
      <c r="O776" s="166" t="s">
        <v>2597</v>
      </c>
      <c r="P776" s="19" t="s">
        <v>3919</v>
      </c>
      <c r="Q776" s="19" t="s">
        <v>3352</v>
      </c>
      <c r="R776" s="311" t="s">
        <v>3350</v>
      </c>
      <c r="S776" s="311" t="s">
        <v>1191</v>
      </c>
      <c r="T776" s="311"/>
      <c r="U776" s="311"/>
      <c r="V776" s="19" t="s">
        <v>3920</v>
      </c>
      <c r="W776" s="16">
        <v>923000</v>
      </c>
      <c r="X776" s="18">
        <v>2</v>
      </c>
      <c r="Y776" s="20" t="s">
        <v>3921</v>
      </c>
      <c r="Z776" s="16" t="s">
        <v>3922</v>
      </c>
      <c r="AA776" s="19">
        <v>7014307913</v>
      </c>
      <c r="AB776" s="19"/>
      <c r="AC776" s="19"/>
      <c r="AD776" s="19"/>
      <c r="AE776" s="438" t="s">
        <v>3923</v>
      </c>
      <c r="AF776" s="266" t="s">
        <v>3351</v>
      </c>
      <c r="AG776" s="266" t="s">
        <v>3541</v>
      </c>
      <c r="AH776" s="54" t="s">
        <v>3470</v>
      </c>
      <c r="AI776" s="52" t="s">
        <v>2456</v>
      </c>
      <c r="AJ776" s="52"/>
      <c r="AK776" s="266" t="s">
        <v>1509</v>
      </c>
      <c r="AL776" s="266" t="s">
        <v>1571</v>
      </c>
      <c r="AM776" s="52" t="s">
        <v>3553</v>
      </c>
      <c r="AN776" s="119">
        <v>923000</v>
      </c>
      <c r="AO776" s="119"/>
      <c r="AP776" s="119">
        <f t="shared" si="24"/>
        <v>139000</v>
      </c>
      <c r="AQ776" s="341" t="s">
        <v>2449</v>
      </c>
      <c r="AR776" s="341" t="s">
        <v>2449</v>
      </c>
      <c r="AS776" s="332" t="s">
        <v>2450</v>
      </c>
      <c r="AT776" s="332" t="s">
        <v>2450</v>
      </c>
      <c r="AU776" s="311"/>
      <c r="AV776" s="311"/>
      <c r="AW776" s="311"/>
      <c r="AX776" s="311"/>
    </row>
    <row r="777" spans="1:50" s="123" customFormat="1" ht="72" hidden="1" x14ac:dyDescent="0.2">
      <c r="A777" s="52" t="s">
        <v>54</v>
      </c>
      <c r="B777" s="52" t="s">
        <v>277</v>
      </c>
      <c r="C777" s="52" t="s">
        <v>276</v>
      </c>
      <c r="D777" s="52" t="s">
        <v>11</v>
      </c>
      <c r="E777" s="52" t="s">
        <v>454</v>
      </c>
      <c r="F777" s="121" t="s">
        <v>2346</v>
      </c>
      <c r="G777" s="52" t="s">
        <v>1073</v>
      </c>
      <c r="H777" s="71" t="s">
        <v>303</v>
      </c>
      <c r="I777" s="71" t="s">
        <v>273</v>
      </c>
      <c r="J777" s="122">
        <v>45000</v>
      </c>
      <c r="K777" s="78"/>
      <c r="L777" s="78"/>
      <c r="M777" s="249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18" t="s">
        <v>3926</v>
      </c>
      <c r="Z777" s="17">
        <v>45000</v>
      </c>
      <c r="AA777" s="18">
        <v>7014199907</v>
      </c>
      <c r="AB777" s="18" t="s">
        <v>3927</v>
      </c>
      <c r="AC777" s="18" t="s">
        <v>3928</v>
      </c>
      <c r="AD777" s="17">
        <v>45000</v>
      </c>
      <c r="AE777" s="18" t="s">
        <v>2457</v>
      </c>
      <c r="AF777" s="71" t="s">
        <v>3357</v>
      </c>
      <c r="AG777" s="71" t="s">
        <v>3544</v>
      </c>
      <c r="AH777" s="54" t="s">
        <v>3472</v>
      </c>
      <c r="AI777" s="54" t="s">
        <v>2457</v>
      </c>
      <c r="AJ777" s="54"/>
      <c r="AK777" s="54" t="s">
        <v>1511</v>
      </c>
      <c r="AL777" s="52" t="s">
        <v>1570</v>
      </c>
      <c r="AM777" s="52" t="s">
        <v>3553</v>
      </c>
      <c r="AN777" s="122"/>
      <c r="AO777" s="122">
        <v>45000</v>
      </c>
      <c r="AP777" s="119">
        <f t="shared" si="24"/>
        <v>0</v>
      </c>
      <c r="AQ777" s="18" t="s">
        <v>1512</v>
      </c>
      <c r="AR777" s="18" t="s">
        <v>1512</v>
      </c>
      <c r="AS777" s="18" t="s">
        <v>3393</v>
      </c>
      <c r="AT777" s="18" t="s">
        <v>3394</v>
      </c>
      <c r="AU777" s="18" t="s">
        <v>3395</v>
      </c>
      <c r="AV777" s="17">
        <v>45000</v>
      </c>
      <c r="AW777" s="19">
        <v>0</v>
      </c>
      <c r="AX777" s="19"/>
    </row>
    <row r="778" spans="1:50" s="123" customFormat="1" ht="72" hidden="1" x14ac:dyDescent="0.2">
      <c r="A778" s="52" t="s">
        <v>54</v>
      </c>
      <c r="B778" s="52" t="s">
        <v>277</v>
      </c>
      <c r="C778" s="52" t="s">
        <v>276</v>
      </c>
      <c r="D778" s="52" t="s">
        <v>11</v>
      </c>
      <c r="E778" s="52" t="s">
        <v>454</v>
      </c>
      <c r="F778" s="121" t="s">
        <v>2347</v>
      </c>
      <c r="G778" s="52" t="s">
        <v>1074</v>
      </c>
      <c r="H778" s="71" t="s">
        <v>270</v>
      </c>
      <c r="I778" s="71" t="s">
        <v>273</v>
      </c>
      <c r="J778" s="122">
        <v>4800</v>
      </c>
      <c r="K778" s="78"/>
      <c r="L778" s="78"/>
      <c r="M778" s="249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18" t="s">
        <v>3926</v>
      </c>
      <c r="Z778" s="17">
        <v>4400</v>
      </c>
      <c r="AA778" s="18">
        <v>7014199907</v>
      </c>
      <c r="AB778" s="18" t="s">
        <v>3927</v>
      </c>
      <c r="AC778" s="18" t="s">
        <v>3928</v>
      </c>
      <c r="AD778" s="17">
        <v>4400</v>
      </c>
      <c r="AE778" s="18" t="s">
        <v>2457</v>
      </c>
      <c r="AF778" s="71" t="s">
        <v>3357</v>
      </c>
      <c r="AG778" s="71" t="s">
        <v>3544</v>
      </c>
      <c r="AH778" s="54" t="s">
        <v>3472</v>
      </c>
      <c r="AI778" s="54" t="s">
        <v>2457</v>
      </c>
      <c r="AJ778" s="54"/>
      <c r="AK778" s="54" t="s">
        <v>1511</v>
      </c>
      <c r="AL778" s="52" t="s">
        <v>1570</v>
      </c>
      <c r="AM778" s="52" t="s">
        <v>3553</v>
      </c>
      <c r="AN778" s="119"/>
      <c r="AO778" s="119">
        <v>4400</v>
      </c>
      <c r="AP778" s="119">
        <f t="shared" si="24"/>
        <v>400</v>
      </c>
      <c r="AQ778" s="18" t="s">
        <v>1512</v>
      </c>
      <c r="AR778" s="18" t="s">
        <v>1512</v>
      </c>
      <c r="AS778" s="18" t="s">
        <v>3393</v>
      </c>
      <c r="AT778" s="18" t="s">
        <v>3394</v>
      </c>
      <c r="AU778" s="18" t="s">
        <v>3395</v>
      </c>
      <c r="AV778" s="17">
        <v>4400</v>
      </c>
      <c r="AW778" s="45" t="e">
        <f>SUM(R778-AV778)</f>
        <v>#VALUE!</v>
      </c>
      <c r="AX778" s="19"/>
    </row>
    <row r="779" spans="1:50" s="123" customFormat="1" ht="72" hidden="1" x14ac:dyDescent="0.2">
      <c r="A779" s="52" t="s">
        <v>54</v>
      </c>
      <c r="B779" s="52" t="s">
        <v>277</v>
      </c>
      <c r="C779" s="52" t="s">
        <v>276</v>
      </c>
      <c r="D779" s="52" t="s">
        <v>11</v>
      </c>
      <c r="E779" s="52" t="s">
        <v>454</v>
      </c>
      <c r="F779" s="121" t="s">
        <v>2348</v>
      </c>
      <c r="G779" s="52" t="s">
        <v>1075</v>
      </c>
      <c r="H779" s="71" t="s">
        <v>272</v>
      </c>
      <c r="I779" s="71" t="s">
        <v>268</v>
      </c>
      <c r="J779" s="122">
        <v>9600</v>
      </c>
      <c r="K779" s="78"/>
      <c r="L779" s="78"/>
      <c r="M779" s="249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18" t="s">
        <v>3926</v>
      </c>
      <c r="Z779" s="17">
        <v>9600</v>
      </c>
      <c r="AA779" s="18">
        <v>7014199907</v>
      </c>
      <c r="AB779" s="18" t="s">
        <v>3927</v>
      </c>
      <c r="AC779" s="18" t="s">
        <v>3928</v>
      </c>
      <c r="AD779" s="17">
        <v>9600</v>
      </c>
      <c r="AE779" s="18" t="s">
        <v>2457</v>
      </c>
      <c r="AF779" s="71" t="s">
        <v>3357</v>
      </c>
      <c r="AG779" s="71" t="s">
        <v>3544</v>
      </c>
      <c r="AH779" s="54" t="s">
        <v>3472</v>
      </c>
      <c r="AI779" s="54" t="s">
        <v>2457</v>
      </c>
      <c r="AJ779" s="54"/>
      <c r="AK779" s="54" t="s">
        <v>1511</v>
      </c>
      <c r="AL779" s="52" t="s">
        <v>1570</v>
      </c>
      <c r="AM779" s="52" t="s">
        <v>3553</v>
      </c>
      <c r="AN779" s="119"/>
      <c r="AO779" s="119">
        <v>9600</v>
      </c>
      <c r="AP779" s="119">
        <f t="shared" si="24"/>
        <v>0</v>
      </c>
      <c r="AQ779" s="18" t="s">
        <v>1512</v>
      </c>
      <c r="AR779" s="18" t="s">
        <v>1512</v>
      </c>
      <c r="AS779" s="18" t="s">
        <v>3393</v>
      </c>
      <c r="AT779" s="18" t="s">
        <v>3394</v>
      </c>
      <c r="AU779" s="18" t="s">
        <v>3395</v>
      </c>
      <c r="AV779" s="17">
        <v>9600</v>
      </c>
      <c r="AW779" s="19">
        <v>0</v>
      </c>
      <c r="AX779" s="19"/>
    </row>
    <row r="780" spans="1:50" s="123" customFormat="1" ht="72" hidden="1" x14ac:dyDescent="0.2">
      <c r="A780" s="52" t="s">
        <v>54</v>
      </c>
      <c r="B780" s="52" t="s">
        <v>277</v>
      </c>
      <c r="C780" s="52" t="s">
        <v>276</v>
      </c>
      <c r="D780" s="52" t="s">
        <v>11</v>
      </c>
      <c r="E780" s="52" t="s">
        <v>454</v>
      </c>
      <c r="F780" s="121" t="s">
        <v>2349</v>
      </c>
      <c r="G780" s="52" t="s">
        <v>1076</v>
      </c>
      <c r="H780" s="71" t="s">
        <v>270</v>
      </c>
      <c r="I780" s="71" t="s">
        <v>274</v>
      </c>
      <c r="J780" s="122">
        <v>36000</v>
      </c>
      <c r="K780" s="78"/>
      <c r="L780" s="78"/>
      <c r="M780" s="249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18" t="s">
        <v>3926</v>
      </c>
      <c r="Z780" s="17">
        <v>36000</v>
      </c>
      <c r="AA780" s="18">
        <v>7014199907</v>
      </c>
      <c r="AB780" s="18" t="s">
        <v>3927</v>
      </c>
      <c r="AC780" s="18" t="s">
        <v>3928</v>
      </c>
      <c r="AD780" s="17">
        <v>36000</v>
      </c>
      <c r="AE780" s="18" t="s">
        <v>2457</v>
      </c>
      <c r="AF780" s="71" t="s">
        <v>3357</v>
      </c>
      <c r="AG780" s="71" t="s">
        <v>3544</v>
      </c>
      <c r="AH780" s="54" t="s">
        <v>3472</v>
      </c>
      <c r="AI780" s="54" t="s">
        <v>2457</v>
      </c>
      <c r="AJ780" s="54"/>
      <c r="AK780" s="54" t="s">
        <v>1511</v>
      </c>
      <c r="AL780" s="52" t="s">
        <v>1570</v>
      </c>
      <c r="AM780" s="52" t="s">
        <v>3553</v>
      </c>
      <c r="AN780" s="122"/>
      <c r="AO780" s="122">
        <v>36000</v>
      </c>
      <c r="AP780" s="119">
        <f t="shared" si="24"/>
        <v>0</v>
      </c>
      <c r="AQ780" s="18" t="s">
        <v>1512</v>
      </c>
      <c r="AR780" s="18" t="s">
        <v>1512</v>
      </c>
      <c r="AS780" s="18" t="s">
        <v>3393</v>
      </c>
      <c r="AT780" s="18" t="s">
        <v>3394</v>
      </c>
      <c r="AU780" s="18" t="s">
        <v>3395</v>
      </c>
      <c r="AV780" s="17">
        <v>36000</v>
      </c>
      <c r="AW780" s="19">
        <v>0</v>
      </c>
      <c r="AX780" s="19"/>
    </row>
    <row r="781" spans="1:50" s="123" customFormat="1" ht="90" hidden="1" x14ac:dyDescent="0.2">
      <c r="A781" s="52" t="s">
        <v>54</v>
      </c>
      <c r="B781" s="52" t="s">
        <v>277</v>
      </c>
      <c r="C781" s="52" t="s">
        <v>276</v>
      </c>
      <c r="D781" s="52" t="s">
        <v>286</v>
      </c>
      <c r="E781" s="52" t="s">
        <v>454</v>
      </c>
      <c r="F781" s="121" t="s">
        <v>2350</v>
      </c>
      <c r="G781" s="52" t="s">
        <v>1077</v>
      </c>
      <c r="H781" s="71" t="s">
        <v>269</v>
      </c>
      <c r="I781" s="71" t="s">
        <v>271</v>
      </c>
      <c r="J781" s="122">
        <v>37400</v>
      </c>
      <c r="K781" s="78"/>
      <c r="L781" s="78"/>
      <c r="M781" s="249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18" t="s">
        <v>3929</v>
      </c>
      <c r="Z781" s="17">
        <v>37400</v>
      </c>
      <c r="AA781" s="18">
        <v>7014199761</v>
      </c>
      <c r="AB781" s="18" t="s">
        <v>3927</v>
      </c>
      <c r="AC781" s="18" t="s">
        <v>3930</v>
      </c>
      <c r="AD781" s="17">
        <v>37400</v>
      </c>
      <c r="AE781" s="18" t="s">
        <v>2457</v>
      </c>
      <c r="AF781" s="71" t="s">
        <v>3357</v>
      </c>
      <c r="AG781" s="71" t="s">
        <v>3544</v>
      </c>
      <c r="AH781" s="54" t="s">
        <v>3472</v>
      </c>
      <c r="AI781" s="54" t="s">
        <v>2457</v>
      </c>
      <c r="AJ781" s="54"/>
      <c r="AK781" s="54" t="s">
        <v>1511</v>
      </c>
      <c r="AL781" s="52" t="s">
        <v>1570</v>
      </c>
      <c r="AM781" s="52" t="s">
        <v>3553</v>
      </c>
      <c r="AN781" s="122"/>
      <c r="AO781" s="122">
        <v>37400</v>
      </c>
      <c r="AP781" s="119">
        <f t="shared" si="24"/>
        <v>0</v>
      </c>
      <c r="AQ781" s="18" t="s">
        <v>1512</v>
      </c>
      <c r="AR781" s="18" t="s">
        <v>1512</v>
      </c>
      <c r="AS781" s="18" t="s">
        <v>3089</v>
      </c>
      <c r="AT781" s="18" t="s">
        <v>3396</v>
      </c>
      <c r="AU781" s="18" t="s">
        <v>1515</v>
      </c>
      <c r="AV781" s="17">
        <v>37400</v>
      </c>
      <c r="AW781" s="19">
        <v>0</v>
      </c>
      <c r="AX781" s="19"/>
    </row>
    <row r="782" spans="1:50" s="123" customFormat="1" ht="72" hidden="1" x14ac:dyDescent="0.2">
      <c r="A782" s="52" t="s">
        <v>54</v>
      </c>
      <c r="B782" s="52" t="s">
        <v>277</v>
      </c>
      <c r="C782" s="52" t="s">
        <v>276</v>
      </c>
      <c r="D782" s="52" t="s">
        <v>16</v>
      </c>
      <c r="E782" s="52" t="s">
        <v>454</v>
      </c>
      <c r="F782" s="121" t="s">
        <v>2351</v>
      </c>
      <c r="G782" s="52" t="s">
        <v>1078</v>
      </c>
      <c r="H782" s="71" t="s">
        <v>269</v>
      </c>
      <c r="I782" s="71" t="s">
        <v>662</v>
      </c>
      <c r="J782" s="122">
        <v>15000</v>
      </c>
      <c r="K782" s="78"/>
      <c r="L782" s="78"/>
      <c r="M782" s="249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18" t="s">
        <v>3926</v>
      </c>
      <c r="Z782" s="17">
        <v>14000</v>
      </c>
      <c r="AA782" s="18">
        <v>7014201441</v>
      </c>
      <c r="AB782" s="18" t="s">
        <v>3931</v>
      </c>
      <c r="AC782" s="18" t="s">
        <v>3932</v>
      </c>
      <c r="AD782" s="408">
        <v>14000</v>
      </c>
      <c r="AE782" s="18" t="s">
        <v>2457</v>
      </c>
      <c r="AF782" s="71" t="s">
        <v>3357</v>
      </c>
      <c r="AG782" s="71" t="s">
        <v>3544</v>
      </c>
      <c r="AH782" s="54" t="s">
        <v>3472</v>
      </c>
      <c r="AI782" s="54" t="s">
        <v>2457</v>
      </c>
      <c r="AJ782" s="54"/>
      <c r="AK782" s="54" t="s">
        <v>1511</v>
      </c>
      <c r="AL782" s="52" t="s">
        <v>1570</v>
      </c>
      <c r="AM782" s="52" t="s">
        <v>3553</v>
      </c>
      <c r="AN782" s="119"/>
      <c r="AO782" s="119">
        <v>14000</v>
      </c>
      <c r="AP782" s="119">
        <f t="shared" si="24"/>
        <v>1000</v>
      </c>
      <c r="AQ782" s="18" t="s">
        <v>1512</v>
      </c>
      <c r="AR782" s="18" t="s">
        <v>1512</v>
      </c>
      <c r="AS782" s="18" t="s">
        <v>3393</v>
      </c>
      <c r="AT782" s="18" t="s">
        <v>3394</v>
      </c>
      <c r="AU782" s="18" t="s">
        <v>3395</v>
      </c>
      <c r="AV782" s="17">
        <v>15000</v>
      </c>
      <c r="AW782" s="19">
        <v>0</v>
      </c>
      <c r="AX782" s="19"/>
    </row>
    <row r="783" spans="1:50" s="123" customFormat="1" ht="72" hidden="1" x14ac:dyDescent="0.2">
      <c r="A783" s="52" t="s">
        <v>54</v>
      </c>
      <c r="B783" s="52" t="s">
        <v>277</v>
      </c>
      <c r="C783" s="52" t="s">
        <v>276</v>
      </c>
      <c r="D783" s="52" t="s">
        <v>16</v>
      </c>
      <c r="E783" s="52" t="s">
        <v>454</v>
      </c>
      <c r="F783" s="121" t="s">
        <v>2352</v>
      </c>
      <c r="G783" s="52" t="s">
        <v>1079</v>
      </c>
      <c r="H783" s="71" t="s">
        <v>270</v>
      </c>
      <c r="I783" s="71" t="s">
        <v>274</v>
      </c>
      <c r="J783" s="122">
        <v>3600</v>
      </c>
      <c r="K783" s="78"/>
      <c r="L783" s="78"/>
      <c r="M783" s="249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18" t="s">
        <v>3929</v>
      </c>
      <c r="Z783" s="17">
        <v>3600</v>
      </c>
      <c r="AA783" s="18">
        <v>701419883</v>
      </c>
      <c r="AB783" s="15" t="s">
        <v>3933</v>
      </c>
      <c r="AC783" s="15" t="s">
        <v>3933</v>
      </c>
      <c r="AD783" s="17">
        <v>3600</v>
      </c>
      <c r="AE783" s="18" t="s">
        <v>2457</v>
      </c>
      <c r="AF783" s="71" t="s">
        <v>3357</v>
      </c>
      <c r="AG783" s="71" t="s">
        <v>3544</v>
      </c>
      <c r="AH783" s="54" t="s">
        <v>3472</v>
      </c>
      <c r="AI783" s="54" t="s">
        <v>2457</v>
      </c>
      <c r="AJ783" s="54"/>
      <c r="AK783" s="54" t="s">
        <v>1511</v>
      </c>
      <c r="AL783" s="52" t="s">
        <v>1570</v>
      </c>
      <c r="AM783" s="52" t="s">
        <v>3553</v>
      </c>
      <c r="AN783" s="119"/>
      <c r="AO783" s="119">
        <v>3600</v>
      </c>
      <c r="AP783" s="119">
        <f t="shared" si="24"/>
        <v>0</v>
      </c>
      <c r="AQ783" s="18" t="s">
        <v>1512</v>
      </c>
      <c r="AR783" s="18" t="s">
        <v>1512</v>
      </c>
      <c r="AS783" s="18" t="s">
        <v>3089</v>
      </c>
      <c r="AT783" s="18" t="s">
        <v>3396</v>
      </c>
      <c r="AU783" s="18" t="s">
        <v>1515</v>
      </c>
      <c r="AV783" s="17">
        <v>3600</v>
      </c>
      <c r="AW783" s="19">
        <v>0</v>
      </c>
      <c r="AX783" s="19"/>
    </row>
    <row r="784" spans="1:50" s="123" customFormat="1" ht="72" hidden="1" x14ac:dyDescent="0.2">
      <c r="A784" s="52" t="s">
        <v>54</v>
      </c>
      <c r="B784" s="52" t="s">
        <v>277</v>
      </c>
      <c r="C784" s="52" t="s">
        <v>276</v>
      </c>
      <c r="D784" s="52" t="s">
        <v>16</v>
      </c>
      <c r="E784" s="52" t="s">
        <v>454</v>
      </c>
      <c r="F784" s="121" t="s">
        <v>2353</v>
      </c>
      <c r="G784" s="52" t="s">
        <v>1080</v>
      </c>
      <c r="H784" s="71" t="s">
        <v>270</v>
      </c>
      <c r="I784" s="71" t="s">
        <v>274</v>
      </c>
      <c r="J784" s="122">
        <v>4000</v>
      </c>
      <c r="K784" s="78"/>
      <c r="L784" s="78"/>
      <c r="M784" s="249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18" t="s">
        <v>3929</v>
      </c>
      <c r="Z784" s="17">
        <v>4000</v>
      </c>
      <c r="AA784" s="18">
        <v>701419883</v>
      </c>
      <c r="AB784" s="15" t="s">
        <v>3933</v>
      </c>
      <c r="AC784" s="15" t="s">
        <v>3933</v>
      </c>
      <c r="AD784" s="17">
        <v>4000</v>
      </c>
      <c r="AE784" s="18" t="s">
        <v>2457</v>
      </c>
      <c r="AF784" s="71" t="s">
        <v>3357</v>
      </c>
      <c r="AG784" s="71" t="s">
        <v>3544</v>
      </c>
      <c r="AH784" s="54" t="s">
        <v>3472</v>
      </c>
      <c r="AI784" s="54" t="s">
        <v>2457</v>
      </c>
      <c r="AJ784" s="54"/>
      <c r="AK784" s="54" t="s">
        <v>1511</v>
      </c>
      <c r="AL784" s="52" t="s">
        <v>1570</v>
      </c>
      <c r="AM784" s="52" t="s">
        <v>3553</v>
      </c>
      <c r="AN784" s="119"/>
      <c r="AO784" s="119">
        <v>4000</v>
      </c>
      <c r="AP784" s="119">
        <f t="shared" si="24"/>
        <v>0</v>
      </c>
      <c r="AQ784" s="18" t="s">
        <v>1512</v>
      </c>
      <c r="AR784" s="18" t="s">
        <v>1512</v>
      </c>
      <c r="AS784" s="18" t="s">
        <v>3089</v>
      </c>
      <c r="AT784" s="18" t="s">
        <v>3396</v>
      </c>
      <c r="AU784" s="18" t="s">
        <v>1515</v>
      </c>
      <c r="AV784" s="17">
        <v>4000</v>
      </c>
      <c r="AW784" s="19">
        <v>0</v>
      </c>
      <c r="AX784" s="19"/>
    </row>
    <row r="785" spans="1:50" s="123" customFormat="1" ht="72" hidden="1" x14ac:dyDescent="0.2">
      <c r="A785" s="52" t="s">
        <v>54</v>
      </c>
      <c r="B785" s="52" t="s">
        <v>277</v>
      </c>
      <c r="C785" s="52" t="s">
        <v>276</v>
      </c>
      <c r="D785" s="52" t="s">
        <v>16</v>
      </c>
      <c r="E785" s="52" t="s">
        <v>454</v>
      </c>
      <c r="F785" s="121" t="s">
        <v>2354</v>
      </c>
      <c r="G785" s="52" t="s">
        <v>1081</v>
      </c>
      <c r="H785" s="71" t="s">
        <v>269</v>
      </c>
      <c r="I785" s="71" t="s">
        <v>273</v>
      </c>
      <c r="J785" s="122">
        <v>20000</v>
      </c>
      <c r="K785" s="78"/>
      <c r="L785" s="78"/>
      <c r="M785" s="249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18" t="s">
        <v>3929</v>
      </c>
      <c r="Z785" s="17">
        <v>19800</v>
      </c>
      <c r="AA785" s="18">
        <v>701419883</v>
      </c>
      <c r="AB785" s="15" t="s">
        <v>3933</v>
      </c>
      <c r="AC785" s="15" t="s">
        <v>3933</v>
      </c>
      <c r="AD785" s="17">
        <v>19800</v>
      </c>
      <c r="AE785" s="18" t="s">
        <v>2457</v>
      </c>
      <c r="AF785" s="71" t="s">
        <v>3357</v>
      </c>
      <c r="AG785" s="71" t="s">
        <v>3544</v>
      </c>
      <c r="AH785" s="54" t="s">
        <v>3472</v>
      </c>
      <c r="AI785" s="54" t="s">
        <v>2457</v>
      </c>
      <c r="AJ785" s="54"/>
      <c r="AK785" s="54" t="s">
        <v>1511</v>
      </c>
      <c r="AL785" s="52" t="s">
        <v>1570</v>
      </c>
      <c r="AM785" s="52" t="s">
        <v>3553</v>
      </c>
      <c r="AN785" s="119"/>
      <c r="AO785" s="119">
        <v>19800</v>
      </c>
      <c r="AP785" s="119">
        <f t="shared" si="24"/>
        <v>200</v>
      </c>
      <c r="AQ785" s="18" t="s">
        <v>1512</v>
      </c>
      <c r="AR785" s="18" t="s">
        <v>1512</v>
      </c>
      <c r="AS785" s="18" t="s">
        <v>3089</v>
      </c>
      <c r="AT785" s="18" t="s">
        <v>3396</v>
      </c>
      <c r="AU785" s="18" t="s">
        <v>1515</v>
      </c>
      <c r="AV785" s="17">
        <v>19800</v>
      </c>
      <c r="AW785" s="19">
        <v>200</v>
      </c>
      <c r="AX785" s="19"/>
    </row>
    <row r="786" spans="1:50" s="123" customFormat="1" ht="72" hidden="1" x14ac:dyDescent="0.2">
      <c r="A786" s="52" t="s">
        <v>54</v>
      </c>
      <c r="B786" s="52" t="s">
        <v>277</v>
      </c>
      <c r="C786" s="52" t="s">
        <v>276</v>
      </c>
      <c r="D786" s="52" t="s">
        <v>16</v>
      </c>
      <c r="E786" s="52" t="s">
        <v>454</v>
      </c>
      <c r="F786" s="121" t="s">
        <v>2355</v>
      </c>
      <c r="G786" s="52" t="s">
        <v>1082</v>
      </c>
      <c r="H786" s="71" t="s">
        <v>270</v>
      </c>
      <c r="I786" s="71" t="s">
        <v>273</v>
      </c>
      <c r="J786" s="122">
        <v>30000</v>
      </c>
      <c r="K786" s="78"/>
      <c r="L786" s="78"/>
      <c r="M786" s="249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18" t="s">
        <v>3926</v>
      </c>
      <c r="Z786" s="17">
        <v>30000</v>
      </c>
      <c r="AA786" s="18">
        <v>7014201441</v>
      </c>
      <c r="AB786" s="18" t="s">
        <v>3931</v>
      </c>
      <c r="AC786" s="18" t="s">
        <v>3932</v>
      </c>
      <c r="AD786" s="45">
        <f>SUM(W786)</f>
        <v>30000</v>
      </c>
      <c r="AE786" s="18" t="s">
        <v>2457</v>
      </c>
      <c r="AF786" s="71" t="s">
        <v>3357</v>
      </c>
      <c r="AG786" s="71" t="s">
        <v>3544</v>
      </c>
      <c r="AH786" s="54" t="s">
        <v>3472</v>
      </c>
      <c r="AI786" s="54" t="s">
        <v>2457</v>
      </c>
      <c r="AJ786" s="54"/>
      <c r="AK786" s="54" t="s">
        <v>1511</v>
      </c>
      <c r="AL786" s="52" t="s">
        <v>1570</v>
      </c>
      <c r="AM786" s="52" t="s">
        <v>3553</v>
      </c>
      <c r="AN786" s="122"/>
      <c r="AO786" s="122">
        <v>30000</v>
      </c>
      <c r="AP786" s="119">
        <f t="shared" si="24"/>
        <v>0</v>
      </c>
      <c r="AQ786" s="18" t="s">
        <v>1512</v>
      </c>
      <c r="AR786" s="18" t="s">
        <v>1512</v>
      </c>
      <c r="AS786" s="18" t="s">
        <v>3393</v>
      </c>
      <c r="AT786" s="18" t="s">
        <v>3394</v>
      </c>
      <c r="AU786" s="18" t="s">
        <v>3395</v>
      </c>
      <c r="AV786" s="17">
        <v>30000</v>
      </c>
      <c r="AW786" s="19">
        <v>0</v>
      </c>
      <c r="AX786" s="19"/>
    </row>
    <row r="787" spans="1:50" s="123" customFormat="1" ht="72" hidden="1" x14ac:dyDescent="0.2">
      <c r="A787" s="52" t="s">
        <v>54</v>
      </c>
      <c r="B787" s="52" t="s">
        <v>277</v>
      </c>
      <c r="C787" s="52" t="s">
        <v>276</v>
      </c>
      <c r="D787" s="52" t="s">
        <v>16</v>
      </c>
      <c r="E787" s="52" t="s">
        <v>454</v>
      </c>
      <c r="F787" s="121" t="s">
        <v>2356</v>
      </c>
      <c r="G787" s="52" t="s">
        <v>1083</v>
      </c>
      <c r="H787" s="71" t="s">
        <v>270</v>
      </c>
      <c r="I787" s="71" t="s">
        <v>273</v>
      </c>
      <c r="J787" s="122">
        <v>30000</v>
      </c>
      <c r="K787" s="78"/>
      <c r="L787" s="78"/>
      <c r="M787" s="249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18" t="s">
        <v>3926</v>
      </c>
      <c r="Z787" s="17">
        <v>30000</v>
      </c>
      <c r="AA787" s="18">
        <v>7014201441</v>
      </c>
      <c r="AB787" s="18" t="s">
        <v>3931</v>
      </c>
      <c r="AC787" s="18" t="s">
        <v>3932</v>
      </c>
      <c r="AD787" s="45">
        <f t="shared" ref="AD787:AD788" si="25">SUM(W787)</f>
        <v>30000</v>
      </c>
      <c r="AE787" s="18" t="s">
        <v>2457</v>
      </c>
      <c r="AF787" s="71" t="s">
        <v>3357</v>
      </c>
      <c r="AG787" s="71" t="s">
        <v>3544</v>
      </c>
      <c r="AH787" s="54" t="s">
        <v>3472</v>
      </c>
      <c r="AI787" s="54" t="s">
        <v>2457</v>
      </c>
      <c r="AJ787" s="54"/>
      <c r="AK787" s="54" t="s">
        <v>1511</v>
      </c>
      <c r="AL787" s="52" t="s">
        <v>1570</v>
      </c>
      <c r="AM787" s="52" t="s">
        <v>3553</v>
      </c>
      <c r="AN787" s="122"/>
      <c r="AO787" s="122">
        <v>30000</v>
      </c>
      <c r="AP787" s="119">
        <f t="shared" si="24"/>
        <v>0</v>
      </c>
      <c r="AQ787" s="18" t="s">
        <v>1512</v>
      </c>
      <c r="AR787" s="18" t="s">
        <v>1512</v>
      </c>
      <c r="AS787" s="18" t="s">
        <v>3393</v>
      </c>
      <c r="AT787" s="18" t="s">
        <v>3394</v>
      </c>
      <c r="AU787" s="18" t="s">
        <v>3395</v>
      </c>
      <c r="AV787" s="17">
        <v>30000</v>
      </c>
      <c r="AW787" s="19">
        <v>0</v>
      </c>
      <c r="AX787" s="19"/>
    </row>
    <row r="788" spans="1:50" s="123" customFormat="1" ht="72" hidden="1" x14ac:dyDescent="0.2">
      <c r="A788" s="52" t="s">
        <v>54</v>
      </c>
      <c r="B788" s="52" t="s">
        <v>277</v>
      </c>
      <c r="C788" s="52" t="s">
        <v>276</v>
      </c>
      <c r="D788" s="52" t="s">
        <v>16</v>
      </c>
      <c r="E788" s="52" t="s">
        <v>454</v>
      </c>
      <c r="F788" s="121" t="s">
        <v>2357</v>
      </c>
      <c r="G788" s="52" t="s">
        <v>1084</v>
      </c>
      <c r="H788" s="71" t="s">
        <v>319</v>
      </c>
      <c r="I788" s="71" t="s">
        <v>435</v>
      </c>
      <c r="J788" s="122">
        <v>26000</v>
      </c>
      <c r="K788" s="78"/>
      <c r="L788" s="78"/>
      <c r="M788" s="249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18" t="s">
        <v>3926</v>
      </c>
      <c r="Z788" s="17">
        <v>26000</v>
      </c>
      <c r="AA788" s="18">
        <v>7014201441</v>
      </c>
      <c r="AB788" s="18" t="s">
        <v>3931</v>
      </c>
      <c r="AC788" s="18" t="s">
        <v>3932</v>
      </c>
      <c r="AD788" s="45">
        <f t="shared" si="25"/>
        <v>26000</v>
      </c>
      <c r="AE788" s="18" t="s">
        <v>2457</v>
      </c>
      <c r="AF788" s="71" t="s">
        <v>3357</v>
      </c>
      <c r="AG788" s="71" t="s">
        <v>3544</v>
      </c>
      <c r="AH788" s="54" t="s">
        <v>3472</v>
      </c>
      <c r="AI788" s="54" t="s">
        <v>2457</v>
      </c>
      <c r="AJ788" s="54"/>
      <c r="AK788" s="54" t="s">
        <v>1511</v>
      </c>
      <c r="AL788" s="52" t="s">
        <v>1570</v>
      </c>
      <c r="AM788" s="52" t="s">
        <v>3553</v>
      </c>
      <c r="AN788" s="122"/>
      <c r="AO788" s="122">
        <v>26000</v>
      </c>
      <c r="AP788" s="119">
        <f t="shared" si="24"/>
        <v>0</v>
      </c>
      <c r="AQ788" s="18" t="s">
        <v>1512</v>
      </c>
      <c r="AR788" s="18" t="s">
        <v>1512</v>
      </c>
      <c r="AS788" s="18" t="s">
        <v>3393</v>
      </c>
      <c r="AT788" s="18" t="s">
        <v>3394</v>
      </c>
      <c r="AU788" s="18" t="s">
        <v>3395</v>
      </c>
      <c r="AV788" s="17">
        <v>26000</v>
      </c>
      <c r="AW788" s="19">
        <v>0</v>
      </c>
      <c r="AX788" s="19"/>
    </row>
    <row r="789" spans="1:50" s="123" customFormat="1" ht="72" hidden="1" x14ac:dyDescent="0.2">
      <c r="A789" s="52" t="s">
        <v>54</v>
      </c>
      <c r="B789" s="52" t="s">
        <v>277</v>
      </c>
      <c r="C789" s="52" t="s">
        <v>276</v>
      </c>
      <c r="D789" s="52" t="s">
        <v>16</v>
      </c>
      <c r="E789" s="52" t="s">
        <v>454</v>
      </c>
      <c r="F789" s="121" t="s">
        <v>2358</v>
      </c>
      <c r="G789" s="52" t="s">
        <v>1085</v>
      </c>
      <c r="H789" s="71" t="s">
        <v>270</v>
      </c>
      <c r="I789" s="71" t="s">
        <v>274</v>
      </c>
      <c r="J789" s="122">
        <v>150000</v>
      </c>
      <c r="K789" s="78"/>
      <c r="L789" s="78"/>
      <c r="M789" s="249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18" t="s">
        <v>3926</v>
      </c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71" t="s">
        <v>3357</v>
      </c>
      <c r="AG789" s="71" t="s">
        <v>3544</v>
      </c>
      <c r="AH789" s="54" t="s">
        <v>3472</v>
      </c>
      <c r="AI789" s="54" t="s">
        <v>2456</v>
      </c>
      <c r="AJ789" s="54"/>
      <c r="AK789" s="54" t="s">
        <v>1511</v>
      </c>
      <c r="AL789" s="52" t="s">
        <v>1570</v>
      </c>
      <c r="AM789" s="52" t="s">
        <v>3553</v>
      </c>
      <c r="AN789" s="119">
        <v>114704</v>
      </c>
      <c r="AO789" s="119"/>
      <c r="AP789" s="119">
        <f t="shared" si="24"/>
        <v>35296</v>
      </c>
      <c r="AQ789" s="18" t="s">
        <v>1512</v>
      </c>
      <c r="AR789" s="18" t="s">
        <v>1512</v>
      </c>
      <c r="AS789" s="18" t="s">
        <v>3393</v>
      </c>
      <c r="AT789" s="18" t="s">
        <v>3394</v>
      </c>
      <c r="AU789" s="18" t="s">
        <v>3395</v>
      </c>
      <c r="AV789" s="17">
        <v>150000</v>
      </c>
      <c r="AW789" s="17">
        <v>35296</v>
      </c>
      <c r="AX789" s="19"/>
    </row>
    <row r="790" spans="1:50" s="123" customFormat="1" ht="108" hidden="1" x14ac:dyDescent="0.2">
      <c r="A790" s="52" t="s">
        <v>54</v>
      </c>
      <c r="B790" s="52" t="s">
        <v>277</v>
      </c>
      <c r="C790" s="52" t="s">
        <v>276</v>
      </c>
      <c r="D790" s="52" t="s">
        <v>10</v>
      </c>
      <c r="E790" s="52" t="s">
        <v>311</v>
      </c>
      <c r="F790" s="121" t="s">
        <v>2359</v>
      </c>
      <c r="G790" s="52" t="s">
        <v>1086</v>
      </c>
      <c r="H790" s="71" t="s">
        <v>270</v>
      </c>
      <c r="I790" s="71" t="s">
        <v>274</v>
      </c>
      <c r="J790" s="122">
        <v>180000</v>
      </c>
      <c r="K790" s="78"/>
      <c r="L790" s="78"/>
      <c r="M790" s="249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18" t="s">
        <v>3926</v>
      </c>
      <c r="Z790" s="17">
        <v>179000</v>
      </c>
      <c r="AA790" s="18">
        <v>7014194314</v>
      </c>
      <c r="AB790" s="18"/>
      <c r="AC790" s="19"/>
      <c r="AD790" s="19"/>
      <c r="AE790" s="18" t="s">
        <v>3357</v>
      </c>
      <c r="AF790" s="71" t="s">
        <v>3357</v>
      </c>
      <c r="AG790" s="71" t="s">
        <v>3544</v>
      </c>
      <c r="AH790" s="54" t="s">
        <v>3472</v>
      </c>
      <c r="AI790" s="54" t="s">
        <v>2456</v>
      </c>
      <c r="AJ790" s="54"/>
      <c r="AK790" s="54" t="s">
        <v>1511</v>
      </c>
      <c r="AL790" s="52" t="s">
        <v>1570</v>
      </c>
      <c r="AM790" s="52" t="s">
        <v>3553</v>
      </c>
      <c r="AN790" s="119">
        <v>179000</v>
      </c>
      <c r="AO790" s="119"/>
      <c r="AP790" s="119">
        <f t="shared" si="24"/>
        <v>1000</v>
      </c>
      <c r="AQ790" s="18" t="s">
        <v>1512</v>
      </c>
      <c r="AR790" s="18" t="s">
        <v>1513</v>
      </c>
      <c r="AS790" s="18" t="s">
        <v>3393</v>
      </c>
      <c r="AT790" s="18" t="s">
        <v>3394</v>
      </c>
      <c r="AU790" s="18" t="s">
        <v>3395</v>
      </c>
      <c r="AV790" s="17">
        <v>179000</v>
      </c>
      <c r="AW790" s="45" t="e">
        <f>SUM(R790-AV790)</f>
        <v>#VALUE!</v>
      </c>
      <c r="AX790" s="19"/>
    </row>
    <row r="791" spans="1:50" s="123" customFormat="1" ht="72" hidden="1" x14ac:dyDescent="0.2">
      <c r="A791" s="52" t="s">
        <v>54</v>
      </c>
      <c r="B791" s="52" t="s">
        <v>277</v>
      </c>
      <c r="C791" s="52" t="s">
        <v>276</v>
      </c>
      <c r="D791" s="52" t="s">
        <v>10</v>
      </c>
      <c r="E791" s="52" t="s">
        <v>311</v>
      </c>
      <c r="F791" s="121" t="s">
        <v>2360</v>
      </c>
      <c r="G791" s="52" t="s">
        <v>1087</v>
      </c>
      <c r="H791" s="71" t="s">
        <v>272</v>
      </c>
      <c r="I791" s="71" t="s">
        <v>271</v>
      </c>
      <c r="J791" s="122">
        <v>66000</v>
      </c>
      <c r="K791" s="78"/>
      <c r="L791" s="78"/>
      <c r="M791" s="249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18" t="s">
        <v>3926</v>
      </c>
      <c r="Z791" s="17">
        <v>66000</v>
      </c>
      <c r="AA791" s="18">
        <v>7014194111</v>
      </c>
      <c r="AB791" s="18" t="s">
        <v>3934</v>
      </c>
      <c r="AC791" s="18" t="s">
        <v>3934</v>
      </c>
      <c r="AD791" s="17">
        <v>66000</v>
      </c>
      <c r="AE791" s="18" t="s">
        <v>2457</v>
      </c>
      <c r="AF791" s="71" t="s">
        <v>3357</v>
      </c>
      <c r="AG791" s="71" t="s">
        <v>3544</v>
      </c>
      <c r="AH791" s="54" t="s">
        <v>3472</v>
      </c>
      <c r="AI791" s="54" t="s">
        <v>2457</v>
      </c>
      <c r="AJ791" s="54"/>
      <c r="AK791" s="54" t="s">
        <v>1511</v>
      </c>
      <c r="AL791" s="52" t="s">
        <v>1570</v>
      </c>
      <c r="AM791" s="52" t="s">
        <v>3553</v>
      </c>
      <c r="AN791" s="122"/>
      <c r="AO791" s="122">
        <v>66000</v>
      </c>
      <c r="AP791" s="119">
        <f t="shared" si="24"/>
        <v>0</v>
      </c>
      <c r="AQ791" s="18" t="s">
        <v>1512</v>
      </c>
      <c r="AR791" s="18" t="s">
        <v>1513</v>
      </c>
      <c r="AS791" s="18" t="s">
        <v>3393</v>
      </c>
      <c r="AT791" s="18" t="s">
        <v>3394</v>
      </c>
      <c r="AU791" s="18" t="s">
        <v>3395</v>
      </c>
      <c r="AV791" s="17">
        <v>66000</v>
      </c>
      <c r="AW791" s="19">
        <v>0</v>
      </c>
      <c r="AX791" s="19"/>
    </row>
    <row r="792" spans="1:50" s="123" customFormat="1" ht="72" hidden="1" x14ac:dyDescent="0.2">
      <c r="A792" s="52" t="s">
        <v>54</v>
      </c>
      <c r="B792" s="52" t="s">
        <v>277</v>
      </c>
      <c r="C792" s="52" t="s">
        <v>276</v>
      </c>
      <c r="D792" s="52" t="s">
        <v>10</v>
      </c>
      <c r="E792" s="52" t="s">
        <v>311</v>
      </c>
      <c r="F792" s="121" t="s">
        <v>2361</v>
      </c>
      <c r="G792" s="52" t="s">
        <v>1088</v>
      </c>
      <c r="H792" s="71" t="s">
        <v>303</v>
      </c>
      <c r="I792" s="71" t="s">
        <v>271</v>
      </c>
      <c r="J792" s="122">
        <v>300000</v>
      </c>
      <c r="K792" s="78"/>
      <c r="L792" s="78"/>
      <c r="M792" s="249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18" t="s">
        <v>3926</v>
      </c>
      <c r="Z792" s="17">
        <v>300000</v>
      </c>
      <c r="AA792" s="18">
        <v>7014194111</v>
      </c>
      <c r="AB792" s="18" t="s">
        <v>3934</v>
      </c>
      <c r="AC792" s="18" t="s">
        <v>3934</v>
      </c>
      <c r="AD792" s="17">
        <v>300000</v>
      </c>
      <c r="AE792" s="18" t="s">
        <v>2457</v>
      </c>
      <c r="AF792" s="71" t="s">
        <v>3357</v>
      </c>
      <c r="AG792" s="71" t="s">
        <v>3544</v>
      </c>
      <c r="AH792" s="54" t="s">
        <v>3472</v>
      </c>
      <c r="AI792" s="54" t="s">
        <v>2457</v>
      </c>
      <c r="AJ792" s="54"/>
      <c r="AK792" s="54" t="s">
        <v>1511</v>
      </c>
      <c r="AL792" s="52" t="s">
        <v>1570</v>
      </c>
      <c r="AM792" s="52" t="s">
        <v>3553</v>
      </c>
      <c r="AN792" s="122"/>
      <c r="AO792" s="122">
        <v>300000</v>
      </c>
      <c r="AP792" s="119">
        <f t="shared" si="24"/>
        <v>0</v>
      </c>
      <c r="AQ792" s="18" t="s">
        <v>1512</v>
      </c>
      <c r="AR792" s="18" t="s">
        <v>1513</v>
      </c>
      <c r="AS792" s="18" t="s">
        <v>3393</v>
      </c>
      <c r="AT792" s="18" t="s">
        <v>3394</v>
      </c>
      <c r="AU792" s="18" t="s">
        <v>3395</v>
      </c>
      <c r="AV792" s="17">
        <v>300000</v>
      </c>
      <c r="AW792" s="19">
        <v>0</v>
      </c>
      <c r="AX792" s="19"/>
    </row>
    <row r="793" spans="1:50" s="123" customFormat="1" ht="72" hidden="1" x14ac:dyDescent="0.2">
      <c r="A793" s="52" t="s">
        <v>54</v>
      </c>
      <c r="B793" s="52" t="s">
        <v>277</v>
      </c>
      <c r="C793" s="52" t="s">
        <v>276</v>
      </c>
      <c r="D793" s="52" t="s">
        <v>10</v>
      </c>
      <c r="E793" s="52" t="s">
        <v>311</v>
      </c>
      <c r="F793" s="121" t="s">
        <v>2362</v>
      </c>
      <c r="G793" s="52" t="s">
        <v>1089</v>
      </c>
      <c r="H793" s="71" t="s">
        <v>269</v>
      </c>
      <c r="I793" s="71" t="s">
        <v>271</v>
      </c>
      <c r="J793" s="122">
        <v>44000</v>
      </c>
      <c r="K793" s="78"/>
      <c r="L793" s="78"/>
      <c r="M793" s="249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18" t="s">
        <v>3926</v>
      </c>
      <c r="Z793" s="17">
        <v>44000</v>
      </c>
      <c r="AA793" s="18">
        <v>7014194111</v>
      </c>
      <c r="AB793" s="18" t="s">
        <v>3934</v>
      </c>
      <c r="AC793" s="18" t="s">
        <v>3934</v>
      </c>
      <c r="AD793" s="17">
        <v>44000</v>
      </c>
      <c r="AE793" s="18" t="s">
        <v>2457</v>
      </c>
      <c r="AF793" s="71" t="s">
        <v>3357</v>
      </c>
      <c r="AG793" s="71" t="s">
        <v>3544</v>
      </c>
      <c r="AH793" s="54" t="s">
        <v>3472</v>
      </c>
      <c r="AI793" s="54" t="s">
        <v>2457</v>
      </c>
      <c r="AJ793" s="54"/>
      <c r="AK793" s="54" t="s">
        <v>1511</v>
      </c>
      <c r="AL793" s="52" t="s">
        <v>1570</v>
      </c>
      <c r="AM793" s="52" t="s">
        <v>3553</v>
      </c>
      <c r="AN793" s="122"/>
      <c r="AO793" s="122">
        <v>44000</v>
      </c>
      <c r="AP793" s="119">
        <f t="shared" si="24"/>
        <v>0</v>
      </c>
      <c r="AQ793" s="18" t="s">
        <v>1512</v>
      </c>
      <c r="AR793" s="18" t="s">
        <v>1513</v>
      </c>
      <c r="AS793" s="18" t="s">
        <v>3393</v>
      </c>
      <c r="AT793" s="18" t="s">
        <v>3394</v>
      </c>
      <c r="AU793" s="18" t="s">
        <v>3395</v>
      </c>
      <c r="AV793" s="17">
        <v>44000</v>
      </c>
      <c r="AW793" s="19">
        <v>0</v>
      </c>
      <c r="AX793" s="19"/>
    </row>
    <row r="794" spans="1:50" s="123" customFormat="1" ht="72" hidden="1" x14ac:dyDescent="0.2">
      <c r="A794" s="52" t="s">
        <v>54</v>
      </c>
      <c r="B794" s="52" t="s">
        <v>277</v>
      </c>
      <c r="C794" s="52" t="s">
        <v>276</v>
      </c>
      <c r="D794" s="52" t="s">
        <v>10</v>
      </c>
      <c r="E794" s="52" t="s">
        <v>311</v>
      </c>
      <c r="F794" s="121" t="s">
        <v>2363</v>
      </c>
      <c r="G794" s="52" t="s">
        <v>1090</v>
      </c>
      <c r="H794" s="71" t="s">
        <v>269</v>
      </c>
      <c r="I794" s="71" t="s">
        <v>271</v>
      </c>
      <c r="J794" s="122">
        <v>8600</v>
      </c>
      <c r="K794" s="78"/>
      <c r="L794" s="78"/>
      <c r="M794" s="249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18" t="s">
        <v>3926</v>
      </c>
      <c r="Z794" s="17">
        <v>8600</v>
      </c>
      <c r="AA794" s="18">
        <v>7014194111</v>
      </c>
      <c r="AB794" s="18" t="s">
        <v>3934</v>
      </c>
      <c r="AC794" s="18" t="s">
        <v>3934</v>
      </c>
      <c r="AD794" s="17">
        <v>8600</v>
      </c>
      <c r="AE794" s="18" t="s">
        <v>2457</v>
      </c>
      <c r="AF794" s="71" t="s">
        <v>3357</v>
      </c>
      <c r="AG794" s="71" t="s">
        <v>3544</v>
      </c>
      <c r="AH794" s="54" t="s">
        <v>3472</v>
      </c>
      <c r="AI794" s="54" t="s">
        <v>2457</v>
      </c>
      <c r="AJ794" s="54"/>
      <c r="AK794" s="54" t="s">
        <v>1511</v>
      </c>
      <c r="AL794" s="52" t="s">
        <v>1570</v>
      </c>
      <c r="AM794" s="52" t="s">
        <v>3553</v>
      </c>
      <c r="AN794" s="122"/>
      <c r="AO794" s="122">
        <v>8600</v>
      </c>
      <c r="AP794" s="119">
        <f t="shared" si="24"/>
        <v>0</v>
      </c>
      <c r="AQ794" s="18" t="s">
        <v>1512</v>
      </c>
      <c r="AR794" s="18" t="s">
        <v>1513</v>
      </c>
      <c r="AS794" s="18" t="s">
        <v>3393</v>
      </c>
      <c r="AT794" s="18" t="s">
        <v>3394</v>
      </c>
      <c r="AU794" s="18" t="s">
        <v>3395</v>
      </c>
      <c r="AV794" s="17">
        <v>8600</v>
      </c>
      <c r="AW794" s="19">
        <v>0</v>
      </c>
      <c r="AX794" s="19"/>
    </row>
    <row r="795" spans="1:50" s="123" customFormat="1" ht="72" hidden="1" x14ac:dyDescent="0.2">
      <c r="A795" s="52" t="s">
        <v>54</v>
      </c>
      <c r="B795" s="52" t="s">
        <v>277</v>
      </c>
      <c r="C795" s="52" t="s">
        <v>276</v>
      </c>
      <c r="D795" s="52" t="s">
        <v>10</v>
      </c>
      <c r="E795" s="52" t="s">
        <v>311</v>
      </c>
      <c r="F795" s="121" t="s">
        <v>2364</v>
      </c>
      <c r="G795" s="52" t="s">
        <v>1091</v>
      </c>
      <c r="H795" s="71" t="s">
        <v>269</v>
      </c>
      <c r="I795" s="71" t="s">
        <v>271</v>
      </c>
      <c r="J795" s="122">
        <v>17800</v>
      </c>
      <c r="K795" s="78"/>
      <c r="L795" s="78"/>
      <c r="M795" s="249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18" t="s">
        <v>3926</v>
      </c>
      <c r="Z795" s="17">
        <v>17800</v>
      </c>
      <c r="AA795" s="18">
        <v>7014194111</v>
      </c>
      <c r="AB795" s="18" t="s">
        <v>3934</v>
      </c>
      <c r="AC795" s="18" t="s">
        <v>3934</v>
      </c>
      <c r="AD795" s="17">
        <v>17800</v>
      </c>
      <c r="AE795" s="18" t="s">
        <v>2457</v>
      </c>
      <c r="AF795" s="71" t="s">
        <v>3357</v>
      </c>
      <c r="AG795" s="71" t="s">
        <v>3544</v>
      </c>
      <c r="AH795" s="54" t="s">
        <v>3472</v>
      </c>
      <c r="AI795" s="54" t="s">
        <v>2457</v>
      </c>
      <c r="AJ795" s="54"/>
      <c r="AK795" s="54" t="s">
        <v>1511</v>
      </c>
      <c r="AL795" s="52" t="s">
        <v>1570</v>
      </c>
      <c r="AM795" s="52" t="s">
        <v>3553</v>
      </c>
      <c r="AN795" s="122"/>
      <c r="AO795" s="122">
        <v>17800</v>
      </c>
      <c r="AP795" s="119">
        <f t="shared" si="24"/>
        <v>0</v>
      </c>
      <c r="AQ795" s="18" t="s">
        <v>1512</v>
      </c>
      <c r="AR795" s="18" t="s">
        <v>1513</v>
      </c>
      <c r="AS795" s="18" t="s">
        <v>3393</v>
      </c>
      <c r="AT795" s="18" t="s">
        <v>3394</v>
      </c>
      <c r="AU795" s="18" t="s">
        <v>3395</v>
      </c>
      <c r="AV795" s="17">
        <v>17800</v>
      </c>
      <c r="AW795" s="19">
        <v>0</v>
      </c>
      <c r="AX795" s="19"/>
    </row>
    <row r="796" spans="1:50" s="123" customFormat="1" ht="216" hidden="1" x14ac:dyDescent="0.2">
      <c r="A796" s="52" t="s">
        <v>54</v>
      </c>
      <c r="B796" s="52" t="s">
        <v>277</v>
      </c>
      <c r="C796" s="52" t="s">
        <v>17</v>
      </c>
      <c r="D796" s="52" t="s">
        <v>1565</v>
      </c>
      <c r="E796" s="52" t="s">
        <v>454</v>
      </c>
      <c r="F796" s="121" t="s">
        <v>2365</v>
      </c>
      <c r="G796" s="52" t="s">
        <v>1115</v>
      </c>
      <c r="H796" s="71" t="s">
        <v>270</v>
      </c>
      <c r="I796" s="71" t="s">
        <v>631</v>
      </c>
      <c r="J796" s="122">
        <v>8600000</v>
      </c>
      <c r="K796" s="249" t="s">
        <v>137</v>
      </c>
      <c r="L796" s="78"/>
      <c r="M796" s="78"/>
      <c r="N796" s="19"/>
      <c r="O796" s="19"/>
      <c r="P796" s="19"/>
      <c r="Q796" s="19"/>
      <c r="R796" s="19"/>
      <c r="S796" s="18"/>
      <c r="T796" s="19"/>
      <c r="U796" s="19"/>
      <c r="V796" s="19"/>
      <c r="W796" s="17"/>
      <c r="X796" s="18"/>
      <c r="Y796" s="46"/>
      <c r="Z796" s="19"/>
      <c r="AA796" s="19"/>
      <c r="AB796" s="19"/>
      <c r="AC796" s="18" t="s">
        <v>3934</v>
      </c>
      <c r="AD796" s="19"/>
      <c r="AE796" s="19" t="s">
        <v>3935</v>
      </c>
      <c r="AF796" s="54" t="s">
        <v>3387</v>
      </c>
      <c r="AG796" s="54" t="s">
        <v>3538</v>
      </c>
      <c r="AH796" s="54" t="s">
        <v>3452</v>
      </c>
      <c r="AI796" s="52" t="s">
        <v>3467</v>
      </c>
      <c r="AJ796" s="52" t="s">
        <v>3614</v>
      </c>
      <c r="AK796" s="54" t="s">
        <v>1514</v>
      </c>
      <c r="AL796" s="54" t="s">
        <v>1568</v>
      </c>
      <c r="AM796" s="52" t="s">
        <v>3553</v>
      </c>
      <c r="AN796" s="119"/>
      <c r="AO796" s="119"/>
      <c r="AP796" s="119">
        <f t="shared" si="24"/>
        <v>8600000</v>
      </c>
      <c r="AQ796" s="18" t="s">
        <v>3937</v>
      </c>
      <c r="AR796" s="18" t="s">
        <v>3938</v>
      </c>
      <c r="AS796" s="18"/>
      <c r="AT796" s="18"/>
      <c r="AU796" s="18"/>
      <c r="AV796" s="17"/>
      <c r="AW796" s="19"/>
      <c r="AX796" s="19"/>
    </row>
    <row r="797" spans="1:50" s="123" customFormat="1" ht="90" hidden="1" x14ac:dyDescent="0.2">
      <c r="A797" s="52" t="s">
        <v>54</v>
      </c>
      <c r="B797" s="52" t="s">
        <v>277</v>
      </c>
      <c r="C797" s="52" t="s">
        <v>17</v>
      </c>
      <c r="D797" s="52" t="s">
        <v>34</v>
      </c>
      <c r="E797" s="52" t="s">
        <v>454</v>
      </c>
      <c r="F797" s="121" t="s">
        <v>2366</v>
      </c>
      <c r="G797" s="52" t="s">
        <v>1155</v>
      </c>
      <c r="H797" s="71" t="s">
        <v>270</v>
      </c>
      <c r="I797" s="71" t="s">
        <v>1119</v>
      </c>
      <c r="J797" s="122">
        <v>900000</v>
      </c>
      <c r="K797" s="249" t="s">
        <v>137</v>
      </c>
      <c r="L797" s="78"/>
      <c r="M797" s="78"/>
      <c r="N797" s="18" t="s">
        <v>1516</v>
      </c>
      <c r="O797" s="19" t="s">
        <v>3388</v>
      </c>
      <c r="P797" s="19" t="s">
        <v>2523</v>
      </c>
      <c r="Q797" s="18" t="s">
        <v>3971</v>
      </c>
      <c r="R797" s="18" t="s">
        <v>1449</v>
      </c>
      <c r="S797" s="18" t="s">
        <v>123</v>
      </c>
      <c r="T797" s="19"/>
      <c r="U797" s="19"/>
      <c r="V797" s="18" t="s">
        <v>3972</v>
      </c>
      <c r="W797" s="17">
        <v>750000</v>
      </c>
      <c r="X797" s="18">
        <v>4</v>
      </c>
      <c r="Y797" s="19" t="s">
        <v>3973</v>
      </c>
      <c r="Z797" s="19" t="s">
        <v>3936</v>
      </c>
      <c r="AA797" s="18">
        <v>7014239321</v>
      </c>
      <c r="AB797" s="19"/>
      <c r="AC797" s="18" t="s">
        <v>3934</v>
      </c>
      <c r="AD797" s="19"/>
      <c r="AE797" s="18" t="s">
        <v>3392</v>
      </c>
      <c r="AF797" s="71" t="s">
        <v>3392</v>
      </c>
      <c r="AG797" s="71" t="s">
        <v>3545</v>
      </c>
      <c r="AH797" s="54" t="s">
        <v>3472</v>
      </c>
      <c r="AI797" s="54" t="s">
        <v>2456</v>
      </c>
      <c r="AJ797" s="54"/>
      <c r="AK797" s="54" t="s">
        <v>1517</v>
      </c>
      <c r="AL797" s="52" t="s">
        <v>1570</v>
      </c>
      <c r="AM797" s="52" t="s">
        <v>3553</v>
      </c>
      <c r="AN797" s="119">
        <v>750000</v>
      </c>
      <c r="AO797" s="119"/>
      <c r="AP797" s="119">
        <f t="shared" si="24"/>
        <v>150000</v>
      </c>
      <c r="AQ797" s="18" t="s">
        <v>1512</v>
      </c>
      <c r="AR797" s="18" t="s">
        <v>1513</v>
      </c>
      <c r="AS797" s="18" t="s">
        <v>2543</v>
      </c>
      <c r="AT797" s="18" t="s">
        <v>3399</v>
      </c>
      <c r="AU797" s="18" t="s">
        <v>3400</v>
      </c>
      <c r="AV797" s="17">
        <v>750000</v>
      </c>
      <c r="AW797" s="45" t="e">
        <f>SUM(R797-AV797)</f>
        <v>#VALUE!</v>
      </c>
      <c r="AX797" s="19"/>
    </row>
    <row r="798" spans="1:50" s="123" customFormat="1" ht="72" hidden="1" x14ac:dyDescent="0.2">
      <c r="A798" s="52" t="s">
        <v>55</v>
      </c>
      <c r="B798" s="52" t="s">
        <v>277</v>
      </c>
      <c r="C798" s="52" t="s">
        <v>276</v>
      </c>
      <c r="D798" s="52" t="s">
        <v>11</v>
      </c>
      <c r="E798" s="52" t="s">
        <v>454</v>
      </c>
      <c r="F798" s="121" t="s">
        <v>2367</v>
      </c>
      <c r="G798" s="52" t="s">
        <v>1092</v>
      </c>
      <c r="H798" s="71" t="s">
        <v>317</v>
      </c>
      <c r="I798" s="71" t="s">
        <v>268</v>
      </c>
      <c r="J798" s="122">
        <v>215000</v>
      </c>
      <c r="K798" s="78"/>
      <c r="L798" s="78"/>
      <c r="M798" s="249" t="s">
        <v>137</v>
      </c>
      <c r="N798" s="409">
        <v>23074</v>
      </c>
      <c r="O798" s="342" t="s">
        <v>3401</v>
      </c>
      <c r="P798" s="410">
        <v>23096</v>
      </c>
      <c r="Q798" s="390" t="s">
        <v>3402</v>
      </c>
      <c r="R798" s="390" t="s">
        <v>15</v>
      </c>
      <c r="S798" s="411" t="s">
        <v>79</v>
      </c>
      <c r="T798" s="342" t="s">
        <v>3939</v>
      </c>
      <c r="U798" s="342" t="s">
        <v>3940</v>
      </c>
      <c r="V798" s="342" t="s">
        <v>3403</v>
      </c>
      <c r="W798" s="345">
        <v>215000</v>
      </c>
      <c r="X798" s="344" t="s">
        <v>1182</v>
      </c>
      <c r="Y798" s="412" t="s">
        <v>3404</v>
      </c>
      <c r="Z798" s="385" t="s">
        <v>3405</v>
      </c>
      <c r="AA798" s="342">
        <v>7014248601</v>
      </c>
      <c r="AB798" s="409">
        <v>23103</v>
      </c>
      <c r="AC798" s="409">
        <v>23104</v>
      </c>
      <c r="AD798" s="345">
        <v>215000</v>
      </c>
      <c r="AE798" s="310" t="s">
        <v>2729</v>
      </c>
      <c r="AF798" s="54" t="s">
        <v>3406</v>
      </c>
      <c r="AG798" s="52" t="s">
        <v>3544</v>
      </c>
      <c r="AH798" s="54" t="s">
        <v>3472</v>
      </c>
      <c r="AI798" s="52" t="s">
        <v>2457</v>
      </c>
      <c r="AJ798" s="52"/>
      <c r="AK798" s="54" t="s">
        <v>1257</v>
      </c>
      <c r="AL798" s="52" t="s">
        <v>1569</v>
      </c>
      <c r="AM798" s="52" t="s">
        <v>3553</v>
      </c>
      <c r="AN798" s="119"/>
      <c r="AO798" s="119">
        <v>215000</v>
      </c>
      <c r="AP798" s="119">
        <f t="shared" si="24"/>
        <v>0</v>
      </c>
      <c r="AQ798" s="413">
        <v>23071</v>
      </c>
      <c r="AR798" s="413">
        <v>23071</v>
      </c>
      <c r="AS798" s="413">
        <v>23071</v>
      </c>
      <c r="AT798" s="413">
        <v>23071</v>
      </c>
      <c r="AU798" s="409">
        <v>23100</v>
      </c>
      <c r="AV798" s="414">
        <v>215000</v>
      </c>
      <c r="AW798" s="342">
        <v>0</v>
      </c>
      <c r="AX798" s="342"/>
    </row>
    <row r="799" spans="1:50" s="123" customFormat="1" ht="72" hidden="1" x14ac:dyDescent="0.2">
      <c r="A799" s="52" t="s">
        <v>55</v>
      </c>
      <c r="B799" s="52" t="s">
        <v>277</v>
      </c>
      <c r="C799" s="52" t="s">
        <v>276</v>
      </c>
      <c r="D799" s="52" t="s">
        <v>11</v>
      </c>
      <c r="E799" s="52" t="s">
        <v>454</v>
      </c>
      <c r="F799" s="121" t="s">
        <v>2368</v>
      </c>
      <c r="G799" s="52" t="s">
        <v>1093</v>
      </c>
      <c r="H799" s="71" t="s">
        <v>269</v>
      </c>
      <c r="I799" s="71" t="s">
        <v>273</v>
      </c>
      <c r="J799" s="122">
        <v>44000</v>
      </c>
      <c r="K799" s="78"/>
      <c r="L799" s="78"/>
      <c r="M799" s="249" t="s">
        <v>137</v>
      </c>
      <c r="N799" s="48">
        <v>23072</v>
      </c>
      <c r="O799" s="19" t="s">
        <v>3407</v>
      </c>
      <c r="P799" s="169">
        <v>23082</v>
      </c>
      <c r="Q799" s="168" t="s">
        <v>3408</v>
      </c>
      <c r="R799" s="168" t="s">
        <v>15</v>
      </c>
      <c r="S799" s="168" t="s">
        <v>79</v>
      </c>
      <c r="T799" s="19"/>
      <c r="U799" s="19"/>
      <c r="V799" s="19" t="s">
        <v>3409</v>
      </c>
      <c r="W799" s="74">
        <v>44000</v>
      </c>
      <c r="X799" s="18" t="s">
        <v>1182</v>
      </c>
      <c r="Y799" s="46" t="s">
        <v>3410</v>
      </c>
      <c r="Z799" s="46" t="s">
        <v>3941</v>
      </c>
      <c r="AA799" s="19">
        <v>7014280956</v>
      </c>
      <c r="AB799" s="48">
        <v>23114</v>
      </c>
      <c r="AC799" s="19"/>
      <c r="AD799" s="19"/>
      <c r="AE799" s="20" t="s">
        <v>3942</v>
      </c>
      <c r="AF799" s="54" t="s">
        <v>3406</v>
      </c>
      <c r="AG799" s="52" t="s">
        <v>3544</v>
      </c>
      <c r="AH799" s="54" t="s">
        <v>3472</v>
      </c>
      <c r="AI799" s="52" t="s">
        <v>2456</v>
      </c>
      <c r="AJ799" s="52"/>
      <c r="AK799" s="54" t="s">
        <v>1257</v>
      </c>
      <c r="AL799" s="52" t="s">
        <v>1569</v>
      </c>
      <c r="AM799" s="52" t="s">
        <v>3553</v>
      </c>
      <c r="AN799" s="122">
        <v>44000</v>
      </c>
      <c r="AO799" s="119"/>
      <c r="AP799" s="119">
        <f t="shared" si="24"/>
        <v>0</v>
      </c>
      <c r="AQ799" s="413">
        <v>23071</v>
      </c>
      <c r="AR799" s="413">
        <v>23071</v>
      </c>
      <c r="AS799" s="413">
        <v>23071</v>
      </c>
      <c r="AT799" s="413">
        <v>23071</v>
      </c>
      <c r="AU799" s="409">
        <v>23100</v>
      </c>
      <c r="AV799" s="367">
        <v>44000</v>
      </c>
      <c r="AW799" s="311">
        <v>0</v>
      </c>
      <c r="AX799" s="311"/>
    </row>
    <row r="800" spans="1:50" s="123" customFormat="1" ht="72" hidden="1" x14ac:dyDescent="0.2">
      <c r="A800" s="52" t="s">
        <v>55</v>
      </c>
      <c r="B800" s="52" t="s">
        <v>277</v>
      </c>
      <c r="C800" s="52" t="s">
        <v>276</v>
      </c>
      <c r="D800" s="52" t="s">
        <v>11</v>
      </c>
      <c r="E800" s="52" t="s">
        <v>454</v>
      </c>
      <c r="F800" s="121" t="s">
        <v>2369</v>
      </c>
      <c r="G800" s="52" t="s">
        <v>1094</v>
      </c>
      <c r="H800" s="71" t="s">
        <v>269</v>
      </c>
      <c r="I800" s="71" t="s">
        <v>273</v>
      </c>
      <c r="J800" s="122">
        <v>70000</v>
      </c>
      <c r="K800" s="78"/>
      <c r="L800" s="78"/>
      <c r="M800" s="249" t="s">
        <v>137</v>
      </c>
      <c r="N800" s="48">
        <v>23072</v>
      </c>
      <c r="O800" s="19" t="s">
        <v>3407</v>
      </c>
      <c r="P800" s="169">
        <v>23082</v>
      </c>
      <c r="Q800" s="168" t="s">
        <v>3408</v>
      </c>
      <c r="R800" s="168" t="s">
        <v>15</v>
      </c>
      <c r="S800" s="168" t="s">
        <v>79</v>
      </c>
      <c r="T800" s="19"/>
      <c r="U800" s="19"/>
      <c r="V800" s="19" t="s">
        <v>3409</v>
      </c>
      <c r="W800" s="74">
        <v>70000</v>
      </c>
      <c r="X800" s="18" t="s">
        <v>1182</v>
      </c>
      <c r="Y800" s="46" t="s">
        <v>3410</v>
      </c>
      <c r="Z800" s="46" t="s">
        <v>3943</v>
      </c>
      <c r="AA800" s="19">
        <v>7014280956</v>
      </c>
      <c r="AB800" s="48">
        <v>23114</v>
      </c>
      <c r="AC800" s="19"/>
      <c r="AD800" s="19"/>
      <c r="AE800" s="20" t="s">
        <v>3942</v>
      </c>
      <c r="AF800" s="54" t="s">
        <v>3406</v>
      </c>
      <c r="AG800" s="52" t="s">
        <v>3544</v>
      </c>
      <c r="AH800" s="54" t="s">
        <v>3472</v>
      </c>
      <c r="AI800" s="52" t="s">
        <v>2456</v>
      </c>
      <c r="AJ800" s="52"/>
      <c r="AK800" s="54" t="s">
        <v>1257</v>
      </c>
      <c r="AL800" s="52" t="s">
        <v>1569</v>
      </c>
      <c r="AM800" s="52" t="s">
        <v>3553</v>
      </c>
      <c r="AN800" s="119">
        <v>70000</v>
      </c>
      <c r="AO800" s="119"/>
      <c r="AP800" s="119">
        <f t="shared" si="24"/>
        <v>0</v>
      </c>
      <c r="AQ800" s="413">
        <v>23071</v>
      </c>
      <c r="AR800" s="413">
        <v>23071</v>
      </c>
      <c r="AS800" s="413">
        <v>23071</v>
      </c>
      <c r="AT800" s="413">
        <v>23071</v>
      </c>
      <c r="AU800" s="409">
        <v>23100</v>
      </c>
      <c r="AV800" s="367">
        <v>70000</v>
      </c>
      <c r="AW800" s="311">
        <v>0</v>
      </c>
      <c r="AX800" s="311"/>
    </row>
    <row r="801" spans="1:50" s="123" customFormat="1" ht="72" hidden="1" x14ac:dyDescent="0.2">
      <c r="A801" s="52" t="s">
        <v>55</v>
      </c>
      <c r="B801" s="52" t="s">
        <v>277</v>
      </c>
      <c r="C801" s="52" t="s">
        <v>276</v>
      </c>
      <c r="D801" s="52" t="s">
        <v>11</v>
      </c>
      <c r="E801" s="52" t="s">
        <v>454</v>
      </c>
      <c r="F801" s="121" t="s">
        <v>2370</v>
      </c>
      <c r="G801" s="52" t="s">
        <v>1095</v>
      </c>
      <c r="H801" s="71" t="s">
        <v>270</v>
      </c>
      <c r="I801" s="71" t="s">
        <v>273</v>
      </c>
      <c r="J801" s="122">
        <v>8000</v>
      </c>
      <c r="K801" s="78"/>
      <c r="L801" s="78"/>
      <c r="M801" s="249" t="s">
        <v>137</v>
      </c>
      <c r="N801" s="312">
        <v>23073</v>
      </c>
      <c r="O801" s="311" t="s">
        <v>3412</v>
      </c>
      <c r="P801" s="308">
        <v>23093</v>
      </c>
      <c r="Q801" s="411" t="s">
        <v>3413</v>
      </c>
      <c r="R801" s="411" t="s">
        <v>1190</v>
      </c>
      <c r="S801" s="411" t="s">
        <v>79</v>
      </c>
      <c r="T801" s="311" t="s">
        <v>3944</v>
      </c>
      <c r="U801" s="311" t="s">
        <v>3945</v>
      </c>
      <c r="V801" s="311" t="s">
        <v>3414</v>
      </c>
      <c r="W801" s="415">
        <v>7890</v>
      </c>
      <c r="X801" s="332" t="s">
        <v>1182</v>
      </c>
      <c r="Y801" s="385" t="s">
        <v>3415</v>
      </c>
      <c r="Z801" s="385" t="s">
        <v>3416</v>
      </c>
      <c r="AA801" s="311">
        <v>7014243967</v>
      </c>
      <c r="AB801" s="312">
        <v>23096</v>
      </c>
      <c r="AC801" s="385" t="s">
        <v>3417</v>
      </c>
      <c r="AD801" s="415">
        <v>7890</v>
      </c>
      <c r="AE801" s="310" t="s">
        <v>2729</v>
      </c>
      <c r="AF801" s="54" t="s">
        <v>2729</v>
      </c>
      <c r="AG801" s="54" t="s">
        <v>3544</v>
      </c>
      <c r="AH801" s="52" t="s">
        <v>3475</v>
      </c>
      <c r="AI801" s="54" t="s">
        <v>2457</v>
      </c>
      <c r="AJ801" s="54"/>
      <c r="AK801" s="54" t="s">
        <v>1518</v>
      </c>
      <c r="AL801" s="54" t="s">
        <v>1571</v>
      </c>
      <c r="AM801" s="52" t="s">
        <v>3553</v>
      </c>
      <c r="AN801" s="119"/>
      <c r="AO801" s="119">
        <v>7890</v>
      </c>
      <c r="AP801" s="119">
        <f t="shared" si="24"/>
        <v>110</v>
      </c>
      <c r="AQ801" s="413">
        <v>23071</v>
      </c>
      <c r="AR801" s="413">
        <v>23071</v>
      </c>
      <c r="AS801" s="413">
        <v>23071</v>
      </c>
      <c r="AT801" s="413">
        <v>23071</v>
      </c>
      <c r="AU801" s="409">
        <v>23100</v>
      </c>
      <c r="AV801" s="367">
        <v>8000</v>
      </c>
      <c r="AW801" s="311">
        <v>0</v>
      </c>
      <c r="AX801" s="311"/>
    </row>
    <row r="802" spans="1:50" s="123" customFormat="1" ht="72" hidden="1" x14ac:dyDescent="0.2">
      <c r="A802" s="52" t="s">
        <v>55</v>
      </c>
      <c r="B802" s="52" t="s">
        <v>277</v>
      </c>
      <c r="C802" s="52" t="s">
        <v>276</v>
      </c>
      <c r="D802" s="52" t="s">
        <v>11</v>
      </c>
      <c r="E802" s="52" t="s">
        <v>454</v>
      </c>
      <c r="F802" s="121" t="s">
        <v>2371</v>
      </c>
      <c r="G802" s="52" t="s">
        <v>1096</v>
      </c>
      <c r="H802" s="71" t="s">
        <v>270</v>
      </c>
      <c r="I802" s="71" t="s">
        <v>273</v>
      </c>
      <c r="J802" s="122">
        <v>6400</v>
      </c>
      <c r="K802" s="78"/>
      <c r="L802" s="78"/>
      <c r="M802" s="249" t="s">
        <v>137</v>
      </c>
      <c r="N802" s="312">
        <v>23073</v>
      </c>
      <c r="O802" s="311" t="s">
        <v>3412</v>
      </c>
      <c r="P802" s="308">
        <v>23093</v>
      </c>
      <c r="Q802" s="411" t="s">
        <v>3413</v>
      </c>
      <c r="R802" s="411" t="s">
        <v>1190</v>
      </c>
      <c r="S802" s="411" t="s">
        <v>79</v>
      </c>
      <c r="T802" s="311" t="s">
        <v>3944</v>
      </c>
      <c r="U802" s="311" t="s">
        <v>3946</v>
      </c>
      <c r="V802" s="311" t="s">
        <v>3414</v>
      </c>
      <c r="W802" s="415">
        <v>6390</v>
      </c>
      <c r="X802" s="332" t="s">
        <v>1182</v>
      </c>
      <c r="Y802" s="385" t="s">
        <v>3415</v>
      </c>
      <c r="Z802" s="385" t="s">
        <v>3418</v>
      </c>
      <c r="AA802" s="311">
        <v>7014243967</v>
      </c>
      <c r="AB802" s="312">
        <v>23096</v>
      </c>
      <c r="AC802" s="385" t="s">
        <v>3417</v>
      </c>
      <c r="AD802" s="415">
        <v>6390</v>
      </c>
      <c r="AE802" s="310" t="s">
        <v>2729</v>
      </c>
      <c r="AF802" s="54" t="s">
        <v>2729</v>
      </c>
      <c r="AG802" s="54" t="s">
        <v>3544</v>
      </c>
      <c r="AH802" s="52" t="s">
        <v>3475</v>
      </c>
      <c r="AI802" s="54" t="s">
        <v>2457</v>
      </c>
      <c r="AJ802" s="54"/>
      <c r="AK802" s="54" t="s">
        <v>1518</v>
      </c>
      <c r="AL802" s="54" t="s">
        <v>1571</v>
      </c>
      <c r="AM802" s="52" t="s">
        <v>3553</v>
      </c>
      <c r="AN802" s="119"/>
      <c r="AO802" s="119">
        <v>6390</v>
      </c>
      <c r="AP802" s="119">
        <f t="shared" si="24"/>
        <v>10</v>
      </c>
      <c r="AQ802" s="413">
        <v>23071</v>
      </c>
      <c r="AR802" s="413">
        <v>23071</v>
      </c>
      <c r="AS802" s="413">
        <v>23071</v>
      </c>
      <c r="AT802" s="413">
        <v>23071</v>
      </c>
      <c r="AU802" s="409">
        <v>23100</v>
      </c>
      <c r="AV802" s="367">
        <v>6400</v>
      </c>
      <c r="AW802" s="311">
        <v>0</v>
      </c>
      <c r="AX802" s="311"/>
    </row>
    <row r="803" spans="1:50" s="123" customFormat="1" ht="72" hidden="1" x14ac:dyDescent="0.2">
      <c r="A803" s="52" t="s">
        <v>55</v>
      </c>
      <c r="B803" s="52" t="s">
        <v>277</v>
      </c>
      <c r="C803" s="52" t="s">
        <v>276</v>
      </c>
      <c r="D803" s="52" t="s">
        <v>11</v>
      </c>
      <c r="E803" s="52" t="s">
        <v>454</v>
      </c>
      <c r="F803" s="121" t="s">
        <v>2372</v>
      </c>
      <c r="G803" s="52" t="s">
        <v>1097</v>
      </c>
      <c r="H803" s="71" t="s">
        <v>317</v>
      </c>
      <c r="I803" s="71" t="s">
        <v>268</v>
      </c>
      <c r="J803" s="122">
        <v>9500</v>
      </c>
      <c r="K803" s="78"/>
      <c r="L803" s="78"/>
      <c r="M803" s="249" t="s">
        <v>137</v>
      </c>
      <c r="N803" s="312">
        <v>23073</v>
      </c>
      <c r="O803" s="311" t="s">
        <v>3412</v>
      </c>
      <c r="P803" s="308">
        <v>23093</v>
      </c>
      <c r="Q803" s="411" t="s">
        <v>3413</v>
      </c>
      <c r="R803" s="411" t="s">
        <v>1190</v>
      </c>
      <c r="S803" s="411" t="s">
        <v>79</v>
      </c>
      <c r="T803" s="311" t="s">
        <v>3947</v>
      </c>
      <c r="U803" s="311" t="s">
        <v>3948</v>
      </c>
      <c r="V803" s="311" t="s">
        <v>3414</v>
      </c>
      <c r="W803" s="415">
        <v>9100</v>
      </c>
      <c r="X803" s="332" t="s">
        <v>1182</v>
      </c>
      <c r="Y803" s="385" t="s">
        <v>3415</v>
      </c>
      <c r="Z803" s="385" t="s">
        <v>3419</v>
      </c>
      <c r="AA803" s="311">
        <v>7014243967</v>
      </c>
      <c r="AB803" s="312">
        <v>23096</v>
      </c>
      <c r="AC803" s="385" t="s">
        <v>3417</v>
      </c>
      <c r="AD803" s="415">
        <v>9100</v>
      </c>
      <c r="AE803" s="310" t="s">
        <v>2729</v>
      </c>
      <c r="AF803" s="54" t="s">
        <v>2729</v>
      </c>
      <c r="AG803" s="54" t="s">
        <v>3544</v>
      </c>
      <c r="AH803" s="52" t="s">
        <v>3475</v>
      </c>
      <c r="AI803" s="54" t="s">
        <v>2457</v>
      </c>
      <c r="AJ803" s="54"/>
      <c r="AK803" s="54" t="s">
        <v>1518</v>
      </c>
      <c r="AL803" s="54" t="s">
        <v>1571</v>
      </c>
      <c r="AM803" s="52" t="s">
        <v>3553</v>
      </c>
      <c r="AN803" s="119"/>
      <c r="AO803" s="119">
        <v>9100</v>
      </c>
      <c r="AP803" s="119">
        <f t="shared" si="24"/>
        <v>400</v>
      </c>
      <c r="AQ803" s="413">
        <v>23071</v>
      </c>
      <c r="AR803" s="413">
        <v>23071</v>
      </c>
      <c r="AS803" s="413">
        <v>23071</v>
      </c>
      <c r="AT803" s="413">
        <v>23071</v>
      </c>
      <c r="AU803" s="409">
        <v>23100</v>
      </c>
      <c r="AV803" s="367">
        <v>95000</v>
      </c>
      <c r="AW803" s="311">
        <v>0</v>
      </c>
      <c r="AX803" s="311"/>
    </row>
    <row r="804" spans="1:50" s="123" customFormat="1" ht="72" hidden="1" x14ac:dyDescent="0.2">
      <c r="A804" s="52" t="s">
        <v>55</v>
      </c>
      <c r="B804" s="52" t="s">
        <v>277</v>
      </c>
      <c r="C804" s="52" t="s">
        <v>276</v>
      </c>
      <c r="D804" s="52" t="s">
        <v>11</v>
      </c>
      <c r="E804" s="52" t="s">
        <v>454</v>
      </c>
      <c r="F804" s="121" t="s">
        <v>2373</v>
      </c>
      <c r="G804" s="52" t="s">
        <v>1098</v>
      </c>
      <c r="H804" s="71" t="s">
        <v>459</v>
      </c>
      <c r="I804" s="71" t="s">
        <v>268</v>
      </c>
      <c r="J804" s="122">
        <v>38000</v>
      </c>
      <c r="K804" s="78"/>
      <c r="L804" s="78"/>
      <c r="M804" s="249" t="s">
        <v>137</v>
      </c>
      <c r="N804" s="312">
        <v>23073</v>
      </c>
      <c r="O804" s="311" t="s">
        <v>3412</v>
      </c>
      <c r="P804" s="308">
        <v>23093</v>
      </c>
      <c r="Q804" s="411" t="s">
        <v>3413</v>
      </c>
      <c r="R804" s="411" t="s">
        <v>1190</v>
      </c>
      <c r="S804" s="411" t="s">
        <v>79</v>
      </c>
      <c r="T804" s="311" t="s">
        <v>3947</v>
      </c>
      <c r="U804" s="311" t="s">
        <v>3949</v>
      </c>
      <c r="V804" s="311" t="s">
        <v>3414</v>
      </c>
      <c r="W804" s="415">
        <v>36400</v>
      </c>
      <c r="X804" s="332" t="s">
        <v>1182</v>
      </c>
      <c r="Y804" s="385" t="s">
        <v>3415</v>
      </c>
      <c r="Z804" s="385" t="s">
        <v>3420</v>
      </c>
      <c r="AA804" s="311">
        <v>7014243967</v>
      </c>
      <c r="AB804" s="312">
        <v>23096</v>
      </c>
      <c r="AC804" s="385" t="s">
        <v>3417</v>
      </c>
      <c r="AD804" s="415">
        <v>36400</v>
      </c>
      <c r="AE804" s="310" t="s">
        <v>2729</v>
      </c>
      <c r="AF804" s="54" t="s">
        <v>2729</v>
      </c>
      <c r="AG804" s="54" t="s">
        <v>3544</v>
      </c>
      <c r="AH804" s="52" t="s">
        <v>3475</v>
      </c>
      <c r="AI804" s="54" t="s">
        <v>2457</v>
      </c>
      <c r="AJ804" s="54"/>
      <c r="AK804" s="54" t="s">
        <v>1518</v>
      </c>
      <c r="AL804" s="54" t="s">
        <v>1571</v>
      </c>
      <c r="AM804" s="52" t="s">
        <v>3553</v>
      </c>
      <c r="AN804" s="119"/>
      <c r="AO804" s="119">
        <v>36400</v>
      </c>
      <c r="AP804" s="119">
        <f t="shared" si="24"/>
        <v>1600</v>
      </c>
      <c r="AQ804" s="413">
        <v>23071</v>
      </c>
      <c r="AR804" s="413">
        <v>23071</v>
      </c>
      <c r="AS804" s="413">
        <v>23071</v>
      </c>
      <c r="AT804" s="413">
        <v>23071</v>
      </c>
      <c r="AU804" s="409">
        <v>23100</v>
      </c>
      <c r="AV804" s="367">
        <v>38000</v>
      </c>
      <c r="AW804" s="311">
        <v>0</v>
      </c>
      <c r="AX804" s="311"/>
    </row>
    <row r="805" spans="1:50" s="123" customFormat="1" ht="72" hidden="1" x14ac:dyDescent="0.2">
      <c r="A805" s="52" t="s">
        <v>55</v>
      </c>
      <c r="B805" s="52" t="s">
        <v>277</v>
      </c>
      <c r="C805" s="52" t="s">
        <v>276</v>
      </c>
      <c r="D805" s="52" t="s">
        <v>11</v>
      </c>
      <c r="E805" s="52" t="s">
        <v>454</v>
      </c>
      <c r="F805" s="121" t="s">
        <v>2374</v>
      </c>
      <c r="G805" s="52" t="s">
        <v>1099</v>
      </c>
      <c r="H805" s="71" t="s">
        <v>317</v>
      </c>
      <c r="I805" s="71" t="s">
        <v>268</v>
      </c>
      <c r="J805" s="122">
        <v>7000</v>
      </c>
      <c r="K805" s="78"/>
      <c r="L805" s="78"/>
      <c r="M805" s="249" t="s">
        <v>137</v>
      </c>
      <c r="N805" s="312">
        <v>23073</v>
      </c>
      <c r="O805" s="311" t="s">
        <v>3412</v>
      </c>
      <c r="P805" s="308">
        <v>23093</v>
      </c>
      <c r="Q805" s="411" t="s">
        <v>3413</v>
      </c>
      <c r="R805" s="411" t="s">
        <v>1190</v>
      </c>
      <c r="S805" s="411" t="s">
        <v>79</v>
      </c>
      <c r="T805" s="311" t="s">
        <v>3950</v>
      </c>
      <c r="U805" s="311" t="s">
        <v>3951</v>
      </c>
      <c r="V805" s="311" t="s">
        <v>3414</v>
      </c>
      <c r="W805" s="415">
        <v>6750</v>
      </c>
      <c r="X805" s="332" t="s">
        <v>1182</v>
      </c>
      <c r="Y805" s="385" t="s">
        <v>3415</v>
      </c>
      <c r="Z805" s="385" t="s">
        <v>3421</v>
      </c>
      <c r="AA805" s="311">
        <v>7014243967</v>
      </c>
      <c r="AB805" s="312">
        <v>23096</v>
      </c>
      <c r="AC805" s="385" t="s">
        <v>3417</v>
      </c>
      <c r="AD805" s="415">
        <v>6750</v>
      </c>
      <c r="AE805" s="310" t="s">
        <v>2729</v>
      </c>
      <c r="AF805" s="54" t="s">
        <v>2729</v>
      </c>
      <c r="AG805" s="54" t="s">
        <v>3544</v>
      </c>
      <c r="AH805" s="52" t="s">
        <v>3475</v>
      </c>
      <c r="AI805" s="54" t="s">
        <v>2457</v>
      </c>
      <c r="AJ805" s="54"/>
      <c r="AK805" s="54" t="s">
        <v>1518</v>
      </c>
      <c r="AL805" s="54" t="s">
        <v>1571</v>
      </c>
      <c r="AM805" s="52" t="s">
        <v>3553</v>
      </c>
      <c r="AN805" s="119"/>
      <c r="AO805" s="119">
        <v>6750</v>
      </c>
      <c r="AP805" s="119">
        <f t="shared" si="24"/>
        <v>250</v>
      </c>
      <c r="AQ805" s="413">
        <v>23071</v>
      </c>
      <c r="AR805" s="413">
        <v>23071</v>
      </c>
      <c r="AS805" s="413">
        <v>23071</v>
      </c>
      <c r="AT805" s="413">
        <v>23071</v>
      </c>
      <c r="AU805" s="409">
        <v>23100</v>
      </c>
      <c r="AV805" s="367">
        <v>7000</v>
      </c>
      <c r="AW805" s="311">
        <v>0</v>
      </c>
      <c r="AX805" s="311"/>
    </row>
    <row r="806" spans="1:50" s="123" customFormat="1" ht="72" hidden="1" x14ac:dyDescent="0.2">
      <c r="A806" s="52" t="s">
        <v>55</v>
      </c>
      <c r="B806" s="52" t="s">
        <v>277</v>
      </c>
      <c r="C806" s="52" t="s">
        <v>276</v>
      </c>
      <c r="D806" s="52" t="s">
        <v>11</v>
      </c>
      <c r="E806" s="52" t="s">
        <v>454</v>
      </c>
      <c r="F806" s="121" t="s">
        <v>2375</v>
      </c>
      <c r="G806" s="52" t="s">
        <v>1100</v>
      </c>
      <c r="H806" s="71" t="s">
        <v>303</v>
      </c>
      <c r="I806" s="71" t="s">
        <v>268</v>
      </c>
      <c r="J806" s="122">
        <v>48000</v>
      </c>
      <c r="K806" s="78"/>
      <c r="L806" s="78"/>
      <c r="M806" s="249" t="s">
        <v>137</v>
      </c>
      <c r="N806" s="312">
        <v>23073</v>
      </c>
      <c r="O806" s="311" t="s">
        <v>3412</v>
      </c>
      <c r="P806" s="308">
        <v>23093</v>
      </c>
      <c r="Q806" s="411" t="s">
        <v>3413</v>
      </c>
      <c r="R806" s="411" t="s">
        <v>1190</v>
      </c>
      <c r="S806" s="411" t="s">
        <v>79</v>
      </c>
      <c r="T806" s="311" t="s">
        <v>3952</v>
      </c>
      <c r="U806" s="311" t="s">
        <v>3953</v>
      </c>
      <c r="V806" s="311" t="s">
        <v>3414</v>
      </c>
      <c r="W806" s="415">
        <v>47000</v>
      </c>
      <c r="X806" s="332" t="s">
        <v>1182</v>
      </c>
      <c r="Y806" s="385" t="s">
        <v>3415</v>
      </c>
      <c r="Z806" s="385" t="s">
        <v>3422</v>
      </c>
      <c r="AA806" s="311">
        <v>7014243967</v>
      </c>
      <c r="AB806" s="312">
        <v>23096</v>
      </c>
      <c r="AC806" s="385" t="s">
        <v>3417</v>
      </c>
      <c r="AD806" s="415">
        <v>47000</v>
      </c>
      <c r="AE806" s="310" t="s">
        <v>2729</v>
      </c>
      <c r="AF806" s="54" t="s">
        <v>2729</v>
      </c>
      <c r="AG806" s="54" t="s">
        <v>3544</v>
      </c>
      <c r="AH806" s="52" t="s">
        <v>3475</v>
      </c>
      <c r="AI806" s="54" t="s">
        <v>2457</v>
      </c>
      <c r="AJ806" s="54"/>
      <c r="AK806" s="54" t="s">
        <v>1518</v>
      </c>
      <c r="AL806" s="54" t="s">
        <v>1571</v>
      </c>
      <c r="AM806" s="52" t="s">
        <v>3553</v>
      </c>
      <c r="AN806" s="119"/>
      <c r="AO806" s="119">
        <v>47000</v>
      </c>
      <c r="AP806" s="119">
        <f t="shared" si="24"/>
        <v>1000</v>
      </c>
      <c r="AQ806" s="413">
        <v>23071</v>
      </c>
      <c r="AR806" s="413">
        <v>23071</v>
      </c>
      <c r="AS806" s="413">
        <v>23071</v>
      </c>
      <c r="AT806" s="413">
        <v>23071</v>
      </c>
      <c r="AU806" s="409">
        <v>23100</v>
      </c>
      <c r="AV806" s="367">
        <v>48000</v>
      </c>
      <c r="AW806" s="311">
        <v>0</v>
      </c>
      <c r="AX806" s="311"/>
    </row>
    <row r="807" spans="1:50" s="123" customFormat="1" ht="72" hidden="1" x14ac:dyDescent="0.2">
      <c r="A807" s="52" t="s">
        <v>55</v>
      </c>
      <c r="B807" s="52" t="s">
        <v>277</v>
      </c>
      <c r="C807" s="52" t="s">
        <v>276</v>
      </c>
      <c r="D807" s="52" t="s">
        <v>21</v>
      </c>
      <c r="E807" s="52" t="s">
        <v>454</v>
      </c>
      <c r="F807" s="121" t="s">
        <v>2376</v>
      </c>
      <c r="G807" s="52" t="s">
        <v>1101</v>
      </c>
      <c r="H807" s="71" t="s">
        <v>269</v>
      </c>
      <c r="I807" s="71" t="s">
        <v>268</v>
      </c>
      <c r="J807" s="122">
        <v>14000</v>
      </c>
      <c r="K807" s="78"/>
      <c r="L807" s="78"/>
      <c r="M807" s="249" t="s">
        <v>137</v>
      </c>
      <c r="N807" s="312">
        <v>23072</v>
      </c>
      <c r="O807" s="311" t="s">
        <v>3423</v>
      </c>
      <c r="P807" s="308">
        <v>23083</v>
      </c>
      <c r="Q807" s="411" t="s">
        <v>3424</v>
      </c>
      <c r="R807" s="411" t="s">
        <v>12</v>
      </c>
      <c r="S807" s="411" t="s">
        <v>79</v>
      </c>
      <c r="T807" s="311" t="s">
        <v>3954</v>
      </c>
      <c r="U807" s="311" t="s">
        <v>3955</v>
      </c>
      <c r="V807" s="311" t="s">
        <v>3425</v>
      </c>
      <c r="W807" s="367">
        <v>14000</v>
      </c>
      <c r="X807" s="332" t="s">
        <v>1182</v>
      </c>
      <c r="Y807" s="369" t="s">
        <v>3426</v>
      </c>
      <c r="Z807" s="385" t="s">
        <v>3427</v>
      </c>
      <c r="AA807" s="311">
        <v>7014244340</v>
      </c>
      <c r="AB807" s="312">
        <v>23094</v>
      </c>
      <c r="AC807" s="385" t="s">
        <v>3417</v>
      </c>
      <c r="AD807" s="367">
        <v>14000</v>
      </c>
      <c r="AE807" s="310" t="s">
        <v>2729</v>
      </c>
      <c r="AF807" s="54" t="s">
        <v>2729</v>
      </c>
      <c r="AG807" s="54" t="s">
        <v>3544</v>
      </c>
      <c r="AH807" s="52" t="s">
        <v>3475</v>
      </c>
      <c r="AI807" s="54" t="s">
        <v>2457</v>
      </c>
      <c r="AJ807" s="54"/>
      <c r="AK807" s="54" t="s">
        <v>1257</v>
      </c>
      <c r="AL807" s="52" t="s">
        <v>1569</v>
      </c>
      <c r="AM807" s="52" t="s">
        <v>3553</v>
      </c>
      <c r="AN807" s="122"/>
      <c r="AO807" s="122">
        <v>14000</v>
      </c>
      <c r="AP807" s="119">
        <f t="shared" si="24"/>
        <v>0</v>
      </c>
      <c r="AQ807" s="413">
        <v>23071</v>
      </c>
      <c r="AR807" s="413">
        <v>23071</v>
      </c>
      <c r="AS807" s="413">
        <v>23071</v>
      </c>
      <c r="AT807" s="413">
        <v>23071</v>
      </c>
      <c r="AU807" s="409">
        <v>23100</v>
      </c>
      <c r="AV807" s="367">
        <v>14000</v>
      </c>
      <c r="AW807" s="311">
        <v>0</v>
      </c>
      <c r="AX807" s="311"/>
    </row>
    <row r="808" spans="1:50" s="123" customFormat="1" ht="72" hidden="1" x14ac:dyDescent="0.2">
      <c r="A808" s="52" t="s">
        <v>55</v>
      </c>
      <c r="B808" s="52" t="s">
        <v>277</v>
      </c>
      <c r="C808" s="52" t="s">
        <v>276</v>
      </c>
      <c r="D808" s="52" t="s">
        <v>286</v>
      </c>
      <c r="E808" s="52" t="s">
        <v>454</v>
      </c>
      <c r="F808" s="121" t="s">
        <v>2377</v>
      </c>
      <c r="G808" s="52" t="s">
        <v>1102</v>
      </c>
      <c r="H808" s="71" t="s">
        <v>269</v>
      </c>
      <c r="I808" s="71" t="s">
        <v>274</v>
      </c>
      <c r="J808" s="122">
        <v>23800</v>
      </c>
      <c r="K808" s="78"/>
      <c r="L808" s="78"/>
      <c r="M808" s="249" t="s">
        <v>137</v>
      </c>
      <c r="N808" s="312">
        <v>23073</v>
      </c>
      <c r="O808" s="311" t="s">
        <v>3428</v>
      </c>
      <c r="P808" s="308">
        <v>23083</v>
      </c>
      <c r="Q808" s="411" t="s">
        <v>3429</v>
      </c>
      <c r="R808" s="411" t="s">
        <v>1190</v>
      </c>
      <c r="S808" s="411" t="s">
        <v>79</v>
      </c>
      <c r="T808" s="311" t="s">
        <v>3430</v>
      </c>
      <c r="U808" s="311" t="s">
        <v>3431</v>
      </c>
      <c r="V808" s="311" t="s">
        <v>3425</v>
      </c>
      <c r="W808" s="367">
        <v>23800</v>
      </c>
      <c r="X808" s="332" t="s">
        <v>1182</v>
      </c>
      <c r="Y808" s="369" t="s">
        <v>3426</v>
      </c>
      <c r="Z808" s="385" t="s">
        <v>3432</v>
      </c>
      <c r="AA808" s="311">
        <v>7014217444</v>
      </c>
      <c r="AB808" s="312">
        <v>23094</v>
      </c>
      <c r="AC808" s="385" t="s">
        <v>3417</v>
      </c>
      <c r="AD808" s="367">
        <v>23800</v>
      </c>
      <c r="AE808" s="310" t="s">
        <v>2729</v>
      </c>
      <c r="AF808" s="54" t="s">
        <v>2729</v>
      </c>
      <c r="AG808" s="54" t="s">
        <v>3544</v>
      </c>
      <c r="AH808" s="52" t="s">
        <v>3475</v>
      </c>
      <c r="AI808" s="54" t="s">
        <v>2457</v>
      </c>
      <c r="AJ808" s="54"/>
      <c r="AK808" s="54" t="s">
        <v>1519</v>
      </c>
      <c r="AL808" s="52" t="s">
        <v>1571</v>
      </c>
      <c r="AM808" s="52" t="s">
        <v>3553</v>
      </c>
      <c r="AN808" s="122"/>
      <c r="AO808" s="122">
        <v>23800</v>
      </c>
      <c r="AP808" s="119">
        <f t="shared" si="24"/>
        <v>0</v>
      </c>
      <c r="AQ808" s="413">
        <v>23071</v>
      </c>
      <c r="AR808" s="413">
        <v>23071</v>
      </c>
      <c r="AS808" s="413">
        <v>23071</v>
      </c>
      <c r="AT808" s="413">
        <v>23071</v>
      </c>
      <c r="AU808" s="409">
        <v>23100</v>
      </c>
      <c r="AV808" s="367">
        <v>23800</v>
      </c>
      <c r="AW808" s="311">
        <v>0</v>
      </c>
      <c r="AX808" s="311"/>
    </row>
    <row r="809" spans="1:50" s="123" customFormat="1" ht="90" hidden="1" x14ac:dyDescent="0.2">
      <c r="A809" s="52" t="s">
        <v>55</v>
      </c>
      <c r="B809" s="52" t="s">
        <v>277</v>
      </c>
      <c r="C809" s="52" t="s">
        <v>276</v>
      </c>
      <c r="D809" s="52" t="s">
        <v>286</v>
      </c>
      <c r="E809" s="52" t="s">
        <v>454</v>
      </c>
      <c r="F809" s="121" t="s">
        <v>2378</v>
      </c>
      <c r="G809" s="52" t="s">
        <v>1103</v>
      </c>
      <c r="H809" s="71" t="s">
        <v>269</v>
      </c>
      <c r="I809" s="71" t="s">
        <v>274</v>
      </c>
      <c r="J809" s="122">
        <v>75400</v>
      </c>
      <c r="K809" s="78"/>
      <c r="L809" s="78"/>
      <c r="M809" s="249" t="s">
        <v>137</v>
      </c>
      <c r="N809" s="312">
        <v>23073</v>
      </c>
      <c r="O809" s="311" t="s">
        <v>3428</v>
      </c>
      <c r="P809" s="308">
        <v>23083</v>
      </c>
      <c r="Q809" s="411" t="s">
        <v>3429</v>
      </c>
      <c r="R809" s="411" t="s">
        <v>1190</v>
      </c>
      <c r="S809" s="411" t="s">
        <v>79</v>
      </c>
      <c r="T809" s="311" t="s">
        <v>2862</v>
      </c>
      <c r="U809" s="311" t="s">
        <v>3956</v>
      </c>
      <c r="V809" s="311" t="s">
        <v>3425</v>
      </c>
      <c r="W809" s="367">
        <v>75400</v>
      </c>
      <c r="X809" s="332" t="s">
        <v>1182</v>
      </c>
      <c r="Y809" s="369" t="s">
        <v>3426</v>
      </c>
      <c r="Z809" s="385" t="s">
        <v>3433</v>
      </c>
      <c r="AA809" s="311">
        <v>7014217444</v>
      </c>
      <c r="AB809" s="312">
        <v>23094</v>
      </c>
      <c r="AC809" s="385" t="s">
        <v>3417</v>
      </c>
      <c r="AD809" s="367">
        <v>75400</v>
      </c>
      <c r="AE809" s="310" t="s">
        <v>2729</v>
      </c>
      <c r="AF809" s="54" t="s">
        <v>2729</v>
      </c>
      <c r="AG809" s="54" t="s">
        <v>3544</v>
      </c>
      <c r="AH809" s="52" t="s">
        <v>3475</v>
      </c>
      <c r="AI809" s="54" t="s">
        <v>2457</v>
      </c>
      <c r="AJ809" s="54"/>
      <c r="AK809" s="54" t="s">
        <v>1519</v>
      </c>
      <c r="AL809" s="52" t="s">
        <v>1571</v>
      </c>
      <c r="AM809" s="52" t="s">
        <v>3553</v>
      </c>
      <c r="AN809" s="122"/>
      <c r="AO809" s="122">
        <v>75400</v>
      </c>
      <c r="AP809" s="119">
        <f t="shared" si="24"/>
        <v>0</v>
      </c>
      <c r="AQ809" s="413">
        <v>23071</v>
      </c>
      <c r="AR809" s="413">
        <v>23071</v>
      </c>
      <c r="AS809" s="413">
        <v>23071</v>
      </c>
      <c r="AT809" s="413">
        <v>23071</v>
      </c>
      <c r="AU809" s="409">
        <v>23100</v>
      </c>
      <c r="AV809" s="367">
        <v>75400</v>
      </c>
      <c r="AW809" s="311">
        <v>0</v>
      </c>
      <c r="AX809" s="311"/>
    </row>
    <row r="810" spans="1:50" s="123" customFormat="1" ht="72" hidden="1" x14ac:dyDescent="0.2">
      <c r="A810" s="52" t="s">
        <v>55</v>
      </c>
      <c r="B810" s="52" t="s">
        <v>277</v>
      </c>
      <c r="C810" s="52" t="s">
        <v>276</v>
      </c>
      <c r="D810" s="52" t="s">
        <v>286</v>
      </c>
      <c r="E810" s="52" t="s">
        <v>454</v>
      </c>
      <c r="F810" s="121" t="s">
        <v>2379</v>
      </c>
      <c r="G810" s="52" t="s">
        <v>1104</v>
      </c>
      <c r="H810" s="71" t="s">
        <v>270</v>
      </c>
      <c r="I810" s="71" t="s">
        <v>274</v>
      </c>
      <c r="J810" s="122">
        <v>26000</v>
      </c>
      <c r="K810" s="78"/>
      <c r="L810" s="78"/>
      <c r="M810" s="249" t="s">
        <v>137</v>
      </c>
      <c r="N810" s="312">
        <v>23073</v>
      </c>
      <c r="O810" s="311" t="s">
        <v>3428</v>
      </c>
      <c r="P810" s="308">
        <v>23083</v>
      </c>
      <c r="Q810" s="411" t="s">
        <v>3429</v>
      </c>
      <c r="R810" s="411" t="s">
        <v>1190</v>
      </c>
      <c r="S810" s="411" t="s">
        <v>79</v>
      </c>
      <c r="T810" s="311" t="s">
        <v>2968</v>
      </c>
      <c r="U810" s="311" t="s">
        <v>3957</v>
      </c>
      <c r="V810" s="311" t="s">
        <v>3425</v>
      </c>
      <c r="W810" s="367">
        <v>26000</v>
      </c>
      <c r="X810" s="332" t="s">
        <v>1182</v>
      </c>
      <c r="Y810" s="369" t="s">
        <v>3426</v>
      </c>
      <c r="Z810" s="385" t="s">
        <v>3434</v>
      </c>
      <c r="AA810" s="311">
        <v>7014217444</v>
      </c>
      <c r="AB810" s="312">
        <v>23094</v>
      </c>
      <c r="AC810" s="385" t="s">
        <v>3417</v>
      </c>
      <c r="AD810" s="367">
        <v>26000</v>
      </c>
      <c r="AE810" s="310" t="s">
        <v>2729</v>
      </c>
      <c r="AF810" s="54" t="s">
        <v>2729</v>
      </c>
      <c r="AG810" s="54" t="s">
        <v>3544</v>
      </c>
      <c r="AH810" s="52" t="s">
        <v>3475</v>
      </c>
      <c r="AI810" s="54" t="s">
        <v>2457</v>
      </c>
      <c r="AJ810" s="54"/>
      <c r="AK810" s="54" t="s">
        <v>1519</v>
      </c>
      <c r="AL810" s="52" t="s">
        <v>1571</v>
      </c>
      <c r="AM810" s="52" t="s">
        <v>3553</v>
      </c>
      <c r="AN810" s="122"/>
      <c r="AO810" s="122">
        <v>26000</v>
      </c>
      <c r="AP810" s="119">
        <f t="shared" si="24"/>
        <v>0</v>
      </c>
      <c r="AQ810" s="413">
        <v>23071</v>
      </c>
      <c r="AR810" s="413">
        <v>23071</v>
      </c>
      <c r="AS810" s="413">
        <v>23071</v>
      </c>
      <c r="AT810" s="413">
        <v>23071</v>
      </c>
      <c r="AU810" s="409">
        <v>23100</v>
      </c>
      <c r="AV810" s="367">
        <v>26000</v>
      </c>
      <c r="AW810" s="311">
        <v>0</v>
      </c>
      <c r="AX810" s="311"/>
    </row>
    <row r="811" spans="1:50" s="123" customFormat="1" ht="72" hidden="1" x14ac:dyDescent="0.2">
      <c r="A811" s="52" t="s">
        <v>55</v>
      </c>
      <c r="B811" s="52" t="s">
        <v>277</v>
      </c>
      <c r="C811" s="52" t="s">
        <v>276</v>
      </c>
      <c r="D811" s="52" t="s">
        <v>13</v>
      </c>
      <c r="E811" s="52" t="s">
        <v>454</v>
      </c>
      <c r="F811" s="121" t="s">
        <v>2380</v>
      </c>
      <c r="G811" s="52" t="s">
        <v>1105</v>
      </c>
      <c r="H811" s="71" t="s">
        <v>269</v>
      </c>
      <c r="I811" s="71" t="s">
        <v>274</v>
      </c>
      <c r="J811" s="122">
        <v>24000</v>
      </c>
      <c r="K811" s="78"/>
      <c r="L811" s="78"/>
      <c r="M811" s="249" t="s">
        <v>137</v>
      </c>
      <c r="N811" s="312">
        <v>23073</v>
      </c>
      <c r="O811" s="311" t="s">
        <v>3435</v>
      </c>
      <c r="P811" s="308">
        <v>23083</v>
      </c>
      <c r="Q811" s="411" t="s">
        <v>3424</v>
      </c>
      <c r="R811" s="411" t="s">
        <v>12</v>
      </c>
      <c r="S811" s="411" t="s">
        <v>79</v>
      </c>
      <c r="T811" s="311" t="s">
        <v>3958</v>
      </c>
      <c r="U811" s="311" t="s">
        <v>3959</v>
      </c>
      <c r="V811" s="311" t="s">
        <v>3425</v>
      </c>
      <c r="W811" s="367">
        <v>24000</v>
      </c>
      <c r="X811" s="332" t="s">
        <v>1182</v>
      </c>
      <c r="Y811" s="369" t="s">
        <v>3426</v>
      </c>
      <c r="Z811" s="385" t="s">
        <v>3436</v>
      </c>
      <c r="AA811" s="311">
        <v>7014242520</v>
      </c>
      <c r="AB811" s="312">
        <v>23094</v>
      </c>
      <c r="AC811" s="385" t="s">
        <v>3417</v>
      </c>
      <c r="AD811" s="336">
        <v>24000</v>
      </c>
      <c r="AE811" s="310" t="s">
        <v>2729</v>
      </c>
      <c r="AF811" s="54" t="s">
        <v>2729</v>
      </c>
      <c r="AG811" s="54" t="s">
        <v>3544</v>
      </c>
      <c r="AH811" s="52" t="s">
        <v>3475</v>
      </c>
      <c r="AI811" s="54" t="s">
        <v>2457</v>
      </c>
      <c r="AJ811" s="54"/>
      <c r="AK811" s="54" t="s">
        <v>1518</v>
      </c>
      <c r="AL811" s="54" t="s">
        <v>1571</v>
      </c>
      <c r="AM811" s="52" t="s">
        <v>3553</v>
      </c>
      <c r="AN811" s="122"/>
      <c r="AO811" s="122">
        <v>24000</v>
      </c>
      <c r="AP811" s="119">
        <f t="shared" si="24"/>
        <v>0</v>
      </c>
      <c r="AQ811" s="413">
        <v>23071</v>
      </c>
      <c r="AR811" s="413">
        <v>23071</v>
      </c>
      <c r="AS811" s="413">
        <v>23071</v>
      </c>
      <c r="AT811" s="413">
        <v>23071</v>
      </c>
      <c r="AU811" s="409">
        <v>23100</v>
      </c>
      <c r="AV811" s="367">
        <v>24000</v>
      </c>
      <c r="AW811" s="311">
        <v>0</v>
      </c>
      <c r="AX811" s="311"/>
    </row>
    <row r="812" spans="1:50" s="123" customFormat="1" ht="72" hidden="1" x14ac:dyDescent="0.2">
      <c r="A812" s="52" t="s">
        <v>55</v>
      </c>
      <c r="B812" s="52" t="s">
        <v>277</v>
      </c>
      <c r="C812" s="52" t="s">
        <v>276</v>
      </c>
      <c r="D812" s="52" t="s">
        <v>13</v>
      </c>
      <c r="E812" s="52" t="s">
        <v>454</v>
      </c>
      <c r="F812" s="121" t="s">
        <v>2381</v>
      </c>
      <c r="G812" s="52" t="s">
        <v>1106</v>
      </c>
      <c r="H812" s="71" t="s">
        <v>270</v>
      </c>
      <c r="I812" s="71" t="s">
        <v>274</v>
      </c>
      <c r="J812" s="122">
        <v>6500</v>
      </c>
      <c r="K812" s="78"/>
      <c r="L812" s="78"/>
      <c r="M812" s="249" t="s">
        <v>137</v>
      </c>
      <c r="N812" s="312">
        <v>23072</v>
      </c>
      <c r="O812" s="310" t="s">
        <v>3437</v>
      </c>
      <c r="P812" s="416">
        <v>23089</v>
      </c>
      <c r="Q812" s="411" t="s">
        <v>3413</v>
      </c>
      <c r="R812" s="411" t="s">
        <v>1190</v>
      </c>
      <c r="S812" s="411" t="s">
        <v>79</v>
      </c>
      <c r="T812" s="311" t="s">
        <v>3960</v>
      </c>
      <c r="U812" s="311" t="s">
        <v>3961</v>
      </c>
      <c r="V812" s="310" t="s">
        <v>3438</v>
      </c>
      <c r="W812" s="415">
        <v>6500</v>
      </c>
      <c r="X812" s="332" t="s">
        <v>1182</v>
      </c>
      <c r="Y812" s="369" t="s">
        <v>3439</v>
      </c>
      <c r="Z812" s="385" t="s">
        <v>3440</v>
      </c>
      <c r="AA812" s="311">
        <v>7014217463</v>
      </c>
      <c r="AB812" s="312">
        <v>23096</v>
      </c>
      <c r="AC812" s="385" t="s">
        <v>3417</v>
      </c>
      <c r="AD812" s="336">
        <v>6500</v>
      </c>
      <c r="AE812" s="310" t="s">
        <v>2729</v>
      </c>
      <c r="AF812" s="54" t="s">
        <v>2729</v>
      </c>
      <c r="AG812" s="54" t="s">
        <v>3544</v>
      </c>
      <c r="AH812" s="52" t="s">
        <v>3475</v>
      </c>
      <c r="AI812" s="54" t="s">
        <v>2457</v>
      </c>
      <c r="AJ812" s="54"/>
      <c r="AK812" s="54" t="s">
        <v>1257</v>
      </c>
      <c r="AL812" s="52" t="s">
        <v>1569</v>
      </c>
      <c r="AM812" s="52" t="s">
        <v>3553</v>
      </c>
      <c r="AN812" s="122"/>
      <c r="AO812" s="122">
        <v>6500</v>
      </c>
      <c r="AP812" s="119">
        <f t="shared" si="24"/>
        <v>0</v>
      </c>
      <c r="AQ812" s="413">
        <v>23071</v>
      </c>
      <c r="AR812" s="413">
        <v>23071</v>
      </c>
      <c r="AS812" s="413">
        <v>23071</v>
      </c>
      <c r="AT812" s="413">
        <v>23071</v>
      </c>
      <c r="AU812" s="409">
        <v>23100</v>
      </c>
      <c r="AV812" s="367">
        <v>65000</v>
      </c>
      <c r="AW812" s="311">
        <v>0</v>
      </c>
      <c r="AX812" s="311"/>
    </row>
    <row r="813" spans="1:50" s="123" customFormat="1" ht="72" hidden="1" x14ac:dyDescent="0.2">
      <c r="A813" s="52" t="s">
        <v>55</v>
      </c>
      <c r="B813" s="52" t="s">
        <v>277</v>
      </c>
      <c r="C813" s="52" t="s">
        <v>276</v>
      </c>
      <c r="D813" s="52" t="s">
        <v>16</v>
      </c>
      <c r="E813" s="52" t="s">
        <v>454</v>
      </c>
      <c r="F813" s="121" t="s">
        <v>2382</v>
      </c>
      <c r="G813" s="52" t="s">
        <v>1107</v>
      </c>
      <c r="H813" s="71" t="s">
        <v>387</v>
      </c>
      <c r="I813" s="71" t="s">
        <v>274</v>
      </c>
      <c r="J813" s="122">
        <v>36000</v>
      </c>
      <c r="K813" s="78"/>
      <c r="L813" s="78"/>
      <c r="M813" s="249" t="s">
        <v>137</v>
      </c>
      <c r="N813" s="312">
        <v>23072</v>
      </c>
      <c r="O813" s="311" t="s">
        <v>3441</v>
      </c>
      <c r="P813" s="308">
        <v>23093</v>
      </c>
      <c r="Q813" s="411" t="s">
        <v>3413</v>
      </c>
      <c r="R813" s="411" t="s">
        <v>1190</v>
      </c>
      <c r="S813" s="411" t="s">
        <v>79</v>
      </c>
      <c r="T813" s="311"/>
      <c r="U813" s="311"/>
      <c r="V813" s="311" t="s">
        <v>3414</v>
      </c>
      <c r="W813" s="415">
        <v>36000</v>
      </c>
      <c r="X813" s="332" t="s">
        <v>1182</v>
      </c>
      <c r="Y813" s="385" t="s">
        <v>3415</v>
      </c>
      <c r="Z813" s="385" t="s">
        <v>3442</v>
      </c>
      <c r="AA813" s="311">
        <v>7014216724</v>
      </c>
      <c r="AB813" s="312">
        <v>23096</v>
      </c>
      <c r="AC813" s="385" t="s">
        <v>3417</v>
      </c>
      <c r="AD813" s="415">
        <v>36000</v>
      </c>
      <c r="AE813" s="310" t="s">
        <v>2729</v>
      </c>
      <c r="AF813" s="54" t="s">
        <v>2729</v>
      </c>
      <c r="AG813" s="54" t="s">
        <v>3544</v>
      </c>
      <c r="AH813" s="52" t="s">
        <v>3475</v>
      </c>
      <c r="AI813" s="54" t="s">
        <v>2457</v>
      </c>
      <c r="AJ813" s="54"/>
      <c r="AK813" s="54" t="s">
        <v>1257</v>
      </c>
      <c r="AL813" s="52" t="s">
        <v>1569</v>
      </c>
      <c r="AM813" s="52" t="s">
        <v>3553</v>
      </c>
      <c r="AN813" s="119"/>
      <c r="AO813" s="119">
        <v>35120</v>
      </c>
      <c r="AP813" s="119">
        <f t="shared" si="24"/>
        <v>880</v>
      </c>
      <c r="AQ813" s="413">
        <v>23071</v>
      </c>
      <c r="AR813" s="413">
        <v>23071</v>
      </c>
      <c r="AS813" s="413">
        <v>23071</v>
      </c>
      <c r="AT813" s="413">
        <v>23071</v>
      </c>
      <c r="AU813" s="409">
        <v>23100</v>
      </c>
      <c r="AV813" s="367">
        <v>35120</v>
      </c>
      <c r="AW813" s="311">
        <v>880</v>
      </c>
      <c r="AX813" s="311"/>
    </row>
    <row r="814" spans="1:50" s="123" customFormat="1" ht="72" hidden="1" x14ac:dyDescent="0.2">
      <c r="A814" s="52" t="s">
        <v>55</v>
      </c>
      <c r="B814" s="52" t="s">
        <v>277</v>
      </c>
      <c r="C814" s="52" t="s">
        <v>276</v>
      </c>
      <c r="D814" s="52" t="s">
        <v>16</v>
      </c>
      <c r="E814" s="52" t="s">
        <v>454</v>
      </c>
      <c r="F814" s="121" t="s">
        <v>2383</v>
      </c>
      <c r="G814" s="52" t="s">
        <v>1108</v>
      </c>
      <c r="H814" s="71" t="s">
        <v>269</v>
      </c>
      <c r="I814" s="71" t="s">
        <v>274</v>
      </c>
      <c r="J814" s="122">
        <v>20000</v>
      </c>
      <c r="K814" s="78"/>
      <c r="L814" s="78"/>
      <c r="M814" s="249" t="s">
        <v>137</v>
      </c>
      <c r="N814" s="49">
        <v>23071</v>
      </c>
      <c r="O814" s="19" t="s">
        <v>3423</v>
      </c>
      <c r="P814" s="169">
        <v>23082</v>
      </c>
      <c r="Q814" s="168" t="s">
        <v>3408</v>
      </c>
      <c r="R814" s="168" t="s">
        <v>15</v>
      </c>
      <c r="S814" s="168" t="s">
        <v>79</v>
      </c>
      <c r="T814" s="19"/>
      <c r="U814" s="19"/>
      <c r="V814" s="19" t="s">
        <v>3409</v>
      </c>
      <c r="W814" s="74">
        <v>20000</v>
      </c>
      <c r="X814" s="18" t="s">
        <v>1182</v>
      </c>
      <c r="Y814" s="46" t="s">
        <v>3410</v>
      </c>
      <c r="Z814" s="46" t="s">
        <v>3443</v>
      </c>
      <c r="AA814" s="19">
        <v>7014281937</v>
      </c>
      <c r="AB814" s="48">
        <v>23114</v>
      </c>
      <c r="AC814" s="19"/>
      <c r="AD814" s="19"/>
      <c r="AE814" s="20" t="s">
        <v>3942</v>
      </c>
      <c r="AF814" s="54" t="s">
        <v>3406</v>
      </c>
      <c r="AG814" s="52" t="s">
        <v>3544</v>
      </c>
      <c r="AH814" s="54" t="s">
        <v>3472</v>
      </c>
      <c r="AI814" s="52" t="s">
        <v>2456</v>
      </c>
      <c r="AJ814" s="52"/>
      <c r="AK814" s="54" t="s">
        <v>1257</v>
      </c>
      <c r="AL814" s="52" t="s">
        <v>1569</v>
      </c>
      <c r="AM814" s="52" t="s">
        <v>3553</v>
      </c>
      <c r="AN814" s="122">
        <v>20000</v>
      </c>
      <c r="AO814" s="119"/>
      <c r="AP814" s="119">
        <f t="shared" si="24"/>
        <v>0</v>
      </c>
      <c r="AQ814" s="413">
        <v>23071</v>
      </c>
      <c r="AR814" s="413">
        <v>23071</v>
      </c>
      <c r="AS814" s="413">
        <v>23071</v>
      </c>
      <c r="AT814" s="413">
        <v>23071</v>
      </c>
      <c r="AU814" s="409">
        <v>23100</v>
      </c>
      <c r="AV814" s="367">
        <v>20000</v>
      </c>
      <c r="AW814" s="311">
        <v>0</v>
      </c>
      <c r="AX814" s="311"/>
    </row>
    <row r="815" spans="1:50" s="123" customFormat="1" ht="144" x14ac:dyDescent="0.2">
      <c r="A815" s="52" t="s">
        <v>55</v>
      </c>
      <c r="B815" s="52" t="s">
        <v>277</v>
      </c>
      <c r="C815" s="52" t="s">
        <v>276</v>
      </c>
      <c r="D815" s="52" t="s">
        <v>16</v>
      </c>
      <c r="E815" s="52" t="s">
        <v>454</v>
      </c>
      <c r="F815" s="121" t="s">
        <v>2384</v>
      </c>
      <c r="G815" s="52" t="s">
        <v>1109</v>
      </c>
      <c r="H815" s="71" t="s">
        <v>270</v>
      </c>
      <c r="I815" s="71" t="s">
        <v>268</v>
      </c>
      <c r="J815" s="122">
        <v>21000</v>
      </c>
      <c r="K815" s="78"/>
      <c r="L815" s="78"/>
      <c r="M815" s="249" t="s">
        <v>137</v>
      </c>
      <c r="N815" s="49">
        <v>23071</v>
      </c>
      <c r="O815" s="19"/>
      <c r="P815" s="169"/>
      <c r="Q815" s="19" t="s">
        <v>3962</v>
      </c>
      <c r="R815" s="187" t="s">
        <v>29</v>
      </c>
      <c r="S815" s="187" t="s">
        <v>81</v>
      </c>
      <c r="T815" s="311"/>
      <c r="U815" s="311"/>
      <c r="V815" s="19"/>
      <c r="W815" s="19"/>
      <c r="X815" s="18"/>
      <c r="Y815" s="46"/>
      <c r="Z815" s="19"/>
      <c r="AA815" s="19"/>
      <c r="AB815" s="311"/>
      <c r="AC815" s="311"/>
      <c r="AD815" s="311"/>
      <c r="AE815" s="54" t="s">
        <v>3963</v>
      </c>
      <c r="AF815" s="54" t="s">
        <v>1520</v>
      </c>
      <c r="AG815" s="54"/>
      <c r="AH815" s="54" t="s">
        <v>3459</v>
      </c>
      <c r="AI815" s="52" t="s">
        <v>3467</v>
      </c>
      <c r="AJ815" s="52"/>
      <c r="AK815" s="54" t="s">
        <v>1520</v>
      </c>
      <c r="AL815" s="54" t="s">
        <v>1571</v>
      </c>
      <c r="AM815" s="52" t="s">
        <v>3553</v>
      </c>
      <c r="AN815" s="119"/>
      <c r="AO815" s="119"/>
      <c r="AP815" s="119">
        <f t="shared" si="24"/>
        <v>21000</v>
      </c>
      <c r="AQ815" s="413"/>
      <c r="AR815" s="413"/>
      <c r="AS815" s="413"/>
      <c r="AT815" s="413"/>
      <c r="AU815" s="311"/>
      <c r="AV815" s="367"/>
      <c r="AW815" s="311"/>
      <c r="AX815" s="310" t="s">
        <v>1520</v>
      </c>
    </row>
    <row r="816" spans="1:50" s="123" customFormat="1" ht="72" hidden="1" x14ac:dyDescent="0.2">
      <c r="A816" s="52" t="s">
        <v>55</v>
      </c>
      <c r="B816" s="52" t="s">
        <v>277</v>
      </c>
      <c r="C816" s="52" t="s">
        <v>276</v>
      </c>
      <c r="D816" s="52" t="s">
        <v>10</v>
      </c>
      <c r="E816" s="52" t="s">
        <v>311</v>
      </c>
      <c r="F816" s="121" t="s">
        <v>2385</v>
      </c>
      <c r="G816" s="52" t="s">
        <v>1110</v>
      </c>
      <c r="H816" s="71" t="s">
        <v>1111</v>
      </c>
      <c r="I816" s="71" t="s">
        <v>274</v>
      </c>
      <c r="J816" s="122">
        <v>151200</v>
      </c>
      <c r="K816" s="78"/>
      <c r="L816" s="78"/>
      <c r="M816" s="249" t="s">
        <v>137</v>
      </c>
      <c r="N816" s="312">
        <v>23073</v>
      </c>
      <c r="O816" s="311" t="s">
        <v>3444</v>
      </c>
      <c r="P816" s="308">
        <v>23088</v>
      </c>
      <c r="Q816" s="411" t="s">
        <v>3429</v>
      </c>
      <c r="R816" s="411" t="s">
        <v>1190</v>
      </c>
      <c r="S816" s="411" t="s">
        <v>79</v>
      </c>
      <c r="T816" s="311" t="s">
        <v>3964</v>
      </c>
      <c r="U816" s="311" t="s">
        <v>3965</v>
      </c>
      <c r="V816" s="418" t="s">
        <v>3445</v>
      </c>
      <c r="W816" s="367">
        <v>151200</v>
      </c>
      <c r="X816" s="332" t="s">
        <v>1182</v>
      </c>
      <c r="Y816" s="369" t="s">
        <v>3446</v>
      </c>
      <c r="Z816" s="385" t="s">
        <v>3447</v>
      </c>
      <c r="AA816" s="311">
        <v>7014246272</v>
      </c>
      <c r="AB816" s="312">
        <v>23096</v>
      </c>
      <c r="AC816" s="312">
        <v>23101</v>
      </c>
      <c r="AD816" s="336">
        <v>151200</v>
      </c>
      <c r="AE816" s="310" t="s">
        <v>2729</v>
      </c>
      <c r="AF816" s="54" t="s">
        <v>2729</v>
      </c>
      <c r="AG816" s="54" t="s">
        <v>3544</v>
      </c>
      <c r="AH816" s="52" t="s">
        <v>3475</v>
      </c>
      <c r="AI816" s="52" t="s">
        <v>2457</v>
      </c>
      <c r="AJ816" s="52"/>
      <c r="AK816" s="54" t="s">
        <v>1518</v>
      </c>
      <c r="AL816" s="54" t="s">
        <v>1571</v>
      </c>
      <c r="AM816" s="52" t="s">
        <v>3553</v>
      </c>
      <c r="AN816" s="119"/>
      <c r="AO816" s="119">
        <v>151200</v>
      </c>
      <c r="AP816" s="119">
        <f t="shared" si="24"/>
        <v>0</v>
      </c>
      <c r="AQ816" s="413">
        <v>23071</v>
      </c>
      <c r="AR816" s="413">
        <v>23071</v>
      </c>
      <c r="AS816" s="413">
        <v>23071</v>
      </c>
      <c r="AT816" s="413">
        <v>23071</v>
      </c>
      <c r="AU816" s="409">
        <v>23100</v>
      </c>
      <c r="AV816" s="367">
        <v>151200</v>
      </c>
      <c r="AW816" s="311">
        <v>0</v>
      </c>
      <c r="AX816" s="311"/>
    </row>
    <row r="817" spans="1:50" ht="72" hidden="1" x14ac:dyDescent="0.2">
      <c r="A817" s="52" t="s">
        <v>55</v>
      </c>
      <c r="B817" s="52" t="s">
        <v>277</v>
      </c>
      <c r="C817" s="52" t="s">
        <v>17</v>
      </c>
      <c r="D817" s="52" t="s">
        <v>34</v>
      </c>
      <c r="E817" s="52" t="s">
        <v>454</v>
      </c>
      <c r="F817" s="121" t="s">
        <v>2386</v>
      </c>
      <c r="G817" s="52" t="s">
        <v>1149</v>
      </c>
      <c r="H817" s="71" t="s">
        <v>270</v>
      </c>
      <c r="I817" s="71" t="s">
        <v>1119</v>
      </c>
      <c r="J817" s="122">
        <v>600000</v>
      </c>
      <c r="K817" s="249" t="s">
        <v>137</v>
      </c>
      <c r="L817" s="78"/>
      <c r="M817" s="78"/>
      <c r="N817" s="48">
        <v>23075</v>
      </c>
      <c r="O817" s="52"/>
      <c r="P817" s="167"/>
      <c r="Q817" s="52"/>
      <c r="R817" s="342"/>
      <c r="S817" s="342"/>
      <c r="T817" s="342"/>
      <c r="U817" s="342"/>
      <c r="V817" s="52"/>
      <c r="W817" s="52"/>
      <c r="X817" s="71"/>
      <c r="Y817" s="80"/>
      <c r="Z817" s="52"/>
      <c r="AA817" s="52"/>
      <c r="AB817" s="52"/>
      <c r="AC817" s="52"/>
      <c r="AD817" s="342"/>
      <c r="AE817" s="19" t="s">
        <v>3966</v>
      </c>
      <c r="AF817" s="54" t="s">
        <v>2451</v>
      </c>
      <c r="AG817" s="54" t="s">
        <v>3539</v>
      </c>
      <c r="AH817" s="54" t="s">
        <v>1571</v>
      </c>
      <c r="AI817" s="52" t="s">
        <v>3467</v>
      </c>
      <c r="AJ817" s="52"/>
      <c r="AK817" s="54" t="s">
        <v>1257</v>
      </c>
      <c r="AL817" s="52" t="s">
        <v>1569</v>
      </c>
      <c r="AM817" s="52" t="s">
        <v>3553</v>
      </c>
      <c r="AN817" s="119"/>
      <c r="AO817" s="119"/>
      <c r="AP817" s="119">
        <f t="shared" si="24"/>
        <v>600000</v>
      </c>
      <c r="AQ817" s="413">
        <v>23102</v>
      </c>
      <c r="AR817" s="413">
        <v>23102</v>
      </c>
      <c r="AS817" s="342"/>
      <c r="AT817" s="342"/>
      <c r="AU817" s="342"/>
      <c r="AV817" s="414"/>
      <c r="AW817" s="311"/>
      <c r="AX817" s="342"/>
    </row>
    <row r="818" spans="1:50" ht="72" hidden="1" x14ac:dyDescent="0.2">
      <c r="A818" s="52" t="s">
        <v>55</v>
      </c>
      <c r="B818" s="52" t="s">
        <v>277</v>
      </c>
      <c r="C818" s="52" t="s">
        <v>17</v>
      </c>
      <c r="D818" s="52" t="s">
        <v>34</v>
      </c>
      <c r="E818" s="52" t="s">
        <v>454</v>
      </c>
      <c r="F818" s="121" t="s">
        <v>2387</v>
      </c>
      <c r="G818" s="52" t="s">
        <v>1150</v>
      </c>
      <c r="H818" s="71" t="s">
        <v>270</v>
      </c>
      <c r="I818" s="71" t="s">
        <v>1119</v>
      </c>
      <c r="J818" s="122">
        <v>900000</v>
      </c>
      <c r="K818" s="249" t="s">
        <v>137</v>
      </c>
      <c r="L818" s="78"/>
      <c r="M818" s="78"/>
      <c r="N818" s="48">
        <v>23074</v>
      </c>
      <c r="O818" s="19"/>
      <c r="P818" s="169"/>
      <c r="Q818" s="19"/>
      <c r="R818" s="311"/>
      <c r="S818" s="311"/>
      <c r="T818" s="311"/>
      <c r="U818" s="311"/>
      <c r="V818" s="19"/>
      <c r="W818" s="19"/>
      <c r="X818" s="18"/>
      <c r="Y818" s="46"/>
      <c r="Z818" s="19"/>
      <c r="AA818" s="19"/>
      <c r="AB818" s="19"/>
      <c r="AC818" s="19"/>
      <c r="AD818" s="311"/>
      <c r="AE818" s="52" t="s">
        <v>3966</v>
      </c>
      <c r="AF818" s="54" t="s">
        <v>2451</v>
      </c>
      <c r="AG818" s="54" t="s">
        <v>3539</v>
      </c>
      <c r="AH818" s="54" t="s">
        <v>1571</v>
      </c>
      <c r="AI818" s="52" t="s">
        <v>3467</v>
      </c>
      <c r="AJ818" s="52"/>
      <c r="AK818" s="54" t="s">
        <v>1257</v>
      </c>
      <c r="AL818" s="52" t="s">
        <v>1569</v>
      </c>
      <c r="AM818" s="52" t="s">
        <v>3553</v>
      </c>
      <c r="AN818" s="119"/>
      <c r="AO818" s="119"/>
      <c r="AP818" s="119">
        <f t="shared" si="24"/>
        <v>900000</v>
      </c>
      <c r="AQ818" s="413">
        <v>23102</v>
      </c>
      <c r="AR818" s="413">
        <v>23102</v>
      </c>
      <c r="AS818" s="311"/>
      <c r="AT818" s="311"/>
      <c r="AU818" s="311"/>
      <c r="AV818" s="367"/>
      <c r="AW818" s="311"/>
      <c r="AX818" s="311"/>
    </row>
    <row r="819" spans="1:50" ht="72" hidden="1" x14ac:dyDescent="0.2">
      <c r="A819" s="52" t="s">
        <v>55</v>
      </c>
      <c r="B819" s="52" t="s">
        <v>277</v>
      </c>
      <c r="C819" s="52" t="s">
        <v>17</v>
      </c>
      <c r="D819" s="52" t="s">
        <v>34</v>
      </c>
      <c r="E819" s="52" t="s">
        <v>454</v>
      </c>
      <c r="F819" s="121" t="s">
        <v>2388</v>
      </c>
      <c r="G819" s="52" t="s">
        <v>1151</v>
      </c>
      <c r="H819" s="71" t="s">
        <v>270</v>
      </c>
      <c r="I819" s="71" t="s">
        <v>1119</v>
      </c>
      <c r="J819" s="122">
        <v>1600000</v>
      </c>
      <c r="K819" s="249" t="s">
        <v>137</v>
      </c>
      <c r="L819" s="78"/>
      <c r="M819" s="78"/>
      <c r="N819" s="48">
        <v>23070</v>
      </c>
      <c r="O819" s="19"/>
      <c r="P819" s="169"/>
      <c r="Q819" s="19"/>
      <c r="R819" s="311"/>
      <c r="S819" s="311"/>
      <c r="T819" s="311"/>
      <c r="U819" s="311"/>
      <c r="V819" s="19"/>
      <c r="W819" s="19"/>
      <c r="X819" s="18"/>
      <c r="Y819" s="46"/>
      <c r="Z819" s="19"/>
      <c r="AA819" s="19"/>
      <c r="AB819" s="19"/>
      <c r="AC819" s="19"/>
      <c r="AD819" s="311"/>
      <c r="AE819" s="19" t="s">
        <v>3967</v>
      </c>
      <c r="AF819" s="54" t="s">
        <v>3448</v>
      </c>
      <c r="AG819" s="54" t="s">
        <v>3539</v>
      </c>
      <c r="AH819" s="52" t="s">
        <v>1571</v>
      </c>
      <c r="AI819" s="52" t="s">
        <v>3467</v>
      </c>
      <c r="AJ819" s="52"/>
      <c r="AK819" s="54" t="s">
        <v>1519</v>
      </c>
      <c r="AL819" s="52" t="s">
        <v>1571</v>
      </c>
      <c r="AM819" s="52" t="s">
        <v>3553</v>
      </c>
      <c r="AN819" s="119"/>
      <c r="AO819" s="119"/>
      <c r="AP819" s="119">
        <f t="shared" si="24"/>
        <v>1600000</v>
      </c>
      <c r="AQ819" s="413">
        <v>23071</v>
      </c>
      <c r="AR819" s="413">
        <v>23071</v>
      </c>
      <c r="AS819" s="311"/>
      <c r="AT819" s="311"/>
      <c r="AU819" s="311"/>
      <c r="AV819" s="367"/>
      <c r="AW819" s="311"/>
      <c r="AX819" s="311"/>
    </row>
    <row r="820" spans="1:50" ht="72" hidden="1" x14ac:dyDescent="0.2">
      <c r="A820" s="52" t="s">
        <v>55</v>
      </c>
      <c r="B820" s="52" t="s">
        <v>277</v>
      </c>
      <c r="C820" s="52" t="s">
        <v>17</v>
      </c>
      <c r="D820" s="52" t="s">
        <v>34</v>
      </c>
      <c r="E820" s="52" t="s">
        <v>454</v>
      </c>
      <c r="F820" s="121" t="s">
        <v>2389</v>
      </c>
      <c r="G820" s="52" t="s">
        <v>1152</v>
      </c>
      <c r="H820" s="71" t="s">
        <v>270</v>
      </c>
      <c r="I820" s="71" t="s">
        <v>1119</v>
      </c>
      <c r="J820" s="122">
        <v>993600</v>
      </c>
      <c r="K820" s="249" t="s">
        <v>137</v>
      </c>
      <c r="L820" s="78"/>
      <c r="M820" s="78"/>
      <c r="N820" s="48">
        <v>23073</v>
      </c>
      <c r="O820" s="19"/>
      <c r="P820" s="169"/>
      <c r="Q820" s="19"/>
      <c r="R820" s="311"/>
      <c r="S820" s="311"/>
      <c r="T820" s="311"/>
      <c r="U820" s="311"/>
      <c r="V820" s="19"/>
      <c r="W820" s="19"/>
      <c r="X820" s="18"/>
      <c r="Y820" s="46"/>
      <c r="Z820" s="19"/>
      <c r="AA820" s="19"/>
      <c r="AB820" s="19"/>
      <c r="AC820" s="19"/>
      <c r="AD820" s="311"/>
      <c r="AE820" s="19" t="s">
        <v>3967</v>
      </c>
      <c r="AF820" s="54" t="s">
        <v>3448</v>
      </c>
      <c r="AG820" s="54" t="s">
        <v>3539</v>
      </c>
      <c r="AH820" s="52" t="s">
        <v>1571</v>
      </c>
      <c r="AI820" s="52" t="s">
        <v>3467</v>
      </c>
      <c r="AJ820" s="52"/>
      <c r="AK820" s="54" t="s">
        <v>1257</v>
      </c>
      <c r="AL820" s="52" t="s">
        <v>1569</v>
      </c>
      <c r="AM820" s="52" t="s">
        <v>3553</v>
      </c>
      <c r="AN820" s="119"/>
      <c r="AO820" s="119"/>
      <c r="AP820" s="119">
        <f t="shared" si="24"/>
        <v>993600</v>
      </c>
      <c r="AQ820" s="413">
        <v>23102</v>
      </c>
      <c r="AR820" s="413">
        <v>23102</v>
      </c>
      <c r="AS820" s="311"/>
      <c r="AT820" s="311"/>
      <c r="AU820" s="311"/>
      <c r="AV820" s="367"/>
      <c r="AW820" s="311"/>
      <c r="AX820" s="311"/>
    </row>
    <row r="821" spans="1:50" ht="72" hidden="1" x14ac:dyDescent="0.2">
      <c r="A821" s="52" t="s">
        <v>55</v>
      </c>
      <c r="B821" s="52" t="s">
        <v>277</v>
      </c>
      <c r="C821" s="52" t="s">
        <v>17</v>
      </c>
      <c r="D821" s="52" t="s">
        <v>34</v>
      </c>
      <c r="E821" s="52" t="s">
        <v>454</v>
      </c>
      <c r="F821" s="121" t="s">
        <v>2390</v>
      </c>
      <c r="G821" s="52" t="s">
        <v>1153</v>
      </c>
      <c r="H821" s="71" t="s">
        <v>270</v>
      </c>
      <c r="I821" s="71" t="s">
        <v>1119</v>
      </c>
      <c r="J821" s="122">
        <v>7755000</v>
      </c>
      <c r="K821" s="249" t="s">
        <v>137</v>
      </c>
      <c r="L821" s="78"/>
      <c r="M821" s="78"/>
      <c r="N821" s="49">
        <v>23071</v>
      </c>
      <c r="O821" s="19"/>
      <c r="P821" s="169"/>
      <c r="Q821" s="19"/>
      <c r="R821" s="311"/>
      <c r="S821" s="311"/>
      <c r="T821" s="311"/>
      <c r="U821" s="311"/>
      <c r="V821" s="19"/>
      <c r="W821" s="19"/>
      <c r="X821" s="18"/>
      <c r="Y821" s="46"/>
      <c r="Z821" s="19"/>
      <c r="AA821" s="19"/>
      <c r="AB821" s="19"/>
      <c r="AC821" s="19"/>
      <c r="AD821" s="311"/>
      <c r="AE821" s="52" t="s">
        <v>3966</v>
      </c>
      <c r="AF821" s="54" t="s">
        <v>3449</v>
      </c>
      <c r="AG821" s="54" t="s">
        <v>3539</v>
      </c>
      <c r="AH821" s="54" t="s">
        <v>1571</v>
      </c>
      <c r="AI821" s="52" t="s">
        <v>3467</v>
      </c>
      <c r="AJ821" s="52"/>
      <c r="AK821" s="54" t="s">
        <v>1519</v>
      </c>
      <c r="AL821" s="52" t="s">
        <v>1571</v>
      </c>
      <c r="AM821" s="52" t="s">
        <v>3553</v>
      </c>
      <c r="AN821" s="119"/>
      <c r="AO821" s="119"/>
      <c r="AP821" s="119">
        <f t="shared" si="24"/>
        <v>7755000</v>
      </c>
      <c r="AQ821" s="413">
        <v>23102</v>
      </c>
      <c r="AR821" s="413">
        <v>23102</v>
      </c>
      <c r="AS821" s="311"/>
      <c r="AT821" s="311"/>
      <c r="AU821" s="311"/>
      <c r="AV821" s="367"/>
      <c r="AW821" s="311"/>
      <c r="AX821" s="311"/>
    </row>
    <row r="822" spans="1:50" ht="72" hidden="1" x14ac:dyDescent="0.2">
      <c r="A822" s="52" t="s">
        <v>55</v>
      </c>
      <c r="B822" s="52" t="s">
        <v>277</v>
      </c>
      <c r="C822" s="52" t="s">
        <v>17</v>
      </c>
      <c r="D822" s="52" t="s">
        <v>34</v>
      </c>
      <c r="E822" s="52" t="s">
        <v>454</v>
      </c>
      <c r="F822" s="121" t="s">
        <v>2391</v>
      </c>
      <c r="G822" s="52" t="s">
        <v>1154</v>
      </c>
      <c r="H822" s="71" t="s">
        <v>270</v>
      </c>
      <c r="I822" s="71" t="s">
        <v>1119</v>
      </c>
      <c r="J822" s="122">
        <v>750000</v>
      </c>
      <c r="K822" s="249" t="s">
        <v>137</v>
      </c>
      <c r="L822" s="78"/>
      <c r="M822" s="78"/>
      <c r="N822" s="48">
        <v>23076</v>
      </c>
      <c r="O822" s="19"/>
      <c r="P822" s="169"/>
      <c r="Q822" s="19"/>
      <c r="R822" s="311"/>
      <c r="S822" s="311"/>
      <c r="T822" s="311"/>
      <c r="U822" s="311"/>
      <c r="V822" s="19"/>
      <c r="W822" s="19"/>
      <c r="X822" s="18"/>
      <c r="Y822" s="46"/>
      <c r="Z822" s="19"/>
      <c r="AA822" s="19"/>
      <c r="AB822" s="19"/>
      <c r="AC822" s="19"/>
      <c r="AD822" s="311"/>
      <c r="AE822" s="52" t="s">
        <v>3966</v>
      </c>
      <c r="AF822" s="54" t="s">
        <v>2451</v>
      </c>
      <c r="AG822" s="54" t="s">
        <v>3539</v>
      </c>
      <c r="AH822" s="54" t="s">
        <v>1571</v>
      </c>
      <c r="AI822" s="52" t="s">
        <v>3467</v>
      </c>
      <c r="AJ822" s="52"/>
      <c r="AK822" s="54" t="s">
        <v>1257</v>
      </c>
      <c r="AL822" s="52" t="s">
        <v>1569</v>
      </c>
      <c r="AM822" s="52" t="s">
        <v>3553</v>
      </c>
      <c r="AN822" s="119"/>
      <c r="AO822" s="119"/>
      <c r="AP822" s="119">
        <f t="shared" si="24"/>
        <v>750000</v>
      </c>
      <c r="AQ822" s="413">
        <v>23071</v>
      </c>
      <c r="AR822" s="413">
        <v>23071</v>
      </c>
      <c r="AS822" s="311"/>
      <c r="AT822" s="311"/>
      <c r="AU822" s="311"/>
      <c r="AV822" s="367"/>
      <c r="AW822" s="311"/>
      <c r="AX822" s="311"/>
    </row>
  </sheetData>
  <autoFilter ref="A1:AX822" xr:uid="{00000000-0009-0000-0000-000007000000}">
    <filterColumn colId="2">
      <filters>
        <filter val="ครุภัณฑ์"/>
      </filters>
    </filterColumn>
    <filterColumn colId="34">
      <filters>
        <filter val="ยังไม่จองเงินในระบบ GFMIS"/>
      </filters>
    </filterColumn>
  </autoFilter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0700-000000000000}"/>
  </dataValidations>
  <pageMargins left="0.70866141732283472" right="0.70866141732283472" top="0.74803149606299213" bottom="0.74803149606299213" header="0.31496062992125984" footer="0.31496062992125984"/>
  <pageSetup paperSize="8" scale="53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700-000001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R702:R709 R711:R722 R729:R744 S702:S744 X702:X744 R358:S447 X358:X447 R243:S281 X243:X281 R193:R211 R213:R242 R156:R185 S156:S211 X187:X211 X156:X184 R98:S152 X98:X152 R2:S79 X2:X79</xm:sqref>
        </x14:dataValidation>
        <x14:dataValidation type="list" allowBlank="1" showInputMessage="1" showErrorMessage="1" xr:uid="{00000000-0002-0000-0700-000002000000}">
          <x14:formula1>
            <xm:f>Sheet2!$F$4:$F$19</xm:f>
          </x14:formula1>
          <xm:sqref>D356:D649 D651:D698 D700:D1048576 D1:D354</xm:sqref>
        </x14:dataValidation>
        <x14:dataValidation type="list" allowBlank="1" showInputMessage="1" showErrorMessage="1" xr:uid="{00000000-0002-0000-0700-000003000000}">
          <x14:formula1>
            <xm:f>Sheet2!$F$4:$F$20</xm:f>
          </x14:formula1>
          <xm:sqref>D355 D650 D699</xm:sqref>
        </x14:dataValidation>
        <x14:dataValidation type="list" allowBlank="1" showInputMessage="1" showErrorMessage="1" xr:uid="{00000000-0002-0000-0700-000004000000}">
          <x14:formula1>
            <xm:f>Sheet2!$C$4:$C$5</xm:f>
          </x14:formula1>
          <xm:sqref>B1:B1048576</xm:sqref>
        </x14:dataValidation>
        <x14:dataValidation type="list" allowBlank="1" showInputMessage="1" showErrorMessage="1" xr:uid="{00000000-0002-0000-0700-000005000000}">
          <x14:formula1>
            <xm:f>Sheet2!$H$4:$H$22</xm:f>
          </x14:formula1>
          <xm:sqref>A1:A1048576</xm:sqref>
        </x14:dataValidation>
        <x14:dataValidation type="list" allowBlank="1" showInputMessage="1" showErrorMessage="1" xr:uid="{00000000-0002-0000-0700-000006000000}">
          <x14:formula1>
            <xm:f>Sheet2!$E$4:$E$5</xm:f>
          </x14:formula1>
          <xm:sqref>C1:C1048576</xm:sqref>
        </x14:dataValidation>
        <x14:dataValidation type="list" allowBlank="1" showInputMessage="1" showErrorMessage="1" xr:uid="{00000000-0002-0000-0700-000007000000}">
          <x14:formula1>
            <xm:f>Sheet2!$C$19:$C$29</xm:f>
          </x14:formula1>
          <xm:sqref>E1:E1048576</xm:sqref>
        </x14:dataValidation>
        <x14:dataValidation type="list" allowBlank="1" showInputMessage="1" showErrorMessage="1" xr:uid="{00000000-0002-0000-0700-000008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R153:S155 X153:X155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theme="1"/>
  </sheetPr>
  <dimension ref="A1:AX822"/>
  <sheetViews>
    <sheetView showGridLines="0" topLeftCell="W155" zoomScaleNormal="100" workbookViewId="0"/>
  </sheetViews>
  <sheetFormatPr defaultRowHeight="18" x14ac:dyDescent="0.2"/>
  <cols>
    <col min="1" max="1" width="16.875" style="253" customWidth="1"/>
    <col min="2" max="2" width="27.375" style="253" hidden="1" customWidth="1"/>
    <col min="3" max="3" width="17.375" style="253" hidden="1" customWidth="1"/>
    <col min="4" max="4" width="18.125" style="253" hidden="1" customWidth="1"/>
    <col min="5" max="5" width="26.5" style="253" hidden="1" customWidth="1"/>
    <col min="6" max="6" width="24.5" style="267" hidden="1" customWidth="1"/>
    <col min="7" max="7" width="46.5" style="268" customWidth="1"/>
    <col min="8" max="8" width="5.625" style="123" customWidth="1"/>
    <col min="9" max="9" width="7" style="123" customWidth="1"/>
    <col min="10" max="10" width="16.125" style="269" bestFit="1" customWidth="1"/>
    <col min="11" max="12" width="9.875" style="123" customWidth="1"/>
    <col min="13" max="13" width="9.875" style="123" hidden="1" customWidth="1"/>
    <col min="14" max="14" width="14.375" style="253" customWidth="1"/>
    <col min="15" max="15" width="14.875" style="253" customWidth="1"/>
    <col min="16" max="16" width="18" style="253" customWidth="1"/>
    <col min="17" max="17" width="15" style="253" customWidth="1"/>
    <col min="18" max="18" width="14.125" style="253" hidden="1" customWidth="1"/>
    <col min="19" max="19" width="15.25" style="253" hidden="1" customWidth="1"/>
    <col min="20" max="21" width="10.5" style="253" hidden="1" customWidth="1"/>
    <col min="22" max="22" width="18.5" style="253" customWidth="1"/>
    <col min="23" max="23" width="26.5" style="253" customWidth="1"/>
    <col min="24" max="24" width="11.875" style="123" customWidth="1"/>
    <col min="25" max="25" width="30.125" style="270" customWidth="1"/>
    <col min="26" max="26" width="28.625" style="253" customWidth="1"/>
    <col min="27" max="27" width="16.875" style="253" customWidth="1"/>
    <col min="28" max="28" width="24.25" style="253" customWidth="1"/>
    <col min="29" max="29" width="24.125" style="253" customWidth="1"/>
    <col min="30" max="30" width="25.875" style="253" hidden="1" customWidth="1"/>
    <col min="31" max="31" width="37.25" style="253" customWidth="1"/>
    <col min="32" max="33" width="39" style="268" hidden="1" customWidth="1"/>
    <col min="34" max="34" width="39" style="253" hidden="1" customWidth="1"/>
    <col min="35" max="36" width="39" style="268" hidden="1" customWidth="1"/>
    <col min="37" max="39" width="38.75" style="268" hidden="1" customWidth="1"/>
    <col min="40" max="40" width="21.5" style="84" hidden="1" customWidth="1"/>
    <col min="41" max="41" width="21.5" style="271" hidden="1" customWidth="1"/>
    <col min="42" max="42" width="21.5" style="84" hidden="1" customWidth="1"/>
    <col min="43" max="44" width="21.625" style="253" hidden="1" customWidth="1"/>
    <col min="45" max="45" width="21.875" style="253" hidden="1" customWidth="1"/>
    <col min="46" max="46" width="19.5" style="253" hidden="1" customWidth="1"/>
    <col min="47" max="47" width="24.25" style="253" hidden="1" customWidth="1"/>
    <col min="48" max="48" width="19.875" style="253" hidden="1" customWidth="1"/>
    <col min="49" max="49" width="17" style="253" hidden="1" customWidth="1"/>
    <col min="50" max="50" width="36.375" style="253" hidden="1" customWidth="1"/>
    <col min="51" max="51" width="0" style="253" hidden="1" customWidth="1"/>
    <col min="52" max="16384" width="9" style="253"/>
  </cols>
  <sheetData>
    <row r="1" spans="1:50" s="247" customFormat="1" ht="164.25" x14ac:dyDescent="0.2">
      <c r="A1" s="237" t="s">
        <v>1546</v>
      </c>
      <c r="B1" s="237" t="s">
        <v>1547</v>
      </c>
      <c r="C1" s="238" t="s">
        <v>1548</v>
      </c>
      <c r="D1" s="237" t="s">
        <v>1549</v>
      </c>
      <c r="E1" s="237" t="s">
        <v>309</v>
      </c>
      <c r="F1" s="239" t="s">
        <v>1550</v>
      </c>
      <c r="G1" s="237" t="s">
        <v>1551</v>
      </c>
      <c r="H1" s="240" t="s">
        <v>1552</v>
      </c>
      <c r="I1" s="240" t="s">
        <v>1553</v>
      </c>
      <c r="J1" s="241" t="s">
        <v>1554</v>
      </c>
      <c r="K1" s="242" t="s">
        <v>0</v>
      </c>
      <c r="L1" s="242" t="s">
        <v>1</v>
      </c>
      <c r="M1" s="242" t="s">
        <v>2</v>
      </c>
      <c r="N1" s="243" t="s">
        <v>1521</v>
      </c>
      <c r="O1" s="244" t="s">
        <v>1525</v>
      </c>
      <c r="P1" s="244" t="s">
        <v>1526</v>
      </c>
      <c r="Q1" s="244" t="s">
        <v>1527</v>
      </c>
      <c r="R1" s="244" t="s">
        <v>1528</v>
      </c>
      <c r="S1" s="244" t="s">
        <v>1529</v>
      </c>
      <c r="T1" s="244" t="s">
        <v>1530</v>
      </c>
      <c r="U1" s="244" t="s">
        <v>1531</v>
      </c>
      <c r="V1" s="244" t="s">
        <v>1532</v>
      </c>
      <c r="W1" s="244" t="s">
        <v>1533</v>
      </c>
      <c r="X1" s="244" t="s">
        <v>1534</v>
      </c>
      <c r="Y1" s="244" t="s">
        <v>1535</v>
      </c>
      <c r="Z1" s="244" t="s">
        <v>1536</v>
      </c>
      <c r="AA1" s="244" t="s">
        <v>1537</v>
      </c>
      <c r="AB1" s="243" t="s">
        <v>1522</v>
      </c>
      <c r="AC1" s="243" t="s">
        <v>1523</v>
      </c>
      <c r="AD1" s="243" t="s">
        <v>1524</v>
      </c>
      <c r="AE1" s="245" t="s">
        <v>3619</v>
      </c>
      <c r="AF1" s="245" t="s">
        <v>2551</v>
      </c>
      <c r="AG1" s="245" t="s">
        <v>3618</v>
      </c>
      <c r="AH1" s="243" t="s">
        <v>3465</v>
      </c>
      <c r="AI1" s="245" t="s">
        <v>3557</v>
      </c>
      <c r="AJ1" s="245" t="s">
        <v>3613</v>
      </c>
      <c r="AK1" s="243" t="s">
        <v>2392</v>
      </c>
      <c r="AL1" s="243" t="s">
        <v>1567</v>
      </c>
      <c r="AM1" s="243" t="s">
        <v>3970</v>
      </c>
      <c r="AN1" s="83" t="s">
        <v>3554</v>
      </c>
      <c r="AO1" s="83" t="s">
        <v>3555</v>
      </c>
      <c r="AP1" s="246" t="s">
        <v>3556</v>
      </c>
      <c r="AQ1" s="244" t="s">
        <v>1538</v>
      </c>
      <c r="AR1" s="244" t="s">
        <v>1539</v>
      </c>
      <c r="AS1" s="244" t="s">
        <v>1540</v>
      </c>
      <c r="AT1" s="244" t="s">
        <v>1541</v>
      </c>
      <c r="AU1" s="244" t="s">
        <v>1542</v>
      </c>
      <c r="AV1" s="244" t="s">
        <v>1543</v>
      </c>
      <c r="AW1" s="244" t="s">
        <v>1544</v>
      </c>
      <c r="AX1" s="244" t="s">
        <v>1545</v>
      </c>
    </row>
    <row r="2" spans="1:50" s="123" customFormat="1" ht="72" hidden="1" x14ac:dyDescent="0.2">
      <c r="A2" s="52" t="s">
        <v>9</v>
      </c>
      <c r="B2" s="52" t="s">
        <v>277</v>
      </c>
      <c r="C2" s="52" t="s">
        <v>276</v>
      </c>
      <c r="D2" s="52" t="s">
        <v>11</v>
      </c>
      <c r="E2" s="52" t="s">
        <v>310</v>
      </c>
      <c r="F2" s="122" t="s">
        <v>1575</v>
      </c>
      <c r="G2" s="52" t="s">
        <v>254</v>
      </c>
      <c r="H2" s="71" t="s">
        <v>267</v>
      </c>
      <c r="I2" s="71" t="s">
        <v>268</v>
      </c>
      <c r="J2" s="122">
        <v>40800</v>
      </c>
      <c r="K2" s="248"/>
      <c r="L2" s="248"/>
      <c r="M2" s="249" t="s">
        <v>137</v>
      </c>
      <c r="N2" s="19"/>
      <c r="O2" s="36" t="s">
        <v>2393</v>
      </c>
      <c r="P2" s="36" t="s">
        <v>2490</v>
      </c>
      <c r="Q2" s="18" t="s">
        <v>2394</v>
      </c>
      <c r="R2" s="18" t="s">
        <v>1297</v>
      </c>
      <c r="S2" s="19" t="s">
        <v>60</v>
      </c>
      <c r="T2" s="38" t="s">
        <v>2395</v>
      </c>
      <c r="U2" s="18" t="s">
        <v>2491</v>
      </c>
      <c r="V2" s="115" t="s">
        <v>2492</v>
      </c>
      <c r="W2" s="16">
        <v>40800</v>
      </c>
      <c r="X2" s="18">
        <v>1</v>
      </c>
      <c r="Y2" s="36" t="s">
        <v>2493</v>
      </c>
      <c r="Z2" s="15">
        <v>40800</v>
      </c>
      <c r="AA2" s="36" t="s">
        <v>2494</v>
      </c>
      <c r="AB2" s="36" t="s">
        <v>3620</v>
      </c>
      <c r="AC2" s="36" t="s">
        <v>3620</v>
      </c>
      <c r="AD2" s="16">
        <v>40800</v>
      </c>
      <c r="AE2" s="19" t="s">
        <v>2500</v>
      </c>
      <c r="AF2" s="52" t="s">
        <v>2495</v>
      </c>
      <c r="AG2" s="52" t="s">
        <v>3544</v>
      </c>
      <c r="AH2" s="52" t="s">
        <v>3476</v>
      </c>
      <c r="AI2" s="52" t="s">
        <v>2457</v>
      </c>
      <c r="AJ2" s="52"/>
      <c r="AK2" s="52" t="s">
        <v>1158</v>
      </c>
      <c r="AL2" s="52" t="s">
        <v>1570</v>
      </c>
      <c r="AM2" s="52" t="s">
        <v>3553</v>
      </c>
      <c r="AN2" s="250"/>
      <c r="AO2" s="250">
        <v>40800</v>
      </c>
      <c r="AP2" s="119">
        <f>J2-AN2-AO2</f>
        <v>0</v>
      </c>
      <c r="AQ2" s="115">
        <v>242221</v>
      </c>
      <c r="AR2" s="115">
        <v>242221</v>
      </c>
      <c r="AS2" s="115">
        <v>242249</v>
      </c>
      <c r="AT2" s="115">
        <v>242249</v>
      </c>
      <c r="AU2" s="115">
        <v>242257</v>
      </c>
      <c r="AV2" s="15">
        <v>40800</v>
      </c>
      <c r="AW2" s="38" t="s">
        <v>2395</v>
      </c>
      <c r="AX2" s="71" t="s">
        <v>2548</v>
      </c>
    </row>
    <row r="3" spans="1:50" s="123" customFormat="1" ht="72" hidden="1" x14ac:dyDescent="0.2">
      <c r="A3" s="52" t="s">
        <v>9</v>
      </c>
      <c r="B3" s="52" t="s">
        <v>277</v>
      </c>
      <c r="C3" s="52" t="s">
        <v>276</v>
      </c>
      <c r="D3" s="52" t="s">
        <v>11</v>
      </c>
      <c r="E3" s="52" t="s">
        <v>310</v>
      </c>
      <c r="F3" s="121" t="s">
        <v>1576</v>
      </c>
      <c r="G3" s="52" t="s">
        <v>255</v>
      </c>
      <c r="H3" s="71" t="s">
        <v>269</v>
      </c>
      <c r="I3" s="71" t="s">
        <v>268</v>
      </c>
      <c r="J3" s="122">
        <v>4000</v>
      </c>
      <c r="K3" s="248"/>
      <c r="L3" s="248"/>
      <c r="M3" s="249" t="s">
        <v>137</v>
      </c>
      <c r="N3" s="19"/>
      <c r="O3" s="36" t="s">
        <v>2397</v>
      </c>
      <c r="P3" s="36" t="s">
        <v>2490</v>
      </c>
      <c r="Q3" s="18" t="s">
        <v>2398</v>
      </c>
      <c r="R3" s="18" t="s">
        <v>39</v>
      </c>
      <c r="S3" s="20" t="s">
        <v>60</v>
      </c>
      <c r="T3" s="18" t="s">
        <v>2399</v>
      </c>
      <c r="U3" s="18" t="s">
        <v>2400</v>
      </c>
      <c r="V3" s="115" t="s">
        <v>2492</v>
      </c>
      <c r="W3" s="16">
        <v>3800</v>
      </c>
      <c r="X3" s="18">
        <v>1</v>
      </c>
      <c r="Y3" s="36" t="s">
        <v>2493</v>
      </c>
      <c r="Z3" s="15">
        <v>3800</v>
      </c>
      <c r="AA3" s="36" t="s">
        <v>2496</v>
      </c>
      <c r="AB3" s="36" t="s">
        <v>3621</v>
      </c>
      <c r="AC3" s="36" t="s">
        <v>3621</v>
      </c>
      <c r="AD3" s="16">
        <v>3800</v>
      </c>
      <c r="AE3" s="19" t="s">
        <v>3622</v>
      </c>
      <c r="AF3" s="52" t="s">
        <v>2495</v>
      </c>
      <c r="AG3" s="52" t="s">
        <v>3544</v>
      </c>
      <c r="AH3" s="52" t="s">
        <v>3476</v>
      </c>
      <c r="AI3" s="52" t="s">
        <v>2457</v>
      </c>
      <c r="AJ3" s="52"/>
      <c r="AK3" s="52" t="s">
        <v>1158</v>
      </c>
      <c r="AL3" s="52" t="s">
        <v>1570</v>
      </c>
      <c r="AM3" s="52" t="s">
        <v>3553</v>
      </c>
      <c r="AN3" s="250"/>
      <c r="AO3" s="250">
        <v>3800</v>
      </c>
      <c r="AP3" s="119">
        <f t="shared" ref="AP3:AP66" si="0">J3-AN3-AO3</f>
        <v>200</v>
      </c>
      <c r="AQ3" s="115">
        <v>242221</v>
      </c>
      <c r="AR3" s="115">
        <v>242221</v>
      </c>
      <c r="AS3" s="115">
        <v>242240</v>
      </c>
      <c r="AT3" s="115">
        <v>242240</v>
      </c>
      <c r="AU3" s="115">
        <v>242254</v>
      </c>
      <c r="AV3" s="15">
        <v>3800</v>
      </c>
      <c r="AW3" s="117">
        <v>200</v>
      </c>
      <c r="AX3" s="71" t="s">
        <v>2548</v>
      </c>
    </row>
    <row r="4" spans="1:50" s="123" customFormat="1" ht="72" hidden="1" x14ac:dyDescent="0.2">
      <c r="A4" s="52" t="s">
        <v>9</v>
      </c>
      <c r="B4" s="52" t="s">
        <v>277</v>
      </c>
      <c r="C4" s="52" t="s">
        <v>276</v>
      </c>
      <c r="D4" s="52" t="s">
        <v>11</v>
      </c>
      <c r="E4" s="52" t="s">
        <v>310</v>
      </c>
      <c r="F4" s="121" t="s">
        <v>1577</v>
      </c>
      <c r="G4" s="52" t="s">
        <v>256</v>
      </c>
      <c r="H4" s="71" t="s">
        <v>267</v>
      </c>
      <c r="I4" s="71" t="s">
        <v>268</v>
      </c>
      <c r="J4" s="122">
        <v>23400</v>
      </c>
      <c r="K4" s="248"/>
      <c r="L4" s="248"/>
      <c r="M4" s="249" t="s">
        <v>137</v>
      </c>
      <c r="N4" s="19"/>
      <c r="O4" s="36" t="s">
        <v>2393</v>
      </c>
      <c r="P4" s="36" t="s">
        <v>2490</v>
      </c>
      <c r="Q4" s="18" t="s">
        <v>2394</v>
      </c>
      <c r="R4" s="18" t="s">
        <v>1297</v>
      </c>
      <c r="S4" s="19" t="s">
        <v>60</v>
      </c>
      <c r="T4" s="18" t="s">
        <v>2497</v>
      </c>
      <c r="U4" s="38" t="s">
        <v>2395</v>
      </c>
      <c r="V4" s="115" t="s">
        <v>2492</v>
      </c>
      <c r="W4" s="16">
        <v>23400</v>
      </c>
      <c r="X4" s="18">
        <v>1</v>
      </c>
      <c r="Y4" s="36" t="s">
        <v>2493</v>
      </c>
      <c r="Z4" s="15">
        <v>23400</v>
      </c>
      <c r="AA4" s="36" t="s">
        <v>2494</v>
      </c>
      <c r="AB4" s="36" t="s">
        <v>3620</v>
      </c>
      <c r="AC4" s="36" t="s">
        <v>3620</v>
      </c>
      <c r="AD4" s="16">
        <v>23400</v>
      </c>
      <c r="AE4" s="19" t="s">
        <v>2500</v>
      </c>
      <c r="AF4" s="52" t="s">
        <v>2495</v>
      </c>
      <c r="AG4" s="52" t="s">
        <v>3544</v>
      </c>
      <c r="AH4" s="52" t="s">
        <v>3476</v>
      </c>
      <c r="AI4" s="52" t="s">
        <v>2457</v>
      </c>
      <c r="AJ4" s="52"/>
      <c r="AK4" s="52" t="s">
        <v>1158</v>
      </c>
      <c r="AL4" s="52" t="s">
        <v>1570</v>
      </c>
      <c r="AM4" s="52" t="s">
        <v>3553</v>
      </c>
      <c r="AN4" s="250"/>
      <c r="AO4" s="250">
        <v>23400</v>
      </c>
      <c r="AP4" s="119">
        <f t="shared" si="0"/>
        <v>0</v>
      </c>
      <c r="AQ4" s="115">
        <v>242221</v>
      </c>
      <c r="AR4" s="115">
        <v>242221</v>
      </c>
      <c r="AS4" s="115">
        <v>242249</v>
      </c>
      <c r="AT4" s="115">
        <v>242249</v>
      </c>
      <c r="AU4" s="115">
        <v>242257</v>
      </c>
      <c r="AV4" s="15">
        <v>23400</v>
      </c>
      <c r="AW4" s="38" t="s">
        <v>2395</v>
      </c>
      <c r="AX4" s="71" t="s">
        <v>2548</v>
      </c>
    </row>
    <row r="5" spans="1:50" s="123" customFormat="1" ht="72" hidden="1" x14ac:dyDescent="0.2">
      <c r="A5" s="52" t="s">
        <v>9</v>
      </c>
      <c r="B5" s="52" t="s">
        <v>277</v>
      </c>
      <c r="C5" s="52" t="s">
        <v>276</v>
      </c>
      <c r="D5" s="52" t="s">
        <v>11</v>
      </c>
      <c r="E5" s="52" t="s">
        <v>310</v>
      </c>
      <c r="F5" s="121" t="s">
        <v>1578</v>
      </c>
      <c r="G5" s="52" t="s">
        <v>257</v>
      </c>
      <c r="H5" s="71" t="s">
        <v>270</v>
      </c>
      <c r="I5" s="71" t="s">
        <v>271</v>
      </c>
      <c r="J5" s="122">
        <v>7000</v>
      </c>
      <c r="K5" s="248"/>
      <c r="L5" s="248"/>
      <c r="M5" s="249" t="s">
        <v>137</v>
      </c>
      <c r="N5" s="19"/>
      <c r="O5" s="36" t="s">
        <v>2401</v>
      </c>
      <c r="P5" s="36" t="s">
        <v>2490</v>
      </c>
      <c r="Q5" s="18" t="s">
        <v>2402</v>
      </c>
      <c r="R5" s="18" t="s">
        <v>39</v>
      </c>
      <c r="S5" s="19" t="s">
        <v>60</v>
      </c>
      <c r="T5" s="18" t="s">
        <v>2403</v>
      </c>
      <c r="U5" s="18" t="s">
        <v>2404</v>
      </c>
      <c r="V5" s="115" t="s">
        <v>2492</v>
      </c>
      <c r="W5" s="16">
        <v>6900</v>
      </c>
      <c r="X5" s="18">
        <v>1</v>
      </c>
      <c r="Y5" s="36" t="s">
        <v>2493</v>
      </c>
      <c r="Z5" s="15">
        <v>6900</v>
      </c>
      <c r="AA5" s="36" t="s">
        <v>2498</v>
      </c>
      <c r="AB5" s="36" t="s">
        <v>2499</v>
      </c>
      <c r="AC5" s="36" t="s">
        <v>2499</v>
      </c>
      <c r="AD5" s="16">
        <v>6900</v>
      </c>
      <c r="AE5" s="19" t="s">
        <v>2500</v>
      </c>
      <c r="AF5" s="52" t="s">
        <v>2500</v>
      </c>
      <c r="AG5" s="52" t="s">
        <v>3544</v>
      </c>
      <c r="AH5" s="52" t="s">
        <v>2457</v>
      </c>
      <c r="AI5" s="52" t="s">
        <v>2457</v>
      </c>
      <c r="AJ5" s="52"/>
      <c r="AK5" s="52" t="s">
        <v>1158</v>
      </c>
      <c r="AL5" s="52" t="s">
        <v>1570</v>
      </c>
      <c r="AM5" s="52" t="s">
        <v>3552</v>
      </c>
      <c r="AN5" s="250"/>
      <c r="AO5" s="250">
        <v>6900</v>
      </c>
      <c r="AP5" s="119">
        <f t="shared" si="0"/>
        <v>100</v>
      </c>
      <c r="AQ5" s="115">
        <v>242221</v>
      </c>
      <c r="AR5" s="115">
        <v>242221</v>
      </c>
      <c r="AS5" s="115">
        <v>242226</v>
      </c>
      <c r="AT5" s="115">
        <v>242226</v>
      </c>
      <c r="AU5" s="115">
        <v>242232</v>
      </c>
      <c r="AV5" s="15">
        <v>6900</v>
      </c>
      <c r="AW5" s="15">
        <v>100</v>
      </c>
      <c r="AX5" s="71" t="s">
        <v>2549</v>
      </c>
    </row>
    <row r="6" spans="1:50" s="123" customFormat="1" ht="72" hidden="1" x14ac:dyDescent="0.2">
      <c r="A6" s="52" t="s">
        <v>9</v>
      </c>
      <c r="B6" s="52" t="s">
        <v>277</v>
      </c>
      <c r="C6" s="52" t="s">
        <v>276</v>
      </c>
      <c r="D6" s="52" t="s">
        <v>11</v>
      </c>
      <c r="E6" s="52" t="s">
        <v>310</v>
      </c>
      <c r="F6" s="121" t="s">
        <v>1579</v>
      </c>
      <c r="G6" s="52" t="s">
        <v>258</v>
      </c>
      <c r="H6" s="71" t="s">
        <v>269</v>
      </c>
      <c r="I6" s="71" t="s">
        <v>271</v>
      </c>
      <c r="J6" s="122">
        <v>80400</v>
      </c>
      <c r="K6" s="248"/>
      <c r="L6" s="248"/>
      <c r="M6" s="249" t="s">
        <v>137</v>
      </c>
      <c r="N6" s="19"/>
      <c r="O6" s="36" t="s">
        <v>2393</v>
      </c>
      <c r="P6" s="36" t="s">
        <v>2490</v>
      </c>
      <c r="Q6" s="18" t="s">
        <v>2394</v>
      </c>
      <c r="R6" s="18" t="s">
        <v>1297</v>
      </c>
      <c r="S6" s="19" t="s">
        <v>60</v>
      </c>
      <c r="T6" s="18" t="s">
        <v>2501</v>
      </c>
      <c r="U6" s="18" t="s">
        <v>2502</v>
      </c>
      <c r="V6" s="115" t="s">
        <v>2492</v>
      </c>
      <c r="W6" s="16">
        <v>80400</v>
      </c>
      <c r="X6" s="18">
        <v>1</v>
      </c>
      <c r="Y6" s="36" t="s">
        <v>2493</v>
      </c>
      <c r="Z6" s="15">
        <v>80400</v>
      </c>
      <c r="AA6" s="36" t="s">
        <v>2494</v>
      </c>
      <c r="AB6" s="36" t="s">
        <v>3620</v>
      </c>
      <c r="AC6" s="36" t="s">
        <v>3620</v>
      </c>
      <c r="AD6" s="16">
        <v>80400</v>
      </c>
      <c r="AE6" s="19" t="s">
        <v>2500</v>
      </c>
      <c r="AF6" s="52" t="s">
        <v>2495</v>
      </c>
      <c r="AG6" s="52" t="s">
        <v>3544</v>
      </c>
      <c r="AH6" s="52" t="s">
        <v>3476</v>
      </c>
      <c r="AI6" s="52" t="s">
        <v>2457</v>
      </c>
      <c r="AJ6" s="52"/>
      <c r="AK6" s="52" t="s">
        <v>1158</v>
      </c>
      <c r="AL6" s="52" t="s">
        <v>1570</v>
      </c>
      <c r="AM6" s="52" t="s">
        <v>3553</v>
      </c>
      <c r="AN6" s="250"/>
      <c r="AO6" s="250">
        <v>80400</v>
      </c>
      <c r="AP6" s="119">
        <f t="shared" si="0"/>
        <v>0</v>
      </c>
      <c r="AQ6" s="115">
        <v>242221</v>
      </c>
      <c r="AR6" s="115">
        <v>242221</v>
      </c>
      <c r="AS6" s="115">
        <v>242249</v>
      </c>
      <c r="AT6" s="115">
        <v>242249</v>
      </c>
      <c r="AU6" s="115">
        <v>242257</v>
      </c>
      <c r="AV6" s="15">
        <v>80400</v>
      </c>
      <c r="AW6" s="38" t="s">
        <v>2395</v>
      </c>
      <c r="AX6" s="71" t="s">
        <v>2548</v>
      </c>
    </row>
    <row r="7" spans="1:50" s="123" customFormat="1" ht="72" hidden="1" x14ac:dyDescent="0.2">
      <c r="A7" s="52" t="s">
        <v>9</v>
      </c>
      <c r="B7" s="52" t="s">
        <v>277</v>
      </c>
      <c r="C7" s="52" t="s">
        <v>276</v>
      </c>
      <c r="D7" s="52" t="s">
        <v>11</v>
      </c>
      <c r="E7" s="52" t="s">
        <v>310</v>
      </c>
      <c r="F7" s="121" t="s">
        <v>1580</v>
      </c>
      <c r="G7" s="52" t="s">
        <v>259</v>
      </c>
      <c r="H7" s="71" t="s">
        <v>270</v>
      </c>
      <c r="I7" s="71" t="s">
        <v>268</v>
      </c>
      <c r="J7" s="122">
        <v>3500</v>
      </c>
      <c r="K7" s="248"/>
      <c r="L7" s="248"/>
      <c r="M7" s="249" t="s">
        <v>137</v>
      </c>
      <c r="N7" s="19"/>
      <c r="O7" s="36" t="s">
        <v>2393</v>
      </c>
      <c r="P7" s="36" t="s">
        <v>2490</v>
      </c>
      <c r="Q7" s="18" t="s">
        <v>2394</v>
      </c>
      <c r="R7" s="18" t="s">
        <v>1297</v>
      </c>
      <c r="S7" s="19" t="s">
        <v>60</v>
      </c>
      <c r="T7" s="18" t="s">
        <v>2503</v>
      </c>
      <c r="U7" s="18" t="s">
        <v>2504</v>
      </c>
      <c r="V7" s="115" t="s">
        <v>2492</v>
      </c>
      <c r="W7" s="16">
        <v>3500</v>
      </c>
      <c r="X7" s="18">
        <v>1</v>
      </c>
      <c r="Y7" s="36" t="s">
        <v>2493</v>
      </c>
      <c r="Z7" s="15">
        <v>3500</v>
      </c>
      <c r="AA7" s="36" t="s">
        <v>2494</v>
      </c>
      <c r="AB7" s="36" t="s">
        <v>3620</v>
      </c>
      <c r="AC7" s="36" t="s">
        <v>3620</v>
      </c>
      <c r="AD7" s="16">
        <v>3500</v>
      </c>
      <c r="AE7" s="19" t="s">
        <v>2500</v>
      </c>
      <c r="AF7" s="52" t="s">
        <v>2495</v>
      </c>
      <c r="AG7" s="52" t="s">
        <v>3544</v>
      </c>
      <c r="AH7" s="52" t="s">
        <v>3476</v>
      </c>
      <c r="AI7" s="52" t="s">
        <v>2457</v>
      </c>
      <c r="AJ7" s="52"/>
      <c r="AK7" s="52" t="s">
        <v>1158</v>
      </c>
      <c r="AL7" s="52" t="s">
        <v>1570</v>
      </c>
      <c r="AM7" s="52" t="s">
        <v>3553</v>
      </c>
      <c r="AN7" s="250"/>
      <c r="AO7" s="250">
        <v>3500</v>
      </c>
      <c r="AP7" s="119">
        <f t="shared" si="0"/>
        <v>0</v>
      </c>
      <c r="AQ7" s="115">
        <v>242221</v>
      </c>
      <c r="AR7" s="115">
        <v>242221</v>
      </c>
      <c r="AS7" s="115">
        <v>242249</v>
      </c>
      <c r="AT7" s="115">
        <v>242249</v>
      </c>
      <c r="AU7" s="115">
        <v>242257</v>
      </c>
      <c r="AV7" s="15">
        <v>3500</v>
      </c>
      <c r="AW7" s="38" t="s">
        <v>2395</v>
      </c>
      <c r="AX7" s="71" t="s">
        <v>2548</v>
      </c>
    </row>
    <row r="8" spans="1:50" s="123" customFormat="1" ht="72" hidden="1" x14ac:dyDescent="0.2">
      <c r="A8" s="52" t="s">
        <v>9</v>
      </c>
      <c r="B8" s="52" t="s">
        <v>277</v>
      </c>
      <c r="C8" s="52" t="s">
        <v>276</v>
      </c>
      <c r="D8" s="52" t="s">
        <v>11</v>
      </c>
      <c r="E8" s="52" t="s">
        <v>310</v>
      </c>
      <c r="F8" s="121" t="s">
        <v>1581</v>
      </c>
      <c r="G8" s="52" t="s">
        <v>260</v>
      </c>
      <c r="H8" s="71" t="s">
        <v>272</v>
      </c>
      <c r="I8" s="71" t="s">
        <v>273</v>
      </c>
      <c r="J8" s="122">
        <v>21300</v>
      </c>
      <c r="K8" s="248"/>
      <c r="L8" s="248"/>
      <c r="M8" s="249" t="s">
        <v>137</v>
      </c>
      <c r="N8" s="19"/>
      <c r="O8" s="36" t="s">
        <v>2393</v>
      </c>
      <c r="P8" s="36" t="s">
        <v>2490</v>
      </c>
      <c r="Q8" s="18" t="s">
        <v>2394</v>
      </c>
      <c r="R8" s="18" t="s">
        <v>1297</v>
      </c>
      <c r="S8" s="19" t="s">
        <v>60</v>
      </c>
      <c r="T8" s="18" t="s">
        <v>2505</v>
      </c>
      <c r="U8" s="18" t="s">
        <v>2506</v>
      </c>
      <c r="V8" s="115" t="s">
        <v>2492</v>
      </c>
      <c r="W8" s="16">
        <v>21300</v>
      </c>
      <c r="X8" s="18">
        <v>1</v>
      </c>
      <c r="Y8" s="36" t="s">
        <v>2493</v>
      </c>
      <c r="Z8" s="15">
        <v>21300</v>
      </c>
      <c r="AA8" s="36" t="s">
        <v>2494</v>
      </c>
      <c r="AB8" s="36" t="s">
        <v>3620</v>
      </c>
      <c r="AC8" s="36" t="s">
        <v>3620</v>
      </c>
      <c r="AD8" s="16">
        <v>21300</v>
      </c>
      <c r="AE8" s="19" t="s">
        <v>2500</v>
      </c>
      <c r="AF8" s="52" t="s">
        <v>2495</v>
      </c>
      <c r="AG8" s="52" t="s">
        <v>3544</v>
      </c>
      <c r="AH8" s="52" t="s">
        <v>3476</v>
      </c>
      <c r="AI8" s="52" t="s">
        <v>2457</v>
      </c>
      <c r="AJ8" s="52"/>
      <c r="AK8" s="52" t="s">
        <v>1158</v>
      </c>
      <c r="AL8" s="52" t="s">
        <v>1570</v>
      </c>
      <c r="AM8" s="52" t="s">
        <v>3553</v>
      </c>
      <c r="AN8" s="250"/>
      <c r="AO8" s="250">
        <v>21300</v>
      </c>
      <c r="AP8" s="119">
        <f t="shared" si="0"/>
        <v>0</v>
      </c>
      <c r="AQ8" s="115">
        <v>242221</v>
      </c>
      <c r="AR8" s="115">
        <v>242221</v>
      </c>
      <c r="AS8" s="115">
        <v>242249</v>
      </c>
      <c r="AT8" s="115">
        <v>242249</v>
      </c>
      <c r="AU8" s="115">
        <v>242257</v>
      </c>
      <c r="AV8" s="15">
        <v>21300</v>
      </c>
      <c r="AW8" s="38" t="s">
        <v>2395</v>
      </c>
      <c r="AX8" s="71" t="s">
        <v>2548</v>
      </c>
    </row>
    <row r="9" spans="1:50" s="123" customFormat="1" ht="72" hidden="1" x14ac:dyDescent="0.2">
      <c r="A9" s="52" t="s">
        <v>9</v>
      </c>
      <c r="B9" s="52" t="s">
        <v>277</v>
      </c>
      <c r="C9" s="52" t="s">
        <v>276</v>
      </c>
      <c r="D9" s="52" t="s">
        <v>11</v>
      </c>
      <c r="E9" s="52" t="s">
        <v>310</v>
      </c>
      <c r="F9" s="121" t="s">
        <v>1582</v>
      </c>
      <c r="G9" s="52" t="s">
        <v>261</v>
      </c>
      <c r="H9" s="71" t="s">
        <v>269</v>
      </c>
      <c r="I9" s="71" t="s">
        <v>274</v>
      </c>
      <c r="J9" s="122">
        <v>12000</v>
      </c>
      <c r="K9" s="248"/>
      <c r="L9" s="248"/>
      <c r="M9" s="249" t="s">
        <v>137</v>
      </c>
      <c r="N9" s="19"/>
      <c r="O9" s="36" t="s">
        <v>2397</v>
      </c>
      <c r="P9" s="36" t="s">
        <v>2490</v>
      </c>
      <c r="Q9" s="18" t="s">
        <v>2398</v>
      </c>
      <c r="R9" s="18" t="s">
        <v>39</v>
      </c>
      <c r="S9" s="20" t="s">
        <v>60</v>
      </c>
      <c r="T9" s="18" t="s">
        <v>2405</v>
      </c>
      <c r="U9" s="18" t="s">
        <v>2406</v>
      </c>
      <c r="V9" s="115" t="s">
        <v>2492</v>
      </c>
      <c r="W9" s="16">
        <v>9680</v>
      </c>
      <c r="X9" s="18">
        <v>1</v>
      </c>
      <c r="Y9" s="36" t="s">
        <v>2493</v>
      </c>
      <c r="Z9" s="15">
        <v>9680</v>
      </c>
      <c r="AA9" s="36" t="s">
        <v>2496</v>
      </c>
      <c r="AB9" s="36" t="s">
        <v>3621</v>
      </c>
      <c r="AC9" s="36" t="s">
        <v>3621</v>
      </c>
      <c r="AD9" s="16">
        <v>9680</v>
      </c>
      <c r="AE9" s="19" t="s">
        <v>2500</v>
      </c>
      <c r="AF9" s="52" t="s">
        <v>2495</v>
      </c>
      <c r="AG9" s="52" t="s">
        <v>3544</v>
      </c>
      <c r="AH9" s="52" t="s">
        <v>3476</v>
      </c>
      <c r="AI9" s="52" t="s">
        <v>2457</v>
      </c>
      <c r="AJ9" s="52"/>
      <c r="AK9" s="52" t="s">
        <v>1158</v>
      </c>
      <c r="AL9" s="52" t="s">
        <v>1570</v>
      </c>
      <c r="AM9" s="52" t="s">
        <v>3553</v>
      </c>
      <c r="AN9" s="250"/>
      <c r="AO9" s="250">
        <v>9680</v>
      </c>
      <c r="AP9" s="119">
        <f t="shared" si="0"/>
        <v>2320</v>
      </c>
      <c r="AQ9" s="115">
        <v>242221</v>
      </c>
      <c r="AR9" s="115">
        <v>242221</v>
      </c>
      <c r="AS9" s="115">
        <v>242240</v>
      </c>
      <c r="AT9" s="115">
        <v>242240</v>
      </c>
      <c r="AU9" s="115">
        <v>242254</v>
      </c>
      <c r="AV9" s="15">
        <v>9680</v>
      </c>
      <c r="AW9" s="15">
        <v>2320</v>
      </c>
      <c r="AX9" s="71" t="s">
        <v>2548</v>
      </c>
    </row>
    <row r="10" spans="1:50" s="123" customFormat="1" ht="72" hidden="1" x14ac:dyDescent="0.2">
      <c r="A10" s="52" t="s">
        <v>9</v>
      </c>
      <c r="B10" s="52" t="s">
        <v>277</v>
      </c>
      <c r="C10" s="52" t="s">
        <v>276</v>
      </c>
      <c r="D10" s="52" t="s">
        <v>11</v>
      </c>
      <c r="E10" s="52" t="s">
        <v>310</v>
      </c>
      <c r="F10" s="121" t="s">
        <v>1583</v>
      </c>
      <c r="G10" s="52" t="s">
        <v>262</v>
      </c>
      <c r="H10" s="71" t="s">
        <v>270</v>
      </c>
      <c r="I10" s="71" t="s">
        <v>274</v>
      </c>
      <c r="J10" s="122">
        <v>10000</v>
      </c>
      <c r="K10" s="248"/>
      <c r="L10" s="248"/>
      <c r="M10" s="249" t="s">
        <v>137</v>
      </c>
      <c r="N10" s="19"/>
      <c r="O10" s="36" t="s">
        <v>2407</v>
      </c>
      <c r="P10" s="36" t="s">
        <v>2490</v>
      </c>
      <c r="Q10" s="18" t="s">
        <v>2398</v>
      </c>
      <c r="R10" s="18" t="s">
        <v>39</v>
      </c>
      <c r="S10" s="20" t="s">
        <v>60</v>
      </c>
      <c r="T10" s="38" t="s">
        <v>2395</v>
      </c>
      <c r="U10" s="18" t="s">
        <v>2408</v>
      </c>
      <c r="V10" s="115" t="s">
        <v>2492</v>
      </c>
      <c r="W10" s="15">
        <v>9900</v>
      </c>
      <c r="X10" s="18">
        <v>1</v>
      </c>
      <c r="Y10" s="36" t="s">
        <v>2507</v>
      </c>
      <c r="Z10" s="15">
        <v>9900</v>
      </c>
      <c r="AA10" s="36" t="s">
        <v>2508</v>
      </c>
      <c r="AB10" s="36" t="s">
        <v>3623</v>
      </c>
      <c r="AC10" s="36" t="s">
        <v>3623</v>
      </c>
      <c r="AD10" s="15">
        <v>9900</v>
      </c>
      <c r="AE10" s="19" t="s">
        <v>2500</v>
      </c>
      <c r="AF10" s="52" t="s">
        <v>2495</v>
      </c>
      <c r="AG10" s="52" t="s">
        <v>3544</v>
      </c>
      <c r="AH10" s="52" t="s">
        <v>3476</v>
      </c>
      <c r="AI10" s="52" t="s">
        <v>2457</v>
      </c>
      <c r="AJ10" s="52"/>
      <c r="AK10" s="52" t="s">
        <v>1158</v>
      </c>
      <c r="AL10" s="52" t="s">
        <v>1570</v>
      </c>
      <c r="AM10" s="52" t="s">
        <v>3553</v>
      </c>
      <c r="AN10" s="250"/>
      <c r="AO10" s="250">
        <v>9900</v>
      </c>
      <c r="AP10" s="119">
        <f t="shared" si="0"/>
        <v>100</v>
      </c>
      <c r="AQ10" s="115">
        <v>242221</v>
      </c>
      <c r="AR10" s="115">
        <v>242221</v>
      </c>
      <c r="AS10" s="115">
        <v>242239</v>
      </c>
      <c r="AT10" s="115">
        <v>242239</v>
      </c>
      <c r="AU10" s="115">
        <v>242254</v>
      </c>
      <c r="AV10" s="15">
        <v>9900</v>
      </c>
      <c r="AW10" s="15">
        <v>100</v>
      </c>
      <c r="AX10" s="71" t="s">
        <v>2548</v>
      </c>
    </row>
    <row r="11" spans="1:50" s="123" customFormat="1" ht="72" hidden="1" x14ac:dyDescent="0.2">
      <c r="A11" s="52" t="s">
        <v>9</v>
      </c>
      <c r="B11" s="52" t="s">
        <v>277</v>
      </c>
      <c r="C11" s="52" t="s">
        <v>276</v>
      </c>
      <c r="D11" s="52" t="s">
        <v>11</v>
      </c>
      <c r="E11" s="52" t="s">
        <v>310</v>
      </c>
      <c r="F11" s="121" t="s">
        <v>1584</v>
      </c>
      <c r="G11" s="52" t="s">
        <v>263</v>
      </c>
      <c r="H11" s="71" t="s">
        <v>270</v>
      </c>
      <c r="I11" s="71" t="s">
        <v>268</v>
      </c>
      <c r="J11" s="122">
        <v>3500</v>
      </c>
      <c r="K11" s="248"/>
      <c r="L11" s="248"/>
      <c r="M11" s="249" t="s">
        <v>137</v>
      </c>
      <c r="N11" s="19"/>
      <c r="O11" s="36" t="s">
        <v>2393</v>
      </c>
      <c r="P11" s="36" t="s">
        <v>2490</v>
      </c>
      <c r="Q11" s="18" t="s">
        <v>2394</v>
      </c>
      <c r="R11" s="18" t="s">
        <v>1297</v>
      </c>
      <c r="S11" s="19" t="s">
        <v>60</v>
      </c>
      <c r="T11" s="18" t="s">
        <v>2509</v>
      </c>
      <c r="U11" s="18" t="s">
        <v>2510</v>
      </c>
      <c r="V11" s="115" t="s">
        <v>2492</v>
      </c>
      <c r="W11" s="16">
        <v>3500</v>
      </c>
      <c r="X11" s="18">
        <v>1</v>
      </c>
      <c r="Y11" s="36" t="s">
        <v>2493</v>
      </c>
      <c r="Z11" s="15">
        <v>3500</v>
      </c>
      <c r="AA11" s="36" t="s">
        <v>2494</v>
      </c>
      <c r="AB11" s="36" t="s">
        <v>3620</v>
      </c>
      <c r="AC11" s="36" t="s">
        <v>3620</v>
      </c>
      <c r="AD11" s="16">
        <v>3500</v>
      </c>
      <c r="AE11" s="19" t="s">
        <v>2500</v>
      </c>
      <c r="AF11" s="52" t="s">
        <v>2495</v>
      </c>
      <c r="AG11" s="52" t="s">
        <v>3544</v>
      </c>
      <c r="AH11" s="52" t="s">
        <v>3476</v>
      </c>
      <c r="AI11" s="52" t="s">
        <v>2457</v>
      </c>
      <c r="AJ11" s="52"/>
      <c r="AK11" s="52" t="s">
        <v>1158</v>
      </c>
      <c r="AL11" s="52" t="s">
        <v>1570</v>
      </c>
      <c r="AM11" s="52" t="s">
        <v>3553</v>
      </c>
      <c r="AN11" s="250"/>
      <c r="AO11" s="250">
        <v>3500</v>
      </c>
      <c r="AP11" s="119">
        <f t="shared" si="0"/>
        <v>0</v>
      </c>
      <c r="AQ11" s="115">
        <v>242221</v>
      </c>
      <c r="AR11" s="115">
        <v>242221</v>
      </c>
      <c r="AS11" s="115">
        <v>242249</v>
      </c>
      <c r="AT11" s="115">
        <v>242249</v>
      </c>
      <c r="AU11" s="115">
        <v>242257</v>
      </c>
      <c r="AV11" s="15">
        <v>3500</v>
      </c>
      <c r="AW11" s="38" t="s">
        <v>2395</v>
      </c>
      <c r="AX11" s="71" t="s">
        <v>2548</v>
      </c>
    </row>
    <row r="12" spans="1:50" s="123" customFormat="1" ht="72" hidden="1" x14ac:dyDescent="0.2">
      <c r="A12" s="52" t="s">
        <v>9</v>
      </c>
      <c r="B12" s="52" t="s">
        <v>277</v>
      </c>
      <c r="C12" s="52" t="s">
        <v>276</v>
      </c>
      <c r="D12" s="52" t="s">
        <v>11</v>
      </c>
      <c r="E12" s="52" t="s">
        <v>310</v>
      </c>
      <c r="F12" s="121" t="s">
        <v>1585</v>
      </c>
      <c r="G12" s="52" t="s">
        <v>264</v>
      </c>
      <c r="H12" s="71" t="s">
        <v>270</v>
      </c>
      <c r="I12" s="71" t="s">
        <v>268</v>
      </c>
      <c r="J12" s="122">
        <v>1400</v>
      </c>
      <c r="K12" s="248"/>
      <c r="L12" s="248"/>
      <c r="M12" s="249" t="s">
        <v>137</v>
      </c>
      <c r="N12" s="19"/>
      <c r="O12" s="36" t="s">
        <v>2393</v>
      </c>
      <c r="P12" s="36" t="s">
        <v>2490</v>
      </c>
      <c r="Q12" s="18" t="s">
        <v>2394</v>
      </c>
      <c r="R12" s="18" t="s">
        <v>1297</v>
      </c>
      <c r="S12" s="19" t="s">
        <v>60</v>
      </c>
      <c r="T12" s="18" t="s">
        <v>2511</v>
      </c>
      <c r="U12" s="38" t="s">
        <v>2395</v>
      </c>
      <c r="V12" s="115" t="s">
        <v>2492</v>
      </c>
      <c r="W12" s="16">
        <v>1400</v>
      </c>
      <c r="X12" s="18">
        <v>1</v>
      </c>
      <c r="Y12" s="36" t="s">
        <v>2493</v>
      </c>
      <c r="Z12" s="15">
        <v>1400</v>
      </c>
      <c r="AA12" s="36" t="s">
        <v>2494</v>
      </c>
      <c r="AB12" s="36" t="s">
        <v>3620</v>
      </c>
      <c r="AC12" s="36" t="s">
        <v>3620</v>
      </c>
      <c r="AD12" s="16">
        <v>1400</v>
      </c>
      <c r="AE12" s="19" t="s">
        <v>2500</v>
      </c>
      <c r="AF12" s="52" t="s">
        <v>2495</v>
      </c>
      <c r="AG12" s="52" t="s">
        <v>3544</v>
      </c>
      <c r="AH12" s="52" t="s">
        <v>3476</v>
      </c>
      <c r="AI12" s="52" t="s">
        <v>2457</v>
      </c>
      <c r="AJ12" s="52"/>
      <c r="AK12" s="52" t="s">
        <v>1158</v>
      </c>
      <c r="AL12" s="52" t="s">
        <v>1570</v>
      </c>
      <c r="AM12" s="52" t="s">
        <v>3553</v>
      </c>
      <c r="AN12" s="250"/>
      <c r="AO12" s="250">
        <v>1400</v>
      </c>
      <c r="AP12" s="119">
        <f t="shared" si="0"/>
        <v>0</v>
      </c>
      <c r="AQ12" s="115">
        <v>242221</v>
      </c>
      <c r="AR12" s="115">
        <v>242221</v>
      </c>
      <c r="AS12" s="115">
        <v>242249</v>
      </c>
      <c r="AT12" s="115">
        <v>242249</v>
      </c>
      <c r="AU12" s="115">
        <v>242257</v>
      </c>
      <c r="AV12" s="15">
        <v>1400</v>
      </c>
      <c r="AW12" s="38" t="s">
        <v>2395</v>
      </c>
      <c r="AX12" s="71" t="s">
        <v>2548</v>
      </c>
    </row>
    <row r="13" spans="1:50" s="123" customFormat="1" ht="72" hidden="1" x14ac:dyDescent="0.2">
      <c r="A13" s="52" t="s">
        <v>9</v>
      </c>
      <c r="B13" s="52" t="s">
        <v>277</v>
      </c>
      <c r="C13" s="52" t="s">
        <v>276</v>
      </c>
      <c r="D13" s="52" t="s">
        <v>11</v>
      </c>
      <c r="E13" s="52" t="s">
        <v>310</v>
      </c>
      <c r="F13" s="121" t="s">
        <v>1586</v>
      </c>
      <c r="G13" s="52" t="s">
        <v>265</v>
      </c>
      <c r="H13" s="71" t="s">
        <v>269</v>
      </c>
      <c r="I13" s="71" t="s">
        <v>268</v>
      </c>
      <c r="J13" s="122">
        <v>4200</v>
      </c>
      <c r="K13" s="248"/>
      <c r="L13" s="248"/>
      <c r="M13" s="249" t="s">
        <v>137</v>
      </c>
      <c r="N13" s="19"/>
      <c r="O13" s="36" t="s">
        <v>2393</v>
      </c>
      <c r="P13" s="36" t="s">
        <v>2490</v>
      </c>
      <c r="Q13" s="18" t="s">
        <v>2394</v>
      </c>
      <c r="R13" s="18" t="s">
        <v>1297</v>
      </c>
      <c r="S13" s="19" t="s">
        <v>60</v>
      </c>
      <c r="T13" s="18" t="s">
        <v>2511</v>
      </c>
      <c r="U13" s="38" t="s">
        <v>2395</v>
      </c>
      <c r="V13" s="115" t="s">
        <v>2492</v>
      </c>
      <c r="W13" s="16">
        <v>4200</v>
      </c>
      <c r="X13" s="18">
        <v>1</v>
      </c>
      <c r="Y13" s="36" t="s">
        <v>2493</v>
      </c>
      <c r="Z13" s="15">
        <v>4200</v>
      </c>
      <c r="AA13" s="36" t="s">
        <v>2494</v>
      </c>
      <c r="AB13" s="36" t="s">
        <v>3620</v>
      </c>
      <c r="AC13" s="36" t="s">
        <v>3620</v>
      </c>
      <c r="AD13" s="16">
        <v>4200</v>
      </c>
      <c r="AE13" s="19" t="s">
        <v>2500</v>
      </c>
      <c r="AF13" s="52" t="s">
        <v>2495</v>
      </c>
      <c r="AG13" s="52" t="s">
        <v>3544</v>
      </c>
      <c r="AH13" s="52" t="s">
        <v>3476</v>
      </c>
      <c r="AI13" s="52" t="s">
        <v>2457</v>
      </c>
      <c r="AJ13" s="52"/>
      <c r="AK13" s="52" t="s">
        <v>1158</v>
      </c>
      <c r="AL13" s="52" t="s">
        <v>1570</v>
      </c>
      <c r="AM13" s="52" t="s">
        <v>3553</v>
      </c>
      <c r="AN13" s="250"/>
      <c r="AO13" s="250">
        <v>4200</v>
      </c>
      <c r="AP13" s="119">
        <f t="shared" si="0"/>
        <v>0</v>
      </c>
      <c r="AQ13" s="115">
        <v>242221</v>
      </c>
      <c r="AR13" s="115">
        <v>242221</v>
      </c>
      <c r="AS13" s="115">
        <v>242249</v>
      </c>
      <c r="AT13" s="115">
        <v>242249</v>
      </c>
      <c r="AU13" s="115">
        <v>242257</v>
      </c>
      <c r="AV13" s="15">
        <v>4200</v>
      </c>
      <c r="AW13" s="38" t="s">
        <v>2395</v>
      </c>
      <c r="AX13" s="71" t="s">
        <v>2548</v>
      </c>
    </row>
    <row r="14" spans="1:50" s="123" customFormat="1" ht="72" hidden="1" x14ac:dyDescent="0.2">
      <c r="A14" s="52" t="s">
        <v>9</v>
      </c>
      <c r="B14" s="52" t="s">
        <v>277</v>
      </c>
      <c r="C14" s="52" t="s">
        <v>276</v>
      </c>
      <c r="D14" s="52" t="s">
        <v>11</v>
      </c>
      <c r="E14" s="52" t="s">
        <v>310</v>
      </c>
      <c r="F14" s="121" t="s">
        <v>1587</v>
      </c>
      <c r="G14" s="52" t="s">
        <v>266</v>
      </c>
      <c r="H14" s="71" t="s">
        <v>269</v>
      </c>
      <c r="I14" s="71" t="s">
        <v>275</v>
      </c>
      <c r="J14" s="122">
        <v>10000</v>
      </c>
      <c r="K14" s="248"/>
      <c r="L14" s="248"/>
      <c r="M14" s="249" t="s">
        <v>137</v>
      </c>
      <c r="N14" s="19"/>
      <c r="O14" s="36" t="s">
        <v>2397</v>
      </c>
      <c r="P14" s="36" t="s">
        <v>2490</v>
      </c>
      <c r="Q14" s="18" t="s">
        <v>2398</v>
      </c>
      <c r="R14" s="18" t="s">
        <v>39</v>
      </c>
      <c r="S14" s="20" t="s">
        <v>60</v>
      </c>
      <c r="T14" s="18" t="s">
        <v>2405</v>
      </c>
      <c r="U14" s="18" t="s">
        <v>2409</v>
      </c>
      <c r="V14" s="115" t="s">
        <v>2492</v>
      </c>
      <c r="W14" s="16">
        <v>8260</v>
      </c>
      <c r="X14" s="18">
        <v>1</v>
      </c>
      <c r="Y14" s="36" t="s">
        <v>2493</v>
      </c>
      <c r="Z14" s="15">
        <v>8260</v>
      </c>
      <c r="AA14" s="36" t="s">
        <v>2496</v>
      </c>
      <c r="AB14" s="36" t="s">
        <v>3621</v>
      </c>
      <c r="AC14" s="36" t="s">
        <v>3621</v>
      </c>
      <c r="AD14" s="16">
        <v>8260</v>
      </c>
      <c r="AE14" s="19" t="s">
        <v>2500</v>
      </c>
      <c r="AF14" s="52" t="s">
        <v>2495</v>
      </c>
      <c r="AG14" s="52" t="s">
        <v>3544</v>
      </c>
      <c r="AH14" s="52" t="s">
        <v>3476</v>
      </c>
      <c r="AI14" s="52" t="s">
        <v>2457</v>
      </c>
      <c r="AJ14" s="52"/>
      <c r="AK14" s="52" t="s">
        <v>1158</v>
      </c>
      <c r="AL14" s="52" t="s">
        <v>1570</v>
      </c>
      <c r="AM14" s="52" t="s">
        <v>3553</v>
      </c>
      <c r="AN14" s="250"/>
      <c r="AO14" s="250">
        <v>8260</v>
      </c>
      <c r="AP14" s="119">
        <f t="shared" si="0"/>
        <v>1740</v>
      </c>
      <c r="AQ14" s="115">
        <v>242221</v>
      </c>
      <c r="AR14" s="115">
        <v>242221</v>
      </c>
      <c r="AS14" s="115">
        <v>242240</v>
      </c>
      <c r="AT14" s="115">
        <v>242240</v>
      </c>
      <c r="AU14" s="115">
        <v>242254</v>
      </c>
      <c r="AV14" s="15">
        <v>8260</v>
      </c>
      <c r="AW14" s="15">
        <v>1740</v>
      </c>
      <c r="AX14" s="71" t="s">
        <v>2548</v>
      </c>
    </row>
    <row r="15" spans="1:50" s="123" customFormat="1" ht="72" hidden="1" x14ac:dyDescent="0.2">
      <c r="A15" s="52" t="s">
        <v>9</v>
      </c>
      <c r="B15" s="52" t="s">
        <v>277</v>
      </c>
      <c r="C15" s="52" t="s">
        <v>276</v>
      </c>
      <c r="D15" s="52" t="s">
        <v>286</v>
      </c>
      <c r="E15" s="52" t="s">
        <v>310</v>
      </c>
      <c r="F15" s="121" t="s">
        <v>1588</v>
      </c>
      <c r="G15" s="52" t="s">
        <v>278</v>
      </c>
      <c r="H15" s="71" t="s">
        <v>270</v>
      </c>
      <c r="I15" s="71" t="s">
        <v>271</v>
      </c>
      <c r="J15" s="122">
        <v>47900</v>
      </c>
      <c r="K15" s="248"/>
      <c r="L15" s="248"/>
      <c r="M15" s="249" t="s">
        <v>137</v>
      </c>
      <c r="N15" s="19"/>
      <c r="O15" s="36" t="s">
        <v>2410</v>
      </c>
      <c r="P15" s="36" t="s">
        <v>2490</v>
      </c>
      <c r="Q15" s="18" t="s">
        <v>2402</v>
      </c>
      <c r="R15" s="18" t="s">
        <v>39</v>
      </c>
      <c r="S15" s="19" t="s">
        <v>60</v>
      </c>
      <c r="T15" s="18" t="s">
        <v>2411</v>
      </c>
      <c r="U15" s="18" t="s">
        <v>2412</v>
      </c>
      <c r="V15" s="115" t="s">
        <v>2492</v>
      </c>
      <c r="W15" s="16">
        <v>42000</v>
      </c>
      <c r="X15" s="18">
        <v>1</v>
      </c>
      <c r="Y15" s="36" t="s">
        <v>2493</v>
      </c>
      <c r="Z15" s="15">
        <v>42000</v>
      </c>
      <c r="AA15" s="36" t="s">
        <v>2512</v>
      </c>
      <c r="AB15" s="36" t="s">
        <v>2499</v>
      </c>
      <c r="AC15" s="36" t="s">
        <v>2499</v>
      </c>
      <c r="AD15" s="16">
        <v>42000</v>
      </c>
      <c r="AE15" s="19" t="s">
        <v>2500</v>
      </c>
      <c r="AF15" s="52" t="s">
        <v>2500</v>
      </c>
      <c r="AG15" s="52" t="s">
        <v>3544</v>
      </c>
      <c r="AH15" s="52" t="s">
        <v>2457</v>
      </c>
      <c r="AI15" s="52" t="s">
        <v>2457</v>
      </c>
      <c r="AJ15" s="52"/>
      <c r="AK15" s="52" t="s">
        <v>1158</v>
      </c>
      <c r="AL15" s="52" t="s">
        <v>1570</v>
      </c>
      <c r="AM15" s="52" t="s">
        <v>3552</v>
      </c>
      <c r="AN15" s="250"/>
      <c r="AO15" s="250">
        <v>42000</v>
      </c>
      <c r="AP15" s="119">
        <f t="shared" si="0"/>
        <v>5900</v>
      </c>
      <c r="AQ15" s="115">
        <v>242221</v>
      </c>
      <c r="AR15" s="115">
        <v>242221</v>
      </c>
      <c r="AS15" s="115">
        <v>242226</v>
      </c>
      <c r="AT15" s="115">
        <v>242226</v>
      </c>
      <c r="AU15" s="115">
        <v>242232</v>
      </c>
      <c r="AV15" s="15">
        <v>42000</v>
      </c>
      <c r="AW15" s="15">
        <v>5900</v>
      </c>
      <c r="AX15" s="71" t="s">
        <v>2549</v>
      </c>
    </row>
    <row r="16" spans="1:50" s="123" customFormat="1" ht="72" hidden="1" x14ac:dyDescent="0.2">
      <c r="A16" s="52" t="s">
        <v>9</v>
      </c>
      <c r="B16" s="52" t="s">
        <v>277</v>
      </c>
      <c r="C16" s="52" t="s">
        <v>276</v>
      </c>
      <c r="D16" s="52" t="s">
        <v>286</v>
      </c>
      <c r="E16" s="52" t="s">
        <v>310</v>
      </c>
      <c r="F16" s="121" t="s">
        <v>1589</v>
      </c>
      <c r="G16" s="52" t="s">
        <v>279</v>
      </c>
      <c r="H16" s="71" t="s">
        <v>270</v>
      </c>
      <c r="I16" s="71" t="s">
        <v>271</v>
      </c>
      <c r="J16" s="122">
        <v>58000</v>
      </c>
      <c r="K16" s="249" t="s">
        <v>137</v>
      </c>
      <c r="L16" s="248"/>
      <c r="M16" s="251"/>
      <c r="N16" s="19" t="s">
        <v>1159</v>
      </c>
      <c r="O16" s="36" t="s">
        <v>2513</v>
      </c>
      <c r="P16" s="36" t="s">
        <v>2514</v>
      </c>
      <c r="Q16" s="18" t="s">
        <v>2515</v>
      </c>
      <c r="R16" s="19" t="s">
        <v>39</v>
      </c>
      <c r="S16" s="19" t="s">
        <v>14</v>
      </c>
      <c r="T16" s="19" t="s">
        <v>2516</v>
      </c>
      <c r="U16" s="19"/>
      <c r="V16" s="36" t="s">
        <v>2517</v>
      </c>
      <c r="W16" s="16">
        <v>55000</v>
      </c>
      <c r="X16" s="18">
        <v>1</v>
      </c>
      <c r="Y16" s="36" t="s">
        <v>2518</v>
      </c>
      <c r="Z16" s="15">
        <f t="shared" ref="Z16:Z38" si="1">+W16</f>
        <v>55000</v>
      </c>
      <c r="AA16" s="36" t="s">
        <v>2519</v>
      </c>
      <c r="AB16" s="36"/>
      <c r="AC16" s="36"/>
      <c r="AD16" s="16">
        <f t="shared" ref="AD16:AD20" si="2">+Z16</f>
        <v>55000</v>
      </c>
      <c r="AE16" s="19" t="s">
        <v>2520</v>
      </c>
      <c r="AF16" s="52" t="s">
        <v>2520</v>
      </c>
      <c r="AG16" s="52" t="s">
        <v>3544</v>
      </c>
      <c r="AH16" s="52" t="s">
        <v>3476</v>
      </c>
      <c r="AI16" s="52" t="s">
        <v>2456</v>
      </c>
      <c r="AJ16" s="52"/>
      <c r="AK16" s="52" t="s">
        <v>1160</v>
      </c>
      <c r="AL16" s="52" t="s">
        <v>1571</v>
      </c>
      <c r="AM16" s="52" t="s">
        <v>3553</v>
      </c>
      <c r="AN16" s="250">
        <v>55000</v>
      </c>
      <c r="AO16" s="250"/>
      <c r="AP16" s="119">
        <f t="shared" si="0"/>
        <v>3000</v>
      </c>
      <c r="AQ16" s="18"/>
      <c r="AR16" s="18"/>
      <c r="AS16" s="18"/>
      <c r="AT16" s="18"/>
      <c r="AU16" s="18"/>
      <c r="AV16" s="18"/>
      <c r="AW16" s="18"/>
      <c r="AX16" s="71"/>
    </row>
    <row r="17" spans="1:50" s="123" customFormat="1" ht="72" hidden="1" x14ac:dyDescent="0.2">
      <c r="A17" s="52" t="s">
        <v>9</v>
      </c>
      <c r="B17" s="52" t="s">
        <v>277</v>
      </c>
      <c r="C17" s="52" t="s">
        <v>276</v>
      </c>
      <c r="D17" s="52" t="s">
        <v>286</v>
      </c>
      <c r="E17" s="52" t="s">
        <v>310</v>
      </c>
      <c r="F17" s="121" t="s">
        <v>1590</v>
      </c>
      <c r="G17" s="52" t="s">
        <v>280</v>
      </c>
      <c r="H17" s="71" t="s">
        <v>270</v>
      </c>
      <c r="I17" s="71" t="s">
        <v>281</v>
      </c>
      <c r="J17" s="122">
        <v>35200</v>
      </c>
      <c r="K17" s="249" t="s">
        <v>137</v>
      </c>
      <c r="L17" s="248"/>
      <c r="M17" s="251"/>
      <c r="N17" s="19" t="s">
        <v>1159</v>
      </c>
      <c r="O17" s="36" t="s">
        <v>2513</v>
      </c>
      <c r="P17" s="36" t="s">
        <v>2514</v>
      </c>
      <c r="Q17" s="18" t="s">
        <v>2515</v>
      </c>
      <c r="R17" s="19" t="s">
        <v>39</v>
      </c>
      <c r="S17" s="19" t="s">
        <v>14</v>
      </c>
      <c r="T17" s="19" t="s">
        <v>1240</v>
      </c>
      <c r="U17" s="19"/>
      <c r="V17" s="36" t="s">
        <v>2517</v>
      </c>
      <c r="W17" s="16">
        <v>34000</v>
      </c>
      <c r="X17" s="18">
        <v>1</v>
      </c>
      <c r="Y17" s="36" t="s">
        <v>2518</v>
      </c>
      <c r="Z17" s="15">
        <f t="shared" si="1"/>
        <v>34000</v>
      </c>
      <c r="AA17" s="36" t="s">
        <v>2519</v>
      </c>
      <c r="AB17" s="36"/>
      <c r="AC17" s="36"/>
      <c r="AD17" s="16">
        <f t="shared" si="2"/>
        <v>34000</v>
      </c>
      <c r="AE17" s="19" t="s">
        <v>2520</v>
      </c>
      <c r="AF17" s="52" t="s">
        <v>2520</v>
      </c>
      <c r="AG17" s="52" t="s">
        <v>3544</v>
      </c>
      <c r="AH17" s="52" t="s">
        <v>3476</v>
      </c>
      <c r="AI17" s="52" t="s">
        <v>2456</v>
      </c>
      <c r="AJ17" s="52"/>
      <c r="AK17" s="52" t="s">
        <v>1160</v>
      </c>
      <c r="AL17" s="52" t="s">
        <v>1571</v>
      </c>
      <c r="AM17" s="52" t="s">
        <v>3553</v>
      </c>
      <c r="AN17" s="250">
        <v>34000</v>
      </c>
      <c r="AO17" s="250"/>
      <c r="AP17" s="119">
        <f t="shared" si="0"/>
        <v>1200</v>
      </c>
      <c r="AQ17" s="18"/>
      <c r="AR17" s="18"/>
      <c r="AS17" s="18"/>
      <c r="AT17" s="18"/>
      <c r="AU17" s="18"/>
      <c r="AV17" s="18"/>
      <c r="AW17" s="18"/>
      <c r="AX17" s="71"/>
    </row>
    <row r="18" spans="1:50" s="123" customFormat="1" ht="72" hidden="1" x14ac:dyDescent="0.2">
      <c r="A18" s="52" t="s">
        <v>9</v>
      </c>
      <c r="B18" s="52" t="s">
        <v>277</v>
      </c>
      <c r="C18" s="52" t="s">
        <v>276</v>
      </c>
      <c r="D18" s="52" t="s">
        <v>286</v>
      </c>
      <c r="E18" s="52" t="s">
        <v>310</v>
      </c>
      <c r="F18" s="121" t="s">
        <v>1591</v>
      </c>
      <c r="G18" s="52" t="s">
        <v>282</v>
      </c>
      <c r="H18" s="71" t="s">
        <v>270</v>
      </c>
      <c r="I18" s="71" t="s">
        <v>274</v>
      </c>
      <c r="J18" s="122">
        <v>8700000</v>
      </c>
      <c r="K18" s="249" t="s">
        <v>137</v>
      </c>
      <c r="L18" s="248"/>
      <c r="M18" s="251"/>
      <c r="N18" s="19"/>
      <c r="O18" s="36"/>
      <c r="P18" s="36"/>
      <c r="Q18" s="18"/>
      <c r="R18" s="19"/>
      <c r="S18" s="19"/>
      <c r="T18" s="19"/>
      <c r="U18" s="19"/>
      <c r="V18" s="36"/>
      <c r="W18" s="16"/>
      <c r="X18" s="18"/>
      <c r="Y18" s="36"/>
      <c r="Z18" s="15">
        <f t="shared" si="1"/>
        <v>0</v>
      </c>
      <c r="AA18" s="36"/>
      <c r="AB18" s="36"/>
      <c r="AC18" s="36"/>
      <c r="AD18" s="16">
        <f t="shared" si="2"/>
        <v>0</v>
      </c>
      <c r="AE18" s="19" t="s">
        <v>1161</v>
      </c>
      <c r="AF18" s="52" t="s">
        <v>1161</v>
      </c>
      <c r="AG18" s="52" t="s">
        <v>3537</v>
      </c>
      <c r="AH18" s="52" t="s">
        <v>3451</v>
      </c>
      <c r="AI18" s="52" t="s">
        <v>3467</v>
      </c>
      <c r="AJ18" s="52"/>
      <c r="AK18" s="52" t="s">
        <v>1161</v>
      </c>
      <c r="AL18" s="52" t="s">
        <v>1568</v>
      </c>
      <c r="AM18" s="52" t="s">
        <v>3553</v>
      </c>
      <c r="AN18" s="250"/>
      <c r="AO18" s="250"/>
      <c r="AP18" s="119">
        <f t="shared" si="0"/>
        <v>8700000</v>
      </c>
      <c r="AQ18" s="18" t="s">
        <v>1162</v>
      </c>
      <c r="AR18" s="18" t="s">
        <v>1162</v>
      </c>
      <c r="AS18" s="18"/>
      <c r="AT18" s="18"/>
      <c r="AU18" s="18"/>
      <c r="AV18" s="18"/>
      <c r="AW18" s="18"/>
      <c r="AX18" s="71"/>
    </row>
    <row r="19" spans="1:50" s="123" customFormat="1" ht="72" hidden="1" x14ac:dyDescent="0.2">
      <c r="A19" s="52" t="s">
        <v>9</v>
      </c>
      <c r="B19" s="52" t="s">
        <v>277</v>
      </c>
      <c r="C19" s="52" t="s">
        <v>276</v>
      </c>
      <c r="D19" s="52" t="s">
        <v>286</v>
      </c>
      <c r="E19" s="52" t="s">
        <v>310</v>
      </c>
      <c r="F19" s="121" t="s">
        <v>1592</v>
      </c>
      <c r="G19" s="52" t="s">
        <v>283</v>
      </c>
      <c r="H19" s="71" t="s">
        <v>270</v>
      </c>
      <c r="I19" s="71" t="s">
        <v>274</v>
      </c>
      <c r="J19" s="122">
        <v>75000</v>
      </c>
      <c r="K19" s="249" t="s">
        <v>137</v>
      </c>
      <c r="L19" s="248"/>
      <c r="M19" s="251"/>
      <c r="N19" s="19" t="s">
        <v>1159</v>
      </c>
      <c r="O19" s="36" t="s">
        <v>2513</v>
      </c>
      <c r="P19" s="36" t="s">
        <v>2514</v>
      </c>
      <c r="Q19" s="18" t="s">
        <v>2515</v>
      </c>
      <c r="R19" s="19" t="s">
        <v>39</v>
      </c>
      <c r="S19" s="19" t="s">
        <v>14</v>
      </c>
      <c r="T19" s="19"/>
      <c r="U19" s="19"/>
      <c r="V19" s="36" t="s">
        <v>2517</v>
      </c>
      <c r="W19" s="16">
        <v>72000</v>
      </c>
      <c r="X19" s="18">
        <v>1</v>
      </c>
      <c r="Y19" s="36" t="s">
        <v>2518</v>
      </c>
      <c r="Z19" s="15">
        <f t="shared" si="1"/>
        <v>72000</v>
      </c>
      <c r="AA19" s="36" t="s">
        <v>2519</v>
      </c>
      <c r="AB19" s="36"/>
      <c r="AC19" s="36"/>
      <c r="AD19" s="16">
        <f t="shared" si="2"/>
        <v>72000</v>
      </c>
      <c r="AE19" s="19" t="s">
        <v>2520</v>
      </c>
      <c r="AF19" s="52" t="s">
        <v>2520</v>
      </c>
      <c r="AG19" s="52" t="s">
        <v>3544</v>
      </c>
      <c r="AH19" s="52" t="s">
        <v>3476</v>
      </c>
      <c r="AI19" s="52" t="s">
        <v>2456</v>
      </c>
      <c r="AJ19" s="52"/>
      <c r="AK19" s="52" t="s">
        <v>1160</v>
      </c>
      <c r="AL19" s="52" t="s">
        <v>1571</v>
      </c>
      <c r="AM19" s="52" t="s">
        <v>3553</v>
      </c>
      <c r="AN19" s="250">
        <v>72000</v>
      </c>
      <c r="AO19" s="250"/>
      <c r="AP19" s="119">
        <f t="shared" si="0"/>
        <v>3000</v>
      </c>
      <c r="AQ19" s="18"/>
      <c r="AR19" s="18"/>
      <c r="AS19" s="18"/>
      <c r="AT19" s="18"/>
      <c r="AU19" s="18"/>
      <c r="AV19" s="18"/>
      <c r="AW19" s="18"/>
      <c r="AX19" s="71"/>
    </row>
    <row r="20" spans="1:50" s="123" customFormat="1" ht="72" hidden="1" x14ac:dyDescent="0.2">
      <c r="A20" s="52" t="s">
        <v>9</v>
      </c>
      <c r="B20" s="52" t="s">
        <v>277</v>
      </c>
      <c r="C20" s="52" t="s">
        <v>276</v>
      </c>
      <c r="D20" s="52" t="s">
        <v>286</v>
      </c>
      <c r="E20" s="52" t="s">
        <v>310</v>
      </c>
      <c r="F20" s="121" t="s">
        <v>1593</v>
      </c>
      <c r="G20" s="52" t="s">
        <v>284</v>
      </c>
      <c r="H20" s="71" t="s">
        <v>270</v>
      </c>
      <c r="I20" s="71" t="s">
        <v>274</v>
      </c>
      <c r="J20" s="122">
        <v>1155800</v>
      </c>
      <c r="K20" s="249" t="s">
        <v>137</v>
      </c>
      <c r="L20" s="248"/>
      <c r="M20" s="251"/>
      <c r="N20" s="19" t="s">
        <v>1159</v>
      </c>
      <c r="O20" s="36" t="s">
        <v>2513</v>
      </c>
      <c r="P20" s="36" t="s">
        <v>2514</v>
      </c>
      <c r="Q20" s="18" t="s">
        <v>2515</v>
      </c>
      <c r="R20" s="19" t="s">
        <v>39</v>
      </c>
      <c r="S20" s="19" t="s">
        <v>14</v>
      </c>
      <c r="T20" s="19"/>
      <c r="U20" s="19"/>
      <c r="V20" s="36" t="s">
        <v>2517</v>
      </c>
      <c r="W20" s="16">
        <v>1049000</v>
      </c>
      <c r="X20" s="18">
        <v>1</v>
      </c>
      <c r="Y20" s="36" t="s">
        <v>2518</v>
      </c>
      <c r="Z20" s="15">
        <f t="shared" si="1"/>
        <v>1049000</v>
      </c>
      <c r="AA20" s="36" t="s">
        <v>2519</v>
      </c>
      <c r="AB20" s="36"/>
      <c r="AC20" s="36"/>
      <c r="AD20" s="16">
        <f t="shared" si="2"/>
        <v>1049000</v>
      </c>
      <c r="AE20" s="19" t="s">
        <v>2520</v>
      </c>
      <c r="AF20" s="52" t="s">
        <v>2520</v>
      </c>
      <c r="AG20" s="52" t="s">
        <v>3544</v>
      </c>
      <c r="AH20" s="52" t="s">
        <v>3476</v>
      </c>
      <c r="AI20" s="52" t="s">
        <v>2456</v>
      </c>
      <c r="AJ20" s="52"/>
      <c r="AK20" s="52" t="s">
        <v>1160</v>
      </c>
      <c r="AL20" s="52" t="s">
        <v>1571</v>
      </c>
      <c r="AM20" s="52" t="s">
        <v>3553</v>
      </c>
      <c r="AN20" s="250">
        <v>1049000</v>
      </c>
      <c r="AO20" s="250"/>
      <c r="AP20" s="119">
        <f t="shared" si="0"/>
        <v>106800</v>
      </c>
      <c r="AQ20" s="18"/>
      <c r="AR20" s="18"/>
      <c r="AS20" s="18"/>
      <c r="AT20" s="18"/>
      <c r="AU20" s="18"/>
      <c r="AV20" s="18"/>
      <c r="AW20" s="18"/>
      <c r="AX20" s="71"/>
    </row>
    <row r="21" spans="1:50" s="123" customFormat="1" ht="72" hidden="1" x14ac:dyDescent="0.2">
      <c r="A21" s="52" t="s">
        <v>9</v>
      </c>
      <c r="B21" s="52" t="s">
        <v>277</v>
      </c>
      <c r="C21" s="52" t="s">
        <v>276</v>
      </c>
      <c r="D21" s="52" t="s">
        <v>286</v>
      </c>
      <c r="E21" s="52" t="s">
        <v>310</v>
      </c>
      <c r="F21" s="121" t="s">
        <v>1594</v>
      </c>
      <c r="G21" s="52" t="s">
        <v>285</v>
      </c>
      <c r="H21" s="71" t="s">
        <v>270</v>
      </c>
      <c r="I21" s="71" t="s">
        <v>271</v>
      </c>
      <c r="J21" s="122">
        <v>12000</v>
      </c>
      <c r="K21" s="248"/>
      <c r="L21" s="248"/>
      <c r="M21" s="249" t="s">
        <v>137</v>
      </c>
      <c r="N21" s="19"/>
      <c r="O21" s="36" t="s">
        <v>2410</v>
      </c>
      <c r="P21" s="36" t="s">
        <v>2490</v>
      </c>
      <c r="Q21" s="18" t="s">
        <v>2402</v>
      </c>
      <c r="R21" s="18" t="s">
        <v>39</v>
      </c>
      <c r="S21" s="19" t="s">
        <v>60</v>
      </c>
      <c r="T21" s="18" t="s">
        <v>2411</v>
      </c>
      <c r="U21" s="18" t="s">
        <v>2413</v>
      </c>
      <c r="V21" s="115" t="s">
        <v>2492</v>
      </c>
      <c r="W21" s="16">
        <v>10400</v>
      </c>
      <c r="X21" s="18">
        <v>1</v>
      </c>
      <c r="Y21" s="36" t="s">
        <v>2493</v>
      </c>
      <c r="Z21" s="15">
        <v>10400</v>
      </c>
      <c r="AA21" s="36" t="s">
        <v>2512</v>
      </c>
      <c r="AB21" s="36" t="s">
        <v>2499</v>
      </c>
      <c r="AC21" s="36" t="s">
        <v>2499</v>
      </c>
      <c r="AD21" s="16">
        <v>10400</v>
      </c>
      <c r="AE21" s="19" t="s">
        <v>2500</v>
      </c>
      <c r="AF21" s="52" t="s">
        <v>2500</v>
      </c>
      <c r="AG21" s="52" t="s">
        <v>3544</v>
      </c>
      <c r="AH21" s="52" t="s">
        <v>2457</v>
      </c>
      <c r="AI21" s="52" t="s">
        <v>2457</v>
      </c>
      <c r="AJ21" s="52"/>
      <c r="AK21" s="52" t="s">
        <v>1158</v>
      </c>
      <c r="AL21" s="52" t="s">
        <v>1570</v>
      </c>
      <c r="AM21" s="52" t="s">
        <v>3552</v>
      </c>
      <c r="AN21" s="250"/>
      <c r="AO21" s="250">
        <v>10400</v>
      </c>
      <c r="AP21" s="119">
        <f t="shared" si="0"/>
        <v>1600</v>
      </c>
      <c r="AQ21" s="115">
        <v>242221</v>
      </c>
      <c r="AR21" s="115">
        <v>242221</v>
      </c>
      <c r="AS21" s="115">
        <v>242226</v>
      </c>
      <c r="AT21" s="115">
        <v>242226</v>
      </c>
      <c r="AU21" s="115">
        <v>242232</v>
      </c>
      <c r="AV21" s="15">
        <v>10400</v>
      </c>
      <c r="AW21" s="15">
        <v>1600</v>
      </c>
      <c r="AX21" s="71" t="s">
        <v>2549</v>
      </c>
    </row>
    <row r="22" spans="1:50" s="123" customFormat="1" ht="72" hidden="1" x14ac:dyDescent="0.2">
      <c r="A22" s="52" t="s">
        <v>9</v>
      </c>
      <c r="B22" s="52" t="s">
        <v>277</v>
      </c>
      <c r="C22" s="52" t="s">
        <v>276</v>
      </c>
      <c r="D22" s="52" t="s">
        <v>13</v>
      </c>
      <c r="E22" s="52" t="s">
        <v>310</v>
      </c>
      <c r="F22" s="121" t="s">
        <v>1595</v>
      </c>
      <c r="G22" s="52" t="s">
        <v>287</v>
      </c>
      <c r="H22" s="71" t="s">
        <v>270</v>
      </c>
      <c r="I22" s="71" t="s">
        <v>274</v>
      </c>
      <c r="J22" s="122">
        <v>565300</v>
      </c>
      <c r="K22" s="249" t="s">
        <v>137</v>
      </c>
      <c r="L22" s="248"/>
      <c r="M22" s="251"/>
      <c r="N22" s="19" t="s">
        <v>1159</v>
      </c>
      <c r="O22" s="36" t="s">
        <v>2513</v>
      </c>
      <c r="P22" s="36" t="s">
        <v>2514</v>
      </c>
      <c r="Q22" s="18" t="s">
        <v>2515</v>
      </c>
      <c r="R22" s="19" t="s">
        <v>39</v>
      </c>
      <c r="S22" s="19" t="s">
        <v>14</v>
      </c>
      <c r="T22" s="19" t="s">
        <v>1240</v>
      </c>
      <c r="U22" s="19"/>
      <c r="V22" s="36" t="s">
        <v>2517</v>
      </c>
      <c r="W22" s="16">
        <v>550000</v>
      </c>
      <c r="X22" s="18">
        <v>1</v>
      </c>
      <c r="Y22" s="36" t="s">
        <v>2518</v>
      </c>
      <c r="Z22" s="15">
        <f t="shared" si="1"/>
        <v>550000</v>
      </c>
      <c r="AA22" s="36" t="s">
        <v>2519</v>
      </c>
      <c r="AB22" s="36"/>
      <c r="AC22" s="36"/>
      <c r="AD22" s="16">
        <f t="shared" ref="AD22:AD26" si="3">+Z22</f>
        <v>550000</v>
      </c>
      <c r="AE22" s="19" t="s">
        <v>2520</v>
      </c>
      <c r="AF22" s="52" t="s">
        <v>2520</v>
      </c>
      <c r="AG22" s="52" t="s">
        <v>3544</v>
      </c>
      <c r="AH22" s="52" t="s">
        <v>3476</v>
      </c>
      <c r="AI22" s="52" t="s">
        <v>2456</v>
      </c>
      <c r="AJ22" s="52"/>
      <c r="AK22" s="52" t="s">
        <v>1160</v>
      </c>
      <c r="AL22" s="52" t="s">
        <v>1571</v>
      </c>
      <c r="AM22" s="52" t="s">
        <v>3553</v>
      </c>
      <c r="AN22" s="250">
        <v>550000</v>
      </c>
      <c r="AO22" s="250"/>
      <c r="AP22" s="119">
        <f t="shared" si="0"/>
        <v>15300</v>
      </c>
      <c r="AQ22" s="18"/>
      <c r="AR22" s="18"/>
      <c r="AS22" s="18"/>
      <c r="AT22" s="18"/>
      <c r="AU22" s="18"/>
      <c r="AV22" s="18"/>
      <c r="AW22" s="18"/>
      <c r="AX22" s="71"/>
    </row>
    <row r="23" spans="1:50" s="123" customFormat="1" ht="72" hidden="1" x14ac:dyDescent="0.2">
      <c r="A23" s="52" t="s">
        <v>9</v>
      </c>
      <c r="B23" s="52" t="s">
        <v>277</v>
      </c>
      <c r="C23" s="52" t="s">
        <v>276</v>
      </c>
      <c r="D23" s="52" t="s">
        <v>13</v>
      </c>
      <c r="E23" s="52" t="s">
        <v>310</v>
      </c>
      <c r="F23" s="121" t="s">
        <v>1596</v>
      </c>
      <c r="G23" s="52" t="s">
        <v>288</v>
      </c>
      <c r="H23" s="71" t="s">
        <v>270</v>
      </c>
      <c r="I23" s="71" t="s">
        <v>274</v>
      </c>
      <c r="J23" s="122">
        <v>2641400</v>
      </c>
      <c r="K23" s="249" t="s">
        <v>137</v>
      </c>
      <c r="L23" s="248"/>
      <c r="M23" s="251"/>
      <c r="N23" s="19"/>
      <c r="O23" s="36"/>
      <c r="P23" s="36"/>
      <c r="Q23" s="18"/>
      <c r="R23" s="19"/>
      <c r="S23" s="19"/>
      <c r="T23" s="19"/>
      <c r="U23" s="19"/>
      <c r="V23" s="36"/>
      <c r="W23" s="16"/>
      <c r="X23" s="18"/>
      <c r="Y23" s="36"/>
      <c r="Z23" s="15">
        <f t="shared" si="1"/>
        <v>0</v>
      </c>
      <c r="AA23" s="36"/>
      <c r="AB23" s="36"/>
      <c r="AC23" s="36"/>
      <c r="AD23" s="16">
        <f t="shared" si="3"/>
        <v>0</v>
      </c>
      <c r="AE23" s="19" t="s">
        <v>1161</v>
      </c>
      <c r="AF23" s="52" t="s">
        <v>1161</v>
      </c>
      <c r="AG23" s="52" t="s">
        <v>3537</v>
      </c>
      <c r="AH23" s="52" t="s">
        <v>3451</v>
      </c>
      <c r="AI23" s="52" t="s">
        <v>3467</v>
      </c>
      <c r="AJ23" s="52"/>
      <c r="AK23" s="52" t="s">
        <v>1161</v>
      </c>
      <c r="AL23" s="52" t="s">
        <v>1568</v>
      </c>
      <c r="AM23" s="52" t="s">
        <v>3553</v>
      </c>
      <c r="AN23" s="250"/>
      <c r="AO23" s="250"/>
      <c r="AP23" s="119">
        <f t="shared" si="0"/>
        <v>2641400</v>
      </c>
      <c r="AQ23" s="18" t="s">
        <v>1162</v>
      </c>
      <c r="AR23" s="18" t="s">
        <v>1162</v>
      </c>
      <c r="AS23" s="18"/>
      <c r="AT23" s="18"/>
      <c r="AU23" s="18"/>
      <c r="AV23" s="18"/>
      <c r="AW23" s="18"/>
      <c r="AX23" s="71"/>
    </row>
    <row r="24" spans="1:50" s="123" customFormat="1" ht="72" hidden="1" x14ac:dyDescent="0.2">
      <c r="A24" s="52" t="s">
        <v>9</v>
      </c>
      <c r="B24" s="52" t="s">
        <v>277</v>
      </c>
      <c r="C24" s="52" t="s">
        <v>276</v>
      </c>
      <c r="D24" s="52" t="s">
        <v>10</v>
      </c>
      <c r="E24" s="52" t="s">
        <v>311</v>
      </c>
      <c r="F24" s="121" t="s">
        <v>1597</v>
      </c>
      <c r="G24" s="52" t="s">
        <v>289</v>
      </c>
      <c r="H24" s="71" t="s">
        <v>270</v>
      </c>
      <c r="I24" s="71" t="s">
        <v>271</v>
      </c>
      <c r="J24" s="122">
        <v>23000</v>
      </c>
      <c r="K24" s="249" t="s">
        <v>137</v>
      </c>
      <c r="L24" s="248"/>
      <c r="M24" s="251"/>
      <c r="N24" s="19"/>
      <c r="O24" s="36" t="s">
        <v>2414</v>
      </c>
      <c r="P24" s="36" t="s">
        <v>2415</v>
      </c>
      <c r="Q24" s="18" t="s">
        <v>1163</v>
      </c>
      <c r="R24" s="19" t="s">
        <v>39</v>
      </c>
      <c r="S24" s="19" t="s">
        <v>14</v>
      </c>
      <c r="T24" s="19" t="s">
        <v>1164</v>
      </c>
      <c r="U24" s="19"/>
      <c r="V24" s="36" t="s">
        <v>2416</v>
      </c>
      <c r="W24" s="16">
        <v>21796</v>
      </c>
      <c r="X24" s="18">
        <v>1</v>
      </c>
      <c r="Y24" s="36" t="s">
        <v>2417</v>
      </c>
      <c r="Z24" s="15">
        <f t="shared" si="1"/>
        <v>21796</v>
      </c>
      <c r="AA24" s="36" t="s">
        <v>2521</v>
      </c>
      <c r="AB24" s="36" t="s">
        <v>2522</v>
      </c>
      <c r="AC24" s="36" t="s">
        <v>2523</v>
      </c>
      <c r="AD24" s="16">
        <f t="shared" si="3"/>
        <v>21796</v>
      </c>
      <c r="AE24" s="19" t="s">
        <v>2529</v>
      </c>
      <c r="AF24" s="52" t="s">
        <v>2524</v>
      </c>
      <c r="AG24" s="52" t="s">
        <v>3544</v>
      </c>
      <c r="AH24" s="52" t="s">
        <v>3475</v>
      </c>
      <c r="AI24" s="52" t="s">
        <v>2457</v>
      </c>
      <c r="AJ24" s="52"/>
      <c r="AK24" s="52" t="s">
        <v>1165</v>
      </c>
      <c r="AL24" s="52" t="s">
        <v>1570</v>
      </c>
      <c r="AM24" s="52" t="s">
        <v>3553</v>
      </c>
      <c r="AN24" s="250"/>
      <c r="AO24" s="250">
        <v>21796</v>
      </c>
      <c r="AP24" s="119">
        <f t="shared" si="0"/>
        <v>1204</v>
      </c>
      <c r="AQ24" s="18"/>
      <c r="AR24" s="18"/>
      <c r="AS24" s="18"/>
      <c r="AT24" s="18"/>
      <c r="AU24" s="18"/>
      <c r="AV24" s="18"/>
      <c r="AW24" s="18"/>
      <c r="AX24" s="71"/>
    </row>
    <row r="25" spans="1:50" s="123" customFormat="1" ht="72" hidden="1" x14ac:dyDescent="0.2">
      <c r="A25" s="52" t="s">
        <v>9</v>
      </c>
      <c r="B25" s="52" t="s">
        <v>277</v>
      </c>
      <c r="C25" s="52" t="s">
        <v>276</v>
      </c>
      <c r="D25" s="52" t="s">
        <v>10</v>
      </c>
      <c r="E25" s="52" t="s">
        <v>311</v>
      </c>
      <c r="F25" s="121" t="s">
        <v>2458</v>
      </c>
      <c r="G25" s="52" t="s">
        <v>290</v>
      </c>
      <c r="H25" s="71" t="s">
        <v>291</v>
      </c>
      <c r="I25" s="71" t="s">
        <v>271</v>
      </c>
      <c r="J25" s="122">
        <f>60000+930000</f>
        <v>990000</v>
      </c>
      <c r="K25" s="249" t="s">
        <v>137</v>
      </c>
      <c r="L25" s="248"/>
      <c r="M25" s="251"/>
      <c r="N25" s="19"/>
      <c r="O25" s="36" t="s">
        <v>2414</v>
      </c>
      <c r="P25" s="36" t="s">
        <v>2415</v>
      </c>
      <c r="Q25" s="18" t="s">
        <v>1163</v>
      </c>
      <c r="R25" s="19" t="s">
        <v>39</v>
      </c>
      <c r="S25" s="19" t="s">
        <v>14</v>
      </c>
      <c r="T25" s="19" t="s">
        <v>1166</v>
      </c>
      <c r="U25" s="19"/>
      <c r="V25" s="36" t="s">
        <v>2416</v>
      </c>
      <c r="W25" s="16">
        <v>956358</v>
      </c>
      <c r="X25" s="18">
        <v>1</v>
      </c>
      <c r="Y25" s="36" t="s">
        <v>2417</v>
      </c>
      <c r="Z25" s="15">
        <f t="shared" si="1"/>
        <v>956358</v>
      </c>
      <c r="AA25" s="36" t="s">
        <v>2521</v>
      </c>
      <c r="AB25" s="36" t="s">
        <v>2522</v>
      </c>
      <c r="AC25" s="36" t="s">
        <v>2523</v>
      </c>
      <c r="AD25" s="16">
        <f t="shared" si="3"/>
        <v>956358</v>
      </c>
      <c r="AE25" s="19" t="s">
        <v>2529</v>
      </c>
      <c r="AF25" s="52" t="s">
        <v>2524</v>
      </c>
      <c r="AG25" s="52" t="s">
        <v>3544</v>
      </c>
      <c r="AH25" s="52" t="s">
        <v>3475</v>
      </c>
      <c r="AI25" s="52" t="s">
        <v>2457</v>
      </c>
      <c r="AJ25" s="52"/>
      <c r="AK25" s="52" t="s">
        <v>1165</v>
      </c>
      <c r="AL25" s="52" t="s">
        <v>1570</v>
      </c>
      <c r="AM25" s="52" t="s">
        <v>3553</v>
      </c>
      <c r="AN25" s="250"/>
      <c r="AO25" s="250">
        <f>57960.95+898397.05</f>
        <v>956358</v>
      </c>
      <c r="AP25" s="119">
        <f t="shared" si="0"/>
        <v>33642</v>
      </c>
      <c r="AQ25" s="18"/>
      <c r="AR25" s="18"/>
      <c r="AS25" s="18"/>
      <c r="AT25" s="18"/>
      <c r="AU25" s="18"/>
      <c r="AV25" s="18"/>
      <c r="AW25" s="18"/>
      <c r="AX25" s="71"/>
    </row>
    <row r="26" spans="1:50" s="123" customFormat="1" ht="72" hidden="1" x14ac:dyDescent="0.2">
      <c r="A26" s="52" t="s">
        <v>9</v>
      </c>
      <c r="B26" s="52" t="s">
        <v>277</v>
      </c>
      <c r="C26" s="52" t="s">
        <v>276</v>
      </c>
      <c r="D26" s="52" t="s">
        <v>10</v>
      </c>
      <c r="E26" s="52" t="s">
        <v>311</v>
      </c>
      <c r="F26" s="121" t="s">
        <v>1598</v>
      </c>
      <c r="G26" s="52" t="s">
        <v>292</v>
      </c>
      <c r="H26" s="71" t="s">
        <v>269</v>
      </c>
      <c r="I26" s="71" t="s">
        <v>271</v>
      </c>
      <c r="J26" s="122">
        <v>34000</v>
      </c>
      <c r="K26" s="249" t="s">
        <v>137</v>
      </c>
      <c r="L26" s="248"/>
      <c r="M26" s="251"/>
      <c r="N26" s="19"/>
      <c r="O26" s="36" t="s">
        <v>2414</v>
      </c>
      <c r="P26" s="36" t="s">
        <v>2415</v>
      </c>
      <c r="Q26" s="18" t="s">
        <v>1163</v>
      </c>
      <c r="R26" s="19" t="s">
        <v>39</v>
      </c>
      <c r="S26" s="19" t="s">
        <v>14</v>
      </c>
      <c r="T26" s="19" t="s">
        <v>1166</v>
      </c>
      <c r="U26" s="19"/>
      <c r="V26" s="36" t="s">
        <v>2416</v>
      </c>
      <c r="W26" s="16">
        <v>33000</v>
      </c>
      <c r="X26" s="18">
        <v>1</v>
      </c>
      <c r="Y26" s="36" t="s">
        <v>2417</v>
      </c>
      <c r="Z26" s="15">
        <f t="shared" si="1"/>
        <v>33000</v>
      </c>
      <c r="AA26" s="36" t="s">
        <v>2521</v>
      </c>
      <c r="AB26" s="36" t="s">
        <v>2522</v>
      </c>
      <c r="AC26" s="36" t="s">
        <v>2523</v>
      </c>
      <c r="AD26" s="16">
        <f t="shared" si="3"/>
        <v>33000</v>
      </c>
      <c r="AE26" s="19" t="s">
        <v>2529</v>
      </c>
      <c r="AF26" s="52" t="s">
        <v>2524</v>
      </c>
      <c r="AG26" s="52" t="s">
        <v>3544</v>
      </c>
      <c r="AH26" s="52" t="s">
        <v>3475</v>
      </c>
      <c r="AI26" s="52" t="s">
        <v>2457</v>
      </c>
      <c r="AJ26" s="52"/>
      <c r="AK26" s="52" t="s">
        <v>1165</v>
      </c>
      <c r="AL26" s="52" t="s">
        <v>1570</v>
      </c>
      <c r="AM26" s="52" t="s">
        <v>3553</v>
      </c>
      <c r="AN26" s="250"/>
      <c r="AO26" s="250">
        <v>33000</v>
      </c>
      <c r="AP26" s="119">
        <f t="shared" si="0"/>
        <v>1000</v>
      </c>
      <c r="AQ26" s="18"/>
      <c r="AR26" s="18"/>
      <c r="AS26" s="18"/>
      <c r="AT26" s="18"/>
      <c r="AU26" s="18"/>
      <c r="AV26" s="18"/>
      <c r="AW26" s="18"/>
      <c r="AX26" s="71"/>
    </row>
    <row r="27" spans="1:50" s="123" customFormat="1" ht="72" hidden="1" x14ac:dyDescent="0.2">
      <c r="A27" s="52" t="s">
        <v>9</v>
      </c>
      <c r="B27" s="52" t="s">
        <v>277</v>
      </c>
      <c r="C27" s="52" t="s">
        <v>276</v>
      </c>
      <c r="D27" s="52" t="s">
        <v>10</v>
      </c>
      <c r="E27" s="52" t="s">
        <v>311</v>
      </c>
      <c r="F27" s="121" t="s">
        <v>1599</v>
      </c>
      <c r="G27" s="52" t="s">
        <v>293</v>
      </c>
      <c r="H27" s="71" t="s">
        <v>269</v>
      </c>
      <c r="I27" s="71" t="s">
        <v>271</v>
      </c>
      <c r="J27" s="122">
        <v>10000</v>
      </c>
      <c r="K27" s="249" t="s">
        <v>137</v>
      </c>
      <c r="L27" s="248"/>
      <c r="M27" s="251"/>
      <c r="N27" s="19"/>
      <c r="O27" s="36" t="s">
        <v>2525</v>
      </c>
      <c r="P27" s="36" t="s">
        <v>2415</v>
      </c>
      <c r="Q27" s="18" t="s">
        <v>1167</v>
      </c>
      <c r="R27" s="19" t="s">
        <v>39</v>
      </c>
      <c r="S27" s="19" t="s">
        <v>14</v>
      </c>
      <c r="T27" s="19" t="s">
        <v>1168</v>
      </c>
      <c r="U27" s="19"/>
      <c r="V27" s="36" t="s">
        <v>2526</v>
      </c>
      <c r="W27" s="16">
        <v>3424</v>
      </c>
      <c r="X27" s="18">
        <v>1</v>
      </c>
      <c r="Y27" s="36" t="s">
        <v>2415</v>
      </c>
      <c r="Z27" s="15">
        <f t="shared" si="1"/>
        <v>3424</v>
      </c>
      <c r="AA27" s="36" t="s">
        <v>2527</v>
      </c>
      <c r="AB27" s="36" t="s">
        <v>2415</v>
      </c>
      <c r="AC27" s="36" t="s">
        <v>2528</v>
      </c>
      <c r="AD27" s="16">
        <f>+Z27</f>
        <v>3424</v>
      </c>
      <c r="AE27" s="19" t="s">
        <v>2529</v>
      </c>
      <c r="AF27" s="52" t="s">
        <v>2529</v>
      </c>
      <c r="AG27" s="52" t="s">
        <v>3544</v>
      </c>
      <c r="AH27" s="52" t="s">
        <v>2457</v>
      </c>
      <c r="AI27" s="52" t="s">
        <v>2457</v>
      </c>
      <c r="AJ27" s="52"/>
      <c r="AK27" s="52" t="s">
        <v>1165</v>
      </c>
      <c r="AL27" s="52" t="s">
        <v>1570</v>
      </c>
      <c r="AM27" s="52" t="s">
        <v>3552</v>
      </c>
      <c r="AN27" s="250"/>
      <c r="AO27" s="250">
        <v>3424</v>
      </c>
      <c r="AP27" s="119">
        <f t="shared" si="0"/>
        <v>6576</v>
      </c>
      <c r="AQ27" s="18"/>
      <c r="AR27" s="18"/>
      <c r="AS27" s="18"/>
      <c r="AT27" s="18"/>
      <c r="AU27" s="18"/>
      <c r="AV27" s="18"/>
      <c r="AW27" s="18"/>
      <c r="AX27" s="71" t="s">
        <v>2524</v>
      </c>
    </row>
    <row r="28" spans="1:50" s="123" customFormat="1" ht="72" hidden="1" x14ac:dyDescent="0.2">
      <c r="A28" s="52" t="s">
        <v>9</v>
      </c>
      <c r="B28" s="52" t="s">
        <v>277</v>
      </c>
      <c r="C28" s="52" t="s">
        <v>276</v>
      </c>
      <c r="D28" s="52" t="s">
        <v>10</v>
      </c>
      <c r="E28" s="52" t="s">
        <v>311</v>
      </c>
      <c r="F28" s="121" t="s">
        <v>1600</v>
      </c>
      <c r="G28" s="52" t="s">
        <v>294</v>
      </c>
      <c r="H28" s="71" t="s">
        <v>270</v>
      </c>
      <c r="I28" s="71" t="s">
        <v>271</v>
      </c>
      <c r="J28" s="122">
        <v>7100</v>
      </c>
      <c r="K28" s="249" t="s">
        <v>137</v>
      </c>
      <c r="L28" s="248"/>
      <c r="M28" s="251"/>
      <c r="N28" s="19"/>
      <c r="O28" s="36" t="s">
        <v>2418</v>
      </c>
      <c r="P28" s="36" t="s">
        <v>2415</v>
      </c>
      <c r="Q28" s="18" t="s">
        <v>1169</v>
      </c>
      <c r="R28" s="19" t="s">
        <v>39</v>
      </c>
      <c r="S28" s="19" t="s">
        <v>14</v>
      </c>
      <c r="T28" s="19" t="s">
        <v>1170</v>
      </c>
      <c r="U28" s="19"/>
      <c r="V28" s="36" t="s">
        <v>2416</v>
      </c>
      <c r="W28" s="16">
        <v>6634</v>
      </c>
      <c r="X28" s="18">
        <v>1</v>
      </c>
      <c r="Y28" s="36" t="s">
        <v>2417</v>
      </c>
      <c r="Z28" s="15">
        <f t="shared" si="1"/>
        <v>6634</v>
      </c>
      <c r="AA28" s="36" t="s">
        <v>2530</v>
      </c>
      <c r="AB28" s="36"/>
      <c r="AC28" s="36"/>
      <c r="AD28" s="16">
        <f t="shared" ref="AD28:AD38" si="4">+Z28</f>
        <v>6634</v>
      </c>
      <c r="AE28" s="19" t="s">
        <v>2531</v>
      </c>
      <c r="AF28" s="52" t="s">
        <v>2531</v>
      </c>
      <c r="AG28" s="52" t="s">
        <v>3544</v>
      </c>
      <c r="AH28" s="52" t="s">
        <v>3476</v>
      </c>
      <c r="AI28" s="52" t="s">
        <v>2456</v>
      </c>
      <c r="AJ28" s="52"/>
      <c r="AK28" s="52" t="s">
        <v>1165</v>
      </c>
      <c r="AL28" s="52" t="s">
        <v>1570</v>
      </c>
      <c r="AM28" s="52" t="s">
        <v>3553</v>
      </c>
      <c r="AN28" s="250">
        <v>6634</v>
      </c>
      <c r="AO28" s="250"/>
      <c r="AP28" s="119">
        <f t="shared" si="0"/>
        <v>466</v>
      </c>
      <c r="AQ28" s="18"/>
      <c r="AR28" s="18"/>
      <c r="AS28" s="18"/>
      <c r="AT28" s="18"/>
      <c r="AU28" s="18"/>
      <c r="AV28" s="18"/>
      <c r="AW28" s="18"/>
      <c r="AX28" s="71"/>
    </row>
    <row r="29" spans="1:50" s="123" customFormat="1" ht="72" hidden="1" x14ac:dyDescent="0.2">
      <c r="A29" s="52" t="s">
        <v>9</v>
      </c>
      <c r="B29" s="52" t="s">
        <v>277</v>
      </c>
      <c r="C29" s="52" t="s">
        <v>276</v>
      </c>
      <c r="D29" s="52" t="s">
        <v>10</v>
      </c>
      <c r="E29" s="52" t="s">
        <v>311</v>
      </c>
      <c r="F29" s="121" t="s">
        <v>1601</v>
      </c>
      <c r="G29" s="52" t="s">
        <v>295</v>
      </c>
      <c r="H29" s="71" t="s">
        <v>270</v>
      </c>
      <c r="I29" s="71" t="s">
        <v>271</v>
      </c>
      <c r="J29" s="122">
        <v>2500</v>
      </c>
      <c r="K29" s="249" t="s">
        <v>137</v>
      </c>
      <c r="L29" s="248"/>
      <c r="M29" s="251"/>
      <c r="N29" s="19"/>
      <c r="O29" s="36" t="s">
        <v>2418</v>
      </c>
      <c r="P29" s="36" t="s">
        <v>2415</v>
      </c>
      <c r="Q29" s="18" t="s">
        <v>1169</v>
      </c>
      <c r="R29" s="19" t="s">
        <v>39</v>
      </c>
      <c r="S29" s="19" t="s">
        <v>14</v>
      </c>
      <c r="T29" s="19" t="s">
        <v>1171</v>
      </c>
      <c r="U29" s="19"/>
      <c r="V29" s="36" t="s">
        <v>2416</v>
      </c>
      <c r="W29" s="16">
        <v>1251.9000000000001</v>
      </c>
      <c r="X29" s="18">
        <v>1</v>
      </c>
      <c r="Y29" s="36" t="s">
        <v>2417</v>
      </c>
      <c r="Z29" s="15">
        <f t="shared" si="1"/>
        <v>1251.9000000000001</v>
      </c>
      <c r="AA29" s="36" t="s">
        <v>2530</v>
      </c>
      <c r="AB29" s="36"/>
      <c r="AC29" s="36"/>
      <c r="AD29" s="16">
        <f t="shared" si="4"/>
        <v>1251.9000000000001</v>
      </c>
      <c r="AE29" s="19" t="s">
        <v>2531</v>
      </c>
      <c r="AF29" s="52" t="s">
        <v>2531</v>
      </c>
      <c r="AG29" s="52" t="s">
        <v>3544</v>
      </c>
      <c r="AH29" s="52" t="s">
        <v>3476</v>
      </c>
      <c r="AI29" s="52" t="s">
        <v>2456</v>
      </c>
      <c r="AJ29" s="52"/>
      <c r="AK29" s="52" t="s">
        <v>1165</v>
      </c>
      <c r="AL29" s="52" t="s">
        <v>1570</v>
      </c>
      <c r="AM29" s="52" t="s">
        <v>3553</v>
      </c>
      <c r="AN29" s="250">
        <v>1251.9000000000001</v>
      </c>
      <c r="AO29" s="250"/>
      <c r="AP29" s="119">
        <f t="shared" si="0"/>
        <v>1248.0999999999999</v>
      </c>
      <c r="AQ29" s="18"/>
      <c r="AR29" s="18"/>
      <c r="AS29" s="18"/>
      <c r="AT29" s="18"/>
      <c r="AU29" s="18"/>
      <c r="AV29" s="18"/>
      <c r="AW29" s="18"/>
      <c r="AX29" s="71"/>
    </row>
    <row r="30" spans="1:50" s="123" customFormat="1" ht="72" hidden="1" x14ac:dyDescent="0.2">
      <c r="A30" s="52" t="s">
        <v>9</v>
      </c>
      <c r="B30" s="52" t="s">
        <v>277</v>
      </c>
      <c r="C30" s="52" t="s">
        <v>276</v>
      </c>
      <c r="D30" s="52" t="s">
        <v>10</v>
      </c>
      <c r="E30" s="52" t="s">
        <v>311</v>
      </c>
      <c r="F30" s="121" t="s">
        <v>1602</v>
      </c>
      <c r="G30" s="52" t="s">
        <v>296</v>
      </c>
      <c r="H30" s="71" t="s">
        <v>297</v>
      </c>
      <c r="I30" s="71" t="s">
        <v>271</v>
      </c>
      <c r="J30" s="122">
        <v>80000</v>
      </c>
      <c r="K30" s="249" t="s">
        <v>137</v>
      </c>
      <c r="L30" s="248"/>
      <c r="M30" s="251"/>
      <c r="N30" s="19"/>
      <c r="O30" s="36" t="s">
        <v>2418</v>
      </c>
      <c r="P30" s="36" t="s">
        <v>2415</v>
      </c>
      <c r="Q30" s="18" t="s">
        <v>1169</v>
      </c>
      <c r="R30" s="19" t="s">
        <v>39</v>
      </c>
      <c r="S30" s="19" t="s">
        <v>14</v>
      </c>
      <c r="T30" s="19" t="s">
        <v>1171</v>
      </c>
      <c r="U30" s="19"/>
      <c r="V30" s="36" t="s">
        <v>2416</v>
      </c>
      <c r="W30" s="16">
        <v>40060.800000000003</v>
      </c>
      <c r="X30" s="18">
        <v>1</v>
      </c>
      <c r="Y30" s="36" t="s">
        <v>2417</v>
      </c>
      <c r="Z30" s="15">
        <f t="shared" si="1"/>
        <v>40060.800000000003</v>
      </c>
      <c r="AA30" s="36" t="s">
        <v>2530</v>
      </c>
      <c r="AB30" s="36"/>
      <c r="AC30" s="36"/>
      <c r="AD30" s="16">
        <f t="shared" si="4"/>
        <v>40060.800000000003</v>
      </c>
      <c r="AE30" s="19" t="s">
        <v>2531</v>
      </c>
      <c r="AF30" s="52" t="s">
        <v>2531</v>
      </c>
      <c r="AG30" s="52" t="s">
        <v>3544</v>
      </c>
      <c r="AH30" s="52" t="s">
        <v>3476</v>
      </c>
      <c r="AI30" s="52" t="s">
        <v>2456</v>
      </c>
      <c r="AJ30" s="52"/>
      <c r="AK30" s="52" t="s">
        <v>1165</v>
      </c>
      <c r="AL30" s="52" t="s">
        <v>1570</v>
      </c>
      <c r="AM30" s="52" t="s">
        <v>3553</v>
      </c>
      <c r="AN30" s="250">
        <v>40060.800000000003</v>
      </c>
      <c r="AO30" s="250"/>
      <c r="AP30" s="119">
        <f t="shared" si="0"/>
        <v>39939.199999999997</v>
      </c>
      <c r="AQ30" s="18"/>
      <c r="AR30" s="18"/>
      <c r="AS30" s="18"/>
      <c r="AT30" s="18"/>
      <c r="AU30" s="18"/>
      <c r="AV30" s="18"/>
      <c r="AW30" s="18"/>
      <c r="AX30" s="71"/>
    </row>
    <row r="31" spans="1:50" s="123" customFormat="1" ht="108" hidden="1" x14ac:dyDescent="0.2">
      <c r="A31" s="52" t="s">
        <v>9</v>
      </c>
      <c r="B31" s="52" t="s">
        <v>277</v>
      </c>
      <c r="C31" s="52" t="s">
        <v>276</v>
      </c>
      <c r="D31" s="52" t="s">
        <v>10</v>
      </c>
      <c r="E31" s="52" t="s">
        <v>311</v>
      </c>
      <c r="F31" s="121" t="s">
        <v>1603</v>
      </c>
      <c r="G31" s="52" t="s">
        <v>298</v>
      </c>
      <c r="H31" s="71" t="s">
        <v>297</v>
      </c>
      <c r="I31" s="71" t="s">
        <v>274</v>
      </c>
      <c r="J31" s="122">
        <v>121600</v>
      </c>
      <c r="K31" s="249" t="s">
        <v>137</v>
      </c>
      <c r="L31" s="248"/>
      <c r="M31" s="251"/>
      <c r="N31" s="19"/>
      <c r="O31" s="36" t="s">
        <v>2532</v>
      </c>
      <c r="P31" s="36" t="s">
        <v>2415</v>
      </c>
      <c r="Q31" s="18" t="s">
        <v>1172</v>
      </c>
      <c r="R31" s="19" t="s">
        <v>12</v>
      </c>
      <c r="S31" s="19" t="s">
        <v>14</v>
      </c>
      <c r="T31" s="19" t="s">
        <v>1173</v>
      </c>
      <c r="U31" s="19"/>
      <c r="V31" s="36" t="s">
        <v>2526</v>
      </c>
      <c r="W31" s="16">
        <v>65432</v>
      </c>
      <c r="X31" s="18">
        <v>1</v>
      </c>
      <c r="Y31" s="36" t="s">
        <v>2528</v>
      </c>
      <c r="Z31" s="15">
        <f t="shared" si="1"/>
        <v>65432</v>
      </c>
      <c r="AA31" s="36" t="s">
        <v>2533</v>
      </c>
      <c r="AB31" s="36" t="s">
        <v>2528</v>
      </c>
      <c r="AC31" s="36" t="s">
        <v>2534</v>
      </c>
      <c r="AD31" s="16">
        <f t="shared" si="4"/>
        <v>65432</v>
      </c>
      <c r="AE31" s="19" t="s">
        <v>2529</v>
      </c>
      <c r="AF31" s="52" t="s">
        <v>2529</v>
      </c>
      <c r="AG31" s="52" t="s">
        <v>3544</v>
      </c>
      <c r="AH31" s="52" t="s">
        <v>2457</v>
      </c>
      <c r="AI31" s="52" t="s">
        <v>2457</v>
      </c>
      <c r="AJ31" s="52"/>
      <c r="AK31" s="52" t="s">
        <v>1165</v>
      </c>
      <c r="AL31" s="52" t="s">
        <v>1570</v>
      </c>
      <c r="AM31" s="52" t="s">
        <v>3552</v>
      </c>
      <c r="AN31" s="250"/>
      <c r="AO31" s="250">
        <v>65432</v>
      </c>
      <c r="AP31" s="119">
        <f t="shared" si="0"/>
        <v>56168</v>
      </c>
      <c r="AQ31" s="18"/>
      <c r="AR31" s="18"/>
      <c r="AS31" s="18"/>
      <c r="AT31" s="18"/>
      <c r="AU31" s="18"/>
      <c r="AV31" s="18"/>
      <c r="AW31" s="18"/>
      <c r="AX31" s="71" t="s">
        <v>2550</v>
      </c>
    </row>
    <row r="32" spans="1:50" s="123" customFormat="1" ht="72" hidden="1" x14ac:dyDescent="0.2">
      <c r="A32" s="52" t="s">
        <v>9</v>
      </c>
      <c r="B32" s="52" t="s">
        <v>277</v>
      </c>
      <c r="C32" s="52" t="s">
        <v>276</v>
      </c>
      <c r="D32" s="52" t="s">
        <v>10</v>
      </c>
      <c r="E32" s="52" t="s">
        <v>311</v>
      </c>
      <c r="F32" s="121" t="s">
        <v>1604</v>
      </c>
      <c r="G32" s="52" t="s">
        <v>299</v>
      </c>
      <c r="H32" s="71" t="s">
        <v>270</v>
      </c>
      <c r="I32" s="71" t="s">
        <v>300</v>
      </c>
      <c r="J32" s="122">
        <v>500000</v>
      </c>
      <c r="K32" s="249" t="s">
        <v>137</v>
      </c>
      <c r="L32" s="248"/>
      <c r="M32" s="251"/>
      <c r="N32" s="19"/>
      <c r="O32" s="36" t="s">
        <v>2535</v>
      </c>
      <c r="P32" s="36" t="s">
        <v>2536</v>
      </c>
      <c r="Q32" s="18" t="s">
        <v>1174</v>
      </c>
      <c r="R32" s="19" t="s">
        <v>39</v>
      </c>
      <c r="S32" s="19" t="s">
        <v>14</v>
      </c>
      <c r="T32" s="19"/>
      <c r="U32" s="19"/>
      <c r="V32" s="36" t="s">
        <v>2537</v>
      </c>
      <c r="W32" s="16">
        <v>370000</v>
      </c>
      <c r="X32" s="18">
        <v>1</v>
      </c>
      <c r="Y32" s="36" t="s">
        <v>2538</v>
      </c>
      <c r="Z32" s="15">
        <f t="shared" si="1"/>
        <v>370000</v>
      </c>
      <c r="AA32" s="36" t="s">
        <v>2539</v>
      </c>
      <c r="AB32" s="36"/>
      <c r="AC32" s="36"/>
      <c r="AD32" s="16">
        <f t="shared" si="4"/>
        <v>370000</v>
      </c>
      <c r="AE32" s="19" t="s">
        <v>2540</v>
      </c>
      <c r="AF32" s="52" t="s">
        <v>2540</v>
      </c>
      <c r="AG32" s="52" t="s">
        <v>3544</v>
      </c>
      <c r="AH32" s="52" t="s">
        <v>3462</v>
      </c>
      <c r="AI32" s="52" t="s">
        <v>2456</v>
      </c>
      <c r="AJ32" s="52"/>
      <c r="AK32" s="52" t="s">
        <v>1165</v>
      </c>
      <c r="AL32" s="52" t="s">
        <v>1570</v>
      </c>
      <c r="AM32" s="52" t="s">
        <v>3553</v>
      </c>
      <c r="AN32" s="250">
        <v>370000</v>
      </c>
      <c r="AO32" s="250"/>
      <c r="AP32" s="119">
        <f t="shared" si="0"/>
        <v>130000</v>
      </c>
      <c r="AQ32" s="18"/>
      <c r="AR32" s="18"/>
      <c r="AS32" s="18"/>
      <c r="AT32" s="18"/>
      <c r="AU32" s="18"/>
      <c r="AV32" s="18"/>
      <c r="AW32" s="18"/>
      <c r="AX32" s="71"/>
    </row>
    <row r="33" spans="1:50" s="123" customFormat="1" ht="72" hidden="1" x14ac:dyDescent="0.2">
      <c r="A33" s="52" t="s">
        <v>9</v>
      </c>
      <c r="B33" s="52" t="s">
        <v>277</v>
      </c>
      <c r="C33" s="52" t="s">
        <v>276</v>
      </c>
      <c r="D33" s="52" t="s">
        <v>10</v>
      </c>
      <c r="E33" s="52" t="s">
        <v>311</v>
      </c>
      <c r="F33" s="121" t="s">
        <v>1605</v>
      </c>
      <c r="G33" s="52" t="s">
        <v>301</v>
      </c>
      <c r="H33" s="71" t="s">
        <v>270</v>
      </c>
      <c r="I33" s="71" t="s">
        <v>300</v>
      </c>
      <c r="J33" s="122">
        <v>600000</v>
      </c>
      <c r="K33" s="249" t="s">
        <v>137</v>
      </c>
      <c r="L33" s="248"/>
      <c r="M33" s="251"/>
      <c r="N33" s="19"/>
      <c r="O33" s="36" t="s">
        <v>2541</v>
      </c>
      <c r="P33" s="36" t="s">
        <v>2536</v>
      </c>
      <c r="Q33" s="18" t="s">
        <v>1175</v>
      </c>
      <c r="R33" s="19" t="s">
        <v>39</v>
      </c>
      <c r="S33" s="19" t="s">
        <v>14</v>
      </c>
      <c r="T33" s="19"/>
      <c r="U33" s="19"/>
      <c r="V33" s="36" t="s">
        <v>2542</v>
      </c>
      <c r="W33" s="16">
        <v>552120</v>
      </c>
      <c r="X33" s="18">
        <v>1</v>
      </c>
      <c r="Y33" s="36" t="s">
        <v>2543</v>
      </c>
      <c r="Z33" s="15">
        <f t="shared" si="1"/>
        <v>552120</v>
      </c>
      <c r="AA33" s="36" t="s">
        <v>2544</v>
      </c>
      <c r="AB33" s="36"/>
      <c r="AC33" s="36"/>
      <c r="AD33" s="16">
        <f t="shared" si="4"/>
        <v>552120</v>
      </c>
      <c r="AE33" s="19" t="s">
        <v>2520</v>
      </c>
      <c r="AF33" s="52" t="s">
        <v>2520</v>
      </c>
      <c r="AG33" s="52" t="s">
        <v>3544</v>
      </c>
      <c r="AH33" s="52" t="s">
        <v>3476</v>
      </c>
      <c r="AI33" s="52" t="s">
        <v>2456</v>
      </c>
      <c r="AJ33" s="52"/>
      <c r="AK33" s="52" t="s">
        <v>1165</v>
      </c>
      <c r="AL33" s="52" t="s">
        <v>1570</v>
      </c>
      <c r="AM33" s="52" t="s">
        <v>3553</v>
      </c>
      <c r="AN33" s="250">
        <v>552120</v>
      </c>
      <c r="AO33" s="250"/>
      <c r="AP33" s="119">
        <f t="shared" si="0"/>
        <v>47880</v>
      </c>
      <c r="AQ33" s="18"/>
      <c r="AR33" s="18"/>
      <c r="AS33" s="18"/>
      <c r="AT33" s="18"/>
      <c r="AU33" s="18"/>
      <c r="AV33" s="18"/>
      <c r="AW33" s="18"/>
      <c r="AX33" s="71"/>
    </row>
    <row r="34" spans="1:50" s="123" customFormat="1" ht="72" hidden="1" x14ac:dyDescent="0.2">
      <c r="A34" s="52" t="s">
        <v>9</v>
      </c>
      <c r="B34" s="52" t="s">
        <v>277</v>
      </c>
      <c r="C34" s="52" t="s">
        <v>276</v>
      </c>
      <c r="D34" s="52" t="s">
        <v>10</v>
      </c>
      <c r="E34" s="52" t="s">
        <v>311</v>
      </c>
      <c r="F34" s="121" t="s">
        <v>1606</v>
      </c>
      <c r="G34" s="52" t="s">
        <v>302</v>
      </c>
      <c r="H34" s="71" t="s">
        <v>303</v>
      </c>
      <c r="I34" s="71" t="s">
        <v>271</v>
      </c>
      <c r="J34" s="122">
        <v>210000</v>
      </c>
      <c r="K34" s="249" t="s">
        <v>137</v>
      </c>
      <c r="L34" s="248"/>
      <c r="M34" s="251"/>
      <c r="N34" s="19"/>
      <c r="O34" s="36" t="s">
        <v>2418</v>
      </c>
      <c r="P34" s="36" t="s">
        <v>2415</v>
      </c>
      <c r="Q34" s="18" t="s">
        <v>1169</v>
      </c>
      <c r="R34" s="19" t="s">
        <v>39</v>
      </c>
      <c r="S34" s="19" t="s">
        <v>14</v>
      </c>
      <c r="T34" s="19" t="s">
        <v>1176</v>
      </c>
      <c r="U34" s="19"/>
      <c r="V34" s="36" t="s">
        <v>2416</v>
      </c>
      <c r="W34" s="16">
        <v>79180</v>
      </c>
      <c r="X34" s="18">
        <v>1</v>
      </c>
      <c r="Y34" s="36" t="s">
        <v>2417</v>
      </c>
      <c r="Z34" s="15">
        <f t="shared" si="1"/>
        <v>79180</v>
      </c>
      <c r="AA34" s="36" t="s">
        <v>2530</v>
      </c>
      <c r="AB34" s="36"/>
      <c r="AC34" s="36"/>
      <c r="AD34" s="16">
        <f t="shared" si="4"/>
        <v>79180</v>
      </c>
      <c r="AE34" s="19" t="s">
        <v>2531</v>
      </c>
      <c r="AF34" s="52" t="s">
        <v>2531</v>
      </c>
      <c r="AG34" s="52" t="s">
        <v>3544</v>
      </c>
      <c r="AH34" s="52" t="s">
        <v>3476</v>
      </c>
      <c r="AI34" s="52" t="s">
        <v>2456</v>
      </c>
      <c r="AJ34" s="52"/>
      <c r="AK34" s="52" t="s">
        <v>1165</v>
      </c>
      <c r="AL34" s="52" t="s">
        <v>1570</v>
      </c>
      <c r="AM34" s="52" t="s">
        <v>3553</v>
      </c>
      <c r="AN34" s="250">
        <v>79180</v>
      </c>
      <c r="AO34" s="250"/>
      <c r="AP34" s="119">
        <f t="shared" si="0"/>
        <v>130820</v>
      </c>
      <c r="AQ34" s="18"/>
      <c r="AR34" s="18"/>
      <c r="AS34" s="18"/>
      <c r="AT34" s="18"/>
      <c r="AU34" s="18"/>
      <c r="AV34" s="18"/>
      <c r="AW34" s="18"/>
      <c r="AX34" s="71"/>
    </row>
    <row r="35" spans="1:50" s="123" customFormat="1" ht="90" hidden="1" x14ac:dyDescent="0.2">
      <c r="A35" s="52" t="s">
        <v>9</v>
      </c>
      <c r="B35" s="52" t="s">
        <v>277</v>
      </c>
      <c r="C35" s="52" t="s">
        <v>276</v>
      </c>
      <c r="D35" s="52" t="s">
        <v>10</v>
      </c>
      <c r="E35" s="52" t="s">
        <v>311</v>
      </c>
      <c r="F35" s="121" t="s">
        <v>1607</v>
      </c>
      <c r="G35" s="52" t="s">
        <v>304</v>
      </c>
      <c r="H35" s="71" t="s">
        <v>305</v>
      </c>
      <c r="I35" s="71" t="s">
        <v>271</v>
      </c>
      <c r="J35" s="122">
        <v>4968000</v>
      </c>
      <c r="K35" s="249" t="s">
        <v>137</v>
      </c>
      <c r="L35" s="248"/>
      <c r="M35" s="251"/>
      <c r="N35" s="19" t="s">
        <v>1177</v>
      </c>
      <c r="O35" s="36"/>
      <c r="P35" s="36"/>
      <c r="Q35" s="18" t="s">
        <v>1163</v>
      </c>
      <c r="R35" s="19" t="s">
        <v>39</v>
      </c>
      <c r="S35" s="19" t="s">
        <v>14</v>
      </c>
      <c r="T35" s="19" t="s">
        <v>2545</v>
      </c>
      <c r="U35" s="19" t="s">
        <v>2546</v>
      </c>
      <c r="V35" s="18"/>
      <c r="W35" s="16">
        <v>3890900</v>
      </c>
      <c r="X35" s="18">
        <v>1</v>
      </c>
      <c r="Y35" s="36"/>
      <c r="Z35" s="15">
        <f t="shared" si="1"/>
        <v>3890900</v>
      </c>
      <c r="AA35" s="18"/>
      <c r="AB35" s="36"/>
      <c r="AC35" s="36"/>
      <c r="AD35" s="16">
        <f t="shared" si="4"/>
        <v>3890900</v>
      </c>
      <c r="AE35" s="19" t="s">
        <v>2547</v>
      </c>
      <c r="AF35" s="52" t="s">
        <v>2547</v>
      </c>
      <c r="AG35" s="52" t="s">
        <v>3540</v>
      </c>
      <c r="AH35" s="52" t="s">
        <v>3464</v>
      </c>
      <c r="AI35" s="52" t="s">
        <v>3467</v>
      </c>
      <c r="AJ35" s="52"/>
      <c r="AK35" s="52" t="s">
        <v>1178</v>
      </c>
      <c r="AL35" s="52" t="s">
        <v>1571</v>
      </c>
      <c r="AM35" s="52" t="s">
        <v>3553</v>
      </c>
      <c r="AN35" s="250"/>
      <c r="AO35" s="250"/>
      <c r="AP35" s="119">
        <f t="shared" si="0"/>
        <v>4968000</v>
      </c>
      <c r="AQ35" s="18"/>
      <c r="AR35" s="18"/>
      <c r="AS35" s="18"/>
      <c r="AT35" s="18"/>
      <c r="AU35" s="18"/>
      <c r="AV35" s="18"/>
      <c r="AW35" s="18"/>
      <c r="AX35" s="71"/>
    </row>
    <row r="36" spans="1:50" s="123" customFormat="1" ht="72" hidden="1" x14ac:dyDescent="0.2">
      <c r="A36" s="52" t="s">
        <v>9</v>
      </c>
      <c r="B36" s="52" t="s">
        <v>277</v>
      </c>
      <c r="C36" s="52" t="s">
        <v>276</v>
      </c>
      <c r="D36" s="52" t="s">
        <v>10</v>
      </c>
      <c r="E36" s="52" t="s">
        <v>311</v>
      </c>
      <c r="F36" s="121" t="s">
        <v>1608</v>
      </c>
      <c r="G36" s="52" t="s">
        <v>306</v>
      </c>
      <c r="H36" s="71" t="s">
        <v>267</v>
      </c>
      <c r="I36" s="71" t="s">
        <v>268</v>
      </c>
      <c r="J36" s="122">
        <v>12900</v>
      </c>
      <c r="K36" s="249" t="s">
        <v>137</v>
      </c>
      <c r="L36" s="248"/>
      <c r="M36" s="251"/>
      <c r="N36" s="19"/>
      <c r="O36" s="36" t="s">
        <v>2418</v>
      </c>
      <c r="P36" s="36" t="s">
        <v>2415</v>
      </c>
      <c r="Q36" s="18" t="s">
        <v>1169</v>
      </c>
      <c r="R36" s="19" t="s">
        <v>39</v>
      </c>
      <c r="S36" s="19" t="s">
        <v>14</v>
      </c>
      <c r="T36" s="19" t="s">
        <v>1179</v>
      </c>
      <c r="U36" s="19"/>
      <c r="V36" s="36" t="s">
        <v>2416</v>
      </c>
      <c r="W36" s="16">
        <v>10272</v>
      </c>
      <c r="X36" s="18">
        <v>1</v>
      </c>
      <c r="Y36" s="36" t="s">
        <v>2417</v>
      </c>
      <c r="Z36" s="15">
        <f t="shared" si="1"/>
        <v>10272</v>
      </c>
      <c r="AA36" s="36" t="s">
        <v>2530</v>
      </c>
      <c r="AB36" s="36"/>
      <c r="AC36" s="36"/>
      <c r="AD36" s="16">
        <f t="shared" si="4"/>
        <v>10272</v>
      </c>
      <c r="AE36" s="19" t="s">
        <v>2531</v>
      </c>
      <c r="AF36" s="52" t="s">
        <v>2531</v>
      </c>
      <c r="AG36" s="52" t="s">
        <v>3544</v>
      </c>
      <c r="AH36" s="52" t="s">
        <v>3476</v>
      </c>
      <c r="AI36" s="52" t="s">
        <v>2456</v>
      </c>
      <c r="AJ36" s="52"/>
      <c r="AK36" s="52" t="s">
        <v>1165</v>
      </c>
      <c r="AL36" s="52" t="s">
        <v>1570</v>
      </c>
      <c r="AM36" s="52" t="s">
        <v>3553</v>
      </c>
      <c r="AN36" s="250">
        <v>10272</v>
      </c>
      <c r="AO36" s="250"/>
      <c r="AP36" s="119">
        <f t="shared" si="0"/>
        <v>2628</v>
      </c>
      <c r="AQ36" s="18"/>
      <c r="AR36" s="18"/>
      <c r="AS36" s="18"/>
      <c r="AT36" s="18"/>
      <c r="AU36" s="18"/>
      <c r="AV36" s="18"/>
      <c r="AW36" s="18"/>
      <c r="AX36" s="71"/>
    </row>
    <row r="37" spans="1:50" s="123" customFormat="1" ht="72" hidden="1" x14ac:dyDescent="0.2">
      <c r="A37" s="52" t="s">
        <v>9</v>
      </c>
      <c r="B37" s="52" t="s">
        <v>277</v>
      </c>
      <c r="C37" s="52" t="s">
        <v>276</v>
      </c>
      <c r="D37" s="52" t="s">
        <v>10</v>
      </c>
      <c r="E37" s="52" t="s">
        <v>311</v>
      </c>
      <c r="F37" s="121" t="s">
        <v>1609</v>
      </c>
      <c r="G37" s="52" t="s">
        <v>307</v>
      </c>
      <c r="H37" s="71" t="s">
        <v>267</v>
      </c>
      <c r="I37" s="71" t="s">
        <v>268</v>
      </c>
      <c r="J37" s="122">
        <v>12000</v>
      </c>
      <c r="K37" s="249" t="s">
        <v>137</v>
      </c>
      <c r="L37" s="248"/>
      <c r="M37" s="251"/>
      <c r="N37" s="19"/>
      <c r="O37" s="36" t="s">
        <v>2414</v>
      </c>
      <c r="P37" s="36" t="s">
        <v>2415</v>
      </c>
      <c r="Q37" s="18" t="s">
        <v>1163</v>
      </c>
      <c r="R37" s="19" t="s">
        <v>39</v>
      </c>
      <c r="S37" s="19" t="s">
        <v>14</v>
      </c>
      <c r="T37" s="19" t="s">
        <v>1179</v>
      </c>
      <c r="U37" s="19"/>
      <c r="V37" s="36" t="s">
        <v>2416</v>
      </c>
      <c r="W37" s="16">
        <v>10786</v>
      </c>
      <c r="X37" s="18">
        <v>1</v>
      </c>
      <c r="Y37" s="36" t="s">
        <v>2417</v>
      </c>
      <c r="Z37" s="15">
        <f t="shared" si="1"/>
        <v>10786</v>
      </c>
      <c r="AA37" s="36" t="s">
        <v>2521</v>
      </c>
      <c r="AB37" s="36" t="s">
        <v>2522</v>
      </c>
      <c r="AC37" s="36" t="s">
        <v>2523</v>
      </c>
      <c r="AD37" s="16">
        <f t="shared" si="4"/>
        <v>10786</v>
      </c>
      <c r="AE37" s="19" t="s">
        <v>2529</v>
      </c>
      <c r="AF37" s="52" t="s">
        <v>2531</v>
      </c>
      <c r="AG37" s="52" t="s">
        <v>3544</v>
      </c>
      <c r="AH37" s="52" t="s">
        <v>3476</v>
      </c>
      <c r="AI37" s="52" t="s">
        <v>2457</v>
      </c>
      <c r="AJ37" s="52"/>
      <c r="AK37" s="52" t="s">
        <v>1165</v>
      </c>
      <c r="AL37" s="52" t="s">
        <v>1570</v>
      </c>
      <c r="AM37" s="52" t="s">
        <v>3553</v>
      </c>
      <c r="AN37" s="250"/>
      <c r="AO37" s="250">
        <v>10786</v>
      </c>
      <c r="AP37" s="119">
        <f t="shared" si="0"/>
        <v>1214</v>
      </c>
      <c r="AQ37" s="18"/>
      <c r="AR37" s="18"/>
      <c r="AS37" s="18"/>
      <c r="AT37" s="18"/>
      <c r="AU37" s="18"/>
      <c r="AV37" s="18"/>
      <c r="AW37" s="18"/>
      <c r="AX37" s="71"/>
    </row>
    <row r="38" spans="1:50" s="123" customFormat="1" ht="72" hidden="1" x14ac:dyDescent="0.2">
      <c r="A38" s="52" t="s">
        <v>9</v>
      </c>
      <c r="B38" s="52" t="s">
        <v>277</v>
      </c>
      <c r="C38" s="52" t="s">
        <v>276</v>
      </c>
      <c r="D38" s="52" t="s">
        <v>10</v>
      </c>
      <c r="E38" s="52" t="s">
        <v>311</v>
      </c>
      <c r="F38" s="121" t="s">
        <v>1610</v>
      </c>
      <c r="G38" s="52" t="s">
        <v>308</v>
      </c>
      <c r="H38" s="71" t="s">
        <v>270</v>
      </c>
      <c r="I38" s="71" t="s">
        <v>271</v>
      </c>
      <c r="J38" s="122">
        <v>4000</v>
      </c>
      <c r="K38" s="249" t="s">
        <v>137</v>
      </c>
      <c r="L38" s="248"/>
      <c r="M38" s="251"/>
      <c r="N38" s="19"/>
      <c r="O38" s="36" t="s">
        <v>2418</v>
      </c>
      <c r="P38" s="36" t="s">
        <v>2415</v>
      </c>
      <c r="Q38" s="18" t="s">
        <v>1169</v>
      </c>
      <c r="R38" s="19" t="s">
        <v>39</v>
      </c>
      <c r="S38" s="19" t="s">
        <v>14</v>
      </c>
      <c r="T38" s="19" t="s">
        <v>1179</v>
      </c>
      <c r="U38" s="19"/>
      <c r="V38" s="36" t="s">
        <v>2416</v>
      </c>
      <c r="W38" s="16">
        <v>3049.5</v>
      </c>
      <c r="X38" s="18">
        <v>1</v>
      </c>
      <c r="Y38" s="36" t="s">
        <v>2417</v>
      </c>
      <c r="Z38" s="15">
        <f t="shared" si="1"/>
        <v>3049.5</v>
      </c>
      <c r="AA38" s="36" t="s">
        <v>2530</v>
      </c>
      <c r="AB38" s="36"/>
      <c r="AC38" s="36"/>
      <c r="AD38" s="16">
        <f t="shared" si="4"/>
        <v>3049.5</v>
      </c>
      <c r="AE38" s="19" t="s">
        <v>2531</v>
      </c>
      <c r="AF38" s="52" t="s">
        <v>2531</v>
      </c>
      <c r="AG38" s="52" t="s">
        <v>3544</v>
      </c>
      <c r="AH38" s="52" t="s">
        <v>3476</v>
      </c>
      <c r="AI38" s="52" t="s">
        <v>2456</v>
      </c>
      <c r="AJ38" s="52"/>
      <c r="AK38" s="52" t="s">
        <v>1165</v>
      </c>
      <c r="AL38" s="52" t="s">
        <v>1570</v>
      </c>
      <c r="AM38" s="52" t="s">
        <v>3553</v>
      </c>
      <c r="AN38" s="250">
        <v>3049.5</v>
      </c>
      <c r="AO38" s="250"/>
      <c r="AP38" s="119">
        <f t="shared" si="0"/>
        <v>950.5</v>
      </c>
      <c r="AQ38" s="18"/>
      <c r="AR38" s="18"/>
      <c r="AS38" s="18"/>
      <c r="AT38" s="18"/>
      <c r="AU38" s="18"/>
      <c r="AV38" s="18"/>
      <c r="AW38" s="18"/>
      <c r="AX38" s="71"/>
    </row>
    <row r="39" spans="1:50" s="123" customFormat="1" ht="90" hidden="1" x14ac:dyDescent="0.2">
      <c r="A39" s="52" t="s">
        <v>40</v>
      </c>
      <c r="B39" s="52" t="s">
        <v>277</v>
      </c>
      <c r="C39" s="52" t="s">
        <v>276</v>
      </c>
      <c r="D39" s="52" t="s">
        <v>11</v>
      </c>
      <c r="E39" s="52" t="s">
        <v>310</v>
      </c>
      <c r="F39" s="121" t="s">
        <v>1611</v>
      </c>
      <c r="G39" s="52" t="s">
        <v>312</v>
      </c>
      <c r="H39" s="71" t="s">
        <v>270</v>
      </c>
      <c r="I39" s="71" t="s">
        <v>271</v>
      </c>
      <c r="J39" s="122">
        <v>20600</v>
      </c>
      <c r="K39" s="71"/>
      <c r="L39" s="71"/>
      <c r="M39" s="249" t="s">
        <v>137</v>
      </c>
      <c r="N39" s="37" t="s">
        <v>1180</v>
      </c>
      <c r="O39" s="36" t="s">
        <v>2552</v>
      </c>
      <c r="P39" s="132" t="s">
        <v>2553</v>
      </c>
      <c r="Q39" s="18" t="s">
        <v>1181</v>
      </c>
      <c r="R39" s="19" t="s">
        <v>12</v>
      </c>
      <c r="S39" s="18" t="s">
        <v>85</v>
      </c>
      <c r="T39" s="18" t="s">
        <v>2395</v>
      </c>
      <c r="U39" s="18" t="s">
        <v>2395</v>
      </c>
      <c r="V39" s="132" t="s">
        <v>2554</v>
      </c>
      <c r="W39" s="16">
        <v>20000</v>
      </c>
      <c r="X39" s="18" t="s">
        <v>1182</v>
      </c>
      <c r="Y39" s="132" t="s">
        <v>2555</v>
      </c>
      <c r="Z39" s="16">
        <v>20000</v>
      </c>
      <c r="AA39" s="36" t="s">
        <v>2556</v>
      </c>
      <c r="AB39" s="36"/>
      <c r="AC39" s="36"/>
      <c r="AD39" s="16"/>
      <c r="AE39" s="19" t="s">
        <v>2557</v>
      </c>
      <c r="AF39" s="52" t="s">
        <v>2557</v>
      </c>
      <c r="AG39" s="52" t="s">
        <v>3544</v>
      </c>
      <c r="AH39" s="52" t="s">
        <v>3476</v>
      </c>
      <c r="AI39" s="52" t="s">
        <v>2456</v>
      </c>
      <c r="AJ39" s="52"/>
      <c r="AK39" s="52" t="s">
        <v>1183</v>
      </c>
      <c r="AL39" s="52" t="s">
        <v>1570</v>
      </c>
      <c r="AM39" s="52" t="s">
        <v>3553</v>
      </c>
      <c r="AN39" s="250">
        <v>20000</v>
      </c>
      <c r="AO39" s="250"/>
      <c r="AP39" s="119">
        <f t="shared" si="0"/>
        <v>600</v>
      </c>
      <c r="AQ39" s="38" t="s">
        <v>1184</v>
      </c>
      <c r="AR39" s="38" t="s">
        <v>1185</v>
      </c>
      <c r="AS39" s="38" t="s">
        <v>1186</v>
      </c>
      <c r="AT39" s="38" t="s">
        <v>1186</v>
      </c>
      <c r="AU39" s="38" t="s">
        <v>1187</v>
      </c>
      <c r="AV39" s="16">
        <v>20000</v>
      </c>
      <c r="AW39" s="39" t="e">
        <f>R39-AV39</f>
        <v>#VALUE!</v>
      </c>
      <c r="AX39" s="18"/>
    </row>
    <row r="40" spans="1:50" s="123" customFormat="1" ht="90" hidden="1" x14ac:dyDescent="0.2">
      <c r="A40" s="52" t="s">
        <v>40</v>
      </c>
      <c r="B40" s="52" t="s">
        <v>277</v>
      </c>
      <c r="C40" s="52" t="s">
        <v>276</v>
      </c>
      <c r="D40" s="52" t="s">
        <v>11</v>
      </c>
      <c r="E40" s="52" t="s">
        <v>310</v>
      </c>
      <c r="F40" s="121" t="s">
        <v>1612</v>
      </c>
      <c r="G40" s="52" t="s">
        <v>313</v>
      </c>
      <c r="H40" s="71" t="s">
        <v>270</v>
      </c>
      <c r="I40" s="71" t="s">
        <v>271</v>
      </c>
      <c r="J40" s="122">
        <v>14000</v>
      </c>
      <c r="K40" s="71"/>
      <c r="L40" s="71"/>
      <c r="M40" s="249" t="s">
        <v>137</v>
      </c>
      <c r="N40" s="37" t="s">
        <v>1180</v>
      </c>
      <c r="O40" s="36" t="s">
        <v>2552</v>
      </c>
      <c r="P40" s="132" t="s">
        <v>2553</v>
      </c>
      <c r="Q40" s="18" t="s">
        <v>1181</v>
      </c>
      <c r="R40" s="19" t="s">
        <v>12</v>
      </c>
      <c r="S40" s="18" t="s">
        <v>85</v>
      </c>
      <c r="T40" s="18" t="s">
        <v>2395</v>
      </c>
      <c r="U40" s="18" t="s">
        <v>2395</v>
      </c>
      <c r="V40" s="132" t="s">
        <v>2554</v>
      </c>
      <c r="W40" s="16">
        <v>140000</v>
      </c>
      <c r="X40" s="18" t="s">
        <v>1182</v>
      </c>
      <c r="Y40" s="132" t="s">
        <v>2555</v>
      </c>
      <c r="Z40" s="16">
        <v>14000</v>
      </c>
      <c r="AA40" s="36" t="s">
        <v>2556</v>
      </c>
      <c r="AB40" s="36"/>
      <c r="AC40" s="36"/>
      <c r="AD40" s="16"/>
      <c r="AE40" s="19" t="s">
        <v>2557</v>
      </c>
      <c r="AF40" s="52" t="s">
        <v>2557</v>
      </c>
      <c r="AG40" s="52" t="s">
        <v>3544</v>
      </c>
      <c r="AH40" s="52" t="s">
        <v>3476</v>
      </c>
      <c r="AI40" s="52" t="s">
        <v>2456</v>
      </c>
      <c r="AJ40" s="52"/>
      <c r="AK40" s="52" t="s">
        <v>1183</v>
      </c>
      <c r="AL40" s="52" t="s">
        <v>1570</v>
      </c>
      <c r="AM40" s="52" t="s">
        <v>3553</v>
      </c>
      <c r="AN40" s="250">
        <v>14000</v>
      </c>
      <c r="AO40" s="250"/>
      <c r="AP40" s="119">
        <f t="shared" si="0"/>
        <v>0</v>
      </c>
      <c r="AQ40" s="38" t="s">
        <v>1184</v>
      </c>
      <c r="AR40" s="38" t="s">
        <v>1185</v>
      </c>
      <c r="AS40" s="38" t="s">
        <v>1186</v>
      </c>
      <c r="AT40" s="38" t="s">
        <v>1186</v>
      </c>
      <c r="AU40" s="38" t="s">
        <v>1187</v>
      </c>
      <c r="AV40" s="16">
        <v>14000</v>
      </c>
      <c r="AW40" s="39" t="e">
        <f t="shared" ref="AW40:AW68" si="5">R40-AV40</f>
        <v>#VALUE!</v>
      </c>
      <c r="AX40" s="18"/>
    </row>
    <row r="41" spans="1:50" s="123" customFormat="1" ht="90" hidden="1" x14ac:dyDescent="0.2">
      <c r="A41" s="52" t="s">
        <v>40</v>
      </c>
      <c r="B41" s="52" t="s">
        <v>277</v>
      </c>
      <c r="C41" s="52" t="s">
        <v>276</v>
      </c>
      <c r="D41" s="52" t="s">
        <v>11</v>
      </c>
      <c r="E41" s="52" t="s">
        <v>310</v>
      </c>
      <c r="F41" s="121" t="s">
        <v>1613</v>
      </c>
      <c r="G41" s="52" t="s">
        <v>314</v>
      </c>
      <c r="H41" s="71" t="s">
        <v>270</v>
      </c>
      <c r="I41" s="71" t="s">
        <v>271</v>
      </c>
      <c r="J41" s="122">
        <v>30000</v>
      </c>
      <c r="K41" s="71"/>
      <c r="L41" s="71"/>
      <c r="M41" s="249" t="s">
        <v>137</v>
      </c>
      <c r="N41" s="37" t="s">
        <v>1180</v>
      </c>
      <c r="O41" s="36" t="s">
        <v>2552</v>
      </c>
      <c r="P41" s="132" t="s">
        <v>2553</v>
      </c>
      <c r="Q41" s="18" t="s">
        <v>1181</v>
      </c>
      <c r="R41" s="19" t="s">
        <v>12</v>
      </c>
      <c r="S41" s="18" t="s">
        <v>85</v>
      </c>
      <c r="T41" s="18" t="s">
        <v>2395</v>
      </c>
      <c r="U41" s="18" t="s">
        <v>2395</v>
      </c>
      <c r="V41" s="132" t="s">
        <v>2554</v>
      </c>
      <c r="W41" s="15">
        <v>30000</v>
      </c>
      <c r="X41" s="18" t="s">
        <v>1182</v>
      </c>
      <c r="Y41" s="132" t="s">
        <v>2555</v>
      </c>
      <c r="Z41" s="15">
        <v>30000</v>
      </c>
      <c r="AA41" s="36" t="s">
        <v>2556</v>
      </c>
      <c r="AB41" s="36"/>
      <c r="AC41" s="36"/>
      <c r="AD41" s="15"/>
      <c r="AE41" s="19" t="s">
        <v>2557</v>
      </c>
      <c r="AF41" s="52" t="s">
        <v>2557</v>
      </c>
      <c r="AG41" s="52" t="s">
        <v>3544</v>
      </c>
      <c r="AH41" s="52" t="s">
        <v>3476</v>
      </c>
      <c r="AI41" s="52" t="s">
        <v>2456</v>
      </c>
      <c r="AJ41" s="52"/>
      <c r="AK41" s="52" t="s">
        <v>1183</v>
      </c>
      <c r="AL41" s="52" t="s">
        <v>1570</v>
      </c>
      <c r="AM41" s="52" t="s">
        <v>3553</v>
      </c>
      <c r="AN41" s="122">
        <v>30000</v>
      </c>
      <c r="AO41" s="250"/>
      <c r="AP41" s="119">
        <f t="shared" si="0"/>
        <v>0</v>
      </c>
      <c r="AQ41" s="38" t="s">
        <v>1184</v>
      </c>
      <c r="AR41" s="38" t="s">
        <v>1185</v>
      </c>
      <c r="AS41" s="38" t="s">
        <v>1186</v>
      </c>
      <c r="AT41" s="38" t="s">
        <v>1186</v>
      </c>
      <c r="AU41" s="38" t="s">
        <v>1187</v>
      </c>
      <c r="AV41" s="15">
        <v>30000</v>
      </c>
      <c r="AW41" s="39" t="e">
        <f t="shared" si="5"/>
        <v>#VALUE!</v>
      </c>
      <c r="AX41" s="18"/>
    </row>
    <row r="42" spans="1:50" s="123" customFormat="1" ht="90" hidden="1" x14ac:dyDescent="0.2">
      <c r="A42" s="52" t="s">
        <v>40</v>
      </c>
      <c r="B42" s="52" t="s">
        <v>277</v>
      </c>
      <c r="C42" s="52" t="s">
        <v>276</v>
      </c>
      <c r="D42" s="52" t="s">
        <v>11</v>
      </c>
      <c r="E42" s="52" t="s">
        <v>310</v>
      </c>
      <c r="F42" s="121" t="s">
        <v>1614</v>
      </c>
      <c r="G42" s="52" t="s">
        <v>315</v>
      </c>
      <c r="H42" s="71" t="s">
        <v>270</v>
      </c>
      <c r="I42" s="71" t="s">
        <v>271</v>
      </c>
      <c r="J42" s="122">
        <v>21900</v>
      </c>
      <c r="K42" s="71"/>
      <c r="L42" s="71"/>
      <c r="M42" s="249" t="s">
        <v>137</v>
      </c>
      <c r="N42" s="37" t="s">
        <v>1180</v>
      </c>
      <c r="O42" s="36" t="s">
        <v>2552</v>
      </c>
      <c r="P42" s="132" t="s">
        <v>2553</v>
      </c>
      <c r="Q42" s="18" t="s">
        <v>1181</v>
      </c>
      <c r="R42" s="19" t="s">
        <v>12</v>
      </c>
      <c r="S42" s="18" t="s">
        <v>85</v>
      </c>
      <c r="T42" s="18" t="s">
        <v>2395</v>
      </c>
      <c r="U42" s="18" t="s">
        <v>2395</v>
      </c>
      <c r="V42" s="132" t="s">
        <v>2554</v>
      </c>
      <c r="W42" s="16">
        <v>21900</v>
      </c>
      <c r="X42" s="18" t="s">
        <v>1182</v>
      </c>
      <c r="Y42" s="132" t="s">
        <v>2555</v>
      </c>
      <c r="Z42" s="16">
        <v>21900</v>
      </c>
      <c r="AA42" s="36" t="s">
        <v>2556</v>
      </c>
      <c r="AB42" s="36"/>
      <c r="AC42" s="36"/>
      <c r="AD42" s="16"/>
      <c r="AE42" s="19" t="s">
        <v>2557</v>
      </c>
      <c r="AF42" s="52" t="s">
        <v>2557</v>
      </c>
      <c r="AG42" s="52" t="s">
        <v>3544</v>
      </c>
      <c r="AH42" s="52" t="s">
        <v>3476</v>
      </c>
      <c r="AI42" s="52" t="s">
        <v>2456</v>
      </c>
      <c r="AJ42" s="52"/>
      <c r="AK42" s="52" t="s">
        <v>1183</v>
      </c>
      <c r="AL42" s="52" t="s">
        <v>1570</v>
      </c>
      <c r="AM42" s="52" t="s">
        <v>3553</v>
      </c>
      <c r="AN42" s="250">
        <v>21900</v>
      </c>
      <c r="AO42" s="250"/>
      <c r="AP42" s="119">
        <f t="shared" si="0"/>
        <v>0</v>
      </c>
      <c r="AQ42" s="38" t="s">
        <v>1184</v>
      </c>
      <c r="AR42" s="38" t="s">
        <v>1185</v>
      </c>
      <c r="AS42" s="38" t="s">
        <v>1186</v>
      </c>
      <c r="AT42" s="38" t="s">
        <v>1186</v>
      </c>
      <c r="AU42" s="38" t="s">
        <v>1187</v>
      </c>
      <c r="AV42" s="16">
        <v>21900</v>
      </c>
      <c r="AW42" s="39" t="e">
        <f t="shared" si="5"/>
        <v>#VALUE!</v>
      </c>
      <c r="AX42" s="18"/>
    </row>
    <row r="43" spans="1:50" s="123" customFormat="1" ht="90" hidden="1" x14ac:dyDescent="0.2">
      <c r="A43" s="52" t="s">
        <v>40</v>
      </c>
      <c r="B43" s="52" t="s">
        <v>277</v>
      </c>
      <c r="C43" s="52" t="s">
        <v>276</v>
      </c>
      <c r="D43" s="52" t="s">
        <v>11</v>
      </c>
      <c r="E43" s="52" t="s">
        <v>310</v>
      </c>
      <c r="F43" s="121" t="s">
        <v>1615</v>
      </c>
      <c r="G43" s="52" t="s">
        <v>316</v>
      </c>
      <c r="H43" s="71" t="s">
        <v>317</v>
      </c>
      <c r="I43" s="71" t="s">
        <v>273</v>
      </c>
      <c r="J43" s="122">
        <v>35000</v>
      </c>
      <c r="K43" s="71"/>
      <c r="L43" s="71"/>
      <c r="M43" s="249" t="s">
        <v>137</v>
      </c>
      <c r="N43" s="37" t="s">
        <v>1180</v>
      </c>
      <c r="O43" s="36" t="s">
        <v>2552</v>
      </c>
      <c r="P43" s="132" t="s">
        <v>2553</v>
      </c>
      <c r="Q43" s="18" t="s">
        <v>1181</v>
      </c>
      <c r="R43" s="19" t="s">
        <v>12</v>
      </c>
      <c r="S43" s="18" t="s">
        <v>85</v>
      </c>
      <c r="T43" s="18" t="s">
        <v>2395</v>
      </c>
      <c r="U43" s="18" t="s">
        <v>2395</v>
      </c>
      <c r="V43" s="132" t="s">
        <v>2554</v>
      </c>
      <c r="W43" s="16">
        <v>35000</v>
      </c>
      <c r="X43" s="18" t="s">
        <v>1182</v>
      </c>
      <c r="Y43" s="132" t="s">
        <v>2555</v>
      </c>
      <c r="Z43" s="16">
        <v>35000</v>
      </c>
      <c r="AA43" s="36" t="s">
        <v>2556</v>
      </c>
      <c r="AB43" s="19"/>
      <c r="AC43" s="19"/>
      <c r="AD43" s="19"/>
      <c r="AE43" s="19" t="s">
        <v>2557</v>
      </c>
      <c r="AF43" s="52" t="s">
        <v>2557</v>
      </c>
      <c r="AG43" s="52" t="s">
        <v>3544</v>
      </c>
      <c r="AH43" s="52" t="s">
        <v>3476</v>
      </c>
      <c r="AI43" s="52" t="s">
        <v>2456</v>
      </c>
      <c r="AJ43" s="52"/>
      <c r="AK43" s="52" t="s">
        <v>1183</v>
      </c>
      <c r="AL43" s="52" t="s">
        <v>1570</v>
      </c>
      <c r="AM43" s="52" t="s">
        <v>3553</v>
      </c>
      <c r="AN43" s="250">
        <v>35000</v>
      </c>
      <c r="AO43" s="250"/>
      <c r="AP43" s="119">
        <f t="shared" si="0"/>
        <v>0</v>
      </c>
      <c r="AQ43" s="38" t="s">
        <v>1184</v>
      </c>
      <c r="AR43" s="38" t="s">
        <v>1185</v>
      </c>
      <c r="AS43" s="38" t="s">
        <v>1186</v>
      </c>
      <c r="AT43" s="38" t="s">
        <v>1186</v>
      </c>
      <c r="AU43" s="38" t="s">
        <v>1187</v>
      </c>
      <c r="AV43" s="16">
        <v>35000</v>
      </c>
      <c r="AW43" s="39" t="e">
        <f t="shared" si="5"/>
        <v>#VALUE!</v>
      </c>
      <c r="AX43" s="18"/>
    </row>
    <row r="44" spans="1:50" s="123" customFormat="1" ht="90" hidden="1" x14ac:dyDescent="0.2">
      <c r="A44" s="52" t="s">
        <v>40</v>
      </c>
      <c r="B44" s="52" t="s">
        <v>277</v>
      </c>
      <c r="C44" s="52" t="s">
        <v>276</v>
      </c>
      <c r="D44" s="52" t="s">
        <v>11</v>
      </c>
      <c r="E44" s="52" t="s">
        <v>310</v>
      </c>
      <c r="F44" s="121" t="s">
        <v>1616</v>
      </c>
      <c r="G44" s="52" t="s">
        <v>318</v>
      </c>
      <c r="H44" s="71" t="s">
        <v>319</v>
      </c>
      <c r="I44" s="71" t="s">
        <v>273</v>
      </c>
      <c r="J44" s="122">
        <v>32000</v>
      </c>
      <c r="K44" s="71"/>
      <c r="L44" s="71"/>
      <c r="M44" s="249" t="s">
        <v>137</v>
      </c>
      <c r="N44" s="37" t="s">
        <v>1180</v>
      </c>
      <c r="O44" s="36" t="s">
        <v>2552</v>
      </c>
      <c r="P44" s="132" t="s">
        <v>2553</v>
      </c>
      <c r="Q44" s="18" t="s">
        <v>1181</v>
      </c>
      <c r="R44" s="19" t="s">
        <v>12</v>
      </c>
      <c r="S44" s="18" t="s">
        <v>85</v>
      </c>
      <c r="T44" s="18" t="s">
        <v>2395</v>
      </c>
      <c r="U44" s="18" t="s">
        <v>2395</v>
      </c>
      <c r="V44" s="132" t="s">
        <v>2554</v>
      </c>
      <c r="W44" s="16">
        <v>31998</v>
      </c>
      <c r="X44" s="18" t="s">
        <v>1182</v>
      </c>
      <c r="Y44" s="132" t="s">
        <v>2555</v>
      </c>
      <c r="Z44" s="16">
        <v>31998</v>
      </c>
      <c r="AA44" s="36" t="s">
        <v>2556</v>
      </c>
      <c r="AB44" s="36"/>
      <c r="AC44" s="36"/>
      <c r="AD44" s="16"/>
      <c r="AE44" s="19" t="s">
        <v>2557</v>
      </c>
      <c r="AF44" s="52" t="s">
        <v>2557</v>
      </c>
      <c r="AG44" s="52" t="s">
        <v>3544</v>
      </c>
      <c r="AH44" s="52" t="s">
        <v>3476</v>
      </c>
      <c r="AI44" s="52" t="s">
        <v>2456</v>
      </c>
      <c r="AJ44" s="52"/>
      <c r="AK44" s="52" t="s">
        <v>1183</v>
      </c>
      <c r="AL44" s="52" t="s">
        <v>1570</v>
      </c>
      <c r="AM44" s="52" t="s">
        <v>3553</v>
      </c>
      <c r="AN44" s="250">
        <v>31998</v>
      </c>
      <c r="AO44" s="250"/>
      <c r="AP44" s="119">
        <f t="shared" si="0"/>
        <v>2</v>
      </c>
      <c r="AQ44" s="38" t="s">
        <v>1184</v>
      </c>
      <c r="AR44" s="38" t="s">
        <v>1185</v>
      </c>
      <c r="AS44" s="38" t="s">
        <v>1186</v>
      </c>
      <c r="AT44" s="38" t="s">
        <v>1186</v>
      </c>
      <c r="AU44" s="38" t="s">
        <v>1187</v>
      </c>
      <c r="AV44" s="16">
        <v>31998</v>
      </c>
      <c r="AW44" s="39" t="e">
        <f t="shared" si="5"/>
        <v>#VALUE!</v>
      </c>
      <c r="AX44" s="18"/>
    </row>
    <row r="45" spans="1:50" s="123" customFormat="1" ht="90" hidden="1" x14ac:dyDescent="0.2">
      <c r="A45" s="52" t="s">
        <v>40</v>
      </c>
      <c r="B45" s="52" t="s">
        <v>277</v>
      </c>
      <c r="C45" s="52" t="s">
        <v>276</v>
      </c>
      <c r="D45" s="52" t="s">
        <v>11</v>
      </c>
      <c r="E45" s="52" t="s">
        <v>310</v>
      </c>
      <c r="F45" s="121" t="s">
        <v>1617</v>
      </c>
      <c r="G45" s="52" t="s">
        <v>320</v>
      </c>
      <c r="H45" s="71" t="s">
        <v>269</v>
      </c>
      <c r="I45" s="71" t="s">
        <v>273</v>
      </c>
      <c r="J45" s="122">
        <v>12000</v>
      </c>
      <c r="K45" s="71"/>
      <c r="L45" s="71"/>
      <c r="M45" s="249" t="s">
        <v>137</v>
      </c>
      <c r="N45" s="37" t="s">
        <v>1180</v>
      </c>
      <c r="O45" s="36" t="s">
        <v>2552</v>
      </c>
      <c r="P45" s="132" t="s">
        <v>2553</v>
      </c>
      <c r="Q45" s="18" t="s">
        <v>1181</v>
      </c>
      <c r="R45" s="19" t="s">
        <v>12</v>
      </c>
      <c r="S45" s="18" t="s">
        <v>85</v>
      </c>
      <c r="T45" s="18" t="s">
        <v>2395</v>
      </c>
      <c r="U45" s="18" t="s">
        <v>2395</v>
      </c>
      <c r="V45" s="132" t="s">
        <v>2554</v>
      </c>
      <c r="W45" s="16">
        <v>11000</v>
      </c>
      <c r="X45" s="18" t="s">
        <v>1182</v>
      </c>
      <c r="Y45" s="132" t="s">
        <v>2555</v>
      </c>
      <c r="Z45" s="16">
        <v>11000</v>
      </c>
      <c r="AA45" s="36" t="s">
        <v>2556</v>
      </c>
      <c r="AB45" s="19"/>
      <c r="AC45" s="19"/>
      <c r="AD45" s="19"/>
      <c r="AE45" s="19" t="s">
        <v>2557</v>
      </c>
      <c r="AF45" s="52" t="s">
        <v>2557</v>
      </c>
      <c r="AG45" s="52" t="s">
        <v>3544</v>
      </c>
      <c r="AH45" s="52" t="s">
        <v>3476</v>
      </c>
      <c r="AI45" s="52" t="s">
        <v>2456</v>
      </c>
      <c r="AJ45" s="52"/>
      <c r="AK45" s="52" t="s">
        <v>1183</v>
      </c>
      <c r="AL45" s="52" t="s">
        <v>1570</v>
      </c>
      <c r="AM45" s="52" t="s">
        <v>3553</v>
      </c>
      <c r="AN45" s="250">
        <v>11000</v>
      </c>
      <c r="AO45" s="250"/>
      <c r="AP45" s="119">
        <f t="shared" si="0"/>
        <v>1000</v>
      </c>
      <c r="AQ45" s="38" t="s">
        <v>1184</v>
      </c>
      <c r="AR45" s="38" t="s">
        <v>1185</v>
      </c>
      <c r="AS45" s="38" t="s">
        <v>1186</v>
      </c>
      <c r="AT45" s="38" t="s">
        <v>1186</v>
      </c>
      <c r="AU45" s="38" t="s">
        <v>1187</v>
      </c>
      <c r="AV45" s="16">
        <v>11000</v>
      </c>
      <c r="AW45" s="39" t="e">
        <f t="shared" si="5"/>
        <v>#VALUE!</v>
      </c>
      <c r="AX45" s="18"/>
    </row>
    <row r="46" spans="1:50" s="123" customFormat="1" ht="90" hidden="1" x14ac:dyDescent="0.2">
      <c r="A46" s="52" t="s">
        <v>40</v>
      </c>
      <c r="B46" s="52" t="s">
        <v>277</v>
      </c>
      <c r="C46" s="52" t="s">
        <v>276</v>
      </c>
      <c r="D46" s="52" t="s">
        <v>11</v>
      </c>
      <c r="E46" s="52" t="s">
        <v>310</v>
      </c>
      <c r="F46" s="121" t="s">
        <v>1618</v>
      </c>
      <c r="G46" s="52" t="s">
        <v>321</v>
      </c>
      <c r="H46" s="71" t="s">
        <v>269</v>
      </c>
      <c r="I46" s="71" t="s">
        <v>322</v>
      </c>
      <c r="J46" s="122">
        <v>3000</v>
      </c>
      <c r="K46" s="71"/>
      <c r="L46" s="71"/>
      <c r="M46" s="249" t="s">
        <v>137</v>
      </c>
      <c r="N46" s="37" t="s">
        <v>1180</v>
      </c>
      <c r="O46" s="36" t="s">
        <v>2552</v>
      </c>
      <c r="P46" s="132" t="s">
        <v>2553</v>
      </c>
      <c r="Q46" s="18" t="s">
        <v>1181</v>
      </c>
      <c r="R46" s="19" t="s">
        <v>12</v>
      </c>
      <c r="S46" s="18" t="s">
        <v>85</v>
      </c>
      <c r="T46" s="18" t="s">
        <v>2395</v>
      </c>
      <c r="U46" s="18" t="s">
        <v>2395</v>
      </c>
      <c r="V46" s="132" t="s">
        <v>2554</v>
      </c>
      <c r="W46" s="16">
        <v>3000</v>
      </c>
      <c r="X46" s="18" t="s">
        <v>1182</v>
      </c>
      <c r="Y46" s="132" t="s">
        <v>2555</v>
      </c>
      <c r="Z46" s="16">
        <v>3000</v>
      </c>
      <c r="AA46" s="36" t="s">
        <v>2556</v>
      </c>
      <c r="AB46" s="19"/>
      <c r="AC46" s="19"/>
      <c r="AD46" s="19"/>
      <c r="AE46" s="19" t="s">
        <v>2557</v>
      </c>
      <c r="AF46" s="52" t="s">
        <v>2557</v>
      </c>
      <c r="AG46" s="52" t="s">
        <v>3544</v>
      </c>
      <c r="AH46" s="52" t="s">
        <v>3476</v>
      </c>
      <c r="AI46" s="52" t="s">
        <v>2456</v>
      </c>
      <c r="AJ46" s="52"/>
      <c r="AK46" s="52" t="s">
        <v>1183</v>
      </c>
      <c r="AL46" s="52" t="s">
        <v>1570</v>
      </c>
      <c r="AM46" s="52" t="s">
        <v>3553</v>
      </c>
      <c r="AN46" s="250">
        <v>3000</v>
      </c>
      <c r="AO46" s="250"/>
      <c r="AP46" s="119">
        <f t="shared" si="0"/>
        <v>0</v>
      </c>
      <c r="AQ46" s="38" t="s">
        <v>1184</v>
      </c>
      <c r="AR46" s="38" t="s">
        <v>1185</v>
      </c>
      <c r="AS46" s="38" t="s">
        <v>1186</v>
      </c>
      <c r="AT46" s="38" t="s">
        <v>1186</v>
      </c>
      <c r="AU46" s="38" t="s">
        <v>1187</v>
      </c>
      <c r="AV46" s="16">
        <v>3000</v>
      </c>
      <c r="AW46" s="39" t="e">
        <f t="shared" si="5"/>
        <v>#VALUE!</v>
      </c>
      <c r="AX46" s="18"/>
    </row>
    <row r="47" spans="1:50" s="123" customFormat="1" ht="90" hidden="1" x14ac:dyDescent="0.2">
      <c r="A47" s="52" t="s">
        <v>40</v>
      </c>
      <c r="B47" s="52" t="s">
        <v>277</v>
      </c>
      <c r="C47" s="52" t="s">
        <v>276</v>
      </c>
      <c r="D47" s="52" t="s">
        <v>11</v>
      </c>
      <c r="E47" s="52" t="s">
        <v>310</v>
      </c>
      <c r="F47" s="121" t="s">
        <v>1619</v>
      </c>
      <c r="G47" s="52" t="s">
        <v>323</v>
      </c>
      <c r="H47" s="71" t="s">
        <v>270</v>
      </c>
      <c r="I47" s="71" t="s">
        <v>274</v>
      </c>
      <c r="J47" s="122">
        <v>9000</v>
      </c>
      <c r="K47" s="71"/>
      <c r="L47" s="71"/>
      <c r="M47" s="249" t="s">
        <v>137</v>
      </c>
      <c r="N47" s="37" t="s">
        <v>1180</v>
      </c>
      <c r="O47" s="36" t="s">
        <v>2552</v>
      </c>
      <c r="P47" s="132" t="s">
        <v>2553</v>
      </c>
      <c r="Q47" s="18" t="s">
        <v>1181</v>
      </c>
      <c r="R47" s="19" t="s">
        <v>12</v>
      </c>
      <c r="S47" s="18" t="s">
        <v>85</v>
      </c>
      <c r="T47" s="18" t="s">
        <v>2395</v>
      </c>
      <c r="U47" s="18" t="s">
        <v>2395</v>
      </c>
      <c r="V47" s="132" t="s">
        <v>2554</v>
      </c>
      <c r="W47" s="17">
        <v>9000</v>
      </c>
      <c r="X47" s="18" t="s">
        <v>1182</v>
      </c>
      <c r="Y47" s="132" t="s">
        <v>2555</v>
      </c>
      <c r="Z47" s="17">
        <v>9000</v>
      </c>
      <c r="AA47" s="36" t="s">
        <v>2556</v>
      </c>
      <c r="AB47" s="18"/>
      <c r="AC47" s="18"/>
      <c r="AD47" s="17"/>
      <c r="AE47" s="19" t="s">
        <v>2557</v>
      </c>
      <c r="AF47" s="52" t="s">
        <v>2557</v>
      </c>
      <c r="AG47" s="52" t="s">
        <v>3544</v>
      </c>
      <c r="AH47" s="52" t="s">
        <v>3476</v>
      </c>
      <c r="AI47" s="52" t="s">
        <v>2456</v>
      </c>
      <c r="AJ47" s="52"/>
      <c r="AK47" s="52" t="s">
        <v>1183</v>
      </c>
      <c r="AL47" s="52" t="s">
        <v>1570</v>
      </c>
      <c r="AM47" s="52" t="s">
        <v>3553</v>
      </c>
      <c r="AN47" s="250">
        <v>9000</v>
      </c>
      <c r="AO47" s="250"/>
      <c r="AP47" s="119">
        <f t="shared" si="0"/>
        <v>0</v>
      </c>
      <c r="AQ47" s="38" t="s">
        <v>1184</v>
      </c>
      <c r="AR47" s="38" t="s">
        <v>1185</v>
      </c>
      <c r="AS47" s="38" t="s">
        <v>1186</v>
      </c>
      <c r="AT47" s="38" t="s">
        <v>1186</v>
      </c>
      <c r="AU47" s="38" t="s">
        <v>1187</v>
      </c>
      <c r="AV47" s="17">
        <v>9000</v>
      </c>
      <c r="AW47" s="39" t="e">
        <f t="shared" si="5"/>
        <v>#VALUE!</v>
      </c>
      <c r="AX47" s="18"/>
    </row>
    <row r="48" spans="1:50" s="123" customFormat="1" ht="90" hidden="1" x14ac:dyDescent="0.2">
      <c r="A48" s="52" t="s">
        <v>40</v>
      </c>
      <c r="B48" s="52" t="s">
        <v>277</v>
      </c>
      <c r="C48" s="52" t="s">
        <v>276</v>
      </c>
      <c r="D48" s="52" t="s">
        <v>11</v>
      </c>
      <c r="E48" s="52" t="s">
        <v>310</v>
      </c>
      <c r="F48" s="121" t="s">
        <v>1620</v>
      </c>
      <c r="G48" s="52" t="s">
        <v>324</v>
      </c>
      <c r="H48" s="71" t="s">
        <v>303</v>
      </c>
      <c r="I48" s="71" t="s">
        <v>268</v>
      </c>
      <c r="J48" s="122">
        <v>45000</v>
      </c>
      <c r="K48" s="71"/>
      <c r="L48" s="71"/>
      <c r="M48" s="249" t="s">
        <v>137</v>
      </c>
      <c r="N48" s="37" t="s">
        <v>1180</v>
      </c>
      <c r="O48" s="36" t="s">
        <v>2552</v>
      </c>
      <c r="P48" s="132" t="s">
        <v>2553</v>
      </c>
      <c r="Q48" s="18" t="s">
        <v>1181</v>
      </c>
      <c r="R48" s="19" t="s">
        <v>12</v>
      </c>
      <c r="S48" s="18" t="s">
        <v>85</v>
      </c>
      <c r="T48" s="18" t="s">
        <v>2395</v>
      </c>
      <c r="U48" s="18" t="s">
        <v>2395</v>
      </c>
      <c r="V48" s="132" t="s">
        <v>2554</v>
      </c>
      <c r="W48" s="17">
        <v>45000</v>
      </c>
      <c r="X48" s="18" t="s">
        <v>1182</v>
      </c>
      <c r="Y48" s="132" t="s">
        <v>2555</v>
      </c>
      <c r="Z48" s="17">
        <v>45000</v>
      </c>
      <c r="AA48" s="36" t="s">
        <v>2556</v>
      </c>
      <c r="AB48" s="18"/>
      <c r="AC48" s="18"/>
      <c r="AD48" s="17"/>
      <c r="AE48" s="19" t="s">
        <v>2557</v>
      </c>
      <c r="AF48" s="52" t="s">
        <v>2557</v>
      </c>
      <c r="AG48" s="52" t="s">
        <v>3544</v>
      </c>
      <c r="AH48" s="52" t="s">
        <v>3476</v>
      </c>
      <c r="AI48" s="52" t="s">
        <v>2456</v>
      </c>
      <c r="AJ48" s="52"/>
      <c r="AK48" s="52" t="s">
        <v>1183</v>
      </c>
      <c r="AL48" s="52" t="s">
        <v>1570</v>
      </c>
      <c r="AM48" s="52" t="s">
        <v>3553</v>
      </c>
      <c r="AN48" s="250">
        <v>45000</v>
      </c>
      <c r="AO48" s="250"/>
      <c r="AP48" s="119">
        <f t="shared" si="0"/>
        <v>0</v>
      </c>
      <c r="AQ48" s="38" t="s">
        <v>1184</v>
      </c>
      <c r="AR48" s="38" t="s">
        <v>1185</v>
      </c>
      <c r="AS48" s="38" t="s">
        <v>1186</v>
      </c>
      <c r="AT48" s="38" t="s">
        <v>1186</v>
      </c>
      <c r="AU48" s="38" t="s">
        <v>1187</v>
      </c>
      <c r="AV48" s="17">
        <v>45000</v>
      </c>
      <c r="AW48" s="39" t="e">
        <f t="shared" si="5"/>
        <v>#VALUE!</v>
      </c>
      <c r="AX48" s="18"/>
    </row>
    <row r="49" spans="1:50" s="123" customFormat="1" ht="90" hidden="1" x14ac:dyDescent="0.2">
      <c r="A49" s="52" t="s">
        <v>40</v>
      </c>
      <c r="B49" s="52" t="s">
        <v>277</v>
      </c>
      <c r="C49" s="52" t="s">
        <v>276</v>
      </c>
      <c r="D49" s="52" t="s">
        <v>11</v>
      </c>
      <c r="E49" s="52" t="s">
        <v>310</v>
      </c>
      <c r="F49" s="121" t="s">
        <v>1621</v>
      </c>
      <c r="G49" s="52" t="s">
        <v>325</v>
      </c>
      <c r="H49" s="71" t="s">
        <v>270</v>
      </c>
      <c r="I49" s="71" t="s">
        <v>275</v>
      </c>
      <c r="J49" s="122">
        <v>4000</v>
      </c>
      <c r="K49" s="71"/>
      <c r="L49" s="71"/>
      <c r="M49" s="249" t="s">
        <v>137</v>
      </c>
      <c r="N49" s="37" t="s">
        <v>1180</v>
      </c>
      <c r="O49" s="36" t="s">
        <v>2552</v>
      </c>
      <c r="P49" s="132" t="s">
        <v>2553</v>
      </c>
      <c r="Q49" s="18" t="s">
        <v>1181</v>
      </c>
      <c r="R49" s="19" t="s">
        <v>12</v>
      </c>
      <c r="S49" s="18" t="s">
        <v>85</v>
      </c>
      <c r="T49" s="18" t="s">
        <v>2395</v>
      </c>
      <c r="U49" s="18" t="s">
        <v>2395</v>
      </c>
      <c r="V49" s="132" t="s">
        <v>2554</v>
      </c>
      <c r="W49" s="17">
        <v>4000</v>
      </c>
      <c r="X49" s="18" t="s">
        <v>1182</v>
      </c>
      <c r="Y49" s="132" t="s">
        <v>2555</v>
      </c>
      <c r="Z49" s="17">
        <v>4000</v>
      </c>
      <c r="AA49" s="36" t="s">
        <v>2556</v>
      </c>
      <c r="AB49" s="18"/>
      <c r="AC49" s="18"/>
      <c r="AD49" s="17"/>
      <c r="AE49" s="19" t="s">
        <v>2557</v>
      </c>
      <c r="AF49" s="52" t="s">
        <v>2557</v>
      </c>
      <c r="AG49" s="52" t="s">
        <v>3544</v>
      </c>
      <c r="AH49" s="52" t="s">
        <v>3476</v>
      </c>
      <c r="AI49" s="52" t="s">
        <v>2456</v>
      </c>
      <c r="AJ49" s="52"/>
      <c r="AK49" s="52" t="s">
        <v>1183</v>
      </c>
      <c r="AL49" s="52" t="s">
        <v>1570</v>
      </c>
      <c r="AM49" s="52" t="s">
        <v>3553</v>
      </c>
      <c r="AN49" s="250">
        <v>4000</v>
      </c>
      <c r="AO49" s="250"/>
      <c r="AP49" s="119">
        <f t="shared" si="0"/>
        <v>0</v>
      </c>
      <c r="AQ49" s="38" t="s">
        <v>1184</v>
      </c>
      <c r="AR49" s="38" t="s">
        <v>1185</v>
      </c>
      <c r="AS49" s="38" t="s">
        <v>1186</v>
      </c>
      <c r="AT49" s="38" t="s">
        <v>1186</v>
      </c>
      <c r="AU49" s="38" t="s">
        <v>1187</v>
      </c>
      <c r="AV49" s="17">
        <v>4000</v>
      </c>
      <c r="AW49" s="39" t="e">
        <f t="shared" si="5"/>
        <v>#VALUE!</v>
      </c>
      <c r="AX49" s="18"/>
    </row>
    <row r="50" spans="1:50" s="123" customFormat="1" ht="90" hidden="1" x14ac:dyDescent="0.2">
      <c r="A50" s="52" t="s">
        <v>40</v>
      </c>
      <c r="B50" s="52" t="s">
        <v>277</v>
      </c>
      <c r="C50" s="52" t="s">
        <v>276</v>
      </c>
      <c r="D50" s="52" t="s">
        <v>11</v>
      </c>
      <c r="E50" s="52" t="s">
        <v>310</v>
      </c>
      <c r="F50" s="121" t="s">
        <v>1622</v>
      </c>
      <c r="G50" s="52" t="s">
        <v>326</v>
      </c>
      <c r="H50" s="71" t="s">
        <v>269</v>
      </c>
      <c r="I50" s="71" t="s">
        <v>275</v>
      </c>
      <c r="J50" s="122">
        <v>2600</v>
      </c>
      <c r="K50" s="71"/>
      <c r="L50" s="71"/>
      <c r="M50" s="249" t="s">
        <v>137</v>
      </c>
      <c r="N50" s="37" t="s">
        <v>1180</v>
      </c>
      <c r="O50" s="36" t="s">
        <v>2552</v>
      </c>
      <c r="P50" s="132" t="s">
        <v>2553</v>
      </c>
      <c r="Q50" s="18" t="s">
        <v>1181</v>
      </c>
      <c r="R50" s="19" t="s">
        <v>12</v>
      </c>
      <c r="S50" s="18" t="s">
        <v>85</v>
      </c>
      <c r="T50" s="18" t="s">
        <v>2395</v>
      </c>
      <c r="U50" s="18" t="s">
        <v>2395</v>
      </c>
      <c r="V50" s="132" t="s">
        <v>2554</v>
      </c>
      <c r="W50" s="17">
        <v>2600</v>
      </c>
      <c r="X50" s="18" t="s">
        <v>1182</v>
      </c>
      <c r="Y50" s="132" t="s">
        <v>2555</v>
      </c>
      <c r="Z50" s="17">
        <v>2600</v>
      </c>
      <c r="AA50" s="36" t="s">
        <v>2556</v>
      </c>
      <c r="AB50" s="18"/>
      <c r="AC50" s="18"/>
      <c r="AD50" s="17"/>
      <c r="AE50" s="19" t="s">
        <v>2557</v>
      </c>
      <c r="AF50" s="52" t="s">
        <v>2557</v>
      </c>
      <c r="AG50" s="52" t="s">
        <v>3544</v>
      </c>
      <c r="AH50" s="52" t="s">
        <v>3476</v>
      </c>
      <c r="AI50" s="52" t="s">
        <v>2456</v>
      </c>
      <c r="AJ50" s="52"/>
      <c r="AK50" s="52" t="s">
        <v>1183</v>
      </c>
      <c r="AL50" s="52" t="s">
        <v>1570</v>
      </c>
      <c r="AM50" s="52" t="s">
        <v>3553</v>
      </c>
      <c r="AN50" s="250">
        <v>2600</v>
      </c>
      <c r="AO50" s="250"/>
      <c r="AP50" s="119">
        <f t="shared" si="0"/>
        <v>0</v>
      </c>
      <c r="AQ50" s="38" t="s">
        <v>1184</v>
      </c>
      <c r="AR50" s="38" t="s">
        <v>1185</v>
      </c>
      <c r="AS50" s="38" t="s">
        <v>1186</v>
      </c>
      <c r="AT50" s="38" t="s">
        <v>1186</v>
      </c>
      <c r="AU50" s="38" t="s">
        <v>1187</v>
      </c>
      <c r="AV50" s="17">
        <v>2600</v>
      </c>
      <c r="AW50" s="39" t="e">
        <f t="shared" si="5"/>
        <v>#VALUE!</v>
      </c>
      <c r="AX50" s="18"/>
    </row>
    <row r="51" spans="1:50" s="123" customFormat="1" ht="90" hidden="1" x14ac:dyDescent="0.2">
      <c r="A51" s="52" t="s">
        <v>40</v>
      </c>
      <c r="B51" s="52" t="s">
        <v>277</v>
      </c>
      <c r="C51" s="52" t="s">
        <v>276</v>
      </c>
      <c r="D51" s="52" t="s">
        <v>11</v>
      </c>
      <c r="E51" s="52" t="s">
        <v>310</v>
      </c>
      <c r="F51" s="121" t="s">
        <v>1623</v>
      </c>
      <c r="G51" s="52" t="s">
        <v>327</v>
      </c>
      <c r="H51" s="71" t="s">
        <v>270</v>
      </c>
      <c r="I51" s="71" t="s">
        <v>271</v>
      </c>
      <c r="J51" s="122">
        <v>15000</v>
      </c>
      <c r="K51" s="71"/>
      <c r="L51" s="71"/>
      <c r="M51" s="249" t="s">
        <v>137</v>
      </c>
      <c r="N51" s="37" t="s">
        <v>1180</v>
      </c>
      <c r="O51" s="36" t="s">
        <v>2552</v>
      </c>
      <c r="P51" s="132" t="s">
        <v>2553</v>
      </c>
      <c r="Q51" s="18" t="s">
        <v>1181</v>
      </c>
      <c r="R51" s="19" t="s">
        <v>12</v>
      </c>
      <c r="S51" s="18" t="s">
        <v>85</v>
      </c>
      <c r="T51" s="18" t="s">
        <v>2395</v>
      </c>
      <c r="U51" s="18" t="s">
        <v>2395</v>
      </c>
      <c r="V51" s="132" t="s">
        <v>2554</v>
      </c>
      <c r="W51" s="118">
        <v>15000</v>
      </c>
      <c r="X51" s="18" t="s">
        <v>1182</v>
      </c>
      <c r="Y51" s="132" t="s">
        <v>2555</v>
      </c>
      <c r="Z51" s="118">
        <v>15000</v>
      </c>
      <c r="AA51" s="36" t="s">
        <v>2556</v>
      </c>
      <c r="AB51" s="18"/>
      <c r="AC51" s="18"/>
      <c r="AD51" s="118"/>
      <c r="AE51" s="19" t="s">
        <v>2557</v>
      </c>
      <c r="AF51" s="52" t="s">
        <v>2557</v>
      </c>
      <c r="AG51" s="52" t="s">
        <v>3544</v>
      </c>
      <c r="AH51" s="52" t="s">
        <v>3476</v>
      </c>
      <c r="AI51" s="52" t="s">
        <v>2456</v>
      </c>
      <c r="AJ51" s="52"/>
      <c r="AK51" s="52" t="s">
        <v>1183</v>
      </c>
      <c r="AL51" s="52" t="s">
        <v>1570</v>
      </c>
      <c r="AM51" s="52" t="s">
        <v>3553</v>
      </c>
      <c r="AN51" s="250">
        <v>15000</v>
      </c>
      <c r="AO51" s="250"/>
      <c r="AP51" s="119">
        <f t="shared" si="0"/>
        <v>0</v>
      </c>
      <c r="AQ51" s="38" t="s">
        <v>1184</v>
      </c>
      <c r="AR51" s="38" t="s">
        <v>1185</v>
      </c>
      <c r="AS51" s="38" t="s">
        <v>1186</v>
      </c>
      <c r="AT51" s="38" t="s">
        <v>1186</v>
      </c>
      <c r="AU51" s="38" t="s">
        <v>1187</v>
      </c>
      <c r="AV51" s="118">
        <v>15000</v>
      </c>
      <c r="AW51" s="39" t="e">
        <f t="shared" si="5"/>
        <v>#VALUE!</v>
      </c>
      <c r="AX51" s="18"/>
    </row>
    <row r="52" spans="1:50" s="123" customFormat="1" ht="90" hidden="1" x14ac:dyDescent="0.2">
      <c r="A52" s="52" t="s">
        <v>40</v>
      </c>
      <c r="B52" s="52" t="s">
        <v>277</v>
      </c>
      <c r="C52" s="52" t="s">
        <v>276</v>
      </c>
      <c r="D52" s="52" t="s">
        <v>286</v>
      </c>
      <c r="E52" s="52" t="s">
        <v>310</v>
      </c>
      <c r="F52" s="121" t="s">
        <v>1624</v>
      </c>
      <c r="G52" s="52" t="s">
        <v>328</v>
      </c>
      <c r="H52" s="71" t="s">
        <v>270</v>
      </c>
      <c r="I52" s="71" t="s">
        <v>268</v>
      </c>
      <c r="J52" s="122">
        <v>19300</v>
      </c>
      <c r="K52" s="71"/>
      <c r="L52" s="71"/>
      <c r="M52" s="249" t="s">
        <v>137</v>
      </c>
      <c r="N52" s="40" t="s">
        <v>1188</v>
      </c>
      <c r="O52" s="133" t="s">
        <v>2558</v>
      </c>
      <c r="P52" s="132" t="s">
        <v>2553</v>
      </c>
      <c r="Q52" s="18" t="s">
        <v>1189</v>
      </c>
      <c r="R52" s="18" t="s">
        <v>1190</v>
      </c>
      <c r="S52" s="18" t="s">
        <v>1191</v>
      </c>
      <c r="T52" s="18" t="s">
        <v>2559</v>
      </c>
      <c r="U52" s="18" t="s">
        <v>2560</v>
      </c>
      <c r="V52" s="38" t="s">
        <v>2561</v>
      </c>
      <c r="W52" s="17">
        <v>17500</v>
      </c>
      <c r="X52" s="18" t="s">
        <v>1182</v>
      </c>
      <c r="Y52" s="132" t="s">
        <v>2562</v>
      </c>
      <c r="Z52" s="17">
        <v>17500</v>
      </c>
      <c r="AA52" s="36" t="s">
        <v>2563</v>
      </c>
      <c r="AB52" s="40" t="s">
        <v>2564</v>
      </c>
      <c r="AC52" s="40" t="s">
        <v>2564</v>
      </c>
      <c r="AD52" s="17">
        <v>17500</v>
      </c>
      <c r="AE52" s="187" t="s">
        <v>2565</v>
      </c>
      <c r="AF52" s="52" t="s">
        <v>2565</v>
      </c>
      <c r="AG52" s="52" t="s">
        <v>3544</v>
      </c>
      <c r="AH52" s="52" t="s">
        <v>2457</v>
      </c>
      <c r="AI52" s="52" t="s">
        <v>2457</v>
      </c>
      <c r="AJ52" s="52"/>
      <c r="AK52" s="52" t="s">
        <v>1183</v>
      </c>
      <c r="AL52" s="52" t="s">
        <v>1570</v>
      </c>
      <c r="AM52" s="52" t="s">
        <v>3552</v>
      </c>
      <c r="AN52" s="250"/>
      <c r="AO52" s="250">
        <v>18725</v>
      </c>
      <c r="AP52" s="119">
        <f t="shared" si="0"/>
        <v>575</v>
      </c>
      <c r="AQ52" s="38" t="s">
        <v>1184</v>
      </c>
      <c r="AR52" s="38" t="s">
        <v>1185</v>
      </c>
      <c r="AS52" s="38" t="s">
        <v>1187</v>
      </c>
      <c r="AT52" s="38" t="s">
        <v>1187</v>
      </c>
      <c r="AU52" s="38" t="s">
        <v>1187</v>
      </c>
      <c r="AV52" s="17">
        <v>17500</v>
      </c>
      <c r="AW52" s="39" t="e">
        <f t="shared" si="5"/>
        <v>#VALUE!</v>
      </c>
      <c r="AX52" s="18"/>
    </row>
    <row r="53" spans="1:50" s="123" customFormat="1" ht="90" hidden="1" x14ac:dyDescent="0.2">
      <c r="A53" s="52" t="s">
        <v>40</v>
      </c>
      <c r="B53" s="52" t="s">
        <v>277</v>
      </c>
      <c r="C53" s="52" t="s">
        <v>276</v>
      </c>
      <c r="D53" s="52" t="s">
        <v>286</v>
      </c>
      <c r="E53" s="52" t="s">
        <v>310</v>
      </c>
      <c r="F53" s="121" t="s">
        <v>1625</v>
      </c>
      <c r="G53" s="52" t="s">
        <v>329</v>
      </c>
      <c r="H53" s="71" t="s">
        <v>270</v>
      </c>
      <c r="I53" s="71" t="s">
        <v>271</v>
      </c>
      <c r="J53" s="122">
        <v>20000</v>
      </c>
      <c r="K53" s="71"/>
      <c r="L53" s="71"/>
      <c r="M53" s="249" t="s">
        <v>137</v>
      </c>
      <c r="N53" s="40" t="s">
        <v>1188</v>
      </c>
      <c r="O53" s="133" t="s">
        <v>2558</v>
      </c>
      <c r="P53" s="132" t="s">
        <v>2553</v>
      </c>
      <c r="Q53" s="18" t="s">
        <v>1189</v>
      </c>
      <c r="R53" s="18" t="s">
        <v>1190</v>
      </c>
      <c r="S53" s="18" t="s">
        <v>1191</v>
      </c>
      <c r="T53" s="18" t="s">
        <v>1240</v>
      </c>
      <c r="U53" s="18" t="s">
        <v>2566</v>
      </c>
      <c r="V53" s="38" t="s">
        <v>2561</v>
      </c>
      <c r="W53" s="17">
        <v>11500</v>
      </c>
      <c r="X53" s="18" t="s">
        <v>1182</v>
      </c>
      <c r="Y53" s="132" t="s">
        <v>2562</v>
      </c>
      <c r="Z53" s="17">
        <v>11500</v>
      </c>
      <c r="AA53" s="36" t="s">
        <v>2563</v>
      </c>
      <c r="AB53" s="40" t="s">
        <v>2564</v>
      </c>
      <c r="AC53" s="40" t="s">
        <v>2564</v>
      </c>
      <c r="AD53" s="17">
        <v>11500</v>
      </c>
      <c r="AE53" s="187" t="s">
        <v>2565</v>
      </c>
      <c r="AF53" s="52" t="s">
        <v>2565</v>
      </c>
      <c r="AG53" s="52" t="s">
        <v>3544</v>
      </c>
      <c r="AH53" s="52" t="s">
        <v>2457</v>
      </c>
      <c r="AI53" s="52" t="s">
        <v>2457</v>
      </c>
      <c r="AJ53" s="52"/>
      <c r="AK53" s="52" t="s">
        <v>1183</v>
      </c>
      <c r="AL53" s="52" t="s">
        <v>1570</v>
      </c>
      <c r="AM53" s="52" t="s">
        <v>3552</v>
      </c>
      <c r="AN53" s="250"/>
      <c r="AO53" s="250">
        <v>12305</v>
      </c>
      <c r="AP53" s="119">
        <f t="shared" si="0"/>
        <v>7695</v>
      </c>
      <c r="AQ53" s="38" t="s">
        <v>1184</v>
      </c>
      <c r="AR53" s="38" t="s">
        <v>1185</v>
      </c>
      <c r="AS53" s="38" t="s">
        <v>1187</v>
      </c>
      <c r="AT53" s="38" t="s">
        <v>1187</v>
      </c>
      <c r="AU53" s="38" t="s">
        <v>1187</v>
      </c>
      <c r="AV53" s="17">
        <v>11500</v>
      </c>
      <c r="AW53" s="39" t="e">
        <f t="shared" si="5"/>
        <v>#VALUE!</v>
      </c>
      <c r="AX53" s="18"/>
    </row>
    <row r="54" spans="1:50" s="123" customFormat="1" ht="90" hidden="1" x14ac:dyDescent="0.2">
      <c r="A54" s="52" t="s">
        <v>40</v>
      </c>
      <c r="B54" s="52" t="s">
        <v>277</v>
      </c>
      <c r="C54" s="52" t="s">
        <v>276</v>
      </c>
      <c r="D54" s="52" t="s">
        <v>13</v>
      </c>
      <c r="E54" s="52" t="s">
        <v>310</v>
      </c>
      <c r="F54" s="121" t="s">
        <v>1626</v>
      </c>
      <c r="G54" s="52" t="s">
        <v>330</v>
      </c>
      <c r="H54" s="71" t="s">
        <v>267</v>
      </c>
      <c r="I54" s="71" t="s">
        <v>268</v>
      </c>
      <c r="J54" s="122">
        <v>30000</v>
      </c>
      <c r="K54" s="71"/>
      <c r="L54" s="71"/>
      <c r="M54" s="249" t="s">
        <v>137</v>
      </c>
      <c r="N54" s="40" t="s">
        <v>1188</v>
      </c>
      <c r="O54" s="133" t="s">
        <v>2558</v>
      </c>
      <c r="P54" s="132" t="s">
        <v>2553</v>
      </c>
      <c r="Q54" s="18" t="s">
        <v>1189</v>
      </c>
      <c r="R54" s="18" t="s">
        <v>1190</v>
      </c>
      <c r="S54" s="18" t="s">
        <v>1191</v>
      </c>
      <c r="T54" s="18" t="s">
        <v>2567</v>
      </c>
      <c r="U54" s="18" t="s">
        <v>2568</v>
      </c>
      <c r="V54" s="38" t="s">
        <v>2561</v>
      </c>
      <c r="W54" s="17">
        <v>28020</v>
      </c>
      <c r="X54" s="18" t="s">
        <v>1182</v>
      </c>
      <c r="Y54" s="132" t="s">
        <v>2562</v>
      </c>
      <c r="Z54" s="17">
        <v>28020</v>
      </c>
      <c r="AA54" s="36" t="s">
        <v>2563</v>
      </c>
      <c r="AB54" s="40" t="s">
        <v>2564</v>
      </c>
      <c r="AC54" s="40" t="s">
        <v>2564</v>
      </c>
      <c r="AD54" s="17">
        <v>28020</v>
      </c>
      <c r="AE54" s="187" t="s">
        <v>2565</v>
      </c>
      <c r="AF54" s="52" t="s">
        <v>2565</v>
      </c>
      <c r="AG54" s="52" t="s">
        <v>3544</v>
      </c>
      <c r="AH54" s="52" t="s">
        <v>2457</v>
      </c>
      <c r="AI54" s="52" t="s">
        <v>2457</v>
      </c>
      <c r="AJ54" s="52"/>
      <c r="AK54" s="52" t="s">
        <v>1183</v>
      </c>
      <c r="AL54" s="52" t="s">
        <v>1570</v>
      </c>
      <c r="AM54" s="52" t="s">
        <v>3552</v>
      </c>
      <c r="AN54" s="250"/>
      <c r="AO54" s="250">
        <v>29981.4</v>
      </c>
      <c r="AP54" s="119">
        <f t="shared" si="0"/>
        <v>18.599999999998545</v>
      </c>
      <c r="AQ54" s="38" t="s">
        <v>1184</v>
      </c>
      <c r="AR54" s="38" t="s">
        <v>1185</v>
      </c>
      <c r="AS54" s="38" t="s">
        <v>1187</v>
      </c>
      <c r="AT54" s="38" t="s">
        <v>1187</v>
      </c>
      <c r="AU54" s="38" t="s">
        <v>1187</v>
      </c>
      <c r="AV54" s="17">
        <v>28020</v>
      </c>
      <c r="AW54" s="39" t="e">
        <f t="shared" si="5"/>
        <v>#VALUE!</v>
      </c>
      <c r="AX54" s="18"/>
    </row>
    <row r="55" spans="1:50" s="123" customFormat="1" ht="144" hidden="1" x14ac:dyDescent="0.2">
      <c r="A55" s="52" t="s">
        <v>40</v>
      </c>
      <c r="B55" s="52" t="s">
        <v>277</v>
      </c>
      <c r="C55" s="52" t="s">
        <v>276</v>
      </c>
      <c r="D55" s="52" t="s">
        <v>18</v>
      </c>
      <c r="E55" s="52" t="s">
        <v>310</v>
      </c>
      <c r="F55" s="121" t="s">
        <v>1627</v>
      </c>
      <c r="G55" s="52" t="s">
        <v>331</v>
      </c>
      <c r="H55" s="71" t="s">
        <v>303</v>
      </c>
      <c r="I55" s="71" t="s">
        <v>268</v>
      </c>
      <c r="J55" s="122">
        <v>100000</v>
      </c>
      <c r="K55" s="71"/>
      <c r="L55" s="71"/>
      <c r="M55" s="249" t="s">
        <v>137</v>
      </c>
      <c r="N55" s="37" t="s">
        <v>1180</v>
      </c>
      <c r="O55" s="38" t="s">
        <v>2569</v>
      </c>
      <c r="P55" s="132" t="s">
        <v>2553</v>
      </c>
      <c r="Q55" s="18" t="s">
        <v>1192</v>
      </c>
      <c r="R55" s="18" t="s">
        <v>1190</v>
      </c>
      <c r="S55" s="18" t="s">
        <v>1191</v>
      </c>
      <c r="T55" s="18" t="s">
        <v>1193</v>
      </c>
      <c r="U55" s="18" t="s">
        <v>1194</v>
      </c>
      <c r="V55" s="38" t="s">
        <v>2570</v>
      </c>
      <c r="W55" s="17">
        <v>89000</v>
      </c>
      <c r="X55" s="18" t="s">
        <v>1182</v>
      </c>
      <c r="Y55" s="132" t="s">
        <v>2562</v>
      </c>
      <c r="Z55" s="17">
        <v>89000</v>
      </c>
      <c r="AA55" s="36" t="s">
        <v>2571</v>
      </c>
      <c r="AB55" s="18"/>
      <c r="AC55" s="18"/>
      <c r="AD55" s="17"/>
      <c r="AE55" s="19" t="s">
        <v>3624</v>
      </c>
      <c r="AF55" s="52" t="s">
        <v>2557</v>
      </c>
      <c r="AG55" s="52" t="s">
        <v>3544</v>
      </c>
      <c r="AH55" s="52" t="s">
        <v>3476</v>
      </c>
      <c r="AI55" s="52" t="s">
        <v>2456</v>
      </c>
      <c r="AJ55" s="52"/>
      <c r="AK55" s="52" t="s">
        <v>1183</v>
      </c>
      <c r="AL55" s="52" t="s">
        <v>1570</v>
      </c>
      <c r="AM55" s="52" t="s">
        <v>3553</v>
      </c>
      <c r="AN55" s="250">
        <v>89000</v>
      </c>
      <c r="AO55" s="250"/>
      <c r="AP55" s="119">
        <f t="shared" si="0"/>
        <v>11000</v>
      </c>
      <c r="AQ55" s="38" t="s">
        <v>1184</v>
      </c>
      <c r="AR55" s="38" t="s">
        <v>1185</v>
      </c>
      <c r="AS55" s="38" t="s">
        <v>1186</v>
      </c>
      <c r="AT55" s="38" t="s">
        <v>1186</v>
      </c>
      <c r="AU55" s="38" t="s">
        <v>1187</v>
      </c>
      <c r="AV55" s="17">
        <v>89000</v>
      </c>
      <c r="AW55" s="39" t="e">
        <f t="shared" si="5"/>
        <v>#VALUE!</v>
      </c>
      <c r="AX55" s="18"/>
    </row>
    <row r="56" spans="1:50" s="123" customFormat="1" ht="144" hidden="1" x14ac:dyDescent="0.2">
      <c r="A56" s="52" t="s">
        <v>40</v>
      </c>
      <c r="B56" s="52" t="s">
        <v>277</v>
      </c>
      <c r="C56" s="52" t="s">
        <v>276</v>
      </c>
      <c r="D56" s="52" t="s">
        <v>18</v>
      </c>
      <c r="E56" s="52" t="s">
        <v>310</v>
      </c>
      <c r="F56" s="121" t="s">
        <v>1628</v>
      </c>
      <c r="G56" s="52" t="s">
        <v>332</v>
      </c>
      <c r="H56" s="71" t="s">
        <v>270</v>
      </c>
      <c r="I56" s="71" t="s">
        <v>271</v>
      </c>
      <c r="J56" s="122">
        <v>130000</v>
      </c>
      <c r="K56" s="71"/>
      <c r="L56" s="71"/>
      <c r="M56" s="249" t="s">
        <v>137</v>
      </c>
      <c r="N56" s="37" t="s">
        <v>1180</v>
      </c>
      <c r="O56" s="38" t="s">
        <v>2569</v>
      </c>
      <c r="P56" s="132" t="s">
        <v>2553</v>
      </c>
      <c r="Q56" s="18" t="s">
        <v>1192</v>
      </c>
      <c r="R56" s="18" t="s">
        <v>1190</v>
      </c>
      <c r="S56" s="18" t="s">
        <v>1191</v>
      </c>
      <c r="T56" s="18" t="s">
        <v>1193</v>
      </c>
      <c r="U56" s="18" t="s">
        <v>1195</v>
      </c>
      <c r="V56" s="38" t="s">
        <v>2570</v>
      </c>
      <c r="W56" s="17">
        <v>128000</v>
      </c>
      <c r="X56" s="18" t="s">
        <v>1182</v>
      </c>
      <c r="Y56" s="132" t="s">
        <v>2562</v>
      </c>
      <c r="Z56" s="17">
        <v>128000</v>
      </c>
      <c r="AA56" s="36" t="s">
        <v>2571</v>
      </c>
      <c r="AB56" s="18"/>
      <c r="AC56" s="18"/>
      <c r="AD56" s="17"/>
      <c r="AE56" s="19" t="s">
        <v>3624</v>
      </c>
      <c r="AF56" s="52" t="s">
        <v>2557</v>
      </c>
      <c r="AG56" s="52" t="s">
        <v>3544</v>
      </c>
      <c r="AH56" s="52" t="s">
        <v>3476</v>
      </c>
      <c r="AI56" s="52" t="s">
        <v>2456</v>
      </c>
      <c r="AJ56" s="52"/>
      <c r="AK56" s="52" t="s">
        <v>1183</v>
      </c>
      <c r="AL56" s="52" t="s">
        <v>1570</v>
      </c>
      <c r="AM56" s="52" t="s">
        <v>3553</v>
      </c>
      <c r="AN56" s="250">
        <v>128000</v>
      </c>
      <c r="AO56" s="250"/>
      <c r="AP56" s="119">
        <f t="shared" si="0"/>
        <v>2000</v>
      </c>
      <c r="AQ56" s="38" t="s">
        <v>1184</v>
      </c>
      <c r="AR56" s="38" t="s">
        <v>1185</v>
      </c>
      <c r="AS56" s="38" t="s">
        <v>1186</v>
      </c>
      <c r="AT56" s="38" t="s">
        <v>1186</v>
      </c>
      <c r="AU56" s="38" t="s">
        <v>1187</v>
      </c>
      <c r="AV56" s="17">
        <v>128000</v>
      </c>
      <c r="AW56" s="39" t="e">
        <f t="shared" si="5"/>
        <v>#VALUE!</v>
      </c>
      <c r="AX56" s="18"/>
    </row>
    <row r="57" spans="1:50" s="123" customFormat="1" ht="144" hidden="1" x14ac:dyDescent="0.2">
      <c r="A57" s="52" t="s">
        <v>40</v>
      </c>
      <c r="B57" s="52" t="s">
        <v>277</v>
      </c>
      <c r="C57" s="52" t="s">
        <v>276</v>
      </c>
      <c r="D57" s="52" t="s">
        <v>18</v>
      </c>
      <c r="E57" s="52" t="s">
        <v>310</v>
      </c>
      <c r="F57" s="121" t="s">
        <v>1629</v>
      </c>
      <c r="G57" s="52" t="s">
        <v>333</v>
      </c>
      <c r="H57" s="71" t="s">
        <v>270</v>
      </c>
      <c r="I57" s="71" t="s">
        <v>274</v>
      </c>
      <c r="J57" s="122">
        <v>168000</v>
      </c>
      <c r="K57" s="71"/>
      <c r="L57" s="71"/>
      <c r="M57" s="249" t="s">
        <v>137</v>
      </c>
      <c r="N57" s="37" t="s">
        <v>1180</v>
      </c>
      <c r="O57" s="38" t="s">
        <v>2569</v>
      </c>
      <c r="P57" s="132" t="s">
        <v>2553</v>
      </c>
      <c r="Q57" s="18" t="s">
        <v>1192</v>
      </c>
      <c r="R57" s="18" t="s">
        <v>1190</v>
      </c>
      <c r="S57" s="18" t="s">
        <v>1191</v>
      </c>
      <c r="T57" s="18" t="s">
        <v>1196</v>
      </c>
      <c r="U57" s="18" t="s">
        <v>1197</v>
      </c>
      <c r="V57" s="38" t="s">
        <v>2570</v>
      </c>
      <c r="W57" s="17">
        <v>16600</v>
      </c>
      <c r="X57" s="18" t="s">
        <v>1182</v>
      </c>
      <c r="Y57" s="132" t="s">
        <v>2562</v>
      </c>
      <c r="Z57" s="17">
        <v>166600</v>
      </c>
      <c r="AA57" s="36" t="s">
        <v>2571</v>
      </c>
      <c r="AB57" s="18"/>
      <c r="AC57" s="18"/>
      <c r="AD57" s="17"/>
      <c r="AE57" s="19" t="s">
        <v>3624</v>
      </c>
      <c r="AF57" s="52" t="s">
        <v>2557</v>
      </c>
      <c r="AG57" s="52" t="s">
        <v>3544</v>
      </c>
      <c r="AH57" s="52" t="s">
        <v>3476</v>
      </c>
      <c r="AI57" s="52" t="s">
        <v>2456</v>
      </c>
      <c r="AJ57" s="52"/>
      <c r="AK57" s="52" t="s">
        <v>1183</v>
      </c>
      <c r="AL57" s="52" t="s">
        <v>1570</v>
      </c>
      <c r="AM57" s="52" t="s">
        <v>3553</v>
      </c>
      <c r="AN57" s="250">
        <v>166600</v>
      </c>
      <c r="AO57" s="250"/>
      <c r="AP57" s="119">
        <f t="shared" si="0"/>
        <v>1400</v>
      </c>
      <c r="AQ57" s="38" t="s">
        <v>1184</v>
      </c>
      <c r="AR57" s="38" t="s">
        <v>1185</v>
      </c>
      <c r="AS57" s="38" t="s">
        <v>1186</v>
      </c>
      <c r="AT57" s="38" t="s">
        <v>1186</v>
      </c>
      <c r="AU57" s="38" t="s">
        <v>1187</v>
      </c>
      <c r="AV57" s="17">
        <v>166600</v>
      </c>
      <c r="AW57" s="39" t="e">
        <f t="shared" si="5"/>
        <v>#VALUE!</v>
      </c>
      <c r="AX57" s="18"/>
    </row>
    <row r="58" spans="1:50" s="123" customFormat="1" ht="144" hidden="1" x14ac:dyDescent="0.2">
      <c r="A58" s="52" t="s">
        <v>40</v>
      </c>
      <c r="B58" s="52" t="s">
        <v>277</v>
      </c>
      <c r="C58" s="52" t="s">
        <v>276</v>
      </c>
      <c r="D58" s="52" t="s">
        <v>18</v>
      </c>
      <c r="E58" s="52" t="s">
        <v>310</v>
      </c>
      <c r="F58" s="121" t="s">
        <v>1630</v>
      </c>
      <c r="G58" s="52" t="s">
        <v>334</v>
      </c>
      <c r="H58" s="71" t="s">
        <v>270</v>
      </c>
      <c r="I58" s="71" t="s">
        <v>335</v>
      </c>
      <c r="J58" s="122">
        <v>3900</v>
      </c>
      <c r="K58" s="71"/>
      <c r="L58" s="71"/>
      <c r="M58" s="249" t="s">
        <v>137</v>
      </c>
      <c r="N58" s="37" t="s">
        <v>1180</v>
      </c>
      <c r="O58" s="38" t="s">
        <v>2569</v>
      </c>
      <c r="P58" s="132" t="s">
        <v>2553</v>
      </c>
      <c r="Q58" s="18" t="s">
        <v>1192</v>
      </c>
      <c r="R58" s="18" t="s">
        <v>1190</v>
      </c>
      <c r="S58" s="18" t="s">
        <v>1191</v>
      </c>
      <c r="T58" s="18" t="s">
        <v>1198</v>
      </c>
      <c r="U58" s="18" t="s">
        <v>1199</v>
      </c>
      <c r="V58" s="38" t="s">
        <v>2570</v>
      </c>
      <c r="W58" s="17">
        <v>3700</v>
      </c>
      <c r="X58" s="18" t="s">
        <v>1182</v>
      </c>
      <c r="Y58" s="132" t="s">
        <v>2562</v>
      </c>
      <c r="Z58" s="17">
        <v>3700</v>
      </c>
      <c r="AA58" s="36" t="s">
        <v>2571</v>
      </c>
      <c r="AB58" s="18"/>
      <c r="AC58" s="18"/>
      <c r="AD58" s="17"/>
      <c r="AE58" s="19" t="s">
        <v>3624</v>
      </c>
      <c r="AF58" s="52" t="s">
        <v>2557</v>
      </c>
      <c r="AG58" s="52" t="s">
        <v>3544</v>
      </c>
      <c r="AH58" s="52" t="s">
        <v>3476</v>
      </c>
      <c r="AI58" s="52" t="s">
        <v>2456</v>
      </c>
      <c r="AJ58" s="52"/>
      <c r="AK58" s="52" t="s">
        <v>1183</v>
      </c>
      <c r="AL58" s="52" t="s">
        <v>1570</v>
      </c>
      <c r="AM58" s="52" t="s">
        <v>3553</v>
      </c>
      <c r="AN58" s="250">
        <v>3700</v>
      </c>
      <c r="AO58" s="250"/>
      <c r="AP58" s="119">
        <f t="shared" si="0"/>
        <v>200</v>
      </c>
      <c r="AQ58" s="38" t="s">
        <v>1184</v>
      </c>
      <c r="AR58" s="38" t="s">
        <v>1185</v>
      </c>
      <c r="AS58" s="38" t="s">
        <v>1186</v>
      </c>
      <c r="AT58" s="38" t="s">
        <v>1186</v>
      </c>
      <c r="AU58" s="38" t="s">
        <v>1187</v>
      </c>
      <c r="AV58" s="17">
        <v>3700</v>
      </c>
      <c r="AW58" s="39" t="e">
        <f t="shared" si="5"/>
        <v>#VALUE!</v>
      </c>
      <c r="AX58" s="18"/>
    </row>
    <row r="59" spans="1:50" s="123" customFormat="1" ht="144" hidden="1" x14ac:dyDescent="0.2">
      <c r="A59" s="52" t="s">
        <v>40</v>
      </c>
      <c r="B59" s="52" t="s">
        <v>277</v>
      </c>
      <c r="C59" s="52" t="s">
        <v>276</v>
      </c>
      <c r="D59" s="52" t="s">
        <v>18</v>
      </c>
      <c r="E59" s="52" t="s">
        <v>310</v>
      </c>
      <c r="F59" s="121" t="s">
        <v>1631</v>
      </c>
      <c r="G59" s="52" t="s">
        <v>336</v>
      </c>
      <c r="H59" s="71" t="s">
        <v>272</v>
      </c>
      <c r="I59" s="71" t="s">
        <v>335</v>
      </c>
      <c r="J59" s="122">
        <v>10100</v>
      </c>
      <c r="K59" s="71"/>
      <c r="L59" s="71"/>
      <c r="M59" s="249" t="s">
        <v>137</v>
      </c>
      <c r="N59" s="37" t="s">
        <v>1180</v>
      </c>
      <c r="O59" s="38" t="s">
        <v>2569</v>
      </c>
      <c r="P59" s="132" t="s">
        <v>2553</v>
      </c>
      <c r="Q59" s="18" t="s">
        <v>1192</v>
      </c>
      <c r="R59" s="18" t="s">
        <v>1190</v>
      </c>
      <c r="S59" s="18" t="s">
        <v>1191</v>
      </c>
      <c r="T59" s="18" t="s">
        <v>1198</v>
      </c>
      <c r="U59" s="18" t="s">
        <v>1200</v>
      </c>
      <c r="V59" s="38" t="s">
        <v>2570</v>
      </c>
      <c r="W59" s="17">
        <v>9600</v>
      </c>
      <c r="X59" s="18" t="s">
        <v>1182</v>
      </c>
      <c r="Y59" s="132" t="s">
        <v>2562</v>
      </c>
      <c r="Z59" s="17">
        <v>9600</v>
      </c>
      <c r="AA59" s="36" t="s">
        <v>2571</v>
      </c>
      <c r="AB59" s="18"/>
      <c r="AC59" s="18"/>
      <c r="AD59" s="17"/>
      <c r="AE59" s="19" t="s">
        <v>3624</v>
      </c>
      <c r="AF59" s="52" t="s">
        <v>2557</v>
      </c>
      <c r="AG59" s="52" t="s">
        <v>3544</v>
      </c>
      <c r="AH59" s="52" t="s">
        <v>3476</v>
      </c>
      <c r="AI59" s="52" t="s">
        <v>2456</v>
      </c>
      <c r="AJ59" s="52"/>
      <c r="AK59" s="52" t="s">
        <v>1183</v>
      </c>
      <c r="AL59" s="52" t="s">
        <v>1570</v>
      </c>
      <c r="AM59" s="52" t="s">
        <v>3553</v>
      </c>
      <c r="AN59" s="250">
        <v>9600</v>
      </c>
      <c r="AO59" s="250"/>
      <c r="AP59" s="119">
        <f t="shared" si="0"/>
        <v>500</v>
      </c>
      <c r="AQ59" s="38" t="s">
        <v>1184</v>
      </c>
      <c r="AR59" s="38" t="s">
        <v>1185</v>
      </c>
      <c r="AS59" s="38" t="s">
        <v>1186</v>
      </c>
      <c r="AT59" s="38" t="s">
        <v>1186</v>
      </c>
      <c r="AU59" s="38" t="s">
        <v>1187</v>
      </c>
      <c r="AV59" s="17">
        <v>9600</v>
      </c>
      <c r="AW59" s="39" t="e">
        <f t="shared" si="5"/>
        <v>#VALUE!</v>
      </c>
      <c r="AX59" s="18"/>
    </row>
    <row r="60" spans="1:50" s="123" customFormat="1" ht="144" hidden="1" x14ac:dyDescent="0.2">
      <c r="A60" s="52" t="s">
        <v>40</v>
      </c>
      <c r="B60" s="52" t="s">
        <v>277</v>
      </c>
      <c r="C60" s="52" t="s">
        <v>276</v>
      </c>
      <c r="D60" s="52" t="s">
        <v>18</v>
      </c>
      <c r="E60" s="52" t="s">
        <v>310</v>
      </c>
      <c r="F60" s="121" t="s">
        <v>1632</v>
      </c>
      <c r="G60" s="52" t="s">
        <v>337</v>
      </c>
      <c r="H60" s="71" t="s">
        <v>319</v>
      </c>
      <c r="I60" s="71" t="s">
        <v>335</v>
      </c>
      <c r="J60" s="122">
        <v>8800</v>
      </c>
      <c r="K60" s="71"/>
      <c r="L60" s="71"/>
      <c r="M60" s="249" t="s">
        <v>137</v>
      </c>
      <c r="N60" s="37" t="s">
        <v>1180</v>
      </c>
      <c r="O60" s="38" t="s">
        <v>2569</v>
      </c>
      <c r="P60" s="132" t="s">
        <v>2553</v>
      </c>
      <c r="Q60" s="18" t="s">
        <v>1192</v>
      </c>
      <c r="R60" s="18" t="s">
        <v>1190</v>
      </c>
      <c r="S60" s="18" t="s">
        <v>1191</v>
      </c>
      <c r="T60" s="18" t="s">
        <v>1201</v>
      </c>
      <c r="U60" s="18" t="s">
        <v>1202</v>
      </c>
      <c r="V60" s="38" t="s">
        <v>2570</v>
      </c>
      <c r="W60" s="17">
        <v>8400</v>
      </c>
      <c r="X60" s="18" t="s">
        <v>1182</v>
      </c>
      <c r="Y60" s="132" t="s">
        <v>2562</v>
      </c>
      <c r="Z60" s="17">
        <v>8400</v>
      </c>
      <c r="AA60" s="36" t="s">
        <v>2571</v>
      </c>
      <c r="AB60" s="18"/>
      <c r="AC60" s="18"/>
      <c r="AD60" s="17"/>
      <c r="AE60" s="19" t="s">
        <v>3624</v>
      </c>
      <c r="AF60" s="52" t="s">
        <v>2557</v>
      </c>
      <c r="AG60" s="52" t="s">
        <v>3544</v>
      </c>
      <c r="AH60" s="52" t="s">
        <v>3476</v>
      </c>
      <c r="AI60" s="52" t="s">
        <v>2456</v>
      </c>
      <c r="AJ60" s="52"/>
      <c r="AK60" s="52" t="s">
        <v>1183</v>
      </c>
      <c r="AL60" s="52" t="s">
        <v>1570</v>
      </c>
      <c r="AM60" s="52" t="s">
        <v>3553</v>
      </c>
      <c r="AN60" s="250">
        <v>8400</v>
      </c>
      <c r="AO60" s="250"/>
      <c r="AP60" s="119">
        <f t="shared" si="0"/>
        <v>400</v>
      </c>
      <c r="AQ60" s="38" t="s">
        <v>1184</v>
      </c>
      <c r="AR60" s="38" t="s">
        <v>1185</v>
      </c>
      <c r="AS60" s="38" t="s">
        <v>1186</v>
      </c>
      <c r="AT60" s="38" t="s">
        <v>1186</v>
      </c>
      <c r="AU60" s="38" t="s">
        <v>1187</v>
      </c>
      <c r="AV60" s="17">
        <v>8400</v>
      </c>
      <c r="AW60" s="39" t="e">
        <f t="shared" si="5"/>
        <v>#VALUE!</v>
      </c>
      <c r="AX60" s="18"/>
    </row>
    <row r="61" spans="1:50" s="123" customFormat="1" ht="144" hidden="1" x14ac:dyDescent="0.2">
      <c r="A61" s="52" t="s">
        <v>40</v>
      </c>
      <c r="B61" s="52" t="s">
        <v>277</v>
      </c>
      <c r="C61" s="52" t="s">
        <v>276</v>
      </c>
      <c r="D61" s="52" t="s">
        <v>18</v>
      </c>
      <c r="E61" s="52" t="s">
        <v>310</v>
      </c>
      <c r="F61" s="121" t="s">
        <v>1633</v>
      </c>
      <c r="G61" s="52" t="s">
        <v>338</v>
      </c>
      <c r="H61" s="71" t="s">
        <v>270</v>
      </c>
      <c r="I61" s="71" t="s">
        <v>271</v>
      </c>
      <c r="J61" s="122">
        <v>15000</v>
      </c>
      <c r="K61" s="71"/>
      <c r="L61" s="71"/>
      <c r="M61" s="249" t="s">
        <v>137</v>
      </c>
      <c r="N61" s="37" t="s">
        <v>1180</v>
      </c>
      <c r="O61" s="38" t="s">
        <v>2569</v>
      </c>
      <c r="P61" s="132" t="s">
        <v>2553</v>
      </c>
      <c r="Q61" s="18" t="s">
        <v>1192</v>
      </c>
      <c r="R61" s="18" t="s">
        <v>1190</v>
      </c>
      <c r="S61" s="18" t="s">
        <v>1191</v>
      </c>
      <c r="T61" s="18" t="s">
        <v>1203</v>
      </c>
      <c r="U61" s="18" t="s">
        <v>1204</v>
      </c>
      <c r="V61" s="38" t="s">
        <v>2570</v>
      </c>
      <c r="W61" s="17">
        <v>12900</v>
      </c>
      <c r="X61" s="18" t="s">
        <v>1182</v>
      </c>
      <c r="Y61" s="132" t="s">
        <v>2562</v>
      </c>
      <c r="Z61" s="17">
        <v>12900</v>
      </c>
      <c r="AA61" s="36" t="s">
        <v>2571</v>
      </c>
      <c r="AB61" s="328"/>
      <c r="AC61" s="328"/>
      <c r="AD61" s="17"/>
      <c r="AE61" s="19" t="s">
        <v>3624</v>
      </c>
      <c r="AF61" s="52" t="s">
        <v>2557</v>
      </c>
      <c r="AG61" s="52" t="s">
        <v>3544</v>
      </c>
      <c r="AH61" s="52" t="s">
        <v>3476</v>
      </c>
      <c r="AI61" s="52" t="s">
        <v>2456</v>
      </c>
      <c r="AJ61" s="52"/>
      <c r="AK61" s="52" t="s">
        <v>1183</v>
      </c>
      <c r="AL61" s="52" t="s">
        <v>1570</v>
      </c>
      <c r="AM61" s="52" t="s">
        <v>3553</v>
      </c>
      <c r="AN61" s="250">
        <v>12900</v>
      </c>
      <c r="AO61" s="250"/>
      <c r="AP61" s="119">
        <f t="shared" si="0"/>
        <v>2100</v>
      </c>
      <c r="AQ61" s="38" t="s">
        <v>1184</v>
      </c>
      <c r="AR61" s="38" t="s">
        <v>1185</v>
      </c>
      <c r="AS61" s="38" t="s">
        <v>1186</v>
      </c>
      <c r="AT61" s="38" t="s">
        <v>1186</v>
      </c>
      <c r="AU61" s="38" t="s">
        <v>1187</v>
      </c>
      <c r="AV61" s="17">
        <v>12900</v>
      </c>
      <c r="AW61" s="39" t="e">
        <f t="shared" si="5"/>
        <v>#VALUE!</v>
      </c>
      <c r="AX61" s="18"/>
    </row>
    <row r="62" spans="1:50" s="123" customFormat="1" ht="90" hidden="1" x14ac:dyDescent="0.2">
      <c r="A62" s="52" t="s">
        <v>40</v>
      </c>
      <c r="B62" s="52" t="s">
        <v>277</v>
      </c>
      <c r="C62" s="52" t="s">
        <v>276</v>
      </c>
      <c r="D62" s="52" t="s">
        <v>33</v>
      </c>
      <c r="E62" s="52" t="s">
        <v>310</v>
      </c>
      <c r="F62" s="121" t="s">
        <v>1634</v>
      </c>
      <c r="G62" s="52" t="s">
        <v>339</v>
      </c>
      <c r="H62" s="71" t="s">
        <v>340</v>
      </c>
      <c r="I62" s="71" t="s">
        <v>274</v>
      </c>
      <c r="J62" s="122">
        <v>111000</v>
      </c>
      <c r="K62" s="71"/>
      <c r="L62" s="71"/>
      <c r="M62" s="249" t="s">
        <v>137</v>
      </c>
      <c r="N62" s="40" t="s">
        <v>1188</v>
      </c>
      <c r="O62" s="38" t="s">
        <v>2569</v>
      </c>
      <c r="P62" s="132" t="s">
        <v>2553</v>
      </c>
      <c r="Q62" s="28" t="s">
        <v>1205</v>
      </c>
      <c r="R62" s="18" t="s">
        <v>15</v>
      </c>
      <c r="S62" s="18" t="s">
        <v>1191</v>
      </c>
      <c r="T62" s="18" t="s">
        <v>2395</v>
      </c>
      <c r="U62" s="18" t="s">
        <v>2395</v>
      </c>
      <c r="V62" s="38" t="s">
        <v>2572</v>
      </c>
      <c r="W62" s="17">
        <v>111000</v>
      </c>
      <c r="X62" s="18" t="s">
        <v>1182</v>
      </c>
      <c r="Y62" s="132" t="s">
        <v>2573</v>
      </c>
      <c r="Z62" s="17">
        <v>111000</v>
      </c>
      <c r="AA62" s="36" t="s">
        <v>2574</v>
      </c>
      <c r="AB62" s="328"/>
      <c r="AC62" s="328"/>
      <c r="AD62" s="17"/>
      <c r="AE62" s="19" t="s">
        <v>2557</v>
      </c>
      <c r="AF62" s="52" t="s">
        <v>2557</v>
      </c>
      <c r="AG62" s="52" t="s">
        <v>3544</v>
      </c>
      <c r="AH62" s="52" t="s">
        <v>3476</v>
      </c>
      <c r="AI62" s="52" t="s">
        <v>2456</v>
      </c>
      <c r="AJ62" s="52"/>
      <c r="AK62" s="52" t="s">
        <v>1183</v>
      </c>
      <c r="AL62" s="52" t="s">
        <v>1570</v>
      </c>
      <c r="AM62" s="52" t="s">
        <v>3553</v>
      </c>
      <c r="AN62" s="250">
        <v>111000</v>
      </c>
      <c r="AO62" s="250"/>
      <c r="AP62" s="119">
        <f t="shared" si="0"/>
        <v>0</v>
      </c>
      <c r="AQ62" s="38" t="s">
        <v>1184</v>
      </c>
      <c r="AR62" s="38" t="s">
        <v>1185</v>
      </c>
      <c r="AS62" s="38" t="s">
        <v>1206</v>
      </c>
      <c r="AT62" s="38" t="s">
        <v>1206</v>
      </c>
      <c r="AU62" s="38" t="s">
        <v>1187</v>
      </c>
      <c r="AV62" s="17">
        <v>111000</v>
      </c>
      <c r="AW62" s="39" t="e">
        <f t="shared" si="5"/>
        <v>#VALUE!</v>
      </c>
      <c r="AX62" s="18"/>
    </row>
    <row r="63" spans="1:50" s="123" customFormat="1" ht="90" hidden="1" x14ac:dyDescent="0.2">
      <c r="A63" s="52" t="s">
        <v>40</v>
      </c>
      <c r="B63" s="52" t="s">
        <v>277</v>
      </c>
      <c r="C63" s="52" t="s">
        <v>276</v>
      </c>
      <c r="D63" s="52" t="s">
        <v>33</v>
      </c>
      <c r="E63" s="52" t="s">
        <v>310</v>
      </c>
      <c r="F63" s="121" t="s">
        <v>1635</v>
      </c>
      <c r="G63" s="52" t="s">
        <v>341</v>
      </c>
      <c r="H63" s="71" t="s">
        <v>270</v>
      </c>
      <c r="I63" s="71" t="s">
        <v>274</v>
      </c>
      <c r="J63" s="122">
        <v>15000</v>
      </c>
      <c r="K63" s="71"/>
      <c r="L63" s="71"/>
      <c r="M63" s="249" t="s">
        <v>137</v>
      </c>
      <c r="N63" s="40" t="s">
        <v>1188</v>
      </c>
      <c r="O63" s="38" t="s">
        <v>2558</v>
      </c>
      <c r="P63" s="132" t="s">
        <v>2553</v>
      </c>
      <c r="Q63" s="28" t="s">
        <v>1205</v>
      </c>
      <c r="R63" s="18" t="s">
        <v>15</v>
      </c>
      <c r="S63" s="18" t="s">
        <v>1191</v>
      </c>
      <c r="T63" s="18" t="s">
        <v>2395</v>
      </c>
      <c r="U63" s="18" t="s">
        <v>2395</v>
      </c>
      <c r="V63" s="38" t="s">
        <v>2572</v>
      </c>
      <c r="W63" s="17">
        <v>15000</v>
      </c>
      <c r="X63" s="18" t="s">
        <v>1182</v>
      </c>
      <c r="Y63" s="132" t="s">
        <v>2573</v>
      </c>
      <c r="Z63" s="17">
        <v>15000</v>
      </c>
      <c r="AA63" s="36" t="s">
        <v>2574</v>
      </c>
      <c r="AB63" s="328"/>
      <c r="AC63" s="328"/>
      <c r="AD63" s="17"/>
      <c r="AE63" s="19" t="s">
        <v>2557</v>
      </c>
      <c r="AF63" s="52" t="s">
        <v>2557</v>
      </c>
      <c r="AG63" s="52" t="s">
        <v>3544</v>
      </c>
      <c r="AH63" s="52" t="s">
        <v>3476</v>
      </c>
      <c r="AI63" s="52" t="s">
        <v>2456</v>
      </c>
      <c r="AJ63" s="52"/>
      <c r="AK63" s="52" t="s">
        <v>1183</v>
      </c>
      <c r="AL63" s="52" t="s">
        <v>1570</v>
      </c>
      <c r="AM63" s="52" t="s">
        <v>3553</v>
      </c>
      <c r="AN63" s="250">
        <v>15000</v>
      </c>
      <c r="AO63" s="250"/>
      <c r="AP63" s="119">
        <f t="shared" si="0"/>
        <v>0</v>
      </c>
      <c r="AQ63" s="38" t="s">
        <v>1184</v>
      </c>
      <c r="AR63" s="38" t="s">
        <v>1185</v>
      </c>
      <c r="AS63" s="38" t="s">
        <v>1206</v>
      </c>
      <c r="AT63" s="38" t="s">
        <v>1206</v>
      </c>
      <c r="AU63" s="38" t="s">
        <v>1187</v>
      </c>
      <c r="AV63" s="17">
        <v>15000</v>
      </c>
      <c r="AW63" s="39" t="e">
        <f t="shared" si="5"/>
        <v>#VALUE!</v>
      </c>
      <c r="AX63" s="18"/>
    </row>
    <row r="64" spans="1:50" s="123" customFormat="1" ht="90" hidden="1" x14ac:dyDescent="0.2">
      <c r="A64" s="52" t="s">
        <v>40</v>
      </c>
      <c r="B64" s="52" t="s">
        <v>277</v>
      </c>
      <c r="C64" s="52" t="s">
        <v>276</v>
      </c>
      <c r="D64" s="52" t="s">
        <v>33</v>
      </c>
      <c r="E64" s="52" t="s">
        <v>310</v>
      </c>
      <c r="F64" s="121" t="s">
        <v>1636</v>
      </c>
      <c r="G64" s="52" t="s">
        <v>342</v>
      </c>
      <c r="H64" s="71" t="s">
        <v>340</v>
      </c>
      <c r="I64" s="71" t="s">
        <v>274</v>
      </c>
      <c r="J64" s="122">
        <v>180000</v>
      </c>
      <c r="K64" s="71"/>
      <c r="L64" s="71"/>
      <c r="M64" s="249" t="s">
        <v>137</v>
      </c>
      <c r="N64" s="40" t="s">
        <v>1188</v>
      </c>
      <c r="O64" s="38" t="s">
        <v>2558</v>
      </c>
      <c r="P64" s="132" t="s">
        <v>2553</v>
      </c>
      <c r="Q64" s="28" t="s">
        <v>1205</v>
      </c>
      <c r="R64" s="18" t="s">
        <v>15</v>
      </c>
      <c r="S64" s="18" t="s">
        <v>1191</v>
      </c>
      <c r="T64" s="18" t="s">
        <v>2395</v>
      </c>
      <c r="U64" s="18" t="s">
        <v>2395</v>
      </c>
      <c r="V64" s="38" t="s">
        <v>2572</v>
      </c>
      <c r="W64" s="17">
        <v>180000</v>
      </c>
      <c r="X64" s="18" t="s">
        <v>1182</v>
      </c>
      <c r="Y64" s="132" t="s">
        <v>2573</v>
      </c>
      <c r="Z64" s="17">
        <v>180000</v>
      </c>
      <c r="AA64" s="36" t="s">
        <v>2574</v>
      </c>
      <c r="AB64" s="328"/>
      <c r="AC64" s="328"/>
      <c r="AD64" s="17"/>
      <c r="AE64" s="19" t="s">
        <v>2557</v>
      </c>
      <c r="AF64" s="52" t="s">
        <v>2557</v>
      </c>
      <c r="AG64" s="52" t="s">
        <v>3544</v>
      </c>
      <c r="AH64" s="52" t="s">
        <v>3476</v>
      </c>
      <c r="AI64" s="52" t="s">
        <v>2456</v>
      </c>
      <c r="AJ64" s="52"/>
      <c r="AK64" s="52" t="s">
        <v>1183</v>
      </c>
      <c r="AL64" s="52" t="s">
        <v>1570</v>
      </c>
      <c r="AM64" s="52" t="s">
        <v>3553</v>
      </c>
      <c r="AN64" s="122">
        <v>180000</v>
      </c>
      <c r="AO64" s="250"/>
      <c r="AP64" s="119">
        <f t="shared" si="0"/>
        <v>0</v>
      </c>
      <c r="AQ64" s="38" t="s">
        <v>1184</v>
      </c>
      <c r="AR64" s="38" t="s">
        <v>1185</v>
      </c>
      <c r="AS64" s="38" t="s">
        <v>1206</v>
      </c>
      <c r="AT64" s="38" t="s">
        <v>1206</v>
      </c>
      <c r="AU64" s="38" t="s">
        <v>1187</v>
      </c>
      <c r="AV64" s="17">
        <v>180000</v>
      </c>
      <c r="AW64" s="39" t="e">
        <f t="shared" si="5"/>
        <v>#VALUE!</v>
      </c>
      <c r="AX64" s="18"/>
    </row>
    <row r="65" spans="1:50" s="123" customFormat="1" ht="90" hidden="1" x14ac:dyDescent="0.2">
      <c r="A65" s="52" t="s">
        <v>40</v>
      </c>
      <c r="B65" s="52" t="s">
        <v>277</v>
      </c>
      <c r="C65" s="52" t="s">
        <v>276</v>
      </c>
      <c r="D65" s="52" t="s">
        <v>33</v>
      </c>
      <c r="E65" s="52" t="s">
        <v>310</v>
      </c>
      <c r="F65" s="121" t="s">
        <v>1637</v>
      </c>
      <c r="G65" s="52" t="s">
        <v>343</v>
      </c>
      <c r="H65" s="71" t="s">
        <v>270</v>
      </c>
      <c r="I65" s="71" t="s">
        <v>344</v>
      </c>
      <c r="J65" s="122">
        <v>3000</v>
      </c>
      <c r="K65" s="71"/>
      <c r="L65" s="71"/>
      <c r="M65" s="249" t="s">
        <v>137</v>
      </c>
      <c r="N65" s="40" t="s">
        <v>1188</v>
      </c>
      <c r="O65" s="38" t="s">
        <v>2558</v>
      </c>
      <c r="P65" s="132" t="s">
        <v>2553</v>
      </c>
      <c r="Q65" s="28" t="s">
        <v>1205</v>
      </c>
      <c r="R65" s="18" t="s">
        <v>15</v>
      </c>
      <c r="S65" s="18" t="s">
        <v>1191</v>
      </c>
      <c r="T65" s="18" t="s">
        <v>2395</v>
      </c>
      <c r="U65" s="18" t="s">
        <v>2395</v>
      </c>
      <c r="V65" s="38" t="s">
        <v>2572</v>
      </c>
      <c r="W65" s="17">
        <v>3000</v>
      </c>
      <c r="X65" s="18" t="s">
        <v>1182</v>
      </c>
      <c r="Y65" s="132" t="s">
        <v>2573</v>
      </c>
      <c r="Z65" s="17">
        <v>3000</v>
      </c>
      <c r="AA65" s="36" t="s">
        <v>2574</v>
      </c>
      <c r="AB65" s="328"/>
      <c r="AC65" s="328"/>
      <c r="AD65" s="17"/>
      <c r="AE65" s="19" t="s">
        <v>2557</v>
      </c>
      <c r="AF65" s="52" t="s">
        <v>2557</v>
      </c>
      <c r="AG65" s="52" t="s">
        <v>3544</v>
      </c>
      <c r="AH65" s="52" t="s">
        <v>3476</v>
      </c>
      <c r="AI65" s="52" t="s">
        <v>2456</v>
      </c>
      <c r="AJ65" s="52"/>
      <c r="AK65" s="52" t="s">
        <v>1183</v>
      </c>
      <c r="AL65" s="52" t="s">
        <v>1570</v>
      </c>
      <c r="AM65" s="52" t="s">
        <v>3553</v>
      </c>
      <c r="AN65" s="122">
        <v>3000</v>
      </c>
      <c r="AO65" s="250"/>
      <c r="AP65" s="119">
        <f t="shared" si="0"/>
        <v>0</v>
      </c>
      <c r="AQ65" s="38" t="s">
        <v>1184</v>
      </c>
      <c r="AR65" s="38" t="s">
        <v>1185</v>
      </c>
      <c r="AS65" s="38" t="s">
        <v>1206</v>
      </c>
      <c r="AT65" s="38" t="s">
        <v>1206</v>
      </c>
      <c r="AU65" s="38" t="s">
        <v>1187</v>
      </c>
      <c r="AV65" s="17">
        <v>3000</v>
      </c>
      <c r="AW65" s="39" t="e">
        <f t="shared" si="5"/>
        <v>#VALUE!</v>
      </c>
      <c r="AX65" s="18"/>
    </row>
    <row r="66" spans="1:50" s="123" customFormat="1" ht="90" hidden="1" x14ac:dyDescent="0.2">
      <c r="A66" s="52" t="s">
        <v>40</v>
      </c>
      <c r="B66" s="52" t="s">
        <v>277</v>
      </c>
      <c r="C66" s="52" t="s">
        <v>276</v>
      </c>
      <c r="D66" s="52" t="s">
        <v>33</v>
      </c>
      <c r="E66" s="52" t="s">
        <v>310</v>
      </c>
      <c r="F66" s="121" t="s">
        <v>1638</v>
      </c>
      <c r="G66" s="52" t="s">
        <v>345</v>
      </c>
      <c r="H66" s="71" t="s">
        <v>270</v>
      </c>
      <c r="I66" s="71" t="s">
        <v>346</v>
      </c>
      <c r="J66" s="122">
        <v>2500</v>
      </c>
      <c r="K66" s="71"/>
      <c r="L66" s="71"/>
      <c r="M66" s="249" t="s">
        <v>137</v>
      </c>
      <c r="N66" s="40" t="s">
        <v>1188</v>
      </c>
      <c r="O66" s="38" t="s">
        <v>2558</v>
      </c>
      <c r="P66" s="132" t="s">
        <v>2553</v>
      </c>
      <c r="Q66" s="28" t="s">
        <v>1205</v>
      </c>
      <c r="R66" s="18" t="s">
        <v>15</v>
      </c>
      <c r="S66" s="18" t="s">
        <v>1191</v>
      </c>
      <c r="T66" s="18" t="s">
        <v>2395</v>
      </c>
      <c r="U66" s="18" t="s">
        <v>2395</v>
      </c>
      <c r="V66" s="38" t="s">
        <v>2572</v>
      </c>
      <c r="W66" s="17">
        <v>2500</v>
      </c>
      <c r="X66" s="18" t="s">
        <v>1182</v>
      </c>
      <c r="Y66" s="132" t="s">
        <v>2573</v>
      </c>
      <c r="Z66" s="17">
        <v>2500</v>
      </c>
      <c r="AA66" s="36" t="s">
        <v>2574</v>
      </c>
      <c r="AB66" s="328"/>
      <c r="AC66" s="328"/>
      <c r="AD66" s="17"/>
      <c r="AE66" s="19" t="s">
        <v>2557</v>
      </c>
      <c r="AF66" s="52" t="s">
        <v>2557</v>
      </c>
      <c r="AG66" s="52" t="s">
        <v>3544</v>
      </c>
      <c r="AH66" s="52" t="s">
        <v>3476</v>
      </c>
      <c r="AI66" s="52" t="s">
        <v>2456</v>
      </c>
      <c r="AJ66" s="52"/>
      <c r="AK66" s="52" t="s">
        <v>1183</v>
      </c>
      <c r="AL66" s="52" t="s">
        <v>1570</v>
      </c>
      <c r="AM66" s="52" t="s">
        <v>3553</v>
      </c>
      <c r="AN66" s="122">
        <v>2500</v>
      </c>
      <c r="AO66" s="250"/>
      <c r="AP66" s="119">
        <f t="shared" si="0"/>
        <v>0</v>
      </c>
      <c r="AQ66" s="38" t="s">
        <v>1184</v>
      </c>
      <c r="AR66" s="38" t="s">
        <v>1185</v>
      </c>
      <c r="AS66" s="38" t="s">
        <v>1206</v>
      </c>
      <c r="AT66" s="38" t="s">
        <v>1206</v>
      </c>
      <c r="AU66" s="38" t="s">
        <v>1187</v>
      </c>
      <c r="AV66" s="17">
        <v>2500</v>
      </c>
      <c r="AW66" s="39" t="e">
        <f t="shared" si="5"/>
        <v>#VALUE!</v>
      </c>
      <c r="AX66" s="18"/>
    </row>
    <row r="67" spans="1:50" s="123" customFormat="1" ht="90" hidden="1" x14ac:dyDescent="0.2">
      <c r="A67" s="52" t="s">
        <v>40</v>
      </c>
      <c r="B67" s="52" t="s">
        <v>277</v>
      </c>
      <c r="C67" s="52" t="s">
        <v>276</v>
      </c>
      <c r="D67" s="52" t="s">
        <v>33</v>
      </c>
      <c r="E67" s="52" t="s">
        <v>310</v>
      </c>
      <c r="F67" s="121" t="s">
        <v>1639</v>
      </c>
      <c r="G67" s="52" t="s">
        <v>347</v>
      </c>
      <c r="H67" s="71" t="s">
        <v>270</v>
      </c>
      <c r="I67" s="71" t="s">
        <v>335</v>
      </c>
      <c r="J67" s="122">
        <v>3000</v>
      </c>
      <c r="K67" s="71"/>
      <c r="L67" s="71"/>
      <c r="M67" s="249" t="s">
        <v>137</v>
      </c>
      <c r="N67" s="40" t="s">
        <v>1188</v>
      </c>
      <c r="O67" s="38" t="s">
        <v>2558</v>
      </c>
      <c r="P67" s="132" t="s">
        <v>2553</v>
      </c>
      <c r="Q67" s="28" t="s">
        <v>1205</v>
      </c>
      <c r="R67" s="18" t="s">
        <v>15</v>
      </c>
      <c r="S67" s="18" t="s">
        <v>1191</v>
      </c>
      <c r="T67" s="18" t="s">
        <v>2395</v>
      </c>
      <c r="U67" s="18" t="s">
        <v>2395</v>
      </c>
      <c r="V67" s="38" t="s">
        <v>2572</v>
      </c>
      <c r="W67" s="17">
        <v>3000</v>
      </c>
      <c r="X67" s="18" t="s">
        <v>1182</v>
      </c>
      <c r="Y67" s="132" t="s">
        <v>2573</v>
      </c>
      <c r="Z67" s="17">
        <v>3000</v>
      </c>
      <c r="AA67" s="36" t="s">
        <v>2574</v>
      </c>
      <c r="AB67" s="328"/>
      <c r="AC67" s="328"/>
      <c r="AD67" s="17"/>
      <c r="AE67" s="19" t="s">
        <v>2557</v>
      </c>
      <c r="AF67" s="52" t="s">
        <v>2557</v>
      </c>
      <c r="AG67" s="52" t="s">
        <v>3544</v>
      </c>
      <c r="AH67" s="52" t="s">
        <v>3476</v>
      </c>
      <c r="AI67" s="52" t="s">
        <v>2456</v>
      </c>
      <c r="AJ67" s="52"/>
      <c r="AK67" s="52" t="s">
        <v>1183</v>
      </c>
      <c r="AL67" s="52" t="s">
        <v>1570</v>
      </c>
      <c r="AM67" s="52" t="s">
        <v>3553</v>
      </c>
      <c r="AN67" s="122">
        <v>3000</v>
      </c>
      <c r="AO67" s="250"/>
      <c r="AP67" s="119">
        <f t="shared" ref="AP67:AP130" si="6">J67-AN67-AO67</f>
        <v>0</v>
      </c>
      <c r="AQ67" s="38" t="s">
        <v>1184</v>
      </c>
      <c r="AR67" s="38" t="s">
        <v>1185</v>
      </c>
      <c r="AS67" s="38" t="s">
        <v>1206</v>
      </c>
      <c r="AT67" s="38" t="s">
        <v>1206</v>
      </c>
      <c r="AU67" s="38" t="s">
        <v>1187</v>
      </c>
      <c r="AV67" s="17">
        <v>3000</v>
      </c>
      <c r="AW67" s="39" t="e">
        <f t="shared" si="5"/>
        <v>#VALUE!</v>
      </c>
      <c r="AX67" s="18"/>
    </row>
    <row r="68" spans="1:50" s="123" customFormat="1" ht="90" hidden="1" x14ac:dyDescent="0.2">
      <c r="A68" s="52" t="s">
        <v>40</v>
      </c>
      <c r="B68" s="52" t="s">
        <v>277</v>
      </c>
      <c r="C68" s="52" t="s">
        <v>276</v>
      </c>
      <c r="D68" s="52" t="s">
        <v>33</v>
      </c>
      <c r="E68" s="52" t="s">
        <v>310</v>
      </c>
      <c r="F68" s="121" t="s">
        <v>1640</v>
      </c>
      <c r="G68" s="52" t="s">
        <v>348</v>
      </c>
      <c r="H68" s="71" t="s">
        <v>270</v>
      </c>
      <c r="I68" s="71" t="s">
        <v>335</v>
      </c>
      <c r="J68" s="122">
        <v>5000</v>
      </c>
      <c r="K68" s="71"/>
      <c r="L68" s="71"/>
      <c r="M68" s="249" t="s">
        <v>137</v>
      </c>
      <c r="N68" s="40" t="s">
        <v>1188</v>
      </c>
      <c r="O68" s="38" t="s">
        <v>2558</v>
      </c>
      <c r="P68" s="132" t="s">
        <v>2553</v>
      </c>
      <c r="Q68" s="28" t="s">
        <v>1205</v>
      </c>
      <c r="R68" s="18" t="s">
        <v>15</v>
      </c>
      <c r="S68" s="18" t="s">
        <v>1191</v>
      </c>
      <c r="T68" s="18" t="s">
        <v>2395</v>
      </c>
      <c r="U68" s="18" t="s">
        <v>2395</v>
      </c>
      <c r="V68" s="38" t="s">
        <v>2572</v>
      </c>
      <c r="W68" s="17">
        <v>5000</v>
      </c>
      <c r="X68" s="18" t="s">
        <v>1182</v>
      </c>
      <c r="Y68" s="132" t="s">
        <v>2573</v>
      </c>
      <c r="Z68" s="17">
        <v>5000</v>
      </c>
      <c r="AA68" s="36" t="s">
        <v>2574</v>
      </c>
      <c r="AB68" s="328"/>
      <c r="AC68" s="328"/>
      <c r="AD68" s="17"/>
      <c r="AE68" s="19" t="s">
        <v>2557</v>
      </c>
      <c r="AF68" s="52" t="s">
        <v>2557</v>
      </c>
      <c r="AG68" s="52" t="s">
        <v>3544</v>
      </c>
      <c r="AH68" s="52" t="s">
        <v>3476</v>
      </c>
      <c r="AI68" s="52" t="s">
        <v>2456</v>
      </c>
      <c r="AJ68" s="52"/>
      <c r="AK68" s="52" t="s">
        <v>1183</v>
      </c>
      <c r="AL68" s="52" t="s">
        <v>1570</v>
      </c>
      <c r="AM68" s="52" t="s">
        <v>3553</v>
      </c>
      <c r="AN68" s="122">
        <v>5000</v>
      </c>
      <c r="AO68" s="250"/>
      <c r="AP68" s="119">
        <f t="shared" si="6"/>
        <v>0</v>
      </c>
      <c r="AQ68" s="38" t="s">
        <v>1184</v>
      </c>
      <c r="AR68" s="38" t="s">
        <v>1185</v>
      </c>
      <c r="AS68" s="38" t="s">
        <v>1206</v>
      </c>
      <c r="AT68" s="38" t="s">
        <v>1206</v>
      </c>
      <c r="AU68" s="38" t="s">
        <v>1187</v>
      </c>
      <c r="AV68" s="17">
        <v>5000</v>
      </c>
      <c r="AW68" s="39" t="e">
        <f t="shared" si="5"/>
        <v>#VALUE!</v>
      </c>
      <c r="AX68" s="18"/>
    </row>
    <row r="69" spans="1:50" s="123" customFormat="1" ht="72" hidden="1" x14ac:dyDescent="0.2">
      <c r="A69" s="52" t="s">
        <v>40</v>
      </c>
      <c r="B69" s="52" t="s">
        <v>277</v>
      </c>
      <c r="C69" s="52" t="s">
        <v>276</v>
      </c>
      <c r="D69" s="52" t="s">
        <v>22</v>
      </c>
      <c r="E69" s="52" t="s">
        <v>349</v>
      </c>
      <c r="F69" s="121" t="s">
        <v>1641</v>
      </c>
      <c r="G69" s="52" t="s">
        <v>350</v>
      </c>
      <c r="H69" s="71" t="s">
        <v>270</v>
      </c>
      <c r="I69" s="71" t="s">
        <v>275</v>
      </c>
      <c r="J69" s="122">
        <v>7475000</v>
      </c>
      <c r="K69" s="249" t="s">
        <v>137</v>
      </c>
      <c r="L69" s="71"/>
      <c r="M69" s="71"/>
      <c r="N69" s="36"/>
      <c r="O69" s="18"/>
      <c r="P69" s="36"/>
      <c r="Q69" s="28"/>
      <c r="R69" s="18"/>
      <c r="S69" s="18"/>
      <c r="T69" s="18"/>
      <c r="U69" s="18"/>
      <c r="V69" s="18"/>
      <c r="W69" s="17"/>
      <c r="X69" s="18"/>
      <c r="Y69" s="41"/>
      <c r="Z69" s="17"/>
      <c r="AA69" s="36"/>
      <c r="AB69" s="328"/>
      <c r="AC69" s="328"/>
      <c r="AD69" s="17"/>
      <c r="AE69" s="330" t="s">
        <v>3625</v>
      </c>
      <c r="AF69" s="52" t="s">
        <v>1207</v>
      </c>
      <c r="AG69" s="52" t="s">
        <v>3537</v>
      </c>
      <c r="AH69" s="52" t="s">
        <v>3451</v>
      </c>
      <c r="AI69" s="52" t="s">
        <v>3467</v>
      </c>
      <c r="AJ69" s="52"/>
      <c r="AK69" s="52" t="s">
        <v>1207</v>
      </c>
      <c r="AL69" s="52" t="s">
        <v>1568</v>
      </c>
      <c r="AM69" s="52" t="s">
        <v>3553</v>
      </c>
      <c r="AN69" s="250"/>
      <c r="AO69" s="250"/>
      <c r="AP69" s="119">
        <f t="shared" si="6"/>
        <v>7475000</v>
      </c>
      <c r="AQ69" s="331" t="s">
        <v>1208</v>
      </c>
      <c r="AR69" s="331" t="s">
        <v>1209</v>
      </c>
      <c r="AS69" s="331" t="s">
        <v>1210</v>
      </c>
      <c r="AT69" s="331" t="s">
        <v>1210</v>
      </c>
      <c r="AU69" s="331" t="s">
        <v>1211</v>
      </c>
      <c r="AV69" s="332"/>
      <c r="AW69" s="333">
        <v>0</v>
      </c>
      <c r="AX69" s="18"/>
    </row>
    <row r="70" spans="1:50" s="123" customFormat="1" ht="90" hidden="1" x14ac:dyDescent="0.2">
      <c r="A70" s="52" t="s">
        <v>40</v>
      </c>
      <c r="B70" s="52" t="s">
        <v>277</v>
      </c>
      <c r="C70" s="52" t="s">
        <v>276</v>
      </c>
      <c r="D70" s="52" t="s">
        <v>10</v>
      </c>
      <c r="E70" s="52" t="s">
        <v>311</v>
      </c>
      <c r="F70" s="121" t="s">
        <v>1642</v>
      </c>
      <c r="G70" s="52" t="s">
        <v>351</v>
      </c>
      <c r="H70" s="71" t="s">
        <v>352</v>
      </c>
      <c r="I70" s="71" t="s">
        <v>271</v>
      </c>
      <c r="J70" s="122">
        <v>1320000</v>
      </c>
      <c r="K70" s="249" t="s">
        <v>137</v>
      </c>
      <c r="L70" s="71"/>
      <c r="M70" s="71"/>
      <c r="N70" s="36" t="s">
        <v>3626</v>
      </c>
      <c r="O70" s="18"/>
      <c r="P70" s="36"/>
      <c r="Q70" s="28"/>
      <c r="R70" s="18"/>
      <c r="S70" s="18"/>
      <c r="T70" s="18"/>
      <c r="U70" s="18"/>
      <c r="V70" s="18"/>
      <c r="W70" s="17"/>
      <c r="X70" s="18"/>
      <c r="Y70" s="41"/>
      <c r="Z70" s="17"/>
      <c r="AA70" s="36"/>
      <c r="AB70" s="328"/>
      <c r="AC70" s="328"/>
      <c r="AD70" s="17"/>
      <c r="AE70" s="311" t="s">
        <v>3627</v>
      </c>
      <c r="AF70" s="52" t="s">
        <v>2575</v>
      </c>
      <c r="AG70" s="52" t="s">
        <v>3537</v>
      </c>
      <c r="AH70" s="52" t="s">
        <v>3451</v>
      </c>
      <c r="AI70" s="52" t="s">
        <v>3467</v>
      </c>
      <c r="AJ70" s="52"/>
      <c r="AK70" s="52" t="s">
        <v>1212</v>
      </c>
      <c r="AL70" s="52" t="s">
        <v>1568</v>
      </c>
      <c r="AM70" s="52" t="s">
        <v>3553</v>
      </c>
      <c r="AN70" s="250"/>
      <c r="AO70" s="250"/>
      <c r="AP70" s="119">
        <f t="shared" si="6"/>
        <v>1320000</v>
      </c>
      <c r="AQ70" s="331" t="s">
        <v>1208</v>
      </c>
      <c r="AR70" s="331" t="s">
        <v>1209</v>
      </c>
      <c r="AS70" s="331" t="s">
        <v>1213</v>
      </c>
      <c r="AT70" s="331" t="s">
        <v>1213</v>
      </c>
      <c r="AU70" s="331" t="s">
        <v>1214</v>
      </c>
      <c r="AV70" s="332"/>
      <c r="AW70" s="333">
        <v>0</v>
      </c>
      <c r="AX70" s="18" t="s">
        <v>3629</v>
      </c>
    </row>
    <row r="71" spans="1:50" s="123" customFormat="1" ht="90" hidden="1" x14ac:dyDescent="0.2">
      <c r="A71" s="52" t="s">
        <v>40</v>
      </c>
      <c r="B71" s="52" t="s">
        <v>277</v>
      </c>
      <c r="C71" s="52" t="s">
        <v>276</v>
      </c>
      <c r="D71" s="52" t="s">
        <v>10</v>
      </c>
      <c r="E71" s="52" t="s">
        <v>311</v>
      </c>
      <c r="F71" s="121" t="s">
        <v>1643</v>
      </c>
      <c r="G71" s="52" t="s">
        <v>353</v>
      </c>
      <c r="H71" s="71" t="s">
        <v>354</v>
      </c>
      <c r="I71" s="71" t="s">
        <v>271</v>
      </c>
      <c r="J71" s="122">
        <v>2700000</v>
      </c>
      <c r="K71" s="249" t="s">
        <v>137</v>
      </c>
      <c r="L71" s="71"/>
      <c r="M71" s="71"/>
      <c r="N71" s="36" t="s">
        <v>3626</v>
      </c>
      <c r="O71" s="18"/>
      <c r="P71" s="36"/>
      <c r="Q71" s="28"/>
      <c r="R71" s="18"/>
      <c r="S71" s="18"/>
      <c r="T71" s="18"/>
      <c r="U71" s="18"/>
      <c r="V71" s="18"/>
      <c r="W71" s="17"/>
      <c r="X71" s="18"/>
      <c r="Y71" s="41"/>
      <c r="Z71" s="17"/>
      <c r="AA71" s="36"/>
      <c r="AB71" s="328"/>
      <c r="AC71" s="328"/>
      <c r="AD71" s="17"/>
      <c r="AE71" s="311" t="s">
        <v>3627</v>
      </c>
      <c r="AF71" s="52" t="s">
        <v>2576</v>
      </c>
      <c r="AG71" s="52" t="s">
        <v>3537</v>
      </c>
      <c r="AH71" s="52" t="s">
        <v>3451</v>
      </c>
      <c r="AI71" s="52" t="s">
        <v>3467</v>
      </c>
      <c r="AJ71" s="52"/>
      <c r="AK71" s="52" t="s">
        <v>1212</v>
      </c>
      <c r="AL71" s="52" t="s">
        <v>1568</v>
      </c>
      <c r="AM71" s="52" t="s">
        <v>3553</v>
      </c>
      <c r="AN71" s="250"/>
      <c r="AO71" s="250"/>
      <c r="AP71" s="119">
        <f t="shared" si="6"/>
        <v>2700000</v>
      </c>
      <c r="AQ71" s="331" t="s">
        <v>1208</v>
      </c>
      <c r="AR71" s="331" t="s">
        <v>1209</v>
      </c>
      <c r="AS71" s="331" t="s">
        <v>1213</v>
      </c>
      <c r="AT71" s="331" t="s">
        <v>1213</v>
      </c>
      <c r="AU71" s="331" t="s">
        <v>1214</v>
      </c>
      <c r="AV71" s="332"/>
      <c r="AW71" s="333">
        <v>0</v>
      </c>
      <c r="AX71" s="18" t="s">
        <v>3629</v>
      </c>
    </row>
    <row r="72" spans="1:50" s="123" customFormat="1" ht="90" hidden="1" x14ac:dyDescent="0.2">
      <c r="A72" s="52" t="s">
        <v>40</v>
      </c>
      <c r="B72" s="52" t="s">
        <v>277</v>
      </c>
      <c r="C72" s="52" t="s">
        <v>276</v>
      </c>
      <c r="D72" s="52" t="s">
        <v>10</v>
      </c>
      <c r="E72" s="52" t="s">
        <v>311</v>
      </c>
      <c r="F72" s="121" t="s">
        <v>1644</v>
      </c>
      <c r="G72" s="52" t="s">
        <v>355</v>
      </c>
      <c r="H72" s="71" t="s">
        <v>319</v>
      </c>
      <c r="I72" s="71" t="s">
        <v>271</v>
      </c>
      <c r="J72" s="122">
        <v>88000</v>
      </c>
      <c r="K72" s="249" t="s">
        <v>137</v>
      </c>
      <c r="L72" s="71"/>
      <c r="M72" s="71"/>
      <c r="N72" s="36" t="s">
        <v>3626</v>
      </c>
      <c r="O72" s="18"/>
      <c r="P72" s="36"/>
      <c r="Q72" s="28"/>
      <c r="R72" s="18"/>
      <c r="S72" s="18"/>
      <c r="T72" s="18"/>
      <c r="U72" s="18"/>
      <c r="V72" s="18"/>
      <c r="W72" s="17"/>
      <c r="X72" s="18"/>
      <c r="Y72" s="41"/>
      <c r="Z72" s="17"/>
      <c r="AA72" s="36"/>
      <c r="AB72" s="328"/>
      <c r="AC72" s="328"/>
      <c r="AD72" s="17"/>
      <c r="AE72" s="311" t="s">
        <v>3627</v>
      </c>
      <c r="AF72" s="52" t="s">
        <v>2576</v>
      </c>
      <c r="AG72" s="52" t="s">
        <v>3537</v>
      </c>
      <c r="AH72" s="52" t="s">
        <v>3451</v>
      </c>
      <c r="AI72" s="52" t="s">
        <v>3467</v>
      </c>
      <c r="AJ72" s="52"/>
      <c r="AK72" s="52" t="s">
        <v>1212</v>
      </c>
      <c r="AL72" s="52" t="s">
        <v>1568</v>
      </c>
      <c r="AM72" s="52" t="s">
        <v>3553</v>
      </c>
      <c r="AN72" s="250"/>
      <c r="AO72" s="250"/>
      <c r="AP72" s="119">
        <f t="shared" si="6"/>
        <v>88000</v>
      </c>
      <c r="AQ72" s="331" t="s">
        <v>1208</v>
      </c>
      <c r="AR72" s="331" t="s">
        <v>1209</v>
      </c>
      <c r="AS72" s="331" t="s">
        <v>1213</v>
      </c>
      <c r="AT72" s="331" t="s">
        <v>1213</v>
      </c>
      <c r="AU72" s="331" t="s">
        <v>1214</v>
      </c>
      <c r="AV72" s="332"/>
      <c r="AW72" s="333">
        <v>0</v>
      </c>
      <c r="AX72" s="18" t="s">
        <v>3629</v>
      </c>
    </row>
    <row r="73" spans="1:50" s="123" customFormat="1" ht="90" hidden="1" x14ac:dyDescent="0.2">
      <c r="A73" s="52" t="s">
        <v>40</v>
      </c>
      <c r="B73" s="52" t="s">
        <v>277</v>
      </c>
      <c r="C73" s="52" t="s">
        <v>276</v>
      </c>
      <c r="D73" s="52" t="s">
        <v>10</v>
      </c>
      <c r="E73" s="52" t="s">
        <v>311</v>
      </c>
      <c r="F73" s="121" t="s">
        <v>1645</v>
      </c>
      <c r="G73" s="52" t="s">
        <v>356</v>
      </c>
      <c r="H73" s="71" t="s">
        <v>317</v>
      </c>
      <c r="I73" s="71" t="s">
        <v>271</v>
      </c>
      <c r="J73" s="122">
        <v>50000</v>
      </c>
      <c r="K73" s="249" t="s">
        <v>137</v>
      </c>
      <c r="L73" s="71"/>
      <c r="M73" s="71"/>
      <c r="N73" s="36" t="s">
        <v>3626</v>
      </c>
      <c r="O73" s="18"/>
      <c r="P73" s="36"/>
      <c r="Q73" s="28"/>
      <c r="R73" s="18"/>
      <c r="S73" s="18"/>
      <c r="T73" s="18"/>
      <c r="U73" s="18"/>
      <c r="V73" s="18"/>
      <c r="W73" s="17"/>
      <c r="X73" s="18"/>
      <c r="Y73" s="41"/>
      <c r="Z73" s="17"/>
      <c r="AA73" s="36"/>
      <c r="AB73" s="328"/>
      <c r="AC73" s="328"/>
      <c r="AD73" s="17"/>
      <c r="AE73" s="311" t="s">
        <v>3627</v>
      </c>
      <c r="AF73" s="52" t="s">
        <v>2576</v>
      </c>
      <c r="AG73" s="52" t="s">
        <v>3537</v>
      </c>
      <c r="AH73" s="52" t="s">
        <v>3451</v>
      </c>
      <c r="AI73" s="52" t="s">
        <v>3467</v>
      </c>
      <c r="AJ73" s="52"/>
      <c r="AK73" s="52" t="s">
        <v>1212</v>
      </c>
      <c r="AL73" s="52" t="s">
        <v>1568</v>
      </c>
      <c r="AM73" s="52" t="s">
        <v>3553</v>
      </c>
      <c r="AN73" s="250"/>
      <c r="AO73" s="250"/>
      <c r="AP73" s="119">
        <f t="shared" si="6"/>
        <v>50000</v>
      </c>
      <c r="AQ73" s="331" t="s">
        <v>1208</v>
      </c>
      <c r="AR73" s="331" t="s">
        <v>1209</v>
      </c>
      <c r="AS73" s="331" t="s">
        <v>1213</v>
      </c>
      <c r="AT73" s="331" t="s">
        <v>1213</v>
      </c>
      <c r="AU73" s="331" t="s">
        <v>1214</v>
      </c>
      <c r="AV73" s="332"/>
      <c r="AW73" s="333">
        <v>0</v>
      </c>
      <c r="AX73" s="18" t="s">
        <v>3629</v>
      </c>
    </row>
    <row r="74" spans="1:50" s="123" customFormat="1" ht="90" hidden="1" x14ac:dyDescent="0.2">
      <c r="A74" s="52" t="s">
        <v>40</v>
      </c>
      <c r="B74" s="52" t="s">
        <v>277</v>
      </c>
      <c r="C74" s="52" t="s">
        <v>276</v>
      </c>
      <c r="D74" s="52" t="s">
        <v>10</v>
      </c>
      <c r="E74" s="52" t="s">
        <v>311</v>
      </c>
      <c r="F74" s="121" t="s">
        <v>1646</v>
      </c>
      <c r="G74" s="52" t="s">
        <v>357</v>
      </c>
      <c r="H74" s="71" t="s">
        <v>269</v>
      </c>
      <c r="I74" s="71" t="s">
        <v>271</v>
      </c>
      <c r="J74" s="122">
        <v>30000</v>
      </c>
      <c r="K74" s="249" t="s">
        <v>137</v>
      </c>
      <c r="L74" s="71"/>
      <c r="M74" s="71"/>
      <c r="N74" s="36" t="s">
        <v>3626</v>
      </c>
      <c r="O74" s="18"/>
      <c r="P74" s="36"/>
      <c r="Q74" s="28"/>
      <c r="R74" s="18"/>
      <c r="S74" s="18"/>
      <c r="T74" s="18"/>
      <c r="U74" s="18"/>
      <c r="V74" s="18"/>
      <c r="W74" s="17"/>
      <c r="X74" s="18"/>
      <c r="Y74" s="41"/>
      <c r="Z74" s="17"/>
      <c r="AA74" s="36"/>
      <c r="AB74" s="328"/>
      <c r="AC74" s="328"/>
      <c r="AD74" s="17"/>
      <c r="AE74" s="311" t="s">
        <v>3627</v>
      </c>
      <c r="AF74" s="52" t="s">
        <v>2576</v>
      </c>
      <c r="AG74" s="52" t="s">
        <v>3537</v>
      </c>
      <c r="AH74" s="52" t="s">
        <v>3451</v>
      </c>
      <c r="AI74" s="52" t="s">
        <v>3467</v>
      </c>
      <c r="AJ74" s="52"/>
      <c r="AK74" s="52" t="s">
        <v>1212</v>
      </c>
      <c r="AL74" s="52" t="s">
        <v>1568</v>
      </c>
      <c r="AM74" s="52" t="s">
        <v>3553</v>
      </c>
      <c r="AN74" s="250"/>
      <c r="AO74" s="250"/>
      <c r="AP74" s="119">
        <f t="shared" si="6"/>
        <v>30000</v>
      </c>
      <c r="AQ74" s="331" t="s">
        <v>1208</v>
      </c>
      <c r="AR74" s="331" t="s">
        <v>1209</v>
      </c>
      <c r="AS74" s="331" t="s">
        <v>1213</v>
      </c>
      <c r="AT74" s="331" t="s">
        <v>1213</v>
      </c>
      <c r="AU74" s="331" t="s">
        <v>1214</v>
      </c>
      <c r="AV74" s="332"/>
      <c r="AW74" s="333">
        <v>0</v>
      </c>
      <c r="AX74" s="18" t="s">
        <v>3629</v>
      </c>
    </row>
    <row r="75" spans="1:50" s="123" customFormat="1" ht="90" hidden="1" x14ac:dyDescent="0.2">
      <c r="A75" s="52" t="s">
        <v>40</v>
      </c>
      <c r="B75" s="52" t="s">
        <v>277</v>
      </c>
      <c r="C75" s="52" t="s">
        <v>276</v>
      </c>
      <c r="D75" s="52" t="s">
        <v>10</v>
      </c>
      <c r="E75" s="52" t="s">
        <v>311</v>
      </c>
      <c r="F75" s="121" t="s">
        <v>1647</v>
      </c>
      <c r="G75" s="52" t="s">
        <v>358</v>
      </c>
      <c r="H75" s="71" t="s">
        <v>269</v>
      </c>
      <c r="I75" s="71" t="s">
        <v>271</v>
      </c>
      <c r="J75" s="122">
        <v>8600</v>
      </c>
      <c r="K75" s="249" t="s">
        <v>137</v>
      </c>
      <c r="L75" s="71"/>
      <c r="M75" s="71"/>
      <c r="N75" s="36" t="s">
        <v>3626</v>
      </c>
      <c r="O75" s="18"/>
      <c r="P75" s="36"/>
      <c r="Q75" s="28"/>
      <c r="R75" s="18"/>
      <c r="S75" s="18"/>
      <c r="T75" s="18"/>
      <c r="U75" s="18"/>
      <c r="V75" s="18"/>
      <c r="W75" s="17"/>
      <c r="X75" s="32"/>
      <c r="Y75" s="41"/>
      <c r="Z75" s="17"/>
      <c r="AA75" s="36"/>
      <c r="AB75" s="328"/>
      <c r="AC75" s="328"/>
      <c r="AD75" s="17"/>
      <c r="AE75" s="311" t="s">
        <v>3627</v>
      </c>
      <c r="AF75" s="52" t="s">
        <v>2576</v>
      </c>
      <c r="AG75" s="52" t="s">
        <v>3537</v>
      </c>
      <c r="AH75" s="52" t="s">
        <v>3451</v>
      </c>
      <c r="AI75" s="52" t="s">
        <v>3467</v>
      </c>
      <c r="AJ75" s="52"/>
      <c r="AK75" s="52" t="s">
        <v>1212</v>
      </c>
      <c r="AL75" s="52" t="s">
        <v>1568</v>
      </c>
      <c r="AM75" s="52" t="s">
        <v>3553</v>
      </c>
      <c r="AN75" s="250"/>
      <c r="AO75" s="250"/>
      <c r="AP75" s="119">
        <f t="shared" si="6"/>
        <v>8600</v>
      </c>
      <c r="AQ75" s="331" t="s">
        <v>1208</v>
      </c>
      <c r="AR75" s="331" t="s">
        <v>1209</v>
      </c>
      <c r="AS75" s="331" t="s">
        <v>1213</v>
      </c>
      <c r="AT75" s="331" t="s">
        <v>1213</v>
      </c>
      <c r="AU75" s="331" t="s">
        <v>1214</v>
      </c>
      <c r="AV75" s="332"/>
      <c r="AW75" s="333">
        <v>0</v>
      </c>
      <c r="AX75" s="18" t="s">
        <v>3629</v>
      </c>
    </row>
    <row r="76" spans="1:50" s="123" customFormat="1" ht="90" hidden="1" x14ac:dyDescent="0.2">
      <c r="A76" s="52" t="s">
        <v>40</v>
      </c>
      <c r="B76" s="52" t="s">
        <v>277</v>
      </c>
      <c r="C76" s="52" t="s">
        <v>276</v>
      </c>
      <c r="D76" s="52" t="s">
        <v>10</v>
      </c>
      <c r="E76" s="52" t="s">
        <v>311</v>
      </c>
      <c r="F76" s="121" t="s">
        <v>1648</v>
      </c>
      <c r="G76" s="52" t="s">
        <v>359</v>
      </c>
      <c r="H76" s="71" t="s">
        <v>360</v>
      </c>
      <c r="I76" s="71" t="s">
        <v>271</v>
      </c>
      <c r="J76" s="122">
        <v>375000</v>
      </c>
      <c r="K76" s="249" t="s">
        <v>137</v>
      </c>
      <c r="L76" s="71"/>
      <c r="M76" s="71"/>
      <c r="N76" s="36" t="s">
        <v>3626</v>
      </c>
      <c r="O76" s="18"/>
      <c r="P76" s="36"/>
      <c r="Q76" s="28"/>
      <c r="R76" s="18"/>
      <c r="S76" s="18"/>
      <c r="T76" s="18"/>
      <c r="U76" s="18"/>
      <c r="V76" s="18"/>
      <c r="W76" s="17"/>
      <c r="X76" s="18"/>
      <c r="Y76" s="41"/>
      <c r="Z76" s="17"/>
      <c r="AA76" s="36"/>
      <c r="AB76" s="328"/>
      <c r="AC76" s="328"/>
      <c r="AD76" s="17"/>
      <c r="AE76" s="311" t="s">
        <v>3627</v>
      </c>
      <c r="AF76" s="52" t="s">
        <v>2576</v>
      </c>
      <c r="AG76" s="52" t="s">
        <v>3537</v>
      </c>
      <c r="AH76" s="52" t="s">
        <v>3451</v>
      </c>
      <c r="AI76" s="52" t="s">
        <v>3467</v>
      </c>
      <c r="AJ76" s="52"/>
      <c r="AK76" s="52" t="s">
        <v>1212</v>
      </c>
      <c r="AL76" s="52" t="s">
        <v>1568</v>
      </c>
      <c r="AM76" s="52" t="s">
        <v>3553</v>
      </c>
      <c r="AN76" s="250"/>
      <c r="AO76" s="250"/>
      <c r="AP76" s="119">
        <f t="shared" si="6"/>
        <v>375000</v>
      </c>
      <c r="AQ76" s="331" t="s">
        <v>1208</v>
      </c>
      <c r="AR76" s="331" t="s">
        <v>1209</v>
      </c>
      <c r="AS76" s="331" t="s">
        <v>1213</v>
      </c>
      <c r="AT76" s="331" t="s">
        <v>1213</v>
      </c>
      <c r="AU76" s="331" t="s">
        <v>1214</v>
      </c>
      <c r="AV76" s="332"/>
      <c r="AW76" s="333">
        <v>0</v>
      </c>
      <c r="AX76" s="18" t="s">
        <v>3629</v>
      </c>
    </row>
    <row r="77" spans="1:50" s="123" customFormat="1" ht="90" hidden="1" x14ac:dyDescent="0.2">
      <c r="A77" s="52" t="s">
        <v>40</v>
      </c>
      <c r="B77" s="52" t="s">
        <v>277</v>
      </c>
      <c r="C77" s="52" t="s">
        <v>276</v>
      </c>
      <c r="D77" s="52" t="s">
        <v>10</v>
      </c>
      <c r="E77" s="52" t="s">
        <v>311</v>
      </c>
      <c r="F77" s="121" t="s">
        <v>1649</v>
      </c>
      <c r="G77" s="52" t="s">
        <v>361</v>
      </c>
      <c r="H77" s="71" t="s">
        <v>270</v>
      </c>
      <c r="I77" s="71" t="s">
        <v>300</v>
      </c>
      <c r="J77" s="122">
        <v>85600</v>
      </c>
      <c r="K77" s="249" t="s">
        <v>137</v>
      </c>
      <c r="L77" s="71"/>
      <c r="M77" s="71"/>
      <c r="N77" s="40" t="s">
        <v>1188</v>
      </c>
      <c r="O77" s="18" t="s">
        <v>2577</v>
      </c>
      <c r="P77" s="132" t="s">
        <v>2553</v>
      </c>
      <c r="Q77" s="28" t="s">
        <v>1215</v>
      </c>
      <c r="R77" s="18" t="s">
        <v>1190</v>
      </c>
      <c r="S77" s="18" t="s">
        <v>1191</v>
      </c>
      <c r="T77" s="18" t="s">
        <v>2395</v>
      </c>
      <c r="U77" s="18" t="s">
        <v>2395</v>
      </c>
      <c r="V77" s="38" t="s">
        <v>2578</v>
      </c>
      <c r="W77" s="17">
        <v>85600</v>
      </c>
      <c r="X77" s="18" t="s">
        <v>1182</v>
      </c>
      <c r="Y77" s="132" t="s">
        <v>2579</v>
      </c>
      <c r="Z77" s="17">
        <v>85600</v>
      </c>
      <c r="AA77" s="36" t="s">
        <v>2580</v>
      </c>
      <c r="AB77" s="334" t="s">
        <v>2579</v>
      </c>
      <c r="AC77" s="334" t="s">
        <v>2579</v>
      </c>
      <c r="AD77" s="17">
        <v>85600</v>
      </c>
      <c r="AE77" s="187" t="s">
        <v>3628</v>
      </c>
      <c r="AF77" s="52" t="s">
        <v>3461</v>
      </c>
      <c r="AG77" s="52" t="s">
        <v>3544</v>
      </c>
      <c r="AH77" s="52" t="s">
        <v>3475</v>
      </c>
      <c r="AI77" s="52" t="s">
        <v>2456</v>
      </c>
      <c r="AJ77" s="52"/>
      <c r="AK77" s="52" t="s">
        <v>1212</v>
      </c>
      <c r="AL77" s="52" t="s">
        <v>1568</v>
      </c>
      <c r="AM77" s="52" t="s">
        <v>3553</v>
      </c>
      <c r="AN77" s="250">
        <v>85600</v>
      </c>
      <c r="AO77" s="250"/>
      <c r="AP77" s="119">
        <f t="shared" si="6"/>
        <v>0</v>
      </c>
      <c r="AQ77" s="38" t="s">
        <v>1184</v>
      </c>
      <c r="AR77" s="38" t="s">
        <v>1185</v>
      </c>
      <c r="AS77" s="38" t="s">
        <v>1186</v>
      </c>
      <c r="AT77" s="38" t="s">
        <v>1186</v>
      </c>
      <c r="AU77" s="38" t="s">
        <v>1187</v>
      </c>
      <c r="AV77" s="18"/>
      <c r="AW77" s="39">
        <v>0</v>
      </c>
      <c r="AX77" s="18" t="s">
        <v>2395</v>
      </c>
    </row>
    <row r="78" spans="1:50" s="123" customFormat="1" ht="90" hidden="1" x14ac:dyDescent="0.2">
      <c r="A78" s="52" t="s">
        <v>40</v>
      </c>
      <c r="B78" s="52" t="s">
        <v>277</v>
      </c>
      <c r="C78" s="52" t="s">
        <v>276</v>
      </c>
      <c r="D78" s="52" t="s">
        <v>10</v>
      </c>
      <c r="E78" s="52" t="s">
        <v>311</v>
      </c>
      <c r="F78" s="121" t="s">
        <v>1650</v>
      </c>
      <c r="G78" s="52" t="s">
        <v>362</v>
      </c>
      <c r="H78" s="71" t="s">
        <v>272</v>
      </c>
      <c r="I78" s="71" t="s">
        <v>271</v>
      </c>
      <c r="J78" s="122">
        <v>108000</v>
      </c>
      <c r="K78" s="249" t="s">
        <v>137</v>
      </c>
      <c r="L78" s="71"/>
      <c r="M78" s="71"/>
      <c r="N78" s="28"/>
      <c r="O78" s="18"/>
      <c r="P78" s="36"/>
      <c r="Q78" s="28"/>
      <c r="R78" s="18"/>
      <c r="S78" s="18"/>
      <c r="T78" s="18"/>
      <c r="U78" s="18"/>
      <c r="V78" s="18"/>
      <c r="W78" s="17"/>
      <c r="X78" s="18"/>
      <c r="Y78" s="41"/>
      <c r="Z78" s="17"/>
      <c r="AA78" s="36"/>
      <c r="AB78" s="328"/>
      <c r="AC78" s="328"/>
      <c r="AD78" s="17"/>
      <c r="AE78" s="311" t="s">
        <v>3627</v>
      </c>
      <c r="AF78" s="52" t="s">
        <v>2576</v>
      </c>
      <c r="AG78" s="52" t="s">
        <v>3537</v>
      </c>
      <c r="AH78" s="52" t="s">
        <v>3451</v>
      </c>
      <c r="AI78" s="52" t="s">
        <v>3467</v>
      </c>
      <c r="AJ78" s="52"/>
      <c r="AK78" s="52" t="s">
        <v>1212</v>
      </c>
      <c r="AL78" s="52" t="s">
        <v>1568</v>
      </c>
      <c r="AM78" s="52" t="s">
        <v>3553</v>
      </c>
      <c r="AN78" s="250"/>
      <c r="AO78" s="250"/>
      <c r="AP78" s="119">
        <f t="shared" si="6"/>
        <v>108000</v>
      </c>
      <c r="AQ78" s="331" t="s">
        <v>1208</v>
      </c>
      <c r="AR78" s="331" t="s">
        <v>1209</v>
      </c>
      <c r="AS78" s="331" t="s">
        <v>1213</v>
      </c>
      <c r="AT78" s="331" t="s">
        <v>1213</v>
      </c>
      <c r="AU78" s="331" t="s">
        <v>1214</v>
      </c>
      <c r="AV78" s="332"/>
      <c r="AW78" s="333">
        <v>0</v>
      </c>
      <c r="AX78" s="18" t="s">
        <v>3629</v>
      </c>
    </row>
    <row r="79" spans="1:50" s="123" customFormat="1" ht="90" hidden="1" x14ac:dyDescent="0.2">
      <c r="A79" s="52" t="s">
        <v>40</v>
      </c>
      <c r="B79" s="52" t="s">
        <v>277</v>
      </c>
      <c r="C79" s="52" t="s">
        <v>276</v>
      </c>
      <c r="D79" s="52" t="s">
        <v>10</v>
      </c>
      <c r="E79" s="52" t="s">
        <v>311</v>
      </c>
      <c r="F79" s="121" t="s">
        <v>1651</v>
      </c>
      <c r="G79" s="52" t="s">
        <v>363</v>
      </c>
      <c r="H79" s="71" t="s">
        <v>269</v>
      </c>
      <c r="I79" s="71" t="s">
        <v>274</v>
      </c>
      <c r="J79" s="122">
        <v>42000</v>
      </c>
      <c r="K79" s="71"/>
      <c r="L79" s="71"/>
      <c r="M79" s="249" t="s">
        <v>137</v>
      </c>
      <c r="N79" s="28"/>
      <c r="O79" s="18"/>
      <c r="P79" s="36"/>
      <c r="Q79" s="28"/>
      <c r="R79" s="18"/>
      <c r="S79" s="18"/>
      <c r="T79" s="18"/>
      <c r="U79" s="18"/>
      <c r="V79" s="18"/>
      <c r="W79" s="17"/>
      <c r="X79" s="18"/>
      <c r="Y79" s="41"/>
      <c r="Z79" s="17"/>
      <c r="AA79" s="36"/>
      <c r="AB79" s="328"/>
      <c r="AC79" s="328"/>
      <c r="AD79" s="17"/>
      <c r="AE79" s="311" t="s">
        <v>3627</v>
      </c>
      <c r="AF79" s="52" t="s">
        <v>2576</v>
      </c>
      <c r="AG79" s="52" t="s">
        <v>3537</v>
      </c>
      <c r="AH79" s="52" t="s">
        <v>3451</v>
      </c>
      <c r="AI79" s="52" t="s">
        <v>3467</v>
      </c>
      <c r="AJ79" s="52"/>
      <c r="AK79" s="52" t="s">
        <v>1183</v>
      </c>
      <c r="AL79" s="52" t="s">
        <v>1570</v>
      </c>
      <c r="AM79" s="52" t="s">
        <v>3553</v>
      </c>
      <c r="AN79" s="250"/>
      <c r="AO79" s="250"/>
      <c r="AP79" s="119">
        <f t="shared" si="6"/>
        <v>42000</v>
      </c>
      <c r="AQ79" s="331" t="s">
        <v>1208</v>
      </c>
      <c r="AR79" s="331" t="s">
        <v>1209</v>
      </c>
      <c r="AS79" s="331" t="s">
        <v>1213</v>
      </c>
      <c r="AT79" s="331" t="s">
        <v>1213</v>
      </c>
      <c r="AU79" s="331" t="s">
        <v>1214</v>
      </c>
      <c r="AV79" s="332"/>
      <c r="AW79" s="333">
        <v>0</v>
      </c>
      <c r="AX79" s="18" t="s">
        <v>3629</v>
      </c>
    </row>
    <row r="80" spans="1:50" s="123" customFormat="1" ht="72" hidden="1" x14ac:dyDescent="0.2">
      <c r="A80" s="52" t="s">
        <v>20</v>
      </c>
      <c r="B80" s="52" t="s">
        <v>277</v>
      </c>
      <c r="C80" s="52" t="s">
        <v>276</v>
      </c>
      <c r="D80" s="52" t="s">
        <v>286</v>
      </c>
      <c r="E80" s="52" t="s">
        <v>310</v>
      </c>
      <c r="F80" s="121" t="s">
        <v>1652</v>
      </c>
      <c r="G80" s="52" t="s">
        <v>364</v>
      </c>
      <c r="H80" s="71" t="s">
        <v>269</v>
      </c>
      <c r="I80" s="71" t="s">
        <v>271</v>
      </c>
      <c r="J80" s="122">
        <v>28200</v>
      </c>
      <c r="K80" s="71"/>
      <c r="L80" s="71"/>
      <c r="M80" s="249" t="s">
        <v>137</v>
      </c>
      <c r="N80" s="335"/>
      <c r="O80" s="332"/>
      <c r="P80" s="328"/>
      <c r="Q80" s="335" t="s">
        <v>3630</v>
      </c>
      <c r="R80" s="332" t="s">
        <v>15</v>
      </c>
      <c r="S80" s="332" t="s">
        <v>3631</v>
      </c>
      <c r="T80" s="332" t="s">
        <v>2862</v>
      </c>
      <c r="U80" s="332" t="s">
        <v>3632</v>
      </c>
      <c r="V80" s="332"/>
      <c r="W80" s="336"/>
      <c r="X80" s="332"/>
      <c r="Y80" s="337"/>
      <c r="Z80" s="336"/>
      <c r="AA80" s="328"/>
      <c r="AB80" s="328"/>
      <c r="AC80" s="328"/>
      <c r="AD80" s="336"/>
      <c r="AE80" s="332" t="s">
        <v>3633</v>
      </c>
      <c r="AF80" s="71" t="s">
        <v>3468</v>
      </c>
      <c r="AG80" s="71" t="s">
        <v>3541</v>
      </c>
      <c r="AH80" s="71" t="s">
        <v>1571</v>
      </c>
      <c r="AI80" s="52" t="s">
        <v>3467</v>
      </c>
      <c r="AJ80" s="52"/>
      <c r="AK80" s="71" t="s">
        <v>1216</v>
      </c>
      <c r="AL80" s="71" t="s">
        <v>1571</v>
      </c>
      <c r="AM80" s="52" t="s">
        <v>3553</v>
      </c>
      <c r="AN80" s="250"/>
      <c r="AO80" s="250"/>
      <c r="AP80" s="119">
        <f t="shared" si="6"/>
        <v>28200</v>
      </c>
      <c r="AQ80" s="338">
        <v>242232</v>
      </c>
      <c r="AR80" s="338">
        <v>242236</v>
      </c>
      <c r="AS80" s="338">
        <v>242243</v>
      </c>
      <c r="AT80" s="338">
        <v>242246</v>
      </c>
      <c r="AU80" s="338">
        <v>242247</v>
      </c>
      <c r="AV80" s="339">
        <v>28200</v>
      </c>
      <c r="AW80" s="332">
        <v>0</v>
      </c>
      <c r="AX80" s="332"/>
    </row>
    <row r="81" spans="1:50" s="123" customFormat="1" ht="90" hidden="1" x14ac:dyDescent="0.2">
      <c r="A81" s="52" t="s">
        <v>20</v>
      </c>
      <c r="B81" s="52" t="s">
        <v>277</v>
      </c>
      <c r="C81" s="52" t="s">
        <v>276</v>
      </c>
      <c r="D81" s="52" t="s">
        <v>13</v>
      </c>
      <c r="E81" s="52" t="s">
        <v>310</v>
      </c>
      <c r="F81" s="121" t="s">
        <v>1653</v>
      </c>
      <c r="G81" s="52" t="s">
        <v>365</v>
      </c>
      <c r="H81" s="71" t="s">
        <v>270</v>
      </c>
      <c r="I81" s="71" t="s">
        <v>271</v>
      </c>
      <c r="J81" s="122">
        <v>6000</v>
      </c>
      <c r="K81" s="71"/>
      <c r="L81" s="71"/>
      <c r="M81" s="249" t="s">
        <v>137</v>
      </c>
      <c r="N81" s="335"/>
      <c r="O81" s="332"/>
      <c r="P81" s="328"/>
      <c r="Q81" s="335" t="s">
        <v>3634</v>
      </c>
      <c r="R81" s="332" t="s">
        <v>1295</v>
      </c>
      <c r="S81" s="332" t="s">
        <v>3631</v>
      </c>
      <c r="T81" s="332" t="s">
        <v>3635</v>
      </c>
      <c r="U81" s="332" t="s">
        <v>3636</v>
      </c>
      <c r="V81" s="332"/>
      <c r="W81" s="336"/>
      <c r="X81" s="340"/>
      <c r="Y81" s="337"/>
      <c r="Z81" s="336"/>
      <c r="AA81" s="328"/>
      <c r="AB81" s="328"/>
      <c r="AC81" s="328"/>
      <c r="AD81" s="336"/>
      <c r="AE81" s="332" t="s">
        <v>3633</v>
      </c>
      <c r="AF81" s="71" t="s">
        <v>3469</v>
      </c>
      <c r="AG81" s="71" t="s">
        <v>3541</v>
      </c>
      <c r="AH81" s="71" t="s">
        <v>1571</v>
      </c>
      <c r="AI81" s="52" t="s">
        <v>3467</v>
      </c>
      <c r="AJ81" s="52"/>
      <c r="AK81" s="71" t="s">
        <v>1216</v>
      </c>
      <c r="AL81" s="71" t="s">
        <v>1571</v>
      </c>
      <c r="AM81" s="52" t="s">
        <v>3553</v>
      </c>
      <c r="AN81" s="250"/>
      <c r="AO81" s="250"/>
      <c r="AP81" s="119">
        <f t="shared" si="6"/>
        <v>6000</v>
      </c>
      <c r="AQ81" s="338">
        <v>242232</v>
      </c>
      <c r="AR81" s="338">
        <v>242236</v>
      </c>
      <c r="AS81" s="338">
        <v>242243</v>
      </c>
      <c r="AT81" s="338">
        <v>242246</v>
      </c>
      <c r="AU81" s="338">
        <v>242247</v>
      </c>
      <c r="AV81" s="339">
        <v>6000</v>
      </c>
      <c r="AW81" s="332">
        <v>0</v>
      </c>
      <c r="AX81" s="332"/>
    </row>
    <row r="82" spans="1:50" s="123" customFormat="1" ht="90" hidden="1" x14ac:dyDescent="0.2">
      <c r="A82" s="52" t="s">
        <v>20</v>
      </c>
      <c r="B82" s="52" t="s">
        <v>277</v>
      </c>
      <c r="C82" s="52" t="s">
        <v>276</v>
      </c>
      <c r="D82" s="52" t="s">
        <v>13</v>
      </c>
      <c r="E82" s="52" t="s">
        <v>310</v>
      </c>
      <c r="F82" s="121" t="s">
        <v>1654</v>
      </c>
      <c r="G82" s="52" t="s">
        <v>366</v>
      </c>
      <c r="H82" s="71" t="s">
        <v>319</v>
      </c>
      <c r="I82" s="71" t="s">
        <v>271</v>
      </c>
      <c r="J82" s="122">
        <v>32000</v>
      </c>
      <c r="K82" s="71"/>
      <c r="L82" s="71"/>
      <c r="M82" s="249" t="s">
        <v>137</v>
      </c>
      <c r="N82" s="335"/>
      <c r="O82" s="332"/>
      <c r="P82" s="328"/>
      <c r="Q82" s="335" t="s">
        <v>3634</v>
      </c>
      <c r="R82" s="332" t="s">
        <v>1295</v>
      </c>
      <c r="S82" s="332" t="s">
        <v>3631</v>
      </c>
      <c r="T82" s="332" t="s">
        <v>3320</v>
      </c>
      <c r="U82" s="332"/>
      <c r="V82" s="332"/>
      <c r="W82" s="336"/>
      <c r="X82" s="332"/>
      <c r="Y82" s="337"/>
      <c r="Z82" s="336"/>
      <c r="AA82" s="328"/>
      <c r="AB82" s="328"/>
      <c r="AC82" s="328"/>
      <c r="AD82" s="336"/>
      <c r="AE82" s="332" t="s">
        <v>3633</v>
      </c>
      <c r="AF82" s="71" t="s">
        <v>3468</v>
      </c>
      <c r="AG82" s="71" t="s">
        <v>3541</v>
      </c>
      <c r="AH82" s="71" t="s">
        <v>1571</v>
      </c>
      <c r="AI82" s="52" t="s">
        <v>3467</v>
      </c>
      <c r="AJ82" s="52"/>
      <c r="AK82" s="71" t="s">
        <v>1216</v>
      </c>
      <c r="AL82" s="71" t="s">
        <v>1571</v>
      </c>
      <c r="AM82" s="52" t="s">
        <v>3553</v>
      </c>
      <c r="AN82" s="250"/>
      <c r="AO82" s="250"/>
      <c r="AP82" s="119">
        <f t="shared" si="6"/>
        <v>32000</v>
      </c>
      <c r="AQ82" s="338">
        <v>242232</v>
      </c>
      <c r="AR82" s="338">
        <v>242236</v>
      </c>
      <c r="AS82" s="338">
        <v>242243</v>
      </c>
      <c r="AT82" s="338">
        <v>242246</v>
      </c>
      <c r="AU82" s="338">
        <v>242247</v>
      </c>
      <c r="AV82" s="339">
        <v>32000</v>
      </c>
      <c r="AW82" s="332">
        <v>0</v>
      </c>
      <c r="AX82" s="332"/>
    </row>
    <row r="83" spans="1:50" s="123" customFormat="1" ht="90" hidden="1" x14ac:dyDescent="0.2">
      <c r="A83" s="52" t="s">
        <v>20</v>
      </c>
      <c r="B83" s="52" t="s">
        <v>277</v>
      </c>
      <c r="C83" s="52" t="s">
        <v>276</v>
      </c>
      <c r="D83" s="52" t="s">
        <v>33</v>
      </c>
      <c r="E83" s="52" t="s">
        <v>310</v>
      </c>
      <c r="F83" s="121" t="s">
        <v>1655</v>
      </c>
      <c r="G83" s="52" t="s">
        <v>367</v>
      </c>
      <c r="H83" s="71" t="s">
        <v>303</v>
      </c>
      <c r="I83" s="71" t="s">
        <v>335</v>
      </c>
      <c r="J83" s="122">
        <v>7000</v>
      </c>
      <c r="K83" s="249" t="s">
        <v>137</v>
      </c>
      <c r="L83" s="71"/>
      <c r="M83" s="71"/>
      <c r="N83" s="335" t="s">
        <v>1217</v>
      </c>
      <c r="O83" s="341" t="s">
        <v>2768</v>
      </c>
      <c r="P83" s="328" t="s">
        <v>3637</v>
      </c>
      <c r="Q83" s="335" t="s">
        <v>3638</v>
      </c>
      <c r="R83" s="332" t="s">
        <v>15</v>
      </c>
      <c r="S83" s="332" t="s">
        <v>3631</v>
      </c>
      <c r="T83" s="332"/>
      <c r="U83" s="332"/>
      <c r="V83" s="328" t="s">
        <v>3639</v>
      </c>
      <c r="W83" s="336">
        <v>7000</v>
      </c>
      <c r="X83" s="332">
        <v>1</v>
      </c>
      <c r="Y83" s="338">
        <v>242326</v>
      </c>
      <c r="Z83" s="336">
        <v>6000</v>
      </c>
      <c r="AA83" s="328" t="s">
        <v>3640</v>
      </c>
      <c r="AB83" s="328"/>
      <c r="AC83" s="328"/>
      <c r="AD83" s="336"/>
      <c r="AE83" s="311" t="s">
        <v>3641</v>
      </c>
      <c r="AF83" s="52" t="s">
        <v>2584</v>
      </c>
      <c r="AG83" s="52" t="s">
        <v>3544</v>
      </c>
      <c r="AH83" s="52" t="s">
        <v>3476</v>
      </c>
      <c r="AI83" s="52" t="s">
        <v>2456</v>
      </c>
      <c r="AJ83" s="52"/>
      <c r="AK83" s="52" t="s">
        <v>1218</v>
      </c>
      <c r="AL83" s="52" t="s">
        <v>1571</v>
      </c>
      <c r="AM83" s="52" t="s">
        <v>3553</v>
      </c>
      <c r="AN83" s="250">
        <v>6000</v>
      </c>
      <c r="AO83" s="250"/>
      <c r="AP83" s="119">
        <f t="shared" si="6"/>
        <v>1000</v>
      </c>
      <c r="AQ83" s="338">
        <v>242235</v>
      </c>
      <c r="AR83" s="338">
        <v>242246</v>
      </c>
      <c r="AS83" s="338">
        <v>242326</v>
      </c>
      <c r="AT83" s="338">
        <v>242326</v>
      </c>
      <c r="AU83" s="338">
        <v>242326</v>
      </c>
      <c r="AV83" s="336">
        <v>7000</v>
      </c>
      <c r="AW83" s="332">
        <v>0</v>
      </c>
      <c r="AX83" s="332"/>
    </row>
    <row r="84" spans="1:50" s="123" customFormat="1" ht="90" hidden="1" x14ac:dyDescent="0.2">
      <c r="A84" s="52" t="s">
        <v>20</v>
      </c>
      <c r="B84" s="52" t="s">
        <v>277</v>
      </c>
      <c r="C84" s="52" t="s">
        <v>276</v>
      </c>
      <c r="D84" s="52" t="s">
        <v>33</v>
      </c>
      <c r="E84" s="52" t="s">
        <v>310</v>
      </c>
      <c r="F84" s="121" t="s">
        <v>1656</v>
      </c>
      <c r="G84" s="52" t="s">
        <v>368</v>
      </c>
      <c r="H84" s="71" t="s">
        <v>270</v>
      </c>
      <c r="I84" s="71" t="s">
        <v>274</v>
      </c>
      <c r="J84" s="122">
        <v>35000</v>
      </c>
      <c r="K84" s="249" t="s">
        <v>137</v>
      </c>
      <c r="L84" s="71"/>
      <c r="M84" s="71"/>
      <c r="N84" s="335" t="s">
        <v>1217</v>
      </c>
      <c r="O84" s="341" t="s">
        <v>2768</v>
      </c>
      <c r="P84" s="328" t="s">
        <v>3637</v>
      </c>
      <c r="Q84" s="335" t="s">
        <v>3638</v>
      </c>
      <c r="R84" s="332" t="s">
        <v>15</v>
      </c>
      <c r="S84" s="332" t="s">
        <v>3631</v>
      </c>
      <c r="T84" s="332"/>
      <c r="U84" s="332"/>
      <c r="V84" s="328" t="s">
        <v>3639</v>
      </c>
      <c r="W84" s="336">
        <v>35000</v>
      </c>
      <c r="X84" s="332">
        <v>1</v>
      </c>
      <c r="Y84" s="338">
        <v>242326</v>
      </c>
      <c r="Z84" s="336">
        <v>35000</v>
      </c>
      <c r="AA84" s="328" t="s">
        <v>3640</v>
      </c>
      <c r="AB84" s="328"/>
      <c r="AC84" s="328"/>
      <c r="AD84" s="336"/>
      <c r="AE84" s="311" t="s">
        <v>3641</v>
      </c>
      <c r="AF84" s="52" t="s">
        <v>2584</v>
      </c>
      <c r="AG84" s="52" t="s">
        <v>3544</v>
      </c>
      <c r="AH84" s="52" t="s">
        <v>3476</v>
      </c>
      <c r="AI84" s="52" t="s">
        <v>2456</v>
      </c>
      <c r="AJ84" s="52"/>
      <c r="AK84" s="52" t="s">
        <v>1218</v>
      </c>
      <c r="AL84" s="52" t="s">
        <v>1571</v>
      </c>
      <c r="AM84" s="52" t="s">
        <v>3553</v>
      </c>
      <c r="AN84" s="122">
        <v>35000</v>
      </c>
      <c r="AO84" s="250"/>
      <c r="AP84" s="119">
        <f t="shared" si="6"/>
        <v>0</v>
      </c>
      <c r="AQ84" s="338">
        <v>242236</v>
      </c>
      <c r="AR84" s="338">
        <v>242257</v>
      </c>
      <c r="AS84" s="338">
        <v>242326</v>
      </c>
      <c r="AT84" s="338">
        <v>242326</v>
      </c>
      <c r="AU84" s="338">
        <v>242326</v>
      </c>
      <c r="AV84" s="336">
        <v>35000</v>
      </c>
      <c r="AW84" s="332">
        <v>0</v>
      </c>
      <c r="AX84" s="332"/>
    </row>
    <row r="85" spans="1:50" s="123" customFormat="1" ht="90" hidden="1" x14ac:dyDescent="0.2">
      <c r="A85" s="52" t="s">
        <v>20</v>
      </c>
      <c r="B85" s="52" t="s">
        <v>277</v>
      </c>
      <c r="C85" s="52" t="s">
        <v>276</v>
      </c>
      <c r="D85" s="52" t="s">
        <v>33</v>
      </c>
      <c r="E85" s="52" t="s">
        <v>310</v>
      </c>
      <c r="F85" s="121" t="s">
        <v>1657</v>
      </c>
      <c r="G85" s="52" t="s">
        <v>369</v>
      </c>
      <c r="H85" s="71" t="s">
        <v>270</v>
      </c>
      <c r="I85" s="71" t="s">
        <v>274</v>
      </c>
      <c r="J85" s="122">
        <v>35000</v>
      </c>
      <c r="K85" s="249" t="s">
        <v>137</v>
      </c>
      <c r="L85" s="71"/>
      <c r="M85" s="71"/>
      <c r="N85" s="335" t="s">
        <v>1217</v>
      </c>
      <c r="O85" s="341" t="s">
        <v>2768</v>
      </c>
      <c r="P85" s="328" t="s">
        <v>3637</v>
      </c>
      <c r="Q85" s="335" t="s">
        <v>3638</v>
      </c>
      <c r="R85" s="332" t="s">
        <v>15</v>
      </c>
      <c r="S85" s="332" t="s">
        <v>3631</v>
      </c>
      <c r="T85" s="332"/>
      <c r="U85" s="332"/>
      <c r="V85" s="328" t="s">
        <v>3639</v>
      </c>
      <c r="W85" s="336">
        <v>35000</v>
      </c>
      <c r="X85" s="332">
        <v>1</v>
      </c>
      <c r="Y85" s="338">
        <v>242326</v>
      </c>
      <c r="Z85" s="336">
        <v>35000</v>
      </c>
      <c r="AA85" s="328" t="s">
        <v>3640</v>
      </c>
      <c r="AB85" s="328"/>
      <c r="AC85" s="328"/>
      <c r="AD85" s="336"/>
      <c r="AE85" s="311" t="s">
        <v>3641</v>
      </c>
      <c r="AF85" s="52" t="s">
        <v>2584</v>
      </c>
      <c r="AG85" s="52" t="s">
        <v>3544</v>
      </c>
      <c r="AH85" s="52" t="s">
        <v>3476</v>
      </c>
      <c r="AI85" s="52" t="s">
        <v>2456</v>
      </c>
      <c r="AJ85" s="52"/>
      <c r="AK85" s="52" t="s">
        <v>1218</v>
      </c>
      <c r="AL85" s="52" t="s">
        <v>1571</v>
      </c>
      <c r="AM85" s="52" t="s">
        <v>3553</v>
      </c>
      <c r="AN85" s="122">
        <v>35000</v>
      </c>
      <c r="AO85" s="250"/>
      <c r="AP85" s="119">
        <f t="shared" si="6"/>
        <v>0</v>
      </c>
      <c r="AQ85" s="338">
        <v>242236</v>
      </c>
      <c r="AR85" s="338">
        <v>242257</v>
      </c>
      <c r="AS85" s="338">
        <v>242326</v>
      </c>
      <c r="AT85" s="338">
        <v>242326</v>
      </c>
      <c r="AU85" s="338">
        <v>242326</v>
      </c>
      <c r="AV85" s="336">
        <v>35000</v>
      </c>
      <c r="AW85" s="332">
        <v>0</v>
      </c>
      <c r="AX85" s="332"/>
    </row>
    <row r="86" spans="1:50" s="123" customFormat="1" ht="90" hidden="1" x14ac:dyDescent="0.2">
      <c r="A86" s="52" t="s">
        <v>20</v>
      </c>
      <c r="B86" s="52" t="s">
        <v>277</v>
      </c>
      <c r="C86" s="52" t="s">
        <v>276</v>
      </c>
      <c r="D86" s="52" t="s">
        <v>33</v>
      </c>
      <c r="E86" s="52" t="s">
        <v>310</v>
      </c>
      <c r="F86" s="121" t="s">
        <v>1658</v>
      </c>
      <c r="G86" s="52" t="s">
        <v>370</v>
      </c>
      <c r="H86" s="71" t="s">
        <v>269</v>
      </c>
      <c r="I86" s="71" t="s">
        <v>274</v>
      </c>
      <c r="J86" s="122">
        <v>7000</v>
      </c>
      <c r="K86" s="249" t="s">
        <v>137</v>
      </c>
      <c r="L86" s="71"/>
      <c r="M86" s="71"/>
      <c r="N86" s="335" t="s">
        <v>1217</v>
      </c>
      <c r="O86" s="341" t="s">
        <v>2768</v>
      </c>
      <c r="P86" s="328" t="s">
        <v>3637</v>
      </c>
      <c r="Q86" s="335" t="s">
        <v>3638</v>
      </c>
      <c r="R86" s="332" t="s">
        <v>15</v>
      </c>
      <c r="S86" s="332" t="s">
        <v>3631</v>
      </c>
      <c r="T86" s="332"/>
      <c r="U86" s="332"/>
      <c r="V86" s="328" t="s">
        <v>3639</v>
      </c>
      <c r="W86" s="336">
        <v>7000</v>
      </c>
      <c r="X86" s="332">
        <v>1</v>
      </c>
      <c r="Y86" s="338">
        <v>242326</v>
      </c>
      <c r="Z86" s="336">
        <v>7000</v>
      </c>
      <c r="AA86" s="328" t="s">
        <v>3640</v>
      </c>
      <c r="AB86" s="328"/>
      <c r="AC86" s="328"/>
      <c r="AD86" s="336"/>
      <c r="AE86" s="311" t="s">
        <v>3641</v>
      </c>
      <c r="AF86" s="52" t="s">
        <v>2584</v>
      </c>
      <c r="AG86" s="52" t="s">
        <v>3544</v>
      </c>
      <c r="AH86" s="52" t="s">
        <v>3476</v>
      </c>
      <c r="AI86" s="52" t="s">
        <v>2456</v>
      </c>
      <c r="AJ86" s="52"/>
      <c r="AK86" s="52" t="s">
        <v>1218</v>
      </c>
      <c r="AL86" s="52" t="s">
        <v>1571</v>
      </c>
      <c r="AM86" s="52" t="s">
        <v>3553</v>
      </c>
      <c r="AN86" s="122">
        <v>7000</v>
      </c>
      <c r="AO86" s="250"/>
      <c r="AP86" s="119">
        <f t="shared" si="6"/>
        <v>0</v>
      </c>
      <c r="AQ86" s="338">
        <v>242236</v>
      </c>
      <c r="AR86" s="338">
        <v>242257</v>
      </c>
      <c r="AS86" s="338">
        <v>242326</v>
      </c>
      <c r="AT86" s="338">
        <v>242326</v>
      </c>
      <c r="AU86" s="338">
        <v>242326</v>
      </c>
      <c r="AV86" s="336">
        <v>7000</v>
      </c>
      <c r="AW86" s="332">
        <v>0</v>
      </c>
      <c r="AX86" s="332"/>
    </row>
    <row r="87" spans="1:50" s="123" customFormat="1" ht="90" hidden="1" x14ac:dyDescent="0.2">
      <c r="A87" s="52" t="s">
        <v>20</v>
      </c>
      <c r="B87" s="52" t="s">
        <v>277</v>
      </c>
      <c r="C87" s="52" t="s">
        <v>276</v>
      </c>
      <c r="D87" s="52" t="s">
        <v>33</v>
      </c>
      <c r="E87" s="52" t="s">
        <v>310</v>
      </c>
      <c r="F87" s="121" t="s">
        <v>1659</v>
      </c>
      <c r="G87" s="52" t="s">
        <v>371</v>
      </c>
      <c r="H87" s="71" t="s">
        <v>319</v>
      </c>
      <c r="I87" s="71" t="s">
        <v>274</v>
      </c>
      <c r="J87" s="122">
        <v>200000</v>
      </c>
      <c r="K87" s="249" t="s">
        <v>137</v>
      </c>
      <c r="L87" s="71"/>
      <c r="M87" s="71"/>
      <c r="N87" s="335" t="s">
        <v>1217</v>
      </c>
      <c r="O87" s="341" t="s">
        <v>2768</v>
      </c>
      <c r="P87" s="328" t="s">
        <v>3637</v>
      </c>
      <c r="Q87" s="335" t="s">
        <v>3638</v>
      </c>
      <c r="R87" s="332" t="s">
        <v>15</v>
      </c>
      <c r="S87" s="332" t="s">
        <v>3631</v>
      </c>
      <c r="T87" s="332"/>
      <c r="U87" s="332"/>
      <c r="V87" s="328" t="s">
        <v>3639</v>
      </c>
      <c r="W87" s="336">
        <v>200000</v>
      </c>
      <c r="X87" s="332">
        <v>1</v>
      </c>
      <c r="Y87" s="338">
        <v>242326</v>
      </c>
      <c r="Z87" s="336">
        <v>200000</v>
      </c>
      <c r="AA87" s="328" t="s">
        <v>3640</v>
      </c>
      <c r="AB87" s="328"/>
      <c r="AC87" s="328"/>
      <c r="AD87" s="336"/>
      <c r="AE87" s="311" t="s">
        <v>3641</v>
      </c>
      <c r="AF87" s="52" t="s">
        <v>2584</v>
      </c>
      <c r="AG87" s="52" t="s">
        <v>3544</v>
      </c>
      <c r="AH87" s="52" t="s">
        <v>3476</v>
      </c>
      <c r="AI87" s="52" t="s">
        <v>2456</v>
      </c>
      <c r="AJ87" s="52"/>
      <c r="AK87" s="52" t="s">
        <v>1218</v>
      </c>
      <c r="AL87" s="52" t="s">
        <v>1571</v>
      </c>
      <c r="AM87" s="52" t="s">
        <v>3553</v>
      </c>
      <c r="AN87" s="250">
        <v>200000</v>
      </c>
      <c r="AO87" s="250"/>
      <c r="AP87" s="119">
        <f t="shared" si="6"/>
        <v>0</v>
      </c>
      <c r="AQ87" s="338">
        <v>242236</v>
      </c>
      <c r="AR87" s="338">
        <v>242257</v>
      </c>
      <c r="AS87" s="338">
        <v>242326</v>
      </c>
      <c r="AT87" s="338">
        <v>242326</v>
      </c>
      <c r="AU87" s="338">
        <v>242326</v>
      </c>
      <c r="AV87" s="336">
        <v>200000</v>
      </c>
      <c r="AW87" s="332">
        <v>0</v>
      </c>
      <c r="AX87" s="332"/>
    </row>
    <row r="88" spans="1:50" s="123" customFormat="1" ht="90" hidden="1" x14ac:dyDescent="0.2">
      <c r="A88" s="52" t="s">
        <v>20</v>
      </c>
      <c r="B88" s="52" t="s">
        <v>277</v>
      </c>
      <c r="C88" s="52" t="s">
        <v>276</v>
      </c>
      <c r="D88" s="52" t="s">
        <v>33</v>
      </c>
      <c r="E88" s="52" t="s">
        <v>310</v>
      </c>
      <c r="F88" s="121" t="s">
        <v>1660</v>
      </c>
      <c r="G88" s="52" t="s">
        <v>372</v>
      </c>
      <c r="H88" s="71" t="s">
        <v>270</v>
      </c>
      <c r="I88" s="71" t="s">
        <v>274</v>
      </c>
      <c r="J88" s="122">
        <v>70000</v>
      </c>
      <c r="K88" s="249" t="s">
        <v>137</v>
      </c>
      <c r="L88" s="71"/>
      <c r="M88" s="71"/>
      <c r="N88" s="335" t="s">
        <v>1217</v>
      </c>
      <c r="O88" s="341" t="s">
        <v>2768</v>
      </c>
      <c r="P88" s="328" t="s">
        <v>3637</v>
      </c>
      <c r="Q88" s="335" t="s">
        <v>3638</v>
      </c>
      <c r="R88" s="332" t="s">
        <v>15</v>
      </c>
      <c r="S88" s="332" t="s">
        <v>3631</v>
      </c>
      <c r="T88" s="332"/>
      <c r="U88" s="332"/>
      <c r="V88" s="328" t="s">
        <v>3639</v>
      </c>
      <c r="W88" s="336">
        <v>70000</v>
      </c>
      <c r="X88" s="332">
        <v>1</v>
      </c>
      <c r="Y88" s="338">
        <v>242326</v>
      </c>
      <c r="Z88" s="336">
        <v>70000</v>
      </c>
      <c r="AA88" s="328" t="s">
        <v>3640</v>
      </c>
      <c r="AB88" s="328"/>
      <c r="AC88" s="328"/>
      <c r="AD88" s="336"/>
      <c r="AE88" s="311" t="s">
        <v>3641</v>
      </c>
      <c r="AF88" s="52" t="s">
        <v>2584</v>
      </c>
      <c r="AG88" s="52" t="s">
        <v>3544</v>
      </c>
      <c r="AH88" s="52" t="s">
        <v>3476</v>
      </c>
      <c r="AI88" s="52" t="s">
        <v>2456</v>
      </c>
      <c r="AJ88" s="52"/>
      <c r="AK88" s="52" t="s">
        <v>1218</v>
      </c>
      <c r="AL88" s="52" t="s">
        <v>1571</v>
      </c>
      <c r="AM88" s="52" t="s">
        <v>3553</v>
      </c>
      <c r="AN88" s="122">
        <v>70000</v>
      </c>
      <c r="AO88" s="250"/>
      <c r="AP88" s="119">
        <f t="shared" si="6"/>
        <v>0</v>
      </c>
      <c r="AQ88" s="338">
        <v>242236</v>
      </c>
      <c r="AR88" s="338">
        <v>242257</v>
      </c>
      <c r="AS88" s="338">
        <v>242326</v>
      </c>
      <c r="AT88" s="338">
        <v>242326</v>
      </c>
      <c r="AU88" s="338">
        <v>242326</v>
      </c>
      <c r="AV88" s="336">
        <v>70000</v>
      </c>
      <c r="AW88" s="332">
        <v>0</v>
      </c>
      <c r="AX88" s="332"/>
    </row>
    <row r="89" spans="1:50" s="123" customFormat="1" ht="90" hidden="1" x14ac:dyDescent="0.2">
      <c r="A89" s="52" t="s">
        <v>20</v>
      </c>
      <c r="B89" s="52" t="s">
        <v>277</v>
      </c>
      <c r="C89" s="52" t="s">
        <v>276</v>
      </c>
      <c r="D89" s="52" t="s">
        <v>33</v>
      </c>
      <c r="E89" s="52" t="s">
        <v>310</v>
      </c>
      <c r="F89" s="121" t="s">
        <v>1661</v>
      </c>
      <c r="G89" s="52" t="s">
        <v>373</v>
      </c>
      <c r="H89" s="71" t="s">
        <v>270</v>
      </c>
      <c r="I89" s="71" t="s">
        <v>274</v>
      </c>
      <c r="J89" s="122">
        <v>70000</v>
      </c>
      <c r="K89" s="249" t="s">
        <v>137</v>
      </c>
      <c r="L89" s="71"/>
      <c r="M89" s="71"/>
      <c r="N89" s="335" t="s">
        <v>1217</v>
      </c>
      <c r="O89" s="341" t="s">
        <v>2768</v>
      </c>
      <c r="P89" s="328" t="s">
        <v>3637</v>
      </c>
      <c r="Q89" s="335" t="s">
        <v>3638</v>
      </c>
      <c r="R89" s="332" t="s">
        <v>15</v>
      </c>
      <c r="S89" s="332" t="s">
        <v>3631</v>
      </c>
      <c r="T89" s="332"/>
      <c r="U89" s="332"/>
      <c r="V89" s="328" t="s">
        <v>3639</v>
      </c>
      <c r="W89" s="336">
        <v>70000</v>
      </c>
      <c r="X89" s="332">
        <v>1</v>
      </c>
      <c r="Y89" s="338">
        <v>242326</v>
      </c>
      <c r="Z89" s="336">
        <v>70000</v>
      </c>
      <c r="AA89" s="328" t="s">
        <v>3640</v>
      </c>
      <c r="AB89" s="328"/>
      <c r="AC89" s="328"/>
      <c r="AD89" s="336"/>
      <c r="AE89" s="311" t="s">
        <v>3641</v>
      </c>
      <c r="AF89" s="52" t="s">
        <v>2584</v>
      </c>
      <c r="AG89" s="52" t="s">
        <v>3544</v>
      </c>
      <c r="AH89" s="52" t="s">
        <v>3476</v>
      </c>
      <c r="AI89" s="52" t="s">
        <v>2456</v>
      </c>
      <c r="AJ89" s="52"/>
      <c r="AK89" s="52" t="s">
        <v>1218</v>
      </c>
      <c r="AL89" s="52" t="s">
        <v>1571</v>
      </c>
      <c r="AM89" s="52" t="s">
        <v>3553</v>
      </c>
      <c r="AN89" s="122">
        <v>70000</v>
      </c>
      <c r="AO89" s="250"/>
      <c r="AP89" s="119">
        <f t="shared" si="6"/>
        <v>0</v>
      </c>
      <c r="AQ89" s="338">
        <v>242236</v>
      </c>
      <c r="AR89" s="338">
        <v>242257</v>
      </c>
      <c r="AS89" s="338">
        <v>242326</v>
      </c>
      <c r="AT89" s="338">
        <v>242326</v>
      </c>
      <c r="AU89" s="338">
        <v>242326</v>
      </c>
      <c r="AV89" s="336">
        <v>70000</v>
      </c>
      <c r="AW89" s="332">
        <v>0</v>
      </c>
      <c r="AX89" s="332"/>
    </row>
    <row r="90" spans="1:50" s="123" customFormat="1" ht="90" hidden="1" x14ac:dyDescent="0.2">
      <c r="A90" s="52" t="s">
        <v>20</v>
      </c>
      <c r="B90" s="52" t="s">
        <v>277</v>
      </c>
      <c r="C90" s="52" t="s">
        <v>276</v>
      </c>
      <c r="D90" s="52" t="s">
        <v>33</v>
      </c>
      <c r="E90" s="52" t="s">
        <v>310</v>
      </c>
      <c r="F90" s="121" t="s">
        <v>1662</v>
      </c>
      <c r="G90" s="52" t="s">
        <v>374</v>
      </c>
      <c r="H90" s="71" t="s">
        <v>270</v>
      </c>
      <c r="I90" s="71" t="s">
        <v>274</v>
      </c>
      <c r="J90" s="122">
        <v>70000</v>
      </c>
      <c r="K90" s="249" t="s">
        <v>137</v>
      </c>
      <c r="L90" s="71"/>
      <c r="M90" s="71"/>
      <c r="N90" s="335" t="s">
        <v>1217</v>
      </c>
      <c r="O90" s="341" t="s">
        <v>2768</v>
      </c>
      <c r="P90" s="328" t="s">
        <v>3637</v>
      </c>
      <c r="Q90" s="335" t="s">
        <v>3638</v>
      </c>
      <c r="R90" s="332" t="s">
        <v>15</v>
      </c>
      <c r="S90" s="332" t="s">
        <v>3631</v>
      </c>
      <c r="T90" s="332"/>
      <c r="U90" s="332"/>
      <c r="V90" s="328" t="s">
        <v>3639</v>
      </c>
      <c r="W90" s="336">
        <v>70000</v>
      </c>
      <c r="X90" s="332">
        <v>1</v>
      </c>
      <c r="Y90" s="338">
        <v>242326</v>
      </c>
      <c r="Z90" s="336">
        <v>70000</v>
      </c>
      <c r="AA90" s="328" t="s">
        <v>3640</v>
      </c>
      <c r="AB90" s="328"/>
      <c r="AC90" s="328"/>
      <c r="AD90" s="336"/>
      <c r="AE90" s="311" t="s">
        <v>3641</v>
      </c>
      <c r="AF90" s="52" t="s">
        <v>2584</v>
      </c>
      <c r="AG90" s="52" t="s">
        <v>3544</v>
      </c>
      <c r="AH90" s="52" t="s">
        <v>3476</v>
      </c>
      <c r="AI90" s="52" t="s">
        <v>2456</v>
      </c>
      <c r="AJ90" s="52"/>
      <c r="AK90" s="52" t="s">
        <v>1218</v>
      </c>
      <c r="AL90" s="52" t="s">
        <v>1571</v>
      </c>
      <c r="AM90" s="52" t="s">
        <v>3553</v>
      </c>
      <c r="AN90" s="122">
        <v>70000</v>
      </c>
      <c r="AO90" s="250"/>
      <c r="AP90" s="119">
        <f t="shared" si="6"/>
        <v>0</v>
      </c>
      <c r="AQ90" s="338">
        <v>242236</v>
      </c>
      <c r="AR90" s="338">
        <v>242257</v>
      </c>
      <c r="AS90" s="338">
        <v>242326</v>
      </c>
      <c r="AT90" s="338">
        <v>242326</v>
      </c>
      <c r="AU90" s="338">
        <v>242326</v>
      </c>
      <c r="AV90" s="336">
        <v>70000</v>
      </c>
      <c r="AW90" s="332">
        <v>0</v>
      </c>
      <c r="AX90" s="332"/>
    </row>
    <row r="91" spans="1:50" s="123" customFormat="1" ht="90" hidden="1" x14ac:dyDescent="0.2">
      <c r="A91" s="52" t="s">
        <v>20</v>
      </c>
      <c r="B91" s="52" t="s">
        <v>277</v>
      </c>
      <c r="C91" s="52" t="s">
        <v>276</v>
      </c>
      <c r="D91" s="52" t="s">
        <v>33</v>
      </c>
      <c r="E91" s="52" t="s">
        <v>310</v>
      </c>
      <c r="F91" s="121" t="s">
        <v>1663</v>
      </c>
      <c r="G91" s="52" t="s">
        <v>375</v>
      </c>
      <c r="H91" s="71" t="s">
        <v>376</v>
      </c>
      <c r="I91" s="71" t="s">
        <v>274</v>
      </c>
      <c r="J91" s="122">
        <v>120000</v>
      </c>
      <c r="K91" s="249" t="s">
        <v>137</v>
      </c>
      <c r="L91" s="71"/>
      <c r="M91" s="71"/>
      <c r="N91" s="335" t="s">
        <v>1217</v>
      </c>
      <c r="O91" s="341" t="s">
        <v>2768</v>
      </c>
      <c r="P91" s="328" t="s">
        <v>3637</v>
      </c>
      <c r="Q91" s="335" t="s">
        <v>3638</v>
      </c>
      <c r="R91" s="332" t="s">
        <v>15</v>
      </c>
      <c r="S91" s="332" t="s">
        <v>3631</v>
      </c>
      <c r="T91" s="332"/>
      <c r="U91" s="332"/>
      <c r="V91" s="328" t="s">
        <v>3639</v>
      </c>
      <c r="W91" s="336">
        <v>120000</v>
      </c>
      <c r="X91" s="332">
        <v>1</v>
      </c>
      <c r="Y91" s="338">
        <v>242326</v>
      </c>
      <c r="Z91" s="336">
        <v>120000</v>
      </c>
      <c r="AA91" s="328" t="s">
        <v>3640</v>
      </c>
      <c r="AB91" s="332"/>
      <c r="AC91" s="332"/>
      <c r="AD91" s="336"/>
      <c r="AE91" s="311" t="s">
        <v>3641</v>
      </c>
      <c r="AF91" s="52" t="s">
        <v>2584</v>
      </c>
      <c r="AG91" s="52" t="s">
        <v>3544</v>
      </c>
      <c r="AH91" s="52" t="s">
        <v>3476</v>
      </c>
      <c r="AI91" s="52" t="s">
        <v>2456</v>
      </c>
      <c r="AJ91" s="52"/>
      <c r="AK91" s="52" t="s">
        <v>1218</v>
      </c>
      <c r="AL91" s="52" t="s">
        <v>1571</v>
      </c>
      <c r="AM91" s="52" t="s">
        <v>3553</v>
      </c>
      <c r="AN91" s="122">
        <v>120000</v>
      </c>
      <c r="AO91" s="250"/>
      <c r="AP91" s="119">
        <f t="shared" si="6"/>
        <v>0</v>
      </c>
      <c r="AQ91" s="338">
        <v>242236</v>
      </c>
      <c r="AR91" s="338">
        <v>242257</v>
      </c>
      <c r="AS91" s="338">
        <v>242326</v>
      </c>
      <c r="AT91" s="338">
        <v>242326</v>
      </c>
      <c r="AU91" s="338">
        <v>242326</v>
      </c>
      <c r="AV91" s="336">
        <v>120000</v>
      </c>
      <c r="AW91" s="332">
        <v>0</v>
      </c>
      <c r="AX91" s="332"/>
    </row>
    <row r="92" spans="1:50" s="123" customFormat="1" ht="90" hidden="1" x14ac:dyDescent="0.2">
      <c r="A92" s="52" t="s">
        <v>20</v>
      </c>
      <c r="B92" s="52" t="s">
        <v>277</v>
      </c>
      <c r="C92" s="52" t="s">
        <v>276</v>
      </c>
      <c r="D92" s="52" t="s">
        <v>33</v>
      </c>
      <c r="E92" s="52" t="s">
        <v>310</v>
      </c>
      <c r="F92" s="121" t="s">
        <v>1664</v>
      </c>
      <c r="G92" s="52" t="s">
        <v>377</v>
      </c>
      <c r="H92" s="71" t="s">
        <v>270</v>
      </c>
      <c r="I92" s="71" t="s">
        <v>274</v>
      </c>
      <c r="J92" s="122">
        <v>60000</v>
      </c>
      <c r="K92" s="249" t="s">
        <v>137</v>
      </c>
      <c r="L92" s="71"/>
      <c r="M92" s="71"/>
      <c r="N92" s="335" t="s">
        <v>1217</v>
      </c>
      <c r="O92" s="341" t="s">
        <v>2768</v>
      </c>
      <c r="P92" s="328" t="s">
        <v>3637</v>
      </c>
      <c r="Q92" s="335" t="s">
        <v>3638</v>
      </c>
      <c r="R92" s="332" t="s">
        <v>15</v>
      </c>
      <c r="S92" s="332" t="s">
        <v>3631</v>
      </c>
      <c r="T92" s="332"/>
      <c r="U92" s="332"/>
      <c r="V92" s="328" t="s">
        <v>3639</v>
      </c>
      <c r="W92" s="336">
        <v>60000</v>
      </c>
      <c r="X92" s="332">
        <v>1</v>
      </c>
      <c r="Y92" s="338">
        <v>242326</v>
      </c>
      <c r="Z92" s="336">
        <v>55000</v>
      </c>
      <c r="AA92" s="328" t="s">
        <v>3640</v>
      </c>
      <c r="AB92" s="328"/>
      <c r="AC92" s="328"/>
      <c r="AD92" s="336"/>
      <c r="AE92" s="311" t="s">
        <v>3641</v>
      </c>
      <c r="AF92" s="52" t="s">
        <v>2584</v>
      </c>
      <c r="AG92" s="52" t="s">
        <v>3544</v>
      </c>
      <c r="AH92" s="52" t="s">
        <v>3476</v>
      </c>
      <c r="AI92" s="52" t="s">
        <v>2456</v>
      </c>
      <c r="AJ92" s="52"/>
      <c r="AK92" s="52" t="s">
        <v>1218</v>
      </c>
      <c r="AL92" s="52" t="s">
        <v>1571</v>
      </c>
      <c r="AM92" s="52" t="s">
        <v>3553</v>
      </c>
      <c r="AN92" s="250">
        <v>55000</v>
      </c>
      <c r="AO92" s="250"/>
      <c r="AP92" s="119">
        <f t="shared" si="6"/>
        <v>5000</v>
      </c>
      <c r="AQ92" s="338">
        <v>242236</v>
      </c>
      <c r="AR92" s="338">
        <v>242257</v>
      </c>
      <c r="AS92" s="338">
        <v>242326</v>
      </c>
      <c r="AT92" s="338">
        <v>242326</v>
      </c>
      <c r="AU92" s="338">
        <v>242326</v>
      </c>
      <c r="AV92" s="336">
        <v>60000</v>
      </c>
      <c r="AW92" s="332">
        <v>0</v>
      </c>
      <c r="AX92" s="332"/>
    </row>
    <row r="93" spans="1:50" s="123" customFormat="1" ht="90" hidden="1" x14ac:dyDescent="0.2">
      <c r="A93" s="52" t="s">
        <v>20</v>
      </c>
      <c r="B93" s="52" t="s">
        <v>277</v>
      </c>
      <c r="C93" s="52" t="s">
        <v>276</v>
      </c>
      <c r="D93" s="52" t="s">
        <v>33</v>
      </c>
      <c r="E93" s="52" t="s">
        <v>310</v>
      </c>
      <c r="F93" s="121" t="s">
        <v>1665</v>
      </c>
      <c r="G93" s="52" t="s">
        <v>378</v>
      </c>
      <c r="H93" s="71" t="s">
        <v>269</v>
      </c>
      <c r="I93" s="71" t="s">
        <v>268</v>
      </c>
      <c r="J93" s="122">
        <v>6000</v>
      </c>
      <c r="K93" s="249" t="s">
        <v>137</v>
      </c>
      <c r="L93" s="71"/>
      <c r="M93" s="71"/>
      <c r="N93" s="335" t="s">
        <v>1217</v>
      </c>
      <c r="O93" s="341" t="s">
        <v>2768</v>
      </c>
      <c r="P93" s="328" t="s">
        <v>3637</v>
      </c>
      <c r="Q93" s="335" t="s">
        <v>3638</v>
      </c>
      <c r="R93" s="332" t="s">
        <v>15</v>
      </c>
      <c r="S93" s="332" t="s">
        <v>3631</v>
      </c>
      <c r="T93" s="332"/>
      <c r="U93" s="332"/>
      <c r="V93" s="328" t="s">
        <v>3639</v>
      </c>
      <c r="W93" s="336">
        <v>6000</v>
      </c>
      <c r="X93" s="332">
        <v>1</v>
      </c>
      <c r="Y93" s="338">
        <v>242326</v>
      </c>
      <c r="Z93" s="336">
        <v>6000</v>
      </c>
      <c r="AA93" s="328" t="s">
        <v>3640</v>
      </c>
      <c r="AB93" s="328"/>
      <c r="AC93" s="328"/>
      <c r="AD93" s="336"/>
      <c r="AE93" s="311" t="s">
        <v>3641</v>
      </c>
      <c r="AF93" s="52" t="s">
        <v>2584</v>
      </c>
      <c r="AG93" s="52" t="s">
        <v>3544</v>
      </c>
      <c r="AH93" s="52" t="s">
        <v>3476</v>
      </c>
      <c r="AI93" s="52" t="s">
        <v>2456</v>
      </c>
      <c r="AJ93" s="52"/>
      <c r="AK93" s="52" t="s">
        <v>1218</v>
      </c>
      <c r="AL93" s="52" t="s">
        <v>1571</v>
      </c>
      <c r="AM93" s="52" t="s">
        <v>3553</v>
      </c>
      <c r="AN93" s="122">
        <v>6000</v>
      </c>
      <c r="AO93" s="250"/>
      <c r="AP93" s="119">
        <f t="shared" si="6"/>
        <v>0</v>
      </c>
      <c r="AQ93" s="338">
        <v>242236</v>
      </c>
      <c r="AR93" s="338">
        <v>242257</v>
      </c>
      <c r="AS93" s="338">
        <v>242326</v>
      </c>
      <c r="AT93" s="338">
        <v>242326</v>
      </c>
      <c r="AU93" s="338">
        <v>242326</v>
      </c>
      <c r="AV93" s="336">
        <v>6000</v>
      </c>
      <c r="AW93" s="332">
        <v>0</v>
      </c>
      <c r="AX93" s="332"/>
    </row>
    <row r="94" spans="1:50" s="123" customFormat="1" ht="90" hidden="1" x14ac:dyDescent="0.2">
      <c r="A94" s="52" t="s">
        <v>20</v>
      </c>
      <c r="B94" s="52" t="s">
        <v>277</v>
      </c>
      <c r="C94" s="52" t="s">
        <v>276</v>
      </c>
      <c r="D94" s="52" t="s">
        <v>33</v>
      </c>
      <c r="E94" s="52" t="s">
        <v>310</v>
      </c>
      <c r="F94" s="121" t="s">
        <v>1666</v>
      </c>
      <c r="G94" s="52" t="s">
        <v>379</v>
      </c>
      <c r="H94" s="71" t="s">
        <v>303</v>
      </c>
      <c r="I94" s="71" t="s">
        <v>346</v>
      </c>
      <c r="J94" s="122">
        <v>5000</v>
      </c>
      <c r="K94" s="249" t="s">
        <v>137</v>
      </c>
      <c r="L94" s="71"/>
      <c r="M94" s="71"/>
      <c r="N94" s="335" t="s">
        <v>1217</v>
      </c>
      <c r="O94" s="341" t="s">
        <v>2768</v>
      </c>
      <c r="P94" s="328" t="s">
        <v>3637</v>
      </c>
      <c r="Q94" s="335" t="s">
        <v>3638</v>
      </c>
      <c r="R94" s="332" t="s">
        <v>15</v>
      </c>
      <c r="S94" s="332" t="s">
        <v>3631</v>
      </c>
      <c r="T94" s="332"/>
      <c r="U94" s="332"/>
      <c r="V94" s="328" t="s">
        <v>3639</v>
      </c>
      <c r="W94" s="336">
        <v>5000</v>
      </c>
      <c r="X94" s="332">
        <v>1</v>
      </c>
      <c r="Y94" s="338">
        <v>242326</v>
      </c>
      <c r="Z94" s="336">
        <v>5000</v>
      </c>
      <c r="AA94" s="328" t="s">
        <v>3640</v>
      </c>
      <c r="AB94" s="328"/>
      <c r="AC94" s="328"/>
      <c r="AD94" s="336"/>
      <c r="AE94" s="311" t="s">
        <v>3641</v>
      </c>
      <c r="AF94" s="52" t="s">
        <v>2584</v>
      </c>
      <c r="AG94" s="52" t="s">
        <v>3544</v>
      </c>
      <c r="AH94" s="52" t="s">
        <v>3476</v>
      </c>
      <c r="AI94" s="52" t="s">
        <v>2456</v>
      </c>
      <c r="AJ94" s="52"/>
      <c r="AK94" s="52" t="s">
        <v>1218</v>
      </c>
      <c r="AL94" s="52" t="s">
        <v>1571</v>
      </c>
      <c r="AM94" s="52" t="s">
        <v>3553</v>
      </c>
      <c r="AN94" s="122">
        <v>5000</v>
      </c>
      <c r="AO94" s="250"/>
      <c r="AP94" s="119">
        <f t="shared" si="6"/>
        <v>0</v>
      </c>
      <c r="AQ94" s="338">
        <v>242236</v>
      </c>
      <c r="AR94" s="338">
        <v>242257</v>
      </c>
      <c r="AS94" s="338">
        <v>242326</v>
      </c>
      <c r="AT94" s="338">
        <v>242326</v>
      </c>
      <c r="AU94" s="338">
        <v>242326</v>
      </c>
      <c r="AV94" s="336">
        <v>5000</v>
      </c>
      <c r="AW94" s="332">
        <v>0</v>
      </c>
      <c r="AX94" s="332"/>
    </row>
    <row r="95" spans="1:50" s="123" customFormat="1" ht="90" hidden="1" x14ac:dyDescent="0.2">
      <c r="A95" s="52" t="s">
        <v>20</v>
      </c>
      <c r="B95" s="52" t="s">
        <v>277</v>
      </c>
      <c r="C95" s="52" t="s">
        <v>276</v>
      </c>
      <c r="D95" s="52" t="s">
        <v>33</v>
      </c>
      <c r="E95" s="52" t="s">
        <v>310</v>
      </c>
      <c r="F95" s="121" t="s">
        <v>1667</v>
      </c>
      <c r="G95" s="52" t="s">
        <v>380</v>
      </c>
      <c r="H95" s="71" t="s">
        <v>270</v>
      </c>
      <c r="I95" s="71" t="s">
        <v>268</v>
      </c>
      <c r="J95" s="122">
        <v>20000</v>
      </c>
      <c r="K95" s="249" t="s">
        <v>137</v>
      </c>
      <c r="L95" s="71"/>
      <c r="M95" s="71"/>
      <c r="N95" s="335" t="s">
        <v>1217</v>
      </c>
      <c r="O95" s="341" t="s">
        <v>2768</v>
      </c>
      <c r="P95" s="328" t="s">
        <v>3637</v>
      </c>
      <c r="Q95" s="335" t="s">
        <v>3638</v>
      </c>
      <c r="R95" s="332" t="s">
        <v>15</v>
      </c>
      <c r="S95" s="332" t="s">
        <v>3631</v>
      </c>
      <c r="T95" s="332"/>
      <c r="U95" s="332"/>
      <c r="V95" s="328" t="s">
        <v>3639</v>
      </c>
      <c r="W95" s="336">
        <v>20000</v>
      </c>
      <c r="X95" s="332">
        <v>1</v>
      </c>
      <c r="Y95" s="338">
        <v>242326</v>
      </c>
      <c r="Z95" s="336">
        <v>20000</v>
      </c>
      <c r="AA95" s="328" t="s">
        <v>3640</v>
      </c>
      <c r="AB95" s="328"/>
      <c r="AC95" s="328"/>
      <c r="AD95" s="336"/>
      <c r="AE95" s="311" t="s">
        <v>3641</v>
      </c>
      <c r="AF95" s="52" t="s">
        <v>2584</v>
      </c>
      <c r="AG95" s="52" t="s">
        <v>3544</v>
      </c>
      <c r="AH95" s="52" t="s">
        <v>3476</v>
      </c>
      <c r="AI95" s="52" t="s">
        <v>2456</v>
      </c>
      <c r="AJ95" s="52"/>
      <c r="AK95" s="52" t="s">
        <v>1218</v>
      </c>
      <c r="AL95" s="52" t="s">
        <v>1571</v>
      </c>
      <c r="AM95" s="52" t="s">
        <v>3553</v>
      </c>
      <c r="AN95" s="250">
        <v>20000</v>
      </c>
      <c r="AO95" s="250"/>
      <c r="AP95" s="119">
        <f t="shared" si="6"/>
        <v>0</v>
      </c>
      <c r="AQ95" s="338">
        <v>242236</v>
      </c>
      <c r="AR95" s="338">
        <v>242257</v>
      </c>
      <c r="AS95" s="338">
        <v>242326</v>
      </c>
      <c r="AT95" s="338">
        <v>242326</v>
      </c>
      <c r="AU95" s="338">
        <v>242326</v>
      </c>
      <c r="AV95" s="336">
        <v>20000</v>
      </c>
      <c r="AW95" s="332">
        <v>0</v>
      </c>
      <c r="AX95" s="332"/>
    </row>
    <row r="96" spans="1:50" s="123" customFormat="1" ht="90" hidden="1" x14ac:dyDescent="0.2">
      <c r="A96" s="52" t="s">
        <v>20</v>
      </c>
      <c r="B96" s="52" t="s">
        <v>277</v>
      </c>
      <c r="C96" s="52" t="s">
        <v>276</v>
      </c>
      <c r="D96" s="52" t="s">
        <v>33</v>
      </c>
      <c r="E96" s="52" t="s">
        <v>310</v>
      </c>
      <c r="F96" s="121" t="s">
        <v>1668</v>
      </c>
      <c r="G96" s="52" t="s">
        <v>381</v>
      </c>
      <c r="H96" s="71" t="s">
        <v>270</v>
      </c>
      <c r="I96" s="71" t="s">
        <v>268</v>
      </c>
      <c r="J96" s="122">
        <v>20000</v>
      </c>
      <c r="K96" s="249" t="s">
        <v>137</v>
      </c>
      <c r="L96" s="71"/>
      <c r="M96" s="71"/>
      <c r="N96" s="335" t="s">
        <v>1217</v>
      </c>
      <c r="O96" s="341" t="s">
        <v>2768</v>
      </c>
      <c r="P96" s="328" t="s">
        <v>3637</v>
      </c>
      <c r="Q96" s="335" t="s">
        <v>3638</v>
      </c>
      <c r="R96" s="332" t="s">
        <v>15</v>
      </c>
      <c r="S96" s="332" t="s">
        <v>3631</v>
      </c>
      <c r="T96" s="332"/>
      <c r="U96" s="332"/>
      <c r="V96" s="328" t="s">
        <v>3639</v>
      </c>
      <c r="W96" s="336">
        <v>20000</v>
      </c>
      <c r="X96" s="332">
        <v>1</v>
      </c>
      <c r="Y96" s="338">
        <v>242326</v>
      </c>
      <c r="Z96" s="336">
        <v>20000</v>
      </c>
      <c r="AA96" s="328" t="s">
        <v>3640</v>
      </c>
      <c r="AB96" s="311"/>
      <c r="AC96" s="311"/>
      <c r="AD96" s="311"/>
      <c r="AE96" s="311" t="s">
        <v>3641</v>
      </c>
      <c r="AF96" s="52" t="s">
        <v>2584</v>
      </c>
      <c r="AG96" s="52" t="s">
        <v>3544</v>
      </c>
      <c r="AH96" s="52" t="s">
        <v>3476</v>
      </c>
      <c r="AI96" s="52" t="s">
        <v>2456</v>
      </c>
      <c r="AJ96" s="52"/>
      <c r="AK96" s="52" t="s">
        <v>1218</v>
      </c>
      <c r="AL96" s="52" t="s">
        <v>1571</v>
      </c>
      <c r="AM96" s="52" t="s">
        <v>3553</v>
      </c>
      <c r="AN96" s="122">
        <v>20000</v>
      </c>
      <c r="AO96" s="250"/>
      <c r="AP96" s="119">
        <f t="shared" si="6"/>
        <v>0</v>
      </c>
      <c r="AQ96" s="338">
        <v>242236</v>
      </c>
      <c r="AR96" s="338">
        <v>242257</v>
      </c>
      <c r="AS96" s="338">
        <v>242326</v>
      </c>
      <c r="AT96" s="338">
        <v>242326</v>
      </c>
      <c r="AU96" s="338">
        <v>242326</v>
      </c>
      <c r="AV96" s="336">
        <v>20000</v>
      </c>
      <c r="AW96" s="332">
        <v>0</v>
      </c>
      <c r="AX96" s="332"/>
    </row>
    <row r="97" spans="1:50" s="123" customFormat="1" ht="108" hidden="1" x14ac:dyDescent="0.2">
      <c r="A97" s="52" t="s">
        <v>20</v>
      </c>
      <c r="B97" s="52" t="s">
        <v>277</v>
      </c>
      <c r="C97" s="52" t="s">
        <v>276</v>
      </c>
      <c r="D97" s="52" t="s">
        <v>22</v>
      </c>
      <c r="E97" s="52" t="s">
        <v>349</v>
      </c>
      <c r="F97" s="121" t="s">
        <v>1669</v>
      </c>
      <c r="G97" s="52" t="s">
        <v>382</v>
      </c>
      <c r="H97" s="71" t="s">
        <v>270</v>
      </c>
      <c r="I97" s="71" t="s">
        <v>275</v>
      </c>
      <c r="J97" s="122">
        <v>7475000</v>
      </c>
      <c r="K97" s="249" t="s">
        <v>137</v>
      </c>
      <c r="L97" s="71"/>
      <c r="M97" s="71"/>
      <c r="N97" s="311"/>
      <c r="O97" s="332"/>
      <c r="P97" s="335"/>
      <c r="Q97" s="332"/>
      <c r="R97" s="332"/>
      <c r="S97" s="332"/>
      <c r="T97" s="332"/>
      <c r="U97" s="332"/>
      <c r="V97" s="311"/>
      <c r="W97" s="336"/>
      <c r="X97" s="332"/>
      <c r="Y97" s="337"/>
      <c r="Z97" s="336"/>
      <c r="AA97" s="328"/>
      <c r="AB97" s="311"/>
      <c r="AC97" s="311"/>
      <c r="AD97" s="311"/>
      <c r="AE97" s="187" t="s">
        <v>3642</v>
      </c>
      <c r="AF97" s="52" t="s">
        <v>1219</v>
      </c>
      <c r="AG97" s="52" t="s">
        <v>3537</v>
      </c>
      <c r="AH97" s="52" t="s">
        <v>3451</v>
      </c>
      <c r="AI97" s="52" t="s">
        <v>3467</v>
      </c>
      <c r="AJ97" s="52"/>
      <c r="AK97" s="52" t="s">
        <v>1219</v>
      </c>
      <c r="AL97" s="52" t="s">
        <v>1568</v>
      </c>
      <c r="AM97" s="52" t="s">
        <v>3553</v>
      </c>
      <c r="AN97" s="250"/>
      <c r="AO97" s="250"/>
      <c r="AP97" s="119">
        <f t="shared" si="6"/>
        <v>7475000</v>
      </c>
      <c r="AQ97" s="338"/>
      <c r="AR97" s="338"/>
      <c r="AS97" s="338"/>
      <c r="AT97" s="338"/>
      <c r="AU97" s="338"/>
      <c r="AV97" s="336">
        <v>7475000</v>
      </c>
      <c r="AW97" s="332">
        <v>0</v>
      </c>
      <c r="AX97" s="332" t="s">
        <v>2585</v>
      </c>
    </row>
    <row r="98" spans="1:50" s="123" customFormat="1" ht="72" hidden="1" x14ac:dyDescent="0.2">
      <c r="A98" s="52" t="s">
        <v>23</v>
      </c>
      <c r="B98" s="52" t="s">
        <v>277</v>
      </c>
      <c r="C98" s="52" t="s">
        <v>276</v>
      </c>
      <c r="D98" s="52" t="s">
        <v>11</v>
      </c>
      <c r="E98" s="52" t="s">
        <v>310</v>
      </c>
      <c r="F98" s="121" t="s">
        <v>1670</v>
      </c>
      <c r="G98" s="52" t="s">
        <v>383</v>
      </c>
      <c r="H98" s="71" t="s">
        <v>270</v>
      </c>
      <c r="I98" s="71" t="s">
        <v>271</v>
      </c>
      <c r="J98" s="122">
        <v>20000</v>
      </c>
      <c r="K98" s="71"/>
      <c r="L98" s="71"/>
      <c r="M98" s="249" t="s">
        <v>137</v>
      </c>
      <c r="N98" s="311"/>
      <c r="O98" s="332" t="s">
        <v>2586</v>
      </c>
      <c r="P98" s="328" t="s">
        <v>2587</v>
      </c>
      <c r="Q98" s="332" t="s">
        <v>1220</v>
      </c>
      <c r="R98" s="332" t="s">
        <v>1190</v>
      </c>
      <c r="S98" s="332" t="s">
        <v>60</v>
      </c>
      <c r="T98" s="332" t="s">
        <v>1221</v>
      </c>
      <c r="U98" s="332" t="s">
        <v>1222</v>
      </c>
      <c r="V98" s="328" t="s">
        <v>2588</v>
      </c>
      <c r="W98" s="336">
        <v>20000</v>
      </c>
      <c r="X98" s="332" t="s">
        <v>1182</v>
      </c>
      <c r="Y98" s="328" t="s">
        <v>2589</v>
      </c>
      <c r="Z98" s="336">
        <v>20000</v>
      </c>
      <c r="AA98" s="328" t="s">
        <v>3643</v>
      </c>
      <c r="AB98" s="338">
        <v>23104</v>
      </c>
      <c r="AC98" s="338">
        <v>23104</v>
      </c>
      <c r="AD98" s="311"/>
      <c r="AE98" s="342" t="s">
        <v>3644</v>
      </c>
      <c r="AF98" s="52" t="s">
        <v>2591</v>
      </c>
      <c r="AG98" s="52" t="s">
        <v>3544</v>
      </c>
      <c r="AH98" s="52" t="s">
        <v>3476</v>
      </c>
      <c r="AI98" s="52" t="s">
        <v>2456</v>
      </c>
      <c r="AJ98" s="52"/>
      <c r="AK98" s="52" t="s">
        <v>1223</v>
      </c>
      <c r="AL98" s="52" t="s">
        <v>1570</v>
      </c>
      <c r="AM98" s="52" t="s">
        <v>3553</v>
      </c>
      <c r="AN98" s="122">
        <v>20000</v>
      </c>
      <c r="AO98" s="250"/>
      <c r="AP98" s="119">
        <f t="shared" si="6"/>
        <v>0</v>
      </c>
      <c r="AQ98" s="338">
        <v>23082</v>
      </c>
      <c r="AR98" s="332"/>
      <c r="AS98" s="18" t="s">
        <v>2660</v>
      </c>
      <c r="AT98" s="18" t="s">
        <v>2660</v>
      </c>
      <c r="AU98" s="18" t="s">
        <v>2660</v>
      </c>
      <c r="AV98" s="15">
        <v>20000</v>
      </c>
      <c r="AW98" s="18" t="s">
        <v>2395</v>
      </c>
      <c r="AX98" s="18"/>
    </row>
    <row r="99" spans="1:50" s="123" customFormat="1" ht="72" hidden="1" x14ac:dyDescent="0.2">
      <c r="A99" s="52" t="s">
        <v>23</v>
      </c>
      <c r="B99" s="52" t="s">
        <v>277</v>
      </c>
      <c r="C99" s="52" t="s">
        <v>276</v>
      </c>
      <c r="D99" s="52" t="s">
        <v>11</v>
      </c>
      <c r="E99" s="52" t="s">
        <v>310</v>
      </c>
      <c r="F99" s="121" t="s">
        <v>1671</v>
      </c>
      <c r="G99" s="52" t="s">
        <v>384</v>
      </c>
      <c r="H99" s="71" t="s">
        <v>269</v>
      </c>
      <c r="I99" s="71" t="s">
        <v>271</v>
      </c>
      <c r="J99" s="122">
        <v>28000</v>
      </c>
      <c r="K99" s="71"/>
      <c r="L99" s="71"/>
      <c r="M99" s="249" t="s">
        <v>137</v>
      </c>
      <c r="N99" s="311"/>
      <c r="O99" s="332" t="s">
        <v>2586</v>
      </c>
      <c r="P99" s="328" t="s">
        <v>2587</v>
      </c>
      <c r="Q99" s="332" t="s">
        <v>1220</v>
      </c>
      <c r="R99" s="332" t="s">
        <v>1190</v>
      </c>
      <c r="S99" s="332" t="s">
        <v>60</v>
      </c>
      <c r="T99" s="332" t="s">
        <v>1225</v>
      </c>
      <c r="U99" s="332" t="s">
        <v>1226</v>
      </c>
      <c r="V99" s="328" t="s">
        <v>2588</v>
      </c>
      <c r="W99" s="336">
        <v>28000</v>
      </c>
      <c r="X99" s="332" t="s">
        <v>1182</v>
      </c>
      <c r="Y99" s="328" t="s">
        <v>2589</v>
      </c>
      <c r="Z99" s="336">
        <v>28000</v>
      </c>
      <c r="AA99" s="328" t="s">
        <v>3643</v>
      </c>
      <c r="AB99" s="338">
        <v>23104</v>
      </c>
      <c r="AC99" s="338">
        <v>23104</v>
      </c>
      <c r="AD99" s="311"/>
      <c r="AE99" s="342" t="s">
        <v>3644</v>
      </c>
      <c r="AF99" s="52" t="s">
        <v>2591</v>
      </c>
      <c r="AG99" s="52" t="s">
        <v>3544</v>
      </c>
      <c r="AH99" s="52" t="s">
        <v>3476</v>
      </c>
      <c r="AI99" s="52" t="s">
        <v>2456</v>
      </c>
      <c r="AJ99" s="52"/>
      <c r="AK99" s="52" t="s">
        <v>1223</v>
      </c>
      <c r="AL99" s="52" t="s">
        <v>1570</v>
      </c>
      <c r="AM99" s="52" t="s">
        <v>3553</v>
      </c>
      <c r="AN99" s="122">
        <v>28000</v>
      </c>
      <c r="AO99" s="250"/>
      <c r="AP99" s="119">
        <f t="shared" si="6"/>
        <v>0</v>
      </c>
      <c r="AQ99" s="338">
        <v>23082</v>
      </c>
      <c r="AR99" s="332"/>
      <c r="AS99" s="18" t="s">
        <v>2660</v>
      </c>
      <c r="AT99" s="18" t="s">
        <v>2660</v>
      </c>
      <c r="AU99" s="18" t="s">
        <v>2660</v>
      </c>
      <c r="AV99" s="15">
        <v>28000</v>
      </c>
      <c r="AW99" s="18" t="s">
        <v>2395</v>
      </c>
      <c r="AX99" s="18"/>
    </row>
    <row r="100" spans="1:50" s="123" customFormat="1" ht="72" hidden="1" x14ac:dyDescent="0.2">
      <c r="A100" s="52" t="s">
        <v>23</v>
      </c>
      <c r="B100" s="52" t="s">
        <v>277</v>
      </c>
      <c r="C100" s="52" t="s">
        <v>276</v>
      </c>
      <c r="D100" s="52" t="s">
        <v>11</v>
      </c>
      <c r="E100" s="52" t="s">
        <v>310</v>
      </c>
      <c r="F100" s="121" t="s">
        <v>1672</v>
      </c>
      <c r="G100" s="52" t="s">
        <v>385</v>
      </c>
      <c r="H100" s="71" t="s">
        <v>269</v>
      </c>
      <c r="I100" s="71" t="s">
        <v>271</v>
      </c>
      <c r="J100" s="122">
        <v>111800</v>
      </c>
      <c r="K100" s="71"/>
      <c r="L100" s="71"/>
      <c r="M100" s="249" t="s">
        <v>137</v>
      </c>
      <c r="N100" s="311"/>
      <c r="O100" s="332" t="s">
        <v>2592</v>
      </c>
      <c r="P100" s="328" t="s">
        <v>2587</v>
      </c>
      <c r="Q100" s="332" t="s">
        <v>1227</v>
      </c>
      <c r="R100" s="332" t="s">
        <v>1190</v>
      </c>
      <c r="S100" s="332" t="s">
        <v>60</v>
      </c>
      <c r="T100" s="332"/>
      <c r="U100" s="332"/>
      <c r="V100" s="329" t="s">
        <v>2593</v>
      </c>
      <c r="W100" s="336">
        <v>111800</v>
      </c>
      <c r="X100" s="332" t="s">
        <v>1182</v>
      </c>
      <c r="Y100" s="328" t="s">
        <v>2589</v>
      </c>
      <c r="Z100" s="336">
        <v>111800</v>
      </c>
      <c r="AA100" s="328" t="s">
        <v>2594</v>
      </c>
      <c r="AB100" s="311"/>
      <c r="AC100" s="311"/>
      <c r="AD100" s="311"/>
      <c r="AE100" s="311" t="s">
        <v>3645</v>
      </c>
      <c r="AF100" s="52" t="s">
        <v>2595</v>
      </c>
      <c r="AG100" s="52" t="s">
        <v>3544</v>
      </c>
      <c r="AH100" s="52" t="s">
        <v>3476</v>
      </c>
      <c r="AI100" s="52" t="s">
        <v>2456</v>
      </c>
      <c r="AJ100" s="52"/>
      <c r="AK100" s="52" t="s">
        <v>1223</v>
      </c>
      <c r="AL100" s="52" t="s">
        <v>1570</v>
      </c>
      <c r="AM100" s="52" t="s">
        <v>3553</v>
      </c>
      <c r="AN100" s="122">
        <v>111800</v>
      </c>
      <c r="AO100" s="250"/>
      <c r="AP100" s="119">
        <f t="shared" si="6"/>
        <v>0</v>
      </c>
      <c r="AQ100" s="338">
        <v>23082</v>
      </c>
      <c r="AR100" s="332"/>
      <c r="AS100" s="18" t="s">
        <v>2660</v>
      </c>
      <c r="AT100" s="18" t="s">
        <v>2660</v>
      </c>
      <c r="AU100" s="18" t="s">
        <v>2660</v>
      </c>
      <c r="AV100" s="343">
        <v>111800</v>
      </c>
      <c r="AW100" s="18" t="s">
        <v>2395</v>
      </c>
      <c r="AX100" s="18"/>
    </row>
    <row r="101" spans="1:50" s="123" customFormat="1" ht="144" hidden="1" x14ac:dyDescent="0.2">
      <c r="A101" s="52" t="s">
        <v>23</v>
      </c>
      <c r="B101" s="52" t="s">
        <v>277</v>
      </c>
      <c r="C101" s="52" t="s">
        <v>276</v>
      </c>
      <c r="D101" s="52" t="s">
        <v>11</v>
      </c>
      <c r="E101" s="52" t="s">
        <v>310</v>
      </c>
      <c r="F101" s="121" t="s">
        <v>1673</v>
      </c>
      <c r="G101" s="52" t="s">
        <v>386</v>
      </c>
      <c r="H101" s="71" t="s">
        <v>387</v>
      </c>
      <c r="I101" s="71" t="s">
        <v>271</v>
      </c>
      <c r="J101" s="122">
        <v>409600</v>
      </c>
      <c r="K101" s="71"/>
      <c r="L101" s="71"/>
      <c r="M101" s="249" t="s">
        <v>137</v>
      </c>
      <c r="N101" s="342"/>
      <c r="O101" s="329"/>
      <c r="P101" s="329"/>
      <c r="Q101" s="344" t="s">
        <v>1228</v>
      </c>
      <c r="R101" s="344" t="s">
        <v>12</v>
      </c>
      <c r="S101" s="344" t="s">
        <v>81</v>
      </c>
      <c r="T101" s="344" t="s">
        <v>1229</v>
      </c>
      <c r="U101" s="344" t="s">
        <v>1230</v>
      </c>
      <c r="V101" s="329"/>
      <c r="W101" s="345">
        <v>408312</v>
      </c>
      <c r="X101" s="344" t="s">
        <v>1182</v>
      </c>
      <c r="Y101" s="329"/>
      <c r="Z101" s="345">
        <v>408312</v>
      </c>
      <c r="AA101" s="329"/>
      <c r="AB101" s="342"/>
      <c r="AC101" s="342"/>
      <c r="AD101" s="342"/>
      <c r="AE101" s="342" t="s">
        <v>2596</v>
      </c>
      <c r="AF101" s="52" t="s">
        <v>2596</v>
      </c>
      <c r="AG101" s="52" t="s">
        <v>3541</v>
      </c>
      <c r="AH101" s="52" t="s">
        <v>3470</v>
      </c>
      <c r="AI101" s="52" t="s">
        <v>3467</v>
      </c>
      <c r="AJ101" s="52"/>
      <c r="AK101" s="52" t="s">
        <v>1223</v>
      </c>
      <c r="AL101" s="52" t="s">
        <v>1570</v>
      </c>
      <c r="AM101" s="52" t="s">
        <v>3553</v>
      </c>
      <c r="AN101" s="250"/>
      <c r="AO101" s="250"/>
      <c r="AP101" s="119">
        <f t="shared" si="6"/>
        <v>409600</v>
      </c>
      <c r="AQ101" s="344" t="s">
        <v>2660</v>
      </c>
      <c r="AR101" s="344" t="s">
        <v>2660</v>
      </c>
      <c r="AS101" s="71" t="s">
        <v>2660</v>
      </c>
      <c r="AT101" s="71" t="s">
        <v>2660</v>
      </c>
      <c r="AU101" s="71" t="s">
        <v>2660</v>
      </c>
      <c r="AV101" s="250">
        <v>408312</v>
      </c>
      <c r="AW101" s="80" t="s">
        <v>2661</v>
      </c>
      <c r="AX101" s="71"/>
    </row>
    <row r="102" spans="1:50" s="123" customFormat="1" ht="72" hidden="1" x14ac:dyDescent="0.2">
      <c r="A102" s="52" t="s">
        <v>23</v>
      </c>
      <c r="B102" s="52" t="s">
        <v>277</v>
      </c>
      <c r="C102" s="52" t="s">
        <v>276</v>
      </c>
      <c r="D102" s="52" t="s">
        <v>11</v>
      </c>
      <c r="E102" s="52" t="s">
        <v>310</v>
      </c>
      <c r="F102" s="121" t="s">
        <v>1674</v>
      </c>
      <c r="G102" s="52" t="s">
        <v>388</v>
      </c>
      <c r="H102" s="71" t="s">
        <v>319</v>
      </c>
      <c r="I102" s="71" t="s">
        <v>274</v>
      </c>
      <c r="J102" s="122">
        <v>46000</v>
      </c>
      <c r="K102" s="71"/>
      <c r="L102" s="71"/>
      <c r="M102" s="249" t="s">
        <v>137</v>
      </c>
      <c r="N102" s="311"/>
      <c r="O102" s="328" t="s">
        <v>2597</v>
      </c>
      <c r="P102" s="328" t="s">
        <v>2598</v>
      </c>
      <c r="Q102" s="332" t="s">
        <v>1231</v>
      </c>
      <c r="R102" s="332" t="s">
        <v>1190</v>
      </c>
      <c r="S102" s="332" t="s">
        <v>60</v>
      </c>
      <c r="T102" s="332"/>
      <c r="U102" s="332"/>
      <c r="V102" s="328" t="s">
        <v>2599</v>
      </c>
      <c r="W102" s="336">
        <v>46000</v>
      </c>
      <c r="X102" s="332" t="s">
        <v>1182</v>
      </c>
      <c r="Y102" s="328" t="s">
        <v>2600</v>
      </c>
      <c r="Z102" s="336">
        <v>46000</v>
      </c>
      <c r="AA102" s="328" t="s">
        <v>3646</v>
      </c>
      <c r="AB102" s="311"/>
      <c r="AC102" s="311"/>
      <c r="AD102" s="311"/>
      <c r="AE102" s="311" t="s">
        <v>3647</v>
      </c>
      <c r="AF102" s="52" t="s">
        <v>1223</v>
      </c>
      <c r="AG102" s="52" t="s">
        <v>3541</v>
      </c>
      <c r="AH102" s="52" t="s">
        <v>3470</v>
      </c>
      <c r="AI102" s="52" t="s">
        <v>2456</v>
      </c>
      <c r="AJ102" s="52"/>
      <c r="AK102" s="52" t="s">
        <v>1223</v>
      </c>
      <c r="AL102" s="52" t="s">
        <v>1570</v>
      </c>
      <c r="AM102" s="52" t="s">
        <v>3553</v>
      </c>
      <c r="AN102" s="250">
        <v>46000</v>
      </c>
      <c r="AO102" s="250"/>
      <c r="AP102" s="119">
        <f t="shared" si="6"/>
        <v>0</v>
      </c>
      <c r="AQ102" s="338">
        <v>23102</v>
      </c>
      <c r="AR102" s="332"/>
      <c r="AS102" s="18" t="s">
        <v>2662</v>
      </c>
      <c r="AT102" s="18" t="s">
        <v>2662</v>
      </c>
      <c r="AU102" s="18" t="s">
        <v>2662</v>
      </c>
      <c r="AV102" s="15">
        <v>46000</v>
      </c>
      <c r="AW102" s="18" t="s">
        <v>2395</v>
      </c>
      <c r="AX102" s="18"/>
    </row>
    <row r="103" spans="1:50" s="123" customFormat="1" ht="72" hidden="1" x14ac:dyDescent="0.2">
      <c r="A103" s="52" t="s">
        <v>23</v>
      </c>
      <c r="B103" s="52" t="s">
        <v>277</v>
      </c>
      <c r="C103" s="52" t="s">
        <v>276</v>
      </c>
      <c r="D103" s="52" t="s">
        <v>11</v>
      </c>
      <c r="E103" s="52" t="s">
        <v>310</v>
      </c>
      <c r="F103" s="121" t="s">
        <v>1675</v>
      </c>
      <c r="G103" s="52" t="s">
        <v>389</v>
      </c>
      <c r="H103" s="71" t="s">
        <v>270</v>
      </c>
      <c r="I103" s="71" t="s">
        <v>274</v>
      </c>
      <c r="J103" s="122">
        <v>58000</v>
      </c>
      <c r="K103" s="71"/>
      <c r="L103" s="71"/>
      <c r="M103" s="249" t="s">
        <v>137</v>
      </c>
      <c r="N103" s="311"/>
      <c r="O103" s="328" t="s">
        <v>2601</v>
      </c>
      <c r="P103" s="328" t="s">
        <v>2598</v>
      </c>
      <c r="Q103" s="332" t="s">
        <v>1231</v>
      </c>
      <c r="R103" s="332" t="s">
        <v>1190</v>
      </c>
      <c r="S103" s="332" t="s">
        <v>60</v>
      </c>
      <c r="T103" s="332"/>
      <c r="U103" s="332"/>
      <c r="V103" s="328" t="s">
        <v>2599</v>
      </c>
      <c r="W103" s="336">
        <v>58000</v>
      </c>
      <c r="X103" s="332" t="s">
        <v>1182</v>
      </c>
      <c r="Y103" s="328" t="s">
        <v>2600</v>
      </c>
      <c r="Z103" s="336">
        <v>58000</v>
      </c>
      <c r="AA103" s="328"/>
      <c r="AB103" s="311"/>
      <c r="AC103" s="311"/>
      <c r="AD103" s="311"/>
      <c r="AE103" s="311" t="s">
        <v>3645</v>
      </c>
      <c r="AF103" s="52" t="s">
        <v>1223</v>
      </c>
      <c r="AG103" s="52" t="s">
        <v>3541</v>
      </c>
      <c r="AH103" s="52" t="s">
        <v>3470</v>
      </c>
      <c r="AI103" s="52" t="s">
        <v>2456</v>
      </c>
      <c r="AJ103" s="52"/>
      <c r="AK103" s="52" t="s">
        <v>1223</v>
      </c>
      <c r="AL103" s="52" t="s">
        <v>1570</v>
      </c>
      <c r="AM103" s="52" t="s">
        <v>3553</v>
      </c>
      <c r="AN103" s="122">
        <v>58000</v>
      </c>
      <c r="AO103" s="250"/>
      <c r="AP103" s="119">
        <f t="shared" si="6"/>
        <v>0</v>
      </c>
      <c r="AQ103" s="338">
        <v>23102</v>
      </c>
      <c r="AR103" s="332" t="s">
        <v>2660</v>
      </c>
      <c r="AS103" s="18" t="s">
        <v>2662</v>
      </c>
      <c r="AT103" s="18" t="s">
        <v>2662</v>
      </c>
      <c r="AU103" s="18" t="s">
        <v>2662</v>
      </c>
      <c r="AV103" s="15">
        <v>58000</v>
      </c>
      <c r="AW103" s="18" t="s">
        <v>2395</v>
      </c>
      <c r="AX103" s="18"/>
    </row>
    <row r="104" spans="1:50" s="123" customFormat="1" ht="72" hidden="1" x14ac:dyDescent="0.2">
      <c r="A104" s="52" t="s">
        <v>23</v>
      </c>
      <c r="B104" s="52" t="s">
        <v>277</v>
      </c>
      <c r="C104" s="52" t="s">
        <v>276</v>
      </c>
      <c r="D104" s="52" t="s">
        <v>11</v>
      </c>
      <c r="E104" s="52" t="s">
        <v>310</v>
      </c>
      <c r="F104" s="121" t="s">
        <v>1676</v>
      </c>
      <c r="G104" s="52" t="s">
        <v>390</v>
      </c>
      <c r="H104" s="71" t="s">
        <v>269</v>
      </c>
      <c r="I104" s="71" t="s">
        <v>273</v>
      </c>
      <c r="J104" s="122">
        <v>15000</v>
      </c>
      <c r="K104" s="71"/>
      <c r="L104" s="71"/>
      <c r="M104" s="249" t="s">
        <v>137</v>
      </c>
      <c r="N104" s="311"/>
      <c r="O104" s="332" t="s">
        <v>2602</v>
      </c>
      <c r="P104" s="328" t="s">
        <v>2603</v>
      </c>
      <c r="Q104" s="332" t="s">
        <v>1231</v>
      </c>
      <c r="R104" s="332" t="s">
        <v>1190</v>
      </c>
      <c r="S104" s="332" t="s">
        <v>60</v>
      </c>
      <c r="T104" s="332"/>
      <c r="U104" s="332"/>
      <c r="V104" s="328" t="s">
        <v>2604</v>
      </c>
      <c r="W104" s="336">
        <v>14200</v>
      </c>
      <c r="X104" s="332" t="s">
        <v>1182</v>
      </c>
      <c r="Y104" s="328" t="s">
        <v>2605</v>
      </c>
      <c r="Z104" s="336">
        <v>14200</v>
      </c>
      <c r="AA104" s="328" t="s">
        <v>3648</v>
      </c>
      <c r="AB104" s="338">
        <v>23109</v>
      </c>
      <c r="AC104" s="338">
        <v>23109</v>
      </c>
      <c r="AD104" s="336">
        <v>14200</v>
      </c>
      <c r="AE104" s="342" t="s">
        <v>3644</v>
      </c>
      <c r="AF104" s="52" t="s">
        <v>2606</v>
      </c>
      <c r="AG104" s="52" t="s">
        <v>3544</v>
      </c>
      <c r="AH104" s="52" t="s">
        <v>3476</v>
      </c>
      <c r="AI104" s="52" t="s">
        <v>2456</v>
      </c>
      <c r="AJ104" s="52"/>
      <c r="AK104" s="52" t="s">
        <v>1223</v>
      </c>
      <c r="AL104" s="52" t="s">
        <v>1570</v>
      </c>
      <c r="AM104" s="52" t="s">
        <v>3553</v>
      </c>
      <c r="AN104" s="250">
        <v>14200</v>
      </c>
      <c r="AO104" s="250"/>
      <c r="AP104" s="119">
        <f t="shared" si="6"/>
        <v>800</v>
      </c>
      <c r="AQ104" s="338">
        <v>23083</v>
      </c>
      <c r="AR104" s="332"/>
      <c r="AS104" s="18" t="s">
        <v>2660</v>
      </c>
      <c r="AT104" s="18" t="s">
        <v>2660</v>
      </c>
      <c r="AU104" s="18" t="s">
        <v>2660</v>
      </c>
      <c r="AV104" s="15">
        <v>14200</v>
      </c>
      <c r="AW104" s="46" t="s">
        <v>2664</v>
      </c>
      <c r="AX104" s="18"/>
    </row>
    <row r="105" spans="1:50" s="123" customFormat="1" ht="72" hidden="1" x14ac:dyDescent="0.2">
      <c r="A105" s="52" t="s">
        <v>23</v>
      </c>
      <c r="B105" s="52" t="s">
        <v>277</v>
      </c>
      <c r="C105" s="52" t="s">
        <v>276</v>
      </c>
      <c r="D105" s="52" t="s">
        <v>11</v>
      </c>
      <c r="E105" s="52" t="s">
        <v>310</v>
      </c>
      <c r="F105" s="121" t="s">
        <v>1677</v>
      </c>
      <c r="G105" s="52" t="s">
        <v>391</v>
      </c>
      <c r="H105" s="71" t="s">
        <v>291</v>
      </c>
      <c r="I105" s="71" t="s">
        <v>273</v>
      </c>
      <c r="J105" s="122">
        <v>181500</v>
      </c>
      <c r="K105" s="71"/>
      <c r="L105" s="71"/>
      <c r="M105" s="249" t="s">
        <v>137</v>
      </c>
      <c r="N105" s="311"/>
      <c r="O105" s="328" t="s">
        <v>2597</v>
      </c>
      <c r="P105" s="328" t="s">
        <v>2598</v>
      </c>
      <c r="Q105" s="332" t="s">
        <v>1231</v>
      </c>
      <c r="R105" s="332" t="s">
        <v>1190</v>
      </c>
      <c r="S105" s="332" t="s">
        <v>60</v>
      </c>
      <c r="T105" s="332"/>
      <c r="U105" s="332"/>
      <c r="V105" s="328" t="s">
        <v>2599</v>
      </c>
      <c r="W105" s="336">
        <v>173019</v>
      </c>
      <c r="X105" s="332" t="s">
        <v>1182</v>
      </c>
      <c r="Y105" s="328" t="s">
        <v>2600</v>
      </c>
      <c r="Z105" s="336">
        <v>173019</v>
      </c>
      <c r="AA105" s="328" t="s">
        <v>3646</v>
      </c>
      <c r="AB105" s="311"/>
      <c r="AC105" s="311"/>
      <c r="AD105" s="311"/>
      <c r="AE105" s="311" t="s">
        <v>3645</v>
      </c>
      <c r="AF105" s="52" t="s">
        <v>1223</v>
      </c>
      <c r="AG105" s="52" t="s">
        <v>3541</v>
      </c>
      <c r="AH105" s="52" t="s">
        <v>3470</v>
      </c>
      <c r="AI105" s="52" t="s">
        <v>2456</v>
      </c>
      <c r="AJ105" s="52"/>
      <c r="AK105" s="52" t="s">
        <v>1223</v>
      </c>
      <c r="AL105" s="52" t="s">
        <v>1570</v>
      </c>
      <c r="AM105" s="52" t="s">
        <v>3553</v>
      </c>
      <c r="AN105" s="250">
        <v>173019</v>
      </c>
      <c r="AO105" s="250"/>
      <c r="AP105" s="119">
        <f t="shared" si="6"/>
        <v>8481</v>
      </c>
      <c r="AQ105" s="338">
        <v>23102</v>
      </c>
      <c r="AR105" s="332"/>
      <c r="AS105" s="18" t="s">
        <v>2662</v>
      </c>
      <c r="AT105" s="18" t="s">
        <v>2662</v>
      </c>
      <c r="AU105" s="18" t="s">
        <v>2662</v>
      </c>
      <c r="AV105" s="15">
        <v>173019</v>
      </c>
      <c r="AW105" s="134" t="s">
        <v>2665</v>
      </c>
      <c r="AX105" s="18"/>
    </row>
    <row r="106" spans="1:50" s="123" customFormat="1" ht="72" hidden="1" x14ac:dyDescent="0.2">
      <c r="A106" s="52" t="s">
        <v>23</v>
      </c>
      <c r="B106" s="52" t="s">
        <v>277</v>
      </c>
      <c r="C106" s="52" t="s">
        <v>276</v>
      </c>
      <c r="D106" s="52" t="s">
        <v>11</v>
      </c>
      <c r="E106" s="52" t="s">
        <v>310</v>
      </c>
      <c r="F106" s="121" t="s">
        <v>1678</v>
      </c>
      <c r="G106" s="52" t="s">
        <v>392</v>
      </c>
      <c r="H106" s="71" t="s">
        <v>269</v>
      </c>
      <c r="I106" s="71" t="s">
        <v>273</v>
      </c>
      <c r="J106" s="122">
        <v>19800</v>
      </c>
      <c r="K106" s="71"/>
      <c r="L106" s="71"/>
      <c r="M106" s="249" t="s">
        <v>137</v>
      </c>
      <c r="N106" s="311"/>
      <c r="O106" s="328" t="s">
        <v>2597</v>
      </c>
      <c r="P106" s="328" t="s">
        <v>2598</v>
      </c>
      <c r="Q106" s="332" t="s">
        <v>1231</v>
      </c>
      <c r="R106" s="332" t="s">
        <v>1190</v>
      </c>
      <c r="S106" s="332" t="s">
        <v>60</v>
      </c>
      <c r="T106" s="332"/>
      <c r="U106" s="332"/>
      <c r="V106" s="328" t="s">
        <v>2599</v>
      </c>
      <c r="W106" s="336">
        <v>19800</v>
      </c>
      <c r="X106" s="332" t="s">
        <v>1182</v>
      </c>
      <c r="Y106" s="328" t="s">
        <v>2600</v>
      </c>
      <c r="Z106" s="336">
        <v>19800</v>
      </c>
      <c r="AA106" s="328" t="s">
        <v>3646</v>
      </c>
      <c r="AB106" s="311"/>
      <c r="AC106" s="311"/>
      <c r="AD106" s="311"/>
      <c r="AE106" s="311" t="s">
        <v>3645</v>
      </c>
      <c r="AF106" s="52" t="s">
        <v>1223</v>
      </c>
      <c r="AG106" s="52" t="s">
        <v>3541</v>
      </c>
      <c r="AH106" s="52" t="s">
        <v>3470</v>
      </c>
      <c r="AI106" s="52" t="s">
        <v>2456</v>
      </c>
      <c r="AJ106" s="52"/>
      <c r="AK106" s="52" t="s">
        <v>1223</v>
      </c>
      <c r="AL106" s="52" t="s">
        <v>1570</v>
      </c>
      <c r="AM106" s="52" t="s">
        <v>3553</v>
      </c>
      <c r="AN106" s="122">
        <v>19800</v>
      </c>
      <c r="AO106" s="250"/>
      <c r="AP106" s="119">
        <f t="shared" si="6"/>
        <v>0</v>
      </c>
      <c r="AQ106" s="338">
        <v>23102</v>
      </c>
      <c r="AR106" s="332"/>
      <c r="AS106" s="18" t="s">
        <v>2662</v>
      </c>
      <c r="AT106" s="18" t="s">
        <v>2662</v>
      </c>
      <c r="AU106" s="18" t="s">
        <v>2662</v>
      </c>
      <c r="AV106" s="15">
        <v>19800</v>
      </c>
      <c r="AW106" s="18" t="s">
        <v>2395</v>
      </c>
      <c r="AX106" s="18"/>
    </row>
    <row r="107" spans="1:50" s="123" customFormat="1" ht="72" hidden="1" x14ac:dyDescent="0.2">
      <c r="A107" s="52" t="s">
        <v>23</v>
      </c>
      <c r="B107" s="52" t="s">
        <v>277</v>
      </c>
      <c r="C107" s="52" t="s">
        <v>276</v>
      </c>
      <c r="D107" s="52" t="s">
        <v>11</v>
      </c>
      <c r="E107" s="52" t="s">
        <v>310</v>
      </c>
      <c r="F107" s="121" t="s">
        <v>1679</v>
      </c>
      <c r="G107" s="52" t="s">
        <v>393</v>
      </c>
      <c r="H107" s="71" t="s">
        <v>319</v>
      </c>
      <c r="I107" s="71" t="s">
        <v>273</v>
      </c>
      <c r="J107" s="122">
        <v>60000</v>
      </c>
      <c r="K107" s="71"/>
      <c r="L107" s="71"/>
      <c r="M107" s="249" t="s">
        <v>137</v>
      </c>
      <c r="N107" s="311"/>
      <c r="O107" s="328" t="s">
        <v>2597</v>
      </c>
      <c r="P107" s="328" t="s">
        <v>2598</v>
      </c>
      <c r="Q107" s="332" t="s">
        <v>1231</v>
      </c>
      <c r="R107" s="332" t="s">
        <v>1190</v>
      </c>
      <c r="S107" s="332" t="s">
        <v>60</v>
      </c>
      <c r="T107" s="332"/>
      <c r="U107" s="332"/>
      <c r="V107" s="328" t="s">
        <v>2599</v>
      </c>
      <c r="W107" s="336">
        <v>38800</v>
      </c>
      <c r="X107" s="332" t="s">
        <v>1182</v>
      </c>
      <c r="Y107" s="328" t="s">
        <v>2600</v>
      </c>
      <c r="Z107" s="336">
        <v>38800</v>
      </c>
      <c r="AA107" s="328" t="s">
        <v>3646</v>
      </c>
      <c r="AB107" s="311"/>
      <c r="AC107" s="311"/>
      <c r="AD107" s="311"/>
      <c r="AE107" s="311" t="s">
        <v>3645</v>
      </c>
      <c r="AF107" s="52" t="s">
        <v>1223</v>
      </c>
      <c r="AG107" s="52" t="s">
        <v>3541</v>
      </c>
      <c r="AH107" s="52" t="s">
        <v>3470</v>
      </c>
      <c r="AI107" s="52" t="s">
        <v>2456</v>
      </c>
      <c r="AJ107" s="52"/>
      <c r="AK107" s="52" t="s">
        <v>1223</v>
      </c>
      <c r="AL107" s="52" t="s">
        <v>1570</v>
      </c>
      <c r="AM107" s="52" t="s">
        <v>3553</v>
      </c>
      <c r="AN107" s="250">
        <v>38800</v>
      </c>
      <c r="AO107" s="250"/>
      <c r="AP107" s="119">
        <f t="shared" si="6"/>
        <v>21200</v>
      </c>
      <c r="AQ107" s="338">
        <v>23102</v>
      </c>
      <c r="AR107" s="332"/>
      <c r="AS107" s="18" t="s">
        <v>2662</v>
      </c>
      <c r="AT107" s="18" t="s">
        <v>2662</v>
      </c>
      <c r="AU107" s="18" t="s">
        <v>2662</v>
      </c>
      <c r="AV107" s="15">
        <v>38800</v>
      </c>
      <c r="AW107" s="46" t="s">
        <v>2666</v>
      </c>
      <c r="AX107" s="18"/>
    </row>
    <row r="108" spans="1:50" s="123" customFormat="1" ht="72" hidden="1" x14ac:dyDescent="0.2">
      <c r="A108" s="52" t="s">
        <v>23</v>
      </c>
      <c r="B108" s="52" t="s">
        <v>277</v>
      </c>
      <c r="C108" s="52" t="s">
        <v>276</v>
      </c>
      <c r="D108" s="52" t="s">
        <v>11</v>
      </c>
      <c r="E108" s="52" t="s">
        <v>310</v>
      </c>
      <c r="F108" s="121" t="s">
        <v>1680</v>
      </c>
      <c r="G108" s="52" t="s">
        <v>394</v>
      </c>
      <c r="H108" s="71" t="s">
        <v>319</v>
      </c>
      <c r="I108" s="71" t="s">
        <v>273</v>
      </c>
      <c r="J108" s="122">
        <v>32000</v>
      </c>
      <c r="K108" s="71"/>
      <c r="L108" s="71"/>
      <c r="M108" s="249" t="s">
        <v>137</v>
      </c>
      <c r="N108" s="311"/>
      <c r="O108" s="332" t="s">
        <v>2602</v>
      </c>
      <c r="P108" s="328" t="s">
        <v>2603</v>
      </c>
      <c r="Q108" s="332" t="s">
        <v>1231</v>
      </c>
      <c r="R108" s="332" t="s">
        <v>1190</v>
      </c>
      <c r="S108" s="332" t="s">
        <v>60</v>
      </c>
      <c r="T108" s="332"/>
      <c r="U108" s="332"/>
      <c r="V108" s="328" t="s">
        <v>2604</v>
      </c>
      <c r="W108" s="336">
        <v>30800</v>
      </c>
      <c r="X108" s="332" t="s">
        <v>1182</v>
      </c>
      <c r="Y108" s="328" t="s">
        <v>2605</v>
      </c>
      <c r="Z108" s="336">
        <v>30800</v>
      </c>
      <c r="AA108" s="328" t="s">
        <v>3648</v>
      </c>
      <c r="AB108" s="338">
        <v>23109</v>
      </c>
      <c r="AC108" s="338">
        <v>23109</v>
      </c>
      <c r="AD108" s="336">
        <v>30800</v>
      </c>
      <c r="AE108" s="342" t="s">
        <v>3649</v>
      </c>
      <c r="AF108" s="52" t="s">
        <v>2606</v>
      </c>
      <c r="AG108" s="52" t="s">
        <v>3544</v>
      </c>
      <c r="AH108" s="52" t="s">
        <v>3476</v>
      </c>
      <c r="AI108" s="52" t="s">
        <v>2456</v>
      </c>
      <c r="AJ108" s="52"/>
      <c r="AK108" s="52" t="s">
        <v>1223</v>
      </c>
      <c r="AL108" s="52" t="s">
        <v>1570</v>
      </c>
      <c r="AM108" s="52" t="s">
        <v>3553</v>
      </c>
      <c r="AN108" s="250">
        <v>30800</v>
      </c>
      <c r="AO108" s="250"/>
      <c r="AP108" s="119">
        <f t="shared" si="6"/>
        <v>1200</v>
      </c>
      <c r="AQ108" s="338">
        <v>23083</v>
      </c>
      <c r="AR108" s="332"/>
      <c r="AS108" s="18" t="s">
        <v>2660</v>
      </c>
      <c r="AT108" s="18" t="s">
        <v>2660</v>
      </c>
      <c r="AU108" s="18" t="s">
        <v>2660</v>
      </c>
      <c r="AV108" s="15">
        <v>30800</v>
      </c>
      <c r="AW108" s="15">
        <v>1200</v>
      </c>
      <c r="AX108" s="18"/>
    </row>
    <row r="109" spans="1:50" s="123" customFormat="1" ht="72" hidden="1" x14ac:dyDescent="0.2">
      <c r="A109" s="52" t="s">
        <v>23</v>
      </c>
      <c r="B109" s="52" t="s">
        <v>277</v>
      </c>
      <c r="C109" s="52" t="s">
        <v>276</v>
      </c>
      <c r="D109" s="52" t="s">
        <v>11</v>
      </c>
      <c r="E109" s="52" t="s">
        <v>310</v>
      </c>
      <c r="F109" s="121" t="s">
        <v>1681</v>
      </c>
      <c r="G109" s="52" t="s">
        <v>395</v>
      </c>
      <c r="H109" s="71" t="s">
        <v>270</v>
      </c>
      <c r="I109" s="71" t="s">
        <v>273</v>
      </c>
      <c r="J109" s="122">
        <v>53500</v>
      </c>
      <c r="K109" s="71"/>
      <c r="L109" s="71"/>
      <c r="M109" s="249" t="s">
        <v>137</v>
      </c>
      <c r="N109" s="311"/>
      <c r="O109" s="328" t="s">
        <v>2597</v>
      </c>
      <c r="P109" s="328" t="s">
        <v>2598</v>
      </c>
      <c r="Q109" s="332" t="s">
        <v>1231</v>
      </c>
      <c r="R109" s="332" t="s">
        <v>1190</v>
      </c>
      <c r="S109" s="332" t="s">
        <v>60</v>
      </c>
      <c r="T109" s="332"/>
      <c r="U109" s="332"/>
      <c r="V109" s="328" t="s">
        <v>2599</v>
      </c>
      <c r="W109" s="336">
        <v>53500</v>
      </c>
      <c r="X109" s="332" t="s">
        <v>1182</v>
      </c>
      <c r="Y109" s="328" t="s">
        <v>2600</v>
      </c>
      <c r="Z109" s="336">
        <v>53500</v>
      </c>
      <c r="AA109" s="328" t="s">
        <v>3646</v>
      </c>
      <c r="AB109" s="311"/>
      <c r="AC109" s="311"/>
      <c r="AD109" s="311"/>
      <c r="AE109" s="311" t="s">
        <v>3645</v>
      </c>
      <c r="AF109" s="52" t="s">
        <v>1223</v>
      </c>
      <c r="AG109" s="52" t="s">
        <v>3541</v>
      </c>
      <c r="AH109" s="52" t="s">
        <v>3470</v>
      </c>
      <c r="AI109" s="52" t="s">
        <v>2456</v>
      </c>
      <c r="AJ109" s="52"/>
      <c r="AK109" s="52" t="s">
        <v>1223</v>
      </c>
      <c r="AL109" s="52" t="s">
        <v>1570</v>
      </c>
      <c r="AM109" s="52" t="s">
        <v>3553</v>
      </c>
      <c r="AN109" s="122">
        <v>53500</v>
      </c>
      <c r="AO109" s="250"/>
      <c r="AP109" s="119">
        <f t="shared" si="6"/>
        <v>0</v>
      </c>
      <c r="AQ109" s="338">
        <v>23102</v>
      </c>
      <c r="AR109" s="332"/>
      <c r="AS109" s="18" t="s">
        <v>2662</v>
      </c>
      <c r="AT109" s="18" t="s">
        <v>2662</v>
      </c>
      <c r="AU109" s="18" t="s">
        <v>2662</v>
      </c>
      <c r="AV109" s="15">
        <v>53500</v>
      </c>
      <c r="AW109" s="18" t="s">
        <v>2395</v>
      </c>
      <c r="AX109" s="18"/>
    </row>
    <row r="110" spans="1:50" s="123" customFormat="1" ht="90" hidden="1" x14ac:dyDescent="0.2">
      <c r="A110" s="52" t="s">
        <v>23</v>
      </c>
      <c r="B110" s="52" t="s">
        <v>277</v>
      </c>
      <c r="C110" s="52" t="s">
        <v>276</v>
      </c>
      <c r="D110" s="52" t="s">
        <v>11</v>
      </c>
      <c r="E110" s="52" t="s">
        <v>310</v>
      </c>
      <c r="F110" s="121" t="s">
        <v>1682</v>
      </c>
      <c r="G110" s="52" t="s">
        <v>396</v>
      </c>
      <c r="H110" s="71" t="s">
        <v>270</v>
      </c>
      <c r="I110" s="71" t="s">
        <v>397</v>
      </c>
      <c r="J110" s="122">
        <v>52500</v>
      </c>
      <c r="K110" s="71"/>
      <c r="L110" s="71"/>
      <c r="M110" s="249" t="s">
        <v>137</v>
      </c>
      <c r="N110" s="311"/>
      <c r="O110" s="328" t="s">
        <v>2607</v>
      </c>
      <c r="P110" s="328" t="s">
        <v>2603</v>
      </c>
      <c r="Q110" s="332" t="s">
        <v>1232</v>
      </c>
      <c r="R110" s="332" t="s">
        <v>12</v>
      </c>
      <c r="S110" s="332" t="s">
        <v>116</v>
      </c>
      <c r="T110" s="332"/>
      <c r="U110" s="332"/>
      <c r="V110" s="328" t="s">
        <v>2608</v>
      </c>
      <c r="W110" s="336">
        <v>52430</v>
      </c>
      <c r="X110" s="332" t="s">
        <v>1182</v>
      </c>
      <c r="Y110" s="328" t="s">
        <v>2609</v>
      </c>
      <c r="Z110" s="336">
        <v>52430</v>
      </c>
      <c r="AA110" s="328" t="s">
        <v>2610</v>
      </c>
      <c r="AB110" s="311"/>
      <c r="AC110" s="311"/>
      <c r="AD110" s="311"/>
      <c r="AE110" s="311" t="s">
        <v>3645</v>
      </c>
      <c r="AF110" s="52" t="s">
        <v>2595</v>
      </c>
      <c r="AG110" s="52" t="s">
        <v>3544</v>
      </c>
      <c r="AH110" s="52" t="s">
        <v>3476</v>
      </c>
      <c r="AI110" s="52" t="s">
        <v>2456</v>
      </c>
      <c r="AJ110" s="52"/>
      <c r="AK110" s="52" t="s">
        <v>1223</v>
      </c>
      <c r="AL110" s="52" t="s">
        <v>1570</v>
      </c>
      <c r="AM110" s="52" t="s">
        <v>3553</v>
      </c>
      <c r="AN110" s="250">
        <v>52430</v>
      </c>
      <c r="AO110" s="250"/>
      <c r="AP110" s="119">
        <f t="shared" si="6"/>
        <v>70</v>
      </c>
      <c r="AQ110" s="338">
        <v>23083</v>
      </c>
      <c r="AR110" s="332"/>
      <c r="AS110" s="18" t="s">
        <v>2662</v>
      </c>
      <c r="AT110" s="18" t="s">
        <v>2662</v>
      </c>
      <c r="AU110" s="18" t="s">
        <v>2662</v>
      </c>
      <c r="AV110" s="15">
        <v>52430</v>
      </c>
      <c r="AW110" s="46" t="s">
        <v>2667</v>
      </c>
      <c r="AX110" s="18"/>
    </row>
    <row r="111" spans="1:50" s="123" customFormat="1" ht="72" hidden="1" x14ac:dyDescent="0.2">
      <c r="A111" s="52" t="s">
        <v>23</v>
      </c>
      <c r="B111" s="52" t="s">
        <v>277</v>
      </c>
      <c r="C111" s="52" t="s">
        <v>276</v>
      </c>
      <c r="D111" s="52" t="s">
        <v>11</v>
      </c>
      <c r="E111" s="52" t="s">
        <v>310</v>
      </c>
      <c r="F111" s="121" t="s">
        <v>1683</v>
      </c>
      <c r="G111" s="52" t="s">
        <v>398</v>
      </c>
      <c r="H111" s="71" t="s">
        <v>317</v>
      </c>
      <c r="I111" s="71" t="s">
        <v>273</v>
      </c>
      <c r="J111" s="122">
        <v>40000</v>
      </c>
      <c r="K111" s="71"/>
      <c r="L111" s="71"/>
      <c r="M111" s="249" t="s">
        <v>137</v>
      </c>
      <c r="N111" s="311"/>
      <c r="O111" s="332" t="s">
        <v>2602</v>
      </c>
      <c r="P111" s="328" t="s">
        <v>2603</v>
      </c>
      <c r="Q111" s="332" t="s">
        <v>1231</v>
      </c>
      <c r="R111" s="332" t="s">
        <v>1190</v>
      </c>
      <c r="S111" s="332" t="s">
        <v>60</v>
      </c>
      <c r="T111" s="332"/>
      <c r="U111" s="332"/>
      <c r="V111" s="328" t="s">
        <v>2604</v>
      </c>
      <c r="W111" s="336">
        <v>40000</v>
      </c>
      <c r="X111" s="332" t="s">
        <v>1182</v>
      </c>
      <c r="Y111" s="328" t="s">
        <v>2605</v>
      </c>
      <c r="Z111" s="336">
        <v>40000</v>
      </c>
      <c r="AA111" s="328" t="s">
        <v>3648</v>
      </c>
      <c r="AB111" s="338">
        <v>23109</v>
      </c>
      <c r="AC111" s="338">
        <v>23109</v>
      </c>
      <c r="AD111" s="336">
        <v>40000</v>
      </c>
      <c r="AE111" s="342" t="s">
        <v>3644</v>
      </c>
      <c r="AF111" s="52" t="s">
        <v>2606</v>
      </c>
      <c r="AG111" s="52" t="s">
        <v>3544</v>
      </c>
      <c r="AH111" s="52" t="s">
        <v>3476</v>
      </c>
      <c r="AI111" s="52" t="s">
        <v>2456</v>
      </c>
      <c r="AJ111" s="52"/>
      <c r="AK111" s="52" t="s">
        <v>1223</v>
      </c>
      <c r="AL111" s="52" t="s">
        <v>1570</v>
      </c>
      <c r="AM111" s="52" t="s">
        <v>3553</v>
      </c>
      <c r="AN111" s="250">
        <v>40000</v>
      </c>
      <c r="AO111" s="250"/>
      <c r="AP111" s="119">
        <f t="shared" si="6"/>
        <v>0</v>
      </c>
      <c r="AQ111" s="338">
        <v>23083</v>
      </c>
      <c r="AR111" s="332"/>
      <c r="AS111" s="18" t="s">
        <v>2660</v>
      </c>
      <c r="AT111" s="18" t="s">
        <v>2660</v>
      </c>
      <c r="AU111" s="18" t="s">
        <v>2660</v>
      </c>
      <c r="AV111" s="15">
        <v>40000</v>
      </c>
      <c r="AW111" s="18" t="s">
        <v>2395</v>
      </c>
      <c r="AX111" s="18"/>
    </row>
    <row r="112" spans="1:50" s="123" customFormat="1" ht="72" hidden="1" x14ac:dyDescent="0.2">
      <c r="A112" s="52" t="s">
        <v>23</v>
      </c>
      <c r="B112" s="52" t="s">
        <v>277</v>
      </c>
      <c r="C112" s="52" t="s">
        <v>276</v>
      </c>
      <c r="D112" s="52" t="s">
        <v>11</v>
      </c>
      <c r="E112" s="52" t="s">
        <v>310</v>
      </c>
      <c r="F112" s="121" t="s">
        <v>1684</v>
      </c>
      <c r="G112" s="52" t="s">
        <v>399</v>
      </c>
      <c r="H112" s="71" t="s">
        <v>269</v>
      </c>
      <c r="I112" s="71" t="s">
        <v>397</v>
      </c>
      <c r="J112" s="122">
        <v>40000</v>
      </c>
      <c r="K112" s="71"/>
      <c r="L112" s="71"/>
      <c r="M112" s="249" t="s">
        <v>137</v>
      </c>
      <c r="N112" s="340"/>
      <c r="O112" s="328" t="s">
        <v>2597</v>
      </c>
      <c r="P112" s="328" t="s">
        <v>2598</v>
      </c>
      <c r="Q112" s="332" t="s">
        <v>1231</v>
      </c>
      <c r="R112" s="332" t="s">
        <v>1190</v>
      </c>
      <c r="S112" s="332" t="s">
        <v>60</v>
      </c>
      <c r="T112" s="332"/>
      <c r="U112" s="332"/>
      <c r="V112" s="328" t="s">
        <v>2599</v>
      </c>
      <c r="W112" s="336">
        <v>39000</v>
      </c>
      <c r="X112" s="332" t="s">
        <v>1182</v>
      </c>
      <c r="Y112" s="328" t="s">
        <v>2600</v>
      </c>
      <c r="Z112" s="336">
        <v>39000</v>
      </c>
      <c r="AA112" s="328" t="s">
        <v>3646</v>
      </c>
      <c r="AB112" s="332"/>
      <c r="AC112" s="332"/>
      <c r="AD112" s="336"/>
      <c r="AE112" s="311" t="s">
        <v>3645</v>
      </c>
      <c r="AF112" s="52" t="s">
        <v>1223</v>
      </c>
      <c r="AG112" s="52" t="s">
        <v>3541</v>
      </c>
      <c r="AH112" s="52" t="s">
        <v>3470</v>
      </c>
      <c r="AI112" s="52" t="s">
        <v>2456</v>
      </c>
      <c r="AJ112" s="52"/>
      <c r="AK112" s="52" t="s">
        <v>1223</v>
      </c>
      <c r="AL112" s="52" t="s">
        <v>1570</v>
      </c>
      <c r="AM112" s="52" t="s">
        <v>3553</v>
      </c>
      <c r="AN112" s="250">
        <v>39000</v>
      </c>
      <c r="AO112" s="250"/>
      <c r="AP112" s="119">
        <f t="shared" si="6"/>
        <v>1000</v>
      </c>
      <c r="AQ112" s="338">
        <v>23102</v>
      </c>
      <c r="AR112" s="332"/>
      <c r="AS112" s="18" t="s">
        <v>2662</v>
      </c>
      <c r="AT112" s="18" t="s">
        <v>2662</v>
      </c>
      <c r="AU112" s="18" t="s">
        <v>2662</v>
      </c>
      <c r="AV112" s="15">
        <v>39000</v>
      </c>
      <c r="AW112" s="46" t="s">
        <v>2668</v>
      </c>
      <c r="AX112" s="18"/>
    </row>
    <row r="113" spans="1:50" s="123" customFormat="1" ht="72" hidden="1" x14ac:dyDescent="0.2">
      <c r="A113" s="52" t="s">
        <v>23</v>
      </c>
      <c r="B113" s="52" t="s">
        <v>277</v>
      </c>
      <c r="C113" s="52" t="s">
        <v>276</v>
      </c>
      <c r="D113" s="52" t="s">
        <v>11</v>
      </c>
      <c r="E113" s="52" t="s">
        <v>310</v>
      </c>
      <c r="F113" s="121" t="s">
        <v>1685</v>
      </c>
      <c r="G113" s="52" t="s">
        <v>400</v>
      </c>
      <c r="H113" s="71" t="s">
        <v>303</v>
      </c>
      <c r="I113" s="71" t="s">
        <v>274</v>
      </c>
      <c r="J113" s="122">
        <v>80000</v>
      </c>
      <c r="K113" s="71"/>
      <c r="L113" s="71"/>
      <c r="M113" s="249" t="s">
        <v>137</v>
      </c>
      <c r="N113" s="340"/>
      <c r="O113" s="328" t="s">
        <v>2601</v>
      </c>
      <c r="P113" s="328" t="s">
        <v>2598</v>
      </c>
      <c r="Q113" s="332" t="s">
        <v>1231</v>
      </c>
      <c r="R113" s="332" t="s">
        <v>1190</v>
      </c>
      <c r="S113" s="332" t="s">
        <v>60</v>
      </c>
      <c r="T113" s="332"/>
      <c r="U113" s="332"/>
      <c r="V113" s="328" t="s">
        <v>2599</v>
      </c>
      <c r="W113" s="336">
        <v>70000</v>
      </c>
      <c r="X113" s="332" t="s">
        <v>1182</v>
      </c>
      <c r="Y113" s="328" t="s">
        <v>2600</v>
      </c>
      <c r="Z113" s="336">
        <v>70000</v>
      </c>
      <c r="AA113" s="328"/>
      <c r="AB113" s="332"/>
      <c r="AC113" s="332"/>
      <c r="AD113" s="336"/>
      <c r="AE113" s="311" t="s">
        <v>3645</v>
      </c>
      <c r="AF113" s="52" t="s">
        <v>1223</v>
      </c>
      <c r="AG113" s="52" t="s">
        <v>3541</v>
      </c>
      <c r="AH113" s="52" t="s">
        <v>3470</v>
      </c>
      <c r="AI113" s="52" t="s">
        <v>2456</v>
      </c>
      <c r="AJ113" s="52"/>
      <c r="AK113" s="52" t="s">
        <v>1223</v>
      </c>
      <c r="AL113" s="52" t="s">
        <v>1570</v>
      </c>
      <c r="AM113" s="52" t="s">
        <v>3553</v>
      </c>
      <c r="AN113" s="250">
        <v>70000</v>
      </c>
      <c r="AO113" s="250"/>
      <c r="AP113" s="119">
        <f t="shared" si="6"/>
        <v>10000</v>
      </c>
      <c r="AQ113" s="338">
        <v>23102</v>
      </c>
      <c r="AR113" s="332" t="s">
        <v>2660</v>
      </c>
      <c r="AS113" s="18" t="s">
        <v>2662</v>
      </c>
      <c r="AT113" s="18" t="s">
        <v>2662</v>
      </c>
      <c r="AU113" s="18" t="s">
        <v>2662</v>
      </c>
      <c r="AV113" s="15">
        <v>70000</v>
      </c>
      <c r="AW113" s="46" t="s">
        <v>2669</v>
      </c>
      <c r="AX113" s="18"/>
    </row>
    <row r="114" spans="1:50" s="123" customFormat="1" ht="72" hidden="1" x14ac:dyDescent="0.2">
      <c r="A114" s="52" t="s">
        <v>23</v>
      </c>
      <c r="B114" s="52" t="s">
        <v>277</v>
      </c>
      <c r="C114" s="52" t="s">
        <v>276</v>
      </c>
      <c r="D114" s="52" t="s">
        <v>11</v>
      </c>
      <c r="E114" s="52" t="s">
        <v>310</v>
      </c>
      <c r="F114" s="121" t="s">
        <v>1686</v>
      </c>
      <c r="G114" s="52" t="s">
        <v>401</v>
      </c>
      <c r="H114" s="71" t="s">
        <v>402</v>
      </c>
      <c r="I114" s="71" t="s">
        <v>268</v>
      </c>
      <c r="J114" s="122">
        <v>150000</v>
      </c>
      <c r="K114" s="71"/>
      <c r="L114" s="71"/>
      <c r="M114" s="249" t="s">
        <v>137</v>
      </c>
      <c r="N114" s="340"/>
      <c r="O114" s="328" t="s">
        <v>2601</v>
      </c>
      <c r="P114" s="328" t="s">
        <v>2598</v>
      </c>
      <c r="Q114" s="332" t="s">
        <v>1231</v>
      </c>
      <c r="R114" s="332" t="s">
        <v>1190</v>
      </c>
      <c r="S114" s="332" t="s">
        <v>60</v>
      </c>
      <c r="T114" s="332"/>
      <c r="U114" s="332"/>
      <c r="V114" s="328" t="s">
        <v>2599</v>
      </c>
      <c r="W114" s="336">
        <v>115000</v>
      </c>
      <c r="X114" s="332" t="s">
        <v>1182</v>
      </c>
      <c r="Y114" s="328" t="s">
        <v>2600</v>
      </c>
      <c r="Z114" s="336">
        <v>115000</v>
      </c>
      <c r="AA114" s="328"/>
      <c r="AB114" s="332"/>
      <c r="AC114" s="332"/>
      <c r="AD114" s="336"/>
      <c r="AE114" s="311" t="s">
        <v>3645</v>
      </c>
      <c r="AF114" s="52" t="s">
        <v>1223</v>
      </c>
      <c r="AG114" s="52" t="s">
        <v>3541</v>
      </c>
      <c r="AH114" s="52" t="s">
        <v>3470</v>
      </c>
      <c r="AI114" s="52" t="s">
        <v>2456</v>
      </c>
      <c r="AJ114" s="52"/>
      <c r="AK114" s="52" t="s">
        <v>1223</v>
      </c>
      <c r="AL114" s="52" t="s">
        <v>1570</v>
      </c>
      <c r="AM114" s="52" t="s">
        <v>3553</v>
      </c>
      <c r="AN114" s="250">
        <v>115000</v>
      </c>
      <c r="AO114" s="250"/>
      <c r="AP114" s="119">
        <f t="shared" si="6"/>
        <v>35000</v>
      </c>
      <c r="AQ114" s="338">
        <v>23102</v>
      </c>
      <c r="AR114" s="332" t="s">
        <v>2660</v>
      </c>
      <c r="AS114" s="18" t="s">
        <v>2662</v>
      </c>
      <c r="AT114" s="18" t="s">
        <v>2662</v>
      </c>
      <c r="AU114" s="18" t="s">
        <v>2662</v>
      </c>
      <c r="AV114" s="15">
        <v>115000</v>
      </c>
      <c r="AW114" s="46" t="s">
        <v>2670</v>
      </c>
      <c r="AX114" s="18"/>
    </row>
    <row r="115" spans="1:50" s="123" customFormat="1" ht="72" hidden="1" x14ac:dyDescent="0.2">
      <c r="A115" s="52" t="s">
        <v>23</v>
      </c>
      <c r="B115" s="52" t="s">
        <v>277</v>
      </c>
      <c r="C115" s="52" t="s">
        <v>276</v>
      </c>
      <c r="D115" s="52" t="s">
        <v>11</v>
      </c>
      <c r="E115" s="52" t="s">
        <v>310</v>
      </c>
      <c r="F115" s="121" t="s">
        <v>1687</v>
      </c>
      <c r="G115" s="52" t="s">
        <v>403</v>
      </c>
      <c r="H115" s="71" t="s">
        <v>319</v>
      </c>
      <c r="I115" s="71" t="s">
        <v>271</v>
      </c>
      <c r="J115" s="122">
        <v>58000</v>
      </c>
      <c r="K115" s="71"/>
      <c r="L115" s="71"/>
      <c r="M115" s="249" t="s">
        <v>137</v>
      </c>
      <c r="N115" s="340"/>
      <c r="O115" s="332" t="s">
        <v>2586</v>
      </c>
      <c r="P115" s="328" t="s">
        <v>2587</v>
      </c>
      <c r="Q115" s="310" t="s">
        <v>1220</v>
      </c>
      <c r="R115" s="332" t="s">
        <v>1190</v>
      </c>
      <c r="S115" s="332" t="s">
        <v>60</v>
      </c>
      <c r="T115" s="332" t="s">
        <v>1233</v>
      </c>
      <c r="U115" s="332" t="s">
        <v>1234</v>
      </c>
      <c r="V115" s="328" t="s">
        <v>2588</v>
      </c>
      <c r="W115" s="336">
        <v>58000</v>
      </c>
      <c r="X115" s="332" t="s">
        <v>1182</v>
      </c>
      <c r="Y115" s="328" t="s">
        <v>2589</v>
      </c>
      <c r="Z115" s="336">
        <v>58000</v>
      </c>
      <c r="AA115" s="328" t="s">
        <v>3643</v>
      </c>
      <c r="AB115" s="338">
        <v>23104</v>
      </c>
      <c r="AC115" s="338">
        <v>23104</v>
      </c>
      <c r="AD115" s="336"/>
      <c r="AE115" s="342" t="s">
        <v>3644</v>
      </c>
      <c r="AF115" s="52" t="s">
        <v>2591</v>
      </c>
      <c r="AG115" s="52" t="s">
        <v>3544</v>
      </c>
      <c r="AH115" s="52" t="s">
        <v>3476</v>
      </c>
      <c r="AI115" s="52" t="s">
        <v>2456</v>
      </c>
      <c r="AJ115" s="52"/>
      <c r="AK115" s="52" t="s">
        <v>1223</v>
      </c>
      <c r="AL115" s="52" t="s">
        <v>1570</v>
      </c>
      <c r="AM115" s="52" t="s">
        <v>3553</v>
      </c>
      <c r="AN115" s="122">
        <v>58000</v>
      </c>
      <c r="AO115" s="250"/>
      <c r="AP115" s="119">
        <f t="shared" si="6"/>
        <v>0</v>
      </c>
      <c r="AQ115" s="338">
        <v>23082</v>
      </c>
      <c r="AR115" s="332"/>
      <c r="AS115" s="18" t="s">
        <v>2660</v>
      </c>
      <c r="AT115" s="18" t="s">
        <v>2660</v>
      </c>
      <c r="AU115" s="18" t="s">
        <v>2660</v>
      </c>
      <c r="AV115" s="346">
        <v>58000</v>
      </c>
      <c r="AW115" s="18" t="s">
        <v>2395</v>
      </c>
      <c r="AX115" s="18"/>
    </row>
    <row r="116" spans="1:50" s="123" customFormat="1" ht="72" hidden="1" x14ac:dyDescent="0.2">
      <c r="A116" s="52" t="s">
        <v>23</v>
      </c>
      <c r="B116" s="52" t="s">
        <v>277</v>
      </c>
      <c r="C116" s="52" t="s">
        <v>276</v>
      </c>
      <c r="D116" s="52" t="s">
        <v>11</v>
      </c>
      <c r="E116" s="52" t="s">
        <v>310</v>
      </c>
      <c r="F116" s="121" t="s">
        <v>1688</v>
      </c>
      <c r="G116" s="52" t="s">
        <v>404</v>
      </c>
      <c r="H116" s="71" t="s">
        <v>340</v>
      </c>
      <c r="I116" s="71" t="s">
        <v>405</v>
      </c>
      <c r="J116" s="122">
        <v>36000</v>
      </c>
      <c r="K116" s="71"/>
      <c r="L116" s="71"/>
      <c r="M116" s="249" t="s">
        <v>137</v>
      </c>
      <c r="N116" s="340"/>
      <c r="O116" s="332" t="s">
        <v>2586</v>
      </c>
      <c r="P116" s="328" t="s">
        <v>2587</v>
      </c>
      <c r="Q116" s="310" t="s">
        <v>1220</v>
      </c>
      <c r="R116" s="332" t="s">
        <v>1190</v>
      </c>
      <c r="S116" s="332" t="s">
        <v>60</v>
      </c>
      <c r="T116" s="332" t="s">
        <v>1235</v>
      </c>
      <c r="U116" s="332" t="s">
        <v>1236</v>
      </c>
      <c r="V116" s="328" t="s">
        <v>2588</v>
      </c>
      <c r="W116" s="336">
        <v>36000</v>
      </c>
      <c r="X116" s="332" t="s">
        <v>1182</v>
      </c>
      <c r="Y116" s="328" t="s">
        <v>2589</v>
      </c>
      <c r="Z116" s="336">
        <v>36000</v>
      </c>
      <c r="AA116" s="328" t="s">
        <v>3643</v>
      </c>
      <c r="AB116" s="338">
        <v>23104</v>
      </c>
      <c r="AC116" s="338">
        <v>23104</v>
      </c>
      <c r="AD116" s="347"/>
      <c r="AE116" s="342" t="s">
        <v>3644</v>
      </c>
      <c r="AF116" s="52" t="s">
        <v>2591</v>
      </c>
      <c r="AG116" s="52" t="s">
        <v>3544</v>
      </c>
      <c r="AH116" s="52" t="s">
        <v>3476</v>
      </c>
      <c r="AI116" s="52" t="s">
        <v>2456</v>
      </c>
      <c r="AJ116" s="52"/>
      <c r="AK116" s="52" t="s">
        <v>1223</v>
      </c>
      <c r="AL116" s="52" t="s">
        <v>1570</v>
      </c>
      <c r="AM116" s="52" t="s">
        <v>3553</v>
      </c>
      <c r="AN116" s="122">
        <v>36000</v>
      </c>
      <c r="AO116" s="250"/>
      <c r="AP116" s="119">
        <f t="shared" si="6"/>
        <v>0</v>
      </c>
      <c r="AQ116" s="338">
        <v>23082</v>
      </c>
      <c r="AR116" s="332"/>
      <c r="AS116" s="18" t="s">
        <v>2660</v>
      </c>
      <c r="AT116" s="18" t="s">
        <v>2660</v>
      </c>
      <c r="AU116" s="18" t="s">
        <v>2660</v>
      </c>
      <c r="AV116" s="347">
        <v>36000</v>
      </c>
      <c r="AW116" s="18" t="s">
        <v>2395</v>
      </c>
      <c r="AX116" s="18"/>
    </row>
    <row r="117" spans="1:50" s="123" customFormat="1" ht="72" hidden="1" x14ac:dyDescent="0.2">
      <c r="A117" s="52" t="s">
        <v>23</v>
      </c>
      <c r="B117" s="52" t="s">
        <v>277</v>
      </c>
      <c r="C117" s="52" t="s">
        <v>276</v>
      </c>
      <c r="D117" s="52" t="s">
        <v>11</v>
      </c>
      <c r="E117" s="52" t="s">
        <v>310</v>
      </c>
      <c r="F117" s="121" t="s">
        <v>1689</v>
      </c>
      <c r="G117" s="52" t="s">
        <v>406</v>
      </c>
      <c r="H117" s="71" t="s">
        <v>407</v>
      </c>
      <c r="I117" s="71" t="s">
        <v>274</v>
      </c>
      <c r="J117" s="122">
        <v>180000</v>
      </c>
      <c r="K117" s="71"/>
      <c r="L117" s="71"/>
      <c r="M117" s="249" t="s">
        <v>137</v>
      </c>
      <c r="N117" s="340"/>
      <c r="O117" s="332" t="s">
        <v>2611</v>
      </c>
      <c r="P117" s="328" t="s">
        <v>2603</v>
      </c>
      <c r="Q117" s="310" t="s">
        <v>1237</v>
      </c>
      <c r="R117" s="332" t="s">
        <v>1190</v>
      </c>
      <c r="S117" s="332" t="s">
        <v>81</v>
      </c>
      <c r="T117" s="332"/>
      <c r="U117" s="332"/>
      <c r="V117" s="328" t="s">
        <v>2604</v>
      </c>
      <c r="W117" s="346">
        <v>178191.38</v>
      </c>
      <c r="X117" s="332" t="s">
        <v>1182</v>
      </c>
      <c r="Y117" s="328" t="s">
        <v>2605</v>
      </c>
      <c r="Z117" s="346">
        <v>178191.38</v>
      </c>
      <c r="AA117" s="328" t="s">
        <v>2612</v>
      </c>
      <c r="AB117" s="338">
        <v>23096</v>
      </c>
      <c r="AC117" s="338">
        <v>23096</v>
      </c>
      <c r="AD117" s="346">
        <v>178191.38</v>
      </c>
      <c r="AE117" s="311" t="s">
        <v>3644</v>
      </c>
      <c r="AF117" s="52" t="s">
        <v>2613</v>
      </c>
      <c r="AG117" s="52" t="s">
        <v>3544</v>
      </c>
      <c r="AH117" s="52" t="s">
        <v>3475</v>
      </c>
      <c r="AI117" s="52" t="s">
        <v>2456</v>
      </c>
      <c r="AJ117" s="52"/>
      <c r="AK117" s="52" t="s">
        <v>1223</v>
      </c>
      <c r="AL117" s="52" t="s">
        <v>1570</v>
      </c>
      <c r="AM117" s="52" t="s">
        <v>3553</v>
      </c>
      <c r="AN117" s="250">
        <v>178191.38</v>
      </c>
      <c r="AO117" s="250"/>
      <c r="AP117" s="119">
        <f t="shared" si="6"/>
        <v>1808.6199999999953</v>
      </c>
      <c r="AQ117" s="338"/>
      <c r="AR117" s="332"/>
      <c r="AS117" s="18"/>
      <c r="AT117" s="18"/>
      <c r="AU117" s="18"/>
      <c r="AV117" s="15">
        <v>178191.38</v>
      </c>
      <c r="AW117" s="15">
        <v>1808.62</v>
      </c>
      <c r="AX117" s="18"/>
    </row>
    <row r="118" spans="1:50" s="123" customFormat="1" ht="90" hidden="1" x14ac:dyDescent="0.2">
      <c r="A118" s="52" t="s">
        <v>23</v>
      </c>
      <c r="B118" s="52" t="s">
        <v>277</v>
      </c>
      <c r="C118" s="52" t="s">
        <v>276</v>
      </c>
      <c r="D118" s="52" t="s">
        <v>286</v>
      </c>
      <c r="E118" s="52" t="s">
        <v>310</v>
      </c>
      <c r="F118" s="121" t="s">
        <v>1690</v>
      </c>
      <c r="G118" s="52" t="s">
        <v>408</v>
      </c>
      <c r="H118" s="71" t="s">
        <v>270</v>
      </c>
      <c r="I118" s="71" t="s">
        <v>268</v>
      </c>
      <c r="J118" s="122">
        <v>50000</v>
      </c>
      <c r="K118" s="71"/>
      <c r="L118" s="71"/>
      <c r="M118" s="249" t="s">
        <v>137</v>
      </c>
      <c r="N118" s="340"/>
      <c r="O118" s="332" t="s">
        <v>2614</v>
      </c>
      <c r="P118" s="328" t="s">
        <v>2587</v>
      </c>
      <c r="Q118" s="332" t="s">
        <v>1227</v>
      </c>
      <c r="R118" s="332" t="s">
        <v>1190</v>
      </c>
      <c r="S118" s="332" t="s">
        <v>60</v>
      </c>
      <c r="T118" s="332"/>
      <c r="U118" s="332"/>
      <c r="V118" s="328" t="s">
        <v>2588</v>
      </c>
      <c r="W118" s="336">
        <v>50000</v>
      </c>
      <c r="X118" s="332" t="s">
        <v>1182</v>
      </c>
      <c r="Y118" s="328" t="s">
        <v>2589</v>
      </c>
      <c r="Z118" s="336">
        <v>50000</v>
      </c>
      <c r="AA118" s="328" t="s">
        <v>2615</v>
      </c>
      <c r="AB118" s="338">
        <v>23089</v>
      </c>
      <c r="AC118" s="338">
        <v>23089</v>
      </c>
      <c r="AD118" s="336">
        <v>50000</v>
      </c>
      <c r="AE118" s="311" t="s">
        <v>3650</v>
      </c>
      <c r="AF118" s="52" t="s">
        <v>2616</v>
      </c>
      <c r="AG118" s="52" t="s">
        <v>3544</v>
      </c>
      <c r="AH118" s="52" t="s">
        <v>3475</v>
      </c>
      <c r="AI118" s="52" t="s">
        <v>2457</v>
      </c>
      <c r="AJ118" s="52"/>
      <c r="AK118" s="52" t="s">
        <v>1223</v>
      </c>
      <c r="AL118" s="52" t="s">
        <v>1570</v>
      </c>
      <c r="AM118" s="52" t="s">
        <v>3553</v>
      </c>
      <c r="AN118" s="250"/>
      <c r="AO118" s="250">
        <v>50000</v>
      </c>
      <c r="AP118" s="119">
        <f t="shared" si="6"/>
        <v>0</v>
      </c>
      <c r="AQ118" s="338"/>
      <c r="AR118" s="332"/>
      <c r="AS118" s="18"/>
      <c r="AT118" s="18"/>
      <c r="AU118" s="18"/>
      <c r="AV118" s="15">
        <v>50000</v>
      </c>
      <c r="AW118" s="18" t="s">
        <v>2395</v>
      </c>
      <c r="AX118" s="18"/>
    </row>
    <row r="119" spans="1:50" s="123" customFormat="1" ht="72" hidden="1" x14ac:dyDescent="0.2">
      <c r="A119" s="52" t="s">
        <v>23</v>
      </c>
      <c r="B119" s="52" t="s">
        <v>277</v>
      </c>
      <c r="C119" s="52" t="s">
        <v>276</v>
      </c>
      <c r="D119" s="52" t="s">
        <v>286</v>
      </c>
      <c r="E119" s="52" t="s">
        <v>310</v>
      </c>
      <c r="F119" s="121" t="s">
        <v>1691</v>
      </c>
      <c r="G119" s="52" t="s">
        <v>409</v>
      </c>
      <c r="H119" s="71" t="s">
        <v>269</v>
      </c>
      <c r="I119" s="71" t="s">
        <v>271</v>
      </c>
      <c r="J119" s="122">
        <v>130000</v>
      </c>
      <c r="K119" s="71"/>
      <c r="L119" s="71"/>
      <c r="M119" s="249" t="s">
        <v>137</v>
      </c>
      <c r="N119" s="340"/>
      <c r="O119" s="332" t="s">
        <v>2617</v>
      </c>
      <c r="P119" s="328" t="s">
        <v>2587</v>
      </c>
      <c r="Q119" s="311" t="s">
        <v>1238</v>
      </c>
      <c r="R119" s="332" t="s">
        <v>1190</v>
      </c>
      <c r="S119" s="332" t="s">
        <v>60</v>
      </c>
      <c r="T119" s="332" t="s">
        <v>1239</v>
      </c>
      <c r="U119" s="332" t="s">
        <v>1240</v>
      </c>
      <c r="V119" s="328" t="s">
        <v>2618</v>
      </c>
      <c r="W119" s="346">
        <v>130000</v>
      </c>
      <c r="X119" s="332" t="s">
        <v>1182</v>
      </c>
      <c r="Y119" s="328" t="s">
        <v>2598</v>
      </c>
      <c r="Z119" s="346">
        <v>130000</v>
      </c>
      <c r="AA119" s="328" t="s">
        <v>3651</v>
      </c>
      <c r="AB119" s="338">
        <v>23086</v>
      </c>
      <c r="AC119" s="338">
        <v>23086</v>
      </c>
      <c r="AD119" s="336">
        <v>130000</v>
      </c>
      <c r="AE119" s="311" t="s">
        <v>3652</v>
      </c>
      <c r="AF119" s="52" t="s">
        <v>2616</v>
      </c>
      <c r="AG119" s="52" t="s">
        <v>3544</v>
      </c>
      <c r="AH119" s="52" t="s">
        <v>3475</v>
      </c>
      <c r="AI119" s="52" t="s">
        <v>2457</v>
      </c>
      <c r="AJ119" s="52"/>
      <c r="AK119" s="52" t="s">
        <v>1223</v>
      </c>
      <c r="AL119" s="52" t="s">
        <v>1570</v>
      </c>
      <c r="AM119" s="52" t="s">
        <v>3553</v>
      </c>
      <c r="AN119" s="122"/>
      <c r="AO119" s="122">
        <v>130000</v>
      </c>
      <c r="AP119" s="119">
        <f t="shared" si="6"/>
        <v>0</v>
      </c>
      <c r="AQ119" s="338"/>
      <c r="AR119" s="332"/>
      <c r="AS119" s="18"/>
      <c r="AT119" s="18"/>
      <c r="AU119" s="18"/>
      <c r="AV119" s="15">
        <v>130000</v>
      </c>
      <c r="AW119" s="18" t="s">
        <v>2395</v>
      </c>
      <c r="AX119" s="18"/>
    </row>
    <row r="120" spans="1:50" s="123" customFormat="1" ht="72" hidden="1" x14ac:dyDescent="0.2">
      <c r="A120" s="52" t="s">
        <v>23</v>
      </c>
      <c r="B120" s="52" t="s">
        <v>277</v>
      </c>
      <c r="C120" s="52" t="s">
        <v>276</v>
      </c>
      <c r="D120" s="52" t="s">
        <v>286</v>
      </c>
      <c r="E120" s="52" t="s">
        <v>310</v>
      </c>
      <c r="F120" s="121" t="s">
        <v>1692</v>
      </c>
      <c r="G120" s="52" t="s">
        <v>410</v>
      </c>
      <c r="H120" s="71" t="s">
        <v>270</v>
      </c>
      <c r="I120" s="71" t="s">
        <v>271</v>
      </c>
      <c r="J120" s="122">
        <v>9500</v>
      </c>
      <c r="K120" s="71"/>
      <c r="L120" s="71"/>
      <c r="M120" s="249" t="s">
        <v>137</v>
      </c>
      <c r="N120" s="340"/>
      <c r="O120" s="332" t="s">
        <v>2617</v>
      </c>
      <c r="P120" s="328" t="s">
        <v>2587</v>
      </c>
      <c r="Q120" s="311" t="s">
        <v>1238</v>
      </c>
      <c r="R120" s="332" t="s">
        <v>1190</v>
      </c>
      <c r="S120" s="332" t="s">
        <v>60</v>
      </c>
      <c r="T120" s="332" t="s">
        <v>1241</v>
      </c>
      <c r="U120" s="332" t="s">
        <v>1242</v>
      </c>
      <c r="V120" s="328" t="s">
        <v>2618</v>
      </c>
      <c r="W120" s="336">
        <v>9500</v>
      </c>
      <c r="X120" s="332" t="s">
        <v>1182</v>
      </c>
      <c r="Y120" s="328" t="s">
        <v>2598</v>
      </c>
      <c r="Z120" s="336">
        <v>9500</v>
      </c>
      <c r="AA120" s="328" t="s">
        <v>3651</v>
      </c>
      <c r="AB120" s="338">
        <v>23086</v>
      </c>
      <c r="AC120" s="338">
        <v>23086</v>
      </c>
      <c r="AD120" s="336">
        <v>9500</v>
      </c>
      <c r="AE120" s="311" t="s">
        <v>3652</v>
      </c>
      <c r="AF120" s="52" t="s">
        <v>2616</v>
      </c>
      <c r="AG120" s="52" t="s">
        <v>3544</v>
      </c>
      <c r="AH120" s="52" t="s">
        <v>3475</v>
      </c>
      <c r="AI120" s="52" t="s">
        <v>2457</v>
      </c>
      <c r="AJ120" s="52"/>
      <c r="AK120" s="52" t="s">
        <v>1223</v>
      </c>
      <c r="AL120" s="52" t="s">
        <v>1570</v>
      </c>
      <c r="AM120" s="52" t="s">
        <v>3553</v>
      </c>
      <c r="AN120" s="250"/>
      <c r="AO120" s="250">
        <v>9500</v>
      </c>
      <c r="AP120" s="119">
        <f t="shared" si="6"/>
        <v>0</v>
      </c>
      <c r="AQ120" s="338"/>
      <c r="AR120" s="332"/>
      <c r="AS120" s="18"/>
      <c r="AT120" s="18"/>
      <c r="AU120" s="18"/>
      <c r="AV120" s="15">
        <v>9500</v>
      </c>
      <c r="AW120" s="18" t="s">
        <v>2395</v>
      </c>
      <c r="AX120" s="18"/>
    </row>
    <row r="121" spans="1:50" s="123" customFormat="1" ht="72" hidden="1" x14ac:dyDescent="0.2">
      <c r="A121" s="52" t="s">
        <v>23</v>
      </c>
      <c r="B121" s="52" t="s">
        <v>277</v>
      </c>
      <c r="C121" s="52" t="s">
        <v>276</v>
      </c>
      <c r="D121" s="52" t="s">
        <v>286</v>
      </c>
      <c r="E121" s="52" t="s">
        <v>310</v>
      </c>
      <c r="F121" s="121" t="s">
        <v>1693</v>
      </c>
      <c r="G121" s="52" t="s">
        <v>411</v>
      </c>
      <c r="H121" s="71" t="s">
        <v>270</v>
      </c>
      <c r="I121" s="71" t="s">
        <v>274</v>
      </c>
      <c r="J121" s="122">
        <v>250000</v>
      </c>
      <c r="K121" s="71"/>
      <c r="L121" s="71"/>
      <c r="M121" s="249" t="s">
        <v>137</v>
      </c>
      <c r="N121" s="340"/>
      <c r="O121" s="328" t="s">
        <v>2620</v>
      </c>
      <c r="P121" s="328" t="s">
        <v>2621</v>
      </c>
      <c r="Q121" s="311" t="s">
        <v>1243</v>
      </c>
      <c r="R121" s="332" t="s">
        <v>1190</v>
      </c>
      <c r="S121" s="332" t="s">
        <v>89</v>
      </c>
      <c r="T121" s="332"/>
      <c r="U121" s="332"/>
      <c r="V121" s="328" t="s">
        <v>2622</v>
      </c>
      <c r="W121" s="336">
        <v>249845</v>
      </c>
      <c r="X121" s="332" t="s">
        <v>1182</v>
      </c>
      <c r="Y121" s="328" t="s">
        <v>2623</v>
      </c>
      <c r="Z121" s="336">
        <v>249845</v>
      </c>
      <c r="AA121" s="328"/>
      <c r="AB121" s="332"/>
      <c r="AC121" s="332"/>
      <c r="AD121" s="336"/>
      <c r="AE121" s="311" t="s">
        <v>3645</v>
      </c>
      <c r="AF121" s="52" t="s">
        <v>2624</v>
      </c>
      <c r="AG121" s="52" t="s">
        <v>3544</v>
      </c>
      <c r="AH121" s="52" t="s">
        <v>3476</v>
      </c>
      <c r="AI121" s="52" t="s">
        <v>2456</v>
      </c>
      <c r="AJ121" s="52"/>
      <c r="AK121" s="52" t="s">
        <v>1223</v>
      </c>
      <c r="AL121" s="52" t="s">
        <v>1570</v>
      </c>
      <c r="AM121" s="52" t="s">
        <v>3553</v>
      </c>
      <c r="AN121" s="250">
        <v>249845</v>
      </c>
      <c r="AO121" s="250"/>
      <c r="AP121" s="119">
        <f t="shared" si="6"/>
        <v>155</v>
      </c>
      <c r="AQ121" s="338">
        <v>23093</v>
      </c>
      <c r="AR121" s="332" t="s">
        <v>2660</v>
      </c>
      <c r="AS121" s="332" t="s">
        <v>2660</v>
      </c>
      <c r="AT121" s="332" t="s">
        <v>2660</v>
      </c>
      <c r="AU121" s="332" t="s">
        <v>2660</v>
      </c>
      <c r="AV121" s="15">
        <v>249845</v>
      </c>
      <c r="AW121" s="46" t="s">
        <v>2671</v>
      </c>
      <c r="AX121" s="18"/>
    </row>
    <row r="122" spans="1:50" s="123" customFormat="1" ht="90" hidden="1" x14ac:dyDescent="0.2">
      <c r="A122" s="52" t="s">
        <v>23</v>
      </c>
      <c r="B122" s="52" t="s">
        <v>277</v>
      </c>
      <c r="C122" s="52" t="s">
        <v>276</v>
      </c>
      <c r="D122" s="52" t="s">
        <v>286</v>
      </c>
      <c r="E122" s="52" t="s">
        <v>310</v>
      </c>
      <c r="F122" s="121" t="s">
        <v>1694</v>
      </c>
      <c r="G122" s="52" t="s">
        <v>412</v>
      </c>
      <c r="H122" s="71" t="s">
        <v>270</v>
      </c>
      <c r="I122" s="71" t="s">
        <v>274</v>
      </c>
      <c r="J122" s="122">
        <v>40000</v>
      </c>
      <c r="K122" s="71"/>
      <c r="L122" s="71"/>
      <c r="M122" s="249" t="s">
        <v>137</v>
      </c>
      <c r="N122" s="340"/>
      <c r="O122" s="332" t="s">
        <v>2625</v>
      </c>
      <c r="P122" s="328" t="s">
        <v>2603</v>
      </c>
      <c r="Q122" s="311" t="s">
        <v>1244</v>
      </c>
      <c r="R122" s="332" t="s">
        <v>12</v>
      </c>
      <c r="S122" s="332" t="s">
        <v>60</v>
      </c>
      <c r="T122" s="332"/>
      <c r="U122" s="332"/>
      <c r="V122" s="328" t="s">
        <v>2604</v>
      </c>
      <c r="W122" s="336">
        <v>40000</v>
      </c>
      <c r="X122" s="332" t="s">
        <v>1182</v>
      </c>
      <c r="Y122" s="328" t="s">
        <v>2605</v>
      </c>
      <c r="Z122" s="336">
        <v>40000</v>
      </c>
      <c r="AA122" s="328" t="s">
        <v>2626</v>
      </c>
      <c r="AB122" s="328" t="s">
        <v>2627</v>
      </c>
      <c r="AC122" s="328" t="s">
        <v>2627</v>
      </c>
      <c r="AD122" s="336">
        <v>40000</v>
      </c>
      <c r="AE122" s="311" t="s">
        <v>3644</v>
      </c>
      <c r="AF122" s="52" t="s">
        <v>2613</v>
      </c>
      <c r="AG122" s="52" t="s">
        <v>3544</v>
      </c>
      <c r="AH122" s="52" t="s">
        <v>3475</v>
      </c>
      <c r="AI122" s="52" t="s">
        <v>2456</v>
      </c>
      <c r="AJ122" s="52"/>
      <c r="AK122" s="52" t="s">
        <v>1223</v>
      </c>
      <c r="AL122" s="52" t="s">
        <v>1570</v>
      </c>
      <c r="AM122" s="52" t="s">
        <v>3553</v>
      </c>
      <c r="AN122" s="122">
        <v>40000</v>
      </c>
      <c r="AO122" s="250"/>
      <c r="AP122" s="119">
        <f t="shared" si="6"/>
        <v>0</v>
      </c>
      <c r="AQ122" s="338"/>
      <c r="AR122" s="332"/>
      <c r="AS122" s="18"/>
      <c r="AT122" s="18"/>
      <c r="AU122" s="18"/>
      <c r="AV122" s="15">
        <v>40000</v>
      </c>
      <c r="AW122" s="18" t="s">
        <v>2395</v>
      </c>
      <c r="AX122" s="18"/>
    </row>
    <row r="123" spans="1:50" s="123" customFormat="1" ht="72" hidden="1" x14ac:dyDescent="0.2">
      <c r="A123" s="52" t="s">
        <v>23</v>
      </c>
      <c r="B123" s="52" t="s">
        <v>277</v>
      </c>
      <c r="C123" s="52" t="s">
        <v>276</v>
      </c>
      <c r="D123" s="52" t="s">
        <v>25</v>
      </c>
      <c r="E123" s="52" t="s">
        <v>310</v>
      </c>
      <c r="F123" s="121" t="s">
        <v>1695</v>
      </c>
      <c r="G123" s="52" t="s">
        <v>413</v>
      </c>
      <c r="H123" s="71" t="s">
        <v>414</v>
      </c>
      <c r="I123" s="71" t="s">
        <v>273</v>
      </c>
      <c r="J123" s="122">
        <v>17500</v>
      </c>
      <c r="K123" s="71"/>
      <c r="L123" s="71"/>
      <c r="M123" s="249" t="s">
        <v>137</v>
      </c>
      <c r="N123" s="340"/>
      <c r="O123" s="332" t="s">
        <v>2628</v>
      </c>
      <c r="P123" s="328" t="s">
        <v>2603</v>
      </c>
      <c r="Q123" s="332" t="s">
        <v>1231</v>
      </c>
      <c r="R123" s="332" t="s">
        <v>1190</v>
      </c>
      <c r="S123" s="332" t="s">
        <v>60</v>
      </c>
      <c r="T123" s="332"/>
      <c r="U123" s="332"/>
      <c r="V123" s="328" t="s">
        <v>2604</v>
      </c>
      <c r="W123" s="336">
        <v>17500</v>
      </c>
      <c r="X123" s="332" t="s">
        <v>1182</v>
      </c>
      <c r="Y123" s="328" t="s">
        <v>2605</v>
      </c>
      <c r="Z123" s="336">
        <v>17500</v>
      </c>
      <c r="AA123" s="328" t="s">
        <v>3653</v>
      </c>
      <c r="AB123" s="328" t="s">
        <v>3061</v>
      </c>
      <c r="AC123" s="328" t="s">
        <v>3061</v>
      </c>
      <c r="AD123" s="336">
        <v>17500</v>
      </c>
      <c r="AE123" s="342" t="s">
        <v>3644</v>
      </c>
      <c r="AF123" s="52" t="s">
        <v>2629</v>
      </c>
      <c r="AG123" s="52" t="s">
        <v>3544</v>
      </c>
      <c r="AH123" s="52" t="s">
        <v>3476</v>
      </c>
      <c r="AI123" s="52" t="s">
        <v>2456</v>
      </c>
      <c r="AJ123" s="52"/>
      <c r="AK123" s="52" t="s">
        <v>1223</v>
      </c>
      <c r="AL123" s="52" t="s">
        <v>1570</v>
      </c>
      <c r="AM123" s="52" t="s">
        <v>3553</v>
      </c>
      <c r="AN123" s="122">
        <v>17500</v>
      </c>
      <c r="AO123" s="250"/>
      <c r="AP123" s="119">
        <f t="shared" si="6"/>
        <v>0</v>
      </c>
      <c r="AQ123" s="338">
        <v>242229</v>
      </c>
      <c r="AR123" s="332"/>
      <c r="AS123" s="332" t="s">
        <v>2660</v>
      </c>
      <c r="AT123" s="332" t="s">
        <v>2660</v>
      </c>
      <c r="AU123" s="332" t="s">
        <v>2660</v>
      </c>
      <c r="AV123" s="15">
        <v>17500</v>
      </c>
      <c r="AW123" s="18" t="s">
        <v>2395</v>
      </c>
      <c r="AX123" s="18"/>
    </row>
    <row r="124" spans="1:50" s="123" customFormat="1" ht="72" hidden="1" x14ac:dyDescent="0.2">
      <c r="A124" s="52" t="s">
        <v>23</v>
      </c>
      <c r="B124" s="52" t="s">
        <v>277</v>
      </c>
      <c r="C124" s="52" t="s">
        <v>276</v>
      </c>
      <c r="D124" s="52" t="s">
        <v>16</v>
      </c>
      <c r="E124" s="52" t="s">
        <v>310</v>
      </c>
      <c r="F124" s="121" t="s">
        <v>1696</v>
      </c>
      <c r="G124" s="52" t="s">
        <v>415</v>
      </c>
      <c r="H124" s="71" t="s">
        <v>267</v>
      </c>
      <c r="I124" s="71" t="s">
        <v>416</v>
      </c>
      <c r="J124" s="122">
        <v>24000</v>
      </c>
      <c r="K124" s="71"/>
      <c r="L124" s="71"/>
      <c r="M124" s="249" t="s">
        <v>137</v>
      </c>
      <c r="N124" s="340"/>
      <c r="O124" s="328"/>
      <c r="P124" s="328"/>
      <c r="Q124" s="332" t="s">
        <v>1245</v>
      </c>
      <c r="R124" s="332" t="s">
        <v>12</v>
      </c>
      <c r="S124" s="332" t="s">
        <v>60</v>
      </c>
      <c r="T124" s="332"/>
      <c r="U124" s="332"/>
      <c r="V124" s="328"/>
      <c r="W124" s="336">
        <v>24000</v>
      </c>
      <c r="X124" s="332" t="s">
        <v>1182</v>
      </c>
      <c r="Y124" s="328"/>
      <c r="Z124" s="336">
        <v>24000</v>
      </c>
      <c r="AA124" s="328"/>
      <c r="AB124" s="332"/>
      <c r="AC124" s="332"/>
      <c r="AD124" s="336"/>
      <c r="AE124" s="311" t="s">
        <v>2596</v>
      </c>
      <c r="AF124" s="52" t="s">
        <v>2630</v>
      </c>
      <c r="AG124" s="52" t="s">
        <v>3541</v>
      </c>
      <c r="AH124" s="52" t="s">
        <v>3470</v>
      </c>
      <c r="AI124" s="52" t="s">
        <v>3467</v>
      </c>
      <c r="AJ124" s="52"/>
      <c r="AK124" s="52" t="s">
        <v>1223</v>
      </c>
      <c r="AL124" s="52" t="s">
        <v>1570</v>
      </c>
      <c r="AM124" s="52" t="s">
        <v>3553</v>
      </c>
      <c r="AN124" s="250"/>
      <c r="AO124" s="250"/>
      <c r="AP124" s="119">
        <f t="shared" si="6"/>
        <v>24000</v>
      </c>
      <c r="AQ124" s="332" t="s">
        <v>2660</v>
      </c>
      <c r="AR124" s="332" t="s">
        <v>2660</v>
      </c>
      <c r="AS124" s="18"/>
      <c r="AT124" s="18"/>
      <c r="AU124" s="18"/>
      <c r="AV124" s="15">
        <v>24000</v>
      </c>
      <c r="AW124" s="18" t="s">
        <v>2395</v>
      </c>
      <c r="AX124" s="18"/>
    </row>
    <row r="125" spans="1:50" s="123" customFormat="1" ht="90" hidden="1" x14ac:dyDescent="0.2">
      <c r="A125" s="52" t="s">
        <v>23</v>
      </c>
      <c r="B125" s="52" t="s">
        <v>277</v>
      </c>
      <c r="C125" s="52" t="s">
        <v>276</v>
      </c>
      <c r="D125" s="52" t="s">
        <v>16</v>
      </c>
      <c r="E125" s="52" t="s">
        <v>310</v>
      </c>
      <c r="F125" s="121" t="s">
        <v>1697</v>
      </c>
      <c r="G125" s="52" t="s">
        <v>417</v>
      </c>
      <c r="H125" s="71" t="s">
        <v>269</v>
      </c>
      <c r="I125" s="71" t="s">
        <v>418</v>
      </c>
      <c r="J125" s="122">
        <v>22000</v>
      </c>
      <c r="K125" s="71"/>
      <c r="L125" s="71"/>
      <c r="M125" s="249" t="s">
        <v>137</v>
      </c>
      <c r="N125" s="340"/>
      <c r="O125" s="328" t="s">
        <v>2631</v>
      </c>
      <c r="P125" s="328" t="s">
        <v>2632</v>
      </c>
      <c r="Q125" s="311" t="s">
        <v>1244</v>
      </c>
      <c r="R125" s="332" t="s">
        <v>12</v>
      </c>
      <c r="S125" s="332" t="s">
        <v>60</v>
      </c>
      <c r="T125" s="332"/>
      <c r="U125" s="332"/>
      <c r="V125" s="328" t="s">
        <v>2633</v>
      </c>
      <c r="W125" s="336">
        <v>20000</v>
      </c>
      <c r="X125" s="332" t="s">
        <v>1182</v>
      </c>
      <c r="Y125" s="328" t="s">
        <v>2634</v>
      </c>
      <c r="Z125" s="336">
        <v>20000</v>
      </c>
      <c r="AA125" s="328"/>
      <c r="AB125" s="332"/>
      <c r="AC125" s="332"/>
      <c r="AD125" s="336"/>
      <c r="AE125" s="311" t="s">
        <v>3645</v>
      </c>
      <c r="AF125" s="52" t="s">
        <v>2635</v>
      </c>
      <c r="AG125" s="52" t="s">
        <v>3544</v>
      </c>
      <c r="AH125" s="52" t="s">
        <v>3476</v>
      </c>
      <c r="AI125" s="52" t="s">
        <v>2456</v>
      </c>
      <c r="AJ125" s="52"/>
      <c r="AK125" s="52" t="s">
        <v>1223</v>
      </c>
      <c r="AL125" s="52" t="s">
        <v>1570</v>
      </c>
      <c r="AM125" s="52" t="s">
        <v>3553</v>
      </c>
      <c r="AN125" s="250">
        <v>20000</v>
      </c>
      <c r="AO125" s="250"/>
      <c r="AP125" s="119">
        <f t="shared" si="6"/>
        <v>2000</v>
      </c>
      <c r="AQ125" s="338">
        <v>23100</v>
      </c>
      <c r="AR125" s="332" t="s">
        <v>2660</v>
      </c>
      <c r="AS125" s="18"/>
      <c r="AT125" s="18"/>
      <c r="AU125" s="18"/>
      <c r="AV125" s="15">
        <v>20000</v>
      </c>
      <c r="AW125" s="46" t="s">
        <v>3668</v>
      </c>
      <c r="AX125" s="18"/>
    </row>
    <row r="126" spans="1:50" s="123" customFormat="1" ht="90" hidden="1" x14ac:dyDescent="0.2">
      <c r="A126" s="52" t="s">
        <v>23</v>
      </c>
      <c r="B126" s="52" t="s">
        <v>277</v>
      </c>
      <c r="C126" s="52" t="s">
        <v>276</v>
      </c>
      <c r="D126" s="52" t="s">
        <v>16</v>
      </c>
      <c r="E126" s="52" t="s">
        <v>310</v>
      </c>
      <c r="F126" s="121" t="s">
        <v>1698</v>
      </c>
      <c r="G126" s="52" t="s">
        <v>419</v>
      </c>
      <c r="H126" s="71" t="s">
        <v>360</v>
      </c>
      <c r="I126" s="71" t="s">
        <v>418</v>
      </c>
      <c r="J126" s="122">
        <v>375000</v>
      </c>
      <c r="K126" s="71"/>
      <c r="L126" s="71"/>
      <c r="M126" s="249" t="s">
        <v>137</v>
      </c>
      <c r="N126" s="348"/>
      <c r="O126" s="329"/>
      <c r="P126" s="329"/>
      <c r="Q126" s="342" t="s">
        <v>1244</v>
      </c>
      <c r="R126" s="344" t="s">
        <v>12</v>
      </c>
      <c r="S126" s="344" t="s">
        <v>60</v>
      </c>
      <c r="T126" s="344" t="s">
        <v>1246</v>
      </c>
      <c r="U126" s="344" t="s">
        <v>1247</v>
      </c>
      <c r="V126" s="329"/>
      <c r="W126" s="345">
        <v>375000</v>
      </c>
      <c r="X126" s="344" t="s">
        <v>1182</v>
      </c>
      <c r="Y126" s="329"/>
      <c r="Z126" s="345">
        <v>375000</v>
      </c>
      <c r="AA126" s="329"/>
      <c r="AB126" s="344"/>
      <c r="AC126" s="344"/>
      <c r="AD126" s="345"/>
      <c r="AE126" s="342" t="s">
        <v>2596</v>
      </c>
      <c r="AF126" s="52" t="s">
        <v>2630</v>
      </c>
      <c r="AG126" s="52" t="s">
        <v>3541</v>
      </c>
      <c r="AH126" s="52" t="s">
        <v>3470</v>
      </c>
      <c r="AI126" s="52" t="s">
        <v>3467</v>
      </c>
      <c r="AJ126" s="52"/>
      <c r="AK126" s="52" t="s">
        <v>1223</v>
      </c>
      <c r="AL126" s="52" t="s">
        <v>1570</v>
      </c>
      <c r="AM126" s="52" t="s">
        <v>3553</v>
      </c>
      <c r="AN126" s="250"/>
      <c r="AO126" s="250"/>
      <c r="AP126" s="119">
        <f t="shared" si="6"/>
        <v>375000</v>
      </c>
      <c r="AQ126" s="344" t="s">
        <v>2660</v>
      </c>
      <c r="AR126" s="344" t="s">
        <v>2660</v>
      </c>
      <c r="AS126" s="71"/>
      <c r="AT126" s="71"/>
      <c r="AU126" s="71"/>
      <c r="AV126" s="250">
        <v>375000</v>
      </c>
      <c r="AW126" s="71" t="s">
        <v>2395</v>
      </c>
      <c r="AX126" s="71"/>
    </row>
    <row r="127" spans="1:50" s="123" customFormat="1" ht="90" hidden="1" x14ac:dyDescent="0.2">
      <c r="A127" s="52" t="s">
        <v>23</v>
      </c>
      <c r="B127" s="52" t="s">
        <v>277</v>
      </c>
      <c r="C127" s="52" t="s">
        <v>276</v>
      </c>
      <c r="D127" s="52" t="s">
        <v>16</v>
      </c>
      <c r="E127" s="52" t="s">
        <v>310</v>
      </c>
      <c r="F127" s="121" t="s">
        <v>1699</v>
      </c>
      <c r="G127" s="52" t="s">
        <v>420</v>
      </c>
      <c r="H127" s="71" t="s">
        <v>269</v>
      </c>
      <c r="I127" s="71" t="s">
        <v>421</v>
      </c>
      <c r="J127" s="122">
        <v>17000</v>
      </c>
      <c r="K127" s="71"/>
      <c r="L127" s="71"/>
      <c r="M127" s="249" t="s">
        <v>137</v>
      </c>
      <c r="N127" s="340"/>
      <c r="O127" s="328" t="s">
        <v>2631</v>
      </c>
      <c r="P127" s="328" t="s">
        <v>2632</v>
      </c>
      <c r="Q127" s="311" t="s">
        <v>1244</v>
      </c>
      <c r="R127" s="332" t="s">
        <v>12</v>
      </c>
      <c r="S127" s="332" t="s">
        <v>60</v>
      </c>
      <c r="T127" s="332"/>
      <c r="U127" s="332"/>
      <c r="V127" s="328"/>
      <c r="W127" s="336">
        <v>17000</v>
      </c>
      <c r="X127" s="332" t="s">
        <v>1182</v>
      </c>
      <c r="Y127" s="328"/>
      <c r="Z127" s="336">
        <v>17000</v>
      </c>
      <c r="AA127" s="328"/>
      <c r="AB127" s="332"/>
      <c r="AC127" s="332"/>
      <c r="AD127" s="336"/>
      <c r="AE127" s="311" t="s">
        <v>3645</v>
      </c>
      <c r="AF127" s="52" t="s">
        <v>2635</v>
      </c>
      <c r="AG127" s="52" t="s">
        <v>3544</v>
      </c>
      <c r="AH127" s="52" t="s">
        <v>3476</v>
      </c>
      <c r="AI127" s="52" t="s">
        <v>2456</v>
      </c>
      <c r="AJ127" s="52"/>
      <c r="AK127" s="52" t="s">
        <v>1223</v>
      </c>
      <c r="AL127" s="52" t="s">
        <v>1570</v>
      </c>
      <c r="AM127" s="52" t="s">
        <v>3553</v>
      </c>
      <c r="AN127" s="122">
        <v>17000</v>
      </c>
      <c r="AO127" s="250"/>
      <c r="AP127" s="119">
        <f t="shared" si="6"/>
        <v>0</v>
      </c>
      <c r="AQ127" s="338">
        <v>23100</v>
      </c>
      <c r="AR127" s="332" t="s">
        <v>2660</v>
      </c>
      <c r="AS127" s="18"/>
      <c r="AT127" s="18"/>
      <c r="AU127" s="18"/>
      <c r="AV127" s="15">
        <v>17000</v>
      </c>
      <c r="AW127" s="18" t="s">
        <v>2395</v>
      </c>
      <c r="AX127" s="18"/>
    </row>
    <row r="128" spans="1:50" s="123" customFormat="1" ht="72" hidden="1" x14ac:dyDescent="0.2">
      <c r="A128" s="52" t="s">
        <v>23</v>
      </c>
      <c r="B128" s="52" t="s">
        <v>277</v>
      </c>
      <c r="C128" s="52" t="s">
        <v>276</v>
      </c>
      <c r="D128" s="52" t="s">
        <v>16</v>
      </c>
      <c r="E128" s="52" t="s">
        <v>310</v>
      </c>
      <c r="F128" s="121" t="s">
        <v>1700</v>
      </c>
      <c r="G128" s="52" t="s">
        <v>422</v>
      </c>
      <c r="H128" s="71" t="s">
        <v>319</v>
      </c>
      <c r="I128" s="71" t="s">
        <v>335</v>
      </c>
      <c r="J128" s="122">
        <v>128000</v>
      </c>
      <c r="K128" s="71"/>
      <c r="L128" s="71"/>
      <c r="M128" s="249" t="s">
        <v>137</v>
      </c>
      <c r="N128" s="348"/>
      <c r="O128" s="329"/>
      <c r="P128" s="329"/>
      <c r="Q128" s="344" t="s">
        <v>1245</v>
      </c>
      <c r="R128" s="344" t="s">
        <v>12</v>
      </c>
      <c r="S128" s="344" t="s">
        <v>60</v>
      </c>
      <c r="T128" s="344"/>
      <c r="U128" s="344"/>
      <c r="V128" s="329"/>
      <c r="W128" s="345">
        <v>127200</v>
      </c>
      <c r="X128" s="344" t="s">
        <v>1182</v>
      </c>
      <c r="Y128" s="329"/>
      <c r="Z128" s="345">
        <v>127200</v>
      </c>
      <c r="AA128" s="329"/>
      <c r="AB128" s="344"/>
      <c r="AC128" s="344"/>
      <c r="AD128" s="345"/>
      <c r="AE128" s="342" t="s">
        <v>2596</v>
      </c>
      <c r="AF128" s="52" t="s">
        <v>2630</v>
      </c>
      <c r="AG128" s="52" t="s">
        <v>3541</v>
      </c>
      <c r="AH128" s="52" t="s">
        <v>3470</v>
      </c>
      <c r="AI128" s="52" t="s">
        <v>3467</v>
      </c>
      <c r="AJ128" s="52"/>
      <c r="AK128" s="52" t="s">
        <v>1223</v>
      </c>
      <c r="AL128" s="52" t="s">
        <v>1570</v>
      </c>
      <c r="AM128" s="52" t="s">
        <v>3553</v>
      </c>
      <c r="AN128" s="250"/>
      <c r="AO128" s="250"/>
      <c r="AP128" s="119">
        <f t="shared" si="6"/>
        <v>128000</v>
      </c>
      <c r="AQ128" s="344" t="s">
        <v>2660</v>
      </c>
      <c r="AR128" s="344" t="s">
        <v>2660</v>
      </c>
      <c r="AS128" s="71"/>
      <c r="AT128" s="71"/>
      <c r="AU128" s="71"/>
      <c r="AV128" s="250">
        <v>127200</v>
      </c>
      <c r="AW128" s="80" t="s">
        <v>2664</v>
      </c>
      <c r="AX128" s="71"/>
    </row>
    <row r="129" spans="1:50" s="123" customFormat="1" ht="90" hidden="1" x14ac:dyDescent="0.2">
      <c r="A129" s="52" t="s">
        <v>23</v>
      </c>
      <c r="B129" s="52" t="s">
        <v>277</v>
      </c>
      <c r="C129" s="52" t="s">
        <v>276</v>
      </c>
      <c r="D129" s="52" t="s">
        <v>16</v>
      </c>
      <c r="E129" s="52" t="s">
        <v>310</v>
      </c>
      <c r="F129" s="121" t="s">
        <v>1701</v>
      </c>
      <c r="G129" s="52" t="s">
        <v>423</v>
      </c>
      <c r="H129" s="71" t="s">
        <v>270</v>
      </c>
      <c r="I129" s="71" t="s">
        <v>397</v>
      </c>
      <c r="J129" s="122">
        <v>136000</v>
      </c>
      <c r="K129" s="71"/>
      <c r="L129" s="71"/>
      <c r="M129" s="249" t="s">
        <v>137</v>
      </c>
      <c r="N129" s="340"/>
      <c r="O129" s="332" t="s">
        <v>2636</v>
      </c>
      <c r="P129" s="328" t="s">
        <v>2603</v>
      </c>
      <c r="Q129" s="311" t="s">
        <v>1232</v>
      </c>
      <c r="R129" s="332" t="s">
        <v>12</v>
      </c>
      <c r="S129" s="332" t="s">
        <v>116</v>
      </c>
      <c r="T129" s="332"/>
      <c r="U129" s="332"/>
      <c r="V129" s="328" t="s">
        <v>2608</v>
      </c>
      <c r="W129" s="336">
        <v>135890</v>
      </c>
      <c r="X129" s="332" t="s">
        <v>1182</v>
      </c>
      <c r="Y129" s="328" t="s">
        <v>2609</v>
      </c>
      <c r="Z129" s="336">
        <v>135890</v>
      </c>
      <c r="AA129" s="328" t="s">
        <v>2637</v>
      </c>
      <c r="AB129" s="332"/>
      <c r="AC129" s="332"/>
      <c r="AD129" s="336"/>
      <c r="AE129" s="311" t="s">
        <v>3645</v>
      </c>
      <c r="AF129" s="52" t="s">
        <v>2595</v>
      </c>
      <c r="AG129" s="52" t="s">
        <v>3544</v>
      </c>
      <c r="AH129" s="52" t="s">
        <v>3476</v>
      </c>
      <c r="AI129" s="52" t="s">
        <v>2456</v>
      </c>
      <c r="AJ129" s="52"/>
      <c r="AK129" s="52" t="s">
        <v>1223</v>
      </c>
      <c r="AL129" s="52" t="s">
        <v>1570</v>
      </c>
      <c r="AM129" s="52" t="s">
        <v>3553</v>
      </c>
      <c r="AN129" s="250">
        <v>135890</v>
      </c>
      <c r="AO129" s="250"/>
      <c r="AP129" s="119">
        <f t="shared" si="6"/>
        <v>110</v>
      </c>
      <c r="AQ129" s="338">
        <v>23083</v>
      </c>
      <c r="AR129" s="332"/>
      <c r="AS129" s="18" t="s">
        <v>2662</v>
      </c>
      <c r="AT129" s="18" t="s">
        <v>2662</v>
      </c>
      <c r="AU129" s="18" t="s">
        <v>2662</v>
      </c>
      <c r="AV129" s="15">
        <v>135890</v>
      </c>
      <c r="AW129" s="46" t="s">
        <v>2672</v>
      </c>
      <c r="AX129" s="18"/>
    </row>
    <row r="130" spans="1:50" s="123" customFormat="1" ht="72" hidden="1" x14ac:dyDescent="0.2">
      <c r="A130" s="52" t="s">
        <v>23</v>
      </c>
      <c r="B130" s="52" t="s">
        <v>277</v>
      </c>
      <c r="C130" s="52" t="s">
        <v>276</v>
      </c>
      <c r="D130" s="52" t="s">
        <v>16</v>
      </c>
      <c r="E130" s="52" t="s">
        <v>310</v>
      </c>
      <c r="F130" s="121" t="s">
        <v>1702</v>
      </c>
      <c r="G130" s="52" t="s">
        <v>424</v>
      </c>
      <c r="H130" s="71" t="s">
        <v>270</v>
      </c>
      <c r="I130" s="71" t="s">
        <v>397</v>
      </c>
      <c r="J130" s="122">
        <v>140000</v>
      </c>
      <c r="K130" s="71"/>
      <c r="L130" s="71"/>
      <c r="M130" s="249" t="s">
        <v>137</v>
      </c>
      <c r="N130" s="340"/>
      <c r="O130" s="332" t="s">
        <v>2638</v>
      </c>
      <c r="P130" s="328" t="s">
        <v>2639</v>
      </c>
      <c r="Q130" s="311" t="s">
        <v>1248</v>
      </c>
      <c r="R130" s="332" t="s">
        <v>1190</v>
      </c>
      <c r="S130" s="332" t="s">
        <v>60</v>
      </c>
      <c r="T130" s="332"/>
      <c r="U130" s="332"/>
      <c r="V130" s="328" t="s">
        <v>2640</v>
      </c>
      <c r="W130" s="336">
        <v>123050</v>
      </c>
      <c r="X130" s="332" t="s">
        <v>1182</v>
      </c>
      <c r="Y130" s="328" t="s">
        <v>2641</v>
      </c>
      <c r="Z130" s="336">
        <v>123050</v>
      </c>
      <c r="AA130" s="328"/>
      <c r="AB130" s="332"/>
      <c r="AC130" s="332"/>
      <c r="AD130" s="336"/>
      <c r="AE130" s="311" t="s">
        <v>3645</v>
      </c>
      <c r="AF130" s="52" t="s">
        <v>2642</v>
      </c>
      <c r="AG130" s="52" t="s">
        <v>3544</v>
      </c>
      <c r="AH130" s="52" t="s">
        <v>3476</v>
      </c>
      <c r="AI130" s="52" t="s">
        <v>3467</v>
      </c>
      <c r="AJ130" s="52"/>
      <c r="AK130" s="52" t="s">
        <v>1223</v>
      </c>
      <c r="AL130" s="52" t="s">
        <v>1570</v>
      </c>
      <c r="AM130" s="52" t="s">
        <v>3553</v>
      </c>
      <c r="AN130" s="250"/>
      <c r="AO130" s="250"/>
      <c r="AP130" s="119">
        <f t="shared" si="6"/>
        <v>140000</v>
      </c>
      <c r="AQ130" s="338">
        <v>23096</v>
      </c>
      <c r="AR130" s="332" t="s">
        <v>2660</v>
      </c>
      <c r="AS130" s="18" t="s">
        <v>2662</v>
      </c>
      <c r="AT130" s="18" t="s">
        <v>2662</v>
      </c>
      <c r="AU130" s="18" t="s">
        <v>2662</v>
      </c>
      <c r="AV130" s="15">
        <v>123050</v>
      </c>
      <c r="AW130" s="134" t="s">
        <v>2673</v>
      </c>
      <c r="AX130" s="18"/>
    </row>
    <row r="131" spans="1:50" s="123" customFormat="1" ht="72" hidden="1" x14ac:dyDescent="0.2">
      <c r="A131" s="52" t="s">
        <v>23</v>
      </c>
      <c r="B131" s="52" t="s">
        <v>277</v>
      </c>
      <c r="C131" s="52" t="s">
        <v>276</v>
      </c>
      <c r="D131" s="52" t="s">
        <v>16</v>
      </c>
      <c r="E131" s="52" t="s">
        <v>310</v>
      </c>
      <c r="F131" s="121" t="s">
        <v>1703</v>
      </c>
      <c r="G131" s="52" t="s">
        <v>425</v>
      </c>
      <c r="H131" s="71" t="s">
        <v>272</v>
      </c>
      <c r="I131" s="71" t="s">
        <v>268</v>
      </c>
      <c r="J131" s="122">
        <v>9600</v>
      </c>
      <c r="K131" s="71"/>
      <c r="L131" s="71"/>
      <c r="M131" s="249" t="s">
        <v>137</v>
      </c>
      <c r="N131" s="340"/>
      <c r="O131" s="332" t="s">
        <v>2643</v>
      </c>
      <c r="P131" s="328" t="s">
        <v>2621</v>
      </c>
      <c r="Q131" s="332" t="s">
        <v>1231</v>
      </c>
      <c r="R131" s="332" t="s">
        <v>1190</v>
      </c>
      <c r="S131" s="332" t="s">
        <v>60</v>
      </c>
      <c r="T131" s="332"/>
      <c r="U131" s="332"/>
      <c r="V131" s="328" t="s">
        <v>2644</v>
      </c>
      <c r="W131" s="336">
        <v>9300</v>
      </c>
      <c r="X131" s="332" t="s">
        <v>1182</v>
      </c>
      <c r="Y131" s="328" t="s">
        <v>2645</v>
      </c>
      <c r="Z131" s="336">
        <v>9300</v>
      </c>
      <c r="AA131" s="328" t="s">
        <v>3654</v>
      </c>
      <c r="AB131" s="328"/>
      <c r="AC131" s="328"/>
      <c r="AD131" s="336"/>
      <c r="AE131" s="311" t="s">
        <v>3645</v>
      </c>
      <c r="AF131" s="52" t="s">
        <v>2642</v>
      </c>
      <c r="AG131" s="52" t="s">
        <v>3544</v>
      </c>
      <c r="AH131" s="52" t="s">
        <v>3476</v>
      </c>
      <c r="AI131" s="52" t="s">
        <v>2456</v>
      </c>
      <c r="AJ131" s="52"/>
      <c r="AK131" s="52" t="s">
        <v>1223</v>
      </c>
      <c r="AL131" s="52" t="s">
        <v>1570</v>
      </c>
      <c r="AM131" s="52" t="s">
        <v>3553</v>
      </c>
      <c r="AN131" s="250">
        <v>9300</v>
      </c>
      <c r="AO131" s="250"/>
      <c r="AP131" s="119">
        <f t="shared" ref="AP131:AP194" si="7">J131-AN131-AO131</f>
        <v>300</v>
      </c>
      <c r="AQ131" s="338">
        <v>23093</v>
      </c>
      <c r="AR131" s="332"/>
      <c r="AS131" s="18" t="s">
        <v>2662</v>
      </c>
      <c r="AT131" s="18" t="s">
        <v>2662</v>
      </c>
      <c r="AU131" s="18" t="s">
        <v>2662</v>
      </c>
      <c r="AV131" s="15">
        <v>9300</v>
      </c>
      <c r="AW131" s="46" t="s">
        <v>3669</v>
      </c>
      <c r="AX131" s="18"/>
    </row>
    <row r="132" spans="1:50" s="123" customFormat="1" ht="72" hidden="1" x14ac:dyDescent="0.2">
      <c r="A132" s="52" t="s">
        <v>23</v>
      </c>
      <c r="B132" s="52" t="s">
        <v>277</v>
      </c>
      <c r="C132" s="52" t="s">
        <v>276</v>
      </c>
      <c r="D132" s="52" t="s">
        <v>16</v>
      </c>
      <c r="E132" s="52" t="s">
        <v>310</v>
      </c>
      <c r="F132" s="121" t="s">
        <v>1704</v>
      </c>
      <c r="G132" s="52" t="s">
        <v>426</v>
      </c>
      <c r="H132" s="71" t="s">
        <v>303</v>
      </c>
      <c r="I132" s="71" t="s">
        <v>268</v>
      </c>
      <c r="J132" s="122">
        <v>135000</v>
      </c>
      <c r="K132" s="71"/>
      <c r="L132" s="71"/>
      <c r="M132" s="249" t="s">
        <v>137</v>
      </c>
      <c r="N132" s="340"/>
      <c r="O132" s="332" t="s">
        <v>2646</v>
      </c>
      <c r="P132" s="328" t="s">
        <v>2639</v>
      </c>
      <c r="Q132" s="311" t="s">
        <v>1249</v>
      </c>
      <c r="R132" s="332" t="s">
        <v>1190</v>
      </c>
      <c r="S132" s="332" t="s">
        <v>81</v>
      </c>
      <c r="T132" s="332"/>
      <c r="U132" s="332"/>
      <c r="V132" s="328" t="s">
        <v>2647</v>
      </c>
      <c r="W132" s="336">
        <v>134820</v>
      </c>
      <c r="X132" s="332" t="s">
        <v>1182</v>
      </c>
      <c r="Y132" s="328" t="s">
        <v>2648</v>
      </c>
      <c r="Z132" s="336">
        <v>134820</v>
      </c>
      <c r="AA132" s="328"/>
      <c r="AB132" s="332"/>
      <c r="AC132" s="332"/>
      <c r="AD132" s="336"/>
      <c r="AE132" s="311" t="s">
        <v>3645</v>
      </c>
      <c r="AF132" s="52" t="s">
        <v>2642</v>
      </c>
      <c r="AG132" s="52" t="s">
        <v>3544</v>
      </c>
      <c r="AH132" s="52" t="s">
        <v>3476</v>
      </c>
      <c r="AI132" s="52" t="s">
        <v>3467</v>
      </c>
      <c r="AJ132" s="52"/>
      <c r="AK132" s="52" t="s">
        <v>1223</v>
      </c>
      <c r="AL132" s="52" t="s">
        <v>1570</v>
      </c>
      <c r="AM132" s="52" t="s">
        <v>3553</v>
      </c>
      <c r="AN132" s="250"/>
      <c r="AO132" s="250"/>
      <c r="AP132" s="119">
        <f t="shared" si="7"/>
        <v>135000</v>
      </c>
      <c r="AQ132" s="338">
        <v>23096</v>
      </c>
      <c r="AR132" s="332" t="s">
        <v>2660</v>
      </c>
      <c r="AS132" s="18" t="s">
        <v>2662</v>
      </c>
      <c r="AT132" s="18" t="s">
        <v>2662</v>
      </c>
      <c r="AU132" s="18" t="s">
        <v>2662</v>
      </c>
      <c r="AV132" s="15">
        <v>134820</v>
      </c>
      <c r="AW132" s="46" t="s">
        <v>2674</v>
      </c>
      <c r="AX132" s="18"/>
    </row>
    <row r="133" spans="1:50" s="123" customFormat="1" ht="72" hidden="1" x14ac:dyDescent="0.2">
      <c r="A133" s="52" t="s">
        <v>23</v>
      </c>
      <c r="B133" s="52" t="s">
        <v>277</v>
      </c>
      <c r="C133" s="52" t="s">
        <v>276</v>
      </c>
      <c r="D133" s="52" t="s">
        <v>16</v>
      </c>
      <c r="E133" s="52" t="s">
        <v>310</v>
      </c>
      <c r="F133" s="121" t="s">
        <v>1705</v>
      </c>
      <c r="G133" s="52" t="s">
        <v>427</v>
      </c>
      <c r="H133" s="71" t="s">
        <v>270</v>
      </c>
      <c r="I133" s="71" t="s">
        <v>418</v>
      </c>
      <c r="J133" s="122">
        <v>25000</v>
      </c>
      <c r="K133" s="71"/>
      <c r="L133" s="71"/>
      <c r="M133" s="249" t="s">
        <v>137</v>
      </c>
      <c r="N133" s="340"/>
      <c r="O133" s="332" t="s">
        <v>2643</v>
      </c>
      <c r="P133" s="328" t="s">
        <v>2621</v>
      </c>
      <c r="Q133" s="332" t="s">
        <v>1231</v>
      </c>
      <c r="R133" s="332" t="s">
        <v>1190</v>
      </c>
      <c r="S133" s="332" t="s">
        <v>60</v>
      </c>
      <c r="T133" s="332"/>
      <c r="U133" s="332"/>
      <c r="V133" s="328" t="s">
        <v>2644</v>
      </c>
      <c r="W133" s="336">
        <v>22500</v>
      </c>
      <c r="X133" s="332" t="s">
        <v>1182</v>
      </c>
      <c r="Y133" s="328" t="s">
        <v>2645</v>
      </c>
      <c r="Z133" s="336">
        <v>22500</v>
      </c>
      <c r="AA133" s="328" t="s">
        <v>3654</v>
      </c>
      <c r="AB133" s="332"/>
      <c r="AC133" s="332"/>
      <c r="AD133" s="336"/>
      <c r="AE133" s="311" t="s">
        <v>3645</v>
      </c>
      <c r="AF133" s="52" t="s">
        <v>2642</v>
      </c>
      <c r="AG133" s="52" t="s">
        <v>3544</v>
      </c>
      <c r="AH133" s="52" t="s">
        <v>3476</v>
      </c>
      <c r="AI133" s="52" t="s">
        <v>2456</v>
      </c>
      <c r="AJ133" s="52"/>
      <c r="AK133" s="52" t="s">
        <v>1223</v>
      </c>
      <c r="AL133" s="52" t="s">
        <v>1570</v>
      </c>
      <c r="AM133" s="52" t="s">
        <v>3553</v>
      </c>
      <c r="AN133" s="250">
        <v>22500</v>
      </c>
      <c r="AO133" s="250"/>
      <c r="AP133" s="119">
        <f t="shared" si="7"/>
        <v>2500</v>
      </c>
      <c r="AQ133" s="338">
        <v>23093</v>
      </c>
      <c r="AR133" s="332"/>
      <c r="AS133" s="18" t="s">
        <v>2662</v>
      </c>
      <c r="AT133" s="18" t="s">
        <v>2662</v>
      </c>
      <c r="AU133" s="18" t="s">
        <v>2662</v>
      </c>
      <c r="AV133" s="15">
        <v>22500</v>
      </c>
      <c r="AW133" s="46" t="s">
        <v>3670</v>
      </c>
      <c r="AX133" s="18"/>
    </row>
    <row r="134" spans="1:50" s="123" customFormat="1" ht="72" hidden="1" x14ac:dyDescent="0.2">
      <c r="A134" s="52" t="s">
        <v>23</v>
      </c>
      <c r="B134" s="52" t="s">
        <v>277</v>
      </c>
      <c r="C134" s="52" t="s">
        <v>276</v>
      </c>
      <c r="D134" s="52" t="s">
        <v>16</v>
      </c>
      <c r="E134" s="52" t="s">
        <v>310</v>
      </c>
      <c r="F134" s="121" t="s">
        <v>1706</v>
      </c>
      <c r="G134" s="52" t="s">
        <v>428</v>
      </c>
      <c r="H134" s="71" t="s">
        <v>270</v>
      </c>
      <c r="I134" s="71" t="s">
        <v>418</v>
      </c>
      <c r="J134" s="122">
        <v>19000</v>
      </c>
      <c r="K134" s="71"/>
      <c r="L134" s="71"/>
      <c r="M134" s="249" t="s">
        <v>137</v>
      </c>
      <c r="N134" s="340"/>
      <c r="O134" s="332" t="s">
        <v>2643</v>
      </c>
      <c r="P134" s="328" t="s">
        <v>2621</v>
      </c>
      <c r="Q134" s="332" t="s">
        <v>1231</v>
      </c>
      <c r="R134" s="332" t="s">
        <v>1190</v>
      </c>
      <c r="S134" s="332" t="s">
        <v>60</v>
      </c>
      <c r="T134" s="332"/>
      <c r="U134" s="332"/>
      <c r="V134" s="328" t="s">
        <v>2644</v>
      </c>
      <c r="W134" s="336">
        <v>19000</v>
      </c>
      <c r="X134" s="332" t="s">
        <v>1182</v>
      </c>
      <c r="Y134" s="328" t="s">
        <v>2645</v>
      </c>
      <c r="Z134" s="336">
        <v>19000</v>
      </c>
      <c r="AA134" s="328" t="s">
        <v>3654</v>
      </c>
      <c r="AB134" s="332"/>
      <c r="AC134" s="332"/>
      <c r="AD134" s="336"/>
      <c r="AE134" s="311" t="s">
        <v>3645</v>
      </c>
      <c r="AF134" s="52" t="s">
        <v>2642</v>
      </c>
      <c r="AG134" s="52" t="s">
        <v>3544</v>
      </c>
      <c r="AH134" s="52" t="s">
        <v>3476</v>
      </c>
      <c r="AI134" s="52" t="s">
        <v>2456</v>
      </c>
      <c r="AJ134" s="52"/>
      <c r="AK134" s="52" t="s">
        <v>1223</v>
      </c>
      <c r="AL134" s="52" t="s">
        <v>1570</v>
      </c>
      <c r="AM134" s="52" t="s">
        <v>3553</v>
      </c>
      <c r="AN134" s="250">
        <v>19000</v>
      </c>
      <c r="AO134" s="250"/>
      <c r="AP134" s="119">
        <f t="shared" si="7"/>
        <v>0</v>
      </c>
      <c r="AQ134" s="338">
        <v>23093</v>
      </c>
      <c r="AR134" s="332"/>
      <c r="AS134" s="18" t="s">
        <v>2662</v>
      </c>
      <c r="AT134" s="18" t="s">
        <v>2662</v>
      </c>
      <c r="AU134" s="18" t="s">
        <v>2662</v>
      </c>
      <c r="AV134" s="15">
        <v>19000</v>
      </c>
      <c r="AW134" s="18" t="s">
        <v>2395</v>
      </c>
      <c r="AX134" s="18"/>
    </row>
    <row r="135" spans="1:50" s="123" customFormat="1" ht="72" hidden="1" x14ac:dyDescent="0.2">
      <c r="A135" s="52" t="s">
        <v>23</v>
      </c>
      <c r="B135" s="52" t="s">
        <v>277</v>
      </c>
      <c r="C135" s="52" t="s">
        <v>276</v>
      </c>
      <c r="D135" s="52" t="s">
        <v>16</v>
      </c>
      <c r="E135" s="52" t="s">
        <v>310</v>
      </c>
      <c r="F135" s="121" t="s">
        <v>1707</v>
      </c>
      <c r="G135" s="52" t="s">
        <v>429</v>
      </c>
      <c r="H135" s="71" t="s">
        <v>270</v>
      </c>
      <c r="I135" s="71" t="s">
        <v>418</v>
      </c>
      <c r="J135" s="122">
        <v>13000</v>
      </c>
      <c r="K135" s="71"/>
      <c r="L135" s="71"/>
      <c r="M135" s="249" t="s">
        <v>137</v>
      </c>
      <c r="N135" s="340"/>
      <c r="O135" s="332" t="s">
        <v>2643</v>
      </c>
      <c r="P135" s="328" t="s">
        <v>2621</v>
      </c>
      <c r="Q135" s="332" t="s">
        <v>1231</v>
      </c>
      <c r="R135" s="332" t="s">
        <v>1190</v>
      </c>
      <c r="S135" s="332" t="s">
        <v>60</v>
      </c>
      <c r="T135" s="332"/>
      <c r="U135" s="332"/>
      <c r="V135" s="328" t="s">
        <v>2644</v>
      </c>
      <c r="W135" s="336">
        <v>13000</v>
      </c>
      <c r="X135" s="332" t="s">
        <v>1182</v>
      </c>
      <c r="Y135" s="328" t="s">
        <v>2645</v>
      </c>
      <c r="Z135" s="336">
        <v>13000</v>
      </c>
      <c r="AA135" s="328" t="s">
        <v>3654</v>
      </c>
      <c r="AB135" s="332"/>
      <c r="AC135" s="332"/>
      <c r="AD135" s="336"/>
      <c r="AE135" s="311" t="s">
        <v>3645</v>
      </c>
      <c r="AF135" s="52" t="s">
        <v>2642</v>
      </c>
      <c r="AG135" s="52" t="s">
        <v>3544</v>
      </c>
      <c r="AH135" s="52" t="s">
        <v>3476</v>
      </c>
      <c r="AI135" s="52" t="s">
        <v>2456</v>
      </c>
      <c r="AJ135" s="52"/>
      <c r="AK135" s="52" t="s">
        <v>1223</v>
      </c>
      <c r="AL135" s="52" t="s">
        <v>1570</v>
      </c>
      <c r="AM135" s="52" t="s">
        <v>3553</v>
      </c>
      <c r="AN135" s="250">
        <v>13000</v>
      </c>
      <c r="AO135" s="250"/>
      <c r="AP135" s="119">
        <f t="shared" si="7"/>
        <v>0</v>
      </c>
      <c r="AQ135" s="338">
        <v>23093</v>
      </c>
      <c r="AR135" s="332"/>
      <c r="AS135" s="18" t="s">
        <v>2662</v>
      </c>
      <c r="AT135" s="18" t="s">
        <v>2662</v>
      </c>
      <c r="AU135" s="18" t="s">
        <v>2662</v>
      </c>
      <c r="AV135" s="15">
        <v>13000</v>
      </c>
      <c r="AW135" s="18" t="s">
        <v>2395</v>
      </c>
      <c r="AX135" s="18"/>
    </row>
    <row r="136" spans="1:50" s="123" customFormat="1" ht="90" hidden="1" x14ac:dyDescent="0.2">
      <c r="A136" s="52" t="s">
        <v>23</v>
      </c>
      <c r="B136" s="52" t="s">
        <v>277</v>
      </c>
      <c r="C136" s="52" t="s">
        <v>276</v>
      </c>
      <c r="D136" s="52" t="s">
        <v>16</v>
      </c>
      <c r="E136" s="52" t="s">
        <v>310</v>
      </c>
      <c r="F136" s="121" t="s">
        <v>1708</v>
      </c>
      <c r="G136" s="52" t="s">
        <v>430</v>
      </c>
      <c r="H136" s="71" t="s">
        <v>270</v>
      </c>
      <c r="I136" s="71" t="s">
        <v>274</v>
      </c>
      <c r="J136" s="122">
        <v>38000</v>
      </c>
      <c r="K136" s="71"/>
      <c r="L136" s="71"/>
      <c r="M136" s="249" t="s">
        <v>137</v>
      </c>
      <c r="N136" s="335"/>
      <c r="O136" s="328" t="s">
        <v>2631</v>
      </c>
      <c r="P136" s="328" t="s">
        <v>2632</v>
      </c>
      <c r="Q136" s="311" t="s">
        <v>1244</v>
      </c>
      <c r="R136" s="332" t="s">
        <v>12</v>
      </c>
      <c r="S136" s="332" t="s">
        <v>60</v>
      </c>
      <c r="T136" s="332" t="s">
        <v>1250</v>
      </c>
      <c r="U136" s="332" t="s">
        <v>1251</v>
      </c>
      <c r="V136" s="328"/>
      <c r="W136" s="336">
        <v>38000</v>
      </c>
      <c r="X136" s="332" t="s">
        <v>1182</v>
      </c>
      <c r="Y136" s="328"/>
      <c r="Z136" s="336">
        <v>38000</v>
      </c>
      <c r="AA136" s="328"/>
      <c r="AB136" s="328"/>
      <c r="AC136" s="328"/>
      <c r="AD136" s="336"/>
      <c r="AE136" s="311" t="s">
        <v>3645</v>
      </c>
      <c r="AF136" s="52" t="s">
        <v>2635</v>
      </c>
      <c r="AG136" s="52" t="s">
        <v>3544</v>
      </c>
      <c r="AH136" s="52" t="s">
        <v>3476</v>
      </c>
      <c r="AI136" s="52" t="s">
        <v>2456</v>
      </c>
      <c r="AJ136" s="52"/>
      <c r="AK136" s="52" t="s">
        <v>1223</v>
      </c>
      <c r="AL136" s="52" t="s">
        <v>1570</v>
      </c>
      <c r="AM136" s="52" t="s">
        <v>3553</v>
      </c>
      <c r="AN136" s="122">
        <v>38000</v>
      </c>
      <c r="AO136" s="250"/>
      <c r="AP136" s="119">
        <f t="shared" si="7"/>
        <v>0</v>
      </c>
      <c r="AQ136" s="338">
        <v>23100</v>
      </c>
      <c r="AR136" s="332" t="s">
        <v>2660</v>
      </c>
      <c r="AS136" s="18"/>
      <c r="AT136" s="18"/>
      <c r="AU136" s="18"/>
      <c r="AV136" s="15">
        <v>38000</v>
      </c>
      <c r="AW136" s="18" t="s">
        <v>2395</v>
      </c>
      <c r="AX136" s="18"/>
    </row>
    <row r="137" spans="1:50" s="123" customFormat="1" ht="72" hidden="1" x14ac:dyDescent="0.2">
      <c r="A137" s="52" t="s">
        <v>23</v>
      </c>
      <c r="B137" s="52" t="s">
        <v>277</v>
      </c>
      <c r="C137" s="52" t="s">
        <v>276</v>
      </c>
      <c r="D137" s="52" t="s">
        <v>16</v>
      </c>
      <c r="E137" s="52" t="s">
        <v>310</v>
      </c>
      <c r="F137" s="121" t="s">
        <v>1709</v>
      </c>
      <c r="G137" s="52" t="s">
        <v>431</v>
      </c>
      <c r="H137" s="71" t="s">
        <v>272</v>
      </c>
      <c r="I137" s="71" t="s">
        <v>432</v>
      </c>
      <c r="J137" s="122">
        <v>60000</v>
      </c>
      <c r="K137" s="71"/>
      <c r="L137" s="71"/>
      <c r="M137" s="249" t="s">
        <v>137</v>
      </c>
      <c r="N137" s="349"/>
      <c r="O137" s="329"/>
      <c r="P137" s="329"/>
      <c r="Q137" s="344" t="s">
        <v>1245</v>
      </c>
      <c r="R137" s="344" t="s">
        <v>12</v>
      </c>
      <c r="S137" s="344" t="s">
        <v>60</v>
      </c>
      <c r="T137" s="344"/>
      <c r="U137" s="344"/>
      <c r="V137" s="329"/>
      <c r="W137" s="345">
        <v>60000</v>
      </c>
      <c r="X137" s="344" t="s">
        <v>1182</v>
      </c>
      <c r="Y137" s="329"/>
      <c r="Z137" s="345">
        <v>60000</v>
      </c>
      <c r="AA137" s="329"/>
      <c r="AB137" s="329"/>
      <c r="AC137" s="329"/>
      <c r="AD137" s="345"/>
      <c r="AE137" s="342" t="s">
        <v>2596</v>
      </c>
      <c r="AF137" s="52" t="s">
        <v>2630</v>
      </c>
      <c r="AG137" s="52" t="s">
        <v>3541</v>
      </c>
      <c r="AH137" s="52" t="s">
        <v>3470</v>
      </c>
      <c r="AI137" s="52" t="s">
        <v>3467</v>
      </c>
      <c r="AJ137" s="52"/>
      <c r="AK137" s="52" t="s">
        <v>1223</v>
      </c>
      <c r="AL137" s="52" t="s">
        <v>1570</v>
      </c>
      <c r="AM137" s="52" t="s">
        <v>3553</v>
      </c>
      <c r="AN137" s="250"/>
      <c r="AO137" s="250"/>
      <c r="AP137" s="119">
        <f t="shared" si="7"/>
        <v>60000</v>
      </c>
      <c r="AQ137" s="344" t="s">
        <v>2660</v>
      </c>
      <c r="AR137" s="344" t="s">
        <v>2660</v>
      </c>
      <c r="AS137" s="71"/>
      <c r="AT137" s="71"/>
      <c r="AU137" s="71"/>
      <c r="AV137" s="250">
        <v>60000</v>
      </c>
      <c r="AW137" s="71" t="s">
        <v>2395</v>
      </c>
      <c r="AX137" s="71"/>
    </row>
    <row r="138" spans="1:50" s="123" customFormat="1" ht="72" hidden="1" x14ac:dyDescent="0.2">
      <c r="A138" s="52" t="s">
        <v>23</v>
      </c>
      <c r="B138" s="52" t="s">
        <v>277</v>
      </c>
      <c r="C138" s="52" t="s">
        <v>276</v>
      </c>
      <c r="D138" s="52" t="s">
        <v>16</v>
      </c>
      <c r="E138" s="52" t="s">
        <v>310</v>
      </c>
      <c r="F138" s="121" t="s">
        <v>1710</v>
      </c>
      <c r="G138" s="52" t="s">
        <v>433</v>
      </c>
      <c r="H138" s="71" t="s">
        <v>352</v>
      </c>
      <c r="I138" s="71" t="s">
        <v>432</v>
      </c>
      <c r="J138" s="122">
        <v>300000</v>
      </c>
      <c r="K138" s="71"/>
      <c r="L138" s="71"/>
      <c r="M138" s="249" t="s">
        <v>137</v>
      </c>
      <c r="N138" s="349"/>
      <c r="O138" s="329"/>
      <c r="P138" s="329"/>
      <c r="Q138" s="344" t="s">
        <v>1245</v>
      </c>
      <c r="R138" s="344" t="s">
        <v>12</v>
      </c>
      <c r="S138" s="344" t="s">
        <v>60</v>
      </c>
      <c r="T138" s="344"/>
      <c r="U138" s="344"/>
      <c r="V138" s="329"/>
      <c r="W138" s="345">
        <v>300000</v>
      </c>
      <c r="X138" s="344" t="s">
        <v>1182</v>
      </c>
      <c r="Y138" s="329"/>
      <c r="Z138" s="345">
        <v>300000</v>
      </c>
      <c r="AA138" s="329"/>
      <c r="AB138" s="329"/>
      <c r="AC138" s="329"/>
      <c r="AD138" s="345"/>
      <c r="AE138" s="342" t="s">
        <v>2596</v>
      </c>
      <c r="AF138" s="52" t="s">
        <v>2630</v>
      </c>
      <c r="AG138" s="52" t="s">
        <v>3541</v>
      </c>
      <c r="AH138" s="52" t="s">
        <v>3470</v>
      </c>
      <c r="AI138" s="52" t="s">
        <v>3467</v>
      </c>
      <c r="AJ138" s="52"/>
      <c r="AK138" s="52" t="s">
        <v>1223</v>
      </c>
      <c r="AL138" s="52" t="s">
        <v>1570</v>
      </c>
      <c r="AM138" s="52" t="s">
        <v>3553</v>
      </c>
      <c r="AN138" s="250"/>
      <c r="AO138" s="250"/>
      <c r="AP138" s="119">
        <f t="shared" si="7"/>
        <v>300000</v>
      </c>
      <c r="AQ138" s="344" t="s">
        <v>2660</v>
      </c>
      <c r="AR138" s="344" t="s">
        <v>2660</v>
      </c>
      <c r="AS138" s="71"/>
      <c r="AT138" s="71"/>
      <c r="AU138" s="71"/>
      <c r="AV138" s="250">
        <v>300000</v>
      </c>
      <c r="AW138" s="71" t="s">
        <v>2395</v>
      </c>
      <c r="AX138" s="71"/>
    </row>
    <row r="139" spans="1:50" s="123" customFormat="1" ht="72" hidden="1" x14ac:dyDescent="0.2">
      <c r="A139" s="52" t="s">
        <v>23</v>
      </c>
      <c r="B139" s="52" t="s">
        <v>277</v>
      </c>
      <c r="C139" s="52" t="s">
        <v>276</v>
      </c>
      <c r="D139" s="52" t="s">
        <v>16</v>
      </c>
      <c r="E139" s="52" t="s">
        <v>310</v>
      </c>
      <c r="F139" s="121" t="s">
        <v>1711</v>
      </c>
      <c r="G139" s="52" t="s">
        <v>434</v>
      </c>
      <c r="H139" s="71" t="s">
        <v>319</v>
      </c>
      <c r="I139" s="71" t="s">
        <v>435</v>
      </c>
      <c r="J139" s="122">
        <v>240000</v>
      </c>
      <c r="K139" s="71"/>
      <c r="L139" s="71"/>
      <c r="M139" s="249" t="s">
        <v>137</v>
      </c>
      <c r="N139" s="349"/>
      <c r="O139" s="329"/>
      <c r="P139" s="329"/>
      <c r="Q139" s="344" t="s">
        <v>1245</v>
      </c>
      <c r="R139" s="344" t="s">
        <v>12</v>
      </c>
      <c r="S139" s="344" t="s">
        <v>60</v>
      </c>
      <c r="T139" s="344"/>
      <c r="U139" s="344"/>
      <c r="V139" s="329"/>
      <c r="W139" s="345">
        <v>240000</v>
      </c>
      <c r="X139" s="344" t="s">
        <v>1182</v>
      </c>
      <c r="Y139" s="329"/>
      <c r="Z139" s="345">
        <v>240000</v>
      </c>
      <c r="AA139" s="329"/>
      <c r="AB139" s="329"/>
      <c r="AC139" s="329"/>
      <c r="AD139" s="345"/>
      <c r="AE139" s="342" t="s">
        <v>2596</v>
      </c>
      <c r="AF139" s="52" t="s">
        <v>2630</v>
      </c>
      <c r="AG139" s="52" t="s">
        <v>3541</v>
      </c>
      <c r="AH139" s="52" t="s">
        <v>3470</v>
      </c>
      <c r="AI139" s="52" t="s">
        <v>3467</v>
      </c>
      <c r="AJ139" s="52"/>
      <c r="AK139" s="52" t="s">
        <v>1223</v>
      </c>
      <c r="AL139" s="52" t="s">
        <v>1570</v>
      </c>
      <c r="AM139" s="52" t="s">
        <v>3553</v>
      </c>
      <c r="AN139" s="250"/>
      <c r="AO139" s="250"/>
      <c r="AP139" s="119">
        <f t="shared" si="7"/>
        <v>240000</v>
      </c>
      <c r="AQ139" s="344" t="s">
        <v>2660</v>
      </c>
      <c r="AR139" s="344" t="s">
        <v>2660</v>
      </c>
      <c r="AS139" s="71"/>
      <c r="AT139" s="71"/>
      <c r="AU139" s="71"/>
      <c r="AV139" s="250">
        <v>240000</v>
      </c>
      <c r="AW139" s="71" t="s">
        <v>2395</v>
      </c>
      <c r="AX139" s="71"/>
    </row>
    <row r="140" spans="1:50" s="123" customFormat="1" ht="90" hidden="1" x14ac:dyDescent="0.2">
      <c r="A140" s="52" t="s">
        <v>23</v>
      </c>
      <c r="B140" s="52" t="s">
        <v>277</v>
      </c>
      <c r="C140" s="52" t="s">
        <v>276</v>
      </c>
      <c r="D140" s="52" t="s">
        <v>16</v>
      </c>
      <c r="E140" s="52" t="s">
        <v>310</v>
      </c>
      <c r="F140" s="121" t="s">
        <v>1712</v>
      </c>
      <c r="G140" s="52" t="s">
        <v>436</v>
      </c>
      <c r="H140" s="71" t="s">
        <v>317</v>
      </c>
      <c r="I140" s="71" t="s">
        <v>335</v>
      </c>
      <c r="J140" s="122">
        <v>65000</v>
      </c>
      <c r="K140" s="71"/>
      <c r="L140" s="71"/>
      <c r="M140" s="249" t="s">
        <v>137</v>
      </c>
      <c r="N140" s="335"/>
      <c r="O140" s="328" t="s">
        <v>2631</v>
      </c>
      <c r="P140" s="328" t="s">
        <v>2632</v>
      </c>
      <c r="Q140" s="311" t="s">
        <v>1244</v>
      </c>
      <c r="R140" s="332" t="s">
        <v>12</v>
      </c>
      <c r="S140" s="332" t="s">
        <v>60</v>
      </c>
      <c r="T140" s="332"/>
      <c r="U140" s="332" t="s">
        <v>1252</v>
      </c>
      <c r="V140" s="328"/>
      <c r="W140" s="336">
        <v>65000</v>
      </c>
      <c r="X140" s="332" t="s">
        <v>1182</v>
      </c>
      <c r="Y140" s="328"/>
      <c r="Z140" s="336">
        <v>65000</v>
      </c>
      <c r="AA140" s="328"/>
      <c r="AB140" s="328"/>
      <c r="AC140" s="328"/>
      <c r="AD140" s="336"/>
      <c r="AE140" s="311" t="s">
        <v>3645</v>
      </c>
      <c r="AF140" s="52" t="s">
        <v>2635</v>
      </c>
      <c r="AG140" s="52" t="s">
        <v>3544</v>
      </c>
      <c r="AH140" s="52" t="s">
        <v>3476</v>
      </c>
      <c r="AI140" s="52" t="s">
        <v>2456</v>
      </c>
      <c r="AJ140" s="52"/>
      <c r="AK140" s="52" t="s">
        <v>1223</v>
      </c>
      <c r="AL140" s="52" t="s">
        <v>1570</v>
      </c>
      <c r="AM140" s="52" t="s">
        <v>3553</v>
      </c>
      <c r="AN140" s="250">
        <v>65000</v>
      </c>
      <c r="AO140" s="250"/>
      <c r="AP140" s="119">
        <f t="shared" si="7"/>
        <v>0</v>
      </c>
      <c r="AQ140" s="338">
        <v>23100</v>
      </c>
      <c r="AR140" s="332" t="s">
        <v>2660</v>
      </c>
      <c r="AS140" s="18"/>
      <c r="AT140" s="18"/>
      <c r="AU140" s="18"/>
      <c r="AV140" s="15">
        <v>65000</v>
      </c>
      <c r="AW140" s="18" t="s">
        <v>2395</v>
      </c>
      <c r="AX140" s="18"/>
    </row>
    <row r="141" spans="1:50" s="123" customFormat="1" ht="90" hidden="1" x14ac:dyDescent="0.2">
      <c r="A141" s="52" t="s">
        <v>23</v>
      </c>
      <c r="B141" s="52" t="s">
        <v>277</v>
      </c>
      <c r="C141" s="52" t="s">
        <v>276</v>
      </c>
      <c r="D141" s="52" t="s">
        <v>16</v>
      </c>
      <c r="E141" s="52" t="s">
        <v>310</v>
      </c>
      <c r="F141" s="121" t="s">
        <v>1713</v>
      </c>
      <c r="G141" s="52" t="s">
        <v>437</v>
      </c>
      <c r="H141" s="71" t="s">
        <v>270</v>
      </c>
      <c r="I141" s="71" t="s">
        <v>268</v>
      </c>
      <c r="J141" s="122">
        <v>15000</v>
      </c>
      <c r="K141" s="71"/>
      <c r="L141" s="71"/>
      <c r="M141" s="249" t="s">
        <v>137</v>
      </c>
      <c r="N141" s="335"/>
      <c r="O141" s="328" t="s">
        <v>2631</v>
      </c>
      <c r="P141" s="328" t="s">
        <v>2632</v>
      </c>
      <c r="Q141" s="311" t="s">
        <v>1244</v>
      </c>
      <c r="R141" s="332" t="s">
        <v>12</v>
      </c>
      <c r="S141" s="332" t="s">
        <v>60</v>
      </c>
      <c r="T141" s="332" t="s">
        <v>1253</v>
      </c>
      <c r="U141" s="332" t="s">
        <v>1254</v>
      </c>
      <c r="V141" s="328"/>
      <c r="W141" s="336">
        <v>15000</v>
      </c>
      <c r="X141" s="332" t="s">
        <v>1182</v>
      </c>
      <c r="Y141" s="328"/>
      <c r="Z141" s="336">
        <v>15000</v>
      </c>
      <c r="AA141" s="328"/>
      <c r="AB141" s="328"/>
      <c r="AC141" s="328"/>
      <c r="AD141" s="336"/>
      <c r="AE141" s="311" t="s">
        <v>3645</v>
      </c>
      <c r="AF141" s="52" t="s">
        <v>2635</v>
      </c>
      <c r="AG141" s="52" t="s">
        <v>3544</v>
      </c>
      <c r="AH141" s="52" t="s">
        <v>3476</v>
      </c>
      <c r="AI141" s="52" t="s">
        <v>2456</v>
      </c>
      <c r="AJ141" s="52"/>
      <c r="AK141" s="52" t="s">
        <v>1223</v>
      </c>
      <c r="AL141" s="52" t="s">
        <v>1570</v>
      </c>
      <c r="AM141" s="52" t="s">
        <v>3553</v>
      </c>
      <c r="AN141" s="250">
        <v>15000</v>
      </c>
      <c r="AO141" s="250"/>
      <c r="AP141" s="119">
        <f t="shared" si="7"/>
        <v>0</v>
      </c>
      <c r="AQ141" s="338">
        <v>23100</v>
      </c>
      <c r="AR141" s="332" t="s">
        <v>2660</v>
      </c>
      <c r="AS141" s="18"/>
      <c r="AT141" s="18"/>
      <c r="AU141" s="18"/>
      <c r="AV141" s="15">
        <v>15000</v>
      </c>
      <c r="AW141" s="18" t="s">
        <v>2395</v>
      </c>
      <c r="AX141" s="18"/>
    </row>
    <row r="142" spans="1:50" s="123" customFormat="1" ht="72" hidden="1" x14ac:dyDescent="0.2">
      <c r="A142" s="52" t="s">
        <v>23</v>
      </c>
      <c r="B142" s="52" t="s">
        <v>277</v>
      </c>
      <c r="C142" s="52" t="s">
        <v>276</v>
      </c>
      <c r="D142" s="52" t="s">
        <v>16</v>
      </c>
      <c r="E142" s="52" t="s">
        <v>310</v>
      </c>
      <c r="F142" s="121" t="s">
        <v>1714</v>
      </c>
      <c r="G142" s="52" t="s">
        <v>438</v>
      </c>
      <c r="H142" s="71" t="s">
        <v>303</v>
      </c>
      <c r="I142" s="71" t="s">
        <v>439</v>
      </c>
      <c r="J142" s="122">
        <v>40000</v>
      </c>
      <c r="K142" s="71"/>
      <c r="L142" s="71"/>
      <c r="M142" s="249" t="s">
        <v>137</v>
      </c>
      <c r="N142" s="335"/>
      <c r="O142" s="332" t="s">
        <v>2646</v>
      </c>
      <c r="P142" s="328" t="s">
        <v>2639</v>
      </c>
      <c r="Q142" s="311" t="s">
        <v>1249</v>
      </c>
      <c r="R142" s="332" t="s">
        <v>1190</v>
      </c>
      <c r="S142" s="332" t="s">
        <v>81</v>
      </c>
      <c r="T142" s="332"/>
      <c r="U142" s="332"/>
      <c r="V142" s="328" t="s">
        <v>2647</v>
      </c>
      <c r="W142" s="336">
        <v>39590</v>
      </c>
      <c r="X142" s="332" t="s">
        <v>1182</v>
      </c>
      <c r="Y142" s="328" t="s">
        <v>2648</v>
      </c>
      <c r="Z142" s="336">
        <v>39590</v>
      </c>
      <c r="AA142" s="328"/>
      <c r="AB142" s="328"/>
      <c r="AC142" s="328"/>
      <c r="AD142" s="336"/>
      <c r="AE142" s="311" t="s">
        <v>3645</v>
      </c>
      <c r="AF142" s="52" t="s">
        <v>2642</v>
      </c>
      <c r="AG142" s="52" t="s">
        <v>3544</v>
      </c>
      <c r="AH142" s="52" t="s">
        <v>3476</v>
      </c>
      <c r="AI142" s="52" t="s">
        <v>3467</v>
      </c>
      <c r="AJ142" s="52"/>
      <c r="AK142" s="52" t="s">
        <v>1223</v>
      </c>
      <c r="AL142" s="52" t="s">
        <v>1570</v>
      </c>
      <c r="AM142" s="52" t="s">
        <v>3553</v>
      </c>
      <c r="AN142" s="250"/>
      <c r="AO142" s="250"/>
      <c r="AP142" s="119">
        <f t="shared" si="7"/>
        <v>40000</v>
      </c>
      <c r="AQ142" s="338">
        <v>23096</v>
      </c>
      <c r="AR142" s="332" t="s">
        <v>2660</v>
      </c>
      <c r="AS142" s="18" t="s">
        <v>2662</v>
      </c>
      <c r="AT142" s="18" t="s">
        <v>2662</v>
      </c>
      <c r="AU142" s="18" t="s">
        <v>2662</v>
      </c>
      <c r="AV142" s="15">
        <v>39590</v>
      </c>
      <c r="AW142" s="46" t="s">
        <v>2675</v>
      </c>
      <c r="AX142" s="18"/>
    </row>
    <row r="143" spans="1:50" s="123" customFormat="1" ht="90" hidden="1" x14ac:dyDescent="0.2">
      <c r="A143" s="52" t="s">
        <v>23</v>
      </c>
      <c r="B143" s="52" t="s">
        <v>277</v>
      </c>
      <c r="C143" s="52" t="s">
        <v>276</v>
      </c>
      <c r="D143" s="52" t="s">
        <v>16</v>
      </c>
      <c r="E143" s="52" t="s">
        <v>310</v>
      </c>
      <c r="F143" s="121" t="s">
        <v>1715</v>
      </c>
      <c r="G143" s="52" t="s">
        <v>440</v>
      </c>
      <c r="H143" s="71" t="s">
        <v>387</v>
      </c>
      <c r="I143" s="71" t="s">
        <v>405</v>
      </c>
      <c r="J143" s="122">
        <v>56000</v>
      </c>
      <c r="K143" s="71"/>
      <c r="L143" s="71"/>
      <c r="M143" s="249" t="s">
        <v>137</v>
      </c>
      <c r="N143" s="335"/>
      <c r="O143" s="328" t="s">
        <v>2631</v>
      </c>
      <c r="P143" s="328" t="s">
        <v>2632</v>
      </c>
      <c r="Q143" s="311" t="s">
        <v>1244</v>
      </c>
      <c r="R143" s="332" t="s">
        <v>12</v>
      </c>
      <c r="S143" s="332" t="s">
        <v>60</v>
      </c>
      <c r="T143" s="332"/>
      <c r="U143" s="332"/>
      <c r="V143" s="328"/>
      <c r="W143" s="336">
        <v>56000</v>
      </c>
      <c r="X143" s="332" t="s">
        <v>1182</v>
      </c>
      <c r="Y143" s="328"/>
      <c r="Z143" s="336">
        <v>56000</v>
      </c>
      <c r="AA143" s="328"/>
      <c r="AB143" s="328"/>
      <c r="AC143" s="328"/>
      <c r="AD143" s="336"/>
      <c r="AE143" s="311" t="s">
        <v>3645</v>
      </c>
      <c r="AF143" s="52" t="s">
        <v>2635</v>
      </c>
      <c r="AG143" s="52" t="s">
        <v>3544</v>
      </c>
      <c r="AH143" s="52" t="s">
        <v>3476</v>
      </c>
      <c r="AI143" s="52" t="s">
        <v>2456</v>
      </c>
      <c r="AJ143" s="52"/>
      <c r="AK143" s="52" t="s">
        <v>1223</v>
      </c>
      <c r="AL143" s="52" t="s">
        <v>1570</v>
      </c>
      <c r="AM143" s="52" t="s">
        <v>3553</v>
      </c>
      <c r="AN143" s="122">
        <v>56000</v>
      </c>
      <c r="AO143" s="250"/>
      <c r="AP143" s="119">
        <f t="shared" si="7"/>
        <v>0</v>
      </c>
      <c r="AQ143" s="338">
        <v>23100</v>
      </c>
      <c r="AR143" s="332" t="s">
        <v>2660</v>
      </c>
      <c r="AS143" s="18"/>
      <c r="AT143" s="18"/>
      <c r="AU143" s="18"/>
      <c r="AV143" s="15">
        <v>56000</v>
      </c>
      <c r="AW143" s="18" t="s">
        <v>2395</v>
      </c>
      <c r="AX143" s="18"/>
    </row>
    <row r="144" spans="1:50" s="123" customFormat="1" ht="72" hidden="1" x14ac:dyDescent="0.2">
      <c r="A144" s="52" t="s">
        <v>23</v>
      </c>
      <c r="B144" s="52" t="s">
        <v>277</v>
      </c>
      <c r="C144" s="52" t="s">
        <v>276</v>
      </c>
      <c r="D144" s="52" t="s">
        <v>16</v>
      </c>
      <c r="E144" s="52" t="s">
        <v>310</v>
      </c>
      <c r="F144" s="121" t="s">
        <v>1716</v>
      </c>
      <c r="G144" s="52" t="s">
        <v>441</v>
      </c>
      <c r="H144" s="71" t="s">
        <v>270</v>
      </c>
      <c r="I144" s="71" t="s">
        <v>405</v>
      </c>
      <c r="J144" s="122">
        <v>100000</v>
      </c>
      <c r="K144" s="71"/>
      <c r="L144" s="71"/>
      <c r="M144" s="249" t="s">
        <v>137</v>
      </c>
      <c r="N144" s="335"/>
      <c r="O144" s="332"/>
      <c r="P144" s="328"/>
      <c r="Q144" s="335" t="s">
        <v>1255</v>
      </c>
      <c r="R144" s="332" t="s">
        <v>1256</v>
      </c>
      <c r="S144" s="332" t="s">
        <v>14</v>
      </c>
      <c r="T144" s="332"/>
      <c r="U144" s="332"/>
      <c r="V144" s="328"/>
      <c r="W144" s="336">
        <v>49500</v>
      </c>
      <c r="X144" s="332" t="s">
        <v>1182</v>
      </c>
      <c r="Y144" s="328"/>
      <c r="Z144" s="336">
        <v>49500</v>
      </c>
      <c r="AA144" s="328"/>
      <c r="AB144" s="328"/>
      <c r="AC144" s="328"/>
      <c r="AD144" s="336"/>
      <c r="AE144" s="311" t="s">
        <v>3655</v>
      </c>
      <c r="AF144" s="52" t="s">
        <v>1223</v>
      </c>
      <c r="AG144" s="52" t="s">
        <v>3541</v>
      </c>
      <c r="AH144" s="52" t="s">
        <v>3470</v>
      </c>
      <c r="AI144" s="52" t="s">
        <v>3467</v>
      </c>
      <c r="AJ144" s="52"/>
      <c r="AK144" s="52" t="s">
        <v>1223</v>
      </c>
      <c r="AL144" s="52" t="s">
        <v>1570</v>
      </c>
      <c r="AM144" s="52" t="s">
        <v>3553</v>
      </c>
      <c r="AN144" s="250"/>
      <c r="AO144" s="250"/>
      <c r="AP144" s="119">
        <f t="shared" si="7"/>
        <v>100000</v>
      </c>
      <c r="AQ144" s="332" t="s">
        <v>1224</v>
      </c>
      <c r="AR144" s="332" t="s">
        <v>2660</v>
      </c>
      <c r="AS144" s="18"/>
      <c r="AT144" s="18"/>
      <c r="AU144" s="18"/>
      <c r="AV144" s="15">
        <v>49500</v>
      </c>
      <c r="AW144" s="46" t="s">
        <v>3671</v>
      </c>
      <c r="AX144" s="18"/>
    </row>
    <row r="145" spans="1:50" s="123" customFormat="1" ht="72" hidden="1" x14ac:dyDescent="0.2">
      <c r="A145" s="52" t="s">
        <v>23</v>
      </c>
      <c r="B145" s="52" t="s">
        <v>277</v>
      </c>
      <c r="C145" s="52" t="s">
        <v>276</v>
      </c>
      <c r="D145" s="52" t="s">
        <v>28</v>
      </c>
      <c r="E145" s="52" t="s">
        <v>310</v>
      </c>
      <c r="F145" s="121" t="s">
        <v>1717</v>
      </c>
      <c r="G145" s="52" t="s">
        <v>442</v>
      </c>
      <c r="H145" s="71" t="s">
        <v>270</v>
      </c>
      <c r="I145" s="71" t="s">
        <v>274</v>
      </c>
      <c r="J145" s="122">
        <v>1200000</v>
      </c>
      <c r="K145" s="249" t="s">
        <v>137</v>
      </c>
      <c r="L145" s="71"/>
      <c r="M145" s="71"/>
      <c r="N145" s="349"/>
      <c r="O145" s="329"/>
      <c r="P145" s="329"/>
      <c r="Q145" s="349"/>
      <c r="R145" s="344"/>
      <c r="S145" s="344"/>
      <c r="T145" s="344"/>
      <c r="U145" s="344"/>
      <c r="V145" s="329"/>
      <c r="W145" s="345"/>
      <c r="X145" s="344" t="s">
        <v>1182</v>
      </c>
      <c r="Y145" s="329"/>
      <c r="Z145" s="345"/>
      <c r="AA145" s="329"/>
      <c r="AB145" s="329"/>
      <c r="AC145" s="329"/>
      <c r="AD145" s="345"/>
      <c r="AE145" s="342" t="s">
        <v>3656</v>
      </c>
      <c r="AF145" s="52" t="s">
        <v>2649</v>
      </c>
      <c r="AG145" s="52" t="s">
        <v>3537</v>
      </c>
      <c r="AH145" s="52" t="s">
        <v>3451</v>
      </c>
      <c r="AI145" s="52" t="s">
        <v>3467</v>
      </c>
      <c r="AJ145" s="52"/>
      <c r="AK145" s="52" t="s">
        <v>1257</v>
      </c>
      <c r="AL145" s="52" t="s">
        <v>1569</v>
      </c>
      <c r="AM145" s="52" t="s">
        <v>3553</v>
      </c>
      <c r="AN145" s="250"/>
      <c r="AO145" s="250"/>
      <c r="AP145" s="119">
        <f t="shared" si="7"/>
        <v>1200000</v>
      </c>
      <c r="AQ145" s="344" t="s">
        <v>1224</v>
      </c>
      <c r="AR145" s="344" t="s">
        <v>2660</v>
      </c>
      <c r="AS145" s="71"/>
      <c r="AT145" s="71"/>
      <c r="AU145" s="71"/>
      <c r="AV145" s="250"/>
      <c r="AW145" s="71"/>
      <c r="AX145" s="71"/>
    </row>
    <row r="146" spans="1:50" s="123" customFormat="1" ht="90" hidden="1" x14ac:dyDescent="0.2">
      <c r="A146" s="52" t="s">
        <v>23</v>
      </c>
      <c r="B146" s="52" t="s">
        <v>277</v>
      </c>
      <c r="C146" s="52" t="s">
        <v>276</v>
      </c>
      <c r="D146" s="52" t="s">
        <v>28</v>
      </c>
      <c r="E146" s="52" t="s">
        <v>310</v>
      </c>
      <c r="F146" s="121" t="s">
        <v>1718</v>
      </c>
      <c r="G146" s="52" t="s">
        <v>443</v>
      </c>
      <c r="H146" s="71" t="s">
        <v>270</v>
      </c>
      <c r="I146" s="71" t="s">
        <v>271</v>
      </c>
      <c r="J146" s="122">
        <v>18000</v>
      </c>
      <c r="K146" s="71"/>
      <c r="L146" s="71"/>
      <c r="M146" s="249" t="s">
        <v>137</v>
      </c>
      <c r="N146" s="335"/>
      <c r="O146" s="328" t="s">
        <v>2650</v>
      </c>
      <c r="P146" s="328" t="s">
        <v>2603</v>
      </c>
      <c r="Q146" s="311" t="s">
        <v>1244</v>
      </c>
      <c r="R146" s="332" t="s">
        <v>12</v>
      </c>
      <c r="S146" s="332" t="s">
        <v>60</v>
      </c>
      <c r="T146" s="332" t="s">
        <v>1258</v>
      </c>
      <c r="U146" s="332" t="s">
        <v>1259</v>
      </c>
      <c r="V146" s="328" t="s">
        <v>2604</v>
      </c>
      <c r="W146" s="336">
        <v>18000</v>
      </c>
      <c r="X146" s="332" t="s">
        <v>1182</v>
      </c>
      <c r="Y146" s="328" t="s">
        <v>2605</v>
      </c>
      <c r="Z146" s="336">
        <v>18000</v>
      </c>
      <c r="AA146" s="328" t="s">
        <v>2651</v>
      </c>
      <c r="AB146" s="328" t="s">
        <v>2627</v>
      </c>
      <c r="AC146" s="328" t="s">
        <v>2627</v>
      </c>
      <c r="AD146" s="336">
        <v>18000</v>
      </c>
      <c r="AE146" s="311" t="s">
        <v>3644</v>
      </c>
      <c r="AF146" s="52" t="s">
        <v>2613</v>
      </c>
      <c r="AG146" s="52" t="s">
        <v>3544</v>
      </c>
      <c r="AH146" s="52" t="s">
        <v>3475</v>
      </c>
      <c r="AI146" s="52" t="s">
        <v>2457</v>
      </c>
      <c r="AJ146" s="52"/>
      <c r="AK146" s="52" t="s">
        <v>1223</v>
      </c>
      <c r="AL146" s="52" t="s">
        <v>1570</v>
      </c>
      <c r="AM146" s="52" t="s">
        <v>3553</v>
      </c>
      <c r="AN146" s="250"/>
      <c r="AO146" s="250">
        <v>18000</v>
      </c>
      <c r="AP146" s="119">
        <f t="shared" si="7"/>
        <v>0</v>
      </c>
      <c r="AQ146" s="338"/>
      <c r="AR146" s="332"/>
      <c r="AS146" s="18"/>
      <c r="AT146" s="18"/>
      <c r="AU146" s="18"/>
      <c r="AV146" s="15">
        <v>18000</v>
      </c>
      <c r="AW146" s="18" t="s">
        <v>2395</v>
      </c>
      <c r="AX146" s="18"/>
    </row>
    <row r="147" spans="1:50" s="123" customFormat="1" ht="72" hidden="1" x14ac:dyDescent="0.2">
      <c r="A147" s="52" t="s">
        <v>23</v>
      </c>
      <c r="B147" s="52" t="s">
        <v>277</v>
      </c>
      <c r="C147" s="52" t="s">
        <v>276</v>
      </c>
      <c r="D147" s="52" t="s">
        <v>22</v>
      </c>
      <c r="E147" s="52" t="s">
        <v>349</v>
      </c>
      <c r="F147" s="121" t="s">
        <v>1719</v>
      </c>
      <c r="G147" s="52" t="s">
        <v>444</v>
      </c>
      <c r="H147" s="71" t="s">
        <v>270</v>
      </c>
      <c r="I147" s="71" t="s">
        <v>275</v>
      </c>
      <c r="J147" s="122">
        <v>4200000</v>
      </c>
      <c r="K147" s="249" t="s">
        <v>137</v>
      </c>
      <c r="L147" s="71"/>
      <c r="M147" s="71"/>
      <c r="N147" s="335"/>
      <c r="O147" s="341">
        <v>242217</v>
      </c>
      <c r="P147" s="328" t="s">
        <v>3657</v>
      </c>
      <c r="Q147" s="311" t="s">
        <v>3658</v>
      </c>
      <c r="R147" s="332" t="s">
        <v>1190</v>
      </c>
      <c r="S147" s="332" t="s">
        <v>14</v>
      </c>
      <c r="T147" s="332"/>
      <c r="U147" s="332"/>
      <c r="V147" s="328" t="s">
        <v>3659</v>
      </c>
      <c r="W147" s="336">
        <v>4155900</v>
      </c>
      <c r="X147" s="332" t="s">
        <v>1182</v>
      </c>
      <c r="Y147" s="328" t="s">
        <v>3660</v>
      </c>
      <c r="Z147" s="336">
        <v>4155900</v>
      </c>
      <c r="AA147" s="328" t="s">
        <v>3661</v>
      </c>
      <c r="AB147" s="328"/>
      <c r="AC147" s="328"/>
      <c r="AD147" s="336">
        <v>4155900</v>
      </c>
      <c r="AE147" s="311" t="s">
        <v>3645</v>
      </c>
      <c r="AF147" s="52" t="s">
        <v>2630</v>
      </c>
      <c r="AG147" s="52" t="s">
        <v>3541</v>
      </c>
      <c r="AH147" s="52" t="s">
        <v>3470</v>
      </c>
      <c r="AI147" s="52" t="s">
        <v>2456</v>
      </c>
      <c r="AJ147" s="52"/>
      <c r="AK147" s="52" t="s">
        <v>1257</v>
      </c>
      <c r="AL147" s="52" t="s">
        <v>1569</v>
      </c>
      <c r="AM147" s="52" t="s">
        <v>3553</v>
      </c>
      <c r="AN147" s="250">
        <v>4155900</v>
      </c>
      <c r="AO147" s="250"/>
      <c r="AP147" s="119">
        <f t="shared" si="7"/>
        <v>44100</v>
      </c>
      <c r="AQ147" s="338">
        <v>23108</v>
      </c>
      <c r="AR147" s="332"/>
      <c r="AS147" s="18"/>
      <c r="AT147" s="18"/>
      <c r="AU147" s="18"/>
      <c r="AV147" s="15">
        <v>4155900</v>
      </c>
      <c r="AW147" s="46" t="s">
        <v>3672</v>
      </c>
      <c r="AX147" s="18"/>
    </row>
    <row r="148" spans="1:50" s="123" customFormat="1" ht="90" hidden="1" x14ac:dyDescent="0.2">
      <c r="A148" s="52" t="s">
        <v>23</v>
      </c>
      <c r="B148" s="52" t="s">
        <v>277</v>
      </c>
      <c r="C148" s="52" t="s">
        <v>276</v>
      </c>
      <c r="D148" s="52" t="s">
        <v>10</v>
      </c>
      <c r="E148" s="52" t="s">
        <v>311</v>
      </c>
      <c r="F148" s="121" t="s">
        <v>1720</v>
      </c>
      <c r="G148" s="52" t="s">
        <v>445</v>
      </c>
      <c r="H148" s="71" t="s">
        <v>446</v>
      </c>
      <c r="I148" s="71" t="s">
        <v>271</v>
      </c>
      <c r="J148" s="122">
        <v>2700000</v>
      </c>
      <c r="K148" s="249" t="s">
        <v>137</v>
      </c>
      <c r="L148" s="71"/>
      <c r="M148" s="71"/>
      <c r="N148" s="335"/>
      <c r="O148" s="328"/>
      <c r="P148" s="328"/>
      <c r="Q148" s="311"/>
      <c r="R148" s="332"/>
      <c r="S148" s="332"/>
      <c r="T148" s="332"/>
      <c r="U148" s="332"/>
      <c r="V148" s="328"/>
      <c r="W148" s="336"/>
      <c r="X148" s="332" t="s">
        <v>1182</v>
      </c>
      <c r="Y148" s="328"/>
      <c r="Z148" s="336"/>
      <c r="AA148" s="328"/>
      <c r="AB148" s="328"/>
      <c r="AC148" s="328"/>
      <c r="AD148" s="336"/>
      <c r="AE148" s="311" t="s">
        <v>3662</v>
      </c>
      <c r="AF148" s="52" t="s">
        <v>2630</v>
      </c>
      <c r="AG148" s="52" t="s">
        <v>3541</v>
      </c>
      <c r="AH148" s="52" t="s">
        <v>3470</v>
      </c>
      <c r="AI148" s="52" t="s">
        <v>3467</v>
      </c>
      <c r="AJ148" s="52"/>
      <c r="AK148" s="52" t="s">
        <v>1260</v>
      </c>
      <c r="AL148" s="52" t="s">
        <v>1571</v>
      </c>
      <c r="AM148" s="52" t="s">
        <v>3553</v>
      </c>
      <c r="AN148" s="250"/>
      <c r="AO148" s="250"/>
      <c r="AP148" s="119">
        <f t="shared" si="7"/>
        <v>2700000</v>
      </c>
      <c r="AQ148" s="332" t="s">
        <v>2660</v>
      </c>
      <c r="AR148" s="332" t="s">
        <v>2660</v>
      </c>
      <c r="AS148" s="18"/>
      <c r="AT148" s="18"/>
      <c r="AU148" s="18"/>
      <c r="AV148" s="18"/>
      <c r="AW148" s="18"/>
      <c r="AX148" s="18"/>
    </row>
    <row r="149" spans="1:50" s="123" customFormat="1" ht="72" hidden="1" x14ac:dyDescent="0.2">
      <c r="A149" s="52" t="s">
        <v>23</v>
      </c>
      <c r="B149" s="52" t="s">
        <v>277</v>
      </c>
      <c r="C149" s="52" t="s">
        <v>276</v>
      </c>
      <c r="D149" s="52" t="s">
        <v>10</v>
      </c>
      <c r="E149" s="52" t="s">
        <v>311</v>
      </c>
      <c r="F149" s="121" t="s">
        <v>1721</v>
      </c>
      <c r="G149" s="52" t="s">
        <v>447</v>
      </c>
      <c r="H149" s="71" t="s">
        <v>303</v>
      </c>
      <c r="I149" s="71" t="s">
        <v>271</v>
      </c>
      <c r="J149" s="122">
        <v>300000</v>
      </c>
      <c r="K149" s="249" t="s">
        <v>137</v>
      </c>
      <c r="L149" s="71"/>
      <c r="M149" s="71"/>
      <c r="N149" s="335"/>
      <c r="O149" s="328"/>
      <c r="P149" s="328"/>
      <c r="Q149" s="311"/>
      <c r="R149" s="332"/>
      <c r="S149" s="332"/>
      <c r="T149" s="332"/>
      <c r="U149" s="332"/>
      <c r="V149" s="328"/>
      <c r="W149" s="336"/>
      <c r="X149" s="332" t="s">
        <v>1182</v>
      </c>
      <c r="Y149" s="328"/>
      <c r="Z149" s="336"/>
      <c r="AA149" s="328"/>
      <c r="AB149" s="328"/>
      <c r="AC149" s="328"/>
      <c r="AD149" s="336"/>
      <c r="AE149" s="311" t="s">
        <v>3662</v>
      </c>
      <c r="AF149" s="52" t="s">
        <v>2630</v>
      </c>
      <c r="AG149" s="52" t="s">
        <v>3541</v>
      </c>
      <c r="AH149" s="52" t="s">
        <v>3470</v>
      </c>
      <c r="AI149" s="52" t="s">
        <v>3467</v>
      </c>
      <c r="AJ149" s="52"/>
      <c r="AK149" s="52" t="s">
        <v>1260</v>
      </c>
      <c r="AL149" s="52" t="s">
        <v>1571</v>
      </c>
      <c r="AM149" s="52" t="s">
        <v>3553</v>
      </c>
      <c r="AN149" s="250"/>
      <c r="AO149" s="250"/>
      <c r="AP149" s="119">
        <f t="shared" si="7"/>
        <v>300000</v>
      </c>
      <c r="AQ149" s="332" t="s">
        <v>2660</v>
      </c>
      <c r="AR149" s="332" t="s">
        <v>2660</v>
      </c>
      <c r="AS149" s="18"/>
      <c r="AT149" s="18"/>
      <c r="AU149" s="18"/>
      <c r="AV149" s="18"/>
      <c r="AW149" s="18"/>
      <c r="AX149" s="18"/>
    </row>
    <row r="150" spans="1:50" s="123" customFormat="1" ht="72" hidden="1" x14ac:dyDescent="0.2">
      <c r="A150" s="52" t="s">
        <v>23</v>
      </c>
      <c r="B150" s="52" t="s">
        <v>277</v>
      </c>
      <c r="C150" s="52" t="s">
        <v>276</v>
      </c>
      <c r="D150" s="52" t="s">
        <v>10</v>
      </c>
      <c r="E150" s="52" t="s">
        <v>311</v>
      </c>
      <c r="F150" s="121" t="s">
        <v>1722</v>
      </c>
      <c r="G150" s="52" t="s">
        <v>448</v>
      </c>
      <c r="H150" s="71" t="s">
        <v>270</v>
      </c>
      <c r="I150" s="71" t="s">
        <v>271</v>
      </c>
      <c r="J150" s="122">
        <v>75000</v>
      </c>
      <c r="K150" s="249" t="s">
        <v>137</v>
      </c>
      <c r="L150" s="71"/>
      <c r="M150" s="71"/>
      <c r="N150" s="335"/>
      <c r="O150" s="328"/>
      <c r="P150" s="328"/>
      <c r="Q150" s="311"/>
      <c r="R150" s="332"/>
      <c r="S150" s="332"/>
      <c r="T150" s="332"/>
      <c r="U150" s="332"/>
      <c r="V150" s="328"/>
      <c r="W150" s="336"/>
      <c r="X150" s="332" t="s">
        <v>1182</v>
      </c>
      <c r="Y150" s="328"/>
      <c r="Z150" s="336"/>
      <c r="AA150" s="328"/>
      <c r="AB150" s="328"/>
      <c r="AC150" s="328"/>
      <c r="AD150" s="336"/>
      <c r="AE150" s="311" t="s">
        <v>3662</v>
      </c>
      <c r="AF150" s="52" t="s">
        <v>2630</v>
      </c>
      <c r="AG150" s="52" t="s">
        <v>3541</v>
      </c>
      <c r="AH150" s="52" t="s">
        <v>3470</v>
      </c>
      <c r="AI150" s="52" t="s">
        <v>3467</v>
      </c>
      <c r="AJ150" s="52"/>
      <c r="AK150" s="52" t="s">
        <v>1260</v>
      </c>
      <c r="AL150" s="52" t="s">
        <v>1571</v>
      </c>
      <c r="AM150" s="52" t="s">
        <v>3553</v>
      </c>
      <c r="AN150" s="250"/>
      <c r="AO150" s="250"/>
      <c r="AP150" s="119">
        <f t="shared" si="7"/>
        <v>75000</v>
      </c>
      <c r="AQ150" s="332" t="s">
        <v>2660</v>
      </c>
      <c r="AR150" s="332" t="s">
        <v>2660</v>
      </c>
      <c r="AS150" s="18"/>
      <c r="AT150" s="18"/>
      <c r="AU150" s="18"/>
      <c r="AV150" s="18"/>
      <c r="AW150" s="18"/>
      <c r="AX150" s="18"/>
    </row>
    <row r="151" spans="1:50" s="123" customFormat="1" ht="72" hidden="1" x14ac:dyDescent="0.2">
      <c r="A151" s="52" t="s">
        <v>23</v>
      </c>
      <c r="B151" s="52" t="s">
        <v>277</v>
      </c>
      <c r="C151" s="52" t="s">
        <v>276</v>
      </c>
      <c r="D151" s="52" t="s">
        <v>10</v>
      </c>
      <c r="E151" s="52" t="s">
        <v>311</v>
      </c>
      <c r="F151" s="121" t="s">
        <v>1723</v>
      </c>
      <c r="G151" s="52" t="s">
        <v>449</v>
      </c>
      <c r="H151" s="71" t="s">
        <v>450</v>
      </c>
      <c r="I151" s="71" t="s">
        <v>271</v>
      </c>
      <c r="J151" s="122">
        <v>137500</v>
      </c>
      <c r="K151" s="249" t="s">
        <v>137</v>
      </c>
      <c r="L151" s="71"/>
      <c r="M151" s="71"/>
      <c r="N151" s="335"/>
      <c r="O151" s="328"/>
      <c r="P151" s="328"/>
      <c r="Q151" s="311"/>
      <c r="R151" s="332"/>
      <c r="S151" s="332"/>
      <c r="T151" s="332"/>
      <c r="U151" s="332"/>
      <c r="V151" s="328"/>
      <c r="W151" s="346"/>
      <c r="X151" s="332" t="s">
        <v>1182</v>
      </c>
      <c r="Y151" s="328"/>
      <c r="Z151" s="346"/>
      <c r="AA151" s="328"/>
      <c r="AB151" s="328"/>
      <c r="AC151" s="328"/>
      <c r="AD151" s="346"/>
      <c r="AE151" s="311" t="s">
        <v>3662</v>
      </c>
      <c r="AF151" s="52" t="s">
        <v>2630</v>
      </c>
      <c r="AG151" s="52" t="s">
        <v>3541</v>
      </c>
      <c r="AH151" s="52" t="s">
        <v>3470</v>
      </c>
      <c r="AI151" s="52" t="s">
        <v>3467</v>
      </c>
      <c r="AJ151" s="52"/>
      <c r="AK151" s="52" t="s">
        <v>1260</v>
      </c>
      <c r="AL151" s="52" t="s">
        <v>1571</v>
      </c>
      <c r="AM151" s="52" t="s">
        <v>3553</v>
      </c>
      <c r="AN151" s="250"/>
      <c r="AO151" s="250"/>
      <c r="AP151" s="119">
        <f t="shared" si="7"/>
        <v>137500</v>
      </c>
      <c r="AQ151" s="332" t="s">
        <v>2660</v>
      </c>
      <c r="AR151" s="332" t="s">
        <v>2660</v>
      </c>
      <c r="AS151" s="18"/>
      <c r="AT151" s="18"/>
      <c r="AU151" s="18"/>
      <c r="AV151" s="18"/>
      <c r="AW151" s="18"/>
      <c r="AX151" s="18"/>
    </row>
    <row r="152" spans="1:50" s="123" customFormat="1" ht="108" hidden="1" x14ac:dyDescent="0.2">
      <c r="A152" s="52" t="s">
        <v>23</v>
      </c>
      <c r="B152" s="52" t="s">
        <v>277</v>
      </c>
      <c r="C152" s="52" t="s">
        <v>276</v>
      </c>
      <c r="D152" s="52" t="s">
        <v>10</v>
      </c>
      <c r="E152" s="52" t="s">
        <v>311</v>
      </c>
      <c r="F152" s="121" t="s">
        <v>1724</v>
      </c>
      <c r="G152" s="52" t="s">
        <v>451</v>
      </c>
      <c r="H152" s="71" t="s">
        <v>450</v>
      </c>
      <c r="I152" s="71" t="s">
        <v>271</v>
      </c>
      <c r="J152" s="122">
        <v>209000</v>
      </c>
      <c r="K152" s="249" t="s">
        <v>137</v>
      </c>
      <c r="L152" s="71"/>
      <c r="M152" s="71"/>
      <c r="N152" s="335"/>
      <c r="O152" s="328"/>
      <c r="P152" s="328"/>
      <c r="Q152" s="311"/>
      <c r="R152" s="332"/>
      <c r="S152" s="332"/>
      <c r="T152" s="332"/>
      <c r="U152" s="332"/>
      <c r="V152" s="328"/>
      <c r="W152" s="336"/>
      <c r="X152" s="332" t="s">
        <v>1182</v>
      </c>
      <c r="Y152" s="328"/>
      <c r="Z152" s="336"/>
      <c r="AA152" s="328"/>
      <c r="AB152" s="328"/>
      <c r="AC152" s="328"/>
      <c r="AD152" s="336"/>
      <c r="AE152" s="311" t="s">
        <v>3662</v>
      </c>
      <c r="AF152" s="52" t="s">
        <v>2630</v>
      </c>
      <c r="AG152" s="52" t="s">
        <v>3541</v>
      </c>
      <c r="AH152" s="52" t="s">
        <v>3470</v>
      </c>
      <c r="AI152" s="52" t="s">
        <v>3467</v>
      </c>
      <c r="AJ152" s="52"/>
      <c r="AK152" s="52" t="s">
        <v>1260</v>
      </c>
      <c r="AL152" s="52" t="s">
        <v>1571</v>
      </c>
      <c r="AM152" s="52" t="s">
        <v>3553</v>
      </c>
      <c r="AN152" s="250"/>
      <c r="AO152" s="250"/>
      <c r="AP152" s="119">
        <f t="shared" si="7"/>
        <v>209000</v>
      </c>
      <c r="AQ152" s="332" t="s">
        <v>2660</v>
      </c>
      <c r="AR152" s="332" t="s">
        <v>2660</v>
      </c>
      <c r="AS152" s="18"/>
      <c r="AT152" s="18"/>
      <c r="AU152" s="18"/>
      <c r="AV152" s="18"/>
      <c r="AW152" s="18"/>
      <c r="AX152" s="18"/>
    </row>
    <row r="153" spans="1:50" s="123" customFormat="1" ht="72" hidden="1" x14ac:dyDescent="0.2">
      <c r="A153" s="52" t="s">
        <v>23</v>
      </c>
      <c r="B153" s="52" t="s">
        <v>277</v>
      </c>
      <c r="C153" s="52" t="s">
        <v>276</v>
      </c>
      <c r="D153" s="52" t="s">
        <v>10</v>
      </c>
      <c r="E153" s="52" t="s">
        <v>311</v>
      </c>
      <c r="F153" s="121" t="s">
        <v>1725</v>
      </c>
      <c r="G153" s="52" t="s">
        <v>452</v>
      </c>
      <c r="H153" s="71" t="s">
        <v>270</v>
      </c>
      <c r="I153" s="71" t="s">
        <v>300</v>
      </c>
      <c r="J153" s="122">
        <v>500000</v>
      </c>
      <c r="K153" s="71"/>
      <c r="L153" s="71"/>
      <c r="M153" s="249" t="s">
        <v>137</v>
      </c>
      <c r="N153" s="121"/>
      <c r="O153" s="131" t="s">
        <v>2652</v>
      </c>
      <c r="P153" s="131" t="s">
        <v>2621</v>
      </c>
      <c r="Q153" s="52" t="s">
        <v>1243</v>
      </c>
      <c r="R153" s="71" t="s">
        <v>1190</v>
      </c>
      <c r="S153" s="71" t="s">
        <v>89</v>
      </c>
      <c r="T153" s="71"/>
      <c r="U153" s="71"/>
      <c r="V153" s="131" t="s">
        <v>2622</v>
      </c>
      <c r="W153" s="122">
        <v>499476</v>
      </c>
      <c r="X153" s="71" t="s">
        <v>1182</v>
      </c>
      <c r="Y153" s="131" t="s">
        <v>2623</v>
      </c>
      <c r="Z153" s="122">
        <v>499476</v>
      </c>
      <c r="AA153" s="328" t="s">
        <v>3663</v>
      </c>
      <c r="AB153" s="328" t="s">
        <v>3664</v>
      </c>
      <c r="AC153" s="328" t="s">
        <v>3664</v>
      </c>
      <c r="AD153" s="336">
        <v>499476</v>
      </c>
      <c r="AE153" s="311" t="s">
        <v>3644</v>
      </c>
      <c r="AF153" s="52" t="s">
        <v>2653</v>
      </c>
      <c r="AG153" s="52" t="s">
        <v>3544</v>
      </c>
      <c r="AH153" s="52" t="s">
        <v>3476</v>
      </c>
      <c r="AI153" s="52" t="s">
        <v>2456</v>
      </c>
      <c r="AJ153" s="52"/>
      <c r="AK153" s="52" t="s">
        <v>1223</v>
      </c>
      <c r="AL153" s="52" t="s">
        <v>1570</v>
      </c>
      <c r="AM153" s="52" t="s">
        <v>3553</v>
      </c>
      <c r="AN153" s="250">
        <v>499476</v>
      </c>
      <c r="AO153" s="250"/>
      <c r="AP153" s="119">
        <f t="shared" si="7"/>
        <v>524</v>
      </c>
      <c r="AQ153" s="338">
        <v>23093</v>
      </c>
      <c r="AR153" s="332"/>
      <c r="AS153" s="18"/>
      <c r="AT153" s="18"/>
      <c r="AU153" s="18"/>
      <c r="AV153" s="15">
        <v>499476</v>
      </c>
      <c r="AW153" s="46" t="s">
        <v>3673</v>
      </c>
      <c r="AX153" s="18"/>
    </row>
    <row r="154" spans="1:50" s="123" customFormat="1" ht="72" hidden="1" x14ac:dyDescent="0.2">
      <c r="A154" s="52" t="s">
        <v>23</v>
      </c>
      <c r="B154" s="52" t="s">
        <v>277</v>
      </c>
      <c r="C154" s="52" t="s">
        <v>276</v>
      </c>
      <c r="D154" s="52" t="s">
        <v>10</v>
      </c>
      <c r="E154" s="52" t="s">
        <v>311</v>
      </c>
      <c r="F154" s="121" t="s">
        <v>1726</v>
      </c>
      <c r="G154" s="52" t="s">
        <v>453</v>
      </c>
      <c r="H154" s="71" t="s">
        <v>270</v>
      </c>
      <c r="I154" s="71" t="s">
        <v>300</v>
      </c>
      <c r="J154" s="122">
        <v>500000</v>
      </c>
      <c r="K154" s="71"/>
      <c r="L154" s="71"/>
      <c r="M154" s="249" t="s">
        <v>137</v>
      </c>
      <c r="N154" s="121"/>
      <c r="O154" s="131" t="s">
        <v>2654</v>
      </c>
      <c r="P154" s="131" t="s">
        <v>2621</v>
      </c>
      <c r="Q154" s="52" t="s">
        <v>1243</v>
      </c>
      <c r="R154" s="71" t="s">
        <v>1190</v>
      </c>
      <c r="S154" s="71" t="s">
        <v>89</v>
      </c>
      <c r="T154" s="71"/>
      <c r="U154" s="71"/>
      <c r="V154" s="131" t="s">
        <v>2622</v>
      </c>
      <c r="W154" s="122">
        <v>497550</v>
      </c>
      <c r="X154" s="71" t="s">
        <v>1182</v>
      </c>
      <c r="Y154" s="131" t="s">
        <v>2623</v>
      </c>
      <c r="Z154" s="122">
        <v>497550</v>
      </c>
      <c r="AA154" s="328" t="s">
        <v>3665</v>
      </c>
      <c r="AB154" s="328" t="s">
        <v>3664</v>
      </c>
      <c r="AC154" s="328" t="s">
        <v>3664</v>
      </c>
      <c r="AD154" s="336">
        <v>497550</v>
      </c>
      <c r="AE154" s="311" t="s">
        <v>3644</v>
      </c>
      <c r="AF154" s="52" t="s">
        <v>2653</v>
      </c>
      <c r="AG154" s="52" t="s">
        <v>3544</v>
      </c>
      <c r="AH154" s="52" t="s">
        <v>3476</v>
      </c>
      <c r="AI154" s="52" t="s">
        <v>2456</v>
      </c>
      <c r="AJ154" s="52"/>
      <c r="AK154" s="52" t="s">
        <v>1223</v>
      </c>
      <c r="AL154" s="52" t="s">
        <v>1570</v>
      </c>
      <c r="AM154" s="52" t="s">
        <v>3553</v>
      </c>
      <c r="AN154" s="250">
        <v>497550</v>
      </c>
      <c r="AO154" s="250"/>
      <c r="AP154" s="119">
        <f t="shared" si="7"/>
        <v>2450</v>
      </c>
      <c r="AQ154" s="338">
        <v>23093</v>
      </c>
      <c r="AR154" s="332"/>
      <c r="AS154" s="18"/>
      <c r="AT154" s="18"/>
      <c r="AU154" s="18"/>
      <c r="AV154" s="15">
        <v>497550</v>
      </c>
      <c r="AW154" s="350" t="s">
        <v>3674</v>
      </c>
      <c r="AX154" s="18"/>
    </row>
    <row r="155" spans="1:50" s="123" customFormat="1" ht="72" x14ac:dyDescent="0.2">
      <c r="A155" s="52" t="s">
        <v>23</v>
      </c>
      <c r="B155" s="52" t="s">
        <v>277</v>
      </c>
      <c r="C155" s="52" t="s">
        <v>17</v>
      </c>
      <c r="D155" s="52" t="s">
        <v>34</v>
      </c>
      <c r="E155" s="52" t="s">
        <v>310</v>
      </c>
      <c r="F155" s="121" t="s">
        <v>1727</v>
      </c>
      <c r="G155" s="52" t="s">
        <v>1156</v>
      </c>
      <c r="H155" s="71" t="s">
        <v>270</v>
      </c>
      <c r="I155" s="71" t="s">
        <v>1119</v>
      </c>
      <c r="J155" s="122">
        <v>7403000</v>
      </c>
      <c r="K155" s="249" t="s">
        <v>137</v>
      </c>
      <c r="L155" s="71"/>
      <c r="M155" s="71"/>
      <c r="N155" s="121"/>
      <c r="O155" s="131" t="s">
        <v>2601</v>
      </c>
      <c r="P155" s="131" t="s">
        <v>2655</v>
      </c>
      <c r="Q155" s="52" t="s">
        <v>2656</v>
      </c>
      <c r="R155" s="71" t="s">
        <v>1190</v>
      </c>
      <c r="S155" s="71" t="s">
        <v>60</v>
      </c>
      <c r="T155" s="71"/>
      <c r="U155" s="71"/>
      <c r="V155" s="131" t="s">
        <v>2657</v>
      </c>
      <c r="W155" s="122">
        <v>6979863.6399999997</v>
      </c>
      <c r="X155" s="244" t="s">
        <v>1261</v>
      </c>
      <c r="Y155" s="252" t="s">
        <v>3981</v>
      </c>
      <c r="Z155" s="122">
        <v>6979863.6399999997</v>
      </c>
      <c r="AA155" s="36" t="s">
        <v>3666</v>
      </c>
      <c r="AB155" s="36"/>
      <c r="AC155" s="17">
        <v>497550</v>
      </c>
      <c r="AD155" s="118">
        <v>6979863.6399999997</v>
      </c>
      <c r="AE155" s="19" t="s">
        <v>3667</v>
      </c>
      <c r="AF155" s="54" t="s">
        <v>2659</v>
      </c>
      <c r="AG155" s="54" t="s">
        <v>3541</v>
      </c>
      <c r="AH155" s="52" t="s">
        <v>3470</v>
      </c>
      <c r="AI155" s="52" t="s">
        <v>2456</v>
      </c>
      <c r="AJ155" s="52"/>
      <c r="AK155" s="52" t="s">
        <v>1262</v>
      </c>
      <c r="AL155" s="52" t="s">
        <v>1571</v>
      </c>
      <c r="AM155" s="52" t="s">
        <v>3553</v>
      </c>
      <c r="AN155" s="250">
        <v>6979863.6399999997</v>
      </c>
      <c r="AO155" s="250"/>
      <c r="AP155" s="119">
        <f t="shared" si="7"/>
        <v>423136.36000000034</v>
      </c>
      <c r="AQ155" s="338">
        <v>23103</v>
      </c>
      <c r="AR155" s="332"/>
      <c r="AS155" s="18"/>
      <c r="AT155" s="18"/>
      <c r="AU155" s="18"/>
      <c r="AV155" s="15">
        <v>6979863.6399999997</v>
      </c>
      <c r="AW155" s="351">
        <v>423136.36</v>
      </c>
      <c r="AX155" s="18"/>
    </row>
    <row r="156" spans="1:50" s="123" customFormat="1" ht="72" hidden="1" x14ac:dyDescent="0.2">
      <c r="A156" s="52" t="s">
        <v>41</v>
      </c>
      <c r="B156" s="52" t="s">
        <v>277</v>
      </c>
      <c r="C156" s="52" t="s">
        <v>276</v>
      </c>
      <c r="D156" s="52" t="s">
        <v>11</v>
      </c>
      <c r="E156" s="52" t="s">
        <v>454</v>
      </c>
      <c r="F156" s="121" t="s">
        <v>1728</v>
      </c>
      <c r="G156" s="52" t="s">
        <v>455</v>
      </c>
      <c r="H156" s="71" t="s">
        <v>267</v>
      </c>
      <c r="I156" s="71" t="s">
        <v>435</v>
      </c>
      <c r="J156" s="122">
        <v>41700</v>
      </c>
      <c r="K156" s="71"/>
      <c r="L156" s="71"/>
      <c r="M156" s="249" t="s">
        <v>137</v>
      </c>
      <c r="N156" s="28"/>
      <c r="O156" s="332" t="s">
        <v>2676</v>
      </c>
      <c r="P156" s="328" t="s">
        <v>2677</v>
      </c>
      <c r="Q156" s="311" t="s">
        <v>2419</v>
      </c>
      <c r="R156" s="332" t="s">
        <v>39</v>
      </c>
      <c r="S156" s="332" t="s">
        <v>60</v>
      </c>
      <c r="T156" s="332"/>
      <c r="U156" s="332"/>
      <c r="V156" s="332" t="s">
        <v>2678</v>
      </c>
      <c r="W156" s="352">
        <v>41665.800000000003</v>
      </c>
      <c r="X156" s="340">
        <v>1</v>
      </c>
      <c r="Y156" s="328" t="s">
        <v>3061</v>
      </c>
      <c r="Z156" s="352">
        <v>41665.800000000003</v>
      </c>
      <c r="AA156" s="328" t="s">
        <v>2679</v>
      </c>
      <c r="AB156" s="328" t="s">
        <v>3061</v>
      </c>
      <c r="AC156" s="328" t="s">
        <v>3675</v>
      </c>
      <c r="AD156" s="352">
        <v>41665.800000000003</v>
      </c>
      <c r="AE156" s="353" t="s">
        <v>3676</v>
      </c>
      <c r="AF156" s="52" t="s">
        <v>2680</v>
      </c>
      <c r="AG156" s="52" t="s">
        <v>3544</v>
      </c>
      <c r="AH156" s="52" t="s">
        <v>3472</v>
      </c>
      <c r="AI156" s="52" t="s">
        <v>2456</v>
      </c>
      <c r="AJ156" s="52"/>
      <c r="AK156" s="52" t="s">
        <v>1263</v>
      </c>
      <c r="AL156" s="52" t="s">
        <v>1570</v>
      </c>
      <c r="AM156" s="52" t="s">
        <v>3553</v>
      </c>
      <c r="AN156" s="250">
        <v>41665.800000000003</v>
      </c>
      <c r="AO156" s="250"/>
      <c r="AP156" s="119">
        <f t="shared" si="7"/>
        <v>34.19999999999709</v>
      </c>
      <c r="AQ156" s="354">
        <v>23080</v>
      </c>
      <c r="AR156" s="341">
        <v>23102</v>
      </c>
      <c r="AS156" s="338">
        <v>23109</v>
      </c>
      <c r="AT156" s="355">
        <v>23114</v>
      </c>
      <c r="AU156" s="341">
        <v>23102</v>
      </c>
      <c r="AV156" s="356">
        <v>41665.800000000003</v>
      </c>
      <c r="AW156" s="332">
        <v>34.200000000000003</v>
      </c>
      <c r="AX156" s="18"/>
    </row>
    <row r="157" spans="1:50" s="123" customFormat="1" ht="72" hidden="1" x14ac:dyDescent="0.2">
      <c r="A157" s="52" t="s">
        <v>41</v>
      </c>
      <c r="B157" s="52" t="s">
        <v>277</v>
      </c>
      <c r="C157" s="52" t="s">
        <v>276</v>
      </c>
      <c r="D157" s="52" t="s">
        <v>11</v>
      </c>
      <c r="E157" s="52" t="s">
        <v>454</v>
      </c>
      <c r="F157" s="121" t="s">
        <v>1729</v>
      </c>
      <c r="G157" s="52" t="s">
        <v>456</v>
      </c>
      <c r="H157" s="71" t="s">
        <v>269</v>
      </c>
      <c r="I157" s="71" t="s">
        <v>271</v>
      </c>
      <c r="J157" s="122">
        <v>28000</v>
      </c>
      <c r="K157" s="71"/>
      <c r="L157" s="71"/>
      <c r="M157" s="249" t="s">
        <v>137</v>
      </c>
      <c r="N157" s="335"/>
      <c r="O157" s="332" t="s">
        <v>2681</v>
      </c>
      <c r="P157" s="328" t="s">
        <v>2677</v>
      </c>
      <c r="Q157" s="311" t="s">
        <v>2420</v>
      </c>
      <c r="R157" s="332" t="s">
        <v>39</v>
      </c>
      <c r="S157" s="332" t="s">
        <v>60</v>
      </c>
      <c r="T157" s="332"/>
      <c r="U157" s="332"/>
      <c r="V157" s="332" t="s">
        <v>2678</v>
      </c>
      <c r="W157" s="357">
        <v>13910</v>
      </c>
      <c r="X157" s="340">
        <v>1</v>
      </c>
      <c r="Y157" s="328" t="s">
        <v>2682</v>
      </c>
      <c r="Z157" s="357">
        <v>13910</v>
      </c>
      <c r="AA157" s="358" t="s">
        <v>3677</v>
      </c>
      <c r="AB157" s="328" t="s">
        <v>2682</v>
      </c>
      <c r="AC157" s="355">
        <v>23101</v>
      </c>
      <c r="AD157" s="357">
        <v>13910</v>
      </c>
      <c r="AE157" s="353" t="s">
        <v>3676</v>
      </c>
      <c r="AF157" s="52" t="s">
        <v>2683</v>
      </c>
      <c r="AG157" s="52" t="s">
        <v>3544</v>
      </c>
      <c r="AH157" s="52" t="s">
        <v>3472</v>
      </c>
      <c r="AI157" s="52" t="s">
        <v>2456</v>
      </c>
      <c r="AJ157" s="52"/>
      <c r="AK157" s="52" t="s">
        <v>1263</v>
      </c>
      <c r="AL157" s="52" t="s">
        <v>1570</v>
      </c>
      <c r="AM157" s="52" t="s">
        <v>3553</v>
      </c>
      <c r="AN157" s="250">
        <v>27820</v>
      </c>
      <c r="AO157" s="250"/>
      <c r="AP157" s="119">
        <f t="shared" si="7"/>
        <v>180</v>
      </c>
      <c r="AQ157" s="354">
        <v>23080</v>
      </c>
      <c r="AR157" s="341">
        <v>23102</v>
      </c>
      <c r="AS157" s="328" t="s">
        <v>2682</v>
      </c>
      <c r="AT157" s="355">
        <v>23101</v>
      </c>
      <c r="AU157" s="341">
        <v>23102</v>
      </c>
      <c r="AV157" s="357">
        <v>13910</v>
      </c>
      <c r="AW157" s="359">
        <v>14090</v>
      </c>
      <c r="AX157" s="332"/>
    </row>
    <row r="158" spans="1:50" s="123" customFormat="1" ht="72" hidden="1" x14ac:dyDescent="0.2">
      <c r="A158" s="52" t="s">
        <v>41</v>
      </c>
      <c r="B158" s="52" t="s">
        <v>277</v>
      </c>
      <c r="C158" s="52" t="s">
        <v>276</v>
      </c>
      <c r="D158" s="52" t="s">
        <v>11</v>
      </c>
      <c r="E158" s="52" t="s">
        <v>454</v>
      </c>
      <c r="F158" s="121" t="s">
        <v>1730</v>
      </c>
      <c r="G158" s="52" t="s">
        <v>457</v>
      </c>
      <c r="H158" s="71" t="s">
        <v>270</v>
      </c>
      <c r="I158" s="71" t="s">
        <v>271</v>
      </c>
      <c r="J158" s="122">
        <v>42000</v>
      </c>
      <c r="K158" s="71"/>
      <c r="L158" s="71"/>
      <c r="M158" s="249" t="s">
        <v>137</v>
      </c>
      <c r="N158" s="335"/>
      <c r="O158" s="332" t="s">
        <v>2681</v>
      </c>
      <c r="P158" s="328" t="s">
        <v>2677</v>
      </c>
      <c r="Q158" s="311" t="s">
        <v>2420</v>
      </c>
      <c r="R158" s="332" t="s">
        <v>39</v>
      </c>
      <c r="S158" s="332" t="s">
        <v>60</v>
      </c>
      <c r="T158" s="332"/>
      <c r="U158" s="332"/>
      <c r="V158" s="332" t="s">
        <v>2678</v>
      </c>
      <c r="W158" s="357">
        <v>34240</v>
      </c>
      <c r="X158" s="340">
        <v>1</v>
      </c>
      <c r="Y158" s="328" t="s">
        <v>2682</v>
      </c>
      <c r="Z158" s="357">
        <v>34240</v>
      </c>
      <c r="AA158" s="358" t="s">
        <v>3677</v>
      </c>
      <c r="AB158" s="328" t="s">
        <v>2682</v>
      </c>
      <c r="AC158" s="355">
        <v>23101</v>
      </c>
      <c r="AD158" s="357">
        <v>34240</v>
      </c>
      <c r="AE158" s="353" t="s">
        <v>3676</v>
      </c>
      <c r="AF158" s="52" t="s">
        <v>2683</v>
      </c>
      <c r="AG158" s="52" t="s">
        <v>3544</v>
      </c>
      <c r="AH158" s="52" t="s">
        <v>3472</v>
      </c>
      <c r="AI158" s="52" t="s">
        <v>2456</v>
      </c>
      <c r="AJ158" s="52"/>
      <c r="AK158" s="52" t="s">
        <v>1263</v>
      </c>
      <c r="AL158" s="52" t="s">
        <v>1570</v>
      </c>
      <c r="AM158" s="52" t="s">
        <v>3553</v>
      </c>
      <c r="AN158" s="250">
        <v>34240</v>
      </c>
      <c r="AO158" s="250"/>
      <c r="AP158" s="119">
        <f t="shared" si="7"/>
        <v>7760</v>
      </c>
      <c r="AQ158" s="354">
        <v>23080</v>
      </c>
      <c r="AR158" s="341">
        <v>23102</v>
      </c>
      <c r="AS158" s="328" t="s">
        <v>2682</v>
      </c>
      <c r="AT158" s="355">
        <v>23101</v>
      </c>
      <c r="AU158" s="341">
        <v>23102</v>
      </c>
      <c r="AV158" s="357">
        <v>34240</v>
      </c>
      <c r="AW158" s="346">
        <v>7760</v>
      </c>
      <c r="AX158" s="332"/>
    </row>
    <row r="159" spans="1:50" s="123" customFormat="1" ht="72" hidden="1" x14ac:dyDescent="0.2">
      <c r="A159" s="52" t="s">
        <v>41</v>
      </c>
      <c r="B159" s="52" t="s">
        <v>277</v>
      </c>
      <c r="C159" s="52" t="s">
        <v>276</v>
      </c>
      <c r="D159" s="52" t="s">
        <v>11</v>
      </c>
      <c r="E159" s="52" t="s">
        <v>454</v>
      </c>
      <c r="F159" s="121" t="s">
        <v>1731</v>
      </c>
      <c r="G159" s="52" t="s">
        <v>458</v>
      </c>
      <c r="H159" s="71" t="s">
        <v>459</v>
      </c>
      <c r="I159" s="71" t="s">
        <v>271</v>
      </c>
      <c r="J159" s="122">
        <f>(842400/26)*20</f>
        <v>648000</v>
      </c>
      <c r="K159" s="249" t="s">
        <v>137</v>
      </c>
      <c r="L159" s="71"/>
      <c r="M159" s="71"/>
      <c r="N159" s="335" t="s">
        <v>1264</v>
      </c>
      <c r="O159" s="332" t="s">
        <v>3678</v>
      </c>
      <c r="P159" s="328"/>
      <c r="Q159" s="310" t="s">
        <v>2421</v>
      </c>
      <c r="R159" s="332" t="s">
        <v>12</v>
      </c>
      <c r="S159" s="360" t="s">
        <v>60</v>
      </c>
      <c r="T159" s="332"/>
      <c r="U159" s="332"/>
      <c r="V159" s="332"/>
      <c r="W159" s="357">
        <v>450000</v>
      </c>
      <c r="X159" s="340">
        <v>1</v>
      </c>
      <c r="Y159" s="328"/>
      <c r="Z159" s="357">
        <v>450000</v>
      </c>
      <c r="AA159" s="328"/>
      <c r="AB159" s="328"/>
      <c r="AC159" s="328"/>
      <c r="AD159" s="357">
        <v>450000</v>
      </c>
      <c r="AE159" s="311" t="s">
        <v>2684</v>
      </c>
      <c r="AF159" s="52" t="s">
        <v>2684</v>
      </c>
      <c r="AG159" s="52" t="s">
        <v>3541</v>
      </c>
      <c r="AH159" s="52" t="s">
        <v>3470</v>
      </c>
      <c r="AI159" s="52" t="s">
        <v>3467</v>
      </c>
      <c r="AJ159" s="52"/>
      <c r="AK159" s="52" t="s">
        <v>1263</v>
      </c>
      <c r="AL159" s="52" t="s">
        <v>1570</v>
      </c>
      <c r="AM159" s="52" t="s">
        <v>3553</v>
      </c>
      <c r="AN159" s="250"/>
      <c r="AO159" s="250"/>
      <c r="AP159" s="119">
        <f t="shared" si="7"/>
        <v>648000</v>
      </c>
      <c r="AQ159" s="341">
        <v>23102</v>
      </c>
      <c r="AR159" s="341">
        <v>23102</v>
      </c>
      <c r="AS159" s="361">
        <v>23102</v>
      </c>
      <c r="AT159" s="361">
        <v>23102</v>
      </c>
      <c r="AU159" s="332" t="s">
        <v>2445</v>
      </c>
      <c r="AV159" s="362">
        <v>450000</v>
      </c>
      <c r="AW159" s="363">
        <v>198000</v>
      </c>
      <c r="AX159" s="332"/>
    </row>
    <row r="160" spans="1:50" s="123" customFormat="1" ht="72" hidden="1" x14ac:dyDescent="0.2">
      <c r="A160" s="52" t="s">
        <v>41</v>
      </c>
      <c r="B160" s="52" t="s">
        <v>277</v>
      </c>
      <c r="C160" s="52" t="s">
        <v>276</v>
      </c>
      <c r="D160" s="52" t="s">
        <v>11</v>
      </c>
      <c r="E160" s="52" t="s">
        <v>454</v>
      </c>
      <c r="F160" s="121" t="s">
        <v>1732</v>
      </c>
      <c r="G160" s="52" t="s">
        <v>460</v>
      </c>
      <c r="H160" s="71" t="s">
        <v>269</v>
      </c>
      <c r="I160" s="71" t="s">
        <v>273</v>
      </c>
      <c r="J160" s="122">
        <v>14000</v>
      </c>
      <c r="K160" s="71"/>
      <c r="L160" s="71"/>
      <c r="M160" s="249" t="s">
        <v>137</v>
      </c>
      <c r="N160" s="335"/>
      <c r="O160" s="332" t="s">
        <v>2685</v>
      </c>
      <c r="P160" s="328" t="s">
        <v>2677</v>
      </c>
      <c r="Q160" s="311" t="s">
        <v>2422</v>
      </c>
      <c r="R160" s="332" t="s">
        <v>39</v>
      </c>
      <c r="S160" s="332" t="s">
        <v>60</v>
      </c>
      <c r="T160" s="332"/>
      <c r="U160" s="332"/>
      <c r="V160" s="332" t="s">
        <v>2678</v>
      </c>
      <c r="W160" s="352">
        <v>13999.98</v>
      </c>
      <c r="X160" s="340">
        <v>1</v>
      </c>
      <c r="Y160" s="328" t="s">
        <v>3657</v>
      </c>
      <c r="Z160" s="352">
        <v>13999.98</v>
      </c>
      <c r="AA160" s="358" t="s">
        <v>3679</v>
      </c>
      <c r="AB160" s="328" t="s">
        <v>3657</v>
      </c>
      <c r="AC160" s="358" t="s">
        <v>3657</v>
      </c>
      <c r="AD160" s="352">
        <v>13999.98</v>
      </c>
      <c r="AE160" s="353" t="s">
        <v>3676</v>
      </c>
      <c r="AF160" s="52" t="s">
        <v>2684</v>
      </c>
      <c r="AG160" s="52" t="s">
        <v>3541</v>
      </c>
      <c r="AH160" s="52" t="s">
        <v>3470</v>
      </c>
      <c r="AI160" s="52" t="s">
        <v>2456</v>
      </c>
      <c r="AJ160" s="52"/>
      <c r="AK160" s="52" t="s">
        <v>1263</v>
      </c>
      <c r="AL160" s="52" t="s">
        <v>1570</v>
      </c>
      <c r="AM160" s="52" t="s">
        <v>3553</v>
      </c>
      <c r="AN160" s="250">
        <v>13999.88</v>
      </c>
      <c r="AO160" s="250"/>
      <c r="AP160" s="119">
        <f t="shared" si="7"/>
        <v>0.12000000000080036</v>
      </c>
      <c r="AQ160" s="354">
        <v>23080</v>
      </c>
      <c r="AR160" s="341">
        <v>23102</v>
      </c>
      <c r="AS160" s="328" t="s">
        <v>3657</v>
      </c>
      <c r="AT160" s="358" t="s">
        <v>3657</v>
      </c>
      <c r="AU160" s="341">
        <v>23102</v>
      </c>
      <c r="AV160" s="352">
        <v>13999.98</v>
      </c>
      <c r="AW160" s="346">
        <v>0</v>
      </c>
      <c r="AX160" s="332"/>
    </row>
    <row r="161" spans="1:50" s="123" customFormat="1" ht="72" hidden="1" x14ac:dyDescent="0.2">
      <c r="A161" s="52" t="s">
        <v>41</v>
      </c>
      <c r="B161" s="52" t="s">
        <v>277</v>
      </c>
      <c r="C161" s="52" t="s">
        <v>276</v>
      </c>
      <c r="D161" s="52" t="s">
        <v>11</v>
      </c>
      <c r="E161" s="52" t="s">
        <v>454</v>
      </c>
      <c r="F161" s="121" t="s">
        <v>1733</v>
      </c>
      <c r="G161" s="52" t="s">
        <v>461</v>
      </c>
      <c r="H161" s="71" t="s">
        <v>319</v>
      </c>
      <c r="I161" s="71" t="s">
        <v>273</v>
      </c>
      <c r="J161" s="122">
        <v>31200</v>
      </c>
      <c r="K161" s="71"/>
      <c r="L161" s="71"/>
      <c r="M161" s="249" t="s">
        <v>137</v>
      </c>
      <c r="N161" s="335"/>
      <c r="O161" s="332" t="s">
        <v>2685</v>
      </c>
      <c r="P161" s="328" t="s">
        <v>2677</v>
      </c>
      <c r="Q161" s="311" t="s">
        <v>2423</v>
      </c>
      <c r="R161" s="332" t="s">
        <v>39</v>
      </c>
      <c r="S161" s="332" t="s">
        <v>60</v>
      </c>
      <c r="T161" s="332"/>
      <c r="U161" s="332"/>
      <c r="V161" s="332" t="s">
        <v>2678</v>
      </c>
      <c r="W161" s="352">
        <v>29360.799999999999</v>
      </c>
      <c r="X161" s="340">
        <v>1</v>
      </c>
      <c r="Y161" s="328" t="s">
        <v>3657</v>
      </c>
      <c r="Z161" s="352">
        <v>29360.799999999999</v>
      </c>
      <c r="AA161" s="358" t="s">
        <v>3679</v>
      </c>
      <c r="AB161" s="328" t="s">
        <v>3657</v>
      </c>
      <c r="AC161" s="358" t="s">
        <v>3657</v>
      </c>
      <c r="AD161" s="352">
        <v>29360.799999999999</v>
      </c>
      <c r="AE161" s="353" t="s">
        <v>3676</v>
      </c>
      <c r="AF161" s="52" t="s">
        <v>2684</v>
      </c>
      <c r="AG161" s="52" t="s">
        <v>3541</v>
      </c>
      <c r="AH161" s="52" t="s">
        <v>3470</v>
      </c>
      <c r="AI161" s="52" t="s">
        <v>2456</v>
      </c>
      <c r="AJ161" s="52"/>
      <c r="AK161" s="52" t="s">
        <v>1263</v>
      </c>
      <c r="AL161" s="52" t="s">
        <v>1570</v>
      </c>
      <c r="AM161" s="52" t="s">
        <v>3553</v>
      </c>
      <c r="AN161" s="250">
        <v>29360.799999999999</v>
      </c>
      <c r="AO161" s="250"/>
      <c r="AP161" s="119">
        <f t="shared" si="7"/>
        <v>1839.2000000000007</v>
      </c>
      <c r="AQ161" s="354">
        <v>23080</v>
      </c>
      <c r="AR161" s="341">
        <v>23102</v>
      </c>
      <c r="AS161" s="328" t="s">
        <v>3657</v>
      </c>
      <c r="AT161" s="358" t="s">
        <v>3657</v>
      </c>
      <c r="AU161" s="341">
        <v>23102</v>
      </c>
      <c r="AV161" s="352">
        <v>29360.799999999999</v>
      </c>
      <c r="AW161" s="346">
        <v>1839.2</v>
      </c>
      <c r="AX161" s="332"/>
    </row>
    <row r="162" spans="1:50" s="123" customFormat="1" ht="72" hidden="1" x14ac:dyDescent="0.2">
      <c r="A162" s="52" t="s">
        <v>41</v>
      </c>
      <c r="B162" s="52" t="s">
        <v>277</v>
      </c>
      <c r="C162" s="52" t="s">
        <v>276</v>
      </c>
      <c r="D162" s="52" t="s">
        <v>11</v>
      </c>
      <c r="E162" s="52" t="s">
        <v>454</v>
      </c>
      <c r="F162" s="121" t="s">
        <v>1734</v>
      </c>
      <c r="G162" s="52" t="s">
        <v>462</v>
      </c>
      <c r="H162" s="71" t="s">
        <v>319</v>
      </c>
      <c r="I162" s="71" t="s">
        <v>273</v>
      </c>
      <c r="J162" s="122">
        <v>22000</v>
      </c>
      <c r="K162" s="71"/>
      <c r="L162" s="71"/>
      <c r="M162" s="249" t="s">
        <v>137</v>
      </c>
      <c r="N162" s="340"/>
      <c r="O162" s="332" t="s">
        <v>2685</v>
      </c>
      <c r="P162" s="328" t="s">
        <v>2677</v>
      </c>
      <c r="Q162" s="311" t="s">
        <v>2423</v>
      </c>
      <c r="R162" s="332" t="s">
        <v>39</v>
      </c>
      <c r="S162" s="332" t="s">
        <v>60</v>
      </c>
      <c r="T162" s="332"/>
      <c r="U162" s="332"/>
      <c r="V162" s="332" t="s">
        <v>2678</v>
      </c>
      <c r="W162" s="352">
        <v>21999.200000000001</v>
      </c>
      <c r="X162" s="340">
        <v>1</v>
      </c>
      <c r="Y162" s="328" t="s">
        <v>3657</v>
      </c>
      <c r="Z162" s="352">
        <v>21999.200000000001</v>
      </c>
      <c r="AA162" s="358" t="s">
        <v>3679</v>
      </c>
      <c r="AB162" s="328" t="s">
        <v>3657</v>
      </c>
      <c r="AC162" s="358" t="s">
        <v>3657</v>
      </c>
      <c r="AD162" s="352">
        <v>21999.200000000001</v>
      </c>
      <c r="AE162" s="353" t="s">
        <v>3676</v>
      </c>
      <c r="AF162" s="52" t="s">
        <v>2684</v>
      </c>
      <c r="AG162" s="52" t="s">
        <v>3541</v>
      </c>
      <c r="AH162" s="52" t="s">
        <v>3470</v>
      </c>
      <c r="AI162" s="52" t="s">
        <v>2456</v>
      </c>
      <c r="AJ162" s="52"/>
      <c r="AK162" s="52" t="s">
        <v>1263</v>
      </c>
      <c r="AL162" s="52" t="s">
        <v>1570</v>
      </c>
      <c r="AM162" s="52" t="s">
        <v>3553</v>
      </c>
      <c r="AN162" s="250">
        <v>21999.200000000001</v>
      </c>
      <c r="AO162" s="250"/>
      <c r="AP162" s="119">
        <f t="shared" si="7"/>
        <v>0.7999999999992724</v>
      </c>
      <c r="AQ162" s="354">
        <v>23080</v>
      </c>
      <c r="AR162" s="341">
        <v>23102</v>
      </c>
      <c r="AS162" s="328" t="s">
        <v>3657</v>
      </c>
      <c r="AT162" s="358" t="s">
        <v>3657</v>
      </c>
      <c r="AU162" s="341">
        <v>23102</v>
      </c>
      <c r="AV162" s="352">
        <v>21999.200000000001</v>
      </c>
      <c r="AW162" s="346">
        <v>0</v>
      </c>
      <c r="AX162" s="332"/>
    </row>
    <row r="163" spans="1:50" s="123" customFormat="1" ht="72" hidden="1" x14ac:dyDescent="0.2">
      <c r="A163" s="52" t="s">
        <v>41</v>
      </c>
      <c r="B163" s="52" t="s">
        <v>277</v>
      </c>
      <c r="C163" s="52" t="s">
        <v>276</v>
      </c>
      <c r="D163" s="52" t="s">
        <v>11</v>
      </c>
      <c r="E163" s="52" t="s">
        <v>454</v>
      </c>
      <c r="F163" s="121" t="s">
        <v>1735</v>
      </c>
      <c r="G163" s="52" t="s">
        <v>463</v>
      </c>
      <c r="H163" s="71" t="s">
        <v>464</v>
      </c>
      <c r="I163" s="71" t="s">
        <v>274</v>
      </c>
      <c r="J163" s="122">
        <v>168000</v>
      </c>
      <c r="K163" s="71"/>
      <c r="L163" s="71"/>
      <c r="M163" s="249" t="s">
        <v>137</v>
      </c>
      <c r="N163" s="340"/>
      <c r="O163" s="332" t="s">
        <v>2685</v>
      </c>
      <c r="P163" s="328" t="s">
        <v>2677</v>
      </c>
      <c r="Q163" s="311" t="s">
        <v>2423</v>
      </c>
      <c r="R163" s="332" t="s">
        <v>39</v>
      </c>
      <c r="S163" s="332" t="s">
        <v>60</v>
      </c>
      <c r="T163" s="332"/>
      <c r="U163" s="332"/>
      <c r="V163" s="332" t="s">
        <v>2678</v>
      </c>
      <c r="W163" s="352">
        <v>167722.5</v>
      </c>
      <c r="X163" s="340">
        <v>1</v>
      </c>
      <c r="Y163" s="328" t="s">
        <v>3657</v>
      </c>
      <c r="Z163" s="352">
        <v>167722.5</v>
      </c>
      <c r="AA163" s="358" t="s">
        <v>3679</v>
      </c>
      <c r="AB163" s="328" t="s">
        <v>3657</v>
      </c>
      <c r="AC163" s="358" t="s">
        <v>3657</v>
      </c>
      <c r="AD163" s="352">
        <v>167722.5</v>
      </c>
      <c r="AE163" s="353" t="s">
        <v>3676</v>
      </c>
      <c r="AF163" s="52" t="s">
        <v>2684</v>
      </c>
      <c r="AG163" s="52" t="s">
        <v>3541</v>
      </c>
      <c r="AH163" s="52" t="s">
        <v>3470</v>
      </c>
      <c r="AI163" s="52" t="s">
        <v>2456</v>
      </c>
      <c r="AJ163" s="52"/>
      <c r="AK163" s="52" t="s">
        <v>1263</v>
      </c>
      <c r="AL163" s="52" t="s">
        <v>1570</v>
      </c>
      <c r="AM163" s="52" t="s">
        <v>3553</v>
      </c>
      <c r="AN163" s="250">
        <v>167722.5</v>
      </c>
      <c r="AO163" s="250"/>
      <c r="AP163" s="119">
        <f t="shared" si="7"/>
        <v>277.5</v>
      </c>
      <c r="AQ163" s="354">
        <v>23080</v>
      </c>
      <c r="AR163" s="341">
        <v>23102</v>
      </c>
      <c r="AS163" s="328" t="s">
        <v>3657</v>
      </c>
      <c r="AT163" s="358" t="s">
        <v>3657</v>
      </c>
      <c r="AU163" s="341">
        <v>23102</v>
      </c>
      <c r="AV163" s="352">
        <v>167722.5</v>
      </c>
      <c r="AW163" s="346">
        <v>277.5</v>
      </c>
      <c r="AX163" s="332"/>
    </row>
    <row r="164" spans="1:50" s="123" customFormat="1" ht="72" hidden="1" x14ac:dyDescent="0.2">
      <c r="A164" s="52" t="s">
        <v>41</v>
      </c>
      <c r="B164" s="52" t="s">
        <v>277</v>
      </c>
      <c r="C164" s="52" t="s">
        <v>276</v>
      </c>
      <c r="D164" s="52" t="s">
        <v>11</v>
      </c>
      <c r="E164" s="52" t="s">
        <v>454</v>
      </c>
      <c r="F164" s="121" t="s">
        <v>1736</v>
      </c>
      <c r="G164" s="52" t="s">
        <v>465</v>
      </c>
      <c r="H164" s="71" t="s">
        <v>270</v>
      </c>
      <c r="I164" s="71" t="s">
        <v>274</v>
      </c>
      <c r="J164" s="122">
        <v>20600</v>
      </c>
      <c r="K164" s="71"/>
      <c r="L164" s="71"/>
      <c r="M164" s="249" t="s">
        <v>137</v>
      </c>
      <c r="N164" s="311"/>
      <c r="O164" s="332" t="s">
        <v>2685</v>
      </c>
      <c r="P164" s="328" t="s">
        <v>2677</v>
      </c>
      <c r="Q164" s="311" t="s">
        <v>2422</v>
      </c>
      <c r="R164" s="332" t="s">
        <v>39</v>
      </c>
      <c r="S164" s="332" t="s">
        <v>60</v>
      </c>
      <c r="T164" s="332"/>
      <c r="U164" s="332"/>
      <c r="V164" s="332" t="s">
        <v>2678</v>
      </c>
      <c r="W164" s="352">
        <v>20101.07</v>
      </c>
      <c r="X164" s="340">
        <v>1</v>
      </c>
      <c r="Y164" s="328" t="s">
        <v>3657</v>
      </c>
      <c r="Z164" s="352">
        <v>20101.07</v>
      </c>
      <c r="AA164" s="358" t="s">
        <v>3679</v>
      </c>
      <c r="AB164" s="328" t="s">
        <v>3657</v>
      </c>
      <c r="AC164" s="358" t="s">
        <v>3657</v>
      </c>
      <c r="AD164" s="352">
        <v>20101.07</v>
      </c>
      <c r="AE164" s="353" t="s">
        <v>3676</v>
      </c>
      <c r="AF164" s="52" t="s">
        <v>2684</v>
      </c>
      <c r="AG164" s="52" t="s">
        <v>3541</v>
      </c>
      <c r="AH164" s="52" t="s">
        <v>3470</v>
      </c>
      <c r="AI164" s="52" t="s">
        <v>2456</v>
      </c>
      <c r="AJ164" s="52"/>
      <c r="AK164" s="52" t="s">
        <v>1263</v>
      </c>
      <c r="AL164" s="52" t="s">
        <v>1570</v>
      </c>
      <c r="AM164" s="52" t="s">
        <v>3553</v>
      </c>
      <c r="AN164" s="250">
        <v>20101.02</v>
      </c>
      <c r="AO164" s="250"/>
      <c r="AP164" s="119">
        <f t="shared" si="7"/>
        <v>498.97999999999956</v>
      </c>
      <c r="AQ164" s="354">
        <v>23080</v>
      </c>
      <c r="AR164" s="341">
        <v>23102</v>
      </c>
      <c r="AS164" s="328" t="s">
        <v>3657</v>
      </c>
      <c r="AT164" s="358" t="s">
        <v>3657</v>
      </c>
      <c r="AU164" s="341">
        <v>23102</v>
      </c>
      <c r="AV164" s="352">
        <v>20101.07</v>
      </c>
      <c r="AW164" s="346">
        <v>498.93</v>
      </c>
      <c r="AX164" s="332"/>
    </row>
    <row r="165" spans="1:50" s="123" customFormat="1" ht="72" hidden="1" x14ac:dyDescent="0.2">
      <c r="A165" s="52" t="s">
        <v>41</v>
      </c>
      <c r="B165" s="52" t="s">
        <v>277</v>
      </c>
      <c r="C165" s="52" t="s">
        <v>276</v>
      </c>
      <c r="D165" s="52" t="s">
        <v>11</v>
      </c>
      <c r="E165" s="52" t="s">
        <v>454</v>
      </c>
      <c r="F165" s="121" t="s">
        <v>1737</v>
      </c>
      <c r="G165" s="52" t="s">
        <v>466</v>
      </c>
      <c r="H165" s="71" t="s">
        <v>459</v>
      </c>
      <c r="I165" s="71" t="s">
        <v>274</v>
      </c>
      <c r="J165" s="122">
        <v>118000</v>
      </c>
      <c r="K165" s="71"/>
      <c r="L165" s="71"/>
      <c r="M165" s="249" t="s">
        <v>137</v>
      </c>
      <c r="N165" s="335"/>
      <c r="O165" s="332" t="s">
        <v>2685</v>
      </c>
      <c r="P165" s="328" t="s">
        <v>2677</v>
      </c>
      <c r="Q165" s="311" t="s">
        <v>2423</v>
      </c>
      <c r="R165" s="332" t="s">
        <v>39</v>
      </c>
      <c r="S165" s="332" t="s">
        <v>60</v>
      </c>
      <c r="T165" s="332"/>
      <c r="U165" s="332"/>
      <c r="V165" s="332" t="s">
        <v>2678</v>
      </c>
      <c r="W165" s="352">
        <v>108219.8</v>
      </c>
      <c r="X165" s="340">
        <v>1</v>
      </c>
      <c r="Y165" s="328" t="s">
        <v>3657</v>
      </c>
      <c r="Z165" s="352">
        <v>108219.8</v>
      </c>
      <c r="AA165" s="358" t="s">
        <v>3679</v>
      </c>
      <c r="AB165" s="328" t="s">
        <v>3657</v>
      </c>
      <c r="AC165" s="358" t="s">
        <v>3657</v>
      </c>
      <c r="AD165" s="352">
        <v>108219.8</v>
      </c>
      <c r="AE165" s="353" t="s">
        <v>3676</v>
      </c>
      <c r="AF165" s="52" t="s">
        <v>2684</v>
      </c>
      <c r="AG165" s="52" t="s">
        <v>3541</v>
      </c>
      <c r="AH165" s="52" t="s">
        <v>3470</v>
      </c>
      <c r="AI165" s="52" t="s">
        <v>2456</v>
      </c>
      <c r="AJ165" s="52"/>
      <c r="AK165" s="52" t="s">
        <v>1263</v>
      </c>
      <c r="AL165" s="52" t="s">
        <v>1570</v>
      </c>
      <c r="AM165" s="52" t="s">
        <v>3553</v>
      </c>
      <c r="AN165" s="250">
        <v>108219.8</v>
      </c>
      <c r="AO165" s="250"/>
      <c r="AP165" s="119">
        <f t="shared" si="7"/>
        <v>9780.1999999999971</v>
      </c>
      <c r="AQ165" s="354">
        <v>23080</v>
      </c>
      <c r="AR165" s="341">
        <v>23102</v>
      </c>
      <c r="AS165" s="328" t="s">
        <v>3657</v>
      </c>
      <c r="AT165" s="358" t="s">
        <v>3657</v>
      </c>
      <c r="AU165" s="341">
        <v>23102</v>
      </c>
      <c r="AV165" s="352">
        <v>108219.8</v>
      </c>
      <c r="AW165" s="346">
        <v>9780.2000000000007</v>
      </c>
      <c r="AX165" s="332"/>
    </row>
    <row r="166" spans="1:50" s="123" customFormat="1" ht="72" hidden="1" x14ac:dyDescent="0.2">
      <c r="A166" s="52" t="s">
        <v>41</v>
      </c>
      <c r="B166" s="52" t="s">
        <v>277</v>
      </c>
      <c r="C166" s="52" t="s">
        <v>276</v>
      </c>
      <c r="D166" s="52" t="s">
        <v>11</v>
      </c>
      <c r="E166" s="52" t="s">
        <v>454</v>
      </c>
      <c r="F166" s="121" t="s">
        <v>1738</v>
      </c>
      <c r="G166" s="52" t="s">
        <v>467</v>
      </c>
      <c r="H166" s="71" t="s">
        <v>270</v>
      </c>
      <c r="I166" s="71" t="s">
        <v>274</v>
      </c>
      <c r="J166" s="122">
        <v>8500</v>
      </c>
      <c r="K166" s="71"/>
      <c r="L166" s="71"/>
      <c r="M166" s="249" t="s">
        <v>137</v>
      </c>
      <c r="N166" s="340"/>
      <c r="O166" s="332" t="s">
        <v>2685</v>
      </c>
      <c r="P166" s="328" t="s">
        <v>2677</v>
      </c>
      <c r="Q166" s="311" t="s">
        <v>2423</v>
      </c>
      <c r="R166" s="332" t="s">
        <v>39</v>
      </c>
      <c r="S166" s="332" t="s">
        <v>60</v>
      </c>
      <c r="T166" s="332"/>
      <c r="U166" s="332"/>
      <c r="V166" s="332" t="s">
        <v>2678</v>
      </c>
      <c r="W166" s="352">
        <v>8250.77</v>
      </c>
      <c r="X166" s="340">
        <v>1</v>
      </c>
      <c r="Y166" s="328" t="s">
        <v>3657</v>
      </c>
      <c r="Z166" s="352">
        <v>8250.77</v>
      </c>
      <c r="AA166" s="358" t="s">
        <v>3679</v>
      </c>
      <c r="AB166" s="328" t="s">
        <v>3657</v>
      </c>
      <c r="AC166" s="358" t="s">
        <v>3657</v>
      </c>
      <c r="AD166" s="352">
        <v>8250.77</v>
      </c>
      <c r="AE166" s="353" t="s">
        <v>3676</v>
      </c>
      <c r="AF166" s="52" t="s">
        <v>2684</v>
      </c>
      <c r="AG166" s="52" t="s">
        <v>3541</v>
      </c>
      <c r="AH166" s="52" t="s">
        <v>3470</v>
      </c>
      <c r="AI166" s="52" t="s">
        <v>2456</v>
      </c>
      <c r="AJ166" s="52"/>
      <c r="AK166" s="52" t="s">
        <v>1263</v>
      </c>
      <c r="AL166" s="52" t="s">
        <v>1570</v>
      </c>
      <c r="AM166" s="52" t="s">
        <v>3553</v>
      </c>
      <c r="AN166" s="250">
        <v>8250.77</v>
      </c>
      <c r="AO166" s="250"/>
      <c r="AP166" s="119">
        <f t="shared" si="7"/>
        <v>249.22999999999956</v>
      </c>
      <c r="AQ166" s="354">
        <v>23080</v>
      </c>
      <c r="AR166" s="341">
        <v>23102</v>
      </c>
      <c r="AS166" s="328" t="s">
        <v>3657</v>
      </c>
      <c r="AT166" s="358" t="s">
        <v>3657</v>
      </c>
      <c r="AU166" s="341">
        <v>23102</v>
      </c>
      <c r="AV166" s="352">
        <v>8250.77</v>
      </c>
      <c r="AW166" s="346">
        <v>249.23</v>
      </c>
      <c r="AX166" s="332"/>
    </row>
    <row r="167" spans="1:50" s="123" customFormat="1" ht="72" hidden="1" x14ac:dyDescent="0.2">
      <c r="A167" s="52" t="s">
        <v>41</v>
      </c>
      <c r="B167" s="52" t="s">
        <v>277</v>
      </c>
      <c r="C167" s="52" t="s">
        <v>276</v>
      </c>
      <c r="D167" s="52" t="s">
        <v>11</v>
      </c>
      <c r="E167" s="52" t="s">
        <v>454</v>
      </c>
      <c r="F167" s="121" t="s">
        <v>1739</v>
      </c>
      <c r="G167" s="52" t="s">
        <v>468</v>
      </c>
      <c r="H167" s="71" t="s">
        <v>459</v>
      </c>
      <c r="I167" s="71" t="s">
        <v>435</v>
      </c>
      <c r="J167" s="122">
        <v>114000</v>
      </c>
      <c r="K167" s="71"/>
      <c r="L167" s="71"/>
      <c r="M167" s="249" t="s">
        <v>137</v>
      </c>
      <c r="N167" s="340"/>
      <c r="O167" s="332" t="s">
        <v>2685</v>
      </c>
      <c r="P167" s="328" t="s">
        <v>2677</v>
      </c>
      <c r="Q167" s="311" t="s">
        <v>2423</v>
      </c>
      <c r="R167" s="332" t="s">
        <v>39</v>
      </c>
      <c r="S167" s="332" t="s">
        <v>60</v>
      </c>
      <c r="T167" s="332"/>
      <c r="U167" s="332"/>
      <c r="V167" s="332" t="s">
        <v>2678</v>
      </c>
      <c r="W167" s="352">
        <v>110017.4</v>
      </c>
      <c r="X167" s="340">
        <v>1</v>
      </c>
      <c r="Y167" s="328" t="s">
        <v>3657</v>
      </c>
      <c r="Z167" s="352">
        <v>110017.4</v>
      </c>
      <c r="AA167" s="358" t="s">
        <v>3679</v>
      </c>
      <c r="AB167" s="328" t="s">
        <v>3657</v>
      </c>
      <c r="AC167" s="358" t="s">
        <v>3657</v>
      </c>
      <c r="AD167" s="352">
        <v>110017.4</v>
      </c>
      <c r="AE167" s="353" t="s">
        <v>3676</v>
      </c>
      <c r="AF167" s="52" t="s">
        <v>2684</v>
      </c>
      <c r="AG167" s="52" t="s">
        <v>3541</v>
      </c>
      <c r="AH167" s="52" t="s">
        <v>3470</v>
      </c>
      <c r="AI167" s="52" t="s">
        <v>2456</v>
      </c>
      <c r="AJ167" s="52"/>
      <c r="AK167" s="52" t="s">
        <v>1263</v>
      </c>
      <c r="AL167" s="52" t="s">
        <v>1570</v>
      </c>
      <c r="AM167" s="52" t="s">
        <v>3553</v>
      </c>
      <c r="AN167" s="250">
        <v>110017.4</v>
      </c>
      <c r="AO167" s="250"/>
      <c r="AP167" s="119">
        <f t="shared" si="7"/>
        <v>3982.6000000000058</v>
      </c>
      <c r="AQ167" s="354">
        <v>23080</v>
      </c>
      <c r="AR167" s="341">
        <v>23102</v>
      </c>
      <c r="AS167" s="328" t="s">
        <v>3657</v>
      </c>
      <c r="AT167" s="358" t="s">
        <v>3657</v>
      </c>
      <c r="AU167" s="341">
        <v>23102</v>
      </c>
      <c r="AV167" s="352">
        <v>110017.4</v>
      </c>
      <c r="AW167" s="346">
        <v>3982.6</v>
      </c>
      <c r="AX167" s="332"/>
    </row>
    <row r="168" spans="1:50" s="123" customFormat="1" ht="72" hidden="1" x14ac:dyDescent="0.2">
      <c r="A168" s="52" t="s">
        <v>41</v>
      </c>
      <c r="B168" s="52" t="s">
        <v>277</v>
      </c>
      <c r="C168" s="52" t="s">
        <v>276</v>
      </c>
      <c r="D168" s="52" t="s">
        <v>11</v>
      </c>
      <c r="E168" s="52" t="s">
        <v>454</v>
      </c>
      <c r="F168" s="121" t="s">
        <v>1740</v>
      </c>
      <c r="G168" s="52" t="s">
        <v>469</v>
      </c>
      <c r="H168" s="71" t="s">
        <v>267</v>
      </c>
      <c r="I168" s="71" t="s">
        <v>268</v>
      </c>
      <c r="J168" s="122">
        <v>60000</v>
      </c>
      <c r="K168" s="71"/>
      <c r="L168" s="71"/>
      <c r="M168" s="249" t="s">
        <v>137</v>
      </c>
      <c r="N168" s="340"/>
      <c r="O168" s="332" t="s">
        <v>2685</v>
      </c>
      <c r="P168" s="328" t="s">
        <v>2677</v>
      </c>
      <c r="Q168" s="310" t="s">
        <v>2424</v>
      </c>
      <c r="R168" s="332" t="s">
        <v>39</v>
      </c>
      <c r="S168" s="332" t="s">
        <v>60</v>
      </c>
      <c r="T168" s="332" t="s">
        <v>2686</v>
      </c>
      <c r="U168" s="332"/>
      <c r="V168" s="332" t="s">
        <v>2678</v>
      </c>
      <c r="W168" s="357">
        <v>59706</v>
      </c>
      <c r="X168" s="340">
        <v>1</v>
      </c>
      <c r="Y168" s="358" t="s">
        <v>3680</v>
      </c>
      <c r="Z168" s="357">
        <v>59706</v>
      </c>
      <c r="AA168" s="328" t="s">
        <v>2687</v>
      </c>
      <c r="AB168" s="358" t="s">
        <v>3680</v>
      </c>
      <c r="AC168" s="332"/>
      <c r="AD168" s="357">
        <v>59706</v>
      </c>
      <c r="AE168" s="353" t="s">
        <v>2683</v>
      </c>
      <c r="AF168" s="52" t="s">
        <v>2680</v>
      </c>
      <c r="AG168" s="52" t="s">
        <v>3544</v>
      </c>
      <c r="AH168" s="52" t="s">
        <v>3472</v>
      </c>
      <c r="AI168" s="52" t="s">
        <v>2456</v>
      </c>
      <c r="AJ168" s="52"/>
      <c r="AK168" s="52" t="s">
        <v>1263</v>
      </c>
      <c r="AL168" s="52" t="s">
        <v>1570</v>
      </c>
      <c r="AM168" s="52" t="s">
        <v>3553</v>
      </c>
      <c r="AN168" s="250">
        <v>59706</v>
      </c>
      <c r="AO168" s="250"/>
      <c r="AP168" s="119">
        <f t="shared" si="7"/>
        <v>294</v>
      </c>
      <c r="AQ168" s="354">
        <v>23080</v>
      </c>
      <c r="AR168" s="341">
        <v>23102</v>
      </c>
      <c r="AS168" s="358" t="s">
        <v>3680</v>
      </c>
      <c r="AT168" s="361">
        <v>23102</v>
      </c>
      <c r="AU168" s="341">
        <v>23102</v>
      </c>
      <c r="AV168" s="357">
        <v>59706</v>
      </c>
      <c r="AW168" s="336">
        <v>294</v>
      </c>
      <c r="AX168" s="332"/>
    </row>
    <row r="169" spans="1:50" s="123" customFormat="1" ht="72" hidden="1" x14ac:dyDescent="0.2">
      <c r="A169" s="52" t="s">
        <v>41</v>
      </c>
      <c r="B169" s="52" t="s">
        <v>277</v>
      </c>
      <c r="C169" s="52" t="s">
        <v>276</v>
      </c>
      <c r="D169" s="52" t="s">
        <v>11</v>
      </c>
      <c r="E169" s="52" t="s">
        <v>454</v>
      </c>
      <c r="F169" s="121" t="s">
        <v>1741</v>
      </c>
      <c r="G169" s="52" t="s">
        <v>470</v>
      </c>
      <c r="H169" s="71" t="s">
        <v>464</v>
      </c>
      <c r="I169" s="71" t="s">
        <v>268</v>
      </c>
      <c r="J169" s="122">
        <v>360100</v>
      </c>
      <c r="K169" s="71"/>
      <c r="L169" s="71"/>
      <c r="M169" s="249" t="s">
        <v>137</v>
      </c>
      <c r="N169" s="340"/>
      <c r="O169" s="332" t="s">
        <v>2685</v>
      </c>
      <c r="P169" s="328" t="s">
        <v>2677</v>
      </c>
      <c r="Q169" s="310" t="s">
        <v>2425</v>
      </c>
      <c r="R169" s="332" t="s">
        <v>39</v>
      </c>
      <c r="S169" s="332" t="s">
        <v>60</v>
      </c>
      <c r="T169" s="332" t="s">
        <v>2686</v>
      </c>
      <c r="U169" s="332"/>
      <c r="V169" s="332" t="s">
        <v>2678</v>
      </c>
      <c r="W169" s="357">
        <v>96300</v>
      </c>
      <c r="X169" s="340">
        <v>1</v>
      </c>
      <c r="Y169" s="358" t="s">
        <v>3680</v>
      </c>
      <c r="Z169" s="357">
        <v>96300</v>
      </c>
      <c r="AA169" s="328" t="s">
        <v>2687</v>
      </c>
      <c r="AB169" s="358" t="s">
        <v>3680</v>
      </c>
      <c r="AC169" s="332"/>
      <c r="AD169" s="357">
        <v>96300</v>
      </c>
      <c r="AE169" s="353" t="s">
        <v>2683</v>
      </c>
      <c r="AF169" s="52" t="s">
        <v>2680</v>
      </c>
      <c r="AG169" s="52" t="s">
        <v>3544</v>
      </c>
      <c r="AH169" s="52" t="s">
        <v>3472</v>
      </c>
      <c r="AI169" s="52" t="s">
        <v>2456</v>
      </c>
      <c r="AJ169" s="52"/>
      <c r="AK169" s="52" t="s">
        <v>1263</v>
      </c>
      <c r="AL169" s="52" t="s">
        <v>1570</v>
      </c>
      <c r="AM169" s="52" t="s">
        <v>3553</v>
      </c>
      <c r="AN169" s="250">
        <v>96300</v>
      </c>
      <c r="AO169" s="250"/>
      <c r="AP169" s="119">
        <f t="shared" si="7"/>
        <v>263800</v>
      </c>
      <c r="AQ169" s="354">
        <v>23080</v>
      </c>
      <c r="AR169" s="341">
        <v>23102</v>
      </c>
      <c r="AS169" s="358" t="s">
        <v>3680</v>
      </c>
      <c r="AT169" s="361">
        <v>23102</v>
      </c>
      <c r="AU169" s="341">
        <v>23102</v>
      </c>
      <c r="AV169" s="357">
        <v>96300</v>
      </c>
      <c r="AW169" s="336">
        <v>263800</v>
      </c>
      <c r="AX169" s="332"/>
    </row>
    <row r="170" spans="1:50" s="123" customFormat="1" ht="72" hidden="1" x14ac:dyDescent="0.2">
      <c r="A170" s="52" t="s">
        <v>41</v>
      </c>
      <c r="B170" s="52" t="s">
        <v>277</v>
      </c>
      <c r="C170" s="52" t="s">
        <v>276</v>
      </c>
      <c r="D170" s="52" t="s">
        <v>11</v>
      </c>
      <c r="E170" s="52" t="s">
        <v>454</v>
      </c>
      <c r="F170" s="121" t="s">
        <v>1742</v>
      </c>
      <c r="G170" s="52" t="s">
        <v>471</v>
      </c>
      <c r="H170" s="71" t="s">
        <v>270</v>
      </c>
      <c r="I170" s="71" t="s">
        <v>268</v>
      </c>
      <c r="J170" s="122">
        <v>22000</v>
      </c>
      <c r="K170" s="71"/>
      <c r="L170" s="71"/>
      <c r="M170" s="249" t="s">
        <v>137</v>
      </c>
      <c r="N170" s="340"/>
      <c r="O170" s="332" t="s">
        <v>3367</v>
      </c>
      <c r="P170" s="328" t="s">
        <v>2677</v>
      </c>
      <c r="Q170" s="310" t="s">
        <v>2426</v>
      </c>
      <c r="R170" s="332" t="s">
        <v>39</v>
      </c>
      <c r="S170" s="332" t="s">
        <v>60</v>
      </c>
      <c r="T170" s="332"/>
      <c r="U170" s="332"/>
      <c r="V170" s="332" t="s">
        <v>2678</v>
      </c>
      <c r="W170" s="357">
        <v>19260</v>
      </c>
      <c r="X170" s="340">
        <v>1</v>
      </c>
      <c r="Y170" s="328" t="s">
        <v>2621</v>
      </c>
      <c r="Z170" s="357">
        <v>19260</v>
      </c>
      <c r="AA170" s="358" t="s">
        <v>3681</v>
      </c>
      <c r="AB170" s="328" t="s">
        <v>2621</v>
      </c>
      <c r="AC170" s="338">
        <v>23094</v>
      </c>
      <c r="AD170" s="357">
        <v>19260</v>
      </c>
      <c r="AE170" s="353" t="s">
        <v>3676</v>
      </c>
      <c r="AF170" s="52" t="s">
        <v>2684</v>
      </c>
      <c r="AG170" s="52" t="s">
        <v>3541</v>
      </c>
      <c r="AH170" s="52" t="s">
        <v>3470</v>
      </c>
      <c r="AI170" s="52" t="s">
        <v>2456</v>
      </c>
      <c r="AJ170" s="52"/>
      <c r="AK170" s="52" t="s">
        <v>1263</v>
      </c>
      <c r="AL170" s="52" t="s">
        <v>1570</v>
      </c>
      <c r="AM170" s="52" t="s">
        <v>3553</v>
      </c>
      <c r="AN170" s="250">
        <v>19260</v>
      </c>
      <c r="AO170" s="250"/>
      <c r="AP170" s="119">
        <f t="shared" si="7"/>
        <v>2740</v>
      </c>
      <c r="AQ170" s="354">
        <v>23080</v>
      </c>
      <c r="AR170" s="341">
        <v>23102</v>
      </c>
      <c r="AS170" s="328" t="s">
        <v>2621</v>
      </c>
      <c r="AT170" s="355">
        <v>23094</v>
      </c>
      <c r="AU170" s="341">
        <v>23102</v>
      </c>
      <c r="AV170" s="357">
        <v>19260</v>
      </c>
      <c r="AW170" s="336">
        <v>2740</v>
      </c>
      <c r="AX170" s="332"/>
    </row>
    <row r="171" spans="1:50" s="123" customFormat="1" ht="72" hidden="1" x14ac:dyDescent="0.2">
      <c r="A171" s="52" t="s">
        <v>41</v>
      </c>
      <c r="B171" s="52" t="s">
        <v>277</v>
      </c>
      <c r="C171" s="52" t="s">
        <v>276</v>
      </c>
      <c r="D171" s="52" t="s">
        <v>21</v>
      </c>
      <c r="E171" s="52" t="s">
        <v>454</v>
      </c>
      <c r="F171" s="121" t="s">
        <v>1743</v>
      </c>
      <c r="G171" s="52" t="s">
        <v>472</v>
      </c>
      <c r="H171" s="71" t="s">
        <v>269</v>
      </c>
      <c r="I171" s="71" t="s">
        <v>271</v>
      </c>
      <c r="J171" s="122">
        <v>26000</v>
      </c>
      <c r="K171" s="71"/>
      <c r="L171" s="71"/>
      <c r="M171" s="249" t="s">
        <v>137</v>
      </c>
      <c r="N171" s="340"/>
      <c r="O171" s="332" t="s">
        <v>2688</v>
      </c>
      <c r="P171" s="328" t="s">
        <v>2677</v>
      </c>
      <c r="Q171" s="310" t="s">
        <v>2427</v>
      </c>
      <c r="R171" s="332" t="s">
        <v>39</v>
      </c>
      <c r="S171" s="332" t="s">
        <v>60</v>
      </c>
      <c r="T171" s="332"/>
      <c r="U171" s="332"/>
      <c r="V171" s="332" t="s">
        <v>2678</v>
      </c>
      <c r="W171" s="352">
        <v>21357.200000000001</v>
      </c>
      <c r="X171" s="340">
        <v>1</v>
      </c>
      <c r="Y171" s="328" t="s">
        <v>2598</v>
      </c>
      <c r="Z171" s="352">
        <v>21357.200000000001</v>
      </c>
      <c r="AA171" s="328" t="s">
        <v>2689</v>
      </c>
      <c r="AB171" s="328" t="s">
        <v>2598</v>
      </c>
      <c r="AC171" s="355">
        <v>23102</v>
      </c>
      <c r="AD171" s="352">
        <v>21357.200000000001</v>
      </c>
      <c r="AE171" s="353" t="s">
        <v>3676</v>
      </c>
      <c r="AF171" s="52" t="s">
        <v>2680</v>
      </c>
      <c r="AG171" s="52" t="s">
        <v>3544</v>
      </c>
      <c r="AH171" s="52" t="s">
        <v>3472</v>
      </c>
      <c r="AI171" s="52" t="s">
        <v>2456</v>
      </c>
      <c r="AJ171" s="52"/>
      <c r="AK171" s="52" t="s">
        <v>1263</v>
      </c>
      <c r="AL171" s="52" t="s">
        <v>1570</v>
      </c>
      <c r="AM171" s="52" t="s">
        <v>3553</v>
      </c>
      <c r="AN171" s="250">
        <v>21357.200000000001</v>
      </c>
      <c r="AO171" s="250"/>
      <c r="AP171" s="119">
        <f t="shared" si="7"/>
        <v>4642.7999999999993</v>
      </c>
      <c r="AQ171" s="354">
        <v>23080</v>
      </c>
      <c r="AR171" s="341">
        <v>23102</v>
      </c>
      <c r="AS171" s="328" t="s">
        <v>2598</v>
      </c>
      <c r="AT171" s="355">
        <v>23102</v>
      </c>
      <c r="AU171" s="341">
        <v>23102</v>
      </c>
      <c r="AV171" s="352">
        <v>21357.200000000001</v>
      </c>
      <c r="AW171" s="336">
        <v>4643</v>
      </c>
      <c r="AX171" s="332"/>
    </row>
    <row r="172" spans="1:50" s="123" customFormat="1" ht="72" hidden="1" x14ac:dyDescent="0.2">
      <c r="A172" s="52" t="s">
        <v>41</v>
      </c>
      <c r="B172" s="52" t="s">
        <v>277</v>
      </c>
      <c r="C172" s="52" t="s">
        <v>276</v>
      </c>
      <c r="D172" s="52" t="s">
        <v>21</v>
      </c>
      <c r="E172" s="52" t="s">
        <v>454</v>
      </c>
      <c r="F172" s="121" t="s">
        <v>1744</v>
      </c>
      <c r="G172" s="52" t="s">
        <v>473</v>
      </c>
      <c r="H172" s="71" t="s">
        <v>270</v>
      </c>
      <c r="I172" s="71" t="s">
        <v>271</v>
      </c>
      <c r="J172" s="122">
        <v>15000</v>
      </c>
      <c r="K172" s="71"/>
      <c r="L172" s="71"/>
      <c r="M172" s="249" t="s">
        <v>137</v>
      </c>
      <c r="N172" s="311"/>
      <c r="O172" s="332" t="s">
        <v>2688</v>
      </c>
      <c r="P172" s="328" t="s">
        <v>2677</v>
      </c>
      <c r="Q172" s="310" t="s">
        <v>2427</v>
      </c>
      <c r="R172" s="332" t="s">
        <v>39</v>
      </c>
      <c r="S172" s="332" t="s">
        <v>60</v>
      </c>
      <c r="T172" s="332"/>
      <c r="U172" s="332"/>
      <c r="V172" s="332" t="s">
        <v>2678</v>
      </c>
      <c r="W172" s="352">
        <v>9983.1</v>
      </c>
      <c r="X172" s="340">
        <v>1</v>
      </c>
      <c r="Y172" s="328" t="s">
        <v>2598</v>
      </c>
      <c r="Z172" s="352">
        <v>9983.1</v>
      </c>
      <c r="AA172" s="328" t="s">
        <v>2689</v>
      </c>
      <c r="AB172" s="328" t="s">
        <v>2598</v>
      </c>
      <c r="AC172" s="355">
        <v>23102</v>
      </c>
      <c r="AD172" s="352">
        <v>9983.1</v>
      </c>
      <c r="AE172" s="353" t="s">
        <v>3676</v>
      </c>
      <c r="AF172" s="52" t="s">
        <v>2680</v>
      </c>
      <c r="AG172" s="52" t="s">
        <v>3544</v>
      </c>
      <c r="AH172" s="52" t="s">
        <v>3472</v>
      </c>
      <c r="AI172" s="52" t="s">
        <v>2456</v>
      </c>
      <c r="AJ172" s="52"/>
      <c r="AK172" s="52" t="s">
        <v>1263</v>
      </c>
      <c r="AL172" s="52" t="s">
        <v>1570</v>
      </c>
      <c r="AM172" s="52" t="s">
        <v>3553</v>
      </c>
      <c r="AN172" s="250">
        <v>14498.5</v>
      </c>
      <c r="AO172" s="250"/>
      <c r="AP172" s="119">
        <f t="shared" si="7"/>
        <v>501.5</v>
      </c>
      <c r="AQ172" s="354">
        <v>23080</v>
      </c>
      <c r="AR172" s="341">
        <v>23102</v>
      </c>
      <c r="AS172" s="328" t="s">
        <v>2598</v>
      </c>
      <c r="AT172" s="355">
        <v>23102</v>
      </c>
      <c r="AU172" s="341">
        <v>23102</v>
      </c>
      <c r="AV172" s="352">
        <v>9983.1</v>
      </c>
      <c r="AW172" s="336">
        <v>5016</v>
      </c>
      <c r="AX172" s="332"/>
    </row>
    <row r="173" spans="1:50" s="123" customFormat="1" ht="72" hidden="1" x14ac:dyDescent="0.2">
      <c r="A173" s="52" t="s">
        <v>41</v>
      </c>
      <c r="B173" s="52" t="s">
        <v>277</v>
      </c>
      <c r="C173" s="52" t="s">
        <v>276</v>
      </c>
      <c r="D173" s="52" t="s">
        <v>21</v>
      </c>
      <c r="E173" s="52" t="s">
        <v>454</v>
      </c>
      <c r="F173" s="121" t="s">
        <v>1745</v>
      </c>
      <c r="G173" s="52" t="s">
        <v>474</v>
      </c>
      <c r="H173" s="71" t="s">
        <v>270</v>
      </c>
      <c r="I173" s="71" t="s">
        <v>271</v>
      </c>
      <c r="J173" s="122">
        <v>15000</v>
      </c>
      <c r="K173" s="71"/>
      <c r="L173" s="71"/>
      <c r="M173" s="249" t="s">
        <v>137</v>
      </c>
      <c r="N173" s="311"/>
      <c r="O173" s="332" t="s">
        <v>2688</v>
      </c>
      <c r="P173" s="328" t="s">
        <v>2677</v>
      </c>
      <c r="Q173" s="310" t="s">
        <v>2427</v>
      </c>
      <c r="R173" s="332" t="s">
        <v>39</v>
      </c>
      <c r="S173" s="332" t="s">
        <v>60</v>
      </c>
      <c r="T173" s="332"/>
      <c r="U173" s="332"/>
      <c r="V173" s="332" t="s">
        <v>2678</v>
      </c>
      <c r="W173" s="352">
        <v>14498.5</v>
      </c>
      <c r="X173" s="340">
        <v>1</v>
      </c>
      <c r="Y173" s="328" t="s">
        <v>2598</v>
      </c>
      <c r="Z173" s="352">
        <v>14498.5</v>
      </c>
      <c r="AA173" s="328" t="s">
        <v>2689</v>
      </c>
      <c r="AB173" s="328" t="s">
        <v>2598</v>
      </c>
      <c r="AC173" s="355">
        <v>23102</v>
      </c>
      <c r="AD173" s="352">
        <v>14498.5</v>
      </c>
      <c r="AE173" s="353" t="s">
        <v>3676</v>
      </c>
      <c r="AF173" s="52" t="s">
        <v>2680</v>
      </c>
      <c r="AG173" s="52" t="s">
        <v>3544</v>
      </c>
      <c r="AH173" s="52" t="s">
        <v>3472</v>
      </c>
      <c r="AI173" s="52" t="s">
        <v>2456</v>
      </c>
      <c r="AJ173" s="52"/>
      <c r="AK173" s="52" t="s">
        <v>1263</v>
      </c>
      <c r="AL173" s="52" t="s">
        <v>1570</v>
      </c>
      <c r="AM173" s="52" t="s">
        <v>3553</v>
      </c>
      <c r="AN173" s="250">
        <v>9983.1</v>
      </c>
      <c r="AO173" s="250"/>
      <c r="AP173" s="119">
        <f t="shared" si="7"/>
        <v>5016.8999999999996</v>
      </c>
      <c r="AQ173" s="354">
        <v>23080</v>
      </c>
      <c r="AR173" s="341">
        <v>23102</v>
      </c>
      <c r="AS173" s="328" t="s">
        <v>2598</v>
      </c>
      <c r="AT173" s="355">
        <v>23102</v>
      </c>
      <c r="AU173" s="341">
        <v>23102</v>
      </c>
      <c r="AV173" s="352">
        <v>14498.5</v>
      </c>
      <c r="AW173" s="336">
        <v>502</v>
      </c>
      <c r="AX173" s="332"/>
    </row>
    <row r="174" spans="1:50" s="123" customFormat="1" ht="72" hidden="1" x14ac:dyDescent="0.2">
      <c r="A174" s="52" t="s">
        <v>41</v>
      </c>
      <c r="B174" s="52" t="s">
        <v>277</v>
      </c>
      <c r="C174" s="52" t="s">
        <v>276</v>
      </c>
      <c r="D174" s="52" t="s">
        <v>21</v>
      </c>
      <c r="E174" s="52" t="s">
        <v>454</v>
      </c>
      <c r="F174" s="121" t="s">
        <v>1746</v>
      </c>
      <c r="G174" s="52" t="s">
        <v>475</v>
      </c>
      <c r="H174" s="71" t="s">
        <v>269</v>
      </c>
      <c r="I174" s="71" t="s">
        <v>271</v>
      </c>
      <c r="J174" s="122">
        <v>36000</v>
      </c>
      <c r="K174" s="71"/>
      <c r="L174" s="71"/>
      <c r="M174" s="249" t="s">
        <v>137</v>
      </c>
      <c r="N174" s="340"/>
      <c r="O174" s="332" t="s">
        <v>2690</v>
      </c>
      <c r="P174" s="328" t="s">
        <v>2677</v>
      </c>
      <c r="Q174" s="310" t="s">
        <v>2425</v>
      </c>
      <c r="R174" s="332" t="s">
        <v>39</v>
      </c>
      <c r="S174" s="332" t="s">
        <v>60</v>
      </c>
      <c r="T174" s="332" t="s">
        <v>2691</v>
      </c>
      <c r="U174" s="332"/>
      <c r="V174" s="332" t="s">
        <v>2692</v>
      </c>
      <c r="W174" s="357">
        <v>34240</v>
      </c>
      <c r="X174" s="340">
        <v>1</v>
      </c>
      <c r="Y174" s="328" t="s">
        <v>1379</v>
      </c>
      <c r="Z174" s="336">
        <v>34240</v>
      </c>
      <c r="AA174" s="328" t="s">
        <v>2693</v>
      </c>
      <c r="AB174" s="338">
        <v>23087</v>
      </c>
      <c r="AC174" s="338">
        <v>23088</v>
      </c>
      <c r="AD174" s="357">
        <v>34240</v>
      </c>
      <c r="AE174" s="353" t="s">
        <v>3682</v>
      </c>
      <c r="AF174" s="52" t="s">
        <v>2694</v>
      </c>
      <c r="AG174" s="52" t="s">
        <v>3544</v>
      </c>
      <c r="AH174" s="52" t="s">
        <v>3475</v>
      </c>
      <c r="AI174" s="52" t="s">
        <v>2456</v>
      </c>
      <c r="AJ174" s="52"/>
      <c r="AK174" s="52" t="s">
        <v>1263</v>
      </c>
      <c r="AL174" s="52" t="s">
        <v>1570</v>
      </c>
      <c r="AM174" s="52" t="s">
        <v>3553</v>
      </c>
      <c r="AN174" s="250">
        <v>34240</v>
      </c>
      <c r="AO174" s="250"/>
      <c r="AP174" s="119">
        <f t="shared" si="7"/>
        <v>1760</v>
      </c>
      <c r="AQ174" s="354">
        <v>23080</v>
      </c>
      <c r="AR174" s="341">
        <v>23102</v>
      </c>
      <c r="AS174" s="338">
        <v>23087</v>
      </c>
      <c r="AT174" s="338">
        <v>23088</v>
      </c>
      <c r="AU174" s="341">
        <v>23102</v>
      </c>
      <c r="AV174" s="357">
        <v>34240</v>
      </c>
      <c r="AW174" s="336">
        <v>1760</v>
      </c>
      <c r="AX174" s="332"/>
    </row>
    <row r="175" spans="1:50" s="123" customFormat="1" ht="72" hidden="1" x14ac:dyDescent="0.2">
      <c r="A175" s="52" t="s">
        <v>41</v>
      </c>
      <c r="B175" s="52" t="s">
        <v>277</v>
      </c>
      <c r="C175" s="52" t="s">
        <v>276</v>
      </c>
      <c r="D175" s="52" t="s">
        <v>21</v>
      </c>
      <c r="E175" s="52" t="s">
        <v>454</v>
      </c>
      <c r="F175" s="121" t="s">
        <v>1747</v>
      </c>
      <c r="G175" s="52" t="s">
        <v>476</v>
      </c>
      <c r="H175" s="71" t="s">
        <v>269</v>
      </c>
      <c r="I175" s="71" t="s">
        <v>275</v>
      </c>
      <c r="J175" s="122">
        <v>60000</v>
      </c>
      <c r="K175" s="71"/>
      <c r="L175" s="71"/>
      <c r="M175" s="249" t="s">
        <v>137</v>
      </c>
      <c r="N175" s="340"/>
      <c r="O175" s="332" t="s">
        <v>2695</v>
      </c>
      <c r="P175" s="328" t="s">
        <v>2677</v>
      </c>
      <c r="Q175" s="310" t="s">
        <v>2428</v>
      </c>
      <c r="R175" s="332" t="s">
        <v>24</v>
      </c>
      <c r="S175" s="332" t="s">
        <v>123</v>
      </c>
      <c r="T175" s="332"/>
      <c r="U175" s="332"/>
      <c r="V175" s="332" t="s">
        <v>2678</v>
      </c>
      <c r="W175" s="357">
        <v>60000</v>
      </c>
      <c r="X175" s="340">
        <v>1</v>
      </c>
      <c r="Y175" s="358" t="s">
        <v>3680</v>
      </c>
      <c r="Z175" s="336">
        <v>60000</v>
      </c>
      <c r="AA175" s="328" t="s">
        <v>2696</v>
      </c>
      <c r="AB175" s="358" t="s">
        <v>3680</v>
      </c>
      <c r="AC175" s="332"/>
      <c r="AD175" s="357">
        <v>60000</v>
      </c>
      <c r="AE175" s="353" t="s">
        <v>2683</v>
      </c>
      <c r="AF175" s="52" t="s">
        <v>2680</v>
      </c>
      <c r="AG175" s="52" t="s">
        <v>3544</v>
      </c>
      <c r="AH175" s="52" t="s">
        <v>3472</v>
      </c>
      <c r="AI175" s="52" t="s">
        <v>2456</v>
      </c>
      <c r="AJ175" s="52"/>
      <c r="AK175" s="52" t="s">
        <v>1263</v>
      </c>
      <c r="AL175" s="52" t="s">
        <v>1570</v>
      </c>
      <c r="AM175" s="52" t="s">
        <v>3553</v>
      </c>
      <c r="AN175" s="122">
        <v>60000</v>
      </c>
      <c r="AO175" s="250"/>
      <c r="AP175" s="119">
        <f t="shared" si="7"/>
        <v>0</v>
      </c>
      <c r="AQ175" s="354">
        <v>23080</v>
      </c>
      <c r="AR175" s="341">
        <v>23102</v>
      </c>
      <c r="AS175" s="355">
        <v>23110</v>
      </c>
      <c r="AT175" s="361">
        <v>23102</v>
      </c>
      <c r="AU175" s="341">
        <v>23102</v>
      </c>
      <c r="AV175" s="357">
        <v>60000</v>
      </c>
      <c r="AW175" s="336">
        <v>0</v>
      </c>
      <c r="AX175" s="332"/>
    </row>
    <row r="176" spans="1:50" s="123" customFormat="1" ht="72" hidden="1" x14ac:dyDescent="0.2">
      <c r="A176" s="52" t="s">
        <v>41</v>
      </c>
      <c r="B176" s="52" t="s">
        <v>277</v>
      </c>
      <c r="C176" s="52" t="s">
        <v>276</v>
      </c>
      <c r="D176" s="52" t="s">
        <v>286</v>
      </c>
      <c r="E176" s="52" t="s">
        <v>454</v>
      </c>
      <c r="F176" s="121" t="s">
        <v>1748</v>
      </c>
      <c r="G176" s="52" t="s">
        <v>477</v>
      </c>
      <c r="H176" s="71" t="s">
        <v>270</v>
      </c>
      <c r="I176" s="71" t="s">
        <v>274</v>
      </c>
      <c r="J176" s="122">
        <v>138000</v>
      </c>
      <c r="K176" s="71"/>
      <c r="L176" s="71"/>
      <c r="M176" s="249" t="s">
        <v>137</v>
      </c>
      <c r="N176" s="340"/>
      <c r="O176" s="332" t="s">
        <v>2697</v>
      </c>
      <c r="P176" s="328" t="s">
        <v>2677</v>
      </c>
      <c r="Q176" s="310" t="s">
        <v>2429</v>
      </c>
      <c r="R176" s="332" t="s">
        <v>39</v>
      </c>
      <c r="S176" s="332" t="s">
        <v>116</v>
      </c>
      <c r="T176" s="332" t="s">
        <v>2559</v>
      </c>
      <c r="U176" s="332"/>
      <c r="V176" s="332" t="s">
        <v>2698</v>
      </c>
      <c r="W176" s="357">
        <v>138000</v>
      </c>
      <c r="X176" s="340">
        <v>1</v>
      </c>
      <c r="Y176" s="358" t="s">
        <v>3680</v>
      </c>
      <c r="Z176" s="336">
        <v>138000</v>
      </c>
      <c r="AA176" s="328" t="s">
        <v>2699</v>
      </c>
      <c r="AB176" s="358" t="s">
        <v>3680</v>
      </c>
      <c r="AC176" s="328"/>
      <c r="AD176" s="357">
        <v>138000</v>
      </c>
      <c r="AE176" s="353" t="s">
        <v>2683</v>
      </c>
      <c r="AF176" s="52" t="s">
        <v>2680</v>
      </c>
      <c r="AG176" s="52" t="s">
        <v>3544</v>
      </c>
      <c r="AH176" s="52" t="s">
        <v>3472</v>
      </c>
      <c r="AI176" s="52" t="s">
        <v>2456</v>
      </c>
      <c r="AJ176" s="52"/>
      <c r="AK176" s="52" t="s">
        <v>1263</v>
      </c>
      <c r="AL176" s="52" t="s">
        <v>1570</v>
      </c>
      <c r="AM176" s="52" t="s">
        <v>3553</v>
      </c>
      <c r="AN176" s="122">
        <v>138000</v>
      </c>
      <c r="AO176" s="250"/>
      <c r="AP176" s="119">
        <f t="shared" si="7"/>
        <v>0</v>
      </c>
      <c r="AQ176" s="354">
        <v>23080</v>
      </c>
      <c r="AR176" s="341">
        <v>23102</v>
      </c>
      <c r="AS176" s="355">
        <v>23110</v>
      </c>
      <c r="AT176" s="361">
        <v>23102</v>
      </c>
      <c r="AU176" s="341">
        <v>23102</v>
      </c>
      <c r="AV176" s="357">
        <v>138000</v>
      </c>
      <c r="AW176" s="336">
        <v>0</v>
      </c>
      <c r="AX176" s="332"/>
    </row>
    <row r="177" spans="1:50" s="123" customFormat="1" ht="72" hidden="1" x14ac:dyDescent="0.2">
      <c r="A177" s="52" t="s">
        <v>41</v>
      </c>
      <c r="B177" s="52" t="s">
        <v>277</v>
      </c>
      <c r="C177" s="52" t="s">
        <v>276</v>
      </c>
      <c r="D177" s="52" t="s">
        <v>286</v>
      </c>
      <c r="E177" s="52" t="s">
        <v>454</v>
      </c>
      <c r="F177" s="121" t="s">
        <v>1749</v>
      </c>
      <c r="G177" s="52" t="s">
        <v>478</v>
      </c>
      <c r="H177" s="71" t="s">
        <v>270</v>
      </c>
      <c r="I177" s="71" t="s">
        <v>271</v>
      </c>
      <c r="J177" s="122">
        <v>16000</v>
      </c>
      <c r="K177" s="71"/>
      <c r="L177" s="71"/>
      <c r="M177" s="249" t="s">
        <v>137</v>
      </c>
      <c r="N177" s="311"/>
      <c r="O177" s="332" t="s">
        <v>2676</v>
      </c>
      <c r="P177" s="328" t="s">
        <v>2677</v>
      </c>
      <c r="Q177" s="311" t="s">
        <v>2430</v>
      </c>
      <c r="R177" s="332" t="s">
        <v>39</v>
      </c>
      <c r="S177" s="332" t="s">
        <v>14</v>
      </c>
      <c r="T177" s="332" t="s">
        <v>2700</v>
      </c>
      <c r="U177" s="332" t="s">
        <v>2701</v>
      </c>
      <c r="V177" s="364" t="s">
        <v>2702</v>
      </c>
      <c r="W177" s="357">
        <v>16000</v>
      </c>
      <c r="X177" s="340">
        <v>1</v>
      </c>
      <c r="Y177" s="328" t="s">
        <v>1379</v>
      </c>
      <c r="Z177" s="336">
        <v>16000</v>
      </c>
      <c r="AA177" s="328" t="s">
        <v>2703</v>
      </c>
      <c r="AB177" s="328" t="s">
        <v>1378</v>
      </c>
      <c r="AC177" s="328" t="s">
        <v>1379</v>
      </c>
      <c r="AD177" s="357">
        <v>16000</v>
      </c>
      <c r="AE177" s="353" t="s">
        <v>3676</v>
      </c>
      <c r="AF177" s="52" t="s">
        <v>2694</v>
      </c>
      <c r="AG177" s="52" t="s">
        <v>3544</v>
      </c>
      <c r="AH177" s="52" t="s">
        <v>3475</v>
      </c>
      <c r="AI177" s="52" t="s">
        <v>2457</v>
      </c>
      <c r="AJ177" s="52"/>
      <c r="AK177" s="52" t="s">
        <v>1263</v>
      </c>
      <c r="AL177" s="52" t="s">
        <v>1570</v>
      </c>
      <c r="AM177" s="52" t="s">
        <v>3553</v>
      </c>
      <c r="AN177" s="122"/>
      <c r="AO177" s="122">
        <v>16000</v>
      </c>
      <c r="AP177" s="119">
        <f t="shared" si="7"/>
        <v>0</v>
      </c>
      <c r="AQ177" s="328" t="s">
        <v>2677</v>
      </c>
      <c r="AR177" s="341">
        <v>23102</v>
      </c>
      <c r="AS177" s="338">
        <v>23086</v>
      </c>
      <c r="AT177" s="338">
        <v>23087</v>
      </c>
      <c r="AU177" s="341">
        <v>23102</v>
      </c>
      <c r="AV177" s="357">
        <v>16000</v>
      </c>
      <c r="AW177" s="336">
        <v>0</v>
      </c>
      <c r="AX177" s="332"/>
    </row>
    <row r="178" spans="1:50" s="123" customFormat="1" ht="72" hidden="1" x14ac:dyDescent="0.2">
      <c r="A178" s="52" t="s">
        <v>41</v>
      </c>
      <c r="B178" s="52" t="s">
        <v>277</v>
      </c>
      <c r="C178" s="52" t="s">
        <v>276</v>
      </c>
      <c r="D178" s="52" t="s">
        <v>286</v>
      </c>
      <c r="E178" s="52" t="s">
        <v>454</v>
      </c>
      <c r="F178" s="121" t="s">
        <v>1750</v>
      </c>
      <c r="G178" s="52" t="s">
        <v>479</v>
      </c>
      <c r="H178" s="71" t="s">
        <v>270</v>
      </c>
      <c r="I178" s="71" t="s">
        <v>271</v>
      </c>
      <c r="J178" s="122">
        <v>300000</v>
      </c>
      <c r="K178" s="71"/>
      <c r="L178" s="71"/>
      <c r="M178" s="249" t="s">
        <v>137</v>
      </c>
      <c r="N178" s="311"/>
      <c r="O178" s="332" t="s">
        <v>2704</v>
      </c>
      <c r="P178" s="328" t="s">
        <v>2677</v>
      </c>
      <c r="Q178" s="310" t="s">
        <v>2429</v>
      </c>
      <c r="R178" s="332" t="s">
        <v>39</v>
      </c>
      <c r="S178" s="332" t="s">
        <v>116</v>
      </c>
      <c r="T178" s="332"/>
      <c r="U178" s="332"/>
      <c r="V178" s="332" t="s">
        <v>2705</v>
      </c>
      <c r="W178" s="357">
        <v>299000</v>
      </c>
      <c r="X178" s="340">
        <v>1</v>
      </c>
      <c r="Y178" s="358" t="s">
        <v>3680</v>
      </c>
      <c r="Z178" s="357">
        <v>299000</v>
      </c>
      <c r="AA178" s="328" t="s">
        <v>2706</v>
      </c>
      <c r="AB178" s="358" t="s">
        <v>3680</v>
      </c>
      <c r="AC178" s="328"/>
      <c r="AD178" s="357">
        <v>299000</v>
      </c>
      <c r="AE178" s="353" t="s">
        <v>2683</v>
      </c>
      <c r="AF178" s="52" t="s">
        <v>2680</v>
      </c>
      <c r="AG178" s="52" t="s">
        <v>3544</v>
      </c>
      <c r="AH178" s="52" t="s">
        <v>3472</v>
      </c>
      <c r="AI178" s="52" t="s">
        <v>2456</v>
      </c>
      <c r="AJ178" s="52"/>
      <c r="AK178" s="52" t="s">
        <v>1263</v>
      </c>
      <c r="AL178" s="52" t="s">
        <v>1570</v>
      </c>
      <c r="AM178" s="52" t="s">
        <v>3553</v>
      </c>
      <c r="AN178" s="250">
        <v>299000</v>
      </c>
      <c r="AO178" s="250"/>
      <c r="AP178" s="119">
        <f t="shared" si="7"/>
        <v>1000</v>
      </c>
      <c r="AQ178" s="354">
        <v>23080</v>
      </c>
      <c r="AR178" s="341">
        <v>23102</v>
      </c>
      <c r="AS178" s="355">
        <v>23110</v>
      </c>
      <c r="AT178" s="361">
        <v>23102</v>
      </c>
      <c r="AU178" s="341">
        <v>23102</v>
      </c>
      <c r="AV178" s="357">
        <v>299000</v>
      </c>
      <c r="AW178" s="336">
        <v>1000</v>
      </c>
      <c r="AX178" s="332"/>
    </row>
    <row r="179" spans="1:50" s="123" customFormat="1" ht="72" hidden="1" x14ac:dyDescent="0.2">
      <c r="A179" s="52" t="s">
        <v>41</v>
      </c>
      <c r="B179" s="52" t="s">
        <v>277</v>
      </c>
      <c r="C179" s="52" t="s">
        <v>276</v>
      </c>
      <c r="D179" s="52" t="s">
        <v>286</v>
      </c>
      <c r="E179" s="52" t="s">
        <v>454</v>
      </c>
      <c r="F179" s="121" t="s">
        <v>1751</v>
      </c>
      <c r="G179" s="52" t="s">
        <v>480</v>
      </c>
      <c r="H179" s="71" t="s">
        <v>272</v>
      </c>
      <c r="I179" s="71" t="s">
        <v>271</v>
      </c>
      <c r="J179" s="122">
        <v>93000</v>
      </c>
      <c r="K179" s="71"/>
      <c r="L179" s="71"/>
      <c r="M179" s="249" t="s">
        <v>137</v>
      </c>
      <c r="N179" s="311"/>
      <c r="O179" s="332" t="s">
        <v>2707</v>
      </c>
      <c r="P179" s="328" t="s">
        <v>2677</v>
      </c>
      <c r="Q179" s="310" t="s">
        <v>2431</v>
      </c>
      <c r="R179" s="332" t="s">
        <v>39</v>
      </c>
      <c r="S179" s="332" t="s">
        <v>60</v>
      </c>
      <c r="T179" s="332" t="s">
        <v>2708</v>
      </c>
      <c r="U179" s="332"/>
      <c r="V179" s="332" t="s">
        <v>2705</v>
      </c>
      <c r="W179" s="357">
        <v>93000</v>
      </c>
      <c r="X179" s="340">
        <v>1</v>
      </c>
      <c r="Y179" s="358" t="s">
        <v>3680</v>
      </c>
      <c r="Z179" s="336">
        <v>93000</v>
      </c>
      <c r="AA179" s="328" t="s">
        <v>2709</v>
      </c>
      <c r="AB179" s="358" t="s">
        <v>3680</v>
      </c>
      <c r="AC179" s="365"/>
      <c r="AD179" s="357">
        <v>93000</v>
      </c>
      <c r="AE179" s="353" t="s">
        <v>2683</v>
      </c>
      <c r="AF179" s="52" t="s">
        <v>2680</v>
      </c>
      <c r="AG179" s="52" t="s">
        <v>3544</v>
      </c>
      <c r="AH179" s="52" t="s">
        <v>3472</v>
      </c>
      <c r="AI179" s="52" t="s">
        <v>2456</v>
      </c>
      <c r="AJ179" s="52"/>
      <c r="AK179" s="52" t="s">
        <v>1263</v>
      </c>
      <c r="AL179" s="52" t="s">
        <v>1570</v>
      </c>
      <c r="AM179" s="52" t="s">
        <v>3553</v>
      </c>
      <c r="AN179" s="122">
        <v>93000</v>
      </c>
      <c r="AO179" s="250"/>
      <c r="AP179" s="119">
        <f t="shared" si="7"/>
        <v>0</v>
      </c>
      <c r="AQ179" s="354">
        <v>23080</v>
      </c>
      <c r="AR179" s="341">
        <v>23102</v>
      </c>
      <c r="AS179" s="355">
        <v>23110</v>
      </c>
      <c r="AT179" s="361">
        <v>23102</v>
      </c>
      <c r="AU179" s="341">
        <v>23102</v>
      </c>
      <c r="AV179" s="357">
        <v>93000</v>
      </c>
      <c r="AW179" s="336">
        <v>0</v>
      </c>
      <c r="AX179" s="332"/>
    </row>
    <row r="180" spans="1:50" s="123" customFormat="1" ht="72" hidden="1" x14ac:dyDescent="0.2">
      <c r="A180" s="52" t="s">
        <v>41</v>
      </c>
      <c r="B180" s="52" t="s">
        <v>277</v>
      </c>
      <c r="C180" s="52" t="s">
        <v>276</v>
      </c>
      <c r="D180" s="52" t="s">
        <v>286</v>
      </c>
      <c r="E180" s="52" t="s">
        <v>454</v>
      </c>
      <c r="F180" s="121" t="s">
        <v>1752</v>
      </c>
      <c r="G180" s="52" t="s">
        <v>481</v>
      </c>
      <c r="H180" s="71" t="s">
        <v>270</v>
      </c>
      <c r="I180" s="71" t="s">
        <v>274</v>
      </c>
      <c r="J180" s="122">
        <v>3500000</v>
      </c>
      <c r="K180" s="249" t="s">
        <v>137</v>
      </c>
      <c r="L180" s="71"/>
      <c r="M180" s="71"/>
      <c r="N180" s="311"/>
      <c r="O180" s="332"/>
      <c r="P180" s="328"/>
      <c r="Q180" s="311"/>
      <c r="R180" s="332"/>
      <c r="S180" s="332"/>
      <c r="T180" s="332"/>
      <c r="U180" s="332"/>
      <c r="V180" s="332"/>
      <c r="W180" s="366"/>
      <c r="X180" s="340"/>
      <c r="Y180" s="328"/>
      <c r="Z180" s="336"/>
      <c r="AA180" s="328"/>
      <c r="AB180" s="328"/>
      <c r="AC180" s="328"/>
      <c r="AD180" s="366"/>
      <c r="AE180" s="353" t="s">
        <v>3683</v>
      </c>
      <c r="AF180" s="52" t="s">
        <v>2710</v>
      </c>
      <c r="AG180" s="52" t="s">
        <v>3539</v>
      </c>
      <c r="AH180" s="52" t="s">
        <v>3477</v>
      </c>
      <c r="AI180" s="52" t="s">
        <v>3467</v>
      </c>
      <c r="AJ180" s="52"/>
      <c r="AK180" s="52" t="s">
        <v>1265</v>
      </c>
      <c r="AL180" s="52" t="s">
        <v>1568</v>
      </c>
      <c r="AM180" s="52" t="s">
        <v>3553</v>
      </c>
      <c r="AN180" s="250"/>
      <c r="AO180" s="250"/>
      <c r="AP180" s="119">
        <f t="shared" si="7"/>
        <v>3500000</v>
      </c>
      <c r="AQ180" s="341">
        <v>23071</v>
      </c>
      <c r="AR180" s="341">
        <v>23102</v>
      </c>
      <c r="AS180" s="332"/>
      <c r="AT180" s="341"/>
      <c r="AU180" s="332"/>
      <c r="AV180" s="332"/>
      <c r="AW180" s="332"/>
      <c r="AX180" s="332"/>
    </row>
    <row r="181" spans="1:50" s="123" customFormat="1" ht="72" hidden="1" x14ac:dyDescent="0.2">
      <c r="A181" s="52" t="s">
        <v>41</v>
      </c>
      <c r="B181" s="52" t="s">
        <v>277</v>
      </c>
      <c r="C181" s="52" t="s">
        <v>276</v>
      </c>
      <c r="D181" s="52" t="s">
        <v>286</v>
      </c>
      <c r="E181" s="52" t="s">
        <v>454</v>
      </c>
      <c r="F181" s="121" t="s">
        <v>1753</v>
      </c>
      <c r="G181" s="52" t="s">
        <v>482</v>
      </c>
      <c r="H181" s="71" t="s">
        <v>272</v>
      </c>
      <c r="I181" s="71" t="s">
        <v>274</v>
      </c>
      <c r="J181" s="122">
        <v>71400</v>
      </c>
      <c r="K181" s="71"/>
      <c r="L181" s="71"/>
      <c r="M181" s="249" t="s">
        <v>137</v>
      </c>
      <c r="N181" s="311"/>
      <c r="O181" s="311" t="s">
        <v>3684</v>
      </c>
      <c r="P181" s="328" t="s">
        <v>2677</v>
      </c>
      <c r="Q181" s="310" t="s">
        <v>2431</v>
      </c>
      <c r="R181" s="332" t="s">
        <v>39</v>
      </c>
      <c r="S181" s="332" t="s">
        <v>60</v>
      </c>
      <c r="T181" s="332"/>
      <c r="U181" s="332"/>
      <c r="V181" s="332" t="s">
        <v>2705</v>
      </c>
      <c r="W181" s="357">
        <v>71400</v>
      </c>
      <c r="X181" s="332">
        <v>1</v>
      </c>
      <c r="Y181" s="358" t="s">
        <v>3680</v>
      </c>
      <c r="Z181" s="357">
        <v>71400</v>
      </c>
      <c r="AA181" s="358" t="s">
        <v>3685</v>
      </c>
      <c r="AB181" s="358" t="s">
        <v>3680</v>
      </c>
      <c r="AC181" s="311"/>
      <c r="AD181" s="357">
        <v>71400</v>
      </c>
      <c r="AE181" s="353" t="s">
        <v>2683</v>
      </c>
      <c r="AF181" s="52" t="s">
        <v>2684</v>
      </c>
      <c r="AG181" s="52" t="s">
        <v>3541</v>
      </c>
      <c r="AH181" s="52" t="s">
        <v>3470</v>
      </c>
      <c r="AI181" s="52" t="s">
        <v>2456</v>
      </c>
      <c r="AJ181" s="52"/>
      <c r="AK181" s="52" t="s">
        <v>1266</v>
      </c>
      <c r="AL181" s="52" t="s">
        <v>1568</v>
      </c>
      <c r="AM181" s="52" t="s">
        <v>3553</v>
      </c>
      <c r="AN181" s="122">
        <v>71400</v>
      </c>
      <c r="AO181" s="250"/>
      <c r="AP181" s="119">
        <f t="shared" si="7"/>
        <v>0</v>
      </c>
      <c r="AQ181" s="341">
        <v>23071</v>
      </c>
      <c r="AR181" s="341">
        <v>23102</v>
      </c>
      <c r="AS181" s="355">
        <v>23110</v>
      </c>
      <c r="AT181" s="361">
        <v>23102</v>
      </c>
      <c r="AU181" s="341">
        <v>23102</v>
      </c>
      <c r="AV181" s="357">
        <v>71400</v>
      </c>
      <c r="AW181" s="311">
        <v>0</v>
      </c>
      <c r="AX181" s="332"/>
    </row>
    <row r="182" spans="1:50" s="123" customFormat="1" ht="72" hidden="1" x14ac:dyDescent="0.2">
      <c r="A182" s="52" t="s">
        <v>41</v>
      </c>
      <c r="B182" s="52" t="s">
        <v>277</v>
      </c>
      <c r="C182" s="52" t="s">
        <v>276</v>
      </c>
      <c r="D182" s="52" t="s">
        <v>286</v>
      </c>
      <c r="E182" s="52" t="s">
        <v>454</v>
      </c>
      <c r="F182" s="121" t="s">
        <v>1754</v>
      </c>
      <c r="G182" s="52" t="s">
        <v>483</v>
      </c>
      <c r="H182" s="71" t="s">
        <v>270</v>
      </c>
      <c r="I182" s="71" t="s">
        <v>274</v>
      </c>
      <c r="J182" s="122">
        <v>2000000</v>
      </c>
      <c r="K182" s="249" t="s">
        <v>137</v>
      </c>
      <c r="L182" s="71"/>
      <c r="M182" s="71"/>
      <c r="N182" s="311"/>
      <c r="O182" s="332"/>
      <c r="P182" s="328"/>
      <c r="Q182" s="311"/>
      <c r="R182" s="332"/>
      <c r="S182" s="332"/>
      <c r="T182" s="332"/>
      <c r="U182" s="332"/>
      <c r="V182" s="332"/>
      <c r="W182" s="366"/>
      <c r="X182" s="340"/>
      <c r="Y182" s="328"/>
      <c r="Z182" s="336"/>
      <c r="AA182" s="328"/>
      <c r="AB182" s="328"/>
      <c r="AC182" s="328"/>
      <c r="AD182" s="366"/>
      <c r="AE182" s="353" t="s">
        <v>3683</v>
      </c>
      <c r="AF182" s="52" t="s">
        <v>2710</v>
      </c>
      <c r="AG182" s="52" t="s">
        <v>3539</v>
      </c>
      <c r="AH182" s="52" t="s">
        <v>3477</v>
      </c>
      <c r="AI182" s="52" t="s">
        <v>3467</v>
      </c>
      <c r="AJ182" s="52"/>
      <c r="AK182" s="52" t="s">
        <v>1265</v>
      </c>
      <c r="AL182" s="52" t="s">
        <v>1568</v>
      </c>
      <c r="AM182" s="52" t="s">
        <v>3553</v>
      </c>
      <c r="AN182" s="250"/>
      <c r="AO182" s="250"/>
      <c r="AP182" s="119">
        <f t="shared" si="7"/>
        <v>2000000</v>
      </c>
      <c r="AQ182" s="341">
        <v>23071</v>
      </c>
      <c r="AR182" s="341">
        <v>23102</v>
      </c>
      <c r="AS182" s="338"/>
      <c r="AT182" s="341"/>
      <c r="AU182" s="332"/>
      <c r="AV182" s="332"/>
      <c r="AW182" s="332"/>
      <c r="AX182" s="332"/>
    </row>
    <row r="183" spans="1:50" s="123" customFormat="1" ht="72" hidden="1" x14ac:dyDescent="0.2">
      <c r="A183" s="52" t="s">
        <v>41</v>
      </c>
      <c r="B183" s="52" t="s">
        <v>277</v>
      </c>
      <c r="C183" s="52" t="s">
        <v>276</v>
      </c>
      <c r="D183" s="52" t="s">
        <v>286</v>
      </c>
      <c r="E183" s="52" t="s">
        <v>454</v>
      </c>
      <c r="F183" s="121" t="s">
        <v>1755</v>
      </c>
      <c r="G183" s="52" t="s">
        <v>484</v>
      </c>
      <c r="H183" s="71" t="s">
        <v>269</v>
      </c>
      <c r="I183" s="71" t="s">
        <v>268</v>
      </c>
      <c r="J183" s="122">
        <v>50000</v>
      </c>
      <c r="K183" s="71"/>
      <c r="L183" s="71"/>
      <c r="M183" s="249" t="s">
        <v>137</v>
      </c>
      <c r="N183" s="311"/>
      <c r="O183" s="332" t="s">
        <v>2704</v>
      </c>
      <c r="P183" s="328" t="s">
        <v>2677</v>
      </c>
      <c r="Q183" s="310" t="s">
        <v>2429</v>
      </c>
      <c r="R183" s="332" t="s">
        <v>39</v>
      </c>
      <c r="S183" s="332" t="s">
        <v>116</v>
      </c>
      <c r="T183" s="332" t="s">
        <v>2711</v>
      </c>
      <c r="U183" s="332"/>
      <c r="V183" s="332" t="s">
        <v>2705</v>
      </c>
      <c r="W183" s="357">
        <v>47200</v>
      </c>
      <c r="X183" s="340">
        <v>1</v>
      </c>
      <c r="Y183" s="358" t="s">
        <v>3680</v>
      </c>
      <c r="Z183" s="336">
        <v>47200</v>
      </c>
      <c r="AA183" s="328" t="s">
        <v>2706</v>
      </c>
      <c r="AB183" s="358" t="s">
        <v>3680</v>
      </c>
      <c r="AC183" s="328"/>
      <c r="AD183" s="357">
        <v>47200</v>
      </c>
      <c r="AE183" s="353" t="s">
        <v>2683</v>
      </c>
      <c r="AF183" s="52" t="s">
        <v>2680</v>
      </c>
      <c r="AG183" s="52" t="s">
        <v>3544</v>
      </c>
      <c r="AH183" s="52" t="s">
        <v>3472</v>
      </c>
      <c r="AI183" s="52" t="s">
        <v>2456</v>
      </c>
      <c r="AJ183" s="52"/>
      <c r="AK183" s="52" t="s">
        <v>1266</v>
      </c>
      <c r="AL183" s="52" t="s">
        <v>1568</v>
      </c>
      <c r="AM183" s="52" t="s">
        <v>3553</v>
      </c>
      <c r="AN183" s="250">
        <v>47200</v>
      </c>
      <c r="AO183" s="250"/>
      <c r="AP183" s="119">
        <f t="shared" si="7"/>
        <v>2800</v>
      </c>
      <c r="AQ183" s="354">
        <v>23080</v>
      </c>
      <c r="AR183" s="341">
        <v>23102</v>
      </c>
      <c r="AS183" s="355">
        <v>23110</v>
      </c>
      <c r="AT183" s="361">
        <v>23102</v>
      </c>
      <c r="AU183" s="341">
        <v>23102</v>
      </c>
      <c r="AV183" s="357">
        <v>47200</v>
      </c>
      <c r="AW183" s="336">
        <v>2800</v>
      </c>
      <c r="AX183" s="332"/>
    </row>
    <row r="184" spans="1:50" s="123" customFormat="1" ht="72" hidden="1" x14ac:dyDescent="0.2">
      <c r="A184" s="52" t="s">
        <v>41</v>
      </c>
      <c r="B184" s="52" t="s">
        <v>277</v>
      </c>
      <c r="C184" s="52" t="s">
        <v>276</v>
      </c>
      <c r="D184" s="52" t="s">
        <v>286</v>
      </c>
      <c r="E184" s="52" t="s">
        <v>454</v>
      </c>
      <c r="F184" s="121" t="s">
        <v>1756</v>
      </c>
      <c r="G184" s="52" t="s">
        <v>485</v>
      </c>
      <c r="H184" s="71" t="s">
        <v>270</v>
      </c>
      <c r="I184" s="71" t="s">
        <v>344</v>
      </c>
      <c r="J184" s="122">
        <v>25000</v>
      </c>
      <c r="K184" s="71"/>
      <c r="L184" s="71"/>
      <c r="M184" s="249" t="s">
        <v>137</v>
      </c>
      <c r="N184" s="311"/>
      <c r="O184" s="332" t="s">
        <v>2704</v>
      </c>
      <c r="P184" s="328" t="s">
        <v>2677</v>
      </c>
      <c r="Q184" s="310" t="s">
        <v>2429</v>
      </c>
      <c r="R184" s="332" t="s">
        <v>39</v>
      </c>
      <c r="S184" s="332" t="s">
        <v>116</v>
      </c>
      <c r="T184" s="332" t="s">
        <v>1193</v>
      </c>
      <c r="U184" s="332"/>
      <c r="V184" s="332" t="s">
        <v>2705</v>
      </c>
      <c r="W184" s="357">
        <v>24700</v>
      </c>
      <c r="X184" s="340">
        <v>1</v>
      </c>
      <c r="Y184" s="358" t="s">
        <v>3680</v>
      </c>
      <c r="Z184" s="336">
        <v>24700</v>
      </c>
      <c r="AA184" s="328" t="s">
        <v>2706</v>
      </c>
      <c r="AB184" s="358" t="s">
        <v>3680</v>
      </c>
      <c r="AC184" s="328"/>
      <c r="AD184" s="357">
        <v>24700</v>
      </c>
      <c r="AE184" s="353" t="s">
        <v>2683</v>
      </c>
      <c r="AF184" s="52" t="s">
        <v>2680</v>
      </c>
      <c r="AG184" s="52" t="s">
        <v>3544</v>
      </c>
      <c r="AH184" s="52" t="s">
        <v>3472</v>
      </c>
      <c r="AI184" s="52" t="s">
        <v>2456</v>
      </c>
      <c r="AJ184" s="52"/>
      <c r="AK184" s="52" t="s">
        <v>1266</v>
      </c>
      <c r="AL184" s="52" t="s">
        <v>1568</v>
      </c>
      <c r="AM184" s="52" t="s">
        <v>3553</v>
      </c>
      <c r="AN184" s="250">
        <v>24700</v>
      </c>
      <c r="AO184" s="250"/>
      <c r="AP184" s="119">
        <f t="shared" si="7"/>
        <v>300</v>
      </c>
      <c r="AQ184" s="354">
        <v>23080</v>
      </c>
      <c r="AR184" s="341">
        <v>23102</v>
      </c>
      <c r="AS184" s="355">
        <v>23110</v>
      </c>
      <c r="AT184" s="361">
        <v>23102</v>
      </c>
      <c r="AU184" s="341">
        <v>23102</v>
      </c>
      <c r="AV184" s="357">
        <v>24700</v>
      </c>
      <c r="AW184" s="336">
        <v>300</v>
      </c>
      <c r="AX184" s="332"/>
    </row>
    <row r="185" spans="1:50" ht="72" hidden="1" x14ac:dyDescent="0.2">
      <c r="A185" s="52" t="s">
        <v>41</v>
      </c>
      <c r="B185" s="52" t="s">
        <v>277</v>
      </c>
      <c r="C185" s="52" t="s">
        <v>276</v>
      </c>
      <c r="D185" s="52" t="s">
        <v>13</v>
      </c>
      <c r="E185" s="52" t="s">
        <v>454</v>
      </c>
      <c r="F185" s="121" t="s">
        <v>1757</v>
      </c>
      <c r="G185" s="52" t="s">
        <v>486</v>
      </c>
      <c r="H185" s="71" t="s">
        <v>270</v>
      </c>
      <c r="I185" s="71" t="s">
        <v>271</v>
      </c>
      <c r="J185" s="122">
        <v>800000</v>
      </c>
      <c r="K185" s="249" t="s">
        <v>137</v>
      </c>
      <c r="L185" s="71"/>
      <c r="M185" s="71"/>
      <c r="N185" s="311"/>
      <c r="O185" s="311" t="s">
        <v>3686</v>
      </c>
      <c r="P185" s="355">
        <v>23111</v>
      </c>
      <c r="Q185" s="311" t="s">
        <v>3687</v>
      </c>
      <c r="R185" s="332" t="s">
        <v>39</v>
      </c>
      <c r="S185" s="332" t="s">
        <v>60</v>
      </c>
      <c r="T185" s="311"/>
      <c r="U185" s="311"/>
      <c r="V185" s="360" t="s">
        <v>3688</v>
      </c>
      <c r="W185" s="367">
        <v>446600</v>
      </c>
      <c r="X185" s="332">
        <v>1</v>
      </c>
      <c r="Y185" s="332"/>
      <c r="Z185" s="367">
        <v>446600</v>
      </c>
      <c r="AA185" s="360">
        <v>7014323983</v>
      </c>
      <c r="AB185" s="311"/>
      <c r="AC185" s="311"/>
      <c r="AD185" s="367">
        <v>446600</v>
      </c>
      <c r="AE185" s="353" t="s">
        <v>2680</v>
      </c>
      <c r="AF185" s="52" t="s">
        <v>2684</v>
      </c>
      <c r="AG185" s="52" t="s">
        <v>3541</v>
      </c>
      <c r="AH185" s="52" t="s">
        <v>3470</v>
      </c>
      <c r="AI185" s="52" t="s">
        <v>2456</v>
      </c>
      <c r="AJ185" s="52"/>
      <c r="AK185" s="52" t="s">
        <v>1265</v>
      </c>
      <c r="AL185" s="52" t="s">
        <v>1568</v>
      </c>
      <c r="AM185" s="52" t="s">
        <v>3553</v>
      </c>
      <c r="AN185" s="119">
        <v>446600</v>
      </c>
      <c r="AO185" s="119"/>
      <c r="AP185" s="119">
        <f t="shared" si="7"/>
        <v>353400</v>
      </c>
      <c r="AQ185" s="368">
        <v>23111</v>
      </c>
      <c r="AR185" s="341">
        <v>23102</v>
      </c>
      <c r="AS185" s="361">
        <v>23102</v>
      </c>
      <c r="AT185" s="361">
        <v>23102</v>
      </c>
      <c r="AU185" s="361" t="s">
        <v>3698</v>
      </c>
      <c r="AV185" s="367">
        <v>446600</v>
      </c>
      <c r="AW185" s="367">
        <v>353400</v>
      </c>
      <c r="AX185" s="311"/>
    </row>
    <row r="186" spans="1:50" ht="90" hidden="1" x14ac:dyDescent="0.2">
      <c r="A186" s="52" t="s">
        <v>41</v>
      </c>
      <c r="B186" s="52" t="s">
        <v>277</v>
      </c>
      <c r="C186" s="52" t="s">
        <v>276</v>
      </c>
      <c r="D186" s="52" t="s">
        <v>13</v>
      </c>
      <c r="E186" s="52" t="s">
        <v>454</v>
      </c>
      <c r="F186" s="121" t="s">
        <v>1758</v>
      </c>
      <c r="G186" s="52" t="s">
        <v>487</v>
      </c>
      <c r="H186" s="71" t="s">
        <v>270</v>
      </c>
      <c r="I186" s="71" t="s">
        <v>274</v>
      </c>
      <c r="J186" s="122">
        <v>100000</v>
      </c>
      <c r="K186" s="71"/>
      <c r="L186" s="71"/>
      <c r="M186" s="249" t="s">
        <v>137</v>
      </c>
      <c r="N186" s="311"/>
      <c r="O186" s="311" t="s">
        <v>3689</v>
      </c>
      <c r="P186" s="355">
        <v>23115</v>
      </c>
      <c r="Q186" s="311" t="s">
        <v>2432</v>
      </c>
      <c r="R186" s="332" t="s">
        <v>39</v>
      </c>
      <c r="S186" s="332" t="s">
        <v>60</v>
      </c>
      <c r="T186" s="311"/>
      <c r="U186" s="311"/>
      <c r="V186" s="360" t="s">
        <v>3690</v>
      </c>
      <c r="W186" s="309">
        <v>99998.99</v>
      </c>
      <c r="X186" s="332">
        <v>1</v>
      </c>
      <c r="Y186" s="332"/>
      <c r="Z186" s="309">
        <v>99998.99</v>
      </c>
      <c r="AA186" s="360">
        <v>7014332721</v>
      </c>
      <c r="AB186" s="311"/>
      <c r="AC186" s="311"/>
      <c r="AD186" s="309">
        <v>99998.99</v>
      </c>
      <c r="AE186" s="311" t="s">
        <v>2680</v>
      </c>
      <c r="AF186" s="52" t="s">
        <v>2684</v>
      </c>
      <c r="AG186" s="52" t="s">
        <v>3541</v>
      </c>
      <c r="AH186" s="52" t="s">
        <v>3470</v>
      </c>
      <c r="AI186" s="52" t="s">
        <v>3467</v>
      </c>
      <c r="AJ186" s="52"/>
      <c r="AK186" s="52" t="s">
        <v>1263</v>
      </c>
      <c r="AL186" s="52" t="s">
        <v>1570</v>
      </c>
      <c r="AM186" s="52" t="s">
        <v>3553</v>
      </c>
      <c r="AN186" s="119"/>
      <c r="AO186" s="119"/>
      <c r="AP186" s="119">
        <f t="shared" si="7"/>
        <v>100000</v>
      </c>
      <c r="AQ186" s="368">
        <v>23115</v>
      </c>
      <c r="AR186" s="341">
        <v>23102</v>
      </c>
      <c r="AS186" s="361">
        <v>23102</v>
      </c>
      <c r="AT186" s="361">
        <v>23102</v>
      </c>
      <c r="AU186" s="341">
        <v>23102</v>
      </c>
      <c r="AV186" s="309">
        <v>99998.99</v>
      </c>
      <c r="AW186" s="311">
        <v>1.01</v>
      </c>
      <c r="AX186" s="187" t="s">
        <v>3969</v>
      </c>
    </row>
    <row r="187" spans="1:50" ht="72" hidden="1" x14ac:dyDescent="0.2">
      <c r="A187" s="52" t="s">
        <v>41</v>
      </c>
      <c r="B187" s="52" t="s">
        <v>277</v>
      </c>
      <c r="C187" s="52" t="s">
        <v>276</v>
      </c>
      <c r="D187" s="52" t="s">
        <v>25</v>
      </c>
      <c r="E187" s="52" t="s">
        <v>454</v>
      </c>
      <c r="F187" s="121" t="s">
        <v>1759</v>
      </c>
      <c r="G187" s="52" t="s">
        <v>488</v>
      </c>
      <c r="H187" s="71" t="s">
        <v>270</v>
      </c>
      <c r="I187" s="71" t="s">
        <v>271</v>
      </c>
      <c r="J187" s="122">
        <v>20000</v>
      </c>
      <c r="K187" s="71"/>
      <c r="L187" s="71"/>
      <c r="M187" s="249" t="s">
        <v>137</v>
      </c>
      <c r="N187" s="311"/>
      <c r="O187" s="311" t="s">
        <v>2712</v>
      </c>
      <c r="P187" s="328" t="s">
        <v>2677</v>
      </c>
      <c r="Q187" s="311" t="s">
        <v>2433</v>
      </c>
      <c r="R187" s="332" t="s">
        <v>39</v>
      </c>
      <c r="S187" s="332" t="s">
        <v>60</v>
      </c>
      <c r="T187" s="311"/>
      <c r="U187" s="311"/>
      <c r="V187" s="332" t="s">
        <v>2705</v>
      </c>
      <c r="W187" s="367">
        <v>19902</v>
      </c>
      <c r="X187" s="340">
        <v>1</v>
      </c>
      <c r="Y187" s="338">
        <v>23101</v>
      </c>
      <c r="Z187" s="367">
        <v>19902</v>
      </c>
      <c r="AA187" s="360">
        <v>7014332910</v>
      </c>
      <c r="AB187" s="369">
        <v>23101</v>
      </c>
      <c r="AC187" s="370">
        <v>23101</v>
      </c>
      <c r="AD187" s="367">
        <v>19902</v>
      </c>
      <c r="AE187" s="353" t="s">
        <v>3676</v>
      </c>
      <c r="AF187" s="52" t="s">
        <v>2683</v>
      </c>
      <c r="AG187" s="52" t="s">
        <v>3544</v>
      </c>
      <c r="AH187" s="52" t="s">
        <v>3472</v>
      </c>
      <c r="AI187" s="52" t="s">
        <v>2456</v>
      </c>
      <c r="AJ187" s="52"/>
      <c r="AK187" s="52" t="s">
        <v>1263</v>
      </c>
      <c r="AL187" s="52" t="s">
        <v>1570</v>
      </c>
      <c r="AM187" s="52" t="s">
        <v>3553</v>
      </c>
      <c r="AN187" s="119">
        <v>19902</v>
      </c>
      <c r="AO187" s="119"/>
      <c r="AP187" s="119">
        <f t="shared" si="7"/>
        <v>98</v>
      </c>
      <c r="AQ187" s="354">
        <v>23080</v>
      </c>
      <c r="AR187" s="341">
        <v>23102</v>
      </c>
      <c r="AS187" s="338">
        <v>23101</v>
      </c>
      <c r="AT187" s="355">
        <v>23101</v>
      </c>
      <c r="AU187" s="341">
        <v>23102</v>
      </c>
      <c r="AV187" s="367">
        <v>19902</v>
      </c>
      <c r="AW187" s="311">
        <v>98</v>
      </c>
      <c r="AX187" s="311"/>
    </row>
    <row r="188" spans="1:50" ht="72" hidden="1" x14ac:dyDescent="0.2">
      <c r="A188" s="52" t="s">
        <v>41</v>
      </c>
      <c r="B188" s="52" t="s">
        <v>277</v>
      </c>
      <c r="C188" s="52" t="s">
        <v>276</v>
      </c>
      <c r="D188" s="52" t="s">
        <v>16</v>
      </c>
      <c r="E188" s="52" t="s">
        <v>454</v>
      </c>
      <c r="F188" s="121" t="s">
        <v>1760</v>
      </c>
      <c r="G188" s="52" t="s">
        <v>489</v>
      </c>
      <c r="H188" s="71" t="s">
        <v>270</v>
      </c>
      <c r="I188" s="71" t="s">
        <v>271</v>
      </c>
      <c r="J188" s="122">
        <v>28000</v>
      </c>
      <c r="K188" s="71"/>
      <c r="L188" s="71"/>
      <c r="M188" s="249" t="s">
        <v>137</v>
      </c>
      <c r="N188" s="311"/>
      <c r="O188" s="311" t="s">
        <v>2713</v>
      </c>
      <c r="P188" s="328" t="s">
        <v>2677</v>
      </c>
      <c r="Q188" s="311" t="s">
        <v>2420</v>
      </c>
      <c r="R188" s="332" t="s">
        <v>39</v>
      </c>
      <c r="S188" s="332" t="s">
        <v>60</v>
      </c>
      <c r="T188" s="311"/>
      <c r="U188" s="311"/>
      <c r="V188" s="332" t="s">
        <v>2705</v>
      </c>
      <c r="W188" s="367">
        <v>26215</v>
      </c>
      <c r="X188" s="340">
        <v>1</v>
      </c>
      <c r="Y188" s="338">
        <v>23101</v>
      </c>
      <c r="Z188" s="367">
        <v>26215</v>
      </c>
      <c r="AA188" s="360">
        <v>7014279404</v>
      </c>
      <c r="AB188" s="369">
        <v>23101</v>
      </c>
      <c r="AC188" s="370">
        <v>23101</v>
      </c>
      <c r="AD188" s="367">
        <v>26215</v>
      </c>
      <c r="AE188" s="353" t="s">
        <v>3676</v>
      </c>
      <c r="AF188" s="52" t="s">
        <v>2683</v>
      </c>
      <c r="AG188" s="52" t="s">
        <v>3544</v>
      </c>
      <c r="AH188" s="52" t="s">
        <v>3472</v>
      </c>
      <c r="AI188" s="52" t="s">
        <v>2456</v>
      </c>
      <c r="AJ188" s="52"/>
      <c r="AK188" s="52" t="s">
        <v>1263</v>
      </c>
      <c r="AL188" s="52" t="s">
        <v>1570</v>
      </c>
      <c r="AM188" s="52" t="s">
        <v>3553</v>
      </c>
      <c r="AN188" s="119">
        <v>26215</v>
      </c>
      <c r="AO188" s="119"/>
      <c r="AP188" s="119">
        <f t="shared" si="7"/>
        <v>1785</v>
      </c>
      <c r="AQ188" s="354">
        <v>23080</v>
      </c>
      <c r="AR188" s="341">
        <v>23102</v>
      </c>
      <c r="AS188" s="338">
        <v>23101</v>
      </c>
      <c r="AT188" s="355">
        <v>23101</v>
      </c>
      <c r="AU188" s="341">
        <v>23102</v>
      </c>
      <c r="AV188" s="367">
        <v>26215</v>
      </c>
      <c r="AW188" s="367">
        <v>1785</v>
      </c>
      <c r="AX188" s="311"/>
    </row>
    <row r="189" spans="1:50" ht="72" hidden="1" x14ac:dyDescent="0.2">
      <c r="A189" s="52" t="s">
        <v>41</v>
      </c>
      <c r="B189" s="52" t="s">
        <v>277</v>
      </c>
      <c r="C189" s="52" t="s">
        <v>276</v>
      </c>
      <c r="D189" s="52" t="s">
        <v>16</v>
      </c>
      <c r="E189" s="52" t="s">
        <v>454</v>
      </c>
      <c r="F189" s="121" t="s">
        <v>1761</v>
      </c>
      <c r="G189" s="52" t="s">
        <v>490</v>
      </c>
      <c r="H189" s="71" t="s">
        <v>269</v>
      </c>
      <c r="I189" s="71" t="s">
        <v>268</v>
      </c>
      <c r="J189" s="122">
        <v>32000</v>
      </c>
      <c r="K189" s="71"/>
      <c r="L189" s="71"/>
      <c r="M189" s="249" t="s">
        <v>137</v>
      </c>
      <c r="N189" s="311"/>
      <c r="O189" s="311" t="s">
        <v>2712</v>
      </c>
      <c r="P189" s="328" t="s">
        <v>2677</v>
      </c>
      <c r="Q189" s="311" t="s">
        <v>2433</v>
      </c>
      <c r="R189" s="332" t="s">
        <v>39</v>
      </c>
      <c r="S189" s="332" t="s">
        <v>60</v>
      </c>
      <c r="T189" s="311"/>
      <c r="U189" s="311"/>
      <c r="V189" s="332" t="s">
        <v>2705</v>
      </c>
      <c r="W189" s="367">
        <v>29960</v>
      </c>
      <c r="X189" s="340">
        <v>1</v>
      </c>
      <c r="Y189" s="338">
        <v>23101</v>
      </c>
      <c r="Z189" s="367">
        <v>29960</v>
      </c>
      <c r="AA189" s="360">
        <v>7014289321</v>
      </c>
      <c r="AB189" s="369">
        <v>23101</v>
      </c>
      <c r="AC189" s="370">
        <v>23101</v>
      </c>
      <c r="AD189" s="367">
        <v>29960</v>
      </c>
      <c r="AE189" s="353" t="s">
        <v>3676</v>
      </c>
      <c r="AF189" s="52" t="s">
        <v>2683</v>
      </c>
      <c r="AG189" s="52" t="s">
        <v>3544</v>
      </c>
      <c r="AH189" s="52" t="s">
        <v>3472</v>
      </c>
      <c r="AI189" s="52" t="s">
        <v>2456</v>
      </c>
      <c r="AJ189" s="52"/>
      <c r="AK189" s="52" t="s">
        <v>1263</v>
      </c>
      <c r="AL189" s="52" t="s">
        <v>1570</v>
      </c>
      <c r="AM189" s="52" t="s">
        <v>3553</v>
      </c>
      <c r="AN189" s="119">
        <v>29960</v>
      </c>
      <c r="AO189" s="119"/>
      <c r="AP189" s="119">
        <f t="shared" si="7"/>
        <v>2040</v>
      </c>
      <c r="AQ189" s="354">
        <v>23080</v>
      </c>
      <c r="AR189" s="341">
        <v>23102</v>
      </c>
      <c r="AS189" s="338">
        <v>23101</v>
      </c>
      <c r="AT189" s="355">
        <v>23101</v>
      </c>
      <c r="AU189" s="341">
        <v>23102</v>
      </c>
      <c r="AV189" s="367">
        <v>29960</v>
      </c>
      <c r="AW189" s="367">
        <v>2040</v>
      </c>
      <c r="AX189" s="311"/>
    </row>
    <row r="190" spans="1:50" ht="72" hidden="1" x14ac:dyDescent="0.2">
      <c r="A190" s="52" t="s">
        <v>41</v>
      </c>
      <c r="B190" s="52" t="s">
        <v>277</v>
      </c>
      <c r="C190" s="52" t="s">
        <v>276</v>
      </c>
      <c r="D190" s="52" t="s">
        <v>30</v>
      </c>
      <c r="E190" s="52" t="s">
        <v>454</v>
      </c>
      <c r="F190" s="121" t="s">
        <v>1762</v>
      </c>
      <c r="G190" s="52" t="s">
        <v>491</v>
      </c>
      <c r="H190" s="71" t="s">
        <v>269</v>
      </c>
      <c r="I190" s="71" t="s">
        <v>274</v>
      </c>
      <c r="J190" s="122">
        <v>38000</v>
      </c>
      <c r="K190" s="71"/>
      <c r="L190" s="71"/>
      <c r="M190" s="249" t="s">
        <v>137</v>
      </c>
      <c r="N190" s="311"/>
      <c r="O190" s="311" t="s">
        <v>2714</v>
      </c>
      <c r="P190" s="328" t="s">
        <v>2677</v>
      </c>
      <c r="Q190" s="311" t="s">
        <v>2434</v>
      </c>
      <c r="R190" s="332" t="s">
        <v>39</v>
      </c>
      <c r="S190" s="332" t="s">
        <v>123</v>
      </c>
      <c r="T190" s="311"/>
      <c r="U190" s="311"/>
      <c r="V190" s="332" t="s">
        <v>2705</v>
      </c>
      <c r="W190" s="367">
        <v>38000</v>
      </c>
      <c r="X190" s="340">
        <v>1</v>
      </c>
      <c r="Y190" s="358" t="s">
        <v>3680</v>
      </c>
      <c r="Z190" s="367">
        <v>38000</v>
      </c>
      <c r="AA190" s="332">
        <v>7014238169</v>
      </c>
      <c r="AB190" s="358" t="s">
        <v>3680</v>
      </c>
      <c r="AC190" s="311"/>
      <c r="AD190" s="367">
        <v>38000</v>
      </c>
      <c r="AE190" s="353" t="s">
        <v>2683</v>
      </c>
      <c r="AF190" s="52" t="s">
        <v>2680</v>
      </c>
      <c r="AG190" s="52" t="s">
        <v>3544</v>
      </c>
      <c r="AH190" s="52" t="s">
        <v>3472</v>
      </c>
      <c r="AI190" s="52" t="s">
        <v>2456</v>
      </c>
      <c r="AJ190" s="52"/>
      <c r="AK190" s="52" t="s">
        <v>1263</v>
      </c>
      <c r="AL190" s="52" t="s">
        <v>1570</v>
      </c>
      <c r="AM190" s="52" t="s">
        <v>3553</v>
      </c>
      <c r="AN190" s="119">
        <v>38000</v>
      </c>
      <c r="AO190" s="119"/>
      <c r="AP190" s="119">
        <f t="shared" si="7"/>
        <v>0</v>
      </c>
      <c r="AQ190" s="354">
        <v>23080</v>
      </c>
      <c r="AR190" s="341">
        <v>23102</v>
      </c>
      <c r="AS190" s="358" t="s">
        <v>3680</v>
      </c>
      <c r="AT190" s="361">
        <v>23102</v>
      </c>
      <c r="AU190" s="341">
        <v>23102</v>
      </c>
      <c r="AV190" s="367">
        <v>38000</v>
      </c>
      <c r="AW190" s="346">
        <v>0</v>
      </c>
      <c r="AX190" s="311"/>
    </row>
    <row r="191" spans="1:50" ht="72" hidden="1" x14ac:dyDescent="0.2">
      <c r="A191" s="52" t="s">
        <v>41</v>
      </c>
      <c r="B191" s="52" t="s">
        <v>277</v>
      </c>
      <c r="C191" s="52" t="s">
        <v>276</v>
      </c>
      <c r="D191" s="52" t="s">
        <v>30</v>
      </c>
      <c r="E191" s="52" t="s">
        <v>454</v>
      </c>
      <c r="F191" s="121" t="s">
        <v>1763</v>
      </c>
      <c r="G191" s="52" t="s">
        <v>492</v>
      </c>
      <c r="H191" s="71" t="s">
        <v>269</v>
      </c>
      <c r="I191" s="71" t="s">
        <v>274</v>
      </c>
      <c r="J191" s="122">
        <v>276000</v>
      </c>
      <c r="K191" s="71"/>
      <c r="L191" s="71"/>
      <c r="M191" s="249" t="s">
        <v>137</v>
      </c>
      <c r="N191" s="311"/>
      <c r="O191" s="311" t="s">
        <v>2714</v>
      </c>
      <c r="P191" s="328" t="s">
        <v>2677</v>
      </c>
      <c r="Q191" s="311" t="s">
        <v>2434</v>
      </c>
      <c r="R191" s="332" t="s">
        <v>39</v>
      </c>
      <c r="S191" s="332" t="s">
        <v>123</v>
      </c>
      <c r="T191" s="311"/>
      <c r="U191" s="311"/>
      <c r="V191" s="332" t="s">
        <v>2705</v>
      </c>
      <c r="W191" s="367">
        <v>276000</v>
      </c>
      <c r="X191" s="340">
        <v>1</v>
      </c>
      <c r="Y191" s="358" t="s">
        <v>3680</v>
      </c>
      <c r="Z191" s="367">
        <v>276000</v>
      </c>
      <c r="AA191" s="332">
        <v>7014238169</v>
      </c>
      <c r="AB191" s="358" t="s">
        <v>3680</v>
      </c>
      <c r="AC191" s="311"/>
      <c r="AD191" s="367">
        <v>276000</v>
      </c>
      <c r="AE191" s="353" t="s">
        <v>2683</v>
      </c>
      <c r="AF191" s="52" t="s">
        <v>2680</v>
      </c>
      <c r="AG191" s="52" t="s">
        <v>3544</v>
      </c>
      <c r="AH191" s="52" t="s">
        <v>3472</v>
      </c>
      <c r="AI191" s="52" t="s">
        <v>2456</v>
      </c>
      <c r="AJ191" s="52"/>
      <c r="AK191" s="52" t="s">
        <v>1263</v>
      </c>
      <c r="AL191" s="52" t="s">
        <v>1570</v>
      </c>
      <c r="AM191" s="52" t="s">
        <v>3553</v>
      </c>
      <c r="AN191" s="122">
        <v>276000</v>
      </c>
      <c r="AO191" s="119"/>
      <c r="AP191" s="119">
        <f t="shared" si="7"/>
        <v>0</v>
      </c>
      <c r="AQ191" s="354">
        <v>23080</v>
      </c>
      <c r="AR191" s="341">
        <v>23102</v>
      </c>
      <c r="AS191" s="358" t="s">
        <v>3680</v>
      </c>
      <c r="AT191" s="361">
        <v>23102</v>
      </c>
      <c r="AU191" s="341">
        <v>23102</v>
      </c>
      <c r="AV191" s="367">
        <v>276000</v>
      </c>
      <c r="AW191" s="346">
        <f>-AW190</f>
        <v>0</v>
      </c>
      <c r="AX191" s="311"/>
    </row>
    <row r="192" spans="1:50" ht="72" hidden="1" x14ac:dyDescent="0.2">
      <c r="A192" s="52" t="s">
        <v>41</v>
      </c>
      <c r="B192" s="52" t="s">
        <v>277</v>
      </c>
      <c r="C192" s="52" t="s">
        <v>276</v>
      </c>
      <c r="D192" s="52" t="s">
        <v>30</v>
      </c>
      <c r="E192" s="52" t="s">
        <v>454</v>
      </c>
      <c r="F192" s="121" t="s">
        <v>1764</v>
      </c>
      <c r="G192" s="52" t="s">
        <v>493</v>
      </c>
      <c r="H192" s="71" t="s">
        <v>269</v>
      </c>
      <c r="I192" s="71" t="s">
        <v>274</v>
      </c>
      <c r="J192" s="122">
        <v>144000</v>
      </c>
      <c r="K192" s="71"/>
      <c r="L192" s="71"/>
      <c r="M192" s="249" t="s">
        <v>137</v>
      </c>
      <c r="N192" s="311"/>
      <c r="O192" s="311" t="s">
        <v>2714</v>
      </c>
      <c r="P192" s="328" t="s">
        <v>2677</v>
      </c>
      <c r="Q192" s="311" t="s">
        <v>2434</v>
      </c>
      <c r="R192" s="332" t="s">
        <v>39</v>
      </c>
      <c r="S192" s="332" t="s">
        <v>123</v>
      </c>
      <c r="T192" s="311"/>
      <c r="U192" s="311"/>
      <c r="V192" s="332" t="s">
        <v>2705</v>
      </c>
      <c r="W192" s="367">
        <v>144000</v>
      </c>
      <c r="X192" s="340">
        <v>1</v>
      </c>
      <c r="Y192" s="358" t="s">
        <v>3680</v>
      </c>
      <c r="Z192" s="367">
        <v>144000</v>
      </c>
      <c r="AA192" s="332">
        <v>7014238169</v>
      </c>
      <c r="AB192" s="358" t="s">
        <v>3680</v>
      </c>
      <c r="AC192" s="311"/>
      <c r="AD192" s="367">
        <v>144000</v>
      </c>
      <c r="AE192" s="353" t="s">
        <v>2683</v>
      </c>
      <c r="AF192" s="52" t="s">
        <v>2680</v>
      </c>
      <c r="AG192" s="52" t="s">
        <v>3544</v>
      </c>
      <c r="AH192" s="52" t="s">
        <v>3472</v>
      </c>
      <c r="AI192" s="52" t="s">
        <v>2456</v>
      </c>
      <c r="AJ192" s="52"/>
      <c r="AK192" s="52" t="s">
        <v>1263</v>
      </c>
      <c r="AL192" s="52" t="s">
        <v>1570</v>
      </c>
      <c r="AM192" s="52" t="s">
        <v>3553</v>
      </c>
      <c r="AN192" s="122">
        <v>144000</v>
      </c>
      <c r="AO192" s="119"/>
      <c r="AP192" s="119">
        <f t="shared" si="7"/>
        <v>0</v>
      </c>
      <c r="AQ192" s="354">
        <v>23080</v>
      </c>
      <c r="AR192" s="341">
        <v>23102</v>
      </c>
      <c r="AS192" s="361">
        <v>23102</v>
      </c>
      <c r="AT192" s="361">
        <v>23102</v>
      </c>
      <c r="AU192" s="341">
        <v>23102</v>
      </c>
      <c r="AV192" s="367">
        <v>144000</v>
      </c>
      <c r="AW192" s="346">
        <v>0</v>
      </c>
      <c r="AX192" s="311"/>
    </row>
    <row r="193" spans="1:50" s="123" customFormat="1" ht="72" hidden="1" x14ac:dyDescent="0.2">
      <c r="A193" s="52" t="s">
        <v>41</v>
      </c>
      <c r="B193" s="52" t="s">
        <v>277</v>
      </c>
      <c r="C193" s="52" t="s">
        <v>276</v>
      </c>
      <c r="D193" s="52" t="s">
        <v>18</v>
      </c>
      <c r="E193" s="52" t="s">
        <v>454</v>
      </c>
      <c r="F193" s="121" t="s">
        <v>1765</v>
      </c>
      <c r="G193" s="52" t="s">
        <v>494</v>
      </c>
      <c r="H193" s="71" t="s">
        <v>270</v>
      </c>
      <c r="I193" s="71" t="s">
        <v>275</v>
      </c>
      <c r="J193" s="122">
        <v>254000</v>
      </c>
      <c r="K193" s="249" t="s">
        <v>137</v>
      </c>
      <c r="L193" s="71"/>
      <c r="M193" s="71"/>
      <c r="N193" s="311"/>
      <c r="O193" s="311" t="s">
        <v>3691</v>
      </c>
      <c r="P193" s="332" t="s">
        <v>1395</v>
      </c>
      <c r="Q193" s="311" t="s">
        <v>2435</v>
      </c>
      <c r="R193" s="332" t="s">
        <v>12</v>
      </c>
      <c r="S193" s="332" t="s">
        <v>60</v>
      </c>
      <c r="T193" s="311"/>
      <c r="U193" s="311"/>
      <c r="V193" s="332" t="s">
        <v>3692</v>
      </c>
      <c r="W193" s="367">
        <v>254000</v>
      </c>
      <c r="X193" s="340">
        <v>1</v>
      </c>
      <c r="Y193" s="358" t="s">
        <v>3680</v>
      </c>
      <c r="Z193" s="367">
        <v>254000</v>
      </c>
      <c r="AA193" s="360">
        <v>7014288431</v>
      </c>
      <c r="AB193" s="311"/>
      <c r="AC193" s="311"/>
      <c r="AD193" s="367">
        <v>254000</v>
      </c>
      <c r="AE193" s="311" t="s">
        <v>2680</v>
      </c>
      <c r="AF193" s="52" t="s">
        <v>2684</v>
      </c>
      <c r="AG193" s="52" t="s">
        <v>3541</v>
      </c>
      <c r="AH193" s="52" t="s">
        <v>3470</v>
      </c>
      <c r="AI193" s="52" t="s">
        <v>2456</v>
      </c>
      <c r="AJ193" s="52"/>
      <c r="AK193" s="52" t="s">
        <v>1263</v>
      </c>
      <c r="AL193" s="52" t="s">
        <v>1570</v>
      </c>
      <c r="AM193" s="52" t="s">
        <v>3553</v>
      </c>
      <c r="AN193" s="119">
        <v>254000</v>
      </c>
      <c r="AO193" s="119"/>
      <c r="AP193" s="119">
        <f t="shared" si="7"/>
        <v>0</v>
      </c>
      <c r="AQ193" s="341">
        <v>23071</v>
      </c>
      <c r="AR193" s="341">
        <v>23102</v>
      </c>
      <c r="AS193" s="361">
        <v>23102</v>
      </c>
      <c r="AT193" s="361">
        <v>23102</v>
      </c>
      <c r="AU193" s="341">
        <v>23102</v>
      </c>
      <c r="AV193" s="367">
        <v>254000</v>
      </c>
      <c r="AW193" s="346">
        <v>0</v>
      </c>
      <c r="AX193" s="311"/>
    </row>
    <row r="194" spans="1:50" s="123" customFormat="1" ht="72" hidden="1" x14ac:dyDescent="0.2">
      <c r="A194" s="52" t="s">
        <v>41</v>
      </c>
      <c r="B194" s="52" t="s">
        <v>277</v>
      </c>
      <c r="C194" s="52" t="s">
        <v>276</v>
      </c>
      <c r="D194" s="52" t="s">
        <v>18</v>
      </c>
      <c r="E194" s="52" t="s">
        <v>454</v>
      </c>
      <c r="F194" s="121" t="s">
        <v>1766</v>
      </c>
      <c r="G194" s="52" t="s">
        <v>495</v>
      </c>
      <c r="H194" s="71" t="s">
        <v>269</v>
      </c>
      <c r="I194" s="71" t="s">
        <v>275</v>
      </c>
      <c r="J194" s="122">
        <v>600000</v>
      </c>
      <c r="K194" s="249" t="s">
        <v>137</v>
      </c>
      <c r="L194" s="71"/>
      <c r="M194" s="71"/>
      <c r="N194" s="311"/>
      <c r="O194" s="311" t="s">
        <v>3691</v>
      </c>
      <c r="P194" s="332" t="s">
        <v>1395</v>
      </c>
      <c r="Q194" s="311" t="s">
        <v>2435</v>
      </c>
      <c r="R194" s="332" t="s">
        <v>12</v>
      </c>
      <c r="S194" s="332" t="s">
        <v>60</v>
      </c>
      <c r="T194" s="311"/>
      <c r="U194" s="311"/>
      <c r="V194" s="332" t="s">
        <v>3692</v>
      </c>
      <c r="W194" s="367">
        <v>600000</v>
      </c>
      <c r="X194" s="340">
        <v>1</v>
      </c>
      <c r="Y194" s="358" t="s">
        <v>3680</v>
      </c>
      <c r="Z194" s="367">
        <v>600000</v>
      </c>
      <c r="AA194" s="360">
        <v>7014288431</v>
      </c>
      <c r="AB194" s="311"/>
      <c r="AC194" s="311"/>
      <c r="AD194" s="367">
        <v>600000</v>
      </c>
      <c r="AE194" s="311" t="s">
        <v>2680</v>
      </c>
      <c r="AF194" s="52" t="s">
        <v>2684</v>
      </c>
      <c r="AG194" s="52" t="s">
        <v>3541</v>
      </c>
      <c r="AH194" s="52" t="s">
        <v>3470</v>
      </c>
      <c r="AI194" s="52" t="s">
        <v>2456</v>
      </c>
      <c r="AJ194" s="52"/>
      <c r="AK194" s="52" t="s">
        <v>1263</v>
      </c>
      <c r="AL194" s="52" t="s">
        <v>1570</v>
      </c>
      <c r="AM194" s="52" t="s">
        <v>3553</v>
      </c>
      <c r="AN194" s="119">
        <v>600000</v>
      </c>
      <c r="AO194" s="119"/>
      <c r="AP194" s="119">
        <f t="shared" si="7"/>
        <v>0</v>
      </c>
      <c r="AQ194" s="341">
        <v>23071</v>
      </c>
      <c r="AR194" s="341">
        <v>23102</v>
      </c>
      <c r="AS194" s="361">
        <v>23102</v>
      </c>
      <c r="AT194" s="361">
        <v>23102</v>
      </c>
      <c r="AU194" s="341">
        <v>23102</v>
      </c>
      <c r="AV194" s="367">
        <v>600000</v>
      </c>
      <c r="AW194" s="346">
        <v>0</v>
      </c>
      <c r="AX194" s="311"/>
    </row>
    <row r="195" spans="1:50" s="123" customFormat="1" ht="72" hidden="1" x14ac:dyDescent="0.2">
      <c r="A195" s="52" t="s">
        <v>41</v>
      </c>
      <c r="B195" s="52" t="s">
        <v>277</v>
      </c>
      <c r="C195" s="52" t="s">
        <v>276</v>
      </c>
      <c r="D195" s="52" t="s">
        <v>18</v>
      </c>
      <c r="E195" s="52" t="s">
        <v>454</v>
      </c>
      <c r="F195" s="121" t="s">
        <v>1767</v>
      </c>
      <c r="G195" s="52" t="s">
        <v>496</v>
      </c>
      <c r="H195" s="71" t="s">
        <v>269</v>
      </c>
      <c r="I195" s="71" t="s">
        <v>275</v>
      </c>
      <c r="J195" s="122">
        <v>560000</v>
      </c>
      <c r="K195" s="249" t="s">
        <v>137</v>
      </c>
      <c r="L195" s="71"/>
      <c r="M195" s="71"/>
      <c r="N195" s="311"/>
      <c r="O195" s="311" t="s">
        <v>3691</v>
      </c>
      <c r="P195" s="332" t="s">
        <v>1395</v>
      </c>
      <c r="Q195" s="311" t="s">
        <v>2435</v>
      </c>
      <c r="R195" s="332" t="s">
        <v>12</v>
      </c>
      <c r="S195" s="332" t="s">
        <v>60</v>
      </c>
      <c r="T195" s="311"/>
      <c r="U195" s="311"/>
      <c r="V195" s="332" t="s">
        <v>3692</v>
      </c>
      <c r="W195" s="367">
        <v>560000</v>
      </c>
      <c r="X195" s="340">
        <v>1</v>
      </c>
      <c r="Y195" s="358" t="s">
        <v>3680</v>
      </c>
      <c r="Z195" s="367">
        <v>560000</v>
      </c>
      <c r="AA195" s="360">
        <v>7014288431</v>
      </c>
      <c r="AB195" s="311"/>
      <c r="AC195" s="311"/>
      <c r="AD195" s="367">
        <v>560000</v>
      </c>
      <c r="AE195" s="311" t="s">
        <v>2680</v>
      </c>
      <c r="AF195" s="52" t="s">
        <v>2684</v>
      </c>
      <c r="AG195" s="52" t="s">
        <v>3541</v>
      </c>
      <c r="AH195" s="52" t="s">
        <v>3470</v>
      </c>
      <c r="AI195" s="52" t="s">
        <v>2456</v>
      </c>
      <c r="AJ195" s="52"/>
      <c r="AK195" s="52" t="s">
        <v>1263</v>
      </c>
      <c r="AL195" s="52" t="s">
        <v>1570</v>
      </c>
      <c r="AM195" s="52" t="s">
        <v>3553</v>
      </c>
      <c r="AN195" s="122">
        <v>560000</v>
      </c>
      <c r="AO195" s="119"/>
      <c r="AP195" s="119">
        <f t="shared" ref="AP195:AP258" si="8">J195-AN195-AO195</f>
        <v>0</v>
      </c>
      <c r="AQ195" s="341">
        <v>23071</v>
      </c>
      <c r="AR195" s="341">
        <v>23102</v>
      </c>
      <c r="AS195" s="361">
        <v>23102</v>
      </c>
      <c r="AT195" s="361">
        <v>23102</v>
      </c>
      <c r="AU195" s="341">
        <v>23102</v>
      </c>
      <c r="AV195" s="367">
        <v>560000</v>
      </c>
      <c r="AW195" s="346">
        <v>0</v>
      </c>
      <c r="AX195" s="311"/>
    </row>
    <row r="196" spans="1:50" s="123" customFormat="1" ht="72" hidden="1" x14ac:dyDescent="0.2">
      <c r="A196" s="52" t="s">
        <v>41</v>
      </c>
      <c r="B196" s="52" t="s">
        <v>277</v>
      </c>
      <c r="C196" s="52" t="s">
        <v>276</v>
      </c>
      <c r="D196" s="52" t="s">
        <v>18</v>
      </c>
      <c r="E196" s="52" t="s">
        <v>454</v>
      </c>
      <c r="F196" s="121" t="s">
        <v>1768</v>
      </c>
      <c r="G196" s="52" t="s">
        <v>497</v>
      </c>
      <c r="H196" s="71" t="s">
        <v>270</v>
      </c>
      <c r="I196" s="71" t="s">
        <v>275</v>
      </c>
      <c r="J196" s="122">
        <v>140000</v>
      </c>
      <c r="K196" s="249" t="s">
        <v>137</v>
      </c>
      <c r="L196" s="71"/>
      <c r="M196" s="71"/>
      <c r="N196" s="311"/>
      <c r="O196" s="311" t="s">
        <v>3691</v>
      </c>
      <c r="P196" s="332" t="s">
        <v>1395</v>
      </c>
      <c r="Q196" s="311" t="s">
        <v>2435</v>
      </c>
      <c r="R196" s="332" t="s">
        <v>12</v>
      </c>
      <c r="S196" s="332" t="s">
        <v>60</v>
      </c>
      <c r="T196" s="311"/>
      <c r="U196" s="311"/>
      <c r="V196" s="332" t="s">
        <v>3692</v>
      </c>
      <c r="W196" s="367">
        <v>140000</v>
      </c>
      <c r="X196" s="340">
        <v>1</v>
      </c>
      <c r="Y196" s="358" t="s">
        <v>3680</v>
      </c>
      <c r="Z196" s="367">
        <v>140000</v>
      </c>
      <c r="AA196" s="360">
        <v>7014288431</v>
      </c>
      <c r="AB196" s="311"/>
      <c r="AC196" s="311"/>
      <c r="AD196" s="367">
        <v>140000</v>
      </c>
      <c r="AE196" s="311" t="s">
        <v>2680</v>
      </c>
      <c r="AF196" s="52" t="s">
        <v>2684</v>
      </c>
      <c r="AG196" s="52" t="s">
        <v>3541</v>
      </c>
      <c r="AH196" s="52" t="s">
        <v>3470</v>
      </c>
      <c r="AI196" s="52" t="s">
        <v>2456</v>
      </c>
      <c r="AJ196" s="52"/>
      <c r="AK196" s="52" t="s">
        <v>1263</v>
      </c>
      <c r="AL196" s="52" t="s">
        <v>1570</v>
      </c>
      <c r="AM196" s="52" t="s">
        <v>3553</v>
      </c>
      <c r="AN196" s="122">
        <v>140000</v>
      </c>
      <c r="AO196" s="119"/>
      <c r="AP196" s="119">
        <f t="shared" si="8"/>
        <v>0</v>
      </c>
      <c r="AQ196" s="341">
        <v>23071</v>
      </c>
      <c r="AR196" s="341">
        <v>23102</v>
      </c>
      <c r="AS196" s="361">
        <v>23102</v>
      </c>
      <c r="AT196" s="361">
        <v>23102</v>
      </c>
      <c r="AU196" s="341">
        <v>23102</v>
      </c>
      <c r="AV196" s="367">
        <v>140000</v>
      </c>
      <c r="AW196" s="346">
        <v>0</v>
      </c>
      <c r="AX196" s="311"/>
    </row>
    <row r="197" spans="1:50" s="123" customFormat="1" ht="72" hidden="1" x14ac:dyDescent="0.2">
      <c r="A197" s="52" t="s">
        <v>41</v>
      </c>
      <c r="B197" s="52" t="s">
        <v>277</v>
      </c>
      <c r="C197" s="52" t="s">
        <v>276</v>
      </c>
      <c r="D197" s="52" t="s">
        <v>18</v>
      </c>
      <c r="E197" s="52" t="s">
        <v>454</v>
      </c>
      <c r="F197" s="121" t="s">
        <v>1769</v>
      </c>
      <c r="G197" s="52" t="s">
        <v>498</v>
      </c>
      <c r="H197" s="71" t="s">
        <v>270</v>
      </c>
      <c r="I197" s="71" t="s">
        <v>275</v>
      </c>
      <c r="J197" s="122">
        <v>200000</v>
      </c>
      <c r="K197" s="249" t="s">
        <v>137</v>
      </c>
      <c r="L197" s="71"/>
      <c r="M197" s="71"/>
      <c r="N197" s="311"/>
      <c r="O197" s="311" t="s">
        <v>3691</v>
      </c>
      <c r="P197" s="332" t="s">
        <v>1395</v>
      </c>
      <c r="Q197" s="311" t="s">
        <v>2435</v>
      </c>
      <c r="R197" s="332" t="s">
        <v>12</v>
      </c>
      <c r="S197" s="332" t="s">
        <v>60</v>
      </c>
      <c r="T197" s="311"/>
      <c r="U197" s="311"/>
      <c r="V197" s="332" t="s">
        <v>3692</v>
      </c>
      <c r="W197" s="367">
        <v>199500</v>
      </c>
      <c r="X197" s="340">
        <v>1</v>
      </c>
      <c r="Y197" s="358" t="s">
        <v>3680</v>
      </c>
      <c r="Z197" s="367">
        <v>199500</v>
      </c>
      <c r="AA197" s="360">
        <v>7014288431</v>
      </c>
      <c r="AB197" s="311"/>
      <c r="AC197" s="311"/>
      <c r="AD197" s="367">
        <v>199500</v>
      </c>
      <c r="AE197" s="311" t="s">
        <v>2680</v>
      </c>
      <c r="AF197" s="52" t="s">
        <v>2684</v>
      </c>
      <c r="AG197" s="52" t="s">
        <v>3541</v>
      </c>
      <c r="AH197" s="52" t="s">
        <v>3470</v>
      </c>
      <c r="AI197" s="52" t="s">
        <v>2456</v>
      </c>
      <c r="AJ197" s="52"/>
      <c r="AK197" s="52" t="s">
        <v>1263</v>
      </c>
      <c r="AL197" s="52" t="s">
        <v>1570</v>
      </c>
      <c r="AM197" s="52" t="s">
        <v>3553</v>
      </c>
      <c r="AN197" s="119">
        <v>199500</v>
      </c>
      <c r="AO197" s="119"/>
      <c r="AP197" s="119">
        <f t="shared" si="8"/>
        <v>500</v>
      </c>
      <c r="AQ197" s="341">
        <v>23071</v>
      </c>
      <c r="AR197" s="341">
        <v>23102</v>
      </c>
      <c r="AS197" s="361">
        <v>23102</v>
      </c>
      <c r="AT197" s="361">
        <v>23102</v>
      </c>
      <c r="AU197" s="341">
        <v>23102</v>
      </c>
      <c r="AV197" s="367">
        <v>199500</v>
      </c>
      <c r="AW197" s="311">
        <v>500</v>
      </c>
      <c r="AX197" s="311"/>
    </row>
    <row r="198" spans="1:50" s="123" customFormat="1" ht="72" hidden="1" x14ac:dyDescent="0.2">
      <c r="A198" s="52" t="s">
        <v>41</v>
      </c>
      <c r="B198" s="52" t="s">
        <v>277</v>
      </c>
      <c r="C198" s="52" t="s">
        <v>276</v>
      </c>
      <c r="D198" s="52" t="s">
        <v>33</v>
      </c>
      <c r="E198" s="52" t="s">
        <v>454</v>
      </c>
      <c r="F198" s="121" t="s">
        <v>1770</v>
      </c>
      <c r="G198" s="52" t="s">
        <v>499</v>
      </c>
      <c r="H198" s="71" t="s">
        <v>267</v>
      </c>
      <c r="I198" s="71" t="s">
        <v>335</v>
      </c>
      <c r="J198" s="122">
        <v>42000</v>
      </c>
      <c r="K198" s="249" t="s">
        <v>137</v>
      </c>
      <c r="L198" s="71"/>
      <c r="M198" s="71"/>
      <c r="N198" s="311"/>
      <c r="O198" s="311" t="s">
        <v>3693</v>
      </c>
      <c r="P198" s="355">
        <v>23114</v>
      </c>
      <c r="Q198" s="311" t="s">
        <v>2436</v>
      </c>
      <c r="R198" s="332" t="s">
        <v>24</v>
      </c>
      <c r="S198" s="360" t="s">
        <v>60</v>
      </c>
      <c r="T198" s="311"/>
      <c r="U198" s="311"/>
      <c r="V198" s="360" t="s">
        <v>3694</v>
      </c>
      <c r="W198" s="371">
        <v>42000</v>
      </c>
      <c r="X198" s="372">
        <v>1</v>
      </c>
      <c r="Y198" s="332"/>
      <c r="Z198" s="371">
        <v>42000</v>
      </c>
      <c r="AA198" s="360">
        <v>7014330800</v>
      </c>
      <c r="AB198" s="311"/>
      <c r="AC198" s="311"/>
      <c r="AD198" s="371">
        <v>42000</v>
      </c>
      <c r="AE198" s="353" t="s">
        <v>2680</v>
      </c>
      <c r="AF198" s="52" t="s">
        <v>2684</v>
      </c>
      <c r="AG198" s="52" t="s">
        <v>3541</v>
      </c>
      <c r="AH198" s="52" t="s">
        <v>3470</v>
      </c>
      <c r="AI198" s="52" t="s">
        <v>2456</v>
      </c>
      <c r="AJ198" s="52"/>
      <c r="AK198" s="52" t="s">
        <v>1263</v>
      </c>
      <c r="AL198" s="52" t="s">
        <v>1570</v>
      </c>
      <c r="AM198" s="52" t="s">
        <v>3553</v>
      </c>
      <c r="AN198" s="122">
        <v>42000</v>
      </c>
      <c r="AO198" s="119"/>
      <c r="AP198" s="119">
        <f t="shared" si="8"/>
        <v>0</v>
      </c>
      <c r="AQ198" s="368">
        <v>23114</v>
      </c>
      <c r="AR198" s="341">
        <v>23102</v>
      </c>
      <c r="AS198" s="361">
        <v>23102</v>
      </c>
      <c r="AT198" s="361">
        <v>23102</v>
      </c>
      <c r="AU198" s="361">
        <v>23193</v>
      </c>
      <c r="AV198" s="371">
        <v>42000</v>
      </c>
      <c r="AW198" s="363">
        <f>-AW199-AV197</f>
        <v>40500</v>
      </c>
      <c r="AX198" s="311"/>
    </row>
    <row r="199" spans="1:50" s="123" customFormat="1" ht="72" hidden="1" x14ac:dyDescent="0.2">
      <c r="A199" s="52" t="s">
        <v>41</v>
      </c>
      <c r="B199" s="52" t="s">
        <v>277</v>
      </c>
      <c r="C199" s="52" t="s">
        <v>276</v>
      </c>
      <c r="D199" s="52" t="s">
        <v>33</v>
      </c>
      <c r="E199" s="52" t="s">
        <v>454</v>
      </c>
      <c r="F199" s="121" t="s">
        <v>1771</v>
      </c>
      <c r="G199" s="52" t="s">
        <v>500</v>
      </c>
      <c r="H199" s="71" t="s">
        <v>501</v>
      </c>
      <c r="I199" s="71" t="s">
        <v>335</v>
      </c>
      <c r="J199" s="122">
        <v>56000</v>
      </c>
      <c r="K199" s="249" t="s">
        <v>137</v>
      </c>
      <c r="L199" s="71"/>
      <c r="M199" s="71"/>
      <c r="N199" s="311"/>
      <c r="O199" s="311" t="s">
        <v>3693</v>
      </c>
      <c r="P199" s="355">
        <v>23114</v>
      </c>
      <c r="Q199" s="311" t="s">
        <v>2436</v>
      </c>
      <c r="R199" s="332" t="s">
        <v>24</v>
      </c>
      <c r="S199" s="360" t="s">
        <v>60</v>
      </c>
      <c r="T199" s="311"/>
      <c r="U199" s="311"/>
      <c r="V199" s="360" t="s">
        <v>3694</v>
      </c>
      <c r="W199" s="371">
        <v>56000</v>
      </c>
      <c r="X199" s="372">
        <v>1</v>
      </c>
      <c r="Y199" s="332"/>
      <c r="Z199" s="371">
        <v>56000</v>
      </c>
      <c r="AA199" s="360">
        <v>7014330800</v>
      </c>
      <c r="AB199" s="311"/>
      <c r="AC199" s="311"/>
      <c r="AD199" s="371">
        <v>56000</v>
      </c>
      <c r="AE199" s="353" t="s">
        <v>2680</v>
      </c>
      <c r="AF199" s="52" t="s">
        <v>2684</v>
      </c>
      <c r="AG199" s="52" t="s">
        <v>3541</v>
      </c>
      <c r="AH199" s="52" t="s">
        <v>3470</v>
      </c>
      <c r="AI199" s="52" t="s">
        <v>2456</v>
      </c>
      <c r="AJ199" s="52"/>
      <c r="AK199" s="52" t="s">
        <v>1263</v>
      </c>
      <c r="AL199" s="52" t="s">
        <v>1570</v>
      </c>
      <c r="AM199" s="52" t="s">
        <v>3553</v>
      </c>
      <c r="AN199" s="122">
        <v>56000</v>
      </c>
      <c r="AO199" s="119"/>
      <c r="AP199" s="119">
        <f t="shared" si="8"/>
        <v>0</v>
      </c>
      <c r="AQ199" s="368">
        <v>23114</v>
      </c>
      <c r="AR199" s="341">
        <v>23102</v>
      </c>
      <c r="AS199" s="361">
        <v>23102</v>
      </c>
      <c r="AT199" s="361">
        <v>23102</v>
      </c>
      <c r="AU199" s="361">
        <v>23193</v>
      </c>
      <c r="AV199" s="371">
        <v>56000</v>
      </c>
      <c r="AW199" s="363">
        <f>-AV202</f>
        <v>-240000</v>
      </c>
      <c r="AX199" s="311"/>
    </row>
    <row r="200" spans="1:50" s="123" customFormat="1" ht="72" hidden="1" x14ac:dyDescent="0.2">
      <c r="A200" s="52" t="s">
        <v>41</v>
      </c>
      <c r="B200" s="52" t="s">
        <v>277</v>
      </c>
      <c r="C200" s="52" t="s">
        <v>276</v>
      </c>
      <c r="D200" s="52" t="s">
        <v>33</v>
      </c>
      <c r="E200" s="52" t="s">
        <v>454</v>
      </c>
      <c r="F200" s="121" t="s">
        <v>1772</v>
      </c>
      <c r="G200" s="52" t="s">
        <v>502</v>
      </c>
      <c r="H200" s="71" t="s">
        <v>464</v>
      </c>
      <c r="I200" s="71" t="s">
        <v>274</v>
      </c>
      <c r="J200" s="122">
        <v>270000</v>
      </c>
      <c r="K200" s="249" t="s">
        <v>137</v>
      </c>
      <c r="L200" s="71"/>
      <c r="M200" s="71"/>
      <c r="N200" s="311"/>
      <c r="O200" s="311" t="s">
        <v>3693</v>
      </c>
      <c r="P200" s="355">
        <v>23114</v>
      </c>
      <c r="Q200" s="311" t="s">
        <v>2436</v>
      </c>
      <c r="R200" s="332" t="s">
        <v>24</v>
      </c>
      <c r="S200" s="360" t="s">
        <v>60</v>
      </c>
      <c r="T200" s="311"/>
      <c r="U200" s="311"/>
      <c r="V200" s="360" t="s">
        <v>3694</v>
      </c>
      <c r="W200" s="371">
        <v>270000</v>
      </c>
      <c r="X200" s="372">
        <v>1</v>
      </c>
      <c r="Y200" s="332"/>
      <c r="Z200" s="371">
        <v>270000</v>
      </c>
      <c r="AA200" s="360">
        <v>7014330800</v>
      </c>
      <c r="AB200" s="311"/>
      <c r="AC200" s="311"/>
      <c r="AD200" s="371">
        <v>270000</v>
      </c>
      <c r="AE200" s="353" t="s">
        <v>2680</v>
      </c>
      <c r="AF200" s="52" t="s">
        <v>2684</v>
      </c>
      <c r="AG200" s="52" t="s">
        <v>3541</v>
      </c>
      <c r="AH200" s="52" t="s">
        <v>3470</v>
      </c>
      <c r="AI200" s="52" t="s">
        <v>2456</v>
      </c>
      <c r="AJ200" s="52"/>
      <c r="AK200" s="52" t="s">
        <v>1263</v>
      </c>
      <c r="AL200" s="52" t="s">
        <v>1570</v>
      </c>
      <c r="AM200" s="52" t="s">
        <v>3553</v>
      </c>
      <c r="AN200" s="122">
        <v>270000</v>
      </c>
      <c r="AO200" s="119"/>
      <c r="AP200" s="119">
        <f t="shared" si="8"/>
        <v>0</v>
      </c>
      <c r="AQ200" s="368">
        <v>23114</v>
      </c>
      <c r="AR200" s="341">
        <v>23102</v>
      </c>
      <c r="AS200" s="361">
        <v>23102</v>
      </c>
      <c r="AT200" s="361">
        <v>23102</v>
      </c>
      <c r="AU200" s="361">
        <v>23193</v>
      </c>
      <c r="AV200" s="371">
        <v>270000</v>
      </c>
      <c r="AW200" s="363">
        <v>0</v>
      </c>
      <c r="AX200" s="311"/>
    </row>
    <row r="201" spans="1:50" s="123" customFormat="1" ht="72" hidden="1" x14ac:dyDescent="0.2">
      <c r="A201" s="52" t="s">
        <v>41</v>
      </c>
      <c r="B201" s="52" t="s">
        <v>277</v>
      </c>
      <c r="C201" s="52" t="s">
        <v>276</v>
      </c>
      <c r="D201" s="52" t="s">
        <v>33</v>
      </c>
      <c r="E201" s="52" t="s">
        <v>454</v>
      </c>
      <c r="F201" s="121" t="s">
        <v>1773</v>
      </c>
      <c r="G201" s="52" t="s">
        <v>503</v>
      </c>
      <c r="H201" s="71" t="s">
        <v>270</v>
      </c>
      <c r="I201" s="71" t="s">
        <v>274</v>
      </c>
      <c r="J201" s="122">
        <v>50000</v>
      </c>
      <c r="K201" s="249" t="s">
        <v>137</v>
      </c>
      <c r="L201" s="71"/>
      <c r="M201" s="71"/>
      <c r="N201" s="311"/>
      <c r="O201" s="311" t="s">
        <v>3693</v>
      </c>
      <c r="P201" s="355">
        <v>23114</v>
      </c>
      <c r="Q201" s="311" t="s">
        <v>2436</v>
      </c>
      <c r="R201" s="332" t="s">
        <v>24</v>
      </c>
      <c r="S201" s="360" t="s">
        <v>60</v>
      </c>
      <c r="T201" s="311"/>
      <c r="U201" s="311"/>
      <c r="V201" s="360" t="s">
        <v>3694</v>
      </c>
      <c r="W201" s="371">
        <v>50000</v>
      </c>
      <c r="X201" s="372">
        <v>1</v>
      </c>
      <c r="Y201" s="332"/>
      <c r="Z201" s="371">
        <v>50000</v>
      </c>
      <c r="AA201" s="360">
        <v>7014330800</v>
      </c>
      <c r="AB201" s="311"/>
      <c r="AC201" s="311"/>
      <c r="AD201" s="371">
        <v>50000</v>
      </c>
      <c r="AE201" s="353" t="s">
        <v>2680</v>
      </c>
      <c r="AF201" s="52" t="s">
        <v>2684</v>
      </c>
      <c r="AG201" s="52" t="s">
        <v>3541</v>
      </c>
      <c r="AH201" s="52" t="s">
        <v>3470</v>
      </c>
      <c r="AI201" s="52" t="s">
        <v>2456</v>
      </c>
      <c r="AJ201" s="52"/>
      <c r="AK201" s="52" t="s">
        <v>1263</v>
      </c>
      <c r="AL201" s="52" t="s">
        <v>1570</v>
      </c>
      <c r="AM201" s="52" t="s">
        <v>3553</v>
      </c>
      <c r="AN201" s="122">
        <v>50000</v>
      </c>
      <c r="AO201" s="119"/>
      <c r="AP201" s="119">
        <f t="shared" si="8"/>
        <v>0</v>
      </c>
      <c r="AQ201" s="368">
        <v>23114</v>
      </c>
      <c r="AR201" s="341">
        <v>23102</v>
      </c>
      <c r="AS201" s="361">
        <v>23102</v>
      </c>
      <c r="AT201" s="361">
        <v>23102</v>
      </c>
      <c r="AU201" s="361">
        <v>23193</v>
      </c>
      <c r="AV201" s="371">
        <v>50000</v>
      </c>
      <c r="AW201" s="363">
        <v>0</v>
      </c>
      <c r="AX201" s="311"/>
    </row>
    <row r="202" spans="1:50" s="123" customFormat="1" ht="72" hidden="1" x14ac:dyDescent="0.2">
      <c r="A202" s="52" t="s">
        <v>41</v>
      </c>
      <c r="B202" s="52" t="s">
        <v>277</v>
      </c>
      <c r="C202" s="52" t="s">
        <v>276</v>
      </c>
      <c r="D202" s="52" t="s">
        <v>33</v>
      </c>
      <c r="E202" s="52" t="s">
        <v>454</v>
      </c>
      <c r="F202" s="121" t="s">
        <v>1774</v>
      </c>
      <c r="G202" s="52" t="s">
        <v>504</v>
      </c>
      <c r="H202" s="71" t="s">
        <v>387</v>
      </c>
      <c r="I202" s="71" t="s">
        <v>274</v>
      </c>
      <c r="J202" s="122">
        <v>240000</v>
      </c>
      <c r="K202" s="249" t="s">
        <v>137</v>
      </c>
      <c r="L202" s="71"/>
      <c r="M202" s="71"/>
      <c r="N202" s="311"/>
      <c r="O202" s="311" t="s">
        <v>3693</v>
      </c>
      <c r="P202" s="355">
        <v>23114</v>
      </c>
      <c r="Q202" s="311" t="s">
        <v>2436</v>
      </c>
      <c r="R202" s="332" t="s">
        <v>24</v>
      </c>
      <c r="S202" s="360" t="s">
        <v>60</v>
      </c>
      <c r="T202" s="311"/>
      <c r="U202" s="311"/>
      <c r="V202" s="360" t="s">
        <v>3694</v>
      </c>
      <c r="W202" s="371">
        <v>240000</v>
      </c>
      <c r="X202" s="372">
        <v>1</v>
      </c>
      <c r="Y202" s="332"/>
      <c r="Z202" s="371">
        <v>240000</v>
      </c>
      <c r="AA202" s="360">
        <v>7014330800</v>
      </c>
      <c r="AB202" s="311"/>
      <c r="AC202" s="311"/>
      <c r="AD202" s="371">
        <v>240000</v>
      </c>
      <c r="AE202" s="353" t="s">
        <v>2680</v>
      </c>
      <c r="AF202" s="52" t="s">
        <v>2684</v>
      </c>
      <c r="AG202" s="52" t="s">
        <v>3541</v>
      </c>
      <c r="AH202" s="52" t="s">
        <v>3470</v>
      </c>
      <c r="AI202" s="52" t="s">
        <v>2456</v>
      </c>
      <c r="AJ202" s="52"/>
      <c r="AK202" s="52" t="s">
        <v>1263</v>
      </c>
      <c r="AL202" s="52" t="s">
        <v>1570</v>
      </c>
      <c r="AM202" s="52" t="s">
        <v>3553</v>
      </c>
      <c r="AN202" s="122">
        <v>240000</v>
      </c>
      <c r="AO202" s="119"/>
      <c r="AP202" s="119">
        <f t="shared" si="8"/>
        <v>0</v>
      </c>
      <c r="AQ202" s="368">
        <v>23114</v>
      </c>
      <c r="AR202" s="341">
        <v>23102</v>
      </c>
      <c r="AS202" s="361">
        <v>23102</v>
      </c>
      <c r="AT202" s="361">
        <v>23102</v>
      </c>
      <c r="AU202" s="361">
        <v>23193</v>
      </c>
      <c r="AV202" s="371">
        <v>240000</v>
      </c>
      <c r="AW202" s="363">
        <v>0</v>
      </c>
      <c r="AX202" s="311"/>
    </row>
    <row r="203" spans="1:50" s="123" customFormat="1" ht="72" hidden="1" x14ac:dyDescent="0.2">
      <c r="A203" s="52" t="s">
        <v>41</v>
      </c>
      <c r="B203" s="52" t="s">
        <v>277</v>
      </c>
      <c r="C203" s="52" t="s">
        <v>276</v>
      </c>
      <c r="D203" s="52" t="s">
        <v>33</v>
      </c>
      <c r="E203" s="52" t="s">
        <v>454</v>
      </c>
      <c r="F203" s="121" t="s">
        <v>1775</v>
      </c>
      <c r="G203" s="52" t="s">
        <v>505</v>
      </c>
      <c r="H203" s="71" t="s">
        <v>501</v>
      </c>
      <c r="I203" s="71" t="s">
        <v>274</v>
      </c>
      <c r="J203" s="122">
        <v>320000</v>
      </c>
      <c r="K203" s="249" t="s">
        <v>137</v>
      </c>
      <c r="L203" s="71"/>
      <c r="M203" s="71"/>
      <c r="N203" s="311"/>
      <c r="O203" s="311" t="s">
        <v>3693</v>
      </c>
      <c r="P203" s="355">
        <v>23114</v>
      </c>
      <c r="Q203" s="311" t="s">
        <v>2436</v>
      </c>
      <c r="R203" s="332" t="s">
        <v>24</v>
      </c>
      <c r="S203" s="360" t="s">
        <v>60</v>
      </c>
      <c r="T203" s="311"/>
      <c r="U203" s="311"/>
      <c r="V203" s="360" t="s">
        <v>3694</v>
      </c>
      <c r="W203" s="371">
        <v>311200</v>
      </c>
      <c r="X203" s="372">
        <v>1</v>
      </c>
      <c r="Y203" s="332"/>
      <c r="Z203" s="371">
        <v>311200</v>
      </c>
      <c r="AA203" s="360">
        <v>7014330800</v>
      </c>
      <c r="AB203" s="311"/>
      <c r="AC203" s="311"/>
      <c r="AD203" s="371">
        <v>311200</v>
      </c>
      <c r="AE203" s="353" t="s">
        <v>2680</v>
      </c>
      <c r="AF203" s="52" t="s">
        <v>2684</v>
      </c>
      <c r="AG203" s="52" t="s">
        <v>3541</v>
      </c>
      <c r="AH203" s="52" t="s">
        <v>3470</v>
      </c>
      <c r="AI203" s="52" t="s">
        <v>2456</v>
      </c>
      <c r="AJ203" s="52"/>
      <c r="AK203" s="52" t="s">
        <v>1263</v>
      </c>
      <c r="AL203" s="52" t="s">
        <v>1570</v>
      </c>
      <c r="AM203" s="52" t="s">
        <v>3553</v>
      </c>
      <c r="AN203" s="119">
        <v>311200</v>
      </c>
      <c r="AO203" s="119"/>
      <c r="AP203" s="119">
        <f t="shared" si="8"/>
        <v>8800</v>
      </c>
      <c r="AQ203" s="368">
        <v>23114</v>
      </c>
      <c r="AR203" s="341">
        <v>23102</v>
      </c>
      <c r="AS203" s="361">
        <v>23102</v>
      </c>
      <c r="AT203" s="361">
        <v>23102</v>
      </c>
      <c r="AU203" s="361">
        <v>23193</v>
      </c>
      <c r="AV203" s="371">
        <v>311200</v>
      </c>
      <c r="AW203" s="363">
        <v>8800</v>
      </c>
      <c r="AX203" s="311"/>
    </row>
    <row r="204" spans="1:50" s="123" customFormat="1" ht="72" hidden="1" x14ac:dyDescent="0.2">
      <c r="A204" s="52" t="s">
        <v>41</v>
      </c>
      <c r="B204" s="52" t="s">
        <v>277</v>
      </c>
      <c r="C204" s="52" t="s">
        <v>276</v>
      </c>
      <c r="D204" s="52" t="s">
        <v>33</v>
      </c>
      <c r="E204" s="52" t="s">
        <v>454</v>
      </c>
      <c r="F204" s="121" t="s">
        <v>1776</v>
      </c>
      <c r="G204" s="52" t="s">
        <v>506</v>
      </c>
      <c r="H204" s="71" t="s">
        <v>270</v>
      </c>
      <c r="I204" s="71" t="s">
        <v>274</v>
      </c>
      <c r="J204" s="122">
        <v>75000</v>
      </c>
      <c r="K204" s="249" t="s">
        <v>137</v>
      </c>
      <c r="L204" s="71"/>
      <c r="M204" s="71"/>
      <c r="N204" s="311"/>
      <c r="O204" s="311" t="s">
        <v>3693</v>
      </c>
      <c r="P204" s="355">
        <v>23114</v>
      </c>
      <c r="Q204" s="311" t="s">
        <v>2436</v>
      </c>
      <c r="R204" s="332" t="s">
        <v>24</v>
      </c>
      <c r="S204" s="360" t="s">
        <v>60</v>
      </c>
      <c r="T204" s="311"/>
      <c r="U204" s="311"/>
      <c r="V204" s="360" t="s">
        <v>3694</v>
      </c>
      <c r="W204" s="371">
        <v>75000</v>
      </c>
      <c r="X204" s="372">
        <v>1</v>
      </c>
      <c r="Y204" s="332"/>
      <c r="Z204" s="371">
        <v>75000</v>
      </c>
      <c r="AA204" s="360">
        <v>7014330800</v>
      </c>
      <c r="AB204" s="311"/>
      <c r="AC204" s="311"/>
      <c r="AD204" s="371">
        <v>75000</v>
      </c>
      <c r="AE204" s="353" t="s">
        <v>2680</v>
      </c>
      <c r="AF204" s="52" t="s">
        <v>2684</v>
      </c>
      <c r="AG204" s="52" t="s">
        <v>3541</v>
      </c>
      <c r="AH204" s="52" t="s">
        <v>3470</v>
      </c>
      <c r="AI204" s="52" t="s">
        <v>2456</v>
      </c>
      <c r="AJ204" s="52"/>
      <c r="AK204" s="52" t="s">
        <v>1263</v>
      </c>
      <c r="AL204" s="52" t="s">
        <v>1570</v>
      </c>
      <c r="AM204" s="52" t="s">
        <v>3553</v>
      </c>
      <c r="AN204" s="122">
        <v>75000</v>
      </c>
      <c r="AO204" s="119"/>
      <c r="AP204" s="119">
        <f t="shared" si="8"/>
        <v>0</v>
      </c>
      <c r="AQ204" s="368">
        <v>23114</v>
      </c>
      <c r="AR204" s="341">
        <v>23102</v>
      </c>
      <c r="AS204" s="361">
        <v>23102</v>
      </c>
      <c r="AT204" s="361">
        <v>23102</v>
      </c>
      <c r="AU204" s="361">
        <v>23193</v>
      </c>
      <c r="AV204" s="371">
        <v>75000</v>
      </c>
      <c r="AW204" s="363">
        <v>0</v>
      </c>
      <c r="AX204" s="311"/>
    </row>
    <row r="205" spans="1:50" s="123" customFormat="1" ht="72" hidden="1" x14ac:dyDescent="0.2">
      <c r="A205" s="52" t="s">
        <v>41</v>
      </c>
      <c r="B205" s="52" t="s">
        <v>277</v>
      </c>
      <c r="C205" s="52" t="s">
        <v>276</v>
      </c>
      <c r="D205" s="52" t="s">
        <v>33</v>
      </c>
      <c r="E205" s="52" t="s">
        <v>454</v>
      </c>
      <c r="F205" s="121" t="s">
        <v>1777</v>
      </c>
      <c r="G205" s="52" t="s">
        <v>507</v>
      </c>
      <c r="H205" s="71" t="s">
        <v>270</v>
      </c>
      <c r="I205" s="71" t="s">
        <v>274</v>
      </c>
      <c r="J205" s="122">
        <v>75000</v>
      </c>
      <c r="K205" s="249" t="s">
        <v>137</v>
      </c>
      <c r="L205" s="71"/>
      <c r="M205" s="71"/>
      <c r="N205" s="311"/>
      <c r="O205" s="311" t="s">
        <v>3693</v>
      </c>
      <c r="P205" s="355">
        <v>23114</v>
      </c>
      <c r="Q205" s="311" t="s">
        <v>2436</v>
      </c>
      <c r="R205" s="332" t="s">
        <v>24</v>
      </c>
      <c r="S205" s="360" t="s">
        <v>60</v>
      </c>
      <c r="T205" s="311"/>
      <c r="U205" s="311"/>
      <c r="V205" s="360" t="s">
        <v>3694</v>
      </c>
      <c r="W205" s="371">
        <v>75000</v>
      </c>
      <c r="X205" s="372">
        <v>1</v>
      </c>
      <c r="Y205" s="332"/>
      <c r="Z205" s="371">
        <v>75000</v>
      </c>
      <c r="AA205" s="360">
        <v>7014330800</v>
      </c>
      <c r="AB205" s="311"/>
      <c r="AC205" s="311"/>
      <c r="AD205" s="371">
        <v>75000</v>
      </c>
      <c r="AE205" s="353" t="s">
        <v>2680</v>
      </c>
      <c r="AF205" s="52" t="s">
        <v>2684</v>
      </c>
      <c r="AG205" s="52" t="s">
        <v>3541</v>
      </c>
      <c r="AH205" s="52" t="s">
        <v>3470</v>
      </c>
      <c r="AI205" s="52" t="s">
        <v>2456</v>
      </c>
      <c r="AJ205" s="52"/>
      <c r="AK205" s="52" t="s">
        <v>1263</v>
      </c>
      <c r="AL205" s="52" t="s">
        <v>1570</v>
      </c>
      <c r="AM205" s="52" t="s">
        <v>3553</v>
      </c>
      <c r="AN205" s="122">
        <v>75000</v>
      </c>
      <c r="AO205" s="119"/>
      <c r="AP205" s="119">
        <f t="shared" si="8"/>
        <v>0</v>
      </c>
      <c r="AQ205" s="368">
        <v>23114</v>
      </c>
      <c r="AR205" s="341">
        <v>23102</v>
      </c>
      <c r="AS205" s="361">
        <v>23102</v>
      </c>
      <c r="AT205" s="361">
        <v>23102</v>
      </c>
      <c r="AU205" s="361">
        <v>23193</v>
      </c>
      <c r="AV205" s="371">
        <v>75000</v>
      </c>
      <c r="AW205" s="363">
        <v>0</v>
      </c>
      <c r="AX205" s="311"/>
    </row>
    <row r="206" spans="1:50" s="123" customFormat="1" ht="72" hidden="1" x14ac:dyDescent="0.2">
      <c r="A206" s="52" t="s">
        <v>41</v>
      </c>
      <c r="B206" s="52" t="s">
        <v>277</v>
      </c>
      <c r="C206" s="52" t="s">
        <v>276</v>
      </c>
      <c r="D206" s="52" t="s">
        <v>33</v>
      </c>
      <c r="E206" s="52" t="s">
        <v>454</v>
      </c>
      <c r="F206" s="121" t="s">
        <v>1778</v>
      </c>
      <c r="G206" s="52" t="s">
        <v>508</v>
      </c>
      <c r="H206" s="71" t="s">
        <v>270</v>
      </c>
      <c r="I206" s="71" t="s">
        <v>274</v>
      </c>
      <c r="J206" s="122">
        <v>75000</v>
      </c>
      <c r="K206" s="249" t="s">
        <v>137</v>
      </c>
      <c r="L206" s="71"/>
      <c r="M206" s="71"/>
      <c r="N206" s="311"/>
      <c r="O206" s="311" t="s">
        <v>3693</v>
      </c>
      <c r="P206" s="355">
        <v>23114</v>
      </c>
      <c r="Q206" s="311" t="s">
        <v>2436</v>
      </c>
      <c r="R206" s="332" t="s">
        <v>24</v>
      </c>
      <c r="S206" s="360" t="s">
        <v>60</v>
      </c>
      <c r="T206" s="311"/>
      <c r="U206" s="311"/>
      <c r="V206" s="360" t="s">
        <v>3694</v>
      </c>
      <c r="W206" s="371">
        <v>75000</v>
      </c>
      <c r="X206" s="372">
        <v>1</v>
      </c>
      <c r="Y206" s="332"/>
      <c r="Z206" s="371">
        <v>75000</v>
      </c>
      <c r="AA206" s="360">
        <v>7014330800</v>
      </c>
      <c r="AB206" s="311"/>
      <c r="AC206" s="311"/>
      <c r="AD206" s="371">
        <v>75000</v>
      </c>
      <c r="AE206" s="353" t="s">
        <v>2680</v>
      </c>
      <c r="AF206" s="52" t="s">
        <v>2684</v>
      </c>
      <c r="AG206" s="52" t="s">
        <v>3541</v>
      </c>
      <c r="AH206" s="52" t="s">
        <v>3470</v>
      </c>
      <c r="AI206" s="52" t="s">
        <v>2456</v>
      </c>
      <c r="AJ206" s="52"/>
      <c r="AK206" s="52" t="s">
        <v>1263</v>
      </c>
      <c r="AL206" s="52" t="s">
        <v>1570</v>
      </c>
      <c r="AM206" s="52" t="s">
        <v>3553</v>
      </c>
      <c r="AN206" s="122">
        <v>75000</v>
      </c>
      <c r="AO206" s="119"/>
      <c r="AP206" s="119">
        <f t="shared" si="8"/>
        <v>0</v>
      </c>
      <c r="AQ206" s="368">
        <v>23114</v>
      </c>
      <c r="AR206" s="341">
        <v>23102</v>
      </c>
      <c r="AS206" s="361">
        <v>23102</v>
      </c>
      <c r="AT206" s="361">
        <v>23102</v>
      </c>
      <c r="AU206" s="361">
        <v>23193</v>
      </c>
      <c r="AV206" s="371">
        <v>75000</v>
      </c>
      <c r="AW206" s="363">
        <v>0</v>
      </c>
      <c r="AX206" s="311"/>
    </row>
    <row r="207" spans="1:50" s="123" customFormat="1" ht="72" hidden="1" x14ac:dyDescent="0.2">
      <c r="A207" s="52" t="s">
        <v>41</v>
      </c>
      <c r="B207" s="52" t="s">
        <v>277</v>
      </c>
      <c r="C207" s="52" t="s">
        <v>276</v>
      </c>
      <c r="D207" s="52" t="s">
        <v>33</v>
      </c>
      <c r="E207" s="52" t="s">
        <v>454</v>
      </c>
      <c r="F207" s="121" t="s">
        <v>1779</v>
      </c>
      <c r="G207" s="52" t="s">
        <v>509</v>
      </c>
      <c r="H207" s="71" t="s">
        <v>270</v>
      </c>
      <c r="I207" s="71" t="s">
        <v>274</v>
      </c>
      <c r="J207" s="122">
        <v>75000</v>
      </c>
      <c r="K207" s="249" t="s">
        <v>137</v>
      </c>
      <c r="L207" s="71"/>
      <c r="M207" s="71"/>
      <c r="N207" s="311"/>
      <c r="O207" s="311" t="s">
        <v>3693</v>
      </c>
      <c r="P207" s="355">
        <v>23114</v>
      </c>
      <c r="Q207" s="311" t="s">
        <v>2436</v>
      </c>
      <c r="R207" s="332" t="s">
        <v>24</v>
      </c>
      <c r="S207" s="360" t="s">
        <v>60</v>
      </c>
      <c r="T207" s="311"/>
      <c r="U207" s="311"/>
      <c r="V207" s="360" t="s">
        <v>3694</v>
      </c>
      <c r="W207" s="371">
        <v>75000</v>
      </c>
      <c r="X207" s="372">
        <v>1</v>
      </c>
      <c r="Y207" s="332"/>
      <c r="Z207" s="371">
        <v>75000</v>
      </c>
      <c r="AA207" s="360">
        <v>7014330800</v>
      </c>
      <c r="AB207" s="311"/>
      <c r="AC207" s="311"/>
      <c r="AD207" s="371">
        <v>75000</v>
      </c>
      <c r="AE207" s="353" t="s">
        <v>2680</v>
      </c>
      <c r="AF207" s="52" t="s">
        <v>2684</v>
      </c>
      <c r="AG207" s="52" t="s">
        <v>3541</v>
      </c>
      <c r="AH207" s="52" t="s">
        <v>3470</v>
      </c>
      <c r="AI207" s="52" t="s">
        <v>2456</v>
      </c>
      <c r="AJ207" s="52"/>
      <c r="AK207" s="52" t="s">
        <v>1263</v>
      </c>
      <c r="AL207" s="52" t="s">
        <v>1570</v>
      </c>
      <c r="AM207" s="52" t="s">
        <v>3553</v>
      </c>
      <c r="AN207" s="122">
        <v>75000</v>
      </c>
      <c r="AO207" s="119"/>
      <c r="AP207" s="119">
        <f t="shared" si="8"/>
        <v>0</v>
      </c>
      <c r="AQ207" s="368">
        <v>23114</v>
      </c>
      <c r="AR207" s="341">
        <v>23102</v>
      </c>
      <c r="AS207" s="361">
        <v>23102</v>
      </c>
      <c r="AT207" s="361">
        <v>23102</v>
      </c>
      <c r="AU207" s="361">
        <v>23193</v>
      </c>
      <c r="AV207" s="371">
        <v>75000</v>
      </c>
      <c r="AW207" s="363">
        <v>0</v>
      </c>
      <c r="AX207" s="311"/>
    </row>
    <row r="208" spans="1:50" s="123" customFormat="1" ht="72" hidden="1" x14ac:dyDescent="0.2">
      <c r="A208" s="52" t="s">
        <v>41</v>
      </c>
      <c r="B208" s="52" t="s">
        <v>277</v>
      </c>
      <c r="C208" s="52" t="s">
        <v>276</v>
      </c>
      <c r="D208" s="52" t="s">
        <v>33</v>
      </c>
      <c r="E208" s="52" t="s">
        <v>454</v>
      </c>
      <c r="F208" s="121" t="s">
        <v>1780</v>
      </c>
      <c r="G208" s="52" t="s">
        <v>510</v>
      </c>
      <c r="H208" s="71" t="s">
        <v>269</v>
      </c>
      <c r="I208" s="71" t="s">
        <v>511</v>
      </c>
      <c r="J208" s="122">
        <v>10000</v>
      </c>
      <c r="K208" s="249" t="s">
        <v>137</v>
      </c>
      <c r="L208" s="71"/>
      <c r="M208" s="71"/>
      <c r="N208" s="311"/>
      <c r="O208" s="311" t="s">
        <v>3693</v>
      </c>
      <c r="P208" s="355">
        <v>23114</v>
      </c>
      <c r="Q208" s="311" t="s">
        <v>2436</v>
      </c>
      <c r="R208" s="332" t="s">
        <v>24</v>
      </c>
      <c r="S208" s="360" t="s">
        <v>60</v>
      </c>
      <c r="T208" s="311"/>
      <c r="U208" s="311"/>
      <c r="V208" s="360" t="s">
        <v>3694</v>
      </c>
      <c r="W208" s="371">
        <v>10000</v>
      </c>
      <c r="X208" s="372">
        <v>1</v>
      </c>
      <c r="Y208" s="332"/>
      <c r="Z208" s="371">
        <v>10000</v>
      </c>
      <c r="AA208" s="360">
        <v>7014330800</v>
      </c>
      <c r="AB208" s="311"/>
      <c r="AC208" s="311"/>
      <c r="AD208" s="371">
        <v>10000</v>
      </c>
      <c r="AE208" s="353" t="s">
        <v>2680</v>
      </c>
      <c r="AF208" s="52" t="s">
        <v>2684</v>
      </c>
      <c r="AG208" s="52" t="s">
        <v>3541</v>
      </c>
      <c r="AH208" s="52" t="s">
        <v>3470</v>
      </c>
      <c r="AI208" s="52" t="s">
        <v>2456</v>
      </c>
      <c r="AJ208" s="52"/>
      <c r="AK208" s="52" t="s">
        <v>1263</v>
      </c>
      <c r="AL208" s="52" t="s">
        <v>1570</v>
      </c>
      <c r="AM208" s="52" t="s">
        <v>3553</v>
      </c>
      <c r="AN208" s="122">
        <v>10000</v>
      </c>
      <c r="AO208" s="119"/>
      <c r="AP208" s="119">
        <f t="shared" si="8"/>
        <v>0</v>
      </c>
      <c r="AQ208" s="368">
        <v>23114</v>
      </c>
      <c r="AR208" s="341">
        <v>23102</v>
      </c>
      <c r="AS208" s="361">
        <v>23102</v>
      </c>
      <c r="AT208" s="361">
        <v>23102</v>
      </c>
      <c r="AU208" s="361">
        <v>23193</v>
      </c>
      <c r="AV208" s="371">
        <v>10000</v>
      </c>
      <c r="AW208" s="363">
        <v>0</v>
      </c>
      <c r="AX208" s="311"/>
    </row>
    <row r="209" spans="1:50" s="123" customFormat="1" ht="72" hidden="1" x14ac:dyDescent="0.2">
      <c r="A209" s="52" t="s">
        <v>41</v>
      </c>
      <c r="B209" s="52" t="s">
        <v>277</v>
      </c>
      <c r="C209" s="52" t="s">
        <v>276</v>
      </c>
      <c r="D209" s="52" t="s">
        <v>33</v>
      </c>
      <c r="E209" s="52" t="s">
        <v>454</v>
      </c>
      <c r="F209" s="121" t="s">
        <v>1781</v>
      </c>
      <c r="G209" s="52" t="s">
        <v>512</v>
      </c>
      <c r="H209" s="71" t="s">
        <v>269</v>
      </c>
      <c r="I209" s="71" t="s">
        <v>511</v>
      </c>
      <c r="J209" s="122">
        <v>7000</v>
      </c>
      <c r="K209" s="249" t="s">
        <v>137</v>
      </c>
      <c r="L209" s="71"/>
      <c r="M209" s="71"/>
      <c r="N209" s="311"/>
      <c r="O209" s="311" t="s">
        <v>3693</v>
      </c>
      <c r="P209" s="355">
        <v>23114</v>
      </c>
      <c r="Q209" s="311" t="s">
        <v>2436</v>
      </c>
      <c r="R209" s="332" t="s">
        <v>24</v>
      </c>
      <c r="S209" s="360" t="s">
        <v>60</v>
      </c>
      <c r="T209" s="311"/>
      <c r="U209" s="311"/>
      <c r="V209" s="360" t="s">
        <v>3694</v>
      </c>
      <c r="W209" s="371">
        <v>7000</v>
      </c>
      <c r="X209" s="372">
        <v>1</v>
      </c>
      <c r="Y209" s="332"/>
      <c r="Z209" s="371">
        <v>7000</v>
      </c>
      <c r="AA209" s="360">
        <v>7014330800</v>
      </c>
      <c r="AB209" s="311"/>
      <c r="AC209" s="311"/>
      <c r="AD209" s="371">
        <v>7000</v>
      </c>
      <c r="AE209" s="353" t="s">
        <v>2680</v>
      </c>
      <c r="AF209" s="52" t="s">
        <v>2684</v>
      </c>
      <c r="AG209" s="52" t="s">
        <v>3541</v>
      </c>
      <c r="AH209" s="52" t="s">
        <v>3470</v>
      </c>
      <c r="AI209" s="52" t="s">
        <v>2456</v>
      </c>
      <c r="AJ209" s="52"/>
      <c r="AK209" s="52" t="s">
        <v>1263</v>
      </c>
      <c r="AL209" s="52" t="s">
        <v>1570</v>
      </c>
      <c r="AM209" s="52" t="s">
        <v>3553</v>
      </c>
      <c r="AN209" s="122">
        <v>7000</v>
      </c>
      <c r="AO209" s="119"/>
      <c r="AP209" s="119">
        <f t="shared" si="8"/>
        <v>0</v>
      </c>
      <c r="AQ209" s="368">
        <v>23114</v>
      </c>
      <c r="AR209" s="341">
        <v>23102</v>
      </c>
      <c r="AS209" s="361">
        <v>23102</v>
      </c>
      <c r="AT209" s="361">
        <v>23102</v>
      </c>
      <c r="AU209" s="361">
        <v>23193</v>
      </c>
      <c r="AV209" s="371">
        <v>7000</v>
      </c>
      <c r="AW209" s="363">
        <v>0</v>
      </c>
      <c r="AX209" s="311"/>
    </row>
    <row r="210" spans="1:50" s="123" customFormat="1" ht="72" hidden="1" x14ac:dyDescent="0.2">
      <c r="A210" s="52" t="s">
        <v>41</v>
      </c>
      <c r="B210" s="52" t="s">
        <v>277</v>
      </c>
      <c r="C210" s="52" t="s">
        <v>276</v>
      </c>
      <c r="D210" s="52" t="s">
        <v>33</v>
      </c>
      <c r="E210" s="52" t="s">
        <v>454</v>
      </c>
      <c r="F210" s="121" t="s">
        <v>1782</v>
      </c>
      <c r="G210" s="52" t="s">
        <v>513</v>
      </c>
      <c r="H210" s="71" t="s">
        <v>387</v>
      </c>
      <c r="I210" s="71" t="s">
        <v>514</v>
      </c>
      <c r="J210" s="122">
        <v>216000</v>
      </c>
      <c r="K210" s="249" t="s">
        <v>137</v>
      </c>
      <c r="L210" s="71"/>
      <c r="M210" s="71"/>
      <c r="N210" s="311"/>
      <c r="O210" s="311" t="s">
        <v>3693</v>
      </c>
      <c r="P210" s="355">
        <v>23114</v>
      </c>
      <c r="Q210" s="311" t="s">
        <v>2436</v>
      </c>
      <c r="R210" s="332" t="s">
        <v>24</v>
      </c>
      <c r="S210" s="360" t="s">
        <v>60</v>
      </c>
      <c r="T210" s="311"/>
      <c r="U210" s="311"/>
      <c r="V210" s="360" t="s">
        <v>3694</v>
      </c>
      <c r="W210" s="371">
        <v>207800</v>
      </c>
      <c r="X210" s="372">
        <v>1</v>
      </c>
      <c r="Y210" s="332"/>
      <c r="Z210" s="371">
        <v>207800</v>
      </c>
      <c r="AA210" s="360">
        <v>7014330800</v>
      </c>
      <c r="AB210" s="311"/>
      <c r="AC210" s="311"/>
      <c r="AD210" s="371">
        <v>207800</v>
      </c>
      <c r="AE210" s="353" t="s">
        <v>2680</v>
      </c>
      <c r="AF210" s="52" t="s">
        <v>2684</v>
      </c>
      <c r="AG210" s="52" t="s">
        <v>3541</v>
      </c>
      <c r="AH210" s="52" t="s">
        <v>3470</v>
      </c>
      <c r="AI210" s="52" t="s">
        <v>2456</v>
      </c>
      <c r="AJ210" s="52"/>
      <c r="AK210" s="52" t="s">
        <v>1263</v>
      </c>
      <c r="AL210" s="52" t="s">
        <v>1570</v>
      </c>
      <c r="AM210" s="52" t="s">
        <v>3553</v>
      </c>
      <c r="AN210" s="119">
        <v>207800</v>
      </c>
      <c r="AO210" s="119"/>
      <c r="AP210" s="119">
        <f t="shared" si="8"/>
        <v>8200</v>
      </c>
      <c r="AQ210" s="368">
        <v>23114</v>
      </c>
      <c r="AR210" s="341">
        <v>23102</v>
      </c>
      <c r="AS210" s="361">
        <v>23102</v>
      </c>
      <c r="AT210" s="361">
        <v>23102</v>
      </c>
      <c r="AU210" s="361">
        <v>23193</v>
      </c>
      <c r="AV210" s="371">
        <v>207800</v>
      </c>
      <c r="AW210" s="363">
        <v>8200</v>
      </c>
      <c r="AX210" s="311"/>
    </row>
    <row r="211" spans="1:50" s="123" customFormat="1" ht="72" hidden="1" x14ac:dyDescent="0.2">
      <c r="A211" s="52" t="s">
        <v>41</v>
      </c>
      <c r="B211" s="52" t="s">
        <v>277</v>
      </c>
      <c r="C211" s="52" t="s">
        <v>276</v>
      </c>
      <c r="D211" s="52" t="s">
        <v>33</v>
      </c>
      <c r="E211" s="52" t="s">
        <v>454</v>
      </c>
      <c r="F211" s="121" t="s">
        <v>1783</v>
      </c>
      <c r="G211" s="52" t="s">
        <v>515</v>
      </c>
      <c r="H211" s="71" t="s">
        <v>319</v>
      </c>
      <c r="I211" s="71" t="s">
        <v>511</v>
      </c>
      <c r="J211" s="122">
        <v>6000</v>
      </c>
      <c r="K211" s="249" t="s">
        <v>137</v>
      </c>
      <c r="L211" s="71"/>
      <c r="M211" s="71"/>
      <c r="N211" s="311"/>
      <c r="O211" s="311" t="s">
        <v>3693</v>
      </c>
      <c r="P211" s="355">
        <v>23114</v>
      </c>
      <c r="Q211" s="311" t="s">
        <v>2436</v>
      </c>
      <c r="R211" s="332" t="s">
        <v>24</v>
      </c>
      <c r="S211" s="360" t="s">
        <v>60</v>
      </c>
      <c r="T211" s="311"/>
      <c r="U211" s="311"/>
      <c r="V211" s="360" t="s">
        <v>3694</v>
      </c>
      <c r="W211" s="371">
        <v>6000</v>
      </c>
      <c r="X211" s="372">
        <v>1</v>
      </c>
      <c r="Y211" s="332"/>
      <c r="Z211" s="371">
        <v>6000</v>
      </c>
      <c r="AA211" s="360">
        <v>7014330800</v>
      </c>
      <c r="AB211" s="311"/>
      <c r="AC211" s="311"/>
      <c r="AD211" s="371">
        <v>6000</v>
      </c>
      <c r="AE211" s="353" t="s">
        <v>2680</v>
      </c>
      <c r="AF211" s="52" t="s">
        <v>2684</v>
      </c>
      <c r="AG211" s="52" t="s">
        <v>3541</v>
      </c>
      <c r="AH211" s="52" t="s">
        <v>3470</v>
      </c>
      <c r="AI211" s="52" t="s">
        <v>2456</v>
      </c>
      <c r="AJ211" s="52"/>
      <c r="AK211" s="52" t="s">
        <v>1263</v>
      </c>
      <c r="AL211" s="52" t="s">
        <v>1570</v>
      </c>
      <c r="AM211" s="52" t="s">
        <v>3553</v>
      </c>
      <c r="AN211" s="119">
        <v>6000</v>
      </c>
      <c r="AO211" s="119"/>
      <c r="AP211" s="119">
        <f t="shared" si="8"/>
        <v>0</v>
      </c>
      <c r="AQ211" s="368">
        <v>23114</v>
      </c>
      <c r="AR211" s="341">
        <v>23102</v>
      </c>
      <c r="AS211" s="361">
        <v>23102</v>
      </c>
      <c r="AT211" s="361">
        <v>23102</v>
      </c>
      <c r="AU211" s="361">
        <v>23193</v>
      </c>
      <c r="AV211" s="371">
        <v>6000</v>
      </c>
      <c r="AW211" s="363">
        <v>0</v>
      </c>
      <c r="AX211" s="311"/>
    </row>
    <row r="212" spans="1:50" s="123" customFormat="1" ht="90" hidden="1" x14ac:dyDescent="0.2">
      <c r="A212" s="52" t="s">
        <v>41</v>
      </c>
      <c r="B212" s="52" t="s">
        <v>277</v>
      </c>
      <c r="C212" s="52" t="s">
        <v>276</v>
      </c>
      <c r="D212" s="52" t="s">
        <v>22</v>
      </c>
      <c r="E212" s="52" t="s">
        <v>349</v>
      </c>
      <c r="F212" s="121" t="s">
        <v>1784</v>
      </c>
      <c r="G212" s="52" t="s">
        <v>516</v>
      </c>
      <c r="H212" s="71" t="s">
        <v>270</v>
      </c>
      <c r="I212" s="71" t="s">
        <v>275</v>
      </c>
      <c r="J212" s="122">
        <v>1288000</v>
      </c>
      <c r="K212" s="249" t="s">
        <v>137</v>
      </c>
      <c r="L212" s="71"/>
      <c r="M212" s="71"/>
      <c r="N212" s="311"/>
      <c r="O212" s="311"/>
      <c r="P212" s="332"/>
      <c r="Q212" s="311"/>
      <c r="R212" s="311"/>
      <c r="S212" s="311"/>
      <c r="T212" s="311"/>
      <c r="U212" s="311"/>
      <c r="V212" s="332"/>
      <c r="W212" s="373"/>
      <c r="X212" s="332"/>
      <c r="Y212" s="332"/>
      <c r="Z212" s="311"/>
      <c r="AA212" s="332"/>
      <c r="AB212" s="311"/>
      <c r="AC212" s="311"/>
      <c r="AD212" s="311"/>
      <c r="AE212" s="374" t="s">
        <v>3695</v>
      </c>
      <c r="AF212" s="54" t="s">
        <v>2715</v>
      </c>
      <c r="AG212" s="54" t="s">
        <v>3537</v>
      </c>
      <c r="AH212" s="54" t="s">
        <v>3451</v>
      </c>
      <c r="AI212" s="52" t="s">
        <v>3467</v>
      </c>
      <c r="AJ212" s="52"/>
      <c r="AK212" s="54" t="s">
        <v>1267</v>
      </c>
      <c r="AL212" s="52" t="s">
        <v>1571</v>
      </c>
      <c r="AM212" s="52" t="s">
        <v>3553</v>
      </c>
      <c r="AN212" s="119"/>
      <c r="AO212" s="119"/>
      <c r="AP212" s="119">
        <f t="shared" si="8"/>
        <v>1288000</v>
      </c>
      <c r="AQ212" s="361">
        <v>23102</v>
      </c>
      <c r="AR212" s="341">
        <v>23102</v>
      </c>
      <c r="AS212" s="341"/>
      <c r="AT212" s="341"/>
      <c r="AU212" s="341"/>
      <c r="AV212" s="311"/>
      <c r="AW212" s="311"/>
      <c r="AX212" s="311"/>
    </row>
    <row r="213" spans="1:50" s="123" customFormat="1" ht="72" hidden="1" x14ac:dyDescent="0.2">
      <c r="A213" s="52" t="s">
        <v>41</v>
      </c>
      <c r="B213" s="52" t="s">
        <v>277</v>
      </c>
      <c r="C213" s="52" t="s">
        <v>276</v>
      </c>
      <c r="D213" s="52" t="s">
        <v>11</v>
      </c>
      <c r="E213" s="52" t="s">
        <v>310</v>
      </c>
      <c r="F213" s="121" t="s">
        <v>1785</v>
      </c>
      <c r="G213" s="52" t="s">
        <v>517</v>
      </c>
      <c r="H213" s="71" t="s">
        <v>303</v>
      </c>
      <c r="I213" s="71" t="s">
        <v>268</v>
      </c>
      <c r="J213" s="122">
        <v>32000</v>
      </c>
      <c r="K213" s="71"/>
      <c r="L213" s="71"/>
      <c r="M213" s="249" t="s">
        <v>137</v>
      </c>
      <c r="N213" s="311"/>
      <c r="O213" s="332" t="s">
        <v>2676</v>
      </c>
      <c r="P213" s="338">
        <v>23080</v>
      </c>
      <c r="Q213" s="311" t="s">
        <v>2419</v>
      </c>
      <c r="R213" s="332" t="s">
        <v>39</v>
      </c>
      <c r="S213" s="311" t="s">
        <v>60</v>
      </c>
      <c r="T213" s="311"/>
      <c r="U213" s="311"/>
      <c r="V213" s="338" t="s">
        <v>2705</v>
      </c>
      <c r="W213" s="367">
        <v>31030</v>
      </c>
      <c r="X213" s="332">
        <v>1</v>
      </c>
      <c r="Y213" s="332" t="s">
        <v>3061</v>
      </c>
      <c r="Z213" s="367">
        <v>31030</v>
      </c>
      <c r="AA213" s="332">
        <v>7014238191</v>
      </c>
      <c r="AB213" s="332" t="s">
        <v>3061</v>
      </c>
      <c r="AC213" s="311"/>
      <c r="AD213" s="367">
        <v>31030</v>
      </c>
      <c r="AE213" s="311" t="s">
        <v>2683</v>
      </c>
      <c r="AF213" s="52" t="s">
        <v>2680</v>
      </c>
      <c r="AG213" s="52" t="s">
        <v>3544</v>
      </c>
      <c r="AH213" s="52" t="s">
        <v>3472</v>
      </c>
      <c r="AI213" s="52" t="s">
        <v>2456</v>
      </c>
      <c r="AJ213" s="52"/>
      <c r="AK213" s="52" t="s">
        <v>1263</v>
      </c>
      <c r="AL213" s="52" t="s">
        <v>1570</v>
      </c>
      <c r="AM213" s="52" t="s">
        <v>3553</v>
      </c>
      <c r="AN213" s="119">
        <v>31030</v>
      </c>
      <c r="AO213" s="119"/>
      <c r="AP213" s="119">
        <f t="shared" si="8"/>
        <v>970</v>
      </c>
      <c r="AQ213" s="354">
        <v>23080</v>
      </c>
      <c r="AR213" s="341">
        <v>23102</v>
      </c>
      <c r="AS213" s="361">
        <v>23102</v>
      </c>
      <c r="AT213" s="361">
        <v>23102</v>
      </c>
      <c r="AU213" s="332" t="s">
        <v>2445</v>
      </c>
      <c r="AV213" s="367">
        <v>31030</v>
      </c>
      <c r="AW213" s="346">
        <v>970</v>
      </c>
      <c r="AX213" s="311"/>
    </row>
    <row r="214" spans="1:50" s="123" customFormat="1" ht="72" hidden="1" x14ac:dyDescent="0.2">
      <c r="A214" s="52" t="s">
        <v>41</v>
      </c>
      <c r="B214" s="52" t="s">
        <v>277</v>
      </c>
      <c r="C214" s="52" t="s">
        <v>276</v>
      </c>
      <c r="D214" s="52" t="s">
        <v>11</v>
      </c>
      <c r="E214" s="52" t="s">
        <v>310</v>
      </c>
      <c r="F214" s="121" t="s">
        <v>1786</v>
      </c>
      <c r="G214" s="52" t="s">
        <v>458</v>
      </c>
      <c r="H214" s="71" t="s">
        <v>267</v>
      </c>
      <c r="I214" s="71" t="s">
        <v>271</v>
      </c>
      <c r="J214" s="122">
        <v>194400</v>
      </c>
      <c r="K214" s="249" t="s">
        <v>137</v>
      </c>
      <c r="L214" s="71"/>
      <c r="M214" s="71"/>
      <c r="N214" s="311"/>
      <c r="O214" s="332" t="s">
        <v>3678</v>
      </c>
      <c r="P214" s="332"/>
      <c r="Q214" s="311" t="s">
        <v>2437</v>
      </c>
      <c r="R214" s="332" t="s">
        <v>12</v>
      </c>
      <c r="S214" s="311" t="s">
        <v>60</v>
      </c>
      <c r="T214" s="311"/>
      <c r="U214" s="311"/>
      <c r="V214" s="332"/>
      <c r="W214" s="367">
        <v>135000</v>
      </c>
      <c r="X214" s="332">
        <v>1</v>
      </c>
      <c r="Y214" s="332"/>
      <c r="Z214" s="367">
        <v>135000</v>
      </c>
      <c r="AA214" s="332"/>
      <c r="AB214" s="332"/>
      <c r="AC214" s="311"/>
      <c r="AD214" s="367">
        <v>135000</v>
      </c>
      <c r="AE214" s="311" t="s">
        <v>2684</v>
      </c>
      <c r="AF214" s="52" t="s">
        <v>2684</v>
      </c>
      <c r="AG214" s="52" t="s">
        <v>3541</v>
      </c>
      <c r="AH214" s="52" t="s">
        <v>3470</v>
      </c>
      <c r="AI214" s="52" t="s">
        <v>3467</v>
      </c>
      <c r="AJ214" s="52"/>
      <c r="AK214" s="52" t="s">
        <v>1263</v>
      </c>
      <c r="AL214" s="52" t="s">
        <v>1570</v>
      </c>
      <c r="AM214" s="52" t="s">
        <v>3553</v>
      </c>
      <c r="AN214" s="119"/>
      <c r="AO214" s="119"/>
      <c r="AP214" s="119">
        <f t="shared" si="8"/>
        <v>194400</v>
      </c>
      <c r="AQ214" s="341">
        <v>23071</v>
      </c>
      <c r="AR214" s="341">
        <v>23102</v>
      </c>
      <c r="AS214" s="361">
        <v>23102</v>
      </c>
      <c r="AT214" s="361">
        <v>23102</v>
      </c>
      <c r="AU214" s="332" t="s">
        <v>2445</v>
      </c>
      <c r="AV214" s="367">
        <v>135000</v>
      </c>
      <c r="AW214" s="346">
        <v>59400</v>
      </c>
      <c r="AX214" s="311"/>
    </row>
    <row r="215" spans="1:50" s="123" customFormat="1" ht="72" hidden="1" x14ac:dyDescent="0.2">
      <c r="A215" s="52" t="s">
        <v>41</v>
      </c>
      <c r="B215" s="52" t="s">
        <v>277</v>
      </c>
      <c r="C215" s="52" t="s">
        <v>276</v>
      </c>
      <c r="D215" s="52" t="s">
        <v>11</v>
      </c>
      <c r="E215" s="52" t="s">
        <v>310</v>
      </c>
      <c r="F215" s="121" t="s">
        <v>1787</v>
      </c>
      <c r="G215" s="52" t="s">
        <v>518</v>
      </c>
      <c r="H215" s="71" t="s">
        <v>317</v>
      </c>
      <c r="I215" s="71" t="s">
        <v>519</v>
      </c>
      <c r="J215" s="122">
        <v>45000</v>
      </c>
      <c r="K215" s="71"/>
      <c r="L215" s="71"/>
      <c r="M215" s="249" t="s">
        <v>137</v>
      </c>
      <c r="N215" s="311"/>
      <c r="O215" s="332" t="s">
        <v>2676</v>
      </c>
      <c r="P215" s="338">
        <v>23080</v>
      </c>
      <c r="Q215" s="311" t="s">
        <v>2419</v>
      </c>
      <c r="R215" s="332" t="s">
        <v>39</v>
      </c>
      <c r="S215" s="311" t="s">
        <v>60</v>
      </c>
      <c r="T215" s="311"/>
      <c r="U215" s="311"/>
      <c r="V215" s="338" t="s">
        <v>2705</v>
      </c>
      <c r="W215" s="309">
        <v>44998.85</v>
      </c>
      <c r="X215" s="332">
        <v>1</v>
      </c>
      <c r="Y215" s="360" t="s">
        <v>3061</v>
      </c>
      <c r="Z215" s="309">
        <v>44998.85</v>
      </c>
      <c r="AA215" s="332">
        <v>7014238191</v>
      </c>
      <c r="AB215" s="332" t="s">
        <v>3061</v>
      </c>
      <c r="AC215" s="311"/>
      <c r="AD215" s="309">
        <v>44998.85</v>
      </c>
      <c r="AE215" s="311" t="s">
        <v>2683</v>
      </c>
      <c r="AF215" s="52" t="s">
        <v>2680</v>
      </c>
      <c r="AG215" s="52" t="s">
        <v>3544</v>
      </c>
      <c r="AH215" s="52" t="s">
        <v>3472</v>
      </c>
      <c r="AI215" s="52" t="s">
        <v>2456</v>
      </c>
      <c r="AJ215" s="52"/>
      <c r="AK215" s="52" t="s">
        <v>1263</v>
      </c>
      <c r="AL215" s="52" t="s">
        <v>1570</v>
      </c>
      <c r="AM215" s="52" t="s">
        <v>3553</v>
      </c>
      <c r="AN215" s="119">
        <v>44998.85</v>
      </c>
      <c r="AO215" s="119"/>
      <c r="AP215" s="119">
        <f t="shared" si="8"/>
        <v>1.1500000000014552</v>
      </c>
      <c r="AQ215" s="354">
        <v>23080</v>
      </c>
      <c r="AR215" s="341">
        <v>23102</v>
      </c>
      <c r="AS215" s="360" t="s">
        <v>3061</v>
      </c>
      <c r="AT215" s="361">
        <v>23102</v>
      </c>
      <c r="AU215" s="332" t="s">
        <v>2445</v>
      </c>
      <c r="AV215" s="309">
        <v>44998.85</v>
      </c>
      <c r="AW215" s="346">
        <v>1</v>
      </c>
      <c r="AX215" s="311"/>
    </row>
    <row r="216" spans="1:50" s="123" customFormat="1" ht="72" hidden="1" x14ac:dyDescent="0.2">
      <c r="A216" s="52" t="s">
        <v>41</v>
      </c>
      <c r="B216" s="52" t="s">
        <v>277</v>
      </c>
      <c r="C216" s="52" t="s">
        <v>276</v>
      </c>
      <c r="D216" s="52" t="s">
        <v>11</v>
      </c>
      <c r="E216" s="52" t="s">
        <v>310</v>
      </c>
      <c r="F216" s="121" t="s">
        <v>1788</v>
      </c>
      <c r="G216" s="52" t="s">
        <v>520</v>
      </c>
      <c r="H216" s="71" t="s">
        <v>269</v>
      </c>
      <c r="I216" s="71" t="s">
        <v>273</v>
      </c>
      <c r="J216" s="122">
        <v>13000</v>
      </c>
      <c r="K216" s="71"/>
      <c r="L216" s="71"/>
      <c r="M216" s="249" t="s">
        <v>137</v>
      </c>
      <c r="N216" s="311"/>
      <c r="O216" s="332" t="s">
        <v>2676</v>
      </c>
      <c r="P216" s="338">
        <v>23080</v>
      </c>
      <c r="Q216" s="311" t="s">
        <v>2419</v>
      </c>
      <c r="R216" s="332" t="s">
        <v>39</v>
      </c>
      <c r="S216" s="311" t="s">
        <v>60</v>
      </c>
      <c r="T216" s="311"/>
      <c r="U216" s="311"/>
      <c r="V216" s="338" t="s">
        <v>2705</v>
      </c>
      <c r="W216" s="367">
        <v>12840</v>
      </c>
      <c r="X216" s="332">
        <v>1</v>
      </c>
      <c r="Y216" s="360" t="s">
        <v>3061</v>
      </c>
      <c r="Z216" s="367">
        <v>12840</v>
      </c>
      <c r="AA216" s="332">
        <v>7014238191</v>
      </c>
      <c r="AB216" s="332" t="s">
        <v>3061</v>
      </c>
      <c r="AC216" s="311"/>
      <c r="AD216" s="367">
        <v>12840</v>
      </c>
      <c r="AE216" s="311" t="s">
        <v>2683</v>
      </c>
      <c r="AF216" s="52" t="s">
        <v>2680</v>
      </c>
      <c r="AG216" s="52" t="s">
        <v>3544</v>
      </c>
      <c r="AH216" s="52" t="s">
        <v>3472</v>
      </c>
      <c r="AI216" s="52" t="s">
        <v>2456</v>
      </c>
      <c r="AJ216" s="52"/>
      <c r="AK216" s="52" t="s">
        <v>1263</v>
      </c>
      <c r="AL216" s="52" t="s">
        <v>1570</v>
      </c>
      <c r="AM216" s="52" t="s">
        <v>3553</v>
      </c>
      <c r="AN216" s="119">
        <v>12840</v>
      </c>
      <c r="AO216" s="119"/>
      <c r="AP216" s="119">
        <f t="shared" si="8"/>
        <v>160</v>
      </c>
      <c r="AQ216" s="354">
        <v>23080</v>
      </c>
      <c r="AR216" s="341">
        <v>23102</v>
      </c>
      <c r="AS216" s="360" t="s">
        <v>3061</v>
      </c>
      <c r="AT216" s="361">
        <v>23102</v>
      </c>
      <c r="AU216" s="332" t="s">
        <v>2445</v>
      </c>
      <c r="AV216" s="367">
        <v>12840</v>
      </c>
      <c r="AW216" s="346">
        <v>160</v>
      </c>
      <c r="AX216" s="311"/>
    </row>
    <row r="217" spans="1:50" s="123" customFormat="1" ht="72" hidden="1" x14ac:dyDescent="0.2">
      <c r="A217" s="52" t="s">
        <v>41</v>
      </c>
      <c r="B217" s="52" t="s">
        <v>277</v>
      </c>
      <c r="C217" s="52" t="s">
        <v>276</v>
      </c>
      <c r="D217" s="52" t="s">
        <v>11</v>
      </c>
      <c r="E217" s="52" t="s">
        <v>310</v>
      </c>
      <c r="F217" s="121" t="s">
        <v>1789</v>
      </c>
      <c r="G217" s="52" t="s">
        <v>521</v>
      </c>
      <c r="H217" s="71" t="s">
        <v>267</v>
      </c>
      <c r="I217" s="71" t="s">
        <v>273</v>
      </c>
      <c r="J217" s="122">
        <v>79800</v>
      </c>
      <c r="K217" s="71"/>
      <c r="L217" s="71"/>
      <c r="M217" s="249" t="s">
        <v>137</v>
      </c>
      <c r="N217" s="311"/>
      <c r="O217" s="332" t="s">
        <v>2676</v>
      </c>
      <c r="P217" s="338">
        <v>23080</v>
      </c>
      <c r="Q217" s="311" t="s">
        <v>2419</v>
      </c>
      <c r="R217" s="332" t="s">
        <v>39</v>
      </c>
      <c r="S217" s="311" t="s">
        <v>60</v>
      </c>
      <c r="T217" s="311"/>
      <c r="U217" s="311"/>
      <c r="V217" s="338" t="s">
        <v>2705</v>
      </c>
      <c r="W217" s="367">
        <v>35952</v>
      </c>
      <c r="X217" s="332">
        <v>1</v>
      </c>
      <c r="Y217" s="360" t="s">
        <v>3061</v>
      </c>
      <c r="Z217" s="367">
        <v>35952</v>
      </c>
      <c r="AA217" s="332">
        <v>7014238191</v>
      </c>
      <c r="AB217" s="332" t="s">
        <v>3061</v>
      </c>
      <c r="AC217" s="311"/>
      <c r="AD217" s="367">
        <v>35952</v>
      </c>
      <c r="AE217" s="311" t="s">
        <v>2683</v>
      </c>
      <c r="AF217" s="52" t="s">
        <v>2680</v>
      </c>
      <c r="AG217" s="52" t="s">
        <v>3544</v>
      </c>
      <c r="AH217" s="52" t="s">
        <v>3472</v>
      </c>
      <c r="AI217" s="52" t="s">
        <v>2456</v>
      </c>
      <c r="AJ217" s="52"/>
      <c r="AK217" s="52" t="s">
        <v>1263</v>
      </c>
      <c r="AL217" s="52" t="s">
        <v>1570</v>
      </c>
      <c r="AM217" s="52" t="s">
        <v>3553</v>
      </c>
      <c r="AN217" s="119">
        <v>35952</v>
      </c>
      <c r="AO217" s="119"/>
      <c r="AP217" s="119">
        <f t="shared" si="8"/>
        <v>43848</v>
      </c>
      <c r="AQ217" s="354">
        <v>23080</v>
      </c>
      <c r="AR217" s="341">
        <v>23102</v>
      </c>
      <c r="AS217" s="360" t="s">
        <v>3061</v>
      </c>
      <c r="AT217" s="361">
        <v>23102</v>
      </c>
      <c r="AU217" s="332" t="s">
        <v>2445</v>
      </c>
      <c r="AV217" s="367">
        <v>35952</v>
      </c>
      <c r="AW217" s="346">
        <v>43848</v>
      </c>
      <c r="AX217" s="311"/>
    </row>
    <row r="218" spans="1:50" s="123" customFormat="1" ht="72" hidden="1" x14ac:dyDescent="0.2">
      <c r="A218" s="52" t="s">
        <v>41</v>
      </c>
      <c r="B218" s="52" t="s">
        <v>277</v>
      </c>
      <c r="C218" s="52" t="s">
        <v>276</v>
      </c>
      <c r="D218" s="52" t="s">
        <v>11</v>
      </c>
      <c r="E218" s="52" t="s">
        <v>310</v>
      </c>
      <c r="F218" s="121" t="s">
        <v>1790</v>
      </c>
      <c r="G218" s="52" t="s">
        <v>522</v>
      </c>
      <c r="H218" s="71" t="s">
        <v>270</v>
      </c>
      <c r="I218" s="71" t="s">
        <v>274</v>
      </c>
      <c r="J218" s="122">
        <v>18500</v>
      </c>
      <c r="K218" s="71"/>
      <c r="L218" s="71"/>
      <c r="M218" s="249" t="s">
        <v>137</v>
      </c>
      <c r="N218" s="311"/>
      <c r="O218" s="332" t="s">
        <v>2676</v>
      </c>
      <c r="P218" s="338">
        <v>23080</v>
      </c>
      <c r="Q218" s="311" t="s">
        <v>2419</v>
      </c>
      <c r="R218" s="332" t="s">
        <v>39</v>
      </c>
      <c r="S218" s="311" t="s">
        <v>60</v>
      </c>
      <c r="T218" s="311"/>
      <c r="U218" s="311"/>
      <c r="V218" s="338" t="s">
        <v>2705</v>
      </c>
      <c r="W218" s="367">
        <v>18500</v>
      </c>
      <c r="X218" s="332">
        <v>1</v>
      </c>
      <c r="Y218" s="360" t="s">
        <v>3061</v>
      </c>
      <c r="Z218" s="367">
        <v>18500</v>
      </c>
      <c r="AA218" s="332">
        <v>7014238191</v>
      </c>
      <c r="AB218" s="332" t="s">
        <v>3061</v>
      </c>
      <c r="AC218" s="311"/>
      <c r="AD218" s="367">
        <v>18500</v>
      </c>
      <c r="AE218" s="311" t="s">
        <v>2683</v>
      </c>
      <c r="AF218" s="52" t="s">
        <v>2680</v>
      </c>
      <c r="AG218" s="52" t="s">
        <v>3544</v>
      </c>
      <c r="AH218" s="52" t="s">
        <v>3472</v>
      </c>
      <c r="AI218" s="52" t="s">
        <v>2456</v>
      </c>
      <c r="AJ218" s="52"/>
      <c r="AK218" s="52" t="s">
        <v>1263</v>
      </c>
      <c r="AL218" s="52" t="s">
        <v>1570</v>
      </c>
      <c r="AM218" s="52" t="s">
        <v>3553</v>
      </c>
      <c r="AN218" s="119">
        <v>14445</v>
      </c>
      <c r="AO218" s="119"/>
      <c r="AP218" s="119">
        <f t="shared" si="8"/>
        <v>4055</v>
      </c>
      <c r="AQ218" s="354">
        <v>23080</v>
      </c>
      <c r="AR218" s="341">
        <v>23102</v>
      </c>
      <c r="AS218" s="360" t="s">
        <v>3061</v>
      </c>
      <c r="AT218" s="361">
        <v>23102</v>
      </c>
      <c r="AU218" s="332" t="s">
        <v>2445</v>
      </c>
      <c r="AV218" s="367">
        <v>18500</v>
      </c>
      <c r="AW218" s="346">
        <v>0</v>
      </c>
      <c r="AX218" s="311"/>
    </row>
    <row r="219" spans="1:50" s="123" customFormat="1" ht="72" hidden="1" x14ac:dyDescent="0.2">
      <c r="A219" s="52" t="s">
        <v>41</v>
      </c>
      <c r="B219" s="52" t="s">
        <v>277</v>
      </c>
      <c r="C219" s="52" t="s">
        <v>276</v>
      </c>
      <c r="D219" s="52" t="s">
        <v>286</v>
      </c>
      <c r="E219" s="52" t="s">
        <v>310</v>
      </c>
      <c r="F219" s="121" t="s">
        <v>1791</v>
      </c>
      <c r="G219" s="52" t="s">
        <v>523</v>
      </c>
      <c r="H219" s="71" t="s">
        <v>270</v>
      </c>
      <c r="I219" s="71" t="s">
        <v>274</v>
      </c>
      <c r="J219" s="122">
        <v>138000</v>
      </c>
      <c r="K219" s="71"/>
      <c r="L219" s="71"/>
      <c r="M219" s="249" t="s">
        <v>137</v>
      </c>
      <c r="N219" s="311"/>
      <c r="O219" s="332" t="s">
        <v>2716</v>
      </c>
      <c r="P219" s="338">
        <v>23080</v>
      </c>
      <c r="Q219" s="310" t="s">
        <v>2429</v>
      </c>
      <c r="R219" s="332" t="s">
        <v>39</v>
      </c>
      <c r="S219" s="332" t="s">
        <v>116</v>
      </c>
      <c r="T219" s="332" t="s">
        <v>2717</v>
      </c>
      <c r="U219" s="311"/>
      <c r="V219" s="338" t="s">
        <v>2705</v>
      </c>
      <c r="W219" s="367">
        <v>138000</v>
      </c>
      <c r="X219" s="332">
        <v>1</v>
      </c>
      <c r="Y219" s="355">
        <v>23110</v>
      </c>
      <c r="Z219" s="367">
        <v>138000</v>
      </c>
      <c r="AA219" s="332">
        <v>7014192295</v>
      </c>
      <c r="AB219" s="355">
        <v>23110</v>
      </c>
      <c r="AC219" s="311"/>
      <c r="AD219" s="367">
        <v>138000</v>
      </c>
      <c r="AE219" s="353" t="s">
        <v>2683</v>
      </c>
      <c r="AF219" s="52" t="s">
        <v>2680</v>
      </c>
      <c r="AG219" s="52" t="s">
        <v>3544</v>
      </c>
      <c r="AH219" s="52" t="s">
        <v>3472</v>
      </c>
      <c r="AI219" s="52" t="s">
        <v>2456</v>
      </c>
      <c r="AJ219" s="52"/>
      <c r="AK219" s="52" t="s">
        <v>1263</v>
      </c>
      <c r="AL219" s="52" t="s">
        <v>1570</v>
      </c>
      <c r="AM219" s="52" t="s">
        <v>3553</v>
      </c>
      <c r="AN219" s="122">
        <v>138000</v>
      </c>
      <c r="AO219" s="119"/>
      <c r="AP219" s="119">
        <f t="shared" si="8"/>
        <v>0</v>
      </c>
      <c r="AQ219" s="354">
        <v>23080</v>
      </c>
      <c r="AR219" s="341">
        <v>23102</v>
      </c>
      <c r="AS219" s="355">
        <v>23110</v>
      </c>
      <c r="AT219" s="361">
        <v>23102</v>
      </c>
      <c r="AU219" s="332" t="s">
        <v>2445</v>
      </c>
      <c r="AV219" s="367">
        <v>138000</v>
      </c>
      <c r="AW219" s="346">
        <v>0</v>
      </c>
      <c r="AX219" s="311"/>
    </row>
    <row r="220" spans="1:50" s="123" customFormat="1" ht="72" hidden="1" x14ac:dyDescent="0.2">
      <c r="A220" s="52" t="s">
        <v>41</v>
      </c>
      <c r="B220" s="52" t="s">
        <v>277</v>
      </c>
      <c r="C220" s="52" t="s">
        <v>276</v>
      </c>
      <c r="D220" s="52" t="s">
        <v>286</v>
      </c>
      <c r="E220" s="52" t="s">
        <v>310</v>
      </c>
      <c r="F220" s="121" t="s">
        <v>1792</v>
      </c>
      <c r="G220" s="52" t="s">
        <v>524</v>
      </c>
      <c r="H220" s="71" t="s">
        <v>319</v>
      </c>
      <c r="I220" s="71" t="s">
        <v>271</v>
      </c>
      <c r="J220" s="122">
        <v>7000</v>
      </c>
      <c r="K220" s="71"/>
      <c r="L220" s="71"/>
      <c r="M220" s="249" t="s">
        <v>137</v>
      </c>
      <c r="N220" s="311"/>
      <c r="O220" s="332" t="s">
        <v>2704</v>
      </c>
      <c r="P220" s="338">
        <v>23080</v>
      </c>
      <c r="Q220" s="310" t="s">
        <v>2429</v>
      </c>
      <c r="R220" s="332" t="s">
        <v>39</v>
      </c>
      <c r="S220" s="332" t="s">
        <v>116</v>
      </c>
      <c r="T220" s="332" t="s">
        <v>2718</v>
      </c>
      <c r="U220" s="311"/>
      <c r="V220" s="338" t="s">
        <v>2705</v>
      </c>
      <c r="W220" s="367">
        <v>6400</v>
      </c>
      <c r="X220" s="332">
        <v>1</v>
      </c>
      <c r="Y220" s="355">
        <v>23110</v>
      </c>
      <c r="Z220" s="367">
        <v>6400</v>
      </c>
      <c r="AA220" s="332">
        <v>7014208368</v>
      </c>
      <c r="AB220" s="355">
        <v>23110</v>
      </c>
      <c r="AC220" s="311"/>
      <c r="AD220" s="367">
        <v>6400</v>
      </c>
      <c r="AE220" s="353" t="s">
        <v>2683</v>
      </c>
      <c r="AF220" s="52" t="s">
        <v>2680</v>
      </c>
      <c r="AG220" s="52" t="s">
        <v>3544</v>
      </c>
      <c r="AH220" s="52" t="s">
        <v>3472</v>
      </c>
      <c r="AI220" s="52" t="s">
        <v>2456</v>
      </c>
      <c r="AJ220" s="52"/>
      <c r="AK220" s="52" t="s">
        <v>1263</v>
      </c>
      <c r="AL220" s="52" t="s">
        <v>1570</v>
      </c>
      <c r="AM220" s="52" t="s">
        <v>3553</v>
      </c>
      <c r="AN220" s="119">
        <v>6400</v>
      </c>
      <c r="AO220" s="119"/>
      <c r="AP220" s="119">
        <f t="shared" si="8"/>
        <v>600</v>
      </c>
      <c r="AQ220" s="354">
        <v>23080</v>
      </c>
      <c r="AR220" s="341">
        <v>23102</v>
      </c>
      <c r="AS220" s="355">
        <v>23110</v>
      </c>
      <c r="AT220" s="361">
        <v>23102</v>
      </c>
      <c r="AU220" s="332" t="s">
        <v>2445</v>
      </c>
      <c r="AV220" s="367">
        <v>6400</v>
      </c>
      <c r="AW220" s="346">
        <v>600</v>
      </c>
      <c r="AX220" s="311"/>
    </row>
    <row r="221" spans="1:50" s="123" customFormat="1" ht="72" hidden="1" x14ac:dyDescent="0.2">
      <c r="A221" s="52" t="s">
        <v>41</v>
      </c>
      <c r="B221" s="52" t="s">
        <v>277</v>
      </c>
      <c r="C221" s="52" t="s">
        <v>276</v>
      </c>
      <c r="D221" s="52" t="s">
        <v>286</v>
      </c>
      <c r="E221" s="52" t="s">
        <v>310</v>
      </c>
      <c r="F221" s="121" t="s">
        <v>1793</v>
      </c>
      <c r="G221" s="52" t="s">
        <v>525</v>
      </c>
      <c r="H221" s="71" t="s">
        <v>303</v>
      </c>
      <c r="I221" s="71" t="s">
        <v>274</v>
      </c>
      <c r="J221" s="122">
        <v>438000</v>
      </c>
      <c r="K221" s="71"/>
      <c r="L221" s="71"/>
      <c r="M221" s="249" t="s">
        <v>137</v>
      </c>
      <c r="N221" s="311"/>
      <c r="O221" s="332" t="s">
        <v>2719</v>
      </c>
      <c r="P221" s="338">
        <v>23080</v>
      </c>
      <c r="Q221" s="310" t="s">
        <v>2429</v>
      </c>
      <c r="R221" s="332" t="s">
        <v>39</v>
      </c>
      <c r="S221" s="332" t="s">
        <v>116</v>
      </c>
      <c r="T221" s="332"/>
      <c r="U221" s="311"/>
      <c r="V221" s="338" t="s">
        <v>2705</v>
      </c>
      <c r="W221" s="367">
        <v>438000</v>
      </c>
      <c r="X221" s="332">
        <v>1</v>
      </c>
      <c r="Y221" s="355">
        <v>23110</v>
      </c>
      <c r="Z221" s="367">
        <v>438000</v>
      </c>
      <c r="AA221" s="332">
        <v>7014207130</v>
      </c>
      <c r="AB221" s="355">
        <v>23110</v>
      </c>
      <c r="AC221" s="311"/>
      <c r="AD221" s="367">
        <v>438000</v>
      </c>
      <c r="AE221" s="353" t="s">
        <v>2683</v>
      </c>
      <c r="AF221" s="52" t="s">
        <v>2680</v>
      </c>
      <c r="AG221" s="52" t="s">
        <v>3544</v>
      </c>
      <c r="AH221" s="52" t="s">
        <v>3472</v>
      </c>
      <c r="AI221" s="52" t="s">
        <v>2456</v>
      </c>
      <c r="AJ221" s="52"/>
      <c r="AK221" s="52" t="s">
        <v>1263</v>
      </c>
      <c r="AL221" s="52" t="s">
        <v>1570</v>
      </c>
      <c r="AM221" s="52" t="s">
        <v>3553</v>
      </c>
      <c r="AN221" s="122">
        <v>438000</v>
      </c>
      <c r="AO221" s="119"/>
      <c r="AP221" s="119">
        <f t="shared" si="8"/>
        <v>0</v>
      </c>
      <c r="AQ221" s="354">
        <v>23080</v>
      </c>
      <c r="AR221" s="341">
        <v>23102</v>
      </c>
      <c r="AS221" s="355">
        <v>23110</v>
      </c>
      <c r="AT221" s="361">
        <v>23102</v>
      </c>
      <c r="AU221" s="332" t="s">
        <v>2445</v>
      </c>
      <c r="AV221" s="367">
        <v>438000</v>
      </c>
      <c r="AW221" s="346">
        <v>0</v>
      </c>
      <c r="AX221" s="311"/>
    </row>
    <row r="222" spans="1:50" s="123" customFormat="1" ht="72" hidden="1" x14ac:dyDescent="0.2">
      <c r="A222" s="52" t="s">
        <v>41</v>
      </c>
      <c r="B222" s="52" t="s">
        <v>277</v>
      </c>
      <c r="C222" s="52" t="s">
        <v>276</v>
      </c>
      <c r="D222" s="52" t="s">
        <v>286</v>
      </c>
      <c r="E222" s="52" t="s">
        <v>310</v>
      </c>
      <c r="F222" s="121" t="s">
        <v>1794</v>
      </c>
      <c r="G222" s="52" t="s">
        <v>526</v>
      </c>
      <c r="H222" s="71" t="s">
        <v>270</v>
      </c>
      <c r="I222" s="71" t="s">
        <v>274</v>
      </c>
      <c r="J222" s="122">
        <v>200000</v>
      </c>
      <c r="K222" s="71"/>
      <c r="L222" s="71"/>
      <c r="M222" s="249" t="s">
        <v>137</v>
      </c>
      <c r="N222" s="311"/>
      <c r="O222" s="332" t="s">
        <v>2720</v>
      </c>
      <c r="P222" s="338">
        <v>23080</v>
      </c>
      <c r="Q222" s="311" t="s">
        <v>2430</v>
      </c>
      <c r="R222" s="332" t="s">
        <v>39</v>
      </c>
      <c r="S222" s="332" t="s">
        <v>14</v>
      </c>
      <c r="T222" s="332"/>
      <c r="U222" s="311"/>
      <c r="V222" s="338" t="s">
        <v>2705</v>
      </c>
      <c r="W222" s="309">
        <v>199116.3</v>
      </c>
      <c r="X222" s="332">
        <v>1</v>
      </c>
      <c r="Y222" s="355">
        <v>23090</v>
      </c>
      <c r="Z222" s="309">
        <v>199116.3</v>
      </c>
      <c r="AA222" s="332">
        <v>7014208336</v>
      </c>
      <c r="AB222" s="312">
        <v>23090</v>
      </c>
      <c r="AC222" s="355">
        <v>23090</v>
      </c>
      <c r="AD222" s="309">
        <v>199116.3</v>
      </c>
      <c r="AE222" s="353" t="s">
        <v>3676</v>
      </c>
      <c r="AF222" s="52" t="s">
        <v>2694</v>
      </c>
      <c r="AG222" s="52" t="s">
        <v>3544</v>
      </c>
      <c r="AH222" s="52" t="s">
        <v>3475</v>
      </c>
      <c r="AI222" s="52" t="s">
        <v>2456</v>
      </c>
      <c r="AJ222" s="52"/>
      <c r="AK222" s="52" t="s">
        <v>1263</v>
      </c>
      <c r="AL222" s="52" t="s">
        <v>1570</v>
      </c>
      <c r="AM222" s="52" t="s">
        <v>3553</v>
      </c>
      <c r="AN222" s="119">
        <v>199116.3</v>
      </c>
      <c r="AO222" s="119"/>
      <c r="AP222" s="119">
        <f t="shared" si="8"/>
        <v>883.70000000001164</v>
      </c>
      <c r="AQ222" s="354">
        <v>23080</v>
      </c>
      <c r="AR222" s="341">
        <v>23102</v>
      </c>
      <c r="AS222" s="355">
        <v>23090</v>
      </c>
      <c r="AT222" s="355">
        <v>23090</v>
      </c>
      <c r="AU222" s="332" t="s">
        <v>2445</v>
      </c>
      <c r="AV222" s="309">
        <v>199116.3</v>
      </c>
      <c r="AW222" s="346">
        <v>883</v>
      </c>
      <c r="AX222" s="311"/>
    </row>
    <row r="223" spans="1:50" s="123" customFormat="1" ht="72" hidden="1" x14ac:dyDescent="0.2">
      <c r="A223" s="52" t="s">
        <v>41</v>
      </c>
      <c r="B223" s="52" t="s">
        <v>277</v>
      </c>
      <c r="C223" s="52" t="s">
        <v>276</v>
      </c>
      <c r="D223" s="52" t="s">
        <v>286</v>
      </c>
      <c r="E223" s="52" t="s">
        <v>310</v>
      </c>
      <c r="F223" s="121" t="s">
        <v>1795</v>
      </c>
      <c r="G223" s="52" t="s">
        <v>527</v>
      </c>
      <c r="H223" s="71" t="s">
        <v>317</v>
      </c>
      <c r="I223" s="71" t="s">
        <v>271</v>
      </c>
      <c r="J223" s="122">
        <v>132500</v>
      </c>
      <c r="K223" s="71"/>
      <c r="L223" s="71"/>
      <c r="M223" s="249" t="s">
        <v>137</v>
      </c>
      <c r="N223" s="311"/>
      <c r="O223" s="332" t="s">
        <v>2707</v>
      </c>
      <c r="P223" s="338">
        <v>23080</v>
      </c>
      <c r="Q223" s="311" t="s">
        <v>2438</v>
      </c>
      <c r="R223" s="332" t="s">
        <v>39</v>
      </c>
      <c r="S223" s="332" t="s">
        <v>60</v>
      </c>
      <c r="T223" s="332" t="s">
        <v>2721</v>
      </c>
      <c r="U223" s="311"/>
      <c r="V223" s="338" t="s">
        <v>2705</v>
      </c>
      <c r="W223" s="367">
        <v>132500</v>
      </c>
      <c r="X223" s="332">
        <v>1</v>
      </c>
      <c r="Y223" s="355">
        <v>23110</v>
      </c>
      <c r="Z223" s="367">
        <v>132500</v>
      </c>
      <c r="AA223" s="332">
        <v>7014238177</v>
      </c>
      <c r="AB223" s="355">
        <v>23110</v>
      </c>
      <c r="AC223" s="311"/>
      <c r="AD223" s="367">
        <v>132500</v>
      </c>
      <c r="AE223" s="353" t="s">
        <v>2683</v>
      </c>
      <c r="AF223" s="52" t="s">
        <v>2680</v>
      </c>
      <c r="AG223" s="52" t="s">
        <v>3544</v>
      </c>
      <c r="AH223" s="52" t="s">
        <v>3472</v>
      </c>
      <c r="AI223" s="52" t="s">
        <v>2456</v>
      </c>
      <c r="AJ223" s="52"/>
      <c r="AK223" s="52" t="s">
        <v>1263</v>
      </c>
      <c r="AL223" s="52" t="s">
        <v>1570</v>
      </c>
      <c r="AM223" s="52" t="s">
        <v>3553</v>
      </c>
      <c r="AN223" s="119">
        <v>132500</v>
      </c>
      <c r="AO223" s="119"/>
      <c r="AP223" s="119">
        <f t="shared" si="8"/>
        <v>0</v>
      </c>
      <c r="AQ223" s="354">
        <v>23080</v>
      </c>
      <c r="AR223" s="341">
        <v>23102</v>
      </c>
      <c r="AS223" s="355">
        <v>23110</v>
      </c>
      <c r="AT223" s="361">
        <v>23102</v>
      </c>
      <c r="AU223" s="332" t="s">
        <v>2445</v>
      </c>
      <c r="AV223" s="367">
        <v>132500</v>
      </c>
      <c r="AW223" s="346">
        <v>0</v>
      </c>
      <c r="AX223" s="311"/>
    </row>
    <row r="224" spans="1:50" s="123" customFormat="1" ht="72" hidden="1" x14ac:dyDescent="0.2">
      <c r="A224" s="52" t="s">
        <v>41</v>
      </c>
      <c r="B224" s="52" t="s">
        <v>277</v>
      </c>
      <c r="C224" s="52" t="s">
        <v>276</v>
      </c>
      <c r="D224" s="52" t="s">
        <v>286</v>
      </c>
      <c r="E224" s="52" t="s">
        <v>310</v>
      </c>
      <c r="F224" s="121" t="s">
        <v>1796</v>
      </c>
      <c r="G224" s="52" t="s">
        <v>528</v>
      </c>
      <c r="H224" s="71" t="s">
        <v>272</v>
      </c>
      <c r="I224" s="71" t="s">
        <v>271</v>
      </c>
      <c r="J224" s="122">
        <v>15000</v>
      </c>
      <c r="K224" s="71"/>
      <c r="L224" s="71"/>
      <c r="M224" s="249" t="s">
        <v>137</v>
      </c>
      <c r="N224" s="311"/>
      <c r="O224" s="338" t="s">
        <v>2704</v>
      </c>
      <c r="P224" s="338">
        <v>23080</v>
      </c>
      <c r="Q224" s="310" t="s">
        <v>2429</v>
      </c>
      <c r="R224" s="332" t="s">
        <v>39</v>
      </c>
      <c r="S224" s="332" t="s">
        <v>116</v>
      </c>
      <c r="T224" s="332" t="s">
        <v>2722</v>
      </c>
      <c r="U224" s="311"/>
      <c r="V224" s="338" t="s">
        <v>2705</v>
      </c>
      <c r="W224" s="367">
        <v>14700</v>
      </c>
      <c r="X224" s="332">
        <v>1</v>
      </c>
      <c r="Y224" s="355">
        <v>23110</v>
      </c>
      <c r="Z224" s="367">
        <v>14700</v>
      </c>
      <c r="AA224" s="332">
        <v>7014208368</v>
      </c>
      <c r="AB224" s="355">
        <v>23110</v>
      </c>
      <c r="AC224" s="311"/>
      <c r="AD224" s="367">
        <v>14700</v>
      </c>
      <c r="AE224" s="353" t="s">
        <v>2683</v>
      </c>
      <c r="AF224" s="52" t="s">
        <v>2680</v>
      </c>
      <c r="AG224" s="52" t="s">
        <v>3544</v>
      </c>
      <c r="AH224" s="52" t="s">
        <v>3472</v>
      </c>
      <c r="AI224" s="52" t="s">
        <v>2456</v>
      </c>
      <c r="AJ224" s="52"/>
      <c r="AK224" s="52" t="s">
        <v>1263</v>
      </c>
      <c r="AL224" s="52" t="s">
        <v>1570</v>
      </c>
      <c r="AM224" s="52" t="s">
        <v>3553</v>
      </c>
      <c r="AN224" s="119">
        <v>14700</v>
      </c>
      <c r="AO224" s="119"/>
      <c r="AP224" s="119">
        <f t="shared" si="8"/>
        <v>300</v>
      </c>
      <c r="AQ224" s="354">
        <v>23080</v>
      </c>
      <c r="AR224" s="341">
        <v>23102</v>
      </c>
      <c r="AS224" s="355">
        <v>23110</v>
      </c>
      <c r="AT224" s="361">
        <v>23102</v>
      </c>
      <c r="AU224" s="332" t="s">
        <v>2445</v>
      </c>
      <c r="AV224" s="367">
        <v>14700</v>
      </c>
      <c r="AW224" s="346">
        <v>300</v>
      </c>
      <c r="AX224" s="311"/>
    </row>
    <row r="225" spans="1:50" s="123" customFormat="1" ht="72" hidden="1" x14ac:dyDescent="0.2">
      <c r="A225" s="52" t="s">
        <v>41</v>
      </c>
      <c r="B225" s="52" t="s">
        <v>277</v>
      </c>
      <c r="C225" s="52" t="s">
        <v>276</v>
      </c>
      <c r="D225" s="52" t="s">
        <v>10</v>
      </c>
      <c r="E225" s="52" t="s">
        <v>311</v>
      </c>
      <c r="F225" s="121" t="s">
        <v>1797</v>
      </c>
      <c r="G225" s="52" t="s">
        <v>529</v>
      </c>
      <c r="H225" s="71" t="s">
        <v>270</v>
      </c>
      <c r="I225" s="71" t="s">
        <v>273</v>
      </c>
      <c r="J225" s="122">
        <v>130000</v>
      </c>
      <c r="K225" s="249" t="s">
        <v>137</v>
      </c>
      <c r="L225" s="71"/>
      <c r="M225" s="71"/>
      <c r="N225" s="311"/>
      <c r="O225" s="332" t="s">
        <v>3696</v>
      </c>
      <c r="P225" s="355">
        <v>23114</v>
      </c>
      <c r="Q225" s="311" t="s">
        <v>2439</v>
      </c>
      <c r="R225" s="332" t="s">
        <v>39</v>
      </c>
      <c r="S225" s="360" t="s">
        <v>60</v>
      </c>
      <c r="T225" s="311"/>
      <c r="U225" s="311"/>
      <c r="V225" s="360" t="s">
        <v>3697</v>
      </c>
      <c r="W225" s="371">
        <v>129470</v>
      </c>
      <c r="X225" s="360">
        <v>1</v>
      </c>
      <c r="Y225" s="332"/>
      <c r="Z225" s="371">
        <v>129470</v>
      </c>
      <c r="AA225" s="360">
        <v>7014335109</v>
      </c>
      <c r="AB225" s="311"/>
      <c r="AC225" s="311"/>
      <c r="AD225" s="371">
        <v>129470</v>
      </c>
      <c r="AE225" s="353" t="s">
        <v>2680</v>
      </c>
      <c r="AF225" s="52" t="s">
        <v>2684</v>
      </c>
      <c r="AG225" s="52" t="s">
        <v>3541</v>
      </c>
      <c r="AH225" s="52" t="s">
        <v>3470</v>
      </c>
      <c r="AI225" s="52" t="s">
        <v>2456</v>
      </c>
      <c r="AJ225" s="52"/>
      <c r="AK225" s="54" t="s">
        <v>1268</v>
      </c>
      <c r="AL225" s="52" t="s">
        <v>1571</v>
      </c>
      <c r="AM225" s="52" t="s">
        <v>3553</v>
      </c>
      <c r="AN225" s="119">
        <v>129470</v>
      </c>
      <c r="AO225" s="119"/>
      <c r="AP225" s="119">
        <f t="shared" si="8"/>
        <v>530</v>
      </c>
      <c r="AQ225" s="355">
        <v>23114</v>
      </c>
      <c r="AR225" s="341">
        <v>23102</v>
      </c>
      <c r="AS225" s="361">
        <v>23102</v>
      </c>
      <c r="AT225" s="361">
        <v>23102</v>
      </c>
      <c r="AU225" s="361">
        <v>23102</v>
      </c>
      <c r="AV225" s="371">
        <v>129470</v>
      </c>
      <c r="AW225" s="353">
        <v>530</v>
      </c>
      <c r="AX225" s="311"/>
    </row>
    <row r="226" spans="1:50" s="123" customFormat="1" ht="90" hidden="1" x14ac:dyDescent="0.2">
      <c r="A226" s="52" t="s">
        <v>41</v>
      </c>
      <c r="B226" s="52" t="s">
        <v>277</v>
      </c>
      <c r="C226" s="52" t="s">
        <v>276</v>
      </c>
      <c r="D226" s="52" t="s">
        <v>10</v>
      </c>
      <c r="E226" s="52" t="s">
        <v>311</v>
      </c>
      <c r="F226" s="121" t="s">
        <v>1798</v>
      </c>
      <c r="G226" s="52" t="s">
        <v>530</v>
      </c>
      <c r="H226" s="71" t="s">
        <v>531</v>
      </c>
      <c r="I226" s="71" t="s">
        <v>271</v>
      </c>
      <c r="J226" s="122">
        <v>2200000</v>
      </c>
      <c r="K226" s="249" t="s">
        <v>137</v>
      </c>
      <c r="L226" s="71"/>
      <c r="M226" s="71"/>
      <c r="N226" s="311"/>
      <c r="O226" s="332" t="s">
        <v>3696</v>
      </c>
      <c r="P226" s="355">
        <v>23114</v>
      </c>
      <c r="Q226" s="311" t="s">
        <v>2439</v>
      </c>
      <c r="R226" s="332" t="s">
        <v>39</v>
      </c>
      <c r="S226" s="360" t="s">
        <v>60</v>
      </c>
      <c r="T226" s="311"/>
      <c r="U226" s="311"/>
      <c r="V226" s="360" t="s">
        <v>3697</v>
      </c>
      <c r="W226" s="371">
        <v>2193500</v>
      </c>
      <c r="X226" s="360">
        <v>1</v>
      </c>
      <c r="Y226" s="332"/>
      <c r="Z226" s="371">
        <v>2193500</v>
      </c>
      <c r="AA226" s="360">
        <v>7014335109</v>
      </c>
      <c r="AB226" s="311"/>
      <c r="AC226" s="311"/>
      <c r="AD226" s="371">
        <v>2193500</v>
      </c>
      <c r="AE226" s="353" t="s">
        <v>2680</v>
      </c>
      <c r="AF226" s="52" t="s">
        <v>2684</v>
      </c>
      <c r="AG226" s="52" t="s">
        <v>3541</v>
      </c>
      <c r="AH226" s="52" t="s">
        <v>3470</v>
      </c>
      <c r="AI226" s="52" t="s">
        <v>2456</v>
      </c>
      <c r="AJ226" s="52"/>
      <c r="AK226" s="54" t="s">
        <v>1268</v>
      </c>
      <c r="AL226" s="52" t="s">
        <v>1571</v>
      </c>
      <c r="AM226" s="52" t="s">
        <v>3553</v>
      </c>
      <c r="AN226" s="119">
        <v>2193500</v>
      </c>
      <c r="AO226" s="119"/>
      <c r="AP226" s="119">
        <f t="shared" si="8"/>
        <v>6500</v>
      </c>
      <c r="AQ226" s="355">
        <v>23114</v>
      </c>
      <c r="AR226" s="341">
        <v>23102</v>
      </c>
      <c r="AS226" s="361">
        <v>23102</v>
      </c>
      <c r="AT226" s="361">
        <v>23102</v>
      </c>
      <c r="AU226" s="361">
        <v>23102</v>
      </c>
      <c r="AV226" s="371">
        <v>2193500</v>
      </c>
      <c r="AW226" s="371">
        <v>6500</v>
      </c>
      <c r="AX226" s="311"/>
    </row>
    <row r="227" spans="1:50" s="123" customFormat="1" ht="72" hidden="1" x14ac:dyDescent="0.2">
      <c r="A227" s="52" t="s">
        <v>41</v>
      </c>
      <c r="B227" s="52" t="s">
        <v>277</v>
      </c>
      <c r="C227" s="52" t="s">
        <v>276</v>
      </c>
      <c r="D227" s="52" t="s">
        <v>10</v>
      </c>
      <c r="E227" s="52" t="s">
        <v>311</v>
      </c>
      <c r="F227" s="121" t="s">
        <v>1799</v>
      </c>
      <c r="G227" s="52" t="s">
        <v>532</v>
      </c>
      <c r="H227" s="71" t="s">
        <v>459</v>
      </c>
      <c r="I227" s="71" t="s">
        <v>274</v>
      </c>
      <c r="J227" s="122">
        <v>600000</v>
      </c>
      <c r="K227" s="249" t="s">
        <v>137</v>
      </c>
      <c r="L227" s="71"/>
      <c r="M227" s="71"/>
      <c r="N227" s="311"/>
      <c r="O227" s="332" t="s">
        <v>3696</v>
      </c>
      <c r="P227" s="355">
        <v>23114</v>
      </c>
      <c r="Q227" s="311" t="s">
        <v>2439</v>
      </c>
      <c r="R227" s="332" t="s">
        <v>39</v>
      </c>
      <c r="S227" s="360" t="s">
        <v>60</v>
      </c>
      <c r="T227" s="311"/>
      <c r="U227" s="311"/>
      <c r="V227" s="360" t="s">
        <v>3697</v>
      </c>
      <c r="W227" s="371">
        <v>599200</v>
      </c>
      <c r="X227" s="360">
        <v>1</v>
      </c>
      <c r="Y227" s="332"/>
      <c r="Z227" s="371">
        <v>599200</v>
      </c>
      <c r="AA227" s="360">
        <v>7014335109</v>
      </c>
      <c r="AB227" s="311"/>
      <c r="AC227" s="311"/>
      <c r="AD227" s="371">
        <v>599200</v>
      </c>
      <c r="AE227" s="353" t="s">
        <v>2680</v>
      </c>
      <c r="AF227" s="52" t="s">
        <v>2684</v>
      </c>
      <c r="AG227" s="52" t="s">
        <v>3541</v>
      </c>
      <c r="AH227" s="52" t="s">
        <v>3470</v>
      </c>
      <c r="AI227" s="52" t="s">
        <v>2456</v>
      </c>
      <c r="AJ227" s="52"/>
      <c r="AK227" s="54" t="s">
        <v>1268</v>
      </c>
      <c r="AL227" s="52" t="s">
        <v>1571</v>
      </c>
      <c r="AM227" s="52" t="s">
        <v>3553</v>
      </c>
      <c r="AN227" s="119">
        <v>599200</v>
      </c>
      <c r="AO227" s="119"/>
      <c r="AP227" s="119">
        <f t="shared" si="8"/>
        <v>800</v>
      </c>
      <c r="AQ227" s="355">
        <v>23114</v>
      </c>
      <c r="AR227" s="341">
        <v>23102</v>
      </c>
      <c r="AS227" s="361">
        <v>23102</v>
      </c>
      <c r="AT227" s="361">
        <v>23102</v>
      </c>
      <c r="AU227" s="361">
        <v>23102</v>
      </c>
      <c r="AV227" s="371">
        <v>599200</v>
      </c>
      <c r="AW227" s="363">
        <v>800</v>
      </c>
      <c r="AX227" s="311"/>
    </row>
    <row r="228" spans="1:50" s="123" customFormat="1" ht="72" hidden="1" x14ac:dyDescent="0.2">
      <c r="A228" s="52" t="s">
        <v>41</v>
      </c>
      <c r="B228" s="52" t="s">
        <v>277</v>
      </c>
      <c r="C228" s="52" t="s">
        <v>276</v>
      </c>
      <c r="D228" s="52" t="s">
        <v>10</v>
      </c>
      <c r="E228" s="52" t="s">
        <v>311</v>
      </c>
      <c r="F228" s="121" t="s">
        <v>1800</v>
      </c>
      <c r="G228" s="52" t="s">
        <v>533</v>
      </c>
      <c r="H228" s="71" t="s">
        <v>303</v>
      </c>
      <c r="I228" s="71" t="s">
        <v>271</v>
      </c>
      <c r="J228" s="122">
        <v>170000</v>
      </c>
      <c r="K228" s="249" t="s">
        <v>137</v>
      </c>
      <c r="L228" s="71"/>
      <c r="M228" s="71"/>
      <c r="N228" s="311"/>
      <c r="O228" s="332" t="s">
        <v>3696</v>
      </c>
      <c r="P228" s="355">
        <v>23114</v>
      </c>
      <c r="Q228" s="311" t="s">
        <v>2439</v>
      </c>
      <c r="R228" s="332" t="s">
        <v>39</v>
      </c>
      <c r="S228" s="360" t="s">
        <v>60</v>
      </c>
      <c r="T228" s="311"/>
      <c r="U228" s="311"/>
      <c r="V228" s="360" t="s">
        <v>3697</v>
      </c>
      <c r="W228" s="371">
        <v>169060</v>
      </c>
      <c r="X228" s="360">
        <v>1</v>
      </c>
      <c r="Y228" s="332"/>
      <c r="Z228" s="371">
        <v>169060</v>
      </c>
      <c r="AA228" s="360">
        <v>7014335109</v>
      </c>
      <c r="AB228" s="311"/>
      <c r="AC228" s="311"/>
      <c r="AD228" s="371">
        <v>169060</v>
      </c>
      <c r="AE228" s="353" t="s">
        <v>2680</v>
      </c>
      <c r="AF228" s="52" t="s">
        <v>2684</v>
      </c>
      <c r="AG228" s="52" t="s">
        <v>3541</v>
      </c>
      <c r="AH228" s="52" t="s">
        <v>3470</v>
      </c>
      <c r="AI228" s="52" t="s">
        <v>2456</v>
      </c>
      <c r="AJ228" s="52"/>
      <c r="AK228" s="54" t="s">
        <v>1268</v>
      </c>
      <c r="AL228" s="52" t="s">
        <v>1571</v>
      </c>
      <c r="AM228" s="52" t="s">
        <v>3553</v>
      </c>
      <c r="AN228" s="119">
        <v>169060</v>
      </c>
      <c r="AO228" s="119"/>
      <c r="AP228" s="119">
        <f t="shared" si="8"/>
        <v>940</v>
      </c>
      <c r="AQ228" s="355">
        <v>23114</v>
      </c>
      <c r="AR228" s="341">
        <v>23102</v>
      </c>
      <c r="AS228" s="361">
        <v>23102</v>
      </c>
      <c r="AT228" s="361">
        <v>23102</v>
      </c>
      <c r="AU228" s="361">
        <v>23102</v>
      </c>
      <c r="AV228" s="371">
        <v>169060</v>
      </c>
      <c r="AW228" s="363">
        <v>940</v>
      </c>
      <c r="AX228" s="311"/>
    </row>
    <row r="229" spans="1:50" s="123" customFormat="1" ht="72" hidden="1" x14ac:dyDescent="0.2">
      <c r="A229" s="52" t="s">
        <v>41</v>
      </c>
      <c r="B229" s="52" t="s">
        <v>277</v>
      </c>
      <c r="C229" s="52" t="s">
        <v>276</v>
      </c>
      <c r="D229" s="52" t="s">
        <v>10</v>
      </c>
      <c r="E229" s="52" t="s">
        <v>311</v>
      </c>
      <c r="F229" s="121" t="s">
        <v>1801</v>
      </c>
      <c r="G229" s="52" t="s">
        <v>534</v>
      </c>
      <c r="H229" s="71" t="s">
        <v>317</v>
      </c>
      <c r="I229" s="71" t="s">
        <v>271</v>
      </c>
      <c r="J229" s="122">
        <v>110000</v>
      </c>
      <c r="K229" s="249" t="s">
        <v>137</v>
      </c>
      <c r="L229" s="71"/>
      <c r="M229" s="71"/>
      <c r="N229" s="311"/>
      <c r="O229" s="332" t="s">
        <v>3696</v>
      </c>
      <c r="P229" s="355">
        <v>23114</v>
      </c>
      <c r="Q229" s="311" t="s">
        <v>2439</v>
      </c>
      <c r="R229" s="332" t="s">
        <v>39</v>
      </c>
      <c r="S229" s="360" t="s">
        <v>60</v>
      </c>
      <c r="T229" s="311"/>
      <c r="U229" s="311"/>
      <c r="V229" s="360" t="s">
        <v>3697</v>
      </c>
      <c r="W229" s="371">
        <v>109675</v>
      </c>
      <c r="X229" s="360">
        <v>1</v>
      </c>
      <c r="Y229" s="332"/>
      <c r="Z229" s="371">
        <v>109675</v>
      </c>
      <c r="AA229" s="360">
        <v>7014335109</v>
      </c>
      <c r="AB229" s="311"/>
      <c r="AC229" s="311"/>
      <c r="AD229" s="371">
        <v>109675</v>
      </c>
      <c r="AE229" s="353" t="s">
        <v>2680</v>
      </c>
      <c r="AF229" s="52" t="s">
        <v>2684</v>
      </c>
      <c r="AG229" s="52" t="s">
        <v>3541</v>
      </c>
      <c r="AH229" s="52" t="s">
        <v>3470</v>
      </c>
      <c r="AI229" s="52" t="s">
        <v>2456</v>
      </c>
      <c r="AJ229" s="52"/>
      <c r="AK229" s="54" t="s">
        <v>1268</v>
      </c>
      <c r="AL229" s="52" t="s">
        <v>1571</v>
      </c>
      <c r="AM229" s="52" t="s">
        <v>3553</v>
      </c>
      <c r="AN229" s="119">
        <v>109675</v>
      </c>
      <c r="AO229" s="119"/>
      <c r="AP229" s="119">
        <f t="shared" si="8"/>
        <v>325</v>
      </c>
      <c r="AQ229" s="355">
        <v>23114</v>
      </c>
      <c r="AR229" s="341">
        <v>23102</v>
      </c>
      <c r="AS229" s="361">
        <v>23102</v>
      </c>
      <c r="AT229" s="361">
        <v>23102</v>
      </c>
      <c r="AU229" s="361">
        <v>23102</v>
      </c>
      <c r="AV229" s="371">
        <v>109675</v>
      </c>
      <c r="AW229" s="363">
        <v>325</v>
      </c>
      <c r="AX229" s="311"/>
    </row>
    <row r="230" spans="1:50" s="123" customFormat="1" ht="72" hidden="1" x14ac:dyDescent="0.2">
      <c r="A230" s="52" t="s">
        <v>41</v>
      </c>
      <c r="B230" s="52" t="s">
        <v>277</v>
      </c>
      <c r="C230" s="52" t="s">
        <v>276</v>
      </c>
      <c r="D230" s="52" t="s">
        <v>10</v>
      </c>
      <c r="E230" s="52" t="s">
        <v>311</v>
      </c>
      <c r="F230" s="121" t="s">
        <v>1802</v>
      </c>
      <c r="G230" s="52" t="s">
        <v>535</v>
      </c>
      <c r="H230" s="71" t="s">
        <v>317</v>
      </c>
      <c r="I230" s="71" t="s">
        <v>271</v>
      </c>
      <c r="J230" s="122">
        <v>110000</v>
      </c>
      <c r="K230" s="249" t="s">
        <v>137</v>
      </c>
      <c r="L230" s="71"/>
      <c r="M230" s="71"/>
      <c r="N230" s="311"/>
      <c r="O230" s="332" t="s">
        <v>3696</v>
      </c>
      <c r="P230" s="355">
        <v>23114</v>
      </c>
      <c r="Q230" s="311" t="s">
        <v>2439</v>
      </c>
      <c r="R230" s="332" t="s">
        <v>39</v>
      </c>
      <c r="S230" s="360" t="s">
        <v>60</v>
      </c>
      <c r="T230" s="311"/>
      <c r="U230" s="311"/>
      <c r="V230" s="360" t="s">
        <v>3697</v>
      </c>
      <c r="W230" s="371">
        <v>109675</v>
      </c>
      <c r="X230" s="360">
        <v>1</v>
      </c>
      <c r="Y230" s="332"/>
      <c r="Z230" s="371">
        <v>109675</v>
      </c>
      <c r="AA230" s="360">
        <v>7014335109</v>
      </c>
      <c r="AB230" s="311"/>
      <c r="AC230" s="311"/>
      <c r="AD230" s="371">
        <v>109675</v>
      </c>
      <c r="AE230" s="353" t="s">
        <v>2680</v>
      </c>
      <c r="AF230" s="52" t="s">
        <v>2684</v>
      </c>
      <c r="AG230" s="52" t="s">
        <v>3541</v>
      </c>
      <c r="AH230" s="52" t="s">
        <v>3470</v>
      </c>
      <c r="AI230" s="52" t="s">
        <v>2456</v>
      </c>
      <c r="AJ230" s="52"/>
      <c r="AK230" s="54" t="s">
        <v>1268</v>
      </c>
      <c r="AL230" s="52" t="s">
        <v>1571</v>
      </c>
      <c r="AM230" s="52" t="s">
        <v>3553</v>
      </c>
      <c r="AN230" s="119">
        <v>109675</v>
      </c>
      <c r="AO230" s="119"/>
      <c r="AP230" s="119">
        <f t="shared" si="8"/>
        <v>325</v>
      </c>
      <c r="AQ230" s="355">
        <v>23114</v>
      </c>
      <c r="AR230" s="341">
        <v>23102</v>
      </c>
      <c r="AS230" s="361">
        <v>23102</v>
      </c>
      <c r="AT230" s="361">
        <v>23102</v>
      </c>
      <c r="AU230" s="361">
        <v>23102</v>
      </c>
      <c r="AV230" s="371">
        <v>109675</v>
      </c>
      <c r="AW230" s="363">
        <v>325</v>
      </c>
      <c r="AX230" s="311"/>
    </row>
    <row r="231" spans="1:50" s="123" customFormat="1" ht="72" hidden="1" x14ac:dyDescent="0.2">
      <c r="A231" s="52" t="s">
        <v>41</v>
      </c>
      <c r="B231" s="52" t="s">
        <v>277</v>
      </c>
      <c r="C231" s="52" t="s">
        <v>276</v>
      </c>
      <c r="D231" s="52" t="s">
        <v>10</v>
      </c>
      <c r="E231" s="52" t="s">
        <v>311</v>
      </c>
      <c r="F231" s="121" t="s">
        <v>1803</v>
      </c>
      <c r="G231" s="52" t="s">
        <v>536</v>
      </c>
      <c r="H231" s="71" t="s">
        <v>317</v>
      </c>
      <c r="I231" s="71" t="s">
        <v>271</v>
      </c>
      <c r="J231" s="122">
        <v>80000</v>
      </c>
      <c r="K231" s="249" t="s">
        <v>137</v>
      </c>
      <c r="L231" s="71"/>
      <c r="M231" s="71"/>
      <c r="N231" s="311"/>
      <c r="O231" s="332" t="s">
        <v>3696</v>
      </c>
      <c r="P231" s="355">
        <v>23114</v>
      </c>
      <c r="Q231" s="311" t="s">
        <v>2439</v>
      </c>
      <c r="R231" s="332" t="s">
        <v>39</v>
      </c>
      <c r="S231" s="360" t="s">
        <v>60</v>
      </c>
      <c r="T231" s="311"/>
      <c r="U231" s="311"/>
      <c r="V231" s="360" t="s">
        <v>3697</v>
      </c>
      <c r="W231" s="371">
        <v>79715</v>
      </c>
      <c r="X231" s="360">
        <v>1</v>
      </c>
      <c r="Y231" s="332"/>
      <c r="Z231" s="371">
        <v>79715</v>
      </c>
      <c r="AA231" s="360">
        <v>7014335109</v>
      </c>
      <c r="AB231" s="311"/>
      <c r="AC231" s="311"/>
      <c r="AD231" s="371">
        <v>79715</v>
      </c>
      <c r="AE231" s="353" t="s">
        <v>2680</v>
      </c>
      <c r="AF231" s="52" t="s">
        <v>2684</v>
      </c>
      <c r="AG231" s="52" t="s">
        <v>3541</v>
      </c>
      <c r="AH231" s="52" t="s">
        <v>3470</v>
      </c>
      <c r="AI231" s="52" t="s">
        <v>2456</v>
      </c>
      <c r="AJ231" s="52"/>
      <c r="AK231" s="54" t="s">
        <v>1268</v>
      </c>
      <c r="AL231" s="52" t="s">
        <v>1571</v>
      </c>
      <c r="AM231" s="52" t="s">
        <v>3553</v>
      </c>
      <c r="AN231" s="119">
        <v>79715</v>
      </c>
      <c r="AO231" s="119"/>
      <c r="AP231" s="119">
        <f t="shared" si="8"/>
        <v>285</v>
      </c>
      <c r="AQ231" s="355">
        <v>23114</v>
      </c>
      <c r="AR231" s="341">
        <v>23102</v>
      </c>
      <c r="AS231" s="361">
        <v>23102</v>
      </c>
      <c r="AT231" s="361">
        <v>23102</v>
      </c>
      <c r="AU231" s="361">
        <v>23102</v>
      </c>
      <c r="AV231" s="371">
        <v>79715</v>
      </c>
      <c r="AW231" s="363">
        <v>285</v>
      </c>
      <c r="AX231" s="311"/>
    </row>
    <row r="232" spans="1:50" s="123" customFormat="1" ht="72" hidden="1" x14ac:dyDescent="0.2">
      <c r="A232" s="52" t="s">
        <v>41</v>
      </c>
      <c r="B232" s="52" t="s">
        <v>277</v>
      </c>
      <c r="C232" s="52" t="s">
        <v>276</v>
      </c>
      <c r="D232" s="52" t="s">
        <v>10</v>
      </c>
      <c r="E232" s="52" t="s">
        <v>311</v>
      </c>
      <c r="F232" s="121" t="s">
        <v>1804</v>
      </c>
      <c r="G232" s="52" t="s">
        <v>537</v>
      </c>
      <c r="H232" s="71" t="s">
        <v>272</v>
      </c>
      <c r="I232" s="71" t="s">
        <v>271</v>
      </c>
      <c r="J232" s="122">
        <v>24000</v>
      </c>
      <c r="K232" s="249" t="s">
        <v>137</v>
      </c>
      <c r="L232" s="71"/>
      <c r="M232" s="71"/>
      <c r="N232" s="311"/>
      <c r="O232" s="332" t="s">
        <v>3696</v>
      </c>
      <c r="P232" s="355">
        <v>23114</v>
      </c>
      <c r="Q232" s="311" t="s">
        <v>2439</v>
      </c>
      <c r="R232" s="332" t="s">
        <v>39</v>
      </c>
      <c r="S232" s="360" t="s">
        <v>60</v>
      </c>
      <c r="T232" s="311"/>
      <c r="U232" s="311"/>
      <c r="V232" s="360" t="s">
        <v>3697</v>
      </c>
      <c r="W232" s="371">
        <v>23754</v>
      </c>
      <c r="X232" s="360">
        <v>1</v>
      </c>
      <c r="Y232" s="332"/>
      <c r="Z232" s="371">
        <v>23754</v>
      </c>
      <c r="AA232" s="360">
        <v>7014335109</v>
      </c>
      <c r="AB232" s="311"/>
      <c r="AC232" s="311"/>
      <c r="AD232" s="371">
        <v>23754</v>
      </c>
      <c r="AE232" s="353" t="s">
        <v>2680</v>
      </c>
      <c r="AF232" s="52" t="s">
        <v>2684</v>
      </c>
      <c r="AG232" s="52" t="s">
        <v>3541</v>
      </c>
      <c r="AH232" s="52" t="s">
        <v>3470</v>
      </c>
      <c r="AI232" s="52" t="s">
        <v>2456</v>
      </c>
      <c r="AJ232" s="52"/>
      <c r="AK232" s="54" t="s">
        <v>1268</v>
      </c>
      <c r="AL232" s="52" t="s">
        <v>1571</v>
      </c>
      <c r="AM232" s="52" t="s">
        <v>3553</v>
      </c>
      <c r="AN232" s="119">
        <v>23754</v>
      </c>
      <c r="AO232" s="119"/>
      <c r="AP232" s="119">
        <f t="shared" si="8"/>
        <v>246</v>
      </c>
      <c r="AQ232" s="355">
        <v>23114</v>
      </c>
      <c r="AR232" s="341">
        <v>23102</v>
      </c>
      <c r="AS232" s="361">
        <v>23102</v>
      </c>
      <c r="AT232" s="361">
        <v>23102</v>
      </c>
      <c r="AU232" s="361">
        <v>23102</v>
      </c>
      <c r="AV232" s="371">
        <v>23754</v>
      </c>
      <c r="AW232" s="363">
        <v>246</v>
      </c>
      <c r="AX232" s="311"/>
    </row>
    <row r="233" spans="1:50" s="123" customFormat="1" ht="72" hidden="1" x14ac:dyDescent="0.2">
      <c r="A233" s="52" t="s">
        <v>41</v>
      </c>
      <c r="B233" s="52" t="s">
        <v>277</v>
      </c>
      <c r="C233" s="52" t="s">
        <v>276</v>
      </c>
      <c r="D233" s="52" t="s">
        <v>10</v>
      </c>
      <c r="E233" s="52" t="s">
        <v>311</v>
      </c>
      <c r="F233" s="121" t="s">
        <v>1805</v>
      </c>
      <c r="G233" s="52" t="s">
        <v>538</v>
      </c>
      <c r="H233" s="71" t="s">
        <v>459</v>
      </c>
      <c r="I233" s="71" t="s">
        <v>271</v>
      </c>
      <c r="J233" s="122">
        <v>86000</v>
      </c>
      <c r="K233" s="249" t="s">
        <v>137</v>
      </c>
      <c r="L233" s="71"/>
      <c r="M233" s="71"/>
      <c r="N233" s="311"/>
      <c r="O233" s="332" t="s">
        <v>3696</v>
      </c>
      <c r="P233" s="355">
        <v>23114</v>
      </c>
      <c r="Q233" s="311" t="s">
        <v>2439</v>
      </c>
      <c r="R233" s="332" t="s">
        <v>39</v>
      </c>
      <c r="S233" s="360" t="s">
        <v>60</v>
      </c>
      <c r="T233" s="311"/>
      <c r="U233" s="311"/>
      <c r="V233" s="360" t="s">
        <v>3697</v>
      </c>
      <c r="W233" s="371">
        <v>85600</v>
      </c>
      <c r="X233" s="360">
        <v>1</v>
      </c>
      <c r="Y233" s="332"/>
      <c r="Z233" s="371">
        <v>85600</v>
      </c>
      <c r="AA233" s="360">
        <v>7014335109</v>
      </c>
      <c r="AB233" s="311"/>
      <c r="AC233" s="311"/>
      <c r="AD233" s="371">
        <v>85600</v>
      </c>
      <c r="AE233" s="353" t="s">
        <v>2680</v>
      </c>
      <c r="AF233" s="52" t="s">
        <v>2684</v>
      </c>
      <c r="AG233" s="52" t="s">
        <v>3541</v>
      </c>
      <c r="AH233" s="52" t="s">
        <v>3470</v>
      </c>
      <c r="AI233" s="52" t="s">
        <v>2456</v>
      </c>
      <c r="AJ233" s="52"/>
      <c r="AK233" s="54" t="s">
        <v>1268</v>
      </c>
      <c r="AL233" s="52" t="s">
        <v>1571</v>
      </c>
      <c r="AM233" s="52" t="s">
        <v>3553</v>
      </c>
      <c r="AN233" s="119">
        <v>85600</v>
      </c>
      <c r="AO233" s="119"/>
      <c r="AP233" s="119">
        <f t="shared" si="8"/>
        <v>400</v>
      </c>
      <c r="AQ233" s="355">
        <v>23114</v>
      </c>
      <c r="AR233" s="341">
        <v>23102</v>
      </c>
      <c r="AS233" s="361">
        <v>23102</v>
      </c>
      <c r="AT233" s="361">
        <v>23102</v>
      </c>
      <c r="AU233" s="361">
        <v>23102</v>
      </c>
      <c r="AV233" s="371">
        <v>85600</v>
      </c>
      <c r="AW233" s="363">
        <v>400</v>
      </c>
      <c r="AX233" s="311"/>
    </row>
    <row r="234" spans="1:50" s="123" customFormat="1" ht="72" hidden="1" x14ac:dyDescent="0.2">
      <c r="A234" s="52" t="s">
        <v>41</v>
      </c>
      <c r="B234" s="52" t="s">
        <v>277</v>
      </c>
      <c r="C234" s="52" t="s">
        <v>276</v>
      </c>
      <c r="D234" s="52" t="s">
        <v>10</v>
      </c>
      <c r="E234" s="52" t="s">
        <v>311</v>
      </c>
      <c r="F234" s="121" t="s">
        <v>1806</v>
      </c>
      <c r="G234" s="52" t="s">
        <v>539</v>
      </c>
      <c r="H234" s="71" t="s">
        <v>272</v>
      </c>
      <c r="I234" s="71" t="s">
        <v>271</v>
      </c>
      <c r="J234" s="122">
        <v>45000</v>
      </c>
      <c r="K234" s="249" t="s">
        <v>137</v>
      </c>
      <c r="L234" s="71"/>
      <c r="M234" s="71"/>
      <c r="N234" s="311"/>
      <c r="O234" s="332" t="s">
        <v>3696</v>
      </c>
      <c r="P234" s="355">
        <v>23114</v>
      </c>
      <c r="Q234" s="311" t="s">
        <v>2439</v>
      </c>
      <c r="R234" s="332" t="s">
        <v>39</v>
      </c>
      <c r="S234" s="360" t="s">
        <v>60</v>
      </c>
      <c r="T234" s="311"/>
      <c r="U234" s="311"/>
      <c r="V234" s="360" t="s">
        <v>3697</v>
      </c>
      <c r="W234" s="371">
        <v>44940</v>
      </c>
      <c r="X234" s="360">
        <v>1</v>
      </c>
      <c r="Y234" s="332"/>
      <c r="Z234" s="371">
        <v>44940</v>
      </c>
      <c r="AA234" s="360">
        <v>7014335109</v>
      </c>
      <c r="AB234" s="311"/>
      <c r="AC234" s="311"/>
      <c r="AD234" s="371">
        <v>44940</v>
      </c>
      <c r="AE234" s="353" t="s">
        <v>2680</v>
      </c>
      <c r="AF234" s="52" t="s">
        <v>2684</v>
      </c>
      <c r="AG234" s="52" t="s">
        <v>3541</v>
      </c>
      <c r="AH234" s="52" t="s">
        <v>3470</v>
      </c>
      <c r="AI234" s="52" t="s">
        <v>2456</v>
      </c>
      <c r="AJ234" s="52"/>
      <c r="AK234" s="54" t="s">
        <v>1268</v>
      </c>
      <c r="AL234" s="52" t="s">
        <v>1571</v>
      </c>
      <c r="AM234" s="52" t="s">
        <v>3553</v>
      </c>
      <c r="AN234" s="119">
        <v>44940</v>
      </c>
      <c r="AO234" s="119"/>
      <c r="AP234" s="119">
        <f t="shared" si="8"/>
        <v>60</v>
      </c>
      <c r="AQ234" s="355">
        <v>23114</v>
      </c>
      <c r="AR234" s="341">
        <v>23102</v>
      </c>
      <c r="AS234" s="361">
        <v>23102</v>
      </c>
      <c r="AT234" s="361">
        <v>23102</v>
      </c>
      <c r="AU234" s="361">
        <v>23102</v>
      </c>
      <c r="AV234" s="371">
        <v>44940</v>
      </c>
      <c r="AW234" s="363">
        <v>60</v>
      </c>
      <c r="AX234" s="311"/>
    </row>
    <row r="235" spans="1:50" s="123" customFormat="1" ht="72" hidden="1" x14ac:dyDescent="0.2">
      <c r="A235" s="52" t="s">
        <v>41</v>
      </c>
      <c r="B235" s="52" t="s">
        <v>277</v>
      </c>
      <c r="C235" s="52" t="s">
        <v>276</v>
      </c>
      <c r="D235" s="52" t="s">
        <v>10</v>
      </c>
      <c r="E235" s="52" t="s">
        <v>311</v>
      </c>
      <c r="F235" s="121" t="s">
        <v>1807</v>
      </c>
      <c r="G235" s="52" t="s">
        <v>540</v>
      </c>
      <c r="H235" s="71" t="s">
        <v>303</v>
      </c>
      <c r="I235" s="71" t="s">
        <v>271</v>
      </c>
      <c r="J235" s="122">
        <v>25000</v>
      </c>
      <c r="K235" s="249" t="s">
        <v>137</v>
      </c>
      <c r="L235" s="71"/>
      <c r="M235" s="71"/>
      <c r="N235" s="311"/>
      <c r="O235" s="332" t="s">
        <v>3696</v>
      </c>
      <c r="P235" s="355">
        <v>23114</v>
      </c>
      <c r="Q235" s="311" t="s">
        <v>2439</v>
      </c>
      <c r="R235" s="332" t="s">
        <v>39</v>
      </c>
      <c r="S235" s="360" t="s">
        <v>60</v>
      </c>
      <c r="T235" s="311"/>
      <c r="U235" s="311"/>
      <c r="V235" s="360" t="s">
        <v>3697</v>
      </c>
      <c r="W235" s="371">
        <v>24610</v>
      </c>
      <c r="X235" s="360">
        <v>1</v>
      </c>
      <c r="Y235" s="332"/>
      <c r="Z235" s="371">
        <v>24610</v>
      </c>
      <c r="AA235" s="360">
        <v>7014335109</v>
      </c>
      <c r="AB235" s="311"/>
      <c r="AC235" s="311"/>
      <c r="AD235" s="371">
        <v>24610</v>
      </c>
      <c r="AE235" s="353" t="s">
        <v>2680</v>
      </c>
      <c r="AF235" s="52" t="s">
        <v>2684</v>
      </c>
      <c r="AG235" s="52" t="s">
        <v>3541</v>
      </c>
      <c r="AH235" s="52" t="s">
        <v>3470</v>
      </c>
      <c r="AI235" s="52" t="s">
        <v>2456</v>
      </c>
      <c r="AJ235" s="52"/>
      <c r="AK235" s="54" t="s">
        <v>1268</v>
      </c>
      <c r="AL235" s="52" t="s">
        <v>1571</v>
      </c>
      <c r="AM235" s="52" t="s">
        <v>3553</v>
      </c>
      <c r="AN235" s="119">
        <v>24610</v>
      </c>
      <c r="AO235" s="119"/>
      <c r="AP235" s="119">
        <f t="shared" si="8"/>
        <v>390</v>
      </c>
      <c r="AQ235" s="355">
        <v>23114</v>
      </c>
      <c r="AR235" s="341">
        <v>23102</v>
      </c>
      <c r="AS235" s="361">
        <v>23102</v>
      </c>
      <c r="AT235" s="361">
        <v>23102</v>
      </c>
      <c r="AU235" s="361">
        <v>23102</v>
      </c>
      <c r="AV235" s="371">
        <v>24610</v>
      </c>
      <c r="AW235" s="363">
        <v>390</v>
      </c>
      <c r="AX235" s="311"/>
    </row>
    <row r="236" spans="1:50" s="123" customFormat="1" ht="72" hidden="1" x14ac:dyDescent="0.2">
      <c r="A236" s="52" t="s">
        <v>41</v>
      </c>
      <c r="B236" s="52" t="s">
        <v>277</v>
      </c>
      <c r="C236" s="52" t="s">
        <v>276</v>
      </c>
      <c r="D236" s="52" t="s">
        <v>10</v>
      </c>
      <c r="E236" s="52" t="s">
        <v>311</v>
      </c>
      <c r="F236" s="121" t="s">
        <v>1808</v>
      </c>
      <c r="G236" s="52" t="s">
        <v>541</v>
      </c>
      <c r="H236" s="71" t="s">
        <v>319</v>
      </c>
      <c r="I236" s="71" t="s">
        <v>271</v>
      </c>
      <c r="J236" s="122">
        <v>128000</v>
      </c>
      <c r="K236" s="249" t="s">
        <v>137</v>
      </c>
      <c r="L236" s="71"/>
      <c r="M236" s="71"/>
      <c r="N236" s="311"/>
      <c r="O236" s="332" t="s">
        <v>3696</v>
      </c>
      <c r="P236" s="355">
        <v>23114</v>
      </c>
      <c r="Q236" s="311" t="s">
        <v>2439</v>
      </c>
      <c r="R236" s="332" t="s">
        <v>39</v>
      </c>
      <c r="S236" s="360" t="s">
        <v>60</v>
      </c>
      <c r="T236" s="311"/>
      <c r="U236" s="311"/>
      <c r="V236" s="360" t="s">
        <v>3697</v>
      </c>
      <c r="W236" s="371">
        <v>124120</v>
      </c>
      <c r="X236" s="360">
        <v>1</v>
      </c>
      <c r="Y236" s="332"/>
      <c r="Z236" s="371">
        <v>124120</v>
      </c>
      <c r="AA236" s="360">
        <v>7014335109</v>
      </c>
      <c r="AB236" s="311"/>
      <c r="AC236" s="311"/>
      <c r="AD236" s="371">
        <v>124120</v>
      </c>
      <c r="AE236" s="353" t="s">
        <v>2680</v>
      </c>
      <c r="AF236" s="52" t="s">
        <v>2684</v>
      </c>
      <c r="AG236" s="52" t="s">
        <v>3541</v>
      </c>
      <c r="AH236" s="52" t="s">
        <v>3470</v>
      </c>
      <c r="AI236" s="52" t="s">
        <v>2456</v>
      </c>
      <c r="AJ236" s="52"/>
      <c r="AK236" s="54" t="s">
        <v>1268</v>
      </c>
      <c r="AL236" s="52" t="s">
        <v>1571</v>
      </c>
      <c r="AM236" s="52" t="s">
        <v>3553</v>
      </c>
      <c r="AN236" s="119">
        <v>124120</v>
      </c>
      <c r="AO236" s="119"/>
      <c r="AP236" s="119">
        <f t="shared" si="8"/>
        <v>3880</v>
      </c>
      <c r="AQ236" s="355">
        <v>23114</v>
      </c>
      <c r="AR236" s="341">
        <v>23102</v>
      </c>
      <c r="AS236" s="361">
        <v>23102</v>
      </c>
      <c r="AT236" s="361">
        <v>23102</v>
      </c>
      <c r="AU236" s="361">
        <v>23102</v>
      </c>
      <c r="AV236" s="371">
        <v>124120</v>
      </c>
      <c r="AW236" s="363">
        <v>3880</v>
      </c>
      <c r="AX236" s="311"/>
    </row>
    <row r="237" spans="1:50" s="123" customFormat="1" ht="108" hidden="1" x14ac:dyDescent="0.2">
      <c r="A237" s="52" t="s">
        <v>41</v>
      </c>
      <c r="B237" s="52" t="s">
        <v>277</v>
      </c>
      <c r="C237" s="52" t="s">
        <v>276</v>
      </c>
      <c r="D237" s="52" t="s">
        <v>10</v>
      </c>
      <c r="E237" s="52" t="s">
        <v>311</v>
      </c>
      <c r="F237" s="121" t="s">
        <v>1809</v>
      </c>
      <c r="G237" s="52" t="s">
        <v>542</v>
      </c>
      <c r="H237" s="71" t="s">
        <v>459</v>
      </c>
      <c r="I237" s="71" t="s">
        <v>274</v>
      </c>
      <c r="J237" s="122">
        <v>76000</v>
      </c>
      <c r="K237" s="249" t="s">
        <v>137</v>
      </c>
      <c r="L237" s="71"/>
      <c r="M237" s="71"/>
      <c r="N237" s="311"/>
      <c r="O237" s="332" t="s">
        <v>3696</v>
      </c>
      <c r="P237" s="355">
        <v>23114</v>
      </c>
      <c r="Q237" s="311" t="s">
        <v>2439</v>
      </c>
      <c r="R237" s="332" t="s">
        <v>39</v>
      </c>
      <c r="S237" s="360" t="s">
        <v>60</v>
      </c>
      <c r="T237" s="311"/>
      <c r="U237" s="311"/>
      <c r="V237" s="360" t="s">
        <v>3697</v>
      </c>
      <c r="W237" s="371">
        <v>75970</v>
      </c>
      <c r="X237" s="360">
        <v>1</v>
      </c>
      <c r="Y237" s="332"/>
      <c r="Z237" s="371">
        <v>75970</v>
      </c>
      <c r="AA237" s="360">
        <v>7014335109</v>
      </c>
      <c r="AB237" s="311"/>
      <c r="AC237" s="311"/>
      <c r="AD237" s="371">
        <v>75970</v>
      </c>
      <c r="AE237" s="353" t="s">
        <v>2680</v>
      </c>
      <c r="AF237" s="52" t="s">
        <v>2684</v>
      </c>
      <c r="AG237" s="52" t="s">
        <v>3541</v>
      </c>
      <c r="AH237" s="52" t="s">
        <v>3470</v>
      </c>
      <c r="AI237" s="52" t="s">
        <v>2456</v>
      </c>
      <c r="AJ237" s="52"/>
      <c r="AK237" s="54" t="s">
        <v>1268</v>
      </c>
      <c r="AL237" s="52" t="s">
        <v>1571</v>
      </c>
      <c r="AM237" s="52" t="s">
        <v>3553</v>
      </c>
      <c r="AN237" s="119">
        <v>75970</v>
      </c>
      <c r="AO237" s="119"/>
      <c r="AP237" s="119">
        <f t="shared" si="8"/>
        <v>30</v>
      </c>
      <c r="AQ237" s="355">
        <v>23114</v>
      </c>
      <c r="AR237" s="341">
        <v>23102</v>
      </c>
      <c r="AS237" s="361">
        <v>23102</v>
      </c>
      <c r="AT237" s="361">
        <v>23102</v>
      </c>
      <c r="AU237" s="361">
        <v>23102</v>
      </c>
      <c r="AV237" s="371">
        <v>75970</v>
      </c>
      <c r="AW237" s="363">
        <v>30</v>
      </c>
      <c r="AX237" s="311"/>
    </row>
    <row r="238" spans="1:50" s="123" customFormat="1" ht="72" hidden="1" x14ac:dyDescent="0.2">
      <c r="A238" s="52" t="s">
        <v>41</v>
      </c>
      <c r="B238" s="52" t="s">
        <v>277</v>
      </c>
      <c r="C238" s="52" t="s">
        <v>276</v>
      </c>
      <c r="D238" s="52" t="s">
        <v>10</v>
      </c>
      <c r="E238" s="52" t="s">
        <v>311</v>
      </c>
      <c r="F238" s="121" t="s">
        <v>1810</v>
      </c>
      <c r="G238" s="52" t="s">
        <v>543</v>
      </c>
      <c r="H238" s="71" t="s">
        <v>269</v>
      </c>
      <c r="I238" s="71" t="s">
        <v>271</v>
      </c>
      <c r="J238" s="122">
        <v>36000</v>
      </c>
      <c r="K238" s="249" t="s">
        <v>137</v>
      </c>
      <c r="L238" s="71"/>
      <c r="M238" s="71"/>
      <c r="N238" s="311"/>
      <c r="O238" s="332" t="s">
        <v>3696</v>
      </c>
      <c r="P238" s="355">
        <v>23114</v>
      </c>
      <c r="Q238" s="311" t="s">
        <v>2439</v>
      </c>
      <c r="R238" s="332" t="s">
        <v>39</v>
      </c>
      <c r="S238" s="360" t="s">
        <v>60</v>
      </c>
      <c r="T238" s="311"/>
      <c r="U238" s="311"/>
      <c r="V238" s="360" t="s">
        <v>3697</v>
      </c>
      <c r="W238" s="371">
        <v>32100</v>
      </c>
      <c r="X238" s="360">
        <v>1</v>
      </c>
      <c r="Y238" s="332"/>
      <c r="Z238" s="371">
        <v>32100</v>
      </c>
      <c r="AA238" s="360">
        <v>7014335109</v>
      </c>
      <c r="AB238" s="311"/>
      <c r="AC238" s="311"/>
      <c r="AD238" s="371">
        <v>32100</v>
      </c>
      <c r="AE238" s="353" t="s">
        <v>2680</v>
      </c>
      <c r="AF238" s="52" t="s">
        <v>2684</v>
      </c>
      <c r="AG238" s="52" t="s">
        <v>3541</v>
      </c>
      <c r="AH238" s="52" t="s">
        <v>3470</v>
      </c>
      <c r="AI238" s="52" t="s">
        <v>2456</v>
      </c>
      <c r="AJ238" s="52"/>
      <c r="AK238" s="54" t="s">
        <v>1268</v>
      </c>
      <c r="AL238" s="52" t="s">
        <v>1571</v>
      </c>
      <c r="AM238" s="52" t="s">
        <v>3553</v>
      </c>
      <c r="AN238" s="119">
        <v>32100</v>
      </c>
      <c r="AO238" s="119"/>
      <c r="AP238" s="119">
        <f t="shared" si="8"/>
        <v>3900</v>
      </c>
      <c r="AQ238" s="355">
        <v>23114</v>
      </c>
      <c r="AR238" s="341">
        <v>23102</v>
      </c>
      <c r="AS238" s="361">
        <v>23102</v>
      </c>
      <c r="AT238" s="361">
        <v>23102</v>
      </c>
      <c r="AU238" s="361">
        <v>23102</v>
      </c>
      <c r="AV238" s="371">
        <v>32100</v>
      </c>
      <c r="AW238" s="363">
        <v>3900</v>
      </c>
      <c r="AX238" s="311"/>
    </row>
    <row r="239" spans="1:50" s="123" customFormat="1" ht="72" hidden="1" x14ac:dyDescent="0.2">
      <c r="A239" s="52" t="s">
        <v>41</v>
      </c>
      <c r="B239" s="52" t="s">
        <v>277</v>
      </c>
      <c r="C239" s="52" t="s">
        <v>276</v>
      </c>
      <c r="D239" s="52" t="s">
        <v>10</v>
      </c>
      <c r="E239" s="52" t="s">
        <v>311</v>
      </c>
      <c r="F239" s="121" t="s">
        <v>1811</v>
      </c>
      <c r="G239" s="52" t="s">
        <v>544</v>
      </c>
      <c r="H239" s="71" t="s">
        <v>303</v>
      </c>
      <c r="I239" s="71" t="s">
        <v>271</v>
      </c>
      <c r="J239" s="122">
        <v>28000</v>
      </c>
      <c r="K239" s="249" t="s">
        <v>137</v>
      </c>
      <c r="L239" s="71"/>
      <c r="M239" s="71"/>
      <c r="N239" s="311"/>
      <c r="O239" s="332" t="s">
        <v>3696</v>
      </c>
      <c r="P239" s="355">
        <v>23114</v>
      </c>
      <c r="Q239" s="311" t="s">
        <v>2439</v>
      </c>
      <c r="R239" s="332" t="s">
        <v>39</v>
      </c>
      <c r="S239" s="360" t="s">
        <v>60</v>
      </c>
      <c r="T239" s="311"/>
      <c r="U239" s="311"/>
      <c r="V239" s="360" t="s">
        <v>3697</v>
      </c>
      <c r="W239" s="371">
        <v>27820</v>
      </c>
      <c r="X239" s="360">
        <v>1</v>
      </c>
      <c r="Y239" s="332"/>
      <c r="Z239" s="371">
        <v>27820</v>
      </c>
      <c r="AA239" s="360">
        <v>7014335109</v>
      </c>
      <c r="AB239" s="311"/>
      <c r="AC239" s="311"/>
      <c r="AD239" s="371">
        <v>27820</v>
      </c>
      <c r="AE239" s="353" t="s">
        <v>2680</v>
      </c>
      <c r="AF239" s="52" t="s">
        <v>2684</v>
      </c>
      <c r="AG239" s="52" t="s">
        <v>3541</v>
      </c>
      <c r="AH239" s="52" t="s">
        <v>3470</v>
      </c>
      <c r="AI239" s="52" t="s">
        <v>2456</v>
      </c>
      <c r="AJ239" s="52"/>
      <c r="AK239" s="54" t="s">
        <v>1268</v>
      </c>
      <c r="AL239" s="52" t="s">
        <v>1571</v>
      </c>
      <c r="AM239" s="52" t="s">
        <v>3553</v>
      </c>
      <c r="AN239" s="119">
        <v>27820</v>
      </c>
      <c r="AO239" s="119"/>
      <c r="AP239" s="119">
        <f t="shared" si="8"/>
        <v>180</v>
      </c>
      <c r="AQ239" s="355">
        <v>23114</v>
      </c>
      <c r="AR239" s="341">
        <v>23102</v>
      </c>
      <c r="AS239" s="361">
        <v>23102</v>
      </c>
      <c r="AT239" s="361">
        <v>23102</v>
      </c>
      <c r="AU239" s="361">
        <v>23102</v>
      </c>
      <c r="AV239" s="371">
        <v>27820</v>
      </c>
      <c r="AW239" s="363">
        <v>180</v>
      </c>
      <c r="AX239" s="311"/>
    </row>
    <row r="240" spans="1:50" s="123" customFormat="1" ht="72" hidden="1" x14ac:dyDescent="0.2">
      <c r="A240" s="52" t="s">
        <v>41</v>
      </c>
      <c r="B240" s="52" t="s">
        <v>277</v>
      </c>
      <c r="C240" s="52" t="s">
        <v>276</v>
      </c>
      <c r="D240" s="52" t="s">
        <v>10</v>
      </c>
      <c r="E240" s="52" t="s">
        <v>311</v>
      </c>
      <c r="F240" s="121" t="s">
        <v>1812</v>
      </c>
      <c r="G240" s="52" t="s">
        <v>545</v>
      </c>
      <c r="H240" s="71" t="s">
        <v>546</v>
      </c>
      <c r="I240" s="71" t="s">
        <v>271</v>
      </c>
      <c r="J240" s="122">
        <v>66000</v>
      </c>
      <c r="K240" s="249" t="s">
        <v>137</v>
      </c>
      <c r="L240" s="71"/>
      <c r="M240" s="71"/>
      <c r="N240" s="311"/>
      <c r="O240" s="332" t="s">
        <v>3696</v>
      </c>
      <c r="P240" s="355">
        <v>23114</v>
      </c>
      <c r="Q240" s="311" t="s">
        <v>2439</v>
      </c>
      <c r="R240" s="332" t="s">
        <v>39</v>
      </c>
      <c r="S240" s="360" t="s">
        <v>60</v>
      </c>
      <c r="T240" s="311"/>
      <c r="U240" s="311"/>
      <c r="V240" s="360" t="s">
        <v>3697</v>
      </c>
      <c r="W240" s="371">
        <v>64735</v>
      </c>
      <c r="X240" s="360">
        <v>1</v>
      </c>
      <c r="Y240" s="332"/>
      <c r="Z240" s="371">
        <v>64735</v>
      </c>
      <c r="AA240" s="360">
        <v>7014335109</v>
      </c>
      <c r="AB240" s="311"/>
      <c r="AC240" s="311"/>
      <c r="AD240" s="371">
        <v>64735</v>
      </c>
      <c r="AE240" s="353" t="s">
        <v>2680</v>
      </c>
      <c r="AF240" s="52" t="s">
        <v>2684</v>
      </c>
      <c r="AG240" s="52" t="s">
        <v>3541</v>
      </c>
      <c r="AH240" s="52" t="s">
        <v>3470</v>
      </c>
      <c r="AI240" s="52" t="s">
        <v>2456</v>
      </c>
      <c r="AJ240" s="52"/>
      <c r="AK240" s="54" t="s">
        <v>1268</v>
      </c>
      <c r="AL240" s="52" t="s">
        <v>1571</v>
      </c>
      <c r="AM240" s="52" t="s">
        <v>3553</v>
      </c>
      <c r="AN240" s="119">
        <v>64735</v>
      </c>
      <c r="AO240" s="119"/>
      <c r="AP240" s="119">
        <f t="shared" si="8"/>
        <v>1265</v>
      </c>
      <c r="AQ240" s="355">
        <v>23114</v>
      </c>
      <c r="AR240" s="341">
        <v>23102</v>
      </c>
      <c r="AS240" s="361">
        <v>23102</v>
      </c>
      <c r="AT240" s="361">
        <v>23102</v>
      </c>
      <c r="AU240" s="361">
        <v>23102</v>
      </c>
      <c r="AV240" s="371">
        <v>64735</v>
      </c>
      <c r="AW240" s="363">
        <v>1265</v>
      </c>
      <c r="AX240" s="311"/>
    </row>
    <row r="241" spans="1:50" s="123" customFormat="1" ht="72" hidden="1" x14ac:dyDescent="0.2">
      <c r="A241" s="52" t="s">
        <v>41</v>
      </c>
      <c r="B241" s="52" t="s">
        <v>277</v>
      </c>
      <c r="C241" s="52" t="s">
        <v>276</v>
      </c>
      <c r="D241" s="52" t="s">
        <v>10</v>
      </c>
      <c r="E241" s="52" t="s">
        <v>311</v>
      </c>
      <c r="F241" s="121" t="s">
        <v>1813</v>
      </c>
      <c r="G241" s="52" t="s">
        <v>547</v>
      </c>
      <c r="H241" s="71" t="s">
        <v>270</v>
      </c>
      <c r="I241" s="71" t="s">
        <v>271</v>
      </c>
      <c r="J241" s="122">
        <v>21000</v>
      </c>
      <c r="K241" s="249" t="s">
        <v>137</v>
      </c>
      <c r="L241" s="71"/>
      <c r="M241" s="71"/>
      <c r="N241" s="311"/>
      <c r="O241" s="332" t="s">
        <v>3696</v>
      </c>
      <c r="P241" s="355">
        <v>23114</v>
      </c>
      <c r="Q241" s="311" t="s">
        <v>2439</v>
      </c>
      <c r="R241" s="332" t="s">
        <v>39</v>
      </c>
      <c r="S241" s="360" t="s">
        <v>60</v>
      </c>
      <c r="T241" s="311"/>
      <c r="U241" s="311"/>
      <c r="V241" s="360" t="s">
        <v>3697</v>
      </c>
      <c r="W241" s="371">
        <v>20972</v>
      </c>
      <c r="X241" s="360">
        <v>1</v>
      </c>
      <c r="Y241" s="332"/>
      <c r="Z241" s="371">
        <v>20972</v>
      </c>
      <c r="AA241" s="360">
        <v>7014335109</v>
      </c>
      <c r="AB241" s="311"/>
      <c r="AC241" s="311"/>
      <c r="AD241" s="371">
        <v>20972</v>
      </c>
      <c r="AE241" s="353" t="s">
        <v>2680</v>
      </c>
      <c r="AF241" s="52" t="s">
        <v>2684</v>
      </c>
      <c r="AG241" s="52" t="s">
        <v>3541</v>
      </c>
      <c r="AH241" s="52" t="s">
        <v>3470</v>
      </c>
      <c r="AI241" s="52" t="s">
        <v>2456</v>
      </c>
      <c r="AJ241" s="52"/>
      <c r="AK241" s="54" t="s">
        <v>1268</v>
      </c>
      <c r="AL241" s="52" t="s">
        <v>1571</v>
      </c>
      <c r="AM241" s="52" t="s">
        <v>3553</v>
      </c>
      <c r="AN241" s="119">
        <v>20972</v>
      </c>
      <c r="AO241" s="119"/>
      <c r="AP241" s="119">
        <f t="shared" si="8"/>
        <v>28</v>
      </c>
      <c r="AQ241" s="355">
        <v>23114</v>
      </c>
      <c r="AR241" s="341">
        <v>23102</v>
      </c>
      <c r="AS241" s="361">
        <v>23102</v>
      </c>
      <c r="AT241" s="361">
        <v>23102</v>
      </c>
      <c r="AU241" s="361">
        <v>23102</v>
      </c>
      <c r="AV241" s="371">
        <v>20972</v>
      </c>
      <c r="AW241" s="363">
        <v>28</v>
      </c>
      <c r="AX241" s="311"/>
    </row>
    <row r="242" spans="1:50" s="123" customFormat="1" ht="72" hidden="1" x14ac:dyDescent="0.2">
      <c r="A242" s="52" t="s">
        <v>41</v>
      </c>
      <c r="B242" s="52" t="s">
        <v>277</v>
      </c>
      <c r="C242" s="52" t="s">
        <v>276</v>
      </c>
      <c r="D242" s="52" t="s">
        <v>10</v>
      </c>
      <c r="E242" s="52" t="s">
        <v>311</v>
      </c>
      <c r="F242" s="121" t="s">
        <v>1814</v>
      </c>
      <c r="G242" s="52" t="s">
        <v>548</v>
      </c>
      <c r="H242" s="71" t="s">
        <v>459</v>
      </c>
      <c r="I242" s="71" t="s">
        <v>271</v>
      </c>
      <c r="J242" s="122">
        <v>108000</v>
      </c>
      <c r="K242" s="249" t="s">
        <v>137</v>
      </c>
      <c r="L242" s="71"/>
      <c r="M242" s="71"/>
      <c r="N242" s="311"/>
      <c r="O242" s="332" t="s">
        <v>3696</v>
      </c>
      <c r="P242" s="355">
        <v>23114</v>
      </c>
      <c r="Q242" s="311" t="s">
        <v>2439</v>
      </c>
      <c r="R242" s="332" t="s">
        <v>39</v>
      </c>
      <c r="S242" s="360" t="s">
        <v>60</v>
      </c>
      <c r="T242" s="311"/>
      <c r="U242" s="311"/>
      <c r="V242" s="360" t="s">
        <v>3697</v>
      </c>
      <c r="W242" s="371">
        <v>107000</v>
      </c>
      <c r="X242" s="360">
        <v>1</v>
      </c>
      <c r="Y242" s="332"/>
      <c r="Z242" s="371">
        <v>107000</v>
      </c>
      <c r="AA242" s="360">
        <v>7014335109</v>
      </c>
      <c r="AB242" s="311"/>
      <c r="AC242" s="311"/>
      <c r="AD242" s="371">
        <v>107000</v>
      </c>
      <c r="AE242" s="353" t="s">
        <v>2680</v>
      </c>
      <c r="AF242" s="52" t="s">
        <v>2684</v>
      </c>
      <c r="AG242" s="52" t="s">
        <v>3541</v>
      </c>
      <c r="AH242" s="52" t="s">
        <v>3470</v>
      </c>
      <c r="AI242" s="52" t="s">
        <v>2456</v>
      </c>
      <c r="AJ242" s="52"/>
      <c r="AK242" s="54" t="s">
        <v>1268</v>
      </c>
      <c r="AL242" s="52" t="s">
        <v>1571</v>
      </c>
      <c r="AM242" s="52" t="s">
        <v>3553</v>
      </c>
      <c r="AN242" s="119">
        <v>107000</v>
      </c>
      <c r="AO242" s="119"/>
      <c r="AP242" s="119">
        <f t="shared" si="8"/>
        <v>1000</v>
      </c>
      <c r="AQ242" s="355">
        <v>23114</v>
      </c>
      <c r="AR242" s="341">
        <v>23102</v>
      </c>
      <c r="AS242" s="361">
        <v>23102</v>
      </c>
      <c r="AT242" s="361">
        <v>23102</v>
      </c>
      <c r="AU242" s="361">
        <v>23102</v>
      </c>
      <c r="AV242" s="371">
        <v>107000</v>
      </c>
      <c r="AW242" s="363">
        <v>1000</v>
      </c>
      <c r="AX242" s="311"/>
    </row>
    <row r="243" spans="1:50" s="123" customFormat="1" ht="90" hidden="1" x14ac:dyDescent="0.2">
      <c r="A243" s="52" t="s">
        <v>42</v>
      </c>
      <c r="B243" s="52" t="s">
        <v>277</v>
      </c>
      <c r="C243" s="52" t="s">
        <v>276</v>
      </c>
      <c r="D243" s="52" t="s">
        <v>11</v>
      </c>
      <c r="E243" s="52" t="s">
        <v>454</v>
      </c>
      <c r="F243" s="121" t="s">
        <v>1815</v>
      </c>
      <c r="G243" s="52" t="s">
        <v>549</v>
      </c>
      <c r="H243" s="71" t="s">
        <v>531</v>
      </c>
      <c r="I243" s="71" t="s">
        <v>268</v>
      </c>
      <c r="J243" s="122">
        <v>120000</v>
      </c>
      <c r="K243" s="78"/>
      <c r="L243" s="78"/>
      <c r="M243" s="249" t="s">
        <v>137</v>
      </c>
      <c r="N243" s="19"/>
      <c r="O243" s="28" t="s">
        <v>2620</v>
      </c>
      <c r="P243" s="375">
        <v>242227</v>
      </c>
      <c r="Q243" s="19" t="s">
        <v>1269</v>
      </c>
      <c r="R243" s="19" t="s">
        <v>12</v>
      </c>
      <c r="S243" s="19" t="s">
        <v>72</v>
      </c>
      <c r="T243" s="19"/>
      <c r="U243" s="19"/>
      <c r="V243" s="19" t="s">
        <v>2724</v>
      </c>
      <c r="W243" s="17">
        <v>120000</v>
      </c>
      <c r="X243" s="18">
        <v>1</v>
      </c>
      <c r="Y243" s="46" t="s">
        <v>2725</v>
      </c>
      <c r="Z243" s="17">
        <v>120000</v>
      </c>
      <c r="AA243" s="19">
        <v>7014185331</v>
      </c>
      <c r="AB243" s="47">
        <v>242241</v>
      </c>
      <c r="AC243" s="47">
        <v>242241</v>
      </c>
      <c r="AD243" s="17">
        <f>Z243</f>
        <v>120000</v>
      </c>
      <c r="AE243" s="20" t="s">
        <v>3699</v>
      </c>
      <c r="AF243" s="54" t="s">
        <v>2726</v>
      </c>
      <c r="AG243" s="54" t="s">
        <v>3544</v>
      </c>
      <c r="AH243" s="52" t="s">
        <v>3475</v>
      </c>
      <c r="AI243" s="52" t="s">
        <v>2457</v>
      </c>
      <c r="AJ243" s="52"/>
      <c r="AK243" s="54" t="s">
        <v>1270</v>
      </c>
      <c r="AL243" s="52" t="s">
        <v>1570</v>
      </c>
      <c r="AM243" s="52" t="s">
        <v>3553</v>
      </c>
      <c r="AN243" s="122"/>
      <c r="AO243" s="122">
        <v>120000</v>
      </c>
      <c r="AP243" s="119">
        <f t="shared" si="8"/>
        <v>0</v>
      </c>
      <c r="AQ243" s="203"/>
      <c r="AR243" s="203"/>
      <c r="AS243" s="375"/>
      <c r="AT243" s="375"/>
      <c r="AU243" s="375">
        <v>242262</v>
      </c>
      <c r="AV243" s="17" t="str">
        <f>AL243</f>
        <v>ได้ตัวผู้รับจ้างแล้ว/รอลงนามในสัญญา</v>
      </c>
      <c r="AW243" s="141" t="e">
        <f>R243-AH243</f>
        <v>#VALUE!</v>
      </c>
      <c r="AX243" s="19"/>
    </row>
    <row r="244" spans="1:50" s="123" customFormat="1" ht="90" hidden="1" x14ac:dyDescent="0.2">
      <c r="A244" s="52" t="s">
        <v>42</v>
      </c>
      <c r="B244" s="52" t="s">
        <v>277</v>
      </c>
      <c r="C244" s="52" t="s">
        <v>276</v>
      </c>
      <c r="D244" s="52" t="s">
        <v>11</v>
      </c>
      <c r="E244" s="52" t="s">
        <v>454</v>
      </c>
      <c r="F244" s="121" t="s">
        <v>1816</v>
      </c>
      <c r="G244" s="52" t="s">
        <v>550</v>
      </c>
      <c r="H244" s="71" t="s">
        <v>269</v>
      </c>
      <c r="I244" s="71" t="s">
        <v>271</v>
      </c>
      <c r="J244" s="122">
        <v>24600</v>
      </c>
      <c r="K244" s="78"/>
      <c r="L244" s="78"/>
      <c r="M244" s="249" t="s">
        <v>137</v>
      </c>
      <c r="N244" s="19"/>
      <c r="O244" s="28" t="s">
        <v>2620</v>
      </c>
      <c r="P244" s="375">
        <v>242227</v>
      </c>
      <c r="Q244" s="19" t="s">
        <v>1269</v>
      </c>
      <c r="R244" s="19" t="s">
        <v>12</v>
      </c>
      <c r="S244" s="19" t="s">
        <v>72</v>
      </c>
      <c r="T244" s="19"/>
      <c r="U244" s="19"/>
      <c r="V244" s="19" t="s">
        <v>2724</v>
      </c>
      <c r="W244" s="17">
        <v>24600</v>
      </c>
      <c r="X244" s="18">
        <v>1</v>
      </c>
      <c r="Y244" s="46" t="s">
        <v>2725</v>
      </c>
      <c r="Z244" s="17">
        <v>24600</v>
      </c>
      <c r="AA244" s="19">
        <v>7014185331</v>
      </c>
      <c r="AB244" s="47">
        <v>242241</v>
      </c>
      <c r="AC244" s="47">
        <v>242241</v>
      </c>
      <c r="AD244" s="17">
        <f t="shared" ref="AD244:AD281" si="9">Z244</f>
        <v>24600</v>
      </c>
      <c r="AE244" s="20" t="s">
        <v>3699</v>
      </c>
      <c r="AF244" s="54" t="s">
        <v>2726</v>
      </c>
      <c r="AG244" s="54" t="s">
        <v>3544</v>
      </c>
      <c r="AH244" s="52" t="s">
        <v>3475</v>
      </c>
      <c r="AI244" s="52" t="s">
        <v>2457</v>
      </c>
      <c r="AJ244" s="52"/>
      <c r="AK244" s="54" t="s">
        <v>1271</v>
      </c>
      <c r="AL244" s="52" t="s">
        <v>1570</v>
      </c>
      <c r="AM244" s="52" t="s">
        <v>3553</v>
      </c>
      <c r="AN244" s="122"/>
      <c r="AO244" s="122">
        <v>24600</v>
      </c>
      <c r="AP244" s="119">
        <f t="shared" si="8"/>
        <v>0</v>
      </c>
      <c r="AQ244" s="203"/>
      <c r="AR244" s="203"/>
      <c r="AS244" s="375"/>
      <c r="AT244" s="375"/>
      <c r="AU244" s="375">
        <v>242262</v>
      </c>
      <c r="AV244" s="17" t="str">
        <f t="shared" ref="AV244:AV273" si="10">AL244</f>
        <v>ได้ตัวผู้รับจ้างแล้ว/รอลงนามในสัญญา</v>
      </c>
      <c r="AW244" s="141" t="e">
        <f t="shared" ref="AW244:AW279" si="11">R244-AH244</f>
        <v>#VALUE!</v>
      </c>
      <c r="AX244" s="19"/>
    </row>
    <row r="245" spans="1:50" s="123" customFormat="1" ht="90" hidden="1" x14ac:dyDescent="0.2">
      <c r="A245" s="52" t="s">
        <v>42</v>
      </c>
      <c r="B245" s="52" t="s">
        <v>277</v>
      </c>
      <c r="C245" s="52" t="s">
        <v>276</v>
      </c>
      <c r="D245" s="52" t="s">
        <v>11</v>
      </c>
      <c r="E245" s="52" t="s">
        <v>454</v>
      </c>
      <c r="F245" s="121" t="s">
        <v>1817</v>
      </c>
      <c r="G245" s="52" t="s">
        <v>551</v>
      </c>
      <c r="H245" s="71" t="s">
        <v>269</v>
      </c>
      <c r="I245" s="71" t="s">
        <v>271</v>
      </c>
      <c r="J245" s="122">
        <v>56000</v>
      </c>
      <c r="K245" s="78"/>
      <c r="L245" s="78"/>
      <c r="M245" s="249" t="s">
        <v>137</v>
      </c>
      <c r="N245" s="19"/>
      <c r="O245" s="19" t="s">
        <v>2727</v>
      </c>
      <c r="P245" s="375">
        <v>242220</v>
      </c>
      <c r="Q245" s="19" t="s">
        <v>1272</v>
      </c>
      <c r="R245" s="19" t="s">
        <v>15</v>
      </c>
      <c r="S245" s="19" t="s">
        <v>72</v>
      </c>
      <c r="T245" s="19" t="s">
        <v>1229</v>
      </c>
      <c r="U245" s="19"/>
      <c r="V245" s="19" t="s">
        <v>2728</v>
      </c>
      <c r="W245" s="17">
        <v>56000</v>
      </c>
      <c r="X245" s="18">
        <v>1</v>
      </c>
      <c r="Y245" s="47">
        <v>242226</v>
      </c>
      <c r="Z245" s="17">
        <v>56000</v>
      </c>
      <c r="AA245" s="19">
        <v>7014017977</v>
      </c>
      <c r="AB245" s="47">
        <v>242225</v>
      </c>
      <c r="AC245" s="47">
        <v>242225</v>
      </c>
      <c r="AD245" s="17">
        <f t="shared" si="9"/>
        <v>56000</v>
      </c>
      <c r="AE245" s="20" t="s">
        <v>2729</v>
      </c>
      <c r="AF245" s="54" t="s">
        <v>2729</v>
      </c>
      <c r="AG245" s="54" t="s">
        <v>3544</v>
      </c>
      <c r="AH245" s="52" t="s">
        <v>2457</v>
      </c>
      <c r="AI245" s="52" t="s">
        <v>2457</v>
      </c>
      <c r="AJ245" s="52"/>
      <c r="AK245" s="54" t="s">
        <v>1273</v>
      </c>
      <c r="AL245" s="52" t="s">
        <v>1570</v>
      </c>
      <c r="AM245" s="52" t="s">
        <v>3552</v>
      </c>
      <c r="AN245" s="119"/>
      <c r="AO245" s="119">
        <v>56000</v>
      </c>
      <c r="AP245" s="119">
        <f t="shared" si="8"/>
        <v>0</v>
      </c>
      <c r="AQ245" s="203"/>
      <c r="AR245" s="203"/>
      <c r="AS245" s="375"/>
      <c r="AT245" s="375"/>
      <c r="AU245" s="19"/>
      <c r="AV245" s="17"/>
      <c r="AW245" s="141" t="e">
        <f t="shared" si="11"/>
        <v>#VALUE!</v>
      </c>
      <c r="AX245" s="19"/>
    </row>
    <row r="246" spans="1:50" s="123" customFormat="1" ht="90" hidden="1" x14ac:dyDescent="0.2">
      <c r="A246" s="52" t="s">
        <v>42</v>
      </c>
      <c r="B246" s="52" t="s">
        <v>277</v>
      </c>
      <c r="C246" s="52" t="s">
        <v>276</v>
      </c>
      <c r="D246" s="52" t="s">
        <v>11</v>
      </c>
      <c r="E246" s="52" t="s">
        <v>454</v>
      </c>
      <c r="F246" s="121" t="s">
        <v>1818</v>
      </c>
      <c r="G246" s="52" t="s">
        <v>552</v>
      </c>
      <c r="H246" s="71" t="s">
        <v>317</v>
      </c>
      <c r="I246" s="71" t="s">
        <v>553</v>
      </c>
      <c r="J246" s="122">
        <v>40000</v>
      </c>
      <c r="K246" s="78"/>
      <c r="L246" s="78"/>
      <c r="M246" s="249" t="s">
        <v>137</v>
      </c>
      <c r="N246" s="19"/>
      <c r="O246" s="28" t="s">
        <v>2620</v>
      </c>
      <c r="P246" s="375">
        <v>242227</v>
      </c>
      <c r="Q246" s="19" t="s">
        <v>1269</v>
      </c>
      <c r="R246" s="19" t="s">
        <v>12</v>
      </c>
      <c r="S246" s="19" t="s">
        <v>72</v>
      </c>
      <c r="T246" s="19"/>
      <c r="U246" s="19"/>
      <c r="V246" s="19" t="s">
        <v>2724</v>
      </c>
      <c r="W246" s="17">
        <v>40000</v>
      </c>
      <c r="X246" s="18">
        <v>1</v>
      </c>
      <c r="Y246" s="46" t="s">
        <v>2725</v>
      </c>
      <c r="Z246" s="17">
        <v>40000</v>
      </c>
      <c r="AA246" s="19">
        <v>7014185331</v>
      </c>
      <c r="AB246" s="47">
        <v>242241</v>
      </c>
      <c r="AC246" s="47">
        <v>242241</v>
      </c>
      <c r="AD246" s="17">
        <f t="shared" si="9"/>
        <v>40000</v>
      </c>
      <c r="AE246" s="20" t="s">
        <v>3699</v>
      </c>
      <c r="AF246" s="54" t="s">
        <v>2726</v>
      </c>
      <c r="AG246" s="54" t="s">
        <v>3544</v>
      </c>
      <c r="AH246" s="52" t="s">
        <v>3475</v>
      </c>
      <c r="AI246" s="52" t="s">
        <v>2457</v>
      </c>
      <c r="AJ246" s="52"/>
      <c r="AK246" s="54" t="s">
        <v>1270</v>
      </c>
      <c r="AL246" s="52" t="s">
        <v>1570</v>
      </c>
      <c r="AM246" s="52" t="s">
        <v>3553</v>
      </c>
      <c r="AN246" s="122"/>
      <c r="AO246" s="122">
        <v>40000</v>
      </c>
      <c r="AP246" s="119">
        <f t="shared" si="8"/>
        <v>0</v>
      </c>
      <c r="AQ246" s="203"/>
      <c r="AR246" s="203"/>
      <c r="AS246" s="375"/>
      <c r="AT246" s="375"/>
      <c r="AU246" s="375">
        <v>242262</v>
      </c>
      <c r="AV246" s="17" t="str">
        <f t="shared" si="10"/>
        <v>ได้ตัวผู้รับจ้างแล้ว/รอลงนามในสัญญา</v>
      </c>
      <c r="AW246" s="141" t="e">
        <f t="shared" si="11"/>
        <v>#VALUE!</v>
      </c>
      <c r="AX246" s="19"/>
    </row>
    <row r="247" spans="1:50" s="123" customFormat="1" ht="90" hidden="1" x14ac:dyDescent="0.2">
      <c r="A247" s="52" t="s">
        <v>42</v>
      </c>
      <c r="B247" s="52" t="s">
        <v>277</v>
      </c>
      <c r="C247" s="52" t="s">
        <v>276</v>
      </c>
      <c r="D247" s="52" t="s">
        <v>11</v>
      </c>
      <c r="E247" s="52" t="s">
        <v>454</v>
      </c>
      <c r="F247" s="121" t="s">
        <v>1819</v>
      </c>
      <c r="G247" s="52" t="s">
        <v>554</v>
      </c>
      <c r="H247" s="71" t="s">
        <v>317</v>
      </c>
      <c r="I247" s="71" t="s">
        <v>553</v>
      </c>
      <c r="J247" s="122">
        <v>40000</v>
      </c>
      <c r="K247" s="78"/>
      <c r="L247" s="78"/>
      <c r="M247" s="249" t="s">
        <v>137</v>
      </c>
      <c r="N247" s="19"/>
      <c r="O247" s="28" t="s">
        <v>2620</v>
      </c>
      <c r="P247" s="375">
        <v>242227</v>
      </c>
      <c r="Q247" s="19" t="s">
        <v>1269</v>
      </c>
      <c r="R247" s="19" t="s">
        <v>12</v>
      </c>
      <c r="S247" s="19" t="s">
        <v>72</v>
      </c>
      <c r="T247" s="19"/>
      <c r="U247" s="19"/>
      <c r="V247" s="19" t="s">
        <v>2724</v>
      </c>
      <c r="W247" s="17">
        <v>40000</v>
      </c>
      <c r="X247" s="18">
        <v>1</v>
      </c>
      <c r="Y247" s="46" t="s">
        <v>2725</v>
      </c>
      <c r="Z247" s="17">
        <v>40000</v>
      </c>
      <c r="AA247" s="19">
        <v>7014185331</v>
      </c>
      <c r="AB247" s="47">
        <v>242241</v>
      </c>
      <c r="AC247" s="47">
        <v>242241</v>
      </c>
      <c r="AD247" s="17">
        <f t="shared" si="9"/>
        <v>40000</v>
      </c>
      <c r="AE247" s="20" t="s">
        <v>3699</v>
      </c>
      <c r="AF247" s="54" t="s">
        <v>2726</v>
      </c>
      <c r="AG247" s="54" t="s">
        <v>3544</v>
      </c>
      <c r="AH247" s="52" t="s">
        <v>3475</v>
      </c>
      <c r="AI247" s="52" t="s">
        <v>2457</v>
      </c>
      <c r="AJ247" s="52"/>
      <c r="AK247" s="54" t="s">
        <v>1270</v>
      </c>
      <c r="AL247" s="52" t="s">
        <v>1570</v>
      </c>
      <c r="AM247" s="52" t="s">
        <v>3553</v>
      </c>
      <c r="AN247" s="122"/>
      <c r="AO247" s="122">
        <v>40000</v>
      </c>
      <c r="AP247" s="119">
        <f t="shared" si="8"/>
        <v>0</v>
      </c>
      <c r="AQ247" s="203"/>
      <c r="AR247" s="203"/>
      <c r="AS247" s="375"/>
      <c r="AT247" s="375"/>
      <c r="AU247" s="375">
        <v>242262</v>
      </c>
      <c r="AV247" s="17" t="str">
        <f t="shared" si="10"/>
        <v>ได้ตัวผู้รับจ้างแล้ว/รอลงนามในสัญญา</v>
      </c>
      <c r="AW247" s="141" t="e">
        <f t="shared" si="11"/>
        <v>#VALUE!</v>
      </c>
      <c r="AX247" s="19"/>
    </row>
    <row r="248" spans="1:50" s="123" customFormat="1" ht="90" hidden="1" x14ac:dyDescent="0.2">
      <c r="A248" s="52" t="s">
        <v>42</v>
      </c>
      <c r="B248" s="52" t="s">
        <v>277</v>
      </c>
      <c r="C248" s="52" t="s">
        <v>276</v>
      </c>
      <c r="D248" s="52" t="s">
        <v>11</v>
      </c>
      <c r="E248" s="52" t="s">
        <v>454</v>
      </c>
      <c r="F248" s="121" t="s">
        <v>1820</v>
      </c>
      <c r="G248" s="52" t="s">
        <v>555</v>
      </c>
      <c r="H248" s="71" t="s">
        <v>459</v>
      </c>
      <c r="I248" s="71" t="s">
        <v>268</v>
      </c>
      <c r="J248" s="122">
        <v>40000</v>
      </c>
      <c r="K248" s="78"/>
      <c r="L248" s="78"/>
      <c r="M248" s="249" t="s">
        <v>137</v>
      </c>
      <c r="N248" s="19"/>
      <c r="O248" s="28" t="s">
        <v>2620</v>
      </c>
      <c r="P248" s="375">
        <v>242227</v>
      </c>
      <c r="Q248" s="19" t="s">
        <v>1269</v>
      </c>
      <c r="R248" s="19" t="s">
        <v>12</v>
      </c>
      <c r="S248" s="19" t="s">
        <v>72</v>
      </c>
      <c r="T248" s="19"/>
      <c r="U248" s="19"/>
      <c r="V248" s="19" t="s">
        <v>2724</v>
      </c>
      <c r="W248" s="17">
        <v>40000</v>
      </c>
      <c r="X248" s="18">
        <v>1</v>
      </c>
      <c r="Y248" s="46" t="s">
        <v>2725</v>
      </c>
      <c r="Z248" s="17">
        <v>40000</v>
      </c>
      <c r="AA248" s="19">
        <v>7014185331</v>
      </c>
      <c r="AB248" s="47">
        <v>242241</v>
      </c>
      <c r="AC248" s="47">
        <v>242241</v>
      </c>
      <c r="AD248" s="17">
        <f t="shared" si="9"/>
        <v>40000</v>
      </c>
      <c r="AE248" s="20" t="s">
        <v>3699</v>
      </c>
      <c r="AF248" s="54" t="s">
        <v>2726</v>
      </c>
      <c r="AG248" s="54" t="s">
        <v>3544</v>
      </c>
      <c r="AH248" s="52" t="s">
        <v>3475</v>
      </c>
      <c r="AI248" s="52" t="s">
        <v>2457</v>
      </c>
      <c r="AJ248" s="52"/>
      <c r="AK248" s="54" t="s">
        <v>1270</v>
      </c>
      <c r="AL248" s="52" t="s">
        <v>1570</v>
      </c>
      <c r="AM248" s="52" t="s">
        <v>3553</v>
      </c>
      <c r="AN248" s="122"/>
      <c r="AO248" s="122">
        <v>40000</v>
      </c>
      <c r="AP248" s="119">
        <f t="shared" si="8"/>
        <v>0</v>
      </c>
      <c r="AQ248" s="203"/>
      <c r="AR248" s="203"/>
      <c r="AS248" s="375"/>
      <c r="AT248" s="375"/>
      <c r="AU248" s="375">
        <v>242262</v>
      </c>
      <c r="AV248" s="17" t="str">
        <f t="shared" si="10"/>
        <v>ได้ตัวผู้รับจ้างแล้ว/รอลงนามในสัญญา</v>
      </c>
      <c r="AW248" s="141" t="e">
        <f t="shared" si="11"/>
        <v>#VALUE!</v>
      </c>
      <c r="AX248" s="19"/>
    </row>
    <row r="249" spans="1:50" s="123" customFormat="1" ht="72" hidden="1" x14ac:dyDescent="0.2">
      <c r="A249" s="52" t="s">
        <v>42</v>
      </c>
      <c r="B249" s="52" t="s">
        <v>277</v>
      </c>
      <c r="C249" s="52" t="s">
        <v>276</v>
      </c>
      <c r="D249" s="52" t="s">
        <v>11</v>
      </c>
      <c r="E249" s="52" t="s">
        <v>454</v>
      </c>
      <c r="F249" s="121" t="s">
        <v>1821</v>
      </c>
      <c r="G249" s="52" t="s">
        <v>556</v>
      </c>
      <c r="H249" s="71" t="s">
        <v>270</v>
      </c>
      <c r="I249" s="71" t="s">
        <v>274</v>
      </c>
      <c r="J249" s="122">
        <v>50000</v>
      </c>
      <c r="K249" s="78"/>
      <c r="L249" s="78"/>
      <c r="M249" s="249" t="s">
        <v>137</v>
      </c>
      <c r="N249" s="19"/>
      <c r="O249" s="19" t="s">
        <v>3700</v>
      </c>
      <c r="P249" s="375">
        <v>242260</v>
      </c>
      <c r="Q249" s="52" t="s">
        <v>2737</v>
      </c>
      <c r="R249" s="19" t="s">
        <v>1279</v>
      </c>
      <c r="S249" s="19" t="s">
        <v>72</v>
      </c>
      <c r="T249" s="19"/>
      <c r="U249" s="19"/>
      <c r="V249" s="19" t="s">
        <v>3701</v>
      </c>
      <c r="W249" s="17">
        <v>50000</v>
      </c>
      <c r="X249" s="18">
        <v>1</v>
      </c>
      <c r="Y249" s="142">
        <v>242268</v>
      </c>
      <c r="Z249" s="17">
        <v>50000</v>
      </c>
      <c r="AA249" s="19">
        <v>7014304170</v>
      </c>
      <c r="AB249" s="19"/>
      <c r="AC249" s="19"/>
      <c r="AD249" s="17">
        <f t="shared" si="9"/>
        <v>50000</v>
      </c>
      <c r="AE249" s="20" t="s">
        <v>3702</v>
      </c>
      <c r="AF249" s="54" t="s">
        <v>1274</v>
      </c>
      <c r="AG249" s="54" t="s">
        <v>3539</v>
      </c>
      <c r="AH249" s="54" t="s">
        <v>1571</v>
      </c>
      <c r="AI249" s="52" t="s">
        <v>2456</v>
      </c>
      <c r="AJ249" s="52"/>
      <c r="AK249" s="54" t="s">
        <v>1274</v>
      </c>
      <c r="AL249" s="52" t="s">
        <v>1569</v>
      </c>
      <c r="AM249" s="52" t="s">
        <v>3553</v>
      </c>
      <c r="AN249" s="122">
        <v>50000</v>
      </c>
      <c r="AO249" s="119"/>
      <c r="AP249" s="119">
        <f t="shared" si="8"/>
        <v>0</v>
      </c>
      <c r="AQ249" s="203">
        <v>242263</v>
      </c>
      <c r="AR249" s="203">
        <v>242263</v>
      </c>
      <c r="AS249" s="375">
        <v>242268</v>
      </c>
      <c r="AT249" s="375">
        <v>242268</v>
      </c>
      <c r="AU249" s="375">
        <v>242271</v>
      </c>
      <c r="AV249" s="17" t="str">
        <f t="shared" si="10"/>
        <v>หัวหน้าหน่วยงานเห็นชอบรายงานขอซื้อขอจ้าง</v>
      </c>
      <c r="AW249" s="141" t="e">
        <f t="shared" si="11"/>
        <v>#VALUE!</v>
      </c>
      <c r="AX249" s="19"/>
    </row>
    <row r="250" spans="1:50" s="123" customFormat="1" ht="90" hidden="1" x14ac:dyDescent="0.2">
      <c r="A250" s="52" t="s">
        <v>42</v>
      </c>
      <c r="B250" s="52" t="s">
        <v>277</v>
      </c>
      <c r="C250" s="52" t="s">
        <v>276</v>
      </c>
      <c r="D250" s="52" t="s">
        <v>21</v>
      </c>
      <c r="E250" s="52" t="s">
        <v>454</v>
      </c>
      <c r="F250" s="121" t="s">
        <v>1822</v>
      </c>
      <c r="G250" s="52" t="s">
        <v>557</v>
      </c>
      <c r="H250" s="71" t="s">
        <v>270</v>
      </c>
      <c r="I250" s="71" t="s">
        <v>271</v>
      </c>
      <c r="J250" s="122">
        <v>10200</v>
      </c>
      <c r="K250" s="78"/>
      <c r="L250" s="78"/>
      <c r="M250" s="249" t="s">
        <v>137</v>
      </c>
      <c r="N250" s="19"/>
      <c r="O250" s="19" t="s">
        <v>2730</v>
      </c>
      <c r="P250" s="375">
        <v>242227</v>
      </c>
      <c r="Q250" s="19" t="s">
        <v>1275</v>
      </c>
      <c r="R250" s="19" t="s">
        <v>12</v>
      </c>
      <c r="S250" s="19" t="s">
        <v>72</v>
      </c>
      <c r="T250" s="19" t="s">
        <v>2731</v>
      </c>
      <c r="U250" s="19" t="s">
        <v>2732</v>
      </c>
      <c r="V250" s="19" t="s">
        <v>2733</v>
      </c>
      <c r="W250" s="17">
        <v>10200</v>
      </c>
      <c r="X250" s="18">
        <v>1</v>
      </c>
      <c r="Y250" s="142">
        <v>242232</v>
      </c>
      <c r="Z250" s="17">
        <v>10200</v>
      </c>
      <c r="AA250" s="19">
        <v>7014130722</v>
      </c>
      <c r="AB250" s="142">
        <v>242228</v>
      </c>
      <c r="AC250" s="142">
        <v>242228</v>
      </c>
      <c r="AD250" s="17">
        <f t="shared" si="9"/>
        <v>10200</v>
      </c>
      <c r="AE250" s="20" t="s">
        <v>2729</v>
      </c>
      <c r="AF250" s="54" t="s">
        <v>2729</v>
      </c>
      <c r="AG250" s="54" t="s">
        <v>3544</v>
      </c>
      <c r="AH250" s="52" t="s">
        <v>2457</v>
      </c>
      <c r="AI250" s="52" t="s">
        <v>2457</v>
      </c>
      <c r="AJ250" s="52"/>
      <c r="AK250" s="54" t="s">
        <v>1276</v>
      </c>
      <c r="AL250" s="52" t="s">
        <v>1570</v>
      </c>
      <c r="AM250" s="52" t="s">
        <v>3552</v>
      </c>
      <c r="AN250" s="119"/>
      <c r="AO250" s="122">
        <v>10200</v>
      </c>
      <c r="AP250" s="119">
        <f t="shared" si="8"/>
        <v>0</v>
      </c>
      <c r="AQ250" s="203"/>
      <c r="AR250" s="203"/>
      <c r="AS250" s="375"/>
      <c r="AT250" s="375"/>
      <c r="AU250" s="47"/>
      <c r="AV250" s="17"/>
      <c r="AW250" s="141" t="e">
        <f t="shared" si="11"/>
        <v>#VALUE!</v>
      </c>
      <c r="AX250" s="19"/>
    </row>
    <row r="251" spans="1:50" s="123" customFormat="1" ht="90" hidden="1" x14ac:dyDescent="0.2">
      <c r="A251" s="52" t="s">
        <v>42</v>
      </c>
      <c r="B251" s="52" t="s">
        <v>277</v>
      </c>
      <c r="C251" s="52" t="s">
        <v>276</v>
      </c>
      <c r="D251" s="52" t="s">
        <v>21</v>
      </c>
      <c r="E251" s="52" t="s">
        <v>454</v>
      </c>
      <c r="F251" s="121" t="s">
        <v>1823</v>
      </c>
      <c r="G251" s="52" t="s">
        <v>558</v>
      </c>
      <c r="H251" s="71" t="s">
        <v>270</v>
      </c>
      <c r="I251" s="71" t="s">
        <v>274</v>
      </c>
      <c r="J251" s="122">
        <v>7000</v>
      </c>
      <c r="K251" s="78"/>
      <c r="L251" s="78"/>
      <c r="M251" s="249" t="s">
        <v>137</v>
      </c>
      <c r="N251" s="19"/>
      <c r="O251" s="19" t="s">
        <v>2734</v>
      </c>
      <c r="P251" s="375">
        <v>242222</v>
      </c>
      <c r="Q251" s="19" t="s">
        <v>1269</v>
      </c>
      <c r="R251" s="19" t="s">
        <v>12</v>
      </c>
      <c r="S251" s="19" t="s">
        <v>72</v>
      </c>
      <c r="T251" s="19"/>
      <c r="U251" s="19"/>
      <c r="V251" s="19" t="s">
        <v>2735</v>
      </c>
      <c r="W251" s="17">
        <v>7000</v>
      </c>
      <c r="X251" s="18">
        <v>1</v>
      </c>
      <c r="Y251" s="46" t="s">
        <v>2736</v>
      </c>
      <c r="Z251" s="17">
        <v>7000</v>
      </c>
      <c r="AA251" s="143">
        <v>7014116875</v>
      </c>
      <c r="AB251" s="142">
        <v>242227</v>
      </c>
      <c r="AC251" s="142">
        <v>242227</v>
      </c>
      <c r="AD251" s="17">
        <f t="shared" si="9"/>
        <v>7000</v>
      </c>
      <c r="AE251" s="20" t="s">
        <v>2729</v>
      </c>
      <c r="AF251" s="54" t="s">
        <v>2729</v>
      </c>
      <c r="AG251" s="54" t="s">
        <v>3544</v>
      </c>
      <c r="AH251" s="52" t="s">
        <v>2457</v>
      </c>
      <c r="AI251" s="52" t="s">
        <v>2457</v>
      </c>
      <c r="AJ251" s="52"/>
      <c r="AK251" s="54" t="s">
        <v>1270</v>
      </c>
      <c r="AL251" s="52" t="s">
        <v>1570</v>
      </c>
      <c r="AM251" s="52" t="s">
        <v>3552</v>
      </c>
      <c r="AN251" s="119"/>
      <c r="AO251" s="122">
        <v>7000</v>
      </c>
      <c r="AP251" s="119">
        <f t="shared" si="8"/>
        <v>0</v>
      </c>
      <c r="AQ251" s="203"/>
      <c r="AR251" s="203"/>
      <c r="AS251" s="375"/>
      <c r="AT251" s="375"/>
      <c r="AU251" s="47"/>
      <c r="AV251" s="17"/>
      <c r="AW251" s="141" t="e">
        <f>R251-AH251</f>
        <v>#VALUE!</v>
      </c>
      <c r="AX251" s="19"/>
    </row>
    <row r="252" spans="1:50" s="123" customFormat="1" ht="90" hidden="1" x14ac:dyDescent="0.2">
      <c r="A252" s="52" t="s">
        <v>42</v>
      </c>
      <c r="B252" s="52" t="s">
        <v>277</v>
      </c>
      <c r="C252" s="52" t="s">
        <v>276</v>
      </c>
      <c r="D252" s="52" t="s">
        <v>13</v>
      </c>
      <c r="E252" s="52" t="s">
        <v>454</v>
      </c>
      <c r="F252" s="121" t="s">
        <v>1824</v>
      </c>
      <c r="G252" s="52" t="s">
        <v>559</v>
      </c>
      <c r="H252" s="71" t="s">
        <v>270</v>
      </c>
      <c r="I252" s="71" t="s">
        <v>271</v>
      </c>
      <c r="J252" s="122">
        <v>1600000</v>
      </c>
      <c r="K252" s="249" t="s">
        <v>137</v>
      </c>
      <c r="L252" s="78"/>
      <c r="M252" s="78"/>
      <c r="N252" s="19"/>
      <c r="O252" s="28" t="s">
        <v>2558</v>
      </c>
      <c r="P252" s="375">
        <v>242256</v>
      </c>
      <c r="Q252" s="52" t="s">
        <v>2737</v>
      </c>
      <c r="R252" s="19" t="s">
        <v>1279</v>
      </c>
      <c r="S252" s="19" t="s">
        <v>72</v>
      </c>
      <c r="T252" s="19" t="s">
        <v>1193</v>
      </c>
      <c r="U252" s="19" t="s">
        <v>3703</v>
      </c>
      <c r="V252" s="19" t="s">
        <v>3704</v>
      </c>
      <c r="W252" s="17">
        <v>1599000</v>
      </c>
      <c r="X252" s="18">
        <v>1</v>
      </c>
      <c r="Y252" s="46" t="s">
        <v>3705</v>
      </c>
      <c r="Z252" s="17">
        <v>1599000</v>
      </c>
      <c r="AA252" s="19">
        <v>7014292536</v>
      </c>
      <c r="AB252" s="19"/>
      <c r="AC252" s="19"/>
      <c r="AD252" s="17">
        <f t="shared" si="9"/>
        <v>1599000</v>
      </c>
      <c r="AE252" s="20" t="s">
        <v>3706</v>
      </c>
      <c r="AF252" s="54" t="s">
        <v>2738</v>
      </c>
      <c r="AG252" s="54" t="s">
        <v>3540</v>
      </c>
      <c r="AH252" s="54" t="s">
        <v>3479</v>
      </c>
      <c r="AI252" s="52" t="s">
        <v>2456</v>
      </c>
      <c r="AJ252" s="52"/>
      <c r="AK252" s="54" t="s">
        <v>1277</v>
      </c>
      <c r="AL252" s="52" t="s">
        <v>1571</v>
      </c>
      <c r="AM252" s="52" t="s">
        <v>3553</v>
      </c>
      <c r="AN252" s="119">
        <v>1599000</v>
      </c>
      <c r="AO252" s="119"/>
      <c r="AP252" s="119">
        <f t="shared" si="8"/>
        <v>1000</v>
      </c>
      <c r="AQ252" s="203">
        <v>242256</v>
      </c>
      <c r="AR252" s="203">
        <v>242256</v>
      </c>
      <c r="AS252" s="375">
        <v>242286</v>
      </c>
      <c r="AT252" s="375">
        <v>242286</v>
      </c>
      <c r="AU252" s="375">
        <v>242290</v>
      </c>
      <c r="AV252" s="17" t="str">
        <f t="shared" si="10"/>
        <v>เสนอราคา/พิจารณาผล</v>
      </c>
      <c r="AW252" s="141" t="e">
        <f t="shared" ref="AW252:AW266" si="12">R252-AH252</f>
        <v>#VALUE!</v>
      </c>
      <c r="AX252" s="19"/>
    </row>
    <row r="253" spans="1:50" s="123" customFormat="1" ht="90" hidden="1" x14ac:dyDescent="0.2">
      <c r="A253" s="52" t="s">
        <v>42</v>
      </c>
      <c r="B253" s="52" t="s">
        <v>277</v>
      </c>
      <c r="C253" s="52" t="s">
        <v>276</v>
      </c>
      <c r="D253" s="52" t="s">
        <v>13</v>
      </c>
      <c r="E253" s="52" t="s">
        <v>454</v>
      </c>
      <c r="F253" s="121" t="s">
        <v>1825</v>
      </c>
      <c r="G253" s="52" t="s">
        <v>560</v>
      </c>
      <c r="H253" s="71" t="s">
        <v>269</v>
      </c>
      <c r="I253" s="71" t="s">
        <v>281</v>
      </c>
      <c r="J253" s="122">
        <v>43600</v>
      </c>
      <c r="K253" s="255"/>
      <c r="L253" s="78"/>
      <c r="M253" s="249" t="s">
        <v>137</v>
      </c>
      <c r="N253" s="19"/>
      <c r="O253" s="19" t="s">
        <v>2739</v>
      </c>
      <c r="P253" s="375">
        <v>242227</v>
      </c>
      <c r="Q253" s="52" t="s">
        <v>1278</v>
      </c>
      <c r="R253" s="19" t="s">
        <v>1279</v>
      </c>
      <c r="S253" s="19" t="s">
        <v>72</v>
      </c>
      <c r="T253" s="19"/>
      <c r="U253" s="19"/>
      <c r="V253" s="19" t="s">
        <v>2740</v>
      </c>
      <c r="W253" s="17">
        <v>43600</v>
      </c>
      <c r="X253" s="18">
        <v>1</v>
      </c>
      <c r="Y253" s="142">
        <v>242232</v>
      </c>
      <c r="Z253" s="17">
        <v>43600</v>
      </c>
      <c r="AA253" s="19">
        <v>7014145441</v>
      </c>
      <c r="AB253" s="142">
        <v>242232</v>
      </c>
      <c r="AC253" s="142">
        <v>242232</v>
      </c>
      <c r="AD253" s="17">
        <f t="shared" si="9"/>
        <v>43600</v>
      </c>
      <c r="AE253" s="20" t="s">
        <v>2729</v>
      </c>
      <c r="AF253" s="54" t="s">
        <v>2729</v>
      </c>
      <c r="AG253" s="54" t="s">
        <v>3544</v>
      </c>
      <c r="AH253" s="52" t="s">
        <v>2457</v>
      </c>
      <c r="AI253" s="52" t="s">
        <v>2457</v>
      </c>
      <c r="AJ253" s="52"/>
      <c r="AK253" s="54" t="s">
        <v>1280</v>
      </c>
      <c r="AL253" s="52" t="s">
        <v>1570</v>
      </c>
      <c r="AM253" s="52" t="s">
        <v>3552</v>
      </c>
      <c r="AN253" s="119"/>
      <c r="AO253" s="122">
        <v>43600</v>
      </c>
      <c r="AP253" s="119">
        <f t="shared" si="8"/>
        <v>0</v>
      </c>
      <c r="AQ253" s="203"/>
      <c r="AR253" s="203"/>
      <c r="AS253" s="375"/>
      <c r="AT253" s="375"/>
      <c r="AU253" s="375"/>
      <c r="AV253" s="17"/>
      <c r="AW253" s="141" t="e">
        <f t="shared" si="12"/>
        <v>#VALUE!</v>
      </c>
      <c r="AX253" s="19"/>
    </row>
    <row r="254" spans="1:50" s="123" customFormat="1" ht="72" hidden="1" x14ac:dyDescent="0.2">
      <c r="A254" s="52" t="s">
        <v>42</v>
      </c>
      <c r="B254" s="52" t="s">
        <v>277</v>
      </c>
      <c r="C254" s="52" t="s">
        <v>276</v>
      </c>
      <c r="D254" s="52" t="s">
        <v>13</v>
      </c>
      <c r="E254" s="52" t="s">
        <v>454</v>
      </c>
      <c r="F254" s="121" t="s">
        <v>1826</v>
      </c>
      <c r="G254" s="52" t="s">
        <v>561</v>
      </c>
      <c r="H254" s="71" t="s">
        <v>269</v>
      </c>
      <c r="I254" s="71" t="s">
        <v>421</v>
      </c>
      <c r="J254" s="122">
        <v>100000</v>
      </c>
      <c r="K254" s="249" t="s">
        <v>137</v>
      </c>
      <c r="L254" s="78"/>
      <c r="M254" s="78"/>
      <c r="N254" s="311"/>
      <c r="O254" s="28" t="s">
        <v>2558</v>
      </c>
      <c r="P254" s="375">
        <v>242256</v>
      </c>
      <c r="Q254" s="52" t="s">
        <v>2737</v>
      </c>
      <c r="R254" s="19" t="s">
        <v>1279</v>
      </c>
      <c r="S254" s="19" t="s">
        <v>72</v>
      </c>
      <c r="T254" s="311" t="s">
        <v>3707</v>
      </c>
      <c r="U254" s="311" t="s">
        <v>3708</v>
      </c>
      <c r="V254" s="19" t="s">
        <v>3709</v>
      </c>
      <c r="W254" s="336">
        <v>97500</v>
      </c>
      <c r="X254" s="332">
        <v>1</v>
      </c>
      <c r="Y254" s="46" t="s">
        <v>3705</v>
      </c>
      <c r="Z254" s="336">
        <v>97500</v>
      </c>
      <c r="AA254" s="19">
        <v>7014292536</v>
      </c>
      <c r="AB254" s="311"/>
      <c r="AC254" s="311"/>
      <c r="AD254" s="17">
        <f t="shared" si="9"/>
        <v>97500</v>
      </c>
      <c r="AE254" s="20" t="s">
        <v>3706</v>
      </c>
      <c r="AF254" s="54" t="s">
        <v>2738</v>
      </c>
      <c r="AG254" s="54" t="s">
        <v>3540</v>
      </c>
      <c r="AH254" s="54" t="s">
        <v>3479</v>
      </c>
      <c r="AI254" s="52" t="s">
        <v>2456</v>
      </c>
      <c r="AJ254" s="52"/>
      <c r="AK254" s="54" t="s">
        <v>1277</v>
      </c>
      <c r="AL254" s="52" t="s">
        <v>1571</v>
      </c>
      <c r="AM254" s="52" t="s">
        <v>3553</v>
      </c>
      <c r="AN254" s="119">
        <v>97500</v>
      </c>
      <c r="AO254" s="119"/>
      <c r="AP254" s="119">
        <f t="shared" si="8"/>
        <v>2500</v>
      </c>
      <c r="AQ254" s="203">
        <v>242256</v>
      </c>
      <c r="AR254" s="203">
        <v>242256</v>
      </c>
      <c r="AS254" s="375">
        <v>242286</v>
      </c>
      <c r="AT254" s="375">
        <v>242286</v>
      </c>
      <c r="AU254" s="375">
        <v>242290</v>
      </c>
      <c r="AV254" s="17" t="str">
        <f t="shared" si="10"/>
        <v>เสนอราคา/พิจารณาผล</v>
      </c>
      <c r="AW254" s="141" t="e">
        <f t="shared" si="12"/>
        <v>#VALUE!</v>
      </c>
      <c r="AX254" s="311"/>
    </row>
    <row r="255" spans="1:50" s="123" customFormat="1" ht="72" hidden="1" x14ac:dyDescent="0.2">
      <c r="A255" s="52" t="s">
        <v>42</v>
      </c>
      <c r="B255" s="52" t="s">
        <v>277</v>
      </c>
      <c r="C255" s="52" t="s">
        <v>276</v>
      </c>
      <c r="D255" s="52" t="s">
        <v>13</v>
      </c>
      <c r="E255" s="52" t="s">
        <v>454</v>
      </c>
      <c r="F255" s="121" t="s">
        <v>1827</v>
      </c>
      <c r="G255" s="52" t="s">
        <v>562</v>
      </c>
      <c r="H255" s="71" t="s">
        <v>319</v>
      </c>
      <c r="I255" s="71" t="s">
        <v>274</v>
      </c>
      <c r="J255" s="122">
        <v>180000</v>
      </c>
      <c r="K255" s="249" t="s">
        <v>137</v>
      </c>
      <c r="L255" s="78"/>
      <c r="M255" s="78"/>
      <c r="N255" s="311"/>
      <c r="O255" s="28" t="s">
        <v>2558</v>
      </c>
      <c r="P255" s="375">
        <v>242256</v>
      </c>
      <c r="Q255" s="52" t="s">
        <v>2737</v>
      </c>
      <c r="R255" s="19" t="s">
        <v>1279</v>
      </c>
      <c r="S255" s="19" t="s">
        <v>72</v>
      </c>
      <c r="T255" s="311" t="s">
        <v>3710</v>
      </c>
      <c r="U255" s="311" t="s">
        <v>3711</v>
      </c>
      <c r="V255" s="19" t="s">
        <v>3709</v>
      </c>
      <c r="W255" s="336">
        <v>178000</v>
      </c>
      <c r="X255" s="332">
        <v>1</v>
      </c>
      <c r="Y255" s="46" t="s">
        <v>3705</v>
      </c>
      <c r="Z255" s="336">
        <v>178000</v>
      </c>
      <c r="AA255" s="19">
        <v>7014292536</v>
      </c>
      <c r="AB255" s="311"/>
      <c r="AC255" s="311"/>
      <c r="AD255" s="17">
        <f t="shared" si="9"/>
        <v>178000</v>
      </c>
      <c r="AE255" s="20" t="s">
        <v>3706</v>
      </c>
      <c r="AF255" s="54" t="s">
        <v>2738</v>
      </c>
      <c r="AG255" s="54" t="s">
        <v>3540</v>
      </c>
      <c r="AH255" s="54" t="s">
        <v>3479</v>
      </c>
      <c r="AI255" s="52" t="s">
        <v>2456</v>
      </c>
      <c r="AJ255" s="52"/>
      <c r="AK255" s="54" t="s">
        <v>1277</v>
      </c>
      <c r="AL255" s="52" t="s">
        <v>1571</v>
      </c>
      <c r="AM255" s="52" t="s">
        <v>3553</v>
      </c>
      <c r="AN255" s="119">
        <v>178000</v>
      </c>
      <c r="AO255" s="119"/>
      <c r="AP255" s="119">
        <f t="shared" si="8"/>
        <v>2000</v>
      </c>
      <c r="AQ255" s="203">
        <v>242256</v>
      </c>
      <c r="AR255" s="203">
        <v>242256</v>
      </c>
      <c r="AS255" s="375">
        <v>242286</v>
      </c>
      <c r="AT255" s="375">
        <v>242286</v>
      </c>
      <c r="AU255" s="375">
        <v>242290</v>
      </c>
      <c r="AV255" s="17" t="str">
        <f t="shared" si="10"/>
        <v>เสนอราคา/พิจารณาผล</v>
      </c>
      <c r="AW255" s="141" t="e">
        <f t="shared" si="12"/>
        <v>#VALUE!</v>
      </c>
      <c r="AX255" s="311"/>
    </row>
    <row r="256" spans="1:50" s="123" customFormat="1" ht="72" hidden="1" x14ac:dyDescent="0.2">
      <c r="A256" s="52" t="s">
        <v>42</v>
      </c>
      <c r="B256" s="52" t="s">
        <v>277</v>
      </c>
      <c r="C256" s="52" t="s">
        <v>276</v>
      </c>
      <c r="D256" s="52" t="s">
        <v>18</v>
      </c>
      <c r="E256" s="52" t="s">
        <v>454</v>
      </c>
      <c r="F256" s="121" t="s">
        <v>1828</v>
      </c>
      <c r="G256" s="52" t="s">
        <v>563</v>
      </c>
      <c r="H256" s="71" t="s">
        <v>272</v>
      </c>
      <c r="I256" s="71" t="s">
        <v>274</v>
      </c>
      <c r="J256" s="122">
        <v>225000</v>
      </c>
      <c r="K256" s="249" t="s">
        <v>137</v>
      </c>
      <c r="L256" s="78"/>
      <c r="M256" s="78"/>
      <c r="N256" s="19"/>
      <c r="O256" s="28" t="s">
        <v>2652</v>
      </c>
      <c r="P256" s="47">
        <v>242239</v>
      </c>
      <c r="Q256" s="19" t="s">
        <v>2737</v>
      </c>
      <c r="R256" s="19" t="s">
        <v>1279</v>
      </c>
      <c r="S256" s="19" t="s">
        <v>72</v>
      </c>
      <c r="T256" s="376" t="s">
        <v>2741</v>
      </c>
      <c r="U256" s="18" t="s">
        <v>2742</v>
      </c>
      <c r="V256" s="19" t="s">
        <v>2743</v>
      </c>
      <c r="W256" s="17">
        <v>223500</v>
      </c>
      <c r="X256" s="18">
        <v>1</v>
      </c>
      <c r="Y256" s="142">
        <v>242299</v>
      </c>
      <c r="Z256" s="17">
        <v>223500</v>
      </c>
      <c r="AA256" s="19">
        <v>7014184945</v>
      </c>
      <c r="AB256" s="142">
        <v>242249</v>
      </c>
      <c r="AC256" s="142">
        <v>242249</v>
      </c>
      <c r="AD256" s="17">
        <f t="shared" si="9"/>
        <v>223500</v>
      </c>
      <c r="AE256" s="20" t="s">
        <v>3699</v>
      </c>
      <c r="AF256" s="54" t="s">
        <v>2744</v>
      </c>
      <c r="AG256" s="54" t="s">
        <v>3544</v>
      </c>
      <c r="AH256" s="54" t="s">
        <v>3472</v>
      </c>
      <c r="AI256" s="54" t="s">
        <v>2457</v>
      </c>
      <c r="AJ256" s="54"/>
      <c r="AK256" s="54" t="s">
        <v>1277</v>
      </c>
      <c r="AL256" s="52" t="s">
        <v>1571</v>
      </c>
      <c r="AM256" s="52" t="s">
        <v>3553</v>
      </c>
      <c r="AN256" s="119"/>
      <c r="AO256" s="119">
        <v>223500</v>
      </c>
      <c r="AP256" s="119">
        <f t="shared" si="8"/>
        <v>1500</v>
      </c>
      <c r="AQ256" s="203"/>
      <c r="AR256" s="203"/>
      <c r="AS256" s="375"/>
      <c r="AT256" s="375"/>
      <c r="AU256" s="375">
        <v>242262</v>
      </c>
      <c r="AV256" s="17" t="str">
        <f t="shared" si="10"/>
        <v>เสนอราคา/พิจารณาผล</v>
      </c>
      <c r="AW256" s="141" t="e">
        <f t="shared" si="12"/>
        <v>#VALUE!</v>
      </c>
      <c r="AX256" s="19"/>
    </row>
    <row r="257" spans="1:50" s="123" customFormat="1" ht="72" hidden="1" x14ac:dyDescent="0.2">
      <c r="A257" s="52" t="s">
        <v>42</v>
      </c>
      <c r="B257" s="52" t="s">
        <v>277</v>
      </c>
      <c r="C257" s="52" t="s">
        <v>276</v>
      </c>
      <c r="D257" s="52" t="s">
        <v>18</v>
      </c>
      <c r="E257" s="52" t="s">
        <v>454</v>
      </c>
      <c r="F257" s="121" t="s">
        <v>1829</v>
      </c>
      <c r="G257" s="52" t="s">
        <v>564</v>
      </c>
      <c r="H257" s="71" t="s">
        <v>270</v>
      </c>
      <c r="I257" s="71" t="s">
        <v>268</v>
      </c>
      <c r="J257" s="122">
        <v>40000</v>
      </c>
      <c r="K257" s="249" t="s">
        <v>137</v>
      </c>
      <c r="L257" s="78"/>
      <c r="M257" s="78"/>
      <c r="N257" s="19"/>
      <c r="O257" s="28" t="s">
        <v>2652</v>
      </c>
      <c r="P257" s="47">
        <v>242239</v>
      </c>
      <c r="Q257" s="19" t="s">
        <v>2737</v>
      </c>
      <c r="R257" s="19" t="s">
        <v>1279</v>
      </c>
      <c r="S257" s="19" t="s">
        <v>72</v>
      </c>
      <c r="T257" s="377" t="s">
        <v>2745</v>
      </c>
      <c r="U257" s="18" t="s">
        <v>2746</v>
      </c>
      <c r="V257" s="19" t="s">
        <v>2743</v>
      </c>
      <c r="W257" s="17">
        <v>39500</v>
      </c>
      <c r="X257" s="18">
        <v>1</v>
      </c>
      <c r="Y257" s="142">
        <v>242299</v>
      </c>
      <c r="Z257" s="17">
        <v>39500</v>
      </c>
      <c r="AA257" s="19">
        <v>7014184945</v>
      </c>
      <c r="AB257" s="142">
        <v>242249</v>
      </c>
      <c r="AC257" s="142">
        <v>242249</v>
      </c>
      <c r="AD257" s="17">
        <f t="shared" si="9"/>
        <v>39500</v>
      </c>
      <c r="AE257" s="20" t="s">
        <v>3699</v>
      </c>
      <c r="AF257" s="54" t="s">
        <v>2744</v>
      </c>
      <c r="AG257" s="54" t="s">
        <v>3544</v>
      </c>
      <c r="AH257" s="54" t="s">
        <v>3472</v>
      </c>
      <c r="AI257" s="54" t="s">
        <v>2457</v>
      </c>
      <c r="AJ257" s="54"/>
      <c r="AK257" s="54" t="s">
        <v>1277</v>
      </c>
      <c r="AL257" s="52" t="s">
        <v>1571</v>
      </c>
      <c r="AM257" s="52" t="s">
        <v>3553</v>
      </c>
      <c r="AN257" s="119"/>
      <c r="AO257" s="119">
        <v>39500</v>
      </c>
      <c r="AP257" s="119">
        <f t="shared" si="8"/>
        <v>500</v>
      </c>
      <c r="AQ257" s="203"/>
      <c r="AR257" s="203"/>
      <c r="AS257" s="375"/>
      <c r="AT257" s="375"/>
      <c r="AU257" s="375">
        <v>242262</v>
      </c>
      <c r="AV257" s="17" t="str">
        <f t="shared" si="10"/>
        <v>เสนอราคา/พิจารณาผล</v>
      </c>
      <c r="AW257" s="141" t="e">
        <f t="shared" si="12"/>
        <v>#VALUE!</v>
      </c>
      <c r="AX257" s="19"/>
    </row>
    <row r="258" spans="1:50" s="123" customFormat="1" ht="72" hidden="1" x14ac:dyDescent="0.2">
      <c r="A258" s="52" t="s">
        <v>42</v>
      </c>
      <c r="B258" s="52" t="s">
        <v>277</v>
      </c>
      <c r="C258" s="52" t="s">
        <v>276</v>
      </c>
      <c r="D258" s="52" t="s">
        <v>18</v>
      </c>
      <c r="E258" s="52" t="s">
        <v>454</v>
      </c>
      <c r="F258" s="121" t="s">
        <v>1830</v>
      </c>
      <c r="G258" s="52" t="s">
        <v>565</v>
      </c>
      <c r="H258" s="71" t="s">
        <v>270</v>
      </c>
      <c r="I258" s="71" t="s">
        <v>268</v>
      </c>
      <c r="J258" s="122">
        <v>35000</v>
      </c>
      <c r="K258" s="249" t="s">
        <v>137</v>
      </c>
      <c r="L258" s="78"/>
      <c r="M258" s="78"/>
      <c r="N258" s="19"/>
      <c r="O258" s="28" t="s">
        <v>2652</v>
      </c>
      <c r="P258" s="47">
        <v>242239</v>
      </c>
      <c r="Q258" s="19" t="s">
        <v>2737</v>
      </c>
      <c r="R258" s="19" t="s">
        <v>1279</v>
      </c>
      <c r="S258" s="19" t="s">
        <v>72</v>
      </c>
      <c r="T258" s="18" t="s">
        <v>2747</v>
      </c>
      <c r="U258" s="18" t="s">
        <v>2748</v>
      </c>
      <c r="V258" s="19" t="s">
        <v>2743</v>
      </c>
      <c r="W258" s="17">
        <v>35000</v>
      </c>
      <c r="X258" s="18">
        <v>1</v>
      </c>
      <c r="Y258" s="142">
        <v>242299</v>
      </c>
      <c r="Z258" s="17">
        <v>35000</v>
      </c>
      <c r="AA258" s="19">
        <v>7014184945</v>
      </c>
      <c r="AB258" s="142">
        <v>242249</v>
      </c>
      <c r="AC258" s="142">
        <v>242249</v>
      </c>
      <c r="AD258" s="17">
        <f t="shared" si="9"/>
        <v>35000</v>
      </c>
      <c r="AE258" s="20" t="s">
        <v>3699</v>
      </c>
      <c r="AF258" s="54" t="s">
        <v>2744</v>
      </c>
      <c r="AG258" s="54" t="s">
        <v>3544</v>
      </c>
      <c r="AH258" s="54" t="s">
        <v>3472</v>
      </c>
      <c r="AI258" s="54" t="s">
        <v>2457</v>
      </c>
      <c r="AJ258" s="54"/>
      <c r="AK258" s="54" t="s">
        <v>1277</v>
      </c>
      <c r="AL258" s="52" t="s">
        <v>1571</v>
      </c>
      <c r="AM258" s="52" t="s">
        <v>3553</v>
      </c>
      <c r="AN258" s="122"/>
      <c r="AO258" s="122">
        <v>35000</v>
      </c>
      <c r="AP258" s="119">
        <f t="shared" si="8"/>
        <v>0</v>
      </c>
      <c r="AQ258" s="203"/>
      <c r="AR258" s="203"/>
      <c r="AS258" s="375"/>
      <c r="AT258" s="375"/>
      <c r="AU258" s="375">
        <v>242262</v>
      </c>
      <c r="AV258" s="17" t="str">
        <f t="shared" si="10"/>
        <v>เสนอราคา/พิจารณาผล</v>
      </c>
      <c r="AW258" s="141" t="e">
        <f t="shared" si="12"/>
        <v>#VALUE!</v>
      </c>
      <c r="AX258" s="19"/>
    </row>
    <row r="259" spans="1:50" s="123" customFormat="1" ht="72" hidden="1" x14ac:dyDescent="0.2">
      <c r="A259" s="52" t="s">
        <v>42</v>
      </c>
      <c r="B259" s="52" t="s">
        <v>277</v>
      </c>
      <c r="C259" s="52" t="s">
        <v>276</v>
      </c>
      <c r="D259" s="52" t="s">
        <v>18</v>
      </c>
      <c r="E259" s="52" t="s">
        <v>454</v>
      </c>
      <c r="F259" s="121" t="s">
        <v>1831</v>
      </c>
      <c r="G259" s="52" t="s">
        <v>566</v>
      </c>
      <c r="H259" s="71" t="s">
        <v>269</v>
      </c>
      <c r="I259" s="71" t="s">
        <v>271</v>
      </c>
      <c r="J259" s="122">
        <v>100000</v>
      </c>
      <c r="K259" s="249" t="s">
        <v>137</v>
      </c>
      <c r="L259" s="78"/>
      <c r="M259" s="78"/>
      <c r="N259" s="19"/>
      <c r="O259" s="28" t="s">
        <v>2652</v>
      </c>
      <c r="P259" s="47">
        <v>242239</v>
      </c>
      <c r="Q259" s="19" t="s">
        <v>2737</v>
      </c>
      <c r="R259" s="19" t="s">
        <v>1279</v>
      </c>
      <c r="S259" s="19" t="s">
        <v>72</v>
      </c>
      <c r="T259" s="19" t="s">
        <v>2749</v>
      </c>
      <c r="U259" s="19" t="s">
        <v>2750</v>
      </c>
      <c r="V259" s="19" t="s">
        <v>2743</v>
      </c>
      <c r="W259" s="17">
        <v>100000</v>
      </c>
      <c r="X259" s="18">
        <v>1</v>
      </c>
      <c r="Y259" s="142">
        <v>242299</v>
      </c>
      <c r="Z259" s="17">
        <v>100000</v>
      </c>
      <c r="AA259" s="19">
        <v>7014184945</v>
      </c>
      <c r="AB259" s="142">
        <v>242249</v>
      </c>
      <c r="AC259" s="142">
        <v>242249</v>
      </c>
      <c r="AD259" s="17">
        <f t="shared" si="9"/>
        <v>100000</v>
      </c>
      <c r="AE259" s="20" t="s">
        <v>3699</v>
      </c>
      <c r="AF259" s="54" t="s">
        <v>2744</v>
      </c>
      <c r="AG259" s="54" t="s">
        <v>3544</v>
      </c>
      <c r="AH259" s="54" t="s">
        <v>3472</v>
      </c>
      <c r="AI259" s="54" t="s">
        <v>2457</v>
      </c>
      <c r="AJ259" s="54"/>
      <c r="AK259" s="54" t="s">
        <v>1277</v>
      </c>
      <c r="AL259" s="52" t="s">
        <v>1571</v>
      </c>
      <c r="AM259" s="52" t="s">
        <v>3553</v>
      </c>
      <c r="AN259" s="122"/>
      <c r="AO259" s="122">
        <v>100000</v>
      </c>
      <c r="AP259" s="119">
        <f t="shared" ref="AP259:AP322" si="13">J259-AN259-AO259</f>
        <v>0</v>
      </c>
      <c r="AQ259" s="203"/>
      <c r="AR259" s="203"/>
      <c r="AS259" s="375"/>
      <c r="AT259" s="375"/>
      <c r="AU259" s="375">
        <v>242262</v>
      </c>
      <c r="AV259" s="17" t="str">
        <f t="shared" si="10"/>
        <v>เสนอราคา/พิจารณาผล</v>
      </c>
      <c r="AW259" s="141" t="e">
        <f t="shared" si="12"/>
        <v>#VALUE!</v>
      </c>
      <c r="AX259" s="19"/>
    </row>
    <row r="260" spans="1:50" s="123" customFormat="1" ht="72" hidden="1" x14ac:dyDescent="0.2">
      <c r="A260" s="52" t="s">
        <v>42</v>
      </c>
      <c r="B260" s="52" t="s">
        <v>277</v>
      </c>
      <c r="C260" s="52" t="s">
        <v>276</v>
      </c>
      <c r="D260" s="52" t="s">
        <v>18</v>
      </c>
      <c r="E260" s="52" t="s">
        <v>454</v>
      </c>
      <c r="F260" s="121" t="s">
        <v>1832</v>
      </c>
      <c r="G260" s="52" t="s">
        <v>567</v>
      </c>
      <c r="H260" s="71" t="s">
        <v>269</v>
      </c>
      <c r="I260" s="71" t="s">
        <v>275</v>
      </c>
      <c r="J260" s="122">
        <v>250000</v>
      </c>
      <c r="K260" s="249" t="s">
        <v>137</v>
      </c>
      <c r="L260" s="78"/>
      <c r="M260" s="78"/>
      <c r="N260" s="19"/>
      <c r="O260" s="28" t="s">
        <v>2652</v>
      </c>
      <c r="P260" s="47">
        <v>242239</v>
      </c>
      <c r="Q260" s="19" t="s">
        <v>2737</v>
      </c>
      <c r="R260" s="19" t="s">
        <v>1279</v>
      </c>
      <c r="S260" s="19" t="s">
        <v>72</v>
      </c>
      <c r="T260" s="19" t="s">
        <v>2751</v>
      </c>
      <c r="U260" s="19" t="s">
        <v>2752</v>
      </c>
      <c r="V260" s="19" t="s">
        <v>2743</v>
      </c>
      <c r="W260" s="17">
        <v>250000</v>
      </c>
      <c r="X260" s="18">
        <v>1</v>
      </c>
      <c r="Y260" s="142">
        <v>242299</v>
      </c>
      <c r="Z260" s="17">
        <v>250000</v>
      </c>
      <c r="AA260" s="19">
        <v>7014184945</v>
      </c>
      <c r="AB260" s="142">
        <v>242249</v>
      </c>
      <c r="AC260" s="142">
        <v>242249</v>
      </c>
      <c r="AD260" s="17">
        <f t="shared" si="9"/>
        <v>250000</v>
      </c>
      <c r="AE260" s="20" t="s">
        <v>3699</v>
      </c>
      <c r="AF260" s="54" t="s">
        <v>2744</v>
      </c>
      <c r="AG260" s="54" t="s">
        <v>3544</v>
      </c>
      <c r="AH260" s="54" t="s">
        <v>3472</v>
      </c>
      <c r="AI260" s="54" t="s">
        <v>2457</v>
      </c>
      <c r="AJ260" s="54"/>
      <c r="AK260" s="54" t="s">
        <v>1277</v>
      </c>
      <c r="AL260" s="52" t="s">
        <v>1571</v>
      </c>
      <c r="AM260" s="52" t="s">
        <v>3553</v>
      </c>
      <c r="AN260" s="122"/>
      <c r="AO260" s="122">
        <v>250000</v>
      </c>
      <c r="AP260" s="119">
        <f t="shared" si="13"/>
        <v>0</v>
      </c>
      <c r="AQ260" s="203"/>
      <c r="AR260" s="203"/>
      <c r="AS260" s="375"/>
      <c r="AT260" s="375"/>
      <c r="AU260" s="375">
        <v>242262</v>
      </c>
      <c r="AV260" s="17" t="str">
        <f t="shared" si="10"/>
        <v>เสนอราคา/พิจารณาผล</v>
      </c>
      <c r="AW260" s="141" t="e">
        <f t="shared" si="12"/>
        <v>#VALUE!</v>
      </c>
      <c r="AX260" s="19"/>
    </row>
    <row r="261" spans="1:50" s="123" customFormat="1" ht="72" hidden="1" x14ac:dyDescent="0.2">
      <c r="A261" s="52" t="s">
        <v>42</v>
      </c>
      <c r="B261" s="52" t="s">
        <v>277</v>
      </c>
      <c r="C261" s="52" t="s">
        <v>276</v>
      </c>
      <c r="D261" s="52" t="s">
        <v>18</v>
      </c>
      <c r="E261" s="52" t="s">
        <v>454</v>
      </c>
      <c r="F261" s="121" t="s">
        <v>1833</v>
      </c>
      <c r="G261" s="52" t="s">
        <v>568</v>
      </c>
      <c r="H261" s="71" t="s">
        <v>270</v>
      </c>
      <c r="I261" s="71" t="s">
        <v>268</v>
      </c>
      <c r="J261" s="122">
        <v>60000</v>
      </c>
      <c r="K261" s="249" t="s">
        <v>137</v>
      </c>
      <c r="L261" s="78"/>
      <c r="M261" s="78"/>
      <c r="N261" s="19"/>
      <c r="O261" s="28" t="s">
        <v>2652</v>
      </c>
      <c r="P261" s="47">
        <v>242239</v>
      </c>
      <c r="Q261" s="19" t="s">
        <v>2737</v>
      </c>
      <c r="R261" s="19" t="s">
        <v>1279</v>
      </c>
      <c r="S261" s="19" t="s">
        <v>72</v>
      </c>
      <c r="T261" s="19" t="s">
        <v>2749</v>
      </c>
      <c r="U261" s="19" t="s">
        <v>2753</v>
      </c>
      <c r="V261" s="19" t="s">
        <v>2743</v>
      </c>
      <c r="W261" s="17">
        <v>60000</v>
      </c>
      <c r="X261" s="18">
        <v>1</v>
      </c>
      <c r="Y261" s="142">
        <v>242299</v>
      </c>
      <c r="Z261" s="17">
        <v>60000</v>
      </c>
      <c r="AA261" s="19">
        <v>7014184945</v>
      </c>
      <c r="AB261" s="142">
        <v>242249</v>
      </c>
      <c r="AC261" s="142">
        <v>242249</v>
      </c>
      <c r="AD261" s="17">
        <f t="shared" si="9"/>
        <v>60000</v>
      </c>
      <c r="AE261" s="20" t="s">
        <v>3699</v>
      </c>
      <c r="AF261" s="54" t="s">
        <v>2744</v>
      </c>
      <c r="AG261" s="54" t="s">
        <v>3544</v>
      </c>
      <c r="AH261" s="54" t="s">
        <v>3472</v>
      </c>
      <c r="AI261" s="54" t="s">
        <v>2457</v>
      </c>
      <c r="AJ261" s="54"/>
      <c r="AK261" s="54" t="s">
        <v>1277</v>
      </c>
      <c r="AL261" s="52" t="s">
        <v>1571</v>
      </c>
      <c r="AM261" s="52" t="s">
        <v>3553</v>
      </c>
      <c r="AN261" s="122"/>
      <c r="AO261" s="122">
        <v>60000</v>
      </c>
      <c r="AP261" s="119">
        <f t="shared" si="13"/>
        <v>0</v>
      </c>
      <c r="AQ261" s="203"/>
      <c r="AR261" s="203"/>
      <c r="AS261" s="375"/>
      <c r="AT261" s="375"/>
      <c r="AU261" s="375">
        <v>242262</v>
      </c>
      <c r="AV261" s="17" t="str">
        <f t="shared" si="10"/>
        <v>เสนอราคา/พิจารณาผล</v>
      </c>
      <c r="AW261" s="141" t="e">
        <f t="shared" si="12"/>
        <v>#VALUE!</v>
      </c>
      <c r="AX261" s="19"/>
    </row>
    <row r="262" spans="1:50" s="123" customFormat="1" ht="72" hidden="1" x14ac:dyDescent="0.2">
      <c r="A262" s="52" t="s">
        <v>42</v>
      </c>
      <c r="B262" s="52" t="s">
        <v>277</v>
      </c>
      <c r="C262" s="52" t="s">
        <v>276</v>
      </c>
      <c r="D262" s="52" t="s">
        <v>18</v>
      </c>
      <c r="E262" s="52" t="s">
        <v>454</v>
      </c>
      <c r="F262" s="121" t="s">
        <v>1834</v>
      </c>
      <c r="G262" s="52" t="s">
        <v>569</v>
      </c>
      <c r="H262" s="71" t="s">
        <v>269</v>
      </c>
      <c r="I262" s="71" t="s">
        <v>268</v>
      </c>
      <c r="J262" s="122">
        <v>240000</v>
      </c>
      <c r="K262" s="249" t="s">
        <v>137</v>
      </c>
      <c r="L262" s="78"/>
      <c r="M262" s="78"/>
      <c r="N262" s="19"/>
      <c r="O262" s="28" t="s">
        <v>2652</v>
      </c>
      <c r="P262" s="47">
        <v>242239</v>
      </c>
      <c r="Q262" s="19" t="s">
        <v>2737</v>
      </c>
      <c r="R262" s="19" t="s">
        <v>1279</v>
      </c>
      <c r="S262" s="19" t="s">
        <v>72</v>
      </c>
      <c r="T262" s="19" t="s">
        <v>2749</v>
      </c>
      <c r="U262" s="19" t="s">
        <v>2754</v>
      </c>
      <c r="V262" s="19" t="s">
        <v>2743</v>
      </c>
      <c r="W262" s="17">
        <v>239000</v>
      </c>
      <c r="X262" s="18">
        <v>1</v>
      </c>
      <c r="Y262" s="142">
        <v>242299</v>
      </c>
      <c r="Z262" s="17">
        <v>239000</v>
      </c>
      <c r="AA262" s="19">
        <v>7014184945</v>
      </c>
      <c r="AB262" s="142">
        <v>242249</v>
      </c>
      <c r="AC262" s="142">
        <v>242249</v>
      </c>
      <c r="AD262" s="17">
        <f t="shared" si="9"/>
        <v>239000</v>
      </c>
      <c r="AE262" s="20" t="s">
        <v>3699</v>
      </c>
      <c r="AF262" s="54" t="s">
        <v>2744</v>
      </c>
      <c r="AG262" s="54" t="s">
        <v>3544</v>
      </c>
      <c r="AH262" s="54" t="s">
        <v>3472</v>
      </c>
      <c r="AI262" s="54" t="s">
        <v>2457</v>
      </c>
      <c r="AJ262" s="54"/>
      <c r="AK262" s="54" t="s">
        <v>1277</v>
      </c>
      <c r="AL262" s="52" t="s">
        <v>1571</v>
      </c>
      <c r="AM262" s="52" t="s">
        <v>3553</v>
      </c>
      <c r="AN262" s="119"/>
      <c r="AO262" s="119">
        <v>239000</v>
      </c>
      <c r="AP262" s="119">
        <f t="shared" si="13"/>
        <v>1000</v>
      </c>
      <c r="AQ262" s="203"/>
      <c r="AR262" s="203"/>
      <c r="AS262" s="375"/>
      <c r="AT262" s="375"/>
      <c r="AU262" s="375">
        <v>242262</v>
      </c>
      <c r="AV262" s="17" t="str">
        <f t="shared" si="10"/>
        <v>เสนอราคา/พิจารณาผล</v>
      </c>
      <c r="AW262" s="141" t="e">
        <f t="shared" si="12"/>
        <v>#VALUE!</v>
      </c>
      <c r="AX262" s="19"/>
    </row>
    <row r="263" spans="1:50" s="123" customFormat="1" ht="72" hidden="1" x14ac:dyDescent="0.2">
      <c r="A263" s="52" t="s">
        <v>42</v>
      </c>
      <c r="B263" s="52" t="s">
        <v>277</v>
      </c>
      <c r="C263" s="52" t="s">
        <v>276</v>
      </c>
      <c r="D263" s="52" t="s">
        <v>18</v>
      </c>
      <c r="E263" s="52" t="s">
        <v>454</v>
      </c>
      <c r="F263" s="121" t="s">
        <v>1835</v>
      </c>
      <c r="G263" s="52" t="s">
        <v>570</v>
      </c>
      <c r="H263" s="71" t="s">
        <v>272</v>
      </c>
      <c r="I263" s="71" t="s">
        <v>271</v>
      </c>
      <c r="J263" s="122">
        <v>450000</v>
      </c>
      <c r="K263" s="249" t="s">
        <v>137</v>
      </c>
      <c r="L263" s="78"/>
      <c r="M263" s="78"/>
      <c r="N263" s="19"/>
      <c r="O263" s="28" t="s">
        <v>2652</v>
      </c>
      <c r="P263" s="47">
        <v>242239</v>
      </c>
      <c r="Q263" s="19" t="s">
        <v>2737</v>
      </c>
      <c r="R263" s="19" t="s">
        <v>1279</v>
      </c>
      <c r="S263" s="19" t="s">
        <v>72</v>
      </c>
      <c r="T263" s="19" t="s">
        <v>2749</v>
      </c>
      <c r="U263" s="19" t="s">
        <v>2755</v>
      </c>
      <c r="V263" s="19" t="s">
        <v>2743</v>
      </c>
      <c r="W263" s="17">
        <v>450000</v>
      </c>
      <c r="X263" s="18">
        <v>1</v>
      </c>
      <c r="Y263" s="142">
        <v>242299</v>
      </c>
      <c r="Z263" s="17">
        <v>450000</v>
      </c>
      <c r="AA263" s="19">
        <v>7014184945</v>
      </c>
      <c r="AB263" s="142">
        <v>242249</v>
      </c>
      <c r="AC263" s="142">
        <v>242249</v>
      </c>
      <c r="AD263" s="17">
        <f t="shared" si="9"/>
        <v>450000</v>
      </c>
      <c r="AE263" s="20" t="s">
        <v>3699</v>
      </c>
      <c r="AF263" s="54" t="s">
        <v>2744</v>
      </c>
      <c r="AG263" s="54" t="s">
        <v>3544</v>
      </c>
      <c r="AH263" s="54" t="s">
        <v>3472</v>
      </c>
      <c r="AI263" s="54" t="s">
        <v>2457</v>
      </c>
      <c r="AJ263" s="54"/>
      <c r="AK263" s="54" t="s">
        <v>1277</v>
      </c>
      <c r="AL263" s="52" t="s">
        <v>1571</v>
      </c>
      <c r="AM263" s="52" t="s">
        <v>3553</v>
      </c>
      <c r="AN263" s="122"/>
      <c r="AO263" s="122">
        <v>450000</v>
      </c>
      <c r="AP263" s="119">
        <f t="shared" si="13"/>
        <v>0</v>
      </c>
      <c r="AQ263" s="203"/>
      <c r="AR263" s="203"/>
      <c r="AS263" s="375"/>
      <c r="AT263" s="375"/>
      <c r="AU263" s="375">
        <v>242262</v>
      </c>
      <c r="AV263" s="17" t="str">
        <f t="shared" si="10"/>
        <v>เสนอราคา/พิจารณาผล</v>
      </c>
      <c r="AW263" s="141" t="e">
        <f t="shared" si="12"/>
        <v>#VALUE!</v>
      </c>
      <c r="AX263" s="19"/>
    </row>
    <row r="264" spans="1:50" s="123" customFormat="1" ht="72" hidden="1" x14ac:dyDescent="0.2">
      <c r="A264" s="52" t="s">
        <v>42</v>
      </c>
      <c r="B264" s="52" t="s">
        <v>277</v>
      </c>
      <c r="C264" s="52" t="s">
        <v>276</v>
      </c>
      <c r="D264" s="52" t="s">
        <v>18</v>
      </c>
      <c r="E264" s="52" t="s">
        <v>454</v>
      </c>
      <c r="F264" s="121" t="s">
        <v>1836</v>
      </c>
      <c r="G264" s="52" t="s">
        <v>571</v>
      </c>
      <c r="H264" s="71" t="s">
        <v>269</v>
      </c>
      <c r="I264" s="71" t="s">
        <v>268</v>
      </c>
      <c r="J264" s="122">
        <v>600000</v>
      </c>
      <c r="K264" s="249" t="s">
        <v>137</v>
      </c>
      <c r="L264" s="78"/>
      <c r="M264" s="78"/>
      <c r="N264" s="19"/>
      <c r="O264" s="28" t="s">
        <v>2652</v>
      </c>
      <c r="P264" s="47">
        <v>242239</v>
      </c>
      <c r="Q264" s="19" t="s">
        <v>2737</v>
      </c>
      <c r="R264" s="19" t="s">
        <v>1279</v>
      </c>
      <c r="S264" s="19" t="s">
        <v>72</v>
      </c>
      <c r="T264" s="19" t="s">
        <v>2756</v>
      </c>
      <c r="U264" s="19" t="s">
        <v>2757</v>
      </c>
      <c r="V264" s="19" t="s">
        <v>2743</v>
      </c>
      <c r="W264" s="17">
        <v>599000</v>
      </c>
      <c r="X264" s="18">
        <v>1</v>
      </c>
      <c r="Y264" s="142">
        <v>242299</v>
      </c>
      <c r="Z264" s="17">
        <v>599000</v>
      </c>
      <c r="AA264" s="19">
        <v>7014184945</v>
      </c>
      <c r="AB264" s="142">
        <v>242249</v>
      </c>
      <c r="AC264" s="142">
        <v>242249</v>
      </c>
      <c r="AD264" s="17">
        <f t="shared" si="9"/>
        <v>599000</v>
      </c>
      <c r="AE264" s="20" t="s">
        <v>3699</v>
      </c>
      <c r="AF264" s="54" t="s">
        <v>2744</v>
      </c>
      <c r="AG264" s="54" t="s">
        <v>3544</v>
      </c>
      <c r="AH264" s="54" t="s">
        <v>3472</v>
      </c>
      <c r="AI264" s="54" t="s">
        <v>2457</v>
      </c>
      <c r="AJ264" s="54"/>
      <c r="AK264" s="54" t="s">
        <v>1277</v>
      </c>
      <c r="AL264" s="52" t="s">
        <v>1571</v>
      </c>
      <c r="AM264" s="52" t="s">
        <v>3553</v>
      </c>
      <c r="AN264" s="119"/>
      <c r="AO264" s="119">
        <v>599000</v>
      </c>
      <c r="AP264" s="119">
        <f t="shared" si="13"/>
        <v>1000</v>
      </c>
      <c r="AQ264" s="203"/>
      <c r="AR264" s="203"/>
      <c r="AS264" s="375"/>
      <c r="AT264" s="375"/>
      <c r="AU264" s="375">
        <v>242262</v>
      </c>
      <c r="AV264" s="17" t="str">
        <f t="shared" si="10"/>
        <v>เสนอราคา/พิจารณาผล</v>
      </c>
      <c r="AW264" s="141" t="e">
        <f t="shared" si="12"/>
        <v>#VALUE!</v>
      </c>
      <c r="AX264" s="19"/>
    </row>
    <row r="265" spans="1:50" s="123" customFormat="1" ht="72" hidden="1" x14ac:dyDescent="0.2">
      <c r="A265" s="52" t="s">
        <v>42</v>
      </c>
      <c r="B265" s="52" t="s">
        <v>277</v>
      </c>
      <c r="C265" s="52" t="s">
        <v>276</v>
      </c>
      <c r="D265" s="52" t="s">
        <v>18</v>
      </c>
      <c r="E265" s="52" t="s">
        <v>454</v>
      </c>
      <c r="F265" s="121" t="s">
        <v>1837</v>
      </c>
      <c r="G265" s="52" t="s">
        <v>572</v>
      </c>
      <c r="H265" s="71" t="s">
        <v>269</v>
      </c>
      <c r="I265" s="71" t="s">
        <v>268</v>
      </c>
      <c r="J265" s="122">
        <v>120000</v>
      </c>
      <c r="K265" s="249" t="s">
        <v>137</v>
      </c>
      <c r="L265" s="78"/>
      <c r="M265" s="78"/>
      <c r="N265" s="19"/>
      <c r="O265" s="28" t="s">
        <v>2652</v>
      </c>
      <c r="P265" s="47">
        <v>242239</v>
      </c>
      <c r="Q265" s="19" t="s">
        <v>2737</v>
      </c>
      <c r="R265" s="19" t="s">
        <v>1279</v>
      </c>
      <c r="S265" s="19" t="s">
        <v>72</v>
      </c>
      <c r="T265" s="19" t="s">
        <v>2758</v>
      </c>
      <c r="U265" s="19" t="s">
        <v>2759</v>
      </c>
      <c r="V265" s="19" t="s">
        <v>2743</v>
      </c>
      <c r="W265" s="17">
        <v>120000</v>
      </c>
      <c r="X265" s="18">
        <v>1</v>
      </c>
      <c r="Y265" s="142">
        <v>242299</v>
      </c>
      <c r="Z265" s="17">
        <v>120000</v>
      </c>
      <c r="AA265" s="19">
        <v>7014184945</v>
      </c>
      <c r="AB265" s="142">
        <v>242249</v>
      </c>
      <c r="AC265" s="142">
        <v>242249</v>
      </c>
      <c r="AD265" s="17">
        <f t="shared" si="9"/>
        <v>120000</v>
      </c>
      <c r="AE265" s="20" t="s">
        <v>3699</v>
      </c>
      <c r="AF265" s="54" t="s">
        <v>2744</v>
      </c>
      <c r="AG265" s="54" t="s">
        <v>3544</v>
      </c>
      <c r="AH265" s="54" t="s">
        <v>3472</v>
      </c>
      <c r="AI265" s="54" t="s">
        <v>2457</v>
      </c>
      <c r="AJ265" s="54"/>
      <c r="AK265" s="54" t="s">
        <v>1277</v>
      </c>
      <c r="AL265" s="52" t="s">
        <v>1571</v>
      </c>
      <c r="AM265" s="52" t="s">
        <v>3553</v>
      </c>
      <c r="AN265" s="122"/>
      <c r="AO265" s="122">
        <v>120000</v>
      </c>
      <c r="AP265" s="119">
        <f t="shared" si="13"/>
        <v>0</v>
      </c>
      <c r="AQ265" s="203"/>
      <c r="AR265" s="203"/>
      <c r="AS265" s="375"/>
      <c r="AT265" s="375"/>
      <c r="AU265" s="375">
        <v>242262</v>
      </c>
      <c r="AV265" s="17" t="str">
        <f t="shared" si="10"/>
        <v>เสนอราคา/พิจารณาผล</v>
      </c>
      <c r="AW265" s="141" t="e">
        <f t="shared" si="12"/>
        <v>#VALUE!</v>
      </c>
      <c r="AX265" s="19"/>
    </row>
    <row r="266" spans="1:50" s="123" customFormat="1" ht="72" hidden="1" x14ac:dyDescent="0.2">
      <c r="A266" s="52" t="s">
        <v>42</v>
      </c>
      <c r="B266" s="52" t="s">
        <v>277</v>
      </c>
      <c r="C266" s="52" t="s">
        <v>276</v>
      </c>
      <c r="D266" s="52" t="s">
        <v>18</v>
      </c>
      <c r="E266" s="52" t="s">
        <v>454</v>
      </c>
      <c r="F266" s="121" t="s">
        <v>1838</v>
      </c>
      <c r="G266" s="52" t="s">
        <v>573</v>
      </c>
      <c r="H266" s="71" t="s">
        <v>269</v>
      </c>
      <c r="I266" s="71" t="s">
        <v>268</v>
      </c>
      <c r="J266" s="122">
        <v>180000</v>
      </c>
      <c r="K266" s="249" t="s">
        <v>137</v>
      </c>
      <c r="L266" s="78"/>
      <c r="M266" s="78"/>
      <c r="N266" s="19"/>
      <c r="O266" s="28" t="s">
        <v>2652</v>
      </c>
      <c r="P266" s="47">
        <v>242239</v>
      </c>
      <c r="Q266" s="19" t="s">
        <v>2737</v>
      </c>
      <c r="R266" s="19" t="s">
        <v>1279</v>
      </c>
      <c r="S266" s="19" t="s">
        <v>72</v>
      </c>
      <c r="T266" s="19" t="s">
        <v>2749</v>
      </c>
      <c r="U266" s="19" t="s">
        <v>2760</v>
      </c>
      <c r="V266" s="19" t="s">
        <v>2743</v>
      </c>
      <c r="W266" s="17">
        <v>179000</v>
      </c>
      <c r="X266" s="18">
        <v>1</v>
      </c>
      <c r="Y266" s="142">
        <v>242299</v>
      </c>
      <c r="Z266" s="17">
        <v>179000</v>
      </c>
      <c r="AA266" s="19">
        <v>7014184945</v>
      </c>
      <c r="AB266" s="142">
        <v>242249</v>
      </c>
      <c r="AC266" s="142">
        <v>242249</v>
      </c>
      <c r="AD266" s="17">
        <f t="shared" si="9"/>
        <v>179000</v>
      </c>
      <c r="AE266" s="20" t="s">
        <v>3699</v>
      </c>
      <c r="AF266" s="54" t="s">
        <v>2744</v>
      </c>
      <c r="AG266" s="54" t="s">
        <v>3544</v>
      </c>
      <c r="AH266" s="54" t="s">
        <v>3472</v>
      </c>
      <c r="AI266" s="54" t="s">
        <v>2457</v>
      </c>
      <c r="AJ266" s="54"/>
      <c r="AK266" s="54" t="s">
        <v>1277</v>
      </c>
      <c r="AL266" s="52" t="s">
        <v>1571</v>
      </c>
      <c r="AM266" s="52" t="s">
        <v>3553</v>
      </c>
      <c r="AN266" s="119"/>
      <c r="AO266" s="119">
        <v>179000</v>
      </c>
      <c r="AP266" s="119">
        <f t="shared" si="13"/>
        <v>1000</v>
      </c>
      <c r="AQ266" s="203"/>
      <c r="AR266" s="203"/>
      <c r="AS266" s="375"/>
      <c r="AT266" s="375"/>
      <c r="AU266" s="375">
        <v>242262</v>
      </c>
      <c r="AV266" s="17" t="str">
        <f t="shared" si="10"/>
        <v>เสนอราคา/พิจารณาผล</v>
      </c>
      <c r="AW266" s="141" t="e">
        <f t="shared" si="12"/>
        <v>#VALUE!</v>
      </c>
      <c r="AX266" s="19"/>
    </row>
    <row r="267" spans="1:50" s="123" customFormat="1" ht="90" hidden="1" x14ac:dyDescent="0.2">
      <c r="A267" s="52" t="s">
        <v>42</v>
      </c>
      <c r="B267" s="52" t="s">
        <v>277</v>
      </c>
      <c r="C267" s="52" t="s">
        <v>276</v>
      </c>
      <c r="D267" s="52" t="s">
        <v>28</v>
      </c>
      <c r="E267" s="52" t="s">
        <v>454</v>
      </c>
      <c r="F267" s="121" t="s">
        <v>1839</v>
      </c>
      <c r="G267" s="52" t="s">
        <v>574</v>
      </c>
      <c r="H267" s="71" t="s">
        <v>270</v>
      </c>
      <c r="I267" s="71" t="s">
        <v>271</v>
      </c>
      <c r="J267" s="122">
        <v>22000</v>
      </c>
      <c r="K267" s="78"/>
      <c r="L267" s="78"/>
      <c r="M267" s="249" t="s">
        <v>137</v>
      </c>
      <c r="N267" s="19"/>
      <c r="O267" s="19" t="s">
        <v>2761</v>
      </c>
      <c r="P267" s="375">
        <v>242227</v>
      </c>
      <c r="Q267" s="19" t="s">
        <v>1281</v>
      </c>
      <c r="R267" s="19" t="s">
        <v>12</v>
      </c>
      <c r="S267" s="19" t="s">
        <v>72</v>
      </c>
      <c r="T267" s="19"/>
      <c r="U267" s="19"/>
      <c r="V267" s="19" t="s">
        <v>2733</v>
      </c>
      <c r="W267" s="17">
        <v>22000</v>
      </c>
      <c r="X267" s="18">
        <v>1</v>
      </c>
      <c r="Y267" s="46" t="s">
        <v>2762</v>
      </c>
      <c r="Z267" s="17">
        <v>22000</v>
      </c>
      <c r="AA267" s="19">
        <v>7014119258</v>
      </c>
      <c r="AB267" s="46" t="s">
        <v>2763</v>
      </c>
      <c r="AC267" s="46" t="s">
        <v>2763</v>
      </c>
      <c r="AD267" s="17">
        <f t="shared" si="9"/>
        <v>22000</v>
      </c>
      <c r="AE267" s="20" t="s">
        <v>2729</v>
      </c>
      <c r="AF267" s="54" t="s">
        <v>2729</v>
      </c>
      <c r="AG267" s="54" t="s">
        <v>3544</v>
      </c>
      <c r="AH267" s="52" t="s">
        <v>2457</v>
      </c>
      <c r="AI267" s="52" t="s">
        <v>2457</v>
      </c>
      <c r="AJ267" s="52"/>
      <c r="AK267" s="54" t="s">
        <v>1282</v>
      </c>
      <c r="AL267" s="52" t="s">
        <v>1570</v>
      </c>
      <c r="AM267" s="52" t="s">
        <v>3552</v>
      </c>
      <c r="AN267" s="119"/>
      <c r="AO267" s="122">
        <v>22000</v>
      </c>
      <c r="AP267" s="119">
        <f t="shared" si="13"/>
        <v>0</v>
      </c>
      <c r="AQ267" s="203"/>
      <c r="AR267" s="203"/>
      <c r="AS267" s="375"/>
      <c r="AT267" s="375"/>
      <c r="AU267" s="47"/>
      <c r="AV267" s="17"/>
      <c r="AW267" s="141" t="e">
        <f t="shared" si="11"/>
        <v>#VALUE!</v>
      </c>
      <c r="AX267" s="19"/>
    </row>
    <row r="268" spans="1:50" s="123" customFormat="1" ht="90" hidden="1" x14ac:dyDescent="0.2">
      <c r="A268" s="52" t="s">
        <v>42</v>
      </c>
      <c r="B268" s="52" t="s">
        <v>277</v>
      </c>
      <c r="C268" s="52" t="s">
        <v>276</v>
      </c>
      <c r="D268" s="52" t="s">
        <v>28</v>
      </c>
      <c r="E268" s="52" t="s">
        <v>454</v>
      </c>
      <c r="F268" s="121" t="s">
        <v>1840</v>
      </c>
      <c r="G268" s="52" t="s">
        <v>575</v>
      </c>
      <c r="H268" s="71" t="s">
        <v>270</v>
      </c>
      <c r="I268" s="71" t="s">
        <v>273</v>
      </c>
      <c r="J268" s="122">
        <v>6500</v>
      </c>
      <c r="K268" s="78"/>
      <c r="L268" s="78"/>
      <c r="M268" s="249" t="s">
        <v>137</v>
      </c>
      <c r="N268" s="19"/>
      <c r="O268" s="19" t="s">
        <v>2761</v>
      </c>
      <c r="P268" s="375">
        <v>242227</v>
      </c>
      <c r="Q268" s="19" t="s">
        <v>1281</v>
      </c>
      <c r="R268" s="19" t="s">
        <v>12</v>
      </c>
      <c r="S268" s="19" t="s">
        <v>72</v>
      </c>
      <c r="T268" s="19"/>
      <c r="U268" s="19"/>
      <c r="V268" s="19" t="s">
        <v>2733</v>
      </c>
      <c r="W268" s="17">
        <v>6500</v>
      </c>
      <c r="X268" s="18">
        <v>1</v>
      </c>
      <c r="Y268" s="46" t="s">
        <v>2762</v>
      </c>
      <c r="Z268" s="17">
        <v>6500</v>
      </c>
      <c r="AA268" s="19">
        <v>7014119258</v>
      </c>
      <c r="AB268" s="46" t="s">
        <v>2763</v>
      </c>
      <c r="AC268" s="46" t="s">
        <v>2763</v>
      </c>
      <c r="AD268" s="17">
        <f t="shared" si="9"/>
        <v>6500</v>
      </c>
      <c r="AE268" s="20" t="s">
        <v>2729</v>
      </c>
      <c r="AF268" s="54" t="s">
        <v>2729</v>
      </c>
      <c r="AG268" s="54" t="s">
        <v>3544</v>
      </c>
      <c r="AH268" s="52" t="s">
        <v>2457</v>
      </c>
      <c r="AI268" s="52" t="s">
        <v>2457</v>
      </c>
      <c r="AJ268" s="52"/>
      <c r="AK268" s="54" t="s">
        <v>1282</v>
      </c>
      <c r="AL268" s="52" t="s">
        <v>1570</v>
      </c>
      <c r="AM268" s="52" t="s">
        <v>3552</v>
      </c>
      <c r="AN268" s="119"/>
      <c r="AO268" s="122">
        <v>6500</v>
      </c>
      <c r="AP268" s="119">
        <f t="shared" si="13"/>
        <v>0</v>
      </c>
      <c r="AQ268" s="203"/>
      <c r="AR268" s="203"/>
      <c r="AS268" s="375"/>
      <c r="AT268" s="375"/>
      <c r="AU268" s="47"/>
      <c r="AV268" s="17"/>
      <c r="AW268" s="141" t="e">
        <f t="shared" si="11"/>
        <v>#VALUE!</v>
      </c>
      <c r="AX268" s="19"/>
    </row>
    <row r="269" spans="1:50" s="123" customFormat="1" ht="72" hidden="1" x14ac:dyDescent="0.2">
      <c r="A269" s="52" t="s">
        <v>42</v>
      </c>
      <c r="B269" s="52" t="s">
        <v>277</v>
      </c>
      <c r="C269" s="52" t="s">
        <v>276</v>
      </c>
      <c r="D269" s="52" t="s">
        <v>33</v>
      </c>
      <c r="E269" s="52" t="s">
        <v>454</v>
      </c>
      <c r="F269" s="121" t="s">
        <v>1841</v>
      </c>
      <c r="G269" s="52" t="s">
        <v>576</v>
      </c>
      <c r="H269" s="71" t="s">
        <v>270</v>
      </c>
      <c r="I269" s="71" t="s">
        <v>274</v>
      </c>
      <c r="J269" s="122">
        <v>490000</v>
      </c>
      <c r="K269" s="249" t="s">
        <v>137</v>
      </c>
      <c r="L269" s="78"/>
      <c r="M269" s="255"/>
      <c r="N269" s="19"/>
      <c r="O269" s="28" t="s">
        <v>2597</v>
      </c>
      <c r="P269" s="375">
        <v>242233</v>
      </c>
      <c r="Q269" s="19" t="s">
        <v>1283</v>
      </c>
      <c r="R269" s="19" t="s">
        <v>1279</v>
      </c>
      <c r="S269" s="19" t="s">
        <v>72</v>
      </c>
      <c r="T269" s="19"/>
      <c r="U269" s="19"/>
      <c r="V269" s="19" t="s">
        <v>2765</v>
      </c>
      <c r="W269" s="17">
        <v>490000</v>
      </c>
      <c r="X269" s="18">
        <v>1</v>
      </c>
      <c r="Y269" s="46" t="s">
        <v>2766</v>
      </c>
      <c r="Z269" s="17">
        <v>490000</v>
      </c>
      <c r="AA269" s="19">
        <v>7014156718</v>
      </c>
      <c r="AB269" s="19"/>
      <c r="AC269" s="19"/>
      <c r="AD269" s="17">
        <f t="shared" si="9"/>
        <v>490000</v>
      </c>
      <c r="AE269" s="20" t="s">
        <v>3712</v>
      </c>
      <c r="AF269" s="54" t="s">
        <v>2767</v>
      </c>
      <c r="AG269" s="52" t="s">
        <v>3544</v>
      </c>
      <c r="AH269" s="54" t="s">
        <v>3472</v>
      </c>
      <c r="AI269" s="52" t="s">
        <v>2456</v>
      </c>
      <c r="AJ269" s="52"/>
      <c r="AK269" s="54" t="s">
        <v>1284</v>
      </c>
      <c r="AL269" s="52" t="s">
        <v>1570</v>
      </c>
      <c r="AM269" s="52" t="s">
        <v>3553</v>
      </c>
      <c r="AN269" s="122">
        <v>490000</v>
      </c>
      <c r="AO269" s="119"/>
      <c r="AP269" s="119">
        <f t="shared" si="13"/>
        <v>0</v>
      </c>
      <c r="AQ269" s="203"/>
      <c r="AR269" s="203"/>
      <c r="AS269" s="375">
        <v>242355</v>
      </c>
      <c r="AT269" s="375">
        <v>242355</v>
      </c>
      <c r="AU269" s="375">
        <v>242358</v>
      </c>
      <c r="AV269" s="17" t="str">
        <f t="shared" si="10"/>
        <v>ได้ตัวผู้รับจ้างแล้ว/รอลงนามในสัญญา</v>
      </c>
      <c r="AW269" s="141" t="e">
        <f t="shared" si="11"/>
        <v>#VALUE!</v>
      </c>
      <c r="AX269" s="19"/>
    </row>
    <row r="270" spans="1:50" s="123" customFormat="1" ht="72" hidden="1" x14ac:dyDescent="0.2">
      <c r="A270" s="52" t="s">
        <v>42</v>
      </c>
      <c r="B270" s="52" t="s">
        <v>277</v>
      </c>
      <c r="C270" s="52" t="s">
        <v>276</v>
      </c>
      <c r="D270" s="52" t="s">
        <v>33</v>
      </c>
      <c r="E270" s="52" t="s">
        <v>454</v>
      </c>
      <c r="F270" s="121" t="s">
        <v>1842</v>
      </c>
      <c r="G270" s="52" t="s">
        <v>577</v>
      </c>
      <c r="H270" s="71" t="s">
        <v>340</v>
      </c>
      <c r="I270" s="71" t="s">
        <v>274</v>
      </c>
      <c r="J270" s="122">
        <v>84000</v>
      </c>
      <c r="K270" s="249" t="s">
        <v>137</v>
      </c>
      <c r="L270" s="78"/>
      <c r="M270" s="78"/>
      <c r="N270" s="19"/>
      <c r="O270" s="28" t="s">
        <v>2597</v>
      </c>
      <c r="P270" s="375">
        <v>242233</v>
      </c>
      <c r="Q270" s="19" t="s">
        <v>1283</v>
      </c>
      <c r="R270" s="19" t="s">
        <v>1279</v>
      </c>
      <c r="S270" s="19" t="s">
        <v>72</v>
      </c>
      <c r="T270" s="19"/>
      <c r="U270" s="19"/>
      <c r="V270" s="19" t="s">
        <v>2765</v>
      </c>
      <c r="W270" s="17">
        <v>75000</v>
      </c>
      <c r="X270" s="18">
        <v>1</v>
      </c>
      <c r="Y270" s="46" t="s">
        <v>2766</v>
      </c>
      <c r="Z270" s="17">
        <v>75000</v>
      </c>
      <c r="AA270" s="19">
        <v>7014156718</v>
      </c>
      <c r="AB270" s="19"/>
      <c r="AC270" s="19"/>
      <c r="AD270" s="17">
        <f t="shared" si="9"/>
        <v>75000</v>
      </c>
      <c r="AE270" s="20" t="s">
        <v>3712</v>
      </c>
      <c r="AF270" s="54" t="s">
        <v>2767</v>
      </c>
      <c r="AG270" s="52" t="s">
        <v>3544</v>
      </c>
      <c r="AH270" s="54" t="s">
        <v>3472</v>
      </c>
      <c r="AI270" s="52" t="s">
        <v>2456</v>
      </c>
      <c r="AJ270" s="52"/>
      <c r="AK270" s="54" t="s">
        <v>1284</v>
      </c>
      <c r="AL270" s="52" t="s">
        <v>1570</v>
      </c>
      <c r="AM270" s="52" t="s">
        <v>3553</v>
      </c>
      <c r="AN270" s="119">
        <v>75000</v>
      </c>
      <c r="AO270" s="119"/>
      <c r="AP270" s="119">
        <f t="shared" si="13"/>
        <v>9000</v>
      </c>
      <c r="AQ270" s="203"/>
      <c r="AR270" s="203"/>
      <c r="AS270" s="375">
        <v>242355</v>
      </c>
      <c r="AT270" s="375">
        <v>242355</v>
      </c>
      <c r="AU270" s="375">
        <v>242358</v>
      </c>
      <c r="AV270" s="17" t="str">
        <f t="shared" si="10"/>
        <v>ได้ตัวผู้รับจ้างแล้ว/รอลงนามในสัญญา</v>
      </c>
      <c r="AW270" s="141" t="e">
        <f t="shared" si="11"/>
        <v>#VALUE!</v>
      </c>
      <c r="AX270" s="19"/>
    </row>
    <row r="271" spans="1:50" s="123" customFormat="1" ht="72" hidden="1" x14ac:dyDescent="0.2">
      <c r="A271" s="52" t="s">
        <v>42</v>
      </c>
      <c r="B271" s="52" t="s">
        <v>277</v>
      </c>
      <c r="C271" s="52" t="s">
        <v>276</v>
      </c>
      <c r="D271" s="52" t="s">
        <v>33</v>
      </c>
      <c r="E271" s="52" t="s">
        <v>454</v>
      </c>
      <c r="F271" s="121" t="s">
        <v>1843</v>
      </c>
      <c r="G271" s="52" t="s">
        <v>578</v>
      </c>
      <c r="H271" s="71" t="s">
        <v>340</v>
      </c>
      <c r="I271" s="71" t="s">
        <v>274</v>
      </c>
      <c r="J271" s="122">
        <v>60000</v>
      </c>
      <c r="K271" s="249" t="s">
        <v>137</v>
      </c>
      <c r="L271" s="78"/>
      <c r="M271" s="78"/>
      <c r="N271" s="19"/>
      <c r="O271" s="28" t="s">
        <v>2597</v>
      </c>
      <c r="P271" s="375">
        <v>242233</v>
      </c>
      <c r="Q271" s="19" t="s">
        <v>1283</v>
      </c>
      <c r="R271" s="19" t="s">
        <v>1279</v>
      </c>
      <c r="S271" s="19" t="s">
        <v>72</v>
      </c>
      <c r="T271" s="19"/>
      <c r="U271" s="19"/>
      <c r="V271" s="19" t="s">
        <v>2765</v>
      </c>
      <c r="W271" s="17">
        <v>60000</v>
      </c>
      <c r="X271" s="18">
        <v>1</v>
      </c>
      <c r="Y271" s="46" t="s">
        <v>2766</v>
      </c>
      <c r="Z271" s="17">
        <v>60000</v>
      </c>
      <c r="AA271" s="19">
        <v>7014156718</v>
      </c>
      <c r="AB271" s="19"/>
      <c r="AC271" s="19"/>
      <c r="AD271" s="17">
        <f t="shared" si="9"/>
        <v>60000</v>
      </c>
      <c r="AE271" s="20" t="s">
        <v>3712</v>
      </c>
      <c r="AF271" s="54" t="s">
        <v>2767</v>
      </c>
      <c r="AG271" s="52" t="s">
        <v>3544</v>
      </c>
      <c r="AH271" s="54" t="s">
        <v>3472</v>
      </c>
      <c r="AI271" s="52" t="s">
        <v>2456</v>
      </c>
      <c r="AJ271" s="52"/>
      <c r="AK271" s="54" t="s">
        <v>1284</v>
      </c>
      <c r="AL271" s="52" t="s">
        <v>1570</v>
      </c>
      <c r="AM271" s="52" t="s">
        <v>3553</v>
      </c>
      <c r="AN271" s="122">
        <v>60000</v>
      </c>
      <c r="AO271" s="119"/>
      <c r="AP271" s="119">
        <f t="shared" si="13"/>
        <v>0</v>
      </c>
      <c r="AQ271" s="203"/>
      <c r="AR271" s="203"/>
      <c r="AS271" s="375">
        <v>242355</v>
      </c>
      <c r="AT271" s="375">
        <v>242355</v>
      </c>
      <c r="AU271" s="375">
        <v>242358</v>
      </c>
      <c r="AV271" s="17" t="str">
        <f t="shared" si="10"/>
        <v>ได้ตัวผู้รับจ้างแล้ว/รอลงนามในสัญญา</v>
      </c>
      <c r="AW271" s="141" t="e">
        <f t="shared" si="11"/>
        <v>#VALUE!</v>
      </c>
      <c r="AX271" s="19"/>
    </row>
    <row r="272" spans="1:50" s="123" customFormat="1" ht="72" hidden="1" x14ac:dyDescent="0.2">
      <c r="A272" s="52" t="s">
        <v>42</v>
      </c>
      <c r="B272" s="52" t="s">
        <v>277</v>
      </c>
      <c r="C272" s="52" t="s">
        <v>276</v>
      </c>
      <c r="D272" s="52" t="s">
        <v>33</v>
      </c>
      <c r="E272" s="52" t="s">
        <v>454</v>
      </c>
      <c r="F272" s="121" t="s">
        <v>1844</v>
      </c>
      <c r="G272" s="52" t="s">
        <v>579</v>
      </c>
      <c r="H272" s="71" t="s">
        <v>340</v>
      </c>
      <c r="I272" s="71" t="s">
        <v>274</v>
      </c>
      <c r="J272" s="122">
        <v>84000</v>
      </c>
      <c r="K272" s="249" t="s">
        <v>137</v>
      </c>
      <c r="L272" s="78"/>
      <c r="M272" s="78"/>
      <c r="N272" s="19"/>
      <c r="O272" s="28" t="s">
        <v>2597</v>
      </c>
      <c r="P272" s="375">
        <v>242233</v>
      </c>
      <c r="Q272" s="19" t="s">
        <v>1283</v>
      </c>
      <c r="R272" s="19" t="s">
        <v>1279</v>
      </c>
      <c r="S272" s="19" t="s">
        <v>72</v>
      </c>
      <c r="T272" s="19"/>
      <c r="U272" s="19"/>
      <c r="V272" s="19" t="s">
        <v>2765</v>
      </c>
      <c r="W272" s="17">
        <v>74000</v>
      </c>
      <c r="X272" s="18">
        <v>1</v>
      </c>
      <c r="Y272" s="46" t="s">
        <v>2766</v>
      </c>
      <c r="Z272" s="17">
        <v>74000</v>
      </c>
      <c r="AA272" s="19">
        <v>7014156718</v>
      </c>
      <c r="AB272" s="19"/>
      <c r="AC272" s="19"/>
      <c r="AD272" s="17">
        <f t="shared" si="9"/>
        <v>74000</v>
      </c>
      <c r="AE272" s="20" t="s">
        <v>3712</v>
      </c>
      <c r="AF272" s="54" t="s">
        <v>2767</v>
      </c>
      <c r="AG272" s="52" t="s">
        <v>3544</v>
      </c>
      <c r="AH272" s="54" t="s">
        <v>3472</v>
      </c>
      <c r="AI272" s="52" t="s">
        <v>2456</v>
      </c>
      <c r="AJ272" s="52"/>
      <c r="AK272" s="54" t="s">
        <v>1284</v>
      </c>
      <c r="AL272" s="52" t="s">
        <v>1570</v>
      </c>
      <c r="AM272" s="52" t="s">
        <v>3553</v>
      </c>
      <c r="AN272" s="119">
        <v>74000</v>
      </c>
      <c r="AO272" s="119"/>
      <c r="AP272" s="119">
        <f t="shared" si="13"/>
        <v>10000</v>
      </c>
      <c r="AQ272" s="203"/>
      <c r="AR272" s="203"/>
      <c r="AS272" s="375">
        <v>242355</v>
      </c>
      <c r="AT272" s="375">
        <v>242355</v>
      </c>
      <c r="AU272" s="375">
        <v>242358</v>
      </c>
      <c r="AV272" s="17" t="str">
        <f t="shared" si="10"/>
        <v>ได้ตัวผู้รับจ้างแล้ว/รอลงนามในสัญญา</v>
      </c>
      <c r="AW272" s="141" t="e">
        <f t="shared" si="11"/>
        <v>#VALUE!</v>
      </c>
      <c r="AX272" s="19"/>
    </row>
    <row r="273" spans="1:50" s="123" customFormat="1" ht="72" hidden="1" x14ac:dyDescent="0.2">
      <c r="A273" s="52" t="s">
        <v>42</v>
      </c>
      <c r="B273" s="52" t="s">
        <v>277</v>
      </c>
      <c r="C273" s="52" t="s">
        <v>276</v>
      </c>
      <c r="D273" s="52" t="s">
        <v>33</v>
      </c>
      <c r="E273" s="52" t="s">
        <v>454</v>
      </c>
      <c r="F273" s="121" t="s">
        <v>1845</v>
      </c>
      <c r="G273" s="52" t="s">
        <v>580</v>
      </c>
      <c r="H273" s="71" t="s">
        <v>319</v>
      </c>
      <c r="I273" s="71" t="s">
        <v>274</v>
      </c>
      <c r="J273" s="122">
        <v>200000</v>
      </c>
      <c r="K273" s="249" t="s">
        <v>137</v>
      </c>
      <c r="L273" s="78"/>
      <c r="M273" s="78"/>
      <c r="N273" s="19"/>
      <c r="O273" s="28" t="s">
        <v>2597</v>
      </c>
      <c r="P273" s="375">
        <v>242233</v>
      </c>
      <c r="Q273" s="19" t="s">
        <v>1283</v>
      </c>
      <c r="R273" s="19" t="s">
        <v>1279</v>
      </c>
      <c r="S273" s="19" t="s">
        <v>72</v>
      </c>
      <c r="T273" s="19"/>
      <c r="U273" s="19"/>
      <c r="V273" s="19" t="s">
        <v>2765</v>
      </c>
      <c r="W273" s="17">
        <v>200000</v>
      </c>
      <c r="X273" s="18">
        <v>1</v>
      </c>
      <c r="Y273" s="46" t="s">
        <v>2766</v>
      </c>
      <c r="Z273" s="17">
        <v>200000</v>
      </c>
      <c r="AA273" s="19">
        <v>7014156718</v>
      </c>
      <c r="AB273" s="19"/>
      <c r="AC273" s="19"/>
      <c r="AD273" s="17">
        <f t="shared" si="9"/>
        <v>200000</v>
      </c>
      <c r="AE273" s="20" t="s">
        <v>3712</v>
      </c>
      <c r="AF273" s="54" t="s">
        <v>2767</v>
      </c>
      <c r="AG273" s="52" t="s">
        <v>3544</v>
      </c>
      <c r="AH273" s="54" t="s">
        <v>3472</v>
      </c>
      <c r="AI273" s="52" t="s">
        <v>2456</v>
      </c>
      <c r="AJ273" s="52"/>
      <c r="AK273" s="54" t="s">
        <v>1284</v>
      </c>
      <c r="AL273" s="52" t="s">
        <v>1570</v>
      </c>
      <c r="AM273" s="52" t="s">
        <v>3553</v>
      </c>
      <c r="AN273" s="122">
        <v>200000</v>
      </c>
      <c r="AO273" s="119"/>
      <c r="AP273" s="119">
        <f t="shared" si="13"/>
        <v>0</v>
      </c>
      <c r="AQ273" s="203"/>
      <c r="AR273" s="203"/>
      <c r="AS273" s="375">
        <v>242355</v>
      </c>
      <c r="AT273" s="375">
        <v>242355</v>
      </c>
      <c r="AU273" s="375">
        <v>242358</v>
      </c>
      <c r="AV273" s="17" t="str">
        <f t="shared" si="10"/>
        <v>ได้ตัวผู้รับจ้างแล้ว/รอลงนามในสัญญา</v>
      </c>
      <c r="AW273" s="141" t="e">
        <f t="shared" si="11"/>
        <v>#VALUE!</v>
      </c>
      <c r="AX273" s="19"/>
    </row>
    <row r="274" spans="1:50" s="123" customFormat="1" ht="72" hidden="1" x14ac:dyDescent="0.2">
      <c r="A274" s="52" t="s">
        <v>42</v>
      </c>
      <c r="B274" s="52" t="s">
        <v>277</v>
      </c>
      <c r="C274" s="52" t="s">
        <v>276</v>
      </c>
      <c r="D274" s="52" t="s">
        <v>10</v>
      </c>
      <c r="E274" s="52" t="s">
        <v>311</v>
      </c>
      <c r="F274" s="121" t="s">
        <v>1846</v>
      </c>
      <c r="G274" s="52" t="s">
        <v>581</v>
      </c>
      <c r="H274" s="71" t="s">
        <v>582</v>
      </c>
      <c r="I274" s="71" t="s">
        <v>274</v>
      </c>
      <c r="J274" s="122">
        <v>660000</v>
      </c>
      <c r="K274" s="249" t="s">
        <v>137</v>
      </c>
      <c r="L274" s="78"/>
      <c r="M274" s="78"/>
      <c r="N274" s="19"/>
      <c r="O274" s="28" t="s">
        <v>2569</v>
      </c>
      <c r="P274" s="47">
        <v>242262</v>
      </c>
      <c r="Q274" s="19" t="s">
        <v>1278</v>
      </c>
      <c r="R274" s="19" t="s">
        <v>1279</v>
      </c>
      <c r="S274" s="19" t="s">
        <v>72</v>
      </c>
      <c r="T274" s="19" t="s">
        <v>3384</v>
      </c>
      <c r="U274" s="19" t="s">
        <v>3713</v>
      </c>
      <c r="V274" s="19" t="s">
        <v>3714</v>
      </c>
      <c r="W274" s="17">
        <v>658900</v>
      </c>
      <c r="X274" s="18">
        <v>1</v>
      </c>
      <c r="Y274" s="142">
        <v>242292</v>
      </c>
      <c r="Z274" s="17">
        <v>658900</v>
      </c>
      <c r="AA274" s="19">
        <v>7014344622</v>
      </c>
      <c r="AB274" s="19"/>
      <c r="AC274" s="45"/>
      <c r="AD274" s="17">
        <f t="shared" si="9"/>
        <v>658900</v>
      </c>
      <c r="AE274" s="20" t="s">
        <v>3715</v>
      </c>
      <c r="AF274" s="54" t="s">
        <v>2769</v>
      </c>
      <c r="AG274" s="54" t="s">
        <v>3540</v>
      </c>
      <c r="AH274" s="54" t="s">
        <v>3479</v>
      </c>
      <c r="AI274" s="52" t="s">
        <v>2456</v>
      </c>
      <c r="AJ274" s="52"/>
      <c r="AK274" s="54" t="s">
        <v>1285</v>
      </c>
      <c r="AL274" s="52" t="s">
        <v>1569</v>
      </c>
      <c r="AM274" s="52" t="s">
        <v>3553</v>
      </c>
      <c r="AN274" s="119">
        <v>658900</v>
      </c>
      <c r="AO274" s="119"/>
      <c r="AP274" s="119">
        <f t="shared" si="13"/>
        <v>1100</v>
      </c>
      <c r="AQ274" s="203"/>
      <c r="AR274" s="203"/>
      <c r="AS274" s="47">
        <v>242292</v>
      </c>
      <c r="AT274" s="47">
        <v>242292</v>
      </c>
      <c r="AU274" s="47">
        <v>242295</v>
      </c>
      <c r="AV274" s="17">
        <v>660000</v>
      </c>
      <c r="AW274" s="141" t="e">
        <f t="shared" si="11"/>
        <v>#VALUE!</v>
      </c>
      <c r="AX274" s="19"/>
    </row>
    <row r="275" spans="1:50" s="123" customFormat="1" ht="108" hidden="1" x14ac:dyDescent="0.2">
      <c r="A275" s="52" t="s">
        <v>42</v>
      </c>
      <c r="B275" s="52" t="s">
        <v>277</v>
      </c>
      <c r="C275" s="52" t="s">
        <v>276</v>
      </c>
      <c r="D275" s="52" t="s">
        <v>10</v>
      </c>
      <c r="E275" s="52" t="s">
        <v>311</v>
      </c>
      <c r="F275" s="121" t="s">
        <v>1847</v>
      </c>
      <c r="G275" s="52" t="s">
        <v>583</v>
      </c>
      <c r="H275" s="71" t="s">
        <v>269</v>
      </c>
      <c r="I275" s="71" t="s">
        <v>274</v>
      </c>
      <c r="J275" s="122">
        <v>44000</v>
      </c>
      <c r="K275" s="249" t="s">
        <v>137</v>
      </c>
      <c r="L275" s="78"/>
      <c r="M275" s="78"/>
      <c r="N275" s="19"/>
      <c r="O275" s="28" t="s">
        <v>2569</v>
      </c>
      <c r="P275" s="47">
        <v>242262</v>
      </c>
      <c r="Q275" s="19" t="s">
        <v>1278</v>
      </c>
      <c r="R275" s="19" t="s">
        <v>1279</v>
      </c>
      <c r="S275" s="19" t="s">
        <v>72</v>
      </c>
      <c r="T275" s="19" t="s">
        <v>3384</v>
      </c>
      <c r="U275" s="19" t="s">
        <v>3716</v>
      </c>
      <c r="V275" s="19" t="s">
        <v>3714</v>
      </c>
      <c r="W275" s="17">
        <v>39310</v>
      </c>
      <c r="X275" s="18">
        <v>1</v>
      </c>
      <c r="Y275" s="142">
        <v>242292</v>
      </c>
      <c r="Z275" s="17">
        <v>39310</v>
      </c>
      <c r="AA275" s="19">
        <v>7014344622</v>
      </c>
      <c r="AB275" s="19"/>
      <c r="AC275" s="19"/>
      <c r="AD275" s="17">
        <f t="shared" si="9"/>
        <v>39310</v>
      </c>
      <c r="AE275" s="20" t="s">
        <v>3715</v>
      </c>
      <c r="AF275" s="54" t="s">
        <v>2769</v>
      </c>
      <c r="AG275" s="54" t="s">
        <v>3540</v>
      </c>
      <c r="AH275" s="54" t="s">
        <v>3479</v>
      </c>
      <c r="AI275" s="52" t="s">
        <v>2456</v>
      </c>
      <c r="AJ275" s="52"/>
      <c r="AK275" s="54" t="s">
        <v>1285</v>
      </c>
      <c r="AL275" s="52" t="s">
        <v>1569</v>
      </c>
      <c r="AM275" s="52" t="s">
        <v>3553</v>
      </c>
      <c r="AN275" s="119">
        <v>39310</v>
      </c>
      <c r="AO275" s="119"/>
      <c r="AP275" s="119">
        <f t="shared" si="13"/>
        <v>4690</v>
      </c>
      <c r="AQ275" s="203"/>
      <c r="AR275" s="203"/>
      <c r="AS275" s="47">
        <v>242292</v>
      </c>
      <c r="AT275" s="47">
        <v>242292</v>
      </c>
      <c r="AU275" s="47">
        <v>242295</v>
      </c>
      <c r="AV275" s="17">
        <v>44000</v>
      </c>
      <c r="AW275" s="141" t="e">
        <f t="shared" si="11"/>
        <v>#VALUE!</v>
      </c>
      <c r="AX275" s="19"/>
    </row>
    <row r="276" spans="1:50" s="123" customFormat="1" ht="72" hidden="1" x14ac:dyDescent="0.2">
      <c r="A276" s="52" t="s">
        <v>42</v>
      </c>
      <c r="B276" s="52" t="s">
        <v>277</v>
      </c>
      <c r="C276" s="52" t="s">
        <v>276</v>
      </c>
      <c r="D276" s="52" t="s">
        <v>10</v>
      </c>
      <c r="E276" s="52" t="s">
        <v>311</v>
      </c>
      <c r="F276" s="121" t="s">
        <v>1848</v>
      </c>
      <c r="G276" s="52" t="s">
        <v>584</v>
      </c>
      <c r="H276" s="71" t="s">
        <v>303</v>
      </c>
      <c r="I276" s="71" t="s">
        <v>271</v>
      </c>
      <c r="J276" s="122">
        <v>150000</v>
      </c>
      <c r="K276" s="249" t="s">
        <v>137</v>
      </c>
      <c r="L276" s="78"/>
      <c r="M276" s="78"/>
      <c r="N276" s="19"/>
      <c r="O276" s="28" t="s">
        <v>2569</v>
      </c>
      <c r="P276" s="47">
        <v>242262</v>
      </c>
      <c r="Q276" s="19" t="s">
        <v>1278</v>
      </c>
      <c r="R276" s="19" t="s">
        <v>1279</v>
      </c>
      <c r="S276" s="19" t="s">
        <v>72</v>
      </c>
      <c r="T276" s="19" t="s">
        <v>3717</v>
      </c>
      <c r="U276" s="19" t="s">
        <v>3718</v>
      </c>
      <c r="V276" s="19" t="s">
        <v>3714</v>
      </c>
      <c r="W276" s="17">
        <v>149000</v>
      </c>
      <c r="X276" s="18">
        <v>1</v>
      </c>
      <c r="Y276" s="142">
        <v>242292</v>
      </c>
      <c r="Z276" s="17">
        <v>149000</v>
      </c>
      <c r="AA276" s="19">
        <v>7014344622</v>
      </c>
      <c r="AB276" s="19"/>
      <c r="AC276" s="19"/>
      <c r="AD276" s="17">
        <f t="shared" si="9"/>
        <v>149000</v>
      </c>
      <c r="AE276" s="20" t="s">
        <v>3715</v>
      </c>
      <c r="AF276" s="54" t="s">
        <v>2769</v>
      </c>
      <c r="AG276" s="54" t="s">
        <v>3540</v>
      </c>
      <c r="AH276" s="54" t="s">
        <v>3479</v>
      </c>
      <c r="AI276" s="52" t="s">
        <v>2456</v>
      </c>
      <c r="AJ276" s="52"/>
      <c r="AK276" s="54" t="s">
        <v>1285</v>
      </c>
      <c r="AL276" s="52" t="s">
        <v>1569</v>
      </c>
      <c r="AM276" s="52" t="s">
        <v>3553</v>
      </c>
      <c r="AN276" s="119">
        <v>149000</v>
      </c>
      <c r="AO276" s="119"/>
      <c r="AP276" s="119">
        <f t="shared" si="13"/>
        <v>1000</v>
      </c>
      <c r="AQ276" s="203"/>
      <c r="AR276" s="203"/>
      <c r="AS276" s="47">
        <v>242292</v>
      </c>
      <c r="AT276" s="47">
        <v>242292</v>
      </c>
      <c r="AU276" s="47">
        <v>242295</v>
      </c>
      <c r="AV276" s="17">
        <v>150000</v>
      </c>
      <c r="AW276" s="141" t="e">
        <f t="shared" si="11"/>
        <v>#VALUE!</v>
      </c>
      <c r="AX276" s="19"/>
    </row>
    <row r="277" spans="1:50" s="123" customFormat="1" ht="72" hidden="1" x14ac:dyDescent="0.2">
      <c r="A277" s="52" t="s">
        <v>42</v>
      </c>
      <c r="B277" s="52" t="s">
        <v>277</v>
      </c>
      <c r="C277" s="52" t="s">
        <v>276</v>
      </c>
      <c r="D277" s="52" t="s">
        <v>10</v>
      </c>
      <c r="E277" s="52" t="s">
        <v>311</v>
      </c>
      <c r="F277" s="121" t="s">
        <v>1849</v>
      </c>
      <c r="G277" s="52" t="s">
        <v>585</v>
      </c>
      <c r="H277" s="71" t="s">
        <v>272</v>
      </c>
      <c r="I277" s="71" t="s">
        <v>271</v>
      </c>
      <c r="J277" s="122">
        <v>12900</v>
      </c>
      <c r="K277" s="249" t="s">
        <v>137</v>
      </c>
      <c r="L277" s="78"/>
      <c r="M277" s="78"/>
      <c r="N277" s="19"/>
      <c r="O277" s="28" t="s">
        <v>2569</v>
      </c>
      <c r="P277" s="47">
        <v>242262</v>
      </c>
      <c r="Q277" s="19" t="s">
        <v>1278</v>
      </c>
      <c r="R277" s="19" t="s">
        <v>1279</v>
      </c>
      <c r="S277" s="19" t="s">
        <v>72</v>
      </c>
      <c r="T277" s="19" t="s">
        <v>3000</v>
      </c>
      <c r="U277" s="19" t="s">
        <v>3719</v>
      </c>
      <c r="V277" s="19" t="s">
        <v>3714</v>
      </c>
      <c r="W277" s="17">
        <v>12600</v>
      </c>
      <c r="X277" s="18">
        <v>1</v>
      </c>
      <c r="Y277" s="142">
        <v>242292</v>
      </c>
      <c r="Z277" s="17">
        <v>12600</v>
      </c>
      <c r="AA277" s="19">
        <v>7014344622</v>
      </c>
      <c r="AB277" s="19"/>
      <c r="AC277" s="19"/>
      <c r="AD277" s="17">
        <f t="shared" si="9"/>
        <v>12600</v>
      </c>
      <c r="AE277" s="20" t="s">
        <v>3715</v>
      </c>
      <c r="AF277" s="54" t="s">
        <v>2769</v>
      </c>
      <c r="AG277" s="54" t="s">
        <v>3540</v>
      </c>
      <c r="AH277" s="54" t="s">
        <v>3479</v>
      </c>
      <c r="AI277" s="52" t="s">
        <v>2456</v>
      </c>
      <c r="AJ277" s="52"/>
      <c r="AK277" s="54" t="s">
        <v>1285</v>
      </c>
      <c r="AL277" s="52" t="s">
        <v>1569</v>
      </c>
      <c r="AM277" s="52" t="s">
        <v>3553</v>
      </c>
      <c r="AN277" s="119">
        <v>12600</v>
      </c>
      <c r="AO277" s="119"/>
      <c r="AP277" s="119">
        <f t="shared" si="13"/>
        <v>300</v>
      </c>
      <c r="AQ277" s="203"/>
      <c r="AR277" s="203"/>
      <c r="AS277" s="47">
        <v>242292</v>
      </c>
      <c r="AT277" s="47">
        <v>242292</v>
      </c>
      <c r="AU277" s="47">
        <v>242295</v>
      </c>
      <c r="AV277" s="17">
        <v>12900</v>
      </c>
      <c r="AW277" s="141" t="e">
        <f t="shared" si="11"/>
        <v>#VALUE!</v>
      </c>
      <c r="AX277" s="19"/>
    </row>
    <row r="278" spans="1:50" s="123" customFormat="1" ht="72" hidden="1" x14ac:dyDescent="0.2">
      <c r="A278" s="52" t="s">
        <v>42</v>
      </c>
      <c r="B278" s="52" t="s">
        <v>277</v>
      </c>
      <c r="C278" s="52" t="s">
        <v>276</v>
      </c>
      <c r="D278" s="52" t="s">
        <v>10</v>
      </c>
      <c r="E278" s="52" t="s">
        <v>311</v>
      </c>
      <c r="F278" s="121" t="s">
        <v>1850</v>
      </c>
      <c r="G278" s="52" t="s">
        <v>586</v>
      </c>
      <c r="H278" s="71" t="s">
        <v>270</v>
      </c>
      <c r="I278" s="71" t="s">
        <v>300</v>
      </c>
      <c r="J278" s="122">
        <v>400000</v>
      </c>
      <c r="K278" s="78"/>
      <c r="L278" s="78"/>
      <c r="M278" s="249" t="s">
        <v>137</v>
      </c>
      <c r="N278" s="19"/>
      <c r="O278" s="28" t="s">
        <v>2601</v>
      </c>
      <c r="P278" s="375">
        <v>242235</v>
      </c>
      <c r="Q278" s="19" t="s">
        <v>2771</v>
      </c>
      <c r="R278" s="19" t="s">
        <v>1279</v>
      </c>
      <c r="S278" s="19" t="s">
        <v>72</v>
      </c>
      <c r="T278" s="19"/>
      <c r="U278" s="19"/>
      <c r="V278" s="19" t="s">
        <v>2772</v>
      </c>
      <c r="W278" s="17">
        <v>400000</v>
      </c>
      <c r="X278" s="18">
        <v>1</v>
      </c>
      <c r="Y278" s="142">
        <v>242280</v>
      </c>
      <c r="Z278" s="17">
        <v>400000</v>
      </c>
      <c r="AA278" s="19">
        <v>7014166248</v>
      </c>
      <c r="AB278" s="19"/>
      <c r="AC278" s="19"/>
      <c r="AD278" s="17">
        <f>Z278</f>
        <v>400000</v>
      </c>
      <c r="AE278" s="20" t="s">
        <v>2773</v>
      </c>
      <c r="AF278" s="54" t="s">
        <v>2773</v>
      </c>
      <c r="AG278" s="52" t="s">
        <v>3544</v>
      </c>
      <c r="AH278" s="54" t="s">
        <v>3472</v>
      </c>
      <c r="AI278" s="54" t="s">
        <v>2456</v>
      </c>
      <c r="AJ278" s="54"/>
      <c r="AK278" s="54" t="s">
        <v>1286</v>
      </c>
      <c r="AL278" s="52" t="s">
        <v>1569</v>
      </c>
      <c r="AM278" s="52" t="s">
        <v>3553</v>
      </c>
      <c r="AN278" s="122">
        <v>400000</v>
      </c>
      <c r="AO278" s="119"/>
      <c r="AP278" s="119">
        <f t="shared" si="13"/>
        <v>0</v>
      </c>
      <c r="AQ278" s="203"/>
      <c r="AR278" s="203"/>
      <c r="AS278" s="47">
        <v>242280</v>
      </c>
      <c r="AT278" s="47">
        <v>242280</v>
      </c>
      <c r="AU278" s="47">
        <v>242282</v>
      </c>
      <c r="AV278" s="17">
        <v>400000</v>
      </c>
      <c r="AW278" s="141" t="e">
        <f t="shared" si="11"/>
        <v>#VALUE!</v>
      </c>
      <c r="AX278" s="19"/>
    </row>
    <row r="279" spans="1:50" s="123" customFormat="1" ht="72" hidden="1" x14ac:dyDescent="0.2">
      <c r="A279" s="52" t="s">
        <v>42</v>
      </c>
      <c r="B279" s="52" t="s">
        <v>277</v>
      </c>
      <c r="C279" s="52" t="s">
        <v>276</v>
      </c>
      <c r="D279" s="52" t="s">
        <v>10</v>
      </c>
      <c r="E279" s="52" t="s">
        <v>311</v>
      </c>
      <c r="F279" s="121" t="s">
        <v>1851</v>
      </c>
      <c r="G279" s="52" t="s">
        <v>587</v>
      </c>
      <c r="H279" s="71" t="s">
        <v>270</v>
      </c>
      <c r="I279" s="71" t="s">
        <v>271</v>
      </c>
      <c r="J279" s="122">
        <v>18000</v>
      </c>
      <c r="K279" s="249" t="s">
        <v>137</v>
      </c>
      <c r="L279" s="78"/>
      <c r="M279" s="78"/>
      <c r="N279" s="19"/>
      <c r="O279" s="28" t="s">
        <v>2569</v>
      </c>
      <c r="P279" s="47">
        <v>242262</v>
      </c>
      <c r="Q279" s="19" t="s">
        <v>1278</v>
      </c>
      <c r="R279" s="19" t="s">
        <v>1279</v>
      </c>
      <c r="S279" s="19" t="s">
        <v>72</v>
      </c>
      <c r="T279" s="19" t="s">
        <v>3720</v>
      </c>
      <c r="U279" s="19" t="s">
        <v>3721</v>
      </c>
      <c r="V279" s="19" t="s">
        <v>3714</v>
      </c>
      <c r="W279" s="17">
        <v>17500</v>
      </c>
      <c r="X279" s="18">
        <v>1</v>
      </c>
      <c r="Y279" s="142">
        <v>242292</v>
      </c>
      <c r="Z279" s="17">
        <v>17500</v>
      </c>
      <c r="AA279" s="19">
        <v>7014344622</v>
      </c>
      <c r="AB279" s="19"/>
      <c r="AC279" s="19"/>
      <c r="AD279" s="17">
        <f t="shared" si="9"/>
        <v>17500</v>
      </c>
      <c r="AE279" s="20" t="s">
        <v>3715</v>
      </c>
      <c r="AF279" s="54" t="s">
        <v>2769</v>
      </c>
      <c r="AG279" s="54" t="s">
        <v>3540</v>
      </c>
      <c r="AH279" s="54" t="s">
        <v>3479</v>
      </c>
      <c r="AI279" s="52" t="s">
        <v>2456</v>
      </c>
      <c r="AJ279" s="52"/>
      <c r="AK279" s="54" t="s">
        <v>1285</v>
      </c>
      <c r="AL279" s="52" t="s">
        <v>1569</v>
      </c>
      <c r="AM279" s="52" t="s">
        <v>3553</v>
      </c>
      <c r="AN279" s="119">
        <v>17500</v>
      </c>
      <c r="AO279" s="119"/>
      <c r="AP279" s="119">
        <f t="shared" si="13"/>
        <v>500</v>
      </c>
      <c r="AQ279" s="203"/>
      <c r="AR279" s="203"/>
      <c r="AS279" s="47">
        <v>242292</v>
      </c>
      <c r="AT279" s="47">
        <v>242292</v>
      </c>
      <c r="AU279" s="47">
        <v>242295</v>
      </c>
      <c r="AV279" s="17">
        <v>18000</v>
      </c>
      <c r="AW279" s="141" t="e">
        <f t="shared" si="11"/>
        <v>#VALUE!</v>
      </c>
      <c r="AX279" s="19"/>
    </row>
    <row r="280" spans="1:50" s="123" customFormat="1" ht="409.5" hidden="1" x14ac:dyDescent="0.2">
      <c r="A280" s="52" t="s">
        <v>42</v>
      </c>
      <c r="B280" s="52" t="s">
        <v>277</v>
      </c>
      <c r="C280" s="52" t="s">
        <v>17</v>
      </c>
      <c r="D280" s="52" t="s">
        <v>1565</v>
      </c>
      <c r="E280" s="52" t="s">
        <v>454</v>
      </c>
      <c r="F280" s="121" t="s">
        <v>1852</v>
      </c>
      <c r="G280" s="52" t="s">
        <v>1117</v>
      </c>
      <c r="H280" s="71" t="s">
        <v>270</v>
      </c>
      <c r="I280" s="71" t="s">
        <v>631</v>
      </c>
      <c r="J280" s="122">
        <v>11540000</v>
      </c>
      <c r="K280" s="249" t="s">
        <v>137</v>
      </c>
      <c r="L280" s="78"/>
      <c r="M280" s="78"/>
      <c r="N280" s="19"/>
      <c r="O280" s="19"/>
      <c r="P280" s="19"/>
      <c r="Q280" s="19"/>
      <c r="R280" s="19"/>
      <c r="S280" s="19"/>
      <c r="T280" s="19"/>
      <c r="U280" s="19"/>
      <c r="V280" s="19"/>
      <c r="W280" s="17"/>
      <c r="X280" s="18"/>
      <c r="Y280" s="46"/>
      <c r="Z280" s="19"/>
      <c r="AA280" s="19"/>
      <c r="AB280" s="19"/>
      <c r="AC280" s="19"/>
      <c r="AD280" s="17">
        <f t="shared" si="9"/>
        <v>0</v>
      </c>
      <c r="AE280" s="20" t="s">
        <v>3722</v>
      </c>
      <c r="AF280" s="54" t="s">
        <v>2774</v>
      </c>
      <c r="AG280" s="54" t="s">
        <v>3537</v>
      </c>
      <c r="AH280" s="54" t="s">
        <v>3474</v>
      </c>
      <c r="AI280" s="52" t="s">
        <v>3467</v>
      </c>
      <c r="AJ280" s="146" t="s">
        <v>3617</v>
      </c>
      <c r="AK280" s="54" t="s">
        <v>1287</v>
      </c>
      <c r="AL280" s="54" t="s">
        <v>1574</v>
      </c>
      <c r="AM280" s="52" t="s">
        <v>3553</v>
      </c>
      <c r="AN280" s="119"/>
      <c r="AO280" s="119"/>
      <c r="AP280" s="119">
        <f t="shared" si="13"/>
        <v>11540000</v>
      </c>
      <c r="AQ280" s="202" t="s">
        <v>3724</v>
      </c>
      <c r="AR280" s="203">
        <v>242305</v>
      </c>
      <c r="AS280" s="142" t="s">
        <v>3725</v>
      </c>
      <c r="AT280" s="142">
        <v>242756</v>
      </c>
      <c r="AU280" s="142">
        <v>242766</v>
      </c>
      <c r="AV280" s="17">
        <v>11540000</v>
      </c>
      <c r="AW280" s="141"/>
      <c r="AX280" s="19"/>
    </row>
    <row r="281" spans="1:50" s="123" customFormat="1" ht="409.5" hidden="1" x14ac:dyDescent="0.2">
      <c r="A281" s="52" t="s">
        <v>42</v>
      </c>
      <c r="B281" s="52" t="s">
        <v>277</v>
      </c>
      <c r="C281" s="52" t="s">
        <v>17</v>
      </c>
      <c r="D281" s="52" t="s">
        <v>34</v>
      </c>
      <c r="E281" s="52" t="s">
        <v>454</v>
      </c>
      <c r="F281" s="121" t="s">
        <v>1853</v>
      </c>
      <c r="G281" s="52" t="s">
        <v>1143</v>
      </c>
      <c r="H281" s="71" t="s">
        <v>270</v>
      </c>
      <c r="I281" s="71" t="s">
        <v>1122</v>
      </c>
      <c r="J281" s="122">
        <v>1800000</v>
      </c>
      <c r="K281" s="249" t="s">
        <v>137</v>
      </c>
      <c r="L281" s="78"/>
      <c r="M281" s="78"/>
      <c r="N281" s="19"/>
      <c r="O281" s="19"/>
      <c r="P281" s="19"/>
      <c r="Q281" s="19"/>
      <c r="R281" s="19"/>
      <c r="S281" s="19"/>
      <c r="T281" s="19"/>
      <c r="U281" s="19"/>
      <c r="V281" s="19"/>
      <c r="W281" s="17"/>
      <c r="X281" s="18"/>
      <c r="Y281" s="46"/>
      <c r="Z281" s="19"/>
      <c r="AA281" s="19"/>
      <c r="AB281" s="19"/>
      <c r="AC281" s="19"/>
      <c r="AD281" s="17">
        <f t="shared" si="9"/>
        <v>0</v>
      </c>
      <c r="AE281" s="20" t="s">
        <v>3723</v>
      </c>
      <c r="AF281" s="54" t="s">
        <v>2775</v>
      </c>
      <c r="AG281" s="54" t="s">
        <v>3538</v>
      </c>
      <c r="AH281" s="54" t="s">
        <v>3452</v>
      </c>
      <c r="AI281" s="52" t="s">
        <v>3467</v>
      </c>
      <c r="AJ281" s="52"/>
      <c r="AK281" s="54" t="s">
        <v>1287</v>
      </c>
      <c r="AL281" s="54" t="s">
        <v>1574</v>
      </c>
      <c r="AM281" s="52" t="s">
        <v>3553</v>
      </c>
      <c r="AN281" s="119"/>
      <c r="AO281" s="119"/>
      <c r="AP281" s="119">
        <f t="shared" si="13"/>
        <v>1800000</v>
      </c>
      <c r="AQ281" s="202" t="s">
        <v>3726</v>
      </c>
      <c r="AR281" s="203">
        <v>242290</v>
      </c>
      <c r="AS281" s="47">
        <v>242410</v>
      </c>
      <c r="AT281" s="47">
        <v>242410</v>
      </c>
      <c r="AU281" s="47">
        <v>242414</v>
      </c>
      <c r="AV281" s="17">
        <v>1800000</v>
      </c>
      <c r="AW281" s="141"/>
      <c r="AX281" s="19"/>
    </row>
    <row r="282" spans="1:50" s="123" customFormat="1" ht="72" hidden="1" x14ac:dyDescent="0.2">
      <c r="A282" s="52" t="s">
        <v>43</v>
      </c>
      <c r="B282" s="52" t="s">
        <v>277</v>
      </c>
      <c r="C282" s="52" t="s">
        <v>276</v>
      </c>
      <c r="D282" s="52" t="s">
        <v>11</v>
      </c>
      <c r="E282" s="52" t="s">
        <v>454</v>
      </c>
      <c r="F282" s="121" t="s">
        <v>1854</v>
      </c>
      <c r="G282" s="52" t="s">
        <v>588</v>
      </c>
      <c r="H282" s="71" t="s">
        <v>340</v>
      </c>
      <c r="I282" s="71" t="s">
        <v>322</v>
      </c>
      <c r="J282" s="122">
        <v>59800</v>
      </c>
      <c r="K282" s="78"/>
      <c r="L282" s="78"/>
      <c r="M282" s="249" t="s">
        <v>137</v>
      </c>
      <c r="N282" s="48">
        <v>23035</v>
      </c>
      <c r="O282" s="19" t="s">
        <v>2778</v>
      </c>
      <c r="P282" s="48">
        <v>23090</v>
      </c>
      <c r="Q282" s="19" t="s">
        <v>1288</v>
      </c>
      <c r="R282" s="19" t="s">
        <v>12</v>
      </c>
      <c r="S282" s="19" t="s">
        <v>79</v>
      </c>
      <c r="T282" s="18" t="s">
        <v>1289</v>
      </c>
      <c r="U282" s="19" t="s">
        <v>1289</v>
      </c>
      <c r="V282" s="19" t="s">
        <v>2779</v>
      </c>
      <c r="W282" s="50">
        <v>59760</v>
      </c>
      <c r="X282" s="18">
        <v>1</v>
      </c>
      <c r="Y282" s="128">
        <v>23097</v>
      </c>
      <c r="Z282" s="50">
        <v>59760</v>
      </c>
      <c r="AA282" s="19">
        <v>7014183220</v>
      </c>
      <c r="AB282" s="48">
        <v>23097</v>
      </c>
      <c r="AC282" s="48">
        <v>23100</v>
      </c>
      <c r="AD282" s="50">
        <v>59760</v>
      </c>
      <c r="AE282" s="20" t="s">
        <v>2457</v>
      </c>
      <c r="AF282" s="54" t="s">
        <v>2457</v>
      </c>
      <c r="AG282" s="54" t="s">
        <v>3544</v>
      </c>
      <c r="AH282" s="52" t="s">
        <v>3475</v>
      </c>
      <c r="AI282" s="54" t="s">
        <v>2457</v>
      </c>
      <c r="AJ282" s="54"/>
      <c r="AK282" s="54" t="s">
        <v>1290</v>
      </c>
      <c r="AL282" s="54" t="s">
        <v>1570</v>
      </c>
      <c r="AM282" s="52" t="s">
        <v>3553</v>
      </c>
      <c r="AN282" s="119"/>
      <c r="AO282" s="119">
        <v>59760</v>
      </c>
      <c r="AP282" s="119">
        <f t="shared" si="13"/>
        <v>40</v>
      </c>
      <c r="AQ282" s="315">
        <v>23071</v>
      </c>
      <c r="AR282" s="315">
        <v>23071</v>
      </c>
      <c r="AS282" s="315">
        <v>23071</v>
      </c>
      <c r="AT282" s="315">
        <v>23071</v>
      </c>
      <c r="AU282" s="315">
        <v>23071</v>
      </c>
      <c r="AV282" s="316">
        <v>59760</v>
      </c>
      <c r="AW282" s="317">
        <v>40</v>
      </c>
      <c r="AX282" s="124"/>
    </row>
    <row r="283" spans="1:50" s="123" customFormat="1" ht="72" hidden="1" x14ac:dyDescent="0.2">
      <c r="A283" s="52" t="s">
        <v>43</v>
      </c>
      <c r="B283" s="52" t="s">
        <v>277</v>
      </c>
      <c r="C283" s="52" t="s">
        <v>276</v>
      </c>
      <c r="D283" s="52" t="s">
        <v>11</v>
      </c>
      <c r="E283" s="52" t="s">
        <v>454</v>
      </c>
      <c r="F283" s="121" t="s">
        <v>1855</v>
      </c>
      <c r="G283" s="52" t="s">
        <v>589</v>
      </c>
      <c r="H283" s="71" t="s">
        <v>464</v>
      </c>
      <c r="I283" s="71" t="s">
        <v>268</v>
      </c>
      <c r="J283" s="122">
        <v>78000</v>
      </c>
      <c r="K283" s="78"/>
      <c r="L283" s="78"/>
      <c r="M283" s="249" t="s">
        <v>137</v>
      </c>
      <c r="N283" s="48">
        <v>23034</v>
      </c>
      <c r="O283" s="18" t="s">
        <v>2780</v>
      </c>
      <c r="P283" s="48">
        <v>23094</v>
      </c>
      <c r="Q283" s="19" t="s">
        <v>1291</v>
      </c>
      <c r="R283" s="19" t="s">
        <v>12</v>
      </c>
      <c r="S283" s="19" t="s">
        <v>79</v>
      </c>
      <c r="T283" s="18" t="s">
        <v>1289</v>
      </c>
      <c r="U283" s="18" t="s">
        <v>1289</v>
      </c>
      <c r="V283" s="19" t="s">
        <v>2781</v>
      </c>
      <c r="W283" s="50">
        <v>78000</v>
      </c>
      <c r="X283" s="18">
        <v>1</v>
      </c>
      <c r="Y283" s="128">
        <v>23097</v>
      </c>
      <c r="Z283" s="50">
        <v>23101</v>
      </c>
      <c r="AA283" s="19">
        <v>7014206527</v>
      </c>
      <c r="AB283" s="128">
        <v>23097</v>
      </c>
      <c r="AC283" s="48">
        <v>23100</v>
      </c>
      <c r="AD283" s="50">
        <v>78000</v>
      </c>
      <c r="AE283" s="20" t="s">
        <v>2457</v>
      </c>
      <c r="AF283" s="54" t="s">
        <v>2457</v>
      </c>
      <c r="AG283" s="54" t="s">
        <v>3544</v>
      </c>
      <c r="AH283" s="52" t="s">
        <v>3475</v>
      </c>
      <c r="AI283" s="54" t="s">
        <v>2457</v>
      </c>
      <c r="AJ283" s="54"/>
      <c r="AK283" s="54" t="s">
        <v>1290</v>
      </c>
      <c r="AL283" s="54" t="s">
        <v>1570</v>
      </c>
      <c r="AM283" s="52" t="s">
        <v>3553</v>
      </c>
      <c r="AN283" s="122"/>
      <c r="AO283" s="122">
        <v>78000</v>
      </c>
      <c r="AP283" s="119">
        <f t="shared" si="13"/>
        <v>0</v>
      </c>
      <c r="AQ283" s="315">
        <v>23071</v>
      </c>
      <c r="AR283" s="315">
        <v>23071</v>
      </c>
      <c r="AS283" s="315">
        <v>23071</v>
      </c>
      <c r="AT283" s="315">
        <v>23071</v>
      </c>
      <c r="AU283" s="315">
        <v>23071</v>
      </c>
      <c r="AV283" s="16">
        <v>78000</v>
      </c>
      <c r="AW283" s="125" t="s">
        <v>1289</v>
      </c>
      <c r="AX283" s="124"/>
    </row>
    <row r="284" spans="1:50" s="123" customFormat="1" ht="72" hidden="1" x14ac:dyDescent="0.2">
      <c r="A284" s="52" t="s">
        <v>43</v>
      </c>
      <c r="B284" s="52" t="s">
        <v>277</v>
      </c>
      <c r="C284" s="52" t="s">
        <v>276</v>
      </c>
      <c r="D284" s="52" t="s">
        <v>11</v>
      </c>
      <c r="E284" s="52" t="s">
        <v>454</v>
      </c>
      <c r="F284" s="121" t="s">
        <v>1856</v>
      </c>
      <c r="G284" s="52" t="s">
        <v>590</v>
      </c>
      <c r="H284" s="71" t="s">
        <v>303</v>
      </c>
      <c r="I284" s="71" t="s">
        <v>268</v>
      </c>
      <c r="J284" s="122">
        <v>40000</v>
      </c>
      <c r="K284" s="78"/>
      <c r="L284" s="78"/>
      <c r="M284" s="249" t="s">
        <v>137</v>
      </c>
      <c r="N284" s="48">
        <v>23093</v>
      </c>
      <c r="O284" s="18" t="s">
        <v>2782</v>
      </c>
      <c r="P284" s="48">
        <v>23097</v>
      </c>
      <c r="Q284" s="19" t="s">
        <v>2783</v>
      </c>
      <c r="R284" s="19" t="s">
        <v>1297</v>
      </c>
      <c r="S284" s="19" t="s">
        <v>14</v>
      </c>
      <c r="T284" s="18" t="s">
        <v>1289</v>
      </c>
      <c r="U284" s="18" t="s">
        <v>1289</v>
      </c>
      <c r="V284" s="19" t="s">
        <v>2784</v>
      </c>
      <c r="W284" s="50">
        <v>36500</v>
      </c>
      <c r="X284" s="18">
        <v>1</v>
      </c>
      <c r="Y284" s="128">
        <v>23108</v>
      </c>
      <c r="Z284" s="50">
        <v>36500</v>
      </c>
      <c r="AA284" s="19">
        <v>7014235890</v>
      </c>
      <c r="AB284" s="48">
        <v>23108</v>
      </c>
      <c r="AC284" s="48">
        <v>23111</v>
      </c>
      <c r="AD284" s="16">
        <v>36500</v>
      </c>
      <c r="AE284" s="307" t="s">
        <v>2876</v>
      </c>
      <c r="AF284" s="54" t="s">
        <v>2785</v>
      </c>
      <c r="AG284" s="52" t="s">
        <v>3544</v>
      </c>
      <c r="AH284" s="54" t="s">
        <v>3472</v>
      </c>
      <c r="AI284" s="54" t="s">
        <v>2457</v>
      </c>
      <c r="AJ284" s="54"/>
      <c r="AK284" s="54" t="s">
        <v>1292</v>
      </c>
      <c r="AL284" s="54" t="s">
        <v>1571</v>
      </c>
      <c r="AM284" s="52" t="s">
        <v>3553</v>
      </c>
      <c r="AN284" s="119"/>
      <c r="AO284" s="119">
        <v>36500</v>
      </c>
      <c r="AP284" s="119">
        <f t="shared" si="13"/>
        <v>3500</v>
      </c>
      <c r="AQ284" s="315">
        <v>23071</v>
      </c>
      <c r="AR284" s="315">
        <v>23071</v>
      </c>
      <c r="AS284" s="315">
        <v>23071</v>
      </c>
      <c r="AT284" s="315">
        <v>23071</v>
      </c>
      <c r="AU284" s="315">
        <v>23071</v>
      </c>
      <c r="AV284" s="16">
        <v>40000</v>
      </c>
      <c r="AW284" s="124"/>
      <c r="AX284" s="124"/>
    </row>
    <row r="285" spans="1:50" s="123" customFormat="1" ht="72" hidden="1" x14ac:dyDescent="0.2">
      <c r="A285" s="52" t="s">
        <v>43</v>
      </c>
      <c r="B285" s="52" t="s">
        <v>277</v>
      </c>
      <c r="C285" s="52" t="s">
        <v>276</v>
      </c>
      <c r="D285" s="52" t="s">
        <v>11</v>
      </c>
      <c r="E285" s="52" t="s">
        <v>454</v>
      </c>
      <c r="F285" s="121" t="s">
        <v>1857</v>
      </c>
      <c r="G285" s="52" t="s">
        <v>591</v>
      </c>
      <c r="H285" s="71" t="s">
        <v>317</v>
      </c>
      <c r="I285" s="71" t="s">
        <v>268</v>
      </c>
      <c r="J285" s="122">
        <v>100000</v>
      </c>
      <c r="K285" s="78"/>
      <c r="L285" s="78"/>
      <c r="M285" s="249" t="s">
        <v>137</v>
      </c>
      <c r="N285" s="48">
        <v>23093</v>
      </c>
      <c r="O285" s="18" t="s">
        <v>2786</v>
      </c>
      <c r="P285" s="48">
        <v>23097</v>
      </c>
      <c r="Q285" s="19" t="s">
        <v>1291</v>
      </c>
      <c r="R285" s="19" t="s">
        <v>12</v>
      </c>
      <c r="S285" s="19" t="s">
        <v>79</v>
      </c>
      <c r="T285" s="18" t="s">
        <v>1289</v>
      </c>
      <c r="U285" s="18" t="s">
        <v>1289</v>
      </c>
      <c r="V285" s="19" t="s">
        <v>2787</v>
      </c>
      <c r="W285" s="50">
        <v>42250</v>
      </c>
      <c r="X285" s="18">
        <v>1</v>
      </c>
      <c r="Y285" s="128">
        <v>23104</v>
      </c>
      <c r="Z285" s="50">
        <v>42250</v>
      </c>
      <c r="AA285" s="19">
        <v>7014235889</v>
      </c>
      <c r="AB285" s="169">
        <v>242250</v>
      </c>
      <c r="AC285" s="169">
        <v>242254</v>
      </c>
      <c r="AD285" s="16">
        <v>42250</v>
      </c>
      <c r="AE285" s="20" t="s">
        <v>2457</v>
      </c>
      <c r="AF285" s="54" t="s">
        <v>2788</v>
      </c>
      <c r="AG285" s="52" t="s">
        <v>3544</v>
      </c>
      <c r="AH285" s="54" t="s">
        <v>3472</v>
      </c>
      <c r="AI285" s="54" t="s">
        <v>2457</v>
      </c>
      <c r="AJ285" s="54"/>
      <c r="AK285" s="54" t="s">
        <v>1292</v>
      </c>
      <c r="AL285" s="54" t="s">
        <v>1571</v>
      </c>
      <c r="AM285" s="52" t="s">
        <v>3553</v>
      </c>
      <c r="AN285" s="119"/>
      <c r="AO285" s="119">
        <v>42250</v>
      </c>
      <c r="AP285" s="119">
        <f t="shared" si="13"/>
        <v>57750</v>
      </c>
      <c r="AQ285" s="318">
        <v>23071</v>
      </c>
      <c r="AR285" s="318">
        <v>23071</v>
      </c>
      <c r="AS285" s="318">
        <v>23071</v>
      </c>
      <c r="AT285" s="318">
        <v>23071</v>
      </c>
      <c r="AU285" s="318">
        <v>23071</v>
      </c>
      <c r="AV285" s="319">
        <v>100000</v>
      </c>
      <c r="AW285" s="320"/>
      <c r="AX285" s="320"/>
    </row>
    <row r="286" spans="1:50" s="123" customFormat="1" ht="72" hidden="1" x14ac:dyDescent="0.2">
      <c r="A286" s="52" t="s">
        <v>43</v>
      </c>
      <c r="B286" s="52" t="s">
        <v>277</v>
      </c>
      <c r="C286" s="52" t="s">
        <v>276</v>
      </c>
      <c r="D286" s="52" t="s">
        <v>11</v>
      </c>
      <c r="E286" s="52" t="s">
        <v>454</v>
      </c>
      <c r="F286" s="121" t="s">
        <v>1858</v>
      </c>
      <c r="G286" s="52" t="s">
        <v>592</v>
      </c>
      <c r="H286" s="71" t="s">
        <v>303</v>
      </c>
      <c r="I286" s="71" t="s">
        <v>268</v>
      </c>
      <c r="J286" s="122">
        <v>39500</v>
      </c>
      <c r="K286" s="78"/>
      <c r="L286" s="78"/>
      <c r="M286" s="249" t="s">
        <v>137</v>
      </c>
      <c r="N286" s="48">
        <v>23034</v>
      </c>
      <c r="O286" s="18" t="s">
        <v>2780</v>
      </c>
      <c r="P286" s="48">
        <v>23094</v>
      </c>
      <c r="Q286" s="19" t="s">
        <v>1291</v>
      </c>
      <c r="R286" s="19" t="s">
        <v>12</v>
      </c>
      <c r="S286" s="19" t="s">
        <v>79</v>
      </c>
      <c r="T286" s="19"/>
      <c r="U286" s="19"/>
      <c r="V286" s="19" t="s">
        <v>2781</v>
      </c>
      <c r="W286" s="50">
        <v>39000</v>
      </c>
      <c r="X286" s="18">
        <v>1</v>
      </c>
      <c r="Y286" s="128">
        <v>23097</v>
      </c>
      <c r="Z286" s="50">
        <v>39000</v>
      </c>
      <c r="AA286" s="19">
        <v>7014206527</v>
      </c>
      <c r="AB286" s="170">
        <v>23097</v>
      </c>
      <c r="AC286" s="169">
        <v>23100</v>
      </c>
      <c r="AD286" s="50">
        <v>39000</v>
      </c>
      <c r="AE286" s="20" t="s">
        <v>2457</v>
      </c>
      <c r="AF286" s="54" t="s">
        <v>2457</v>
      </c>
      <c r="AG286" s="54" t="s">
        <v>3544</v>
      </c>
      <c r="AH286" s="52" t="s">
        <v>3475</v>
      </c>
      <c r="AI286" s="54" t="s">
        <v>2457</v>
      </c>
      <c r="AJ286" s="54"/>
      <c r="AK286" s="54" t="s">
        <v>1290</v>
      </c>
      <c r="AL286" s="54" t="s">
        <v>1570</v>
      </c>
      <c r="AM286" s="52" t="s">
        <v>3553</v>
      </c>
      <c r="AN286" s="119"/>
      <c r="AO286" s="119">
        <v>39000</v>
      </c>
      <c r="AP286" s="119">
        <f t="shared" si="13"/>
        <v>500</v>
      </c>
      <c r="AQ286" s="315">
        <v>23071</v>
      </c>
      <c r="AR286" s="315">
        <v>23071</v>
      </c>
      <c r="AS286" s="315">
        <v>23071</v>
      </c>
      <c r="AT286" s="315">
        <v>23071</v>
      </c>
      <c r="AU286" s="315">
        <v>23071</v>
      </c>
      <c r="AV286" s="16">
        <v>39000</v>
      </c>
      <c r="AW286" s="16">
        <v>500</v>
      </c>
      <c r="AX286" s="124"/>
    </row>
    <row r="287" spans="1:50" s="123" customFormat="1" ht="72" hidden="1" x14ac:dyDescent="0.2">
      <c r="A287" s="52" t="s">
        <v>43</v>
      </c>
      <c r="B287" s="52" t="s">
        <v>277</v>
      </c>
      <c r="C287" s="52" t="s">
        <v>276</v>
      </c>
      <c r="D287" s="52" t="s">
        <v>11</v>
      </c>
      <c r="E287" s="52" t="s">
        <v>454</v>
      </c>
      <c r="F287" s="121" t="s">
        <v>1859</v>
      </c>
      <c r="G287" s="52" t="s">
        <v>593</v>
      </c>
      <c r="H287" s="71" t="s">
        <v>594</v>
      </c>
      <c r="I287" s="71" t="s">
        <v>268</v>
      </c>
      <c r="J287" s="122">
        <v>26000</v>
      </c>
      <c r="K287" s="78"/>
      <c r="L287" s="78"/>
      <c r="M287" s="249" t="s">
        <v>137</v>
      </c>
      <c r="N287" s="48">
        <v>23034</v>
      </c>
      <c r="O287" s="18" t="s">
        <v>2780</v>
      </c>
      <c r="P287" s="48">
        <v>23094</v>
      </c>
      <c r="Q287" s="19" t="s">
        <v>1291</v>
      </c>
      <c r="R287" s="19" t="s">
        <v>12</v>
      </c>
      <c r="S287" s="19" t="s">
        <v>79</v>
      </c>
      <c r="T287" s="19"/>
      <c r="U287" s="19"/>
      <c r="V287" s="19" t="s">
        <v>2781</v>
      </c>
      <c r="W287" s="50">
        <v>26000</v>
      </c>
      <c r="X287" s="18">
        <v>1</v>
      </c>
      <c r="Y287" s="128">
        <v>23097</v>
      </c>
      <c r="Z287" s="50">
        <v>26000</v>
      </c>
      <c r="AA287" s="19">
        <v>7014206527</v>
      </c>
      <c r="AB287" s="170">
        <v>23097</v>
      </c>
      <c r="AC287" s="169">
        <v>23100</v>
      </c>
      <c r="AD287" s="50">
        <v>26000</v>
      </c>
      <c r="AE287" s="20" t="s">
        <v>2457</v>
      </c>
      <c r="AF287" s="54" t="s">
        <v>2457</v>
      </c>
      <c r="AG287" s="54" t="s">
        <v>3544</v>
      </c>
      <c r="AH287" s="52" t="s">
        <v>3475</v>
      </c>
      <c r="AI287" s="54" t="s">
        <v>2457</v>
      </c>
      <c r="AJ287" s="54"/>
      <c r="AK287" s="54" t="s">
        <v>1290</v>
      </c>
      <c r="AL287" s="54" t="s">
        <v>1570</v>
      </c>
      <c r="AM287" s="52" t="s">
        <v>3553</v>
      </c>
      <c r="AN287" s="122"/>
      <c r="AO287" s="122">
        <v>26000</v>
      </c>
      <c r="AP287" s="119">
        <f t="shared" si="13"/>
        <v>0</v>
      </c>
      <c r="AQ287" s="315">
        <v>23071</v>
      </c>
      <c r="AR287" s="315">
        <v>23071</v>
      </c>
      <c r="AS287" s="315">
        <v>23071</v>
      </c>
      <c r="AT287" s="315">
        <v>23071</v>
      </c>
      <c r="AU287" s="315">
        <v>23071</v>
      </c>
      <c r="AV287" s="16">
        <v>26000</v>
      </c>
      <c r="AW287" s="125" t="s">
        <v>1293</v>
      </c>
      <c r="AX287" s="124"/>
    </row>
    <row r="288" spans="1:50" s="123" customFormat="1" ht="72" hidden="1" x14ac:dyDescent="0.2">
      <c r="A288" s="52" t="s">
        <v>43</v>
      </c>
      <c r="B288" s="52" t="s">
        <v>277</v>
      </c>
      <c r="C288" s="52" t="s">
        <v>276</v>
      </c>
      <c r="D288" s="52" t="s">
        <v>11</v>
      </c>
      <c r="E288" s="52" t="s">
        <v>454</v>
      </c>
      <c r="F288" s="121" t="s">
        <v>1860</v>
      </c>
      <c r="G288" s="52" t="s">
        <v>595</v>
      </c>
      <c r="H288" s="71" t="s">
        <v>319</v>
      </c>
      <c r="I288" s="71" t="s">
        <v>596</v>
      </c>
      <c r="J288" s="122">
        <v>23200</v>
      </c>
      <c r="K288" s="78"/>
      <c r="L288" s="78"/>
      <c r="M288" s="249" t="s">
        <v>137</v>
      </c>
      <c r="N288" s="48">
        <v>23056</v>
      </c>
      <c r="O288" s="18" t="s">
        <v>2789</v>
      </c>
      <c r="P288" s="48">
        <v>23096</v>
      </c>
      <c r="Q288" s="19" t="s">
        <v>1294</v>
      </c>
      <c r="R288" s="19" t="s">
        <v>1295</v>
      </c>
      <c r="S288" s="19" t="s">
        <v>60</v>
      </c>
      <c r="T288" s="18" t="s">
        <v>1289</v>
      </c>
      <c r="U288" s="18" t="s">
        <v>1289</v>
      </c>
      <c r="V288" s="19" t="s">
        <v>2790</v>
      </c>
      <c r="W288" s="50">
        <v>23112</v>
      </c>
      <c r="X288" s="18">
        <v>1</v>
      </c>
      <c r="Y288" s="128">
        <v>23103</v>
      </c>
      <c r="Z288" s="50">
        <v>23112</v>
      </c>
      <c r="AA288" s="19">
        <v>7014224804</v>
      </c>
      <c r="AB288" s="169">
        <v>242249</v>
      </c>
      <c r="AC288" s="169">
        <v>242250</v>
      </c>
      <c r="AD288" s="16">
        <v>23112</v>
      </c>
      <c r="AE288" s="20" t="s">
        <v>2457</v>
      </c>
      <c r="AF288" s="54" t="s">
        <v>2791</v>
      </c>
      <c r="AG288" s="52" t="s">
        <v>3544</v>
      </c>
      <c r="AH288" s="54" t="s">
        <v>3472</v>
      </c>
      <c r="AI288" s="54" t="s">
        <v>2457</v>
      </c>
      <c r="AJ288" s="54"/>
      <c r="AK288" s="54" t="s">
        <v>1290</v>
      </c>
      <c r="AL288" s="54" t="s">
        <v>1570</v>
      </c>
      <c r="AM288" s="52" t="s">
        <v>3553</v>
      </c>
      <c r="AN288" s="119"/>
      <c r="AO288" s="119">
        <v>23112</v>
      </c>
      <c r="AP288" s="119">
        <f t="shared" si="13"/>
        <v>88</v>
      </c>
      <c r="AQ288" s="318">
        <v>23071</v>
      </c>
      <c r="AR288" s="318">
        <v>23071</v>
      </c>
      <c r="AS288" s="318">
        <v>23071</v>
      </c>
      <c r="AT288" s="318">
        <v>23071</v>
      </c>
      <c r="AU288" s="318">
        <v>23071</v>
      </c>
      <c r="AV288" s="320">
        <v>23112</v>
      </c>
      <c r="AW288" s="320"/>
      <c r="AX288" s="320"/>
    </row>
    <row r="289" spans="1:50" s="123" customFormat="1" ht="72" hidden="1" x14ac:dyDescent="0.2">
      <c r="A289" s="52" t="s">
        <v>43</v>
      </c>
      <c r="B289" s="52" t="s">
        <v>277</v>
      </c>
      <c r="C289" s="52" t="s">
        <v>276</v>
      </c>
      <c r="D289" s="52" t="s">
        <v>11</v>
      </c>
      <c r="E289" s="52" t="s">
        <v>454</v>
      </c>
      <c r="F289" s="121" t="s">
        <v>1861</v>
      </c>
      <c r="G289" s="52" t="s">
        <v>597</v>
      </c>
      <c r="H289" s="71" t="s">
        <v>319</v>
      </c>
      <c r="I289" s="71" t="s">
        <v>596</v>
      </c>
      <c r="J289" s="122">
        <v>24000</v>
      </c>
      <c r="K289" s="78"/>
      <c r="L289" s="78"/>
      <c r="M289" s="249" t="s">
        <v>137</v>
      </c>
      <c r="N289" s="48">
        <v>23056</v>
      </c>
      <c r="O289" s="18" t="s">
        <v>2789</v>
      </c>
      <c r="P289" s="48">
        <v>23096</v>
      </c>
      <c r="Q289" s="19" t="s">
        <v>1294</v>
      </c>
      <c r="R289" s="19" t="s">
        <v>1295</v>
      </c>
      <c r="S289" s="19" t="s">
        <v>60</v>
      </c>
      <c r="T289" s="18" t="s">
        <v>1289</v>
      </c>
      <c r="U289" s="18" t="s">
        <v>1289</v>
      </c>
      <c r="V289" s="19" t="s">
        <v>2790</v>
      </c>
      <c r="W289" s="50">
        <v>23968</v>
      </c>
      <c r="X289" s="18">
        <v>1</v>
      </c>
      <c r="Y289" s="128">
        <v>23103</v>
      </c>
      <c r="Z289" s="50">
        <v>23968</v>
      </c>
      <c r="AA289" s="19">
        <v>7014224804</v>
      </c>
      <c r="AB289" s="169">
        <v>242249</v>
      </c>
      <c r="AC289" s="169">
        <v>242250</v>
      </c>
      <c r="AD289" s="16">
        <v>23968</v>
      </c>
      <c r="AE289" s="20" t="s">
        <v>2457</v>
      </c>
      <c r="AF289" s="54" t="s">
        <v>2791</v>
      </c>
      <c r="AG289" s="52" t="s">
        <v>3544</v>
      </c>
      <c r="AH289" s="54" t="s">
        <v>3472</v>
      </c>
      <c r="AI289" s="54" t="s">
        <v>2457</v>
      </c>
      <c r="AJ289" s="54"/>
      <c r="AK289" s="54" t="s">
        <v>1290</v>
      </c>
      <c r="AL289" s="54" t="s">
        <v>1570</v>
      </c>
      <c r="AM289" s="52" t="s">
        <v>3553</v>
      </c>
      <c r="AN289" s="119"/>
      <c r="AO289" s="119">
        <v>23968</v>
      </c>
      <c r="AP289" s="119">
        <f t="shared" si="13"/>
        <v>32</v>
      </c>
      <c r="AQ289" s="318">
        <v>23071</v>
      </c>
      <c r="AR289" s="318">
        <v>23071</v>
      </c>
      <c r="AS289" s="318">
        <v>23071</v>
      </c>
      <c r="AT289" s="318">
        <v>23071</v>
      </c>
      <c r="AU289" s="318">
        <v>23071</v>
      </c>
      <c r="AV289" s="320">
        <v>23968</v>
      </c>
      <c r="AW289" s="320"/>
      <c r="AX289" s="320"/>
    </row>
    <row r="290" spans="1:50" s="123" customFormat="1" ht="72" hidden="1" x14ac:dyDescent="0.2">
      <c r="A290" s="52" t="s">
        <v>43</v>
      </c>
      <c r="B290" s="52" t="s">
        <v>277</v>
      </c>
      <c r="C290" s="52" t="s">
        <v>276</v>
      </c>
      <c r="D290" s="52" t="s">
        <v>11</v>
      </c>
      <c r="E290" s="52" t="s">
        <v>454</v>
      </c>
      <c r="F290" s="121" t="s">
        <v>1862</v>
      </c>
      <c r="G290" s="52" t="s">
        <v>598</v>
      </c>
      <c r="H290" s="71" t="s">
        <v>599</v>
      </c>
      <c r="I290" s="71" t="s">
        <v>274</v>
      </c>
      <c r="J290" s="122">
        <v>192000</v>
      </c>
      <c r="K290" s="78"/>
      <c r="L290" s="78"/>
      <c r="M290" s="249" t="s">
        <v>137</v>
      </c>
      <c r="N290" s="48">
        <v>23035</v>
      </c>
      <c r="O290" s="19" t="s">
        <v>2792</v>
      </c>
      <c r="P290" s="67">
        <v>242236</v>
      </c>
      <c r="Q290" s="19" t="s">
        <v>1296</v>
      </c>
      <c r="R290" s="19" t="s">
        <v>1297</v>
      </c>
      <c r="S290" s="19" t="s">
        <v>79</v>
      </c>
      <c r="T290" s="19" t="s">
        <v>1289</v>
      </c>
      <c r="U290" s="19" t="s">
        <v>1289</v>
      </c>
      <c r="V290" s="19" t="s">
        <v>2793</v>
      </c>
      <c r="W290" s="50">
        <v>192000</v>
      </c>
      <c r="X290" s="18">
        <v>1</v>
      </c>
      <c r="Y290" s="129">
        <v>242243</v>
      </c>
      <c r="Z290" s="50">
        <v>192000</v>
      </c>
      <c r="AA290" s="19">
        <v>7014181488</v>
      </c>
      <c r="AB290" s="308">
        <v>242241</v>
      </c>
      <c r="AC290" s="308">
        <v>242241</v>
      </c>
      <c r="AD290" s="309">
        <v>192000</v>
      </c>
      <c r="AE290" s="310" t="s">
        <v>2457</v>
      </c>
      <c r="AF290" s="54" t="s">
        <v>2457</v>
      </c>
      <c r="AG290" s="54" t="s">
        <v>3544</v>
      </c>
      <c r="AH290" s="52" t="s">
        <v>2457</v>
      </c>
      <c r="AI290" s="52" t="s">
        <v>2457</v>
      </c>
      <c r="AJ290" s="52"/>
      <c r="AK290" s="54" t="s">
        <v>1290</v>
      </c>
      <c r="AL290" s="54" t="s">
        <v>1570</v>
      </c>
      <c r="AM290" s="52" t="s">
        <v>3552</v>
      </c>
      <c r="AN290" s="119"/>
      <c r="AO290" s="122">
        <v>192000</v>
      </c>
      <c r="AP290" s="119">
        <f t="shared" si="13"/>
        <v>0</v>
      </c>
      <c r="AQ290" s="315">
        <v>23071</v>
      </c>
      <c r="AR290" s="315">
        <v>23071</v>
      </c>
      <c r="AS290" s="315">
        <v>23071</v>
      </c>
      <c r="AT290" s="315">
        <v>23071</v>
      </c>
      <c r="AU290" s="315">
        <v>23071</v>
      </c>
      <c r="AV290" s="16">
        <v>192000</v>
      </c>
      <c r="AW290" s="124"/>
      <c r="AX290" s="124"/>
    </row>
    <row r="291" spans="1:50" s="123" customFormat="1" ht="90" hidden="1" x14ac:dyDescent="0.2">
      <c r="A291" s="52" t="s">
        <v>43</v>
      </c>
      <c r="B291" s="52" t="s">
        <v>277</v>
      </c>
      <c r="C291" s="52" t="s">
        <v>276</v>
      </c>
      <c r="D291" s="52" t="s">
        <v>286</v>
      </c>
      <c r="E291" s="52" t="s">
        <v>454</v>
      </c>
      <c r="F291" s="121" t="s">
        <v>1863</v>
      </c>
      <c r="G291" s="52" t="s">
        <v>600</v>
      </c>
      <c r="H291" s="71" t="s">
        <v>317</v>
      </c>
      <c r="I291" s="71" t="s">
        <v>274</v>
      </c>
      <c r="J291" s="122">
        <v>142500</v>
      </c>
      <c r="K291" s="78"/>
      <c r="L291" s="78"/>
      <c r="M291" s="249" t="s">
        <v>137</v>
      </c>
      <c r="N291" s="48" t="s">
        <v>1315</v>
      </c>
      <c r="O291" s="19"/>
      <c r="P291" s="67">
        <v>242247</v>
      </c>
      <c r="Q291" s="19" t="s">
        <v>1300</v>
      </c>
      <c r="R291" s="19" t="s">
        <v>1295</v>
      </c>
      <c r="S291" s="19" t="s">
        <v>79</v>
      </c>
      <c r="T291" s="19" t="s">
        <v>2794</v>
      </c>
      <c r="U291" s="19" t="s">
        <v>2795</v>
      </c>
      <c r="V291" s="19" t="s">
        <v>2796</v>
      </c>
      <c r="W291" s="50">
        <v>132500</v>
      </c>
      <c r="X291" s="18">
        <v>1</v>
      </c>
      <c r="Y291" s="48">
        <v>242277</v>
      </c>
      <c r="Z291" s="50">
        <v>132500</v>
      </c>
      <c r="AA291" s="19">
        <v>7014247048</v>
      </c>
      <c r="AB291" s="311"/>
      <c r="AC291" s="311"/>
      <c r="AD291" s="311"/>
      <c r="AE291" s="310" t="s">
        <v>2797</v>
      </c>
      <c r="AF291" s="54" t="s">
        <v>2797</v>
      </c>
      <c r="AG291" s="52" t="s">
        <v>3544</v>
      </c>
      <c r="AH291" s="54" t="s">
        <v>3472</v>
      </c>
      <c r="AI291" s="54" t="s">
        <v>2456</v>
      </c>
      <c r="AJ291" s="54"/>
      <c r="AK291" s="54" t="s">
        <v>1298</v>
      </c>
      <c r="AL291" s="54" t="s">
        <v>1571</v>
      </c>
      <c r="AM291" s="52" t="s">
        <v>3553</v>
      </c>
      <c r="AN291" s="119">
        <v>132500</v>
      </c>
      <c r="AO291" s="119"/>
      <c r="AP291" s="119">
        <f t="shared" si="13"/>
        <v>10000</v>
      </c>
      <c r="AQ291" s="315">
        <v>23071</v>
      </c>
      <c r="AR291" s="315">
        <v>23071</v>
      </c>
      <c r="AS291" s="314" t="s">
        <v>1299</v>
      </c>
      <c r="AT291" s="314" t="s">
        <v>1299</v>
      </c>
      <c r="AU291" s="314" t="s">
        <v>1299</v>
      </c>
      <c r="AV291" s="16">
        <v>132500</v>
      </c>
      <c r="AW291" s="124"/>
      <c r="AX291" s="124"/>
    </row>
    <row r="292" spans="1:50" s="123" customFormat="1" ht="90" hidden="1" x14ac:dyDescent="0.2">
      <c r="A292" s="52" t="s">
        <v>43</v>
      </c>
      <c r="B292" s="52" t="s">
        <v>277</v>
      </c>
      <c r="C292" s="52" t="s">
        <v>276</v>
      </c>
      <c r="D292" s="52" t="s">
        <v>286</v>
      </c>
      <c r="E292" s="52" t="s">
        <v>454</v>
      </c>
      <c r="F292" s="121" t="s">
        <v>1864</v>
      </c>
      <c r="G292" s="52" t="s">
        <v>601</v>
      </c>
      <c r="H292" s="71" t="s">
        <v>317</v>
      </c>
      <c r="I292" s="71" t="s">
        <v>274</v>
      </c>
      <c r="J292" s="122">
        <v>157300</v>
      </c>
      <c r="K292" s="78"/>
      <c r="L292" s="78"/>
      <c r="M292" s="249" t="s">
        <v>137</v>
      </c>
      <c r="N292" s="48" t="s">
        <v>1315</v>
      </c>
      <c r="O292" s="19"/>
      <c r="P292" s="67">
        <v>242247</v>
      </c>
      <c r="Q292" s="19" t="s">
        <v>1300</v>
      </c>
      <c r="R292" s="19" t="s">
        <v>1295</v>
      </c>
      <c r="S292" s="19" t="s">
        <v>79</v>
      </c>
      <c r="T292" s="19" t="s">
        <v>2794</v>
      </c>
      <c r="U292" s="19" t="s">
        <v>2795</v>
      </c>
      <c r="V292" s="19" t="s">
        <v>2796</v>
      </c>
      <c r="W292" s="50">
        <v>152500</v>
      </c>
      <c r="X292" s="18">
        <v>1</v>
      </c>
      <c r="Y292" s="48">
        <v>242277</v>
      </c>
      <c r="Z292" s="50">
        <v>152500</v>
      </c>
      <c r="AA292" s="19">
        <v>7014247048</v>
      </c>
      <c r="AB292" s="311"/>
      <c r="AC292" s="311"/>
      <c r="AD292" s="311"/>
      <c r="AE292" s="310" t="s">
        <v>2797</v>
      </c>
      <c r="AF292" s="54" t="s">
        <v>2797</v>
      </c>
      <c r="AG292" s="52" t="s">
        <v>3544</v>
      </c>
      <c r="AH292" s="54" t="s">
        <v>3472</v>
      </c>
      <c r="AI292" s="54" t="s">
        <v>2456</v>
      </c>
      <c r="AJ292" s="54"/>
      <c r="AK292" s="54" t="s">
        <v>1298</v>
      </c>
      <c r="AL292" s="54" t="s">
        <v>1571</v>
      </c>
      <c r="AM292" s="52" t="s">
        <v>3553</v>
      </c>
      <c r="AN292" s="119">
        <v>152500</v>
      </c>
      <c r="AO292" s="119"/>
      <c r="AP292" s="119">
        <f t="shared" si="13"/>
        <v>4800</v>
      </c>
      <c r="AQ292" s="315">
        <v>23071</v>
      </c>
      <c r="AR292" s="315">
        <v>23071</v>
      </c>
      <c r="AS292" s="314" t="s">
        <v>1299</v>
      </c>
      <c r="AT292" s="314" t="s">
        <v>1299</v>
      </c>
      <c r="AU292" s="314" t="s">
        <v>1299</v>
      </c>
      <c r="AV292" s="16">
        <v>152500</v>
      </c>
      <c r="AW292" s="124"/>
      <c r="AX292" s="124"/>
    </row>
    <row r="293" spans="1:50" s="123" customFormat="1" ht="72" hidden="1" x14ac:dyDescent="0.2">
      <c r="A293" s="52" t="s">
        <v>43</v>
      </c>
      <c r="B293" s="52" t="s">
        <v>277</v>
      </c>
      <c r="C293" s="52" t="s">
        <v>276</v>
      </c>
      <c r="D293" s="52" t="s">
        <v>13</v>
      </c>
      <c r="E293" s="52" t="s">
        <v>454</v>
      </c>
      <c r="F293" s="121" t="s">
        <v>1865</v>
      </c>
      <c r="G293" s="52" t="s">
        <v>602</v>
      </c>
      <c r="H293" s="71" t="s">
        <v>317</v>
      </c>
      <c r="I293" s="71" t="s">
        <v>271</v>
      </c>
      <c r="J293" s="122">
        <v>30000</v>
      </c>
      <c r="K293" s="78"/>
      <c r="L293" s="78"/>
      <c r="M293" s="249" t="s">
        <v>137</v>
      </c>
      <c r="N293" s="48">
        <v>23035</v>
      </c>
      <c r="O293" s="18" t="s">
        <v>2798</v>
      </c>
      <c r="P293" s="67">
        <v>242247</v>
      </c>
      <c r="Q293" s="19" t="s">
        <v>1300</v>
      </c>
      <c r="R293" s="19" t="s">
        <v>1295</v>
      </c>
      <c r="S293" s="19" t="s">
        <v>79</v>
      </c>
      <c r="T293" s="19" t="s">
        <v>2799</v>
      </c>
      <c r="U293" s="19" t="s">
        <v>2800</v>
      </c>
      <c r="V293" s="19" t="s">
        <v>2796</v>
      </c>
      <c r="W293" s="50">
        <v>24500</v>
      </c>
      <c r="X293" s="18">
        <v>1</v>
      </c>
      <c r="Y293" s="48">
        <v>242277</v>
      </c>
      <c r="Z293" s="50">
        <v>24500</v>
      </c>
      <c r="AA293" s="19">
        <v>7014247045</v>
      </c>
      <c r="AB293" s="311"/>
      <c r="AC293" s="311"/>
      <c r="AD293" s="311"/>
      <c r="AE293" s="310" t="s">
        <v>2797</v>
      </c>
      <c r="AF293" s="54" t="s">
        <v>2797</v>
      </c>
      <c r="AG293" s="52" t="s">
        <v>3544</v>
      </c>
      <c r="AH293" s="54" t="s">
        <v>3472</v>
      </c>
      <c r="AI293" s="54" t="s">
        <v>2456</v>
      </c>
      <c r="AJ293" s="54"/>
      <c r="AK293" s="54" t="s">
        <v>1290</v>
      </c>
      <c r="AL293" s="54" t="s">
        <v>1570</v>
      </c>
      <c r="AM293" s="52" t="s">
        <v>3553</v>
      </c>
      <c r="AN293" s="119">
        <v>24500</v>
      </c>
      <c r="AO293" s="119"/>
      <c r="AP293" s="119">
        <f t="shared" si="13"/>
        <v>5500</v>
      </c>
      <c r="AQ293" s="315">
        <v>23071</v>
      </c>
      <c r="AR293" s="315">
        <v>23071</v>
      </c>
      <c r="AS293" s="314" t="s">
        <v>1299</v>
      </c>
      <c r="AT293" s="314" t="s">
        <v>1299</v>
      </c>
      <c r="AU293" s="314" t="s">
        <v>1299</v>
      </c>
      <c r="AV293" s="16">
        <v>24500</v>
      </c>
      <c r="AW293" s="124"/>
      <c r="AX293" s="124"/>
    </row>
    <row r="294" spans="1:50" s="123" customFormat="1" ht="72" hidden="1" x14ac:dyDescent="0.2">
      <c r="A294" s="52" t="s">
        <v>43</v>
      </c>
      <c r="B294" s="52" t="s">
        <v>277</v>
      </c>
      <c r="C294" s="52" t="s">
        <v>276</v>
      </c>
      <c r="D294" s="52" t="s">
        <v>13</v>
      </c>
      <c r="E294" s="52" t="s">
        <v>454</v>
      </c>
      <c r="F294" s="121" t="s">
        <v>1866</v>
      </c>
      <c r="G294" s="52" t="s">
        <v>603</v>
      </c>
      <c r="H294" s="71" t="s">
        <v>303</v>
      </c>
      <c r="I294" s="71" t="s">
        <v>271</v>
      </c>
      <c r="J294" s="122">
        <v>50000</v>
      </c>
      <c r="K294" s="78"/>
      <c r="L294" s="78"/>
      <c r="M294" s="249" t="s">
        <v>137</v>
      </c>
      <c r="N294" s="48">
        <v>23035</v>
      </c>
      <c r="O294" s="18" t="s">
        <v>2798</v>
      </c>
      <c r="P294" s="67">
        <v>242247</v>
      </c>
      <c r="Q294" s="19" t="s">
        <v>1300</v>
      </c>
      <c r="R294" s="19" t="s">
        <v>1295</v>
      </c>
      <c r="S294" s="19" t="s">
        <v>79</v>
      </c>
      <c r="T294" s="19" t="s">
        <v>2801</v>
      </c>
      <c r="U294" s="19" t="s">
        <v>2802</v>
      </c>
      <c r="V294" s="19" t="s">
        <v>2796</v>
      </c>
      <c r="W294" s="50">
        <v>24500</v>
      </c>
      <c r="X294" s="18">
        <v>1</v>
      </c>
      <c r="Y294" s="48">
        <v>242277</v>
      </c>
      <c r="Z294" s="50">
        <v>24500</v>
      </c>
      <c r="AA294" s="19">
        <v>7014247045</v>
      </c>
      <c r="AB294" s="311"/>
      <c r="AC294" s="311"/>
      <c r="AD294" s="311"/>
      <c r="AE294" s="310" t="s">
        <v>2797</v>
      </c>
      <c r="AF294" s="54" t="s">
        <v>2797</v>
      </c>
      <c r="AG294" s="52" t="s">
        <v>3544</v>
      </c>
      <c r="AH294" s="54" t="s">
        <v>3472</v>
      </c>
      <c r="AI294" s="54" t="s">
        <v>2456</v>
      </c>
      <c r="AJ294" s="54"/>
      <c r="AK294" s="54" t="s">
        <v>1290</v>
      </c>
      <c r="AL294" s="54" t="s">
        <v>1570</v>
      </c>
      <c r="AM294" s="52" t="s">
        <v>3553</v>
      </c>
      <c r="AN294" s="119">
        <v>24500</v>
      </c>
      <c r="AO294" s="119"/>
      <c r="AP294" s="119">
        <f t="shared" si="13"/>
        <v>25500</v>
      </c>
      <c r="AQ294" s="315">
        <v>23071</v>
      </c>
      <c r="AR294" s="315">
        <v>23071</v>
      </c>
      <c r="AS294" s="314" t="s">
        <v>1299</v>
      </c>
      <c r="AT294" s="314" t="s">
        <v>1299</v>
      </c>
      <c r="AU294" s="314" t="s">
        <v>1299</v>
      </c>
      <c r="AV294" s="16">
        <v>24500</v>
      </c>
      <c r="AW294" s="124"/>
      <c r="AX294" s="124"/>
    </row>
    <row r="295" spans="1:50" s="123" customFormat="1" ht="72" hidden="1" x14ac:dyDescent="0.2">
      <c r="A295" s="52" t="s">
        <v>43</v>
      </c>
      <c r="B295" s="52" t="s">
        <v>277</v>
      </c>
      <c r="C295" s="52" t="s">
        <v>276</v>
      </c>
      <c r="D295" s="52" t="s">
        <v>13</v>
      </c>
      <c r="E295" s="52" t="s">
        <v>454</v>
      </c>
      <c r="F295" s="121" t="s">
        <v>1867</v>
      </c>
      <c r="G295" s="52" t="s">
        <v>604</v>
      </c>
      <c r="H295" s="71" t="s">
        <v>317</v>
      </c>
      <c r="I295" s="71" t="s">
        <v>271</v>
      </c>
      <c r="J295" s="122">
        <v>15000</v>
      </c>
      <c r="K295" s="78"/>
      <c r="L295" s="78"/>
      <c r="M295" s="249" t="s">
        <v>137</v>
      </c>
      <c r="N295" s="48">
        <v>23035</v>
      </c>
      <c r="O295" s="18" t="s">
        <v>2798</v>
      </c>
      <c r="P295" s="67">
        <v>242247</v>
      </c>
      <c r="Q295" s="19" t="s">
        <v>1300</v>
      </c>
      <c r="R295" s="19" t="s">
        <v>1295</v>
      </c>
      <c r="S295" s="19" t="s">
        <v>79</v>
      </c>
      <c r="T295" s="19" t="s">
        <v>2803</v>
      </c>
      <c r="U295" s="19" t="s">
        <v>2804</v>
      </c>
      <c r="V295" s="19" t="s">
        <v>2796</v>
      </c>
      <c r="W295" s="50">
        <v>14250</v>
      </c>
      <c r="X295" s="18">
        <v>1</v>
      </c>
      <c r="Y295" s="48">
        <v>242277</v>
      </c>
      <c r="Z295" s="50">
        <v>14250</v>
      </c>
      <c r="AA295" s="19">
        <v>7014247045</v>
      </c>
      <c r="AB295" s="311"/>
      <c r="AC295" s="311"/>
      <c r="AD295" s="311"/>
      <c r="AE295" s="310" t="s">
        <v>2797</v>
      </c>
      <c r="AF295" s="54" t="s">
        <v>2797</v>
      </c>
      <c r="AG295" s="52" t="s">
        <v>3544</v>
      </c>
      <c r="AH295" s="54" t="s">
        <v>3472</v>
      </c>
      <c r="AI295" s="54" t="s">
        <v>2456</v>
      </c>
      <c r="AJ295" s="54"/>
      <c r="AK295" s="54" t="s">
        <v>1290</v>
      </c>
      <c r="AL295" s="54" t="s">
        <v>1570</v>
      </c>
      <c r="AM295" s="52" t="s">
        <v>3553</v>
      </c>
      <c r="AN295" s="119">
        <v>14250</v>
      </c>
      <c r="AO295" s="119"/>
      <c r="AP295" s="119">
        <f t="shared" si="13"/>
        <v>750</v>
      </c>
      <c r="AQ295" s="315">
        <v>23071</v>
      </c>
      <c r="AR295" s="315">
        <v>23071</v>
      </c>
      <c r="AS295" s="314" t="s">
        <v>1299</v>
      </c>
      <c r="AT295" s="314" t="s">
        <v>1299</v>
      </c>
      <c r="AU295" s="314" t="s">
        <v>1299</v>
      </c>
      <c r="AV295" s="16">
        <v>14250</v>
      </c>
      <c r="AW295" s="124"/>
      <c r="AX295" s="124"/>
    </row>
    <row r="296" spans="1:50" s="123" customFormat="1" ht="72" hidden="1" x14ac:dyDescent="0.2">
      <c r="A296" s="52" t="s">
        <v>43</v>
      </c>
      <c r="B296" s="52" t="s">
        <v>277</v>
      </c>
      <c r="C296" s="52" t="s">
        <v>276</v>
      </c>
      <c r="D296" s="52" t="s">
        <v>33</v>
      </c>
      <c r="E296" s="52" t="s">
        <v>454</v>
      </c>
      <c r="F296" s="121" t="s">
        <v>1868</v>
      </c>
      <c r="G296" s="52" t="s">
        <v>605</v>
      </c>
      <c r="H296" s="71" t="s">
        <v>270</v>
      </c>
      <c r="I296" s="71" t="s">
        <v>274</v>
      </c>
      <c r="J296" s="122">
        <v>80000</v>
      </c>
      <c r="K296" s="249" t="s">
        <v>137</v>
      </c>
      <c r="L296" s="78"/>
      <c r="M296" s="78"/>
      <c r="N296" s="19" t="s">
        <v>1301</v>
      </c>
      <c r="O296" s="18" t="s">
        <v>2805</v>
      </c>
      <c r="P296" s="67">
        <v>242247</v>
      </c>
      <c r="Q296" s="19" t="s">
        <v>1302</v>
      </c>
      <c r="R296" s="19" t="s">
        <v>1295</v>
      </c>
      <c r="S296" s="19" t="s">
        <v>60</v>
      </c>
      <c r="T296" s="18" t="s">
        <v>1289</v>
      </c>
      <c r="U296" s="18" t="s">
        <v>1289</v>
      </c>
      <c r="V296" s="19" t="s">
        <v>2806</v>
      </c>
      <c r="W296" s="50">
        <v>75000</v>
      </c>
      <c r="X296" s="18">
        <v>1</v>
      </c>
      <c r="Y296" s="128">
        <v>23221</v>
      </c>
      <c r="Z296" s="50">
        <v>75000</v>
      </c>
      <c r="AA296" s="19">
        <v>7014247009</v>
      </c>
      <c r="AB296" s="311"/>
      <c r="AC296" s="311"/>
      <c r="AD296" s="311"/>
      <c r="AE296" s="310" t="s">
        <v>2807</v>
      </c>
      <c r="AF296" s="54" t="s">
        <v>2807</v>
      </c>
      <c r="AG296" s="52" t="s">
        <v>3544</v>
      </c>
      <c r="AH296" s="54" t="s">
        <v>3472</v>
      </c>
      <c r="AI296" s="54" t="s">
        <v>2456</v>
      </c>
      <c r="AJ296" s="54"/>
      <c r="AK296" s="54" t="s">
        <v>1290</v>
      </c>
      <c r="AL296" s="54" t="s">
        <v>1570</v>
      </c>
      <c r="AM296" s="52" t="s">
        <v>3553</v>
      </c>
      <c r="AN296" s="119">
        <v>75000</v>
      </c>
      <c r="AO296" s="119"/>
      <c r="AP296" s="119">
        <f t="shared" si="13"/>
        <v>5000</v>
      </c>
      <c r="AQ296" s="315">
        <v>23071</v>
      </c>
      <c r="AR296" s="315">
        <v>23071</v>
      </c>
      <c r="AS296" s="314" t="s">
        <v>1303</v>
      </c>
      <c r="AT296" s="315">
        <v>23193</v>
      </c>
      <c r="AU296" s="315">
        <v>23193</v>
      </c>
      <c r="AV296" s="16">
        <v>75000</v>
      </c>
      <c r="AW296" s="124"/>
      <c r="AX296" s="124"/>
    </row>
    <row r="297" spans="1:50" s="123" customFormat="1" ht="72" hidden="1" x14ac:dyDescent="0.2">
      <c r="A297" s="52" t="s">
        <v>43</v>
      </c>
      <c r="B297" s="52" t="s">
        <v>277</v>
      </c>
      <c r="C297" s="52" t="s">
        <v>276</v>
      </c>
      <c r="D297" s="52" t="s">
        <v>33</v>
      </c>
      <c r="E297" s="52" t="s">
        <v>454</v>
      </c>
      <c r="F297" s="121" t="s">
        <v>1869</v>
      </c>
      <c r="G297" s="52" t="s">
        <v>606</v>
      </c>
      <c r="H297" s="71" t="s">
        <v>270</v>
      </c>
      <c r="I297" s="71" t="s">
        <v>274</v>
      </c>
      <c r="J297" s="122">
        <v>65000</v>
      </c>
      <c r="K297" s="249" t="s">
        <v>137</v>
      </c>
      <c r="L297" s="78"/>
      <c r="M297" s="78"/>
      <c r="N297" s="19" t="s">
        <v>1301</v>
      </c>
      <c r="O297" s="18" t="s">
        <v>2808</v>
      </c>
      <c r="P297" s="67">
        <v>242247</v>
      </c>
      <c r="Q297" s="19" t="s">
        <v>1304</v>
      </c>
      <c r="R297" s="19" t="s">
        <v>1297</v>
      </c>
      <c r="S297" s="19" t="s">
        <v>71</v>
      </c>
      <c r="T297" s="18" t="s">
        <v>1289</v>
      </c>
      <c r="U297" s="18" t="s">
        <v>1289</v>
      </c>
      <c r="V297" s="19" t="s">
        <v>2806</v>
      </c>
      <c r="W297" s="50">
        <v>62000</v>
      </c>
      <c r="X297" s="18">
        <v>1</v>
      </c>
      <c r="Y297" s="128">
        <v>23221</v>
      </c>
      <c r="Z297" s="50">
        <v>62000</v>
      </c>
      <c r="AA297" s="19">
        <v>7014247039</v>
      </c>
      <c r="AB297" s="311"/>
      <c r="AC297" s="311"/>
      <c r="AD297" s="311"/>
      <c r="AE297" s="310" t="s">
        <v>2807</v>
      </c>
      <c r="AF297" s="54" t="s">
        <v>2807</v>
      </c>
      <c r="AG297" s="52" t="s">
        <v>3544</v>
      </c>
      <c r="AH297" s="54" t="s">
        <v>3472</v>
      </c>
      <c r="AI297" s="54" t="s">
        <v>2456</v>
      </c>
      <c r="AJ297" s="54"/>
      <c r="AK297" s="54" t="s">
        <v>1290</v>
      </c>
      <c r="AL297" s="54" t="s">
        <v>1570</v>
      </c>
      <c r="AM297" s="52" t="s">
        <v>3553</v>
      </c>
      <c r="AN297" s="119">
        <v>62000</v>
      </c>
      <c r="AO297" s="119"/>
      <c r="AP297" s="119">
        <f t="shared" si="13"/>
        <v>3000</v>
      </c>
      <c r="AQ297" s="315">
        <v>23071</v>
      </c>
      <c r="AR297" s="315">
        <v>23071</v>
      </c>
      <c r="AS297" s="314" t="s">
        <v>1303</v>
      </c>
      <c r="AT297" s="315">
        <v>23193</v>
      </c>
      <c r="AU297" s="315">
        <v>23193</v>
      </c>
      <c r="AV297" s="16">
        <v>62000</v>
      </c>
      <c r="AW297" s="124"/>
      <c r="AX297" s="124"/>
    </row>
    <row r="298" spans="1:50" s="123" customFormat="1" ht="72" hidden="1" x14ac:dyDescent="0.2">
      <c r="A298" s="52" t="s">
        <v>43</v>
      </c>
      <c r="B298" s="52" t="s">
        <v>277</v>
      </c>
      <c r="C298" s="52" t="s">
        <v>276</v>
      </c>
      <c r="D298" s="52" t="s">
        <v>33</v>
      </c>
      <c r="E298" s="52" t="s">
        <v>454</v>
      </c>
      <c r="F298" s="121" t="s">
        <v>1870</v>
      </c>
      <c r="G298" s="52" t="s">
        <v>607</v>
      </c>
      <c r="H298" s="71" t="s">
        <v>267</v>
      </c>
      <c r="I298" s="71" t="s">
        <v>274</v>
      </c>
      <c r="J298" s="122">
        <v>350000</v>
      </c>
      <c r="K298" s="249" t="s">
        <v>137</v>
      </c>
      <c r="L298" s="78"/>
      <c r="M298" s="78"/>
      <c r="N298" s="19" t="s">
        <v>1301</v>
      </c>
      <c r="O298" s="18" t="s">
        <v>2805</v>
      </c>
      <c r="P298" s="67">
        <v>242247</v>
      </c>
      <c r="Q298" s="19" t="s">
        <v>1302</v>
      </c>
      <c r="R298" s="19" t="s">
        <v>1295</v>
      </c>
      <c r="S298" s="19" t="s">
        <v>60</v>
      </c>
      <c r="T298" s="18" t="s">
        <v>1289</v>
      </c>
      <c r="U298" s="18" t="s">
        <v>1289</v>
      </c>
      <c r="V298" s="19" t="s">
        <v>2806</v>
      </c>
      <c r="W298" s="50">
        <v>336000</v>
      </c>
      <c r="X298" s="18">
        <v>1</v>
      </c>
      <c r="Y298" s="128">
        <v>23221</v>
      </c>
      <c r="Z298" s="50">
        <v>336000</v>
      </c>
      <c r="AA298" s="19">
        <v>7014247009</v>
      </c>
      <c r="AB298" s="311"/>
      <c r="AC298" s="311"/>
      <c r="AD298" s="311"/>
      <c r="AE298" s="310" t="s">
        <v>2807</v>
      </c>
      <c r="AF298" s="54" t="s">
        <v>2807</v>
      </c>
      <c r="AG298" s="52" t="s">
        <v>3544</v>
      </c>
      <c r="AH298" s="54" t="s">
        <v>3472</v>
      </c>
      <c r="AI298" s="54" t="s">
        <v>2456</v>
      </c>
      <c r="AJ298" s="54"/>
      <c r="AK298" s="54" t="s">
        <v>1290</v>
      </c>
      <c r="AL298" s="54" t="s">
        <v>1570</v>
      </c>
      <c r="AM298" s="52" t="s">
        <v>3553</v>
      </c>
      <c r="AN298" s="119">
        <v>336000</v>
      </c>
      <c r="AO298" s="119"/>
      <c r="AP298" s="119">
        <f t="shared" si="13"/>
        <v>14000</v>
      </c>
      <c r="AQ298" s="315">
        <v>23071</v>
      </c>
      <c r="AR298" s="315">
        <v>23071</v>
      </c>
      <c r="AS298" s="314" t="s">
        <v>1303</v>
      </c>
      <c r="AT298" s="315">
        <v>23193</v>
      </c>
      <c r="AU298" s="315">
        <v>23193</v>
      </c>
      <c r="AV298" s="16">
        <v>336000</v>
      </c>
      <c r="AW298" s="124"/>
      <c r="AX298" s="124"/>
    </row>
    <row r="299" spans="1:50" s="123" customFormat="1" ht="72" hidden="1" x14ac:dyDescent="0.2">
      <c r="A299" s="52" t="s">
        <v>43</v>
      </c>
      <c r="B299" s="52" t="s">
        <v>277</v>
      </c>
      <c r="C299" s="52" t="s">
        <v>276</v>
      </c>
      <c r="D299" s="52" t="s">
        <v>33</v>
      </c>
      <c r="E299" s="52" t="s">
        <v>454</v>
      </c>
      <c r="F299" s="121" t="s">
        <v>1871</v>
      </c>
      <c r="G299" s="52" t="s">
        <v>608</v>
      </c>
      <c r="H299" s="71" t="s">
        <v>340</v>
      </c>
      <c r="I299" s="71" t="s">
        <v>274</v>
      </c>
      <c r="J299" s="122">
        <v>300000</v>
      </c>
      <c r="K299" s="249" t="s">
        <v>137</v>
      </c>
      <c r="L299" s="78"/>
      <c r="M299" s="78"/>
      <c r="N299" s="19" t="s">
        <v>1301</v>
      </c>
      <c r="O299" s="18" t="s">
        <v>2809</v>
      </c>
      <c r="P299" s="67">
        <v>242247</v>
      </c>
      <c r="Q299" s="19" t="s">
        <v>1305</v>
      </c>
      <c r="R299" s="19" t="s">
        <v>1297</v>
      </c>
      <c r="S299" s="19" t="s">
        <v>60</v>
      </c>
      <c r="T299" s="18" t="s">
        <v>1289</v>
      </c>
      <c r="U299" s="18" t="s">
        <v>1289</v>
      </c>
      <c r="V299" s="19" t="s">
        <v>2806</v>
      </c>
      <c r="W299" s="50">
        <v>264000</v>
      </c>
      <c r="X299" s="18">
        <v>1</v>
      </c>
      <c r="Y299" s="128">
        <v>23221</v>
      </c>
      <c r="Z299" s="50">
        <v>264000</v>
      </c>
      <c r="AA299" s="19">
        <v>7014246696</v>
      </c>
      <c r="AB299" s="311"/>
      <c r="AC299" s="311"/>
      <c r="AD299" s="311"/>
      <c r="AE299" s="310" t="s">
        <v>2807</v>
      </c>
      <c r="AF299" s="54" t="s">
        <v>2807</v>
      </c>
      <c r="AG299" s="52" t="s">
        <v>3544</v>
      </c>
      <c r="AH299" s="54" t="s">
        <v>3472</v>
      </c>
      <c r="AI299" s="54" t="s">
        <v>2456</v>
      </c>
      <c r="AJ299" s="54"/>
      <c r="AK299" s="54" t="s">
        <v>1290</v>
      </c>
      <c r="AL299" s="54" t="s">
        <v>1570</v>
      </c>
      <c r="AM299" s="52" t="s">
        <v>3553</v>
      </c>
      <c r="AN299" s="119">
        <v>264000</v>
      </c>
      <c r="AO299" s="119"/>
      <c r="AP299" s="119">
        <f t="shared" si="13"/>
        <v>36000</v>
      </c>
      <c r="AQ299" s="315">
        <v>23071</v>
      </c>
      <c r="AR299" s="315">
        <v>23071</v>
      </c>
      <c r="AS299" s="314" t="s">
        <v>1303</v>
      </c>
      <c r="AT299" s="315">
        <v>23193</v>
      </c>
      <c r="AU299" s="315">
        <v>23193</v>
      </c>
      <c r="AV299" s="16">
        <v>264000</v>
      </c>
      <c r="AW299" s="124"/>
      <c r="AX299" s="124"/>
    </row>
    <row r="300" spans="1:50" s="123" customFormat="1" ht="72" hidden="1" x14ac:dyDescent="0.2">
      <c r="A300" s="52" t="s">
        <v>43</v>
      </c>
      <c r="B300" s="52" t="s">
        <v>277</v>
      </c>
      <c r="C300" s="52" t="s">
        <v>276</v>
      </c>
      <c r="D300" s="52" t="s">
        <v>33</v>
      </c>
      <c r="E300" s="52" t="s">
        <v>454</v>
      </c>
      <c r="F300" s="121" t="s">
        <v>1872</v>
      </c>
      <c r="G300" s="52" t="s">
        <v>609</v>
      </c>
      <c r="H300" s="71" t="s">
        <v>270</v>
      </c>
      <c r="I300" s="71" t="s">
        <v>274</v>
      </c>
      <c r="J300" s="122">
        <v>80000</v>
      </c>
      <c r="K300" s="249" t="s">
        <v>137</v>
      </c>
      <c r="L300" s="78"/>
      <c r="M300" s="78"/>
      <c r="N300" s="19" t="s">
        <v>1301</v>
      </c>
      <c r="O300" s="18" t="s">
        <v>2808</v>
      </c>
      <c r="P300" s="67">
        <v>242247</v>
      </c>
      <c r="Q300" s="19" t="s">
        <v>1304</v>
      </c>
      <c r="R300" s="19" t="s">
        <v>1297</v>
      </c>
      <c r="S300" s="19" t="s">
        <v>71</v>
      </c>
      <c r="T300" s="18" t="s">
        <v>1289</v>
      </c>
      <c r="U300" s="18" t="s">
        <v>1289</v>
      </c>
      <c r="V300" s="19" t="s">
        <v>2806</v>
      </c>
      <c r="W300" s="50">
        <v>75000</v>
      </c>
      <c r="X300" s="18">
        <v>1</v>
      </c>
      <c r="Y300" s="128">
        <v>23221</v>
      </c>
      <c r="Z300" s="50">
        <v>75000</v>
      </c>
      <c r="AA300" s="19">
        <v>7014247039</v>
      </c>
      <c r="AB300" s="311"/>
      <c r="AC300" s="311"/>
      <c r="AD300" s="311"/>
      <c r="AE300" s="310" t="s">
        <v>2807</v>
      </c>
      <c r="AF300" s="54" t="s">
        <v>2807</v>
      </c>
      <c r="AG300" s="52" t="s">
        <v>3544</v>
      </c>
      <c r="AH300" s="54" t="s">
        <v>3472</v>
      </c>
      <c r="AI300" s="54" t="s">
        <v>2456</v>
      </c>
      <c r="AJ300" s="54"/>
      <c r="AK300" s="54" t="s">
        <v>1290</v>
      </c>
      <c r="AL300" s="54" t="s">
        <v>1570</v>
      </c>
      <c r="AM300" s="52" t="s">
        <v>3553</v>
      </c>
      <c r="AN300" s="119">
        <v>75000</v>
      </c>
      <c r="AO300" s="119"/>
      <c r="AP300" s="119">
        <f t="shared" si="13"/>
        <v>5000</v>
      </c>
      <c r="AQ300" s="315">
        <v>23071</v>
      </c>
      <c r="AR300" s="315">
        <v>23071</v>
      </c>
      <c r="AS300" s="314" t="s">
        <v>1303</v>
      </c>
      <c r="AT300" s="315">
        <v>23193</v>
      </c>
      <c r="AU300" s="315">
        <v>23193</v>
      </c>
      <c r="AV300" s="16">
        <v>75000</v>
      </c>
      <c r="AW300" s="124"/>
      <c r="AX300" s="124"/>
    </row>
    <row r="301" spans="1:50" s="123" customFormat="1" ht="72" hidden="1" x14ac:dyDescent="0.2">
      <c r="A301" s="52" t="s">
        <v>43</v>
      </c>
      <c r="B301" s="52" t="s">
        <v>277</v>
      </c>
      <c r="C301" s="52" t="s">
        <v>276</v>
      </c>
      <c r="D301" s="52" t="s">
        <v>33</v>
      </c>
      <c r="E301" s="52" t="s">
        <v>454</v>
      </c>
      <c r="F301" s="121" t="s">
        <v>1873</v>
      </c>
      <c r="G301" s="52" t="s">
        <v>610</v>
      </c>
      <c r="H301" s="71" t="s">
        <v>267</v>
      </c>
      <c r="I301" s="71" t="s">
        <v>274</v>
      </c>
      <c r="J301" s="122">
        <v>360000</v>
      </c>
      <c r="K301" s="249" t="s">
        <v>137</v>
      </c>
      <c r="L301" s="78"/>
      <c r="M301" s="78"/>
      <c r="N301" s="19" t="s">
        <v>1301</v>
      </c>
      <c r="O301" s="18" t="s">
        <v>2808</v>
      </c>
      <c r="P301" s="67">
        <v>242247</v>
      </c>
      <c r="Q301" s="19" t="s">
        <v>1304</v>
      </c>
      <c r="R301" s="19" t="s">
        <v>1297</v>
      </c>
      <c r="S301" s="19" t="s">
        <v>71</v>
      </c>
      <c r="T301" s="18" t="s">
        <v>1289</v>
      </c>
      <c r="U301" s="18" t="s">
        <v>1289</v>
      </c>
      <c r="V301" s="19" t="s">
        <v>2806</v>
      </c>
      <c r="W301" s="50">
        <v>347800</v>
      </c>
      <c r="X301" s="18">
        <v>1</v>
      </c>
      <c r="Y301" s="128">
        <v>23221</v>
      </c>
      <c r="Z301" s="50">
        <v>347800</v>
      </c>
      <c r="AA301" s="19">
        <v>7014247039</v>
      </c>
      <c r="AB301" s="311"/>
      <c r="AC301" s="311"/>
      <c r="AD301" s="311"/>
      <c r="AE301" s="310" t="s">
        <v>2807</v>
      </c>
      <c r="AF301" s="54" t="s">
        <v>2807</v>
      </c>
      <c r="AG301" s="52" t="s">
        <v>3544</v>
      </c>
      <c r="AH301" s="54" t="s">
        <v>3472</v>
      </c>
      <c r="AI301" s="54" t="s">
        <v>2456</v>
      </c>
      <c r="AJ301" s="54"/>
      <c r="AK301" s="54" t="s">
        <v>1290</v>
      </c>
      <c r="AL301" s="54" t="s">
        <v>1570</v>
      </c>
      <c r="AM301" s="52" t="s">
        <v>3553</v>
      </c>
      <c r="AN301" s="119">
        <v>347800</v>
      </c>
      <c r="AO301" s="119"/>
      <c r="AP301" s="119">
        <f t="shared" si="13"/>
        <v>12200</v>
      </c>
      <c r="AQ301" s="315">
        <v>23071</v>
      </c>
      <c r="AR301" s="315">
        <v>23071</v>
      </c>
      <c r="AS301" s="314" t="s">
        <v>1303</v>
      </c>
      <c r="AT301" s="315">
        <v>23193</v>
      </c>
      <c r="AU301" s="315">
        <v>23193</v>
      </c>
      <c r="AV301" s="16">
        <v>347800</v>
      </c>
      <c r="AW301" s="124"/>
      <c r="AX301" s="124"/>
    </row>
    <row r="302" spans="1:50" s="123" customFormat="1" ht="72" hidden="1" x14ac:dyDescent="0.2">
      <c r="A302" s="52" t="s">
        <v>43</v>
      </c>
      <c r="B302" s="52" t="s">
        <v>277</v>
      </c>
      <c r="C302" s="52" t="s">
        <v>276</v>
      </c>
      <c r="D302" s="52" t="s">
        <v>33</v>
      </c>
      <c r="E302" s="52" t="s">
        <v>454</v>
      </c>
      <c r="F302" s="121" t="s">
        <v>1874</v>
      </c>
      <c r="G302" s="52" t="s">
        <v>611</v>
      </c>
      <c r="H302" s="71" t="s">
        <v>270</v>
      </c>
      <c r="I302" s="71" t="s">
        <v>274</v>
      </c>
      <c r="J302" s="122">
        <v>70000</v>
      </c>
      <c r="K302" s="249" t="s">
        <v>137</v>
      </c>
      <c r="L302" s="78"/>
      <c r="M302" s="78"/>
      <c r="N302" s="19" t="s">
        <v>1301</v>
      </c>
      <c r="O302" s="18" t="s">
        <v>2805</v>
      </c>
      <c r="P302" s="67">
        <v>242247</v>
      </c>
      <c r="Q302" s="19" t="s">
        <v>1302</v>
      </c>
      <c r="R302" s="19" t="s">
        <v>1295</v>
      </c>
      <c r="S302" s="19" t="s">
        <v>60</v>
      </c>
      <c r="T302" s="18" t="s">
        <v>1289</v>
      </c>
      <c r="U302" s="18" t="s">
        <v>1289</v>
      </c>
      <c r="V302" s="19" t="s">
        <v>2806</v>
      </c>
      <c r="W302" s="50">
        <v>67000</v>
      </c>
      <c r="X302" s="18">
        <v>1</v>
      </c>
      <c r="Y302" s="128">
        <v>23221</v>
      </c>
      <c r="Z302" s="50">
        <v>67000</v>
      </c>
      <c r="AA302" s="19">
        <v>7014247009</v>
      </c>
      <c r="AB302" s="311"/>
      <c r="AC302" s="311"/>
      <c r="AD302" s="311"/>
      <c r="AE302" s="310" t="s">
        <v>2807</v>
      </c>
      <c r="AF302" s="54" t="s">
        <v>2807</v>
      </c>
      <c r="AG302" s="52" t="s">
        <v>3544</v>
      </c>
      <c r="AH302" s="54" t="s">
        <v>3472</v>
      </c>
      <c r="AI302" s="54" t="s">
        <v>2456</v>
      </c>
      <c r="AJ302" s="54"/>
      <c r="AK302" s="54" t="s">
        <v>1290</v>
      </c>
      <c r="AL302" s="54" t="s">
        <v>1570</v>
      </c>
      <c r="AM302" s="52" t="s">
        <v>3553</v>
      </c>
      <c r="AN302" s="119">
        <v>67000</v>
      </c>
      <c r="AO302" s="119"/>
      <c r="AP302" s="119">
        <f t="shared" si="13"/>
        <v>3000</v>
      </c>
      <c r="AQ302" s="315">
        <v>23071</v>
      </c>
      <c r="AR302" s="315">
        <v>23071</v>
      </c>
      <c r="AS302" s="314" t="s">
        <v>1303</v>
      </c>
      <c r="AT302" s="315">
        <v>23193</v>
      </c>
      <c r="AU302" s="315">
        <v>23193</v>
      </c>
      <c r="AV302" s="16">
        <v>67000</v>
      </c>
      <c r="AW302" s="124"/>
      <c r="AX302" s="124"/>
    </row>
    <row r="303" spans="1:50" s="123" customFormat="1" ht="72" hidden="1" x14ac:dyDescent="0.2">
      <c r="A303" s="52" t="s">
        <v>43</v>
      </c>
      <c r="B303" s="52" t="s">
        <v>277</v>
      </c>
      <c r="C303" s="52" t="s">
        <v>276</v>
      </c>
      <c r="D303" s="52" t="s">
        <v>33</v>
      </c>
      <c r="E303" s="52" t="s">
        <v>454</v>
      </c>
      <c r="F303" s="121" t="s">
        <v>1875</v>
      </c>
      <c r="G303" s="52" t="s">
        <v>612</v>
      </c>
      <c r="H303" s="71" t="s">
        <v>270</v>
      </c>
      <c r="I303" s="71" t="s">
        <v>274</v>
      </c>
      <c r="J303" s="122">
        <v>70000</v>
      </c>
      <c r="K303" s="249" t="s">
        <v>137</v>
      </c>
      <c r="L303" s="78"/>
      <c r="M303" s="78"/>
      <c r="N303" s="19" t="s">
        <v>1301</v>
      </c>
      <c r="O303" s="18" t="s">
        <v>2805</v>
      </c>
      <c r="P303" s="67">
        <v>242247</v>
      </c>
      <c r="Q303" s="19" t="s">
        <v>1302</v>
      </c>
      <c r="R303" s="19" t="s">
        <v>1295</v>
      </c>
      <c r="S303" s="19" t="s">
        <v>60</v>
      </c>
      <c r="T303" s="18" t="s">
        <v>1289</v>
      </c>
      <c r="U303" s="18" t="s">
        <v>1289</v>
      </c>
      <c r="V303" s="19" t="s">
        <v>2806</v>
      </c>
      <c r="W303" s="50">
        <v>67000</v>
      </c>
      <c r="X303" s="18">
        <v>1</v>
      </c>
      <c r="Y303" s="128">
        <v>23221</v>
      </c>
      <c r="Z303" s="50">
        <v>67000</v>
      </c>
      <c r="AA303" s="19">
        <v>7014247009</v>
      </c>
      <c r="AB303" s="311"/>
      <c r="AC303" s="311"/>
      <c r="AD303" s="311"/>
      <c r="AE303" s="310" t="s">
        <v>2807</v>
      </c>
      <c r="AF303" s="54" t="s">
        <v>2807</v>
      </c>
      <c r="AG303" s="52" t="s">
        <v>3544</v>
      </c>
      <c r="AH303" s="54" t="s">
        <v>3472</v>
      </c>
      <c r="AI303" s="54" t="s">
        <v>2456</v>
      </c>
      <c r="AJ303" s="54"/>
      <c r="AK303" s="54" t="s">
        <v>1290</v>
      </c>
      <c r="AL303" s="54" t="s">
        <v>1570</v>
      </c>
      <c r="AM303" s="52" t="s">
        <v>3553</v>
      </c>
      <c r="AN303" s="119">
        <v>67000</v>
      </c>
      <c r="AO303" s="119"/>
      <c r="AP303" s="119">
        <f t="shared" si="13"/>
        <v>3000</v>
      </c>
      <c r="AQ303" s="315">
        <v>23071</v>
      </c>
      <c r="AR303" s="315">
        <v>23071</v>
      </c>
      <c r="AS303" s="314" t="s">
        <v>1303</v>
      </c>
      <c r="AT303" s="315">
        <v>23193</v>
      </c>
      <c r="AU303" s="315">
        <v>23193</v>
      </c>
      <c r="AV303" s="16">
        <v>67000</v>
      </c>
      <c r="AW303" s="124"/>
      <c r="AX303" s="124"/>
    </row>
    <row r="304" spans="1:50" s="123" customFormat="1" ht="72" hidden="1" x14ac:dyDescent="0.2">
      <c r="A304" s="52" t="s">
        <v>43</v>
      </c>
      <c r="B304" s="52" t="s">
        <v>277</v>
      </c>
      <c r="C304" s="52" t="s">
        <v>276</v>
      </c>
      <c r="D304" s="52" t="s">
        <v>33</v>
      </c>
      <c r="E304" s="52" t="s">
        <v>454</v>
      </c>
      <c r="F304" s="121" t="s">
        <v>1876</v>
      </c>
      <c r="G304" s="52" t="s">
        <v>613</v>
      </c>
      <c r="H304" s="71" t="s">
        <v>270</v>
      </c>
      <c r="I304" s="71" t="s">
        <v>274</v>
      </c>
      <c r="J304" s="122">
        <v>80000</v>
      </c>
      <c r="K304" s="249" t="s">
        <v>137</v>
      </c>
      <c r="L304" s="78"/>
      <c r="M304" s="78"/>
      <c r="N304" s="19" t="s">
        <v>1301</v>
      </c>
      <c r="O304" s="18" t="s">
        <v>2808</v>
      </c>
      <c r="P304" s="67">
        <v>242247</v>
      </c>
      <c r="Q304" s="19" t="s">
        <v>1304</v>
      </c>
      <c r="R304" s="19" t="s">
        <v>1297</v>
      </c>
      <c r="S304" s="19" t="s">
        <v>71</v>
      </c>
      <c r="T304" s="18" t="s">
        <v>1289</v>
      </c>
      <c r="U304" s="18" t="s">
        <v>1289</v>
      </c>
      <c r="V304" s="19" t="s">
        <v>2806</v>
      </c>
      <c r="W304" s="50">
        <v>75000</v>
      </c>
      <c r="X304" s="18">
        <v>1</v>
      </c>
      <c r="Y304" s="128">
        <v>23221</v>
      </c>
      <c r="Z304" s="50">
        <v>75000</v>
      </c>
      <c r="AA304" s="19">
        <v>7014247039</v>
      </c>
      <c r="AB304" s="311"/>
      <c r="AC304" s="311"/>
      <c r="AD304" s="311"/>
      <c r="AE304" s="310" t="s">
        <v>2807</v>
      </c>
      <c r="AF304" s="54" t="s">
        <v>2807</v>
      </c>
      <c r="AG304" s="52" t="s">
        <v>3544</v>
      </c>
      <c r="AH304" s="54" t="s">
        <v>3472</v>
      </c>
      <c r="AI304" s="54" t="s">
        <v>2456</v>
      </c>
      <c r="AJ304" s="54"/>
      <c r="AK304" s="54" t="s">
        <v>1290</v>
      </c>
      <c r="AL304" s="54" t="s">
        <v>1570</v>
      </c>
      <c r="AM304" s="52" t="s">
        <v>3553</v>
      </c>
      <c r="AN304" s="119">
        <v>75000</v>
      </c>
      <c r="AO304" s="119"/>
      <c r="AP304" s="119">
        <f t="shared" si="13"/>
        <v>5000</v>
      </c>
      <c r="AQ304" s="315">
        <v>23071</v>
      </c>
      <c r="AR304" s="315">
        <v>23071</v>
      </c>
      <c r="AS304" s="314" t="s">
        <v>1303</v>
      </c>
      <c r="AT304" s="315">
        <v>23193</v>
      </c>
      <c r="AU304" s="315">
        <v>23193</v>
      </c>
      <c r="AV304" s="16">
        <v>75000</v>
      </c>
      <c r="AW304" s="124"/>
      <c r="AX304" s="124"/>
    </row>
    <row r="305" spans="1:50" s="123" customFormat="1" ht="72" hidden="1" x14ac:dyDescent="0.2">
      <c r="A305" s="52" t="s">
        <v>43</v>
      </c>
      <c r="B305" s="52" t="s">
        <v>277</v>
      </c>
      <c r="C305" s="52" t="s">
        <v>276</v>
      </c>
      <c r="D305" s="52" t="s">
        <v>33</v>
      </c>
      <c r="E305" s="52" t="s">
        <v>454</v>
      </c>
      <c r="F305" s="121" t="s">
        <v>1877</v>
      </c>
      <c r="G305" s="52" t="s">
        <v>614</v>
      </c>
      <c r="H305" s="71" t="s">
        <v>340</v>
      </c>
      <c r="I305" s="71" t="s">
        <v>274</v>
      </c>
      <c r="J305" s="122">
        <v>264000</v>
      </c>
      <c r="K305" s="249" t="s">
        <v>137</v>
      </c>
      <c r="L305" s="78"/>
      <c r="M305" s="78"/>
      <c r="N305" s="19" t="s">
        <v>1301</v>
      </c>
      <c r="O305" s="18" t="s">
        <v>2808</v>
      </c>
      <c r="P305" s="67">
        <v>242247</v>
      </c>
      <c r="Q305" s="19" t="s">
        <v>1304</v>
      </c>
      <c r="R305" s="19" t="s">
        <v>1297</v>
      </c>
      <c r="S305" s="19" t="s">
        <v>71</v>
      </c>
      <c r="T305" s="18" t="s">
        <v>1289</v>
      </c>
      <c r="U305" s="18" t="s">
        <v>1289</v>
      </c>
      <c r="V305" s="19" t="s">
        <v>2806</v>
      </c>
      <c r="W305" s="50">
        <v>252000</v>
      </c>
      <c r="X305" s="18">
        <v>1</v>
      </c>
      <c r="Y305" s="128">
        <v>23221</v>
      </c>
      <c r="Z305" s="50">
        <v>252000</v>
      </c>
      <c r="AA305" s="19">
        <v>7014247039</v>
      </c>
      <c r="AB305" s="311"/>
      <c r="AC305" s="311"/>
      <c r="AD305" s="311"/>
      <c r="AE305" s="310" t="s">
        <v>2807</v>
      </c>
      <c r="AF305" s="54" t="s">
        <v>2807</v>
      </c>
      <c r="AG305" s="52" t="s">
        <v>3544</v>
      </c>
      <c r="AH305" s="54" t="s">
        <v>3472</v>
      </c>
      <c r="AI305" s="54" t="s">
        <v>2456</v>
      </c>
      <c r="AJ305" s="54"/>
      <c r="AK305" s="54" t="s">
        <v>1290</v>
      </c>
      <c r="AL305" s="54" t="s">
        <v>1570</v>
      </c>
      <c r="AM305" s="52" t="s">
        <v>3553</v>
      </c>
      <c r="AN305" s="119">
        <v>252000</v>
      </c>
      <c r="AO305" s="119"/>
      <c r="AP305" s="119">
        <f t="shared" si="13"/>
        <v>12000</v>
      </c>
      <c r="AQ305" s="315">
        <v>23071</v>
      </c>
      <c r="AR305" s="315">
        <v>23071</v>
      </c>
      <c r="AS305" s="314" t="s">
        <v>1303</v>
      </c>
      <c r="AT305" s="315">
        <v>23193</v>
      </c>
      <c r="AU305" s="315">
        <v>23193</v>
      </c>
      <c r="AV305" s="16">
        <v>252000</v>
      </c>
      <c r="AW305" s="124"/>
      <c r="AX305" s="124"/>
    </row>
    <row r="306" spans="1:50" s="123" customFormat="1" ht="72" hidden="1" x14ac:dyDescent="0.2">
      <c r="A306" s="52" t="s">
        <v>43</v>
      </c>
      <c r="B306" s="52" t="s">
        <v>277</v>
      </c>
      <c r="C306" s="52" t="s">
        <v>276</v>
      </c>
      <c r="D306" s="52" t="s">
        <v>33</v>
      </c>
      <c r="E306" s="52" t="s">
        <v>454</v>
      </c>
      <c r="F306" s="121" t="s">
        <v>1878</v>
      </c>
      <c r="G306" s="52" t="s">
        <v>615</v>
      </c>
      <c r="H306" s="71" t="s">
        <v>340</v>
      </c>
      <c r="I306" s="71" t="s">
        <v>274</v>
      </c>
      <c r="J306" s="122">
        <v>156000</v>
      </c>
      <c r="K306" s="249" t="s">
        <v>137</v>
      </c>
      <c r="L306" s="78"/>
      <c r="M306" s="78"/>
      <c r="N306" s="19" t="s">
        <v>1301</v>
      </c>
      <c r="O306" s="18" t="s">
        <v>2808</v>
      </c>
      <c r="P306" s="67">
        <v>242247</v>
      </c>
      <c r="Q306" s="19" t="s">
        <v>1304</v>
      </c>
      <c r="R306" s="19" t="s">
        <v>1297</v>
      </c>
      <c r="S306" s="19" t="s">
        <v>71</v>
      </c>
      <c r="T306" s="18" t="s">
        <v>1289</v>
      </c>
      <c r="U306" s="18" t="s">
        <v>1289</v>
      </c>
      <c r="V306" s="19" t="s">
        <v>2806</v>
      </c>
      <c r="W306" s="50">
        <v>146400</v>
      </c>
      <c r="X306" s="18">
        <v>1</v>
      </c>
      <c r="Y306" s="128">
        <v>23221</v>
      </c>
      <c r="Z306" s="50">
        <v>146400</v>
      </c>
      <c r="AA306" s="19">
        <v>7014247039</v>
      </c>
      <c r="AB306" s="311"/>
      <c r="AC306" s="311"/>
      <c r="AD306" s="311"/>
      <c r="AE306" s="310" t="s">
        <v>2807</v>
      </c>
      <c r="AF306" s="54" t="s">
        <v>2807</v>
      </c>
      <c r="AG306" s="52" t="s">
        <v>3544</v>
      </c>
      <c r="AH306" s="54" t="s">
        <v>3472</v>
      </c>
      <c r="AI306" s="54" t="s">
        <v>2456</v>
      </c>
      <c r="AJ306" s="54"/>
      <c r="AK306" s="54" t="s">
        <v>1290</v>
      </c>
      <c r="AL306" s="54" t="s">
        <v>1570</v>
      </c>
      <c r="AM306" s="52" t="s">
        <v>3553</v>
      </c>
      <c r="AN306" s="119">
        <v>146400</v>
      </c>
      <c r="AO306" s="119"/>
      <c r="AP306" s="119">
        <f t="shared" si="13"/>
        <v>9600</v>
      </c>
      <c r="AQ306" s="315">
        <v>23071</v>
      </c>
      <c r="AR306" s="315">
        <v>23071</v>
      </c>
      <c r="AS306" s="314" t="s">
        <v>1303</v>
      </c>
      <c r="AT306" s="315">
        <v>23193</v>
      </c>
      <c r="AU306" s="315">
        <v>23193</v>
      </c>
      <c r="AV306" s="16">
        <v>146400</v>
      </c>
      <c r="AW306" s="124"/>
      <c r="AX306" s="124"/>
    </row>
    <row r="307" spans="1:50" s="123" customFormat="1" ht="72" hidden="1" x14ac:dyDescent="0.2">
      <c r="A307" s="52" t="s">
        <v>43</v>
      </c>
      <c r="B307" s="52" t="s">
        <v>277</v>
      </c>
      <c r="C307" s="52" t="s">
        <v>276</v>
      </c>
      <c r="D307" s="52" t="s">
        <v>33</v>
      </c>
      <c r="E307" s="52" t="s">
        <v>454</v>
      </c>
      <c r="F307" s="121" t="s">
        <v>1879</v>
      </c>
      <c r="G307" s="52" t="s">
        <v>616</v>
      </c>
      <c r="H307" s="71" t="s">
        <v>501</v>
      </c>
      <c r="I307" s="71" t="s">
        <v>274</v>
      </c>
      <c r="J307" s="122">
        <v>250000</v>
      </c>
      <c r="K307" s="249" t="s">
        <v>137</v>
      </c>
      <c r="L307" s="78"/>
      <c r="M307" s="78"/>
      <c r="N307" s="19" t="s">
        <v>1301</v>
      </c>
      <c r="O307" s="18" t="s">
        <v>2808</v>
      </c>
      <c r="P307" s="67">
        <v>242247</v>
      </c>
      <c r="Q307" s="19" t="s">
        <v>1304</v>
      </c>
      <c r="R307" s="19" t="s">
        <v>1297</v>
      </c>
      <c r="S307" s="19" t="s">
        <v>71</v>
      </c>
      <c r="T307" s="18" t="s">
        <v>1289</v>
      </c>
      <c r="U307" s="18" t="s">
        <v>1289</v>
      </c>
      <c r="V307" s="19" t="s">
        <v>2806</v>
      </c>
      <c r="W307" s="50">
        <v>235000</v>
      </c>
      <c r="X307" s="18">
        <v>1</v>
      </c>
      <c r="Y307" s="128">
        <v>23221</v>
      </c>
      <c r="Z307" s="50">
        <v>235000</v>
      </c>
      <c r="AA307" s="19">
        <v>7014247039</v>
      </c>
      <c r="AB307" s="311"/>
      <c r="AC307" s="311"/>
      <c r="AD307" s="311"/>
      <c r="AE307" s="310" t="s">
        <v>2807</v>
      </c>
      <c r="AF307" s="54" t="s">
        <v>2807</v>
      </c>
      <c r="AG307" s="52" t="s">
        <v>3544</v>
      </c>
      <c r="AH307" s="54" t="s">
        <v>3472</v>
      </c>
      <c r="AI307" s="54" t="s">
        <v>2456</v>
      </c>
      <c r="AJ307" s="54"/>
      <c r="AK307" s="54" t="s">
        <v>1290</v>
      </c>
      <c r="AL307" s="54" t="s">
        <v>1570</v>
      </c>
      <c r="AM307" s="52" t="s">
        <v>3553</v>
      </c>
      <c r="AN307" s="119">
        <v>235600</v>
      </c>
      <c r="AO307" s="119"/>
      <c r="AP307" s="119">
        <f t="shared" si="13"/>
        <v>14400</v>
      </c>
      <c r="AQ307" s="315">
        <v>23071</v>
      </c>
      <c r="AR307" s="315">
        <v>23071</v>
      </c>
      <c r="AS307" s="314" t="s">
        <v>1303</v>
      </c>
      <c r="AT307" s="315">
        <v>23193</v>
      </c>
      <c r="AU307" s="315">
        <v>23193</v>
      </c>
      <c r="AV307" s="16">
        <v>235600</v>
      </c>
      <c r="AW307" s="124"/>
      <c r="AX307" s="124"/>
    </row>
    <row r="308" spans="1:50" s="123" customFormat="1" ht="72" hidden="1" x14ac:dyDescent="0.2">
      <c r="A308" s="52" t="s">
        <v>43</v>
      </c>
      <c r="B308" s="52" t="s">
        <v>277</v>
      </c>
      <c r="C308" s="52" t="s">
        <v>276</v>
      </c>
      <c r="D308" s="52" t="s">
        <v>33</v>
      </c>
      <c r="E308" s="52" t="s">
        <v>454</v>
      </c>
      <c r="F308" s="121" t="s">
        <v>1880</v>
      </c>
      <c r="G308" s="52" t="s">
        <v>617</v>
      </c>
      <c r="H308" s="71" t="s">
        <v>270</v>
      </c>
      <c r="I308" s="71" t="s">
        <v>274</v>
      </c>
      <c r="J308" s="122">
        <v>60000</v>
      </c>
      <c r="K308" s="249" t="s">
        <v>137</v>
      </c>
      <c r="L308" s="78"/>
      <c r="M308" s="78"/>
      <c r="N308" s="19" t="s">
        <v>1301</v>
      </c>
      <c r="O308" s="18" t="s">
        <v>2808</v>
      </c>
      <c r="P308" s="67">
        <v>242247</v>
      </c>
      <c r="Q308" s="19" t="s">
        <v>1304</v>
      </c>
      <c r="R308" s="19" t="s">
        <v>1297</v>
      </c>
      <c r="S308" s="19" t="s">
        <v>71</v>
      </c>
      <c r="T308" s="18" t="s">
        <v>1289</v>
      </c>
      <c r="U308" s="18" t="s">
        <v>1289</v>
      </c>
      <c r="V308" s="19" t="s">
        <v>2806</v>
      </c>
      <c r="W308" s="50">
        <v>52000</v>
      </c>
      <c r="X308" s="18">
        <v>1</v>
      </c>
      <c r="Y308" s="128">
        <v>23221</v>
      </c>
      <c r="Z308" s="50">
        <v>52000</v>
      </c>
      <c r="AA308" s="19">
        <v>7014247039</v>
      </c>
      <c r="AB308" s="311"/>
      <c r="AC308" s="311"/>
      <c r="AD308" s="311"/>
      <c r="AE308" s="310" t="s">
        <v>2807</v>
      </c>
      <c r="AF308" s="54" t="s">
        <v>2807</v>
      </c>
      <c r="AG308" s="52" t="s">
        <v>3544</v>
      </c>
      <c r="AH308" s="54" t="s">
        <v>3472</v>
      </c>
      <c r="AI308" s="54" t="s">
        <v>2456</v>
      </c>
      <c r="AJ308" s="54"/>
      <c r="AK308" s="54" t="s">
        <v>1290</v>
      </c>
      <c r="AL308" s="54" t="s">
        <v>1570</v>
      </c>
      <c r="AM308" s="52" t="s">
        <v>3553</v>
      </c>
      <c r="AN308" s="119">
        <v>52000</v>
      </c>
      <c r="AO308" s="119"/>
      <c r="AP308" s="119">
        <f t="shared" si="13"/>
        <v>8000</v>
      </c>
      <c r="AQ308" s="315">
        <v>23071</v>
      </c>
      <c r="AR308" s="315">
        <v>23071</v>
      </c>
      <c r="AS308" s="314" t="s">
        <v>1303</v>
      </c>
      <c r="AT308" s="315">
        <v>23193</v>
      </c>
      <c r="AU308" s="315">
        <v>23193</v>
      </c>
      <c r="AV308" s="16">
        <v>52000</v>
      </c>
      <c r="AW308" s="124"/>
      <c r="AX308" s="124"/>
    </row>
    <row r="309" spans="1:50" s="123" customFormat="1" ht="72" hidden="1" x14ac:dyDescent="0.2">
      <c r="A309" s="52" t="s">
        <v>43</v>
      </c>
      <c r="B309" s="52" t="s">
        <v>277</v>
      </c>
      <c r="C309" s="52" t="s">
        <v>276</v>
      </c>
      <c r="D309" s="52" t="s">
        <v>33</v>
      </c>
      <c r="E309" s="52" t="s">
        <v>454</v>
      </c>
      <c r="F309" s="121" t="s">
        <v>1881</v>
      </c>
      <c r="G309" s="52" t="s">
        <v>618</v>
      </c>
      <c r="H309" s="71" t="s">
        <v>270</v>
      </c>
      <c r="I309" s="71" t="s">
        <v>274</v>
      </c>
      <c r="J309" s="122">
        <v>65000</v>
      </c>
      <c r="K309" s="249" t="s">
        <v>137</v>
      </c>
      <c r="L309" s="78"/>
      <c r="M309" s="78"/>
      <c r="N309" s="19" t="s">
        <v>1301</v>
      </c>
      <c r="O309" s="18" t="s">
        <v>2808</v>
      </c>
      <c r="P309" s="67">
        <v>242247</v>
      </c>
      <c r="Q309" s="19" t="s">
        <v>1304</v>
      </c>
      <c r="R309" s="19" t="s">
        <v>1297</v>
      </c>
      <c r="S309" s="19" t="s">
        <v>71</v>
      </c>
      <c r="T309" s="18" t="s">
        <v>1289</v>
      </c>
      <c r="U309" s="18" t="s">
        <v>1289</v>
      </c>
      <c r="V309" s="19" t="s">
        <v>2806</v>
      </c>
      <c r="W309" s="50">
        <v>58000</v>
      </c>
      <c r="X309" s="18">
        <v>1</v>
      </c>
      <c r="Y309" s="128">
        <v>23221</v>
      </c>
      <c r="Z309" s="50">
        <v>58000</v>
      </c>
      <c r="AA309" s="19">
        <v>7014247039</v>
      </c>
      <c r="AB309" s="311"/>
      <c r="AC309" s="311"/>
      <c r="AD309" s="311"/>
      <c r="AE309" s="310" t="s">
        <v>2807</v>
      </c>
      <c r="AF309" s="54" t="s">
        <v>2807</v>
      </c>
      <c r="AG309" s="52" t="s">
        <v>3544</v>
      </c>
      <c r="AH309" s="54" t="s">
        <v>3472</v>
      </c>
      <c r="AI309" s="54" t="s">
        <v>2456</v>
      </c>
      <c r="AJ309" s="54"/>
      <c r="AK309" s="54" t="s">
        <v>1290</v>
      </c>
      <c r="AL309" s="54" t="s">
        <v>1570</v>
      </c>
      <c r="AM309" s="52" t="s">
        <v>3553</v>
      </c>
      <c r="AN309" s="119">
        <v>58000</v>
      </c>
      <c r="AO309" s="119"/>
      <c r="AP309" s="119">
        <f t="shared" si="13"/>
        <v>7000</v>
      </c>
      <c r="AQ309" s="315">
        <v>23071</v>
      </c>
      <c r="AR309" s="315">
        <v>23071</v>
      </c>
      <c r="AS309" s="314" t="s">
        <v>1303</v>
      </c>
      <c r="AT309" s="315">
        <v>23193</v>
      </c>
      <c r="AU309" s="315">
        <v>23193</v>
      </c>
      <c r="AV309" s="16">
        <v>58000</v>
      </c>
      <c r="AW309" s="124"/>
      <c r="AX309" s="124"/>
    </row>
    <row r="310" spans="1:50" s="123" customFormat="1" ht="72" hidden="1" x14ac:dyDescent="0.2">
      <c r="A310" s="52" t="s">
        <v>43</v>
      </c>
      <c r="B310" s="52" t="s">
        <v>277</v>
      </c>
      <c r="C310" s="52" t="s">
        <v>276</v>
      </c>
      <c r="D310" s="52" t="s">
        <v>33</v>
      </c>
      <c r="E310" s="52" t="s">
        <v>454</v>
      </c>
      <c r="F310" s="121" t="s">
        <v>1882</v>
      </c>
      <c r="G310" s="52" t="s">
        <v>619</v>
      </c>
      <c r="H310" s="71" t="s">
        <v>270</v>
      </c>
      <c r="I310" s="71" t="s">
        <v>274</v>
      </c>
      <c r="J310" s="122">
        <v>60000</v>
      </c>
      <c r="K310" s="249" t="s">
        <v>137</v>
      </c>
      <c r="L310" s="78"/>
      <c r="M310" s="78"/>
      <c r="N310" s="19" t="s">
        <v>1301</v>
      </c>
      <c r="O310" s="18" t="s">
        <v>2808</v>
      </c>
      <c r="P310" s="67">
        <v>242247</v>
      </c>
      <c r="Q310" s="19" t="s">
        <v>1304</v>
      </c>
      <c r="R310" s="19" t="s">
        <v>1297</v>
      </c>
      <c r="S310" s="19" t="s">
        <v>71</v>
      </c>
      <c r="T310" s="18" t="s">
        <v>1289</v>
      </c>
      <c r="U310" s="18" t="s">
        <v>1289</v>
      </c>
      <c r="V310" s="19" t="s">
        <v>2806</v>
      </c>
      <c r="W310" s="50">
        <v>58000</v>
      </c>
      <c r="X310" s="18">
        <v>1</v>
      </c>
      <c r="Y310" s="128">
        <v>23221</v>
      </c>
      <c r="Z310" s="50">
        <v>58000</v>
      </c>
      <c r="AA310" s="19">
        <v>7014247039</v>
      </c>
      <c r="AB310" s="311"/>
      <c r="AC310" s="311"/>
      <c r="AD310" s="311"/>
      <c r="AE310" s="310" t="s">
        <v>2807</v>
      </c>
      <c r="AF310" s="54" t="s">
        <v>2807</v>
      </c>
      <c r="AG310" s="52" t="s">
        <v>3544</v>
      </c>
      <c r="AH310" s="54" t="s">
        <v>3472</v>
      </c>
      <c r="AI310" s="54" t="s">
        <v>2456</v>
      </c>
      <c r="AJ310" s="54"/>
      <c r="AK310" s="54" t="s">
        <v>1290</v>
      </c>
      <c r="AL310" s="54" t="s">
        <v>1570</v>
      </c>
      <c r="AM310" s="52" t="s">
        <v>3553</v>
      </c>
      <c r="AN310" s="119">
        <v>58000</v>
      </c>
      <c r="AO310" s="119"/>
      <c r="AP310" s="119">
        <f t="shared" si="13"/>
        <v>2000</v>
      </c>
      <c r="AQ310" s="315">
        <v>23071</v>
      </c>
      <c r="AR310" s="315">
        <v>23071</v>
      </c>
      <c r="AS310" s="314" t="s">
        <v>1303</v>
      </c>
      <c r="AT310" s="315">
        <v>23193</v>
      </c>
      <c r="AU310" s="315">
        <v>23193</v>
      </c>
      <c r="AV310" s="16">
        <v>58000</v>
      </c>
      <c r="AW310" s="124"/>
      <c r="AX310" s="124"/>
    </row>
    <row r="311" spans="1:50" s="123" customFormat="1" ht="72" hidden="1" x14ac:dyDescent="0.2">
      <c r="A311" s="52" t="s">
        <v>43</v>
      </c>
      <c r="B311" s="52" t="s">
        <v>277</v>
      </c>
      <c r="C311" s="52" t="s">
        <v>276</v>
      </c>
      <c r="D311" s="52" t="s">
        <v>33</v>
      </c>
      <c r="E311" s="52" t="s">
        <v>454</v>
      </c>
      <c r="F311" s="121" t="s">
        <v>1883</v>
      </c>
      <c r="G311" s="52" t="s">
        <v>620</v>
      </c>
      <c r="H311" s="71" t="s">
        <v>270</v>
      </c>
      <c r="I311" s="71" t="s">
        <v>274</v>
      </c>
      <c r="J311" s="122">
        <v>65000</v>
      </c>
      <c r="K311" s="249" t="s">
        <v>137</v>
      </c>
      <c r="L311" s="78"/>
      <c r="M311" s="78"/>
      <c r="N311" s="19" t="s">
        <v>1301</v>
      </c>
      <c r="O311" s="18" t="s">
        <v>2808</v>
      </c>
      <c r="P311" s="67">
        <v>242247</v>
      </c>
      <c r="Q311" s="19" t="s">
        <v>1304</v>
      </c>
      <c r="R311" s="19" t="s">
        <v>1297</v>
      </c>
      <c r="S311" s="19" t="s">
        <v>71</v>
      </c>
      <c r="T311" s="18" t="s">
        <v>1289</v>
      </c>
      <c r="U311" s="18" t="s">
        <v>1289</v>
      </c>
      <c r="V311" s="19" t="s">
        <v>2806</v>
      </c>
      <c r="W311" s="50">
        <v>58000</v>
      </c>
      <c r="X311" s="18">
        <v>1</v>
      </c>
      <c r="Y311" s="128">
        <v>23221</v>
      </c>
      <c r="Z311" s="50">
        <v>58000</v>
      </c>
      <c r="AA311" s="19">
        <v>7014247039</v>
      </c>
      <c r="AB311" s="311"/>
      <c r="AC311" s="311"/>
      <c r="AD311" s="311"/>
      <c r="AE311" s="310" t="s">
        <v>2807</v>
      </c>
      <c r="AF311" s="54" t="s">
        <v>2807</v>
      </c>
      <c r="AG311" s="52" t="s">
        <v>3544</v>
      </c>
      <c r="AH311" s="54" t="s">
        <v>3472</v>
      </c>
      <c r="AI311" s="54" t="s">
        <v>2456</v>
      </c>
      <c r="AJ311" s="54"/>
      <c r="AK311" s="54" t="s">
        <v>1290</v>
      </c>
      <c r="AL311" s="54" t="s">
        <v>1570</v>
      </c>
      <c r="AM311" s="52" t="s">
        <v>3553</v>
      </c>
      <c r="AN311" s="119">
        <v>58000</v>
      </c>
      <c r="AO311" s="119"/>
      <c r="AP311" s="119">
        <f t="shared" si="13"/>
        <v>7000</v>
      </c>
      <c r="AQ311" s="315">
        <v>23071</v>
      </c>
      <c r="AR311" s="315">
        <v>23071</v>
      </c>
      <c r="AS311" s="314" t="s">
        <v>1303</v>
      </c>
      <c r="AT311" s="315">
        <v>23193</v>
      </c>
      <c r="AU311" s="315">
        <v>23193</v>
      </c>
      <c r="AV311" s="16">
        <v>58000</v>
      </c>
      <c r="AW311" s="124"/>
      <c r="AX311" s="124"/>
    </row>
    <row r="312" spans="1:50" s="123" customFormat="1" ht="90" hidden="1" x14ac:dyDescent="0.2">
      <c r="A312" s="52" t="s">
        <v>43</v>
      </c>
      <c r="B312" s="52" t="s">
        <v>277</v>
      </c>
      <c r="C312" s="52" t="s">
        <v>276</v>
      </c>
      <c r="D312" s="52" t="s">
        <v>10</v>
      </c>
      <c r="E312" s="52" t="s">
        <v>311</v>
      </c>
      <c r="F312" s="121" t="s">
        <v>1884</v>
      </c>
      <c r="G312" s="52" t="s">
        <v>625</v>
      </c>
      <c r="H312" s="71" t="s">
        <v>303</v>
      </c>
      <c r="I312" s="71" t="s">
        <v>271</v>
      </c>
      <c r="J312" s="122">
        <v>300000</v>
      </c>
      <c r="K312" s="256"/>
      <c r="L312" s="78"/>
      <c r="M312" s="249" t="s">
        <v>137</v>
      </c>
      <c r="N312" s="48">
        <v>23035</v>
      </c>
      <c r="O312" s="18" t="s">
        <v>2810</v>
      </c>
      <c r="P312" s="67">
        <v>242247</v>
      </c>
      <c r="Q312" s="19" t="s">
        <v>1300</v>
      </c>
      <c r="R312" s="19" t="s">
        <v>1295</v>
      </c>
      <c r="S312" s="19" t="s">
        <v>79</v>
      </c>
      <c r="T312" s="19" t="s">
        <v>2811</v>
      </c>
      <c r="U312" s="19" t="s">
        <v>2812</v>
      </c>
      <c r="V312" s="19" t="s">
        <v>2796</v>
      </c>
      <c r="W312" s="50">
        <v>275000</v>
      </c>
      <c r="X312" s="18">
        <v>1</v>
      </c>
      <c r="Y312" s="48">
        <v>242277</v>
      </c>
      <c r="Z312" s="50">
        <v>275000</v>
      </c>
      <c r="AA312" s="19">
        <v>7014247094</v>
      </c>
      <c r="AB312" s="312"/>
      <c r="AC312" s="311"/>
      <c r="AD312" s="311"/>
      <c r="AE312" s="310" t="s">
        <v>2797</v>
      </c>
      <c r="AF312" s="54" t="s">
        <v>2797</v>
      </c>
      <c r="AG312" s="52" t="s">
        <v>3544</v>
      </c>
      <c r="AH312" s="54" t="s">
        <v>3472</v>
      </c>
      <c r="AI312" s="54" t="s">
        <v>2456</v>
      </c>
      <c r="AJ312" s="54"/>
      <c r="AK312" s="54" t="s">
        <v>1290</v>
      </c>
      <c r="AL312" s="54" t="s">
        <v>1570</v>
      </c>
      <c r="AM312" s="52" t="s">
        <v>3553</v>
      </c>
      <c r="AN312" s="119">
        <v>275000</v>
      </c>
      <c r="AO312" s="119"/>
      <c r="AP312" s="119">
        <f t="shared" si="13"/>
        <v>25000</v>
      </c>
      <c r="AQ312" s="315">
        <v>23071</v>
      </c>
      <c r="AR312" s="315">
        <v>23071</v>
      </c>
      <c r="AS312" s="314" t="s">
        <v>1299</v>
      </c>
      <c r="AT312" s="314" t="s">
        <v>1299</v>
      </c>
      <c r="AU312" s="314" t="s">
        <v>1299</v>
      </c>
      <c r="AV312" s="16">
        <v>275000</v>
      </c>
      <c r="AW312" s="124"/>
      <c r="AX312" s="124"/>
    </row>
    <row r="313" spans="1:50" s="123" customFormat="1" ht="72" hidden="1" x14ac:dyDescent="0.2">
      <c r="A313" s="52" t="s">
        <v>43</v>
      </c>
      <c r="B313" s="52" t="s">
        <v>277</v>
      </c>
      <c r="C313" s="52" t="s">
        <v>276</v>
      </c>
      <c r="D313" s="52" t="s">
        <v>10</v>
      </c>
      <c r="E313" s="52" t="s">
        <v>311</v>
      </c>
      <c r="F313" s="121" t="s">
        <v>1885</v>
      </c>
      <c r="G313" s="52" t="s">
        <v>624</v>
      </c>
      <c r="H313" s="71" t="s">
        <v>317</v>
      </c>
      <c r="I313" s="71" t="s">
        <v>271</v>
      </c>
      <c r="J313" s="122">
        <v>80000</v>
      </c>
      <c r="K313" s="78"/>
      <c r="L313" s="78"/>
      <c r="M313" s="249" t="s">
        <v>137</v>
      </c>
      <c r="N313" s="48">
        <v>23035</v>
      </c>
      <c r="O313" s="18" t="s">
        <v>2813</v>
      </c>
      <c r="P313" s="67">
        <v>242247</v>
      </c>
      <c r="Q313" s="19" t="s">
        <v>1300</v>
      </c>
      <c r="R313" s="19" t="s">
        <v>1295</v>
      </c>
      <c r="S313" s="19" t="s">
        <v>79</v>
      </c>
      <c r="T313" s="19" t="s">
        <v>2811</v>
      </c>
      <c r="U313" s="19" t="s">
        <v>2814</v>
      </c>
      <c r="V313" s="19" t="s">
        <v>2796</v>
      </c>
      <c r="W313" s="50">
        <v>72500</v>
      </c>
      <c r="X313" s="18">
        <v>1</v>
      </c>
      <c r="Y313" s="48">
        <v>242277</v>
      </c>
      <c r="Z313" s="50">
        <v>72500</v>
      </c>
      <c r="AA313" s="19">
        <v>7014247094</v>
      </c>
      <c r="AB313" s="312"/>
      <c r="AC313" s="311"/>
      <c r="AD313" s="311"/>
      <c r="AE313" s="310" t="s">
        <v>2797</v>
      </c>
      <c r="AF313" s="54" t="s">
        <v>2797</v>
      </c>
      <c r="AG313" s="52" t="s">
        <v>3544</v>
      </c>
      <c r="AH313" s="54" t="s">
        <v>3472</v>
      </c>
      <c r="AI313" s="54" t="s">
        <v>2456</v>
      </c>
      <c r="AJ313" s="54"/>
      <c r="AK313" s="54" t="s">
        <v>1290</v>
      </c>
      <c r="AL313" s="54" t="s">
        <v>1570</v>
      </c>
      <c r="AM313" s="52" t="s">
        <v>3553</v>
      </c>
      <c r="AN313" s="119">
        <v>72500</v>
      </c>
      <c r="AO313" s="119"/>
      <c r="AP313" s="119">
        <f t="shared" si="13"/>
        <v>7500</v>
      </c>
      <c r="AQ313" s="315">
        <v>23071</v>
      </c>
      <c r="AR313" s="315">
        <v>23071</v>
      </c>
      <c r="AS313" s="314" t="s">
        <v>1299</v>
      </c>
      <c r="AT313" s="314" t="s">
        <v>1299</v>
      </c>
      <c r="AU313" s="314" t="s">
        <v>1299</v>
      </c>
      <c r="AV313" s="16">
        <v>72500</v>
      </c>
      <c r="AW313" s="124"/>
      <c r="AX313" s="124"/>
    </row>
    <row r="314" spans="1:50" s="123" customFormat="1" ht="72" hidden="1" x14ac:dyDescent="0.2">
      <c r="A314" s="52" t="s">
        <v>43</v>
      </c>
      <c r="B314" s="52" t="s">
        <v>277</v>
      </c>
      <c r="C314" s="52" t="s">
        <v>276</v>
      </c>
      <c r="D314" s="52" t="s">
        <v>10</v>
      </c>
      <c r="E314" s="52" t="s">
        <v>311</v>
      </c>
      <c r="F314" s="121" t="s">
        <v>1886</v>
      </c>
      <c r="G314" s="52" t="s">
        <v>623</v>
      </c>
      <c r="H314" s="71" t="s">
        <v>270</v>
      </c>
      <c r="I314" s="71" t="s">
        <v>271</v>
      </c>
      <c r="J314" s="122">
        <v>15000</v>
      </c>
      <c r="K314" s="78"/>
      <c r="L314" s="78"/>
      <c r="M314" s="249" t="s">
        <v>137</v>
      </c>
      <c r="N314" s="48">
        <v>23035</v>
      </c>
      <c r="O314" s="18" t="s">
        <v>2813</v>
      </c>
      <c r="P314" s="67">
        <v>242247</v>
      </c>
      <c r="Q314" s="19" t="s">
        <v>1300</v>
      </c>
      <c r="R314" s="19" t="s">
        <v>1295</v>
      </c>
      <c r="S314" s="19" t="s">
        <v>79</v>
      </c>
      <c r="T314" s="19" t="s">
        <v>2815</v>
      </c>
      <c r="U314" s="19" t="s">
        <v>2816</v>
      </c>
      <c r="V314" s="19" t="s">
        <v>2796</v>
      </c>
      <c r="W314" s="50">
        <v>12500</v>
      </c>
      <c r="X314" s="18">
        <v>1</v>
      </c>
      <c r="Y314" s="48">
        <v>242277</v>
      </c>
      <c r="Z314" s="50">
        <v>12500</v>
      </c>
      <c r="AA314" s="19">
        <v>7014247094</v>
      </c>
      <c r="AB314" s="312"/>
      <c r="AC314" s="311"/>
      <c r="AD314" s="311"/>
      <c r="AE314" s="310" t="s">
        <v>2797</v>
      </c>
      <c r="AF314" s="54" t="s">
        <v>2797</v>
      </c>
      <c r="AG314" s="52" t="s">
        <v>3544</v>
      </c>
      <c r="AH314" s="54" t="s">
        <v>3472</v>
      </c>
      <c r="AI314" s="54" t="s">
        <v>2456</v>
      </c>
      <c r="AJ314" s="54"/>
      <c r="AK314" s="54" t="s">
        <v>1290</v>
      </c>
      <c r="AL314" s="54" t="s">
        <v>1570</v>
      </c>
      <c r="AM314" s="52" t="s">
        <v>3553</v>
      </c>
      <c r="AN314" s="119">
        <v>12500</v>
      </c>
      <c r="AO314" s="119"/>
      <c r="AP314" s="119">
        <f t="shared" si="13"/>
        <v>2500</v>
      </c>
      <c r="AQ314" s="315">
        <v>23071</v>
      </c>
      <c r="AR314" s="315">
        <v>23071</v>
      </c>
      <c r="AS314" s="314" t="s">
        <v>1299</v>
      </c>
      <c r="AT314" s="314" t="s">
        <v>1299</v>
      </c>
      <c r="AU314" s="314" t="s">
        <v>1299</v>
      </c>
      <c r="AV314" s="16">
        <v>22000</v>
      </c>
      <c r="AW314" s="124"/>
      <c r="AX314" s="124"/>
    </row>
    <row r="315" spans="1:50" s="123" customFormat="1" ht="90" hidden="1" x14ac:dyDescent="0.2">
      <c r="A315" s="52" t="s">
        <v>43</v>
      </c>
      <c r="B315" s="52" t="s">
        <v>277</v>
      </c>
      <c r="C315" s="52" t="s">
        <v>276</v>
      </c>
      <c r="D315" s="52" t="s">
        <v>10</v>
      </c>
      <c r="E315" s="52" t="s">
        <v>311</v>
      </c>
      <c r="F315" s="121" t="s">
        <v>1887</v>
      </c>
      <c r="G315" s="52" t="s">
        <v>622</v>
      </c>
      <c r="H315" s="71" t="s">
        <v>303</v>
      </c>
      <c r="I315" s="71" t="s">
        <v>271</v>
      </c>
      <c r="J315" s="122">
        <v>25000</v>
      </c>
      <c r="K315" s="78"/>
      <c r="L315" s="78"/>
      <c r="M315" s="249" t="s">
        <v>137</v>
      </c>
      <c r="N315" s="48">
        <v>23035</v>
      </c>
      <c r="O315" s="18" t="s">
        <v>2813</v>
      </c>
      <c r="P315" s="67">
        <v>242247</v>
      </c>
      <c r="Q315" s="19" t="s">
        <v>1300</v>
      </c>
      <c r="R315" s="19" t="s">
        <v>1295</v>
      </c>
      <c r="S315" s="19" t="s">
        <v>79</v>
      </c>
      <c r="T315" s="19" t="s">
        <v>2817</v>
      </c>
      <c r="U315" s="19" t="s">
        <v>2818</v>
      </c>
      <c r="V315" s="19" t="s">
        <v>2796</v>
      </c>
      <c r="W315" s="50">
        <v>22000</v>
      </c>
      <c r="X315" s="18">
        <v>1</v>
      </c>
      <c r="Y315" s="48">
        <v>242277</v>
      </c>
      <c r="Z315" s="50">
        <v>22000</v>
      </c>
      <c r="AA315" s="19">
        <v>7014247094</v>
      </c>
      <c r="AB315" s="312"/>
      <c r="AC315" s="311"/>
      <c r="AD315" s="311"/>
      <c r="AE315" s="310" t="s">
        <v>2797</v>
      </c>
      <c r="AF315" s="54" t="s">
        <v>2797</v>
      </c>
      <c r="AG315" s="52" t="s">
        <v>3544</v>
      </c>
      <c r="AH315" s="54" t="s">
        <v>3472</v>
      </c>
      <c r="AI315" s="54" t="s">
        <v>2456</v>
      </c>
      <c r="AJ315" s="54"/>
      <c r="AK315" s="54" t="s">
        <v>1290</v>
      </c>
      <c r="AL315" s="54" t="s">
        <v>1570</v>
      </c>
      <c r="AM315" s="52" t="s">
        <v>3553</v>
      </c>
      <c r="AN315" s="119">
        <v>22000</v>
      </c>
      <c r="AO315" s="119"/>
      <c r="AP315" s="119">
        <f t="shared" si="13"/>
        <v>3000</v>
      </c>
      <c r="AQ315" s="315">
        <v>23071</v>
      </c>
      <c r="AR315" s="315">
        <v>23071</v>
      </c>
      <c r="AS315" s="314" t="s">
        <v>1299</v>
      </c>
      <c r="AT315" s="314" t="s">
        <v>1299</v>
      </c>
      <c r="AU315" s="314" t="s">
        <v>1299</v>
      </c>
      <c r="AV315" s="16">
        <v>12500</v>
      </c>
      <c r="AW315" s="124"/>
      <c r="AX315" s="124"/>
    </row>
    <row r="316" spans="1:50" s="123" customFormat="1" ht="72" hidden="1" x14ac:dyDescent="0.2">
      <c r="A316" s="52" t="s">
        <v>43</v>
      </c>
      <c r="B316" s="52" t="s">
        <v>277</v>
      </c>
      <c r="C316" s="52" t="s">
        <v>276</v>
      </c>
      <c r="D316" s="52" t="s">
        <v>10</v>
      </c>
      <c r="E316" s="52" t="s">
        <v>311</v>
      </c>
      <c r="F316" s="121" t="s">
        <v>1888</v>
      </c>
      <c r="G316" s="52" t="s">
        <v>621</v>
      </c>
      <c r="H316" s="71" t="s">
        <v>270</v>
      </c>
      <c r="I316" s="71" t="s">
        <v>268</v>
      </c>
      <c r="J316" s="122">
        <v>5700</v>
      </c>
      <c r="K316" s="78"/>
      <c r="L316" s="78"/>
      <c r="M316" s="249" t="s">
        <v>137</v>
      </c>
      <c r="N316" s="48">
        <v>23035</v>
      </c>
      <c r="O316" s="18" t="s">
        <v>2813</v>
      </c>
      <c r="P316" s="67">
        <v>242247</v>
      </c>
      <c r="Q316" s="19" t="s">
        <v>1300</v>
      </c>
      <c r="R316" s="19" t="s">
        <v>1295</v>
      </c>
      <c r="S316" s="19" t="s">
        <v>79</v>
      </c>
      <c r="T316" s="19" t="s">
        <v>2819</v>
      </c>
      <c r="U316" s="19" t="s">
        <v>2819</v>
      </c>
      <c r="V316" s="19" t="s">
        <v>2796</v>
      </c>
      <c r="W316" s="50">
        <v>5400</v>
      </c>
      <c r="X316" s="18">
        <v>1</v>
      </c>
      <c r="Y316" s="48">
        <v>242277</v>
      </c>
      <c r="Z316" s="50">
        <v>5400</v>
      </c>
      <c r="AA316" s="19">
        <v>7014247094</v>
      </c>
      <c r="AB316" s="48"/>
      <c r="AC316" s="19"/>
      <c r="AD316" s="19"/>
      <c r="AE316" s="20" t="s">
        <v>2797</v>
      </c>
      <c r="AF316" s="54" t="s">
        <v>2797</v>
      </c>
      <c r="AG316" s="52" t="s">
        <v>3544</v>
      </c>
      <c r="AH316" s="54" t="s">
        <v>3472</v>
      </c>
      <c r="AI316" s="54" t="s">
        <v>2456</v>
      </c>
      <c r="AJ316" s="54"/>
      <c r="AK316" s="54" t="s">
        <v>1290</v>
      </c>
      <c r="AL316" s="54" t="s">
        <v>1570</v>
      </c>
      <c r="AM316" s="52" t="s">
        <v>3553</v>
      </c>
      <c r="AN316" s="119">
        <v>5400</v>
      </c>
      <c r="AO316" s="119"/>
      <c r="AP316" s="119">
        <f t="shared" si="13"/>
        <v>300</v>
      </c>
      <c r="AQ316" s="315">
        <v>23071</v>
      </c>
      <c r="AR316" s="315">
        <v>23071</v>
      </c>
      <c r="AS316" s="314" t="s">
        <v>1299</v>
      </c>
      <c r="AT316" s="314" t="s">
        <v>1299</v>
      </c>
      <c r="AU316" s="314" t="s">
        <v>1299</v>
      </c>
      <c r="AV316" s="16">
        <v>5400</v>
      </c>
      <c r="AW316" s="124"/>
      <c r="AX316" s="124"/>
    </row>
    <row r="317" spans="1:50" s="123" customFormat="1" ht="324" x14ac:dyDescent="0.2">
      <c r="A317" s="52" t="s">
        <v>43</v>
      </c>
      <c r="B317" s="52" t="s">
        <v>277</v>
      </c>
      <c r="C317" s="52" t="s">
        <v>17</v>
      </c>
      <c r="D317" s="52" t="s">
        <v>1566</v>
      </c>
      <c r="E317" s="52" t="s">
        <v>454</v>
      </c>
      <c r="F317" s="121" t="s">
        <v>3558</v>
      </c>
      <c r="G317" s="52" t="s">
        <v>1114</v>
      </c>
      <c r="H317" s="71" t="s">
        <v>270</v>
      </c>
      <c r="I317" s="71" t="s">
        <v>631</v>
      </c>
      <c r="J317" s="122">
        <f>11196900+8700000</f>
        <v>19896900</v>
      </c>
      <c r="K317" s="249" t="s">
        <v>137</v>
      </c>
      <c r="L317" s="71"/>
      <c r="M317" s="71"/>
      <c r="N317" s="52" t="s">
        <v>1306</v>
      </c>
      <c r="O317" s="121" t="s">
        <v>1307</v>
      </c>
      <c r="P317" s="81">
        <v>22703</v>
      </c>
      <c r="Q317" s="52" t="s">
        <v>1308</v>
      </c>
      <c r="R317" s="52" t="s">
        <v>1309</v>
      </c>
      <c r="S317" s="52" t="s">
        <v>1191</v>
      </c>
      <c r="T317" s="52" t="s">
        <v>1289</v>
      </c>
      <c r="U317" s="119" t="s">
        <v>1289</v>
      </c>
      <c r="V317" s="52" t="s">
        <v>1310</v>
      </c>
      <c r="W317" s="119">
        <v>92627718.859999999</v>
      </c>
      <c r="X317" s="71"/>
      <c r="Y317" s="52" t="s">
        <v>3982</v>
      </c>
      <c r="Z317" s="52" t="s">
        <v>1311</v>
      </c>
      <c r="AA317" s="52">
        <v>7013046268</v>
      </c>
      <c r="AB317" s="52" t="s">
        <v>1313</v>
      </c>
      <c r="AC317" s="52" t="s">
        <v>1314</v>
      </c>
      <c r="AD317" s="52" t="s">
        <v>2440</v>
      </c>
      <c r="AE317" s="52" t="s">
        <v>3727</v>
      </c>
      <c r="AF317" s="52" t="s">
        <v>1312</v>
      </c>
      <c r="AG317" s="52" t="s">
        <v>3545</v>
      </c>
      <c r="AH317" s="52" t="s">
        <v>1312</v>
      </c>
      <c r="AI317" s="52" t="s">
        <v>2456</v>
      </c>
      <c r="AJ317" s="52"/>
      <c r="AK317" s="54" t="s">
        <v>1312</v>
      </c>
      <c r="AL317" s="54" t="s">
        <v>1572</v>
      </c>
      <c r="AM317" s="52" t="s">
        <v>3553</v>
      </c>
      <c r="AN317" s="122">
        <f>11196900+8700000</f>
        <v>19896900</v>
      </c>
      <c r="AO317" s="119"/>
      <c r="AP317" s="119">
        <f t="shared" si="13"/>
        <v>0</v>
      </c>
      <c r="AQ317" s="124"/>
      <c r="AR317" s="124"/>
      <c r="AS317" s="124"/>
      <c r="AT317" s="124"/>
      <c r="AU317" s="124"/>
      <c r="AV317" s="124"/>
      <c r="AW317" s="124"/>
      <c r="AX317" s="124"/>
    </row>
    <row r="318" spans="1:50" s="123" customFormat="1" ht="72" hidden="1" x14ac:dyDescent="0.2">
      <c r="A318" s="52" t="s">
        <v>43</v>
      </c>
      <c r="B318" s="52" t="s">
        <v>277</v>
      </c>
      <c r="C318" s="52" t="s">
        <v>17</v>
      </c>
      <c r="D318" s="52" t="s">
        <v>34</v>
      </c>
      <c r="E318" s="52" t="s">
        <v>454</v>
      </c>
      <c r="F318" s="121" t="s">
        <v>1889</v>
      </c>
      <c r="G318" s="52" t="s">
        <v>1126</v>
      </c>
      <c r="H318" s="71" t="s">
        <v>270</v>
      </c>
      <c r="I318" s="71" t="s">
        <v>1119</v>
      </c>
      <c r="J318" s="122">
        <v>4580500</v>
      </c>
      <c r="K318" s="249" t="s">
        <v>137</v>
      </c>
      <c r="L318" s="78"/>
      <c r="M318" s="78"/>
      <c r="N318" s="313" t="s">
        <v>3728</v>
      </c>
      <c r="O318" s="124"/>
      <c r="P318" s="124"/>
      <c r="Q318" s="124"/>
      <c r="R318" s="124"/>
      <c r="S318" s="124"/>
      <c r="T318" s="124"/>
      <c r="U318" s="124"/>
      <c r="V318" s="124"/>
      <c r="W318" s="124"/>
      <c r="X318" s="125"/>
      <c r="Y318" s="314"/>
      <c r="Z318" s="124"/>
      <c r="AA318" s="124"/>
      <c r="AB318" s="124"/>
      <c r="AC318" s="124"/>
      <c r="AD318" s="124"/>
      <c r="AE318" s="307" t="s">
        <v>3729</v>
      </c>
      <c r="AF318" s="54" t="s">
        <v>2820</v>
      </c>
      <c r="AG318" s="54" t="s">
        <v>3539</v>
      </c>
      <c r="AH318" s="52" t="s">
        <v>3477</v>
      </c>
      <c r="AI318" s="52" t="s">
        <v>3467</v>
      </c>
      <c r="AJ318" s="52"/>
      <c r="AK318" s="54" t="s">
        <v>1316</v>
      </c>
      <c r="AL318" s="52" t="s">
        <v>1571</v>
      </c>
      <c r="AM318" s="52" t="s">
        <v>3553</v>
      </c>
      <c r="AN318" s="119"/>
      <c r="AO318" s="119"/>
      <c r="AP318" s="119">
        <f t="shared" si="13"/>
        <v>4580500</v>
      </c>
      <c r="AQ318" s="315">
        <v>23071</v>
      </c>
      <c r="AR318" s="315">
        <v>23102</v>
      </c>
      <c r="AS318" s="315" t="s">
        <v>1317</v>
      </c>
      <c r="AT318" s="124" t="s">
        <v>1318</v>
      </c>
      <c r="AU318" s="124" t="s">
        <v>1318</v>
      </c>
      <c r="AV318" s="16">
        <v>4304000</v>
      </c>
      <c r="AW318" s="124"/>
      <c r="AX318" s="124"/>
    </row>
    <row r="319" spans="1:50" s="123" customFormat="1" ht="72" hidden="1" x14ac:dyDescent="0.2">
      <c r="A319" s="52" t="s">
        <v>43</v>
      </c>
      <c r="B319" s="52" t="s">
        <v>277</v>
      </c>
      <c r="C319" s="52" t="s">
        <v>17</v>
      </c>
      <c r="D319" s="52" t="s">
        <v>34</v>
      </c>
      <c r="E319" s="52" t="s">
        <v>454</v>
      </c>
      <c r="F319" s="121" t="s">
        <v>1890</v>
      </c>
      <c r="G319" s="52" t="s">
        <v>1127</v>
      </c>
      <c r="H319" s="71" t="s">
        <v>270</v>
      </c>
      <c r="I319" s="71" t="s">
        <v>1119</v>
      </c>
      <c r="J319" s="122">
        <v>3000000</v>
      </c>
      <c r="K319" s="249" t="s">
        <v>137</v>
      </c>
      <c r="L319" s="78"/>
      <c r="M319" s="78"/>
      <c r="N319" s="19" t="s">
        <v>2821</v>
      </c>
      <c r="O319" s="124"/>
      <c r="P319" s="124"/>
      <c r="Q319" s="124"/>
      <c r="R319" s="124"/>
      <c r="S319" s="124"/>
      <c r="T319" s="124"/>
      <c r="U319" s="124"/>
      <c r="V319" s="124"/>
      <c r="W319" s="124"/>
      <c r="X319" s="125"/>
      <c r="Y319" s="314"/>
      <c r="Z319" s="124"/>
      <c r="AA319" s="124"/>
      <c r="AB319" s="124"/>
      <c r="AC319" s="124"/>
      <c r="AD319" s="124"/>
      <c r="AE319" s="307" t="s">
        <v>3729</v>
      </c>
      <c r="AF319" s="54" t="s">
        <v>2822</v>
      </c>
      <c r="AG319" s="54" t="s">
        <v>3540</v>
      </c>
      <c r="AH319" s="54" t="s">
        <v>1571</v>
      </c>
      <c r="AI319" s="52" t="s">
        <v>3467</v>
      </c>
      <c r="AJ319" s="52"/>
      <c r="AK319" s="54" t="s">
        <v>1319</v>
      </c>
      <c r="AL319" s="54" t="s">
        <v>1568</v>
      </c>
      <c r="AM319" s="52" t="s">
        <v>3553</v>
      </c>
      <c r="AN319" s="119"/>
      <c r="AO319" s="119"/>
      <c r="AP319" s="119">
        <f t="shared" si="13"/>
        <v>3000000</v>
      </c>
      <c r="AQ319" s="315">
        <v>23071</v>
      </c>
      <c r="AR319" s="315">
        <v>23102</v>
      </c>
      <c r="AS319" s="315" t="s">
        <v>1320</v>
      </c>
      <c r="AT319" s="124" t="s">
        <v>1321</v>
      </c>
      <c r="AU319" s="124" t="s">
        <v>1321</v>
      </c>
      <c r="AV319" s="16">
        <v>3000000</v>
      </c>
      <c r="AW319" s="124"/>
      <c r="AX319" s="124"/>
    </row>
    <row r="320" spans="1:50" s="123" customFormat="1" ht="72" hidden="1" x14ac:dyDescent="0.2">
      <c r="A320" s="52" t="s">
        <v>43</v>
      </c>
      <c r="B320" s="52" t="s">
        <v>277</v>
      </c>
      <c r="C320" s="52" t="s">
        <v>17</v>
      </c>
      <c r="D320" s="52" t="s">
        <v>34</v>
      </c>
      <c r="E320" s="52" t="s">
        <v>454</v>
      </c>
      <c r="F320" s="121" t="s">
        <v>1891</v>
      </c>
      <c r="G320" s="52" t="s">
        <v>1128</v>
      </c>
      <c r="H320" s="71" t="s">
        <v>270</v>
      </c>
      <c r="I320" s="71" t="s">
        <v>1119</v>
      </c>
      <c r="J320" s="122">
        <v>4017900</v>
      </c>
      <c r="K320" s="249" t="s">
        <v>137</v>
      </c>
      <c r="L320" s="78"/>
      <c r="M320" s="78"/>
      <c r="N320" s="124" t="s">
        <v>1315</v>
      </c>
      <c r="O320" s="124"/>
      <c r="P320" s="124"/>
      <c r="Q320" s="124"/>
      <c r="R320" s="124"/>
      <c r="S320" s="124"/>
      <c r="T320" s="124"/>
      <c r="U320" s="124"/>
      <c r="V320" s="124"/>
      <c r="W320" s="124"/>
      <c r="X320" s="125"/>
      <c r="Y320" s="314"/>
      <c r="Z320" s="124"/>
      <c r="AA320" s="124"/>
      <c r="AB320" s="124"/>
      <c r="AC320" s="124"/>
      <c r="AD320" s="124"/>
      <c r="AE320" s="307" t="s">
        <v>3729</v>
      </c>
      <c r="AF320" s="54" t="s">
        <v>2823</v>
      </c>
      <c r="AG320" s="54" t="s">
        <v>3540</v>
      </c>
      <c r="AH320" s="52" t="s">
        <v>1571</v>
      </c>
      <c r="AI320" s="52" t="s">
        <v>3467</v>
      </c>
      <c r="AJ320" s="52"/>
      <c r="AK320" s="54" t="s">
        <v>1316</v>
      </c>
      <c r="AL320" s="52" t="s">
        <v>1571</v>
      </c>
      <c r="AM320" s="52" t="s">
        <v>3553</v>
      </c>
      <c r="AN320" s="119"/>
      <c r="AO320" s="119"/>
      <c r="AP320" s="119">
        <f t="shared" si="13"/>
        <v>4017900</v>
      </c>
      <c r="AQ320" s="315">
        <v>23071</v>
      </c>
      <c r="AR320" s="315">
        <v>23102</v>
      </c>
      <c r="AS320" s="315" t="s">
        <v>1317</v>
      </c>
      <c r="AT320" s="124" t="s">
        <v>1318</v>
      </c>
      <c r="AU320" s="124" t="s">
        <v>1318</v>
      </c>
      <c r="AV320" s="16">
        <v>3810000</v>
      </c>
      <c r="AW320" s="124"/>
      <c r="AX320" s="124"/>
    </row>
    <row r="321" spans="1:50" s="123" customFormat="1" ht="72" hidden="1" x14ac:dyDescent="0.2">
      <c r="A321" s="52" t="s">
        <v>43</v>
      </c>
      <c r="B321" s="52" t="s">
        <v>277</v>
      </c>
      <c r="C321" s="52" t="s">
        <v>17</v>
      </c>
      <c r="D321" s="52" t="s">
        <v>34</v>
      </c>
      <c r="E321" s="52" t="s">
        <v>454</v>
      </c>
      <c r="F321" s="121" t="s">
        <v>1892</v>
      </c>
      <c r="G321" s="52" t="s">
        <v>1129</v>
      </c>
      <c r="H321" s="71" t="s">
        <v>270</v>
      </c>
      <c r="I321" s="71" t="s">
        <v>1122</v>
      </c>
      <c r="J321" s="122">
        <v>1800000</v>
      </c>
      <c r="K321" s="249" t="s">
        <v>137</v>
      </c>
      <c r="L321" s="78"/>
      <c r="M321" s="78"/>
      <c r="N321" s="19" t="s">
        <v>2821</v>
      </c>
      <c r="O321" s="124"/>
      <c r="P321" s="124"/>
      <c r="Q321" s="124"/>
      <c r="R321" s="124"/>
      <c r="S321" s="124"/>
      <c r="T321" s="124"/>
      <c r="U321" s="124"/>
      <c r="V321" s="124"/>
      <c r="W321" s="124"/>
      <c r="X321" s="125"/>
      <c r="Y321" s="314"/>
      <c r="Z321" s="124"/>
      <c r="AA321" s="124"/>
      <c r="AB321" s="124"/>
      <c r="AC321" s="124"/>
      <c r="AD321" s="124"/>
      <c r="AE321" s="307" t="s">
        <v>3729</v>
      </c>
      <c r="AF321" s="54" t="s">
        <v>2822</v>
      </c>
      <c r="AG321" s="54" t="s">
        <v>3540</v>
      </c>
      <c r="AH321" s="54" t="s">
        <v>1571</v>
      </c>
      <c r="AI321" s="52" t="s">
        <v>3467</v>
      </c>
      <c r="AJ321" s="52"/>
      <c r="AK321" s="54" t="s">
        <v>1319</v>
      </c>
      <c r="AL321" s="54" t="s">
        <v>1568</v>
      </c>
      <c r="AM321" s="52" t="s">
        <v>3553</v>
      </c>
      <c r="AN321" s="119"/>
      <c r="AO321" s="119"/>
      <c r="AP321" s="119">
        <f t="shared" si="13"/>
        <v>1800000</v>
      </c>
      <c r="AQ321" s="315">
        <v>23071</v>
      </c>
      <c r="AR321" s="315">
        <v>23102</v>
      </c>
      <c r="AS321" s="315" t="s">
        <v>1317</v>
      </c>
      <c r="AT321" s="124" t="s">
        <v>1318</v>
      </c>
      <c r="AU321" s="124" t="s">
        <v>1318</v>
      </c>
      <c r="AV321" s="16">
        <v>1800000</v>
      </c>
      <c r="AW321" s="124"/>
      <c r="AX321" s="124"/>
    </row>
    <row r="322" spans="1:50" s="123" customFormat="1" ht="72" hidden="1" x14ac:dyDescent="0.2">
      <c r="A322" s="52" t="s">
        <v>43</v>
      </c>
      <c r="B322" s="52" t="s">
        <v>277</v>
      </c>
      <c r="C322" s="52" t="s">
        <v>17</v>
      </c>
      <c r="D322" s="52" t="s">
        <v>34</v>
      </c>
      <c r="E322" s="52" t="s">
        <v>454</v>
      </c>
      <c r="F322" s="121" t="s">
        <v>1893</v>
      </c>
      <c r="G322" s="52" t="s">
        <v>1130</v>
      </c>
      <c r="H322" s="71" t="s">
        <v>270</v>
      </c>
      <c r="I322" s="71" t="s">
        <v>1119</v>
      </c>
      <c r="J322" s="122">
        <v>3011600</v>
      </c>
      <c r="K322" s="249" t="s">
        <v>137</v>
      </c>
      <c r="L322" s="78"/>
      <c r="M322" s="78"/>
      <c r="N322" s="19" t="s">
        <v>2821</v>
      </c>
      <c r="O322" s="19"/>
      <c r="P322" s="19"/>
      <c r="Q322" s="19"/>
      <c r="R322" s="19"/>
      <c r="S322" s="19"/>
      <c r="T322" s="19"/>
      <c r="U322" s="19"/>
      <c r="V322" s="19"/>
      <c r="W322" s="19"/>
      <c r="X322" s="18"/>
      <c r="Y322" s="46"/>
      <c r="Z322" s="19"/>
      <c r="AA322" s="19"/>
      <c r="AB322" s="19"/>
      <c r="AC322" s="19"/>
      <c r="AD322" s="19"/>
      <c r="AE322" s="307" t="s">
        <v>3729</v>
      </c>
      <c r="AF322" s="54" t="s">
        <v>2822</v>
      </c>
      <c r="AG322" s="54" t="s">
        <v>3540</v>
      </c>
      <c r="AH322" s="54" t="s">
        <v>1571</v>
      </c>
      <c r="AI322" s="52" t="s">
        <v>3467</v>
      </c>
      <c r="AJ322" s="52"/>
      <c r="AK322" s="54" t="s">
        <v>1319</v>
      </c>
      <c r="AL322" s="54" t="s">
        <v>1568</v>
      </c>
      <c r="AM322" s="52" t="s">
        <v>3553</v>
      </c>
      <c r="AN322" s="119"/>
      <c r="AO322" s="119"/>
      <c r="AP322" s="119">
        <f t="shared" si="13"/>
        <v>3011600</v>
      </c>
      <c r="AQ322" s="49">
        <v>23071</v>
      </c>
      <c r="AR322" s="49">
        <v>23102</v>
      </c>
      <c r="AS322" s="49">
        <v>23132</v>
      </c>
      <c r="AT322" s="49">
        <v>23163</v>
      </c>
      <c r="AU322" s="49">
        <v>23163</v>
      </c>
      <c r="AV322" s="16">
        <v>3011600</v>
      </c>
      <c r="AW322" s="19"/>
      <c r="AX322" s="19"/>
    </row>
    <row r="323" spans="1:50" s="123" customFormat="1" ht="72" hidden="1" x14ac:dyDescent="0.2">
      <c r="A323" s="52" t="s">
        <v>44</v>
      </c>
      <c r="B323" s="52" t="s">
        <v>277</v>
      </c>
      <c r="C323" s="52" t="s">
        <v>276</v>
      </c>
      <c r="D323" s="52" t="s">
        <v>11</v>
      </c>
      <c r="E323" s="52" t="s">
        <v>454</v>
      </c>
      <c r="F323" s="121" t="s">
        <v>1894</v>
      </c>
      <c r="G323" s="52" t="s">
        <v>626</v>
      </c>
      <c r="H323" s="71" t="s">
        <v>270</v>
      </c>
      <c r="I323" s="71" t="s">
        <v>271</v>
      </c>
      <c r="J323" s="122">
        <v>20000</v>
      </c>
      <c r="K323" s="71"/>
      <c r="L323" s="71"/>
      <c r="M323" s="249" t="s">
        <v>137</v>
      </c>
      <c r="N323" s="124" t="s">
        <v>1322</v>
      </c>
      <c r="O323" s="124" t="s">
        <v>3730</v>
      </c>
      <c r="P323" s="321">
        <v>23110</v>
      </c>
      <c r="Q323" s="124" t="s">
        <v>3731</v>
      </c>
      <c r="R323" s="124" t="s">
        <v>1297</v>
      </c>
      <c r="S323" s="124" t="s">
        <v>128</v>
      </c>
      <c r="T323" s="124" t="s">
        <v>3732</v>
      </c>
      <c r="U323" s="124" t="s">
        <v>3733</v>
      </c>
      <c r="V323" s="124" t="s">
        <v>3734</v>
      </c>
      <c r="W323" s="322">
        <v>20000</v>
      </c>
      <c r="X323" s="125" t="s">
        <v>2828</v>
      </c>
      <c r="Y323" s="323">
        <v>23125</v>
      </c>
      <c r="Z323" s="322">
        <v>20000</v>
      </c>
      <c r="AA323" s="124">
        <v>7014300165</v>
      </c>
      <c r="AB323" s="124"/>
      <c r="AC323" s="124"/>
      <c r="AD323" s="124"/>
      <c r="AE323" s="127" t="s">
        <v>2548</v>
      </c>
      <c r="AF323" s="54" t="s">
        <v>1323</v>
      </c>
      <c r="AG323" s="54" t="s">
        <v>3539</v>
      </c>
      <c r="AH323" s="54" t="s">
        <v>1571</v>
      </c>
      <c r="AI323" s="52" t="s">
        <v>2456</v>
      </c>
      <c r="AJ323" s="52"/>
      <c r="AK323" s="54" t="s">
        <v>1323</v>
      </c>
      <c r="AL323" s="54" t="s">
        <v>1571</v>
      </c>
      <c r="AM323" s="52" t="s">
        <v>3553</v>
      </c>
      <c r="AN323" s="122">
        <v>20000</v>
      </c>
      <c r="AO323" s="119"/>
      <c r="AP323" s="119">
        <f t="shared" ref="AP323:AP386" si="14">J323-AN323-AO323</f>
        <v>0</v>
      </c>
      <c r="AQ323" s="79">
        <v>242217</v>
      </c>
      <c r="AR323" s="79">
        <v>242217</v>
      </c>
      <c r="AS323" s="52"/>
      <c r="AT323" s="52"/>
      <c r="AU323" s="52"/>
      <c r="AV323" s="254"/>
      <c r="AW323" s="254"/>
      <c r="AX323" s="52"/>
    </row>
    <row r="324" spans="1:50" s="123" customFormat="1" ht="108" hidden="1" x14ac:dyDescent="0.2">
      <c r="A324" s="52" t="s">
        <v>44</v>
      </c>
      <c r="B324" s="52" t="s">
        <v>277</v>
      </c>
      <c r="C324" s="52" t="s">
        <v>276</v>
      </c>
      <c r="D324" s="52" t="s">
        <v>11</v>
      </c>
      <c r="E324" s="52" t="s">
        <v>454</v>
      </c>
      <c r="F324" s="121" t="s">
        <v>1895</v>
      </c>
      <c r="G324" s="52" t="s">
        <v>627</v>
      </c>
      <c r="H324" s="71" t="s">
        <v>272</v>
      </c>
      <c r="I324" s="71" t="s">
        <v>271</v>
      </c>
      <c r="J324" s="122">
        <v>36000</v>
      </c>
      <c r="K324" s="71"/>
      <c r="L324" s="71"/>
      <c r="M324" s="249" t="s">
        <v>137</v>
      </c>
      <c r="N324" s="124" t="s">
        <v>1322</v>
      </c>
      <c r="O324" s="124"/>
      <c r="P324" s="124"/>
      <c r="Q324" s="124"/>
      <c r="R324" s="124"/>
      <c r="S324" s="124"/>
      <c r="T324" s="124"/>
      <c r="U324" s="124"/>
      <c r="V324" s="124"/>
      <c r="W324" s="322"/>
      <c r="X324" s="125"/>
      <c r="Y324" s="314"/>
      <c r="Z324" s="322"/>
      <c r="AA324" s="124"/>
      <c r="AB324" s="124"/>
      <c r="AC324" s="124"/>
      <c r="AD324" s="124"/>
      <c r="AE324" s="127" t="s">
        <v>3735</v>
      </c>
      <c r="AF324" s="54" t="s">
        <v>1323</v>
      </c>
      <c r="AG324" s="54" t="s">
        <v>3539</v>
      </c>
      <c r="AH324" s="54" t="s">
        <v>1571</v>
      </c>
      <c r="AI324" s="52" t="s">
        <v>3467</v>
      </c>
      <c r="AJ324" s="52"/>
      <c r="AK324" s="54" t="s">
        <v>1323</v>
      </c>
      <c r="AL324" s="54" t="s">
        <v>1571</v>
      </c>
      <c r="AM324" s="52" t="s">
        <v>3553</v>
      </c>
      <c r="AN324" s="119"/>
      <c r="AO324" s="119"/>
      <c r="AP324" s="119">
        <f t="shared" si="14"/>
        <v>36000</v>
      </c>
      <c r="AQ324" s="79">
        <v>242217</v>
      </c>
      <c r="AR324" s="79">
        <v>242217</v>
      </c>
      <c r="AS324" s="52"/>
      <c r="AT324" s="52"/>
      <c r="AU324" s="52"/>
      <c r="AV324" s="254"/>
      <c r="AW324" s="254"/>
      <c r="AX324" s="52"/>
    </row>
    <row r="325" spans="1:50" s="123" customFormat="1" ht="72" hidden="1" x14ac:dyDescent="0.2">
      <c r="A325" s="52" t="s">
        <v>44</v>
      </c>
      <c r="B325" s="52" t="s">
        <v>277</v>
      </c>
      <c r="C325" s="52" t="s">
        <v>276</v>
      </c>
      <c r="D325" s="52" t="s">
        <v>11</v>
      </c>
      <c r="E325" s="52" t="s">
        <v>454</v>
      </c>
      <c r="F325" s="121" t="s">
        <v>1896</v>
      </c>
      <c r="G325" s="52" t="s">
        <v>628</v>
      </c>
      <c r="H325" s="71" t="s">
        <v>270</v>
      </c>
      <c r="I325" s="71" t="s">
        <v>274</v>
      </c>
      <c r="J325" s="122">
        <v>55000</v>
      </c>
      <c r="K325" s="71"/>
      <c r="L325" s="71"/>
      <c r="M325" s="249" t="s">
        <v>137</v>
      </c>
      <c r="N325" s="124" t="s">
        <v>1322</v>
      </c>
      <c r="O325" s="124" t="s">
        <v>3736</v>
      </c>
      <c r="P325" s="321">
        <v>23101</v>
      </c>
      <c r="Q325" s="124" t="s">
        <v>3737</v>
      </c>
      <c r="R325" s="124" t="s">
        <v>15</v>
      </c>
      <c r="S325" s="124" t="s">
        <v>128</v>
      </c>
      <c r="T325" s="124" t="s">
        <v>2395</v>
      </c>
      <c r="U325" s="124" t="s">
        <v>2395</v>
      </c>
      <c r="V325" s="124" t="s">
        <v>3738</v>
      </c>
      <c r="W325" s="322">
        <v>55000</v>
      </c>
      <c r="X325" s="125" t="s">
        <v>2828</v>
      </c>
      <c r="Y325" s="323">
        <v>23131</v>
      </c>
      <c r="Z325" s="322">
        <v>55000</v>
      </c>
      <c r="AA325" s="124">
        <v>7014279891</v>
      </c>
      <c r="AB325" s="124"/>
      <c r="AC325" s="124"/>
      <c r="AD325" s="124"/>
      <c r="AE325" s="127" t="s">
        <v>2548</v>
      </c>
      <c r="AF325" s="54" t="s">
        <v>1323</v>
      </c>
      <c r="AG325" s="54" t="s">
        <v>3539</v>
      </c>
      <c r="AH325" s="54" t="s">
        <v>1571</v>
      </c>
      <c r="AI325" s="52" t="s">
        <v>2456</v>
      </c>
      <c r="AJ325" s="52"/>
      <c r="AK325" s="54" t="s">
        <v>1323</v>
      </c>
      <c r="AL325" s="54" t="s">
        <v>1571</v>
      </c>
      <c r="AM325" s="52" t="s">
        <v>3553</v>
      </c>
      <c r="AN325" s="119">
        <v>55000</v>
      </c>
      <c r="AO325" s="119"/>
      <c r="AP325" s="119">
        <f t="shared" si="14"/>
        <v>0</v>
      </c>
      <c r="AQ325" s="79">
        <v>242217</v>
      </c>
      <c r="AR325" s="79">
        <v>242217</v>
      </c>
      <c r="AS325" s="52"/>
      <c r="AT325" s="52"/>
      <c r="AU325" s="52"/>
      <c r="AV325" s="254"/>
      <c r="AW325" s="254"/>
      <c r="AX325" s="52"/>
    </row>
    <row r="326" spans="1:50" s="123" customFormat="1" ht="72" hidden="1" x14ac:dyDescent="0.2">
      <c r="A326" s="52" t="s">
        <v>44</v>
      </c>
      <c r="B326" s="52" t="s">
        <v>277</v>
      </c>
      <c r="C326" s="52" t="s">
        <v>276</v>
      </c>
      <c r="D326" s="52" t="s">
        <v>11</v>
      </c>
      <c r="E326" s="52" t="s">
        <v>454</v>
      </c>
      <c r="F326" s="121" t="s">
        <v>1897</v>
      </c>
      <c r="G326" s="52" t="s">
        <v>629</v>
      </c>
      <c r="H326" s="71" t="s">
        <v>270</v>
      </c>
      <c r="I326" s="71" t="s">
        <v>274</v>
      </c>
      <c r="J326" s="122">
        <v>15000</v>
      </c>
      <c r="K326" s="71"/>
      <c r="L326" s="71"/>
      <c r="M326" s="249" t="s">
        <v>137</v>
      </c>
      <c r="N326" s="124" t="s">
        <v>1322</v>
      </c>
      <c r="O326" s="124" t="s">
        <v>3739</v>
      </c>
      <c r="P326" s="321">
        <v>23110</v>
      </c>
      <c r="Q326" s="124" t="s">
        <v>3740</v>
      </c>
      <c r="R326" s="124" t="s">
        <v>1295</v>
      </c>
      <c r="S326" s="124" t="s">
        <v>128</v>
      </c>
      <c r="T326" s="124" t="s">
        <v>2395</v>
      </c>
      <c r="U326" s="124" t="s">
        <v>2395</v>
      </c>
      <c r="V326" s="124" t="s">
        <v>3741</v>
      </c>
      <c r="W326" s="322">
        <v>10400</v>
      </c>
      <c r="X326" s="125" t="s">
        <v>2828</v>
      </c>
      <c r="Y326" s="323">
        <v>23117</v>
      </c>
      <c r="Z326" s="322">
        <v>10400</v>
      </c>
      <c r="AA326" s="124">
        <v>7014307160</v>
      </c>
      <c r="AB326" s="321">
        <v>23116</v>
      </c>
      <c r="AC326" s="321">
        <v>23116</v>
      </c>
      <c r="AD326" s="322">
        <v>10400</v>
      </c>
      <c r="AE326" s="127" t="s">
        <v>2833</v>
      </c>
      <c r="AF326" s="54" t="s">
        <v>1323</v>
      </c>
      <c r="AG326" s="54" t="s">
        <v>3539</v>
      </c>
      <c r="AH326" s="54" t="s">
        <v>1571</v>
      </c>
      <c r="AI326" s="52" t="s">
        <v>2456</v>
      </c>
      <c r="AJ326" s="52"/>
      <c r="AK326" s="54" t="s">
        <v>1323</v>
      </c>
      <c r="AL326" s="54" t="s">
        <v>1571</v>
      </c>
      <c r="AM326" s="52" t="s">
        <v>3553</v>
      </c>
      <c r="AN326" s="119">
        <v>7500</v>
      </c>
      <c r="AO326" s="119"/>
      <c r="AP326" s="119">
        <f t="shared" si="14"/>
        <v>7500</v>
      </c>
      <c r="AQ326" s="79">
        <v>242217</v>
      </c>
      <c r="AR326" s="79">
        <v>242217</v>
      </c>
      <c r="AS326" s="52"/>
      <c r="AT326" s="52"/>
      <c r="AU326" s="52"/>
      <c r="AV326" s="254"/>
      <c r="AW326" s="254"/>
      <c r="AX326" s="52"/>
    </row>
    <row r="327" spans="1:50" s="123" customFormat="1" ht="72" hidden="1" x14ac:dyDescent="0.2">
      <c r="A327" s="52" t="s">
        <v>44</v>
      </c>
      <c r="B327" s="52" t="s">
        <v>277</v>
      </c>
      <c r="C327" s="52" t="s">
        <v>276</v>
      </c>
      <c r="D327" s="52" t="s">
        <v>11</v>
      </c>
      <c r="E327" s="52" t="s">
        <v>454</v>
      </c>
      <c r="F327" s="121" t="s">
        <v>1898</v>
      </c>
      <c r="G327" s="52" t="s">
        <v>630</v>
      </c>
      <c r="H327" s="71" t="s">
        <v>340</v>
      </c>
      <c r="I327" s="71" t="s">
        <v>631</v>
      </c>
      <c r="J327" s="122">
        <v>300000</v>
      </c>
      <c r="K327" s="71"/>
      <c r="L327" s="71"/>
      <c r="M327" s="249" t="s">
        <v>137</v>
      </c>
      <c r="N327" s="124" t="s">
        <v>1322</v>
      </c>
      <c r="O327" s="124" t="s">
        <v>2825</v>
      </c>
      <c r="P327" s="321">
        <v>23086</v>
      </c>
      <c r="Q327" s="124" t="s">
        <v>2826</v>
      </c>
      <c r="R327" s="124" t="s">
        <v>15</v>
      </c>
      <c r="S327" s="124" t="s">
        <v>128</v>
      </c>
      <c r="T327" s="124" t="s">
        <v>1557</v>
      </c>
      <c r="U327" s="124" t="s">
        <v>1557</v>
      </c>
      <c r="V327" s="124" t="s">
        <v>2827</v>
      </c>
      <c r="W327" s="322">
        <v>297600</v>
      </c>
      <c r="X327" s="125" t="s">
        <v>2828</v>
      </c>
      <c r="Y327" s="323">
        <v>23116</v>
      </c>
      <c r="Z327" s="322">
        <v>297600</v>
      </c>
      <c r="AA327" s="124">
        <v>7014217418</v>
      </c>
      <c r="AB327" s="314" t="s">
        <v>3742</v>
      </c>
      <c r="AC327" s="321">
        <v>23102</v>
      </c>
      <c r="AD327" s="322">
        <v>297600</v>
      </c>
      <c r="AE327" s="127" t="s">
        <v>2833</v>
      </c>
      <c r="AF327" s="54" t="s">
        <v>2548</v>
      </c>
      <c r="AG327" s="52" t="s">
        <v>3544</v>
      </c>
      <c r="AH327" s="54" t="s">
        <v>3472</v>
      </c>
      <c r="AI327" s="54" t="s">
        <v>2457</v>
      </c>
      <c r="AJ327" s="54"/>
      <c r="AK327" s="54" t="s">
        <v>1323</v>
      </c>
      <c r="AL327" s="54" t="s">
        <v>1571</v>
      </c>
      <c r="AM327" s="52" t="s">
        <v>3553</v>
      </c>
      <c r="AN327" s="119"/>
      <c r="AO327" s="119">
        <v>297600</v>
      </c>
      <c r="AP327" s="119">
        <f t="shared" si="14"/>
        <v>2400</v>
      </c>
      <c r="AQ327" s="79">
        <v>242217</v>
      </c>
      <c r="AR327" s="79">
        <v>242217</v>
      </c>
      <c r="AS327" s="81">
        <v>23116</v>
      </c>
      <c r="AT327" s="81">
        <v>23116</v>
      </c>
      <c r="AU327" s="79">
        <v>23102</v>
      </c>
      <c r="AV327" s="254">
        <v>297600</v>
      </c>
      <c r="AW327" s="254">
        <v>2400</v>
      </c>
      <c r="AX327" s="52"/>
    </row>
    <row r="328" spans="1:50" s="123" customFormat="1" ht="72" hidden="1" x14ac:dyDescent="0.2">
      <c r="A328" s="52" t="s">
        <v>44</v>
      </c>
      <c r="B328" s="52" t="s">
        <v>277</v>
      </c>
      <c r="C328" s="52" t="s">
        <v>276</v>
      </c>
      <c r="D328" s="52" t="s">
        <v>286</v>
      </c>
      <c r="E328" s="52" t="s">
        <v>454</v>
      </c>
      <c r="F328" s="121" t="s">
        <v>1899</v>
      </c>
      <c r="G328" s="52" t="s">
        <v>632</v>
      </c>
      <c r="H328" s="71" t="s">
        <v>270</v>
      </c>
      <c r="I328" s="71" t="s">
        <v>268</v>
      </c>
      <c r="J328" s="122">
        <v>120000</v>
      </c>
      <c r="K328" s="71"/>
      <c r="L328" s="71"/>
      <c r="M328" s="249" t="s">
        <v>137</v>
      </c>
      <c r="N328" s="124" t="s">
        <v>1322</v>
      </c>
      <c r="O328" s="124" t="s">
        <v>3743</v>
      </c>
      <c r="P328" s="321">
        <v>23101</v>
      </c>
      <c r="Q328" s="124" t="s">
        <v>3744</v>
      </c>
      <c r="R328" s="124" t="s">
        <v>1295</v>
      </c>
      <c r="S328" s="124" t="s">
        <v>128</v>
      </c>
      <c r="T328" s="124" t="s">
        <v>2559</v>
      </c>
      <c r="U328" s="124" t="s">
        <v>3745</v>
      </c>
      <c r="V328" s="124" t="s">
        <v>3746</v>
      </c>
      <c r="W328" s="316">
        <v>119989.8</v>
      </c>
      <c r="X328" s="125" t="s">
        <v>2828</v>
      </c>
      <c r="Y328" s="323">
        <v>23116</v>
      </c>
      <c r="Z328" s="316">
        <v>119989.8</v>
      </c>
      <c r="AA328" s="124">
        <v>7014280413</v>
      </c>
      <c r="AB328" s="321">
        <v>23109</v>
      </c>
      <c r="AC328" s="321">
        <v>23109</v>
      </c>
      <c r="AD328" s="316">
        <v>119989.8</v>
      </c>
      <c r="AE328" s="127" t="s">
        <v>2833</v>
      </c>
      <c r="AF328" s="54" t="s">
        <v>1323</v>
      </c>
      <c r="AG328" s="54" t="s">
        <v>3539</v>
      </c>
      <c r="AH328" s="54" t="s">
        <v>1571</v>
      </c>
      <c r="AI328" s="52" t="s">
        <v>2456</v>
      </c>
      <c r="AJ328" s="52"/>
      <c r="AK328" s="54" t="s">
        <v>1323</v>
      </c>
      <c r="AL328" s="54" t="s">
        <v>1571</v>
      </c>
      <c r="AM328" s="52" t="s">
        <v>3553</v>
      </c>
      <c r="AN328" s="119">
        <v>119989.8</v>
      </c>
      <c r="AO328" s="119"/>
      <c r="AP328" s="119">
        <f t="shared" si="14"/>
        <v>10.19999999999709</v>
      </c>
      <c r="AQ328" s="79">
        <v>242217</v>
      </c>
      <c r="AR328" s="79">
        <v>242217</v>
      </c>
      <c r="AS328" s="52"/>
      <c r="AT328" s="52"/>
      <c r="AU328" s="52"/>
      <c r="AV328" s="254"/>
      <c r="AW328" s="254"/>
      <c r="AX328" s="52"/>
    </row>
    <row r="329" spans="1:50" s="123" customFormat="1" ht="72" hidden="1" x14ac:dyDescent="0.2">
      <c r="A329" s="52" t="s">
        <v>44</v>
      </c>
      <c r="B329" s="52" t="s">
        <v>277</v>
      </c>
      <c r="C329" s="52" t="s">
        <v>276</v>
      </c>
      <c r="D329" s="52" t="s">
        <v>13</v>
      </c>
      <c r="E329" s="52" t="s">
        <v>454</v>
      </c>
      <c r="F329" s="121" t="s">
        <v>1900</v>
      </c>
      <c r="G329" s="52" t="s">
        <v>633</v>
      </c>
      <c r="H329" s="71" t="s">
        <v>267</v>
      </c>
      <c r="I329" s="71" t="s">
        <v>274</v>
      </c>
      <c r="J329" s="122">
        <v>80000</v>
      </c>
      <c r="K329" s="71"/>
      <c r="L329" s="71"/>
      <c r="M329" s="249" t="s">
        <v>137</v>
      </c>
      <c r="N329" s="124" t="s">
        <v>1322</v>
      </c>
      <c r="O329" s="321" t="s">
        <v>3747</v>
      </c>
      <c r="P329" s="321">
        <v>23110</v>
      </c>
      <c r="Q329" s="124" t="s">
        <v>3748</v>
      </c>
      <c r="R329" s="124" t="s">
        <v>1295</v>
      </c>
      <c r="S329" s="124" t="s">
        <v>128</v>
      </c>
      <c r="T329" s="124" t="s">
        <v>2799</v>
      </c>
      <c r="U329" s="124" t="s">
        <v>1557</v>
      </c>
      <c r="V329" s="124" t="s">
        <v>3734</v>
      </c>
      <c r="W329" s="322">
        <v>77850</v>
      </c>
      <c r="X329" s="125" t="s">
        <v>2828</v>
      </c>
      <c r="Y329" s="323">
        <v>23125</v>
      </c>
      <c r="Z329" s="322">
        <v>77850</v>
      </c>
      <c r="AA329" s="124">
        <v>7014306817</v>
      </c>
      <c r="AB329" s="321">
        <v>23116</v>
      </c>
      <c r="AC329" s="321">
        <v>23116</v>
      </c>
      <c r="AD329" s="124"/>
      <c r="AE329" s="127" t="s">
        <v>2833</v>
      </c>
      <c r="AF329" s="54" t="s">
        <v>1323</v>
      </c>
      <c r="AG329" s="54" t="s">
        <v>3539</v>
      </c>
      <c r="AH329" s="54" t="s">
        <v>1571</v>
      </c>
      <c r="AI329" s="52" t="s">
        <v>2456</v>
      </c>
      <c r="AJ329" s="52"/>
      <c r="AK329" s="54" t="s">
        <v>1323</v>
      </c>
      <c r="AL329" s="54" t="s">
        <v>1571</v>
      </c>
      <c r="AM329" s="52" t="s">
        <v>3553</v>
      </c>
      <c r="AN329" s="119">
        <v>77850</v>
      </c>
      <c r="AO329" s="119"/>
      <c r="AP329" s="119">
        <f t="shared" si="14"/>
        <v>2150</v>
      </c>
      <c r="AQ329" s="79">
        <v>242217</v>
      </c>
      <c r="AR329" s="79">
        <v>242217</v>
      </c>
      <c r="AS329" s="52"/>
      <c r="AT329" s="52"/>
      <c r="AU329" s="52"/>
      <c r="AV329" s="254"/>
      <c r="AW329" s="254"/>
      <c r="AX329" s="52"/>
    </row>
    <row r="330" spans="1:50" s="123" customFormat="1" ht="72" hidden="1" x14ac:dyDescent="0.2">
      <c r="A330" s="52" t="s">
        <v>44</v>
      </c>
      <c r="B330" s="52" t="s">
        <v>277</v>
      </c>
      <c r="C330" s="52" t="s">
        <v>276</v>
      </c>
      <c r="D330" s="52" t="s">
        <v>13</v>
      </c>
      <c r="E330" s="52" t="s">
        <v>454</v>
      </c>
      <c r="F330" s="121" t="s">
        <v>1901</v>
      </c>
      <c r="G330" s="52" t="s">
        <v>634</v>
      </c>
      <c r="H330" s="71" t="s">
        <v>267</v>
      </c>
      <c r="I330" s="71" t="s">
        <v>268</v>
      </c>
      <c r="J330" s="122">
        <v>24000</v>
      </c>
      <c r="K330" s="71"/>
      <c r="L330" s="71"/>
      <c r="M330" s="249" t="s">
        <v>137</v>
      </c>
      <c r="N330" s="124" t="s">
        <v>1322</v>
      </c>
      <c r="O330" s="321" t="s">
        <v>3749</v>
      </c>
      <c r="P330" s="321">
        <v>23110</v>
      </c>
      <c r="Q330" s="124" t="s">
        <v>3748</v>
      </c>
      <c r="R330" s="124" t="s">
        <v>1295</v>
      </c>
      <c r="S330" s="124" t="s">
        <v>128</v>
      </c>
      <c r="T330" s="124" t="s">
        <v>3750</v>
      </c>
      <c r="U330" s="124" t="s">
        <v>3751</v>
      </c>
      <c r="V330" s="124" t="s">
        <v>3734</v>
      </c>
      <c r="W330" s="322">
        <v>18600</v>
      </c>
      <c r="X330" s="125" t="s">
        <v>3752</v>
      </c>
      <c r="Y330" s="323">
        <v>23125</v>
      </c>
      <c r="Z330" s="322">
        <v>18600</v>
      </c>
      <c r="AA330" s="124">
        <v>7014308922</v>
      </c>
      <c r="AB330" s="321">
        <v>23116</v>
      </c>
      <c r="AC330" s="321">
        <v>23116</v>
      </c>
      <c r="AD330" s="124">
        <v>18600</v>
      </c>
      <c r="AE330" s="127" t="s">
        <v>2833</v>
      </c>
      <c r="AF330" s="54" t="s">
        <v>1323</v>
      </c>
      <c r="AG330" s="54" t="s">
        <v>3539</v>
      </c>
      <c r="AH330" s="54" t="s">
        <v>1571</v>
      </c>
      <c r="AI330" s="52" t="s">
        <v>2456</v>
      </c>
      <c r="AJ330" s="52"/>
      <c r="AK330" s="54" t="s">
        <v>1323</v>
      </c>
      <c r="AL330" s="54" t="s">
        <v>1571</v>
      </c>
      <c r="AM330" s="52" t="s">
        <v>3553</v>
      </c>
      <c r="AN330" s="119">
        <v>18600</v>
      </c>
      <c r="AO330" s="119"/>
      <c r="AP330" s="119">
        <f t="shared" si="14"/>
        <v>5400</v>
      </c>
      <c r="AQ330" s="79">
        <v>242217</v>
      </c>
      <c r="AR330" s="79">
        <v>242217</v>
      </c>
      <c r="AS330" s="52"/>
      <c r="AT330" s="52"/>
      <c r="AU330" s="52"/>
      <c r="AV330" s="254"/>
      <c r="AW330" s="254"/>
      <c r="AX330" s="52"/>
    </row>
    <row r="331" spans="1:50" s="123" customFormat="1" ht="72" hidden="1" x14ac:dyDescent="0.2">
      <c r="A331" s="52" t="s">
        <v>44</v>
      </c>
      <c r="B331" s="52" t="s">
        <v>277</v>
      </c>
      <c r="C331" s="52" t="s">
        <v>276</v>
      </c>
      <c r="D331" s="52" t="s">
        <v>13</v>
      </c>
      <c r="E331" s="52" t="s">
        <v>454</v>
      </c>
      <c r="F331" s="121" t="s">
        <v>1902</v>
      </c>
      <c r="G331" s="52" t="s">
        <v>635</v>
      </c>
      <c r="H331" s="71" t="s">
        <v>270</v>
      </c>
      <c r="I331" s="71" t="s">
        <v>274</v>
      </c>
      <c r="J331" s="122">
        <v>95000</v>
      </c>
      <c r="K331" s="71"/>
      <c r="L331" s="71"/>
      <c r="M331" s="249" t="s">
        <v>137</v>
      </c>
      <c r="N331" s="124" t="s">
        <v>1322</v>
      </c>
      <c r="O331" s="321" t="s">
        <v>3753</v>
      </c>
      <c r="P331" s="321">
        <v>23110</v>
      </c>
      <c r="Q331" s="124" t="s">
        <v>3740</v>
      </c>
      <c r="R331" s="124" t="s">
        <v>1295</v>
      </c>
      <c r="S331" s="124" t="s">
        <v>128</v>
      </c>
      <c r="T331" s="124" t="s">
        <v>1557</v>
      </c>
      <c r="U331" s="124" t="s">
        <v>1557</v>
      </c>
      <c r="V331" s="124" t="s">
        <v>3734</v>
      </c>
      <c r="W331" s="322">
        <v>95000</v>
      </c>
      <c r="X331" s="125" t="s">
        <v>2828</v>
      </c>
      <c r="Y331" s="323">
        <v>23125</v>
      </c>
      <c r="Z331" s="322">
        <v>95000</v>
      </c>
      <c r="AA331" s="124">
        <v>7014297390</v>
      </c>
      <c r="AB331" s="124"/>
      <c r="AC331" s="124"/>
      <c r="AD331" s="124"/>
      <c r="AE331" s="127" t="s">
        <v>2548</v>
      </c>
      <c r="AF331" s="54" t="s">
        <v>1323</v>
      </c>
      <c r="AG331" s="54" t="s">
        <v>3539</v>
      </c>
      <c r="AH331" s="54" t="s">
        <v>1571</v>
      </c>
      <c r="AI331" s="52" t="s">
        <v>3467</v>
      </c>
      <c r="AJ331" s="52"/>
      <c r="AK331" s="54" t="s">
        <v>1323</v>
      </c>
      <c r="AL331" s="54" t="s">
        <v>1571</v>
      </c>
      <c r="AM331" s="52" t="s">
        <v>3553</v>
      </c>
      <c r="AN331" s="119"/>
      <c r="AO331" s="119"/>
      <c r="AP331" s="119">
        <f t="shared" si="14"/>
        <v>95000</v>
      </c>
      <c r="AQ331" s="79">
        <v>242217</v>
      </c>
      <c r="AR331" s="79">
        <v>242217</v>
      </c>
      <c r="AS331" s="52"/>
      <c r="AT331" s="52"/>
      <c r="AU331" s="52"/>
      <c r="AV331" s="254"/>
      <c r="AW331" s="254"/>
      <c r="AX331" s="52"/>
    </row>
    <row r="332" spans="1:50" s="123" customFormat="1" ht="72" hidden="1" x14ac:dyDescent="0.2">
      <c r="A332" s="52" t="s">
        <v>44</v>
      </c>
      <c r="B332" s="52" t="s">
        <v>277</v>
      </c>
      <c r="C332" s="52" t="s">
        <v>276</v>
      </c>
      <c r="D332" s="52" t="s">
        <v>30</v>
      </c>
      <c r="E332" s="52" t="s">
        <v>454</v>
      </c>
      <c r="F332" s="121" t="s">
        <v>1903</v>
      </c>
      <c r="G332" s="52" t="s">
        <v>636</v>
      </c>
      <c r="H332" s="71" t="s">
        <v>270</v>
      </c>
      <c r="I332" s="71" t="s">
        <v>274</v>
      </c>
      <c r="J332" s="122">
        <v>9900</v>
      </c>
      <c r="K332" s="71"/>
      <c r="L332" s="71"/>
      <c r="M332" s="249" t="s">
        <v>137</v>
      </c>
      <c r="N332" s="124" t="s">
        <v>1322</v>
      </c>
      <c r="O332" s="321" t="s">
        <v>2829</v>
      </c>
      <c r="P332" s="321">
        <v>23086</v>
      </c>
      <c r="Q332" s="124" t="s">
        <v>2830</v>
      </c>
      <c r="R332" s="124" t="s">
        <v>1295</v>
      </c>
      <c r="S332" s="124" t="s">
        <v>128</v>
      </c>
      <c r="T332" s="124" t="s">
        <v>2831</v>
      </c>
      <c r="U332" s="125" t="s">
        <v>1557</v>
      </c>
      <c r="V332" s="124" t="s">
        <v>2832</v>
      </c>
      <c r="W332" s="17">
        <v>9900</v>
      </c>
      <c r="X332" s="125" t="s">
        <v>2828</v>
      </c>
      <c r="Y332" s="323">
        <v>23101</v>
      </c>
      <c r="Z332" s="17">
        <v>9900</v>
      </c>
      <c r="AA332" s="124">
        <v>7014167945</v>
      </c>
      <c r="AB332" s="321">
        <v>23089</v>
      </c>
      <c r="AC332" s="321">
        <v>23089</v>
      </c>
      <c r="AD332" s="17">
        <v>9900</v>
      </c>
      <c r="AE332" s="127" t="s">
        <v>2833</v>
      </c>
      <c r="AF332" s="54" t="s">
        <v>2833</v>
      </c>
      <c r="AG332" s="54" t="s">
        <v>3544</v>
      </c>
      <c r="AH332" s="52" t="s">
        <v>3475</v>
      </c>
      <c r="AI332" s="54" t="s">
        <v>2456</v>
      </c>
      <c r="AJ332" s="54"/>
      <c r="AK332" s="54" t="s">
        <v>1323</v>
      </c>
      <c r="AL332" s="54" t="s">
        <v>1571</v>
      </c>
      <c r="AM332" s="52" t="s">
        <v>3553</v>
      </c>
      <c r="AN332" s="122">
        <v>9900</v>
      </c>
      <c r="AO332" s="119"/>
      <c r="AP332" s="119">
        <f t="shared" si="14"/>
        <v>0</v>
      </c>
      <c r="AQ332" s="79">
        <v>242217</v>
      </c>
      <c r="AR332" s="79">
        <v>242217</v>
      </c>
      <c r="AS332" s="52"/>
      <c r="AT332" s="52"/>
      <c r="AU332" s="52"/>
      <c r="AV332" s="254"/>
      <c r="AW332" s="254"/>
      <c r="AX332" s="52"/>
    </row>
    <row r="333" spans="1:50" s="123" customFormat="1" ht="72" hidden="1" x14ac:dyDescent="0.2">
      <c r="A333" s="52" t="s">
        <v>44</v>
      </c>
      <c r="B333" s="52" t="s">
        <v>277</v>
      </c>
      <c r="C333" s="52" t="s">
        <v>276</v>
      </c>
      <c r="D333" s="52" t="s">
        <v>30</v>
      </c>
      <c r="E333" s="52" t="s">
        <v>454</v>
      </c>
      <c r="F333" s="121" t="s">
        <v>1904</v>
      </c>
      <c r="G333" s="52" t="s">
        <v>637</v>
      </c>
      <c r="H333" s="71" t="s">
        <v>270</v>
      </c>
      <c r="I333" s="71" t="s">
        <v>274</v>
      </c>
      <c r="J333" s="122">
        <v>19000</v>
      </c>
      <c r="K333" s="71"/>
      <c r="L333" s="71"/>
      <c r="M333" s="249" t="s">
        <v>137</v>
      </c>
      <c r="N333" s="124" t="s">
        <v>1322</v>
      </c>
      <c r="O333" s="321" t="s">
        <v>2829</v>
      </c>
      <c r="P333" s="321">
        <v>23086</v>
      </c>
      <c r="Q333" s="124" t="s">
        <v>2830</v>
      </c>
      <c r="R333" s="124" t="s">
        <v>1295</v>
      </c>
      <c r="S333" s="124" t="s">
        <v>128</v>
      </c>
      <c r="T333" s="124" t="s">
        <v>2831</v>
      </c>
      <c r="U333" s="125" t="s">
        <v>1557</v>
      </c>
      <c r="V333" s="124" t="s">
        <v>2832</v>
      </c>
      <c r="W333" s="17">
        <v>19000</v>
      </c>
      <c r="X333" s="125" t="s">
        <v>2828</v>
      </c>
      <c r="Y333" s="323">
        <v>23101</v>
      </c>
      <c r="Z333" s="17">
        <v>19000</v>
      </c>
      <c r="AA333" s="124">
        <v>7014167945</v>
      </c>
      <c r="AB333" s="321">
        <v>23089</v>
      </c>
      <c r="AC333" s="321">
        <v>23089</v>
      </c>
      <c r="AD333" s="17">
        <v>19000</v>
      </c>
      <c r="AE333" s="127" t="s">
        <v>2833</v>
      </c>
      <c r="AF333" s="54" t="s">
        <v>2833</v>
      </c>
      <c r="AG333" s="54" t="s">
        <v>3544</v>
      </c>
      <c r="AH333" s="52" t="s">
        <v>3475</v>
      </c>
      <c r="AI333" s="54" t="s">
        <v>2456</v>
      </c>
      <c r="AJ333" s="54"/>
      <c r="AK333" s="54" t="s">
        <v>1323</v>
      </c>
      <c r="AL333" s="54" t="s">
        <v>1571</v>
      </c>
      <c r="AM333" s="52" t="s">
        <v>3553</v>
      </c>
      <c r="AN333" s="122">
        <v>19000</v>
      </c>
      <c r="AO333" s="119"/>
      <c r="AP333" s="119">
        <f t="shared" si="14"/>
        <v>0</v>
      </c>
      <c r="AQ333" s="79">
        <v>242217</v>
      </c>
      <c r="AR333" s="79">
        <v>242217</v>
      </c>
      <c r="AS333" s="52"/>
      <c r="AT333" s="52"/>
      <c r="AU333" s="52"/>
      <c r="AV333" s="254"/>
      <c r="AW333" s="254"/>
      <c r="AX333" s="52"/>
    </row>
    <row r="334" spans="1:50" s="123" customFormat="1" ht="72" hidden="1" x14ac:dyDescent="0.2">
      <c r="A334" s="52" t="s">
        <v>44</v>
      </c>
      <c r="B334" s="52" t="s">
        <v>277</v>
      </c>
      <c r="C334" s="52" t="s">
        <v>276</v>
      </c>
      <c r="D334" s="52" t="s">
        <v>30</v>
      </c>
      <c r="E334" s="52" t="s">
        <v>454</v>
      </c>
      <c r="F334" s="121" t="s">
        <v>1905</v>
      </c>
      <c r="G334" s="52" t="s">
        <v>638</v>
      </c>
      <c r="H334" s="71" t="s">
        <v>270</v>
      </c>
      <c r="I334" s="71" t="s">
        <v>344</v>
      </c>
      <c r="J334" s="122">
        <v>38000</v>
      </c>
      <c r="K334" s="71"/>
      <c r="L334" s="71"/>
      <c r="M334" s="249" t="s">
        <v>137</v>
      </c>
      <c r="N334" s="124" t="s">
        <v>1322</v>
      </c>
      <c r="O334" s="321" t="s">
        <v>2829</v>
      </c>
      <c r="P334" s="321">
        <v>23086</v>
      </c>
      <c r="Q334" s="124" t="s">
        <v>2830</v>
      </c>
      <c r="R334" s="124" t="s">
        <v>1295</v>
      </c>
      <c r="S334" s="124" t="s">
        <v>128</v>
      </c>
      <c r="T334" s="124" t="s">
        <v>2831</v>
      </c>
      <c r="U334" s="125" t="s">
        <v>1557</v>
      </c>
      <c r="V334" s="124" t="s">
        <v>2832</v>
      </c>
      <c r="W334" s="17">
        <v>38000</v>
      </c>
      <c r="X334" s="125" t="s">
        <v>2828</v>
      </c>
      <c r="Y334" s="323">
        <v>23101</v>
      </c>
      <c r="Z334" s="17">
        <v>38000</v>
      </c>
      <c r="AA334" s="124">
        <v>7014167945</v>
      </c>
      <c r="AB334" s="321">
        <v>23089</v>
      </c>
      <c r="AC334" s="321">
        <v>23089</v>
      </c>
      <c r="AD334" s="17">
        <v>38000</v>
      </c>
      <c r="AE334" s="127" t="s">
        <v>2833</v>
      </c>
      <c r="AF334" s="54" t="s">
        <v>2833</v>
      </c>
      <c r="AG334" s="54" t="s">
        <v>3544</v>
      </c>
      <c r="AH334" s="52" t="s">
        <v>3475</v>
      </c>
      <c r="AI334" s="54" t="s">
        <v>2456</v>
      </c>
      <c r="AJ334" s="54"/>
      <c r="AK334" s="54" t="s">
        <v>1323</v>
      </c>
      <c r="AL334" s="54" t="s">
        <v>1571</v>
      </c>
      <c r="AM334" s="52" t="s">
        <v>3553</v>
      </c>
      <c r="AN334" s="122">
        <v>38000</v>
      </c>
      <c r="AO334" s="119"/>
      <c r="AP334" s="119">
        <f t="shared" si="14"/>
        <v>0</v>
      </c>
      <c r="AQ334" s="79">
        <v>242217</v>
      </c>
      <c r="AR334" s="79">
        <v>242217</v>
      </c>
      <c r="AS334" s="52"/>
      <c r="AT334" s="52"/>
      <c r="AU334" s="52"/>
      <c r="AV334" s="254"/>
      <c r="AW334" s="254"/>
      <c r="AX334" s="52"/>
    </row>
    <row r="335" spans="1:50" s="123" customFormat="1" ht="72" hidden="1" x14ac:dyDescent="0.2">
      <c r="A335" s="52" t="s">
        <v>44</v>
      </c>
      <c r="B335" s="52" t="s">
        <v>277</v>
      </c>
      <c r="C335" s="52" t="s">
        <v>276</v>
      </c>
      <c r="D335" s="52" t="s">
        <v>18</v>
      </c>
      <c r="E335" s="52" t="s">
        <v>454</v>
      </c>
      <c r="F335" s="121" t="s">
        <v>1906</v>
      </c>
      <c r="G335" s="52" t="s">
        <v>639</v>
      </c>
      <c r="H335" s="71" t="s">
        <v>270</v>
      </c>
      <c r="I335" s="71" t="s">
        <v>274</v>
      </c>
      <c r="J335" s="122">
        <v>150000</v>
      </c>
      <c r="K335" s="249" t="s">
        <v>137</v>
      </c>
      <c r="L335" s="71"/>
      <c r="M335" s="71"/>
      <c r="N335" s="321">
        <v>242214</v>
      </c>
      <c r="O335" s="124" t="s">
        <v>2834</v>
      </c>
      <c r="P335" s="321">
        <v>23090</v>
      </c>
      <c r="Q335" s="124" t="s">
        <v>2835</v>
      </c>
      <c r="R335" s="124" t="s">
        <v>12</v>
      </c>
      <c r="S335" s="124" t="s">
        <v>128</v>
      </c>
      <c r="T335" s="124" t="s">
        <v>2836</v>
      </c>
      <c r="U335" s="124" t="s">
        <v>2837</v>
      </c>
      <c r="V335" s="124" t="s">
        <v>2838</v>
      </c>
      <c r="W335" s="324">
        <v>150000</v>
      </c>
      <c r="X335" s="125" t="s">
        <v>2828</v>
      </c>
      <c r="Y335" s="323">
        <v>23150</v>
      </c>
      <c r="Z335" s="324">
        <v>150000</v>
      </c>
      <c r="AA335" s="124">
        <v>7014189271</v>
      </c>
      <c r="AB335" s="124"/>
      <c r="AC335" s="124"/>
      <c r="AD335" s="324">
        <v>150000</v>
      </c>
      <c r="AE335" s="127" t="s">
        <v>2548</v>
      </c>
      <c r="AF335" s="54" t="s">
        <v>2548</v>
      </c>
      <c r="AG335" s="52" t="s">
        <v>3544</v>
      </c>
      <c r="AH335" s="54" t="s">
        <v>3472</v>
      </c>
      <c r="AI335" s="54" t="s">
        <v>2456</v>
      </c>
      <c r="AJ335" s="54"/>
      <c r="AK335" s="54" t="s">
        <v>1324</v>
      </c>
      <c r="AL335" s="52" t="s">
        <v>1571</v>
      </c>
      <c r="AM335" s="52" t="s">
        <v>3553</v>
      </c>
      <c r="AN335" s="122">
        <v>150000</v>
      </c>
      <c r="AO335" s="119"/>
      <c r="AP335" s="119">
        <f t="shared" si="14"/>
        <v>0</v>
      </c>
      <c r="AQ335" s="79">
        <v>242217</v>
      </c>
      <c r="AR335" s="79">
        <v>242248</v>
      </c>
      <c r="AS335" s="81">
        <v>23131</v>
      </c>
      <c r="AT335" s="81">
        <v>23131</v>
      </c>
      <c r="AU335" s="79">
        <v>23132</v>
      </c>
      <c r="AV335" s="258">
        <v>150000</v>
      </c>
      <c r="AW335" s="119" t="s">
        <v>1557</v>
      </c>
      <c r="AX335" s="52"/>
    </row>
    <row r="336" spans="1:50" s="123" customFormat="1" ht="72" hidden="1" x14ac:dyDescent="0.2">
      <c r="A336" s="52" t="s">
        <v>44</v>
      </c>
      <c r="B336" s="52" t="s">
        <v>277</v>
      </c>
      <c r="C336" s="52" t="s">
        <v>276</v>
      </c>
      <c r="D336" s="52" t="s">
        <v>18</v>
      </c>
      <c r="E336" s="52" t="s">
        <v>454</v>
      </c>
      <c r="F336" s="121" t="s">
        <v>1907</v>
      </c>
      <c r="G336" s="52" t="s">
        <v>640</v>
      </c>
      <c r="H336" s="71" t="s">
        <v>303</v>
      </c>
      <c r="I336" s="71" t="s">
        <v>268</v>
      </c>
      <c r="J336" s="122">
        <v>200000</v>
      </c>
      <c r="K336" s="249" t="s">
        <v>137</v>
      </c>
      <c r="L336" s="71"/>
      <c r="M336" s="71"/>
      <c r="N336" s="321">
        <v>242214</v>
      </c>
      <c r="O336" s="124" t="s">
        <v>2834</v>
      </c>
      <c r="P336" s="321">
        <v>23090</v>
      </c>
      <c r="Q336" s="124" t="s">
        <v>2835</v>
      </c>
      <c r="R336" s="124" t="s">
        <v>12</v>
      </c>
      <c r="S336" s="124" t="s">
        <v>128</v>
      </c>
      <c r="T336" s="124" t="s">
        <v>2839</v>
      </c>
      <c r="U336" s="124" t="s">
        <v>2840</v>
      </c>
      <c r="V336" s="124" t="s">
        <v>2838</v>
      </c>
      <c r="W336" s="324">
        <v>200000</v>
      </c>
      <c r="X336" s="125" t="s">
        <v>2828</v>
      </c>
      <c r="Y336" s="323">
        <v>23150</v>
      </c>
      <c r="Z336" s="324">
        <v>200000</v>
      </c>
      <c r="AA336" s="124">
        <v>7014189271</v>
      </c>
      <c r="AB336" s="124"/>
      <c r="AC336" s="124"/>
      <c r="AD336" s="324">
        <v>200000</v>
      </c>
      <c r="AE336" s="127" t="s">
        <v>2548</v>
      </c>
      <c r="AF336" s="54" t="s">
        <v>2548</v>
      </c>
      <c r="AG336" s="52" t="s">
        <v>3544</v>
      </c>
      <c r="AH336" s="54" t="s">
        <v>3472</v>
      </c>
      <c r="AI336" s="54" t="s">
        <v>2456</v>
      </c>
      <c r="AJ336" s="54"/>
      <c r="AK336" s="54" t="s">
        <v>1324</v>
      </c>
      <c r="AL336" s="52" t="s">
        <v>1571</v>
      </c>
      <c r="AM336" s="52" t="s">
        <v>3553</v>
      </c>
      <c r="AN336" s="122">
        <v>200000</v>
      </c>
      <c r="AO336" s="119"/>
      <c r="AP336" s="119">
        <f t="shared" si="14"/>
        <v>0</v>
      </c>
      <c r="AQ336" s="79">
        <v>242217</v>
      </c>
      <c r="AR336" s="79">
        <v>242248</v>
      </c>
      <c r="AS336" s="81">
        <v>23131</v>
      </c>
      <c r="AT336" s="81">
        <v>23131</v>
      </c>
      <c r="AU336" s="79">
        <v>23132</v>
      </c>
      <c r="AV336" s="258">
        <v>200000</v>
      </c>
      <c r="AW336" s="119" t="s">
        <v>1557</v>
      </c>
      <c r="AX336" s="52"/>
    </row>
    <row r="337" spans="1:50" s="123" customFormat="1" ht="144" hidden="1" x14ac:dyDescent="0.2">
      <c r="A337" s="52" t="s">
        <v>44</v>
      </c>
      <c r="B337" s="52" t="s">
        <v>277</v>
      </c>
      <c r="C337" s="52" t="s">
        <v>276</v>
      </c>
      <c r="D337" s="52" t="s">
        <v>18</v>
      </c>
      <c r="E337" s="52" t="s">
        <v>454</v>
      </c>
      <c r="F337" s="121" t="s">
        <v>1908</v>
      </c>
      <c r="G337" s="52" t="s">
        <v>641</v>
      </c>
      <c r="H337" s="71" t="s">
        <v>269</v>
      </c>
      <c r="I337" s="71" t="s">
        <v>268</v>
      </c>
      <c r="J337" s="122">
        <v>160000</v>
      </c>
      <c r="K337" s="249" t="s">
        <v>137</v>
      </c>
      <c r="L337" s="71"/>
      <c r="M337" s="71"/>
      <c r="N337" s="321">
        <v>242214</v>
      </c>
      <c r="O337" s="124" t="s">
        <v>2834</v>
      </c>
      <c r="P337" s="321">
        <v>23090</v>
      </c>
      <c r="Q337" s="124" t="s">
        <v>2835</v>
      </c>
      <c r="R337" s="124" t="s">
        <v>12</v>
      </c>
      <c r="S337" s="124" t="s">
        <v>128</v>
      </c>
      <c r="T337" s="124" t="s">
        <v>2841</v>
      </c>
      <c r="U337" s="124" t="s">
        <v>2842</v>
      </c>
      <c r="V337" s="124" t="s">
        <v>2838</v>
      </c>
      <c r="W337" s="324">
        <v>160000</v>
      </c>
      <c r="X337" s="125" t="s">
        <v>2828</v>
      </c>
      <c r="Y337" s="323">
        <v>23150</v>
      </c>
      <c r="Z337" s="324">
        <v>160000</v>
      </c>
      <c r="AA337" s="124">
        <v>7014189271</v>
      </c>
      <c r="AB337" s="124"/>
      <c r="AC337" s="124"/>
      <c r="AD337" s="324">
        <v>160000</v>
      </c>
      <c r="AE337" s="127" t="s">
        <v>2548</v>
      </c>
      <c r="AF337" s="54" t="s">
        <v>2548</v>
      </c>
      <c r="AG337" s="52" t="s">
        <v>3544</v>
      </c>
      <c r="AH337" s="54" t="s">
        <v>3472</v>
      </c>
      <c r="AI337" s="54" t="s">
        <v>2456</v>
      </c>
      <c r="AJ337" s="54"/>
      <c r="AK337" s="54" t="s">
        <v>1324</v>
      </c>
      <c r="AL337" s="52" t="s">
        <v>1571</v>
      </c>
      <c r="AM337" s="52" t="s">
        <v>3553</v>
      </c>
      <c r="AN337" s="122">
        <v>160000</v>
      </c>
      <c r="AO337" s="119"/>
      <c r="AP337" s="119">
        <f t="shared" si="14"/>
        <v>0</v>
      </c>
      <c r="AQ337" s="79">
        <v>242217</v>
      </c>
      <c r="AR337" s="79">
        <v>242248</v>
      </c>
      <c r="AS337" s="81">
        <v>23131</v>
      </c>
      <c r="AT337" s="81">
        <v>23131</v>
      </c>
      <c r="AU337" s="79">
        <v>23132</v>
      </c>
      <c r="AV337" s="258">
        <v>160000</v>
      </c>
      <c r="AW337" s="119" t="s">
        <v>1557</v>
      </c>
      <c r="AX337" s="52"/>
    </row>
    <row r="338" spans="1:50" s="123" customFormat="1" ht="90" hidden="1" x14ac:dyDescent="0.2">
      <c r="A338" s="52" t="s">
        <v>44</v>
      </c>
      <c r="B338" s="52" t="s">
        <v>277</v>
      </c>
      <c r="C338" s="52" t="s">
        <v>276</v>
      </c>
      <c r="D338" s="52" t="s">
        <v>18</v>
      </c>
      <c r="E338" s="52" t="s">
        <v>454</v>
      </c>
      <c r="F338" s="121" t="s">
        <v>1909</v>
      </c>
      <c r="G338" s="52" t="s">
        <v>642</v>
      </c>
      <c r="H338" s="71" t="s">
        <v>269</v>
      </c>
      <c r="I338" s="71" t="s">
        <v>268</v>
      </c>
      <c r="J338" s="122">
        <v>200000</v>
      </c>
      <c r="K338" s="249" t="s">
        <v>137</v>
      </c>
      <c r="L338" s="71"/>
      <c r="M338" s="71"/>
      <c r="N338" s="321">
        <v>242214</v>
      </c>
      <c r="O338" s="124" t="s">
        <v>2834</v>
      </c>
      <c r="P338" s="321">
        <v>23090</v>
      </c>
      <c r="Q338" s="124" t="s">
        <v>2835</v>
      </c>
      <c r="R338" s="124" t="s">
        <v>12</v>
      </c>
      <c r="S338" s="124" t="s">
        <v>128</v>
      </c>
      <c r="T338" s="124" t="s">
        <v>2843</v>
      </c>
      <c r="U338" s="124" t="s">
        <v>2844</v>
      </c>
      <c r="V338" s="124" t="s">
        <v>2838</v>
      </c>
      <c r="W338" s="324">
        <v>200000</v>
      </c>
      <c r="X338" s="125" t="s">
        <v>2828</v>
      </c>
      <c r="Y338" s="323">
        <v>23150</v>
      </c>
      <c r="Z338" s="324">
        <v>200000</v>
      </c>
      <c r="AA338" s="124">
        <v>7014189271</v>
      </c>
      <c r="AB338" s="124"/>
      <c r="AC338" s="124"/>
      <c r="AD338" s="324">
        <v>200000</v>
      </c>
      <c r="AE338" s="127" t="s">
        <v>2548</v>
      </c>
      <c r="AF338" s="54" t="s">
        <v>2548</v>
      </c>
      <c r="AG338" s="52" t="s">
        <v>3544</v>
      </c>
      <c r="AH338" s="54" t="s">
        <v>3472</v>
      </c>
      <c r="AI338" s="54" t="s">
        <v>2456</v>
      </c>
      <c r="AJ338" s="54"/>
      <c r="AK338" s="54" t="s">
        <v>1324</v>
      </c>
      <c r="AL338" s="52" t="s">
        <v>1571</v>
      </c>
      <c r="AM338" s="52" t="s">
        <v>3553</v>
      </c>
      <c r="AN338" s="122">
        <v>200000</v>
      </c>
      <c r="AO338" s="119"/>
      <c r="AP338" s="119">
        <f t="shared" si="14"/>
        <v>0</v>
      </c>
      <c r="AQ338" s="79">
        <v>242217</v>
      </c>
      <c r="AR338" s="79">
        <v>242248</v>
      </c>
      <c r="AS338" s="81">
        <v>23131</v>
      </c>
      <c r="AT338" s="81">
        <v>23131</v>
      </c>
      <c r="AU338" s="79">
        <v>23132</v>
      </c>
      <c r="AV338" s="258">
        <v>200000</v>
      </c>
      <c r="AW338" s="119" t="s">
        <v>1557</v>
      </c>
      <c r="AX338" s="52"/>
    </row>
    <row r="339" spans="1:50" s="123" customFormat="1" ht="72" hidden="1" x14ac:dyDescent="0.2">
      <c r="A339" s="52" t="s">
        <v>44</v>
      </c>
      <c r="B339" s="52" t="s">
        <v>277</v>
      </c>
      <c r="C339" s="52" t="s">
        <v>276</v>
      </c>
      <c r="D339" s="52" t="s">
        <v>18</v>
      </c>
      <c r="E339" s="52" t="s">
        <v>454</v>
      </c>
      <c r="F339" s="121" t="s">
        <v>1910</v>
      </c>
      <c r="G339" s="52" t="s">
        <v>643</v>
      </c>
      <c r="H339" s="71" t="s">
        <v>269</v>
      </c>
      <c r="I339" s="71" t="s">
        <v>268</v>
      </c>
      <c r="J339" s="122">
        <v>400000</v>
      </c>
      <c r="K339" s="249" t="s">
        <v>137</v>
      </c>
      <c r="L339" s="71"/>
      <c r="M339" s="71"/>
      <c r="N339" s="321">
        <v>242214</v>
      </c>
      <c r="O339" s="124" t="s">
        <v>2834</v>
      </c>
      <c r="P339" s="321">
        <v>23090</v>
      </c>
      <c r="Q339" s="124" t="s">
        <v>2835</v>
      </c>
      <c r="R339" s="124" t="s">
        <v>12</v>
      </c>
      <c r="S339" s="124" t="s">
        <v>128</v>
      </c>
      <c r="T339" s="124" t="s">
        <v>2845</v>
      </c>
      <c r="U339" s="124" t="s">
        <v>2846</v>
      </c>
      <c r="V339" s="124" t="s">
        <v>2838</v>
      </c>
      <c r="W339" s="324">
        <v>400000</v>
      </c>
      <c r="X339" s="125" t="s">
        <v>2828</v>
      </c>
      <c r="Y339" s="323">
        <v>23150</v>
      </c>
      <c r="Z339" s="324">
        <v>400000</v>
      </c>
      <c r="AA339" s="124">
        <v>7014189271</v>
      </c>
      <c r="AB339" s="124"/>
      <c r="AC339" s="124"/>
      <c r="AD339" s="324">
        <v>400000</v>
      </c>
      <c r="AE339" s="127" t="s">
        <v>2548</v>
      </c>
      <c r="AF339" s="54" t="s">
        <v>2548</v>
      </c>
      <c r="AG339" s="52" t="s">
        <v>3544</v>
      </c>
      <c r="AH339" s="54" t="s">
        <v>3472</v>
      </c>
      <c r="AI339" s="54" t="s">
        <v>2456</v>
      </c>
      <c r="AJ339" s="54"/>
      <c r="AK339" s="54" t="s">
        <v>1324</v>
      </c>
      <c r="AL339" s="52" t="s">
        <v>1571</v>
      </c>
      <c r="AM339" s="52" t="s">
        <v>3553</v>
      </c>
      <c r="AN339" s="122">
        <v>400000</v>
      </c>
      <c r="AO339" s="119"/>
      <c r="AP339" s="119">
        <f t="shared" si="14"/>
        <v>0</v>
      </c>
      <c r="AQ339" s="79">
        <v>242217</v>
      </c>
      <c r="AR339" s="79">
        <v>242248</v>
      </c>
      <c r="AS339" s="81">
        <v>23131</v>
      </c>
      <c r="AT339" s="81">
        <v>23131</v>
      </c>
      <c r="AU339" s="79">
        <v>23132</v>
      </c>
      <c r="AV339" s="258">
        <v>400000</v>
      </c>
      <c r="AW339" s="119" t="s">
        <v>1557</v>
      </c>
      <c r="AX339" s="52"/>
    </row>
    <row r="340" spans="1:50" s="123" customFormat="1" ht="72" hidden="1" x14ac:dyDescent="0.2">
      <c r="A340" s="52" t="s">
        <v>44</v>
      </c>
      <c r="B340" s="52" t="s">
        <v>277</v>
      </c>
      <c r="C340" s="52" t="s">
        <v>276</v>
      </c>
      <c r="D340" s="52" t="s">
        <v>18</v>
      </c>
      <c r="E340" s="52" t="s">
        <v>454</v>
      </c>
      <c r="F340" s="121" t="s">
        <v>1911</v>
      </c>
      <c r="G340" s="52" t="s">
        <v>644</v>
      </c>
      <c r="H340" s="71" t="s">
        <v>269</v>
      </c>
      <c r="I340" s="71" t="s">
        <v>268</v>
      </c>
      <c r="J340" s="122">
        <v>360000</v>
      </c>
      <c r="K340" s="249" t="s">
        <v>137</v>
      </c>
      <c r="L340" s="71"/>
      <c r="M340" s="71"/>
      <c r="N340" s="321">
        <v>242214</v>
      </c>
      <c r="O340" s="124" t="s">
        <v>2834</v>
      </c>
      <c r="P340" s="321">
        <v>23090</v>
      </c>
      <c r="Q340" s="124" t="s">
        <v>2835</v>
      </c>
      <c r="R340" s="124" t="s">
        <v>12</v>
      </c>
      <c r="S340" s="124" t="s">
        <v>128</v>
      </c>
      <c r="T340" s="124" t="s">
        <v>2845</v>
      </c>
      <c r="U340" s="124" t="s">
        <v>2846</v>
      </c>
      <c r="V340" s="124" t="s">
        <v>2838</v>
      </c>
      <c r="W340" s="324">
        <v>360000</v>
      </c>
      <c r="X340" s="125" t="s">
        <v>2828</v>
      </c>
      <c r="Y340" s="323">
        <v>23150</v>
      </c>
      <c r="Z340" s="324">
        <v>360000</v>
      </c>
      <c r="AA340" s="124">
        <v>7014189271</v>
      </c>
      <c r="AB340" s="124"/>
      <c r="AC340" s="124"/>
      <c r="AD340" s="324">
        <v>360000</v>
      </c>
      <c r="AE340" s="127" t="s">
        <v>2548</v>
      </c>
      <c r="AF340" s="54" t="s">
        <v>2548</v>
      </c>
      <c r="AG340" s="52" t="s">
        <v>3544</v>
      </c>
      <c r="AH340" s="54" t="s">
        <v>3472</v>
      </c>
      <c r="AI340" s="54" t="s">
        <v>2456</v>
      </c>
      <c r="AJ340" s="54"/>
      <c r="AK340" s="54" t="s">
        <v>1324</v>
      </c>
      <c r="AL340" s="52" t="s">
        <v>1571</v>
      </c>
      <c r="AM340" s="52" t="s">
        <v>3553</v>
      </c>
      <c r="AN340" s="122">
        <v>360000</v>
      </c>
      <c r="AO340" s="119"/>
      <c r="AP340" s="119">
        <f t="shared" si="14"/>
        <v>0</v>
      </c>
      <c r="AQ340" s="79">
        <v>242217</v>
      </c>
      <c r="AR340" s="79">
        <v>242248</v>
      </c>
      <c r="AS340" s="81">
        <v>23131</v>
      </c>
      <c r="AT340" s="81">
        <v>23131</v>
      </c>
      <c r="AU340" s="79">
        <v>23132</v>
      </c>
      <c r="AV340" s="258">
        <v>360000</v>
      </c>
      <c r="AW340" s="119" t="s">
        <v>1557</v>
      </c>
      <c r="AX340" s="52"/>
    </row>
    <row r="341" spans="1:50" s="123" customFormat="1" ht="72" hidden="1" x14ac:dyDescent="0.2">
      <c r="A341" s="52" t="s">
        <v>44</v>
      </c>
      <c r="B341" s="52" t="s">
        <v>277</v>
      </c>
      <c r="C341" s="52" t="s">
        <v>276</v>
      </c>
      <c r="D341" s="52" t="s">
        <v>18</v>
      </c>
      <c r="E341" s="52" t="s">
        <v>454</v>
      </c>
      <c r="F341" s="121" t="s">
        <v>1912</v>
      </c>
      <c r="G341" s="52" t="s">
        <v>645</v>
      </c>
      <c r="H341" s="71" t="s">
        <v>269</v>
      </c>
      <c r="I341" s="71" t="s">
        <v>273</v>
      </c>
      <c r="J341" s="122">
        <v>300000</v>
      </c>
      <c r="K341" s="249" t="s">
        <v>137</v>
      </c>
      <c r="L341" s="71"/>
      <c r="M341" s="71"/>
      <c r="N341" s="321">
        <v>242214</v>
      </c>
      <c r="O341" s="124" t="s">
        <v>2834</v>
      </c>
      <c r="P341" s="321">
        <v>23090</v>
      </c>
      <c r="Q341" s="124" t="s">
        <v>2835</v>
      </c>
      <c r="R341" s="124" t="s">
        <v>12</v>
      </c>
      <c r="S341" s="124" t="s">
        <v>128</v>
      </c>
      <c r="T341" s="124" t="s">
        <v>2847</v>
      </c>
      <c r="U341" s="124" t="s">
        <v>2848</v>
      </c>
      <c r="V341" s="124" t="s">
        <v>2838</v>
      </c>
      <c r="W341" s="324">
        <v>280000</v>
      </c>
      <c r="X341" s="125" t="s">
        <v>2828</v>
      </c>
      <c r="Y341" s="323">
        <v>23150</v>
      </c>
      <c r="Z341" s="324">
        <v>280000</v>
      </c>
      <c r="AA341" s="124">
        <v>7014189271</v>
      </c>
      <c r="AB341" s="124"/>
      <c r="AC341" s="124"/>
      <c r="AD341" s="324">
        <v>280000</v>
      </c>
      <c r="AE341" s="127" t="s">
        <v>2548</v>
      </c>
      <c r="AF341" s="54" t="s">
        <v>2548</v>
      </c>
      <c r="AG341" s="52" t="s">
        <v>3544</v>
      </c>
      <c r="AH341" s="54" t="s">
        <v>3472</v>
      </c>
      <c r="AI341" s="54" t="s">
        <v>2456</v>
      </c>
      <c r="AJ341" s="54"/>
      <c r="AK341" s="54" t="s">
        <v>1324</v>
      </c>
      <c r="AL341" s="52" t="s">
        <v>1571</v>
      </c>
      <c r="AM341" s="52" t="s">
        <v>3553</v>
      </c>
      <c r="AN341" s="119">
        <v>280000</v>
      </c>
      <c r="AO341" s="119"/>
      <c r="AP341" s="119">
        <f t="shared" si="14"/>
        <v>20000</v>
      </c>
      <c r="AQ341" s="79">
        <v>242217</v>
      </c>
      <c r="AR341" s="79">
        <v>242248</v>
      </c>
      <c r="AS341" s="81">
        <v>23131</v>
      </c>
      <c r="AT341" s="81">
        <v>23131</v>
      </c>
      <c r="AU341" s="79">
        <v>23132</v>
      </c>
      <c r="AV341" s="258">
        <v>280000</v>
      </c>
      <c r="AW341" s="119">
        <v>20000</v>
      </c>
      <c r="AX341" s="52"/>
    </row>
    <row r="342" spans="1:50" s="123" customFormat="1" ht="72" hidden="1" x14ac:dyDescent="0.2">
      <c r="A342" s="52" t="s">
        <v>44</v>
      </c>
      <c r="B342" s="52" t="s">
        <v>277</v>
      </c>
      <c r="C342" s="52" t="s">
        <v>276</v>
      </c>
      <c r="D342" s="52" t="s">
        <v>18</v>
      </c>
      <c r="E342" s="52" t="s">
        <v>454</v>
      </c>
      <c r="F342" s="121" t="s">
        <v>1913</v>
      </c>
      <c r="G342" s="52" t="s">
        <v>646</v>
      </c>
      <c r="H342" s="71" t="s">
        <v>270</v>
      </c>
      <c r="I342" s="71" t="s">
        <v>273</v>
      </c>
      <c r="J342" s="122">
        <v>70000</v>
      </c>
      <c r="K342" s="249" t="s">
        <v>137</v>
      </c>
      <c r="L342" s="71"/>
      <c r="M342" s="71"/>
      <c r="N342" s="321">
        <v>242214</v>
      </c>
      <c r="O342" s="124" t="s">
        <v>2834</v>
      </c>
      <c r="P342" s="321">
        <v>23090</v>
      </c>
      <c r="Q342" s="124" t="s">
        <v>2835</v>
      </c>
      <c r="R342" s="124" t="s">
        <v>12</v>
      </c>
      <c r="S342" s="124" t="s">
        <v>128</v>
      </c>
      <c r="T342" s="124" t="s">
        <v>2849</v>
      </c>
      <c r="U342" s="124" t="s">
        <v>2850</v>
      </c>
      <c r="V342" s="124" t="s">
        <v>2838</v>
      </c>
      <c r="W342" s="324">
        <v>55000</v>
      </c>
      <c r="X342" s="125" t="s">
        <v>2828</v>
      </c>
      <c r="Y342" s="323">
        <v>23150</v>
      </c>
      <c r="Z342" s="324">
        <v>55000</v>
      </c>
      <c r="AA342" s="124">
        <v>7014189271</v>
      </c>
      <c r="AB342" s="124"/>
      <c r="AC342" s="124"/>
      <c r="AD342" s="324">
        <v>55000</v>
      </c>
      <c r="AE342" s="127" t="s">
        <v>2548</v>
      </c>
      <c r="AF342" s="54" t="s">
        <v>2548</v>
      </c>
      <c r="AG342" s="52" t="s">
        <v>3544</v>
      </c>
      <c r="AH342" s="54" t="s">
        <v>3472</v>
      </c>
      <c r="AI342" s="54" t="s">
        <v>2456</v>
      </c>
      <c r="AJ342" s="54"/>
      <c r="AK342" s="54" t="s">
        <v>1324</v>
      </c>
      <c r="AL342" s="52" t="s">
        <v>1571</v>
      </c>
      <c r="AM342" s="52" t="s">
        <v>3553</v>
      </c>
      <c r="AN342" s="119">
        <v>55000</v>
      </c>
      <c r="AO342" s="119"/>
      <c r="AP342" s="119">
        <f t="shared" si="14"/>
        <v>15000</v>
      </c>
      <c r="AQ342" s="79">
        <v>242217</v>
      </c>
      <c r="AR342" s="79">
        <v>242248</v>
      </c>
      <c r="AS342" s="81">
        <v>23131</v>
      </c>
      <c r="AT342" s="81">
        <v>23131</v>
      </c>
      <c r="AU342" s="79">
        <v>23132</v>
      </c>
      <c r="AV342" s="258">
        <v>55000</v>
      </c>
      <c r="AW342" s="119">
        <v>15000</v>
      </c>
      <c r="AX342" s="52"/>
    </row>
    <row r="343" spans="1:50" s="123" customFormat="1" ht="72" hidden="1" x14ac:dyDescent="0.2">
      <c r="A343" s="52" t="s">
        <v>44</v>
      </c>
      <c r="B343" s="52" t="s">
        <v>277</v>
      </c>
      <c r="C343" s="52" t="s">
        <v>276</v>
      </c>
      <c r="D343" s="52" t="s">
        <v>18</v>
      </c>
      <c r="E343" s="52" t="s">
        <v>454</v>
      </c>
      <c r="F343" s="121" t="s">
        <v>1914</v>
      </c>
      <c r="G343" s="52" t="s">
        <v>647</v>
      </c>
      <c r="H343" s="71" t="s">
        <v>270</v>
      </c>
      <c r="I343" s="71" t="s">
        <v>273</v>
      </c>
      <c r="J343" s="122">
        <v>150000</v>
      </c>
      <c r="K343" s="249" t="s">
        <v>137</v>
      </c>
      <c r="L343" s="71"/>
      <c r="M343" s="71"/>
      <c r="N343" s="321">
        <v>242214</v>
      </c>
      <c r="O343" s="124" t="s">
        <v>2834</v>
      </c>
      <c r="P343" s="321">
        <v>23090</v>
      </c>
      <c r="Q343" s="124" t="s">
        <v>2835</v>
      </c>
      <c r="R343" s="124" t="s">
        <v>12</v>
      </c>
      <c r="S343" s="124" t="s">
        <v>128</v>
      </c>
      <c r="T343" s="124" t="s">
        <v>2851</v>
      </c>
      <c r="U343" s="124" t="s">
        <v>2852</v>
      </c>
      <c r="V343" s="124" t="s">
        <v>2838</v>
      </c>
      <c r="W343" s="324">
        <v>135000</v>
      </c>
      <c r="X343" s="125" t="s">
        <v>2828</v>
      </c>
      <c r="Y343" s="323">
        <v>23150</v>
      </c>
      <c r="Z343" s="324">
        <v>135000</v>
      </c>
      <c r="AA343" s="124">
        <v>7014189271</v>
      </c>
      <c r="AB343" s="124"/>
      <c r="AC343" s="124"/>
      <c r="AD343" s="324">
        <v>135000</v>
      </c>
      <c r="AE343" s="127" t="s">
        <v>2548</v>
      </c>
      <c r="AF343" s="54" t="s">
        <v>2548</v>
      </c>
      <c r="AG343" s="52" t="s">
        <v>3544</v>
      </c>
      <c r="AH343" s="54" t="s">
        <v>3472</v>
      </c>
      <c r="AI343" s="54" t="s">
        <v>2456</v>
      </c>
      <c r="AJ343" s="54"/>
      <c r="AK343" s="54" t="s">
        <v>1324</v>
      </c>
      <c r="AL343" s="52" t="s">
        <v>1571</v>
      </c>
      <c r="AM343" s="52" t="s">
        <v>3553</v>
      </c>
      <c r="AN343" s="119">
        <v>135000</v>
      </c>
      <c r="AO343" s="119"/>
      <c r="AP343" s="119">
        <f t="shared" si="14"/>
        <v>15000</v>
      </c>
      <c r="AQ343" s="79">
        <v>242217</v>
      </c>
      <c r="AR343" s="79">
        <v>242248</v>
      </c>
      <c r="AS343" s="81">
        <v>23131</v>
      </c>
      <c r="AT343" s="81">
        <v>23131</v>
      </c>
      <c r="AU343" s="79">
        <v>23132</v>
      </c>
      <c r="AV343" s="258">
        <v>135000</v>
      </c>
      <c r="AW343" s="119">
        <v>15000</v>
      </c>
      <c r="AX343" s="52"/>
    </row>
    <row r="344" spans="1:50" s="123" customFormat="1" ht="72" hidden="1" x14ac:dyDescent="0.2">
      <c r="A344" s="52" t="s">
        <v>44</v>
      </c>
      <c r="B344" s="52" t="s">
        <v>277</v>
      </c>
      <c r="C344" s="52" t="s">
        <v>276</v>
      </c>
      <c r="D344" s="52" t="s">
        <v>18</v>
      </c>
      <c r="E344" s="52" t="s">
        <v>454</v>
      </c>
      <c r="F344" s="121" t="s">
        <v>1915</v>
      </c>
      <c r="G344" s="52" t="s">
        <v>648</v>
      </c>
      <c r="H344" s="71" t="s">
        <v>269</v>
      </c>
      <c r="I344" s="71" t="s">
        <v>268</v>
      </c>
      <c r="J344" s="122">
        <v>200000</v>
      </c>
      <c r="K344" s="249" t="s">
        <v>137</v>
      </c>
      <c r="L344" s="71"/>
      <c r="M344" s="71"/>
      <c r="N344" s="321">
        <v>242214</v>
      </c>
      <c r="O344" s="124" t="s">
        <v>2834</v>
      </c>
      <c r="P344" s="321">
        <v>23090</v>
      </c>
      <c r="Q344" s="124" t="s">
        <v>2835</v>
      </c>
      <c r="R344" s="124" t="s">
        <v>12</v>
      </c>
      <c r="S344" s="124" t="s">
        <v>128</v>
      </c>
      <c r="T344" s="124" t="s">
        <v>2853</v>
      </c>
      <c r="U344" s="124" t="s">
        <v>2854</v>
      </c>
      <c r="V344" s="124" t="s">
        <v>2838</v>
      </c>
      <c r="W344" s="324">
        <v>200000</v>
      </c>
      <c r="X344" s="125" t="s">
        <v>2828</v>
      </c>
      <c r="Y344" s="323">
        <v>23150</v>
      </c>
      <c r="Z344" s="324">
        <v>200000</v>
      </c>
      <c r="AA344" s="124">
        <v>7014189271</v>
      </c>
      <c r="AB344" s="124"/>
      <c r="AC344" s="124"/>
      <c r="AD344" s="324">
        <v>200000</v>
      </c>
      <c r="AE344" s="127" t="s">
        <v>2548</v>
      </c>
      <c r="AF344" s="54" t="s">
        <v>2548</v>
      </c>
      <c r="AG344" s="52" t="s">
        <v>3544</v>
      </c>
      <c r="AH344" s="54" t="s">
        <v>3472</v>
      </c>
      <c r="AI344" s="54" t="s">
        <v>2456</v>
      </c>
      <c r="AJ344" s="54"/>
      <c r="AK344" s="54" t="s">
        <v>1324</v>
      </c>
      <c r="AL344" s="52" t="s">
        <v>1571</v>
      </c>
      <c r="AM344" s="52" t="s">
        <v>3553</v>
      </c>
      <c r="AN344" s="122">
        <v>200000</v>
      </c>
      <c r="AO344" s="119"/>
      <c r="AP344" s="119">
        <f t="shared" si="14"/>
        <v>0</v>
      </c>
      <c r="AQ344" s="79">
        <v>242217</v>
      </c>
      <c r="AR344" s="79">
        <v>242248</v>
      </c>
      <c r="AS344" s="81">
        <v>23131</v>
      </c>
      <c r="AT344" s="81">
        <v>23131</v>
      </c>
      <c r="AU344" s="79">
        <v>23132</v>
      </c>
      <c r="AV344" s="258">
        <v>200000</v>
      </c>
      <c r="AW344" s="119" t="s">
        <v>1557</v>
      </c>
      <c r="AX344" s="52"/>
    </row>
    <row r="345" spans="1:50" s="123" customFormat="1" ht="72" hidden="1" x14ac:dyDescent="0.2">
      <c r="A345" s="52" t="s">
        <v>44</v>
      </c>
      <c r="B345" s="52" t="s">
        <v>277</v>
      </c>
      <c r="C345" s="52" t="s">
        <v>276</v>
      </c>
      <c r="D345" s="52" t="s">
        <v>18</v>
      </c>
      <c r="E345" s="52" t="s">
        <v>454</v>
      </c>
      <c r="F345" s="121" t="s">
        <v>1916</v>
      </c>
      <c r="G345" s="52" t="s">
        <v>649</v>
      </c>
      <c r="H345" s="71" t="s">
        <v>269</v>
      </c>
      <c r="I345" s="71" t="s">
        <v>275</v>
      </c>
      <c r="J345" s="122">
        <v>400000</v>
      </c>
      <c r="K345" s="249" t="s">
        <v>137</v>
      </c>
      <c r="L345" s="71"/>
      <c r="M345" s="71"/>
      <c r="N345" s="321">
        <v>242214</v>
      </c>
      <c r="O345" s="124" t="s">
        <v>2834</v>
      </c>
      <c r="P345" s="321">
        <v>23090</v>
      </c>
      <c r="Q345" s="124" t="s">
        <v>2835</v>
      </c>
      <c r="R345" s="124" t="s">
        <v>12</v>
      </c>
      <c r="S345" s="124" t="s">
        <v>128</v>
      </c>
      <c r="T345" s="124" t="s">
        <v>2855</v>
      </c>
      <c r="U345" s="124" t="s">
        <v>2856</v>
      </c>
      <c r="V345" s="124" t="s">
        <v>2838</v>
      </c>
      <c r="W345" s="324">
        <v>400000</v>
      </c>
      <c r="X345" s="125" t="s">
        <v>2828</v>
      </c>
      <c r="Y345" s="323">
        <v>23150</v>
      </c>
      <c r="Z345" s="324">
        <v>400000</v>
      </c>
      <c r="AA345" s="124">
        <v>7014189271</v>
      </c>
      <c r="AB345" s="124"/>
      <c r="AC345" s="124"/>
      <c r="AD345" s="324">
        <v>400000</v>
      </c>
      <c r="AE345" s="127" t="s">
        <v>2548</v>
      </c>
      <c r="AF345" s="54" t="s">
        <v>2548</v>
      </c>
      <c r="AG345" s="52" t="s">
        <v>3544</v>
      </c>
      <c r="AH345" s="54" t="s">
        <v>3472</v>
      </c>
      <c r="AI345" s="54" t="s">
        <v>2456</v>
      </c>
      <c r="AJ345" s="54"/>
      <c r="AK345" s="54" t="s">
        <v>1324</v>
      </c>
      <c r="AL345" s="52" t="s">
        <v>1571</v>
      </c>
      <c r="AM345" s="52" t="s">
        <v>3553</v>
      </c>
      <c r="AN345" s="122">
        <v>400000</v>
      </c>
      <c r="AO345" s="119"/>
      <c r="AP345" s="119">
        <f t="shared" si="14"/>
        <v>0</v>
      </c>
      <c r="AQ345" s="79">
        <v>242217</v>
      </c>
      <c r="AR345" s="79">
        <v>242248</v>
      </c>
      <c r="AS345" s="81">
        <v>23131</v>
      </c>
      <c r="AT345" s="81">
        <v>23131</v>
      </c>
      <c r="AU345" s="79">
        <v>23132</v>
      </c>
      <c r="AV345" s="258">
        <v>400000</v>
      </c>
      <c r="AW345" s="119" t="s">
        <v>1557</v>
      </c>
      <c r="AX345" s="52"/>
    </row>
    <row r="346" spans="1:50" s="123" customFormat="1" ht="72" hidden="1" x14ac:dyDescent="0.2">
      <c r="A346" s="52" t="s">
        <v>44</v>
      </c>
      <c r="B346" s="52" t="s">
        <v>277</v>
      </c>
      <c r="C346" s="52" t="s">
        <v>276</v>
      </c>
      <c r="D346" s="52" t="s">
        <v>33</v>
      </c>
      <c r="E346" s="52" t="s">
        <v>454</v>
      </c>
      <c r="F346" s="121" t="s">
        <v>1917</v>
      </c>
      <c r="G346" s="52" t="s">
        <v>650</v>
      </c>
      <c r="H346" s="71" t="s">
        <v>270</v>
      </c>
      <c r="I346" s="71" t="s">
        <v>274</v>
      </c>
      <c r="J346" s="122">
        <v>75000</v>
      </c>
      <c r="K346" s="249" t="s">
        <v>137</v>
      </c>
      <c r="L346" s="71"/>
      <c r="M346" s="71"/>
      <c r="N346" s="312">
        <v>23073</v>
      </c>
      <c r="O346" s="124" t="s">
        <v>2857</v>
      </c>
      <c r="P346" s="321">
        <v>23093</v>
      </c>
      <c r="Q346" s="124" t="s">
        <v>2858</v>
      </c>
      <c r="R346" s="124" t="s">
        <v>1297</v>
      </c>
      <c r="S346" s="124" t="s">
        <v>128</v>
      </c>
      <c r="T346" s="125" t="s">
        <v>1557</v>
      </c>
      <c r="U346" s="125" t="s">
        <v>1557</v>
      </c>
      <c r="V346" s="124" t="s">
        <v>2859</v>
      </c>
      <c r="W346" s="322">
        <v>71000</v>
      </c>
      <c r="X346" s="125" t="s">
        <v>2828</v>
      </c>
      <c r="Y346" s="323">
        <v>23183</v>
      </c>
      <c r="Z346" s="322">
        <v>71000</v>
      </c>
      <c r="AA346" s="124">
        <v>7014189312</v>
      </c>
      <c r="AB346" s="124"/>
      <c r="AC346" s="124"/>
      <c r="AD346" s="322">
        <v>71000</v>
      </c>
      <c r="AE346" s="127" t="s">
        <v>2548</v>
      </c>
      <c r="AF346" s="54" t="s">
        <v>2548</v>
      </c>
      <c r="AG346" s="52" t="s">
        <v>3544</v>
      </c>
      <c r="AH346" s="54" t="s">
        <v>3472</v>
      </c>
      <c r="AI346" s="54" t="s">
        <v>2456</v>
      </c>
      <c r="AJ346" s="54"/>
      <c r="AK346" s="54" t="s">
        <v>1325</v>
      </c>
      <c r="AL346" s="54" t="s">
        <v>1571</v>
      </c>
      <c r="AM346" s="52" t="s">
        <v>3553</v>
      </c>
      <c r="AN346" s="119">
        <v>71000</v>
      </c>
      <c r="AO346" s="119"/>
      <c r="AP346" s="119">
        <f t="shared" si="14"/>
        <v>4000</v>
      </c>
      <c r="AQ346" s="79">
        <v>242217</v>
      </c>
      <c r="AR346" s="79">
        <v>242248</v>
      </c>
      <c r="AS346" s="81">
        <v>23183</v>
      </c>
      <c r="AT346" s="81">
        <v>23183</v>
      </c>
      <c r="AU346" s="79">
        <v>23193</v>
      </c>
      <c r="AV346" s="82">
        <v>71000</v>
      </c>
      <c r="AW346" s="119">
        <v>4000</v>
      </c>
      <c r="AX346" s="52"/>
    </row>
    <row r="347" spans="1:50" s="123" customFormat="1" ht="72" hidden="1" x14ac:dyDescent="0.2">
      <c r="A347" s="52" t="s">
        <v>44</v>
      </c>
      <c r="B347" s="52" t="s">
        <v>277</v>
      </c>
      <c r="C347" s="52" t="s">
        <v>276</v>
      </c>
      <c r="D347" s="52" t="s">
        <v>33</v>
      </c>
      <c r="E347" s="52" t="s">
        <v>454</v>
      </c>
      <c r="F347" s="121" t="s">
        <v>1918</v>
      </c>
      <c r="G347" s="52" t="s">
        <v>651</v>
      </c>
      <c r="H347" s="71" t="s">
        <v>269</v>
      </c>
      <c r="I347" s="71" t="s">
        <v>274</v>
      </c>
      <c r="J347" s="122">
        <v>150000</v>
      </c>
      <c r="K347" s="249" t="s">
        <v>137</v>
      </c>
      <c r="L347" s="71"/>
      <c r="M347" s="71"/>
      <c r="N347" s="312">
        <v>23073</v>
      </c>
      <c r="O347" s="124" t="s">
        <v>2857</v>
      </c>
      <c r="P347" s="321">
        <v>23093</v>
      </c>
      <c r="Q347" s="124" t="s">
        <v>2858</v>
      </c>
      <c r="R347" s="124" t="s">
        <v>1297</v>
      </c>
      <c r="S347" s="124" t="s">
        <v>128</v>
      </c>
      <c r="T347" s="125" t="s">
        <v>1557</v>
      </c>
      <c r="U347" s="125" t="s">
        <v>1557</v>
      </c>
      <c r="V347" s="124" t="s">
        <v>2859</v>
      </c>
      <c r="W347" s="322">
        <v>147000</v>
      </c>
      <c r="X347" s="125" t="s">
        <v>2828</v>
      </c>
      <c r="Y347" s="323">
        <v>23183</v>
      </c>
      <c r="Z347" s="322">
        <v>147000</v>
      </c>
      <c r="AA347" s="124">
        <v>7014189312</v>
      </c>
      <c r="AB347" s="124"/>
      <c r="AC347" s="124"/>
      <c r="AD347" s="322">
        <v>147000</v>
      </c>
      <c r="AE347" s="127" t="s">
        <v>2548</v>
      </c>
      <c r="AF347" s="54" t="s">
        <v>2548</v>
      </c>
      <c r="AG347" s="52" t="s">
        <v>3544</v>
      </c>
      <c r="AH347" s="54" t="s">
        <v>3472</v>
      </c>
      <c r="AI347" s="54" t="s">
        <v>2456</v>
      </c>
      <c r="AJ347" s="54"/>
      <c r="AK347" s="54" t="s">
        <v>1325</v>
      </c>
      <c r="AL347" s="54" t="s">
        <v>1571</v>
      </c>
      <c r="AM347" s="52" t="s">
        <v>3553</v>
      </c>
      <c r="AN347" s="119">
        <v>147000</v>
      </c>
      <c r="AO347" s="119"/>
      <c r="AP347" s="119">
        <f t="shared" si="14"/>
        <v>3000</v>
      </c>
      <c r="AQ347" s="79">
        <v>242217</v>
      </c>
      <c r="AR347" s="79">
        <v>242248</v>
      </c>
      <c r="AS347" s="81">
        <v>23183</v>
      </c>
      <c r="AT347" s="81">
        <v>23183</v>
      </c>
      <c r="AU347" s="79">
        <v>23193</v>
      </c>
      <c r="AV347" s="82">
        <v>147000</v>
      </c>
      <c r="AW347" s="119">
        <v>3000</v>
      </c>
      <c r="AX347" s="52"/>
    </row>
    <row r="348" spans="1:50" s="123" customFormat="1" ht="72" hidden="1" x14ac:dyDescent="0.2">
      <c r="A348" s="52" t="s">
        <v>44</v>
      </c>
      <c r="B348" s="52" t="s">
        <v>277</v>
      </c>
      <c r="C348" s="52" t="s">
        <v>276</v>
      </c>
      <c r="D348" s="52" t="s">
        <v>33</v>
      </c>
      <c r="E348" s="52" t="s">
        <v>454</v>
      </c>
      <c r="F348" s="121" t="s">
        <v>1919</v>
      </c>
      <c r="G348" s="52" t="s">
        <v>652</v>
      </c>
      <c r="H348" s="71" t="s">
        <v>270</v>
      </c>
      <c r="I348" s="71" t="s">
        <v>274</v>
      </c>
      <c r="J348" s="122">
        <v>75000</v>
      </c>
      <c r="K348" s="249" t="s">
        <v>137</v>
      </c>
      <c r="L348" s="71"/>
      <c r="M348" s="71"/>
      <c r="N348" s="312">
        <v>23073</v>
      </c>
      <c r="O348" s="124" t="s">
        <v>2857</v>
      </c>
      <c r="P348" s="321">
        <v>23093</v>
      </c>
      <c r="Q348" s="124" t="s">
        <v>2858</v>
      </c>
      <c r="R348" s="124" t="s">
        <v>1297</v>
      </c>
      <c r="S348" s="124" t="s">
        <v>128</v>
      </c>
      <c r="T348" s="125" t="s">
        <v>1557</v>
      </c>
      <c r="U348" s="125" t="s">
        <v>1557</v>
      </c>
      <c r="V348" s="124" t="s">
        <v>2859</v>
      </c>
      <c r="W348" s="322">
        <v>73000</v>
      </c>
      <c r="X348" s="125" t="s">
        <v>2828</v>
      </c>
      <c r="Y348" s="323">
        <v>23183</v>
      </c>
      <c r="Z348" s="322">
        <v>73000</v>
      </c>
      <c r="AA348" s="124">
        <v>7014189312</v>
      </c>
      <c r="AB348" s="124"/>
      <c r="AC348" s="124"/>
      <c r="AD348" s="322">
        <v>73000</v>
      </c>
      <c r="AE348" s="127" t="s">
        <v>2548</v>
      </c>
      <c r="AF348" s="54" t="s">
        <v>2548</v>
      </c>
      <c r="AG348" s="52" t="s">
        <v>3544</v>
      </c>
      <c r="AH348" s="54" t="s">
        <v>3472</v>
      </c>
      <c r="AI348" s="54" t="s">
        <v>2456</v>
      </c>
      <c r="AJ348" s="54"/>
      <c r="AK348" s="54" t="s">
        <v>1325</v>
      </c>
      <c r="AL348" s="54" t="s">
        <v>1571</v>
      </c>
      <c r="AM348" s="52" t="s">
        <v>3553</v>
      </c>
      <c r="AN348" s="119">
        <v>73000</v>
      </c>
      <c r="AO348" s="119"/>
      <c r="AP348" s="119">
        <f t="shared" si="14"/>
        <v>2000</v>
      </c>
      <c r="AQ348" s="79">
        <v>242217</v>
      </c>
      <c r="AR348" s="79">
        <v>242248</v>
      </c>
      <c r="AS348" s="81">
        <v>23183</v>
      </c>
      <c r="AT348" s="81">
        <v>23183</v>
      </c>
      <c r="AU348" s="79">
        <v>23193</v>
      </c>
      <c r="AV348" s="82">
        <v>73000</v>
      </c>
      <c r="AW348" s="119">
        <v>2000</v>
      </c>
      <c r="AX348" s="52"/>
    </row>
    <row r="349" spans="1:50" s="123" customFormat="1" ht="72" hidden="1" x14ac:dyDescent="0.2">
      <c r="A349" s="52" t="s">
        <v>44</v>
      </c>
      <c r="B349" s="52" t="s">
        <v>277</v>
      </c>
      <c r="C349" s="52" t="s">
        <v>276</v>
      </c>
      <c r="D349" s="52" t="s">
        <v>33</v>
      </c>
      <c r="E349" s="52" t="s">
        <v>454</v>
      </c>
      <c r="F349" s="121" t="s">
        <v>1920</v>
      </c>
      <c r="G349" s="52" t="s">
        <v>653</v>
      </c>
      <c r="H349" s="71" t="s">
        <v>303</v>
      </c>
      <c r="I349" s="71" t="s">
        <v>274</v>
      </c>
      <c r="J349" s="122">
        <v>70000</v>
      </c>
      <c r="K349" s="249" t="s">
        <v>137</v>
      </c>
      <c r="L349" s="71"/>
      <c r="M349" s="71"/>
      <c r="N349" s="312">
        <v>23073</v>
      </c>
      <c r="O349" s="124" t="s">
        <v>2857</v>
      </c>
      <c r="P349" s="321">
        <v>23093</v>
      </c>
      <c r="Q349" s="124" t="s">
        <v>2858</v>
      </c>
      <c r="R349" s="124" t="s">
        <v>1297</v>
      </c>
      <c r="S349" s="124" t="s">
        <v>128</v>
      </c>
      <c r="T349" s="125" t="s">
        <v>1557</v>
      </c>
      <c r="U349" s="125" t="s">
        <v>1557</v>
      </c>
      <c r="V349" s="124" t="s">
        <v>2859</v>
      </c>
      <c r="W349" s="322">
        <v>60000</v>
      </c>
      <c r="X349" s="125" t="s">
        <v>2828</v>
      </c>
      <c r="Y349" s="323">
        <v>23183</v>
      </c>
      <c r="Z349" s="322">
        <v>60000</v>
      </c>
      <c r="AA349" s="124">
        <v>7014189312</v>
      </c>
      <c r="AB349" s="124"/>
      <c r="AC349" s="124"/>
      <c r="AD349" s="322">
        <v>60000</v>
      </c>
      <c r="AE349" s="127" t="s">
        <v>2548</v>
      </c>
      <c r="AF349" s="54" t="s">
        <v>2548</v>
      </c>
      <c r="AG349" s="52" t="s">
        <v>3544</v>
      </c>
      <c r="AH349" s="54" t="s">
        <v>3472</v>
      </c>
      <c r="AI349" s="54" t="s">
        <v>2456</v>
      </c>
      <c r="AJ349" s="54"/>
      <c r="AK349" s="54" t="s">
        <v>1325</v>
      </c>
      <c r="AL349" s="54" t="s">
        <v>1571</v>
      </c>
      <c r="AM349" s="52" t="s">
        <v>3553</v>
      </c>
      <c r="AN349" s="119">
        <v>60000</v>
      </c>
      <c r="AO349" s="119"/>
      <c r="AP349" s="119">
        <f t="shared" si="14"/>
        <v>10000</v>
      </c>
      <c r="AQ349" s="79">
        <v>242217</v>
      </c>
      <c r="AR349" s="79">
        <v>242248</v>
      </c>
      <c r="AS349" s="81">
        <v>23183</v>
      </c>
      <c r="AT349" s="81">
        <v>23183</v>
      </c>
      <c r="AU349" s="79">
        <v>23193</v>
      </c>
      <c r="AV349" s="82">
        <v>60000</v>
      </c>
      <c r="AW349" s="119">
        <v>10000</v>
      </c>
      <c r="AX349" s="52"/>
    </row>
    <row r="350" spans="1:50" s="123" customFormat="1" ht="72" hidden="1" x14ac:dyDescent="0.2">
      <c r="A350" s="52" t="s">
        <v>44</v>
      </c>
      <c r="B350" s="52" t="s">
        <v>277</v>
      </c>
      <c r="C350" s="52" t="s">
        <v>276</v>
      </c>
      <c r="D350" s="52" t="s">
        <v>33</v>
      </c>
      <c r="E350" s="52" t="s">
        <v>454</v>
      </c>
      <c r="F350" s="121" t="s">
        <v>1921</v>
      </c>
      <c r="G350" s="52" t="s">
        <v>654</v>
      </c>
      <c r="H350" s="71" t="s">
        <v>270</v>
      </c>
      <c r="I350" s="71" t="s">
        <v>274</v>
      </c>
      <c r="J350" s="122">
        <v>80000</v>
      </c>
      <c r="K350" s="249" t="s">
        <v>137</v>
      </c>
      <c r="L350" s="71"/>
      <c r="M350" s="71"/>
      <c r="N350" s="312">
        <v>23073</v>
      </c>
      <c r="O350" s="124" t="s">
        <v>2857</v>
      </c>
      <c r="P350" s="321">
        <v>23093</v>
      </c>
      <c r="Q350" s="124" t="s">
        <v>2858</v>
      </c>
      <c r="R350" s="124" t="s">
        <v>1297</v>
      </c>
      <c r="S350" s="124" t="s">
        <v>128</v>
      </c>
      <c r="T350" s="125" t="s">
        <v>1557</v>
      </c>
      <c r="U350" s="125" t="s">
        <v>1557</v>
      </c>
      <c r="V350" s="124" t="s">
        <v>2859</v>
      </c>
      <c r="W350" s="322">
        <v>77000</v>
      </c>
      <c r="X350" s="125" t="s">
        <v>2828</v>
      </c>
      <c r="Y350" s="323">
        <v>23183</v>
      </c>
      <c r="Z350" s="322">
        <v>77000</v>
      </c>
      <c r="AA350" s="124">
        <v>7014189312</v>
      </c>
      <c r="AB350" s="124"/>
      <c r="AC350" s="124"/>
      <c r="AD350" s="322">
        <v>77000</v>
      </c>
      <c r="AE350" s="127" t="s">
        <v>2548</v>
      </c>
      <c r="AF350" s="54" t="s">
        <v>2548</v>
      </c>
      <c r="AG350" s="52" t="s">
        <v>3544</v>
      </c>
      <c r="AH350" s="54" t="s">
        <v>3472</v>
      </c>
      <c r="AI350" s="54" t="s">
        <v>2456</v>
      </c>
      <c r="AJ350" s="54"/>
      <c r="AK350" s="54" t="s">
        <v>1325</v>
      </c>
      <c r="AL350" s="54" t="s">
        <v>1571</v>
      </c>
      <c r="AM350" s="52" t="s">
        <v>3553</v>
      </c>
      <c r="AN350" s="119">
        <v>77000</v>
      </c>
      <c r="AO350" s="119"/>
      <c r="AP350" s="119">
        <f t="shared" si="14"/>
        <v>3000</v>
      </c>
      <c r="AQ350" s="79">
        <v>242217</v>
      </c>
      <c r="AR350" s="79">
        <v>242248</v>
      </c>
      <c r="AS350" s="81">
        <v>23183</v>
      </c>
      <c r="AT350" s="81">
        <v>23183</v>
      </c>
      <c r="AU350" s="79">
        <v>23193</v>
      </c>
      <c r="AV350" s="82">
        <v>77000</v>
      </c>
      <c r="AW350" s="119">
        <v>3000</v>
      </c>
      <c r="AX350" s="52"/>
    </row>
    <row r="351" spans="1:50" s="123" customFormat="1" ht="72" hidden="1" x14ac:dyDescent="0.2">
      <c r="A351" s="52" t="s">
        <v>44</v>
      </c>
      <c r="B351" s="52" t="s">
        <v>277</v>
      </c>
      <c r="C351" s="52" t="s">
        <v>276</v>
      </c>
      <c r="D351" s="52" t="s">
        <v>33</v>
      </c>
      <c r="E351" s="52" t="s">
        <v>454</v>
      </c>
      <c r="F351" s="121" t="s">
        <v>1922</v>
      </c>
      <c r="G351" s="52" t="s">
        <v>655</v>
      </c>
      <c r="H351" s="71" t="s">
        <v>270</v>
      </c>
      <c r="I351" s="71" t="s">
        <v>274</v>
      </c>
      <c r="J351" s="122">
        <v>80000</v>
      </c>
      <c r="K351" s="249" t="s">
        <v>137</v>
      </c>
      <c r="L351" s="71"/>
      <c r="M351" s="71"/>
      <c r="N351" s="312">
        <v>23073</v>
      </c>
      <c r="O351" s="124" t="s">
        <v>2857</v>
      </c>
      <c r="P351" s="321">
        <v>23093</v>
      </c>
      <c r="Q351" s="124" t="s">
        <v>2858</v>
      </c>
      <c r="R351" s="124" t="s">
        <v>1297</v>
      </c>
      <c r="S351" s="124" t="s">
        <v>128</v>
      </c>
      <c r="T351" s="125" t="s">
        <v>1557</v>
      </c>
      <c r="U351" s="125" t="s">
        <v>1557</v>
      </c>
      <c r="V351" s="124" t="s">
        <v>2859</v>
      </c>
      <c r="W351" s="322">
        <v>77000</v>
      </c>
      <c r="X351" s="125" t="s">
        <v>2828</v>
      </c>
      <c r="Y351" s="323">
        <v>23183</v>
      </c>
      <c r="Z351" s="322">
        <v>77000</v>
      </c>
      <c r="AA351" s="124">
        <v>7014189312</v>
      </c>
      <c r="AB351" s="124"/>
      <c r="AC351" s="124"/>
      <c r="AD351" s="322">
        <v>77000</v>
      </c>
      <c r="AE351" s="127" t="s">
        <v>2548</v>
      </c>
      <c r="AF351" s="54" t="s">
        <v>2548</v>
      </c>
      <c r="AG351" s="52" t="s">
        <v>3544</v>
      </c>
      <c r="AH351" s="54" t="s">
        <v>3472</v>
      </c>
      <c r="AI351" s="54" t="s">
        <v>2456</v>
      </c>
      <c r="AJ351" s="54"/>
      <c r="AK351" s="54" t="s">
        <v>1325</v>
      </c>
      <c r="AL351" s="54" t="s">
        <v>1571</v>
      </c>
      <c r="AM351" s="52" t="s">
        <v>3553</v>
      </c>
      <c r="AN351" s="119">
        <v>77000</v>
      </c>
      <c r="AO351" s="119"/>
      <c r="AP351" s="119">
        <f t="shared" si="14"/>
        <v>3000</v>
      </c>
      <c r="AQ351" s="79">
        <v>242217</v>
      </c>
      <c r="AR351" s="79">
        <v>242248</v>
      </c>
      <c r="AS351" s="81">
        <v>23183</v>
      </c>
      <c r="AT351" s="81">
        <v>23183</v>
      </c>
      <c r="AU351" s="79">
        <v>23193</v>
      </c>
      <c r="AV351" s="82">
        <v>77000</v>
      </c>
      <c r="AW351" s="119">
        <v>3000</v>
      </c>
      <c r="AX351" s="52"/>
    </row>
    <row r="352" spans="1:50" s="123" customFormat="1" ht="72" hidden="1" x14ac:dyDescent="0.2">
      <c r="A352" s="52" t="s">
        <v>44</v>
      </c>
      <c r="B352" s="52" t="s">
        <v>277</v>
      </c>
      <c r="C352" s="52" t="s">
        <v>276</v>
      </c>
      <c r="D352" s="52" t="s">
        <v>10</v>
      </c>
      <c r="E352" s="52" t="s">
        <v>311</v>
      </c>
      <c r="F352" s="121" t="s">
        <v>1923</v>
      </c>
      <c r="G352" s="52" t="s">
        <v>656</v>
      </c>
      <c r="H352" s="71" t="s">
        <v>272</v>
      </c>
      <c r="I352" s="71" t="s">
        <v>271</v>
      </c>
      <c r="J352" s="122">
        <v>24000</v>
      </c>
      <c r="K352" s="71"/>
      <c r="L352" s="71"/>
      <c r="M352" s="249" t="s">
        <v>137</v>
      </c>
      <c r="N352" s="124" t="s">
        <v>1322</v>
      </c>
      <c r="O352" s="124" t="s">
        <v>2860</v>
      </c>
      <c r="P352" s="321">
        <v>23100</v>
      </c>
      <c r="Q352" s="124" t="s">
        <v>2861</v>
      </c>
      <c r="R352" s="124" t="s">
        <v>12</v>
      </c>
      <c r="S352" s="124" t="s">
        <v>128</v>
      </c>
      <c r="T352" s="124" t="s">
        <v>2862</v>
      </c>
      <c r="U352" s="124" t="s">
        <v>2863</v>
      </c>
      <c r="V352" s="124" t="s">
        <v>2864</v>
      </c>
      <c r="W352" s="322">
        <v>24000</v>
      </c>
      <c r="X352" s="125" t="s">
        <v>2828</v>
      </c>
      <c r="Y352" s="323">
        <v>23115</v>
      </c>
      <c r="Z352" s="322">
        <v>24000</v>
      </c>
      <c r="AA352" s="124">
        <v>7014241998</v>
      </c>
      <c r="AB352" s="321">
        <v>23103</v>
      </c>
      <c r="AC352" s="321">
        <v>23103</v>
      </c>
      <c r="AD352" s="322">
        <v>24000</v>
      </c>
      <c r="AE352" s="127" t="s">
        <v>2833</v>
      </c>
      <c r="AF352" s="54" t="s">
        <v>2548</v>
      </c>
      <c r="AG352" s="52" t="s">
        <v>3544</v>
      </c>
      <c r="AH352" s="54" t="s">
        <v>3472</v>
      </c>
      <c r="AI352" s="54" t="s">
        <v>2456</v>
      </c>
      <c r="AJ352" s="54"/>
      <c r="AK352" s="54" t="s">
        <v>1323</v>
      </c>
      <c r="AL352" s="54" t="s">
        <v>1571</v>
      </c>
      <c r="AM352" s="52" t="s">
        <v>3553</v>
      </c>
      <c r="AN352" s="122">
        <v>24000</v>
      </c>
      <c r="AO352" s="119"/>
      <c r="AP352" s="119">
        <f t="shared" si="14"/>
        <v>0</v>
      </c>
      <c r="AQ352" s="79">
        <v>242217</v>
      </c>
      <c r="AR352" s="79">
        <v>242217</v>
      </c>
      <c r="AS352" s="81">
        <v>23115</v>
      </c>
      <c r="AT352" s="81">
        <v>23115</v>
      </c>
      <c r="AU352" s="79">
        <v>23102</v>
      </c>
      <c r="AV352" s="82">
        <v>24000</v>
      </c>
      <c r="AW352" s="52">
        <v>0</v>
      </c>
      <c r="AX352" s="52"/>
    </row>
    <row r="353" spans="1:50" s="123" customFormat="1" ht="72" hidden="1" x14ac:dyDescent="0.2">
      <c r="A353" s="52" t="s">
        <v>44</v>
      </c>
      <c r="B353" s="52" t="s">
        <v>277</v>
      </c>
      <c r="C353" s="52" t="s">
        <v>276</v>
      </c>
      <c r="D353" s="52" t="s">
        <v>10</v>
      </c>
      <c r="E353" s="52" t="s">
        <v>311</v>
      </c>
      <c r="F353" s="121" t="s">
        <v>1924</v>
      </c>
      <c r="G353" s="52" t="s">
        <v>657</v>
      </c>
      <c r="H353" s="71" t="s">
        <v>269</v>
      </c>
      <c r="I353" s="71" t="s">
        <v>271</v>
      </c>
      <c r="J353" s="122">
        <v>8600</v>
      </c>
      <c r="K353" s="71"/>
      <c r="L353" s="71"/>
      <c r="M353" s="249" t="s">
        <v>137</v>
      </c>
      <c r="N353" s="124" t="s">
        <v>1322</v>
      </c>
      <c r="O353" s="124" t="s">
        <v>2860</v>
      </c>
      <c r="P353" s="321">
        <v>23100</v>
      </c>
      <c r="Q353" s="124" t="s">
        <v>2861</v>
      </c>
      <c r="R353" s="124" t="s">
        <v>12</v>
      </c>
      <c r="S353" s="124" t="s">
        <v>128</v>
      </c>
      <c r="T353" s="124" t="s">
        <v>2411</v>
      </c>
      <c r="U353" s="124" t="s">
        <v>2865</v>
      </c>
      <c r="V353" s="124" t="s">
        <v>2864</v>
      </c>
      <c r="W353" s="322">
        <v>8600</v>
      </c>
      <c r="X353" s="125" t="s">
        <v>2828</v>
      </c>
      <c r="Y353" s="323">
        <v>23115</v>
      </c>
      <c r="Z353" s="322">
        <v>8600</v>
      </c>
      <c r="AA353" s="124">
        <v>7014241998</v>
      </c>
      <c r="AB353" s="321">
        <v>23103</v>
      </c>
      <c r="AC353" s="321">
        <v>23103</v>
      </c>
      <c r="AD353" s="322">
        <v>8600</v>
      </c>
      <c r="AE353" s="127" t="s">
        <v>2833</v>
      </c>
      <c r="AF353" s="54" t="s">
        <v>2548</v>
      </c>
      <c r="AG353" s="52" t="s">
        <v>3544</v>
      </c>
      <c r="AH353" s="54" t="s">
        <v>3472</v>
      </c>
      <c r="AI353" s="54" t="s">
        <v>2456</v>
      </c>
      <c r="AJ353" s="54"/>
      <c r="AK353" s="54" t="s">
        <v>1323</v>
      </c>
      <c r="AL353" s="54" t="s">
        <v>1571</v>
      </c>
      <c r="AM353" s="52" t="s">
        <v>3553</v>
      </c>
      <c r="AN353" s="122">
        <v>8600</v>
      </c>
      <c r="AO353" s="119"/>
      <c r="AP353" s="119">
        <f t="shared" si="14"/>
        <v>0</v>
      </c>
      <c r="AQ353" s="79">
        <v>242217</v>
      </c>
      <c r="AR353" s="79">
        <v>242217</v>
      </c>
      <c r="AS353" s="81">
        <v>23115</v>
      </c>
      <c r="AT353" s="81">
        <v>23115</v>
      </c>
      <c r="AU353" s="79">
        <v>23102</v>
      </c>
      <c r="AV353" s="82">
        <v>8600</v>
      </c>
      <c r="AW353" s="52">
        <v>0</v>
      </c>
      <c r="AX353" s="52"/>
    </row>
    <row r="354" spans="1:50" s="123" customFormat="1" ht="72" hidden="1" x14ac:dyDescent="0.2">
      <c r="A354" s="52" t="s">
        <v>44</v>
      </c>
      <c r="B354" s="52" t="s">
        <v>277</v>
      </c>
      <c r="C354" s="52" t="s">
        <v>276</v>
      </c>
      <c r="D354" s="52" t="s">
        <v>10</v>
      </c>
      <c r="E354" s="52" t="s">
        <v>311</v>
      </c>
      <c r="F354" s="121" t="s">
        <v>1925</v>
      </c>
      <c r="G354" s="52" t="s">
        <v>658</v>
      </c>
      <c r="H354" s="71" t="s">
        <v>269</v>
      </c>
      <c r="I354" s="71" t="s">
        <v>271</v>
      </c>
      <c r="J354" s="122">
        <v>72000</v>
      </c>
      <c r="K354" s="71"/>
      <c r="L354" s="71"/>
      <c r="M354" s="249" t="s">
        <v>137</v>
      </c>
      <c r="N354" s="124" t="s">
        <v>1322</v>
      </c>
      <c r="O354" s="124" t="s">
        <v>2860</v>
      </c>
      <c r="P354" s="321">
        <v>23100</v>
      </c>
      <c r="Q354" s="124" t="s">
        <v>2861</v>
      </c>
      <c r="R354" s="124" t="s">
        <v>12</v>
      </c>
      <c r="S354" s="124" t="s">
        <v>128</v>
      </c>
      <c r="T354" s="124" t="s">
        <v>2866</v>
      </c>
      <c r="U354" s="124" t="s">
        <v>2867</v>
      </c>
      <c r="V354" s="124" t="s">
        <v>2864</v>
      </c>
      <c r="W354" s="322">
        <v>72000</v>
      </c>
      <c r="X354" s="125" t="s">
        <v>2828</v>
      </c>
      <c r="Y354" s="323">
        <v>23115</v>
      </c>
      <c r="Z354" s="322">
        <v>72000</v>
      </c>
      <c r="AA354" s="124">
        <v>7014241998</v>
      </c>
      <c r="AB354" s="321">
        <v>23103</v>
      </c>
      <c r="AC354" s="321">
        <v>23103</v>
      </c>
      <c r="AD354" s="322">
        <v>72000</v>
      </c>
      <c r="AE354" s="127" t="s">
        <v>2833</v>
      </c>
      <c r="AF354" s="54" t="s">
        <v>2548</v>
      </c>
      <c r="AG354" s="52" t="s">
        <v>3544</v>
      </c>
      <c r="AH354" s="54" t="s">
        <v>3472</v>
      </c>
      <c r="AI354" s="54" t="s">
        <v>2456</v>
      </c>
      <c r="AJ354" s="54"/>
      <c r="AK354" s="54" t="s">
        <v>1323</v>
      </c>
      <c r="AL354" s="54" t="s">
        <v>1571</v>
      </c>
      <c r="AM354" s="52" t="s">
        <v>3553</v>
      </c>
      <c r="AN354" s="122">
        <v>72000</v>
      </c>
      <c r="AO354" s="119"/>
      <c r="AP354" s="119">
        <f t="shared" si="14"/>
        <v>0</v>
      </c>
      <c r="AQ354" s="79">
        <v>242217</v>
      </c>
      <c r="AR354" s="79">
        <v>242217</v>
      </c>
      <c r="AS354" s="81">
        <v>23115</v>
      </c>
      <c r="AT354" s="81">
        <v>23115</v>
      </c>
      <c r="AU354" s="79">
        <v>23102</v>
      </c>
      <c r="AV354" s="82">
        <v>72000</v>
      </c>
      <c r="AW354" s="52">
        <v>0</v>
      </c>
      <c r="AX354" s="52"/>
    </row>
    <row r="355" spans="1:50" s="123" customFormat="1" ht="378" x14ac:dyDescent="0.2">
      <c r="A355" s="52" t="s">
        <v>44</v>
      </c>
      <c r="B355" s="52" t="s">
        <v>277</v>
      </c>
      <c r="C355" s="52" t="s">
        <v>17</v>
      </c>
      <c r="D355" s="52" t="s">
        <v>1566</v>
      </c>
      <c r="E355" s="52" t="s">
        <v>454</v>
      </c>
      <c r="F355" s="121" t="s">
        <v>2460</v>
      </c>
      <c r="G355" s="52" t="s">
        <v>1112</v>
      </c>
      <c r="H355" s="71" t="s">
        <v>270</v>
      </c>
      <c r="I355" s="71" t="s">
        <v>631</v>
      </c>
      <c r="J355" s="122">
        <v>58432000</v>
      </c>
      <c r="K355" s="249" t="s">
        <v>137</v>
      </c>
      <c r="L355" s="71"/>
      <c r="M355" s="71"/>
      <c r="N355" s="149">
        <v>21968</v>
      </c>
      <c r="O355" s="52" t="s">
        <v>1555</v>
      </c>
      <c r="P355" s="81">
        <v>22178</v>
      </c>
      <c r="Q355" s="52" t="s">
        <v>1556</v>
      </c>
      <c r="R355" s="52" t="s">
        <v>12</v>
      </c>
      <c r="S355" s="52" t="s">
        <v>128</v>
      </c>
      <c r="T355" s="71" t="s">
        <v>1557</v>
      </c>
      <c r="U355" s="71" t="s">
        <v>1557</v>
      </c>
      <c r="V355" s="71" t="s">
        <v>1558</v>
      </c>
      <c r="W355" s="52" t="s">
        <v>1560</v>
      </c>
      <c r="X355" s="71" t="s">
        <v>1559</v>
      </c>
      <c r="Y355" s="54" t="s">
        <v>3985</v>
      </c>
      <c r="Z355" s="54" t="s">
        <v>1562</v>
      </c>
      <c r="AA355" s="52" t="s">
        <v>2868</v>
      </c>
      <c r="AB355" s="54" t="s">
        <v>1563</v>
      </c>
      <c r="AC355" s="54" t="s">
        <v>1564</v>
      </c>
      <c r="AD355" s="54" t="s">
        <v>2869</v>
      </c>
      <c r="AE355" s="54" t="s">
        <v>2870</v>
      </c>
      <c r="AF355" s="54" t="s">
        <v>2870</v>
      </c>
      <c r="AG355" s="54" t="s">
        <v>3545</v>
      </c>
      <c r="AH355" s="52" t="s">
        <v>3483</v>
      </c>
      <c r="AI355" s="52" t="s">
        <v>3483</v>
      </c>
      <c r="AJ355" s="52"/>
      <c r="AK355" s="54" t="s">
        <v>1326</v>
      </c>
      <c r="AL355" s="54" t="s">
        <v>1572</v>
      </c>
      <c r="AM355" s="52" t="s">
        <v>3552</v>
      </c>
      <c r="AN355" s="119"/>
      <c r="AO355" s="119">
        <f>2011000+45797000</f>
        <v>47808000</v>
      </c>
      <c r="AP355" s="119">
        <f t="shared" si="14"/>
        <v>10624000</v>
      </c>
      <c r="AQ355" s="52"/>
      <c r="AR355" s="52"/>
      <c r="AS355" s="52"/>
      <c r="AT355" s="52"/>
      <c r="AU355" s="52"/>
      <c r="AV355" s="52"/>
      <c r="AW355" s="52"/>
      <c r="AX355" s="52"/>
    </row>
    <row r="356" spans="1:50" s="123" customFormat="1" ht="72" hidden="1" x14ac:dyDescent="0.2">
      <c r="A356" s="52" t="s">
        <v>44</v>
      </c>
      <c r="B356" s="52" t="s">
        <v>277</v>
      </c>
      <c r="C356" s="52" t="s">
        <v>17</v>
      </c>
      <c r="D356" s="52" t="s">
        <v>34</v>
      </c>
      <c r="E356" s="52" t="s">
        <v>454</v>
      </c>
      <c r="F356" s="121" t="s">
        <v>1926</v>
      </c>
      <c r="G356" s="52" t="s">
        <v>1124</v>
      </c>
      <c r="H356" s="71" t="s">
        <v>270</v>
      </c>
      <c r="I356" s="71" t="s">
        <v>1119</v>
      </c>
      <c r="J356" s="122">
        <v>3000000</v>
      </c>
      <c r="K356" s="249" t="s">
        <v>137</v>
      </c>
      <c r="L356" s="71"/>
      <c r="M356" s="71"/>
      <c r="N356" s="124" t="s">
        <v>2871</v>
      </c>
      <c r="O356" s="124"/>
      <c r="P356" s="124"/>
      <c r="Q356" s="124"/>
      <c r="R356" s="124"/>
      <c r="S356" s="124"/>
      <c r="T356" s="124"/>
      <c r="U356" s="124"/>
      <c r="V356" s="124"/>
      <c r="W356" s="124"/>
      <c r="X356" s="125"/>
      <c r="Y356" s="314"/>
      <c r="Z356" s="124"/>
      <c r="AA356" s="124"/>
      <c r="AB356" s="124"/>
      <c r="AC356" s="124"/>
      <c r="AD356" s="124"/>
      <c r="AE356" s="311" t="s">
        <v>3754</v>
      </c>
      <c r="AF356" s="52" t="s">
        <v>2441</v>
      </c>
      <c r="AG356" s="52" t="s">
        <v>3538</v>
      </c>
      <c r="AH356" s="52" t="s">
        <v>3452</v>
      </c>
      <c r="AI356" s="52" t="s">
        <v>3467</v>
      </c>
      <c r="AJ356" s="52"/>
      <c r="AK356" s="54" t="s">
        <v>1325</v>
      </c>
      <c r="AL356" s="54" t="s">
        <v>1571</v>
      </c>
      <c r="AM356" s="52" t="s">
        <v>3553</v>
      </c>
      <c r="AN356" s="119"/>
      <c r="AO356" s="119"/>
      <c r="AP356" s="119">
        <f t="shared" si="14"/>
        <v>3000000</v>
      </c>
      <c r="AQ356" s="79">
        <v>242217</v>
      </c>
      <c r="AR356" s="79">
        <v>242248</v>
      </c>
      <c r="AS356" s="52"/>
      <c r="AT356" s="52"/>
      <c r="AU356" s="52"/>
      <c r="AV356" s="52"/>
      <c r="AW356" s="52"/>
      <c r="AX356" s="52"/>
    </row>
    <row r="357" spans="1:50" s="123" customFormat="1" ht="72" hidden="1" x14ac:dyDescent="0.2">
      <c r="A357" s="52" t="s">
        <v>44</v>
      </c>
      <c r="B357" s="52" t="s">
        <v>277</v>
      </c>
      <c r="C357" s="52" t="s">
        <v>17</v>
      </c>
      <c r="D357" s="52" t="s">
        <v>34</v>
      </c>
      <c r="E357" s="52" t="s">
        <v>454</v>
      </c>
      <c r="F357" s="121" t="s">
        <v>1927</v>
      </c>
      <c r="G357" s="52" t="s">
        <v>1125</v>
      </c>
      <c r="H357" s="71" t="s">
        <v>270</v>
      </c>
      <c r="I357" s="71" t="s">
        <v>1122</v>
      </c>
      <c r="J357" s="122">
        <v>1800000</v>
      </c>
      <c r="K357" s="249" t="s">
        <v>137</v>
      </c>
      <c r="L357" s="71"/>
      <c r="M357" s="71"/>
      <c r="N357" s="124" t="s">
        <v>2871</v>
      </c>
      <c r="O357" s="124"/>
      <c r="P357" s="124"/>
      <c r="Q357" s="124"/>
      <c r="R357" s="124"/>
      <c r="S357" s="124"/>
      <c r="T357" s="124"/>
      <c r="U357" s="124"/>
      <c r="V357" s="124"/>
      <c r="W357" s="124"/>
      <c r="X357" s="125"/>
      <c r="Y357" s="314"/>
      <c r="Z357" s="124"/>
      <c r="AA357" s="124"/>
      <c r="AB357" s="124"/>
      <c r="AC357" s="124"/>
      <c r="AD357" s="124"/>
      <c r="AE357" s="311" t="s">
        <v>3755</v>
      </c>
      <c r="AF357" s="52" t="s">
        <v>2872</v>
      </c>
      <c r="AG357" s="52" t="s">
        <v>3537</v>
      </c>
      <c r="AH357" s="52" t="s">
        <v>3474</v>
      </c>
      <c r="AI357" s="52" t="s">
        <v>3467</v>
      </c>
      <c r="AJ357" s="52"/>
      <c r="AK357" s="54" t="s">
        <v>1325</v>
      </c>
      <c r="AL357" s="54" t="s">
        <v>1571</v>
      </c>
      <c r="AM357" s="52" t="s">
        <v>3553</v>
      </c>
      <c r="AN357" s="119"/>
      <c r="AO357" s="119"/>
      <c r="AP357" s="119">
        <f t="shared" si="14"/>
        <v>1800000</v>
      </c>
      <c r="AQ357" s="79">
        <v>242217</v>
      </c>
      <c r="AR357" s="79">
        <v>242248</v>
      </c>
      <c r="AS357" s="52"/>
      <c r="AT357" s="52"/>
      <c r="AU357" s="52"/>
      <c r="AV357" s="52"/>
      <c r="AW357" s="52"/>
      <c r="AX357" s="52"/>
    </row>
    <row r="358" spans="1:50" s="123" customFormat="1" ht="72" hidden="1" x14ac:dyDescent="0.2">
      <c r="A358" s="52" t="s">
        <v>45</v>
      </c>
      <c r="B358" s="52" t="s">
        <v>277</v>
      </c>
      <c r="C358" s="52" t="s">
        <v>276</v>
      </c>
      <c r="D358" s="52" t="s">
        <v>11</v>
      </c>
      <c r="E358" s="52" t="s">
        <v>454</v>
      </c>
      <c r="F358" s="121" t="s">
        <v>1928</v>
      </c>
      <c r="G358" s="52" t="s">
        <v>659</v>
      </c>
      <c r="H358" s="71" t="s">
        <v>660</v>
      </c>
      <c r="I358" s="71" t="s">
        <v>268</v>
      </c>
      <c r="J358" s="122">
        <v>280000</v>
      </c>
      <c r="K358" s="325"/>
      <c r="L358" s="114"/>
      <c r="M358" s="325" t="s">
        <v>3756</v>
      </c>
      <c r="N358" s="18"/>
      <c r="O358" s="18" t="s">
        <v>2625</v>
      </c>
      <c r="P358" s="36" t="s">
        <v>2873</v>
      </c>
      <c r="Q358" s="18" t="s">
        <v>2874</v>
      </c>
      <c r="R358" s="18"/>
      <c r="S358" s="18" t="s">
        <v>104</v>
      </c>
      <c r="T358" s="18"/>
      <c r="U358" s="18"/>
      <c r="V358" s="53">
        <v>43933</v>
      </c>
      <c r="W358" s="17">
        <v>280000</v>
      </c>
      <c r="X358" s="32"/>
      <c r="Y358" s="36" t="s">
        <v>2875</v>
      </c>
      <c r="Z358" s="17"/>
      <c r="AA358" s="36" t="s">
        <v>3757</v>
      </c>
      <c r="AB358" s="328"/>
      <c r="AC358" s="328"/>
      <c r="AD358" s="336"/>
      <c r="AE358" s="18" t="s">
        <v>2876</v>
      </c>
      <c r="AF358" s="71" t="s">
        <v>2876</v>
      </c>
      <c r="AG358" s="71" t="s">
        <v>3544</v>
      </c>
      <c r="AH358" s="52" t="s">
        <v>3475</v>
      </c>
      <c r="AI358" s="54" t="s">
        <v>2457</v>
      </c>
      <c r="AJ358" s="54"/>
      <c r="AK358" s="71" t="s">
        <v>1257</v>
      </c>
      <c r="AL358" s="52" t="s">
        <v>1569</v>
      </c>
      <c r="AM358" s="52" t="s">
        <v>3553</v>
      </c>
      <c r="AN358" s="122"/>
      <c r="AO358" s="122">
        <v>280000</v>
      </c>
      <c r="AP358" s="119">
        <f t="shared" si="14"/>
        <v>0</v>
      </c>
      <c r="AQ358" s="196" t="s">
        <v>2921</v>
      </c>
      <c r="AR358" s="196" t="s">
        <v>1327</v>
      </c>
      <c r="AS358" s="339" t="s">
        <v>2945</v>
      </c>
      <c r="AT358" s="18"/>
      <c r="AU358" s="18"/>
      <c r="AV358" s="18"/>
      <c r="AW358" s="18"/>
      <c r="AX358" s="18"/>
    </row>
    <row r="359" spans="1:50" s="123" customFormat="1" ht="72" hidden="1" x14ac:dyDescent="0.2">
      <c r="A359" s="52" t="s">
        <v>45</v>
      </c>
      <c r="B359" s="52" t="s">
        <v>277</v>
      </c>
      <c r="C359" s="52" t="s">
        <v>276</v>
      </c>
      <c r="D359" s="52" t="s">
        <v>11</v>
      </c>
      <c r="E359" s="52" t="s">
        <v>454</v>
      </c>
      <c r="F359" s="121" t="s">
        <v>1929</v>
      </c>
      <c r="G359" s="52" t="s">
        <v>661</v>
      </c>
      <c r="H359" s="71" t="s">
        <v>269</v>
      </c>
      <c r="I359" s="71" t="s">
        <v>662</v>
      </c>
      <c r="J359" s="122">
        <v>10000</v>
      </c>
      <c r="K359" s="325"/>
      <c r="L359" s="114"/>
      <c r="M359" s="325" t="s">
        <v>3756</v>
      </c>
      <c r="N359" s="18"/>
      <c r="O359" s="18"/>
      <c r="P359" s="36" t="s">
        <v>2873</v>
      </c>
      <c r="Q359" s="18" t="s">
        <v>2877</v>
      </c>
      <c r="R359" s="18"/>
      <c r="S359" s="18" t="s">
        <v>104</v>
      </c>
      <c r="T359" s="18"/>
      <c r="U359" s="18"/>
      <c r="V359" s="53"/>
      <c r="W359" s="17">
        <v>5000</v>
      </c>
      <c r="X359" s="32"/>
      <c r="Y359" s="36" t="s">
        <v>2878</v>
      </c>
      <c r="Z359" s="17"/>
      <c r="AA359" s="36" t="s">
        <v>2879</v>
      </c>
      <c r="AB359" s="328"/>
      <c r="AC359" s="328"/>
      <c r="AD359" s="336"/>
      <c r="AE359" s="18" t="s">
        <v>2876</v>
      </c>
      <c r="AF359" s="71" t="s">
        <v>2876</v>
      </c>
      <c r="AG359" s="71" t="s">
        <v>3544</v>
      </c>
      <c r="AH359" s="52" t="s">
        <v>3475</v>
      </c>
      <c r="AI359" s="54" t="s">
        <v>2457</v>
      </c>
      <c r="AJ359" s="54"/>
      <c r="AK359" s="71" t="s">
        <v>1257</v>
      </c>
      <c r="AL359" s="52" t="s">
        <v>1569</v>
      </c>
      <c r="AM359" s="52" t="s">
        <v>3553</v>
      </c>
      <c r="AN359" s="122"/>
      <c r="AO359" s="122">
        <v>10000</v>
      </c>
      <c r="AP359" s="119">
        <f t="shared" si="14"/>
        <v>0</v>
      </c>
      <c r="AQ359" s="196" t="s">
        <v>2921</v>
      </c>
      <c r="AR359" s="196" t="s">
        <v>1331</v>
      </c>
      <c r="AS359" s="339" t="s">
        <v>2946</v>
      </c>
      <c r="AT359" s="18"/>
      <c r="AU359" s="18"/>
      <c r="AV359" s="18"/>
      <c r="AW359" s="18"/>
      <c r="AX359" s="18"/>
    </row>
    <row r="360" spans="1:50" s="123" customFormat="1" ht="72" hidden="1" x14ac:dyDescent="0.2">
      <c r="A360" s="52" t="s">
        <v>45</v>
      </c>
      <c r="B360" s="52" t="s">
        <v>277</v>
      </c>
      <c r="C360" s="52" t="s">
        <v>276</v>
      </c>
      <c r="D360" s="52" t="s">
        <v>11</v>
      </c>
      <c r="E360" s="52" t="s">
        <v>454</v>
      </c>
      <c r="F360" s="121" t="s">
        <v>1930</v>
      </c>
      <c r="G360" s="52" t="s">
        <v>663</v>
      </c>
      <c r="H360" s="71" t="s">
        <v>272</v>
      </c>
      <c r="I360" s="71" t="s">
        <v>662</v>
      </c>
      <c r="J360" s="122">
        <v>54000</v>
      </c>
      <c r="K360" s="325"/>
      <c r="L360" s="114"/>
      <c r="M360" s="325" t="s">
        <v>3756</v>
      </c>
      <c r="N360" s="18"/>
      <c r="O360" s="18" t="s">
        <v>2646</v>
      </c>
      <c r="P360" s="36" t="s">
        <v>2880</v>
      </c>
      <c r="Q360" s="18" t="s">
        <v>2877</v>
      </c>
      <c r="R360" s="18"/>
      <c r="S360" s="18" t="s">
        <v>104</v>
      </c>
      <c r="T360" s="18"/>
      <c r="U360" s="18"/>
      <c r="V360" s="53"/>
      <c r="W360" s="17">
        <v>54000</v>
      </c>
      <c r="X360" s="32"/>
      <c r="Y360" s="36" t="s">
        <v>2881</v>
      </c>
      <c r="Z360" s="17"/>
      <c r="AA360" s="36" t="s">
        <v>2882</v>
      </c>
      <c r="AB360" s="328"/>
      <c r="AC360" s="328"/>
      <c r="AD360" s="336"/>
      <c r="AE360" s="18" t="s">
        <v>2876</v>
      </c>
      <c r="AF360" s="71" t="s">
        <v>2876</v>
      </c>
      <c r="AG360" s="71" t="s">
        <v>3544</v>
      </c>
      <c r="AH360" s="52" t="s">
        <v>3475</v>
      </c>
      <c r="AI360" s="54" t="s">
        <v>2457</v>
      </c>
      <c r="AJ360" s="54"/>
      <c r="AK360" s="71" t="s">
        <v>1257</v>
      </c>
      <c r="AL360" s="52" t="s">
        <v>1569</v>
      </c>
      <c r="AM360" s="52" t="s">
        <v>3553</v>
      </c>
      <c r="AN360" s="122"/>
      <c r="AO360" s="122">
        <v>54000</v>
      </c>
      <c r="AP360" s="119">
        <f t="shared" si="14"/>
        <v>0</v>
      </c>
      <c r="AQ360" s="196" t="s">
        <v>2947</v>
      </c>
      <c r="AR360" s="196" t="s">
        <v>1331</v>
      </c>
      <c r="AS360" s="339" t="s">
        <v>2948</v>
      </c>
      <c r="AT360" s="18"/>
      <c r="AU360" s="18"/>
      <c r="AV360" s="18"/>
      <c r="AW360" s="18"/>
      <c r="AX360" s="18"/>
    </row>
    <row r="361" spans="1:50" s="123" customFormat="1" ht="72" hidden="1" x14ac:dyDescent="0.2">
      <c r="A361" s="52" t="s">
        <v>45</v>
      </c>
      <c r="B361" s="52" t="s">
        <v>277</v>
      </c>
      <c r="C361" s="52" t="s">
        <v>276</v>
      </c>
      <c r="D361" s="52" t="s">
        <v>11</v>
      </c>
      <c r="E361" s="52" t="s">
        <v>454</v>
      </c>
      <c r="F361" s="121" t="s">
        <v>1931</v>
      </c>
      <c r="G361" s="52" t="s">
        <v>664</v>
      </c>
      <c r="H361" s="71" t="s">
        <v>319</v>
      </c>
      <c r="I361" s="71" t="s">
        <v>662</v>
      </c>
      <c r="J361" s="122">
        <v>48000</v>
      </c>
      <c r="K361" s="325"/>
      <c r="L361" s="114"/>
      <c r="M361" s="325" t="s">
        <v>3756</v>
      </c>
      <c r="N361" s="18"/>
      <c r="O361" s="18"/>
      <c r="P361" s="36" t="s">
        <v>2883</v>
      </c>
      <c r="Q361" s="18" t="s">
        <v>2877</v>
      </c>
      <c r="R361" s="18"/>
      <c r="S361" s="18" t="s">
        <v>104</v>
      </c>
      <c r="T361" s="18"/>
      <c r="U361" s="18"/>
      <c r="V361" s="53"/>
      <c r="W361" s="17">
        <v>48000</v>
      </c>
      <c r="X361" s="32"/>
      <c r="Y361" s="36" t="s">
        <v>2878</v>
      </c>
      <c r="Z361" s="17"/>
      <c r="AA361" s="36" t="s">
        <v>2884</v>
      </c>
      <c r="AB361" s="328"/>
      <c r="AC361" s="328"/>
      <c r="AD361" s="336"/>
      <c r="AE361" s="18" t="s">
        <v>2876</v>
      </c>
      <c r="AF361" s="71" t="s">
        <v>2876</v>
      </c>
      <c r="AG361" s="71" t="s">
        <v>3544</v>
      </c>
      <c r="AH361" s="52" t="s">
        <v>2457</v>
      </c>
      <c r="AI361" s="54" t="s">
        <v>2457</v>
      </c>
      <c r="AJ361" s="54"/>
      <c r="AK361" s="71" t="s">
        <v>1257</v>
      </c>
      <c r="AL361" s="52" t="s">
        <v>1569</v>
      </c>
      <c r="AM361" s="52" t="s">
        <v>3552</v>
      </c>
      <c r="AN361" s="250"/>
      <c r="AO361" s="122">
        <v>48000</v>
      </c>
      <c r="AP361" s="119">
        <f t="shared" si="14"/>
        <v>0</v>
      </c>
      <c r="AQ361" s="196" t="s">
        <v>2949</v>
      </c>
      <c r="AR361" s="196" t="s">
        <v>1331</v>
      </c>
      <c r="AS361" s="339" t="s">
        <v>2946</v>
      </c>
      <c r="AT361" s="18"/>
      <c r="AU361" s="18"/>
      <c r="AV361" s="18"/>
      <c r="AW361" s="18"/>
      <c r="AX361" s="18"/>
    </row>
    <row r="362" spans="1:50" s="123" customFormat="1" ht="72" hidden="1" x14ac:dyDescent="0.2">
      <c r="A362" s="52" t="s">
        <v>45</v>
      </c>
      <c r="B362" s="52" t="s">
        <v>277</v>
      </c>
      <c r="C362" s="52" t="s">
        <v>276</v>
      </c>
      <c r="D362" s="52" t="s">
        <v>11</v>
      </c>
      <c r="E362" s="52" t="s">
        <v>454</v>
      </c>
      <c r="F362" s="121" t="s">
        <v>1932</v>
      </c>
      <c r="G362" s="52" t="s">
        <v>665</v>
      </c>
      <c r="H362" s="71" t="s">
        <v>459</v>
      </c>
      <c r="I362" s="71" t="s">
        <v>274</v>
      </c>
      <c r="J362" s="122">
        <v>240000</v>
      </c>
      <c r="K362" s="325"/>
      <c r="L362" s="114"/>
      <c r="M362" s="325" t="s">
        <v>3756</v>
      </c>
      <c r="N362" s="18"/>
      <c r="O362" s="18" t="s">
        <v>2592</v>
      </c>
      <c r="P362" s="36" t="s">
        <v>2883</v>
      </c>
      <c r="Q362" s="18" t="s">
        <v>2877</v>
      </c>
      <c r="R362" s="18"/>
      <c r="S362" s="18" t="s">
        <v>104</v>
      </c>
      <c r="T362" s="18"/>
      <c r="U362" s="18"/>
      <c r="V362" s="53">
        <v>43922</v>
      </c>
      <c r="W362" s="17">
        <v>240000</v>
      </c>
      <c r="X362" s="32"/>
      <c r="Y362" s="36" t="s">
        <v>2885</v>
      </c>
      <c r="Z362" s="17"/>
      <c r="AA362" s="36" t="s">
        <v>3758</v>
      </c>
      <c r="AB362" s="328"/>
      <c r="AC362" s="328"/>
      <c r="AD362" s="336"/>
      <c r="AE362" s="18" t="s">
        <v>2876</v>
      </c>
      <c r="AF362" s="71" t="s">
        <v>2876</v>
      </c>
      <c r="AG362" s="71" t="s">
        <v>3544</v>
      </c>
      <c r="AH362" s="52" t="s">
        <v>3475</v>
      </c>
      <c r="AI362" s="54" t="s">
        <v>2457</v>
      </c>
      <c r="AJ362" s="54"/>
      <c r="AK362" s="71" t="s">
        <v>1257</v>
      </c>
      <c r="AL362" s="52" t="s">
        <v>1569</v>
      </c>
      <c r="AM362" s="52" t="s">
        <v>3553</v>
      </c>
      <c r="AN362" s="122"/>
      <c r="AO362" s="122">
        <v>240000</v>
      </c>
      <c r="AP362" s="119">
        <f t="shared" si="14"/>
        <v>0</v>
      </c>
      <c r="AQ362" s="196" t="s">
        <v>2949</v>
      </c>
      <c r="AR362" s="196" t="s">
        <v>1331</v>
      </c>
      <c r="AS362" s="339" t="s">
        <v>2950</v>
      </c>
      <c r="AT362" s="18"/>
      <c r="AU362" s="18"/>
      <c r="AV362" s="18"/>
      <c r="AW362" s="18"/>
      <c r="AX362" s="18"/>
    </row>
    <row r="363" spans="1:50" s="123" customFormat="1" ht="72" hidden="1" x14ac:dyDescent="0.2">
      <c r="A363" s="52" t="s">
        <v>45</v>
      </c>
      <c r="B363" s="52" t="s">
        <v>277</v>
      </c>
      <c r="C363" s="52" t="s">
        <v>276</v>
      </c>
      <c r="D363" s="52" t="s">
        <v>11</v>
      </c>
      <c r="E363" s="52" t="s">
        <v>454</v>
      </c>
      <c r="F363" s="121" t="s">
        <v>1933</v>
      </c>
      <c r="G363" s="52" t="s">
        <v>666</v>
      </c>
      <c r="H363" s="71" t="s">
        <v>319</v>
      </c>
      <c r="I363" s="71" t="s">
        <v>631</v>
      </c>
      <c r="J363" s="122">
        <v>26000</v>
      </c>
      <c r="K363" s="325"/>
      <c r="L363" s="114"/>
      <c r="M363" s="325" t="s">
        <v>3756</v>
      </c>
      <c r="N363" s="18"/>
      <c r="O363" s="18" t="s">
        <v>2886</v>
      </c>
      <c r="P363" s="36" t="s">
        <v>2887</v>
      </c>
      <c r="Q363" s="18" t="s">
        <v>2877</v>
      </c>
      <c r="R363" s="18"/>
      <c r="S363" s="18" t="s">
        <v>104</v>
      </c>
      <c r="T363" s="18"/>
      <c r="U363" s="18"/>
      <c r="V363" s="53">
        <v>43924</v>
      </c>
      <c r="W363" s="17">
        <v>26000</v>
      </c>
      <c r="X363" s="32"/>
      <c r="Y363" s="36" t="s">
        <v>2888</v>
      </c>
      <c r="Z363" s="17"/>
      <c r="AA363" s="36" t="s">
        <v>2889</v>
      </c>
      <c r="AB363" s="328"/>
      <c r="AC363" s="328"/>
      <c r="AD363" s="336"/>
      <c r="AE363" s="18" t="s">
        <v>2890</v>
      </c>
      <c r="AF363" s="71" t="s">
        <v>2890</v>
      </c>
      <c r="AG363" s="52" t="s">
        <v>3544</v>
      </c>
      <c r="AH363" s="52" t="s">
        <v>3472</v>
      </c>
      <c r="AI363" s="54" t="s">
        <v>2457</v>
      </c>
      <c r="AJ363" s="54"/>
      <c r="AK363" s="71" t="s">
        <v>1257</v>
      </c>
      <c r="AL363" s="52" t="s">
        <v>1569</v>
      </c>
      <c r="AM363" s="52" t="s">
        <v>3553</v>
      </c>
      <c r="AN363" s="122"/>
      <c r="AO363" s="122">
        <v>26000</v>
      </c>
      <c r="AP363" s="119">
        <f t="shared" si="14"/>
        <v>0</v>
      </c>
      <c r="AQ363" s="196" t="s">
        <v>1331</v>
      </c>
      <c r="AR363" s="196" t="s">
        <v>1331</v>
      </c>
      <c r="AS363" s="339" t="s">
        <v>1331</v>
      </c>
      <c r="AT363" s="18"/>
      <c r="AU363" s="18"/>
      <c r="AV363" s="18"/>
      <c r="AW363" s="18"/>
      <c r="AX363" s="18"/>
    </row>
    <row r="364" spans="1:50" s="123" customFormat="1" ht="72" hidden="1" x14ac:dyDescent="0.2">
      <c r="A364" s="52" t="s">
        <v>45</v>
      </c>
      <c r="B364" s="52" t="s">
        <v>277</v>
      </c>
      <c r="C364" s="52" t="s">
        <v>276</v>
      </c>
      <c r="D364" s="52" t="s">
        <v>11</v>
      </c>
      <c r="E364" s="52" t="s">
        <v>454</v>
      </c>
      <c r="F364" s="121" t="s">
        <v>1934</v>
      </c>
      <c r="G364" s="52" t="s">
        <v>667</v>
      </c>
      <c r="H364" s="71" t="s">
        <v>272</v>
      </c>
      <c r="I364" s="71" t="s">
        <v>631</v>
      </c>
      <c r="J364" s="122">
        <v>45000</v>
      </c>
      <c r="K364" s="325"/>
      <c r="L364" s="114"/>
      <c r="M364" s="325" t="s">
        <v>3756</v>
      </c>
      <c r="N364" s="18"/>
      <c r="O364" s="18" t="s">
        <v>2891</v>
      </c>
      <c r="P364" s="36" t="s">
        <v>2892</v>
      </c>
      <c r="Q364" s="18" t="s">
        <v>2893</v>
      </c>
      <c r="R364" s="18"/>
      <c r="S364" s="18" t="s">
        <v>104</v>
      </c>
      <c r="T364" s="18"/>
      <c r="U364" s="18"/>
      <c r="V364" s="53">
        <v>43973</v>
      </c>
      <c r="W364" s="17">
        <v>45000</v>
      </c>
      <c r="X364" s="32"/>
      <c r="Y364" s="36" t="s">
        <v>2894</v>
      </c>
      <c r="Z364" s="17"/>
      <c r="AA364" s="36" t="s">
        <v>2895</v>
      </c>
      <c r="AB364" s="328"/>
      <c r="AC364" s="328"/>
      <c r="AD364" s="336"/>
      <c r="AE364" s="18" t="s">
        <v>2890</v>
      </c>
      <c r="AF364" s="71" t="s">
        <v>2890</v>
      </c>
      <c r="AG364" s="52" t="s">
        <v>3544</v>
      </c>
      <c r="AH364" s="52" t="s">
        <v>3472</v>
      </c>
      <c r="AI364" s="54" t="s">
        <v>2457</v>
      </c>
      <c r="AJ364" s="54"/>
      <c r="AK364" s="71" t="s">
        <v>1257</v>
      </c>
      <c r="AL364" s="52" t="s">
        <v>1569</v>
      </c>
      <c r="AM364" s="52" t="s">
        <v>3553</v>
      </c>
      <c r="AN364" s="122"/>
      <c r="AO364" s="122">
        <v>45000</v>
      </c>
      <c r="AP364" s="119">
        <f t="shared" si="14"/>
        <v>0</v>
      </c>
      <c r="AQ364" s="196" t="s">
        <v>1331</v>
      </c>
      <c r="AR364" s="196" t="s">
        <v>1331</v>
      </c>
      <c r="AS364" s="339" t="s">
        <v>1331</v>
      </c>
      <c r="AT364" s="18"/>
      <c r="AU364" s="18"/>
      <c r="AV364" s="18"/>
      <c r="AW364" s="18"/>
      <c r="AX364" s="18"/>
    </row>
    <row r="365" spans="1:50" s="123" customFormat="1" ht="72" hidden="1" x14ac:dyDescent="0.2">
      <c r="A365" s="52" t="s">
        <v>45</v>
      </c>
      <c r="B365" s="52" t="s">
        <v>277</v>
      </c>
      <c r="C365" s="52" t="s">
        <v>276</v>
      </c>
      <c r="D365" s="52" t="s">
        <v>11</v>
      </c>
      <c r="E365" s="52" t="s">
        <v>454</v>
      </c>
      <c r="F365" s="121" t="s">
        <v>1935</v>
      </c>
      <c r="G365" s="52" t="s">
        <v>668</v>
      </c>
      <c r="H365" s="71" t="s">
        <v>269</v>
      </c>
      <c r="I365" s="71" t="s">
        <v>631</v>
      </c>
      <c r="J365" s="122">
        <v>40000</v>
      </c>
      <c r="K365" s="325"/>
      <c r="L365" s="114"/>
      <c r="M365" s="325" t="s">
        <v>3756</v>
      </c>
      <c r="N365" s="18"/>
      <c r="O365" s="18" t="s">
        <v>2896</v>
      </c>
      <c r="P365" s="36" t="s">
        <v>2892</v>
      </c>
      <c r="Q365" s="18" t="s">
        <v>2893</v>
      </c>
      <c r="R365" s="18"/>
      <c r="S365" s="18" t="s">
        <v>104</v>
      </c>
      <c r="T365" s="18"/>
      <c r="U365" s="18"/>
      <c r="V365" s="53">
        <v>43973</v>
      </c>
      <c r="W365" s="17">
        <v>40000</v>
      </c>
      <c r="X365" s="32"/>
      <c r="Y365" s="36" t="s">
        <v>2894</v>
      </c>
      <c r="Z365" s="17"/>
      <c r="AA365" s="36" t="s">
        <v>2897</v>
      </c>
      <c r="AB365" s="328"/>
      <c r="AC365" s="328"/>
      <c r="AD365" s="336"/>
      <c r="AE365" s="18" t="s">
        <v>2876</v>
      </c>
      <c r="AF365" s="71" t="s">
        <v>2890</v>
      </c>
      <c r="AG365" s="52" t="s">
        <v>3544</v>
      </c>
      <c r="AH365" s="52" t="s">
        <v>3472</v>
      </c>
      <c r="AI365" s="54" t="s">
        <v>2457</v>
      </c>
      <c r="AJ365" s="54"/>
      <c r="AK365" s="71" t="s">
        <v>1257</v>
      </c>
      <c r="AL365" s="52" t="s">
        <v>1569</v>
      </c>
      <c r="AM365" s="52" t="s">
        <v>3553</v>
      </c>
      <c r="AN365" s="122"/>
      <c r="AO365" s="122">
        <v>40000</v>
      </c>
      <c r="AP365" s="119">
        <f t="shared" si="14"/>
        <v>0</v>
      </c>
      <c r="AQ365" s="196" t="s">
        <v>1331</v>
      </c>
      <c r="AR365" s="196" t="s">
        <v>1331</v>
      </c>
      <c r="AS365" s="339" t="s">
        <v>1331</v>
      </c>
      <c r="AT365" s="18"/>
      <c r="AU365" s="18"/>
      <c r="AV365" s="18"/>
      <c r="AW365" s="18"/>
      <c r="AX365" s="18"/>
    </row>
    <row r="366" spans="1:50" s="123" customFormat="1" ht="72" hidden="1" x14ac:dyDescent="0.2">
      <c r="A366" s="52" t="s">
        <v>45</v>
      </c>
      <c r="B366" s="52" t="s">
        <v>277</v>
      </c>
      <c r="C366" s="52" t="s">
        <v>276</v>
      </c>
      <c r="D366" s="52" t="s">
        <v>11</v>
      </c>
      <c r="E366" s="52" t="s">
        <v>454</v>
      </c>
      <c r="F366" s="121" t="s">
        <v>1936</v>
      </c>
      <c r="G366" s="52" t="s">
        <v>669</v>
      </c>
      <c r="H366" s="71" t="s">
        <v>303</v>
      </c>
      <c r="I366" s="71" t="s">
        <v>631</v>
      </c>
      <c r="J366" s="122">
        <v>120000</v>
      </c>
      <c r="K366" s="325"/>
      <c r="L366" s="114"/>
      <c r="M366" s="325" t="s">
        <v>3756</v>
      </c>
      <c r="N366" s="18"/>
      <c r="O366" s="18"/>
      <c r="P366" s="36" t="s">
        <v>2898</v>
      </c>
      <c r="Q366" s="18" t="s">
        <v>2877</v>
      </c>
      <c r="R366" s="18"/>
      <c r="S366" s="18" t="s">
        <v>104</v>
      </c>
      <c r="T366" s="18"/>
      <c r="U366" s="18"/>
      <c r="V366" s="53">
        <v>43925</v>
      </c>
      <c r="W366" s="17">
        <v>120000</v>
      </c>
      <c r="X366" s="32"/>
      <c r="Y366" s="36" t="s">
        <v>2899</v>
      </c>
      <c r="Z366" s="17"/>
      <c r="AA366" s="36"/>
      <c r="AB366" s="328"/>
      <c r="AC366" s="328"/>
      <c r="AD366" s="336"/>
      <c r="AE366" s="18" t="s">
        <v>2876</v>
      </c>
      <c r="AF366" s="71" t="s">
        <v>1330</v>
      </c>
      <c r="AG366" s="52" t="s">
        <v>3544</v>
      </c>
      <c r="AH366" s="52" t="s">
        <v>3470</v>
      </c>
      <c r="AI366" s="54" t="s">
        <v>2457</v>
      </c>
      <c r="AJ366" s="54"/>
      <c r="AK366" s="71" t="s">
        <v>1257</v>
      </c>
      <c r="AL366" s="52" t="s">
        <v>1569</v>
      </c>
      <c r="AM366" s="52" t="s">
        <v>3553</v>
      </c>
      <c r="AN366" s="122"/>
      <c r="AO366" s="122">
        <v>120000</v>
      </c>
      <c r="AP366" s="119">
        <f t="shared" si="14"/>
        <v>0</v>
      </c>
      <c r="AQ366" s="196" t="s">
        <v>1331</v>
      </c>
      <c r="AR366" s="196" t="s">
        <v>1331</v>
      </c>
      <c r="AS366" s="339" t="s">
        <v>1331</v>
      </c>
      <c r="AT366" s="18"/>
      <c r="AU366" s="18"/>
      <c r="AV366" s="18"/>
      <c r="AW366" s="18"/>
      <c r="AX366" s="18"/>
    </row>
    <row r="367" spans="1:50" s="123" customFormat="1" ht="72" hidden="1" x14ac:dyDescent="0.2">
      <c r="A367" s="52" t="s">
        <v>45</v>
      </c>
      <c r="B367" s="52" t="s">
        <v>277</v>
      </c>
      <c r="C367" s="52" t="s">
        <v>276</v>
      </c>
      <c r="D367" s="52" t="s">
        <v>11</v>
      </c>
      <c r="E367" s="52" t="s">
        <v>454</v>
      </c>
      <c r="F367" s="121" t="s">
        <v>1937</v>
      </c>
      <c r="G367" s="52" t="s">
        <v>670</v>
      </c>
      <c r="H367" s="71" t="s">
        <v>270</v>
      </c>
      <c r="I367" s="71" t="s">
        <v>274</v>
      </c>
      <c r="J367" s="122">
        <v>3500</v>
      </c>
      <c r="K367" s="325"/>
      <c r="L367" s="114"/>
      <c r="M367" s="325" t="s">
        <v>3756</v>
      </c>
      <c r="N367" s="18"/>
      <c r="O367" s="18" t="s">
        <v>2650</v>
      </c>
      <c r="P367" s="36" t="s">
        <v>2883</v>
      </c>
      <c r="Q367" s="18" t="s">
        <v>2877</v>
      </c>
      <c r="R367" s="18"/>
      <c r="S367" s="18" t="s">
        <v>104</v>
      </c>
      <c r="T367" s="18"/>
      <c r="U367" s="18"/>
      <c r="V367" s="53">
        <v>43910</v>
      </c>
      <c r="W367" s="17">
        <v>3500</v>
      </c>
      <c r="X367" s="32"/>
      <c r="Y367" s="36" t="s">
        <v>2887</v>
      </c>
      <c r="Z367" s="17">
        <v>3500</v>
      </c>
      <c r="AA367" s="36" t="s">
        <v>3759</v>
      </c>
      <c r="AB367" s="328"/>
      <c r="AC367" s="328"/>
      <c r="AD367" s="336"/>
      <c r="AE367" s="18" t="s">
        <v>2876</v>
      </c>
      <c r="AF367" s="71" t="s">
        <v>2876</v>
      </c>
      <c r="AG367" s="71" t="s">
        <v>3544</v>
      </c>
      <c r="AH367" s="52" t="s">
        <v>2457</v>
      </c>
      <c r="AI367" s="54" t="s">
        <v>2457</v>
      </c>
      <c r="AJ367" s="54"/>
      <c r="AK367" s="71" t="s">
        <v>1257</v>
      </c>
      <c r="AL367" s="52" t="s">
        <v>1569</v>
      </c>
      <c r="AM367" s="52" t="s">
        <v>3552</v>
      </c>
      <c r="AN367" s="250"/>
      <c r="AO367" s="122">
        <v>3500</v>
      </c>
      <c r="AP367" s="119">
        <f t="shared" si="14"/>
        <v>0</v>
      </c>
      <c r="AQ367" s="196" t="s">
        <v>1331</v>
      </c>
      <c r="AR367" s="196" t="s">
        <v>1331</v>
      </c>
      <c r="AS367" s="339" t="s">
        <v>1331</v>
      </c>
      <c r="AT367" s="18"/>
      <c r="AU367" s="18"/>
      <c r="AV367" s="18"/>
      <c r="AW367" s="18"/>
      <c r="AX367" s="18"/>
    </row>
    <row r="368" spans="1:50" s="268" customFormat="1" ht="72" hidden="1" x14ac:dyDescent="0.2">
      <c r="A368" s="54" t="s">
        <v>45</v>
      </c>
      <c r="B368" s="52" t="s">
        <v>277</v>
      </c>
      <c r="C368" s="54" t="s">
        <v>276</v>
      </c>
      <c r="D368" s="52" t="s">
        <v>21</v>
      </c>
      <c r="E368" s="52" t="s">
        <v>454</v>
      </c>
      <c r="F368" s="252" t="s">
        <v>1938</v>
      </c>
      <c r="G368" s="54" t="s">
        <v>671</v>
      </c>
      <c r="H368" s="54" t="s">
        <v>270</v>
      </c>
      <c r="I368" s="54" t="s">
        <v>271</v>
      </c>
      <c r="J368" s="272">
        <v>18000</v>
      </c>
      <c r="K368" s="116"/>
      <c r="L368" s="114"/>
      <c r="M368" s="325" t="s">
        <v>3756</v>
      </c>
      <c r="N368" s="18"/>
      <c r="O368" s="18" t="s">
        <v>2900</v>
      </c>
      <c r="P368" s="36" t="s">
        <v>2892</v>
      </c>
      <c r="Q368" s="18" t="s">
        <v>2901</v>
      </c>
      <c r="R368" s="18"/>
      <c r="S368" s="18" t="s">
        <v>104</v>
      </c>
      <c r="T368" s="18"/>
      <c r="U368" s="18"/>
      <c r="V368" s="53">
        <v>43920</v>
      </c>
      <c r="W368" s="17">
        <v>18000</v>
      </c>
      <c r="X368" s="32"/>
      <c r="Y368" s="36" t="s">
        <v>2902</v>
      </c>
      <c r="Z368" s="17">
        <v>18000</v>
      </c>
      <c r="AA368" s="36" t="s">
        <v>2903</v>
      </c>
      <c r="AB368" s="328"/>
      <c r="AC368" s="328"/>
      <c r="AD368" s="336"/>
      <c r="AE368" s="18" t="s">
        <v>2876</v>
      </c>
      <c r="AF368" s="71" t="s">
        <v>2904</v>
      </c>
      <c r="AG368" s="71" t="s">
        <v>3544</v>
      </c>
      <c r="AH368" s="71" t="s">
        <v>3472</v>
      </c>
      <c r="AI368" s="54" t="s">
        <v>2457</v>
      </c>
      <c r="AJ368" s="54"/>
      <c r="AK368" s="71" t="s">
        <v>1330</v>
      </c>
      <c r="AL368" s="71" t="s">
        <v>1570</v>
      </c>
      <c r="AM368" s="52" t="s">
        <v>3553</v>
      </c>
      <c r="AN368" s="272"/>
      <c r="AO368" s="272">
        <v>18000</v>
      </c>
      <c r="AP368" s="264">
        <f t="shared" si="14"/>
        <v>0</v>
      </c>
      <c r="AQ368" s="196" t="s">
        <v>1331</v>
      </c>
      <c r="AR368" s="196" t="s">
        <v>1331</v>
      </c>
      <c r="AS368" s="339" t="s">
        <v>1331</v>
      </c>
      <c r="AT368" s="18"/>
      <c r="AU368" s="18"/>
      <c r="AV368" s="18"/>
      <c r="AW368" s="18"/>
      <c r="AX368" s="18"/>
    </row>
    <row r="369" spans="1:50" s="123" customFormat="1" ht="72" hidden="1" x14ac:dyDescent="0.2">
      <c r="A369" s="52" t="s">
        <v>45</v>
      </c>
      <c r="B369" s="52" t="s">
        <v>277</v>
      </c>
      <c r="C369" s="52" t="s">
        <v>276</v>
      </c>
      <c r="D369" s="52" t="s">
        <v>21</v>
      </c>
      <c r="E369" s="52" t="s">
        <v>454</v>
      </c>
      <c r="F369" s="121" t="s">
        <v>1939</v>
      </c>
      <c r="G369" s="52" t="s">
        <v>672</v>
      </c>
      <c r="H369" s="71" t="s">
        <v>272</v>
      </c>
      <c r="I369" s="71" t="s">
        <v>271</v>
      </c>
      <c r="J369" s="122">
        <v>25500</v>
      </c>
      <c r="K369" s="116"/>
      <c r="L369" s="114"/>
      <c r="M369" s="325" t="s">
        <v>3756</v>
      </c>
      <c r="N369" s="18"/>
      <c r="O369" s="18" t="s">
        <v>2905</v>
      </c>
      <c r="P369" s="36" t="s">
        <v>2892</v>
      </c>
      <c r="Q369" s="18" t="s">
        <v>2901</v>
      </c>
      <c r="R369" s="18"/>
      <c r="S369" s="18" t="s">
        <v>104</v>
      </c>
      <c r="T369" s="18"/>
      <c r="U369" s="18"/>
      <c r="V369" s="53">
        <v>43920</v>
      </c>
      <c r="W369" s="17">
        <v>25500</v>
      </c>
      <c r="X369" s="32"/>
      <c r="Y369" s="36" t="s">
        <v>2902</v>
      </c>
      <c r="Z369" s="17">
        <v>25500</v>
      </c>
      <c r="AA369" s="36" t="s">
        <v>2906</v>
      </c>
      <c r="AB369" s="328"/>
      <c r="AC369" s="328"/>
      <c r="AD369" s="336"/>
      <c r="AE369" s="18" t="s">
        <v>2876</v>
      </c>
      <c r="AF369" s="71" t="s">
        <v>2904</v>
      </c>
      <c r="AG369" s="71" t="s">
        <v>3544</v>
      </c>
      <c r="AH369" s="71" t="s">
        <v>3472</v>
      </c>
      <c r="AI369" s="54" t="s">
        <v>2457</v>
      </c>
      <c r="AJ369" s="54"/>
      <c r="AK369" s="71" t="s">
        <v>1330</v>
      </c>
      <c r="AL369" s="71" t="s">
        <v>1570</v>
      </c>
      <c r="AM369" s="52" t="s">
        <v>3553</v>
      </c>
      <c r="AN369" s="122"/>
      <c r="AO369" s="122">
        <v>25500</v>
      </c>
      <c r="AP369" s="119">
        <f t="shared" si="14"/>
        <v>0</v>
      </c>
      <c r="AQ369" s="196" t="s">
        <v>1331</v>
      </c>
      <c r="AR369" s="196" t="s">
        <v>1331</v>
      </c>
      <c r="AS369" s="339" t="s">
        <v>1331</v>
      </c>
      <c r="AT369" s="18"/>
      <c r="AU369" s="18"/>
      <c r="AV369" s="18"/>
      <c r="AW369" s="18"/>
      <c r="AX369" s="18"/>
    </row>
    <row r="370" spans="1:50" s="123" customFormat="1" ht="72" hidden="1" x14ac:dyDescent="0.2">
      <c r="A370" s="52" t="s">
        <v>45</v>
      </c>
      <c r="B370" s="52" t="s">
        <v>277</v>
      </c>
      <c r="C370" s="52" t="s">
        <v>276</v>
      </c>
      <c r="D370" s="52" t="s">
        <v>21</v>
      </c>
      <c r="E370" s="52" t="s">
        <v>454</v>
      </c>
      <c r="F370" s="121" t="s">
        <v>1940</v>
      </c>
      <c r="G370" s="52" t="s">
        <v>673</v>
      </c>
      <c r="H370" s="71" t="s">
        <v>269</v>
      </c>
      <c r="I370" s="71" t="s">
        <v>271</v>
      </c>
      <c r="J370" s="122">
        <v>50400</v>
      </c>
      <c r="K370" s="116"/>
      <c r="L370" s="114"/>
      <c r="M370" s="325" t="s">
        <v>3756</v>
      </c>
      <c r="N370" s="18"/>
      <c r="O370" s="18" t="s">
        <v>2907</v>
      </c>
      <c r="P370" s="36" t="s">
        <v>2892</v>
      </c>
      <c r="Q370" s="18" t="s">
        <v>2901</v>
      </c>
      <c r="R370" s="18"/>
      <c r="S370" s="18" t="s">
        <v>104</v>
      </c>
      <c r="T370" s="18"/>
      <c r="U370" s="18"/>
      <c r="V370" s="53">
        <v>43928</v>
      </c>
      <c r="W370" s="17">
        <v>50400</v>
      </c>
      <c r="X370" s="32"/>
      <c r="Y370" s="36" t="s">
        <v>2908</v>
      </c>
      <c r="Z370" s="17">
        <v>50400</v>
      </c>
      <c r="AA370" s="36" t="s">
        <v>2909</v>
      </c>
      <c r="AB370" s="328"/>
      <c r="AC370" s="328"/>
      <c r="AD370" s="336"/>
      <c r="AE370" s="18" t="s">
        <v>2876</v>
      </c>
      <c r="AF370" s="71" t="s">
        <v>2904</v>
      </c>
      <c r="AG370" s="71" t="s">
        <v>3544</v>
      </c>
      <c r="AH370" s="71" t="s">
        <v>3472</v>
      </c>
      <c r="AI370" s="54" t="s">
        <v>2457</v>
      </c>
      <c r="AJ370" s="54"/>
      <c r="AK370" s="71" t="s">
        <v>1330</v>
      </c>
      <c r="AL370" s="71" t="s">
        <v>1570</v>
      </c>
      <c r="AM370" s="52" t="s">
        <v>3553</v>
      </c>
      <c r="AN370" s="122"/>
      <c r="AO370" s="122">
        <v>50400</v>
      </c>
      <c r="AP370" s="119">
        <f t="shared" si="14"/>
        <v>0</v>
      </c>
      <c r="AQ370" s="196" t="s">
        <v>1331</v>
      </c>
      <c r="AR370" s="196" t="s">
        <v>1331</v>
      </c>
      <c r="AS370" s="339" t="s">
        <v>1331</v>
      </c>
      <c r="AT370" s="18"/>
      <c r="AU370" s="18"/>
      <c r="AV370" s="18"/>
      <c r="AW370" s="18"/>
      <c r="AX370" s="18"/>
    </row>
    <row r="371" spans="1:50" s="123" customFormat="1" ht="72" hidden="1" x14ac:dyDescent="0.2">
      <c r="A371" s="52" t="s">
        <v>45</v>
      </c>
      <c r="B371" s="52" t="s">
        <v>277</v>
      </c>
      <c r="C371" s="52" t="s">
        <v>276</v>
      </c>
      <c r="D371" s="52" t="s">
        <v>286</v>
      </c>
      <c r="E371" s="52" t="s">
        <v>454</v>
      </c>
      <c r="F371" s="121" t="s">
        <v>1941</v>
      </c>
      <c r="G371" s="52" t="s">
        <v>674</v>
      </c>
      <c r="H371" s="71" t="s">
        <v>270</v>
      </c>
      <c r="I371" s="71" t="s">
        <v>268</v>
      </c>
      <c r="J371" s="122">
        <v>95000</v>
      </c>
      <c r="K371" s="325"/>
      <c r="L371" s="114"/>
      <c r="M371" s="325" t="s">
        <v>3756</v>
      </c>
      <c r="N371" s="18"/>
      <c r="O371" s="18" t="s">
        <v>2910</v>
      </c>
      <c r="P371" s="36" t="s">
        <v>2911</v>
      </c>
      <c r="Q371" s="18" t="s">
        <v>2874</v>
      </c>
      <c r="R371" s="18"/>
      <c r="S371" s="18" t="s">
        <v>104</v>
      </c>
      <c r="T371" s="18"/>
      <c r="U371" s="18"/>
      <c r="V371" s="53"/>
      <c r="W371" s="17">
        <v>95000</v>
      </c>
      <c r="X371" s="32"/>
      <c r="Y371" s="36" t="s">
        <v>2912</v>
      </c>
      <c r="Z371" s="17">
        <v>95000</v>
      </c>
      <c r="AA371" s="36" t="s">
        <v>2913</v>
      </c>
      <c r="AB371" s="328"/>
      <c r="AC371" s="328"/>
      <c r="AD371" s="336"/>
      <c r="AE371" s="18" t="s">
        <v>2876</v>
      </c>
      <c r="AF371" s="71" t="s">
        <v>2890</v>
      </c>
      <c r="AG371" s="52" t="s">
        <v>3544</v>
      </c>
      <c r="AH371" s="52" t="s">
        <v>3472</v>
      </c>
      <c r="AI371" s="54" t="s">
        <v>2457</v>
      </c>
      <c r="AJ371" s="54"/>
      <c r="AK371" s="71" t="s">
        <v>1257</v>
      </c>
      <c r="AL371" s="52" t="s">
        <v>1569</v>
      </c>
      <c r="AM371" s="52" t="s">
        <v>3553</v>
      </c>
      <c r="AN371" s="122"/>
      <c r="AO371" s="122">
        <v>95000</v>
      </c>
      <c r="AP371" s="119">
        <f t="shared" si="14"/>
        <v>0</v>
      </c>
      <c r="AQ371" s="196" t="s">
        <v>1331</v>
      </c>
      <c r="AR371" s="196" t="s">
        <v>1331</v>
      </c>
      <c r="AS371" s="339" t="s">
        <v>1331</v>
      </c>
      <c r="AT371" s="18"/>
      <c r="AU371" s="18"/>
      <c r="AV371" s="18"/>
      <c r="AW371" s="18"/>
      <c r="AX371" s="18"/>
    </row>
    <row r="372" spans="1:50" s="123" customFormat="1" ht="72" hidden="1" x14ac:dyDescent="0.2">
      <c r="A372" s="52" t="s">
        <v>45</v>
      </c>
      <c r="B372" s="52" t="s">
        <v>277</v>
      </c>
      <c r="C372" s="52" t="s">
        <v>276</v>
      </c>
      <c r="D372" s="52" t="s">
        <v>286</v>
      </c>
      <c r="E372" s="52" t="s">
        <v>454</v>
      </c>
      <c r="F372" s="121" t="s">
        <v>1942</v>
      </c>
      <c r="G372" s="52" t="s">
        <v>675</v>
      </c>
      <c r="H372" s="71" t="s">
        <v>270</v>
      </c>
      <c r="I372" s="71" t="s">
        <v>271</v>
      </c>
      <c r="J372" s="122">
        <v>42500</v>
      </c>
      <c r="K372" s="325"/>
      <c r="L372" s="114"/>
      <c r="M372" s="325" t="s">
        <v>3756</v>
      </c>
      <c r="N372" s="18"/>
      <c r="O372" s="18"/>
      <c r="P372" s="36"/>
      <c r="Q372" s="18" t="s">
        <v>2874</v>
      </c>
      <c r="R372" s="18"/>
      <c r="S372" s="18" t="s">
        <v>104</v>
      </c>
      <c r="T372" s="18"/>
      <c r="U372" s="18"/>
      <c r="V372" s="53">
        <v>43932</v>
      </c>
      <c r="W372" s="17">
        <v>42500</v>
      </c>
      <c r="X372" s="32"/>
      <c r="Y372" s="36" t="s">
        <v>2914</v>
      </c>
      <c r="Z372" s="17">
        <v>42500</v>
      </c>
      <c r="AA372" s="36" t="s">
        <v>2915</v>
      </c>
      <c r="AB372" s="328"/>
      <c r="AC372" s="328"/>
      <c r="AD372" s="336"/>
      <c r="AE372" s="18" t="s">
        <v>2876</v>
      </c>
      <c r="AF372" s="71" t="s">
        <v>2890</v>
      </c>
      <c r="AG372" s="52" t="s">
        <v>3544</v>
      </c>
      <c r="AH372" s="52" t="s">
        <v>3472</v>
      </c>
      <c r="AI372" s="54" t="s">
        <v>2457</v>
      </c>
      <c r="AJ372" s="54"/>
      <c r="AK372" s="71" t="s">
        <v>1257</v>
      </c>
      <c r="AL372" s="52" t="s">
        <v>1569</v>
      </c>
      <c r="AM372" s="52" t="s">
        <v>3553</v>
      </c>
      <c r="AN372" s="122"/>
      <c r="AO372" s="122">
        <v>42500</v>
      </c>
      <c r="AP372" s="119">
        <f t="shared" si="14"/>
        <v>0</v>
      </c>
      <c r="AQ372" s="196" t="s">
        <v>1331</v>
      </c>
      <c r="AR372" s="196" t="s">
        <v>1327</v>
      </c>
      <c r="AS372" s="339" t="s">
        <v>1327</v>
      </c>
      <c r="AT372" s="18"/>
      <c r="AU372" s="18"/>
      <c r="AV372" s="18"/>
      <c r="AW372" s="18"/>
      <c r="AX372" s="18"/>
    </row>
    <row r="373" spans="1:50" s="123" customFormat="1" ht="72" hidden="1" x14ac:dyDescent="0.2">
      <c r="A373" s="52" t="s">
        <v>45</v>
      </c>
      <c r="B373" s="52" t="s">
        <v>277</v>
      </c>
      <c r="C373" s="52" t="s">
        <v>276</v>
      </c>
      <c r="D373" s="52" t="s">
        <v>286</v>
      </c>
      <c r="E373" s="52" t="s">
        <v>454</v>
      </c>
      <c r="F373" s="121" t="s">
        <v>1943</v>
      </c>
      <c r="G373" s="52" t="s">
        <v>676</v>
      </c>
      <c r="H373" s="71" t="s">
        <v>270</v>
      </c>
      <c r="I373" s="71" t="s">
        <v>274</v>
      </c>
      <c r="J373" s="122">
        <v>15000</v>
      </c>
      <c r="K373" s="325"/>
      <c r="L373" s="114"/>
      <c r="M373" s="325" t="s">
        <v>3756</v>
      </c>
      <c r="N373" s="18"/>
      <c r="O373" s="18" t="s">
        <v>3760</v>
      </c>
      <c r="P373" s="36" t="s">
        <v>2892</v>
      </c>
      <c r="Q373" s="18" t="s">
        <v>2901</v>
      </c>
      <c r="R373" s="18"/>
      <c r="S373" s="18" t="s">
        <v>104</v>
      </c>
      <c r="T373" s="18"/>
      <c r="U373" s="18"/>
      <c r="V373" s="53">
        <v>43920</v>
      </c>
      <c r="W373" s="17">
        <v>15000</v>
      </c>
      <c r="X373" s="32"/>
      <c r="Y373" s="36" t="s">
        <v>2902</v>
      </c>
      <c r="Z373" s="17">
        <v>15000</v>
      </c>
      <c r="AA373" s="36" t="s">
        <v>3761</v>
      </c>
      <c r="AB373" s="328"/>
      <c r="AC373" s="328"/>
      <c r="AD373" s="336"/>
      <c r="AE373" s="18" t="s">
        <v>2876</v>
      </c>
      <c r="AF373" s="71" t="s">
        <v>1330</v>
      </c>
      <c r="AG373" s="52" t="s">
        <v>3544</v>
      </c>
      <c r="AH373" s="52" t="s">
        <v>3470</v>
      </c>
      <c r="AI373" s="54" t="s">
        <v>2457</v>
      </c>
      <c r="AJ373" s="54"/>
      <c r="AK373" s="71" t="s">
        <v>1257</v>
      </c>
      <c r="AL373" s="52" t="s">
        <v>1569</v>
      </c>
      <c r="AM373" s="52" t="s">
        <v>3553</v>
      </c>
      <c r="AN373" s="122"/>
      <c r="AO373" s="122">
        <v>15000</v>
      </c>
      <c r="AP373" s="119">
        <f t="shared" si="14"/>
        <v>0</v>
      </c>
      <c r="AQ373" s="196" t="s">
        <v>1327</v>
      </c>
      <c r="AR373" s="196" t="s">
        <v>1328</v>
      </c>
      <c r="AS373" s="339" t="s">
        <v>1328</v>
      </c>
      <c r="AT373" s="18"/>
      <c r="AU373" s="18"/>
      <c r="AV373" s="18"/>
      <c r="AW373" s="18"/>
      <c r="AX373" s="18"/>
    </row>
    <row r="374" spans="1:50" s="123" customFormat="1" ht="72" hidden="1" x14ac:dyDescent="0.2">
      <c r="A374" s="52" t="s">
        <v>45</v>
      </c>
      <c r="B374" s="52" t="s">
        <v>277</v>
      </c>
      <c r="C374" s="52" t="s">
        <v>276</v>
      </c>
      <c r="D374" s="52" t="s">
        <v>286</v>
      </c>
      <c r="E374" s="52" t="s">
        <v>454</v>
      </c>
      <c r="F374" s="121" t="s">
        <v>1944</v>
      </c>
      <c r="G374" s="52" t="s">
        <v>677</v>
      </c>
      <c r="H374" s="71" t="s">
        <v>303</v>
      </c>
      <c r="I374" s="71" t="s">
        <v>271</v>
      </c>
      <c r="J374" s="122">
        <v>370000</v>
      </c>
      <c r="K374" s="325"/>
      <c r="L374" s="114"/>
      <c r="M374" s="325" t="s">
        <v>3756</v>
      </c>
      <c r="N374" s="18"/>
      <c r="O374" s="18"/>
      <c r="P374" s="36"/>
      <c r="Q374" s="18" t="s">
        <v>2901</v>
      </c>
      <c r="R374" s="18"/>
      <c r="S374" s="18" t="s">
        <v>104</v>
      </c>
      <c r="T374" s="18"/>
      <c r="U374" s="18"/>
      <c r="V374" s="53"/>
      <c r="W374" s="17"/>
      <c r="X374" s="32"/>
      <c r="Y374" s="36"/>
      <c r="Z374" s="17"/>
      <c r="AA374" s="36"/>
      <c r="AB374" s="328"/>
      <c r="AC374" s="328"/>
      <c r="AD374" s="336"/>
      <c r="AE374" s="18" t="s">
        <v>2876</v>
      </c>
      <c r="AF374" s="71" t="s">
        <v>1330</v>
      </c>
      <c r="AG374" s="52" t="s">
        <v>3544</v>
      </c>
      <c r="AH374" s="52" t="s">
        <v>3470</v>
      </c>
      <c r="AI374" s="54" t="s">
        <v>2457</v>
      </c>
      <c r="AJ374" s="54"/>
      <c r="AK374" s="71" t="s">
        <v>1257</v>
      </c>
      <c r="AL374" s="52" t="s">
        <v>1569</v>
      </c>
      <c r="AM374" s="52" t="s">
        <v>3553</v>
      </c>
      <c r="AN374" s="122"/>
      <c r="AO374" s="122">
        <v>370000</v>
      </c>
      <c r="AP374" s="119">
        <f t="shared" si="14"/>
        <v>0</v>
      </c>
      <c r="AQ374" s="196" t="s">
        <v>1327</v>
      </c>
      <c r="AR374" s="196" t="s">
        <v>1328</v>
      </c>
      <c r="AS374" s="339" t="s">
        <v>1328</v>
      </c>
      <c r="AT374" s="18"/>
      <c r="AU374" s="18"/>
      <c r="AV374" s="18"/>
      <c r="AW374" s="18"/>
      <c r="AX374" s="18"/>
    </row>
    <row r="375" spans="1:50" s="123" customFormat="1" ht="72" hidden="1" x14ac:dyDescent="0.2">
      <c r="A375" s="52" t="s">
        <v>45</v>
      </c>
      <c r="B375" s="52" t="s">
        <v>277</v>
      </c>
      <c r="C375" s="52" t="s">
        <v>276</v>
      </c>
      <c r="D375" s="52" t="s">
        <v>286</v>
      </c>
      <c r="E375" s="52" t="s">
        <v>454</v>
      </c>
      <c r="F375" s="121" t="s">
        <v>1945</v>
      </c>
      <c r="G375" s="52" t="s">
        <v>678</v>
      </c>
      <c r="H375" s="71" t="s">
        <v>270</v>
      </c>
      <c r="I375" s="71" t="s">
        <v>274</v>
      </c>
      <c r="J375" s="122">
        <v>200000</v>
      </c>
      <c r="K375" s="325"/>
      <c r="L375" s="114"/>
      <c r="M375" s="325" t="s">
        <v>3756</v>
      </c>
      <c r="N375" s="18"/>
      <c r="O375" s="18" t="s">
        <v>2916</v>
      </c>
      <c r="P375" s="36" t="s">
        <v>2902</v>
      </c>
      <c r="Q375" s="18" t="s">
        <v>2874</v>
      </c>
      <c r="R375" s="18"/>
      <c r="S375" s="18" t="s">
        <v>104</v>
      </c>
      <c r="T375" s="18"/>
      <c r="U375" s="18"/>
      <c r="V375" s="53">
        <v>43950</v>
      </c>
      <c r="W375" s="17">
        <v>200000</v>
      </c>
      <c r="X375" s="32"/>
      <c r="Y375" s="36" t="s">
        <v>2917</v>
      </c>
      <c r="Z375" s="17">
        <v>200000</v>
      </c>
      <c r="AA375" s="36" t="s">
        <v>2918</v>
      </c>
      <c r="AB375" s="328"/>
      <c r="AC375" s="328"/>
      <c r="AD375" s="336"/>
      <c r="AE375" s="18" t="s">
        <v>2876</v>
      </c>
      <c r="AF375" s="71" t="s">
        <v>2919</v>
      </c>
      <c r="AG375" s="54" t="s">
        <v>3544</v>
      </c>
      <c r="AH375" s="52" t="s">
        <v>3472</v>
      </c>
      <c r="AI375" s="54" t="s">
        <v>2457</v>
      </c>
      <c r="AJ375" s="54"/>
      <c r="AK375" s="71" t="s">
        <v>1257</v>
      </c>
      <c r="AL375" s="52" t="s">
        <v>1569</v>
      </c>
      <c r="AM375" s="52" t="s">
        <v>3553</v>
      </c>
      <c r="AN375" s="122"/>
      <c r="AO375" s="122">
        <v>200000</v>
      </c>
      <c r="AP375" s="119">
        <f t="shared" si="14"/>
        <v>0</v>
      </c>
      <c r="AQ375" s="196" t="s">
        <v>1331</v>
      </c>
      <c r="AR375" s="196" t="s">
        <v>1331</v>
      </c>
      <c r="AS375" s="339" t="s">
        <v>1327</v>
      </c>
      <c r="AT375" s="18"/>
      <c r="AU375" s="18"/>
      <c r="AV375" s="18"/>
      <c r="AW375" s="18"/>
      <c r="AX375" s="18"/>
    </row>
    <row r="376" spans="1:50" s="123" customFormat="1" ht="72" hidden="1" x14ac:dyDescent="0.2">
      <c r="A376" s="52" t="s">
        <v>45</v>
      </c>
      <c r="B376" s="52" t="s">
        <v>277</v>
      </c>
      <c r="C376" s="52" t="s">
        <v>276</v>
      </c>
      <c r="D376" s="52" t="s">
        <v>30</v>
      </c>
      <c r="E376" s="52" t="s">
        <v>454</v>
      </c>
      <c r="F376" s="121" t="s">
        <v>1946</v>
      </c>
      <c r="G376" s="52" t="s">
        <v>679</v>
      </c>
      <c r="H376" s="71" t="s">
        <v>270</v>
      </c>
      <c r="I376" s="71" t="s">
        <v>344</v>
      </c>
      <c r="J376" s="122">
        <v>58000</v>
      </c>
      <c r="K376" s="116"/>
      <c r="L376" s="114"/>
      <c r="M376" s="325" t="s">
        <v>3756</v>
      </c>
      <c r="N376" s="18"/>
      <c r="O376" s="18"/>
      <c r="P376" s="36"/>
      <c r="Q376" s="18" t="s">
        <v>1332</v>
      </c>
      <c r="R376" s="18"/>
      <c r="S376" s="18" t="s">
        <v>104</v>
      </c>
      <c r="T376" s="18"/>
      <c r="U376" s="18"/>
      <c r="V376" s="53" t="s">
        <v>2920</v>
      </c>
      <c r="W376" s="17">
        <v>58000</v>
      </c>
      <c r="X376" s="32"/>
      <c r="Y376" s="36" t="s">
        <v>2921</v>
      </c>
      <c r="Z376" s="17">
        <v>58000</v>
      </c>
      <c r="AA376" s="36" t="s">
        <v>2922</v>
      </c>
      <c r="AB376" s="328" t="s">
        <v>2921</v>
      </c>
      <c r="AC376" s="328" t="s">
        <v>2921</v>
      </c>
      <c r="AD376" s="336">
        <v>58000</v>
      </c>
      <c r="AE376" s="18" t="s">
        <v>2876</v>
      </c>
      <c r="AF376" s="71" t="s">
        <v>2923</v>
      </c>
      <c r="AG376" s="71" t="s">
        <v>3544</v>
      </c>
      <c r="AH376" s="52" t="s">
        <v>2457</v>
      </c>
      <c r="AI376" s="54" t="s">
        <v>2457</v>
      </c>
      <c r="AJ376" s="54"/>
      <c r="AK376" s="71" t="s">
        <v>1330</v>
      </c>
      <c r="AL376" s="71" t="s">
        <v>1570</v>
      </c>
      <c r="AM376" s="52" t="s">
        <v>3552</v>
      </c>
      <c r="AN376" s="250"/>
      <c r="AO376" s="122">
        <v>58000</v>
      </c>
      <c r="AP376" s="119">
        <f t="shared" si="14"/>
        <v>0</v>
      </c>
      <c r="AQ376" s="196" t="s">
        <v>1331</v>
      </c>
      <c r="AR376" s="196" t="s">
        <v>1331</v>
      </c>
      <c r="AS376" s="339" t="s">
        <v>1331</v>
      </c>
      <c r="AT376" s="339" t="s">
        <v>1331</v>
      </c>
      <c r="AU376" s="339" t="s">
        <v>1331</v>
      </c>
      <c r="AV376" s="15">
        <v>58000</v>
      </c>
      <c r="AW376" s="18"/>
      <c r="AX376" s="18"/>
    </row>
    <row r="377" spans="1:50" s="123" customFormat="1" ht="72" hidden="1" x14ac:dyDescent="0.2">
      <c r="A377" s="52" t="s">
        <v>45</v>
      </c>
      <c r="B377" s="52" t="s">
        <v>277</v>
      </c>
      <c r="C377" s="52" t="s">
        <v>276</v>
      </c>
      <c r="D377" s="52" t="s">
        <v>18</v>
      </c>
      <c r="E377" s="52" t="s">
        <v>454</v>
      </c>
      <c r="F377" s="121" t="s">
        <v>1947</v>
      </c>
      <c r="G377" s="52" t="s">
        <v>680</v>
      </c>
      <c r="H377" s="71" t="s">
        <v>319</v>
      </c>
      <c r="I377" s="71" t="s">
        <v>274</v>
      </c>
      <c r="J377" s="122">
        <v>300000</v>
      </c>
      <c r="K377" s="325" t="s">
        <v>3756</v>
      </c>
      <c r="L377" s="114"/>
      <c r="M377" s="325"/>
      <c r="N377" s="18" t="s">
        <v>2924</v>
      </c>
      <c r="O377" s="18"/>
      <c r="P377" s="36"/>
      <c r="Q377" s="18"/>
      <c r="R377" s="18"/>
      <c r="S377" s="18"/>
      <c r="T377" s="18"/>
      <c r="U377" s="18"/>
      <c r="V377" s="53"/>
      <c r="W377" s="17"/>
      <c r="X377" s="32"/>
      <c r="Y377" s="36"/>
      <c r="Z377" s="17"/>
      <c r="AA377" s="36"/>
      <c r="AB377" s="328"/>
      <c r="AC377" s="328"/>
      <c r="AD377" s="336"/>
      <c r="AE377" s="18" t="s">
        <v>1334</v>
      </c>
      <c r="AF377" s="71" t="s">
        <v>1334</v>
      </c>
      <c r="AG377" s="71" t="s">
        <v>3539</v>
      </c>
      <c r="AH377" s="52" t="s">
        <v>1571</v>
      </c>
      <c r="AI377" s="54" t="s">
        <v>3467</v>
      </c>
      <c r="AJ377" s="54"/>
      <c r="AK377" s="71" t="s">
        <v>1333</v>
      </c>
      <c r="AL377" s="52" t="s">
        <v>1568</v>
      </c>
      <c r="AM377" s="52" t="s">
        <v>3553</v>
      </c>
      <c r="AN377" s="250"/>
      <c r="AO377" s="250"/>
      <c r="AP377" s="119">
        <f t="shared" si="14"/>
        <v>300000</v>
      </c>
      <c r="AQ377" s="196" t="s">
        <v>1327</v>
      </c>
      <c r="AR377" s="196" t="s">
        <v>1328</v>
      </c>
      <c r="AS377" s="18"/>
      <c r="AT377" s="18"/>
      <c r="AU377" s="18"/>
      <c r="AV377" s="18"/>
      <c r="AW377" s="18"/>
      <c r="AX377" s="18"/>
    </row>
    <row r="378" spans="1:50" s="123" customFormat="1" ht="72" hidden="1" x14ac:dyDescent="0.2">
      <c r="A378" s="52" t="s">
        <v>45</v>
      </c>
      <c r="B378" s="52" t="s">
        <v>277</v>
      </c>
      <c r="C378" s="52" t="s">
        <v>276</v>
      </c>
      <c r="D378" s="52" t="s">
        <v>18</v>
      </c>
      <c r="E378" s="52" t="s">
        <v>454</v>
      </c>
      <c r="F378" s="121" t="s">
        <v>1948</v>
      </c>
      <c r="G378" s="52" t="s">
        <v>681</v>
      </c>
      <c r="H378" s="71" t="s">
        <v>270</v>
      </c>
      <c r="I378" s="71" t="s">
        <v>268</v>
      </c>
      <c r="J378" s="122">
        <v>40000</v>
      </c>
      <c r="K378" s="325" t="s">
        <v>3756</v>
      </c>
      <c r="L378" s="114"/>
      <c r="M378" s="325"/>
      <c r="N378" s="18" t="s">
        <v>2924</v>
      </c>
      <c r="O378" s="18"/>
      <c r="P378" s="36"/>
      <c r="Q378" s="18"/>
      <c r="R378" s="18"/>
      <c r="S378" s="18"/>
      <c r="T378" s="18"/>
      <c r="U378" s="18"/>
      <c r="V378" s="53"/>
      <c r="W378" s="17"/>
      <c r="X378" s="32"/>
      <c r="Y378" s="36"/>
      <c r="Z378" s="17"/>
      <c r="AA378" s="36"/>
      <c r="AB378" s="328"/>
      <c r="AC378" s="328"/>
      <c r="AD378" s="336"/>
      <c r="AE378" s="18" t="s">
        <v>1334</v>
      </c>
      <c r="AF378" s="71" t="s">
        <v>1334</v>
      </c>
      <c r="AG378" s="71" t="s">
        <v>3539</v>
      </c>
      <c r="AH378" s="52" t="s">
        <v>1571</v>
      </c>
      <c r="AI378" s="54" t="s">
        <v>3467</v>
      </c>
      <c r="AJ378" s="54"/>
      <c r="AK378" s="71" t="s">
        <v>1333</v>
      </c>
      <c r="AL378" s="52" t="s">
        <v>1568</v>
      </c>
      <c r="AM378" s="52" t="s">
        <v>3553</v>
      </c>
      <c r="AN378" s="250"/>
      <c r="AO378" s="250"/>
      <c r="AP378" s="119">
        <f t="shared" si="14"/>
        <v>40000</v>
      </c>
      <c r="AQ378" s="196" t="s">
        <v>1327</v>
      </c>
      <c r="AR378" s="196" t="s">
        <v>1328</v>
      </c>
      <c r="AS378" s="18"/>
      <c r="AT378" s="18"/>
      <c r="AU378" s="18"/>
      <c r="AV378" s="18"/>
      <c r="AW378" s="18"/>
      <c r="AX378" s="18"/>
    </row>
    <row r="379" spans="1:50" s="123" customFormat="1" ht="72" hidden="1" x14ac:dyDescent="0.2">
      <c r="A379" s="52" t="s">
        <v>45</v>
      </c>
      <c r="B379" s="52" t="s">
        <v>277</v>
      </c>
      <c r="C379" s="52" t="s">
        <v>276</v>
      </c>
      <c r="D379" s="52" t="s">
        <v>18</v>
      </c>
      <c r="E379" s="52" t="s">
        <v>454</v>
      </c>
      <c r="F379" s="121" t="s">
        <v>1949</v>
      </c>
      <c r="G379" s="52" t="s">
        <v>682</v>
      </c>
      <c r="H379" s="71" t="s">
        <v>376</v>
      </c>
      <c r="I379" s="71" t="s">
        <v>268</v>
      </c>
      <c r="J379" s="122">
        <v>135000</v>
      </c>
      <c r="K379" s="325" t="s">
        <v>3756</v>
      </c>
      <c r="L379" s="114"/>
      <c r="M379" s="325"/>
      <c r="N379" s="18" t="s">
        <v>2924</v>
      </c>
      <c r="O379" s="18"/>
      <c r="P379" s="36"/>
      <c r="Q379" s="18"/>
      <c r="R379" s="18"/>
      <c r="S379" s="18"/>
      <c r="T379" s="18"/>
      <c r="U379" s="18"/>
      <c r="V379" s="53"/>
      <c r="W379" s="17"/>
      <c r="X379" s="32"/>
      <c r="Y379" s="36"/>
      <c r="Z379" s="17"/>
      <c r="AA379" s="36"/>
      <c r="AB379" s="328"/>
      <c r="AC379" s="328"/>
      <c r="AD379" s="336"/>
      <c r="AE379" s="18" t="s">
        <v>1334</v>
      </c>
      <c r="AF379" s="71" t="s">
        <v>1334</v>
      </c>
      <c r="AG379" s="71" t="s">
        <v>3539</v>
      </c>
      <c r="AH379" s="52" t="s">
        <v>1571</v>
      </c>
      <c r="AI379" s="54" t="s">
        <v>3467</v>
      </c>
      <c r="AJ379" s="54"/>
      <c r="AK379" s="71" t="s">
        <v>1333</v>
      </c>
      <c r="AL379" s="52" t="s">
        <v>1568</v>
      </c>
      <c r="AM379" s="52" t="s">
        <v>3553</v>
      </c>
      <c r="AN379" s="250"/>
      <c r="AO379" s="250"/>
      <c r="AP379" s="119">
        <f t="shared" si="14"/>
        <v>135000</v>
      </c>
      <c r="AQ379" s="196" t="s">
        <v>1327</v>
      </c>
      <c r="AR379" s="196" t="s">
        <v>1328</v>
      </c>
      <c r="AS379" s="18"/>
      <c r="AT379" s="18"/>
      <c r="AU379" s="18"/>
      <c r="AV379" s="18"/>
      <c r="AW379" s="18"/>
      <c r="AX379" s="18"/>
    </row>
    <row r="380" spans="1:50" s="123" customFormat="1" ht="72" hidden="1" x14ac:dyDescent="0.2">
      <c r="A380" s="52" t="s">
        <v>45</v>
      </c>
      <c r="B380" s="52" t="s">
        <v>277</v>
      </c>
      <c r="C380" s="52" t="s">
        <v>276</v>
      </c>
      <c r="D380" s="52" t="s">
        <v>18</v>
      </c>
      <c r="E380" s="52" t="s">
        <v>454</v>
      </c>
      <c r="F380" s="121" t="s">
        <v>1950</v>
      </c>
      <c r="G380" s="52" t="s">
        <v>683</v>
      </c>
      <c r="H380" s="71" t="s">
        <v>269</v>
      </c>
      <c r="I380" s="71" t="s">
        <v>268</v>
      </c>
      <c r="J380" s="122">
        <v>70000</v>
      </c>
      <c r="K380" s="325" t="s">
        <v>3756</v>
      </c>
      <c r="L380" s="114"/>
      <c r="M380" s="325"/>
      <c r="N380" s="18" t="s">
        <v>2924</v>
      </c>
      <c r="O380" s="18"/>
      <c r="P380" s="36"/>
      <c r="Q380" s="18"/>
      <c r="R380" s="18"/>
      <c r="S380" s="18"/>
      <c r="T380" s="18"/>
      <c r="U380" s="18"/>
      <c r="V380" s="53"/>
      <c r="W380" s="17"/>
      <c r="X380" s="32"/>
      <c r="Y380" s="36"/>
      <c r="Z380" s="17"/>
      <c r="AA380" s="36"/>
      <c r="AB380" s="328"/>
      <c r="AC380" s="328"/>
      <c r="AD380" s="336"/>
      <c r="AE380" s="18" t="s">
        <v>1334</v>
      </c>
      <c r="AF380" s="71" t="s">
        <v>1334</v>
      </c>
      <c r="AG380" s="71" t="s">
        <v>3539</v>
      </c>
      <c r="AH380" s="52" t="s">
        <v>1571</v>
      </c>
      <c r="AI380" s="54" t="s">
        <v>3467</v>
      </c>
      <c r="AJ380" s="54"/>
      <c r="AK380" s="71" t="s">
        <v>1333</v>
      </c>
      <c r="AL380" s="52" t="s">
        <v>1568</v>
      </c>
      <c r="AM380" s="52" t="s">
        <v>3553</v>
      </c>
      <c r="AN380" s="250"/>
      <c r="AO380" s="250"/>
      <c r="AP380" s="119">
        <f t="shared" si="14"/>
        <v>70000</v>
      </c>
      <c r="AQ380" s="196" t="s">
        <v>1327</v>
      </c>
      <c r="AR380" s="196" t="s">
        <v>1328</v>
      </c>
      <c r="AS380" s="18"/>
      <c r="AT380" s="18"/>
      <c r="AU380" s="18"/>
      <c r="AV380" s="18"/>
      <c r="AW380" s="18"/>
      <c r="AX380" s="18"/>
    </row>
    <row r="381" spans="1:50" s="123" customFormat="1" ht="72" hidden="1" x14ac:dyDescent="0.2">
      <c r="A381" s="52" t="s">
        <v>45</v>
      </c>
      <c r="B381" s="52" t="s">
        <v>277</v>
      </c>
      <c r="C381" s="52" t="s">
        <v>276</v>
      </c>
      <c r="D381" s="52" t="s">
        <v>18</v>
      </c>
      <c r="E381" s="52" t="s">
        <v>454</v>
      </c>
      <c r="F381" s="121" t="s">
        <v>1951</v>
      </c>
      <c r="G381" s="52" t="s">
        <v>684</v>
      </c>
      <c r="H381" s="71" t="s">
        <v>319</v>
      </c>
      <c r="I381" s="71" t="s">
        <v>268</v>
      </c>
      <c r="J381" s="122">
        <v>240000</v>
      </c>
      <c r="K381" s="325" t="s">
        <v>3756</v>
      </c>
      <c r="L381" s="114"/>
      <c r="M381" s="325"/>
      <c r="N381" s="18" t="s">
        <v>2924</v>
      </c>
      <c r="O381" s="18"/>
      <c r="P381" s="36"/>
      <c r="Q381" s="18"/>
      <c r="R381" s="18"/>
      <c r="S381" s="18"/>
      <c r="T381" s="18"/>
      <c r="U381" s="18"/>
      <c r="V381" s="53"/>
      <c r="W381" s="17"/>
      <c r="X381" s="32"/>
      <c r="Y381" s="36"/>
      <c r="Z381" s="17"/>
      <c r="AA381" s="36"/>
      <c r="AB381" s="328"/>
      <c r="AC381" s="328"/>
      <c r="AD381" s="336"/>
      <c r="AE381" s="18" t="s">
        <v>1334</v>
      </c>
      <c r="AF381" s="71" t="s">
        <v>1334</v>
      </c>
      <c r="AG381" s="71" t="s">
        <v>3539</v>
      </c>
      <c r="AH381" s="52" t="s">
        <v>1571</v>
      </c>
      <c r="AI381" s="54" t="s">
        <v>3467</v>
      </c>
      <c r="AJ381" s="54"/>
      <c r="AK381" s="71" t="s">
        <v>1333</v>
      </c>
      <c r="AL381" s="52" t="s">
        <v>1568</v>
      </c>
      <c r="AM381" s="52" t="s">
        <v>3553</v>
      </c>
      <c r="AN381" s="250"/>
      <c r="AO381" s="250"/>
      <c r="AP381" s="119">
        <f t="shared" si="14"/>
        <v>240000</v>
      </c>
      <c r="AQ381" s="196" t="s">
        <v>1327</v>
      </c>
      <c r="AR381" s="196" t="s">
        <v>1328</v>
      </c>
      <c r="AS381" s="18"/>
      <c r="AT381" s="18"/>
      <c r="AU381" s="18"/>
      <c r="AV381" s="18"/>
      <c r="AW381" s="18"/>
      <c r="AX381" s="18"/>
    </row>
    <row r="382" spans="1:50" s="123" customFormat="1" ht="72" hidden="1" x14ac:dyDescent="0.2">
      <c r="A382" s="52" t="s">
        <v>45</v>
      </c>
      <c r="B382" s="52" t="s">
        <v>277</v>
      </c>
      <c r="C382" s="52" t="s">
        <v>276</v>
      </c>
      <c r="D382" s="52" t="s">
        <v>18</v>
      </c>
      <c r="E382" s="52" t="s">
        <v>454</v>
      </c>
      <c r="F382" s="121" t="s">
        <v>1952</v>
      </c>
      <c r="G382" s="52" t="s">
        <v>685</v>
      </c>
      <c r="H382" s="71" t="s">
        <v>319</v>
      </c>
      <c r="I382" s="71" t="s">
        <v>268</v>
      </c>
      <c r="J382" s="122">
        <v>480000</v>
      </c>
      <c r="K382" s="325" t="s">
        <v>3756</v>
      </c>
      <c r="L382" s="114"/>
      <c r="M382" s="325"/>
      <c r="N382" s="18" t="s">
        <v>2924</v>
      </c>
      <c r="O382" s="18"/>
      <c r="P382" s="36"/>
      <c r="Q382" s="18"/>
      <c r="R382" s="18"/>
      <c r="S382" s="18"/>
      <c r="T382" s="18"/>
      <c r="U382" s="18"/>
      <c r="V382" s="53"/>
      <c r="W382" s="17"/>
      <c r="X382" s="32"/>
      <c r="Y382" s="36"/>
      <c r="Z382" s="17"/>
      <c r="AA382" s="36"/>
      <c r="AB382" s="328"/>
      <c r="AC382" s="328"/>
      <c r="AD382" s="336"/>
      <c r="AE382" s="18" t="s">
        <v>1334</v>
      </c>
      <c r="AF382" s="71" t="s">
        <v>1334</v>
      </c>
      <c r="AG382" s="71" t="s">
        <v>3539</v>
      </c>
      <c r="AH382" s="52" t="s">
        <v>1571</v>
      </c>
      <c r="AI382" s="54" t="s">
        <v>3467</v>
      </c>
      <c r="AJ382" s="54"/>
      <c r="AK382" s="71" t="s">
        <v>1333</v>
      </c>
      <c r="AL382" s="52" t="s">
        <v>1568</v>
      </c>
      <c r="AM382" s="52" t="s">
        <v>3553</v>
      </c>
      <c r="AN382" s="250"/>
      <c r="AO382" s="250"/>
      <c r="AP382" s="119">
        <f t="shared" si="14"/>
        <v>480000</v>
      </c>
      <c r="AQ382" s="196" t="s">
        <v>1327</v>
      </c>
      <c r="AR382" s="196" t="s">
        <v>1328</v>
      </c>
      <c r="AS382" s="18"/>
      <c r="AT382" s="18"/>
      <c r="AU382" s="18"/>
      <c r="AV382" s="18"/>
      <c r="AW382" s="18"/>
      <c r="AX382" s="18"/>
    </row>
    <row r="383" spans="1:50" s="123" customFormat="1" ht="72" hidden="1" x14ac:dyDescent="0.2">
      <c r="A383" s="52" t="s">
        <v>45</v>
      </c>
      <c r="B383" s="52" t="s">
        <v>277</v>
      </c>
      <c r="C383" s="52" t="s">
        <v>276</v>
      </c>
      <c r="D383" s="52" t="s">
        <v>18</v>
      </c>
      <c r="E383" s="52" t="s">
        <v>454</v>
      </c>
      <c r="F383" s="121" t="s">
        <v>1953</v>
      </c>
      <c r="G383" s="52" t="s">
        <v>686</v>
      </c>
      <c r="H383" s="71" t="s">
        <v>270</v>
      </c>
      <c r="I383" s="71" t="s">
        <v>268</v>
      </c>
      <c r="J383" s="122">
        <v>18500</v>
      </c>
      <c r="K383" s="325" t="s">
        <v>3756</v>
      </c>
      <c r="L383" s="114"/>
      <c r="M383" s="325"/>
      <c r="N383" s="18" t="s">
        <v>2924</v>
      </c>
      <c r="O383" s="18"/>
      <c r="P383" s="36"/>
      <c r="Q383" s="18"/>
      <c r="R383" s="18"/>
      <c r="S383" s="18"/>
      <c r="T383" s="18"/>
      <c r="U383" s="18"/>
      <c r="V383" s="53"/>
      <c r="W383" s="17"/>
      <c r="X383" s="32"/>
      <c r="Y383" s="36"/>
      <c r="Z383" s="17"/>
      <c r="AA383" s="36"/>
      <c r="AB383" s="328"/>
      <c r="AC383" s="328"/>
      <c r="AD383" s="336"/>
      <c r="AE383" s="18" t="s">
        <v>1334</v>
      </c>
      <c r="AF383" s="71" t="s">
        <v>1334</v>
      </c>
      <c r="AG383" s="71" t="s">
        <v>3539</v>
      </c>
      <c r="AH383" s="52" t="s">
        <v>1571</v>
      </c>
      <c r="AI383" s="54" t="s">
        <v>3467</v>
      </c>
      <c r="AJ383" s="54"/>
      <c r="AK383" s="71" t="s">
        <v>1333</v>
      </c>
      <c r="AL383" s="52" t="s">
        <v>1568</v>
      </c>
      <c r="AM383" s="52" t="s">
        <v>3553</v>
      </c>
      <c r="AN383" s="250"/>
      <c r="AO383" s="250"/>
      <c r="AP383" s="119">
        <f t="shared" si="14"/>
        <v>18500</v>
      </c>
      <c r="AQ383" s="196" t="s">
        <v>1327</v>
      </c>
      <c r="AR383" s="196" t="s">
        <v>1328</v>
      </c>
      <c r="AS383" s="18"/>
      <c r="AT383" s="18"/>
      <c r="AU383" s="18"/>
      <c r="AV383" s="18"/>
      <c r="AW383" s="18"/>
      <c r="AX383" s="18"/>
    </row>
    <row r="384" spans="1:50" s="123" customFormat="1" ht="72" hidden="1" x14ac:dyDescent="0.2">
      <c r="A384" s="52" t="s">
        <v>45</v>
      </c>
      <c r="B384" s="52" t="s">
        <v>277</v>
      </c>
      <c r="C384" s="52" t="s">
        <v>276</v>
      </c>
      <c r="D384" s="52" t="s">
        <v>18</v>
      </c>
      <c r="E384" s="52" t="s">
        <v>454</v>
      </c>
      <c r="F384" s="121" t="s">
        <v>1954</v>
      </c>
      <c r="G384" s="52" t="s">
        <v>687</v>
      </c>
      <c r="H384" s="71" t="s">
        <v>270</v>
      </c>
      <c r="I384" s="71" t="s">
        <v>268</v>
      </c>
      <c r="J384" s="122">
        <v>35000</v>
      </c>
      <c r="K384" s="325" t="s">
        <v>3756</v>
      </c>
      <c r="L384" s="114"/>
      <c r="M384" s="325"/>
      <c r="N384" s="18" t="s">
        <v>2924</v>
      </c>
      <c r="O384" s="18"/>
      <c r="P384" s="36"/>
      <c r="Q384" s="18"/>
      <c r="R384" s="18"/>
      <c r="S384" s="18"/>
      <c r="T384" s="18"/>
      <c r="U384" s="18"/>
      <c r="V384" s="53"/>
      <c r="W384" s="17"/>
      <c r="X384" s="32"/>
      <c r="Y384" s="36"/>
      <c r="Z384" s="17"/>
      <c r="AA384" s="36"/>
      <c r="AB384" s="328"/>
      <c r="AC384" s="328"/>
      <c r="AD384" s="336"/>
      <c r="AE384" s="18" t="s">
        <v>1334</v>
      </c>
      <c r="AF384" s="71" t="s">
        <v>1334</v>
      </c>
      <c r="AG384" s="71" t="s">
        <v>3539</v>
      </c>
      <c r="AH384" s="52" t="s">
        <v>1571</v>
      </c>
      <c r="AI384" s="54" t="s">
        <v>3467</v>
      </c>
      <c r="AJ384" s="54"/>
      <c r="AK384" s="71" t="s">
        <v>1333</v>
      </c>
      <c r="AL384" s="52" t="s">
        <v>1568</v>
      </c>
      <c r="AM384" s="52" t="s">
        <v>3553</v>
      </c>
      <c r="AN384" s="250"/>
      <c r="AO384" s="250"/>
      <c r="AP384" s="119">
        <f t="shared" si="14"/>
        <v>35000</v>
      </c>
      <c r="AQ384" s="196" t="s">
        <v>1327</v>
      </c>
      <c r="AR384" s="196" t="s">
        <v>1328</v>
      </c>
      <c r="AS384" s="18"/>
      <c r="AT384" s="18"/>
      <c r="AU384" s="18"/>
      <c r="AV384" s="18"/>
      <c r="AW384" s="18"/>
      <c r="AX384" s="18"/>
    </row>
    <row r="385" spans="1:50" s="123" customFormat="1" ht="72" hidden="1" x14ac:dyDescent="0.2">
      <c r="A385" s="52" t="s">
        <v>45</v>
      </c>
      <c r="B385" s="52" t="s">
        <v>277</v>
      </c>
      <c r="C385" s="52" t="s">
        <v>276</v>
      </c>
      <c r="D385" s="52" t="s">
        <v>18</v>
      </c>
      <c r="E385" s="52" t="s">
        <v>454</v>
      </c>
      <c r="F385" s="121" t="s">
        <v>1955</v>
      </c>
      <c r="G385" s="52" t="s">
        <v>688</v>
      </c>
      <c r="H385" s="71" t="s">
        <v>269</v>
      </c>
      <c r="I385" s="71" t="s">
        <v>268</v>
      </c>
      <c r="J385" s="122">
        <v>180000</v>
      </c>
      <c r="K385" s="325" t="s">
        <v>3756</v>
      </c>
      <c r="L385" s="114"/>
      <c r="M385" s="325"/>
      <c r="N385" s="18" t="s">
        <v>2924</v>
      </c>
      <c r="O385" s="18"/>
      <c r="P385" s="36"/>
      <c r="Q385" s="18"/>
      <c r="R385" s="18"/>
      <c r="S385" s="18"/>
      <c r="T385" s="18"/>
      <c r="U385" s="18"/>
      <c r="V385" s="53"/>
      <c r="W385" s="17"/>
      <c r="X385" s="32"/>
      <c r="Y385" s="36"/>
      <c r="Z385" s="17"/>
      <c r="AA385" s="36"/>
      <c r="AB385" s="328"/>
      <c r="AC385" s="328"/>
      <c r="AD385" s="336"/>
      <c r="AE385" s="18" t="s">
        <v>1334</v>
      </c>
      <c r="AF385" s="71" t="s">
        <v>1334</v>
      </c>
      <c r="AG385" s="71" t="s">
        <v>3539</v>
      </c>
      <c r="AH385" s="52" t="s">
        <v>1571</v>
      </c>
      <c r="AI385" s="54" t="s">
        <v>3467</v>
      </c>
      <c r="AJ385" s="54"/>
      <c r="AK385" s="71" t="s">
        <v>1333</v>
      </c>
      <c r="AL385" s="52" t="s">
        <v>1568</v>
      </c>
      <c r="AM385" s="52" t="s">
        <v>3553</v>
      </c>
      <c r="AN385" s="250"/>
      <c r="AO385" s="250"/>
      <c r="AP385" s="119">
        <f t="shared" si="14"/>
        <v>180000</v>
      </c>
      <c r="AQ385" s="196" t="s">
        <v>1327</v>
      </c>
      <c r="AR385" s="196" t="s">
        <v>1328</v>
      </c>
      <c r="AS385" s="18"/>
      <c r="AT385" s="18"/>
      <c r="AU385" s="18"/>
      <c r="AV385" s="18"/>
      <c r="AW385" s="18"/>
      <c r="AX385" s="18"/>
    </row>
    <row r="386" spans="1:50" s="123" customFormat="1" ht="72" hidden="1" x14ac:dyDescent="0.2">
      <c r="A386" s="52" t="s">
        <v>45</v>
      </c>
      <c r="B386" s="52" t="s">
        <v>277</v>
      </c>
      <c r="C386" s="52" t="s">
        <v>276</v>
      </c>
      <c r="D386" s="52" t="s">
        <v>18</v>
      </c>
      <c r="E386" s="52" t="s">
        <v>454</v>
      </c>
      <c r="F386" s="121" t="s">
        <v>1956</v>
      </c>
      <c r="G386" s="52" t="s">
        <v>689</v>
      </c>
      <c r="H386" s="71" t="s">
        <v>270</v>
      </c>
      <c r="I386" s="71" t="s">
        <v>268</v>
      </c>
      <c r="J386" s="122">
        <v>9500</v>
      </c>
      <c r="K386" s="325" t="s">
        <v>3756</v>
      </c>
      <c r="L386" s="114"/>
      <c r="M386" s="325"/>
      <c r="N386" s="18" t="s">
        <v>2924</v>
      </c>
      <c r="O386" s="18"/>
      <c r="P386" s="36"/>
      <c r="Q386" s="18"/>
      <c r="R386" s="18"/>
      <c r="S386" s="18"/>
      <c r="T386" s="18"/>
      <c r="U386" s="18"/>
      <c r="V386" s="53"/>
      <c r="W386" s="17"/>
      <c r="X386" s="32"/>
      <c r="Y386" s="36"/>
      <c r="Z386" s="17"/>
      <c r="AA386" s="36"/>
      <c r="AB386" s="328"/>
      <c r="AC386" s="328"/>
      <c r="AD386" s="336"/>
      <c r="AE386" s="18" t="s">
        <v>1334</v>
      </c>
      <c r="AF386" s="71" t="s">
        <v>1334</v>
      </c>
      <c r="AG386" s="71" t="s">
        <v>3539</v>
      </c>
      <c r="AH386" s="52" t="s">
        <v>1571</v>
      </c>
      <c r="AI386" s="54" t="s">
        <v>3467</v>
      </c>
      <c r="AJ386" s="54"/>
      <c r="AK386" s="71" t="s">
        <v>1333</v>
      </c>
      <c r="AL386" s="52" t="s">
        <v>1568</v>
      </c>
      <c r="AM386" s="52" t="s">
        <v>3553</v>
      </c>
      <c r="AN386" s="250"/>
      <c r="AO386" s="250"/>
      <c r="AP386" s="119">
        <f t="shared" si="14"/>
        <v>9500</v>
      </c>
      <c r="AQ386" s="196" t="s">
        <v>1327</v>
      </c>
      <c r="AR386" s="196" t="s">
        <v>1328</v>
      </c>
      <c r="AS386" s="18"/>
      <c r="AT386" s="18"/>
      <c r="AU386" s="18"/>
      <c r="AV386" s="18"/>
      <c r="AW386" s="18"/>
      <c r="AX386" s="18"/>
    </row>
    <row r="387" spans="1:50" s="123" customFormat="1" ht="72" hidden="1" x14ac:dyDescent="0.2">
      <c r="A387" s="52" t="s">
        <v>45</v>
      </c>
      <c r="B387" s="52" t="s">
        <v>277</v>
      </c>
      <c r="C387" s="52" t="s">
        <v>276</v>
      </c>
      <c r="D387" s="52" t="s">
        <v>31</v>
      </c>
      <c r="E387" s="52" t="s">
        <v>454</v>
      </c>
      <c r="F387" s="121" t="s">
        <v>1957</v>
      </c>
      <c r="G387" s="52" t="s">
        <v>690</v>
      </c>
      <c r="H387" s="71" t="s">
        <v>270</v>
      </c>
      <c r="I387" s="71" t="s">
        <v>271</v>
      </c>
      <c r="J387" s="122">
        <v>20000</v>
      </c>
      <c r="K387" s="116"/>
      <c r="L387" s="114"/>
      <c r="M387" s="325" t="s">
        <v>3756</v>
      </c>
      <c r="N387" s="18"/>
      <c r="O387" s="18" t="s">
        <v>2925</v>
      </c>
      <c r="P387" s="36" t="s">
        <v>2881</v>
      </c>
      <c r="Q387" s="18" t="s">
        <v>1329</v>
      </c>
      <c r="R387" s="18"/>
      <c r="S387" s="18" t="s">
        <v>104</v>
      </c>
      <c r="T387" s="18"/>
      <c r="U387" s="18"/>
      <c r="V387" s="53">
        <v>43924</v>
      </c>
      <c r="W387" s="17">
        <v>20000</v>
      </c>
      <c r="X387" s="32"/>
      <c r="Y387" s="36" t="s">
        <v>2888</v>
      </c>
      <c r="Z387" s="17">
        <v>20000</v>
      </c>
      <c r="AA387" s="36" t="s">
        <v>2926</v>
      </c>
      <c r="AB387" s="328"/>
      <c r="AC387" s="328"/>
      <c r="AD387" s="336"/>
      <c r="AE387" s="18" t="s">
        <v>2876</v>
      </c>
      <c r="AF387" s="71" t="s">
        <v>2890</v>
      </c>
      <c r="AG387" s="52" t="s">
        <v>3544</v>
      </c>
      <c r="AH387" s="52" t="s">
        <v>3472</v>
      </c>
      <c r="AI387" s="54" t="s">
        <v>2457</v>
      </c>
      <c r="AJ387" s="54"/>
      <c r="AK387" s="71" t="s">
        <v>1330</v>
      </c>
      <c r="AL387" s="71" t="s">
        <v>1570</v>
      </c>
      <c r="AM387" s="52" t="s">
        <v>3553</v>
      </c>
      <c r="AN387" s="250"/>
      <c r="AO387" s="250">
        <v>20000</v>
      </c>
      <c r="AP387" s="119">
        <f t="shared" ref="AP387:AP450" si="15">J387-AN387-AO387</f>
        <v>0</v>
      </c>
      <c r="AQ387" s="196" t="s">
        <v>1331</v>
      </c>
      <c r="AR387" s="196" t="s">
        <v>1331</v>
      </c>
      <c r="AS387" s="18"/>
      <c r="AT387" s="18"/>
      <c r="AU387" s="18"/>
      <c r="AV387" s="18"/>
      <c r="AW387" s="18"/>
      <c r="AX387" s="18"/>
    </row>
    <row r="388" spans="1:50" s="123" customFormat="1" ht="72" hidden="1" x14ac:dyDescent="0.2">
      <c r="A388" s="52" t="s">
        <v>45</v>
      </c>
      <c r="B388" s="52" t="s">
        <v>277</v>
      </c>
      <c r="C388" s="52" t="s">
        <v>276</v>
      </c>
      <c r="D388" s="52" t="s">
        <v>31</v>
      </c>
      <c r="E388" s="52" t="s">
        <v>454</v>
      </c>
      <c r="F388" s="121" t="s">
        <v>1958</v>
      </c>
      <c r="G388" s="52" t="s">
        <v>691</v>
      </c>
      <c r="H388" s="71" t="s">
        <v>270</v>
      </c>
      <c r="I388" s="71" t="s">
        <v>271</v>
      </c>
      <c r="J388" s="122">
        <v>13000</v>
      </c>
      <c r="K388" s="116"/>
      <c r="L388" s="114"/>
      <c r="M388" s="325" t="s">
        <v>3756</v>
      </c>
      <c r="N388" s="18"/>
      <c r="O388" s="18" t="s">
        <v>2927</v>
      </c>
      <c r="P388" s="36" t="s">
        <v>2881</v>
      </c>
      <c r="Q388" s="18" t="s">
        <v>1329</v>
      </c>
      <c r="R388" s="18"/>
      <c r="S388" s="18" t="s">
        <v>104</v>
      </c>
      <c r="T388" s="18"/>
      <c r="U388" s="18"/>
      <c r="V388" s="53">
        <v>43924</v>
      </c>
      <c r="W388" s="17">
        <v>13000</v>
      </c>
      <c r="X388" s="32"/>
      <c r="Y388" s="36" t="s">
        <v>2888</v>
      </c>
      <c r="Z388" s="17">
        <v>13000</v>
      </c>
      <c r="AA388" s="36" t="s">
        <v>2928</v>
      </c>
      <c r="AB388" s="328"/>
      <c r="AC388" s="328"/>
      <c r="AD388" s="336"/>
      <c r="AE388" s="18" t="s">
        <v>2876</v>
      </c>
      <c r="AF388" s="71" t="s">
        <v>2890</v>
      </c>
      <c r="AG388" s="52" t="s">
        <v>3544</v>
      </c>
      <c r="AH388" s="52" t="s">
        <v>3472</v>
      </c>
      <c r="AI388" s="54" t="s">
        <v>2457</v>
      </c>
      <c r="AJ388" s="54"/>
      <c r="AK388" s="71" t="s">
        <v>1330</v>
      </c>
      <c r="AL388" s="71" t="s">
        <v>1570</v>
      </c>
      <c r="AM388" s="52" t="s">
        <v>3553</v>
      </c>
      <c r="AN388" s="250"/>
      <c r="AO388" s="250">
        <v>13000</v>
      </c>
      <c r="AP388" s="119">
        <f t="shared" si="15"/>
        <v>0</v>
      </c>
      <c r="AQ388" s="196" t="s">
        <v>1331</v>
      </c>
      <c r="AR388" s="196" t="s">
        <v>1327</v>
      </c>
      <c r="AS388" s="18"/>
      <c r="AT388" s="18"/>
      <c r="AU388" s="18"/>
      <c r="AV388" s="18"/>
      <c r="AW388" s="18"/>
      <c r="AX388" s="18"/>
    </row>
    <row r="389" spans="1:50" s="123" customFormat="1" ht="72" hidden="1" x14ac:dyDescent="0.2">
      <c r="A389" s="52" t="s">
        <v>45</v>
      </c>
      <c r="B389" s="52" t="s">
        <v>277</v>
      </c>
      <c r="C389" s="52" t="s">
        <v>276</v>
      </c>
      <c r="D389" s="52" t="s">
        <v>31</v>
      </c>
      <c r="E389" s="52" t="s">
        <v>454</v>
      </c>
      <c r="F389" s="121" t="s">
        <v>1959</v>
      </c>
      <c r="G389" s="52" t="s">
        <v>692</v>
      </c>
      <c r="H389" s="71" t="s">
        <v>270</v>
      </c>
      <c r="I389" s="71" t="s">
        <v>271</v>
      </c>
      <c r="J389" s="122">
        <v>32100</v>
      </c>
      <c r="K389" s="116"/>
      <c r="L389" s="114"/>
      <c r="M389" s="325" t="s">
        <v>3756</v>
      </c>
      <c r="N389" s="18"/>
      <c r="O389" s="18" t="s">
        <v>2929</v>
      </c>
      <c r="P389" s="36" t="s">
        <v>2902</v>
      </c>
      <c r="Q389" s="18" t="s">
        <v>1329</v>
      </c>
      <c r="R389" s="18"/>
      <c r="S389" s="18" t="s">
        <v>104</v>
      </c>
      <c r="T389" s="18"/>
      <c r="U389" s="18"/>
      <c r="V389" s="53">
        <v>43927</v>
      </c>
      <c r="W389" s="17">
        <v>32100</v>
      </c>
      <c r="X389" s="32"/>
      <c r="Y389" s="36" t="s">
        <v>2930</v>
      </c>
      <c r="Z389" s="17">
        <v>32100</v>
      </c>
      <c r="AA389" s="36" t="s">
        <v>2931</v>
      </c>
      <c r="AB389" s="328"/>
      <c r="AC389" s="328"/>
      <c r="AD389" s="336"/>
      <c r="AE389" s="18" t="s">
        <v>2876</v>
      </c>
      <c r="AF389" s="71" t="s">
        <v>2890</v>
      </c>
      <c r="AG389" s="52" t="s">
        <v>3544</v>
      </c>
      <c r="AH389" s="52" t="s">
        <v>3472</v>
      </c>
      <c r="AI389" s="54" t="s">
        <v>2457</v>
      </c>
      <c r="AJ389" s="54"/>
      <c r="AK389" s="71" t="s">
        <v>1330</v>
      </c>
      <c r="AL389" s="71" t="s">
        <v>1570</v>
      </c>
      <c r="AM389" s="52" t="s">
        <v>3553</v>
      </c>
      <c r="AN389" s="122"/>
      <c r="AO389" s="122">
        <v>32100</v>
      </c>
      <c r="AP389" s="119">
        <f t="shared" si="15"/>
        <v>0</v>
      </c>
      <c r="AQ389" s="196" t="s">
        <v>1331</v>
      </c>
      <c r="AR389" s="196" t="s">
        <v>1327</v>
      </c>
      <c r="AS389" s="18"/>
      <c r="AT389" s="18"/>
      <c r="AU389" s="18"/>
      <c r="AV389" s="18"/>
      <c r="AW389" s="18"/>
      <c r="AX389" s="18"/>
    </row>
    <row r="390" spans="1:50" s="123" customFormat="1" ht="72" hidden="1" x14ac:dyDescent="0.2">
      <c r="A390" s="52" t="s">
        <v>45</v>
      </c>
      <c r="B390" s="52" t="s">
        <v>277</v>
      </c>
      <c r="C390" s="52" t="s">
        <v>276</v>
      </c>
      <c r="D390" s="52" t="s">
        <v>33</v>
      </c>
      <c r="E390" s="52" t="s">
        <v>454</v>
      </c>
      <c r="F390" s="121" t="s">
        <v>1960</v>
      </c>
      <c r="G390" s="52" t="s">
        <v>693</v>
      </c>
      <c r="H390" s="71" t="s">
        <v>267</v>
      </c>
      <c r="I390" s="71" t="s">
        <v>274</v>
      </c>
      <c r="J390" s="122">
        <v>120000</v>
      </c>
      <c r="K390" s="325" t="s">
        <v>3756</v>
      </c>
      <c r="L390" s="114"/>
      <c r="M390" s="325"/>
      <c r="N390" s="53">
        <v>43889</v>
      </c>
      <c r="O390" s="18"/>
      <c r="P390" s="36"/>
      <c r="Q390" s="18"/>
      <c r="R390" s="18"/>
      <c r="S390" s="18"/>
      <c r="T390" s="18"/>
      <c r="U390" s="18"/>
      <c r="V390" s="53"/>
      <c r="W390" s="17"/>
      <c r="X390" s="32"/>
      <c r="Y390" s="36"/>
      <c r="Z390" s="17"/>
      <c r="AA390" s="36"/>
      <c r="AB390" s="328"/>
      <c r="AC390" s="328"/>
      <c r="AD390" s="336"/>
      <c r="AE390" s="18" t="s">
        <v>2876</v>
      </c>
      <c r="AF390" s="71" t="s">
        <v>1330</v>
      </c>
      <c r="AG390" s="52" t="s">
        <v>3544</v>
      </c>
      <c r="AH390" s="52" t="s">
        <v>3470</v>
      </c>
      <c r="AI390" s="54" t="s">
        <v>3467</v>
      </c>
      <c r="AJ390" s="54"/>
      <c r="AK390" s="71" t="s">
        <v>1334</v>
      </c>
      <c r="AL390" s="52" t="s">
        <v>1571</v>
      </c>
      <c r="AM390" s="52" t="s">
        <v>3553</v>
      </c>
      <c r="AN390" s="250"/>
      <c r="AO390" s="250"/>
      <c r="AP390" s="119">
        <f t="shared" si="15"/>
        <v>120000</v>
      </c>
      <c r="AQ390" s="196" t="s">
        <v>1327</v>
      </c>
      <c r="AR390" s="196" t="s">
        <v>1328</v>
      </c>
      <c r="AS390" s="18"/>
      <c r="AT390" s="18"/>
      <c r="AU390" s="18"/>
      <c r="AV390" s="18"/>
      <c r="AW390" s="18"/>
      <c r="AX390" s="18"/>
    </row>
    <row r="391" spans="1:50" s="123" customFormat="1" ht="72" hidden="1" x14ac:dyDescent="0.2">
      <c r="A391" s="52" t="s">
        <v>45</v>
      </c>
      <c r="B391" s="52" t="s">
        <v>277</v>
      </c>
      <c r="C391" s="52" t="s">
        <v>276</v>
      </c>
      <c r="D391" s="52" t="s">
        <v>33</v>
      </c>
      <c r="E391" s="52" t="s">
        <v>454</v>
      </c>
      <c r="F391" s="121" t="s">
        <v>1961</v>
      </c>
      <c r="G391" s="52" t="s">
        <v>694</v>
      </c>
      <c r="H391" s="71" t="s">
        <v>267</v>
      </c>
      <c r="I391" s="71" t="s">
        <v>274</v>
      </c>
      <c r="J391" s="122">
        <v>90000</v>
      </c>
      <c r="K391" s="325" t="s">
        <v>3756</v>
      </c>
      <c r="L391" s="114"/>
      <c r="M391" s="325"/>
      <c r="N391" s="53">
        <v>43889</v>
      </c>
      <c r="O391" s="18"/>
      <c r="P391" s="36"/>
      <c r="Q391" s="18"/>
      <c r="R391" s="18"/>
      <c r="S391" s="18"/>
      <c r="T391" s="18"/>
      <c r="U391" s="18"/>
      <c r="V391" s="53"/>
      <c r="W391" s="17"/>
      <c r="X391" s="32"/>
      <c r="Y391" s="36"/>
      <c r="Z391" s="17"/>
      <c r="AA391" s="36"/>
      <c r="AB391" s="328"/>
      <c r="AC391" s="328"/>
      <c r="AD391" s="336"/>
      <c r="AE391" s="18" t="s">
        <v>3762</v>
      </c>
      <c r="AF391" s="71" t="s">
        <v>1330</v>
      </c>
      <c r="AG391" s="52" t="s">
        <v>3544</v>
      </c>
      <c r="AH391" s="52" t="s">
        <v>3470</v>
      </c>
      <c r="AI391" s="54" t="s">
        <v>3467</v>
      </c>
      <c r="AJ391" s="54"/>
      <c r="AK391" s="71" t="s">
        <v>1334</v>
      </c>
      <c r="AL391" s="52" t="s">
        <v>1571</v>
      </c>
      <c r="AM391" s="52" t="s">
        <v>3553</v>
      </c>
      <c r="AN391" s="250"/>
      <c r="AO391" s="250"/>
      <c r="AP391" s="119">
        <f t="shared" si="15"/>
        <v>90000</v>
      </c>
      <c r="AQ391" s="196" t="s">
        <v>1327</v>
      </c>
      <c r="AR391" s="196" t="s">
        <v>1328</v>
      </c>
      <c r="AS391" s="18"/>
      <c r="AT391" s="18"/>
      <c r="AU391" s="18"/>
      <c r="AV391" s="18"/>
      <c r="AW391" s="18"/>
      <c r="AX391" s="18"/>
    </row>
    <row r="392" spans="1:50" s="123" customFormat="1" ht="72" hidden="1" x14ac:dyDescent="0.2">
      <c r="A392" s="52" t="s">
        <v>45</v>
      </c>
      <c r="B392" s="52" t="s">
        <v>277</v>
      </c>
      <c r="C392" s="52" t="s">
        <v>276</v>
      </c>
      <c r="D392" s="52" t="s">
        <v>33</v>
      </c>
      <c r="E392" s="52" t="s">
        <v>454</v>
      </c>
      <c r="F392" s="121" t="s">
        <v>1962</v>
      </c>
      <c r="G392" s="52" t="s">
        <v>695</v>
      </c>
      <c r="H392" s="71" t="s">
        <v>269</v>
      </c>
      <c r="I392" s="71" t="s">
        <v>274</v>
      </c>
      <c r="J392" s="122">
        <v>16000</v>
      </c>
      <c r="K392" s="325" t="s">
        <v>3756</v>
      </c>
      <c r="L392" s="114"/>
      <c r="M392" s="325"/>
      <c r="N392" s="53">
        <v>43889</v>
      </c>
      <c r="O392" s="18"/>
      <c r="P392" s="36"/>
      <c r="Q392" s="18"/>
      <c r="R392" s="18"/>
      <c r="S392" s="18"/>
      <c r="T392" s="18"/>
      <c r="U392" s="18"/>
      <c r="V392" s="53"/>
      <c r="W392" s="17"/>
      <c r="X392" s="32"/>
      <c r="Y392" s="36"/>
      <c r="Z392" s="17"/>
      <c r="AA392" s="36"/>
      <c r="AB392" s="328"/>
      <c r="AC392" s="328"/>
      <c r="AD392" s="336"/>
      <c r="AE392" s="18" t="s">
        <v>3762</v>
      </c>
      <c r="AF392" s="71" t="s">
        <v>1330</v>
      </c>
      <c r="AG392" s="52" t="s">
        <v>3544</v>
      </c>
      <c r="AH392" s="52" t="s">
        <v>3470</v>
      </c>
      <c r="AI392" s="54" t="s">
        <v>3467</v>
      </c>
      <c r="AJ392" s="54"/>
      <c r="AK392" s="71" t="s">
        <v>1334</v>
      </c>
      <c r="AL392" s="52" t="s">
        <v>1571</v>
      </c>
      <c r="AM392" s="52" t="s">
        <v>3553</v>
      </c>
      <c r="AN392" s="250"/>
      <c r="AO392" s="250"/>
      <c r="AP392" s="119">
        <f t="shared" si="15"/>
        <v>16000</v>
      </c>
      <c r="AQ392" s="196" t="s">
        <v>1327</v>
      </c>
      <c r="AR392" s="196" t="s">
        <v>1328</v>
      </c>
      <c r="AS392" s="18"/>
      <c r="AT392" s="18"/>
      <c r="AU392" s="18"/>
      <c r="AV392" s="18"/>
      <c r="AW392" s="18"/>
      <c r="AX392" s="18"/>
    </row>
    <row r="393" spans="1:50" s="123" customFormat="1" ht="72" hidden="1" x14ac:dyDescent="0.2">
      <c r="A393" s="52" t="s">
        <v>45</v>
      </c>
      <c r="B393" s="52" t="s">
        <v>277</v>
      </c>
      <c r="C393" s="52" t="s">
        <v>276</v>
      </c>
      <c r="D393" s="52" t="s">
        <v>33</v>
      </c>
      <c r="E393" s="52" t="s">
        <v>454</v>
      </c>
      <c r="F393" s="121" t="s">
        <v>1963</v>
      </c>
      <c r="G393" s="52" t="s">
        <v>696</v>
      </c>
      <c r="H393" s="71" t="s">
        <v>269</v>
      </c>
      <c r="I393" s="71" t="s">
        <v>274</v>
      </c>
      <c r="J393" s="122">
        <v>16000</v>
      </c>
      <c r="K393" s="325" t="s">
        <v>3756</v>
      </c>
      <c r="L393" s="114"/>
      <c r="M393" s="325"/>
      <c r="N393" s="53">
        <v>43889</v>
      </c>
      <c r="O393" s="18"/>
      <c r="P393" s="36"/>
      <c r="Q393" s="18"/>
      <c r="R393" s="18"/>
      <c r="S393" s="18"/>
      <c r="T393" s="18"/>
      <c r="U393" s="18"/>
      <c r="V393" s="53"/>
      <c r="W393" s="17"/>
      <c r="X393" s="32"/>
      <c r="Y393" s="36"/>
      <c r="Z393" s="17"/>
      <c r="AA393" s="36"/>
      <c r="AB393" s="328"/>
      <c r="AC393" s="328"/>
      <c r="AD393" s="336"/>
      <c r="AE393" s="18" t="s">
        <v>3762</v>
      </c>
      <c r="AF393" s="71" t="s">
        <v>1330</v>
      </c>
      <c r="AG393" s="52" t="s">
        <v>3544</v>
      </c>
      <c r="AH393" s="52" t="s">
        <v>3470</v>
      </c>
      <c r="AI393" s="54" t="s">
        <v>3467</v>
      </c>
      <c r="AJ393" s="54"/>
      <c r="AK393" s="71" t="s">
        <v>1334</v>
      </c>
      <c r="AL393" s="52" t="s">
        <v>1571</v>
      </c>
      <c r="AM393" s="52" t="s">
        <v>3553</v>
      </c>
      <c r="AN393" s="250"/>
      <c r="AO393" s="250"/>
      <c r="AP393" s="119">
        <f t="shared" si="15"/>
        <v>16000</v>
      </c>
      <c r="AQ393" s="196" t="s">
        <v>1327</v>
      </c>
      <c r="AR393" s="196" t="s">
        <v>1328</v>
      </c>
      <c r="AS393" s="18"/>
      <c r="AT393" s="18"/>
      <c r="AU393" s="18"/>
      <c r="AV393" s="18"/>
      <c r="AW393" s="18"/>
      <c r="AX393" s="18"/>
    </row>
    <row r="394" spans="1:50" s="123" customFormat="1" ht="72" hidden="1" x14ac:dyDescent="0.2">
      <c r="A394" s="52" t="s">
        <v>45</v>
      </c>
      <c r="B394" s="52" t="s">
        <v>277</v>
      </c>
      <c r="C394" s="52" t="s">
        <v>276</v>
      </c>
      <c r="D394" s="52" t="s">
        <v>33</v>
      </c>
      <c r="E394" s="52" t="s">
        <v>454</v>
      </c>
      <c r="F394" s="121" t="s">
        <v>1964</v>
      </c>
      <c r="G394" s="52" t="s">
        <v>697</v>
      </c>
      <c r="H394" s="71" t="s">
        <v>270</v>
      </c>
      <c r="I394" s="71" t="s">
        <v>274</v>
      </c>
      <c r="J394" s="122">
        <v>15000</v>
      </c>
      <c r="K394" s="325" t="s">
        <v>3756</v>
      </c>
      <c r="L394" s="114"/>
      <c r="M394" s="325"/>
      <c r="N394" s="53">
        <v>43889</v>
      </c>
      <c r="O394" s="18"/>
      <c r="P394" s="36"/>
      <c r="Q394" s="18"/>
      <c r="R394" s="18"/>
      <c r="S394" s="18"/>
      <c r="T394" s="18"/>
      <c r="U394" s="18"/>
      <c r="V394" s="53"/>
      <c r="W394" s="17"/>
      <c r="X394" s="32"/>
      <c r="Y394" s="36"/>
      <c r="Z394" s="17"/>
      <c r="AA394" s="36"/>
      <c r="AB394" s="328"/>
      <c r="AC394" s="328"/>
      <c r="AD394" s="336"/>
      <c r="AE394" s="18" t="s">
        <v>3762</v>
      </c>
      <c r="AF394" s="71" t="s">
        <v>1330</v>
      </c>
      <c r="AG394" s="52" t="s">
        <v>3544</v>
      </c>
      <c r="AH394" s="52" t="s">
        <v>3470</v>
      </c>
      <c r="AI394" s="54" t="s">
        <v>3467</v>
      </c>
      <c r="AJ394" s="54"/>
      <c r="AK394" s="71" t="s">
        <v>1334</v>
      </c>
      <c r="AL394" s="52" t="s">
        <v>1571</v>
      </c>
      <c r="AM394" s="52" t="s">
        <v>3553</v>
      </c>
      <c r="AN394" s="250"/>
      <c r="AO394" s="250"/>
      <c r="AP394" s="119">
        <f t="shared" si="15"/>
        <v>15000</v>
      </c>
      <c r="AQ394" s="196" t="s">
        <v>1327</v>
      </c>
      <c r="AR394" s="196" t="s">
        <v>1328</v>
      </c>
      <c r="AS394" s="18"/>
      <c r="AT394" s="18"/>
      <c r="AU394" s="18"/>
      <c r="AV394" s="18"/>
      <c r="AW394" s="18"/>
      <c r="AX394" s="18"/>
    </row>
    <row r="395" spans="1:50" s="123" customFormat="1" ht="72" hidden="1" x14ac:dyDescent="0.2">
      <c r="A395" s="52" t="s">
        <v>45</v>
      </c>
      <c r="B395" s="52" t="s">
        <v>277</v>
      </c>
      <c r="C395" s="52" t="s">
        <v>276</v>
      </c>
      <c r="D395" s="52" t="s">
        <v>33</v>
      </c>
      <c r="E395" s="52" t="s">
        <v>454</v>
      </c>
      <c r="F395" s="121" t="s">
        <v>1965</v>
      </c>
      <c r="G395" s="52" t="s">
        <v>698</v>
      </c>
      <c r="H395" s="71" t="s">
        <v>387</v>
      </c>
      <c r="I395" s="71" t="s">
        <v>274</v>
      </c>
      <c r="J395" s="122">
        <v>112000</v>
      </c>
      <c r="K395" s="325" t="s">
        <v>3756</v>
      </c>
      <c r="L395" s="114"/>
      <c r="M395" s="325"/>
      <c r="N395" s="53">
        <v>43889</v>
      </c>
      <c r="O395" s="18"/>
      <c r="P395" s="36"/>
      <c r="Q395" s="18"/>
      <c r="R395" s="18"/>
      <c r="S395" s="18"/>
      <c r="T395" s="18"/>
      <c r="U395" s="18"/>
      <c r="V395" s="53"/>
      <c r="W395" s="17"/>
      <c r="X395" s="32"/>
      <c r="Y395" s="36"/>
      <c r="Z395" s="17"/>
      <c r="AA395" s="36"/>
      <c r="AB395" s="328"/>
      <c r="AC395" s="328"/>
      <c r="AD395" s="336"/>
      <c r="AE395" s="18" t="s">
        <v>3762</v>
      </c>
      <c r="AF395" s="71" t="s">
        <v>1330</v>
      </c>
      <c r="AG395" s="52" t="s">
        <v>3544</v>
      </c>
      <c r="AH395" s="52" t="s">
        <v>3470</v>
      </c>
      <c r="AI395" s="54" t="s">
        <v>3467</v>
      </c>
      <c r="AJ395" s="54"/>
      <c r="AK395" s="71" t="s">
        <v>1334</v>
      </c>
      <c r="AL395" s="52" t="s">
        <v>1571</v>
      </c>
      <c r="AM395" s="52" t="s">
        <v>3553</v>
      </c>
      <c r="AN395" s="250"/>
      <c r="AO395" s="250"/>
      <c r="AP395" s="119">
        <f t="shared" si="15"/>
        <v>112000</v>
      </c>
      <c r="AQ395" s="196" t="s">
        <v>1327</v>
      </c>
      <c r="AR395" s="196" t="s">
        <v>1328</v>
      </c>
      <c r="AS395" s="18"/>
      <c r="AT395" s="18"/>
      <c r="AU395" s="18"/>
      <c r="AV395" s="18"/>
      <c r="AW395" s="18"/>
      <c r="AX395" s="18"/>
    </row>
    <row r="396" spans="1:50" s="123" customFormat="1" ht="72" hidden="1" x14ac:dyDescent="0.2">
      <c r="A396" s="52" t="s">
        <v>45</v>
      </c>
      <c r="B396" s="52" t="s">
        <v>277</v>
      </c>
      <c r="C396" s="52" t="s">
        <v>276</v>
      </c>
      <c r="D396" s="52" t="s">
        <v>33</v>
      </c>
      <c r="E396" s="52" t="s">
        <v>454</v>
      </c>
      <c r="F396" s="121" t="s">
        <v>1966</v>
      </c>
      <c r="G396" s="52" t="s">
        <v>699</v>
      </c>
      <c r="H396" s="71" t="s">
        <v>270</v>
      </c>
      <c r="I396" s="71" t="s">
        <v>274</v>
      </c>
      <c r="J396" s="122">
        <v>55000</v>
      </c>
      <c r="K396" s="325" t="s">
        <v>3756</v>
      </c>
      <c r="L396" s="114"/>
      <c r="M396" s="325"/>
      <c r="N396" s="53">
        <v>43889</v>
      </c>
      <c r="O396" s="18"/>
      <c r="P396" s="36"/>
      <c r="Q396" s="18"/>
      <c r="R396" s="18"/>
      <c r="S396" s="18"/>
      <c r="T396" s="18"/>
      <c r="U396" s="18"/>
      <c r="V396" s="53"/>
      <c r="W396" s="17"/>
      <c r="X396" s="32"/>
      <c r="Y396" s="36"/>
      <c r="Z396" s="17"/>
      <c r="AA396" s="36"/>
      <c r="AB396" s="328"/>
      <c r="AC396" s="328"/>
      <c r="AD396" s="336"/>
      <c r="AE396" s="18" t="s">
        <v>3762</v>
      </c>
      <c r="AF396" s="71" t="s">
        <v>1330</v>
      </c>
      <c r="AG396" s="52" t="s">
        <v>3544</v>
      </c>
      <c r="AH396" s="52" t="s">
        <v>3470</v>
      </c>
      <c r="AI396" s="54" t="s">
        <v>3467</v>
      </c>
      <c r="AJ396" s="54"/>
      <c r="AK396" s="71" t="s">
        <v>1334</v>
      </c>
      <c r="AL396" s="52" t="s">
        <v>1571</v>
      </c>
      <c r="AM396" s="52" t="s">
        <v>3553</v>
      </c>
      <c r="AN396" s="250"/>
      <c r="AO396" s="250"/>
      <c r="AP396" s="119">
        <f t="shared" si="15"/>
        <v>55000</v>
      </c>
      <c r="AQ396" s="196" t="s">
        <v>1327</v>
      </c>
      <c r="AR396" s="196" t="s">
        <v>1328</v>
      </c>
      <c r="AS396" s="18"/>
      <c r="AT396" s="18"/>
      <c r="AU396" s="18"/>
      <c r="AV396" s="18"/>
      <c r="AW396" s="18"/>
      <c r="AX396" s="18"/>
    </row>
    <row r="397" spans="1:50" s="123" customFormat="1" ht="72" hidden="1" x14ac:dyDescent="0.2">
      <c r="A397" s="52" t="s">
        <v>45</v>
      </c>
      <c r="B397" s="52" t="s">
        <v>277</v>
      </c>
      <c r="C397" s="52" t="s">
        <v>276</v>
      </c>
      <c r="D397" s="52" t="s">
        <v>33</v>
      </c>
      <c r="E397" s="52" t="s">
        <v>454</v>
      </c>
      <c r="F397" s="121" t="s">
        <v>1967</v>
      </c>
      <c r="G397" s="52" t="s">
        <v>700</v>
      </c>
      <c r="H397" s="71" t="s">
        <v>270</v>
      </c>
      <c r="I397" s="71" t="s">
        <v>274</v>
      </c>
      <c r="J397" s="122">
        <v>50000</v>
      </c>
      <c r="K397" s="325" t="s">
        <v>3756</v>
      </c>
      <c r="L397" s="114"/>
      <c r="M397" s="325"/>
      <c r="N397" s="53">
        <v>43889</v>
      </c>
      <c r="O397" s="18"/>
      <c r="P397" s="36"/>
      <c r="Q397" s="18"/>
      <c r="R397" s="18"/>
      <c r="S397" s="18"/>
      <c r="T397" s="18"/>
      <c r="U397" s="18"/>
      <c r="V397" s="53"/>
      <c r="W397" s="17"/>
      <c r="X397" s="32"/>
      <c r="Y397" s="36"/>
      <c r="Z397" s="17"/>
      <c r="AA397" s="36"/>
      <c r="AB397" s="328"/>
      <c r="AC397" s="328"/>
      <c r="AD397" s="336"/>
      <c r="AE397" s="18" t="s">
        <v>3762</v>
      </c>
      <c r="AF397" s="71" t="s">
        <v>1330</v>
      </c>
      <c r="AG397" s="52" t="s">
        <v>3544</v>
      </c>
      <c r="AH397" s="52" t="s">
        <v>3470</v>
      </c>
      <c r="AI397" s="54" t="s">
        <v>3467</v>
      </c>
      <c r="AJ397" s="54"/>
      <c r="AK397" s="71" t="s">
        <v>1334</v>
      </c>
      <c r="AL397" s="52" t="s">
        <v>1571</v>
      </c>
      <c r="AM397" s="52" t="s">
        <v>3553</v>
      </c>
      <c r="AN397" s="250"/>
      <c r="AO397" s="250"/>
      <c r="AP397" s="119">
        <f t="shared" si="15"/>
        <v>50000</v>
      </c>
      <c r="AQ397" s="196" t="s">
        <v>1327</v>
      </c>
      <c r="AR397" s="196" t="s">
        <v>1328</v>
      </c>
      <c r="AS397" s="18"/>
      <c r="AT397" s="18"/>
      <c r="AU397" s="18"/>
      <c r="AV397" s="18"/>
      <c r="AW397" s="18"/>
      <c r="AX397" s="18"/>
    </row>
    <row r="398" spans="1:50" s="123" customFormat="1" ht="72" hidden="1" x14ac:dyDescent="0.2">
      <c r="A398" s="52" t="s">
        <v>45</v>
      </c>
      <c r="B398" s="52" t="s">
        <v>277</v>
      </c>
      <c r="C398" s="52" t="s">
        <v>276</v>
      </c>
      <c r="D398" s="52" t="s">
        <v>33</v>
      </c>
      <c r="E398" s="52" t="s">
        <v>454</v>
      </c>
      <c r="F398" s="121" t="s">
        <v>1968</v>
      </c>
      <c r="G398" s="52" t="s">
        <v>701</v>
      </c>
      <c r="H398" s="71" t="s">
        <v>599</v>
      </c>
      <c r="I398" s="71" t="s">
        <v>274</v>
      </c>
      <c r="J398" s="122">
        <v>360000</v>
      </c>
      <c r="K398" s="325" t="s">
        <v>3756</v>
      </c>
      <c r="L398" s="114"/>
      <c r="M398" s="325"/>
      <c r="N398" s="53">
        <v>43889</v>
      </c>
      <c r="O398" s="18"/>
      <c r="P398" s="36"/>
      <c r="Q398" s="18"/>
      <c r="R398" s="18"/>
      <c r="S398" s="18"/>
      <c r="T398" s="18"/>
      <c r="U398" s="18"/>
      <c r="V398" s="53"/>
      <c r="W398" s="17"/>
      <c r="X398" s="32"/>
      <c r="Y398" s="36"/>
      <c r="Z398" s="17"/>
      <c r="AA398" s="36"/>
      <c r="AB398" s="328"/>
      <c r="AC398" s="328"/>
      <c r="AD398" s="336"/>
      <c r="AE398" s="18" t="s">
        <v>3762</v>
      </c>
      <c r="AF398" s="71" t="s">
        <v>1330</v>
      </c>
      <c r="AG398" s="52" t="s">
        <v>3544</v>
      </c>
      <c r="AH398" s="52" t="s">
        <v>3470</v>
      </c>
      <c r="AI398" s="54" t="s">
        <v>3467</v>
      </c>
      <c r="AJ398" s="54"/>
      <c r="AK398" s="71" t="s">
        <v>1334</v>
      </c>
      <c r="AL398" s="52" t="s">
        <v>1571</v>
      </c>
      <c r="AM398" s="52" t="s">
        <v>3553</v>
      </c>
      <c r="AN398" s="250"/>
      <c r="AO398" s="250"/>
      <c r="AP398" s="119">
        <f t="shared" si="15"/>
        <v>360000</v>
      </c>
      <c r="AQ398" s="196" t="s">
        <v>1327</v>
      </c>
      <c r="AR398" s="196" t="s">
        <v>1328</v>
      </c>
      <c r="AS398" s="18"/>
      <c r="AT398" s="18"/>
      <c r="AU398" s="18"/>
      <c r="AV398" s="18"/>
      <c r="AW398" s="18"/>
      <c r="AX398" s="18"/>
    </row>
    <row r="399" spans="1:50" s="123" customFormat="1" ht="72" hidden="1" x14ac:dyDescent="0.2">
      <c r="A399" s="52" t="s">
        <v>45</v>
      </c>
      <c r="B399" s="52" t="s">
        <v>277</v>
      </c>
      <c r="C399" s="52" t="s">
        <v>276</v>
      </c>
      <c r="D399" s="52" t="s">
        <v>33</v>
      </c>
      <c r="E399" s="52" t="s">
        <v>454</v>
      </c>
      <c r="F399" s="121" t="s">
        <v>1969</v>
      </c>
      <c r="G399" s="52" t="s">
        <v>702</v>
      </c>
      <c r="H399" s="71" t="s">
        <v>270</v>
      </c>
      <c r="I399" s="71" t="s">
        <v>274</v>
      </c>
      <c r="J399" s="122">
        <v>75000</v>
      </c>
      <c r="K399" s="325" t="s">
        <v>3756</v>
      </c>
      <c r="L399" s="114"/>
      <c r="M399" s="325"/>
      <c r="N399" s="53">
        <v>43889</v>
      </c>
      <c r="O399" s="18"/>
      <c r="P399" s="36"/>
      <c r="Q399" s="18"/>
      <c r="R399" s="18"/>
      <c r="S399" s="18"/>
      <c r="T399" s="18"/>
      <c r="U399" s="18"/>
      <c r="V399" s="53"/>
      <c r="W399" s="17"/>
      <c r="X399" s="32"/>
      <c r="Y399" s="36"/>
      <c r="Z399" s="17"/>
      <c r="AA399" s="36"/>
      <c r="AB399" s="328"/>
      <c r="AC399" s="328"/>
      <c r="AD399" s="336"/>
      <c r="AE399" s="18" t="s">
        <v>3762</v>
      </c>
      <c r="AF399" s="71" t="s">
        <v>1330</v>
      </c>
      <c r="AG399" s="52" t="s">
        <v>3544</v>
      </c>
      <c r="AH399" s="52" t="s">
        <v>3470</v>
      </c>
      <c r="AI399" s="54" t="s">
        <v>3467</v>
      </c>
      <c r="AJ399" s="54"/>
      <c r="AK399" s="71" t="s">
        <v>1334</v>
      </c>
      <c r="AL399" s="52" t="s">
        <v>1571</v>
      </c>
      <c r="AM399" s="52" t="s">
        <v>3553</v>
      </c>
      <c r="AN399" s="250"/>
      <c r="AO399" s="250"/>
      <c r="AP399" s="119">
        <f t="shared" si="15"/>
        <v>75000</v>
      </c>
      <c r="AQ399" s="196" t="s">
        <v>1327</v>
      </c>
      <c r="AR399" s="196" t="s">
        <v>1328</v>
      </c>
      <c r="AS399" s="18"/>
      <c r="AT399" s="18"/>
      <c r="AU399" s="18"/>
      <c r="AV399" s="18"/>
      <c r="AW399" s="18"/>
      <c r="AX399" s="18"/>
    </row>
    <row r="400" spans="1:50" s="123" customFormat="1" ht="72" hidden="1" x14ac:dyDescent="0.2">
      <c r="A400" s="52" t="s">
        <v>45</v>
      </c>
      <c r="B400" s="52" t="s">
        <v>277</v>
      </c>
      <c r="C400" s="52" t="s">
        <v>276</v>
      </c>
      <c r="D400" s="52" t="s">
        <v>33</v>
      </c>
      <c r="E400" s="52" t="s">
        <v>454</v>
      </c>
      <c r="F400" s="121" t="s">
        <v>1970</v>
      </c>
      <c r="G400" s="52" t="s">
        <v>703</v>
      </c>
      <c r="H400" s="71" t="s">
        <v>270</v>
      </c>
      <c r="I400" s="71" t="s">
        <v>274</v>
      </c>
      <c r="J400" s="122">
        <v>75000</v>
      </c>
      <c r="K400" s="325" t="s">
        <v>3756</v>
      </c>
      <c r="L400" s="114"/>
      <c r="M400" s="325"/>
      <c r="N400" s="53">
        <v>43889</v>
      </c>
      <c r="O400" s="18"/>
      <c r="P400" s="36"/>
      <c r="Q400" s="18"/>
      <c r="R400" s="18"/>
      <c r="S400" s="18"/>
      <c r="T400" s="18"/>
      <c r="U400" s="18"/>
      <c r="V400" s="53"/>
      <c r="W400" s="17"/>
      <c r="X400" s="32"/>
      <c r="Y400" s="36"/>
      <c r="Z400" s="17"/>
      <c r="AA400" s="36"/>
      <c r="AB400" s="328"/>
      <c r="AC400" s="328"/>
      <c r="AD400" s="336"/>
      <c r="AE400" s="18" t="s">
        <v>3762</v>
      </c>
      <c r="AF400" s="71" t="s">
        <v>1330</v>
      </c>
      <c r="AG400" s="52" t="s">
        <v>3544</v>
      </c>
      <c r="AH400" s="52" t="s">
        <v>3470</v>
      </c>
      <c r="AI400" s="54" t="s">
        <v>3467</v>
      </c>
      <c r="AJ400" s="54"/>
      <c r="AK400" s="71" t="s">
        <v>1334</v>
      </c>
      <c r="AL400" s="52" t="s">
        <v>1571</v>
      </c>
      <c r="AM400" s="52" t="s">
        <v>3553</v>
      </c>
      <c r="AN400" s="250"/>
      <c r="AO400" s="250"/>
      <c r="AP400" s="119">
        <f t="shared" si="15"/>
        <v>75000</v>
      </c>
      <c r="AQ400" s="196" t="s">
        <v>1327</v>
      </c>
      <c r="AR400" s="196" t="s">
        <v>1328</v>
      </c>
      <c r="AS400" s="18"/>
      <c r="AT400" s="18"/>
      <c r="AU400" s="18"/>
      <c r="AV400" s="18"/>
      <c r="AW400" s="18"/>
      <c r="AX400" s="18"/>
    </row>
    <row r="401" spans="1:50" s="123" customFormat="1" ht="72" hidden="1" x14ac:dyDescent="0.2">
      <c r="A401" s="52" t="s">
        <v>45</v>
      </c>
      <c r="B401" s="52" t="s">
        <v>277</v>
      </c>
      <c r="C401" s="52" t="s">
        <v>276</v>
      </c>
      <c r="D401" s="52" t="s">
        <v>33</v>
      </c>
      <c r="E401" s="52" t="s">
        <v>454</v>
      </c>
      <c r="F401" s="121" t="s">
        <v>1971</v>
      </c>
      <c r="G401" s="52" t="s">
        <v>704</v>
      </c>
      <c r="H401" s="71" t="s">
        <v>270</v>
      </c>
      <c r="I401" s="71" t="s">
        <v>274</v>
      </c>
      <c r="J401" s="122">
        <v>75000</v>
      </c>
      <c r="K401" s="325" t="s">
        <v>3756</v>
      </c>
      <c r="L401" s="114"/>
      <c r="M401" s="325"/>
      <c r="N401" s="53">
        <v>43889</v>
      </c>
      <c r="O401" s="18"/>
      <c r="P401" s="36"/>
      <c r="Q401" s="18"/>
      <c r="R401" s="18"/>
      <c r="S401" s="18"/>
      <c r="T401" s="18"/>
      <c r="U401" s="18"/>
      <c r="V401" s="53"/>
      <c r="W401" s="17"/>
      <c r="X401" s="32"/>
      <c r="Y401" s="36"/>
      <c r="Z401" s="17"/>
      <c r="AA401" s="36"/>
      <c r="AB401" s="328"/>
      <c r="AC401" s="328"/>
      <c r="AD401" s="336"/>
      <c r="AE401" s="18" t="s">
        <v>3762</v>
      </c>
      <c r="AF401" s="71" t="s">
        <v>1330</v>
      </c>
      <c r="AG401" s="52" t="s">
        <v>3544</v>
      </c>
      <c r="AH401" s="52" t="s">
        <v>3470</v>
      </c>
      <c r="AI401" s="54" t="s">
        <v>3467</v>
      </c>
      <c r="AJ401" s="54"/>
      <c r="AK401" s="71" t="s">
        <v>1334</v>
      </c>
      <c r="AL401" s="52" t="s">
        <v>1571</v>
      </c>
      <c r="AM401" s="52" t="s">
        <v>3553</v>
      </c>
      <c r="AN401" s="250"/>
      <c r="AO401" s="250"/>
      <c r="AP401" s="119">
        <f t="shared" si="15"/>
        <v>75000</v>
      </c>
      <c r="AQ401" s="196" t="s">
        <v>1327</v>
      </c>
      <c r="AR401" s="196" t="s">
        <v>1328</v>
      </c>
      <c r="AS401" s="18"/>
      <c r="AT401" s="18"/>
      <c r="AU401" s="18"/>
      <c r="AV401" s="18"/>
      <c r="AW401" s="18"/>
      <c r="AX401" s="18"/>
    </row>
    <row r="402" spans="1:50" s="123" customFormat="1" ht="72" hidden="1" x14ac:dyDescent="0.2">
      <c r="A402" s="52" t="s">
        <v>45</v>
      </c>
      <c r="B402" s="52" t="s">
        <v>277</v>
      </c>
      <c r="C402" s="52" t="s">
        <v>276</v>
      </c>
      <c r="D402" s="52" t="s">
        <v>33</v>
      </c>
      <c r="E402" s="52" t="s">
        <v>454</v>
      </c>
      <c r="F402" s="121" t="s">
        <v>1972</v>
      </c>
      <c r="G402" s="52" t="s">
        <v>705</v>
      </c>
      <c r="H402" s="71" t="s">
        <v>270</v>
      </c>
      <c r="I402" s="71" t="s">
        <v>274</v>
      </c>
      <c r="J402" s="122">
        <v>75000</v>
      </c>
      <c r="K402" s="325" t="s">
        <v>3756</v>
      </c>
      <c r="L402" s="114"/>
      <c r="M402" s="325"/>
      <c r="N402" s="53">
        <v>43889</v>
      </c>
      <c r="O402" s="18"/>
      <c r="P402" s="36"/>
      <c r="Q402" s="18"/>
      <c r="R402" s="18"/>
      <c r="S402" s="18"/>
      <c r="T402" s="18"/>
      <c r="U402" s="18"/>
      <c r="V402" s="53"/>
      <c r="W402" s="17"/>
      <c r="X402" s="32"/>
      <c r="Y402" s="36"/>
      <c r="Z402" s="17"/>
      <c r="AA402" s="36"/>
      <c r="AB402" s="328"/>
      <c r="AC402" s="328"/>
      <c r="AD402" s="336"/>
      <c r="AE402" s="18" t="s">
        <v>3762</v>
      </c>
      <c r="AF402" s="71" t="s">
        <v>1330</v>
      </c>
      <c r="AG402" s="52" t="s">
        <v>3544</v>
      </c>
      <c r="AH402" s="52" t="s">
        <v>3470</v>
      </c>
      <c r="AI402" s="54" t="s">
        <v>3467</v>
      </c>
      <c r="AJ402" s="54"/>
      <c r="AK402" s="71" t="s">
        <v>1334</v>
      </c>
      <c r="AL402" s="52" t="s">
        <v>1571</v>
      </c>
      <c r="AM402" s="52" t="s">
        <v>3553</v>
      </c>
      <c r="AN402" s="250"/>
      <c r="AO402" s="250"/>
      <c r="AP402" s="119">
        <f t="shared" si="15"/>
        <v>75000</v>
      </c>
      <c r="AQ402" s="196" t="s">
        <v>1327</v>
      </c>
      <c r="AR402" s="196" t="s">
        <v>1328</v>
      </c>
      <c r="AS402" s="18"/>
      <c r="AT402" s="18"/>
      <c r="AU402" s="18"/>
      <c r="AV402" s="18"/>
      <c r="AW402" s="18"/>
      <c r="AX402" s="18"/>
    </row>
    <row r="403" spans="1:50" s="123" customFormat="1" ht="72" hidden="1" x14ac:dyDescent="0.2">
      <c r="A403" s="52" t="s">
        <v>45</v>
      </c>
      <c r="B403" s="52" t="s">
        <v>277</v>
      </c>
      <c r="C403" s="52" t="s">
        <v>276</v>
      </c>
      <c r="D403" s="52" t="s">
        <v>33</v>
      </c>
      <c r="E403" s="52" t="s">
        <v>454</v>
      </c>
      <c r="F403" s="121" t="s">
        <v>1973</v>
      </c>
      <c r="G403" s="52" t="s">
        <v>706</v>
      </c>
      <c r="H403" s="71" t="s">
        <v>270</v>
      </c>
      <c r="I403" s="71" t="s">
        <v>274</v>
      </c>
      <c r="J403" s="122">
        <v>75000</v>
      </c>
      <c r="K403" s="325" t="s">
        <v>3756</v>
      </c>
      <c r="L403" s="114"/>
      <c r="M403" s="325"/>
      <c r="N403" s="53">
        <v>43889</v>
      </c>
      <c r="O403" s="18"/>
      <c r="P403" s="36"/>
      <c r="Q403" s="18"/>
      <c r="R403" s="18"/>
      <c r="S403" s="18"/>
      <c r="T403" s="18"/>
      <c r="U403" s="18"/>
      <c r="V403" s="53"/>
      <c r="W403" s="17"/>
      <c r="X403" s="32"/>
      <c r="Y403" s="36"/>
      <c r="Z403" s="17"/>
      <c r="AA403" s="36"/>
      <c r="AB403" s="328"/>
      <c r="AC403" s="328"/>
      <c r="AD403" s="336"/>
      <c r="AE403" s="18" t="s">
        <v>3762</v>
      </c>
      <c r="AF403" s="71" t="s">
        <v>1330</v>
      </c>
      <c r="AG403" s="52" t="s">
        <v>3544</v>
      </c>
      <c r="AH403" s="52" t="s">
        <v>3470</v>
      </c>
      <c r="AI403" s="54" t="s">
        <v>3467</v>
      </c>
      <c r="AJ403" s="54"/>
      <c r="AK403" s="71" t="s">
        <v>1334</v>
      </c>
      <c r="AL403" s="52" t="s">
        <v>1571</v>
      </c>
      <c r="AM403" s="52" t="s">
        <v>3553</v>
      </c>
      <c r="AN403" s="250"/>
      <c r="AO403" s="250"/>
      <c r="AP403" s="119">
        <f t="shared" si="15"/>
        <v>75000</v>
      </c>
      <c r="AQ403" s="196" t="s">
        <v>1327</v>
      </c>
      <c r="AR403" s="196" t="s">
        <v>1328</v>
      </c>
      <c r="AS403" s="18"/>
      <c r="AT403" s="18"/>
      <c r="AU403" s="18"/>
      <c r="AV403" s="18"/>
      <c r="AW403" s="18"/>
      <c r="AX403" s="18"/>
    </row>
    <row r="404" spans="1:50" s="123" customFormat="1" ht="72" hidden="1" x14ac:dyDescent="0.2">
      <c r="A404" s="52" t="s">
        <v>45</v>
      </c>
      <c r="B404" s="52" t="s">
        <v>277</v>
      </c>
      <c r="C404" s="52" t="s">
        <v>276</v>
      </c>
      <c r="D404" s="52" t="s">
        <v>33</v>
      </c>
      <c r="E404" s="52" t="s">
        <v>454</v>
      </c>
      <c r="F404" s="121" t="s">
        <v>1974</v>
      </c>
      <c r="G404" s="52" t="s">
        <v>707</v>
      </c>
      <c r="H404" s="71" t="s">
        <v>270</v>
      </c>
      <c r="I404" s="71" t="s">
        <v>274</v>
      </c>
      <c r="J404" s="122">
        <v>65000</v>
      </c>
      <c r="K404" s="325" t="s">
        <v>3756</v>
      </c>
      <c r="L404" s="114"/>
      <c r="M404" s="325"/>
      <c r="N404" s="53">
        <v>43889</v>
      </c>
      <c r="O404" s="18"/>
      <c r="P404" s="36"/>
      <c r="Q404" s="18"/>
      <c r="R404" s="18"/>
      <c r="S404" s="18"/>
      <c r="T404" s="18"/>
      <c r="U404" s="18"/>
      <c r="V404" s="53"/>
      <c r="W404" s="17"/>
      <c r="X404" s="32"/>
      <c r="Y404" s="36"/>
      <c r="Z404" s="17"/>
      <c r="AA404" s="36"/>
      <c r="AB404" s="328"/>
      <c r="AC404" s="328"/>
      <c r="AD404" s="336"/>
      <c r="AE404" s="18" t="s">
        <v>3762</v>
      </c>
      <c r="AF404" s="71" t="s">
        <v>1330</v>
      </c>
      <c r="AG404" s="52" t="s">
        <v>3544</v>
      </c>
      <c r="AH404" s="52" t="s">
        <v>3470</v>
      </c>
      <c r="AI404" s="54" t="s">
        <v>3467</v>
      </c>
      <c r="AJ404" s="54"/>
      <c r="AK404" s="71" t="s">
        <v>1334</v>
      </c>
      <c r="AL404" s="52" t="s">
        <v>1571</v>
      </c>
      <c r="AM404" s="52" t="s">
        <v>3553</v>
      </c>
      <c r="AN404" s="250"/>
      <c r="AO404" s="250"/>
      <c r="AP404" s="119">
        <f t="shared" si="15"/>
        <v>65000</v>
      </c>
      <c r="AQ404" s="196" t="s">
        <v>1327</v>
      </c>
      <c r="AR404" s="196" t="s">
        <v>1328</v>
      </c>
      <c r="AS404" s="18"/>
      <c r="AT404" s="18"/>
      <c r="AU404" s="18"/>
      <c r="AV404" s="18"/>
      <c r="AW404" s="18"/>
      <c r="AX404" s="18"/>
    </row>
    <row r="405" spans="1:50" s="123" customFormat="1" ht="72" hidden="1" x14ac:dyDescent="0.2">
      <c r="A405" s="52" t="s">
        <v>45</v>
      </c>
      <c r="B405" s="52" t="s">
        <v>277</v>
      </c>
      <c r="C405" s="52" t="s">
        <v>276</v>
      </c>
      <c r="D405" s="52" t="s">
        <v>33</v>
      </c>
      <c r="E405" s="52" t="s">
        <v>454</v>
      </c>
      <c r="F405" s="121" t="s">
        <v>1975</v>
      </c>
      <c r="G405" s="52" t="s">
        <v>708</v>
      </c>
      <c r="H405" s="71" t="s">
        <v>387</v>
      </c>
      <c r="I405" s="71" t="s">
        <v>274</v>
      </c>
      <c r="J405" s="122">
        <v>48000</v>
      </c>
      <c r="K405" s="325" t="s">
        <v>3756</v>
      </c>
      <c r="L405" s="114"/>
      <c r="M405" s="325"/>
      <c r="N405" s="53">
        <v>43889</v>
      </c>
      <c r="O405" s="18"/>
      <c r="P405" s="36"/>
      <c r="Q405" s="18"/>
      <c r="R405" s="18"/>
      <c r="S405" s="18"/>
      <c r="T405" s="18"/>
      <c r="U405" s="18"/>
      <c r="V405" s="53"/>
      <c r="W405" s="17"/>
      <c r="X405" s="32"/>
      <c r="Y405" s="36"/>
      <c r="Z405" s="17"/>
      <c r="AA405" s="36"/>
      <c r="AB405" s="328"/>
      <c r="AC405" s="328"/>
      <c r="AD405" s="336"/>
      <c r="AE405" s="18" t="s">
        <v>3762</v>
      </c>
      <c r="AF405" s="71" t="s">
        <v>1330</v>
      </c>
      <c r="AG405" s="52" t="s">
        <v>3544</v>
      </c>
      <c r="AH405" s="52" t="s">
        <v>3470</v>
      </c>
      <c r="AI405" s="54" t="s">
        <v>3467</v>
      </c>
      <c r="AJ405" s="54"/>
      <c r="AK405" s="71" t="s">
        <v>1334</v>
      </c>
      <c r="AL405" s="52" t="s">
        <v>1571</v>
      </c>
      <c r="AM405" s="52" t="s">
        <v>3553</v>
      </c>
      <c r="AN405" s="250"/>
      <c r="AO405" s="250"/>
      <c r="AP405" s="119">
        <f t="shared" si="15"/>
        <v>48000</v>
      </c>
      <c r="AQ405" s="196" t="s">
        <v>1327</v>
      </c>
      <c r="AR405" s="196" t="s">
        <v>1328</v>
      </c>
      <c r="AS405" s="18"/>
      <c r="AT405" s="18"/>
      <c r="AU405" s="18"/>
      <c r="AV405" s="18"/>
      <c r="AW405" s="18"/>
      <c r="AX405" s="18"/>
    </row>
    <row r="406" spans="1:50" s="123" customFormat="1" ht="72" hidden="1" x14ac:dyDescent="0.2">
      <c r="A406" s="52" t="s">
        <v>45</v>
      </c>
      <c r="B406" s="52" t="s">
        <v>277</v>
      </c>
      <c r="C406" s="52" t="s">
        <v>276</v>
      </c>
      <c r="D406" s="52" t="s">
        <v>33</v>
      </c>
      <c r="E406" s="52" t="s">
        <v>454</v>
      </c>
      <c r="F406" s="121" t="s">
        <v>1976</v>
      </c>
      <c r="G406" s="52" t="s">
        <v>709</v>
      </c>
      <c r="H406" s="71" t="s">
        <v>272</v>
      </c>
      <c r="I406" s="71" t="s">
        <v>274</v>
      </c>
      <c r="J406" s="122">
        <v>54000</v>
      </c>
      <c r="K406" s="325"/>
      <c r="L406" s="114"/>
      <c r="M406" s="325" t="s">
        <v>3756</v>
      </c>
      <c r="N406" s="53"/>
      <c r="O406" s="18"/>
      <c r="P406" s="36"/>
      <c r="Q406" s="18" t="s">
        <v>2877</v>
      </c>
      <c r="R406" s="18"/>
      <c r="S406" s="18"/>
      <c r="T406" s="18"/>
      <c r="U406" s="18"/>
      <c r="V406" s="53">
        <v>43903</v>
      </c>
      <c r="W406" s="17">
        <v>54000</v>
      </c>
      <c r="X406" s="32"/>
      <c r="Y406" s="36" t="s">
        <v>2898</v>
      </c>
      <c r="Z406" s="17"/>
      <c r="AA406" s="36"/>
      <c r="AB406" s="328" t="s">
        <v>2887</v>
      </c>
      <c r="AC406" s="328" t="s">
        <v>2887</v>
      </c>
      <c r="AD406" s="336"/>
      <c r="AE406" s="18" t="s">
        <v>2876</v>
      </c>
      <c r="AF406" s="71" t="s">
        <v>2876</v>
      </c>
      <c r="AG406" s="71" t="s">
        <v>3544</v>
      </c>
      <c r="AH406" s="52" t="s">
        <v>2457</v>
      </c>
      <c r="AI406" s="54" t="s">
        <v>2457</v>
      </c>
      <c r="AJ406" s="54"/>
      <c r="AK406" s="71" t="s">
        <v>1334</v>
      </c>
      <c r="AL406" s="52" t="s">
        <v>1571</v>
      </c>
      <c r="AM406" s="52" t="s">
        <v>3552</v>
      </c>
      <c r="AN406" s="250"/>
      <c r="AO406" s="122">
        <v>54000</v>
      </c>
      <c r="AP406" s="119">
        <f t="shared" si="15"/>
        <v>0</v>
      </c>
      <c r="AQ406" s="196" t="s">
        <v>1327</v>
      </c>
      <c r="AR406" s="196" t="s">
        <v>1328</v>
      </c>
      <c r="AS406" s="18"/>
      <c r="AT406" s="18"/>
      <c r="AU406" s="18"/>
      <c r="AV406" s="18"/>
      <c r="AW406" s="18"/>
      <c r="AX406" s="18"/>
    </row>
    <row r="407" spans="1:50" s="123" customFormat="1" ht="72" hidden="1" x14ac:dyDescent="0.2">
      <c r="A407" s="52" t="s">
        <v>45</v>
      </c>
      <c r="B407" s="52" t="s">
        <v>277</v>
      </c>
      <c r="C407" s="52" t="s">
        <v>276</v>
      </c>
      <c r="D407" s="52" t="s">
        <v>33</v>
      </c>
      <c r="E407" s="52" t="s">
        <v>454</v>
      </c>
      <c r="F407" s="121" t="s">
        <v>1977</v>
      </c>
      <c r="G407" s="52" t="s">
        <v>710</v>
      </c>
      <c r="H407" s="71" t="s">
        <v>319</v>
      </c>
      <c r="I407" s="71" t="s">
        <v>274</v>
      </c>
      <c r="J407" s="122">
        <v>120000</v>
      </c>
      <c r="K407" s="325" t="s">
        <v>3756</v>
      </c>
      <c r="L407" s="114"/>
      <c r="M407" s="325"/>
      <c r="N407" s="53">
        <v>43887</v>
      </c>
      <c r="O407" s="18" t="s">
        <v>3763</v>
      </c>
      <c r="P407" s="36" t="s">
        <v>2892</v>
      </c>
      <c r="Q407" s="18" t="s">
        <v>3764</v>
      </c>
      <c r="R407" s="18"/>
      <c r="S407" s="18"/>
      <c r="T407" s="18"/>
      <c r="U407" s="18"/>
      <c r="V407" s="53"/>
      <c r="W407" s="17"/>
      <c r="X407" s="32"/>
      <c r="Y407" s="36" t="s">
        <v>3765</v>
      </c>
      <c r="Z407" s="17"/>
      <c r="AA407" s="36" t="s">
        <v>3766</v>
      </c>
      <c r="AB407" s="328"/>
      <c r="AC407" s="328"/>
      <c r="AD407" s="336"/>
      <c r="AE407" s="18" t="s">
        <v>3762</v>
      </c>
      <c r="AF407" s="71" t="s">
        <v>1330</v>
      </c>
      <c r="AG407" s="52" t="s">
        <v>3544</v>
      </c>
      <c r="AH407" s="52" t="s">
        <v>3470</v>
      </c>
      <c r="AI407" s="54" t="s">
        <v>2456</v>
      </c>
      <c r="AJ407" s="54"/>
      <c r="AK407" s="71" t="s">
        <v>1334</v>
      </c>
      <c r="AL407" s="52" t="s">
        <v>1571</v>
      </c>
      <c r="AM407" s="52" t="s">
        <v>3553</v>
      </c>
      <c r="AN407" s="122">
        <v>120000</v>
      </c>
      <c r="AO407" s="250"/>
      <c r="AP407" s="119">
        <f t="shared" si="15"/>
        <v>0</v>
      </c>
      <c r="AQ407" s="196" t="s">
        <v>1327</v>
      </c>
      <c r="AR407" s="196" t="s">
        <v>1328</v>
      </c>
      <c r="AS407" s="18"/>
      <c r="AT407" s="18"/>
      <c r="AU407" s="18"/>
      <c r="AV407" s="18"/>
      <c r="AW407" s="18"/>
      <c r="AX407" s="18"/>
    </row>
    <row r="408" spans="1:50" s="123" customFormat="1" ht="72" hidden="1" x14ac:dyDescent="0.2">
      <c r="A408" s="52" t="s">
        <v>45</v>
      </c>
      <c r="B408" s="52" t="s">
        <v>277</v>
      </c>
      <c r="C408" s="52" t="s">
        <v>276</v>
      </c>
      <c r="D408" s="52" t="s">
        <v>33</v>
      </c>
      <c r="E408" s="52" t="s">
        <v>454</v>
      </c>
      <c r="F408" s="121" t="s">
        <v>1978</v>
      </c>
      <c r="G408" s="52" t="s">
        <v>711</v>
      </c>
      <c r="H408" s="71" t="s">
        <v>319</v>
      </c>
      <c r="I408" s="71" t="s">
        <v>274</v>
      </c>
      <c r="J408" s="122">
        <v>100000</v>
      </c>
      <c r="K408" s="325" t="s">
        <v>3756</v>
      </c>
      <c r="L408" s="114"/>
      <c r="M408" s="325"/>
      <c r="N408" s="53">
        <v>43887</v>
      </c>
      <c r="O408" s="18" t="s">
        <v>3763</v>
      </c>
      <c r="P408" s="36" t="s">
        <v>2892</v>
      </c>
      <c r="Q408" s="18" t="s">
        <v>3764</v>
      </c>
      <c r="R408" s="18"/>
      <c r="S408" s="18"/>
      <c r="T408" s="18"/>
      <c r="U408" s="18"/>
      <c r="V408" s="53"/>
      <c r="W408" s="17"/>
      <c r="X408" s="32"/>
      <c r="Y408" s="36" t="s">
        <v>3765</v>
      </c>
      <c r="Z408" s="17"/>
      <c r="AA408" s="36" t="s">
        <v>3766</v>
      </c>
      <c r="AB408" s="328"/>
      <c r="AC408" s="328"/>
      <c r="AD408" s="336"/>
      <c r="AE408" s="18" t="s">
        <v>3762</v>
      </c>
      <c r="AF408" s="71" t="s">
        <v>1330</v>
      </c>
      <c r="AG408" s="52" t="s">
        <v>3544</v>
      </c>
      <c r="AH408" s="52" t="s">
        <v>3470</v>
      </c>
      <c r="AI408" s="54" t="s">
        <v>2456</v>
      </c>
      <c r="AJ408" s="54"/>
      <c r="AK408" s="71" t="s">
        <v>1334</v>
      </c>
      <c r="AL408" s="52" t="s">
        <v>1571</v>
      </c>
      <c r="AM408" s="52" t="s">
        <v>3553</v>
      </c>
      <c r="AN408" s="122">
        <v>100000</v>
      </c>
      <c r="AO408" s="250"/>
      <c r="AP408" s="119">
        <f t="shared" si="15"/>
        <v>0</v>
      </c>
      <c r="AQ408" s="196" t="s">
        <v>1327</v>
      </c>
      <c r="AR408" s="196" t="s">
        <v>1328</v>
      </c>
      <c r="AS408" s="18"/>
      <c r="AT408" s="18"/>
      <c r="AU408" s="18"/>
      <c r="AV408" s="18"/>
      <c r="AW408" s="18"/>
      <c r="AX408" s="18"/>
    </row>
    <row r="409" spans="1:50" s="123" customFormat="1" ht="72" hidden="1" x14ac:dyDescent="0.2">
      <c r="A409" s="52" t="s">
        <v>45</v>
      </c>
      <c r="B409" s="52" t="s">
        <v>277</v>
      </c>
      <c r="C409" s="52" t="s">
        <v>276</v>
      </c>
      <c r="D409" s="52" t="s">
        <v>33</v>
      </c>
      <c r="E409" s="52" t="s">
        <v>454</v>
      </c>
      <c r="F409" s="121" t="s">
        <v>1979</v>
      </c>
      <c r="G409" s="52" t="s">
        <v>712</v>
      </c>
      <c r="H409" s="71" t="s">
        <v>317</v>
      </c>
      <c r="I409" s="71" t="s">
        <v>274</v>
      </c>
      <c r="J409" s="122">
        <v>250000</v>
      </c>
      <c r="K409" s="325" t="s">
        <v>3756</v>
      </c>
      <c r="L409" s="114"/>
      <c r="M409" s="325"/>
      <c r="N409" s="53">
        <v>43887</v>
      </c>
      <c r="O409" s="18" t="s">
        <v>3763</v>
      </c>
      <c r="P409" s="36" t="s">
        <v>2892</v>
      </c>
      <c r="Q409" s="18" t="s">
        <v>3764</v>
      </c>
      <c r="R409" s="18"/>
      <c r="S409" s="18"/>
      <c r="T409" s="18"/>
      <c r="U409" s="18"/>
      <c r="V409" s="53"/>
      <c r="W409" s="17"/>
      <c r="X409" s="32"/>
      <c r="Y409" s="36" t="s">
        <v>3765</v>
      </c>
      <c r="Z409" s="17"/>
      <c r="AA409" s="36" t="s">
        <v>3766</v>
      </c>
      <c r="AB409" s="328"/>
      <c r="AC409" s="328"/>
      <c r="AD409" s="336"/>
      <c r="AE409" s="18" t="s">
        <v>3762</v>
      </c>
      <c r="AF409" s="71" t="s">
        <v>1330</v>
      </c>
      <c r="AG409" s="52" t="s">
        <v>3544</v>
      </c>
      <c r="AH409" s="52" t="s">
        <v>3470</v>
      </c>
      <c r="AI409" s="54" t="s">
        <v>2456</v>
      </c>
      <c r="AJ409" s="54"/>
      <c r="AK409" s="71" t="s">
        <v>1334</v>
      </c>
      <c r="AL409" s="52" t="s">
        <v>1571</v>
      </c>
      <c r="AM409" s="52" t="s">
        <v>3553</v>
      </c>
      <c r="AN409" s="122">
        <v>250000</v>
      </c>
      <c r="AO409" s="250"/>
      <c r="AP409" s="119">
        <f t="shared" si="15"/>
        <v>0</v>
      </c>
      <c r="AQ409" s="196" t="s">
        <v>1327</v>
      </c>
      <c r="AR409" s="196" t="s">
        <v>1328</v>
      </c>
      <c r="AS409" s="18"/>
      <c r="AT409" s="18"/>
      <c r="AU409" s="18"/>
      <c r="AV409" s="18"/>
      <c r="AW409" s="18"/>
      <c r="AX409" s="18"/>
    </row>
    <row r="410" spans="1:50" s="123" customFormat="1" ht="72" hidden="1" x14ac:dyDescent="0.2">
      <c r="A410" s="52" t="s">
        <v>45</v>
      </c>
      <c r="B410" s="52" t="s">
        <v>277</v>
      </c>
      <c r="C410" s="52" t="s">
        <v>276</v>
      </c>
      <c r="D410" s="52" t="s">
        <v>33</v>
      </c>
      <c r="E410" s="52" t="s">
        <v>454</v>
      </c>
      <c r="F410" s="121" t="s">
        <v>1980</v>
      </c>
      <c r="G410" s="52" t="s">
        <v>713</v>
      </c>
      <c r="H410" s="71" t="s">
        <v>317</v>
      </c>
      <c r="I410" s="71" t="s">
        <v>274</v>
      </c>
      <c r="J410" s="122">
        <v>150000</v>
      </c>
      <c r="K410" s="325" t="s">
        <v>3756</v>
      </c>
      <c r="L410" s="114"/>
      <c r="M410" s="325"/>
      <c r="N410" s="53">
        <v>43887</v>
      </c>
      <c r="O410" s="18" t="s">
        <v>3763</v>
      </c>
      <c r="P410" s="36" t="s">
        <v>2892</v>
      </c>
      <c r="Q410" s="18" t="s">
        <v>3764</v>
      </c>
      <c r="R410" s="18"/>
      <c r="S410" s="18"/>
      <c r="T410" s="18"/>
      <c r="U410" s="18"/>
      <c r="V410" s="53"/>
      <c r="W410" s="17"/>
      <c r="X410" s="32"/>
      <c r="Y410" s="36" t="s">
        <v>3765</v>
      </c>
      <c r="Z410" s="17"/>
      <c r="AA410" s="36" t="s">
        <v>3766</v>
      </c>
      <c r="AB410" s="328"/>
      <c r="AC410" s="328"/>
      <c r="AD410" s="336"/>
      <c r="AE410" s="18" t="s">
        <v>3762</v>
      </c>
      <c r="AF410" s="71" t="s">
        <v>1330</v>
      </c>
      <c r="AG410" s="52" t="s">
        <v>3544</v>
      </c>
      <c r="AH410" s="52" t="s">
        <v>3470</v>
      </c>
      <c r="AI410" s="54" t="s">
        <v>2456</v>
      </c>
      <c r="AJ410" s="54"/>
      <c r="AK410" s="71" t="s">
        <v>1334</v>
      </c>
      <c r="AL410" s="52" t="s">
        <v>1571</v>
      </c>
      <c r="AM410" s="52" t="s">
        <v>3553</v>
      </c>
      <c r="AN410" s="250">
        <v>140955</v>
      </c>
      <c r="AO410" s="250"/>
      <c r="AP410" s="119">
        <f t="shared" si="15"/>
        <v>9045</v>
      </c>
      <c r="AQ410" s="196" t="s">
        <v>1327</v>
      </c>
      <c r="AR410" s="196" t="s">
        <v>1328</v>
      </c>
      <c r="AS410" s="18"/>
      <c r="AT410" s="18"/>
      <c r="AU410" s="18"/>
      <c r="AV410" s="18"/>
      <c r="AW410" s="18"/>
      <c r="AX410" s="18"/>
    </row>
    <row r="411" spans="1:50" s="123" customFormat="1" ht="72" hidden="1" x14ac:dyDescent="0.2">
      <c r="A411" s="52" t="s">
        <v>45</v>
      </c>
      <c r="B411" s="52" t="s">
        <v>277</v>
      </c>
      <c r="C411" s="52" t="s">
        <v>276</v>
      </c>
      <c r="D411" s="52" t="s">
        <v>33</v>
      </c>
      <c r="E411" s="52" t="s">
        <v>454</v>
      </c>
      <c r="F411" s="121" t="s">
        <v>1981</v>
      </c>
      <c r="G411" s="52" t="s">
        <v>714</v>
      </c>
      <c r="H411" s="71" t="s">
        <v>270</v>
      </c>
      <c r="I411" s="71" t="s">
        <v>274</v>
      </c>
      <c r="J411" s="122">
        <v>48000</v>
      </c>
      <c r="K411" s="325" t="s">
        <v>3756</v>
      </c>
      <c r="L411" s="114"/>
      <c r="M411" s="325"/>
      <c r="N411" s="53">
        <v>43889</v>
      </c>
      <c r="O411" s="18"/>
      <c r="P411" s="36"/>
      <c r="Q411" s="18"/>
      <c r="R411" s="18"/>
      <c r="S411" s="18"/>
      <c r="T411" s="18"/>
      <c r="U411" s="18"/>
      <c r="V411" s="53"/>
      <c r="W411" s="17"/>
      <c r="X411" s="32"/>
      <c r="Y411" s="36"/>
      <c r="Z411" s="17"/>
      <c r="AA411" s="36"/>
      <c r="AB411" s="328"/>
      <c r="AC411" s="328"/>
      <c r="AD411" s="336"/>
      <c r="AE411" s="18" t="s">
        <v>3762</v>
      </c>
      <c r="AF411" s="71" t="s">
        <v>1330</v>
      </c>
      <c r="AG411" s="52" t="s">
        <v>3544</v>
      </c>
      <c r="AH411" s="52" t="s">
        <v>3470</v>
      </c>
      <c r="AI411" s="54" t="s">
        <v>3467</v>
      </c>
      <c r="AJ411" s="54"/>
      <c r="AK411" s="71" t="s">
        <v>1334</v>
      </c>
      <c r="AL411" s="52" t="s">
        <v>1571</v>
      </c>
      <c r="AM411" s="52" t="s">
        <v>3553</v>
      </c>
      <c r="AN411" s="250"/>
      <c r="AO411" s="250"/>
      <c r="AP411" s="119">
        <f t="shared" si="15"/>
        <v>48000</v>
      </c>
      <c r="AQ411" s="196" t="s">
        <v>1327</v>
      </c>
      <c r="AR411" s="196" t="s">
        <v>1328</v>
      </c>
      <c r="AS411" s="18"/>
      <c r="AT411" s="18"/>
      <c r="AU411" s="18"/>
      <c r="AV411" s="18"/>
      <c r="AW411" s="18"/>
      <c r="AX411" s="18"/>
    </row>
    <row r="412" spans="1:50" s="123" customFormat="1" ht="72" hidden="1" x14ac:dyDescent="0.2">
      <c r="A412" s="52" t="s">
        <v>45</v>
      </c>
      <c r="B412" s="52" t="s">
        <v>277</v>
      </c>
      <c r="C412" s="52" t="s">
        <v>276</v>
      </c>
      <c r="D412" s="52" t="s">
        <v>33</v>
      </c>
      <c r="E412" s="52" t="s">
        <v>454</v>
      </c>
      <c r="F412" s="121" t="s">
        <v>1982</v>
      </c>
      <c r="G412" s="52" t="s">
        <v>715</v>
      </c>
      <c r="H412" s="71" t="s">
        <v>270</v>
      </c>
      <c r="I412" s="71" t="s">
        <v>335</v>
      </c>
      <c r="J412" s="122">
        <v>27000</v>
      </c>
      <c r="K412" s="325" t="s">
        <v>3756</v>
      </c>
      <c r="L412" s="114"/>
      <c r="M412" s="325"/>
      <c r="N412" s="53">
        <v>43889</v>
      </c>
      <c r="O412" s="18"/>
      <c r="P412" s="36"/>
      <c r="Q412" s="18"/>
      <c r="R412" s="18"/>
      <c r="S412" s="18"/>
      <c r="T412" s="18"/>
      <c r="U412" s="18"/>
      <c r="V412" s="53"/>
      <c r="W412" s="17"/>
      <c r="X412" s="32"/>
      <c r="Y412" s="36"/>
      <c r="Z412" s="17"/>
      <c r="AA412" s="36"/>
      <c r="AB412" s="328"/>
      <c r="AC412" s="328"/>
      <c r="AD412" s="336"/>
      <c r="AE412" s="18" t="s">
        <v>3762</v>
      </c>
      <c r="AF412" s="71" t="s">
        <v>1330</v>
      </c>
      <c r="AG412" s="52" t="s">
        <v>3544</v>
      </c>
      <c r="AH412" s="52" t="s">
        <v>3470</v>
      </c>
      <c r="AI412" s="54" t="s">
        <v>3467</v>
      </c>
      <c r="AJ412" s="54"/>
      <c r="AK412" s="71" t="s">
        <v>1334</v>
      </c>
      <c r="AL412" s="52" t="s">
        <v>1571</v>
      </c>
      <c r="AM412" s="52" t="s">
        <v>3553</v>
      </c>
      <c r="AN412" s="250"/>
      <c r="AO412" s="250"/>
      <c r="AP412" s="119">
        <f t="shared" si="15"/>
        <v>27000</v>
      </c>
      <c r="AQ412" s="196" t="s">
        <v>1327</v>
      </c>
      <c r="AR412" s="196" t="s">
        <v>1328</v>
      </c>
      <c r="AS412" s="18"/>
      <c r="AT412" s="18"/>
      <c r="AU412" s="18"/>
      <c r="AV412" s="18"/>
      <c r="AW412" s="18"/>
      <c r="AX412" s="18"/>
    </row>
    <row r="413" spans="1:50" s="123" customFormat="1" ht="72" hidden="1" x14ac:dyDescent="0.2">
      <c r="A413" s="52" t="s">
        <v>45</v>
      </c>
      <c r="B413" s="52" t="s">
        <v>277</v>
      </c>
      <c r="C413" s="52" t="s">
        <v>276</v>
      </c>
      <c r="D413" s="52" t="s">
        <v>33</v>
      </c>
      <c r="E413" s="52" t="s">
        <v>454</v>
      </c>
      <c r="F413" s="121" t="s">
        <v>1983</v>
      </c>
      <c r="G413" s="52" t="s">
        <v>716</v>
      </c>
      <c r="H413" s="71" t="s">
        <v>270</v>
      </c>
      <c r="I413" s="71" t="s">
        <v>335</v>
      </c>
      <c r="J413" s="122">
        <v>27000</v>
      </c>
      <c r="K413" s="325" t="s">
        <v>3756</v>
      </c>
      <c r="L413" s="114"/>
      <c r="M413" s="325"/>
      <c r="N413" s="53">
        <v>43889</v>
      </c>
      <c r="O413" s="18"/>
      <c r="P413" s="36"/>
      <c r="Q413" s="18"/>
      <c r="R413" s="18"/>
      <c r="S413" s="18"/>
      <c r="T413" s="18"/>
      <c r="U413" s="18"/>
      <c r="V413" s="53"/>
      <c r="W413" s="17"/>
      <c r="X413" s="32"/>
      <c r="Y413" s="36"/>
      <c r="Z413" s="17"/>
      <c r="AA413" s="36"/>
      <c r="AB413" s="328"/>
      <c r="AC413" s="328"/>
      <c r="AD413" s="336"/>
      <c r="AE413" s="18" t="s">
        <v>3762</v>
      </c>
      <c r="AF413" s="71" t="s">
        <v>1330</v>
      </c>
      <c r="AG413" s="52" t="s">
        <v>3544</v>
      </c>
      <c r="AH413" s="52" t="s">
        <v>3470</v>
      </c>
      <c r="AI413" s="54" t="s">
        <v>3467</v>
      </c>
      <c r="AJ413" s="54"/>
      <c r="AK413" s="71" t="s">
        <v>1334</v>
      </c>
      <c r="AL413" s="52" t="s">
        <v>1571</v>
      </c>
      <c r="AM413" s="52" t="s">
        <v>3553</v>
      </c>
      <c r="AN413" s="250"/>
      <c r="AO413" s="250"/>
      <c r="AP413" s="119">
        <f t="shared" si="15"/>
        <v>27000</v>
      </c>
      <c r="AQ413" s="196" t="s">
        <v>1327</v>
      </c>
      <c r="AR413" s="196" t="s">
        <v>1328</v>
      </c>
      <c r="AS413" s="18"/>
      <c r="AT413" s="18"/>
      <c r="AU413" s="18"/>
      <c r="AV413" s="18"/>
      <c r="AW413" s="18"/>
      <c r="AX413" s="18"/>
    </row>
    <row r="414" spans="1:50" s="123" customFormat="1" ht="72" hidden="1" x14ac:dyDescent="0.2">
      <c r="A414" s="52" t="s">
        <v>45</v>
      </c>
      <c r="B414" s="52" t="s">
        <v>277</v>
      </c>
      <c r="C414" s="52" t="s">
        <v>276</v>
      </c>
      <c r="D414" s="52" t="s">
        <v>33</v>
      </c>
      <c r="E414" s="52" t="s">
        <v>454</v>
      </c>
      <c r="F414" s="121" t="s">
        <v>1984</v>
      </c>
      <c r="G414" s="52" t="s">
        <v>717</v>
      </c>
      <c r="H414" s="71" t="s">
        <v>270</v>
      </c>
      <c r="I414" s="71" t="s">
        <v>718</v>
      </c>
      <c r="J414" s="122">
        <v>22000</v>
      </c>
      <c r="K414" s="325" t="s">
        <v>3756</v>
      </c>
      <c r="L414" s="114"/>
      <c r="M414" s="325"/>
      <c r="N414" s="53">
        <v>43889</v>
      </c>
      <c r="O414" s="18"/>
      <c r="P414" s="36"/>
      <c r="Q414" s="18"/>
      <c r="R414" s="18"/>
      <c r="S414" s="18"/>
      <c r="T414" s="18"/>
      <c r="U414" s="18"/>
      <c r="V414" s="53"/>
      <c r="W414" s="17"/>
      <c r="X414" s="32"/>
      <c r="Y414" s="36"/>
      <c r="Z414" s="17"/>
      <c r="AA414" s="36"/>
      <c r="AB414" s="328"/>
      <c r="AC414" s="328"/>
      <c r="AD414" s="336"/>
      <c r="AE414" s="18" t="s">
        <v>3762</v>
      </c>
      <c r="AF414" s="71" t="s">
        <v>1330</v>
      </c>
      <c r="AG414" s="52" t="s">
        <v>3544</v>
      </c>
      <c r="AH414" s="52" t="s">
        <v>3470</v>
      </c>
      <c r="AI414" s="54" t="s">
        <v>3467</v>
      </c>
      <c r="AJ414" s="54"/>
      <c r="AK414" s="71" t="s">
        <v>1334</v>
      </c>
      <c r="AL414" s="52" t="s">
        <v>1571</v>
      </c>
      <c r="AM414" s="52" t="s">
        <v>3553</v>
      </c>
      <c r="AN414" s="250"/>
      <c r="AO414" s="250"/>
      <c r="AP414" s="119">
        <f t="shared" si="15"/>
        <v>22000</v>
      </c>
      <c r="AQ414" s="196" t="s">
        <v>1327</v>
      </c>
      <c r="AR414" s="196" t="s">
        <v>1328</v>
      </c>
      <c r="AS414" s="18"/>
      <c r="AT414" s="18"/>
      <c r="AU414" s="18"/>
      <c r="AV414" s="18"/>
      <c r="AW414" s="18"/>
      <c r="AX414" s="18"/>
    </row>
    <row r="415" spans="1:50" s="123" customFormat="1" ht="72" hidden="1" x14ac:dyDescent="0.2">
      <c r="A415" s="52" t="s">
        <v>45</v>
      </c>
      <c r="B415" s="52" t="s">
        <v>277</v>
      </c>
      <c r="C415" s="52" t="s">
        <v>276</v>
      </c>
      <c r="D415" s="52" t="s">
        <v>33</v>
      </c>
      <c r="E415" s="52" t="s">
        <v>454</v>
      </c>
      <c r="F415" s="121" t="s">
        <v>1985</v>
      </c>
      <c r="G415" s="52" t="s">
        <v>719</v>
      </c>
      <c r="H415" s="71" t="s">
        <v>270</v>
      </c>
      <c r="I415" s="71" t="s">
        <v>718</v>
      </c>
      <c r="J415" s="122">
        <v>20000</v>
      </c>
      <c r="K415" s="325" t="s">
        <v>3756</v>
      </c>
      <c r="L415" s="114"/>
      <c r="M415" s="325"/>
      <c r="N415" s="53">
        <v>43889</v>
      </c>
      <c r="O415" s="18"/>
      <c r="P415" s="36"/>
      <c r="Q415" s="18"/>
      <c r="R415" s="18"/>
      <c r="S415" s="18"/>
      <c r="T415" s="18"/>
      <c r="U415" s="18"/>
      <c r="V415" s="53"/>
      <c r="W415" s="17"/>
      <c r="X415" s="32"/>
      <c r="Y415" s="36"/>
      <c r="Z415" s="17"/>
      <c r="AA415" s="36"/>
      <c r="AB415" s="328"/>
      <c r="AC415" s="328"/>
      <c r="AD415" s="336"/>
      <c r="AE415" s="18" t="s">
        <v>3762</v>
      </c>
      <c r="AF415" s="71" t="s">
        <v>1330</v>
      </c>
      <c r="AG415" s="52" t="s">
        <v>3544</v>
      </c>
      <c r="AH415" s="52" t="s">
        <v>3470</v>
      </c>
      <c r="AI415" s="54" t="s">
        <v>3467</v>
      </c>
      <c r="AJ415" s="54"/>
      <c r="AK415" s="71" t="s">
        <v>1334</v>
      </c>
      <c r="AL415" s="52" t="s">
        <v>1571</v>
      </c>
      <c r="AM415" s="52" t="s">
        <v>3553</v>
      </c>
      <c r="AN415" s="250"/>
      <c r="AO415" s="250"/>
      <c r="AP415" s="119">
        <f t="shared" si="15"/>
        <v>20000</v>
      </c>
      <c r="AQ415" s="196" t="s">
        <v>1327</v>
      </c>
      <c r="AR415" s="196" t="s">
        <v>1328</v>
      </c>
      <c r="AS415" s="18"/>
      <c r="AT415" s="18"/>
      <c r="AU415" s="18"/>
      <c r="AV415" s="18"/>
      <c r="AW415" s="18"/>
      <c r="AX415" s="18"/>
    </row>
    <row r="416" spans="1:50" s="123" customFormat="1" ht="72" hidden="1" x14ac:dyDescent="0.2">
      <c r="A416" s="52" t="s">
        <v>45</v>
      </c>
      <c r="B416" s="52" t="s">
        <v>277</v>
      </c>
      <c r="C416" s="52" t="s">
        <v>276</v>
      </c>
      <c r="D416" s="52" t="s">
        <v>33</v>
      </c>
      <c r="E416" s="52" t="s">
        <v>454</v>
      </c>
      <c r="F416" s="121" t="s">
        <v>1986</v>
      </c>
      <c r="G416" s="52" t="s">
        <v>720</v>
      </c>
      <c r="H416" s="71" t="s">
        <v>303</v>
      </c>
      <c r="I416" s="71" t="s">
        <v>274</v>
      </c>
      <c r="J416" s="122">
        <v>70000</v>
      </c>
      <c r="K416" s="325" t="s">
        <v>3756</v>
      </c>
      <c r="L416" s="114"/>
      <c r="M416" s="325"/>
      <c r="N416" s="53">
        <v>43889</v>
      </c>
      <c r="O416" s="18"/>
      <c r="P416" s="36"/>
      <c r="Q416" s="18"/>
      <c r="R416" s="18"/>
      <c r="S416" s="18"/>
      <c r="T416" s="18"/>
      <c r="U416" s="18"/>
      <c r="V416" s="53"/>
      <c r="W416" s="17"/>
      <c r="X416" s="32"/>
      <c r="Y416" s="36"/>
      <c r="Z416" s="17"/>
      <c r="AA416" s="36"/>
      <c r="AB416" s="328"/>
      <c r="AC416" s="328"/>
      <c r="AD416" s="336"/>
      <c r="AE416" s="18" t="s">
        <v>3762</v>
      </c>
      <c r="AF416" s="71" t="s">
        <v>1330</v>
      </c>
      <c r="AG416" s="52" t="s">
        <v>3544</v>
      </c>
      <c r="AH416" s="52" t="s">
        <v>3470</v>
      </c>
      <c r="AI416" s="54" t="s">
        <v>3467</v>
      </c>
      <c r="AJ416" s="54"/>
      <c r="AK416" s="71" t="s">
        <v>1334</v>
      </c>
      <c r="AL416" s="52" t="s">
        <v>1571</v>
      </c>
      <c r="AM416" s="52" t="s">
        <v>3553</v>
      </c>
      <c r="AN416" s="250"/>
      <c r="AO416" s="250"/>
      <c r="AP416" s="119">
        <f t="shared" si="15"/>
        <v>70000</v>
      </c>
      <c r="AQ416" s="196" t="s">
        <v>1327</v>
      </c>
      <c r="AR416" s="196" t="s">
        <v>1328</v>
      </c>
      <c r="AS416" s="18"/>
      <c r="AT416" s="18"/>
      <c r="AU416" s="18"/>
      <c r="AV416" s="18"/>
      <c r="AW416" s="18"/>
      <c r="AX416" s="18"/>
    </row>
    <row r="417" spans="1:50" s="123" customFormat="1" ht="72" hidden="1" x14ac:dyDescent="0.2">
      <c r="A417" s="52" t="s">
        <v>45</v>
      </c>
      <c r="B417" s="52" t="s">
        <v>277</v>
      </c>
      <c r="C417" s="52" t="s">
        <v>276</v>
      </c>
      <c r="D417" s="52" t="s">
        <v>33</v>
      </c>
      <c r="E417" s="52" t="s">
        <v>454</v>
      </c>
      <c r="F417" s="121" t="s">
        <v>1987</v>
      </c>
      <c r="G417" s="52" t="s">
        <v>721</v>
      </c>
      <c r="H417" s="71" t="s">
        <v>317</v>
      </c>
      <c r="I417" s="71" t="s">
        <v>274</v>
      </c>
      <c r="J417" s="122">
        <v>30000</v>
      </c>
      <c r="K417" s="325" t="s">
        <v>3756</v>
      </c>
      <c r="L417" s="114"/>
      <c r="M417" s="325"/>
      <c r="N417" s="53">
        <v>43887</v>
      </c>
      <c r="O417" s="18" t="s">
        <v>3763</v>
      </c>
      <c r="P417" s="36" t="s">
        <v>2892</v>
      </c>
      <c r="Q417" s="18" t="s">
        <v>3764</v>
      </c>
      <c r="R417" s="18"/>
      <c r="S417" s="18"/>
      <c r="T417" s="18"/>
      <c r="U417" s="18"/>
      <c r="V417" s="53">
        <v>43913</v>
      </c>
      <c r="W417" s="17">
        <v>30000</v>
      </c>
      <c r="X417" s="32"/>
      <c r="Y417" s="36" t="s">
        <v>3765</v>
      </c>
      <c r="Z417" s="17">
        <v>30000</v>
      </c>
      <c r="AA417" s="36" t="s">
        <v>3766</v>
      </c>
      <c r="AB417" s="328"/>
      <c r="AC417" s="328"/>
      <c r="AD417" s="336"/>
      <c r="AE417" s="18" t="s">
        <v>3762</v>
      </c>
      <c r="AF417" s="71" t="s">
        <v>1330</v>
      </c>
      <c r="AG417" s="52" t="s">
        <v>3544</v>
      </c>
      <c r="AH417" s="52" t="s">
        <v>3470</v>
      </c>
      <c r="AI417" s="54" t="s">
        <v>2456</v>
      </c>
      <c r="AJ417" s="54"/>
      <c r="AK417" s="71" t="s">
        <v>1334</v>
      </c>
      <c r="AL417" s="52" t="s">
        <v>1571</v>
      </c>
      <c r="AM417" s="52" t="s">
        <v>3553</v>
      </c>
      <c r="AN417" s="122">
        <v>30000</v>
      </c>
      <c r="AO417" s="250"/>
      <c r="AP417" s="119">
        <f t="shared" si="15"/>
        <v>0</v>
      </c>
      <c r="AQ417" s="196" t="s">
        <v>1327</v>
      </c>
      <c r="AR417" s="196" t="s">
        <v>1328</v>
      </c>
      <c r="AS417" s="18"/>
      <c r="AT417" s="18"/>
      <c r="AU417" s="18"/>
      <c r="AV417" s="18"/>
      <c r="AW417" s="18"/>
      <c r="AX417" s="18"/>
    </row>
    <row r="418" spans="1:50" s="123" customFormat="1" ht="72" hidden="1" x14ac:dyDescent="0.2">
      <c r="A418" s="52" t="s">
        <v>45</v>
      </c>
      <c r="B418" s="52" t="s">
        <v>277</v>
      </c>
      <c r="C418" s="52" t="s">
        <v>276</v>
      </c>
      <c r="D418" s="52" t="s">
        <v>11</v>
      </c>
      <c r="E418" s="52" t="s">
        <v>310</v>
      </c>
      <c r="F418" s="121" t="s">
        <v>1988</v>
      </c>
      <c r="G418" s="52" t="s">
        <v>722</v>
      </c>
      <c r="H418" s="71" t="s">
        <v>303</v>
      </c>
      <c r="I418" s="71" t="s">
        <v>268</v>
      </c>
      <c r="J418" s="122">
        <v>55000</v>
      </c>
      <c r="K418" s="325"/>
      <c r="L418" s="114"/>
      <c r="M418" s="325" t="s">
        <v>3756</v>
      </c>
      <c r="N418" s="18"/>
      <c r="O418" s="18"/>
      <c r="P418" s="36"/>
      <c r="Q418" s="18" t="s">
        <v>2932</v>
      </c>
      <c r="R418" s="18"/>
      <c r="S418" s="18" t="s">
        <v>104</v>
      </c>
      <c r="T418" s="18"/>
      <c r="U418" s="18"/>
      <c r="V418" s="53">
        <v>43962</v>
      </c>
      <c r="W418" s="17">
        <v>55000</v>
      </c>
      <c r="X418" s="32"/>
      <c r="Y418" s="36" t="s">
        <v>2933</v>
      </c>
      <c r="Z418" s="17">
        <v>55000</v>
      </c>
      <c r="AA418" s="36" t="s">
        <v>2934</v>
      </c>
      <c r="AB418" s="328"/>
      <c r="AC418" s="328"/>
      <c r="AD418" s="336"/>
      <c r="AE418" s="18" t="s">
        <v>2876</v>
      </c>
      <c r="AF418" s="71" t="s">
        <v>2890</v>
      </c>
      <c r="AG418" s="52" t="s">
        <v>3544</v>
      </c>
      <c r="AH418" s="52" t="s">
        <v>3472</v>
      </c>
      <c r="AI418" s="54" t="s">
        <v>2457</v>
      </c>
      <c r="AJ418" s="54"/>
      <c r="AK418" s="71" t="s">
        <v>1334</v>
      </c>
      <c r="AL418" s="52" t="s">
        <v>1571</v>
      </c>
      <c r="AM418" s="52" t="s">
        <v>3553</v>
      </c>
      <c r="AN418" s="122"/>
      <c r="AO418" s="122">
        <v>55000</v>
      </c>
      <c r="AP418" s="119">
        <f t="shared" si="15"/>
        <v>0</v>
      </c>
      <c r="AQ418" s="196" t="s">
        <v>1331</v>
      </c>
      <c r="AR418" s="196" t="s">
        <v>1331</v>
      </c>
      <c r="AS418" s="18"/>
      <c r="AT418" s="18"/>
      <c r="AU418" s="18"/>
      <c r="AV418" s="18"/>
      <c r="AW418" s="18"/>
      <c r="AX418" s="18"/>
    </row>
    <row r="419" spans="1:50" s="123" customFormat="1" ht="72" hidden="1" x14ac:dyDescent="0.2">
      <c r="A419" s="52" t="s">
        <v>45</v>
      </c>
      <c r="B419" s="52" t="s">
        <v>277</v>
      </c>
      <c r="C419" s="52" t="s">
        <v>276</v>
      </c>
      <c r="D419" s="52" t="s">
        <v>11</v>
      </c>
      <c r="E419" s="52" t="s">
        <v>310</v>
      </c>
      <c r="F419" s="121" t="s">
        <v>1989</v>
      </c>
      <c r="G419" s="52" t="s">
        <v>665</v>
      </c>
      <c r="H419" s="71" t="s">
        <v>319</v>
      </c>
      <c r="I419" s="71" t="s">
        <v>274</v>
      </c>
      <c r="J419" s="122">
        <v>48000</v>
      </c>
      <c r="K419" s="325"/>
      <c r="L419" s="114"/>
      <c r="M419" s="325" t="s">
        <v>3756</v>
      </c>
      <c r="N419" s="18"/>
      <c r="O419" s="18" t="s">
        <v>3243</v>
      </c>
      <c r="P419" s="36" t="s">
        <v>2898</v>
      </c>
      <c r="Q419" s="18" t="s">
        <v>2877</v>
      </c>
      <c r="R419" s="18"/>
      <c r="S419" s="18"/>
      <c r="T419" s="18"/>
      <c r="U419" s="18"/>
      <c r="V419" s="53">
        <v>43910</v>
      </c>
      <c r="W419" s="17">
        <v>48000</v>
      </c>
      <c r="X419" s="32"/>
      <c r="Y419" s="36" t="s">
        <v>3767</v>
      </c>
      <c r="Z419" s="17">
        <v>48000</v>
      </c>
      <c r="AA419" s="36" t="s">
        <v>3768</v>
      </c>
      <c r="AB419" s="328"/>
      <c r="AC419" s="328"/>
      <c r="AD419" s="336"/>
      <c r="AE419" s="18" t="s">
        <v>2876</v>
      </c>
      <c r="AF419" s="71" t="s">
        <v>1330</v>
      </c>
      <c r="AG419" s="52" t="s">
        <v>3544</v>
      </c>
      <c r="AH419" s="52" t="s">
        <v>3470</v>
      </c>
      <c r="AI419" s="54" t="s">
        <v>2457</v>
      </c>
      <c r="AJ419" s="54"/>
      <c r="AK419" s="71" t="s">
        <v>1334</v>
      </c>
      <c r="AL419" s="52" t="s">
        <v>1571</v>
      </c>
      <c r="AM419" s="52" t="s">
        <v>3553</v>
      </c>
      <c r="AN419" s="122"/>
      <c r="AO419" s="122">
        <v>48000</v>
      </c>
      <c r="AP419" s="119">
        <f t="shared" si="15"/>
        <v>0</v>
      </c>
      <c r="AQ419" s="196" t="s">
        <v>1327</v>
      </c>
      <c r="AR419" s="196" t="s">
        <v>1328</v>
      </c>
      <c r="AS419" s="18"/>
      <c r="AT419" s="18"/>
      <c r="AU419" s="18"/>
      <c r="AV419" s="18"/>
      <c r="AW419" s="18"/>
      <c r="AX419" s="18"/>
    </row>
    <row r="420" spans="1:50" s="123" customFormat="1" ht="72" hidden="1" x14ac:dyDescent="0.2">
      <c r="A420" s="52" t="s">
        <v>45</v>
      </c>
      <c r="B420" s="52" t="s">
        <v>277</v>
      </c>
      <c r="C420" s="52" t="s">
        <v>276</v>
      </c>
      <c r="D420" s="52" t="s">
        <v>11</v>
      </c>
      <c r="E420" s="52" t="s">
        <v>310</v>
      </c>
      <c r="F420" s="121" t="s">
        <v>1990</v>
      </c>
      <c r="G420" s="52" t="s">
        <v>723</v>
      </c>
      <c r="H420" s="71" t="s">
        <v>269</v>
      </c>
      <c r="I420" s="71" t="s">
        <v>631</v>
      </c>
      <c r="J420" s="122">
        <v>12000</v>
      </c>
      <c r="K420" s="325"/>
      <c r="L420" s="114"/>
      <c r="M420" s="325" t="s">
        <v>3756</v>
      </c>
      <c r="N420" s="18"/>
      <c r="O420" s="18" t="s">
        <v>3769</v>
      </c>
      <c r="P420" s="36" t="s">
        <v>2898</v>
      </c>
      <c r="Q420" s="18" t="s">
        <v>2877</v>
      </c>
      <c r="R420" s="18"/>
      <c r="S420" s="18"/>
      <c r="T420" s="18"/>
      <c r="U420" s="18"/>
      <c r="V420" s="53">
        <v>43910</v>
      </c>
      <c r="W420" s="17">
        <v>12000</v>
      </c>
      <c r="X420" s="32"/>
      <c r="Y420" s="36" t="s">
        <v>2899</v>
      </c>
      <c r="Z420" s="17">
        <v>12000</v>
      </c>
      <c r="AA420" s="36" t="s">
        <v>3770</v>
      </c>
      <c r="AB420" s="328"/>
      <c r="AC420" s="328"/>
      <c r="AD420" s="336"/>
      <c r="AE420" s="18" t="s">
        <v>2876</v>
      </c>
      <c r="AF420" s="71" t="s">
        <v>1330</v>
      </c>
      <c r="AG420" s="52" t="s">
        <v>3544</v>
      </c>
      <c r="AH420" s="52" t="s">
        <v>3470</v>
      </c>
      <c r="AI420" s="54" t="s">
        <v>2457</v>
      </c>
      <c r="AJ420" s="54"/>
      <c r="AK420" s="71" t="s">
        <v>1334</v>
      </c>
      <c r="AL420" s="52" t="s">
        <v>1571</v>
      </c>
      <c r="AM420" s="52" t="s">
        <v>3553</v>
      </c>
      <c r="AN420" s="122"/>
      <c r="AO420" s="122">
        <v>12000</v>
      </c>
      <c r="AP420" s="119">
        <f t="shared" si="15"/>
        <v>0</v>
      </c>
      <c r="AQ420" s="196" t="s">
        <v>1327</v>
      </c>
      <c r="AR420" s="196" t="s">
        <v>1328</v>
      </c>
      <c r="AS420" s="18"/>
      <c r="AT420" s="18"/>
      <c r="AU420" s="18"/>
      <c r="AV420" s="18"/>
      <c r="AW420" s="18"/>
      <c r="AX420" s="18"/>
    </row>
    <row r="421" spans="1:50" s="123" customFormat="1" ht="72" hidden="1" x14ac:dyDescent="0.2">
      <c r="A421" s="52" t="s">
        <v>45</v>
      </c>
      <c r="B421" s="52" t="s">
        <v>277</v>
      </c>
      <c r="C421" s="52" t="s">
        <v>276</v>
      </c>
      <c r="D421" s="52" t="s">
        <v>11</v>
      </c>
      <c r="E421" s="52" t="s">
        <v>310</v>
      </c>
      <c r="F421" s="121" t="s">
        <v>1991</v>
      </c>
      <c r="G421" s="52" t="s">
        <v>724</v>
      </c>
      <c r="H421" s="71" t="s">
        <v>269</v>
      </c>
      <c r="I421" s="71" t="s">
        <v>631</v>
      </c>
      <c r="J421" s="122">
        <v>40000</v>
      </c>
      <c r="K421" s="325"/>
      <c r="L421" s="114"/>
      <c r="M421" s="325" t="s">
        <v>3756</v>
      </c>
      <c r="N421" s="18"/>
      <c r="O421" s="18" t="s">
        <v>2935</v>
      </c>
      <c r="P421" s="36" t="s">
        <v>2881</v>
      </c>
      <c r="Q421" s="18" t="s">
        <v>2893</v>
      </c>
      <c r="R421" s="18"/>
      <c r="S421" s="18" t="s">
        <v>104</v>
      </c>
      <c r="T421" s="18"/>
      <c r="U421" s="18"/>
      <c r="V421" s="53">
        <v>43964</v>
      </c>
      <c r="W421" s="17">
        <v>40000</v>
      </c>
      <c r="X421" s="32"/>
      <c r="Y421" s="36" t="s">
        <v>2936</v>
      </c>
      <c r="Z421" s="17">
        <v>40000</v>
      </c>
      <c r="AA421" s="36" t="s">
        <v>2937</v>
      </c>
      <c r="AB421" s="328"/>
      <c r="AC421" s="328"/>
      <c r="AD421" s="336"/>
      <c r="AE421" s="18" t="s">
        <v>2876</v>
      </c>
      <c r="AF421" s="71" t="s">
        <v>2890</v>
      </c>
      <c r="AG421" s="52" t="s">
        <v>3544</v>
      </c>
      <c r="AH421" s="52" t="s">
        <v>3472</v>
      </c>
      <c r="AI421" s="54" t="s">
        <v>2457</v>
      </c>
      <c r="AJ421" s="54"/>
      <c r="AK421" s="71" t="s">
        <v>1334</v>
      </c>
      <c r="AL421" s="52" t="s">
        <v>1571</v>
      </c>
      <c r="AM421" s="52" t="s">
        <v>3553</v>
      </c>
      <c r="AN421" s="122"/>
      <c r="AO421" s="122">
        <v>40000</v>
      </c>
      <c r="AP421" s="119">
        <f t="shared" si="15"/>
        <v>0</v>
      </c>
      <c r="AQ421" s="196" t="s">
        <v>1327</v>
      </c>
      <c r="AR421" s="196" t="s">
        <v>1328</v>
      </c>
      <c r="AS421" s="18"/>
      <c r="AT421" s="18"/>
      <c r="AU421" s="18"/>
      <c r="AV421" s="18"/>
      <c r="AW421" s="18"/>
      <c r="AX421" s="18"/>
    </row>
    <row r="422" spans="1:50" s="123" customFormat="1" ht="72" hidden="1" x14ac:dyDescent="0.2">
      <c r="A422" s="52" t="s">
        <v>45</v>
      </c>
      <c r="B422" s="52" t="s">
        <v>277</v>
      </c>
      <c r="C422" s="52" t="s">
        <v>276</v>
      </c>
      <c r="D422" s="52" t="s">
        <v>11</v>
      </c>
      <c r="E422" s="52" t="s">
        <v>310</v>
      </c>
      <c r="F422" s="121" t="s">
        <v>1992</v>
      </c>
      <c r="G422" s="52" t="s">
        <v>669</v>
      </c>
      <c r="H422" s="71" t="s">
        <v>269</v>
      </c>
      <c r="I422" s="71" t="s">
        <v>631</v>
      </c>
      <c r="J422" s="122">
        <v>24000</v>
      </c>
      <c r="K422" s="325"/>
      <c r="L422" s="114"/>
      <c r="M422" s="325" t="s">
        <v>3756</v>
      </c>
      <c r="N422" s="18"/>
      <c r="O422" s="18" t="s">
        <v>3771</v>
      </c>
      <c r="P422" s="36" t="s">
        <v>2898</v>
      </c>
      <c r="Q422" s="18" t="s">
        <v>2877</v>
      </c>
      <c r="R422" s="18"/>
      <c r="S422" s="18"/>
      <c r="T422" s="18"/>
      <c r="U422" s="18"/>
      <c r="V422" s="53">
        <v>43910</v>
      </c>
      <c r="W422" s="17">
        <v>24000</v>
      </c>
      <c r="X422" s="32"/>
      <c r="Y422" s="36" t="s">
        <v>3767</v>
      </c>
      <c r="Z422" s="17">
        <v>24000</v>
      </c>
      <c r="AA422" s="36" t="s">
        <v>3772</v>
      </c>
      <c r="AB422" s="328"/>
      <c r="AC422" s="328"/>
      <c r="AD422" s="336"/>
      <c r="AE422" s="18" t="s">
        <v>2876</v>
      </c>
      <c r="AF422" s="71" t="s">
        <v>1330</v>
      </c>
      <c r="AG422" s="52" t="s">
        <v>3544</v>
      </c>
      <c r="AH422" s="52" t="s">
        <v>3470</v>
      </c>
      <c r="AI422" s="54" t="s">
        <v>2457</v>
      </c>
      <c r="AJ422" s="54"/>
      <c r="AK422" s="71" t="s">
        <v>1334</v>
      </c>
      <c r="AL422" s="52" t="s">
        <v>1571</v>
      </c>
      <c r="AM422" s="52" t="s">
        <v>3553</v>
      </c>
      <c r="AN422" s="122"/>
      <c r="AO422" s="122">
        <v>24000</v>
      </c>
      <c r="AP422" s="119">
        <f t="shared" si="15"/>
        <v>0</v>
      </c>
      <c r="AQ422" s="196" t="s">
        <v>1331</v>
      </c>
      <c r="AR422" s="196" t="s">
        <v>1331</v>
      </c>
      <c r="AS422" s="18"/>
      <c r="AT422" s="18"/>
      <c r="AU422" s="18"/>
      <c r="AV422" s="18"/>
      <c r="AW422" s="18"/>
      <c r="AX422" s="18"/>
    </row>
    <row r="423" spans="1:50" s="123" customFormat="1" ht="72" hidden="1" x14ac:dyDescent="0.2">
      <c r="A423" s="52" t="s">
        <v>45</v>
      </c>
      <c r="B423" s="52" t="s">
        <v>277</v>
      </c>
      <c r="C423" s="52" t="s">
        <v>276</v>
      </c>
      <c r="D423" s="52" t="s">
        <v>286</v>
      </c>
      <c r="E423" s="52" t="s">
        <v>310</v>
      </c>
      <c r="F423" s="121" t="s">
        <v>1993</v>
      </c>
      <c r="G423" s="52" t="s">
        <v>725</v>
      </c>
      <c r="H423" s="71" t="s">
        <v>319</v>
      </c>
      <c r="I423" s="71" t="s">
        <v>271</v>
      </c>
      <c r="J423" s="122">
        <v>80000</v>
      </c>
      <c r="K423" s="325"/>
      <c r="L423" s="114"/>
      <c r="M423" s="325" t="s">
        <v>3756</v>
      </c>
      <c r="N423" s="18"/>
      <c r="O423" s="18" t="s">
        <v>2938</v>
      </c>
      <c r="P423" s="36" t="s">
        <v>2902</v>
      </c>
      <c r="Q423" s="18" t="s">
        <v>1329</v>
      </c>
      <c r="R423" s="18"/>
      <c r="S423" s="18"/>
      <c r="T423" s="18"/>
      <c r="U423" s="18"/>
      <c r="V423" s="53">
        <v>43927</v>
      </c>
      <c r="W423" s="17">
        <v>80000</v>
      </c>
      <c r="X423" s="32"/>
      <c r="Y423" s="36" t="s">
        <v>2939</v>
      </c>
      <c r="Z423" s="17">
        <v>80000</v>
      </c>
      <c r="AA423" s="36" t="s">
        <v>2940</v>
      </c>
      <c r="AB423" s="328"/>
      <c r="AC423" s="328"/>
      <c r="AD423" s="336"/>
      <c r="AE423" s="18" t="s">
        <v>2876</v>
      </c>
      <c r="AF423" s="71" t="s">
        <v>2941</v>
      </c>
      <c r="AG423" s="52" t="s">
        <v>3544</v>
      </c>
      <c r="AH423" s="52" t="s">
        <v>3472</v>
      </c>
      <c r="AI423" s="54" t="s">
        <v>2457</v>
      </c>
      <c r="AJ423" s="54"/>
      <c r="AK423" s="71" t="s">
        <v>1334</v>
      </c>
      <c r="AL423" s="52" t="s">
        <v>1571</v>
      </c>
      <c r="AM423" s="52" t="s">
        <v>3553</v>
      </c>
      <c r="AN423" s="122"/>
      <c r="AO423" s="122">
        <v>80000</v>
      </c>
      <c r="AP423" s="119">
        <f t="shared" si="15"/>
        <v>0</v>
      </c>
      <c r="AQ423" s="196" t="s">
        <v>1331</v>
      </c>
      <c r="AR423" s="196" t="s">
        <v>1331</v>
      </c>
      <c r="AS423" s="18"/>
      <c r="AT423" s="18"/>
      <c r="AU423" s="18"/>
      <c r="AV423" s="18"/>
      <c r="AW423" s="18"/>
      <c r="AX423" s="18"/>
    </row>
    <row r="424" spans="1:50" s="123" customFormat="1" ht="72" hidden="1" x14ac:dyDescent="0.2">
      <c r="A424" s="52" t="s">
        <v>45</v>
      </c>
      <c r="B424" s="52" t="s">
        <v>277</v>
      </c>
      <c r="C424" s="52" t="s">
        <v>276</v>
      </c>
      <c r="D424" s="52" t="s">
        <v>286</v>
      </c>
      <c r="E424" s="52" t="s">
        <v>310</v>
      </c>
      <c r="F424" s="121" t="s">
        <v>1994</v>
      </c>
      <c r="G424" s="52" t="s">
        <v>726</v>
      </c>
      <c r="H424" s="71" t="s">
        <v>269</v>
      </c>
      <c r="I424" s="71" t="s">
        <v>271</v>
      </c>
      <c r="J424" s="122">
        <v>67400</v>
      </c>
      <c r="K424" s="325"/>
      <c r="L424" s="114"/>
      <c r="M424" s="325" t="s">
        <v>3756</v>
      </c>
      <c r="N424" s="18"/>
      <c r="O424" s="18" t="s">
        <v>2942</v>
      </c>
      <c r="P424" s="36" t="s">
        <v>2902</v>
      </c>
      <c r="Q424" s="18" t="s">
        <v>1329</v>
      </c>
      <c r="R424" s="18"/>
      <c r="S424" s="18" t="s">
        <v>104</v>
      </c>
      <c r="T424" s="18"/>
      <c r="U424" s="18"/>
      <c r="V424" s="53">
        <v>43927</v>
      </c>
      <c r="W424" s="17">
        <v>67400</v>
      </c>
      <c r="X424" s="32"/>
      <c r="Y424" s="36" t="s">
        <v>2930</v>
      </c>
      <c r="Z424" s="17">
        <v>67400</v>
      </c>
      <c r="AA424" s="36" t="s">
        <v>2943</v>
      </c>
      <c r="AB424" s="328"/>
      <c r="AC424" s="328"/>
      <c r="AD424" s="336"/>
      <c r="AE424" s="18" t="s">
        <v>2876</v>
      </c>
      <c r="AF424" s="71" t="s">
        <v>2890</v>
      </c>
      <c r="AG424" s="52" t="s">
        <v>3544</v>
      </c>
      <c r="AH424" s="52" t="s">
        <v>3472</v>
      </c>
      <c r="AI424" s="54" t="s">
        <v>2457</v>
      </c>
      <c r="AJ424" s="54"/>
      <c r="AK424" s="71" t="s">
        <v>1334</v>
      </c>
      <c r="AL424" s="52" t="s">
        <v>1571</v>
      </c>
      <c r="AM424" s="52" t="s">
        <v>3553</v>
      </c>
      <c r="AN424" s="122"/>
      <c r="AO424" s="122">
        <v>67400</v>
      </c>
      <c r="AP424" s="119">
        <f t="shared" si="15"/>
        <v>0</v>
      </c>
      <c r="AQ424" s="196" t="s">
        <v>1327</v>
      </c>
      <c r="AR424" s="196" t="s">
        <v>1327</v>
      </c>
      <c r="AS424" s="18"/>
      <c r="AT424" s="18"/>
      <c r="AU424" s="18"/>
      <c r="AV424" s="18"/>
      <c r="AW424" s="18"/>
      <c r="AX424" s="18"/>
    </row>
    <row r="425" spans="1:50" s="123" customFormat="1" ht="72" hidden="1" x14ac:dyDescent="0.2">
      <c r="A425" s="52" t="s">
        <v>45</v>
      </c>
      <c r="B425" s="52" t="s">
        <v>277</v>
      </c>
      <c r="C425" s="52" t="s">
        <v>276</v>
      </c>
      <c r="D425" s="52" t="s">
        <v>18</v>
      </c>
      <c r="E425" s="52" t="s">
        <v>310</v>
      </c>
      <c r="F425" s="121" t="s">
        <v>1995</v>
      </c>
      <c r="G425" s="52" t="s">
        <v>727</v>
      </c>
      <c r="H425" s="71" t="s">
        <v>270</v>
      </c>
      <c r="I425" s="71" t="s">
        <v>728</v>
      </c>
      <c r="J425" s="122">
        <v>5292500</v>
      </c>
      <c r="K425" s="325" t="s">
        <v>3756</v>
      </c>
      <c r="L425" s="114"/>
      <c r="M425" s="325"/>
      <c r="N425" s="115" t="s">
        <v>2924</v>
      </c>
      <c r="O425" s="18"/>
      <c r="P425" s="36"/>
      <c r="Q425" s="18"/>
      <c r="R425" s="18"/>
      <c r="S425" s="18"/>
      <c r="T425" s="18"/>
      <c r="U425" s="18"/>
      <c r="V425" s="53"/>
      <c r="W425" s="17"/>
      <c r="X425" s="32"/>
      <c r="Y425" s="36"/>
      <c r="Z425" s="17"/>
      <c r="AA425" s="36"/>
      <c r="AB425" s="328"/>
      <c r="AC425" s="328"/>
      <c r="AD425" s="336"/>
      <c r="AE425" s="18" t="s">
        <v>3773</v>
      </c>
      <c r="AF425" s="71" t="s">
        <v>1334</v>
      </c>
      <c r="AG425" s="71" t="s">
        <v>3539</v>
      </c>
      <c r="AH425" s="52" t="s">
        <v>1571</v>
      </c>
      <c r="AI425" s="54" t="s">
        <v>3467</v>
      </c>
      <c r="AJ425" s="54"/>
      <c r="AK425" s="71" t="s">
        <v>1333</v>
      </c>
      <c r="AL425" s="52" t="s">
        <v>1568</v>
      </c>
      <c r="AM425" s="52" t="s">
        <v>3553</v>
      </c>
      <c r="AN425" s="250"/>
      <c r="AO425" s="250"/>
      <c r="AP425" s="119">
        <f t="shared" si="15"/>
        <v>5292500</v>
      </c>
      <c r="AQ425" s="196" t="s">
        <v>1327</v>
      </c>
      <c r="AR425" s="196" t="s">
        <v>1328</v>
      </c>
      <c r="AS425" s="18"/>
      <c r="AT425" s="18"/>
      <c r="AU425" s="18"/>
      <c r="AV425" s="18"/>
      <c r="AW425" s="18"/>
      <c r="AX425" s="18"/>
    </row>
    <row r="426" spans="1:50" s="123" customFormat="1" ht="72" hidden="1" x14ac:dyDescent="0.2">
      <c r="A426" s="52" t="s">
        <v>45</v>
      </c>
      <c r="B426" s="52" t="s">
        <v>277</v>
      </c>
      <c r="C426" s="52" t="s">
        <v>276</v>
      </c>
      <c r="D426" s="52" t="s">
        <v>33</v>
      </c>
      <c r="E426" s="52" t="s">
        <v>310</v>
      </c>
      <c r="F426" s="121" t="s">
        <v>1996</v>
      </c>
      <c r="G426" s="52" t="s">
        <v>729</v>
      </c>
      <c r="H426" s="71" t="s">
        <v>270</v>
      </c>
      <c r="I426" s="71" t="s">
        <v>274</v>
      </c>
      <c r="J426" s="122">
        <v>35000</v>
      </c>
      <c r="K426" s="325" t="s">
        <v>3756</v>
      </c>
      <c r="L426" s="114"/>
      <c r="M426" s="325"/>
      <c r="N426" s="53">
        <v>43889</v>
      </c>
      <c r="O426" s="18"/>
      <c r="P426" s="36"/>
      <c r="Q426" s="18"/>
      <c r="R426" s="18"/>
      <c r="S426" s="18"/>
      <c r="T426" s="18"/>
      <c r="U426" s="18"/>
      <c r="V426" s="53"/>
      <c r="W426" s="17"/>
      <c r="X426" s="32"/>
      <c r="Y426" s="36"/>
      <c r="Z426" s="17"/>
      <c r="AA426" s="36"/>
      <c r="AB426" s="328"/>
      <c r="AC426" s="328"/>
      <c r="AD426" s="336"/>
      <c r="AE426" s="18" t="s">
        <v>3762</v>
      </c>
      <c r="AF426" s="71" t="s">
        <v>1334</v>
      </c>
      <c r="AG426" s="71" t="s">
        <v>3539</v>
      </c>
      <c r="AH426" s="52" t="s">
        <v>1571</v>
      </c>
      <c r="AI426" s="54" t="s">
        <v>3467</v>
      </c>
      <c r="AJ426" s="54"/>
      <c r="AK426" s="71" t="s">
        <v>1334</v>
      </c>
      <c r="AL426" s="52" t="s">
        <v>1571</v>
      </c>
      <c r="AM426" s="52" t="s">
        <v>3553</v>
      </c>
      <c r="AN426" s="250"/>
      <c r="AO426" s="250"/>
      <c r="AP426" s="119">
        <f t="shared" si="15"/>
        <v>35000</v>
      </c>
      <c r="AQ426" s="196" t="s">
        <v>1327</v>
      </c>
      <c r="AR426" s="196" t="s">
        <v>1328</v>
      </c>
      <c r="AS426" s="18"/>
      <c r="AT426" s="18"/>
      <c r="AU426" s="18"/>
      <c r="AV426" s="18"/>
      <c r="AW426" s="18"/>
      <c r="AX426" s="18"/>
    </row>
    <row r="427" spans="1:50" s="123" customFormat="1" ht="72" hidden="1" x14ac:dyDescent="0.2">
      <c r="A427" s="52" t="s">
        <v>45</v>
      </c>
      <c r="B427" s="52" t="s">
        <v>277</v>
      </c>
      <c r="C427" s="52" t="s">
        <v>276</v>
      </c>
      <c r="D427" s="52" t="s">
        <v>33</v>
      </c>
      <c r="E427" s="52" t="s">
        <v>310</v>
      </c>
      <c r="F427" s="121" t="s">
        <v>1997</v>
      </c>
      <c r="G427" s="52" t="s">
        <v>730</v>
      </c>
      <c r="H427" s="71" t="s">
        <v>270</v>
      </c>
      <c r="I427" s="71" t="s">
        <v>274</v>
      </c>
      <c r="J427" s="122">
        <v>15000</v>
      </c>
      <c r="K427" s="325" t="s">
        <v>3756</v>
      </c>
      <c r="L427" s="114"/>
      <c r="M427" s="325"/>
      <c r="N427" s="53">
        <v>43889</v>
      </c>
      <c r="O427" s="18"/>
      <c r="P427" s="36"/>
      <c r="Q427" s="18"/>
      <c r="R427" s="18"/>
      <c r="S427" s="18"/>
      <c r="T427" s="18"/>
      <c r="U427" s="18"/>
      <c r="V427" s="53"/>
      <c r="W427" s="17"/>
      <c r="X427" s="32"/>
      <c r="Y427" s="36"/>
      <c r="Z427" s="17"/>
      <c r="AA427" s="36"/>
      <c r="AB427" s="328"/>
      <c r="AC427" s="328"/>
      <c r="AD427" s="336"/>
      <c r="AE427" s="18" t="s">
        <v>3762</v>
      </c>
      <c r="AF427" s="71" t="s">
        <v>1334</v>
      </c>
      <c r="AG427" s="71" t="s">
        <v>3539</v>
      </c>
      <c r="AH427" s="52" t="s">
        <v>1571</v>
      </c>
      <c r="AI427" s="54" t="s">
        <v>3467</v>
      </c>
      <c r="AJ427" s="54"/>
      <c r="AK427" s="71" t="s">
        <v>1334</v>
      </c>
      <c r="AL427" s="52" t="s">
        <v>1571</v>
      </c>
      <c r="AM427" s="52" t="s">
        <v>3553</v>
      </c>
      <c r="AN427" s="250"/>
      <c r="AO427" s="250"/>
      <c r="AP427" s="119">
        <f t="shared" si="15"/>
        <v>15000</v>
      </c>
      <c r="AQ427" s="196" t="s">
        <v>1327</v>
      </c>
      <c r="AR427" s="196" t="s">
        <v>1328</v>
      </c>
      <c r="AS427" s="18"/>
      <c r="AT427" s="18"/>
      <c r="AU427" s="18"/>
      <c r="AV427" s="18"/>
      <c r="AW427" s="18"/>
      <c r="AX427" s="18"/>
    </row>
    <row r="428" spans="1:50" s="123" customFormat="1" ht="72" hidden="1" x14ac:dyDescent="0.2">
      <c r="A428" s="52" t="s">
        <v>45</v>
      </c>
      <c r="B428" s="52" t="s">
        <v>277</v>
      </c>
      <c r="C428" s="52" t="s">
        <v>276</v>
      </c>
      <c r="D428" s="52" t="s">
        <v>33</v>
      </c>
      <c r="E428" s="52" t="s">
        <v>310</v>
      </c>
      <c r="F428" s="121" t="s">
        <v>1998</v>
      </c>
      <c r="G428" s="52" t="s">
        <v>731</v>
      </c>
      <c r="H428" s="71" t="s">
        <v>270</v>
      </c>
      <c r="I428" s="71" t="s">
        <v>274</v>
      </c>
      <c r="J428" s="122">
        <v>35000</v>
      </c>
      <c r="K428" s="325" t="s">
        <v>3756</v>
      </c>
      <c r="L428" s="114"/>
      <c r="M428" s="325"/>
      <c r="N428" s="53">
        <v>43889</v>
      </c>
      <c r="O428" s="18"/>
      <c r="P428" s="36"/>
      <c r="Q428" s="18"/>
      <c r="R428" s="18"/>
      <c r="S428" s="18"/>
      <c r="T428" s="18"/>
      <c r="U428" s="18"/>
      <c r="V428" s="53"/>
      <c r="W428" s="17"/>
      <c r="X428" s="32"/>
      <c r="Y428" s="36"/>
      <c r="Z428" s="17"/>
      <c r="AA428" s="36"/>
      <c r="AB428" s="328"/>
      <c r="AC428" s="328"/>
      <c r="AD428" s="336"/>
      <c r="AE428" s="18" t="s">
        <v>3762</v>
      </c>
      <c r="AF428" s="71" t="s">
        <v>1334</v>
      </c>
      <c r="AG428" s="71" t="s">
        <v>3539</v>
      </c>
      <c r="AH428" s="52" t="s">
        <v>1571</v>
      </c>
      <c r="AI428" s="54" t="s">
        <v>3467</v>
      </c>
      <c r="AJ428" s="54"/>
      <c r="AK428" s="71" t="s">
        <v>1334</v>
      </c>
      <c r="AL428" s="52" t="s">
        <v>1571</v>
      </c>
      <c r="AM428" s="52" t="s">
        <v>3553</v>
      </c>
      <c r="AN428" s="250"/>
      <c r="AO428" s="250"/>
      <c r="AP428" s="119">
        <f t="shared" si="15"/>
        <v>35000</v>
      </c>
      <c r="AQ428" s="196" t="s">
        <v>1327</v>
      </c>
      <c r="AR428" s="196" t="s">
        <v>1328</v>
      </c>
      <c r="AS428" s="18"/>
      <c r="AT428" s="18"/>
      <c r="AU428" s="18"/>
      <c r="AV428" s="18"/>
      <c r="AW428" s="18"/>
      <c r="AX428" s="18"/>
    </row>
    <row r="429" spans="1:50" s="123" customFormat="1" ht="72" hidden="1" x14ac:dyDescent="0.2">
      <c r="A429" s="52" t="s">
        <v>45</v>
      </c>
      <c r="B429" s="52" t="s">
        <v>277</v>
      </c>
      <c r="C429" s="52" t="s">
        <v>276</v>
      </c>
      <c r="D429" s="52" t="s">
        <v>33</v>
      </c>
      <c r="E429" s="52" t="s">
        <v>310</v>
      </c>
      <c r="F429" s="121" t="s">
        <v>1999</v>
      </c>
      <c r="G429" s="52" t="s">
        <v>732</v>
      </c>
      <c r="H429" s="71" t="s">
        <v>270</v>
      </c>
      <c r="I429" s="71" t="s">
        <v>733</v>
      </c>
      <c r="J429" s="122">
        <v>180000</v>
      </c>
      <c r="K429" s="325" t="s">
        <v>3756</v>
      </c>
      <c r="L429" s="114"/>
      <c r="M429" s="325"/>
      <c r="N429" s="53">
        <v>43889</v>
      </c>
      <c r="O429" s="18"/>
      <c r="P429" s="36"/>
      <c r="Q429" s="18"/>
      <c r="R429" s="18"/>
      <c r="S429" s="18"/>
      <c r="T429" s="18"/>
      <c r="U429" s="18"/>
      <c r="V429" s="53"/>
      <c r="W429" s="17"/>
      <c r="X429" s="32"/>
      <c r="Y429" s="36"/>
      <c r="Z429" s="17"/>
      <c r="AA429" s="36"/>
      <c r="AB429" s="328"/>
      <c r="AC429" s="328"/>
      <c r="AD429" s="336"/>
      <c r="AE429" s="18" t="s">
        <v>3762</v>
      </c>
      <c r="AF429" s="71" t="s">
        <v>1334</v>
      </c>
      <c r="AG429" s="71" t="s">
        <v>3539</v>
      </c>
      <c r="AH429" s="52" t="s">
        <v>1571</v>
      </c>
      <c r="AI429" s="54" t="s">
        <v>3467</v>
      </c>
      <c r="AJ429" s="54"/>
      <c r="AK429" s="71" t="s">
        <v>1334</v>
      </c>
      <c r="AL429" s="52" t="s">
        <v>1571</v>
      </c>
      <c r="AM429" s="52" t="s">
        <v>3553</v>
      </c>
      <c r="AN429" s="250"/>
      <c r="AO429" s="250"/>
      <c r="AP429" s="119">
        <f t="shared" si="15"/>
        <v>180000</v>
      </c>
      <c r="AQ429" s="196" t="s">
        <v>1327</v>
      </c>
      <c r="AR429" s="196" t="s">
        <v>1328</v>
      </c>
      <c r="AS429" s="18"/>
      <c r="AT429" s="18"/>
      <c r="AU429" s="18"/>
      <c r="AV429" s="18"/>
      <c r="AW429" s="18"/>
      <c r="AX429" s="18"/>
    </row>
    <row r="430" spans="1:50" s="123" customFormat="1" ht="72" hidden="1" x14ac:dyDescent="0.2">
      <c r="A430" s="52" t="s">
        <v>45</v>
      </c>
      <c r="B430" s="52" t="s">
        <v>277</v>
      </c>
      <c r="C430" s="52" t="s">
        <v>276</v>
      </c>
      <c r="D430" s="52" t="s">
        <v>33</v>
      </c>
      <c r="E430" s="52" t="s">
        <v>310</v>
      </c>
      <c r="F430" s="121" t="s">
        <v>2000</v>
      </c>
      <c r="G430" s="52" t="s">
        <v>734</v>
      </c>
      <c r="H430" s="71" t="s">
        <v>270</v>
      </c>
      <c r="I430" s="71" t="s">
        <v>274</v>
      </c>
      <c r="J430" s="122">
        <v>130000</v>
      </c>
      <c r="K430" s="325" t="s">
        <v>3756</v>
      </c>
      <c r="L430" s="114"/>
      <c r="M430" s="325"/>
      <c r="N430" s="53">
        <v>43889</v>
      </c>
      <c r="O430" s="18"/>
      <c r="P430" s="36"/>
      <c r="Q430" s="18"/>
      <c r="R430" s="18"/>
      <c r="S430" s="18"/>
      <c r="T430" s="18"/>
      <c r="U430" s="18"/>
      <c r="V430" s="53"/>
      <c r="W430" s="17"/>
      <c r="X430" s="32"/>
      <c r="Y430" s="36"/>
      <c r="Z430" s="17"/>
      <c r="AA430" s="36"/>
      <c r="AB430" s="328"/>
      <c r="AC430" s="328"/>
      <c r="AD430" s="336"/>
      <c r="AE430" s="18" t="s">
        <v>3762</v>
      </c>
      <c r="AF430" s="71" t="s">
        <v>1334</v>
      </c>
      <c r="AG430" s="71" t="s">
        <v>3539</v>
      </c>
      <c r="AH430" s="52" t="s">
        <v>1571</v>
      </c>
      <c r="AI430" s="54" t="s">
        <v>3467</v>
      </c>
      <c r="AJ430" s="54"/>
      <c r="AK430" s="71" t="s">
        <v>1334</v>
      </c>
      <c r="AL430" s="52" t="s">
        <v>1571</v>
      </c>
      <c r="AM430" s="52" t="s">
        <v>3553</v>
      </c>
      <c r="AN430" s="250"/>
      <c r="AO430" s="250"/>
      <c r="AP430" s="119">
        <f t="shared" si="15"/>
        <v>130000</v>
      </c>
      <c r="AQ430" s="196" t="s">
        <v>1327</v>
      </c>
      <c r="AR430" s="196" t="s">
        <v>1328</v>
      </c>
      <c r="AS430" s="18"/>
      <c r="AT430" s="18"/>
      <c r="AU430" s="18"/>
      <c r="AV430" s="18"/>
      <c r="AW430" s="18"/>
      <c r="AX430" s="18"/>
    </row>
    <row r="431" spans="1:50" s="123" customFormat="1" ht="72" hidden="1" x14ac:dyDescent="0.2">
      <c r="A431" s="52" t="s">
        <v>45</v>
      </c>
      <c r="B431" s="52" t="s">
        <v>277</v>
      </c>
      <c r="C431" s="52" t="s">
        <v>276</v>
      </c>
      <c r="D431" s="52" t="s">
        <v>33</v>
      </c>
      <c r="E431" s="52" t="s">
        <v>310</v>
      </c>
      <c r="F431" s="121" t="s">
        <v>2001</v>
      </c>
      <c r="G431" s="52" t="s">
        <v>735</v>
      </c>
      <c r="H431" s="71" t="s">
        <v>270</v>
      </c>
      <c r="I431" s="71" t="s">
        <v>274</v>
      </c>
      <c r="J431" s="122">
        <v>36000</v>
      </c>
      <c r="K431" s="325" t="s">
        <v>3756</v>
      </c>
      <c r="L431" s="114"/>
      <c r="M431" s="325"/>
      <c r="N431" s="53">
        <v>43889</v>
      </c>
      <c r="O431" s="18"/>
      <c r="P431" s="36"/>
      <c r="Q431" s="18"/>
      <c r="R431" s="18"/>
      <c r="S431" s="18"/>
      <c r="T431" s="18"/>
      <c r="U431" s="18"/>
      <c r="V431" s="53"/>
      <c r="W431" s="17"/>
      <c r="X431" s="32"/>
      <c r="Y431" s="36"/>
      <c r="Z431" s="17"/>
      <c r="AA431" s="36"/>
      <c r="AB431" s="328"/>
      <c r="AC431" s="328"/>
      <c r="AD431" s="336"/>
      <c r="AE431" s="18" t="s">
        <v>3762</v>
      </c>
      <c r="AF431" s="71" t="s">
        <v>1334</v>
      </c>
      <c r="AG431" s="71" t="s">
        <v>3539</v>
      </c>
      <c r="AH431" s="52" t="s">
        <v>1571</v>
      </c>
      <c r="AI431" s="54" t="s">
        <v>3467</v>
      </c>
      <c r="AJ431" s="54"/>
      <c r="AK431" s="71" t="s">
        <v>1334</v>
      </c>
      <c r="AL431" s="52" t="s">
        <v>1571</v>
      </c>
      <c r="AM431" s="52" t="s">
        <v>3553</v>
      </c>
      <c r="AN431" s="250"/>
      <c r="AO431" s="250"/>
      <c r="AP431" s="119">
        <f t="shared" si="15"/>
        <v>36000</v>
      </c>
      <c r="AQ431" s="196" t="s">
        <v>1327</v>
      </c>
      <c r="AR431" s="196" t="s">
        <v>1328</v>
      </c>
      <c r="AS431" s="18"/>
      <c r="AT431" s="18"/>
      <c r="AU431" s="18"/>
      <c r="AV431" s="18"/>
      <c r="AW431" s="18"/>
      <c r="AX431" s="18"/>
    </row>
    <row r="432" spans="1:50" s="123" customFormat="1" ht="72" hidden="1" x14ac:dyDescent="0.2">
      <c r="A432" s="52" t="s">
        <v>45</v>
      </c>
      <c r="B432" s="52" t="s">
        <v>277</v>
      </c>
      <c r="C432" s="52" t="s">
        <v>276</v>
      </c>
      <c r="D432" s="52" t="s">
        <v>33</v>
      </c>
      <c r="E432" s="52" t="s">
        <v>310</v>
      </c>
      <c r="F432" s="121" t="s">
        <v>2002</v>
      </c>
      <c r="G432" s="52" t="s">
        <v>736</v>
      </c>
      <c r="H432" s="71" t="s">
        <v>270</v>
      </c>
      <c r="I432" s="71" t="s">
        <v>275</v>
      </c>
      <c r="J432" s="122">
        <v>350000</v>
      </c>
      <c r="K432" s="325" t="s">
        <v>3756</v>
      </c>
      <c r="L432" s="114"/>
      <c r="M432" s="325"/>
      <c r="N432" s="53">
        <v>43889</v>
      </c>
      <c r="O432" s="18"/>
      <c r="P432" s="36"/>
      <c r="Q432" s="18"/>
      <c r="R432" s="18"/>
      <c r="S432" s="18"/>
      <c r="T432" s="18"/>
      <c r="U432" s="18"/>
      <c r="V432" s="53"/>
      <c r="W432" s="17"/>
      <c r="X432" s="32"/>
      <c r="Y432" s="36"/>
      <c r="Z432" s="17"/>
      <c r="AA432" s="36"/>
      <c r="AB432" s="328"/>
      <c r="AC432" s="328"/>
      <c r="AD432" s="336"/>
      <c r="AE432" s="18" t="s">
        <v>3762</v>
      </c>
      <c r="AF432" s="71" t="s">
        <v>1334</v>
      </c>
      <c r="AG432" s="71" t="s">
        <v>3539</v>
      </c>
      <c r="AH432" s="52" t="s">
        <v>1571</v>
      </c>
      <c r="AI432" s="54" t="s">
        <v>3467</v>
      </c>
      <c r="AJ432" s="54"/>
      <c r="AK432" s="71" t="s">
        <v>1334</v>
      </c>
      <c r="AL432" s="52" t="s">
        <v>1571</v>
      </c>
      <c r="AM432" s="52" t="s">
        <v>3553</v>
      </c>
      <c r="AN432" s="250"/>
      <c r="AO432" s="250"/>
      <c r="AP432" s="119">
        <f t="shared" si="15"/>
        <v>350000</v>
      </c>
      <c r="AQ432" s="196" t="s">
        <v>1327</v>
      </c>
      <c r="AR432" s="196" t="s">
        <v>1328</v>
      </c>
      <c r="AS432" s="18"/>
      <c r="AT432" s="18"/>
      <c r="AU432" s="18"/>
      <c r="AV432" s="18"/>
      <c r="AW432" s="18"/>
      <c r="AX432" s="18"/>
    </row>
    <row r="433" spans="1:50" s="123" customFormat="1" ht="72" hidden="1" x14ac:dyDescent="0.2">
      <c r="A433" s="52" t="s">
        <v>45</v>
      </c>
      <c r="B433" s="52" t="s">
        <v>277</v>
      </c>
      <c r="C433" s="52" t="s">
        <v>276</v>
      </c>
      <c r="D433" s="52" t="s">
        <v>33</v>
      </c>
      <c r="E433" s="52" t="s">
        <v>310</v>
      </c>
      <c r="F433" s="121" t="s">
        <v>2003</v>
      </c>
      <c r="G433" s="52" t="s">
        <v>737</v>
      </c>
      <c r="H433" s="71" t="s">
        <v>270</v>
      </c>
      <c r="I433" s="71" t="s">
        <v>274</v>
      </c>
      <c r="J433" s="122">
        <v>35000</v>
      </c>
      <c r="K433" s="325" t="s">
        <v>3756</v>
      </c>
      <c r="L433" s="114"/>
      <c r="M433" s="325"/>
      <c r="N433" s="53">
        <v>43889</v>
      </c>
      <c r="O433" s="18"/>
      <c r="P433" s="36"/>
      <c r="Q433" s="18"/>
      <c r="R433" s="18"/>
      <c r="S433" s="18"/>
      <c r="T433" s="18"/>
      <c r="U433" s="18"/>
      <c r="V433" s="53"/>
      <c r="W433" s="17"/>
      <c r="X433" s="32"/>
      <c r="Y433" s="36"/>
      <c r="Z433" s="17"/>
      <c r="AA433" s="36"/>
      <c r="AB433" s="328"/>
      <c r="AC433" s="328"/>
      <c r="AD433" s="336"/>
      <c r="AE433" s="18" t="s">
        <v>3762</v>
      </c>
      <c r="AF433" s="71" t="s">
        <v>1334</v>
      </c>
      <c r="AG433" s="71" t="s">
        <v>3539</v>
      </c>
      <c r="AH433" s="52" t="s">
        <v>1571</v>
      </c>
      <c r="AI433" s="54" t="s">
        <v>3467</v>
      </c>
      <c r="AJ433" s="54"/>
      <c r="AK433" s="71" t="s">
        <v>1334</v>
      </c>
      <c r="AL433" s="52" t="s">
        <v>1571</v>
      </c>
      <c r="AM433" s="52" t="s">
        <v>3553</v>
      </c>
      <c r="AN433" s="250"/>
      <c r="AO433" s="250"/>
      <c r="AP433" s="119">
        <f t="shared" si="15"/>
        <v>35000</v>
      </c>
      <c r="AQ433" s="196" t="s">
        <v>1327</v>
      </c>
      <c r="AR433" s="196" t="s">
        <v>1328</v>
      </c>
      <c r="AS433" s="18"/>
      <c r="AT433" s="18"/>
      <c r="AU433" s="18"/>
      <c r="AV433" s="18"/>
      <c r="AW433" s="18"/>
      <c r="AX433" s="18"/>
    </row>
    <row r="434" spans="1:50" s="123" customFormat="1" ht="72" hidden="1" x14ac:dyDescent="0.2">
      <c r="A434" s="52" t="s">
        <v>45</v>
      </c>
      <c r="B434" s="52" t="s">
        <v>277</v>
      </c>
      <c r="C434" s="52" t="s">
        <v>276</v>
      </c>
      <c r="D434" s="52" t="s">
        <v>33</v>
      </c>
      <c r="E434" s="52" t="s">
        <v>310</v>
      </c>
      <c r="F434" s="121" t="s">
        <v>2004</v>
      </c>
      <c r="G434" s="52" t="s">
        <v>738</v>
      </c>
      <c r="H434" s="71" t="s">
        <v>270</v>
      </c>
      <c r="I434" s="71" t="s">
        <v>274</v>
      </c>
      <c r="J434" s="122">
        <v>35000</v>
      </c>
      <c r="K434" s="325" t="s">
        <v>3756</v>
      </c>
      <c r="L434" s="114"/>
      <c r="M434" s="325"/>
      <c r="N434" s="53">
        <v>43889</v>
      </c>
      <c r="O434" s="18"/>
      <c r="P434" s="36"/>
      <c r="Q434" s="18"/>
      <c r="R434" s="18"/>
      <c r="S434" s="18"/>
      <c r="T434" s="18"/>
      <c r="U434" s="18"/>
      <c r="V434" s="53"/>
      <c r="W434" s="17"/>
      <c r="X434" s="32"/>
      <c r="Y434" s="36"/>
      <c r="Z434" s="17"/>
      <c r="AA434" s="36"/>
      <c r="AB434" s="328"/>
      <c r="AC434" s="328"/>
      <c r="AD434" s="336"/>
      <c r="AE434" s="18" t="s">
        <v>3762</v>
      </c>
      <c r="AF434" s="71" t="s">
        <v>1334</v>
      </c>
      <c r="AG434" s="71" t="s">
        <v>3539</v>
      </c>
      <c r="AH434" s="52" t="s">
        <v>1571</v>
      </c>
      <c r="AI434" s="54" t="s">
        <v>3467</v>
      </c>
      <c r="AJ434" s="54"/>
      <c r="AK434" s="71" t="s">
        <v>1334</v>
      </c>
      <c r="AL434" s="52" t="s">
        <v>1571</v>
      </c>
      <c r="AM434" s="52" t="s">
        <v>3553</v>
      </c>
      <c r="AN434" s="250"/>
      <c r="AO434" s="250"/>
      <c r="AP434" s="119">
        <f t="shared" si="15"/>
        <v>35000</v>
      </c>
      <c r="AQ434" s="196" t="s">
        <v>1327</v>
      </c>
      <c r="AR434" s="196" t="s">
        <v>1328</v>
      </c>
      <c r="AS434" s="18"/>
      <c r="AT434" s="18"/>
      <c r="AU434" s="18"/>
      <c r="AV434" s="18"/>
      <c r="AW434" s="18"/>
      <c r="AX434" s="18"/>
    </row>
    <row r="435" spans="1:50" s="123" customFormat="1" ht="72" hidden="1" x14ac:dyDescent="0.2">
      <c r="A435" s="52" t="s">
        <v>45</v>
      </c>
      <c r="B435" s="52" t="s">
        <v>277</v>
      </c>
      <c r="C435" s="52" t="s">
        <v>276</v>
      </c>
      <c r="D435" s="52" t="s">
        <v>33</v>
      </c>
      <c r="E435" s="52" t="s">
        <v>310</v>
      </c>
      <c r="F435" s="121" t="s">
        <v>2005</v>
      </c>
      <c r="G435" s="52" t="s">
        <v>739</v>
      </c>
      <c r="H435" s="71" t="s">
        <v>270</v>
      </c>
      <c r="I435" s="71" t="s">
        <v>274</v>
      </c>
      <c r="J435" s="122">
        <v>35000</v>
      </c>
      <c r="K435" s="325" t="s">
        <v>3756</v>
      </c>
      <c r="L435" s="114"/>
      <c r="M435" s="325"/>
      <c r="N435" s="53">
        <v>43889</v>
      </c>
      <c r="O435" s="18"/>
      <c r="P435" s="36"/>
      <c r="Q435" s="18"/>
      <c r="R435" s="18"/>
      <c r="S435" s="18"/>
      <c r="T435" s="18"/>
      <c r="U435" s="18"/>
      <c r="V435" s="53"/>
      <c r="W435" s="17"/>
      <c r="X435" s="32"/>
      <c r="Y435" s="36"/>
      <c r="Z435" s="17"/>
      <c r="AA435" s="36"/>
      <c r="AB435" s="328"/>
      <c r="AC435" s="328"/>
      <c r="AD435" s="336"/>
      <c r="AE435" s="18" t="s">
        <v>3762</v>
      </c>
      <c r="AF435" s="71" t="s">
        <v>1334</v>
      </c>
      <c r="AG435" s="71" t="s">
        <v>3539</v>
      </c>
      <c r="AH435" s="52" t="s">
        <v>1571</v>
      </c>
      <c r="AI435" s="54" t="s">
        <v>3467</v>
      </c>
      <c r="AJ435" s="54"/>
      <c r="AK435" s="71" t="s">
        <v>1334</v>
      </c>
      <c r="AL435" s="52" t="s">
        <v>1571</v>
      </c>
      <c r="AM435" s="52" t="s">
        <v>3553</v>
      </c>
      <c r="AN435" s="250"/>
      <c r="AO435" s="250"/>
      <c r="AP435" s="119">
        <f t="shared" si="15"/>
        <v>35000</v>
      </c>
      <c r="AQ435" s="196" t="s">
        <v>1327</v>
      </c>
      <c r="AR435" s="196" t="s">
        <v>1328</v>
      </c>
      <c r="AS435" s="18"/>
      <c r="AT435" s="18"/>
      <c r="AU435" s="18"/>
      <c r="AV435" s="18"/>
      <c r="AW435" s="18"/>
      <c r="AX435" s="18"/>
    </row>
    <row r="436" spans="1:50" s="123" customFormat="1" ht="72" hidden="1" x14ac:dyDescent="0.2">
      <c r="A436" s="52" t="s">
        <v>45</v>
      </c>
      <c r="B436" s="52" t="s">
        <v>277</v>
      </c>
      <c r="C436" s="52" t="s">
        <v>276</v>
      </c>
      <c r="D436" s="52" t="s">
        <v>33</v>
      </c>
      <c r="E436" s="52" t="s">
        <v>310</v>
      </c>
      <c r="F436" s="121" t="s">
        <v>2006</v>
      </c>
      <c r="G436" s="52" t="s">
        <v>740</v>
      </c>
      <c r="H436" s="71" t="s">
        <v>270</v>
      </c>
      <c r="I436" s="71" t="s">
        <v>274</v>
      </c>
      <c r="J436" s="122">
        <v>35000</v>
      </c>
      <c r="K436" s="325" t="s">
        <v>3756</v>
      </c>
      <c r="L436" s="114"/>
      <c r="M436" s="325"/>
      <c r="N436" s="53">
        <v>43889</v>
      </c>
      <c r="O436" s="18"/>
      <c r="P436" s="36"/>
      <c r="Q436" s="18"/>
      <c r="R436" s="18"/>
      <c r="S436" s="18"/>
      <c r="T436" s="18"/>
      <c r="U436" s="18"/>
      <c r="V436" s="53"/>
      <c r="W436" s="17"/>
      <c r="X436" s="32"/>
      <c r="Y436" s="36"/>
      <c r="Z436" s="17"/>
      <c r="AA436" s="36"/>
      <c r="AB436" s="328"/>
      <c r="AC436" s="328"/>
      <c r="AD436" s="336"/>
      <c r="AE436" s="18" t="s">
        <v>3762</v>
      </c>
      <c r="AF436" s="71" t="s">
        <v>1334</v>
      </c>
      <c r="AG436" s="71" t="s">
        <v>3539</v>
      </c>
      <c r="AH436" s="52" t="s">
        <v>1571</v>
      </c>
      <c r="AI436" s="54" t="s">
        <v>3467</v>
      </c>
      <c r="AJ436" s="54"/>
      <c r="AK436" s="71" t="s">
        <v>1334</v>
      </c>
      <c r="AL436" s="52" t="s">
        <v>1571</v>
      </c>
      <c r="AM436" s="52" t="s">
        <v>3553</v>
      </c>
      <c r="AN436" s="250"/>
      <c r="AO436" s="250"/>
      <c r="AP436" s="119">
        <f t="shared" si="15"/>
        <v>35000</v>
      </c>
      <c r="AQ436" s="196" t="s">
        <v>1327</v>
      </c>
      <c r="AR436" s="196" t="s">
        <v>1328</v>
      </c>
      <c r="AS436" s="18"/>
      <c r="AT436" s="18"/>
      <c r="AU436" s="18"/>
      <c r="AV436" s="18"/>
      <c r="AW436" s="18"/>
      <c r="AX436" s="18"/>
    </row>
    <row r="437" spans="1:50" s="123" customFormat="1" ht="72" hidden="1" x14ac:dyDescent="0.2">
      <c r="A437" s="52" t="s">
        <v>45</v>
      </c>
      <c r="B437" s="52" t="s">
        <v>277</v>
      </c>
      <c r="C437" s="52" t="s">
        <v>276</v>
      </c>
      <c r="D437" s="52" t="s">
        <v>33</v>
      </c>
      <c r="E437" s="52" t="s">
        <v>310</v>
      </c>
      <c r="F437" s="121" t="s">
        <v>2007</v>
      </c>
      <c r="G437" s="52" t="s">
        <v>741</v>
      </c>
      <c r="H437" s="71" t="s">
        <v>270</v>
      </c>
      <c r="I437" s="71" t="s">
        <v>274</v>
      </c>
      <c r="J437" s="122">
        <v>30000</v>
      </c>
      <c r="K437" s="325" t="s">
        <v>3756</v>
      </c>
      <c r="L437" s="114"/>
      <c r="M437" s="325"/>
      <c r="N437" s="53">
        <v>43889</v>
      </c>
      <c r="O437" s="18"/>
      <c r="P437" s="36"/>
      <c r="Q437" s="18"/>
      <c r="R437" s="18"/>
      <c r="S437" s="18"/>
      <c r="T437" s="18"/>
      <c r="U437" s="18"/>
      <c r="V437" s="53"/>
      <c r="W437" s="17"/>
      <c r="X437" s="32"/>
      <c r="Y437" s="36"/>
      <c r="Z437" s="17"/>
      <c r="AA437" s="36"/>
      <c r="AB437" s="328"/>
      <c r="AC437" s="328"/>
      <c r="AD437" s="336"/>
      <c r="AE437" s="18" t="s">
        <v>3762</v>
      </c>
      <c r="AF437" s="71" t="s">
        <v>1334</v>
      </c>
      <c r="AG437" s="71" t="s">
        <v>3539</v>
      </c>
      <c r="AH437" s="52" t="s">
        <v>1571</v>
      </c>
      <c r="AI437" s="54" t="s">
        <v>3467</v>
      </c>
      <c r="AJ437" s="54"/>
      <c r="AK437" s="71" t="s">
        <v>1334</v>
      </c>
      <c r="AL437" s="52" t="s">
        <v>1571</v>
      </c>
      <c r="AM437" s="52" t="s">
        <v>3553</v>
      </c>
      <c r="AN437" s="250"/>
      <c r="AO437" s="250"/>
      <c r="AP437" s="119">
        <f t="shared" si="15"/>
        <v>30000</v>
      </c>
      <c r="AQ437" s="196" t="s">
        <v>1327</v>
      </c>
      <c r="AR437" s="196" t="s">
        <v>1328</v>
      </c>
      <c r="AS437" s="18"/>
      <c r="AT437" s="18"/>
      <c r="AU437" s="18"/>
      <c r="AV437" s="18"/>
      <c r="AW437" s="18"/>
      <c r="AX437" s="18"/>
    </row>
    <row r="438" spans="1:50" s="123" customFormat="1" ht="72" hidden="1" x14ac:dyDescent="0.2">
      <c r="A438" s="52" t="s">
        <v>45</v>
      </c>
      <c r="B438" s="52" t="s">
        <v>277</v>
      </c>
      <c r="C438" s="52" t="s">
        <v>276</v>
      </c>
      <c r="D438" s="52" t="s">
        <v>33</v>
      </c>
      <c r="E438" s="52" t="s">
        <v>310</v>
      </c>
      <c r="F438" s="121" t="s">
        <v>2008</v>
      </c>
      <c r="G438" s="52" t="s">
        <v>742</v>
      </c>
      <c r="H438" s="71" t="s">
        <v>270</v>
      </c>
      <c r="I438" s="71" t="s">
        <v>274</v>
      </c>
      <c r="J438" s="122">
        <v>70000</v>
      </c>
      <c r="K438" s="325" t="s">
        <v>3756</v>
      </c>
      <c r="L438" s="114"/>
      <c r="M438" s="325"/>
      <c r="N438" s="53">
        <v>43889</v>
      </c>
      <c r="O438" s="18"/>
      <c r="P438" s="36"/>
      <c r="Q438" s="19"/>
      <c r="R438" s="18"/>
      <c r="S438" s="18"/>
      <c r="T438" s="18"/>
      <c r="U438" s="18"/>
      <c r="V438" s="53"/>
      <c r="W438" s="17"/>
      <c r="X438" s="32"/>
      <c r="Y438" s="36"/>
      <c r="Z438" s="17"/>
      <c r="AA438" s="36"/>
      <c r="AB438" s="328"/>
      <c r="AC438" s="328"/>
      <c r="AD438" s="336"/>
      <c r="AE438" s="18" t="s">
        <v>3762</v>
      </c>
      <c r="AF438" s="71" t="s">
        <v>1334</v>
      </c>
      <c r="AG438" s="71" t="s">
        <v>3539</v>
      </c>
      <c r="AH438" s="52" t="s">
        <v>1571</v>
      </c>
      <c r="AI438" s="54" t="s">
        <v>3467</v>
      </c>
      <c r="AJ438" s="54"/>
      <c r="AK438" s="71" t="s">
        <v>1334</v>
      </c>
      <c r="AL438" s="52" t="s">
        <v>1571</v>
      </c>
      <c r="AM438" s="52" t="s">
        <v>3553</v>
      </c>
      <c r="AN438" s="250"/>
      <c r="AO438" s="250"/>
      <c r="AP438" s="119">
        <f t="shared" si="15"/>
        <v>70000</v>
      </c>
      <c r="AQ438" s="196" t="s">
        <v>1327</v>
      </c>
      <c r="AR438" s="196" t="s">
        <v>1328</v>
      </c>
      <c r="AS438" s="18"/>
      <c r="AT438" s="18"/>
      <c r="AU438" s="18"/>
      <c r="AV438" s="18"/>
      <c r="AW438" s="18"/>
      <c r="AX438" s="18"/>
    </row>
    <row r="439" spans="1:50" s="123" customFormat="1" ht="72" hidden="1" x14ac:dyDescent="0.2">
      <c r="A439" s="52" t="s">
        <v>45</v>
      </c>
      <c r="B439" s="52" t="s">
        <v>277</v>
      </c>
      <c r="C439" s="52" t="s">
        <v>276</v>
      </c>
      <c r="D439" s="52" t="s">
        <v>33</v>
      </c>
      <c r="E439" s="52" t="s">
        <v>310</v>
      </c>
      <c r="F439" s="121" t="s">
        <v>2009</v>
      </c>
      <c r="G439" s="52" t="s">
        <v>743</v>
      </c>
      <c r="H439" s="71" t="s">
        <v>270</v>
      </c>
      <c r="I439" s="71" t="s">
        <v>553</v>
      </c>
      <c r="J439" s="122">
        <v>5000</v>
      </c>
      <c r="K439" s="325" t="s">
        <v>3756</v>
      </c>
      <c r="L439" s="114"/>
      <c r="M439" s="325"/>
      <c r="N439" s="53">
        <v>43889</v>
      </c>
      <c r="O439" s="18"/>
      <c r="P439" s="36"/>
      <c r="Q439" s="19"/>
      <c r="R439" s="18"/>
      <c r="S439" s="18"/>
      <c r="T439" s="18"/>
      <c r="U439" s="18"/>
      <c r="V439" s="53"/>
      <c r="W439" s="17"/>
      <c r="X439" s="32"/>
      <c r="Y439" s="36"/>
      <c r="Z439" s="17"/>
      <c r="AA439" s="36"/>
      <c r="AB439" s="328"/>
      <c r="AC439" s="328"/>
      <c r="AD439" s="336"/>
      <c r="AE439" s="18" t="s">
        <v>3762</v>
      </c>
      <c r="AF439" s="71" t="s">
        <v>1334</v>
      </c>
      <c r="AG439" s="71" t="s">
        <v>3539</v>
      </c>
      <c r="AH439" s="52" t="s">
        <v>1571</v>
      </c>
      <c r="AI439" s="54" t="s">
        <v>3467</v>
      </c>
      <c r="AJ439" s="54"/>
      <c r="AK439" s="71" t="s">
        <v>1334</v>
      </c>
      <c r="AL439" s="52" t="s">
        <v>1571</v>
      </c>
      <c r="AM439" s="52" t="s">
        <v>3553</v>
      </c>
      <c r="AN439" s="250"/>
      <c r="AO439" s="250"/>
      <c r="AP439" s="119">
        <f t="shared" si="15"/>
        <v>5000</v>
      </c>
      <c r="AQ439" s="196" t="s">
        <v>1327</v>
      </c>
      <c r="AR439" s="196" t="s">
        <v>1328</v>
      </c>
      <c r="AS439" s="18"/>
      <c r="AT439" s="18"/>
      <c r="AU439" s="18"/>
      <c r="AV439" s="18"/>
      <c r="AW439" s="18"/>
      <c r="AX439" s="18"/>
    </row>
    <row r="440" spans="1:50" s="123" customFormat="1" ht="72" hidden="1" x14ac:dyDescent="0.2">
      <c r="A440" s="52" t="s">
        <v>45</v>
      </c>
      <c r="B440" s="52" t="s">
        <v>277</v>
      </c>
      <c r="C440" s="52" t="s">
        <v>276</v>
      </c>
      <c r="D440" s="52" t="s">
        <v>33</v>
      </c>
      <c r="E440" s="52" t="s">
        <v>310</v>
      </c>
      <c r="F440" s="121" t="s">
        <v>2010</v>
      </c>
      <c r="G440" s="52" t="s">
        <v>744</v>
      </c>
      <c r="H440" s="71" t="s">
        <v>270</v>
      </c>
      <c r="I440" s="71" t="s">
        <v>268</v>
      </c>
      <c r="J440" s="122">
        <v>80000</v>
      </c>
      <c r="K440" s="325" t="s">
        <v>3756</v>
      </c>
      <c r="L440" s="114"/>
      <c r="M440" s="325"/>
      <c r="N440" s="53">
        <v>43889</v>
      </c>
      <c r="O440" s="18"/>
      <c r="P440" s="36"/>
      <c r="Q440" s="19"/>
      <c r="R440" s="18"/>
      <c r="S440" s="18"/>
      <c r="T440" s="18"/>
      <c r="U440" s="18"/>
      <c r="V440" s="53"/>
      <c r="W440" s="17"/>
      <c r="X440" s="32"/>
      <c r="Y440" s="36"/>
      <c r="Z440" s="17"/>
      <c r="AA440" s="36"/>
      <c r="AB440" s="328"/>
      <c r="AC440" s="328"/>
      <c r="AD440" s="336"/>
      <c r="AE440" s="18" t="s">
        <v>3762</v>
      </c>
      <c r="AF440" s="71" t="s">
        <v>1334</v>
      </c>
      <c r="AG440" s="71" t="s">
        <v>3539</v>
      </c>
      <c r="AH440" s="52" t="s">
        <v>1571</v>
      </c>
      <c r="AI440" s="54" t="s">
        <v>3467</v>
      </c>
      <c r="AJ440" s="54"/>
      <c r="AK440" s="71" t="s">
        <v>1334</v>
      </c>
      <c r="AL440" s="52" t="s">
        <v>1571</v>
      </c>
      <c r="AM440" s="52" t="s">
        <v>3553</v>
      </c>
      <c r="AN440" s="250"/>
      <c r="AO440" s="250"/>
      <c r="AP440" s="119">
        <f t="shared" si="15"/>
        <v>80000</v>
      </c>
      <c r="AQ440" s="196" t="s">
        <v>1327</v>
      </c>
      <c r="AR440" s="196" t="s">
        <v>1328</v>
      </c>
      <c r="AS440" s="18"/>
      <c r="AT440" s="18"/>
      <c r="AU440" s="18"/>
      <c r="AV440" s="18"/>
      <c r="AW440" s="18"/>
      <c r="AX440" s="18"/>
    </row>
    <row r="441" spans="1:50" s="123" customFormat="1" ht="72" hidden="1" x14ac:dyDescent="0.2">
      <c r="A441" s="52" t="s">
        <v>45</v>
      </c>
      <c r="B441" s="52" t="s">
        <v>277</v>
      </c>
      <c r="C441" s="52" t="s">
        <v>276</v>
      </c>
      <c r="D441" s="52" t="s">
        <v>33</v>
      </c>
      <c r="E441" s="52" t="s">
        <v>310</v>
      </c>
      <c r="F441" s="121" t="s">
        <v>2011</v>
      </c>
      <c r="G441" s="52" t="s">
        <v>745</v>
      </c>
      <c r="H441" s="71" t="s">
        <v>270</v>
      </c>
      <c r="I441" s="71" t="s">
        <v>268</v>
      </c>
      <c r="J441" s="122">
        <v>80000</v>
      </c>
      <c r="K441" s="325" t="s">
        <v>3756</v>
      </c>
      <c r="L441" s="114"/>
      <c r="M441" s="325"/>
      <c r="N441" s="53">
        <v>43889</v>
      </c>
      <c r="O441" s="18"/>
      <c r="P441" s="36"/>
      <c r="Q441" s="19"/>
      <c r="R441" s="18"/>
      <c r="S441" s="18"/>
      <c r="T441" s="18"/>
      <c r="U441" s="18"/>
      <c r="V441" s="53"/>
      <c r="W441" s="17"/>
      <c r="X441" s="32"/>
      <c r="Y441" s="36"/>
      <c r="Z441" s="17"/>
      <c r="AA441" s="36"/>
      <c r="AB441" s="328"/>
      <c r="AC441" s="328"/>
      <c r="AD441" s="336"/>
      <c r="AE441" s="18" t="s">
        <v>3762</v>
      </c>
      <c r="AF441" s="71" t="s">
        <v>1334</v>
      </c>
      <c r="AG441" s="71" t="s">
        <v>3539</v>
      </c>
      <c r="AH441" s="52" t="s">
        <v>1571</v>
      </c>
      <c r="AI441" s="54" t="s">
        <v>3467</v>
      </c>
      <c r="AJ441" s="54"/>
      <c r="AK441" s="71" t="s">
        <v>1334</v>
      </c>
      <c r="AL441" s="52" t="s">
        <v>1571</v>
      </c>
      <c r="AM441" s="52" t="s">
        <v>3553</v>
      </c>
      <c r="AN441" s="250"/>
      <c r="AO441" s="250"/>
      <c r="AP441" s="119">
        <f t="shared" si="15"/>
        <v>80000</v>
      </c>
      <c r="AQ441" s="196" t="s">
        <v>1327</v>
      </c>
      <c r="AR441" s="196" t="s">
        <v>1328</v>
      </c>
      <c r="AS441" s="18"/>
      <c r="AT441" s="18"/>
      <c r="AU441" s="18"/>
      <c r="AV441" s="18"/>
      <c r="AW441" s="18"/>
      <c r="AX441" s="18"/>
    </row>
    <row r="442" spans="1:50" s="123" customFormat="1" ht="72" hidden="1" x14ac:dyDescent="0.2">
      <c r="A442" s="52" t="s">
        <v>45</v>
      </c>
      <c r="B442" s="52" t="s">
        <v>277</v>
      </c>
      <c r="C442" s="52" t="s">
        <v>276</v>
      </c>
      <c r="D442" s="52" t="s">
        <v>33</v>
      </c>
      <c r="E442" s="52" t="s">
        <v>310</v>
      </c>
      <c r="F442" s="121" t="s">
        <v>2012</v>
      </c>
      <c r="G442" s="52" t="s">
        <v>746</v>
      </c>
      <c r="H442" s="71" t="s">
        <v>270</v>
      </c>
      <c r="I442" s="71" t="s">
        <v>268</v>
      </c>
      <c r="J442" s="122">
        <v>80000</v>
      </c>
      <c r="K442" s="325" t="s">
        <v>3756</v>
      </c>
      <c r="L442" s="114"/>
      <c r="M442" s="325"/>
      <c r="N442" s="53">
        <v>43889</v>
      </c>
      <c r="O442" s="18"/>
      <c r="P442" s="36"/>
      <c r="Q442" s="19"/>
      <c r="R442" s="18"/>
      <c r="S442" s="18"/>
      <c r="T442" s="18"/>
      <c r="U442" s="18"/>
      <c r="V442" s="53"/>
      <c r="W442" s="17"/>
      <c r="X442" s="32"/>
      <c r="Y442" s="36"/>
      <c r="Z442" s="17"/>
      <c r="AA442" s="36"/>
      <c r="AB442" s="328"/>
      <c r="AC442" s="328"/>
      <c r="AD442" s="336"/>
      <c r="AE442" s="18" t="s">
        <v>3762</v>
      </c>
      <c r="AF442" s="71" t="s">
        <v>1334</v>
      </c>
      <c r="AG442" s="71" t="s">
        <v>3539</v>
      </c>
      <c r="AH442" s="52" t="s">
        <v>1571</v>
      </c>
      <c r="AI442" s="54" t="s">
        <v>3467</v>
      </c>
      <c r="AJ442" s="54"/>
      <c r="AK442" s="71" t="s">
        <v>1334</v>
      </c>
      <c r="AL442" s="52" t="s">
        <v>1571</v>
      </c>
      <c r="AM442" s="52" t="s">
        <v>3553</v>
      </c>
      <c r="AN442" s="250"/>
      <c r="AO442" s="250"/>
      <c r="AP442" s="119">
        <f t="shared" si="15"/>
        <v>80000</v>
      </c>
      <c r="AQ442" s="196" t="s">
        <v>1327</v>
      </c>
      <c r="AR442" s="196" t="s">
        <v>1328</v>
      </c>
      <c r="AS442" s="18"/>
      <c r="AT442" s="18"/>
      <c r="AU442" s="18"/>
      <c r="AV442" s="18"/>
      <c r="AW442" s="18"/>
      <c r="AX442" s="18"/>
    </row>
    <row r="443" spans="1:50" s="123" customFormat="1" ht="72" hidden="1" x14ac:dyDescent="0.2">
      <c r="A443" s="52" t="s">
        <v>45</v>
      </c>
      <c r="B443" s="52" t="s">
        <v>277</v>
      </c>
      <c r="C443" s="52" t="s">
        <v>276</v>
      </c>
      <c r="D443" s="52" t="s">
        <v>33</v>
      </c>
      <c r="E443" s="52" t="s">
        <v>310</v>
      </c>
      <c r="F443" s="121" t="s">
        <v>2013</v>
      </c>
      <c r="G443" s="52" t="s">
        <v>747</v>
      </c>
      <c r="H443" s="71" t="s">
        <v>270</v>
      </c>
      <c r="I443" s="71" t="s">
        <v>268</v>
      </c>
      <c r="J443" s="122">
        <v>80000</v>
      </c>
      <c r="K443" s="325" t="s">
        <v>3756</v>
      </c>
      <c r="L443" s="114"/>
      <c r="M443" s="325"/>
      <c r="N443" s="53">
        <v>43889</v>
      </c>
      <c r="O443" s="18"/>
      <c r="P443" s="36"/>
      <c r="Q443" s="19"/>
      <c r="R443" s="18"/>
      <c r="S443" s="18"/>
      <c r="T443" s="18"/>
      <c r="U443" s="18"/>
      <c r="V443" s="53"/>
      <c r="W443" s="17"/>
      <c r="X443" s="32"/>
      <c r="Y443" s="36"/>
      <c r="Z443" s="17"/>
      <c r="AA443" s="36"/>
      <c r="AB443" s="328"/>
      <c r="AC443" s="328"/>
      <c r="AD443" s="336"/>
      <c r="AE443" s="18" t="s">
        <v>3762</v>
      </c>
      <c r="AF443" s="71" t="s">
        <v>1334</v>
      </c>
      <c r="AG443" s="71" t="s">
        <v>3539</v>
      </c>
      <c r="AH443" s="52" t="s">
        <v>1571</v>
      </c>
      <c r="AI443" s="54" t="s">
        <v>3467</v>
      </c>
      <c r="AJ443" s="54"/>
      <c r="AK443" s="71" t="s">
        <v>1334</v>
      </c>
      <c r="AL443" s="52" t="s">
        <v>1571</v>
      </c>
      <c r="AM443" s="52" t="s">
        <v>3553</v>
      </c>
      <c r="AN443" s="250"/>
      <c r="AO443" s="250"/>
      <c r="AP443" s="119">
        <f t="shared" si="15"/>
        <v>80000</v>
      </c>
      <c r="AQ443" s="196" t="s">
        <v>1327</v>
      </c>
      <c r="AR443" s="196" t="s">
        <v>1328</v>
      </c>
      <c r="AS443" s="18"/>
      <c r="AT443" s="18"/>
      <c r="AU443" s="18"/>
      <c r="AV443" s="18"/>
      <c r="AW443" s="18"/>
      <c r="AX443" s="18"/>
    </row>
    <row r="444" spans="1:50" s="123" customFormat="1" ht="72" hidden="1" x14ac:dyDescent="0.2">
      <c r="A444" s="52" t="s">
        <v>45</v>
      </c>
      <c r="B444" s="52" t="s">
        <v>277</v>
      </c>
      <c r="C444" s="52" t="s">
        <v>276</v>
      </c>
      <c r="D444" s="52" t="s">
        <v>33</v>
      </c>
      <c r="E444" s="52" t="s">
        <v>310</v>
      </c>
      <c r="F444" s="121" t="s">
        <v>2014</v>
      </c>
      <c r="G444" s="52" t="s">
        <v>748</v>
      </c>
      <c r="H444" s="71" t="s">
        <v>270</v>
      </c>
      <c r="I444" s="71" t="s">
        <v>268</v>
      </c>
      <c r="J444" s="122">
        <v>80000</v>
      </c>
      <c r="K444" s="325" t="s">
        <v>3756</v>
      </c>
      <c r="L444" s="114"/>
      <c r="M444" s="325"/>
      <c r="N444" s="53">
        <v>43889</v>
      </c>
      <c r="O444" s="18"/>
      <c r="P444" s="36"/>
      <c r="Q444" s="19"/>
      <c r="R444" s="18"/>
      <c r="S444" s="18"/>
      <c r="T444" s="18"/>
      <c r="U444" s="18"/>
      <c r="V444" s="53"/>
      <c r="W444" s="17"/>
      <c r="X444" s="32"/>
      <c r="Y444" s="36"/>
      <c r="Z444" s="17"/>
      <c r="AA444" s="36"/>
      <c r="AB444" s="328"/>
      <c r="AC444" s="328"/>
      <c r="AD444" s="336"/>
      <c r="AE444" s="18" t="s">
        <v>3762</v>
      </c>
      <c r="AF444" s="71" t="s">
        <v>1334</v>
      </c>
      <c r="AG444" s="71" t="s">
        <v>3539</v>
      </c>
      <c r="AH444" s="52" t="s">
        <v>1571</v>
      </c>
      <c r="AI444" s="54" t="s">
        <v>3467</v>
      </c>
      <c r="AJ444" s="54"/>
      <c r="AK444" s="71" t="s">
        <v>1334</v>
      </c>
      <c r="AL444" s="52" t="s">
        <v>1571</v>
      </c>
      <c r="AM444" s="52" t="s">
        <v>3553</v>
      </c>
      <c r="AN444" s="250"/>
      <c r="AO444" s="250"/>
      <c r="AP444" s="119">
        <f t="shared" si="15"/>
        <v>80000</v>
      </c>
      <c r="AQ444" s="196" t="s">
        <v>1327</v>
      </c>
      <c r="AR444" s="196" t="s">
        <v>1328</v>
      </c>
      <c r="AS444" s="18"/>
      <c r="AT444" s="18"/>
      <c r="AU444" s="18"/>
      <c r="AV444" s="18"/>
      <c r="AW444" s="18"/>
      <c r="AX444" s="18"/>
    </row>
    <row r="445" spans="1:50" s="123" customFormat="1" ht="72" hidden="1" x14ac:dyDescent="0.2">
      <c r="A445" s="52" t="s">
        <v>45</v>
      </c>
      <c r="B445" s="52" t="s">
        <v>277</v>
      </c>
      <c r="C445" s="52" t="s">
        <v>276</v>
      </c>
      <c r="D445" s="52" t="s">
        <v>33</v>
      </c>
      <c r="E445" s="52" t="s">
        <v>310</v>
      </c>
      <c r="F445" s="121" t="s">
        <v>2015</v>
      </c>
      <c r="G445" s="52" t="s">
        <v>749</v>
      </c>
      <c r="H445" s="71" t="s">
        <v>270</v>
      </c>
      <c r="I445" s="71" t="s">
        <v>268</v>
      </c>
      <c r="J445" s="122">
        <v>80000</v>
      </c>
      <c r="K445" s="325" t="s">
        <v>3756</v>
      </c>
      <c r="L445" s="114"/>
      <c r="M445" s="325"/>
      <c r="N445" s="53">
        <v>43889</v>
      </c>
      <c r="O445" s="18"/>
      <c r="P445" s="36"/>
      <c r="Q445" s="19"/>
      <c r="R445" s="18"/>
      <c r="S445" s="18"/>
      <c r="T445" s="18"/>
      <c r="U445" s="18"/>
      <c r="V445" s="53"/>
      <c r="W445" s="17"/>
      <c r="X445" s="32"/>
      <c r="Y445" s="36"/>
      <c r="Z445" s="17"/>
      <c r="AA445" s="36"/>
      <c r="AB445" s="328"/>
      <c r="AC445" s="328"/>
      <c r="AD445" s="336"/>
      <c r="AE445" s="18" t="s">
        <v>3762</v>
      </c>
      <c r="AF445" s="71" t="s">
        <v>1334</v>
      </c>
      <c r="AG445" s="71" t="s">
        <v>3539</v>
      </c>
      <c r="AH445" s="52" t="s">
        <v>1571</v>
      </c>
      <c r="AI445" s="54" t="s">
        <v>3467</v>
      </c>
      <c r="AJ445" s="54"/>
      <c r="AK445" s="71" t="s">
        <v>1334</v>
      </c>
      <c r="AL445" s="52" t="s">
        <v>1571</v>
      </c>
      <c r="AM445" s="52" t="s">
        <v>3553</v>
      </c>
      <c r="AN445" s="250"/>
      <c r="AO445" s="250"/>
      <c r="AP445" s="119">
        <f t="shared" si="15"/>
        <v>80000</v>
      </c>
      <c r="AQ445" s="196" t="s">
        <v>1327</v>
      </c>
      <c r="AR445" s="196" t="s">
        <v>1328</v>
      </c>
      <c r="AS445" s="18"/>
      <c r="AT445" s="18"/>
      <c r="AU445" s="18"/>
      <c r="AV445" s="18"/>
      <c r="AW445" s="18"/>
      <c r="AX445" s="18"/>
    </row>
    <row r="446" spans="1:50" s="123" customFormat="1" ht="72" hidden="1" x14ac:dyDescent="0.2">
      <c r="A446" s="52" t="s">
        <v>45</v>
      </c>
      <c r="B446" s="52" t="s">
        <v>277</v>
      </c>
      <c r="C446" s="52" t="s">
        <v>17</v>
      </c>
      <c r="D446" s="52" t="s">
        <v>34</v>
      </c>
      <c r="E446" s="52" t="s">
        <v>454</v>
      </c>
      <c r="F446" s="121" t="s">
        <v>2016</v>
      </c>
      <c r="G446" s="52" t="s">
        <v>1141</v>
      </c>
      <c r="H446" s="71" t="s">
        <v>270</v>
      </c>
      <c r="I446" s="71" t="s">
        <v>1119</v>
      </c>
      <c r="J446" s="122">
        <v>3527000</v>
      </c>
      <c r="K446" s="325" t="s">
        <v>3756</v>
      </c>
      <c r="L446" s="114"/>
      <c r="M446" s="325"/>
      <c r="N446" s="53">
        <v>43886</v>
      </c>
      <c r="O446" s="18" t="s">
        <v>3774</v>
      </c>
      <c r="P446" s="36" t="s">
        <v>3775</v>
      </c>
      <c r="Q446" s="19" t="s">
        <v>3776</v>
      </c>
      <c r="R446" s="18"/>
      <c r="S446" s="18"/>
      <c r="T446" s="18"/>
      <c r="U446" s="18"/>
      <c r="V446" s="53"/>
      <c r="W446" s="17">
        <v>2844444</v>
      </c>
      <c r="X446" s="32">
        <v>4</v>
      </c>
      <c r="Y446" s="36"/>
      <c r="Z446" s="17"/>
      <c r="AA446" s="36" t="s">
        <v>3777</v>
      </c>
      <c r="AB446" s="328"/>
      <c r="AC446" s="328"/>
      <c r="AD446" s="336"/>
      <c r="AE446" s="18" t="s">
        <v>3762</v>
      </c>
      <c r="AF446" s="54" t="s">
        <v>1330</v>
      </c>
      <c r="AG446" s="54" t="s">
        <v>3541</v>
      </c>
      <c r="AH446" s="52" t="s">
        <v>3470</v>
      </c>
      <c r="AI446" s="54" t="s">
        <v>3467</v>
      </c>
      <c r="AJ446" s="54"/>
      <c r="AK446" s="71" t="s">
        <v>1334</v>
      </c>
      <c r="AL446" s="52" t="s">
        <v>1571</v>
      </c>
      <c r="AM446" s="52" t="s">
        <v>3553</v>
      </c>
      <c r="AN446" s="250"/>
      <c r="AO446" s="250"/>
      <c r="AP446" s="119">
        <f t="shared" si="15"/>
        <v>3527000</v>
      </c>
      <c r="AQ446" s="196" t="s">
        <v>1327</v>
      </c>
      <c r="AR446" s="196" t="s">
        <v>1328</v>
      </c>
      <c r="AS446" s="18"/>
      <c r="AT446" s="18"/>
      <c r="AU446" s="18"/>
      <c r="AV446" s="18"/>
      <c r="AW446" s="18"/>
      <c r="AX446" s="18"/>
    </row>
    <row r="447" spans="1:50" s="123" customFormat="1" ht="72" hidden="1" x14ac:dyDescent="0.2">
      <c r="A447" s="52" t="s">
        <v>45</v>
      </c>
      <c r="B447" s="52" t="s">
        <v>277</v>
      </c>
      <c r="C447" s="52" t="s">
        <v>17</v>
      </c>
      <c r="D447" s="52" t="s">
        <v>34</v>
      </c>
      <c r="E447" s="52" t="s">
        <v>454</v>
      </c>
      <c r="F447" s="121" t="s">
        <v>2017</v>
      </c>
      <c r="G447" s="52" t="s">
        <v>1142</v>
      </c>
      <c r="H447" s="71" t="s">
        <v>270</v>
      </c>
      <c r="I447" s="71" t="s">
        <v>1122</v>
      </c>
      <c r="J447" s="122">
        <v>1800000</v>
      </c>
      <c r="K447" s="325" t="s">
        <v>3756</v>
      </c>
      <c r="L447" s="114"/>
      <c r="M447" s="325"/>
      <c r="N447" s="53">
        <v>43918</v>
      </c>
      <c r="O447" s="18" t="s">
        <v>3778</v>
      </c>
      <c r="P447" s="36" t="s">
        <v>3779</v>
      </c>
      <c r="Q447" s="19"/>
      <c r="R447" s="18"/>
      <c r="S447" s="18"/>
      <c r="T447" s="18"/>
      <c r="U447" s="18"/>
      <c r="V447" s="53"/>
      <c r="W447" s="17"/>
      <c r="X447" s="32">
        <v>4</v>
      </c>
      <c r="Y447" s="36"/>
      <c r="Z447" s="17"/>
      <c r="AA447" s="36"/>
      <c r="AB447" s="328"/>
      <c r="AC447" s="328"/>
      <c r="AD447" s="336"/>
      <c r="AE447" s="18" t="s">
        <v>1330</v>
      </c>
      <c r="AF447" s="52" t="s">
        <v>2944</v>
      </c>
      <c r="AG447" s="52" t="s">
        <v>3539</v>
      </c>
      <c r="AH447" s="52" t="s">
        <v>1571</v>
      </c>
      <c r="AI447" s="54" t="s">
        <v>3467</v>
      </c>
      <c r="AJ447" s="54"/>
      <c r="AK447" s="52" t="s">
        <v>1335</v>
      </c>
      <c r="AL447" s="52" t="s">
        <v>1569</v>
      </c>
      <c r="AM447" s="52" t="s">
        <v>3553</v>
      </c>
      <c r="AN447" s="250"/>
      <c r="AO447" s="250"/>
      <c r="AP447" s="119">
        <f t="shared" si="15"/>
        <v>1800000</v>
      </c>
      <c r="AQ447" s="196" t="s">
        <v>1327</v>
      </c>
      <c r="AR447" s="196" t="s">
        <v>1328</v>
      </c>
      <c r="AS447" s="18"/>
      <c r="AT447" s="18"/>
      <c r="AU447" s="18"/>
      <c r="AV447" s="18"/>
      <c r="AW447" s="18"/>
      <c r="AX447" s="18"/>
    </row>
    <row r="448" spans="1:50" s="123" customFormat="1" ht="72" hidden="1" x14ac:dyDescent="0.2">
      <c r="A448" s="52" t="s">
        <v>46</v>
      </c>
      <c r="B448" s="52" t="s">
        <v>277</v>
      </c>
      <c r="C448" s="52" t="s">
        <v>276</v>
      </c>
      <c r="D448" s="52" t="s">
        <v>11</v>
      </c>
      <c r="E448" s="52" t="s">
        <v>454</v>
      </c>
      <c r="F448" s="121" t="s">
        <v>2018</v>
      </c>
      <c r="G448" s="52" t="s">
        <v>750</v>
      </c>
      <c r="H448" s="71" t="s">
        <v>303</v>
      </c>
      <c r="I448" s="71" t="s">
        <v>274</v>
      </c>
      <c r="J448" s="122">
        <v>80000</v>
      </c>
      <c r="K448" s="78" t="s">
        <v>2442</v>
      </c>
      <c r="L448" s="78"/>
      <c r="M448" s="249" t="s">
        <v>137</v>
      </c>
      <c r="N448" s="18" t="s">
        <v>1289</v>
      </c>
      <c r="O448" s="19" t="s">
        <v>2951</v>
      </c>
      <c r="P448" s="48" t="s">
        <v>2952</v>
      </c>
      <c r="Q448" s="19" t="s">
        <v>2953</v>
      </c>
      <c r="R448" s="19" t="s">
        <v>15</v>
      </c>
      <c r="S448" s="19" t="s">
        <v>122</v>
      </c>
      <c r="T448" s="19" t="s">
        <v>2954</v>
      </c>
      <c r="U448" s="19" t="s">
        <v>1289</v>
      </c>
      <c r="V448" s="19" t="s">
        <v>2955</v>
      </c>
      <c r="W448" s="16">
        <v>69000</v>
      </c>
      <c r="X448" s="18">
        <v>1</v>
      </c>
      <c r="Y448" s="46" t="s">
        <v>2956</v>
      </c>
      <c r="Z448" s="16">
        <v>69000</v>
      </c>
      <c r="AA448" s="71">
        <v>7014189893</v>
      </c>
      <c r="AB448" s="19" t="s">
        <v>2957</v>
      </c>
      <c r="AC448" s="19" t="s">
        <v>2957</v>
      </c>
      <c r="AD448" s="15">
        <v>69000</v>
      </c>
      <c r="AE448" s="20" t="s">
        <v>3780</v>
      </c>
      <c r="AF448" s="54"/>
      <c r="AG448" s="54" t="s">
        <v>3544</v>
      </c>
      <c r="AH448" s="52" t="s">
        <v>2457</v>
      </c>
      <c r="AI448" s="52" t="s">
        <v>2457</v>
      </c>
      <c r="AJ448" s="52"/>
      <c r="AK448" s="54" t="s">
        <v>1336</v>
      </c>
      <c r="AL448" s="52" t="s">
        <v>1569</v>
      </c>
      <c r="AM448" s="52" t="s">
        <v>3552</v>
      </c>
      <c r="AN448" s="119"/>
      <c r="AO448" s="119">
        <v>69000</v>
      </c>
      <c r="AP448" s="119">
        <f t="shared" si="15"/>
        <v>11000</v>
      </c>
      <c r="AQ448" s="71"/>
      <c r="AR448" s="71"/>
      <c r="AS448" s="71"/>
      <c r="AT448" s="71"/>
      <c r="AU448" s="71"/>
      <c r="AV448" s="71"/>
      <c r="AW448" s="71"/>
      <c r="AX448" s="52"/>
    </row>
    <row r="449" spans="1:50" s="123" customFormat="1" ht="72" hidden="1" x14ac:dyDescent="0.2">
      <c r="A449" s="52" t="s">
        <v>46</v>
      </c>
      <c r="B449" s="52" t="s">
        <v>277</v>
      </c>
      <c r="C449" s="52" t="s">
        <v>276</v>
      </c>
      <c r="D449" s="52" t="s">
        <v>11</v>
      </c>
      <c r="E449" s="52" t="s">
        <v>454</v>
      </c>
      <c r="F449" s="121" t="s">
        <v>2019</v>
      </c>
      <c r="G449" s="52" t="s">
        <v>751</v>
      </c>
      <c r="H449" s="71" t="s">
        <v>270</v>
      </c>
      <c r="I449" s="71" t="s">
        <v>300</v>
      </c>
      <c r="J449" s="122">
        <v>30200</v>
      </c>
      <c r="K449" s="78"/>
      <c r="L449" s="78"/>
      <c r="M449" s="249" t="s">
        <v>137</v>
      </c>
      <c r="N449" s="18" t="s">
        <v>1289</v>
      </c>
      <c r="O449" s="19" t="s">
        <v>2958</v>
      </c>
      <c r="P449" s="48" t="s">
        <v>2952</v>
      </c>
      <c r="Q449" s="19" t="s">
        <v>2959</v>
      </c>
      <c r="R449" s="19" t="s">
        <v>29</v>
      </c>
      <c r="S449" s="19" t="s">
        <v>122</v>
      </c>
      <c r="T449" s="19" t="s">
        <v>2960</v>
      </c>
      <c r="U449" s="19" t="s">
        <v>2961</v>
      </c>
      <c r="V449" s="19" t="s">
        <v>2955</v>
      </c>
      <c r="W449" s="16">
        <v>30000</v>
      </c>
      <c r="X449" s="18">
        <v>1</v>
      </c>
      <c r="Y449" s="46" t="s">
        <v>2956</v>
      </c>
      <c r="Z449" s="16">
        <v>30000</v>
      </c>
      <c r="AA449" s="18">
        <v>7014189531</v>
      </c>
      <c r="AB449" s="19" t="s">
        <v>2962</v>
      </c>
      <c r="AC449" s="19" t="s">
        <v>2962</v>
      </c>
      <c r="AD449" s="15">
        <v>30000</v>
      </c>
      <c r="AE449" s="20" t="s">
        <v>3780</v>
      </c>
      <c r="AF449" s="54"/>
      <c r="AG449" s="54" t="s">
        <v>3544</v>
      </c>
      <c r="AH449" s="52" t="s">
        <v>2457</v>
      </c>
      <c r="AI449" s="52" t="s">
        <v>2457</v>
      </c>
      <c r="AJ449" s="52"/>
      <c r="AK449" s="54" t="s">
        <v>1336</v>
      </c>
      <c r="AL449" s="52" t="s">
        <v>1569</v>
      </c>
      <c r="AM449" s="52" t="s">
        <v>3552</v>
      </c>
      <c r="AN449" s="119"/>
      <c r="AO449" s="119">
        <v>30000</v>
      </c>
      <c r="AP449" s="119">
        <f t="shared" si="15"/>
        <v>200</v>
      </c>
      <c r="AQ449" s="71"/>
      <c r="AR449" s="71"/>
      <c r="AS449" s="71"/>
      <c r="AT449" s="71"/>
      <c r="AU449" s="71"/>
      <c r="AV449" s="71"/>
      <c r="AW449" s="71"/>
      <c r="AX449" s="52"/>
    </row>
    <row r="450" spans="1:50" s="123" customFormat="1" ht="72" hidden="1" x14ac:dyDescent="0.2">
      <c r="A450" s="52" t="s">
        <v>46</v>
      </c>
      <c r="B450" s="52" t="s">
        <v>277</v>
      </c>
      <c r="C450" s="52" t="s">
        <v>276</v>
      </c>
      <c r="D450" s="52" t="s">
        <v>21</v>
      </c>
      <c r="E450" s="52" t="s">
        <v>454</v>
      </c>
      <c r="F450" s="121" t="s">
        <v>2020</v>
      </c>
      <c r="G450" s="52" t="s">
        <v>752</v>
      </c>
      <c r="H450" s="71" t="s">
        <v>269</v>
      </c>
      <c r="I450" s="71" t="s">
        <v>271</v>
      </c>
      <c r="J450" s="122">
        <v>50000</v>
      </c>
      <c r="K450" s="78"/>
      <c r="L450" s="78"/>
      <c r="M450" s="249" t="s">
        <v>137</v>
      </c>
      <c r="N450" s="18" t="s">
        <v>1289</v>
      </c>
      <c r="O450" s="19" t="s">
        <v>2963</v>
      </c>
      <c r="P450" s="48" t="s">
        <v>2952</v>
      </c>
      <c r="Q450" s="19" t="s">
        <v>2959</v>
      </c>
      <c r="R450" s="19" t="s">
        <v>29</v>
      </c>
      <c r="S450" s="19" t="s">
        <v>122</v>
      </c>
      <c r="T450" s="19" t="s">
        <v>2964</v>
      </c>
      <c r="U450" s="19" t="s">
        <v>2965</v>
      </c>
      <c r="V450" s="19" t="s">
        <v>2955</v>
      </c>
      <c r="W450" s="16">
        <v>48860</v>
      </c>
      <c r="X450" s="18">
        <v>1</v>
      </c>
      <c r="Y450" s="46" t="s">
        <v>2956</v>
      </c>
      <c r="Z450" s="16">
        <v>48860</v>
      </c>
      <c r="AA450" s="18">
        <v>7014191220</v>
      </c>
      <c r="AB450" s="19" t="s">
        <v>2962</v>
      </c>
      <c r="AC450" s="19" t="s">
        <v>2966</v>
      </c>
      <c r="AD450" s="15">
        <v>48860</v>
      </c>
      <c r="AE450" s="20" t="s">
        <v>3780</v>
      </c>
      <c r="AF450" s="54"/>
      <c r="AG450" s="54" t="s">
        <v>3544</v>
      </c>
      <c r="AH450" s="52" t="s">
        <v>2457</v>
      </c>
      <c r="AI450" s="52" t="s">
        <v>2457</v>
      </c>
      <c r="AJ450" s="52"/>
      <c r="AK450" s="54" t="s">
        <v>1336</v>
      </c>
      <c r="AL450" s="52" t="s">
        <v>1569</v>
      </c>
      <c r="AM450" s="52" t="s">
        <v>3552</v>
      </c>
      <c r="AN450" s="119"/>
      <c r="AO450" s="119">
        <v>48860</v>
      </c>
      <c r="AP450" s="119">
        <f t="shared" si="15"/>
        <v>1140</v>
      </c>
      <c r="AQ450" s="71"/>
      <c r="AR450" s="71"/>
      <c r="AS450" s="71"/>
      <c r="AT450" s="71"/>
      <c r="AU450" s="71"/>
      <c r="AV450" s="71"/>
      <c r="AW450" s="71"/>
      <c r="AX450" s="52"/>
    </row>
    <row r="451" spans="1:50" s="123" customFormat="1" ht="90" hidden="1" x14ac:dyDescent="0.2">
      <c r="A451" s="52" t="s">
        <v>46</v>
      </c>
      <c r="B451" s="52" t="s">
        <v>277</v>
      </c>
      <c r="C451" s="52" t="s">
        <v>276</v>
      </c>
      <c r="D451" s="52" t="s">
        <v>286</v>
      </c>
      <c r="E451" s="52" t="s">
        <v>454</v>
      </c>
      <c r="F451" s="121" t="s">
        <v>2021</v>
      </c>
      <c r="G451" s="52" t="s">
        <v>753</v>
      </c>
      <c r="H451" s="71" t="s">
        <v>317</v>
      </c>
      <c r="I451" s="71" t="s">
        <v>271</v>
      </c>
      <c r="J451" s="122">
        <v>132500</v>
      </c>
      <c r="K451" s="78"/>
      <c r="L451" s="78"/>
      <c r="M451" s="249" t="s">
        <v>137</v>
      </c>
      <c r="N451" s="18" t="s">
        <v>1289</v>
      </c>
      <c r="O451" s="19" t="s">
        <v>2967</v>
      </c>
      <c r="P451" s="19" t="s">
        <v>2952</v>
      </c>
      <c r="Q451" s="19" t="s">
        <v>2959</v>
      </c>
      <c r="R451" s="19" t="s">
        <v>29</v>
      </c>
      <c r="S451" s="19" t="s">
        <v>122</v>
      </c>
      <c r="T451" s="19" t="s">
        <v>2968</v>
      </c>
      <c r="U451" s="19" t="s">
        <v>2795</v>
      </c>
      <c r="V451" s="19" t="s">
        <v>2955</v>
      </c>
      <c r="W451" s="16">
        <v>127950</v>
      </c>
      <c r="X451" s="18">
        <v>1</v>
      </c>
      <c r="Y451" s="46" t="s">
        <v>2956</v>
      </c>
      <c r="Z451" s="16">
        <v>127950</v>
      </c>
      <c r="AA451" s="18">
        <v>7014190337</v>
      </c>
      <c r="AB451" s="19" t="s">
        <v>2962</v>
      </c>
      <c r="AC451" s="19" t="s">
        <v>2966</v>
      </c>
      <c r="AD451" s="15">
        <v>127950</v>
      </c>
      <c r="AE451" s="20" t="s">
        <v>3780</v>
      </c>
      <c r="AF451" s="54"/>
      <c r="AG451" s="54" t="s">
        <v>3544</v>
      </c>
      <c r="AH451" s="52" t="s">
        <v>2457</v>
      </c>
      <c r="AI451" s="52" t="s">
        <v>2457</v>
      </c>
      <c r="AJ451" s="52"/>
      <c r="AK451" s="54" t="s">
        <v>1336</v>
      </c>
      <c r="AL451" s="52" t="s">
        <v>1569</v>
      </c>
      <c r="AM451" s="52" t="s">
        <v>3552</v>
      </c>
      <c r="AN451" s="119"/>
      <c r="AO451" s="119">
        <v>127950</v>
      </c>
      <c r="AP451" s="119">
        <f t="shared" ref="AP451:AP514" si="16">J451-AN451-AO451</f>
        <v>4550</v>
      </c>
      <c r="AQ451" s="71"/>
      <c r="AR451" s="71"/>
      <c r="AS451" s="71"/>
      <c r="AT451" s="71"/>
      <c r="AU451" s="71"/>
      <c r="AV451" s="71"/>
      <c r="AW451" s="71"/>
      <c r="AX451" s="52"/>
    </row>
    <row r="452" spans="1:50" s="123" customFormat="1" ht="72" hidden="1" x14ac:dyDescent="0.2">
      <c r="A452" s="52" t="s">
        <v>46</v>
      </c>
      <c r="B452" s="52" t="s">
        <v>277</v>
      </c>
      <c r="C452" s="52" t="s">
        <v>276</v>
      </c>
      <c r="D452" s="52" t="s">
        <v>18</v>
      </c>
      <c r="E452" s="52" t="s">
        <v>454</v>
      </c>
      <c r="F452" s="121" t="s">
        <v>2022</v>
      </c>
      <c r="G452" s="52" t="s">
        <v>754</v>
      </c>
      <c r="H452" s="71" t="s">
        <v>269</v>
      </c>
      <c r="I452" s="71" t="s">
        <v>275</v>
      </c>
      <c r="J452" s="122">
        <v>100000</v>
      </c>
      <c r="K452" s="249" t="s">
        <v>137</v>
      </c>
      <c r="L452" s="78"/>
      <c r="M452" s="78"/>
      <c r="N452" s="18" t="s">
        <v>1289</v>
      </c>
      <c r="O452" s="19" t="s">
        <v>2969</v>
      </c>
      <c r="P452" s="19" t="s">
        <v>2970</v>
      </c>
      <c r="Q452" s="19" t="s">
        <v>2971</v>
      </c>
      <c r="R452" s="19" t="s">
        <v>29</v>
      </c>
      <c r="S452" s="52" t="s">
        <v>122</v>
      </c>
      <c r="T452" s="18" t="s">
        <v>1289</v>
      </c>
      <c r="U452" s="18" t="s">
        <v>1289</v>
      </c>
      <c r="V452" s="19" t="s">
        <v>2972</v>
      </c>
      <c r="W452" s="119">
        <v>60000</v>
      </c>
      <c r="X452" s="18">
        <v>1</v>
      </c>
      <c r="Y452" s="46" t="s">
        <v>2973</v>
      </c>
      <c r="Z452" s="119">
        <v>60000</v>
      </c>
      <c r="AA452" s="18">
        <v>7014201446</v>
      </c>
      <c r="AB452" s="19" t="s">
        <v>2974</v>
      </c>
      <c r="AC452" s="19" t="s">
        <v>3781</v>
      </c>
      <c r="AD452" s="15">
        <v>60000</v>
      </c>
      <c r="AE452" s="54" t="s">
        <v>3780</v>
      </c>
      <c r="AF452" s="54" t="s">
        <v>2975</v>
      </c>
      <c r="AG452" s="54" t="s">
        <v>3544</v>
      </c>
      <c r="AH452" s="54" t="s">
        <v>3472</v>
      </c>
      <c r="AI452" s="54" t="s">
        <v>2457</v>
      </c>
      <c r="AJ452" s="54"/>
      <c r="AK452" s="54" t="s">
        <v>1337</v>
      </c>
      <c r="AL452" s="54" t="s">
        <v>1570</v>
      </c>
      <c r="AM452" s="52" t="s">
        <v>3553</v>
      </c>
      <c r="AN452" s="119"/>
      <c r="AO452" s="119">
        <v>60000</v>
      </c>
      <c r="AP452" s="119">
        <f t="shared" si="16"/>
        <v>40000</v>
      </c>
      <c r="AQ452" s="71"/>
      <c r="AR452" s="71"/>
      <c r="AS452" s="71"/>
      <c r="AT452" s="52"/>
      <c r="AU452" s="52"/>
      <c r="AV452" s="119"/>
      <c r="AW452" s="146"/>
      <c r="AX452" s="52"/>
    </row>
    <row r="453" spans="1:50" s="123" customFormat="1" ht="72" hidden="1" x14ac:dyDescent="0.2">
      <c r="A453" s="52" t="s">
        <v>46</v>
      </c>
      <c r="B453" s="52" t="s">
        <v>277</v>
      </c>
      <c r="C453" s="52" t="s">
        <v>276</v>
      </c>
      <c r="D453" s="52" t="s">
        <v>18</v>
      </c>
      <c r="E453" s="52" t="s">
        <v>454</v>
      </c>
      <c r="F453" s="121" t="s">
        <v>2023</v>
      </c>
      <c r="G453" s="52" t="s">
        <v>755</v>
      </c>
      <c r="H453" s="71" t="s">
        <v>269</v>
      </c>
      <c r="I453" s="71" t="s">
        <v>268</v>
      </c>
      <c r="J453" s="122">
        <v>240000</v>
      </c>
      <c r="K453" s="249" t="s">
        <v>137</v>
      </c>
      <c r="L453" s="78"/>
      <c r="M453" s="78"/>
      <c r="N453" s="18" t="s">
        <v>1289</v>
      </c>
      <c r="O453" s="19" t="s">
        <v>2969</v>
      </c>
      <c r="P453" s="19" t="s">
        <v>2970</v>
      </c>
      <c r="Q453" s="19" t="s">
        <v>2971</v>
      </c>
      <c r="R453" s="19" t="s">
        <v>29</v>
      </c>
      <c r="S453" s="52" t="s">
        <v>122</v>
      </c>
      <c r="T453" s="18" t="s">
        <v>1289</v>
      </c>
      <c r="U453" s="18" t="s">
        <v>1289</v>
      </c>
      <c r="V453" s="19" t="s">
        <v>2972</v>
      </c>
      <c r="W453" s="119">
        <v>140000</v>
      </c>
      <c r="X453" s="18">
        <v>1</v>
      </c>
      <c r="Y453" s="46" t="s">
        <v>2973</v>
      </c>
      <c r="Z453" s="119">
        <v>140000</v>
      </c>
      <c r="AA453" s="18">
        <v>7014201446</v>
      </c>
      <c r="AB453" s="19" t="s">
        <v>2974</v>
      </c>
      <c r="AC453" s="19" t="s">
        <v>3781</v>
      </c>
      <c r="AD453" s="15">
        <v>140000</v>
      </c>
      <c r="AE453" s="54" t="s">
        <v>3780</v>
      </c>
      <c r="AF453" s="54" t="s">
        <v>2975</v>
      </c>
      <c r="AG453" s="54" t="s">
        <v>3544</v>
      </c>
      <c r="AH453" s="54" t="s">
        <v>3472</v>
      </c>
      <c r="AI453" s="54" t="s">
        <v>2457</v>
      </c>
      <c r="AJ453" s="54"/>
      <c r="AK453" s="54" t="s">
        <v>1337</v>
      </c>
      <c r="AL453" s="54" t="s">
        <v>1570</v>
      </c>
      <c r="AM453" s="52" t="s">
        <v>3553</v>
      </c>
      <c r="AN453" s="119"/>
      <c r="AO453" s="119">
        <v>140000</v>
      </c>
      <c r="AP453" s="119">
        <f t="shared" si="16"/>
        <v>100000</v>
      </c>
      <c r="AQ453" s="71"/>
      <c r="AR453" s="71"/>
      <c r="AS453" s="71"/>
      <c r="AT453" s="52"/>
      <c r="AU453" s="52"/>
      <c r="AV453" s="119"/>
      <c r="AW453" s="146"/>
      <c r="AX453" s="52"/>
    </row>
    <row r="454" spans="1:50" s="123" customFormat="1" ht="72" hidden="1" x14ac:dyDescent="0.2">
      <c r="A454" s="52" t="s">
        <v>46</v>
      </c>
      <c r="B454" s="52" t="s">
        <v>277</v>
      </c>
      <c r="C454" s="52" t="s">
        <v>276</v>
      </c>
      <c r="D454" s="52" t="s">
        <v>18</v>
      </c>
      <c r="E454" s="52" t="s">
        <v>454</v>
      </c>
      <c r="F454" s="121" t="s">
        <v>2024</v>
      </c>
      <c r="G454" s="52" t="s">
        <v>756</v>
      </c>
      <c r="H454" s="71" t="s">
        <v>269</v>
      </c>
      <c r="I454" s="71" t="s">
        <v>268</v>
      </c>
      <c r="J454" s="122">
        <v>180000</v>
      </c>
      <c r="K454" s="249" t="s">
        <v>137</v>
      </c>
      <c r="L454" s="78"/>
      <c r="M454" s="78"/>
      <c r="N454" s="18" t="s">
        <v>1289</v>
      </c>
      <c r="O454" s="19" t="s">
        <v>2969</v>
      </c>
      <c r="P454" s="19" t="s">
        <v>2970</v>
      </c>
      <c r="Q454" s="19" t="s">
        <v>2971</v>
      </c>
      <c r="R454" s="19" t="s">
        <v>29</v>
      </c>
      <c r="S454" s="52" t="s">
        <v>122</v>
      </c>
      <c r="T454" s="18" t="s">
        <v>1289</v>
      </c>
      <c r="U454" s="18" t="s">
        <v>1289</v>
      </c>
      <c r="V454" s="19" t="s">
        <v>2972</v>
      </c>
      <c r="W454" s="119">
        <v>110000</v>
      </c>
      <c r="X454" s="18">
        <v>1</v>
      </c>
      <c r="Y454" s="46" t="s">
        <v>2973</v>
      </c>
      <c r="Z454" s="119">
        <v>110000</v>
      </c>
      <c r="AA454" s="18">
        <v>7014201446</v>
      </c>
      <c r="AB454" s="19" t="s">
        <v>2974</v>
      </c>
      <c r="AC454" s="19" t="s">
        <v>3781</v>
      </c>
      <c r="AD454" s="15">
        <v>110000</v>
      </c>
      <c r="AE454" s="54" t="s">
        <v>3780</v>
      </c>
      <c r="AF454" s="54" t="s">
        <v>2975</v>
      </c>
      <c r="AG454" s="54" t="s">
        <v>3544</v>
      </c>
      <c r="AH454" s="54" t="s">
        <v>3472</v>
      </c>
      <c r="AI454" s="54" t="s">
        <v>2457</v>
      </c>
      <c r="AJ454" s="54"/>
      <c r="AK454" s="54" t="s">
        <v>1337</v>
      </c>
      <c r="AL454" s="54" t="s">
        <v>1570</v>
      </c>
      <c r="AM454" s="52" t="s">
        <v>3553</v>
      </c>
      <c r="AN454" s="119"/>
      <c r="AO454" s="119">
        <v>110000</v>
      </c>
      <c r="AP454" s="119">
        <f t="shared" si="16"/>
        <v>70000</v>
      </c>
      <c r="AQ454" s="71"/>
      <c r="AR454" s="71"/>
      <c r="AS454" s="71"/>
      <c r="AT454" s="52"/>
      <c r="AU454" s="52"/>
      <c r="AV454" s="119"/>
      <c r="AW454" s="146"/>
      <c r="AX454" s="52"/>
    </row>
    <row r="455" spans="1:50" s="123" customFormat="1" ht="72" hidden="1" x14ac:dyDescent="0.2">
      <c r="A455" s="52" t="s">
        <v>46</v>
      </c>
      <c r="B455" s="52" t="s">
        <v>277</v>
      </c>
      <c r="C455" s="52" t="s">
        <v>276</v>
      </c>
      <c r="D455" s="52" t="s">
        <v>18</v>
      </c>
      <c r="E455" s="52" t="s">
        <v>454</v>
      </c>
      <c r="F455" s="121" t="s">
        <v>2025</v>
      </c>
      <c r="G455" s="52" t="s">
        <v>757</v>
      </c>
      <c r="H455" s="71" t="s">
        <v>269</v>
      </c>
      <c r="I455" s="71" t="s">
        <v>275</v>
      </c>
      <c r="J455" s="122">
        <v>120000</v>
      </c>
      <c r="K455" s="249" t="s">
        <v>137</v>
      </c>
      <c r="L455" s="78"/>
      <c r="M455" s="78"/>
      <c r="N455" s="18" t="s">
        <v>1289</v>
      </c>
      <c r="O455" s="19" t="s">
        <v>2969</v>
      </c>
      <c r="P455" s="19" t="s">
        <v>2970</v>
      </c>
      <c r="Q455" s="19" t="s">
        <v>2971</v>
      </c>
      <c r="R455" s="19" t="s">
        <v>29</v>
      </c>
      <c r="S455" s="52" t="s">
        <v>122</v>
      </c>
      <c r="T455" s="18" t="s">
        <v>1289</v>
      </c>
      <c r="U455" s="18" t="s">
        <v>1289</v>
      </c>
      <c r="V455" s="19" t="s">
        <v>2972</v>
      </c>
      <c r="W455" s="119">
        <v>70000</v>
      </c>
      <c r="X455" s="18">
        <v>1</v>
      </c>
      <c r="Y455" s="46" t="s">
        <v>2973</v>
      </c>
      <c r="Z455" s="119">
        <v>70000</v>
      </c>
      <c r="AA455" s="18">
        <v>7014201446</v>
      </c>
      <c r="AB455" s="19" t="s">
        <v>2974</v>
      </c>
      <c r="AC455" s="19" t="s">
        <v>3781</v>
      </c>
      <c r="AD455" s="15">
        <v>70000</v>
      </c>
      <c r="AE455" s="54" t="s">
        <v>3780</v>
      </c>
      <c r="AF455" s="54" t="s">
        <v>2975</v>
      </c>
      <c r="AG455" s="54" t="s">
        <v>3544</v>
      </c>
      <c r="AH455" s="54" t="s">
        <v>3472</v>
      </c>
      <c r="AI455" s="54" t="s">
        <v>2457</v>
      </c>
      <c r="AJ455" s="54"/>
      <c r="AK455" s="54" t="s">
        <v>1337</v>
      </c>
      <c r="AL455" s="54" t="s">
        <v>1570</v>
      </c>
      <c r="AM455" s="52" t="s">
        <v>3553</v>
      </c>
      <c r="AN455" s="119"/>
      <c r="AO455" s="119">
        <v>70000</v>
      </c>
      <c r="AP455" s="119">
        <f t="shared" si="16"/>
        <v>50000</v>
      </c>
      <c r="AQ455" s="71"/>
      <c r="AR455" s="71"/>
      <c r="AS455" s="71"/>
      <c r="AT455" s="52"/>
      <c r="AU455" s="52"/>
      <c r="AV455" s="119"/>
      <c r="AW455" s="146"/>
      <c r="AX455" s="52"/>
    </row>
    <row r="456" spans="1:50" s="123" customFormat="1" ht="72" hidden="1" x14ac:dyDescent="0.2">
      <c r="A456" s="52" t="s">
        <v>46</v>
      </c>
      <c r="B456" s="52" t="s">
        <v>277</v>
      </c>
      <c r="C456" s="52" t="s">
        <v>276</v>
      </c>
      <c r="D456" s="52" t="s">
        <v>18</v>
      </c>
      <c r="E456" s="52" t="s">
        <v>454</v>
      </c>
      <c r="F456" s="121" t="s">
        <v>2026</v>
      </c>
      <c r="G456" s="52" t="s">
        <v>758</v>
      </c>
      <c r="H456" s="71" t="s">
        <v>269</v>
      </c>
      <c r="I456" s="71" t="s">
        <v>275</v>
      </c>
      <c r="J456" s="122">
        <v>100000</v>
      </c>
      <c r="K456" s="249" t="s">
        <v>137</v>
      </c>
      <c r="L456" s="78"/>
      <c r="M456" s="78"/>
      <c r="N456" s="18" t="s">
        <v>1289</v>
      </c>
      <c r="O456" s="19" t="s">
        <v>2969</v>
      </c>
      <c r="P456" s="19" t="s">
        <v>2970</v>
      </c>
      <c r="Q456" s="19" t="s">
        <v>2971</v>
      </c>
      <c r="R456" s="19" t="s">
        <v>29</v>
      </c>
      <c r="S456" s="52" t="s">
        <v>122</v>
      </c>
      <c r="T456" s="18" t="s">
        <v>1289</v>
      </c>
      <c r="U456" s="18" t="s">
        <v>1289</v>
      </c>
      <c r="V456" s="19" t="s">
        <v>2972</v>
      </c>
      <c r="W456" s="119">
        <v>60000</v>
      </c>
      <c r="X456" s="18">
        <v>1</v>
      </c>
      <c r="Y456" s="46" t="s">
        <v>2973</v>
      </c>
      <c r="Z456" s="119">
        <v>60000</v>
      </c>
      <c r="AA456" s="18">
        <v>7014201446</v>
      </c>
      <c r="AB456" s="19" t="s">
        <v>2974</v>
      </c>
      <c r="AC456" s="19" t="s">
        <v>3781</v>
      </c>
      <c r="AD456" s="15">
        <v>60000</v>
      </c>
      <c r="AE456" s="54" t="s">
        <v>3780</v>
      </c>
      <c r="AF456" s="54" t="s">
        <v>2975</v>
      </c>
      <c r="AG456" s="54" t="s">
        <v>3544</v>
      </c>
      <c r="AH456" s="54" t="s">
        <v>3472</v>
      </c>
      <c r="AI456" s="54" t="s">
        <v>2457</v>
      </c>
      <c r="AJ456" s="54"/>
      <c r="AK456" s="54" t="s">
        <v>1337</v>
      </c>
      <c r="AL456" s="54" t="s">
        <v>1570</v>
      </c>
      <c r="AM456" s="52" t="s">
        <v>3553</v>
      </c>
      <c r="AN456" s="119"/>
      <c r="AO456" s="119">
        <v>60000</v>
      </c>
      <c r="AP456" s="119">
        <f t="shared" si="16"/>
        <v>40000</v>
      </c>
      <c r="AQ456" s="71"/>
      <c r="AR456" s="71"/>
      <c r="AS456" s="71"/>
      <c r="AT456" s="52"/>
      <c r="AU456" s="52"/>
      <c r="AV456" s="119"/>
      <c r="AW456" s="146"/>
      <c r="AX456" s="52"/>
    </row>
    <row r="457" spans="1:50" s="123" customFormat="1" ht="72" hidden="1" x14ac:dyDescent="0.2">
      <c r="A457" s="52" t="s">
        <v>46</v>
      </c>
      <c r="B457" s="52" t="s">
        <v>277</v>
      </c>
      <c r="C457" s="52" t="s">
        <v>276</v>
      </c>
      <c r="D457" s="52" t="s">
        <v>18</v>
      </c>
      <c r="E457" s="52" t="s">
        <v>454</v>
      </c>
      <c r="F457" s="121" t="s">
        <v>2027</v>
      </c>
      <c r="G457" s="52" t="s">
        <v>759</v>
      </c>
      <c r="H457" s="71" t="s">
        <v>269</v>
      </c>
      <c r="I457" s="71" t="s">
        <v>275</v>
      </c>
      <c r="J457" s="122">
        <v>300000</v>
      </c>
      <c r="K457" s="249" t="s">
        <v>137</v>
      </c>
      <c r="L457" s="78"/>
      <c r="M457" s="78"/>
      <c r="N457" s="18" t="s">
        <v>1289</v>
      </c>
      <c r="O457" s="19" t="s">
        <v>2969</v>
      </c>
      <c r="P457" s="19" t="s">
        <v>2970</v>
      </c>
      <c r="Q457" s="19" t="s">
        <v>2971</v>
      </c>
      <c r="R457" s="19" t="s">
        <v>29</v>
      </c>
      <c r="S457" s="52" t="s">
        <v>122</v>
      </c>
      <c r="T457" s="18" t="s">
        <v>1289</v>
      </c>
      <c r="U457" s="18" t="s">
        <v>1289</v>
      </c>
      <c r="V457" s="19" t="s">
        <v>2972</v>
      </c>
      <c r="W457" s="119">
        <v>180000</v>
      </c>
      <c r="X457" s="18">
        <v>1</v>
      </c>
      <c r="Y457" s="46" t="s">
        <v>2973</v>
      </c>
      <c r="Z457" s="119">
        <v>180000</v>
      </c>
      <c r="AA457" s="18">
        <v>7014201446</v>
      </c>
      <c r="AB457" s="19" t="s">
        <v>2974</v>
      </c>
      <c r="AC457" s="19" t="s">
        <v>3781</v>
      </c>
      <c r="AD457" s="15">
        <v>180000</v>
      </c>
      <c r="AE457" s="54" t="s">
        <v>3780</v>
      </c>
      <c r="AF457" s="54" t="s">
        <v>2975</v>
      </c>
      <c r="AG457" s="54" t="s">
        <v>3544</v>
      </c>
      <c r="AH457" s="54" t="s">
        <v>3472</v>
      </c>
      <c r="AI457" s="54" t="s">
        <v>2457</v>
      </c>
      <c r="AJ457" s="54"/>
      <c r="AK457" s="54" t="s">
        <v>1337</v>
      </c>
      <c r="AL457" s="54" t="s">
        <v>1570</v>
      </c>
      <c r="AM457" s="52" t="s">
        <v>3553</v>
      </c>
      <c r="AN457" s="119"/>
      <c r="AO457" s="119">
        <v>180000</v>
      </c>
      <c r="AP457" s="119">
        <f t="shared" si="16"/>
        <v>120000</v>
      </c>
      <c r="AQ457" s="71"/>
      <c r="AR457" s="71"/>
      <c r="AS457" s="71"/>
      <c r="AT457" s="52"/>
      <c r="AU457" s="52"/>
      <c r="AV457" s="119"/>
      <c r="AW457" s="146"/>
      <c r="AX457" s="52"/>
    </row>
    <row r="458" spans="1:50" s="123" customFormat="1" ht="72" hidden="1" x14ac:dyDescent="0.2">
      <c r="A458" s="52" t="s">
        <v>46</v>
      </c>
      <c r="B458" s="52" t="s">
        <v>277</v>
      </c>
      <c r="C458" s="52" t="s">
        <v>276</v>
      </c>
      <c r="D458" s="52" t="s">
        <v>18</v>
      </c>
      <c r="E458" s="52" t="s">
        <v>454</v>
      </c>
      <c r="F458" s="121" t="s">
        <v>2028</v>
      </c>
      <c r="G458" s="52" t="s">
        <v>760</v>
      </c>
      <c r="H458" s="71" t="s">
        <v>269</v>
      </c>
      <c r="I458" s="71" t="s">
        <v>275</v>
      </c>
      <c r="J458" s="122">
        <v>300000</v>
      </c>
      <c r="K458" s="249" t="s">
        <v>137</v>
      </c>
      <c r="L458" s="78"/>
      <c r="M458" s="78"/>
      <c r="N458" s="18" t="s">
        <v>1289</v>
      </c>
      <c r="O458" s="19" t="s">
        <v>2969</v>
      </c>
      <c r="P458" s="19" t="s">
        <v>2970</v>
      </c>
      <c r="Q458" s="19" t="s">
        <v>2971</v>
      </c>
      <c r="R458" s="19" t="s">
        <v>29</v>
      </c>
      <c r="S458" s="52" t="s">
        <v>122</v>
      </c>
      <c r="T458" s="18" t="s">
        <v>1289</v>
      </c>
      <c r="U458" s="18" t="s">
        <v>1289</v>
      </c>
      <c r="V458" s="19" t="s">
        <v>2972</v>
      </c>
      <c r="W458" s="119">
        <v>165000</v>
      </c>
      <c r="X458" s="18">
        <v>1</v>
      </c>
      <c r="Y458" s="46" t="s">
        <v>2973</v>
      </c>
      <c r="Z458" s="119">
        <v>165000</v>
      </c>
      <c r="AA458" s="18">
        <v>7014201446</v>
      </c>
      <c r="AB458" s="19" t="s">
        <v>2974</v>
      </c>
      <c r="AC458" s="19" t="s">
        <v>3781</v>
      </c>
      <c r="AD458" s="15">
        <v>165000</v>
      </c>
      <c r="AE458" s="54" t="s">
        <v>3780</v>
      </c>
      <c r="AF458" s="54" t="s">
        <v>2975</v>
      </c>
      <c r="AG458" s="54" t="s">
        <v>3544</v>
      </c>
      <c r="AH458" s="54" t="s">
        <v>3472</v>
      </c>
      <c r="AI458" s="54" t="s">
        <v>2457</v>
      </c>
      <c r="AJ458" s="54"/>
      <c r="AK458" s="54" t="s">
        <v>1337</v>
      </c>
      <c r="AL458" s="54" t="s">
        <v>1570</v>
      </c>
      <c r="AM458" s="52" t="s">
        <v>3553</v>
      </c>
      <c r="AN458" s="119"/>
      <c r="AO458" s="119">
        <v>165000</v>
      </c>
      <c r="AP458" s="119">
        <f t="shared" si="16"/>
        <v>135000</v>
      </c>
      <c r="AQ458" s="71"/>
      <c r="AR458" s="71"/>
      <c r="AS458" s="71"/>
      <c r="AT458" s="52"/>
      <c r="AU458" s="52"/>
      <c r="AV458" s="119"/>
      <c r="AW458" s="146"/>
      <c r="AX458" s="52"/>
    </row>
    <row r="459" spans="1:50" s="123" customFormat="1" ht="72" hidden="1" x14ac:dyDescent="0.2">
      <c r="A459" s="52" t="s">
        <v>46</v>
      </c>
      <c r="B459" s="52" t="s">
        <v>277</v>
      </c>
      <c r="C459" s="52" t="s">
        <v>276</v>
      </c>
      <c r="D459" s="52" t="s">
        <v>18</v>
      </c>
      <c r="E459" s="52" t="s">
        <v>454</v>
      </c>
      <c r="F459" s="121" t="s">
        <v>2029</v>
      </c>
      <c r="G459" s="52" t="s">
        <v>761</v>
      </c>
      <c r="H459" s="71" t="s">
        <v>270</v>
      </c>
      <c r="I459" s="71" t="s">
        <v>275</v>
      </c>
      <c r="J459" s="122">
        <v>150000</v>
      </c>
      <c r="K459" s="249" t="s">
        <v>137</v>
      </c>
      <c r="L459" s="78"/>
      <c r="M459" s="78"/>
      <c r="N459" s="18" t="s">
        <v>1289</v>
      </c>
      <c r="O459" s="19" t="s">
        <v>2969</v>
      </c>
      <c r="P459" s="19" t="s">
        <v>2970</v>
      </c>
      <c r="Q459" s="19" t="s">
        <v>2971</v>
      </c>
      <c r="R459" s="19" t="s">
        <v>29</v>
      </c>
      <c r="S459" s="52" t="s">
        <v>122</v>
      </c>
      <c r="T459" s="18" t="s">
        <v>1289</v>
      </c>
      <c r="U459" s="18" t="s">
        <v>1289</v>
      </c>
      <c r="V459" s="19" t="s">
        <v>2972</v>
      </c>
      <c r="W459" s="119">
        <v>85000</v>
      </c>
      <c r="X459" s="18">
        <v>1</v>
      </c>
      <c r="Y459" s="46" t="s">
        <v>2973</v>
      </c>
      <c r="Z459" s="119">
        <v>85000</v>
      </c>
      <c r="AA459" s="18">
        <v>7014201446</v>
      </c>
      <c r="AB459" s="19" t="s">
        <v>2974</v>
      </c>
      <c r="AC459" s="19" t="s">
        <v>3781</v>
      </c>
      <c r="AD459" s="15">
        <v>85000</v>
      </c>
      <c r="AE459" s="54" t="s">
        <v>3780</v>
      </c>
      <c r="AF459" s="54" t="s">
        <v>2975</v>
      </c>
      <c r="AG459" s="54" t="s">
        <v>3544</v>
      </c>
      <c r="AH459" s="54" t="s">
        <v>3472</v>
      </c>
      <c r="AI459" s="54" t="s">
        <v>2457</v>
      </c>
      <c r="AJ459" s="54"/>
      <c r="AK459" s="54" t="s">
        <v>1337</v>
      </c>
      <c r="AL459" s="54" t="s">
        <v>1570</v>
      </c>
      <c r="AM459" s="52" t="s">
        <v>3553</v>
      </c>
      <c r="AN459" s="119"/>
      <c r="AO459" s="119">
        <v>85000</v>
      </c>
      <c r="AP459" s="119">
        <f t="shared" si="16"/>
        <v>65000</v>
      </c>
      <c r="AQ459" s="71"/>
      <c r="AR459" s="71"/>
      <c r="AS459" s="71"/>
      <c r="AT459" s="52"/>
      <c r="AU459" s="52"/>
      <c r="AV459" s="119"/>
      <c r="AW459" s="146"/>
      <c r="AX459" s="52"/>
    </row>
    <row r="460" spans="1:50" s="123" customFormat="1" ht="72" hidden="1" x14ac:dyDescent="0.2">
      <c r="A460" s="52" t="s">
        <v>46</v>
      </c>
      <c r="B460" s="52" t="s">
        <v>277</v>
      </c>
      <c r="C460" s="52" t="s">
        <v>276</v>
      </c>
      <c r="D460" s="52" t="s">
        <v>18</v>
      </c>
      <c r="E460" s="52" t="s">
        <v>454</v>
      </c>
      <c r="F460" s="121" t="s">
        <v>2030</v>
      </c>
      <c r="G460" s="52" t="s">
        <v>762</v>
      </c>
      <c r="H460" s="71" t="s">
        <v>270</v>
      </c>
      <c r="I460" s="71" t="s">
        <v>275</v>
      </c>
      <c r="J460" s="122">
        <v>300000</v>
      </c>
      <c r="K460" s="249" t="s">
        <v>137</v>
      </c>
      <c r="L460" s="78"/>
      <c r="M460" s="78"/>
      <c r="N460" s="18" t="s">
        <v>1289</v>
      </c>
      <c r="O460" s="19" t="s">
        <v>2969</v>
      </c>
      <c r="P460" s="19" t="s">
        <v>2970</v>
      </c>
      <c r="Q460" s="19" t="s">
        <v>2971</v>
      </c>
      <c r="R460" s="19" t="s">
        <v>29</v>
      </c>
      <c r="S460" s="52" t="s">
        <v>122</v>
      </c>
      <c r="T460" s="18" t="s">
        <v>1289</v>
      </c>
      <c r="U460" s="18" t="s">
        <v>1289</v>
      </c>
      <c r="V460" s="19" t="s">
        <v>2972</v>
      </c>
      <c r="W460" s="119">
        <v>200000</v>
      </c>
      <c r="X460" s="18">
        <v>1</v>
      </c>
      <c r="Y460" s="46" t="s">
        <v>2973</v>
      </c>
      <c r="Z460" s="119">
        <v>200000</v>
      </c>
      <c r="AA460" s="18">
        <v>7014201446</v>
      </c>
      <c r="AB460" s="19" t="s">
        <v>2974</v>
      </c>
      <c r="AC460" s="19" t="s">
        <v>3781</v>
      </c>
      <c r="AD460" s="15">
        <v>200000</v>
      </c>
      <c r="AE460" s="54" t="s">
        <v>3780</v>
      </c>
      <c r="AF460" s="54" t="s">
        <v>2975</v>
      </c>
      <c r="AG460" s="54" t="s">
        <v>3544</v>
      </c>
      <c r="AH460" s="54" t="s">
        <v>3472</v>
      </c>
      <c r="AI460" s="54" t="s">
        <v>2457</v>
      </c>
      <c r="AJ460" s="54"/>
      <c r="AK460" s="54" t="s">
        <v>1337</v>
      </c>
      <c r="AL460" s="54" t="s">
        <v>1570</v>
      </c>
      <c r="AM460" s="52" t="s">
        <v>3553</v>
      </c>
      <c r="AN460" s="119"/>
      <c r="AO460" s="119">
        <v>200000</v>
      </c>
      <c r="AP460" s="119">
        <f t="shared" si="16"/>
        <v>100000</v>
      </c>
      <c r="AQ460" s="71"/>
      <c r="AR460" s="71"/>
      <c r="AS460" s="71"/>
      <c r="AT460" s="52"/>
      <c r="AU460" s="52"/>
      <c r="AV460" s="119"/>
      <c r="AW460" s="146"/>
      <c r="AX460" s="52"/>
    </row>
    <row r="461" spans="1:50" s="123" customFormat="1" ht="126" hidden="1" x14ac:dyDescent="0.2">
      <c r="A461" s="52" t="s">
        <v>46</v>
      </c>
      <c r="B461" s="52" t="s">
        <v>277</v>
      </c>
      <c r="C461" s="52" t="s">
        <v>276</v>
      </c>
      <c r="D461" s="52" t="s">
        <v>30</v>
      </c>
      <c r="E461" s="52" t="s">
        <v>454</v>
      </c>
      <c r="F461" s="121" t="s">
        <v>2031</v>
      </c>
      <c r="G461" s="52" t="s">
        <v>763</v>
      </c>
      <c r="H461" s="71" t="s">
        <v>270</v>
      </c>
      <c r="I461" s="71" t="s">
        <v>344</v>
      </c>
      <c r="J461" s="122">
        <v>24500</v>
      </c>
      <c r="K461" s="78"/>
      <c r="L461" s="78"/>
      <c r="M461" s="249" t="s">
        <v>137</v>
      </c>
      <c r="N461" s="18" t="s">
        <v>1289</v>
      </c>
      <c r="O461" s="19" t="s">
        <v>2976</v>
      </c>
      <c r="P461" s="19" t="s">
        <v>2952</v>
      </c>
      <c r="Q461" s="19" t="s">
        <v>2977</v>
      </c>
      <c r="R461" s="19" t="s">
        <v>15</v>
      </c>
      <c r="S461" s="19" t="s">
        <v>122</v>
      </c>
      <c r="T461" s="19" t="s">
        <v>1289</v>
      </c>
      <c r="U461" s="19" t="s">
        <v>2978</v>
      </c>
      <c r="V461" s="19" t="s">
        <v>2979</v>
      </c>
      <c r="W461" s="16">
        <v>24500</v>
      </c>
      <c r="X461" s="18">
        <v>1</v>
      </c>
      <c r="Y461" s="46" t="s">
        <v>2956</v>
      </c>
      <c r="Z461" s="16">
        <v>24500</v>
      </c>
      <c r="AA461" s="18">
        <v>7014189900</v>
      </c>
      <c r="AB461" s="19" t="s">
        <v>2980</v>
      </c>
      <c r="AC461" s="19" t="s">
        <v>2980</v>
      </c>
      <c r="AD461" s="16">
        <v>24500</v>
      </c>
      <c r="AE461" s="54" t="s">
        <v>3780</v>
      </c>
      <c r="AF461" s="54"/>
      <c r="AG461" s="54" t="s">
        <v>3544</v>
      </c>
      <c r="AH461" s="52" t="s">
        <v>2457</v>
      </c>
      <c r="AI461" s="52" t="s">
        <v>2457</v>
      </c>
      <c r="AJ461" s="52"/>
      <c r="AK461" s="54" t="s">
        <v>1336</v>
      </c>
      <c r="AL461" s="52" t="s">
        <v>1569</v>
      </c>
      <c r="AM461" s="52" t="s">
        <v>3552</v>
      </c>
      <c r="AN461" s="119"/>
      <c r="AO461" s="119">
        <v>24500</v>
      </c>
      <c r="AP461" s="119">
        <f t="shared" si="16"/>
        <v>0</v>
      </c>
      <c r="AQ461" s="71"/>
      <c r="AR461" s="71"/>
      <c r="AS461" s="71"/>
      <c r="AT461" s="71"/>
      <c r="AU461" s="71"/>
      <c r="AV461" s="71"/>
      <c r="AW461" s="71"/>
      <c r="AX461" s="52"/>
    </row>
    <row r="462" spans="1:50" s="123" customFormat="1" ht="72" hidden="1" x14ac:dyDescent="0.2">
      <c r="A462" s="52" t="s">
        <v>46</v>
      </c>
      <c r="B462" s="52" t="s">
        <v>277</v>
      </c>
      <c r="C462" s="52" t="s">
        <v>276</v>
      </c>
      <c r="D462" s="52" t="s">
        <v>30</v>
      </c>
      <c r="E462" s="52" t="s">
        <v>454</v>
      </c>
      <c r="F462" s="121" t="s">
        <v>2032</v>
      </c>
      <c r="G462" s="52" t="s">
        <v>764</v>
      </c>
      <c r="H462" s="71" t="s">
        <v>270</v>
      </c>
      <c r="I462" s="71" t="s">
        <v>344</v>
      </c>
      <c r="J462" s="122">
        <v>12800</v>
      </c>
      <c r="K462" s="78"/>
      <c r="L462" s="78"/>
      <c r="M462" s="249" t="s">
        <v>137</v>
      </c>
      <c r="N462" s="18" t="s">
        <v>1289</v>
      </c>
      <c r="O462" s="19" t="s">
        <v>2976</v>
      </c>
      <c r="P462" s="19" t="s">
        <v>2952</v>
      </c>
      <c r="Q462" s="19" t="s">
        <v>2977</v>
      </c>
      <c r="R462" s="19" t="s">
        <v>15</v>
      </c>
      <c r="S462" s="19" t="s">
        <v>122</v>
      </c>
      <c r="T462" s="19" t="s">
        <v>1289</v>
      </c>
      <c r="U462" s="19" t="s">
        <v>1289</v>
      </c>
      <c r="V462" s="19" t="s">
        <v>2979</v>
      </c>
      <c r="W462" s="16">
        <v>12500</v>
      </c>
      <c r="X462" s="18">
        <v>1</v>
      </c>
      <c r="Y462" s="46" t="s">
        <v>2956</v>
      </c>
      <c r="Z462" s="16">
        <v>12500</v>
      </c>
      <c r="AA462" s="18">
        <v>7014189900</v>
      </c>
      <c r="AB462" s="19" t="s">
        <v>2980</v>
      </c>
      <c r="AC462" s="19" t="s">
        <v>2980</v>
      </c>
      <c r="AD462" s="16">
        <v>12500</v>
      </c>
      <c r="AE462" s="54" t="s">
        <v>3780</v>
      </c>
      <c r="AF462" s="54"/>
      <c r="AG462" s="54" t="s">
        <v>3544</v>
      </c>
      <c r="AH462" s="52" t="s">
        <v>2457</v>
      </c>
      <c r="AI462" s="52" t="s">
        <v>2457</v>
      </c>
      <c r="AJ462" s="52"/>
      <c r="AK462" s="54" t="s">
        <v>1336</v>
      </c>
      <c r="AL462" s="52" t="s">
        <v>1569</v>
      </c>
      <c r="AM462" s="52" t="s">
        <v>3552</v>
      </c>
      <c r="AN462" s="119"/>
      <c r="AO462" s="119">
        <v>12500</v>
      </c>
      <c r="AP462" s="119">
        <f t="shared" si="16"/>
        <v>300</v>
      </c>
      <c r="AQ462" s="71"/>
      <c r="AR462" s="71"/>
      <c r="AS462" s="71"/>
      <c r="AT462" s="71"/>
      <c r="AU462" s="71"/>
      <c r="AV462" s="71"/>
      <c r="AW462" s="71"/>
      <c r="AX462" s="52"/>
    </row>
    <row r="463" spans="1:50" s="123" customFormat="1" ht="126" hidden="1" x14ac:dyDescent="0.2">
      <c r="A463" s="52" t="s">
        <v>46</v>
      </c>
      <c r="B463" s="52" t="s">
        <v>277</v>
      </c>
      <c r="C463" s="52" t="s">
        <v>276</v>
      </c>
      <c r="D463" s="52" t="s">
        <v>30</v>
      </c>
      <c r="E463" s="52" t="s">
        <v>454</v>
      </c>
      <c r="F463" s="121" t="s">
        <v>2033</v>
      </c>
      <c r="G463" s="52" t="s">
        <v>765</v>
      </c>
      <c r="H463" s="71" t="s">
        <v>270</v>
      </c>
      <c r="I463" s="71" t="s">
        <v>344</v>
      </c>
      <c r="J463" s="122">
        <v>24500</v>
      </c>
      <c r="K463" s="78"/>
      <c r="L463" s="78"/>
      <c r="M463" s="249" t="s">
        <v>137</v>
      </c>
      <c r="N463" s="18" t="s">
        <v>1289</v>
      </c>
      <c r="O463" s="19" t="s">
        <v>2976</v>
      </c>
      <c r="P463" s="19" t="s">
        <v>2952</v>
      </c>
      <c r="Q463" s="19" t="s">
        <v>2977</v>
      </c>
      <c r="R463" s="19" t="s">
        <v>15</v>
      </c>
      <c r="S463" s="19" t="s">
        <v>122</v>
      </c>
      <c r="T463" s="19" t="s">
        <v>1289</v>
      </c>
      <c r="U463" s="19" t="s">
        <v>2978</v>
      </c>
      <c r="V463" s="19" t="s">
        <v>2979</v>
      </c>
      <c r="W463" s="16">
        <v>24500</v>
      </c>
      <c r="X463" s="18">
        <v>1</v>
      </c>
      <c r="Y463" s="46" t="s">
        <v>2956</v>
      </c>
      <c r="Z463" s="16">
        <v>24500</v>
      </c>
      <c r="AA463" s="18">
        <v>7014189900</v>
      </c>
      <c r="AB463" s="19" t="s">
        <v>2980</v>
      </c>
      <c r="AC463" s="19" t="s">
        <v>2980</v>
      </c>
      <c r="AD463" s="16">
        <v>24500</v>
      </c>
      <c r="AE463" s="54" t="s">
        <v>3780</v>
      </c>
      <c r="AF463" s="54"/>
      <c r="AG463" s="54" t="s">
        <v>3544</v>
      </c>
      <c r="AH463" s="52" t="s">
        <v>2457</v>
      </c>
      <c r="AI463" s="52" t="s">
        <v>2457</v>
      </c>
      <c r="AJ463" s="52"/>
      <c r="AK463" s="54" t="s">
        <v>1336</v>
      </c>
      <c r="AL463" s="52" t="s">
        <v>1569</v>
      </c>
      <c r="AM463" s="52" t="s">
        <v>3552</v>
      </c>
      <c r="AN463" s="119"/>
      <c r="AO463" s="122">
        <v>24500</v>
      </c>
      <c r="AP463" s="119">
        <f t="shared" si="16"/>
        <v>0</v>
      </c>
      <c r="AQ463" s="71"/>
      <c r="AR463" s="71"/>
      <c r="AS463" s="71"/>
      <c r="AT463" s="71"/>
      <c r="AU463" s="71"/>
      <c r="AV463" s="71"/>
      <c r="AW463" s="71"/>
      <c r="AX463" s="52"/>
    </row>
    <row r="464" spans="1:50" s="123" customFormat="1" ht="72" hidden="1" x14ac:dyDescent="0.2">
      <c r="A464" s="52" t="s">
        <v>46</v>
      </c>
      <c r="B464" s="52" t="s">
        <v>277</v>
      </c>
      <c r="C464" s="52" t="s">
        <v>276</v>
      </c>
      <c r="D464" s="52" t="s">
        <v>30</v>
      </c>
      <c r="E464" s="52" t="s">
        <v>454</v>
      </c>
      <c r="F464" s="121" t="s">
        <v>2034</v>
      </c>
      <c r="G464" s="52" t="s">
        <v>766</v>
      </c>
      <c r="H464" s="71" t="s">
        <v>270</v>
      </c>
      <c r="I464" s="71" t="s">
        <v>344</v>
      </c>
      <c r="J464" s="122">
        <v>18500</v>
      </c>
      <c r="K464" s="78"/>
      <c r="L464" s="78"/>
      <c r="M464" s="249" t="s">
        <v>137</v>
      </c>
      <c r="N464" s="18" t="s">
        <v>1289</v>
      </c>
      <c r="O464" s="19" t="s">
        <v>2976</v>
      </c>
      <c r="P464" s="19" t="s">
        <v>2952</v>
      </c>
      <c r="Q464" s="19" t="s">
        <v>2977</v>
      </c>
      <c r="R464" s="19" t="s">
        <v>15</v>
      </c>
      <c r="S464" s="19" t="s">
        <v>122</v>
      </c>
      <c r="T464" s="19" t="s">
        <v>1289</v>
      </c>
      <c r="U464" s="19" t="s">
        <v>1289</v>
      </c>
      <c r="V464" s="19" t="s">
        <v>2979</v>
      </c>
      <c r="W464" s="16">
        <v>18500</v>
      </c>
      <c r="X464" s="18">
        <v>1</v>
      </c>
      <c r="Y464" s="46" t="s">
        <v>2956</v>
      </c>
      <c r="Z464" s="16">
        <v>18500</v>
      </c>
      <c r="AA464" s="18">
        <v>7014189900</v>
      </c>
      <c r="AB464" s="19" t="s">
        <v>2980</v>
      </c>
      <c r="AC464" s="19" t="s">
        <v>2980</v>
      </c>
      <c r="AD464" s="16">
        <v>18500</v>
      </c>
      <c r="AE464" s="54" t="s">
        <v>3780</v>
      </c>
      <c r="AF464" s="54"/>
      <c r="AG464" s="54" t="s">
        <v>3544</v>
      </c>
      <c r="AH464" s="52" t="s">
        <v>2457</v>
      </c>
      <c r="AI464" s="52" t="s">
        <v>2457</v>
      </c>
      <c r="AJ464" s="52"/>
      <c r="AK464" s="54" t="s">
        <v>1336</v>
      </c>
      <c r="AL464" s="52" t="s">
        <v>1569</v>
      </c>
      <c r="AM464" s="52" t="s">
        <v>3552</v>
      </c>
      <c r="AN464" s="119"/>
      <c r="AO464" s="122">
        <v>18500</v>
      </c>
      <c r="AP464" s="119">
        <f t="shared" si="16"/>
        <v>0</v>
      </c>
      <c r="AQ464" s="71"/>
      <c r="AR464" s="71"/>
      <c r="AS464" s="71"/>
      <c r="AT464" s="71"/>
      <c r="AU464" s="71"/>
      <c r="AV464" s="71"/>
      <c r="AW464" s="71"/>
      <c r="AX464" s="52"/>
    </row>
    <row r="465" spans="1:50" s="123" customFormat="1" ht="72" hidden="1" x14ac:dyDescent="0.2">
      <c r="A465" s="52" t="s">
        <v>46</v>
      </c>
      <c r="B465" s="52" t="s">
        <v>277</v>
      </c>
      <c r="C465" s="52" t="s">
        <v>276</v>
      </c>
      <c r="D465" s="52" t="s">
        <v>33</v>
      </c>
      <c r="E465" s="52" t="s">
        <v>454</v>
      </c>
      <c r="F465" s="121" t="s">
        <v>2035</v>
      </c>
      <c r="G465" s="52" t="s">
        <v>767</v>
      </c>
      <c r="H465" s="71" t="s">
        <v>270</v>
      </c>
      <c r="I465" s="71" t="s">
        <v>274</v>
      </c>
      <c r="J465" s="122">
        <v>35000</v>
      </c>
      <c r="K465" s="249" t="s">
        <v>137</v>
      </c>
      <c r="L465" s="78"/>
      <c r="M465" s="78"/>
      <c r="N465" s="18" t="s">
        <v>1289</v>
      </c>
      <c r="O465" s="19" t="s">
        <v>2981</v>
      </c>
      <c r="P465" s="19" t="s">
        <v>2970</v>
      </c>
      <c r="Q465" s="19" t="s">
        <v>2982</v>
      </c>
      <c r="R465" s="19" t="s">
        <v>29</v>
      </c>
      <c r="S465" s="19" t="s">
        <v>122</v>
      </c>
      <c r="T465" s="19" t="s">
        <v>1289</v>
      </c>
      <c r="U465" s="19" t="s">
        <v>1289</v>
      </c>
      <c r="V465" s="19" t="s">
        <v>2983</v>
      </c>
      <c r="W465" s="119">
        <v>25705</v>
      </c>
      <c r="X465" s="18">
        <v>1</v>
      </c>
      <c r="Y465" s="46" t="s">
        <v>2984</v>
      </c>
      <c r="Z465" s="119">
        <v>25705</v>
      </c>
      <c r="AA465" s="18">
        <v>7014219954</v>
      </c>
      <c r="AB465" s="19" t="s">
        <v>2985</v>
      </c>
      <c r="AC465" s="19" t="s">
        <v>2985</v>
      </c>
      <c r="AD465" s="15">
        <v>25705</v>
      </c>
      <c r="AE465" s="54" t="s">
        <v>3780</v>
      </c>
      <c r="AF465" s="54" t="s">
        <v>2986</v>
      </c>
      <c r="AG465" s="52" t="s">
        <v>3544</v>
      </c>
      <c r="AH465" s="52" t="s">
        <v>3475</v>
      </c>
      <c r="AI465" s="54" t="s">
        <v>2457</v>
      </c>
      <c r="AJ465" s="54"/>
      <c r="AK465" s="54" t="s">
        <v>1338</v>
      </c>
      <c r="AL465" s="54" t="s">
        <v>1570</v>
      </c>
      <c r="AM465" s="52" t="s">
        <v>3553</v>
      </c>
      <c r="AN465" s="119"/>
      <c r="AO465" s="119">
        <v>25705</v>
      </c>
      <c r="AP465" s="119">
        <f t="shared" si="16"/>
        <v>9295</v>
      </c>
      <c r="AQ465" s="71"/>
      <c r="AR465" s="71"/>
      <c r="AS465" s="71"/>
      <c r="AT465" s="71"/>
      <c r="AU465" s="52"/>
      <c r="AV465" s="119"/>
      <c r="AW465" s="119"/>
      <c r="AX465" s="52"/>
    </row>
    <row r="466" spans="1:50" s="123" customFormat="1" ht="72" hidden="1" x14ac:dyDescent="0.2">
      <c r="A466" s="52" t="s">
        <v>46</v>
      </c>
      <c r="B466" s="52" t="s">
        <v>277</v>
      </c>
      <c r="C466" s="52" t="s">
        <v>276</v>
      </c>
      <c r="D466" s="52" t="s">
        <v>33</v>
      </c>
      <c r="E466" s="52" t="s">
        <v>454</v>
      </c>
      <c r="F466" s="121" t="s">
        <v>2036</v>
      </c>
      <c r="G466" s="52" t="s">
        <v>768</v>
      </c>
      <c r="H466" s="71" t="s">
        <v>340</v>
      </c>
      <c r="I466" s="71" t="s">
        <v>274</v>
      </c>
      <c r="J466" s="122">
        <v>96000</v>
      </c>
      <c r="K466" s="249" t="s">
        <v>137</v>
      </c>
      <c r="L466" s="78"/>
      <c r="M466" s="78"/>
      <c r="N466" s="18" t="s">
        <v>1289</v>
      </c>
      <c r="O466" s="19" t="s">
        <v>2981</v>
      </c>
      <c r="P466" s="19" t="s">
        <v>2970</v>
      </c>
      <c r="Q466" s="19" t="s">
        <v>2982</v>
      </c>
      <c r="R466" s="19" t="s">
        <v>29</v>
      </c>
      <c r="S466" s="19" t="s">
        <v>122</v>
      </c>
      <c r="T466" s="19" t="s">
        <v>1289</v>
      </c>
      <c r="U466" s="19" t="s">
        <v>1289</v>
      </c>
      <c r="V466" s="19" t="s">
        <v>2983</v>
      </c>
      <c r="W466" s="119">
        <v>96000</v>
      </c>
      <c r="X466" s="18">
        <v>1</v>
      </c>
      <c r="Y466" s="46" t="s">
        <v>2984</v>
      </c>
      <c r="Z466" s="119">
        <v>96000</v>
      </c>
      <c r="AA466" s="18">
        <v>7014219954</v>
      </c>
      <c r="AB466" s="19" t="s">
        <v>2985</v>
      </c>
      <c r="AC466" s="19" t="s">
        <v>2985</v>
      </c>
      <c r="AD466" s="15">
        <v>96000</v>
      </c>
      <c r="AE466" s="54" t="s">
        <v>3780</v>
      </c>
      <c r="AF466" s="54" t="s">
        <v>2986</v>
      </c>
      <c r="AG466" s="52" t="s">
        <v>3544</v>
      </c>
      <c r="AH466" s="52" t="s">
        <v>3475</v>
      </c>
      <c r="AI466" s="54" t="s">
        <v>2457</v>
      </c>
      <c r="AJ466" s="54"/>
      <c r="AK466" s="54" t="s">
        <v>1338</v>
      </c>
      <c r="AL466" s="54" t="s">
        <v>1570</v>
      </c>
      <c r="AM466" s="52" t="s">
        <v>3553</v>
      </c>
      <c r="AN466" s="122"/>
      <c r="AO466" s="122">
        <v>96000</v>
      </c>
      <c r="AP466" s="119">
        <f t="shared" si="16"/>
        <v>0</v>
      </c>
      <c r="AQ466" s="71"/>
      <c r="AR466" s="71"/>
      <c r="AS466" s="71"/>
      <c r="AT466" s="71"/>
      <c r="AU466" s="52"/>
      <c r="AV466" s="119"/>
      <c r="AW466" s="147"/>
      <c r="AX466" s="52"/>
    </row>
    <row r="467" spans="1:50" s="123" customFormat="1" ht="72" hidden="1" x14ac:dyDescent="0.2">
      <c r="A467" s="52" t="s">
        <v>46</v>
      </c>
      <c r="B467" s="52" t="s">
        <v>277</v>
      </c>
      <c r="C467" s="52" t="s">
        <v>276</v>
      </c>
      <c r="D467" s="52" t="s">
        <v>33</v>
      </c>
      <c r="E467" s="52" t="s">
        <v>454</v>
      </c>
      <c r="F467" s="121" t="s">
        <v>2037</v>
      </c>
      <c r="G467" s="52" t="s">
        <v>769</v>
      </c>
      <c r="H467" s="71" t="s">
        <v>340</v>
      </c>
      <c r="I467" s="71" t="s">
        <v>274</v>
      </c>
      <c r="J467" s="122">
        <v>151200</v>
      </c>
      <c r="K467" s="249" t="s">
        <v>137</v>
      </c>
      <c r="L467" s="78"/>
      <c r="M467" s="78"/>
      <c r="N467" s="18" t="s">
        <v>1289</v>
      </c>
      <c r="O467" s="19" t="s">
        <v>2981</v>
      </c>
      <c r="P467" s="19" t="s">
        <v>2970</v>
      </c>
      <c r="Q467" s="19" t="s">
        <v>2982</v>
      </c>
      <c r="R467" s="19" t="s">
        <v>29</v>
      </c>
      <c r="S467" s="19" t="s">
        <v>122</v>
      </c>
      <c r="T467" s="19" t="s">
        <v>1289</v>
      </c>
      <c r="U467" s="19" t="s">
        <v>1289</v>
      </c>
      <c r="V467" s="19" t="s">
        <v>2983</v>
      </c>
      <c r="W467" s="119">
        <v>151200</v>
      </c>
      <c r="X467" s="18">
        <v>1</v>
      </c>
      <c r="Y467" s="46" t="s">
        <v>2984</v>
      </c>
      <c r="Z467" s="119">
        <v>151200</v>
      </c>
      <c r="AA467" s="18">
        <v>7014219954</v>
      </c>
      <c r="AB467" s="19" t="s">
        <v>2985</v>
      </c>
      <c r="AC467" s="19" t="s">
        <v>2985</v>
      </c>
      <c r="AD467" s="15">
        <v>151200</v>
      </c>
      <c r="AE467" s="54" t="s">
        <v>3780</v>
      </c>
      <c r="AF467" s="54" t="s">
        <v>2986</v>
      </c>
      <c r="AG467" s="52" t="s">
        <v>3544</v>
      </c>
      <c r="AH467" s="52" t="s">
        <v>3475</v>
      </c>
      <c r="AI467" s="54" t="s">
        <v>2457</v>
      </c>
      <c r="AJ467" s="54"/>
      <c r="AK467" s="54" t="s">
        <v>1338</v>
      </c>
      <c r="AL467" s="54" t="s">
        <v>1570</v>
      </c>
      <c r="AM467" s="52" t="s">
        <v>3553</v>
      </c>
      <c r="AN467" s="122"/>
      <c r="AO467" s="122">
        <v>151200</v>
      </c>
      <c r="AP467" s="119">
        <f t="shared" si="16"/>
        <v>0</v>
      </c>
      <c r="AQ467" s="71"/>
      <c r="AR467" s="71"/>
      <c r="AS467" s="71"/>
      <c r="AT467" s="71"/>
      <c r="AU467" s="52"/>
      <c r="AV467" s="119"/>
      <c r="AW467" s="147"/>
      <c r="AX467" s="52"/>
    </row>
    <row r="468" spans="1:50" s="123" customFormat="1" ht="72" hidden="1" x14ac:dyDescent="0.2">
      <c r="A468" s="52" t="s">
        <v>46</v>
      </c>
      <c r="B468" s="52" t="s">
        <v>277</v>
      </c>
      <c r="C468" s="52" t="s">
        <v>276</v>
      </c>
      <c r="D468" s="52" t="s">
        <v>33</v>
      </c>
      <c r="E468" s="52" t="s">
        <v>454</v>
      </c>
      <c r="F468" s="121" t="s">
        <v>2038</v>
      </c>
      <c r="G468" s="52" t="s">
        <v>770</v>
      </c>
      <c r="H468" s="71" t="s">
        <v>340</v>
      </c>
      <c r="I468" s="71" t="s">
        <v>274</v>
      </c>
      <c r="J468" s="122">
        <v>93000</v>
      </c>
      <c r="K468" s="249" t="s">
        <v>137</v>
      </c>
      <c r="L468" s="78"/>
      <c r="M468" s="78"/>
      <c r="N468" s="18" t="s">
        <v>1289</v>
      </c>
      <c r="O468" s="19" t="s">
        <v>2981</v>
      </c>
      <c r="P468" s="19" t="s">
        <v>2970</v>
      </c>
      <c r="Q468" s="19" t="s">
        <v>2982</v>
      </c>
      <c r="R468" s="19" t="s">
        <v>29</v>
      </c>
      <c r="S468" s="19" t="s">
        <v>122</v>
      </c>
      <c r="T468" s="19" t="s">
        <v>1289</v>
      </c>
      <c r="U468" s="19" t="s">
        <v>1289</v>
      </c>
      <c r="V468" s="19" t="s">
        <v>2983</v>
      </c>
      <c r="W468" s="119">
        <v>93000</v>
      </c>
      <c r="X468" s="18">
        <v>1</v>
      </c>
      <c r="Y468" s="46" t="s">
        <v>2984</v>
      </c>
      <c r="Z468" s="119">
        <v>93000</v>
      </c>
      <c r="AA468" s="18">
        <v>7014219954</v>
      </c>
      <c r="AB468" s="19" t="s">
        <v>2985</v>
      </c>
      <c r="AC468" s="19" t="s">
        <v>2985</v>
      </c>
      <c r="AD468" s="15">
        <v>93000</v>
      </c>
      <c r="AE468" s="54" t="s">
        <v>3780</v>
      </c>
      <c r="AF468" s="54" t="s">
        <v>2986</v>
      </c>
      <c r="AG468" s="52" t="s">
        <v>3544</v>
      </c>
      <c r="AH468" s="52" t="s">
        <v>3475</v>
      </c>
      <c r="AI468" s="54" t="s">
        <v>2457</v>
      </c>
      <c r="AJ468" s="54"/>
      <c r="AK468" s="54" t="s">
        <v>1338</v>
      </c>
      <c r="AL468" s="54" t="s">
        <v>1570</v>
      </c>
      <c r="AM468" s="52" t="s">
        <v>3553</v>
      </c>
      <c r="AN468" s="122"/>
      <c r="AO468" s="122">
        <v>93000</v>
      </c>
      <c r="AP468" s="119">
        <f t="shared" si="16"/>
        <v>0</v>
      </c>
      <c r="AQ468" s="71"/>
      <c r="AR468" s="71"/>
      <c r="AS468" s="71"/>
      <c r="AT468" s="71"/>
      <c r="AU468" s="52"/>
      <c r="AV468" s="119"/>
      <c r="AW468" s="147"/>
      <c r="AX468" s="52"/>
    </row>
    <row r="469" spans="1:50" s="123" customFormat="1" ht="72" hidden="1" x14ac:dyDescent="0.2">
      <c r="A469" s="52" t="s">
        <v>46</v>
      </c>
      <c r="B469" s="52" t="s">
        <v>277</v>
      </c>
      <c r="C469" s="52" t="s">
        <v>276</v>
      </c>
      <c r="D469" s="52" t="s">
        <v>33</v>
      </c>
      <c r="E469" s="52" t="s">
        <v>454</v>
      </c>
      <c r="F469" s="121" t="s">
        <v>2039</v>
      </c>
      <c r="G469" s="52" t="s">
        <v>771</v>
      </c>
      <c r="H469" s="71" t="s">
        <v>387</v>
      </c>
      <c r="I469" s="71" t="s">
        <v>274</v>
      </c>
      <c r="J469" s="122">
        <v>120000</v>
      </c>
      <c r="K469" s="249" t="s">
        <v>137</v>
      </c>
      <c r="L469" s="78"/>
      <c r="M469" s="78"/>
      <c r="N469" s="18" t="s">
        <v>1289</v>
      </c>
      <c r="O469" s="19" t="s">
        <v>2981</v>
      </c>
      <c r="P469" s="19" t="s">
        <v>2970</v>
      </c>
      <c r="Q469" s="19" t="s">
        <v>2982</v>
      </c>
      <c r="R469" s="19" t="s">
        <v>29</v>
      </c>
      <c r="S469" s="19" t="s">
        <v>122</v>
      </c>
      <c r="T469" s="19" t="s">
        <v>1289</v>
      </c>
      <c r="U469" s="19" t="s">
        <v>1289</v>
      </c>
      <c r="V469" s="19" t="s">
        <v>2983</v>
      </c>
      <c r="W469" s="119">
        <v>120000</v>
      </c>
      <c r="X469" s="18">
        <v>1</v>
      </c>
      <c r="Y469" s="46" t="s">
        <v>2984</v>
      </c>
      <c r="Z469" s="119">
        <v>120000</v>
      </c>
      <c r="AA469" s="18">
        <v>7014219954</v>
      </c>
      <c r="AB469" s="19" t="s">
        <v>2985</v>
      </c>
      <c r="AC469" s="19" t="s">
        <v>2985</v>
      </c>
      <c r="AD469" s="15">
        <v>120000</v>
      </c>
      <c r="AE469" s="54" t="s">
        <v>3780</v>
      </c>
      <c r="AF469" s="54" t="s">
        <v>2986</v>
      </c>
      <c r="AG469" s="52" t="s">
        <v>3544</v>
      </c>
      <c r="AH469" s="52" t="s">
        <v>3475</v>
      </c>
      <c r="AI469" s="54" t="s">
        <v>2457</v>
      </c>
      <c r="AJ469" s="54"/>
      <c r="AK469" s="54" t="s">
        <v>1338</v>
      </c>
      <c r="AL469" s="54" t="s">
        <v>1570</v>
      </c>
      <c r="AM469" s="52" t="s">
        <v>3553</v>
      </c>
      <c r="AN469" s="122"/>
      <c r="AO469" s="122">
        <v>120000</v>
      </c>
      <c r="AP469" s="119">
        <f t="shared" si="16"/>
        <v>0</v>
      </c>
      <c r="AQ469" s="71"/>
      <c r="AR469" s="71"/>
      <c r="AS469" s="71"/>
      <c r="AT469" s="71"/>
      <c r="AU469" s="52"/>
      <c r="AV469" s="119"/>
      <c r="AW469" s="147"/>
      <c r="AX469" s="52"/>
    </row>
    <row r="470" spans="1:50" s="123" customFormat="1" ht="72" hidden="1" x14ac:dyDescent="0.2">
      <c r="A470" s="52" t="s">
        <v>46</v>
      </c>
      <c r="B470" s="52" t="s">
        <v>277</v>
      </c>
      <c r="C470" s="52" t="s">
        <v>276</v>
      </c>
      <c r="D470" s="52" t="s">
        <v>33</v>
      </c>
      <c r="E470" s="52" t="s">
        <v>454</v>
      </c>
      <c r="F470" s="121" t="s">
        <v>2040</v>
      </c>
      <c r="G470" s="52" t="s">
        <v>772</v>
      </c>
      <c r="H470" s="71" t="s">
        <v>340</v>
      </c>
      <c r="I470" s="71" t="s">
        <v>274</v>
      </c>
      <c r="J470" s="122">
        <v>156000</v>
      </c>
      <c r="K470" s="249" t="s">
        <v>137</v>
      </c>
      <c r="L470" s="78"/>
      <c r="M470" s="78"/>
      <c r="N470" s="18" t="s">
        <v>1289</v>
      </c>
      <c r="O470" s="19" t="s">
        <v>2981</v>
      </c>
      <c r="P470" s="19" t="s">
        <v>2970</v>
      </c>
      <c r="Q470" s="19" t="s">
        <v>2982</v>
      </c>
      <c r="R470" s="19" t="s">
        <v>29</v>
      </c>
      <c r="S470" s="19" t="s">
        <v>122</v>
      </c>
      <c r="T470" s="19" t="s">
        <v>1289</v>
      </c>
      <c r="U470" s="19" t="s">
        <v>1289</v>
      </c>
      <c r="V470" s="19" t="s">
        <v>2983</v>
      </c>
      <c r="W470" s="119">
        <v>156000</v>
      </c>
      <c r="X470" s="18">
        <v>1</v>
      </c>
      <c r="Y470" s="46" t="s">
        <v>2984</v>
      </c>
      <c r="Z470" s="119">
        <v>156000</v>
      </c>
      <c r="AA470" s="18">
        <v>7014219954</v>
      </c>
      <c r="AB470" s="19" t="s">
        <v>2985</v>
      </c>
      <c r="AC470" s="19" t="s">
        <v>2985</v>
      </c>
      <c r="AD470" s="15">
        <v>156000</v>
      </c>
      <c r="AE470" s="54" t="s">
        <v>3780</v>
      </c>
      <c r="AF470" s="54" t="s">
        <v>2986</v>
      </c>
      <c r="AG470" s="52" t="s">
        <v>3544</v>
      </c>
      <c r="AH470" s="52" t="s">
        <v>3475</v>
      </c>
      <c r="AI470" s="54" t="s">
        <v>2457</v>
      </c>
      <c r="AJ470" s="54"/>
      <c r="AK470" s="54" t="s">
        <v>1338</v>
      </c>
      <c r="AL470" s="54" t="s">
        <v>1570</v>
      </c>
      <c r="AM470" s="52" t="s">
        <v>3553</v>
      </c>
      <c r="AN470" s="122"/>
      <c r="AO470" s="122">
        <v>156000</v>
      </c>
      <c r="AP470" s="119">
        <f t="shared" si="16"/>
        <v>0</v>
      </c>
      <c r="AQ470" s="71"/>
      <c r="AR470" s="71"/>
      <c r="AS470" s="71"/>
      <c r="AT470" s="71"/>
      <c r="AU470" s="52"/>
      <c r="AV470" s="119"/>
      <c r="AW470" s="147"/>
      <c r="AX470" s="52"/>
    </row>
    <row r="471" spans="1:50" s="123" customFormat="1" ht="72" hidden="1" x14ac:dyDescent="0.2">
      <c r="A471" s="52" t="s">
        <v>46</v>
      </c>
      <c r="B471" s="52" t="s">
        <v>277</v>
      </c>
      <c r="C471" s="52" t="s">
        <v>276</v>
      </c>
      <c r="D471" s="52" t="s">
        <v>33</v>
      </c>
      <c r="E471" s="52" t="s">
        <v>454</v>
      </c>
      <c r="F471" s="121" t="s">
        <v>2041</v>
      </c>
      <c r="G471" s="52" t="s">
        <v>773</v>
      </c>
      <c r="H471" s="71" t="s">
        <v>340</v>
      </c>
      <c r="I471" s="71" t="s">
        <v>274</v>
      </c>
      <c r="J471" s="122">
        <v>72000</v>
      </c>
      <c r="K471" s="249" t="s">
        <v>137</v>
      </c>
      <c r="L471" s="78"/>
      <c r="M471" s="78"/>
      <c r="N471" s="18" t="s">
        <v>1289</v>
      </c>
      <c r="O471" s="19" t="s">
        <v>2981</v>
      </c>
      <c r="P471" s="19" t="s">
        <v>2970</v>
      </c>
      <c r="Q471" s="19" t="s">
        <v>2982</v>
      </c>
      <c r="R471" s="19" t="s">
        <v>29</v>
      </c>
      <c r="S471" s="19" t="s">
        <v>122</v>
      </c>
      <c r="T471" s="19" t="s">
        <v>1289</v>
      </c>
      <c r="U471" s="19" t="s">
        <v>1289</v>
      </c>
      <c r="V471" s="19" t="s">
        <v>2983</v>
      </c>
      <c r="W471" s="119">
        <v>72000</v>
      </c>
      <c r="X471" s="18">
        <v>1</v>
      </c>
      <c r="Y471" s="46" t="s">
        <v>2984</v>
      </c>
      <c r="Z471" s="119">
        <v>72000</v>
      </c>
      <c r="AA471" s="18">
        <v>7014219954</v>
      </c>
      <c r="AB471" s="19" t="s">
        <v>2985</v>
      </c>
      <c r="AC471" s="19" t="s">
        <v>2985</v>
      </c>
      <c r="AD471" s="15">
        <v>72000</v>
      </c>
      <c r="AE471" s="54" t="s">
        <v>3780</v>
      </c>
      <c r="AF471" s="54" t="s">
        <v>2986</v>
      </c>
      <c r="AG471" s="52" t="s">
        <v>3544</v>
      </c>
      <c r="AH471" s="52" t="s">
        <v>3475</v>
      </c>
      <c r="AI471" s="54" t="s">
        <v>2457</v>
      </c>
      <c r="AJ471" s="54"/>
      <c r="AK471" s="54" t="s">
        <v>1338</v>
      </c>
      <c r="AL471" s="54" t="s">
        <v>1570</v>
      </c>
      <c r="AM471" s="52" t="s">
        <v>3553</v>
      </c>
      <c r="AN471" s="122"/>
      <c r="AO471" s="122">
        <v>72000</v>
      </c>
      <c r="AP471" s="119">
        <f t="shared" si="16"/>
        <v>0</v>
      </c>
      <c r="AQ471" s="71"/>
      <c r="AR471" s="71"/>
      <c r="AS471" s="71"/>
      <c r="AT471" s="71"/>
      <c r="AU471" s="52"/>
      <c r="AV471" s="119"/>
      <c r="AW471" s="147"/>
      <c r="AX471" s="52"/>
    </row>
    <row r="472" spans="1:50" s="123" customFormat="1" ht="72" hidden="1" x14ac:dyDescent="0.2">
      <c r="A472" s="52" t="s">
        <v>46</v>
      </c>
      <c r="B472" s="52" t="s">
        <v>277</v>
      </c>
      <c r="C472" s="52" t="s">
        <v>276</v>
      </c>
      <c r="D472" s="52" t="s">
        <v>33</v>
      </c>
      <c r="E472" s="52" t="s">
        <v>454</v>
      </c>
      <c r="F472" s="121" t="s">
        <v>2042</v>
      </c>
      <c r="G472" s="52" t="s">
        <v>774</v>
      </c>
      <c r="H472" s="71" t="s">
        <v>267</v>
      </c>
      <c r="I472" s="71" t="s">
        <v>274</v>
      </c>
      <c r="J472" s="122">
        <v>123000</v>
      </c>
      <c r="K472" s="249" t="s">
        <v>137</v>
      </c>
      <c r="L472" s="78"/>
      <c r="M472" s="78"/>
      <c r="N472" s="18" t="s">
        <v>1289</v>
      </c>
      <c r="O472" s="19" t="s">
        <v>2981</v>
      </c>
      <c r="P472" s="19" t="s">
        <v>2970</v>
      </c>
      <c r="Q472" s="19" t="s">
        <v>2982</v>
      </c>
      <c r="R472" s="19" t="s">
        <v>29</v>
      </c>
      <c r="S472" s="19" t="s">
        <v>122</v>
      </c>
      <c r="T472" s="19" t="s">
        <v>1289</v>
      </c>
      <c r="U472" s="19" t="s">
        <v>1289</v>
      </c>
      <c r="V472" s="19" t="s">
        <v>2983</v>
      </c>
      <c r="W472" s="119">
        <v>123000</v>
      </c>
      <c r="X472" s="18">
        <v>1</v>
      </c>
      <c r="Y472" s="46" t="s">
        <v>2984</v>
      </c>
      <c r="Z472" s="119">
        <v>123000</v>
      </c>
      <c r="AA472" s="18">
        <v>7014219954</v>
      </c>
      <c r="AB472" s="19" t="s">
        <v>2985</v>
      </c>
      <c r="AC472" s="19" t="s">
        <v>2985</v>
      </c>
      <c r="AD472" s="15">
        <v>123000</v>
      </c>
      <c r="AE472" s="54" t="s">
        <v>3780</v>
      </c>
      <c r="AF472" s="54" t="s">
        <v>2986</v>
      </c>
      <c r="AG472" s="52" t="s">
        <v>3544</v>
      </c>
      <c r="AH472" s="52" t="s">
        <v>3475</v>
      </c>
      <c r="AI472" s="54" t="s">
        <v>2457</v>
      </c>
      <c r="AJ472" s="54"/>
      <c r="AK472" s="54" t="s">
        <v>1338</v>
      </c>
      <c r="AL472" s="54" t="s">
        <v>1570</v>
      </c>
      <c r="AM472" s="52" t="s">
        <v>3553</v>
      </c>
      <c r="AN472" s="122"/>
      <c r="AO472" s="122">
        <v>123000</v>
      </c>
      <c r="AP472" s="119">
        <f t="shared" si="16"/>
        <v>0</v>
      </c>
      <c r="AQ472" s="71"/>
      <c r="AR472" s="71"/>
      <c r="AS472" s="71"/>
      <c r="AT472" s="71"/>
      <c r="AU472" s="52"/>
      <c r="AV472" s="119"/>
      <c r="AW472" s="147"/>
      <c r="AX472" s="52"/>
    </row>
    <row r="473" spans="1:50" s="123" customFormat="1" ht="72" hidden="1" x14ac:dyDescent="0.2">
      <c r="A473" s="52" t="s">
        <v>46</v>
      </c>
      <c r="B473" s="52" t="s">
        <v>277</v>
      </c>
      <c r="C473" s="52" t="s">
        <v>276</v>
      </c>
      <c r="D473" s="52" t="s">
        <v>33</v>
      </c>
      <c r="E473" s="52" t="s">
        <v>454</v>
      </c>
      <c r="F473" s="121" t="s">
        <v>2043</v>
      </c>
      <c r="G473" s="52" t="s">
        <v>775</v>
      </c>
      <c r="H473" s="71" t="s">
        <v>340</v>
      </c>
      <c r="I473" s="71" t="s">
        <v>274</v>
      </c>
      <c r="J473" s="122">
        <v>108000</v>
      </c>
      <c r="K473" s="249" t="s">
        <v>137</v>
      </c>
      <c r="L473" s="78"/>
      <c r="M473" s="78"/>
      <c r="N473" s="18" t="s">
        <v>1289</v>
      </c>
      <c r="O473" s="19" t="s">
        <v>2981</v>
      </c>
      <c r="P473" s="19" t="s">
        <v>2970</v>
      </c>
      <c r="Q473" s="19" t="s">
        <v>2982</v>
      </c>
      <c r="R473" s="19" t="s">
        <v>29</v>
      </c>
      <c r="S473" s="19" t="s">
        <v>122</v>
      </c>
      <c r="T473" s="19" t="s">
        <v>1289</v>
      </c>
      <c r="U473" s="19" t="s">
        <v>1289</v>
      </c>
      <c r="V473" s="19" t="s">
        <v>2983</v>
      </c>
      <c r="W473" s="119">
        <v>108000</v>
      </c>
      <c r="X473" s="18">
        <v>1</v>
      </c>
      <c r="Y473" s="46" t="s">
        <v>2984</v>
      </c>
      <c r="Z473" s="119">
        <v>108000</v>
      </c>
      <c r="AA473" s="18">
        <v>7014219954</v>
      </c>
      <c r="AB473" s="19" t="s">
        <v>2985</v>
      </c>
      <c r="AC473" s="19" t="s">
        <v>2985</v>
      </c>
      <c r="AD473" s="15">
        <v>108000</v>
      </c>
      <c r="AE473" s="54" t="s">
        <v>3780</v>
      </c>
      <c r="AF473" s="54" t="s">
        <v>2986</v>
      </c>
      <c r="AG473" s="52" t="s">
        <v>3544</v>
      </c>
      <c r="AH473" s="52" t="s">
        <v>3475</v>
      </c>
      <c r="AI473" s="54" t="s">
        <v>2457</v>
      </c>
      <c r="AJ473" s="54"/>
      <c r="AK473" s="54" t="s">
        <v>1338</v>
      </c>
      <c r="AL473" s="54" t="s">
        <v>1570</v>
      </c>
      <c r="AM473" s="52" t="s">
        <v>3553</v>
      </c>
      <c r="AN473" s="122"/>
      <c r="AO473" s="122">
        <v>108000</v>
      </c>
      <c r="AP473" s="119">
        <f t="shared" si="16"/>
        <v>0</v>
      </c>
      <c r="AQ473" s="71"/>
      <c r="AR473" s="71"/>
      <c r="AS473" s="71"/>
      <c r="AT473" s="71"/>
      <c r="AU473" s="52"/>
      <c r="AV473" s="119"/>
      <c r="AW473" s="147"/>
      <c r="AX473" s="52"/>
    </row>
    <row r="474" spans="1:50" s="123" customFormat="1" ht="72" hidden="1" x14ac:dyDescent="0.2">
      <c r="A474" s="52" t="s">
        <v>46</v>
      </c>
      <c r="B474" s="52" t="s">
        <v>277</v>
      </c>
      <c r="C474" s="52" t="s">
        <v>276</v>
      </c>
      <c r="D474" s="52" t="s">
        <v>33</v>
      </c>
      <c r="E474" s="52" t="s">
        <v>454</v>
      </c>
      <c r="F474" s="121" t="s">
        <v>2044</v>
      </c>
      <c r="G474" s="52" t="s">
        <v>776</v>
      </c>
      <c r="H474" s="71" t="s">
        <v>501</v>
      </c>
      <c r="I474" s="71" t="s">
        <v>274</v>
      </c>
      <c r="J474" s="122">
        <v>188000</v>
      </c>
      <c r="K474" s="249" t="s">
        <v>137</v>
      </c>
      <c r="L474" s="78"/>
      <c r="M474" s="78"/>
      <c r="N474" s="18" t="s">
        <v>1289</v>
      </c>
      <c r="O474" s="19" t="s">
        <v>2981</v>
      </c>
      <c r="P474" s="19" t="s">
        <v>2970</v>
      </c>
      <c r="Q474" s="19" t="s">
        <v>2982</v>
      </c>
      <c r="R474" s="19" t="s">
        <v>29</v>
      </c>
      <c r="S474" s="19" t="s">
        <v>122</v>
      </c>
      <c r="T474" s="19" t="s">
        <v>1289</v>
      </c>
      <c r="U474" s="19" t="s">
        <v>1289</v>
      </c>
      <c r="V474" s="19" t="s">
        <v>2983</v>
      </c>
      <c r="W474" s="119">
        <v>188000</v>
      </c>
      <c r="X474" s="18">
        <v>1</v>
      </c>
      <c r="Y474" s="46" t="s">
        <v>2984</v>
      </c>
      <c r="Z474" s="119">
        <v>188000</v>
      </c>
      <c r="AA474" s="18">
        <v>7014219954</v>
      </c>
      <c r="AB474" s="19" t="s">
        <v>2985</v>
      </c>
      <c r="AC474" s="19" t="s">
        <v>2985</v>
      </c>
      <c r="AD474" s="15">
        <v>188000</v>
      </c>
      <c r="AE474" s="54" t="s">
        <v>3780</v>
      </c>
      <c r="AF474" s="54" t="s">
        <v>2986</v>
      </c>
      <c r="AG474" s="52" t="s">
        <v>3544</v>
      </c>
      <c r="AH474" s="52" t="s">
        <v>3475</v>
      </c>
      <c r="AI474" s="54" t="s">
        <v>2457</v>
      </c>
      <c r="AJ474" s="54"/>
      <c r="AK474" s="54" t="s">
        <v>1338</v>
      </c>
      <c r="AL474" s="54" t="s">
        <v>1570</v>
      </c>
      <c r="AM474" s="52" t="s">
        <v>3553</v>
      </c>
      <c r="AN474" s="122"/>
      <c r="AO474" s="122">
        <v>188000</v>
      </c>
      <c r="AP474" s="119">
        <f t="shared" si="16"/>
        <v>0</v>
      </c>
      <c r="AQ474" s="71"/>
      <c r="AR474" s="71"/>
      <c r="AS474" s="71"/>
      <c r="AT474" s="71"/>
      <c r="AU474" s="52"/>
      <c r="AV474" s="119"/>
      <c r="AW474" s="147"/>
      <c r="AX474" s="52"/>
    </row>
    <row r="475" spans="1:50" s="123" customFormat="1" ht="72" hidden="1" x14ac:dyDescent="0.2">
      <c r="A475" s="52" t="s">
        <v>46</v>
      </c>
      <c r="B475" s="52" t="s">
        <v>277</v>
      </c>
      <c r="C475" s="52" t="s">
        <v>276</v>
      </c>
      <c r="D475" s="52" t="s">
        <v>33</v>
      </c>
      <c r="E475" s="52" t="s">
        <v>454</v>
      </c>
      <c r="F475" s="121" t="s">
        <v>2045</v>
      </c>
      <c r="G475" s="52" t="s">
        <v>777</v>
      </c>
      <c r="H475" s="71" t="s">
        <v>340</v>
      </c>
      <c r="I475" s="71" t="s">
        <v>274</v>
      </c>
      <c r="J475" s="122">
        <v>96000</v>
      </c>
      <c r="K475" s="249" t="s">
        <v>137</v>
      </c>
      <c r="L475" s="78"/>
      <c r="M475" s="78"/>
      <c r="N475" s="18" t="s">
        <v>1289</v>
      </c>
      <c r="O475" s="19" t="s">
        <v>2981</v>
      </c>
      <c r="P475" s="19" t="s">
        <v>2970</v>
      </c>
      <c r="Q475" s="19" t="s">
        <v>2982</v>
      </c>
      <c r="R475" s="19" t="s">
        <v>29</v>
      </c>
      <c r="S475" s="19" t="s">
        <v>122</v>
      </c>
      <c r="T475" s="19" t="s">
        <v>1289</v>
      </c>
      <c r="U475" s="19" t="s">
        <v>1289</v>
      </c>
      <c r="V475" s="19" t="s">
        <v>2983</v>
      </c>
      <c r="W475" s="119">
        <v>96000</v>
      </c>
      <c r="X475" s="18">
        <v>1</v>
      </c>
      <c r="Y475" s="46" t="s">
        <v>2984</v>
      </c>
      <c r="Z475" s="119">
        <v>96000</v>
      </c>
      <c r="AA475" s="18">
        <v>7014219954</v>
      </c>
      <c r="AB475" s="19" t="s">
        <v>2985</v>
      </c>
      <c r="AC475" s="19" t="s">
        <v>2985</v>
      </c>
      <c r="AD475" s="15">
        <v>96000</v>
      </c>
      <c r="AE475" s="54" t="s">
        <v>3780</v>
      </c>
      <c r="AF475" s="54" t="s">
        <v>2986</v>
      </c>
      <c r="AG475" s="52" t="s">
        <v>3544</v>
      </c>
      <c r="AH475" s="52" t="s">
        <v>3475</v>
      </c>
      <c r="AI475" s="54" t="s">
        <v>2457</v>
      </c>
      <c r="AJ475" s="54"/>
      <c r="AK475" s="54" t="s">
        <v>1338</v>
      </c>
      <c r="AL475" s="54" t="s">
        <v>1570</v>
      </c>
      <c r="AM475" s="52" t="s">
        <v>3553</v>
      </c>
      <c r="AN475" s="122"/>
      <c r="AO475" s="122">
        <v>96000</v>
      </c>
      <c r="AP475" s="119">
        <f t="shared" si="16"/>
        <v>0</v>
      </c>
      <c r="AQ475" s="71"/>
      <c r="AR475" s="71"/>
      <c r="AS475" s="71"/>
      <c r="AT475" s="71"/>
      <c r="AU475" s="52"/>
      <c r="AV475" s="119"/>
      <c r="AW475" s="147"/>
      <c r="AX475" s="52"/>
    </row>
    <row r="476" spans="1:50" s="123" customFormat="1" ht="90" hidden="1" x14ac:dyDescent="0.2">
      <c r="A476" s="52" t="s">
        <v>46</v>
      </c>
      <c r="B476" s="52" t="s">
        <v>277</v>
      </c>
      <c r="C476" s="52" t="s">
        <v>276</v>
      </c>
      <c r="D476" s="52" t="s">
        <v>22</v>
      </c>
      <c r="E476" s="52" t="s">
        <v>349</v>
      </c>
      <c r="F476" s="121" t="s">
        <v>2046</v>
      </c>
      <c r="G476" s="52" t="s">
        <v>778</v>
      </c>
      <c r="H476" s="71" t="s">
        <v>270</v>
      </c>
      <c r="I476" s="71" t="s">
        <v>275</v>
      </c>
      <c r="J476" s="122">
        <v>1920000</v>
      </c>
      <c r="K476" s="249" t="s">
        <v>137</v>
      </c>
      <c r="L476" s="78"/>
      <c r="M476" s="78"/>
      <c r="N476" s="19"/>
      <c r="O476" s="19" t="s">
        <v>2987</v>
      </c>
      <c r="P476" s="19" t="s">
        <v>2970</v>
      </c>
      <c r="Q476" s="19" t="s">
        <v>2988</v>
      </c>
      <c r="R476" s="19" t="s">
        <v>29</v>
      </c>
      <c r="S476" s="19" t="s">
        <v>122</v>
      </c>
      <c r="T476" s="52" t="s">
        <v>2989</v>
      </c>
      <c r="U476" s="148" t="s">
        <v>1289</v>
      </c>
      <c r="V476" s="19" t="s">
        <v>2990</v>
      </c>
      <c r="W476" s="119">
        <v>1915300</v>
      </c>
      <c r="X476" s="18">
        <v>1</v>
      </c>
      <c r="Y476" s="46" t="s">
        <v>2991</v>
      </c>
      <c r="Z476" s="119">
        <v>1915300</v>
      </c>
      <c r="AA476" s="18">
        <v>7014190456</v>
      </c>
      <c r="AB476" s="19"/>
      <c r="AC476" s="19"/>
      <c r="AD476" s="19"/>
      <c r="AE476" s="54" t="s">
        <v>2992</v>
      </c>
      <c r="AF476" s="54" t="s">
        <v>2992</v>
      </c>
      <c r="AG476" s="52" t="s">
        <v>3544</v>
      </c>
      <c r="AH476" s="54" t="s">
        <v>3472</v>
      </c>
      <c r="AI476" s="54" t="s">
        <v>2456</v>
      </c>
      <c r="AJ476" s="54"/>
      <c r="AK476" s="54" t="s">
        <v>1339</v>
      </c>
      <c r="AL476" s="54" t="s">
        <v>1570</v>
      </c>
      <c r="AM476" s="52" t="s">
        <v>3553</v>
      </c>
      <c r="AN476" s="119">
        <v>1915300</v>
      </c>
      <c r="AO476" s="119"/>
      <c r="AP476" s="119">
        <f t="shared" si="16"/>
        <v>4700</v>
      </c>
      <c r="AQ476" s="71"/>
      <c r="AR476" s="71"/>
      <c r="AS476" s="52"/>
      <c r="AT476" s="52"/>
      <c r="AU476" s="52"/>
      <c r="AV476" s="119"/>
      <c r="AW476" s="119"/>
      <c r="AX476" s="52"/>
    </row>
    <row r="477" spans="1:50" s="123" customFormat="1" ht="72" hidden="1" x14ac:dyDescent="0.2">
      <c r="A477" s="52" t="s">
        <v>46</v>
      </c>
      <c r="B477" s="52" t="s">
        <v>277</v>
      </c>
      <c r="C477" s="52" t="s">
        <v>276</v>
      </c>
      <c r="D477" s="52" t="s">
        <v>10</v>
      </c>
      <c r="E477" s="52" t="s">
        <v>311</v>
      </c>
      <c r="F477" s="121" t="s">
        <v>2047</v>
      </c>
      <c r="G477" s="52" t="s">
        <v>779</v>
      </c>
      <c r="H477" s="71" t="s">
        <v>303</v>
      </c>
      <c r="I477" s="71" t="s">
        <v>271</v>
      </c>
      <c r="J477" s="122">
        <v>43000</v>
      </c>
      <c r="K477" s="78"/>
      <c r="L477" s="78"/>
      <c r="M477" s="249" t="s">
        <v>137</v>
      </c>
      <c r="N477" s="19"/>
      <c r="O477" s="52" t="s">
        <v>2993</v>
      </c>
      <c r="P477" s="52" t="s">
        <v>2994</v>
      </c>
      <c r="Q477" s="52" t="s">
        <v>2995</v>
      </c>
      <c r="R477" s="52" t="s">
        <v>15</v>
      </c>
      <c r="S477" s="52" t="s">
        <v>122</v>
      </c>
      <c r="T477" s="52" t="s">
        <v>2996</v>
      </c>
      <c r="U477" s="52" t="s">
        <v>1289</v>
      </c>
      <c r="V477" s="52" t="s">
        <v>2997</v>
      </c>
      <c r="W477" s="119">
        <v>42900</v>
      </c>
      <c r="X477" s="71">
        <v>1</v>
      </c>
      <c r="Y477" s="80" t="s">
        <v>2956</v>
      </c>
      <c r="Z477" s="119">
        <v>42900</v>
      </c>
      <c r="AA477" s="18">
        <v>7014148070</v>
      </c>
      <c r="AB477" s="19" t="s">
        <v>2998</v>
      </c>
      <c r="AC477" s="19" t="s">
        <v>2998</v>
      </c>
      <c r="AD477" s="16">
        <v>42900</v>
      </c>
      <c r="AE477" s="54" t="s">
        <v>3780</v>
      </c>
      <c r="AF477" s="54"/>
      <c r="AG477" s="54" t="s">
        <v>3544</v>
      </c>
      <c r="AH477" s="52" t="s">
        <v>2457</v>
      </c>
      <c r="AI477" s="52" t="s">
        <v>2457</v>
      </c>
      <c r="AJ477" s="52"/>
      <c r="AK477" s="54" t="s">
        <v>1336</v>
      </c>
      <c r="AL477" s="52" t="s">
        <v>1569</v>
      </c>
      <c r="AM477" s="52" t="s">
        <v>3552</v>
      </c>
      <c r="AN477" s="119"/>
      <c r="AO477" s="119">
        <v>42900</v>
      </c>
      <c r="AP477" s="119">
        <f t="shared" si="16"/>
        <v>100</v>
      </c>
      <c r="AQ477" s="71"/>
      <c r="AR477" s="71"/>
      <c r="AS477" s="71"/>
      <c r="AT477" s="71"/>
      <c r="AU477" s="71"/>
      <c r="AV477" s="71"/>
      <c r="AW477" s="71"/>
      <c r="AX477" s="52"/>
    </row>
    <row r="478" spans="1:50" s="123" customFormat="1" ht="72" hidden="1" x14ac:dyDescent="0.2">
      <c r="A478" s="52" t="s">
        <v>46</v>
      </c>
      <c r="B478" s="52" t="s">
        <v>277</v>
      </c>
      <c r="C478" s="52" t="s">
        <v>276</v>
      </c>
      <c r="D478" s="52" t="s">
        <v>10</v>
      </c>
      <c r="E478" s="52" t="s">
        <v>311</v>
      </c>
      <c r="F478" s="121" t="s">
        <v>2048</v>
      </c>
      <c r="G478" s="52" t="s">
        <v>780</v>
      </c>
      <c r="H478" s="71" t="s">
        <v>269</v>
      </c>
      <c r="I478" s="71" t="s">
        <v>271</v>
      </c>
      <c r="J478" s="122">
        <v>15000</v>
      </c>
      <c r="K478" s="78"/>
      <c r="L478" s="78"/>
      <c r="M478" s="249" t="s">
        <v>137</v>
      </c>
      <c r="N478" s="18" t="s">
        <v>1289</v>
      </c>
      <c r="O478" s="19" t="s">
        <v>2999</v>
      </c>
      <c r="P478" s="19" t="s">
        <v>2952</v>
      </c>
      <c r="Q478" s="19" t="s">
        <v>2959</v>
      </c>
      <c r="R478" s="19" t="s">
        <v>29</v>
      </c>
      <c r="S478" s="19" t="s">
        <v>122</v>
      </c>
      <c r="T478" s="19" t="s">
        <v>3000</v>
      </c>
      <c r="U478" s="19" t="s">
        <v>3001</v>
      </c>
      <c r="V478" s="19" t="s">
        <v>2979</v>
      </c>
      <c r="W478" s="16">
        <v>15000</v>
      </c>
      <c r="X478" s="18">
        <v>1</v>
      </c>
      <c r="Y478" s="46" t="s">
        <v>2956</v>
      </c>
      <c r="Z478" s="16">
        <v>15000</v>
      </c>
      <c r="AA478" s="18">
        <v>7014190334</v>
      </c>
      <c r="AB478" s="19" t="s">
        <v>2970</v>
      </c>
      <c r="AC478" s="19" t="s">
        <v>2970</v>
      </c>
      <c r="AD478" s="15">
        <v>15000</v>
      </c>
      <c r="AE478" s="54" t="s">
        <v>3780</v>
      </c>
      <c r="AF478" s="54"/>
      <c r="AG478" s="54" t="s">
        <v>3544</v>
      </c>
      <c r="AH478" s="52" t="s">
        <v>2457</v>
      </c>
      <c r="AI478" s="52" t="s">
        <v>2457</v>
      </c>
      <c r="AJ478" s="52"/>
      <c r="AK478" s="54" t="s">
        <v>1336</v>
      </c>
      <c r="AL478" s="52" t="s">
        <v>1569</v>
      </c>
      <c r="AM478" s="52" t="s">
        <v>3552</v>
      </c>
      <c r="AN478" s="119"/>
      <c r="AO478" s="122">
        <v>15000</v>
      </c>
      <c r="AP478" s="119">
        <f t="shared" si="16"/>
        <v>0</v>
      </c>
      <c r="AQ478" s="149"/>
      <c r="AR478" s="71"/>
      <c r="AS478" s="71"/>
      <c r="AT478" s="71"/>
      <c r="AU478" s="71"/>
      <c r="AV478" s="71"/>
      <c r="AW478" s="71"/>
      <c r="AX478" s="52"/>
    </row>
    <row r="479" spans="1:50" s="123" customFormat="1" ht="126" x14ac:dyDescent="0.2">
      <c r="A479" s="52" t="s">
        <v>46</v>
      </c>
      <c r="B479" s="52" t="s">
        <v>277</v>
      </c>
      <c r="C479" s="52" t="s">
        <v>17</v>
      </c>
      <c r="D479" s="52" t="s">
        <v>34</v>
      </c>
      <c r="E479" s="52" t="s">
        <v>454</v>
      </c>
      <c r="F479" s="121" t="s">
        <v>2049</v>
      </c>
      <c r="G479" s="52" t="s">
        <v>1144</v>
      </c>
      <c r="H479" s="71" t="s">
        <v>270</v>
      </c>
      <c r="I479" s="71" t="s">
        <v>1122</v>
      </c>
      <c r="J479" s="122">
        <v>1800000</v>
      </c>
      <c r="K479" s="249" t="s">
        <v>137</v>
      </c>
      <c r="L479" s="78"/>
      <c r="M479" s="78"/>
      <c r="N479" s="168" t="s">
        <v>3002</v>
      </c>
      <c r="O479" s="168" t="s">
        <v>3782</v>
      </c>
      <c r="P479" s="168" t="s">
        <v>3783</v>
      </c>
      <c r="Q479" s="168" t="s">
        <v>3784</v>
      </c>
      <c r="R479" s="168" t="s">
        <v>3785</v>
      </c>
      <c r="S479" s="168" t="s">
        <v>122</v>
      </c>
      <c r="T479" s="168" t="s">
        <v>1289</v>
      </c>
      <c r="U479" s="168" t="s">
        <v>1289</v>
      </c>
      <c r="V479" s="168" t="s">
        <v>3786</v>
      </c>
      <c r="W479" s="378">
        <v>1518491</v>
      </c>
      <c r="X479" s="379">
        <v>3</v>
      </c>
      <c r="Y479" s="380" t="s">
        <v>3968</v>
      </c>
      <c r="Z479" s="380" t="s">
        <v>3789</v>
      </c>
      <c r="AA479" s="379">
        <v>7014329801</v>
      </c>
      <c r="AB479" s="52" t="s">
        <v>1289</v>
      </c>
      <c r="AC479" s="52" t="s">
        <v>1289</v>
      </c>
      <c r="AD479" s="71" t="s">
        <v>1289</v>
      </c>
      <c r="AE479" s="381" t="s">
        <v>3788</v>
      </c>
      <c r="AF479" s="54" t="s">
        <v>3004</v>
      </c>
      <c r="AG479" s="54" t="s">
        <v>3540</v>
      </c>
      <c r="AH479" s="54" t="s">
        <v>1571</v>
      </c>
      <c r="AI479" s="52" t="s">
        <v>2456</v>
      </c>
      <c r="AJ479" s="52"/>
      <c r="AK479" s="54" t="s">
        <v>1340</v>
      </c>
      <c r="AL479" s="54" t="s">
        <v>1568</v>
      </c>
      <c r="AM479" s="52" t="s">
        <v>3553</v>
      </c>
      <c r="AN479" s="119">
        <v>1518491</v>
      </c>
      <c r="AO479" s="119"/>
      <c r="AP479" s="119">
        <f t="shared" si="16"/>
        <v>281509</v>
      </c>
      <c r="AQ479" s="150"/>
      <c r="AR479" s="150"/>
      <c r="AS479" s="52"/>
      <c r="AT479" s="52"/>
      <c r="AU479" s="52"/>
      <c r="AV479" s="52"/>
      <c r="AW479" s="52"/>
      <c r="AX479" s="52"/>
    </row>
    <row r="480" spans="1:50" s="123" customFormat="1" ht="180" customHeight="1" x14ac:dyDescent="0.2">
      <c r="A480" s="52" t="s">
        <v>46</v>
      </c>
      <c r="B480" s="52" t="s">
        <v>277</v>
      </c>
      <c r="C480" s="52" t="s">
        <v>17</v>
      </c>
      <c r="D480" s="52" t="s">
        <v>34</v>
      </c>
      <c r="E480" s="52" t="s">
        <v>454</v>
      </c>
      <c r="F480" s="121" t="s">
        <v>2050</v>
      </c>
      <c r="G480" s="52" t="s">
        <v>1145</v>
      </c>
      <c r="H480" s="71" t="s">
        <v>270</v>
      </c>
      <c r="I480" s="71" t="s">
        <v>631</v>
      </c>
      <c r="J480" s="122">
        <v>15000000</v>
      </c>
      <c r="K480" s="249" t="s">
        <v>137</v>
      </c>
      <c r="L480" s="78"/>
      <c r="M480" s="78"/>
      <c r="N480" s="168" t="s">
        <v>1289</v>
      </c>
      <c r="O480" s="168" t="s">
        <v>3005</v>
      </c>
      <c r="P480" s="168" t="s">
        <v>2957</v>
      </c>
      <c r="Q480" s="168" t="s">
        <v>3006</v>
      </c>
      <c r="R480" s="168" t="s">
        <v>29</v>
      </c>
      <c r="S480" s="168" t="s">
        <v>122</v>
      </c>
      <c r="T480" s="168" t="s">
        <v>1289</v>
      </c>
      <c r="U480" s="168" t="s">
        <v>1289</v>
      </c>
      <c r="V480" s="168" t="s">
        <v>3007</v>
      </c>
      <c r="W480" s="378">
        <v>12498000</v>
      </c>
      <c r="X480" s="379">
        <v>8</v>
      </c>
      <c r="Y480" s="382" t="s">
        <v>3983</v>
      </c>
      <c r="Z480" s="52" t="s">
        <v>3787</v>
      </c>
      <c r="AA480" s="379">
        <v>7014314588</v>
      </c>
      <c r="AB480" s="52" t="s">
        <v>1289</v>
      </c>
      <c r="AC480" s="52" t="s">
        <v>1289</v>
      </c>
      <c r="AD480" s="71" t="s">
        <v>1289</v>
      </c>
      <c r="AE480" s="381" t="s">
        <v>3788</v>
      </c>
      <c r="AF480" s="54" t="s">
        <v>3008</v>
      </c>
      <c r="AG480" s="54" t="s">
        <v>3541</v>
      </c>
      <c r="AH480" s="54" t="s">
        <v>3470</v>
      </c>
      <c r="AI480" s="52" t="s">
        <v>2456</v>
      </c>
      <c r="AJ480" s="52"/>
      <c r="AK480" s="54" t="s">
        <v>1341</v>
      </c>
      <c r="AL480" s="54" t="s">
        <v>1570</v>
      </c>
      <c r="AM480" s="52" t="s">
        <v>3553</v>
      </c>
      <c r="AN480" s="119">
        <v>12498000</v>
      </c>
      <c r="AO480" s="119"/>
      <c r="AP480" s="119">
        <f t="shared" si="16"/>
        <v>2502000</v>
      </c>
      <c r="AQ480" s="150"/>
      <c r="AR480" s="150"/>
      <c r="AS480" s="52"/>
      <c r="AT480" s="52"/>
      <c r="AU480" s="52"/>
      <c r="AV480" s="119"/>
      <c r="AW480" s="146"/>
      <c r="AX480" s="52"/>
    </row>
    <row r="481" spans="1:50" s="123" customFormat="1" ht="72" hidden="1" x14ac:dyDescent="0.2">
      <c r="A481" s="52" t="s">
        <v>47</v>
      </c>
      <c r="B481" s="52" t="s">
        <v>277</v>
      </c>
      <c r="C481" s="52" t="s">
        <v>276</v>
      </c>
      <c r="D481" s="52" t="s">
        <v>11</v>
      </c>
      <c r="E481" s="52" t="s">
        <v>454</v>
      </c>
      <c r="F481" s="121" t="s">
        <v>2051</v>
      </c>
      <c r="G481" s="52" t="s">
        <v>781</v>
      </c>
      <c r="H481" s="71" t="s">
        <v>269</v>
      </c>
      <c r="I481" s="71" t="s">
        <v>268</v>
      </c>
      <c r="J481" s="122">
        <v>8000</v>
      </c>
      <c r="K481" s="249" t="s">
        <v>137</v>
      </c>
      <c r="L481" s="78"/>
      <c r="M481" s="78"/>
      <c r="N481" s="19" t="s">
        <v>3790</v>
      </c>
      <c r="O481" s="48">
        <v>23096</v>
      </c>
      <c r="P481" s="19" t="s">
        <v>3791</v>
      </c>
      <c r="Q481" s="19" t="s">
        <v>29</v>
      </c>
      <c r="R481" s="19" t="s">
        <v>3792</v>
      </c>
      <c r="S481" s="19"/>
      <c r="T481" s="19"/>
      <c r="U481" s="19" t="s">
        <v>3793</v>
      </c>
      <c r="V481" s="17">
        <v>7600</v>
      </c>
      <c r="W481" s="332" t="s">
        <v>1182</v>
      </c>
      <c r="X481" s="128">
        <v>23124</v>
      </c>
      <c r="Y481" s="17">
        <v>7600</v>
      </c>
      <c r="Z481" s="19">
        <v>7014210599</v>
      </c>
      <c r="AA481" s="48">
        <v>23111</v>
      </c>
      <c r="AB481" s="48">
        <v>23111</v>
      </c>
      <c r="AC481" s="17">
        <v>7600</v>
      </c>
      <c r="AD481" s="310" t="s">
        <v>3794</v>
      </c>
      <c r="AE481" s="52"/>
      <c r="AF481" s="54" t="s">
        <v>3023</v>
      </c>
      <c r="AG481" s="54" t="s">
        <v>3544</v>
      </c>
      <c r="AH481" s="54" t="s">
        <v>3472</v>
      </c>
      <c r="AI481" s="54" t="s">
        <v>2456</v>
      </c>
      <c r="AJ481" s="54"/>
      <c r="AK481" s="54" t="s">
        <v>1342</v>
      </c>
      <c r="AL481" s="52" t="s">
        <v>1571</v>
      </c>
      <c r="AM481" s="52" t="s">
        <v>3553</v>
      </c>
      <c r="AN481" s="119">
        <v>7600</v>
      </c>
      <c r="AO481" s="119"/>
      <c r="AP481" s="119">
        <f t="shared" si="16"/>
        <v>400</v>
      </c>
      <c r="AQ481" s="311" t="s">
        <v>1343</v>
      </c>
      <c r="AR481" s="311" t="s">
        <v>1344</v>
      </c>
      <c r="AS481" s="311" t="s">
        <v>3036</v>
      </c>
      <c r="AT481" s="311" t="s">
        <v>3036</v>
      </c>
      <c r="AU481" s="311" t="s">
        <v>1368</v>
      </c>
      <c r="AV481" s="17">
        <v>8000</v>
      </c>
      <c r="AW481" s="19">
        <v>400</v>
      </c>
      <c r="AX481" s="19"/>
    </row>
    <row r="482" spans="1:50" s="123" customFormat="1" ht="72" hidden="1" x14ac:dyDescent="0.2">
      <c r="A482" s="52" t="s">
        <v>47</v>
      </c>
      <c r="B482" s="52" t="s">
        <v>277</v>
      </c>
      <c r="C482" s="52" t="s">
        <v>276</v>
      </c>
      <c r="D482" s="52" t="s">
        <v>11</v>
      </c>
      <c r="E482" s="52" t="s">
        <v>454</v>
      </c>
      <c r="F482" s="121" t="s">
        <v>2052</v>
      </c>
      <c r="G482" s="52" t="s">
        <v>782</v>
      </c>
      <c r="H482" s="71" t="s">
        <v>270</v>
      </c>
      <c r="I482" s="71" t="s">
        <v>268</v>
      </c>
      <c r="J482" s="122">
        <v>9500</v>
      </c>
      <c r="K482" s="249" t="s">
        <v>137</v>
      </c>
      <c r="L482" s="78"/>
      <c r="M482" s="78"/>
      <c r="N482" s="19" t="s">
        <v>3795</v>
      </c>
      <c r="O482" s="48">
        <v>23096</v>
      </c>
      <c r="P482" s="19" t="s">
        <v>3791</v>
      </c>
      <c r="Q482" s="19" t="s">
        <v>29</v>
      </c>
      <c r="R482" s="19" t="s">
        <v>3792</v>
      </c>
      <c r="S482" s="19"/>
      <c r="T482" s="19"/>
      <c r="U482" s="19" t="s">
        <v>3793</v>
      </c>
      <c r="V482" s="17">
        <v>9100</v>
      </c>
      <c r="W482" s="332" t="s">
        <v>1182</v>
      </c>
      <c r="X482" s="128">
        <v>23124</v>
      </c>
      <c r="Y482" s="17">
        <v>9100</v>
      </c>
      <c r="Z482" s="19">
        <v>7014210599</v>
      </c>
      <c r="AA482" s="48">
        <v>23111</v>
      </c>
      <c r="AB482" s="48">
        <v>23111</v>
      </c>
      <c r="AC482" s="17">
        <v>9100</v>
      </c>
      <c r="AD482" s="310" t="s">
        <v>3794</v>
      </c>
      <c r="AE482" s="52"/>
      <c r="AF482" s="54" t="s">
        <v>3023</v>
      </c>
      <c r="AG482" s="54" t="s">
        <v>3544</v>
      </c>
      <c r="AH482" s="54" t="s">
        <v>3472</v>
      </c>
      <c r="AI482" s="54" t="s">
        <v>2456</v>
      </c>
      <c r="AJ482" s="54"/>
      <c r="AK482" s="54" t="s">
        <v>1342</v>
      </c>
      <c r="AL482" s="52" t="s">
        <v>1571</v>
      </c>
      <c r="AM482" s="52" t="s">
        <v>3553</v>
      </c>
      <c r="AN482" s="119">
        <v>9100</v>
      </c>
      <c r="AO482" s="119"/>
      <c r="AP482" s="119">
        <f t="shared" si="16"/>
        <v>400</v>
      </c>
      <c r="AQ482" s="311" t="s">
        <v>1343</v>
      </c>
      <c r="AR482" s="311" t="s">
        <v>1344</v>
      </c>
      <c r="AS482" s="311" t="s">
        <v>3036</v>
      </c>
      <c r="AT482" s="311" t="s">
        <v>3036</v>
      </c>
      <c r="AU482" s="311" t="s">
        <v>1368</v>
      </c>
      <c r="AV482" s="17">
        <v>9500</v>
      </c>
      <c r="AW482" s="19">
        <v>400</v>
      </c>
      <c r="AX482" s="19"/>
    </row>
    <row r="483" spans="1:50" s="123" customFormat="1" ht="72" hidden="1" x14ac:dyDescent="0.2">
      <c r="A483" s="52" t="s">
        <v>47</v>
      </c>
      <c r="B483" s="52" t="s">
        <v>277</v>
      </c>
      <c r="C483" s="52" t="s">
        <v>276</v>
      </c>
      <c r="D483" s="52" t="s">
        <v>11</v>
      </c>
      <c r="E483" s="52" t="s">
        <v>454</v>
      </c>
      <c r="F483" s="121" t="s">
        <v>2053</v>
      </c>
      <c r="G483" s="52" t="s">
        <v>783</v>
      </c>
      <c r="H483" s="71" t="s">
        <v>402</v>
      </c>
      <c r="I483" s="71" t="s">
        <v>268</v>
      </c>
      <c r="J483" s="122">
        <v>12000</v>
      </c>
      <c r="K483" s="249" t="s">
        <v>137</v>
      </c>
      <c r="L483" s="78"/>
      <c r="M483" s="78"/>
      <c r="N483" s="19" t="s">
        <v>3796</v>
      </c>
      <c r="O483" s="48">
        <v>23096</v>
      </c>
      <c r="P483" s="19" t="s">
        <v>3791</v>
      </c>
      <c r="Q483" s="19" t="s">
        <v>29</v>
      </c>
      <c r="R483" s="19" t="s">
        <v>3792</v>
      </c>
      <c r="S483" s="19"/>
      <c r="T483" s="19"/>
      <c r="U483" s="19" t="s">
        <v>3793</v>
      </c>
      <c r="V483" s="17">
        <v>12000</v>
      </c>
      <c r="W483" s="332" t="s">
        <v>1182</v>
      </c>
      <c r="X483" s="128">
        <v>23124</v>
      </c>
      <c r="Y483" s="17">
        <v>12000</v>
      </c>
      <c r="Z483" s="19">
        <v>7014210599</v>
      </c>
      <c r="AA483" s="48">
        <v>23111</v>
      </c>
      <c r="AB483" s="48">
        <v>23111</v>
      </c>
      <c r="AC483" s="17">
        <v>12000</v>
      </c>
      <c r="AD483" s="310" t="s">
        <v>3794</v>
      </c>
      <c r="AE483" s="52"/>
      <c r="AF483" s="54" t="s">
        <v>3023</v>
      </c>
      <c r="AG483" s="54" t="s">
        <v>3544</v>
      </c>
      <c r="AH483" s="54" t="s">
        <v>3472</v>
      </c>
      <c r="AI483" s="54" t="s">
        <v>2456</v>
      </c>
      <c r="AJ483" s="54"/>
      <c r="AK483" s="54" t="s">
        <v>1342</v>
      </c>
      <c r="AL483" s="52" t="s">
        <v>1571</v>
      </c>
      <c r="AM483" s="52" t="s">
        <v>3553</v>
      </c>
      <c r="AN483" s="119">
        <v>12000</v>
      </c>
      <c r="AO483" s="119"/>
      <c r="AP483" s="119">
        <f t="shared" si="16"/>
        <v>0</v>
      </c>
      <c r="AQ483" s="311" t="s">
        <v>1343</v>
      </c>
      <c r="AR483" s="311" t="s">
        <v>1344</v>
      </c>
      <c r="AS483" s="311" t="s">
        <v>3036</v>
      </c>
      <c r="AT483" s="311" t="s">
        <v>3036</v>
      </c>
      <c r="AU483" s="311" t="s">
        <v>1368</v>
      </c>
      <c r="AV483" s="17">
        <v>12000</v>
      </c>
      <c r="AW483" s="19"/>
      <c r="AX483" s="19"/>
    </row>
    <row r="484" spans="1:50" s="123" customFormat="1" ht="72" hidden="1" x14ac:dyDescent="0.2">
      <c r="A484" s="52" t="s">
        <v>47</v>
      </c>
      <c r="B484" s="52" t="s">
        <v>277</v>
      </c>
      <c r="C484" s="52" t="s">
        <v>276</v>
      </c>
      <c r="D484" s="52" t="s">
        <v>11</v>
      </c>
      <c r="E484" s="52" t="s">
        <v>454</v>
      </c>
      <c r="F484" s="121" t="s">
        <v>2054</v>
      </c>
      <c r="G484" s="52" t="s">
        <v>784</v>
      </c>
      <c r="H484" s="71" t="s">
        <v>360</v>
      </c>
      <c r="I484" s="71" t="s">
        <v>268</v>
      </c>
      <c r="J484" s="122">
        <v>105000</v>
      </c>
      <c r="K484" s="249" t="s">
        <v>137</v>
      </c>
      <c r="L484" s="78"/>
      <c r="M484" s="78"/>
      <c r="N484" s="19" t="s">
        <v>3797</v>
      </c>
      <c r="O484" s="48">
        <v>23096</v>
      </c>
      <c r="P484" s="19" t="s">
        <v>3791</v>
      </c>
      <c r="Q484" s="19" t="s">
        <v>29</v>
      </c>
      <c r="R484" s="19" t="s">
        <v>3792</v>
      </c>
      <c r="S484" s="19"/>
      <c r="T484" s="19"/>
      <c r="U484" s="19" t="s">
        <v>3793</v>
      </c>
      <c r="V484" s="17">
        <v>103500</v>
      </c>
      <c r="W484" s="332" t="s">
        <v>1182</v>
      </c>
      <c r="X484" s="128">
        <v>23124</v>
      </c>
      <c r="Y484" s="17">
        <v>103500</v>
      </c>
      <c r="Z484" s="19">
        <v>7014210599</v>
      </c>
      <c r="AA484" s="48">
        <v>23111</v>
      </c>
      <c r="AB484" s="48">
        <v>23111</v>
      </c>
      <c r="AC484" s="17">
        <v>103500</v>
      </c>
      <c r="AD484" s="310" t="s">
        <v>3794</v>
      </c>
      <c r="AE484" s="52"/>
      <c r="AF484" s="54" t="s">
        <v>3023</v>
      </c>
      <c r="AG484" s="54" t="s">
        <v>3544</v>
      </c>
      <c r="AH484" s="54" t="s">
        <v>3472</v>
      </c>
      <c r="AI484" s="54" t="s">
        <v>2456</v>
      </c>
      <c r="AJ484" s="54"/>
      <c r="AK484" s="54" t="s">
        <v>1342</v>
      </c>
      <c r="AL484" s="52" t="s">
        <v>1571</v>
      </c>
      <c r="AM484" s="52" t="s">
        <v>3553</v>
      </c>
      <c r="AN484" s="119">
        <v>103500</v>
      </c>
      <c r="AO484" s="119"/>
      <c r="AP484" s="119">
        <f t="shared" si="16"/>
        <v>1500</v>
      </c>
      <c r="AQ484" s="311" t="s">
        <v>1343</v>
      </c>
      <c r="AR484" s="311" t="s">
        <v>1344</v>
      </c>
      <c r="AS484" s="311" t="s">
        <v>3036</v>
      </c>
      <c r="AT484" s="311" t="s">
        <v>3036</v>
      </c>
      <c r="AU484" s="311" t="s">
        <v>1368</v>
      </c>
      <c r="AV484" s="17">
        <v>105000</v>
      </c>
      <c r="AW484" s="134">
        <v>1500</v>
      </c>
      <c r="AX484" s="19"/>
    </row>
    <row r="485" spans="1:50" s="123" customFormat="1" ht="72" hidden="1" x14ac:dyDescent="0.2">
      <c r="A485" s="52" t="s">
        <v>47</v>
      </c>
      <c r="B485" s="52" t="s">
        <v>277</v>
      </c>
      <c r="C485" s="52" t="s">
        <v>276</v>
      </c>
      <c r="D485" s="52" t="s">
        <v>11</v>
      </c>
      <c r="E485" s="52" t="s">
        <v>454</v>
      </c>
      <c r="F485" s="121" t="s">
        <v>2055</v>
      </c>
      <c r="G485" s="52" t="s">
        <v>785</v>
      </c>
      <c r="H485" s="71" t="s">
        <v>272</v>
      </c>
      <c r="I485" s="71" t="s">
        <v>268</v>
      </c>
      <c r="J485" s="122">
        <v>10500</v>
      </c>
      <c r="K485" s="249" t="s">
        <v>137</v>
      </c>
      <c r="L485" s="78"/>
      <c r="M485" s="78"/>
      <c r="N485" s="19" t="s">
        <v>3798</v>
      </c>
      <c r="O485" s="48">
        <v>23096</v>
      </c>
      <c r="P485" s="19" t="s">
        <v>3791</v>
      </c>
      <c r="Q485" s="19" t="s">
        <v>29</v>
      </c>
      <c r="R485" s="19" t="s">
        <v>3792</v>
      </c>
      <c r="S485" s="19"/>
      <c r="T485" s="19"/>
      <c r="U485" s="19" t="s">
        <v>3793</v>
      </c>
      <c r="V485" s="17">
        <v>9600</v>
      </c>
      <c r="W485" s="332" t="s">
        <v>1182</v>
      </c>
      <c r="X485" s="128">
        <v>23124</v>
      </c>
      <c r="Y485" s="17">
        <v>9600</v>
      </c>
      <c r="Z485" s="19">
        <v>7014210599</v>
      </c>
      <c r="AA485" s="48">
        <v>23111</v>
      </c>
      <c r="AB485" s="48">
        <v>23111</v>
      </c>
      <c r="AC485" s="17">
        <v>9600</v>
      </c>
      <c r="AD485" s="310" t="s">
        <v>3794</v>
      </c>
      <c r="AE485" s="52"/>
      <c r="AF485" s="54" t="s">
        <v>3023</v>
      </c>
      <c r="AG485" s="54" t="s">
        <v>3544</v>
      </c>
      <c r="AH485" s="54" t="s">
        <v>3472</v>
      </c>
      <c r="AI485" s="54" t="s">
        <v>2456</v>
      </c>
      <c r="AJ485" s="54"/>
      <c r="AK485" s="54" t="s">
        <v>1342</v>
      </c>
      <c r="AL485" s="52" t="s">
        <v>1571</v>
      </c>
      <c r="AM485" s="52" t="s">
        <v>3553</v>
      </c>
      <c r="AN485" s="119">
        <v>9600</v>
      </c>
      <c r="AO485" s="119"/>
      <c r="AP485" s="119">
        <f t="shared" si="16"/>
        <v>900</v>
      </c>
      <c r="AQ485" s="311" t="s">
        <v>1343</v>
      </c>
      <c r="AR485" s="311" t="s">
        <v>1344</v>
      </c>
      <c r="AS485" s="311" t="s">
        <v>3036</v>
      </c>
      <c r="AT485" s="311" t="s">
        <v>3036</v>
      </c>
      <c r="AU485" s="311" t="s">
        <v>1368</v>
      </c>
      <c r="AV485" s="17">
        <v>10500</v>
      </c>
      <c r="AW485" s="19">
        <v>900</v>
      </c>
      <c r="AX485" s="19"/>
    </row>
    <row r="486" spans="1:50" s="123" customFormat="1" ht="72" hidden="1" x14ac:dyDescent="0.2">
      <c r="A486" s="52" t="s">
        <v>47</v>
      </c>
      <c r="B486" s="52" t="s">
        <v>277</v>
      </c>
      <c r="C486" s="52" t="s">
        <v>276</v>
      </c>
      <c r="D486" s="52" t="s">
        <v>11</v>
      </c>
      <c r="E486" s="52" t="s">
        <v>454</v>
      </c>
      <c r="F486" s="121" t="s">
        <v>2056</v>
      </c>
      <c r="G486" s="52" t="s">
        <v>786</v>
      </c>
      <c r="H486" s="71" t="s">
        <v>270</v>
      </c>
      <c r="I486" s="71" t="s">
        <v>271</v>
      </c>
      <c r="J486" s="122">
        <v>28000</v>
      </c>
      <c r="K486" s="249" t="s">
        <v>137</v>
      </c>
      <c r="L486" s="78"/>
      <c r="M486" s="78"/>
      <c r="N486" s="19" t="s">
        <v>3799</v>
      </c>
      <c r="O486" s="48">
        <v>23111</v>
      </c>
      <c r="P486" s="19" t="s">
        <v>3800</v>
      </c>
      <c r="Q486" s="19" t="s">
        <v>29</v>
      </c>
      <c r="R486" s="19" t="s">
        <v>1363</v>
      </c>
      <c r="S486" s="19"/>
      <c r="T486" s="19"/>
      <c r="U486" s="19" t="s">
        <v>3801</v>
      </c>
      <c r="V486" s="17">
        <v>28000</v>
      </c>
      <c r="W486" s="332" t="s">
        <v>1182</v>
      </c>
      <c r="X486" s="128">
        <v>23141</v>
      </c>
      <c r="Y486" s="17">
        <v>28000</v>
      </c>
      <c r="Z486" s="19">
        <v>7014310000</v>
      </c>
      <c r="AA486" s="48"/>
      <c r="AB486" s="48"/>
      <c r="AC486" s="17">
        <v>28000</v>
      </c>
      <c r="AD486" s="310" t="s">
        <v>3802</v>
      </c>
      <c r="AE486" s="52"/>
      <c r="AF486" s="54" t="s">
        <v>3023</v>
      </c>
      <c r="AG486" s="54" t="s">
        <v>3544</v>
      </c>
      <c r="AH486" s="54" t="s">
        <v>3472</v>
      </c>
      <c r="AI486" s="52" t="s">
        <v>2456</v>
      </c>
      <c r="AJ486" s="52"/>
      <c r="AK486" s="54" t="s">
        <v>1342</v>
      </c>
      <c r="AL486" s="52" t="s">
        <v>1571</v>
      </c>
      <c r="AM486" s="52" t="s">
        <v>3553</v>
      </c>
      <c r="AN486" s="119">
        <v>28000</v>
      </c>
      <c r="AO486" s="119"/>
      <c r="AP486" s="119">
        <f t="shared" si="16"/>
        <v>0</v>
      </c>
      <c r="AQ486" s="311" t="s">
        <v>1343</v>
      </c>
      <c r="AR486" s="311" t="s">
        <v>1344</v>
      </c>
      <c r="AS486" s="311" t="s">
        <v>3036</v>
      </c>
      <c r="AT486" s="311" t="s">
        <v>3036</v>
      </c>
      <c r="AU486" s="311" t="s">
        <v>1368</v>
      </c>
      <c r="AV486" s="17">
        <v>28000</v>
      </c>
      <c r="AW486" s="19"/>
      <c r="AX486" s="19"/>
    </row>
    <row r="487" spans="1:50" s="123" customFormat="1" ht="72" hidden="1" x14ac:dyDescent="0.2">
      <c r="A487" s="52" t="s">
        <v>47</v>
      </c>
      <c r="B487" s="52" t="s">
        <v>277</v>
      </c>
      <c r="C487" s="52" t="s">
        <v>276</v>
      </c>
      <c r="D487" s="52" t="s">
        <v>11</v>
      </c>
      <c r="E487" s="52" t="s">
        <v>454</v>
      </c>
      <c r="F487" s="121" t="s">
        <v>2057</v>
      </c>
      <c r="G487" s="52" t="s">
        <v>787</v>
      </c>
      <c r="H487" s="71" t="s">
        <v>387</v>
      </c>
      <c r="I487" s="71" t="s">
        <v>273</v>
      </c>
      <c r="J487" s="122">
        <v>60000</v>
      </c>
      <c r="K487" s="249" t="s">
        <v>137</v>
      </c>
      <c r="L487" s="78"/>
      <c r="M487" s="78"/>
      <c r="N487" s="19" t="s">
        <v>3803</v>
      </c>
      <c r="O487" s="48">
        <v>23096</v>
      </c>
      <c r="P487" s="19" t="s">
        <v>3791</v>
      </c>
      <c r="Q487" s="19" t="s">
        <v>29</v>
      </c>
      <c r="R487" s="19" t="s">
        <v>3792</v>
      </c>
      <c r="S487" s="19"/>
      <c r="T487" s="19"/>
      <c r="U487" s="19" t="s">
        <v>3793</v>
      </c>
      <c r="V487" s="17">
        <v>52000</v>
      </c>
      <c r="W487" s="332" t="s">
        <v>1182</v>
      </c>
      <c r="X487" s="128">
        <v>23124</v>
      </c>
      <c r="Y487" s="17">
        <v>52000</v>
      </c>
      <c r="Z487" s="19">
        <v>7014210599</v>
      </c>
      <c r="AA487" s="48">
        <v>23111</v>
      </c>
      <c r="AB487" s="48">
        <v>23111</v>
      </c>
      <c r="AC487" s="17">
        <v>52000</v>
      </c>
      <c r="AD487" s="310" t="s">
        <v>3794</v>
      </c>
      <c r="AE487" s="52"/>
      <c r="AF487" s="54" t="s">
        <v>3023</v>
      </c>
      <c r="AG487" s="54" t="s">
        <v>3544</v>
      </c>
      <c r="AH487" s="54" t="s">
        <v>3472</v>
      </c>
      <c r="AI487" s="54" t="s">
        <v>2456</v>
      </c>
      <c r="AJ487" s="54"/>
      <c r="AK487" s="54" t="s">
        <v>1342</v>
      </c>
      <c r="AL487" s="52" t="s">
        <v>1571</v>
      </c>
      <c r="AM487" s="52" t="s">
        <v>3553</v>
      </c>
      <c r="AN487" s="119">
        <v>52000</v>
      </c>
      <c r="AO487" s="119"/>
      <c r="AP487" s="119">
        <f t="shared" si="16"/>
        <v>8000</v>
      </c>
      <c r="AQ487" s="311" t="s">
        <v>1343</v>
      </c>
      <c r="AR487" s="311" t="s">
        <v>1344</v>
      </c>
      <c r="AS487" s="311" t="s">
        <v>3036</v>
      </c>
      <c r="AT487" s="311" t="s">
        <v>3036</v>
      </c>
      <c r="AU487" s="311" t="s">
        <v>1368</v>
      </c>
      <c r="AV487" s="17">
        <v>60000</v>
      </c>
      <c r="AW487" s="134">
        <v>8000</v>
      </c>
      <c r="AX487" s="19"/>
    </row>
    <row r="488" spans="1:50" s="123" customFormat="1" ht="72" hidden="1" x14ac:dyDescent="0.2">
      <c r="A488" s="52" t="s">
        <v>47</v>
      </c>
      <c r="B488" s="52" t="s">
        <v>277</v>
      </c>
      <c r="C488" s="52" t="s">
        <v>276</v>
      </c>
      <c r="D488" s="52" t="s">
        <v>11</v>
      </c>
      <c r="E488" s="52" t="s">
        <v>454</v>
      </c>
      <c r="F488" s="121" t="s">
        <v>2058</v>
      </c>
      <c r="G488" s="52" t="s">
        <v>788</v>
      </c>
      <c r="H488" s="71" t="s">
        <v>340</v>
      </c>
      <c r="I488" s="71" t="s">
        <v>273</v>
      </c>
      <c r="J488" s="122">
        <v>108000</v>
      </c>
      <c r="K488" s="249" t="s">
        <v>137</v>
      </c>
      <c r="L488" s="78"/>
      <c r="M488" s="78"/>
      <c r="N488" s="19" t="s">
        <v>3804</v>
      </c>
      <c r="O488" s="48">
        <v>23096</v>
      </c>
      <c r="P488" s="19" t="s">
        <v>3791</v>
      </c>
      <c r="Q488" s="19" t="s">
        <v>29</v>
      </c>
      <c r="R488" s="19" t="s">
        <v>3792</v>
      </c>
      <c r="S488" s="19"/>
      <c r="T488" s="19"/>
      <c r="U488" s="19" t="s">
        <v>3793</v>
      </c>
      <c r="V488" s="17">
        <v>96000</v>
      </c>
      <c r="W488" s="332" t="s">
        <v>1182</v>
      </c>
      <c r="X488" s="128">
        <v>23124</v>
      </c>
      <c r="Y488" s="17">
        <v>96000</v>
      </c>
      <c r="Z488" s="19">
        <v>7014210599</v>
      </c>
      <c r="AA488" s="48">
        <v>23111</v>
      </c>
      <c r="AB488" s="48">
        <v>23111</v>
      </c>
      <c r="AC488" s="17">
        <v>96000</v>
      </c>
      <c r="AD488" s="310" t="s">
        <v>3794</v>
      </c>
      <c r="AE488" s="52"/>
      <c r="AF488" s="54" t="s">
        <v>3023</v>
      </c>
      <c r="AG488" s="54" t="s">
        <v>3544</v>
      </c>
      <c r="AH488" s="54" t="s">
        <v>3472</v>
      </c>
      <c r="AI488" s="54" t="s">
        <v>2456</v>
      </c>
      <c r="AJ488" s="54"/>
      <c r="AK488" s="54" t="s">
        <v>1342</v>
      </c>
      <c r="AL488" s="52" t="s">
        <v>1571</v>
      </c>
      <c r="AM488" s="52" t="s">
        <v>3553</v>
      </c>
      <c r="AN488" s="119">
        <v>96000</v>
      </c>
      <c r="AO488" s="119"/>
      <c r="AP488" s="119">
        <f t="shared" si="16"/>
        <v>12000</v>
      </c>
      <c r="AQ488" s="311" t="s">
        <v>1343</v>
      </c>
      <c r="AR488" s="311" t="s">
        <v>1344</v>
      </c>
      <c r="AS488" s="311" t="s">
        <v>3036</v>
      </c>
      <c r="AT488" s="311" t="s">
        <v>3036</v>
      </c>
      <c r="AU488" s="311" t="s">
        <v>1368</v>
      </c>
      <c r="AV488" s="17">
        <v>108000</v>
      </c>
      <c r="AW488" s="134">
        <v>12000</v>
      </c>
      <c r="AX488" s="19"/>
    </row>
    <row r="489" spans="1:50" s="123" customFormat="1" ht="72" hidden="1" x14ac:dyDescent="0.2">
      <c r="A489" s="52" t="s">
        <v>47</v>
      </c>
      <c r="B489" s="52" t="s">
        <v>277</v>
      </c>
      <c r="C489" s="52" t="s">
        <v>276</v>
      </c>
      <c r="D489" s="52" t="s">
        <v>11</v>
      </c>
      <c r="E489" s="52" t="s">
        <v>454</v>
      </c>
      <c r="F489" s="121" t="s">
        <v>2059</v>
      </c>
      <c r="G489" s="52" t="s">
        <v>789</v>
      </c>
      <c r="H489" s="71" t="s">
        <v>303</v>
      </c>
      <c r="I489" s="71" t="s">
        <v>274</v>
      </c>
      <c r="J489" s="122">
        <v>70000</v>
      </c>
      <c r="K489" s="249" t="s">
        <v>137</v>
      </c>
      <c r="L489" s="78"/>
      <c r="M489" s="78"/>
      <c r="N489" s="19" t="s">
        <v>3805</v>
      </c>
      <c r="O489" s="48">
        <v>23096</v>
      </c>
      <c r="P489" s="19" t="s">
        <v>3791</v>
      </c>
      <c r="Q489" s="19" t="s">
        <v>29</v>
      </c>
      <c r="R489" s="19" t="s">
        <v>3792</v>
      </c>
      <c r="S489" s="19"/>
      <c r="T489" s="19"/>
      <c r="U489" s="19" t="s">
        <v>3793</v>
      </c>
      <c r="V489" s="17">
        <v>55000</v>
      </c>
      <c r="W489" s="332" t="s">
        <v>1182</v>
      </c>
      <c r="X489" s="128">
        <v>23124</v>
      </c>
      <c r="Y489" s="17">
        <v>55000</v>
      </c>
      <c r="Z489" s="19">
        <v>7014210599</v>
      </c>
      <c r="AA489" s="48">
        <v>23111</v>
      </c>
      <c r="AB489" s="48">
        <v>23111</v>
      </c>
      <c r="AC489" s="17">
        <v>55000</v>
      </c>
      <c r="AD489" s="310" t="s">
        <v>3794</v>
      </c>
      <c r="AE489" s="52"/>
      <c r="AF489" s="54" t="s">
        <v>3023</v>
      </c>
      <c r="AG489" s="54" t="s">
        <v>3544</v>
      </c>
      <c r="AH489" s="54" t="s">
        <v>3472</v>
      </c>
      <c r="AI489" s="54" t="s">
        <v>2456</v>
      </c>
      <c r="AJ489" s="54"/>
      <c r="AK489" s="54" t="s">
        <v>1342</v>
      </c>
      <c r="AL489" s="52" t="s">
        <v>1571</v>
      </c>
      <c r="AM489" s="52" t="s">
        <v>3553</v>
      </c>
      <c r="AN489" s="119">
        <v>55000</v>
      </c>
      <c r="AO489" s="119"/>
      <c r="AP489" s="119">
        <f t="shared" si="16"/>
        <v>15000</v>
      </c>
      <c r="AQ489" s="311" t="s">
        <v>1343</v>
      </c>
      <c r="AR489" s="311" t="s">
        <v>1344</v>
      </c>
      <c r="AS489" s="311" t="s">
        <v>3036</v>
      </c>
      <c r="AT489" s="311" t="s">
        <v>3036</v>
      </c>
      <c r="AU489" s="311" t="s">
        <v>1368</v>
      </c>
      <c r="AV489" s="17">
        <v>70000</v>
      </c>
      <c r="AW489" s="134">
        <v>15000</v>
      </c>
      <c r="AX489" s="19"/>
    </row>
    <row r="490" spans="1:50" s="123" customFormat="1" ht="72" hidden="1" x14ac:dyDescent="0.2">
      <c r="A490" s="52" t="s">
        <v>47</v>
      </c>
      <c r="B490" s="52" t="s">
        <v>277</v>
      </c>
      <c r="C490" s="52" t="s">
        <v>276</v>
      </c>
      <c r="D490" s="52" t="s">
        <v>11</v>
      </c>
      <c r="E490" s="52" t="s">
        <v>454</v>
      </c>
      <c r="F490" s="121" t="s">
        <v>2060</v>
      </c>
      <c r="G490" s="52" t="s">
        <v>790</v>
      </c>
      <c r="H490" s="71" t="s">
        <v>297</v>
      </c>
      <c r="I490" s="71" t="s">
        <v>268</v>
      </c>
      <c r="J490" s="122">
        <v>64000</v>
      </c>
      <c r="K490" s="249" t="s">
        <v>137</v>
      </c>
      <c r="L490" s="78"/>
      <c r="M490" s="78"/>
      <c r="N490" s="19" t="s">
        <v>3806</v>
      </c>
      <c r="O490" s="68">
        <v>23096</v>
      </c>
      <c r="P490" s="19" t="s">
        <v>3791</v>
      </c>
      <c r="Q490" s="19" t="s">
        <v>29</v>
      </c>
      <c r="R490" s="19" t="s">
        <v>3792</v>
      </c>
      <c r="S490" s="19"/>
      <c r="T490" s="19"/>
      <c r="U490" s="19" t="s">
        <v>3793</v>
      </c>
      <c r="V490" s="17">
        <v>60800</v>
      </c>
      <c r="W490" s="332" t="s">
        <v>1182</v>
      </c>
      <c r="X490" s="128">
        <v>23124</v>
      </c>
      <c r="Y490" s="17">
        <v>60800</v>
      </c>
      <c r="Z490" s="19">
        <v>7014210599</v>
      </c>
      <c r="AA490" s="48">
        <v>23111</v>
      </c>
      <c r="AB490" s="48">
        <v>23111</v>
      </c>
      <c r="AC490" s="17">
        <v>60800</v>
      </c>
      <c r="AD490" s="310" t="s">
        <v>3794</v>
      </c>
      <c r="AE490" s="52"/>
      <c r="AF490" s="54" t="s">
        <v>3023</v>
      </c>
      <c r="AG490" s="54" t="s">
        <v>3544</v>
      </c>
      <c r="AH490" s="54" t="s">
        <v>3472</v>
      </c>
      <c r="AI490" s="54" t="s">
        <v>2456</v>
      </c>
      <c r="AJ490" s="54"/>
      <c r="AK490" s="54" t="s">
        <v>1342</v>
      </c>
      <c r="AL490" s="52" t="s">
        <v>1571</v>
      </c>
      <c r="AM490" s="52" t="s">
        <v>3553</v>
      </c>
      <c r="AN490" s="119">
        <v>60800</v>
      </c>
      <c r="AO490" s="119"/>
      <c r="AP490" s="119">
        <f t="shared" si="16"/>
        <v>3200</v>
      </c>
      <c r="AQ490" s="311" t="s">
        <v>1343</v>
      </c>
      <c r="AR490" s="311" t="s">
        <v>1344</v>
      </c>
      <c r="AS490" s="311" t="s">
        <v>3036</v>
      </c>
      <c r="AT490" s="311" t="s">
        <v>3036</v>
      </c>
      <c r="AU490" s="311" t="s">
        <v>1368</v>
      </c>
      <c r="AV490" s="17">
        <v>64000</v>
      </c>
      <c r="AW490" s="134">
        <v>3200</v>
      </c>
      <c r="AX490" s="19"/>
    </row>
    <row r="491" spans="1:50" s="123" customFormat="1" ht="72" hidden="1" x14ac:dyDescent="0.2">
      <c r="A491" s="52" t="s">
        <v>47</v>
      </c>
      <c r="B491" s="52" t="s">
        <v>277</v>
      </c>
      <c r="C491" s="52" t="s">
        <v>276</v>
      </c>
      <c r="D491" s="52" t="s">
        <v>11</v>
      </c>
      <c r="E491" s="52" t="s">
        <v>454</v>
      </c>
      <c r="F491" s="121" t="s">
        <v>2061</v>
      </c>
      <c r="G491" s="52" t="s">
        <v>791</v>
      </c>
      <c r="H491" s="71" t="s">
        <v>459</v>
      </c>
      <c r="I491" s="71" t="s">
        <v>268</v>
      </c>
      <c r="J491" s="122">
        <v>60000</v>
      </c>
      <c r="K491" s="249" t="s">
        <v>137</v>
      </c>
      <c r="L491" s="78"/>
      <c r="M491" s="78"/>
      <c r="N491" s="19" t="s">
        <v>3807</v>
      </c>
      <c r="O491" s="68">
        <v>23096</v>
      </c>
      <c r="P491" s="19" t="s">
        <v>3791</v>
      </c>
      <c r="Q491" s="19" t="s">
        <v>29</v>
      </c>
      <c r="R491" s="19" t="s">
        <v>3792</v>
      </c>
      <c r="S491" s="19"/>
      <c r="T491" s="19"/>
      <c r="U491" s="19" t="s">
        <v>3793</v>
      </c>
      <c r="V491" s="17">
        <v>51400</v>
      </c>
      <c r="W491" s="332" t="s">
        <v>1182</v>
      </c>
      <c r="X491" s="128">
        <v>23124</v>
      </c>
      <c r="Y491" s="17">
        <v>51400</v>
      </c>
      <c r="Z491" s="19">
        <v>7014210599</v>
      </c>
      <c r="AA491" s="48">
        <v>23111</v>
      </c>
      <c r="AB491" s="48">
        <v>23111</v>
      </c>
      <c r="AC491" s="17">
        <v>51400</v>
      </c>
      <c r="AD491" s="310" t="s">
        <v>3794</v>
      </c>
      <c r="AE491" s="52"/>
      <c r="AF491" s="54" t="s">
        <v>3023</v>
      </c>
      <c r="AG491" s="54" t="s">
        <v>3544</v>
      </c>
      <c r="AH491" s="54" t="s">
        <v>3472</v>
      </c>
      <c r="AI491" s="54" t="s">
        <v>2456</v>
      </c>
      <c r="AJ491" s="54"/>
      <c r="AK491" s="54" t="s">
        <v>1342</v>
      </c>
      <c r="AL491" s="52" t="s">
        <v>1571</v>
      </c>
      <c r="AM491" s="52" t="s">
        <v>3553</v>
      </c>
      <c r="AN491" s="119">
        <v>51400</v>
      </c>
      <c r="AO491" s="119"/>
      <c r="AP491" s="119">
        <f t="shared" si="16"/>
        <v>8600</v>
      </c>
      <c r="AQ491" s="311" t="s">
        <v>1343</v>
      </c>
      <c r="AR491" s="311" t="s">
        <v>1344</v>
      </c>
      <c r="AS491" s="311" t="s">
        <v>3036</v>
      </c>
      <c r="AT491" s="311" t="s">
        <v>3036</v>
      </c>
      <c r="AU491" s="311" t="s">
        <v>1368</v>
      </c>
      <c r="AV491" s="17">
        <v>60000</v>
      </c>
      <c r="AW491" s="134">
        <v>8600</v>
      </c>
      <c r="AX491" s="19"/>
    </row>
    <row r="492" spans="1:50" s="123" customFormat="1" ht="72" hidden="1" x14ac:dyDescent="0.2">
      <c r="A492" s="52" t="s">
        <v>47</v>
      </c>
      <c r="B492" s="52" t="s">
        <v>277</v>
      </c>
      <c r="C492" s="52" t="s">
        <v>276</v>
      </c>
      <c r="D492" s="52" t="s">
        <v>21</v>
      </c>
      <c r="E492" s="52" t="s">
        <v>454</v>
      </c>
      <c r="F492" s="121" t="s">
        <v>2062</v>
      </c>
      <c r="G492" s="52" t="s">
        <v>792</v>
      </c>
      <c r="H492" s="71" t="s">
        <v>269</v>
      </c>
      <c r="I492" s="71" t="s">
        <v>271</v>
      </c>
      <c r="J492" s="122">
        <v>25200</v>
      </c>
      <c r="K492" s="78"/>
      <c r="L492" s="78"/>
      <c r="M492" s="249" t="s">
        <v>137</v>
      </c>
      <c r="N492" s="311" t="s">
        <v>1345</v>
      </c>
      <c r="O492" s="383">
        <v>242212</v>
      </c>
      <c r="P492" s="311" t="s">
        <v>1346</v>
      </c>
      <c r="Q492" s="311" t="s">
        <v>1347</v>
      </c>
      <c r="R492" s="311" t="s">
        <v>1348</v>
      </c>
      <c r="S492" s="311" t="s">
        <v>1349</v>
      </c>
      <c r="T492" s="311"/>
      <c r="U492" s="311" t="s">
        <v>3024</v>
      </c>
      <c r="V492" s="336">
        <v>25200</v>
      </c>
      <c r="W492" s="332" t="s">
        <v>1182</v>
      </c>
      <c r="X492" s="369">
        <v>23117</v>
      </c>
      <c r="Y492" s="336">
        <v>25200</v>
      </c>
      <c r="Z492" s="311">
        <v>7014149325</v>
      </c>
      <c r="AA492" s="312">
        <v>23097</v>
      </c>
      <c r="AB492" s="312">
        <v>23097</v>
      </c>
      <c r="AC492" s="336">
        <v>25200</v>
      </c>
      <c r="AD492" s="310" t="s">
        <v>2457</v>
      </c>
      <c r="AE492" s="122"/>
      <c r="AF492" s="54" t="s">
        <v>3025</v>
      </c>
      <c r="AG492" s="52" t="s">
        <v>3544</v>
      </c>
      <c r="AH492" s="52" t="s">
        <v>3475</v>
      </c>
      <c r="AI492" s="54" t="s">
        <v>2457</v>
      </c>
      <c r="AJ492" s="54"/>
      <c r="AK492" s="54" t="s">
        <v>1350</v>
      </c>
      <c r="AL492" s="54" t="s">
        <v>1570</v>
      </c>
      <c r="AM492" s="52" t="s">
        <v>3553</v>
      </c>
      <c r="AN492" s="119"/>
      <c r="AO492" s="119">
        <v>25200</v>
      </c>
      <c r="AP492" s="119">
        <f t="shared" si="16"/>
        <v>0</v>
      </c>
      <c r="AQ492" s="311" t="s">
        <v>1343</v>
      </c>
      <c r="AR492" s="311" t="s">
        <v>1344</v>
      </c>
      <c r="AS492" s="311" t="s">
        <v>3037</v>
      </c>
      <c r="AT492" s="311" t="s">
        <v>3037</v>
      </c>
      <c r="AU492" s="311" t="s">
        <v>3036</v>
      </c>
      <c r="AV492" s="336">
        <v>25200</v>
      </c>
      <c r="AW492" s="311"/>
      <c r="AX492" s="311"/>
    </row>
    <row r="493" spans="1:50" s="123" customFormat="1" ht="72" hidden="1" x14ac:dyDescent="0.2">
      <c r="A493" s="52" t="s">
        <v>47</v>
      </c>
      <c r="B493" s="52" t="s">
        <v>277</v>
      </c>
      <c r="C493" s="52" t="s">
        <v>276</v>
      </c>
      <c r="D493" s="52" t="s">
        <v>21</v>
      </c>
      <c r="E493" s="52" t="s">
        <v>454</v>
      </c>
      <c r="F493" s="121" t="s">
        <v>2063</v>
      </c>
      <c r="G493" s="52" t="s">
        <v>793</v>
      </c>
      <c r="H493" s="71" t="s">
        <v>272</v>
      </c>
      <c r="I493" s="71" t="s">
        <v>275</v>
      </c>
      <c r="J493" s="122">
        <v>39000</v>
      </c>
      <c r="K493" s="78"/>
      <c r="L493" s="78"/>
      <c r="M493" s="249" t="s">
        <v>137</v>
      </c>
      <c r="N493" s="311" t="s">
        <v>1345</v>
      </c>
      <c r="O493" s="383">
        <v>242212</v>
      </c>
      <c r="P493" s="311" t="s">
        <v>1346</v>
      </c>
      <c r="Q493" s="311" t="s">
        <v>1347</v>
      </c>
      <c r="R493" s="311" t="s">
        <v>1348</v>
      </c>
      <c r="S493" s="311" t="s">
        <v>1349</v>
      </c>
      <c r="T493" s="311"/>
      <c r="U493" s="311" t="s">
        <v>3024</v>
      </c>
      <c r="V493" s="336">
        <v>39000</v>
      </c>
      <c r="W493" s="332" t="s">
        <v>1182</v>
      </c>
      <c r="X493" s="369">
        <v>23117</v>
      </c>
      <c r="Y493" s="336">
        <v>39000</v>
      </c>
      <c r="Z493" s="311">
        <v>7014149325</v>
      </c>
      <c r="AA493" s="312">
        <v>23097</v>
      </c>
      <c r="AB493" s="312">
        <v>23097</v>
      </c>
      <c r="AC493" s="336">
        <v>39000</v>
      </c>
      <c r="AD493" s="310" t="s">
        <v>2457</v>
      </c>
      <c r="AE493" s="122"/>
      <c r="AF493" s="54" t="s">
        <v>3025</v>
      </c>
      <c r="AG493" s="52" t="s">
        <v>3544</v>
      </c>
      <c r="AH493" s="52" t="s">
        <v>3475</v>
      </c>
      <c r="AI493" s="54" t="s">
        <v>2457</v>
      </c>
      <c r="AJ493" s="54"/>
      <c r="AK493" s="54" t="s">
        <v>1350</v>
      </c>
      <c r="AL493" s="54" t="s">
        <v>1570</v>
      </c>
      <c r="AM493" s="52" t="s">
        <v>3553</v>
      </c>
      <c r="AN493" s="122"/>
      <c r="AO493" s="122">
        <v>39000</v>
      </c>
      <c r="AP493" s="119">
        <f t="shared" si="16"/>
        <v>0</v>
      </c>
      <c r="AQ493" s="311" t="s">
        <v>1343</v>
      </c>
      <c r="AR493" s="311" t="s">
        <v>1344</v>
      </c>
      <c r="AS493" s="311" t="s">
        <v>3038</v>
      </c>
      <c r="AT493" s="311" t="s">
        <v>3038</v>
      </c>
      <c r="AU493" s="311" t="s">
        <v>3036</v>
      </c>
      <c r="AV493" s="336">
        <v>39000</v>
      </c>
      <c r="AW493" s="311"/>
      <c r="AX493" s="311"/>
    </row>
    <row r="494" spans="1:50" s="123" customFormat="1" ht="72" hidden="1" x14ac:dyDescent="0.2">
      <c r="A494" s="52" t="s">
        <v>47</v>
      </c>
      <c r="B494" s="52" t="s">
        <v>277</v>
      </c>
      <c r="C494" s="52" t="s">
        <v>276</v>
      </c>
      <c r="D494" s="52" t="s">
        <v>286</v>
      </c>
      <c r="E494" s="52" t="s">
        <v>454</v>
      </c>
      <c r="F494" s="121" t="s">
        <v>2064</v>
      </c>
      <c r="G494" s="52" t="s">
        <v>794</v>
      </c>
      <c r="H494" s="71" t="s">
        <v>795</v>
      </c>
      <c r="I494" s="71" t="s">
        <v>274</v>
      </c>
      <c r="J494" s="122">
        <v>250000</v>
      </c>
      <c r="K494" s="78"/>
      <c r="L494" s="78"/>
      <c r="M494" s="249" t="s">
        <v>137</v>
      </c>
      <c r="N494" s="311" t="s">
        <v>1351</v>
      </c>
      <c r="O494" s="383">
        <v>242212</v>
      </c>
      <c r="P494" s="311" t="s">
        <v>1346</v>
      </c>
      <c r="Q494" s="311" t="s">
        <v>1347</v>
      </c>
      <c r="R494" s="311" t="s">
        <v>1348</v>
      </c>
      <c r="S494" s="311"/>
      <c r="T494" s="311"/>
      <c r="U494" s="311" t="s">
        <v>3024</v>
      </c>
      <c r="V494" s="336">
        <v>250000</v>
      </c>
      <c r="W494" s="332" t="s">
        <v>1182</v>
      </c>
      <c r="X494" s="369">
        <v>242263</v>
      </c>
      <c r="Y494" s="336">
        <v>250000</v>
      </c>
      <c r="Z494" s="311">
        <v>7014182086</v>
      </c>
      <c r="AA494" s="312">
        <v>23097</v>
      </c>
      <c r="AB494" s="312">
        <v>23097</v>
      </c>
      <c r="AC494" s="336">
        <v>250000</v>
      </c>
      <c r="AD494" s="310" t="s">
        <v>2457</v>
      </c>
      <c r="AE494" s="122"/>
      <c r="AF494" s="54" t="s">
        <v>3025</v>
      </c>
      <c r="AG494" s="52" t="s">
        <v>3544</v>
      </c>
      <c r="AH494" s="52" t="s">
        <v>3475</v>
      </c>
      <c r="AI494" s="54" t="s">
        <v>2457</v>
      </c>
      <c r="AJ494" s="54"/>
      <c r="AK494" s="54" t="s">
        <v>1350</v>
      </c>
      <c r="AL494" s="54" t="s">
        <v>1570</v>
      </c>
      <c r="AM494" s="52" t="s">
        <v>3553</v>
      </c>
      <c r="AN494" s="122"/>
      <c r="AO494" s="122">
        <v>250000</v>
      </c>
      <c r="AP494" s="119">
        <f t="shared" si="16"/>
        <v>0</v>
      </c>
      <c r="AQ494" s="311" t="s">
        <v>1343</v>
      </c>
      <c r="AR494" s="311" t="s">
        <v>1344</v>
      </c>
      <c r="AS494" s="311" t="s">
        <v>3039</v>
      </c>
      <c r="AT494" s="311" t="s">
        <v>3039</v>
      </c>
      <c r="AU494" s="311" t="s">
        <v>3036</v>
      </c>
      <c r="AV494" s="336">
        <v>250000</v>
      </c>
      <c r="AW494" s="311"/>
      <c r="AX494" s="311"/>
    </row>
    <row r="495" spans="1:50" s="123" customFormat="1" ht="72" hidden="1" x14ac:dyDescent="0.2">
      <c r="A495" s="52" t="s">
        <v>47</v>
      </c>
      <c r="B495" s="52" t="s">
        <v>277</v>
      </c>
      <c r="C495" s="52" t="s">
        <v>276</v>
      </c>
      <c r="D495" s="52" t="s">
        <v>286</v>
      </c>
      <c r="E495" s="52" t="s">
        <v>454</v>
      </c>
      <c r="F495" s="121" t="s">
        <v>2065</v>
      </c>
      <c r="G495" s="52" t="s">
        <v>796</v>
      </c>
      <c r="H495" s="71" t="s">
        <v>270</v>
      </c>
      <c r="I495" s="71" t="s">
        <v>271</v>
      </c>
      <c r="J495" s="122">
        <v>20000</v>
      </c>
      <c r="K495" s="78"/>
      <c r="L495" s="78"/>
      <c r="M495" s="249" t="s">
        <v>137</v>
      </c>
      <c r="N495" s="311" t="s">
        <v>1351</v>
      </c>
      <c r="O495" s="383">
        <v>242212</v>
      </c>
      <c r="P495" s="311" t="s">
        <v>1346</v>
      </c>
      <c r="Q495" s="311" t="s">
        <v>1347</v>
      </c>
      <c r="R495" s="311" t="s">
        <v>1348</v>
      </c>
      <c r="S495" s="311"/>
      <c r="T495" s="311"/>
      <c r="U495" s="311" t="s">
        <v>3024</v>
      </c>
      <c r="V495" s="336">
        <v>20000</v>
      </c>
      <c r="W495" s="332" t="s">
        <v>1182</v>
      </c>
      <c r="X495" s="369">
        <v>242263</v>
      </c>
      <c r="Y495" s="336">
        <v>20000</v>
      </c>
      <c r="Z495" s="311">
        <v>7014182086</v>
      </c>
      <c r="AA495" s="312">
        <v>23097</v>
      </c>
      <c r="AB495" s="312">
        <v>23097</v>
      </c>
      <c r="AC495" s="336">
        <v>20000</v>
      </c>
      <c r="AD495" s="310" t="s">
        <v>2457</v>
      </c>
      <c r="AE495" s="122"/>
      <c r="AF495" s="54" t="s">
        <v>3025</v>
      </c>
      <c r="AG495" s="52" t="s">
        <v>3544</v>
      </c>
      <c r="AH495" s="52" t="s">
        <v>3475</v>
      </c>
      <c r="AI495" s="54" t="s">
        <v>2457</v>
      </c>
      <c r="AJ495" s="54"/>
      <c r="AK495" s="54" t="s">
        <v>1350</v>
      </c>
      <c r="AL495" s="54" t="s">
        <v>1570</v>
      </c>
      <c r="AM495" s="52" t="s">
        <v>3553</v>
      </c>
      <c r="AN495" s="122"/>
      <c r="AO495" s="122">
        <v>20000</v>
      </c>
      <c r="AP495" s="119">
        <f t="shared" si="16"/>
        <v>0</v>
      </c>
      <c r="AQ495" s="311" t="s">
        <v>1343</v>
      </c>
      <c r="AR495" s="311" t="s">
        <v>1344</v>
      </c>
      <c r="AS495" s="311" t="s">
        <v>3040</v>
      </c>
      <c r="AT495" s="311" t="s">
        <v>3040</v>
      </c>
      <c r="AU495" s="311" t="s">
        <v>3036</v>
      </c>
      <c r="AV495" s="336">
        <v>20000</v>
      </c>
      <c r="AW495" s="311"/>
      <c r="AX495" s="311"/>
    </row>
    <row r="496" spans="1:50" s="123" customFormat="1" ht="72" hidden="1" x14ac:dyDescent="0.2">
      <c r="A496" s="52" t="s">
        <v>47</v>
      </c>
      <c r="B496" s="52" t="s">
        <v>277</v>
      </c>
      <c r="C496" s="52" t="s">
        <v>276</v>
      </c>
      <c r="D496" s="52" t="s">
        <v>13</v>
      </c>
      <c r="E496" s="52" t="s">
        <v>454</v>
      </c>
      <c r="F496" s="121" t="s">
        <v>2066</v>
      </c>
      <c r="G496" s="52" t="s">
        <v>797</v>
      </c>
      <c r="H496" s="71" t="s">
        <v>319</v>
      </c>
      <c r="I496" s="71" t="s">
        <v>268</v>
      </c>
      <c r="J496" s="122">
        <v>60000</v>
      </c>
      <c r="K496" s="78"/>
      <c r="L496" s="78"/>
      <c r="M496" s="249" t="s">
        <v>137</v>
      </c>
      <c r="N496" s="311" t="s">
        <v>1352</v>
      </c>
      <c r="O496" s="383">
        <v>242212</v>
      </c>
      <c r="P496" s="311" t="s">
        <v>1346</v>
      </c>
      <c r="Q496" s="311" t="s">
        <v>1347</v>
      </c>
      <c r="R496" s="311" t="s">
        <v>1348</v>
      </c>
      <c r="S496" s="311"/>
      <c r="T496" s="311"/>
      <c r="U496" s="311" t="s">
        <v>3024</v>
      </c>
      <c r="V496" s="336">
        <v>60000</v>
      </c>
      <c r="W496" s="332" t="s">
        <v>1182</v>
      </c>
      <c r="X496" s="369">
        <v>242263</v>
      </c>
      <c r="Y496" s="336">
        <v>60000</v>
      </c>
      <c r="Z496" s="311">
        <v>7014182069</v>
      </c>
      <c r="AA496" s="312">
        <v>23097</v>
      </c>
      <c r="AB496" s="312">
        <v>23097</v>
      </c>
      <c r="AC496" s="336">
        <v>60000</v>
      </c>
      <c r="AD496" s="310" t="s">
        <v>2457</v>
      </c>
      <c r="AE496" s="122"/>
      <c r="AF496" s="54" t="s">
        <v>3025</v>
      </c>
      <c r="AG496" s="52" t="s">
        <v>3544</v>
      </c>
      <c r="AH496" s="52" t="s">
        <v>3475</v>
      </c>
      <c r="AI496" s="54" t="s">
        <v>2457</v>
      </c>
      <c r="AJ496" s="54"/>
      <c r="AK496" s="54" t="s">
        <v>1350</v>
      </c>
      <c r="AL496" s="54" t="s">
        <v>1570</v>
      </c>
      <c r="AM496" s="52" t="s">
        <v>3553</v>
      </c>
      <c r="AN496" s="122"/>
      <c r="AO496" s="122">
        <v>60000</v>
      </c>
      <c r="AP496" s="119">
        <f t="shared" si="16"/>
        <v>0</v>
      </c>
      <c r="AQ496" s="311" t="s">
        <v>1343</v>
      </c>
      <c r="AR496" s="311" t="s">
        <v>1344</v>
      </c>
      <c r="AS496" s="311" t="s">
        <v>3041</v>
      </c>
      <c r="AT496" s="311" t="s">
        <v>3041</v>
      </c>
      <c r="AU496" s="311" t="s">
        <v>3036</v>
      </c>
      <c r="AV496" s="336">
        <v>60000</v>
      </c>
      <c r="AW496" s="311"/>
      <c r="AX496" s="311"/>
    </row>
    <row r="497" spans="1:50" s="123" customFormat="1" ht="72" hidden="1" x14ac:dyDescent="0.2">
      <c r="A497" s="52" t="s">
        <v>47</v>
      </c>
      <c r="B497" s="52" t="s">
        <v>277</v>
      </c>
      <c r="C497" s="52" t="s">
        <v>276</v>
      </c>
      <c r="D497" s="52" t="s">
        <v>13</v>
      </c>
      <c r="E497" s="52" t="s">
        <v>454</v>
      </c>
      <c r="F497" s="121" t="s">
        <v>2067</v>
      </c>
      <c r="G497" s="52" t="s">
        <v>798</v>
      </c>
      <c r="H497" s="71" t="s">
        <v>501</v>
      </c>
      <c r="I497" s="71" t="s">
        <v>274</v>
      </c>
      <c r="J497" s="122">
        <v>70000</v>
      </c>
      <c r="K497" s="78"/>
      <c r="L497" s="78"/>
      <c r="M497" s="249" t="s">
        <v>137</v>
      </c>
      <c r="N497" s="311" t="s">
        <v>1352</v>
      </c>
      <c r="O497" s="383">
        <v>242212</v>
      </c>
      <c r="P497" s="311" t="s">
        <v>1346</v>
      </c>
      <c r="Q497" s="311" t="s">
        <v>1347</v>
      </c>
      <c r="R497" s="311" t="s">
        <v>1348</v>
      </c>
      <c r="S497" s="311"/>
      <c r="T497" s="311"/>
      <c r="U497" s="311" t="s">
        <v>3024</v>
      </c>
      <c r="V497" s="336">
        <v>70000</v>
      </c>
      <c r="W497" s="332" t="s">
        <v>1182</v>
      </c>
      <c r="X497" s="369">
        <v>242263</v>
      </c>
      <c r="Y497" s="336">
        <v>70000</v>
      </c>
      <c r="Z497" s="311">
        <v>7014182069</v>
      </c>
      <c r="AA497" s="312">
        <v>23097</v>
      </c>
      <c r="AB497" s="312">
        <v>23097</v>
      </c>
      <c r="AC497" s="336">
        <v>70000</v>
      </c>
      <c r="AD497" s="310" t="s">
        <v>2457</v>
      </c>
      <c r="AE497" s="122"/>
      <c r="AF497" s="54" t="s">
        <v>3025</v>
      </c>
      <c r="AG497" s="52" t="s">
        <v>3544</v>
      </c>
      <c r="AH497" s="52" t="s">
        <v>3475</v>
      </c>
      <c r="AI497" s="54" t="s">
        <v>2457</v>
      </c>
      <c r="AJ497" s="54"/>
      <c r="AK497" s="54" t="s">
        <v>1350</v>
      </c>
      <c r="AL497" s="54" t="s">
        <v>1570</v>
      </c>
      <c r="AM497" s="52" t="s">
        <v>3553</v>
      </c>
      <c r="AN497" s="122"/>
      <c r="AO497" s="122">
        <v>70000</v>
      </c>
      <c r="AP497" s="119">
        <f t="shared" si="16"/>
        <v>0</v>
      </c>
      <c r="AQ497" s="311" t="s">
        <v>1343</v>
      </c>
      <c r="AR497" s="311" t="s">
        <v>1344</v>
      </c>
      <c r="AS497" s="311" t="s">
        <v>3042</v>
      </c>
      <c r="AT497" s="311" t="s">
        <v>3042</v>
      </c>
      <c r="AU497" s="311" t="s">
        <v>3036</v>
      </c>
      <c r="AV497" s="336">
        <v>70000</v>
      </c>
      <c r="AW497" s="311"/>
      <c r="AX497" s="311"/>
    </row>
    <row r="498" spans="1:50" s="123" customFormat="1" ht="72" hidden="1" x14ac:dyDescent="0.2">
      <c r="A498" s="52" t="s">
        <v>47</v>
      </c>
      <c r="B498" s="52" t="s">
        <v>277</v>
      </c>
      <c r="C498" s="52" t="s">
        <v>276</v>
      </c>
      <c r="D498" s="52" t="s">
        <v>30</v>
      </c>
      <c r="E498" s="52" t="s">
        <v>454</v>
      </c>
      <c r="F498" s="121" t="s">
        <v>2068</v>
      </c>
      <c r="G498" s="52" t="s">
        <v>799</v>
      </c>
      <c r="H498" s="71" t="s">
        <v>319</v>
      </c>
      <c r="I498" s="71" t="s">
        <v>268</v>
      </c>
      <c r="J498" s="122">
        <v>22400</v>
      </c>
      <c r="K498" s="78"/>
      <c r="L498" s="78"/>
      <c r="M498" s="249" t="s">
        <v>137</v>
      </c>
      <c r="N498" s="311" t="s">
        <v>1353</v>
      </c>
      <c r="O498" s="383">
        <v>242208</v>
      </c>
      <c r="P498" s="311" t="s">
        <v>1354</v>
      </c>
      <c r="Q498" s="311" t="s">
        <v>1347</v>
      </c>
      <c r="R498" s="311" t="s">
        <v>1348</v>
      </c>
      <c r="S498" s="311" t="s">
        <v>1355</v>
      </c>
      <c r="T498" s="311"/>
      <c r="U498" s="311" t="s">
        <v>3026</v>
      </c>
      <c r="V498" s="336">
        <v>22400</v>
      </c>
      <c r="W498" s="332" t="s">
        <v>1182</v>
      </c>
      <c r="X498" s="369">
        <v>242248</v>
      </c>
      <c r="Y498" s="336">
        <v>22400</v>
      </c>
      <c r="Z498" s="311">
        <v>7014183444</v>
      </c>
      <c r="AA498" s="312">
        <v>23097</v>
      </c>
      <c r="AB498" s="312">
        <v>23097</v>
      </c>
      <c r="AC498" s="336">
        <v>22400</v>
      </c>
      <c r="AD498" s="310" t="s">
        <v>2457</v>
      </c>
      <c r="AE498" s="122"/>
      <c r="AF498" s="54" t="s">
        <v>3025</v>
      </c>
      <c r="AG498" s="52" t="s">
        <v>3544</v>
      </c>
      <c r="AH498" s="52" t="s">
        <v>3475</v>
      </c>
      <c r="AI498" s="54" t="s">
        <v>2457</v>
      </c>
      <c r="AJ498" s="54"/>
      <c r="AK498" s="54" t="s">
        <v>1350</v>
      </c>
      <c r="AL498" s="54" t="s">
        <v>1570</v>
      </c>
      <c r="AM498" s="52" t="s">
        <v>3553</v>
      </c>
      <c r="AN498" s="122"/>
      <c r="AO498" s="122">
        <v>22400</v>
      </c>
      <c r="AP498" s="119">
        <f t="shared" si="16"/>
        <v>0</v>
      </c>
      <c r="AQ498" s="311" t="s">
        <v>1343</v>
      </c>
      <c r="AR498" s="311" t="s">
        <v>1344</v>
      </c>
      <c r="AS498" s="311" t="s">
        <v>3043</v>
      </c>
      <c r="AT498" s="311" t="s">
        <v>3043</v>
      </c>
      <c r="AU498" s="311" t="s">
        <v>3036</v>
      </c>
      <c r="AV498" s="336">
        <v>22400</v>
      </c>
      <c r="AW498" s="311"/>
      <c r="AX498" s="311"/>
    </row>
    <row r="499" spans="1:50" s="123" customFormat="1" ht="72" hidden="1" x14ac:dyDescent="0.2">
      <c r="A499" s="52" t="s">
        <v>47</v>
      </c>
      <c r="B499" s="52" t="s">
        <v>277</v>
      </c>
      <c r="C499" s="52" t="s">
        <v>276</v>
      </c>
      <c r="D499" s="52" t="s">
        <v>30</v>
      </c>
      <c r="E499" s="52" t="s">
        <v>454</v>
      </c>
      <c r="F499" s="121" t="s">
        <v>2069</v>
      </c>
      <c r="G499" s="52" t="s">
        <v>800</v>
      </c>
      <c r="H499" s="71" t="s">
        <v>270</v>
      </c>
      <c r="I499" s="71" t="s">
        <v>801</v>
      </c>
      <c r="J499" s="122">
        <v>5400</v>
      </c>
      <c r="K499" s="78"/>
      <c r="L499" s="78"/>
      <c r="M499" s="249" t="s">
        <v>137</v>
      </c>
      <c r="N499" s="311" t="s">
        <v>1353</v>
      </c>
      <c r="O499" s="383">
        <v>242208</v>
      </c>
      <c r="P499" s="311" t="s">
        <v>1354</v>
      </c>
      <c r="Q499" s="311" t="s">
        <v>1347</v>
      </c>
      <c r="R499" s="311" t="s">
        <v>1348</v>
      </c>
      <c r="S499" s="311" t="s">
        <v>1356</v>
      </c>
      <c r="T499" s="311"/>
      <c r="U499" s="311" t="s">
        <v>3026</v>
      </c>
      <c r="V499" s="336">
        <v>5200</v>
      </c>
      <c r="W499" s="332" t="s">
        <v>1182</v>
      </c>
      <c r="X499" s="369">
        <v>242248</v>
      </c>
      <c r="Y499" s="336">
        <v>5200</v>
      </c>
      <c r="Z499" s="311">
        <v>7014183444</v>
      </c>
      <c r="AA499" s="312">
        <v>23097</v>
      </c>
      <c r="AB499" s="312">
        <v>23097</v>
      </c>
      <c r="AC499" s="336">
        <v>5200</v>
      </c>
      <c r="AD499" s="310" t="s">
        <v>2457</v>
      </c>
      <c r="AE499" s="122"/>
      <c r="AF499" s="54" t="s">
        <v>3025</v>
      </c>
      <c r="AG499" s="52" t="s">
        <v>3544</v>
      </c>
      <c r="AH499" s="52" t="s">
        <v>3475</v>
      </c>
      <c r="AI499" s="54" t="s">
        <v>2457</v>
      </c>
      <c r="AJ499" s="54"/>
      <c r="AK499" s="54" t="s">
        <v>1350</v>
      </c>
      <c r="AL499" s="54" t="s">
        <v>1570</v>
      </c>
      <c r="AM499" s="52" t="s">
        <v>3553</v>
      </c>
      <c r="AN499" s="119"/>
      <c r="AO499" s="119">
        <v>5200</v>
      </c>
      <c r="AP499" s="119">
        <f t="shared" si="16"/>
        <v>200</v>
      </c>
      <c r="AQ499" s="311" t="s">
        <v>1343</v>
      </c>
      <c r="AR499" s="311" t="s">
        <v>1344</v>
      </c>
      <c r="AS499" s="311" t="s">
        <v>3044</v>
      </c>
      <c r="AT499" s="311" t="s">
        <v>3044</v>
      </c>
      <c r="AU499" s="311" t="s">
        <v>3036</v>
      </c>
      <c r="AV499" s="336">
        <v>5200</v>
      </c>
      <c r="AW499" s="384">
        <v>200</v>
      </c>
      <c r="AX499" s="311"/>
    </row>
    <row r="500" spans="1:50" s="123" customFormat="1" ht="72" hidden="1" x14ac:dyDescent="0.2">
      <c r="A500" s="52" t="s">
        <v>47</v>
      </c>
      <c r="B500" s="52" t="s">
        <v>277</v>
      </c>
      <c r="C500" s="52" t="s">
        <v>276</v>
      </c>
      <c r="D500" s="52" t="s">
        <v>30</v>
      </c>
      <c r="E500" s="52" t="s">
        <v>454</v>
      </c>
      <c r="F500" s="121" t="s">
        <v>2070</v>
      </c>
      <c r="G500" s="52" t="s">
        <v>802</v>
      </c>
      <c r="H500" s="71" t="s">
        <v>269</v>
      </c>
      <c r="I500" s="71" t="s">
        <v>803</v>
      </c>
      <c r="J500" s="122">
        <v>25400</v>
      </c>
      <c r="K500" s="78"/>
      <c r="L500" s="78"/>
      <c r="M500" s="249" t="s">
        <v>137</v>
      </c>
      <c r="N500" s="311" t="s">
        <v>1353</v>
      </c>
      <c r="O500" s="383">
        <v>242208</v>
      </c>
      <c r="P500" s="311" t="s">
        <v>1354</v>
      </c>
      <c r="Q500" s="311" t="s">
        <v>1347</v>
      </c>
      <c r="R500" s="311" t="s">
        <v>1348</v>
      </c>
      <c r="S500" s="311" t="s">
        <v>1357</v>
      </c>
      <c r="T500" s="311"/>
      <c r="U500" s="311" t="s">
        <v>3026</v>
      </c>
      <c r="V500" s="336">
        <v>17600</v>
      </c>
      <c r="W500" s="332" t="s">
        <v>1182</v>
      </c>
      <c r="X500" s="369">
        <v>242248</v>
      </c>
      <c r="Y500" s="336">
        <v>17600</v>
      </c>
      <c r="Z500" s="311">
        <v>7014183444</v>
      </c>
      <c r="AA500" s="312">
        <v>23097</v>
      </c>
      <c r="AB500" s="312">
        <v>23097</v>
      </c>
      <c r="AC500" s="336">
        <v>17600</v>
      </c>
      <c r="AD500" s="310" t="s">
        <v>2457</v>
      </c>
      <c r="AE500" s="122"/>
      <c r="AF500" s="54" t="s">
        <v>3025</v>
      </c>
      <c r="AG500" s="52" t="s">
        <v>3544</v>
      </c>
      <c r="AH500" s="52" t="s">
        <v>3475</v>
      </c>
      <c r="AI500" s="54" t="s">
        <v>2457</v>
      </c>
      <c r="AJ500" s="54"/>
      <c r="AK500" s="54" t="s">
        <v>1350</v>
      </c>
      <c r="AL500" s="54" t="s">
        <v>1570</v>
      </c>
      <c r="AM500" s="52" t="s">
        <v>3553</v>
      </c>
      <c r="AN500" s="119"/>
      <c r="AO500" s="119">
        <v>17600</v>
      </c>
      <c r="AP500" s="119">
        <f t="shared" si="16"/>
        <v>7800</v>
      </c>
      <c r="AQ500" s="311" t="s">
        <v>1343</v>
      </c>
      <c r="AR500" s="311" t="s">
        <v>1344</v>
      </c>
      <c r="AS500" s="311" t="s">
        <v>3045</v>
      </c>
      <c r="AT500" s="311" t="s">
        <v>3045</v>
      </c>
      <c r="AU500" s="311" t="s">
        <v>3036</v>
      </c>
      <c r="AV500" s="336">
        <v>17600</v>
      </c>
      <c r="AW500" s="384">
        <v>7800</v>
      </c>
      <c r="AX500" s="311"/>
    </row>
    <row r="501" spans="1:50" s="123" customFormat="1" ht="72" hidden="1" x14ac:dyDescent="0.2">
      <c r="A501" s="52" t="s">
        <v>47</v>
      </c>
      <c r="B501" s="52" t="s">
        <v>277</v>
      </c>
      <c r="C501" s="52" t="s">
        <v>276</v>
      </c>
      <c r="D501" s="52" t="s">
        <v>30</v>
      </c>
      <c r="E501" s="52" t="s">
        <v>454</v>
      </c>
      <c r="F501" s="121" t="s">
        <v>2071</v>
      </c>
      <c r="G501" s="52" t="s">
        <v>804</v>
      </c>
      <c r="H501" s="71" t="s">
        <v>269</v>
      </c>
      <c r="I501" s="71" t="s">
        <v>803</v>
      </c>
      <c r="J501" s="122">
        <v>21800</v>
      </c>
      <c r="K501" s="78"/>
      <c r="L501" s="78"/>
      <c r="M501" s="249" t="s">
        <v>137</v>
      </c>
      <c r="N501" s="311" t="s">
        <v>1353</v>
      </c>
      <c r="O501" s="383">
        <v>242208</v>
      </c>
      <c r="P501" s="311" t="s">
        <v>1354</v>
      </c>
      <c r="Q501" s="311" t="s">
        <v>1347</v>
      </c>
      <c r="R501" s="311" t="s">
        <v>1348</v>
      </c>
      <c r="S501" s="311" t="s">
        <v>1357</v>
      </c>
      <c r="T501" s="311"/>
      <c r="U501" s="311" t="s">
        <v>3026</v>
      </c>
      <c r="V501" s="336">
        <v>17600</v>
      </c>
      <c r="W501" s="332" t="s">
        <v>1182</v>
      </c>
      <c r="X501" s="369">
        <v>242248</v>
      </c>
      <c r="Y501" s="336">
        <v>17600</v>
      </c>
      <c r="Z501" s="311">
        <v>7014183444</v>
      </c>
      <c r="AA501" s="312">
        <v>23097</v>
      </c>
      <c r="AB501" s="312">
        <v>23097</v>
      </c>
      <c r="AC501" s="336">
        <v>17600</v>
      </c>
      <c r="AD501" s="310" t="s">
        <v>2457</v>
      </c>
      <c r="AE501" s="122"/>
      <c r="AF501" s="54" t="s">
        <v>3025</v>
      </c>
      <c r="AG501" s="52" t="s">
        <v>3544</v>
      </c>
      <c r="AH501" s="52" t="s">
        <v>3475</v>
      </c>
      <c r="AI501" s="54" t="s">
        <v>2457</v>
      </c>
      <c r="AJ501" s="54"/>
      <c r="AK501" s="54" t="s">
        <v>1350</v>
      </c>
      <c r="AL501" s="54" t="s">
        <v>1570</v>
      </c>
      <c r="AM501" s="52" t="s">
        <v>3553</v>
      </c>
      <c r="AN501" s="119"/>
      <c r="AO501" s="119">
        <v>17600</v>
      </c>
      <c r="AP501" s="119">
        <f t="shared" si="16"/>
        <v>4200</v>
      </c>
      <c r="AQ501" s="311" t="s">
        <v>1343</v>
      </c>
      <c r="AR501" s="311" t="s">
        <v>1344</v>
      </c>
      <c r="AS501" s="311" t="s">
        <v>3046</v>
      </c>
      <c r="AT501" s="311" t="s">
        <v>3046</v>
      </c>
      <c r="AU501" s="311" t="s">
        <v>3036</v>
      </c>
      <c r="AV501" s="336">
        <v>17600</v>
      </c>
      <c r="AW501" s="384">
        <v>4200</v>
      </c>
      <c r="AX501" s="311"/>
    </row>
    <row r="502" spans="1:50" s="123" customFormat="1" ht="72" hidden="1" x14ac:dyDescent="0.2">
      <c r="A502" s="52" t="s">
        <v>47</v>
      </c>
      <c r="B502" s="52" t="s">
        <v>277</v>
      </c>
      <c r="C502" s="52" t="s">
        <v>276</v>
      </c>
      <c r="D502" s="52" t="s">
        <v>18</v>
      </c>
      <c r="E502" s="52" t="s">
        <v>454</v>
      </c>
      <c r="F502" s="121" t="s">
        <v>2072</v>
      </c>
      <c r="G502" s="52" t="s">
        <v>805</v>
      </c>
      <c r="H502" s="71" t="s">
        <v>270</v>
      </c>
      <c r="I502" s="71" t="s">
        <v>274</v>
      </c>
      <c r="J502" s="122">
        <v>100000</v>
      </c>
      <c r="K502" s="249" t="s">
        <v>137</v>
      </c>
      <c r="L502" s="78"/>
      <c r="M502" s="78"/>
      <c r="N502" s="311" t="s">
        <v>3808</v>
      </c>
      <c r="O502" s="383">
        <v>23108</v>
      </c>
      <c r="P502" s="311" t="s">
        <v>3809</v>
      </c>
      <c r="Q502" s="311" t="s">
        <v>29</v>
      </c>
      <c r="R502" s="311" t="s">
        <v>60</v>
      </c>
      <c r="S502" s="311"/>
      <c r="T502" s="311"/>
      <c r="U502" s="311" t="s">
        <v>3810</v>
      </c>
      <c r="V502" s="336">
        <v>100000</v>
      </c>
      <c r="W502" s="332" t="s">
        <v>1182</v>
      </c>
      <c r="X502" s="369">
        <v>23138</v>
      </c>
      <c r="Y502" s="336">
        <v>100000</v>
      </c>
      <c r="Z502" s="311">
        <v>7014284074</v>
      </c>
      <c r="AA502" s="311"/>
      <c r="AB502" s="311"/>
      <c r="AC502" s="336">
        <v>100000</v>
      </c>
      <c r="AD502" s="310" t="s">
        <v>3023</v>
      </c>
      <c r="AE502" s="52"/>
      <c r="AF502" s="54" t="s">
        <v>3027</v>
      </c>
      <c r="AG502" s="54" t="s">
        <v>3541</v>
      </c>
      <c r="AH502" s="54" t="s">
        <v>3470</v>
      </c>
      <c r="AI502" s="52" t="s">
        <v>2456</v>
      </c>
      <c r="AJ502" s="52"/>
      <c r="AK502" s="54" t="s">
        <v>1358</v>
      </c>
      <c r="AL502" s="52" t="s">
        <v>1568</v>
      </c>
      <c r="AM502" s="52" t="s">
        <v>3553</v>
      </c>
      <c r="AN502" s="122">
        <v>100000</v>
      </c>
      <c r="AO502" s="119"/>
      <c r="AP502" s="119">
        <f t="shared" si="16"/>
        <v>0</v>
      </c>
      <c r="AQ502" s="311" t="s">
        <v>1343</v>
      </c>
      <c r="AR502" s="311" t="s">
        <v>1344</v>
      </c>
      <c r="AS502" s="311" t="s">
        <v>3047</v>
      </c>
      <c r="AT502" s="311" t="s">
        <v>3047</v>
      </c>
      <c r="AU502" s="311" t="s">
        <v>3048</v>
      </c>
      <c r="AV502" s="336">
        <v>100000</v>
      </c>
      <c r="AW502" s="311"/>
      <c r="AX502" s="311"/>
    </row>
    <row r="503" spans="1:50" s="123" customFormat="1" ht="72" hidden="1" x14ac:dyDescent="0.2">
      <c r="A503" s="52" t="s">
        <v>47</v>
      </c>
      <c r="B503" s="52" t="s">
        <v>277</v>
      </c>
      <c r="C503" s="52" t="s">
        <v>276</v>
      </c>
      <c r="D503" s="52" t="s">
        <v>18</v>
      </c>
      <c r="E503" s="52" t="s">
        <v>454</v>
      </c>
      <c r="F503" s="121" t="s">
        <v>2073</v>
      </c>
      <c r="G503" s="52" t="s">
        <v>806</v>
      </c>
      <c r="H503" s="71" t="s">
        <v>270</v>
      </c>
      <c r="I503" s="71" t="s">
        <v>268</v>
      </c>
      <c r="J503" s="122">
        <v>100000</v>
      </c>
      <c r="K503" s="249" t="s">
        <v>137</v>
      </c>
      <c r="L503" s="78"/>
      <c r="M503" s="78"/>
      <c r="N503" s="311" t="s">
        <v>3808</v>
      </c>
      <c r="O503" s="383">
        <v>23108</v>
      </c>
      <c r="P503" s="311" t="s">
        <v>3809</v>
      </c>
      <c r="Q503" s="311" t="s">
        <v>29</v>
      </c>
      <c r="R503" s="311" t="s">
        <v>60</v>
      </c>
      <c r="S503" s="311"/>
      <c r="T503" s="311"/>
      <c r="U503" s="311" t="s">
        <v>3810</v>
      </c>
      <c r="V503" s="336">
        <v>99900</v>
      </c>
      <c r="W503" s="332" t="s">
        <v>1182</v>
      </c>
      <c r="X503" s="369">
        <v>23138</v>
      </c>
      <c r="Y503" s="336">
        <v>99900</v>
      </c>
      <c r="Z503" s="311">
        <v>7014284074</v>
      </c>
      <c r="AA503" s="311"/>
      <c r="AB503" s="311"/>
      <c r="AC503" s="336">
        <v>99900</v>
      </c>
      <c r="AD503" s="310" t="s">
        <v>3023</v>
      </c>
      <c r="AE503" s="52"/>
      <c r="AF503" s="54" t="s">
        <v>3027</v>
      </c>
      <c r="AG503" s="54" t="s">
        <v>3541</v>
      </c>
      <c r="AH503" s="54" t="s">
        <v>3470</v>
      </c>
      <c r="AI503" s="52" t="s">
        <v>2456</v>
      </c>
      <c r="AJ503" s="52"/>
      <c r="AK503" s="54" t="s">
        <v>1358</v>
      </c>
      <c r="AL503" s="52" t="s">
        <v>1568</v>
      </c>
      <c r="AM503" s="52" t="s">
        <v>3553</v>
      </c>
      <c r="AN503" s="119">
        <v>99900</v>
      </c>
      <c r="AO503" s="119"/>
      <c r="AP503" s="119">
        <f t="shared" si="16"/>
        <v>100</v>
      </c>
      <c r="AQ503" s="311" t="s">
        <v>1343</v>
      </c>
      <c r="AR503" s="311" t="s">
        <v>1344</v>
      </c>
      <c r="AS503" s="311" t="s">
        <v>3047</v>
      </c>
      <c r="AT503" s="311" t="s">
        <v>3047</v>
      </c>
      <c r="AU503" s="311" t="s">
        <v>3048</v>
      </c>
      <c r="AV503" s="336">
        <v>100000</v>
      </c>
      <c r="AW503" s="311"/>
      <c r="AX503" s="311"/>
    </row>
    <row r="504" spans="1:50" s="123" customFormat="1" ht="72" hidden="1" x14ac:dyDescent="0.2">
      <c r="A504" s="52" t="s">
        <v>47</v>
      </c>
      <c r="B504" s="52" t="s">
        <v>277</v>
      </c>
      <c r="C504" s="52" t="s">
        <v>276</v>
      </c>
      <c r="D504" s="52" t="s">
        <v>18</v>
      </c>
      <c r="E504" s="52" t="s">
        <v>454</v>
      </c>
      <c r="F504" s="121" t="s">
        <v>2074</v>
      </c>
      <c r="G504" s="52" t="s">
        <v>807</v>
      </c>
      <c r="H504" s="71" t="s">
        <v>270</v>
      </c>
      <c r="I504" s="71" t="s">
        <v>268</v>
      </c>
      <c r="J504" s="122">
        <v>200000</v>
      </c>
      <c r="K504" s="249" t="s">
        <v>137</v>
      </c>
      <c r="L504" s="78"/>
      <c r="M504" s="78"/>
      <c r="N504" s="311" t="s">
        <v>3808</v>
      </c>
      <c r="O504" s="383">
        <v>23108</v>
      </c>
      <c r="P504" s="311" t="s">
        <v>3809</v>
      </c>
      <c r="Q504" s="311" t="s">
        <v>29</v>
      </c>
      <c r="R504" s="311" t="s">
        <v>60</v>
      </c>
      <c r="S504" s="311"/>
      <c r="T504" s="311"/>
      <c r="U504" s="311" t="s">
        <v>3810</v>
      </c>
      <c r="V504" s="336">
        <v>200000</v>
      </c>
      <c r="W504" s="332" t="s">
        <v>1182</v>
      </c>
      <c r="X504" s="369">
        <v>23138</v>
      </c>
      <c r="Y504" s="336">
        <v>200000</v>
      </c>
      <c r="Z504" s="311">
        <v>7014284074</v>
      </c>
      <c r="AA504" s="311"/>
      <c r="AB504" s="311"/>
      <c r="AC504" s="336">
        <v>200000</v>
      </c>
      <c r="AD504" s="310" t="s">
        <v>3023</v>
      </c>
      <c r="AE504" s="52"/>
      <c r="AF504" s="54" t="s">
        <v>3027</v>
      </c>
      <c r="AG504" s="54" t="s">
        <v>3541</v>
      </c>
      <c r="AH504" s="54" t="s">
        <v>3470</v>
      </c>
      <c r="AI504" s="52" t="s">
        <v>2456</v>
      </c>
      <c r="AJ504" s="52"/>
      <c r="AK504" s="54" t="s">
        <v>1358</v>
      </c>
      <c r="AL504" s="52" t="s">
        <v>1568</v>
      </c>
      <c r="AM504" s="52" t="s">
        <v>3553</v>
      </c>
      <c r="AN504" s="122">
        <v>200000</v>
      </c>
      <c r="AO504" s="119"/>
      <c r="AP504" s="119">
        <f t="shared" si="16"/>
        <v>0</v>
      </c>
      <c r="AQ504" s="311" t="s">
        <v>1343</v>
      </c>
      <c r="AR504" s="311" t="s">
        <v>1344</v>
      </c>
      <c r="AS504" s="311" t="s">
        <v>3047</v>
      </c>
      <c r="AT504" s="311" t="s">
        <v>3047</v>
      </c>
      <c r="AU504" s="311" t="s">
        <v>3048</v>
      </c>
      <c r="AV504" s="336">
        <v>200000</v>
      </c>
      <c r="AW504" s="311"/>
      <c r="AX504" s="311"/>
    </row>
    <row r="505" spans="1:50" s="123" customFormat="1" ht="72" hidden="1" x14ac:dyDescent="0.2">
      <c r="A505" s="52" t="s">
        <v>47</v>
      </c>
      <c r="B505" s="52" t="s">
        <v>277</v>
      </c>
      <c r="C505" s="52" t="s">
        <v>276</v>
      </c>
      <c r="D505" s="52" t="s">
        <v>18</v>
      </c>
      <c r="E505" s="52" t="s">
        <v>454</v>
      </c>
      <c r="F505" s="121" t="s">
        <v>2075</v>
      </c>
      <c r="G505" s="52" t="s">
        <v>808</v>
      </c>
      <c r="H505" s="71" t="s">
        <v>269</v>
      </c>
      <c r="I505" s="71" t="s">
        <v>271</v>
      </c>
      <c r="J505" s="122">
        <v>78000</v>
      </c>
      <c r="K505" s="78"/>
      <c r="L505" s="78"/>
      <c r="M505" s="249" t="s">
        <v>137</v>
      </c>
      <c r="N505" s="311" t="s">
        <v>1359</v>
      </c>
      <c r="O505" s="383">
        <v>242212</v>
      </c>
      <c r="P505" s="311" t="s">
        <v>1360</v>
      </c>
      <c r="Q505" s="311" t="s">
        <v>1347</v>
      </c>
      <c r="R505" s="311" t="s">
        <v>1361</v>
      </c>
      <c r="S505" s="311"/>
      <c r="T505" s="311"/>
      <c r="U505" s="311" t="s">
        <v>3028</v>
      </c>
      <c r="V505" s="336">
        <v>78000</v>
      </c>
      <c r="W505" s="332" t="s">
        <v>1182</v>
      </c>
      <c r="X505" s="369">
        <v>242262</v>
      </c>
      <c r="Y505" s="336">
        <v>78000</v>
      </c>
      <c r="Z505" s="311">
        <v>7014141430</v>
      </c>
      <c r="AA505" s="369">
        <v>242233</v>
      </c>
      <c r="AB505" s="369">
        <v>242233</v>
      </c>
      <c r="AC505" s="336">
        <v>78000</v>
      </c>
      <c r="AD505" s="310" t="s">
        <v>2457</v>
      </c>
      <c r="AE505" s="122"/>
      <c r="AF505" s="54" t="s">
        <v>2457</v>
      </c>
      <c r="AG505" s="54" t="s">
        <v>3544</v>
      </c>
      <c r="AH505" s="52" t="s">
        <v>2457</v>
      </c>
      <c r="AI505" s="52" t="s">
        <v>2457</v>
      </c>
      <c r="AJ505" s="52"/>
      <c r="AK505" s="54" t="s">
        <v>1350</v>
      </c>
      <c r="AL505" s="54" t="s">
        <v>1570</v>
      </c>
      <c r="AM505" s="52" t="s">
        <v>3552</v>
      </c>
      <c r="AN505" s="119"/>
      <c r="AO505" s="122">
        <v>78000</v>
      </c>
      <c r="AP505" s="119">
        <f t="shared" si="16"/>
        <v>0</v>
      </c>
      <c r="AQ505" s="311" t="s">
        <v>1343</v>
      </c>
      <c r="AR505" s="311" t="s">
        <v>1344</v>
      </c>
      <c r="AS505" s="311" t="s">
        <v>3044</v>
      </c>
      <c r="AT505" s="311" t="s">
        <v>3046</v>
      </c>
      <c r="AU505" s="311" t="s">
        <v>3036</v>
      </c>
      <c r="AV505" s="336">
        <v>78000</v>
      </c>
      <c r="AW505" s="311"/>
      <c r="AX505" s="311"/>
    </row>
    <row r="506" spans="1:50" s="123" customFormat="1" ht="72" hidden="1" x14ac:dyDescent="0.2">
      <c r="A506" s="52" t="s">
        <v>47</v>
      </c>
      <c r="B506" s="52" t="s">
        <v>277</v>
      </c>
      <c r="C506" s="52" t="s">
        <v>276</v>
      </c>
      <c r="D506" s="52" t="s">
        <v>18</v>
      </c>
      <c r="E506" s="52" t="s">
        <v>454</v>
      </c>
      <c r="F506" s="121" t="s">
        <v>2076</v>
      </c>
      <c r="G506" s="52" t="s">
        <v>809</v>
      </c>
      <c r="H506" s="71" t="s">
        <v>270</v>
      </c>
      <c r="I506" s="71" t="s">
        <v>271</v>
      </c>
      <c r="J506" s="122">
        <v>70000</v>
      </c>
      <c r="K506" s="78"/>
      <c r="L506" s="78"/>
      <c r="M506" s="249" t="s">
        <v>137</v>
      </c>
      <c r="N506" s="311" t="s">
        <v>1359</v>
      </c>
      <c r="O506" s="383">
        <v>242212</v>
      </c>
      <c r="P506" s="311" t="s">
        <v>1360</v>
      </c>
      <c r="Q506" s="311" t="s">
        <v>1347</v>
      </c>
      <c r="R506" s="311" t="s">
        <v>1361</v>
      </c>
      <c r="S506" s="311"/>
      <c r="T506" s="311"/>
      <c r="U506" s="311" t="s">
        <v>3028</v>
      </c>
      <c r="V506" s="336">
        <v>70000</v>
      </c>
      <c r="W506" s="332" t="s">
        <v>1182</v>
      </c>
      <c r="X506" s="369">
        <v>242262</v>
      </c>
      <c r="Y506" s="336">
        <v>70000</v>
      </c>
      <c r="Z506" s="311">
        <v>7014141430</v>
      </c>
      <c r="AA506" s="369">
        <v>242233</v>
      </c>
      <c r="AB506" s="369">
        <v>242233</v>
      </c>
      <c r="AC506" s="336">
        <v>70000</v>
      </c>
      <c r="AD506" s="310" t="s">
        <v>2457</v>
      </c>
      <c r="AE506" s="122"/>
      <c r="AF506" s="54" t="s">
        <v>2457</v>
      </c>
      <c r="AG506" s="54" t="s">
        <v>3544</v>
      </c>
      <c r="AH506" s="52" t="s">
        <v>2457</v>
      </c>
      <c r="AI506" s="52" t="s">
        <v>2457</v>
      </c>
      <c r="AJ506" s="52"/>
      <c r="AK506" s="54" t="s">
        <v>1350</v>
      </c>
      <c r="AL506" s="54" t="s">
        <v>1570</v>
      </c>
      <c r="AM506" s="52" t="s">
        <v>3552</v>
      </c>
      <c r="AN506" s="119"/>
      <c r="AO506" s="122">
        <v>70000</v>
      </c>
      <c r="AP506" s="119">
        <f t="shared" si="16"/>
        <v>0</v>
      </c>
      <c r="AQ506" s="311" t="s">
        <v>1343</v>
      </c>
      <c r="AR506" s="311" t="s">
        <v>1344</v>
      </c>
      <c r="AS506" s="311" t="s">
        <v>3045</v>
      </c>
      <c r="AT506" s="311" t="s">
        <v>3046</v>
      </c>
      <c r="AU506" s="311" t="s">
        <v>3036</v>
      </c>
      <c r="AV506" s="336">
        <v>70000</v>
      </c>
      <c r="AW506" s="311"/>
      <c r="AX506" s="311"/>
    </row>
    <row r="507" spans="1:50" s="123" customFormat="1" ht="72" hidden="1" x14ac:dyDescent="0.2">
      <c r="A507" s="52" t="s">
        <v>47</v>
      </c>
      <c r="B507" s="52" t="s">
        <v>277</v>
      </c>
      <c r="C507" s="52" t="s">
        <v>276</v>
      </c>
      <c r="D507" s="52" t="s">
        <v>18</v>
      </c>
      <c r="E507" s="52" t="s">
        <v>454</v>
      </c>
      <c r="F507" s="121" t="s">
        <v>2077</v>
      </c>
      <c r="G507" s="52" t="s">
        <v>810</v>
      </c>
      <c r="H507" s="71" t="s">
        <v>269</v>
      </c>
      <c r="I507" s="71" t="s">
        <v>271</v>
      </c>
      <c r="J507" s="122">
        <v>98000</v>
      </c>
      <c r="K507" s="78"/>
      <c r="L507" s="78"/>
      <c r="M507" s="249" t="s">
        <v>137</v>
      </c>
      <c r="N507" s="311" t="s">
        <v>1359</v>
      </c>
      <c r="O507" s="383">
        <v>242212</v>
      </c>
      <c r="P507" s="311" t="s">
        <v>1360</v>
      </c>
      <c r="Q507" s="311" t="s">
        <v>1347</v>
      </c>
      <c r="R507" s="311" t="s">
        <v>1361</v>
      </c>
      <c r="S507" s="311"/>
      <c r="T507" s="311"/>
      <c r="U507" s="311" t="s">
        <v>3028</v>
      </c>
      <c r="V507" s="336">
        <v>98000</v>
      </c>
      <c r="W507" s="332" t="s">
        <v>1182</v>
      </c>
      <c r="X507" s="369">
        <v>242262</v>
      </c>
      <c r="Y507" s="336">
        <v>98000</v>
      </c>
      <c r="Z507" s="311">
        <v>7014141430</v>
      </c>
      <c r="AA507" s="369">
        <v>242233</v>
      </c>
      <c r="AB507" s="369">
        <v>242233</v>
      </c>
      <c r="AC507" s="336">
        <v>98000</v>
      </c>
      <c r="AD507" s="310" t="s">
        <v>2457</v>
      </c>
      <c r="AE507" s="122"/>
      <c r="AF507" s="54" t="s">
        <v>2457</v>
      </c>
      <c r="AG507" s="54" t="s">
        <v>3544</v>
      </c>
      <c r="AH507" s="52" t="s">
        <v>2457</v>
      </c>
      <c r="AI507" s="52" t="s">
        <v>2457</v>
      </c>
      <c r="AJ507" s="52"/>
      <c r="AK507" s="54" t="s">
        <v>1350</v>
      </c>
      <c r="AL507" s="54" t="s">
        <v>1570</v>
      </c>
      <c r="AM507" s="52" t="s">
        <v>3552</v>
      </c>
      <c r="AN507" s="119"/>
      <c r="AO507" s="122">
        <v>98000</v>
      </c>
      <c r="AP507" s="119">
        <f t="shared" si="16"/>
        <v>0</v>
      </c>
      <c r="AQ507" s="311" t="s">
        <v>1343</v>
      </c>
      <c r="AR507" s="311" t="s">
        <v>1344</v>
      </c>
      <c r="AS507" s="311" t="s">
        <v>3046</v>
      </c>
      <c r="AT507" s="311" t="s">
        <v>3046</v>
      </c>
      <c r="AU507" s="311" t="s">
        <v>3036</v>
      </c>
      <c r="AV507" s="336">
        <v>98000</v>
      </c>
      <c r="AW507" s="311"/>
      <c r="AX507" s="311"/>
    </row>
    <row r="508" spans="1:50" s="123" customFormat="1" ht="72" hidden="1" x14ac:dyDescent="0.2">
      <c r="A508" s="52" t="s">
        <v>47</v>
      </c>
      <c r="B508" s="52" t="s">
        <v>277</v>
      </c>
      <c r="C508" s="52" t="s">
        <v>276</v>
      </c>
      <c r="D508" s="52" t="s">
        <v>18</v>
      </c>
      <c r="E508" s="52" t="s">
        <v>454</v>
      </c>
      <c r="F508" s="121" t="s">
        <v>2078</v>
      </c>
      <c r="G508" s="52" t="s">
        <v>811</v>
      </c>
      <c r="H508" s="71" t="s">
        <v>270</v>
      </c>
      <c r="I508" s="71" t="s">
        <v>275</v>
      </c>
      <c r="J508" s="122">
        <v>100000</v>
      </c>
      <c r="K508" s="249" t="s">
        <v>137</v>
      </c>
      <c r="L508" s="78"/>
      <c r="M508" s="78"/>
      <c r="N508" s="311" t="s">
        <v>3808</v>
      </c>
      <c r="O508" s="383">
        <v>23108</v>
      </c>
      <c r="P508" s="311" t="s">
        <v>3809</v>
      </c>
      <c r="Q508" s="311" t="s">
        <v>29</v>
      </c>
      <c r="R508" s="311" t="s">
        <v>60</v>
      </c>
      <c r="S508" s="311"/>
      <c r="T508" s="311"/>
      <c r="U508" s="311" t="s">
        <v>3810</v>
      </c>
      <c r="V508" s="336">
        <v>100000</v>
      </c>
      <c r="W508" s="332" t="s">
        <v>1182</v>
      </c>
      <c r="X508" s="369">
        <v>23138</v>
      </c>
      <c r="Y508" s="336">
        <v>100000</v>
      </c>
      <c r="Z508" s="311">
        <v>7014284074</v>
      </c>
      <c r="AA508" s="311"/>
      <c r="AB508" s="311"/>
      <c r="AC508" s="336">
        <v>100000</v>
      </c>
      <c r="AD508" s="310" t="s">
        <v>3023</v>
      </c>
      <c r="AE508" s="52"/>
      <c r="AF508" s="54" t="s">
        <v>3027</v>
      </c>
      <c r="AG508" s="54" t="s">
        <v>3541</v>
      </c>
      <c r="AH508" s="54" t="s">
        <v>3470</v>
      </c>
      <c r="AI508" s="52" t="s">
        <v>2456</v>
      </c>
      <c r="AJ508" s="52"/>
      <c r="AK508" s="54" t="s">
        <v>1358</v>
      </c>
      <c r="AL508" s="52" t="s">
        <v>1568</v>
      </c>
      <c r="AM508" s="52" t="s">
        <v>3553</v>
      </c>
      <c r="AN508" s="122">
        <v>100000</v>
      </c>
      <c r="AO508" s="119"/>
      <c r="AP508" s="119">
        <f t="shared" si="16"/>
        <v>0</v>
      </c>
      <c r="AQ508" s="311" t="s">
        <v>1343</v>
      </c>
      <c r="AR508" s="311" t="s">
        <v>1344</v>
      </c>
      <c r="AS508" s="311" t="s">
        <v>3047</v>
      </c>
      <c r="AT508" s="311" t="s">
        <v>3047</v>
      </c>
      <c r="AU508" s="311" t="s">
        <v>3048</v>
      </c>
      <c r="AV508" s="336">
        <v>100000</v>
      </c>
      <c r="AW508" s="311"/>
      <c r="AX508" s="311"/>
    </row>
    <row r="509" spans="1:50" s="123" customFormat="1" ht="72" hidden="1" x14ac:dyDescent="0.2">
      <c r="A509" s="52" t="s">
        <v>47</v>
      </c>
      <c r="B509" s="52" t="s">
        <v>277</v>
      </c>
      <c r="C509" s="52" t="s">
        <v>276</v>
      </c>
      <c r="D509" s="52" t="s">
        <v>18</v>
      </c>
      <c r="E509" s="52" t="s">
        <v>454</v>
      </c>
      <c r="F509" s="121" t="s">
        <v>2079</v>
      </c>
      <c r="G509" s="52" t="s">
        <v>812</v>
      </c>
      <c r="H509" s="71" t="s">
        <v>319</v>
      </c>
      <c r="I509" s="71" t="s">
        <v>631</v>
      </c>
      <c r="J509" s="122">
        <v>120000</v>
      </c>
      <c r="K509" s="249" t="s">
        <v>137</v>
      </c>
      <c r="L509" s="78"/>
      <c r="M509" s="78"/>
      <c r="N509" s="311" t="s">
        <v>3808</v>
      </c>
      <c r="O509" s="383">
        <v>23108</v>
      </c>
      <c r="P509" s="311" t="s">
        <v>3809</v>
      </c>
      <c r="Q509" s="311" t="s">
        <v>29</v>
      </c>
      <c r="R509" s="311" t="s">
        <v>60</v>
      </c>
      <c r="S509" s="311"/>
      <c r="T509" s="311"/>
      <c r="U509" s="311" t="s">
        <v>3810</v>
      </c>
      <c r="V509" s="336">
        <v>120000</v>
      </c>
      <c r="W509" s="332" t="s">
        <v>1182</v>
      </c>
      <c r="X509" s="369">
        <v>23138</v>
      </c>
      <c r="Y509" s="336">
        <v>120000</v>
      </c>
      <c r="Z509" s="311">
        <v>7014284074</v>
      </c>
      <c r="AA509" s="311"/>
      <c r="AB509" s="311"/>
      <c r="AC509" s="336">
        <v>120000</v>
      </c>
      <c r="AD509" s="310" t="s">
        <v>3023</v>
      </c>
      <c r="AE509" s="52"/>
      <c r="AF509" s="54" t="s">
        <v>3027</v>
      </c>
      <c r="AG509" s="54" t="s">
        <v>3541</v>
      </c>
      <c r="AH509" s="54" t="s">
        <v>3470</v>
      </c>
      <c r="AI509" s="52" t="s">
        <v>2456</v>
      </c>
      <c r="AJ509" s="52"/>
      <c r="AK509" s="54" t="s">
        <v>1358</v>
      </c>
      <c r="AL509" s="52" t="s">
        <v>1568</v>
      </c>
      <c r="AM509" s="52" t="s">
        <v>3553</v>
      </c>
      <c r="AN509" s="122">
        <v>120000</v>
      </c>
      <c r="AO509" s="119"/>
      <c r="AP509" s="119">
        <f t="shared" si="16"/>
        <v>0</v>
      </c>
      <c r="AQ509" s="311" t="s">
        <v>1343</v>
      </c>
      <c r="AR509" s="311" t="s">
        <v>1344</v>
      </c>
      <c r="AS509" s="311" t="s">
        <v>3047</v>
      </c>
      <c r="AT509" s="311" t="s">
        <v>3047</v>
      </c>
      <c r="AU509" s="311" t="s">
        <v>3048</v>
      </c>
      <c r="AV509" s="336">
        <v>120000</v>
      </c>
      <c r="AW509" s="311"/>
      <c r="AX509" s="311"/>
    </row>
    <row r="510" spans="1:50" s="123" customFormat="1" ht="72" hidden="1" x14ac:dyDescent="0.2">
      <c r="A510" s="52" t="s">
        <v>47</v>
      </c>
      <c r="B510" s="52" t="s">
        <v>277</v>
      </c>
      <c r="C510" s="52" t="s">
        <v>276</v>
      </c>
      <c r="D510" s="52" t="s">
        <v>18</v>
      </c>
      <c r="E510" s="52" t="s">
        <v>454</v>
      </c>
      <c r="F510" s="121" t="s">
        <v>2080</v>
      </c>
      <c r="G510" s="52" t="s">
        <v>813</v>
      </c>
      <c r="H510" s="71" t="s">
        <v>270</v>
      </c>
      <c r="I510" s="71" t="s">
        <v>275</v>
      </c>
      <c r="J510" s="122">
        <v>100000</v>
      </c>
      <c r="K510" s="249" t="s">
        <v>137</v>
      </c>
      <c r="L510" s="78"/>
      <c r="M510" s="78"/>
      <c r="N510" s="311" t="s">
        <v>3808</v>
      </c>
      <c r="O510" s="383">
        <v>23108</v>
      </c>
      <c r="P510" s="311" t="s">
        <v>3809</v>
      </c>
      <c r="Q510" s="311" t="s">
        <v>29</v>
      </c>
      <c r="R510" s="311" t="s">
        <v>60</v>
      </c>
      <c r="S510" s="311"/>
      <c r="T510" s="311"/>
      <c r="U510" s="311" t="s">
        <v>3810</v>
      </c>
      <c r="V510" s="336">
        <v>98435</v>
      </c>
      <c r="W510" s="332" t="s">
        <v>1182</v>
      </c>
      <c r="X510" s="369">
        <v>23138</v>
      </c>
      <c r="Y510" s="336">
        <v>98435</v>
      </c>
      <c r="Z510" s="311">
        <v>7014284074</v>
      </c>
      <c r="AA510" s="311"/>
      <c r="AB510" s="311"/>
      <c r="AC510" s="336">
        <v>98435</v>
      </c>
      <c r="AD510" s="310" t="s">
        <v>3023</v>
      </c>
      <c r="AE510" s="52"/>
      <c r="AF510" s="54" t="s">
        <v>3027</v>
      </c>
      <c r="AG510" s="54" t="s">
        <v>3541</v>
      </c>
      <c r="AH510" s="54" t="s">
        <v>3470</v>
      </c>
      <c r="AI510" s="52" t="s">
        <v>2456</v>
      </c>
      <c r="AJ510" s="52"/>
      <c r="AK510" s="54" t="s">
        <v>1358</v>
      </c>
      <c r="AL510" s="52" t="s">
        <v>1568</v>
      </c>
      <c r="AM510" s="52" t="s">
        <v>3553</v>
      </c>
      <c r="AN510" s="119">
        <v>98435</v>
      </c>
      <c r="AO510" s="119"/>
      <c r="AP510" s="119">
        <f t="shared" si="16"/>
        <v>1565</v>
      </c>
      <c r="AQ510" s="311" t="s">
        <v>1343</v>
      </c>
      <c r="AR510" s="311" t="s">
        <v>1344</v>
      </c>
      <c r="AS510" s="311" t="s">
        <v>3047</v>
      </c>
      <c r="AT510" s="311" t="s">
        <v>3047</v>
      </c>
      <c r="AU510" s="311" t="s">
        <v>3048</v>
      </c>
      <c r="AV510" s="336">
        <v>100000</v>
      </c>
      <c r="AW510" s="311"/>
      <c r="AX510" s="311"/>
    </row>
    <row r="511" spans="1:50" s="123" customFormat="1" ht="72" hidden="1" x14ac:dyDescent="0.2">
      <c r="A511" s="52" t="s">
        <v>47</v>
      </c>
      <c r="B511" s="52" t="s">
        <v>277</v>
      </c>
      <c r="C511" s="52" t="s">
        <v>276</v>
      </c>
      <c r="D511" s="52" t="s">
        <v>18</v>
      </c>
      <c r="E511" s="52" t="s">
        <v>454</v>
      </c>
      <c r="F511" s="121" t="s">
        <v>2081</v>
      </c>
      <c r="G511" s="52" t="s">
        <v>814</v>
      </c>
      <c r="H511" s="71" t="s">
        <v>270</v>
      </c>
      <c r="I511" s="71" t="s">
        <v>553</v>
      </c>
      <c r="J511" s="122">
        <v>80000</v>
      </c>
      <c r="K511" s="249" t="s">
        <v>137</v>
      </c>
      <c r="L511" s="78"/>
      <c r="M511" s="78"/>
      <c r="N511" s="311" t="s">
        <v>3808</v>
      </c>
      <c r="O511" s="383">
        <v>23108</v>
      </c>
      <c r="P511" s="311" t="s">
        <v>3809</v>
      </c>
      <c r="Q511" s="311" t="s">
        <v>29</v>
      </c>
      <c r="R511" s="311" t="s">
        <v>60</v>
      </c>
      <c r="S511" s="311"/>
      <c r="T511" s="311"/>
      <c r="U511" s="311" t="s">
        <v>3810</v>
      </c>
      <c r="V511" s="336">
        <v>79000</v>
      </c>
      <c r="W511" s="332" t="s">
        <v>1182</v>
      </c>
      <c r="X511" s="369">
        <v>23138</v>
      </c>
      <c r="Y511" s="336">
        <v>79000</v>
      </c>
      <c r="Z511" s="311">
        <v>7014284074</v>
      </c>
      <c r="AA511" s="311"/>
      <c r="AB511" s="311"/>
      <c r="AC511" s="336">
        <v>79000</v>
      </c>
      <c r="AD511" s="310" t="s">
        <v>3023</v>
      </c>
      <c r="AE511" s="52"/>
      <c r="AF511" s="54" t="s">
        <v>3027</v>
      </c>
      <c r="AG511" s="54" t="s">
        <v>3541</v>
      </c>
      <c r="AH511" s="54" t="s">
        <v>3470</v>
      </c>
      <c r="AI511" s="52" t="s">
        <v>2456</v>
      </c>
      <c r="AJ511" s="52"/>
      <c r="AK511" s="54" t="s">
        <v>1358</v>
      </c>
      <c r="AL511" s="52" t="s">
        <v>1568</v>
      </c>
      <c r="AM511" s="52" t="s">
        <v>3553</v>
      </c>
      <c r="AN511" s="119">
        <v>79000</v>
      </c>
      <c r="AO511" s="119"/>
      <c r="AP511" s="119">
        <f t="shared" si="16"/>
        <v>1000</v>
      </c>
      <c r="AQ511" s="311" t="s">
        <v>1343</v>
      </c>
      <c r="AR511" s="311" t="s">
        <v>1344</v>
      </c>
      <c r="AS511" s="311" t="s">
        <v>3047</v>
      </c>
      <c r="AT511" s="311" t="s">
        <v>3047</v>
      </c>
      <c r="AU511" s="311" t="s">
        <v>3048</v>
      </c>
      <c r="AV511" s="336">
        <v>80000</v>
      </c>
      <c r="AW511" s="311"/>
      <c r="AX511" s="311"/>
    </row>
    <row r="512" spans="1:50" s="123" customFormat="1" ht="72" hidden="1" x14ac:dyDescent="0.2">
      <c r="A512" s="52" t="s">
        <v>47</v>
      </c>
      <c r="B512" s="52" t="s">
        <v>277</v>
      </c>
      <c r="C512" s="52" t="s">
        <v>276</v>
      </c>
      <c r="D512" s="52" t="s">
        <v>18</v>
      </c>
      <c r="E512" s="52" t="s">
        <v>454</v>
      </c>
      <c r="F512" s="121" t="s">
        <v>2082</v>
      </c>
      <c r="G512" s="52" t="s">
        <v>815</v>
      </c>
      <c r="H512" s="71" t="s">
        <v>269</v>
      </c>
      <c r="I512" s="71" t="s">
        <v>268</v>
      </c>
      <c r="J512" s="122">
        <v>100000</v>
      </c>
      <c r="K512" s="249" t="s">
        <v>137</v>
      </c>
      <c r="L512" s="78"/>
      <c r="M512" s="78"/>
      <c r="N512" s="311" t="s">
        <v>3808</v>
      </c>
      <c r="O512" s="383">
        <v>23108</v>
      </c>
      <c r="P512" s="311" t="s">
        <v>3809</v>
      </c>
      <c r="Q512" s="311" t="s">
        <v>29</v>
      </c>
      <c r="R512" s="311" t="s">
        <v>60</v>
      </c>
      <c r="S512" s="311"/>
      <c r="T512" s="311"/>
      <c r="U512" s="311" t="s">
        <v>3810</v>
      </c>
      <c r="V512" s="336">
        <v>100000</v>
      </c>
      <c r="W512" s="332" t="s">
        <v>1182</v>
      </c>
      <c r="X512" s="369">
        <v>23138</v>
      </c>
      <c r="Y512" s="336">
        <v>100000</v>
      </c>
      <c r="Z512" s="311">
        <v>7014284074</v>
      </c>
      <c r="AA512" s="311"/>
      <c r="AB512" s="311"/>
      <c r="AC512" s="336">
        <v>100000</v>
      </c>
      <c r="AD512" s="310" t="s">
        <v>3023</v>
      </c>
      <c r="AE512" s="52"/>
      <c r="AF512" s="54" t="s">
        <v>3027</v>
      </c>
      <c r="AG512" s="54" t="s">
        <v>3541</v>
      </c>
      <c r="AH512" s="54" t="s">
        <v>3470</v>
      </c>
      <c r="AI512" s="52" t="s">
        <v>2456</v>
      </c>
      <c r="AJ512" s="52"/>
      <c r="AK512" s="54" t="s">
        <v>1358</v>
      </c>
      <c r="AL512" s="52" t="s">
        <v>1568</v>
      </c>
      <c r="AM512" s="52" t="s">
        <v>3553</v>
      </c>
      <c r="AN512" s="122">
        <v>100000</v>
      </c>
      <c r="AO512" s="119"/>
      <c r="AP512" s="119">
        <f t="shared" si="16"/>
        <v>0</v>
      </c>
      <c r="AQ512" s="311" t="s">
        <v>1343</v>
      </c>
      <c r="AR512" s="311" t="s">
        <v>1344</v>
      </c>
      <c r="AS512" s="311" t="s">
        <v>3047</v>
      </c>
      <c r="AT512" s="311" t="s">
        <v>3047</v>
      </c>
      <c r="AU512" s="311" t="s">
        <v>3048</v>
      </c>
      <c r="AV512" s="336">
        <v>100000</v>
      </c>
      <c r="AW512" s="311"/>
      <c r="AX512" s="311"/>
    </row>
    <row r="513" spans="1:50" s="123" customFormat="1" ht="72" hidden="1" x14ac:dyDescent="0.2">
      <c r="A513" s="52" t="s">
        <v>47</v>
      </c>
      <c r="B513" s="52" t="s">
        <v>277</v>
      </c>
      <c r="C513" s="52" t="s">
        <v>276</v>
      </c>
      <c r="D513" s="52" t="s">
        <v>28</v>
      </c>
      <c r="E513" s="52" t="s">
        <v>454</v>
      </c>
      <c r="F513" s="121" t="s">
        <v>2083</v>
      </c>
      <c r="G513" s="52" t="s">
        <v>816</v>
      </c>
      <c r="H513" s="71" t="s">
        <v>270</v>
      </c>
      <c r="I513" s="71" t="s">
        <v>271</v>
      </c>
      <c r="J513" s="122">
        <v>30000</v>
      </c>
      <c r="K513" s="78"/>
      <c r="L513" s="78"/>
      <c r="M513" s="249" t="s">
        <v>137</v>
      </c>
      <c r="N513" s="311" t="s">
        <v>3029</v>
      </c>
      <c r="O513" s="383">
        <v>242212</v>
      </c>
      <c r="P513" s="311" t="s">
        <v>1362</v>
      </c>
      <c r="Q513" s="311" t="s">
        <v>1347</v>
      </c>
      <c r="R513" s="311" t="s">
        <v>1363</v>
      </c>
      <c r="S513" s="311"/>
      <c r="T513" s="311"/>
      <c r="U513" s="311" t="s">
        <v>3024</v>
      </c>
      <c r="V513" s="336">
        <v>30000</v>
      </c>
      <c r="W513" s="332" t="s">
        <v>1182</v>
      </c>
      <c r="X513" s="369">
        <v>23117</v>
      </c>
      <c r="Y513" s="336">
        <v>30000</v>
      </c>
      <c r="Z513" s="311">
        <v>7014182514</v>
      </c>
      <c r="AA513" s="312">
        <v>23097</v>
      </c>
      <c r="AB513" s="312">
        <v>23097</v>
      </c>
      <c r="AC513" s="336">
        <v>30000</v>
      </c>
      <c r="AD513" s="310" t="s">
        <v>2457</v>
      </c>
      <c r="AE513" s="122"/>
      <c r="AF513" s="54" t="s">
        <v>3025</v>
      </c>
      <c r="AG513" s="52" t="s">
        <v>3544</v>
      </c>
      <c r="AH513" s="52" t="s">
        <v>3475</v>
      </c>
      <c r="AI513" s="54" t="s">
        <v>2457</v>
      </c>
      <c r="AJ513" s="54"/>
      <c r="AK513" s="54" t="s">
        <v>1350</v>
      </c>
      <c r="AL513" s="54" t="s">
        <v>1570</v>
      </c>
      <c r="AM513" s="52" t="s">
        <v>3553</v>
      </c>
      <c r="AN513" s="122"/>
      <c r="AO513" s="122">
        <v>30000</v>
      </c>
      <c r="AP513" s="119">
        <f t="shared" si="16"/>
        <v>0</v>
      </c>
      <c r="AQ513" s="311" t="s">
        <v>1343</v>
      </c>
      <c r="AR513" s="311" t="s">
        <v>1344</v>
      </c>
      <c r="AS513" s="311" t="s">
        <v>3037</v>
      </c>
      <c r="AT513" s="311" t="s">
        <v>3037</v>
      </c>
      <c r="AU513" s="311" t="s">
        <v>3036</v>
      </c>
      <c r="AV513" s="336">
        <v>30000</v>
      </c>
      <c r="AW513" s="311"/>
      <c r="AX513" s="311"/>
    </row>
    <row r="514" spans="1:50" s="123" customFormat="1" ht="72" hidden="1" x14ac:dyDescent="0.2">
      <c r="A514" s="52" t="s">
        <v>47</v>
      </c>
      <c r="B514" s="52" t="s">
        <v>277</v>
      </c>
      <c r="C514" s="52" t="s">
        <v>276</v>
      </c>
      <c r="D514" s="52" t="s">
        <v>28</v>
      </c>
      <c r="E514" s="52" t="s">
        <v>454</v>
      </c>
      <c r="F514" s="121" t="s">
        <v>2084</v>
      </c>
      <c r="G514" s="52" t="s">
        <v>817</v>
      </c>
      <c r="H514" s="71" t="s">
        <v>270</v>
      </c>
      <c r="I514" s="71" t="s">
        <v>271</v>
      </c>
      <c r="J514" s="122">
        <v>5000</v>
      </c>
      <c r="K514" s="78"/>
      <c r="L514" s="78"/>
      <c r="M514" s="249" t="s">
        <v>137</v>
      </c>
      <c r="N514" s="311" t="s">
        <v>3029</v>
      </c>
      <c r="O514" s="383">
        <v>242212</v>
      </c>
      <c r="P514" s="311" t="s">
        <v>1362</v>
      </c>
      <c r="Q514" s="311" t="s">
        <v>1347</v>
      </c>
      <c r="R514" s="311" t="s">
        <v>1363</v>
      </c>
      <c r="S514" s="311"/>
      <c r="T514" s="311"/>
      <c r="U514" s="311" t="s">
        <v>3024</v>
      </c>
      <c r="V514" s="336">
        <v>5000</v>
      </c>
      <c r="W514" s="332" t="s">
        <v>1182</v>
      </c>
      <c r="X514" s="369">
        <v>23117</v>
      </c>
      <c r="Y514" s="336">
        <v>5000</v>
      </c>
      <c r="Z514" s="311">
        <v>7014182514</v>
      </c>
      <c r="AA514" s="312">
        <v>23097</v>
      </c>
      <c r="AB514" s="312">
        <v>23097</v>
      </c>
      <c r="AC514" s="336">
        <v>5000</v>
      </c>
      <c r="AD514" s="310" t="s">
        <v>2457</v>
      </c>
      <c r="AE514" s="122"/>
      <c r="AF514" s="54" t="s">
        <v>3025</v>
      </c>
      <c r="AG514" s="52" t="s">
        <v>3544</v>
      </c>
      <c r="AH514" s="52" t="s">
        <v>3475</v>
      </c>
      <c r="AI514" s="54" t="s">
        <v>2457</v>
      </c>
      <c r="AJ514" s="54"/>
      <c r="AK514" s="54" t="s">
        <v>1350</v>
      </c>
      <c r="AL514" s="54" t="s">
        <v>1570</v>
      </c>
      <c r="AM514" s="52" t="s">
        <v>3553</v>
      </c>
      <c r="AN514" s="119"/>
      <c r="AO514" s="119">
        <v>5000</v>
      </c>
      <c r="AP514" s="119">
        <f t="shared" si="16"/>
        <v>0</v>
      </c>
      <c r="AQ514" s="311" t="s">
        <v>1343</v>
      </c>
      <c r="AR514" s="311" t="s">
        <v>1344</v>
      </c>
      <c r="AS514" s="311" t="s">
        <v>3045</v>
      </c>
      <c r="AT514" s="311" t="s">
        <v>3037</v>
      </c>
      <c r="AU514" s="311" t="s">
        <v>3036</v>
      </c>
      <c r="AV514" s="336">
        <v>5000</v>
      </c>
      <c r="AW514" s="311"/>
      <c r="AX514" s="311"/>
    </row>
    <row r="515" spans="1:50" s="123" customFormat="1" ht="72" hidden="1" x14ac:dyDescent="0.2">
      <c r="A515" s="52" t="s">
        <v>47</v>
      </c>
      <c r="B515" s="52" t="s">
        <v>277</v>
      </c>
      <c r="C515" s="52" t="s">
        <v>276</v>
      </c>
      <c r="D515" s="52" t="s">
        <v>28</v>
      </c>
      <c r="E515" s="52" t="s">
        <v>454</v>
      </c>
      <c r="F515" s="121" t="s">
        <v>2085</v>
      </c>
      <c r="G515" s="52" t="s">
        <v>818</v>
      </c>
      <c r="H515" s="71" t="s">
        <v>270</v>
      </c>
      <c r="I515" s="71" t="s">
        <v>271</v>
      </c>
      <c r="J515" s="122">
        <v>2800</v>
      </c>
      <c r="K515" s="259"/>
      <c r="L515" s="78"/>
      <c r="M515" s="249" t="s">
        <v>137</v>
      </c>
      <c r="N515" s="311" t="s">
        <v>3029</v>
      </c>
      <c r="O515" s="383">
        <v>242212</v>
      </c>
      <c r="P515" s="311" t="s">
        <v>1362</v>
      </c>
      <c r="Q515" s="311" t="s">
        <v>1347</v>
      </c>
      <c r="R515" s="311" t="s">
        <v>1363</v>
      </c>
      <c r="S515" s="311"/>
      <c r="T515" s="311"/>
      <c r="U515" s="311" t="s">
        <v>3024</v>
      </c>
      <c r="V515" s="336">
        <v>2800</v>
      </c>
      <c r="W515" s="332" t="s">
        <v>1182</v>
      </c>
      <c r="X515" s="369">
        <v>23117</v>
      </c>
      <c r="Y515" s="336">
        <v>2800</v>
      </c>
      <c r="Z515" s="311">
        <v>7014182514</v>
      </c>
      <c r="AA515" s="312">
        <v>23097</v>
      </c>
      <c r="AB515" s="312">
        <v>23097</v>
      </c>
      <c r="AC515" s="336">
        <v>2800</v>
      </c>
      <c r="AD515" s="310" t="s">
        <v>2457</v>
      </c>
      <c r="AE515" s="122"/>
      <c r="AF515" s="54" t="s">
        <v>3025</v>
      </c>
      <c r="AG515" s="52" t="s">
        <v>3544</v>
      </c>
      <c r="AH515" s="52" t="s">
        <v>3475</v>
      </c>
      <c r="AI515" s="54" t="s">
        <v>2457</v>
      </c>
      <c r="AJ515" s="54"/>
      <c r="AK515" s="54" t="s">
        <v>1350</v>
      </c>
      <c r="AL515" s="54" t="s">
        <v>1570</v>
      </c>
      <c r="AM515" s="52" t="s">
        <v>3553</v>
      </c>
      <c r="AN515" s="119"/>
      <c r="AO515" s="119">
        <v>2800</v>
      </c>
      <c r="AP515" s="119">
        <f t="shared" ref="AP515:AP578" si="17">J515-AN515-AO515</f>
        <v>0</v>
      </c>
      <c r="AQ515" s="311" t="s">
        <v>1343</v>
      </c>
      <c r="AR515" s="311" t="s">
        <v>1344</v>
      </c>
      <c r="AS515" s="311" t="s">
        <v>3037</v>
      </c>
      <c r="AT515" s="311" t="s">
        <v>3037</v>
      </c>
      <c r="AU515" s="311" t="s">
        <v>3036</v>
      </c>
      <c r="AV515" s="336">
        <v>2800</v>
      </c>
      <c r="AW515" s="311"/>
      <c r="AX515" s="311"/>
    </row>
    <row r="516" spans="1:50" s="123" customFormat="1" ht="72" hidden="1" x14ac:dyDescent="0.2">
      <c r="A516" s="52" t="s">
        <v>47</v>
      </c>
      <c r="B516" s="52" t="s">
        <v>277</v>
      </c>
      <c r="C516" s="52" t="s">
        <v>276</v>
      </c>
      <c r="D516" s="52" t="s">
        <v>33</v>
      </c>
      <c r="E516" s="52" t="s">
        <v>454</v>
      </c>
      <c r="F516" s="121" t="s">
        <v>2086</v>
      </c>
      <c r="G516" s="52" t="s">
        <v>819</v>
      </c>
      <c r="H516" s="71" t="s">
        <v>270</v>
      </c>
      <c r="I516" s="71" t="s">
        <v>274</v>
      </c>
      <c r="J516" s="122">
        <v>80000</v>
      </c>
      <c r="K516" s="249" t="s">
        <v>137</v>
      </c>
      <c r="L516" s="78"/>
      <c r="M516" s="78"/>
      <c r="N516" s="311"/>
      <c r="O516" s="311"/>
      <c r="P516" s="311"/>
      <c r="Q516" s="311"/>
      <c r="R516" s="311"/>
      <c r="S516" s="311"/>
      <c r="T516" s="311"/>
      <c r="U516" s="311"/>
      <c r="V516" s="311"/>
      <c r="W516" s="332"/>
      <c r="X516" s="385"/>
      <c r="Y516" s="311"/>
      <c r="Z516" s="311"/>
      <c r="AA516" s="311"/>
      <c r="AB516" s="311"/>
      <c r="AC516" s="311"/>
      <c r="AD516" s="310" t="s">
        <v>3811</v>
      </c>
      <c r="AE516" s="52"/>
      <c r="AF516" s="54" t="s">
        <v>3030</v>
      </c>
      <c r="AG516" s="54" t="s">
        <v>3537</v>
      </c>
      <c r="AH516" s="54" t="s">
        <v>3451</v>
      </c>
      <c r="AI516" s="52" t="s">
        <v>3467</v>
      </c>
      <c r="AJ516" s="52"/>
      <c r="AK516" s="54" t="s">
        <v>1358</v>
      </c>
      <c r="AL516" s="52" t="s">
        <v>1568</v>
      </c>
      <c r="AM516" s="52" t="s">
        <v>3553</v>
      </c>
      <c r="AN516" s="122"/>
      <c r="AO516" s="119"/>
      <c r="AP516" s="119">
        <f t="shared" si="17"/>
        <v>80000</v>
      </c>
      <c r="AQ516" s="311" t="s">
        <v>1343</v>
      </c>
      <c r="AR516" s="311" t="s">
        <v>1344</v>
      </c>
      <c r="AS516" s="311" t="s">
        <v>3049</v>
      </c>
      <c r="AT516" s="311" t="s">
        <v>3049</v>
      </c>
      <c r="AU516" s="311" t="s">
        <v>3050</v>
      </c>
      <c r="AV516" s="336">
        <v>80000</v>
      </c>
      <c r="AW516" s="311"/>
      <c r="AX516" s="311"/>
    </row>
    <row r="517" spans="1:50" s="123" customFormat="1" ht="72" hidden="1" x14ac:dyDescent="0.2">
      <c r="A517" s="52" t="s">
        <v>47</v>
      </c>
      <c r="B517" s="52" t="s">
        <v>277</v>
      </c>
      <c r="C517" s="52" t="s">
        <v>276</v>
      </c>
      <c r="D517" s="52" t="s">
        <v>33</v>
      </c>
      <c r="E517" s="52" t="s">
        <v>454</v>
      </c>
      <c r="F517" s="121" t="s">
        <v>2087</v>
      </c>
      <c r="G517" s="52" t="s">
        <v>820</v>
      </c>
      <c r="H517" s="71" t="s">
        <v>414</v>
      </c>
      <c r="I517" s="71" t="s">
        <v>274</v>
      </c>
      <c r="J517" s="122">
        <v>350000</v>
      </c>
      <c r="K517" s="249" t="s">
        <v>137</v>
      </c>
      <c r="L517" s="78"/>
      <c r="M517" s="78"/>
      <c r="N517" s="311"/>
      <c r="O517" s="311"/>
      <c r="P517" s="311"/>
      <c r="Q517" s="311"/>
      <c r="R517" s="311"/>
      <c r="S517" s="311"/>
      <c r="T517" s="311"/>
      <c r="U517" s="311"/>
      <c r="V517" s="311"/>
      <c r="W517" s="332"/>
      <c r="X517" s="385"/>
      <c r="Y517" s="311"/>
      <c r="Z517" s="311"/>
      <c r="AA517" s="311"/>
      <c r="AB517" s="311"/>
      <c r="AC517" s="311"/>
      <c r="AD517" s="310" t="s">
        <v>3811</v>
      </c>
      <c r="AE517" s="52"/>
      <c r="AF517" s="54" t="s">
        <v>3030</v>
      </c>
      <c r="AG517" s="54" t="s">
        <v>3537</v>
      </c>
      <c r="AH517" s="54" t="s">
        <v>3451</v>
      </c>
      <c r="AI517" s="52" t="s">
        <v>3467</v>
      </c>
      <c r="AJ517" s="52"/>
      <c r="AK517" s="54" t="s">
        <v>1358</v>
      </c>
      <c r="AL517" s="52" t="s">
        <v>1568</v>
      </c>
      <c r="AM517" s="52" t="s">
        <v>3553</v>
      </c>
      <c r="AN517" s="119"/>
      <c r="AO517" s="119"/>
      <c r="AP517" s="119">
        <f t="shared" si="17"/>
        <v>350000</v>
      </c>
      <c r="AQ517" s="311" t="s">
        <v>1343</v>
      </c>
      <c r="AR517" s="311" t="s">
        <v>1344</v>
      </c>
      <c r="AS517" s="311" t="s">
        <v>3049</v>
      </c>
      <c r="AT517" s="311" t="s">
        <v>3049</v>
      </c>
      <c r="AU517" s="311" t="s">
        <v>3050</v>
      </c>
      <c r="AV517" s="336">
        <v>350000</v>
      </c>
      <c r="AW517" s="311"/>
      <c r="AX517" s="311"/>
    </row>
    <row r="518" spans="1:50" s="123" customFormat="1" ht="72" hidden="1" x14ac:dyDescent="0.2">
      <c r="A518" s="52" t="s">
        <v>47</v>
      </c>
      <c r="B518" s="52" t="s">
        <v>277</v>
      </c>
      <c r="C518" s="52" t="s">
        <v>276</v>
      </c>
      <c r="D518" s="52" t="s">
        <v>33</v>
      </c>
      <c r="E518" s="52" t="s">
        <v>454</v>
      </c>
      <c r="F518" s="121" t="s">
        <v>2088</v>
      </c>
      <c r="G518" s="52" t="s">
        <v>821</v>
      </c>
      <c r="H518" s="71" t="s">
        <v>387</v>
      </c>
      <c r="I518" s="71" t="s">
        <v>274</v>
      </c>
      <c r="J518" s="122">
        <v>56000</v>
      </c>
      <c r="K518" s="249" t="s">
        <v>137</v>
      </c>
      <c r="L518" s="78"/>
      <c r="M518" s="78"/>
      <c r="N518" s="311"/>
      <c r="O518" s="311"/>
      <c r="P518" s="311"/>
      <c r="Q518" s="311"/>
      <c r="R518" s="311"/>
      <c r="S518" s="311"/>
      <c r="T518" s="311"/>
      <c r="U518" s="311"/>
      <c r="V518" s="311"/>
      <c r="W518" s="332"/>
      <c r="X518" s="385"/>
      <c r="Y518" s="311"/>
      <c r="Z518" s="311"/>
      <c r="AA518" s="311"/>
      <c r="AB518" s="311"/>
      <c r="AC518" s="311"/>
      <c r="AD518" s="310" t="s">
        <v>3811</v>
      </c>
      <c r="AE518" s="52"/>
      <c r="AF518" s="54" t="s">
        <v>3030</v>
      </c>
      <c r="AG518" s="54" t="s">
        <v>3537</v>
      </c>
      <c r="AH518" s="54" t="s">
        <v>3451</v>
      </c>
      <c r="AI518" s="52" t="s">
        <v>3467</v>
      </c>
      <c r="AJ518" s="52"/>
      <c r="AK518" s="54" t="s">
        <v>1358</v>
      </c>
      <c r="AL518" s="52" t="s">
        <v>1568</v>
      </c>
      <c r="AM518" s="52" t="s">
        <v>3553</v>
      </c>
      <c r="AN518" s="119"/>
      <c r="AO518" s="119"/>
      <c r="AP518" s="119">
        <f t="shared" si="17"/>
        <v>56000</v>
      </c>
      <c r="AQ518" s="311" t="s">
        <v>1343</v>
      </c>
      <c r="AR518" s="311" t="s">
        <v>1344</v>
      </c>
      <c r="AS518" s="311" t="s">
        <v>3049</v>
      </c>
      <c r="AT518" s="311" t="s">
        <v>3049</v>
      </c>
      <c r="AU518" s="311" t="s">
        <v>3050</v>
      </c>
      <c r="AV518" s="336">
        <v>56000</v>
      </c>
      <c r="AW518" s="311"/>
      <c r="AX518" s="311"/>
    </row>
    <row r="519" spans="1:50" s="123" customFormat="1" ht="72" hidden="1" x14ac:dyDescent="0.2">
      <c r="A519" s="52" t="s">
        <v>47</v>
      </c>
      <c r="B519" s="52" t="s">
        <v>277</v>
      </c>
      <c r="C519" s="52" t="s">
        <v>276</v>
      </c>
      <c r="D519" s="52" t="s">
        <v>33</v>
      </c>
      <c r="E519" s="52" t="s">
        <v>454</v>
      </c>
      <c r="F519" s="121" t="s">
        <v>2089</v>
      </c>
      <c r="G519" s="52" t="s">
        <v>822</v>
      </c>
      <c r="H519" s="71" t="s">
        <v>319</v>
      </c>
      <c r="I519" s="71" t="s">
        <v>274</v>
      </c>
      <c r="J519" s="122">
        <v>200000</v>
      </c>
      <c r="K519" s="249" t="s">
        <v>137</v>
      </c>
      <c r="L519" s="78"/>
      <c r="M519" s="78"/>
      <c r="N519" s="311"/>
      <c r="O519" s="311"/>
      <c r="P519" s="311"/>
      <c r="Q519" s="311"/>
      <c r="R519" s="311"/>
      <c r="S519" s="311"/>
      <c r="T519" s="311"/>
      <c r="U519" s="311"/>
      <c r="V519" s="311"/>
      <c r="W519" s="332"/>
      <c r="X519" s="385"/>
      <c r="Y519" s="311"/>
      <c r="Z519" s="311"/>
      <c r="AA519" s="311"/>
      <c r="AB519" s="311"/>
      <c r="AC519" s="311"/>
      <c r="AD519" s="310" t="s">
        <v>3811</v>
      </c>
      <c r="AE519" s="52"/>
      <c r="AF519" s="54" t="s">
        <v>3030</v>
      </c>
      <c r="AG519" s="54" t="s">
        <v>3537</v>
      </c>
      <c r="AH519" s="54" t="s">
        <v>3451</v>
      </c>
      <c r="AI519" s="52" t="s">
        <v>3467</v>
      </c>
      <c r="AJ519" s="52"/>
      <c r="AK519" s="54" t="s">
        <v>1358</v>
      </c>
      <c r="AL519" s="52" t="s">
        <v>1568</v>
      </c>
      <c r="AM519" s="52" t="s">
        <v>3553</v>
      </c>
      <c r="AN519" s="119"/>
      <c r="AO519" s="119"/>
      <c r="AP519" s="119">
        <f t="shared" si="17"/>
        <v>200000</v>
      </c>
      <c r="AQ519" s="311" t="s">
        <v>1343</v>
      </c>
      <c r="AR519" s="311" t="s">
        <v>1344</v>
      </c>
      <c r="AS519" s="311" t="s">
        <v>3049</v>
      </c>
      <c r="AT519" s="311" t="s">
        <v>3049</v>
      </c>
      <c r="AU519" s="311" t="s">
        <v>3050</v>
      </c>
      <c r="AV519" s="336">
        <v>200000</v>
      </c>
      <c r="AW519" s="311"/>
      <c r="AX519" s="311"/>
    </row>
    <row r="520" spans="1:50" s="123" customFormat="1" ht="72" hidden="1" x14ac:dyDescent="0.2">
      <c r="A520" s="52" t="s">
        <v>47</v>
      </c>
      <c r="B520" s="52" t="s">
        <v>277</v>
      </c>
      <c r="C520" s="52" t="s">
        <v>276</v>
      </c>
      <c r="D520" s="52" t="s">
        <v>33</v>
      </c>
      <c r="E520" s="52" t="s">
        <v>454</v>
      </c>
      <c r="F520" s="121" t="s">
        <v>2090</v>
      </c>
      <c r="G520" s="52" t="s">
        <v>823</v>
      </c>
      <c r="H520" s="71" t="s">
        <v>319</v>
      </c>
      <c r="I520" s="71" t="s">
        <v>274</v>
      </c>
      <c r="J520" s="122">
        <v>220000</v>
      </c>
      <c r="K520" s="249" t="s">
        <v>137</v>
      </c>
      <c r="L520" s="78"/>
      <c r="M520" s="78"/>
      <c r="N520" s="311"/>
      <c r="O520" s="311"/>
      <c r="P520" s="311"/>
      <c r="Q520" s="311"/>
      <c r="R520" s="311"/>
      <c r="S520" s="311"/>
      <c r="T520" s="311"/>
      <c r="U520" s="311"/>
      <c r="V520" s="311"/>
      <c r="W520" s="332"/>
      <c r="X520" s="385"/>
      <c r="Y520" s="311"/>
      <c r="Z520" s="311"/>
      <c r="AA520" s="311"/>
      <c r="AB520" s="311"/>
      <c r="AC520" s="311"/>
      <c r="AD520" s="310" t="s">
        <v>3811</v>
      </c>
      <c r="AE520" s="52"/>
      <c r="AF520" s="54" t="s">
        <v>3030</v>
      </c>
      <c r="AG520" s="54" t="s">
        <v>3537</v>
      </c>
      <c r="AH520" s="54" t="s">
        <v>3451</v>
      </c>
      <c r="AI520" s="52" t="s">
        <v>3467</v>
      </c>
      <c r="AJ520" s="52"/>
      <c r="AK520" s="54" t="s">
        <v>1358</v>
      </c>
      <c r="AL520" s="52" t="s">
        <v>1568</v>
      </c>
      <c r="AM520" s="52" t="s">
        <v>3553</v>
      </c>
      <c r="AN520" s="119"/>
      <c r="AO520" s="119"/>
      <c r="AP520" s="119">
        <f t="shared" si="17"/>
        <v>220000</v>
      </c>
      <c r="AQ520" s="311" t="s">
        <v>1343</v>
      </c>
      <c r="AR520" s="311" t="s">
        <v>1344</v>
      </c>
      <c r="AS520" s="311" t="s">
        <v>3049</v>
      </c>
      <c r="AT520" s="311" t="s">
        <v>3049</v>
      </c>
      <c r="AU520" s="311" t="s">
        <v>3050</v>
      </c>
      <c r="AV520" s="336">
        <v>220000</v>
      </c>
      <c r="AW520" s="311"/>
      <c r="AX520" s="311"/>
    </row>
    <row r="521" spans="1:50" s="123" customFormat="1" ht="72" hidden="1" x14ac:dyDescent="0.2">
      <c r="A521" s="52" t="s">
        <v>47</v>
      </c>
      <c r="B521" s="52" t="s">
        <v>277</v>
      </c>
      <c r="C521" s="52" t="s">
        <v>276</v>
      </c>
      <c r="D521" s="52" t="s">
        <v>33</v>
      </c>
      <c r="E521" s="52" t="s">
        <v>454</v>
      </c>
      <c r="F521" s="121" t="s">
        <v>2091</v>
      </c>
      <c r="G521" s="52" t="s">
        <v>824</v>
      </c>
      <c r="H521" s="71" t="s">
        <v>340</v>
      </c>
      <c r="I521" s="71" t="s">
        <v>274</v>
      </c>
      <c r="J521" s="122">
        <v>360000</v>
      </c>
      <c r="K521" s="249" t="s">
        <v>137</v>
      </c>
      <c r="L521" s="78"/>
      <c r="M521" s="78"/>
      <c r="N521" s="311"/>
      <c r="O521" s="311"/>
      <c r="P521" s="311"/>
      <c r="Q521" s="311"/>
      <c r="R521" s="311"/>
      <c r="S521" s="311"/>
      <c r="T521" s="311"/>
      <c r="U521" s="311"/>
      <c r="V521" s="311"/>
      <c r="W521" s="332"/>
      <c r="X521" s="385"/>
      <c r="Y521" s="311"/>
      <c r="Z521" s="311"/>
      <c r="AA521" s="311"/>
      <c r="AB521" s="311"/>
      <c r="AC521" s="311"/>
      <c r="AD521" s="310" t="s">
        <v>3811</v>
      </c>
      <c r="AE521" s="52"/>
      <c r="AF521" s="54" t="s">
        <v>3030</v>
      </c>
      <c r="AG521" s="54" t="s">
        <v>3537</v>
      </c>
      <c r="AH521" s="54" t="s">
        <v>3451</v>
      </c>
      <c r="AI521" s="52" t="s">
        <v>3467</v>
      </c>
      <c r="AJ521" s="52"/>
      <c r="AK521" s="54" t="s">
        <v>1358</v>
      </c>
      <c r="AL521" s="52" t="s">
        <v>1568</v>
      </c>
      <c r="AM521" s="52" t="s">
        <v>3553</v>
      </c>
      <c r="AN521" s="119"/>
      <c r="AO521" s="119"/>
      <c r="AP521" s="119">
        <f t="shared" si="17"/>
        <v>360000</v>
      </c>
      <c r="AQ521" s="311" t="s">
        <v>1343</v>
      </c>
      <c r="AR521" s="311" t="s">
        <v>1344</v>
      </c>
      <c r="AS521" s="311" t="s">
        <v>3049</v>
      </c>
      <c r="AT521" s="311" t="s">
        <v>3049</v>
      </c>
      <c r="AU521" s="311" t="s">
        <v>3050</v>
      </c>
      <c r="AV521" s="336">
        <v>360000</v>
      </c>
      <c r="AW521" s="311"/>
      <c r="AX521" s="311"/>
    </row>
    <row r="522" spans="1:50" s="123" customFormat="1" ht="72" hidden="1" x14ac:dyDescent="0.2">
      <c r="A522" s="52" t="s">
        <v>47</v>
      </c>
      <c r="B522" s="52" t="s">
        <v>277</v>
      </c>
      <c r="C522" s="52" t="s">
        <v>276</v>
      </c>
      <c r="D522" s="52" t="s">
        <v>33</v>
      </c>
      <c r="E522" s="52" t="s">
        <v>454</v>
      </c>
      <c r="F522" s="121" t="s">
        <v>2092</v>
      </c>
      <c r="G522" s="52" t="s">
        <v>825</v>
      </c>
      <c r="H522" s="71" t="s">
        <v>340</v>
      </c>
      <c r="I522" s="71" t="s">
        <v>274</v>
      </c>
      <c r="J522" s="122">
        <v>300000</v>
      </c>
      <c r="K522" s="249" t="s">
        <v>137</v>
      </c>
      <c r="L522" s="78"/>
      <c r="M522" s="78"/>
      <c r="N522" s="311"/>
      <c r="O522" s="311"/>
      <c r="P522" s="311"/>
      <c r="Q522" s="311"/>
      <c r="R522" s="311"/>
      <c r="S522" s="311"/>
      <c r="T522" s="311"/>
      <c r="U522" s="311"/>
      <c r="V522" s="311"/>
      <c r="W522" s="332"/>
      <c r="X522" s="385"/>
      <c r="Y522" s="311"/>
      <c r="Z522" s="311"/>
      <c r="AA522" s="311"/>
      <c r="AB522" s="311"/>
      <c r="AC522" s="311"/>
      <c r="AD522" s="310" t="s">
        <v>3811</v>
      </c>
      <c r="AE522" s="52"/>
      <c r="AF522" s="54" t="s">
        <v>3030</v>
      </c>
      <c r="AG522" s="54" t="s">
        <v>3537</v>
      </c>
      <c r="AH522" s="54" t="s">
        <v>3451</v>
      </c>
      <c r="AI522" s="52" t="s">
        <v>3467</v>
      </c>
      <c r="AJ522" s="52"/>
      <c r="AK522" s="54" t="s">
        <v>1358</v>
      </c>
      <c r="AL522" s="52" t="s">
        <v>1568</v>
      </c>
      <c r="AM522" s="52" t="s">
        <v>3553</v>
      </c>
      <c r="AN522" s="119"/>
      <c r="AO522" s="119"/>
      <c r="AP522" s="119">
        <f t="shared" si="17"/>
        <v>300000</v>
      </c>
      <c r="AQ522" s="311" t="s">
        <v>1343</v>
      </c>
      <c r="AR522" s="311" t="s">
        <v>1344</v>
      </c>
      <c r="AS522" s="311" t="s">
        <v>3049</v>
      </c>
      <c r="AT522" s="311" t="s">
        <v>3049</v>
      </c>
      <c r="AU522" s="311" t="s">
        <v>3050</v>
      </c>
      <c r="AV522" s="336">
        <v>300000</v>
      </c>
      <c r="AW522" s="311"/>
      <c r="AX522" s="311"/>
    </row>
    <row r="523" spans="1:50" s="123" customFormat="1" ht="90" hidden="1" x14ac:dyDescent="0.2">
      <c r="A523" s="52" t="s">
        <v>47</v>
      </c>
      <c r="B523" s="52" t="s">
        <v>277</v>
      </c>
      <c r="C523" s="52" t="s">
        <v>276</v>
      </c>
      <c r="D523" s="52" t="s">
        <v>22</v>
      </c>
      <c r="E523" s="52" t="s">
        <v>349</v>
      </c>
      <c r="F523" s="121" t="s">
        <v>2093</v>
      </c>
      <c r="G523" s="52" t="s">
        <v>826</v>
      </c>
      <c r="H523" s="71" t="s">
        <v>270</v>
      </c>
      <c r="I523" s="71" t="s">
        <v>275</v>
      </c>
      <c r="J523" s="122">
        <v>1288000</v>
      </c>
      <c r="K523" s="249" t="s">
        <v>137</v>
      </c>
      <c r="L523" s="78"/>
      <c r="M523" s="78"/>
      <c r="N523" s="311"/>
      <c r="O523" s="311"/>
      <c r="P523" s="311"/>
      <c r="Q523" s="311"/>
      <c r="R523" s="311"/>
      <c r="S523" s="311"/>
      <c r="T523" s="311"/>
      <c r="U523" s="311"/>
      <c r="V523" s="336"/>
      <c r="W523" s="332"/>
      <c r="X523" s="385"/>
      <c r="Y523" s="311"/>
      <c r="Z523" s="311"/>
      <c r="AA523" s="311"/>
      <c r="AB523" s="311"/>
      <c r="AC523" s="311"/>
      <c r="AD523" s="310" t="s">
        <v>3812</v>
      </c>
      <c r="AE523" s="52"/>
      <c r="AF523" s="54" t="s">
        <v>3031</v>
      </c>
      <c r="AG523" s="54" t="s">
        <v>3539</v>
      </c>
      <c r="AH523" s="54" t="s">
        <v>1571</v>
      </c>
      <c r="AI523" s="52" t="s">
        <v>3467</v>
      </c>
      <c r="AJ523" s="52"/>
      <c r="AK523" s="54" t="s">
        <v>1342</v>
      </c>
      <c r="AL523" s="52" t="s">
        <v>1571</v>
      </c>
      <c r="AM523" s="52" t="s">
        <v>3553</v>
      </c>
      <c r="AN523" s="119"/>
      <c r="AO523" s="119"/>
      <c r="AP523" s="119">
        <f t="shared" si="17"/>
        <v>1288000</v>
      </c>
      <c r="AQ523" s="311" t="s">
        <v>1343</v>
      </c>
      <c r="AR523" s="311" t="s">
        <v>1344</v>
      </c>
      <c r="AS523" s="311" t="s">
        <v>3051</v>
      </c>
      <c r="AT523" s="311" t="s">
        <v>3052</v>
      </c>
      <c r="AU523" s="311" t="s">
        <v>3053</v>
      </c>
      <c r="AV523" s="336">
        <v>1288000</v>
      </c>
      <c r="AW523" s="311"/>
      <c r="AX523" s="311"/>
    </row>
    <row r="524" spans="1:50" s="123" customFormat="1" ht="90" hidden="1" x14ac:dyDescent="0.2">
      <c r="A524" s="52" t="s">
        <v>47</v>
      </c>
      <c r="B524" s="52" t="s">
        <v>277</v>
      </c>
      <c r="C524" s="52" t="s">
        <v>276</v>
      </c>
      <c r="D524" s="52" t="s">
        <v>22</v>
      </c>
      <c r="E524" s="52" t="s">
        <v>349</v>
      </c>
      <c r="F524" s="121" t="s">
        <v>2094</v>
      </c>
      <c r="G524" s="52" t="s">
        <v>827</v>
      </c>
      <c r="H524" s="71" t="s">
        <v>270</v>
      </c>
      <c r="I524" s="71" t="s">
        <v>275</v>
      </c>
      <c r="J524" s="122">
        <v>1980000</v>
      </c>
      <c r="K524" s="249" t="s">
        <v>137</v>
      </c>
      <c r="L524" s="78"/>
      <c r="M524" s="78"/>
      <c r="N524" s="311" t="s">
        <v>3813</v>
      </c>
      <c r="O524" s="383">
        <v>23096</v>
      </c>
      <c r="P524" s="311" t="s">
        <v>3814</v>
      </c>
      <c r="Q524" s="311" t="s">
        <v>29</v>
      </c>
      <c r="R524" s="311" t="s">
        <v>78</v>
      </c>
      <c r="S524" s="311"/>
      <c r="T524" s="311"/>
      <c r="U524" s="311" t="s">
        <v>3815</v>
      </c>
      <c r="V524" s="336">
        <v>1787000</v>
      </c>
      <c r="W524" s="332"/>
      <c r="X524" s="369">
        <v>23186</v>
      </c>
      <c r="Y524" s="336">
        <v>1787000</v>
      </c>
      <c r="Z524" s="311">
        <v>7014209557</v>
      </c>
      <c r="AA524" s="311"/>
      <c r="AB524" s="311"/>
      <c r="AC524" s="336">
        <v>1787000</v>
      </c>
      <c r="AD524" s="310" t="s">
        <v>3032</v>
      </c>
      <c r="AE524" s="52"/>
      <c r="AF524" s="54" t="s">
        <v>3032</v>
      </c>
      <c r="AG524" s="54" t="s">
        <v>3544</v>
      </c>
      <c r="AH524" s="52" t="s">
        <v>3476</v>
      </c>
      <c r="AI524" s="54" t="s">
        <v>2456</v>
      </c>
      <c r="AJ524" s="54"/>
      <c r="AK524" s="54" t="s">
        <v>1342</v>
      </c>
      <c r="AL524" s="52" t="s">
        <v>1571</v>
      </c>
      <c r="AM524" s="52" t="s">
        <v>3553</v>
      </c>
      <c r="AN524" s="119">
        <v>1787000</v>
      </c>
      <c r="AO524" s="119"/>
      <c r="AP524" s="119">
        <f t="shared" si="17"/>
        <v>193000</v>
      </c>
      <c r="AQ524" s="311" t="s">
        <v>1343</v>
      </c>
      <c r="AR524" s="311" t="s">
        <v>1344</v>
      </c>
      <c r="AS524" s="311" t="s">
        <v>3051</v>
      </c>
      <c r="AT524" s="311" t="s">
        <v>3052</v>
      </c>
      <c r="AU524" s="311" t="s">
        <v>3053</v>
      </c>
      <c r="AV524" s="336">
        <v>1980000</v>
      </c>
      <c r="AW524" s="336">
        <v>193000</v>
      </c>
      <c r="AX524" s="311"/>
    </row>
    <row r="525" spans="1:50" s="123" customFormat="1" ht="72" hidden="1" x14ac:dyDescent="0.2">
      <c r="A525" s="52" t="s">
        <v>47</v>
      </c>
      <c r="B525" s="52" t="s">
        <v>277</v>
      </c>
      <c r="C525" s="52" t="s">
        <v>276</v>
      </c>
      <c r="D525" s="52" t="s">
        <v>11</v>
      </c>
      <c r="E525" s="52" t="s">
        <v>310</v>
      </c>
      <c r="F525" s="121" t="s">
        <v>2095</v>
      </c>
      <c r="G525" s="52" t="s">
        <v>828</v>
      </c>
      <c r="H525" s="71" t="s">
        <v>269</v>
      </c>
      <c r="I525" s="71" t="s">
        <v>268</v>
      </c>
      <c r="J525" s="122">
        <v>4000</v>
      </c>
      <c r="K525" s="249" t="s">
        <v>137</v>
      </c>
      <c r="L525" s="78"/>
      <c r="M525" s="78"/>
      <c r="N525" s="19" t="s">
        <v>3798</v>
      </c>
      <c r="O525" s="68">
        <v>23096</v>
      </c>
      <c r="P525" s="19" t="s">
        <v>3791</v>
      </c>
      <c r="Q525" s="19" t="s">
        <v>29</v>
      </c>
      <c r="R525" s="19" t="s">
        <v>3792</v>
      </c>
      <c r="S525" s="19"/>
      <c r="T525" s="19"/>
      <c r="U525" s="19" t="s">
        <v>3793</v>
      </c>
      <c r="V525" s="336">
        <v>4000</v>
      </c>
      <c r="W525" s="332" t="s">
        <v>1182</v>
      </c>
      <c r="X525" s="128">
        <v>23124</v>
      </c>
      <c r="Y525" s="336">
        <v>4000</v>
      </c>
      <c r="Z525" s="19">
        <v>7014210599</v>
      </c>
      <c r="AA525" s="312">
        <v>23111</v>
      </c>
      <c r="AB525" s="312">
        <v>23111</v>
      </c>
      <c r="AC525" s="336">
        <v>4000</v>
      </c>
      <c r="AD525" s="310" t="s">
        <v>3023</v>
      </c>
      <c r="AE525" s="52"/>
      <c r="AF525" s="54" t="s">
        <v>3023</v>
      </c>
      <c r="AG525" s="54" t="s">
        <v>3544</v>
      </c>
      <c r="AH525" s="54" t="s">
        <v>3472</v>
      </c>
      <c r="AI525" s="54" t="s">
        <v>2456</v>
      </c>
      <c r="AJ525" s="54"/>
      <c r="AK525" s="54" t="s">
        <v>1342</v>
      </c>
      <c r="AL525" s="52" t="s">
        <v>1571</v>
      </c>
      <c r="AM525" s="52" t="s">
        <v>3553</v>
      </c>
      <c r="AN525" s="122">
        <v>4000</v>
      </c>
      <c r="AO525" s="119"/>
      <c r="AP525" s="119">
        <f t="shared" si="17"/>
        <v>0</v>
      </c>
      <c r="AQ525" s="311" t="s">
        <v>1343</v>
      </c>
      <c r="AR525" s="311" t="s">
        <v>1344</v>
      </c>
      <c r="AS525" s="311" t="s">
        <v>3036</v>
      </c>
      <c r="AT525" s="311" t="s">
        <v>3036</v>
      </c>
      <c r="AU525" s="311" t="s">
        <v>1368</v>
      </c>
      <c r="AV525" s="336">
        <v>4000</v>
      </c>
      <c r="AW525" s="311"/>
      <c r="AX525" s="311"/>
    </row>
    <row r="526" spans="1:50" s="123" customFormat="1" ht="72" hidden="1" x14ac:dyDescent="0.2">
      <c r="A526" s="52" t="s">
        <v>47</v>
      </c>
      <c r="B526" s="52" t="s">
        <v>277</v>
      </c>
      <c r="C526" s="52" t="s">
        <v>276</v>
      </c>
      <c r="D526" s="52" t="s">
        <v>11</v>
      </c>
      <c r="E526" s="52" t="s">
        <v>310</v>
      </c>
      <c r="F526" s="121" t="s">
        <v>2096</v>
      </c>
      <c r="G526" s="52" t="s">
        <v>785</v>
      </c>
      <c r="H526" s="71" t="s">
        <v>303</v>
      </c>
      <c r="I526" s="71" t="s">
        <v>268</v>
      </c>
      <c r="J526" s="122">
        <v>20000</v>
      </c>
      <c r="K526" s="249" t="s">
        <v>137</v>
      </c>
      <c r="L526" s="78"/>
      <c r="M526" s="78"/>
      <c r="N526" s="19" t="s">
        <v>3798</v>
      </c>
      <c r="O526" s="68">
        <v>23096</v>
      </c>
      <c r="P526" s="19" t="s">
        <v>3791</v>
      </c>
      <c r="Q526" s="19" t="s">
        <v>29</v>
      </c>
      <c r="R526" s="19" t="s">
        <v>3792</v>
      </c>
      <c r="S526" s="19"/>
      <c r="T526" s="19"/>
      <c r="U526" s="19" t="s">
        <v>3793</v>
      </c>
      <c r="V526" s="336">
        <v>19000</v>
      </c>
      <c r="W526" s="332" t="s">
        <v>1182</v>
      </c>
      <c r="X526" s="128">
        <v>23124</v>
      </c>
      <c r="Y526" s="336">
        <v>19000</v>
      </c>
      <c r="Z526" s="19">
        <v>7014210599</v>
      </c>
      <c r="AA526" s="312">
        <v>23111</v>
      </c>
      <c r="AB526" s="312">
        <v>23111</v>
      </c>
      <c r="AC526" s="336">
        <v>19000</v>
      </c>
      <c r="AD526" s="310" t="s">
        <v>3023</v>
      </c>
      <c r="AE526" s="52"/>
      <c r="AF526" s="54" t="s">
        <v>3023</v>
      </c>
      <c r="AG526" s="54" t="s">
        <v>3544</v>
      </c>
      <c r="AH526" s="54" t="s">
        <v>3472</v>
      </c>
      <c r="AI526" s="54" t="s">
        <v>2456</v>
      </c>
      <c r="AJ526" s="54"/>
      <c r="AK526" s="54" t="s">
        <v>1342</v>
      </c>
      <c r="AL526" s="52" t="s">
        <v>1571</v>
      </c>
      <c r="AM526" s="52" t="s">
        <v>3553</v>
      </c>
      <c r="AN526" s="119">
        <v>19000</v>
      </c>
      <c r="AO526" s="119"/>
      <c r="AP526" s="119">
        <f t="shared" si="17"/>
        <v>1000</v>
      </c>
      <c r="AQ526" s="311" t="s">
        <v>1343</v>
      </c>
      <c r="AR526" s="311" t="s">
        <v>1344</v>
      </c>
      <c r="AS526" s="311" t="s">
        <v>3036</v>
      </c>
      <c r="AT526" s="311" t="s">
        <v>3036</v>
      </c>
      <c r="AU526" s="311" t="s">
        <v>1368</v>
      </c>
      <c r="AV526" s="336">
        <v>20000</v>
      </c>
      <c r="AW526" s="384">
        <v>1000</v>
      </c>
      <c r="AX526" s="311"/>
    </row>
    <row r="527" spans="1:50" s="123" customFormat="1" ht="72" hidden="1" x14ac:dyDescent="0.2">
      <c r="A527" s="52" t="s">
        <v>47</v>
      </c>
      <c r="B527" s="52" t="s">
        <v>277</v>
      </c>
      <c r="C527" s="52" t="s">
        <v>276</v>
      </c>
      <c r="D527" s="52" t="s">
        <v>11</v>
      </c>
      <c r="E527" s="52" t="s">
        <v>310</v>
      </c>
      <c r="F527" s="121" t="s">
        <v>2097</v>
      </c>
      <c r="G527" s="52" t="s">
        <v>829</v>
      </c>
      <c r="H527" s="71" t="s">
        <v>317</v>
      </c>
      <c r="I527" s="71" t="s">
        <v>631</v>
      </c>
      <c r="J527" s="122">
        <v>35000</v>
      </c>
      <c r="K527" s="249" t="s">
        <v>137</v>
      </c>
      <c r="L527" s="78"/>
      <c r="M527" s="78"/>
      <c r="N527" s="19" t="s">
        <v>3798</v>
      </c>
      <c r="O527" s="68">
        <v>23096</v>
      </c>
      <c r="P527" s="19" t="s">
        <v>3791</v>
      </c>
      <c r="Q527" s="19" t="s">
        <v>29</v>
      </c>
      <c r="R527" s="19" t="s">
        <v>3792</v>
      </c>
      <c r="S527" s="19"/>
      <c r="T527" s="19"/>
      <c r="U527" s="19" t="s">
        <v>3793</v>
      </c>
      <c r="V527" s="336">
        <v>27500</v>
      </c>
      <c r="W527" s="332" t="s">
        <v>1182</v>
      </c>
      <c r="X527" s="128">
        <v>23124</v>
      </c>
      <c r="Y527" s="336">
        <v>27500</v>
      </c>
      <c r="Z527" s="19">
        <v>7014210599</v>
      </c>
      <c r="AA527" s="312">
        <v>23111</v>
      </c>
      <c r="AB527" s="312">
        <v>23111</v>
      </c>
      <c r="AC527" s="336">
        <v>27500</v>
      </c>
      <c r="AD527" s="310" t="s">
        <v>3023</v>
      </c>
      <c r="AE527" s="52"/>
      <c r="AF527" s="54" t="s">
        <v>3023</v>
      </c>
      <c r="AG527" s="54" t="s">
        <v>3544</v>
      </c>
      <c r="AH527" s="54" t="s">
        <v>3472</v>
      </c>
      <c r="AI527" s="54" t="s">
        <v>2456</v>
      </c>
      <c r="AJ527" s="54"/>
      <c r="AK527" s="54" t="s">
        <v>1342</v>
      </c>
      <c r="AL527" s="52" t="s">
        <v>1571</v>
      </c>
      <c r="AM527" s="52" t="s">
        <v>3553</v>
      </c>
      <c r="AN527" s="119">
        <v>27500</v>
      </c>
      <c r="AO527" s="119"/>
      <c r="AP527" s="119">
        <f t="shared" si="17"/>
        <v>7500</v>
      </c>
      <c r="AQ527" s="311" t="s">
        <v>1343</v>
      </c>
      <c r="AR527" s="311" t="s">
        <v>1344</v>
      </c>
      <c r="AS527" s="311" t="s">
        <v>3036</v>
      </c>
      <c r="AT527" s="311" t="s">
        <v>3036</v>
      </c>
      <c r="AU527" s="311" t="s">
        <v>1368</v>
      </c>
      <c r="AV527" s="336">
        <v>35000</v>
      </c>
      <c r="AW527" s="384">
        <v>7500</v>
      </c>
      <c r="AX527" s="311"/>
    </row>
    <row r="528" spans="1:50" s="123" customFormat="1" ht="72" hidden="1" x14ac:dyDescent="0.2">
      <c r="A528" s="52" t="s">
        <v>47</v>
      </c>
      <c r="B528" s="52" t="s">
        <v>277</v>
      </c>
      <c r="C528" s="52" t="s">
        <v>276</v>
      </c>
      <c r="D528" s="52" t="s">
        <v>11</v>
      </c>
      <c r="E528" s="52" t="s">
        <v>310</v>
      </c>
      <c r="F528" s="121" t="s">
        <v>2098</v>
      </c>
      <c r="G528" s="52" t="s">
        <v>830</v>
      </c>
      <c r="H528" s="71" t="s">
        <v>319</v>
      </c>
      <c r="I528" s="71" t="s">
        <v>273</v>
      </c>
      <c r="J528" s="122">
        <v>28000</v>
      </c>
      <c r="K528" s="249" t="s">
        <v>137</v>
      </c>
      <c r="L528" s="78"/>
      <c r="M528" s="78"/>
      <c r="N528" s="19" t="s">
        <v>3798</v>
      </c>
      <c r="O528" s="68">
        <v>23096</v>
      </c>
      <c r="P528" s="19" t="s">
        <v>3791</v>
      </c>
      <c r="Q528" s="19" t="s">
        <v>29</v>
      </c>
      <c r="R528" s="19" t="s">
        <v>3792</v>
      </c>
      <c r="S528" s="19"/>
      <c r="T528" s="19"/>
      <c r="U528" s="19" t="s">
        <v>3793</v>
      </c>
      <c r="V528" s="336">
        <v>24000</v>
      </c>
      <c r="W528" s="332" t="s">
        <v>1182</v>
      </c>
      <c r="X528" s="128">
        <v>23124</v>
      </c>
      <c r="Y528" s="336">
        <v>24000</v>
      </c>
      <c r="Z528" s="19">
        <v>7014210599</v>
      </c>
      <c r="AA528" s="312">
        <v>23111</v>
      </c>
      <c r="AB528" s="312">
        <v>23111</v>
      </c>
      <c r="AC528" s="336">
        <v>24000</v>
      </c>
      <c r="AD528" s="310" t="s">
        <v>3023</v>
      </c>
      <c r="AE528" s="52"/>
      <c r="AF528" s="54" t="s">
        <v>3023</v>
      </c>
      <c r="AG528" s="54" t="s">
        <v>3544</v>
      </c>
      <c r="AH528" s="54" t="s">
        <v>3472</v>
      </c>
      <c r="AI528" s="54" t="s">
        <v>2456</v>
      </c>
      <c r="AJ528" s="54"/>
      <c r="AK528" s="54" t="s">
        <v>1342</v>
      </c>
      <c r="AL528" s="52" t="s">
        <v>1571</v>
      </c>
      <c r="AM528" s="52" t="s">
        <v>3553</v>
      </c>
      <c r="AN528" s="119">
        <v>24000</v>
      </c>
      <c r="AO528" s="119"/>
      <c r="AP528" s="119">
        <f t="shared" si="17"/>
        <v>4000</v>
      </c>
      <c r="AQ528" s="311" t="s">
        <v>1343</v>
      </c>
      <c r="AR528" s="311" t="s">
        <v>1344</v>
      </c>
      <c r="AS528" s="311" t="s">
        <v>3036</v>
      </c>
      <c r="AT528" s="311" t="s">
        <v>3036</v>
      </c>
      <c r="AU528" s="311" t="s">
        <v>1368</v>
      </c>
      <c r="AV528" s="336">
        <v>28000</v>
      </c>
      <c r="AW528" s="384">
        <v>4000</v>
      </c>
      <c r="AX528" s="311"/>
    </row>
    <row r="529" spans="1:50" s="123" customFormat="1" ht="72" hidden="1" x14ac:dyDescent="0.2">
      <c r="A529" s="52" t="s">
        <v>47</v>
      </c>
      <c r="B529" s="52" t="s">
        <v>277</v>
      </c>
      <c r="C529" s="52" t="s">
        <v>276</v>
      </c>
      <c r="D529" s="52" t="s">
        <v>11</v>
      </c>
      <c r="E529" s="52" t="s">
        <v>310</v>
      </c>
      <c r="F529" s="121" t="s">
        <v>2099</v>
      </c>
      <c r="G529" s="52" t="s">
        <v>831</v>
      </c>
      <c r="H529" s="71" t="s">
        <v>319</v>
      </c>
      <c r="I529" s="71" t="s">
        <v>268</v>
      </c>
      <c r="J529" s="122">
        <v>32000</v>
      </c>
      <c r="K529" s="249" t="s">
        <v>137</v>
      </c>
      <c r="L529" s="78"/>
      <c r="M529" s="78"/>
      <c r="N529" s="19" t="s">
        <v>3798</v>
      </c>
      <c r="O529" s="68">
        <v>23096</v>
      </c>
      <c r="P529" s="19" t="s">
        <v>3791</v>
      </c>
      <c r="Q529" s="19" t="s">
        <v>29</v>
      </c>
      <c r="R529" s="19" t="s">
        <v>3792</v>
      </c>
      <c r="S529" s="19"/>
      <c r="T529" s="19"/>
      <c r="U529" s="19" t="s">
        <v>3793</v>
      </c>
      <c r="V529" s="336">
        <v>26000</v>
      </c>
      <c r="W529" s="332" t="s">
        <v>1182</v>
      </c>
      <c r="X529" s="128">
        <v>23124</v>
      </c>
      <c r="Y529" s="336">
        <v>26000</v>
      </c>
      <c r="Z529" s="19">
        <v>7014210599</v>
      </c>
      <c r="AA529" s="312">
        <v>23111</v>
      </c>
      <c r="AB529" s="312">
        <v>23111</v>
      </c>
      <c r="AC529" s="336">
        <v>26000</v>
      </c>
      <c r="AD529" s="310" t="s">
        <v>3023</v>
      </c>
      <c r="AE529" s="52"/>
      <c r="AF529" s="54" t="s">
        <v>3023</v>
      </c>
      <c r="AG529" s="54" t="s">
        <v>3544</v>
      </c>
      <c r="AH529" s="54" t="s">
        <v>3472</v>
      </c>
      <c r="AI529" s="54" t="s">
        <v>2456</v>
      </c>
      <c r="AJ529" s="54"/>
      <c r="AK529" s="54" t="s">
        <v>1342</v>
      </c>
      <c r="AL529" s="52" t="s">
        <v>1571</v>
      </c>
      <c r="AM529" s="52" t="s">
        <v>3553</v>
      </c>
      <c r="AN529" s="119">
        <v>26000</v>
      </c>
      <c r="AO529" s="119"/>
      <c r="AP529" s="119">
        <f t="shared" si="17"/>
        <v>6000</v>
      </c>
      <c r="AQ529" s="311" t="s">
        <v>1343</v>
      </c>
      <c r="AR529" s="311" t="s">
        <v>1344</v>
      </c>
      <c r="AS529" s="311" t="s">
        <v>3036</v>
      </c>
      <c r="AT529" s="311" t="s">
        <v>3036</v>
      </c>
      <c r="AU529" s="311" t="s">
        <v>1368</v>
      </c>
      <c r="AV529" s="336">
        <v>32000</v>
      </c>
      <c r="AW529" s="384">
        <v>6000</v>
      </c>
      <c r="AX529" s="311"/>
    </row>
    <row r="530" spans="1:50" s="123" customFormat="1" ht="72" hidden="1" x14ac:dyDescent="0.2">
      <c r="A530" s="52" t="s">
        <v>47</v>
      </c>
      <c r="B530" s="52" t="s">
        <v>277</v>
      </c>
      <c r="C530" s="52" t="s">
        <v>276</v>
      </c>
      <c r="D530" s="52" t="s">
        <v>11</v>
      </c>
      <c r="E530" s="52" t="s">
        <v>310</v>
      </c>
      <c r="F530" s="121" t="s">
        <v>2100</v>
      </c>
      <c r="G530" s="52" t="s">
        <v>832</v>
      </c>
      <c r="H530" s="71" t="s">
        <v>464</v>
      </c>
      <c r="I530" s="71" t="s">
        <v>268</v>
      </c>
      <c r="J530" s="122">
        <v>45000</v>
      </c>
      <c r="K530" s="249" t="s">
        <v>137</v>
      </c>
      <c r="L530" s="78"/>
      <c r="M530" s="78"/>
      <c r="N530" s="19" t="s">
        <v>3798</v>
      </c>
      <c r="O530" s="68">
        <v>23096</v>
      </c>
      <c r="P530" s="19" t="s">
        <v>3791</v>
      </c>
      <c r="Q530" s="19" t="s">
        <v>29</v>
      </c>
      <c r="R530" s="19" t="s">
        <v>3792</v>
      </c>
      <c r="S530" s="19"/>
      <c r="T530" s="19"/>
      <c r="U530" s="19" t="s">
        <v>3793</v>
      </c>
      <c r="V530" s="336">
        <v>42000</v>
      </c>
      <c r="W530" s="332" t="s">
        <v>1182</v>
      </c>
      <c r="X530" s="128">
        <v>23124</v>
      </c>
      <c r="Y530" s="336">
        <v>42000</v>
      </c>
      <c r="Z530" s="19">
        <v>7014210599</v>
      </c>
      <c r="AA530" s="312">
        <v>23111</v>
      </c>
      <c r="AB530" s="312">
        <v>23111</v>
      </c>
      <c r="AC530" s="336">
        <v>42000</v>
      </c>
      <c r="AD530" s="310" t="s">
        <v>3023</v>
      </c>
      <c r="AE530" s="52"/>
      <c r="AF530" s="54" t="s">
        <v>3023</v>
      </c>
      <c r="AG530" s="54" t="s">
        <v>3544</v>
      </c>
      <c r="AH530" s="54" t="s">
        <v>3472</v>
      </c>
      <c r="AI530" s="54" t="s">
        <v>2456</v>
      </c>
      <c r="AJ530" s="54"/>
      <c r="AK530" s="54" t="s">
        <v>1342</v>
      </c>
      <c r="AL530" s="52" t="s">
        <v>1571</v>
      </c>
      <c r="AM530" s="52" t="s">
        <v>3553</v>
      </c>
      <c r="AN530" s="119">
        <v>42000</v>
      </c>
      <c r="AO530" s="119"/>
      <c r="AP530" s="119">
        <f t="shared" si="17"/>
        <v>3000</v>
      </c>
      <c r="AQ530" s="311" t="s">
        <v>1343</v>
      </c>
      <c r="AR530" s="311" t="s">
        <v>1344</v>
      </c>
      <c r="AS530" s="311" t="s">
        <v>3036</v>
      </c>
      <c r="AT530" s="311" t="s">
        <v>3036</v>
      </c>
      <c r="AU530" s="311" t="s">
        <v>1368</v>
      </c>
      <c r="AV530" s="336">
        <v>45000</v>
      </c>
      <c r="AW530" s="384">
        <v>3000</v>
      </c>
      <c r="AX530" s="311"/>
    </row>
    <row r="531" spans="1:50" s="123" customFormat="1" ht="90" hidden="1" x14ac:dyDescent="0.2">
      <c r="A531" s="52" t="s">
        <v>47</v>
      </c>
      <c r="B531" s="52" t="s">
        <v>277</v>
      </c>
      <c r="C531" s="52" t="s">
        <v>276</v>
      </c>
      <c r="D531" s="52" t="s">
        <v>286</v>
      </c>
      <c r="E531" s="52" t="s">
        <v>310</v>
      </c>
      <c r="F531" s="121" t="s">
        <v>2101</v>
      </c>
      <c r="G531" s="52" t="s">
        <v>833</v>
      </c>
      <c r="H531" s="71" t="s">
        <v>267</v>
      </c>
      <c r="I531" s="71" t="s">
        <v>271</v>
      </c>
      <c r="J531" s="122">
        <v>162000</v>
      </c>
      <c r="K531" s="260"/>
      <c r="L531" s="78"/>
      <c r="M531" s="249" t="s">
        <v>137</v>
      </c>
      <c r="N531" s="311" t="s">
        <v>1364</v>
      </c>
      <c r="O531" s="383">
        <v>242212</v>
      </c>
      <c r="P531" s="311" t="s">
        <v>1346</v>
      </c>
      <c r="Q531" s="311" t="s">
        <v>1347</v>
      </c>
      <c r="R531" s="311" t="s">
        <v>1348</v>
      </c>
      <c r="S531" s="311"/>
      <c r="T531" s="311"/>
      <c r="U531" s="311" t="s">
        <v>3033</v>
      </c>
      <c r="V531" s="336">
        <v>162000</v>
      </c>
      <c r="W531" s="332" t="s">
        <v>1182</v>
      </c>
      <c r="X531" s="369">
        <v>242263</v>
      </c>
      <c r="Y531" s="336">
        <v>162000</v>
      </c>
      <c r="Z531" s="311">
        <v>7014182086</v>
      </c>
      <c r="AA531" s="312">
        <v>23097</v>
      </c>
      <c r="AB531" s="312">
        <v>23097</v>
      </c>
      <c r="AC531" s="336">
        <v>162000</v>
      </c>
      <c r="AD531" s="310" t="s">
        <v>2457</v>
      </c>
      <c r="AE531" s="122"/>
      <c r="AF531" s="54" t="s">
        <v>3025</v>
      </c>
      <c r="AG531" s="52" t="s">
        <v>3544</v>
      </c>
      <c r="AH531" s="52" t="s">
        <v>3475</v>
      </c>
      <c r="AI531" s="54" t="s">
        <v>2457</v>
      </c>
      <c r="AJ531" s="54"/>
      <c r="AK531" s="54" t="s">
        <v>1350</v>
      </c>
      <c r="AL531" s="54" t="s">
        <v>1570</v>
      </c>
      <c r="AM531" s="52" t="s">
        <v>3553</v>
      </c>
      <c r="AN531" s="122"/>
      <c r="AO531" s="122">
        <v>162000</v>
      </c>
      <c r="AP531" s="119">
        <f t="shared" si="17"/>
        <v>0</v>
      </c>
      <c r="AQ531" s="311" t="s">
        <v>1343</v>
      </c>
      <c r="AR531" s="311" t="s">
        <v>1344</v>
      </c>
      <c r="AS531" s="311" t="s">
        <v>3044</v>
      </c>
      <c r="AT531" s="311" t="s">
        <v>3044</v>
      </c>
      <c r="AU531" s="311" t="s">
        <v>3036</v>
      </c>
      <c r="AV531" s="336">
        <v>162000</v>
      </c>
      <c r="AW531" s="311"/>
      <c r="AX531" s="311"/>
    </row>
    <row r="532" spans="1:50" s="123" customFormat="1" ht="90" hidden="1" x14ac:dyDescent="0.2">
      <c r="A532" s="52" t="s">
        <v>47</v>
      </c>
      <c r="B532" s="52" t="s">
        <v>277</v>
      </c>
      <c r="C532" s="52" t="s">
        <v>276</v>
      </c>
      <c r="D532" s="52" t="s">
        <v>13</v>
      </c>
      <c r="E532" s="52" t="s">
        <v>310</v>
      </c>
      <c r="F532" s="121" t="s">
        <v>2102</v>
      </c>
      <c r="G532" s="52" t="s">
        <v>834</v>
      </c>
      <c r="H532" s="71" t="s">
        <v>317</v>
      </c>
      <c r="I532" s="71" t="s">
        <v>271</v>
      </c>
      <c r="J532" s="122">
        <v>60000</v>
      </c>
      <c r="K532" s="259"/>
      <c r="L532" s="78"/>
      <c r="M532" s="249" t="s">
        <v>137</v>
      </c>
      <c r="N532" s="311" t="s">
        <v>1352</v>
      </c>
      <c r="O532" s="383">
        <v>242212</v>
      </c>
      <c r="P532" s="311" t="s">
        <v>1346</v>
      </c>
      <c r="Q532" s="311" t="s">
        <v>1347</v>
      </c>
      <c r="R532" s="311" t="s">
        <v>1348</v>
      </c>
      <c r="S532" s="311"/>
      <c r="T532" s="311"/>
      <c r="U532" s="311" t="s">
        <v>3033</v>
      </c>
      <c r="V532" s="336">
        <v>60000</v>
      </c>
      <c r="W532" s="332" t="s">
        <v>1182</v>
      </c>
      <c r="X532" s="369">
        <v>242263</v>
      </c>
      <c r="Y532" s="336">
        <v>60000</v>
      </c>
      <c r="Z532" s="311">
        <v>7014182069</v>
      </c>
      <c r="AA532" s="312">
        <v>23097</v>
      </c>
      <c r="AB532" s="312">
        <v>23097</v>
      </c>
      <c r="AC532" s="336">
        <v>60000</v>
      </c>
      <c r="AD532" s="310" t="s">
        <v>2457</v>
      </c>
      <c r="AE532" s="122"/>
      <c r="AF532" s="54" t="s">
        <v>3025</v>
      </c>
      <c r="AG532" s="52" t="s">
        <v>3544</v>
      </c>
      <c r="AH532" s="52" t="s">
        <v>3475</v>
      </c>
      <c r="AI532" s="54" t="s">
        <v>2457</v>
      </c>
      <c r="AJ532" s="54"/>
      <c r="AK532" s="54" t="s">
        <v>1350</v>
      </c>
      <c r="AL532" s="54" t="s">
        <v>1570</v>
      </c>
      <c r="AM532" s="52" t="s">
        <v>3553</v>
      </c>
      <c r="AN532" s="122"/>
      <c r="AO532" s="122">
        <v>60000</v>
      </c>
      <c r="AP532" s="119">
        <f t="shared" si="17"/>
        <v>0</v>
      </c>
      <c r="AQ532" s="311" t="s">
        <v>1343</v>
      </c>
      <c r="AR532" s="311" t="s">
        <v>1344</v>
      </c>
      <c r="AS532" s="311" t="s">
        <v>3045</v>
      </c>
      <c r="AT532" s="311" t="s">
        <v>3045</v>
      </c>
      <c r="AU532" s="311" t="s">
        <v>3036</v>
      </c>
      <c r="AV532" s="336">
        <v>60000</v>
      </c>
      <c r="AW532" s="311"/>
      <c r="AX532" s="311"/>
    </row>
    <row r="533" spans="1:50" s="123" customFormat="1" ht="72" hidden="1" x14ac:dyDescent="0.2">
      <c r="A533" s="52" t="s">
        <v>47</v>
      </c>
      <c r="B533" s="52" t="s">
        <v>277</v>
      </c>
      <c r="C533" s="52" t="s">
        <v>276</v>
      </c>
      <c r="D533" s="52" t="s">
        <v>33</v>
      </c>
      <c r="E533" s="52" t="s">
        <v>310</v>
      </c>
      <c r="F533" s="121" t="s">
        <v>2103</v>
      </c>
      <c r="G533" s="52" t="s">
        <v>835</v>
      </c>
      <c r="H533" s="71" t="s">
        <v>270</v>
      </c>
      <c r="I533" s="71" t="s">
        <v>274</v>
      </c>
      <c r="J533" s="122">
        <v>35000</v>
      </c>
      <c r="K533" s="249" t="s">
        <v>137</v>
      </c>
      <c r="L533" s="78"/>
      <c r="M533" s="78"/>
      <c r="N533" s="311"/>
      <c r="O533" s="311"/>
      <c r="P533" s="311"/>
      <c r="Q533" s="311"/>
      <c r="R533" s="311"/>
      <c r="S533" s="311"/>
      <c r="T533" s="311"/>
      <c r="U533" s="311"/>
      <c r="V533" s="311"/>
      <c r="W533" s="332"/>
      <c r="X533" s="385"/>
      <c r="Y533" s="311"/>
      <c r="Z533" s="311"/>
      <c r="AA533" s="311"/>
      <c r="AB533" s="311"/>
      <c r="AC533" s="311"/>
      <c r="AD533" s="310" t="s">
        <v>3811</v>
      </c>
      <c r="AE533" s="52"/>
      <c r="AF533" s="54" t="s">
        <v>3030</v>
      </c>
      <c r="AG533" s="54" t="s">
        <v>3537</v>
      </c>
      <c r="AH533" s="54" t="s">
        <v>3451</v>
      </c>
      <c r="AI533" s="52" t="s">
        <v>3467</v>
      </c>
      <c r="AJ533" s="52"/>
      <c r="AK533" s="54" t="s">
        <v>1358</v>
      </c>
      <c r="AL533" s="52" t="s">
        <v>1568</v>
      </c>
      <c r="AM533" s="52" t="s">
        <v>3553</v>
      </c>
      <c r="AN533" s="119"/>
      <c r="AO533" s="119"/>
      <c r="AP533" s="119">
        <f t="shared" si="17"/>
        <v>35000</v>
      </c>
      <c r="AQ533" s="311" t="s">
        <v>1343</v>
      </c>
      <c r="AR533" s="311" t="s">
        <v>1344</v>
      </c>
      <c r="AS533" s="311" t="s">
        <v>3049</v>
      </c>
      <c r="AT533" s="311" t="s">
        <v>3049</v>
      </c>
      <c r="AU533" s="311" t="s">
        <v>3050</v>
      </c>
      <c r="AV533" s="336">
        <v>35000</v>
      </c>
      <c r="AW533" s="311"/>
      <c r="AX533" s="311"/>
    </row>
    <row r="534" spans="1:50" s="123" customFormat="1" ht="72" hidden="1" x14ac:dyDescent="0.2">
      <c r="A534" s="52" t="s">
        <v>47</v>
      </c>
      <c r="B534" s="52" t="s">
        <v>277</v>
      </c>
      <c r="C534" s="52" t="s">
        <v>276</v>
      </c>
      <c r="D534" s="52" t="s">
        <v>33</v>
      </c>
      <c r="E534" s="52" t="s">
        <v>310</v>
      </c>
      <c r="F534" s="121" t="s">
        <v>2104</v>
      </c>
      <c r="G534" s="52" t="s">
        <v>836</v>
      </c>
      <c r="H534" s="71" t="s">
        <v>267</v>
      </c>
      <c r="I534" s="71" t="s">
        <v>274</v>
      </c>
      <c r="J534" s="122">
        <v>300000</v>
      </c>
      <c r="K534" s="249" t="s">
        <v>137</v>
      </c>
      <c r="L534" s="78"/>
      <c r="M534" s="78"/>
      <c r="N534" s="311"/>
      <c r="O534" s="311"/>
      <c r="P534" s="311"/>
      <c r="Q534" s="311"/>
      <c r="R534" s="311"/>
      <c r="S534" s="311"/>
      <c r="T534" s="311"/>
      <c r="U534" s="311"/>
      <c r="V534" s="311"/>
      <c r="W534" s="332"/>
      <c r="X534" s="385"/>
      <c r="Y534" s="311"/>
      <c r="Z534" s="311"/>
      <c r="AA534" s="311"/>
      <c r="AB534" s="311"/>
      <c r="AC534" s="311"/>
      <c r="AD534" s="310" t="s">
        <v>3811</v>
      </c>
      <c r="AE534" s="52"/>
      <c r="AF534" s="54" t="s">
        <v>3030</v>
      </c>
      <c r="AG534" s="54" t="s">
        <v>3537</v>
      </c>
      <c r="AH534" s="54" t="s">
        <v>3451</v>
      </c>
      <c r="AI534" s="52" t="s">
        <v>3467</v>
      </c>
      <c r="AJ534" s="52"/>
      <c r="AK534" s="54" t="s">
        <v>1358</v>
      </c>
      <c r="AL534" s="52" t="s">
        <v>1568</v>
      </c>
      <c r="AM534" s="52" t="s">
        <v>3553</v>
      </c>
      <c r="AN534" s="119"/>
      <c r="AO534" s="119"/>
      <c r="AP534" s="119">
        <f t="shared" si="17"/>
        <v>300000</v>
      </c>
      <c r="AQ534" s="311" t="s">
        <v>1343</v>
      </c>
      <c r="AR534" s="311" t="s">
        <v>1344</v>
      </c>
      <c r="AS534" s="311" t="s">
        <v>3049</v>
      </c>
      <c r="AT534" s="311" t="s">
        <v>3049</v>
      </c>
      <c r="AU534" s="311" t="s">
        <v>3050</v>
      </c>
      <c r="AV534" s="336">
        <v>300000</v>
      </c>
      <c r="AW534" s="311"/>
      <c r="AX534" s="311"/>
    </row>
    <row r="535" spans="1:50" s="123" customFormat="1" ht="72" hidden="1" x14ac:dyDescent="0.2">
      <c r="A535" s="52" t="s">
        <v>47</v>
      </c>
      <c r="B535" s="52" t="s">
        <v>277</v>
      </c>
      <c r="C535" s="52" t="s">
        <v>276</v>
      </c>
      <c r="D535" s="52" t="s">
        <v>33</v>
      </c>
      <c r="E535" s="52" t="s">
        <v>310</v>
      </c>
      <c r="F535" s="121" t="s">
        <v>2105</v>
      </c>
      <c r="G535" s="52" t="s">
        <v>837</v>
      </c>
      <c r="H535" s="71" t="s">
        <v>387</v>
      </c>
      <c r="I535" s="71" t="s">
        <v>274</v>
      </c>
      <c r="J535" s="122">
        <v>600000</v>
      </c>
      <c r="K535" s="249" t="s">
        <v>137</v>
      </c>
      <c r="L535" s="78"/>
      <c r="M535" s="78"/>
      <c r="N535" s="311"/>
      <c r="O535" s="311"/>
      <c r="P535" s="311"/>
      <c r="Q535" s="311"/>
      <c r="R535" s="311"/>
      <c r="S535" s="311"/>
      <c r="T535" s="311"/>
      <c r="U535" s="311"/>
      <c r="V535" s="311"/>
      <c r="W535" s="332"/>
      <c r="X535" s="385"/>
      <c r="Y535" s="311"/>
      <c r="Z535" s="311"/>
      <c r="AA535" s="311"/>
      <c r="AB535" s="311"/>
      <c r="AC535" s="311"/>
      <c r="AD535" s="310" t="s">
        <v>3811</v>
      </c>
      <c r="AE535" s="52"/>
      <c r="AF535" s="54" t="s">
        <v>3030</v>
      </c>
      <c r="AG535" s="54" t="s">
        <v>3537</v>
      </c>
      <c r="AH535" s="54" t="s">
        <v>3451</v>
      </c>
      <c r="AI535" s="52" t="s">
        <v>3467</v>
      </c>
      <c r="AJ535" s="52"/>
      <c r="AK535" s="54" t="s">
        <v>1358</v>
      </c>
      <c r="AL535" s="52" t="s">
        <v>1568</v>
      </c>
      <c r="AM535" s="52" t="s">
        <v>3553</v>
      </c>
      <c r="AN535" s="119"/>
      <c r="AO535" s="119"/>
      <c r="AP535" s="119">
        <f t="shared" si="17"/>
        <v>600000</v>
      </c>
      <c r="AQ535" s="311" t="s">
        <v>1343</v>
      </c>
      <c r="AR535" s="311" t="s">
        <v>1344</v>
      </c>
      <c r="AS535" s="311" t="s">
        <v>3049</v>
      </c>
      <c r="AT535" s="311" t="s">
        <v>3049</v>
      </c>
      <c r="AU535" s="311" t="s">
        <v>3050</v>
      </c>
      <c r="AV535" s="336">
        <v>600000</v>
      </c>
      <c r="AW535" s="311"/>
      <c r="AX535" s="311"/>
    </row>
    <row r="536" spans="1:50" s="123" customFormat="1" ht="72" hidden="1" x14ac:dyDescent="0.2">
      <c r="A536" s="52" t="s">
        <v>47</v>
      </c>
      <c r="B536" s="52" t="s">
        <v>277</v>
      </c>
      <c r="C536" s="52" t="s">
        <v>276</v>
      </c>
      <c r="D536" s="52" t="s">
        <v>33</v>
      </c>
      <c r="E536" s="52" t="s">
        <v>310</v>
      </c>
      <c r="F536" s="121" t="s">
        <v>2106</v>
      </c>
      <c r="G536" s="52" t="s">
        <v>838</v>
      </c>
      <c r="H536" s="71" t="s">
        <v>270</v>
      </c>
      <c r="I536" s="71" t="s">
        <v>274</v>
      </c>
      <c r="J536" s="122">
        <v>65000</v>
      </c>
      <c r="K536" s="249" t="s">
        <v>137</v>
      </c>
      <c r="L536" s="78"/>
      <c r="M536" s="78"/>
      <c r="N536" s="311"/>
      <c r="O536" s="311"/>
      <c r="P536" s="311"/>
      <c r="Q536" s="311"/>
      <c r="R536" s="311"/>
      <c r="S536" s="311"/>
      <c r="T536" s="311"/>
      <c r="U536" s="311"/>
      <c r="V536" s="311"/>
      <c r="W536" s="332"/>
      <c r="X536" s="385"/>
      <c r="Y536" s="311"/>
      <c r="Z536" s="311"/>
      <c r="AA536" s="311"/>
      <c r="AB536" s="311"/>
      <c r="AC536" s="311"/>
      <c r="AD536" s="310" t="s">
        <v>3811</v>
      </c>
      <c r="AE536" s="52"/>
      <c r="AF536" s="54" t="s">
        <v>3030</v>
      </c>
      <c r="AG536" s="54" t="s">
        <v>3537</v>
      </c>
      <c r="AH536" s="54" t="s">
        <v>3451</v>
      </c>
      <c r="AI536" s="52" t="s">
        <v>3467</v>
      </c>
      <c r="AJ536" s="52"/>
      <c r="AK536" s="54" t="s">
        <v>1358</v>
      </c>
      <c r="AL536" s="52" t="s">
        <v>1568</v>
      </c>
      <c r="AM536" s="52" t="s">
        <v>3553</v>
      </c>
      <c r="AN536" s="119"/>
      <c r="AO536" s="119"/>
      <c r="AP536" s="119">
        <f t="shared" si="17"/>
        <v>65000</v>
      </c>
      <c r="AQ536" s="311" t="s">
        <v>1343</v>
      </c>
      <c r="AR536" s="311" t="s">
        <v>1344</v>
      </c>
      <c r="AS536" s="311" t="s">
        <v>3049</v>
      </c>
      <c r="AT536" s="311" t="s">
        <v>3049</v>
      </c>
      <c r="AU536" s="311" t="s">
        <v>3050</v>
      </c>
      <c r="AV536" s="336">
        <v>65000</v>
      </c>
      <c r="AW536" s="311"/>
      <c r="AX536" s="311"/>
    </row>
    <row r="537" spans="1:50" s="123" customFormat="1" ht="72" hidden="1" x14ac:dyDescent="0.2">
      <c r="A537" s="52" t="s">
        <v>47</v>
      </c>
      <c r="B537" s="52" t="s">
        <v>277</v>
      </c>
      <c r="C537" s="52" t="s">
        <v>276</v>
      </c>
      <c r="D537" s="52" t="s">
        <v>33</v>
      </c>
      <c r="E537" s="52" t="s">
        <v>310</v>
      </c>
      <c r="F537" s="121" t="s">
        <v>2107</v>
      </c>
      <c r="G537" s="52" t="s">
        <v>839</v>
      </c>
      <c r="H537" s="71" t="s">
        <v>269</v>
      </c>
      <c r="I537" s="71" t="s">
        <v>840</v>
      </c>
      <c r="J537" s="122">
        <v>40000</v>
      </c>
      <c r="K537" s="249" t="s">
        <v>137</v>
      </c>
      <c r="L537" s="78"/>
      <c r="M537" s="78"/>
      <c r="N537" s="311"/>
      <c r="O537" s="311"/>
      <c r="P537" s="311"/>
      <c r="Q537" s="311"/>
      <c r="R537" s="311"/>
      <c r="S537" s="311"/>
      <c r="T537" s="311"/>
      <c r="U537" s="311"/>
      <c r="V537" s="311"/>
      <c r="W537" s="332"/>
      <c r="X537" s="385"/>
      <c r="Y537" s="311"/>
      <c r="Z537" s="311"/>
      <c r="AA537" s="311"/>
      <c r="AB537" s="311"/>
      <c r="AC537" s="311"/>
      <c r="AD537" s="310" t="s">
        <v>3811</v>
      </c>
      <c r="AE537" s="52"/>
      <c r="AF537" s="54" t="s">
        <v>3030</v>
      </c>
      <c r="AG537" s="54" t="s">
        <v>3537</v>
      </c>
      <c r="AH537" s="54" t="s">
        <v>3451</v>
      </c>
      <c r="AI537" s="52" t="s">
        <v>3467</v>
      </c>
      <c r="AJ537" s="52"/>
      <c r="AK537" s="54" t="s">
        <v>1358</v>
      </c>
      <c r="AL537" s="52" t="s">
        <v>1568</v>
      </c>
      <c r="AM537" s="52" t="s">
        <v>3553</v>
      </c>
      <c r="AN537" s="119"/>
      <c r="AO537" s="119"/>
      <c r="AP537" s="119">
        <f t="shared" si="17"/>
        <v>40000</v>
      </c>
      <c r="AQ537" s="311" t="s">
        <v>1343</v>
      </c>
      <c r="AR537" s="311" t="s">
        <v>1344</v>
      </c>
      <c r="AS537" s="311" t="s">
        <v>3049</v>
      </c>
      <c r="AT537" s="311" t="s">
        <v>3049</v>
      </c>
      <c r="AU537" s="311" t="s">
        <v>3050</v>
      </c>
      <c r="AV537" s="336">
        <v>40000</v>
      </c>
      <c r="AW537" s="311"/>
      <c r="AX537" s="311"/>
    </row>
    <row r="538" spans="1:50" s="123" customFormat="1" ht="72" hidden="1" x14ac:dyDescent="0.2">
      <c r="A538" s="52" t="s">
        <v>47</v>
      </c>
      <c r="B538" s="52" t="s">
        <v>277</v>
      </c>
      <c r="C538" s="52" t="s">
        <v>276</v>
      </c>
      <c r="D538" s="52" t="s">
        <v>33</v>
      </c>
      <c r="E538" s="52" t="s">
        <v>310</v>
      </c>
      <c r="F538" s="121" t="s">
        <v>2108</v>
      </c>
      <c r="G538" s="52" t="s">
        <v>841</v>
      </c>
      <c r="H538" s="71" t="s">
        <v>267</v>
      </c>
      <c r="I538" s="71" t="s">
        <v>511</v>
      </c>
      <c r="J538" s="122">
        <v>18000</v>
      </c>
      <c r="K538" s="249" t="s">
        <v>137</v>
      </c>
      <c r="L538" s="78"/>
      <c r="M538" s="78"/>
      <c r="N538" s="311"/>
      <c r="O538" s="311"/>
      <c r="P538" s="311"/>
      <c r="Q538" s="311"/>
      <c r="R538" s="311"/>
      <c r="S538" s="311"/>
      <c r="T538" s="311"/>
      <c r="U538" s="311"/>
      <c r="V538" s="311"/>
      <c r="W538" s="332"/>
      <c r="X538" s="385"/>
      <c r="Y538" s="311"/>
      <c r="Z538" s="311"/>
      <c r="AA538" s="311"/>
      <c r="AB538" s="311"/>
      <c r="AC538" s="311"/>
      <c r="AD538" s="310" t="s">
        <v>3811</v>
      </c>
      <c r="AE538" s="52"/>
      <c r="AF538" s="54" t="s">
        <v>3030</v>
      </c>
      <c r="AG538" s="54" t="s">
        <v>3537</v>
      </c>
      <c r="AH538" s="54" t="s">
        <v>3451</v>
      </c>
      <c r="AI538" s="52" t="s">
        <v>3467</v>
      </c>
      <c r="AJ538" s="52"/>
      <c r="AK538" s="54" t="s">
        <v>1358</v>
      </c>
      <c r="AL538" s="52" t="s">
        <v>1568</v>
      </c>
      <c r="AM538" s="52" t="s">
        <v>3553</v>
      </c>
      <c r="AN538" s="119"/>
      <c r="AO538" s="119"/>
      <c r="AP538" s="119">
        <f t="shared" si="17"/>
        <v>18000</v>
      </c>
      <c r="AQ538" s="311" t="s">
        <v>1343</v>
      </c>
      <c r="AR538" s="311" t="s">
        <v>1344</v>
      </c>
      <c r="AS538" s="311" t="s">
        <v>3049</v>
      </c>
      <c r="AT538" s="311" t="s">
        <v>3049</v>
      </c>
      <c r="AU538" s="311" t="s">
        <v>3050</v>
      </c>
      <c r="AV538" s="336">
        <v>18000</v>
      </c>
      <c r="AW538" s="311"/>
      <c r="AX538" s="311"/>
    </row>
    <row r="539" spans="1:50" s="123" customFormat="1" ht="72" hidden="1" x14ac:dyDescent="0.2">
      <c r="A539" s="52" t="s">
        <v>47</v>
      </c>
      <c r="B539" s="52" t="s">
        <v>277</v>
      </c>
      <c r="C539" s="52" t="s">
        <v>276</v>
      </c>
      <c r="D539" s="52" t="s">
        <v>33</v>
      </c>
      <c r="E539" s="52" t="s">
        <v>310</v>
      </c>
      <c r="F539" s="121" t="s">
        <v>2109</v>
      </c>
      <c r="G539" s="52" t="s">
        <v>842</v>
      </c>
      <c r="H539" s="71" t="s">
        <v>340</v>
      </c>
      <c r="I539" s="71" t="s">
        <v>840</v>
      </c>
      <c r="J539" s="122">
        <v>36000</v>
      </c>
      <c r="K539" s="249" t="s">
        <v>137</v>
      </c>
      <c r="L539" s="78"/>
      <c r="M539" s="78"/>
      <c r="N539" s="311"/>
      <c r="O539" s="311"/>
      <c r="P539" s="311"/>
      <c r="Q539" s="311"/>
      <c r="R539" s="311"/>
      <c r="S539" s="311"/>
      <c r="T539" s="311"/>
      <c r="U539" s="311"/>
      <c r="V539" s="311"/>
      <c r="W539" s="332"/>
      <c r="X539" s="385"/>
      <c r="Y539" s="311"/>
      <c r="Z539" s="311"/>
      <c r="AA539" s="311"/>
      <c r="AB539" s="311"/>
      <c r="AC539" s="311"/>
      <c r="AD539" s="310" t="s">
        <v>3811</v>
      </c>
      <c r="AE539" s="52"/>
      <c r="AF539" s="54" t="s">
        <v>3030</v>
      </c>
      <c r="AG539" s="54" t="s">
        <v>3537</v>
      </c>
      <c r="AH539" s="54" t="s">
        <v>3451</v>
      </c>
      <c r="AI539" s="52" t="s">
        <v>3467</v>
      </c>
      <c r="AJ539" s="52"/>
      <c r="AK539" s="54" t="s">
        <v>1358</v>
      </c>
      <c r="AL539" s="52" t="s">
        <v>1568</v>
      </c>
      <c r="AM539" s="52" t="s">
        <v>3553</v>
      </c>
      <c r="AN539" s="119"/>
      <c r="AO539" s="119"/>
      <c r="AP539" s="119">
        <f t="shared" si="17"/>
        <v>36000</v>
      </c>
      <c r="AQ539" s="311" t="s">
        <v>1343</v>
      </c>
      <c r="AR539" s="311" t="s">
        <v>1344</v>
      </c>
      <c r="AS539" s="311" t="s">
        <v>3049</v>
      </c>
      <c r="AT539" s="311" t="s">
        <v>3049</v>
      </c>
      <c r="AU539" s="311" t="s">
        <v>3050</v>
      </c>
      <c r="AV539" s="336">
        <v>36000</v>
      </c>
      <c r="AW539" s="311"/>
      <c r="AX539" s="311"/>
    </row>
    <row r="540" spans="1:50" s="123" customFormat="1" ht="72" hidden="1" x14ac:dyDescent="0.2">
      <c r="A540" s="52" t="s">
        <v>47</v>
      </c>
      <c r="B540" s="52" t="s">
        <v>277</v>
      </c>
      <c r="C540" s="52" t="s">
        <v>276</v>
      </c>
      <c r="D540" s="52" t="s">
        <v>33</v>
      </c>
      <c r="E540" s="52" t="s">
        <v>310</v>
      </c>
      <c r="F540" s="121" t="s">
        <v>2110</v>
      </c>
      <c r="G540" s="52" t="s">
        <v>843</v>
      </c>
      <c r="H540" s="71" t="s">
        <v>387</v>
      </c>
      <c r="I540" s="71" t="s">
        <v>274</v>
      </c>
      <c r="J540" s="122">
        <v>176000</v>
      </c>
      <c r="K540" s="249" t="s">
        <v>137</v>
      </c>
      <c r="L540" s="78"/>
      <c r="M540" s="78"/>
      <c r="N540" s="311"/>
      <c r="O540" s="311"/>
      <c r="P540" s="311"/>
      <c r="Q540" s="311"/>
      <c r="R540" s="311"/>
      <c r="S540" s="311"/>
      <c r="T540" s="311"/>
      <c r="U540" s="311"/>
      <c r="V540" s="311"/>
      <c r="W540" s="332"/>
      <c r="X540" s="385"/>
      <c r="Y540" s="311"/>
      <c r="Z540" s="311"/>
      <c r="AA540" s="311"/>
      <c r="AB540" s="311"/>
      <c r="AC540" s="311"/>
      <c r="AD540" s="310" t="s">
        <v>3811</v>
      </c>
      <c r="AE540" s="52"/>
      <c r="AF540" s="54" t="s">
        <v>3030</v>
      </c>
      <c r="AG540" s="54" t="s">
        <v>3537</v>
      </c>
      <c r="AH540" s="54" t="s">
        <v>3451</v>
      </c>
      <c r="AI540" s="52" t="s">
        <v>3467</v>
      </c>
      <c r="AJ540" s="52"/>
      <c r="AK540" s="54" t="s">
        <v>1358</v>
      </c>
      <c r="AL540" s="52" t="s">
        <v>1568</v>
      </c>
      <c r="AM540" s="52" t="s">
        <v>3553</v>
      </c>
      <c r="AN540" s="119"/>
      <c r="AO540" s="119"/>
      <c r="AP540" s="119">
        <f t="shared" si="17"/>
        <v>176000</v>
      </c>
      <c r="AQ540" s="311" t="s">
        <v>1343</v>
      </c>
      <c r="AR540" s="311" t="s">
        <v>1344</v>
      </c>
      <c r="AS540" s="311" t="s">
        <v>3049</v>
      </c>
      <c r="AT540" s="311" t="s">
        <v>3049</v>
      </c>
      <c r="AU540" s="311" t="s">
        <v>3050</v>
      </c>
      <c r="AV540" s="336">
        <v>176000</v>
      </c>
      <c r="AW540" s="311"/>
      <c r="AX540" s="311"/>
    </row>
    <row r="541" spans="1:50" s="123" customFormat="1" ht="72" hidden="1" x14ac:dyDescent="0.2">
      <c r="A541" s="52" t="s">
        <v>47</v>
      </c>
      <c r="B541" s="52" t="s">
        <v>277</v>
      </c>
      <c r="C541" s="52" t="s">
        <v>276</v>
      </c>
      <c r="D541" s="52" t="s">
        <v>33</v>
      </c>
      <c r="E541" s="52" t="s">
        <v>310</v>
      </c>
      <c r="F541" s="121" t="s">
        <v>2111</v>
      </c>
      <c r="G541" s="52" t="s">
        <v>844</v>
      </c>
      <c r="H541" s="71" t="s">
        <v>464</v>
      </c>
      <c r="I541" s="71" t="s">
        <v>511</v>
      </c>
      <c r="J541" s="122">
        <v>45000</v>
      </c>
      <c r="K541" s="249" t="s">
        <v>137</v>
      </c>
      <c r="L541" s="78"/>
      <c r="M541" s="78"/>
      <c r="N541" s="311"/>
      <c r="O541" s="311"/>
      <c r="P541" s="311"/>
      <c r="Q541" s="311"/>
      <c r="R541" s="311"/>
      <c r="S541" s="311"/>
      <c r="T541" s="311"/>
      <c r="U541" s="311"/>
      <c r="V541" s="311"/>
      <c r="W541" s="332"/>
      <c r="X541" s="385"/>
      <c r="Y541" s="311"/>
      <c r="Z541" s="311"/>
      <c r="AA541" s="311"/>
      <c r="AB541" s="311"/>
      <c r="AC541" s="311"/>
      <c r="AD541" s="310" t="s">
        <v>3811</v>
      </c>
      <c r="AE541" s="52"/>
      <c r="AF541" s="54" t="s">
        <v>3030</v>
      </c>
      <c r="AG541" s="54" t="s">
        <v>3537</v>
      </c>
      <c r="AH541" s="54" t="s">
        <v>3451</v>
      </c>
      <c r="AI541" s="52" t="s">
        <v>3467</v>
      </c>
      <c r="AJ541" s="52"/>
      <c r="AK541" s="54" t="s">
        <v>1358</v>
      </c>
      <c r="AL541" s="52" t="s">
        <v>1568</v>
      </c>
      <c r="AM541" s="52" t="s">
        <v>3553</v>
      </c>
      <c r="AN541" s="119"/>
      <c r="AO541" s="119"/>
      <c r="AP541" s="119">
        <f t="shared" si="17"/>
        <v>45000</v>
      </c>
      <c r="AQ541" s="311" t="s">
        <v>1343</v>
      </c>
      <c r="AR541" s="311" t="s">
        <v>1344</v>
      </c>
      <c r="AS541" s="311" t="s">
        <v>3049</v>
      </c>
      <c r="AT541" s="311" t="s">
        <v>3049</v>
      </c>
      <c r="AU541" s="311" t="s">
        <v>3050</v>
      </c>
      <c r="AV541" s="336">
        <v>45000</v>
      </c>
      <c r="AW541" s="311"/>
      <c r="AX541" s="311"/>
    </row>
    <row r="542" spans="1:50" s="123" customFormat="1" ht="72" hidden="1" x14ac:dyDescent="0.2">
      <c r="A542" s="52" t="s">
        <v>47</v>
      </c>
      <c r="B542" s="52" t="s">
        <v>277</v>
      </c>
      <c r="C542" s="52" t="s">
        <v>276</v>
      </c>
      <c r="D542" s="52" t="s">
        <v>10</v>
      </c>
      <c r="E542" s="52" t="s">
        <v>311</v>
      </c>
      <c r="F542" s="121" t="s">
        <v>2112</v>
      </c>
      <c r="G542" s="52" t="s">
        <v>845</v>
      </c>
      <c r="H542" s="71" t="s">
        <v>303</v>
      </c>
      <c r="I542" s="71" t="s">
        <v>271</v>
      </c>
      <c r="J542" s="122">
        <v>170000</v>
      </c>
      <c r="K542" s="249" t="s">
        <v>137</v>
      </c>
      <c r="L542" s="78"/>
      <c r="M542" s="78"/>
      <c r="N542" s="19"/>
      <c r="O542" s="19"/>
      <c r="P542" s="19"/>
      <c r="Q542" s="19"/>
      <c r="R542" s="19"/>
      <c r="S542" s="19"/>
      <c r="T542" s="19"/>
      <c r="U542" s="19"/>
      <c r="V542" s="19"/>
      <c r="W542" s="18"/>
      <c r="X542" s="46"/>
      <c r="Y542" s="19"/>
      <c r="Z542" s="19"/>
      <c r="AA542" s="19"/>
      <c r="AB542" s="19"/>
      <c r="AC542" s="19"/>
      <c r="AD542" s="310" t="s">
        <v>3816</v>
      </c>
      <c r="AE542" s="52"/>
      <c r="AF542" s="54" t="s">
        <v>3034</v>
      </c>
      <c r="AG542" s="54"/>
      <c r="AH542" s="54" t="s">
        <v>3481</v>
      </c>
      <c r="AI542" s="52" t="s">
        <v>3467</v>
      </c>
      <c r="AJ542" s="52"/>
      <c r="AK542" s="54" t="s">
        <v>1365</v>
      </c>
      <c r="AL542" s="54" t="s">
        <v>1573</v>
      </c>
      <c r="AM542" s="52" t="s">
        <v>3553</v>
      </c>
      <c r="AN542" s="119"/>
      <c r="AO542" s="119"/>
      <c r="AP542" s="119">
        <f t="shared" si="17"/>
        <v>170000</v>
      </c>
      <c r="AQ542" s="311" t="s">
        <v>1343</v>
      </c>
      <c r="AR542" s="311" t="s">
        <v>1344</v>
      </c>
      <c r="AS542" s="311" t="s">
        <v>3054</v>
      </c>
      <c r="AT542" s="311" t="s">
        <v>3054</v>
      </c>
      <c r="AU542" s="311" t="s">
        <v>3055</v>
      </c>
      <c r="AV542" s="17">
        <v>170000</v>
      </c>
      <c r="AW542" s="19"/>
      <c r="AX542" s="19"/>
    </row>
    <row r="543" spans="1:50" s="123" customFormat="1" ht="90" hidden="1" x14ac:dyDescent="0.2">
      <c r="A543" s="52" t="s">
        <v>47</v>
      </c>
      <c r="B543" s="52" t="s">
        <v>277</v>
      </c>
      <c r="C543" s="52" t="s">
        <v>276</v>
      </c>
      <c r="D543" s="52" t="s">
        <v>10</v>
      </c>
      <c r="E543" s="52" t="s">
        <v>311</v>
      </c>
      <c r="F543" s="121" t="s">
        <v>2113</v>
      </c>
      <c r="G543" s="52" t="s">
        <v>846</v>
      </c>
      <c r="H543" s="71" t="s">
        <v>270</v>
      </c>
      <c r="I543" s="71" t="s">
        <v>271</v>
      </c>
      <c r="J543" s="122">
        <v>120000</v>
      </c>
      <c r="K543" s="249" t="s">
        <v>137</v>
      </c>
      <c r="L543" s="78"/>
      <c r="M543" s="78"/>
      <c r="N543" s="19"/>
      <c r="O543" s="19"/>
      <c r="P543" s="19"/>
      <c r="Q543" s="19"/>
      <c r="R543" s="19"/>
      <c r="S543" s="19"/>
      <c r="T543" s="19"/>
      <c r="U543" s="19"/>
      <c r="V543" s="19"/>
      <c r="W543" s="18"/>
      <c r="X543" s="46"/>
      <c r="Y543" s="19"/>
      <c r="Z543" s="19"/>
      <c r="AA543" s="19"/>
      <c r="AB543" s="19"/>
      <c r="AC543" s="19"/>
      <c r="AD543" s="310" t="s">
        <v>3816</v>
      </c>
      <c r="AE543" s="52"/>
      <c r="AF543" s="54" t="s">
        <v>3034</v>
      </c>
      <c r="AG543" s="54"/>
      <c r="AH543" s="54" t="s">
        <v>3481</v>
      </c>
      <c r="AI543" s="52" t="s">
        <v>3467</v>
      </c>
      <c r="AJ543" s="52"/>
      <c r="AK543" s="54" t="s">
        <v>1365</v>
      </c>
      <c r="AL543" s="54" t="s">
        <v>1573</v>
      </c>
      <c r="AM543" s="52" t="s">
        <v>3553</v>
      </c>
      <c r="AN543" s="119"/>
      <c r="AO543" s="119"/>
      <c r="AP543" s="119">
        <f t="shared" si="17"/>
        <v>120000</v>
      </c>
      <c r="AQ543" s="311" t="s">
        <v>1343</v>
      </c>
      <c r="AR543" s="311" t="s">
        <v>1344</v>
      </c>
      <c r="AS543" s="311" t="s">
        <v>3054</v>
      </c>
      <c r="AT543" s="311" t="s">
        <v>3054</v>
      </c>
      <c r="AU543" s="311" t="s">
        <v>3055</v>
      </c>
      <c r="AV543" s="17">
        <v>120000</v>
      </c>
      <c r="AW543" s="19"/>
      <c r="AX543" s="19"/>
    </row>
    <row r="544" spans="1:50" s="123" customFormat="1" ht="72" hidden="1" x14ac:dyDescent="0.2">
      <c r="A544" s="52" t="s">
        <v>47</v>
      </c>
      <c r="B544" s="52" t="s">
        <v>277</v>
      </c>
      <c r="C544" s="52" t="s">
        <v>276</v>
      </c>
      <c r="D544" s="52" t="s">
        <v>10</v>
      </c>
      <c r="E544" s="52" t="s">
        <v>311</v>
      </c>
      <c r="F544" s="121" t="s">
        <v>2114</v>
      </c>
      <c r="G544" s="52" t="s">
        <v>847</v>
      </c>
      <c r="H544" s="71" t="s">
        <v>501</v>
      </c>
      <c r="I544" s="71" t="s">
        <v>271</v>
      </c>
      <c r="J544" s="122">
        <v>368000</v>
      </c>
      <c r="K544" s="249" t="s">
        <v>137</v>
      </c>
      <c r="L544" s="78"/>
      <c r="M544" s="78"/>
      <c r="N544" s="19"/>
      <c r="O544" s="19"/>
      <c r="P544" s="19"/>
      <c r="Q544" s="19"/>
      <c r="R544" s="19"/>
      <c r="S544" s="19"/>
      <c r="T544" s="19"/>
      <c r="U544" s="19"/>
      <c r="V544" s="19"/>
      <c r="W544" s="18"/>
      <c r="X544" s="46"/>
      <c r="Y544" s="19"/>
      <c r="Z544" s="19"/>
      <c r="AA544" s="19"/>
      <c r="AB544" s="19"/>
      <c r="AC544" s="19"/>
      <c r="AD544" s="310" t="s">
        <v>3816</v>
      </c>
      <c r="AE544" s="52"/>
      <c r="AF544" s="54" t="s">
        <v>3034</v>
      </c>
      <c r="AG544" s="54"/>
      <c r="AH544" s="54" t="s">
        <v>3481</v>
      </c>
      <c r="AI544" s="52" t="s">
        <v>3467</v>
      </c>
      <c r="AJ544" s="52"/>
      <c r="AK544" s="54" t="s">
        <v>1365</v>
      </c>
      <c r="AL544" s="54" t="s">
        <v>1573</v>
      </c>
      <c r="AM544" s="52" t="s">
        <v>3553</v>
      </c>
      <c r="AN544" s="119"/>
      <c r="AO544" s="119"/>
      <c r="AP544" s="119">
        <f t="shared" si="17"/>
        <v>368000</v>
      </c>
      <c r="AQ544" s="311" t="s">
        <v>1343</v>
      </c>
      <c r="AR544" s="311" t="s">
        <v>1344</v>
      </c>
      <c r="AS544" s="311" t="s">
        <v>3054</v>
      </c>
      <c r="AT544" s="311" t="s">
        <v>3054</v>
      </c>
      <c r="AU544" s="311" t="s">
        <v>3055</v>
      </c>
      <c r="AV544" s="17">
        <v>368000</v>
      </c>
      <c r="AW544" s="19"/>
      <c r="AX544" s="19"/>
    </row>
    <row r="545" spans="1:50" s="123" customFormat="1" ht="72" hidden="1" x14ac:dyDescent="0.2">
      <c r="A545" s="52" t="s">
        <v>47</v>
      </c>
      <c r="B545" s="52" t="s">
        <v>277</v>
      </c>
      <c r="C545" s="52" t="s">
        <v>276</v>
      </c>
      <c r="D545" s="52" t="s">
        <v>10</v>
      </c>
      <c r="E545" s="52" t="s">
        <v>311</v>
      </c>
      <c r="F545" s="121" t="s">
        <v>2115</v>
      </c>
      <c r="G545" s="52" t="s">
        <v>848</v>
      </c>
      <c r="H545" s="71" t="s">
        <v>317</v>
      </c>
      <c r="I545" s="71" t="s">
        <v>271</v>
      </c>
      <c r="J545" s="122">
        <v>110000</v>
      </c>
      <c r="K545" s="249" t="s">
        <v>137</v>
      </c>
      <c r="L545" s="78"/>
      <c r="M545" s="78"/>
      <c r="N545" s="19"/>
      <c r="O545" s="19"/>
      <c r="P545" s="19"/>
      <c r="Q545" s="19"/>
      <c r="R545" s="19"/>
      <c r="S545" s="19"/>
      <c r="T545" s="19"/>
      <c r="U545" s="19"/>
      <c r="V545" s="19"/>
      <c r="W545" s="18"/>
      <c r="X545" s="46"/>
      <c r="Y545" s="19"/>
      <c r="Z545" s="19"/>
      <c r="AA545" s="19"/>
      <c r="AB545" s="19"/>
      <c r="AC545" s="19"/>
      <c r="AD545" s="310" t="s">
        <v>3816</v>
      </c>
      <c r="AE545" s="52"/>
      <c r="AF545" s="54" t="s">
        <v>3034</v>
      </c>
      <c r="AG545" s="54"/>
      <c r="AH545" s="54" t="s">
        <v>3481</v>
      </c>
      <c r="AI545" s="52" t="s">
        <v>3467</v>
      </c>
      <c r="AJ545" s="52"/>
      <c r="AK545" s="54" t="s">
        <v>1365</v>
      </c>
      <c r="AL545" s="54" t="s">
        <v>1573</v>
      </c>
      <c r="AM545" s="52" t="s">
        <v>3553</v>
      </c>
      <c r="AN545" s="119"/>
      <c r="AO545" s="119"/>
      <c r="AP545" s="119">
        <f t="shared" si="17"/>
        <v>110000</v>
      </c>
      <c r="AQ545" s="311" t="s">
        <v>1343</v>
      </c>
      <c r="AR545" s="311" t="s">
        <v>1344</v>
      </c>
      <c r="AS545" s="311" t="s">
        <v>3054</v>
      </c>
      <c r="AT545" s="311" t="s">
        <v>3054</v>
      </c>
      <c r="AU545" s="311" t="s">
        <v>3055</v>
      </c>
      <c r="AV545" s="17">
        <v>110000</v>
      </c>
      <c r="AW545" s="19"/>
      <c r="AX545" s="19"/>
    </row>
    <row r="546" spans="1:50" s="123" customFormat="1" ht="72" hidden="1" x14ac:dyDescent="0.2">
      <c r="A546" s="52" t="s">
        <v>47</v>
      </c>
      <c r="B546" s="52" t="s">
        <v>277</v>
      </c>
      <c r="C546" s="52" t="s">
        <v>276</v>
      </c>
      <c r="D546" s="52" t="s">
        <v>10</v>
      </c>
      <c r="E546" s="52" t="s">
        <v>311</v>
      </c>
      <c r="F546" s="121" t="s">
        <v>2116</v>
      </c>
      <c r="G546" s="52" t="s">
        <v>849</v>
      </c>
      <c r="H546" s="71" t="s">
        <v>270</v>
      </c>
      <c r="I546" s="71" t="s">
        <v>271</v>
      </c>
      <c r="J546" s="122">
        <v>100000</v>
      </c>
      <c r="K546" s="249" t="s">
        <v>137</v>
      </c>
      <c r="L546" s="78"/>
      <c r="M546" s="78"/>
      <c r="N546" s="19" t="s">
        <v>3799</v>
      </c>
      <c r="O546" s="48">
        <v>23111</v>
      </c>
      <c r="P546" s="19" t="s">
        <v>3800</v>
      </c>
      <c r="Q546" s="19" t="s">
        <v>29</v>
      </c>
      <c r="R546" s="19" t="s">
        <v>1363</v>
      </c>
      <c r="S546" s="19"/>
      <c r="T546" s="19"/>
      <c r="U546" s="19" t="s">
        <v>3801</v>
      </c>
      <c r="V546" s="17">
        <v>100000</v>
      </c>
      <c r="W546" s="332" t="s">
        <v>1182</v>
      </c>
      <c r="X546" s="128">
        <v>23141</v>
      </c>
      <c r="Y546" s="17">
        <v>100000</v>
      </c>
      <c r="Z546" s="19">
        <v>7014310000</v>
      </c>
      <c r="AA546" s="19"/>
      <c r="AB546" s="19"/>
      <c r="AC546" s="17">
        <v>100000</v>
      </c>
      <c r="AD546" s="310" t="s">
        <v>3802</v>
      </c>
      <c r="AE546" s="52"/>
      <c r="AF546" s="54" t="s">
        <v>3034</v>
      </c>
      <c r="AG546" s="54"/>
      <c r="AH546" s="54" t="s">
        <v>3481</v>
      </c>
      <c r="AI546" s="52" t="s">
        <v>2456</v>
      </c>
      <c r="AJ546" s="52"/>
      <c r="AK546" s="54" t="s">
        <v>1365</v>
      </c>
      <c r="AL546" s="54" t="s">
        <v>1573</v>
      </c>
      <c r="AM546" s="52" t="s">
        <v>3553</v>
      </c>
      <c r="AN546" s="122">
        <v>100000</v>
      </c>
      <c r="AO546" s="119"/>
      <c r="AP546" s="119">
        <f t="shared" si="17"/>
        <v>0</v>
      </c>
      <c r="AQ546" s="311" t="s">
        <v>1343</v>
      </c>
      <c r="AR546" s="311" t="s">
        <v>1344</v>
      </c>
      <c r="AS546" s="311" t="s">
        <v>3054</v>
      </c>
      <c r="AT546" s="311" t="s">
        <v>3054</v>
      </c>
      <c r="AU546" s="311" t="s">
        <v>3055</v>
      </c>
      <c r="AV546" s="17">
        <v>100000</v>
      </c>
      <c r="AW546" s="19"/>
      <c r="AX546" s="19"/>
    </row>
    <row r="547" spans="1:50" s="123" customFormat="1" ht="72" hidden="1" x14ac:dyDescent="0.2">
      <c r="A547" s="52" t="s">
        <v>47</v>
      </c>
      <c r="B547" s="52" t="s">
        <v>277</v>
      </c>
      <c r="C547" s="52" t="s">
        <v>276</v>
      </c>
      <c r="D547" s="52" t="s">
        <v>10</v>
      </c>
      <c r="E547" s="52" t="s">
        <v>311</v>
      </c>
      <c r="F547" s="121" t="s">
        <v>2117</v>
      </c>
      <c r="G547" s="52" t="s">
        <v>850</v>
      </c>
      <c r="H547" s="71" t="s">
        <v>270</v>
      </c>
      <c r="I547" s="71" t="s">
        <v>631</v>
      </c>
      <c r="J547" s="122">
        <v>95000</v>
      </c>
      <c r="K547" s="249" t="s">
        <v>137</v>
      </c>
      <c r="L547" s="78"/>
      <c r="M547" s="78"/>
      <c r="N547" s="19" t="s">
        <v>3799</v>
      </c>
      <c r="O547" s="48">
        <v>23111</v>
      </c>
      <c r="P547" s="19" t="s">
        <v>3800</v>
      </c>
      <c r="Q547" s="19" t="s">
        <v>29</v>
      </c>
      <c r="R547" s="19" t="s">
        <v>1363</v>
      </c>
      <c r="S547" s="19"/>
      <c r="T547" s="19"/>
      <c r="U547" s="19" t="s">
        <v>3801</v>
      </c>
      <c r="V547" s="17">
        <v>95000</v>
      </c>
      <c r="W547" s="332" t="s">
        <v>1182</v>
      </c>
      <c r="X547" s="128">
        <v>23141</v>
      </c>
      <c r="Y547" s="17">
        <v>95000</v>
      </c>
      <c r="Z547" s="19">
        <v>7014310000</v>
      </c>
      <c r="AA547" s="19"/>
      <c r="AB547" s="19"/>
      <c r="AC547" s="17">
        <v>95000</v>
      </c>
      <c r="AD547" s="310" t="s">
        <v>3802</v>
      </c>
      <c r="AE547" s="52"/>
      <c r="AF547" s="54" t="s">
        <v>3034</v>
      </c>
      <c r="AG547" s="54"/>
      <c r="AH547" s="54" t="s">
        <v>3481</v>
      </c>
      <c r="AI547" s="52" t="s">
        <v>2456</v>
      </c>
      <c r="AJ547" s="52"/>
      <c r="AK547" s="54" t="s">
        <v>1365</v>
      </c>
      <c r="AL547" s="54" t="s">
        <v>1573</v>
      </c>
      <c r="AM547" s="52" t="s">
        <v>3553</v>
      </c>
      <c r="AN547" s="122">
        <v>95000</v>
      </c>
      <c r="AO547" s="119"/>
      <c r="AP547" s="119">
        <f t="shared" si="17"/>
        <v>0</v>
      </c>
      <c r="AQ547" s="311" t="s">
        <v>1343</v>
      </c>
      <c r="AR547" s="311" t="s">
        <v>1344</v>
      </c>
      <c r="AS547" s="311" t="s">
        <v>3054</v>
      </c>
      <c r="AT547" s="311" t="s">
        <v>3054</v>
      </c>
      <c r="AU547" s="311" t="s">
        <v>3055</v>
      </c>
      <c r="AV547" s="17">
        <v>95000</v>
      </c>
      <c r="AW547" s="19"/>
      <c r="AX547" s="19"/>
    </row>
    <row r="548" spans="1:50" s="123" customFormat="1" ht="72" hidden="1" x14ac:dyDescent="0.2">
      <c r="A548" s="52" t="s">
        <v>47</v>
      </c>
      <c r="B548" s="52" t="s">
        <v>277</v>
      </c>
      <c r="C548" s="52" t="s">
        <v>276</v>
      </c>
      <c r="D548" s="52" t="s">
        <v>10</v>
      </c>
      <c r="E548" s="52" t="s">
        <v>311</v>
      </c>
      <c r="F548" s="121" t="s">
        <v>2118</v>
      </c>
      <c r="G548" s="52" t="s">
        <v>851</v>
      </c>
      <c r="H548" s="71" t="s">
        <v>303</v>
      </c>
      <c r="I548" s="71" t="s">
        <v>271</v>
      </c>
      <c r="J548" s="122">
        <v>80000</v>
      </c>
      <c r="K548" s="249" t="s">
        <v>137</v>
      </c>
      <c r="L548" s="78"/>
      <c r="M548" s="78"/>
      <c r="N548" s="19"/>
      <c r="O548" s="19"/>
      <c r="P548" s="19"/>
      <c r="Q548" s="19"/>
      <c r="R548" s="19"/>
      <c r="S548" s="19"/>
      <c r="T548" s="19"/>
      <c r="U548" s="19"/>
      <c r="V548" s="19"/>
      <c r="W548" s="18"/>
      <c r="X548" s="46"/>
      <c r="Y548" s="19"/>
      <c r="Z548" s="19"/>
      <c r="AA548" s="19"/>
      <c r="AB548" s="19"/>
      <c r="AC548" s="19"/>
      <c r="AD548" s="310" t="s">
        <v>3816</v>
      </c>
      <c r="AE548" s="52"/>
      <c r="AF548" s="54" t="s">
        <v>3034</v>
      </c>
      <c r="AG548" s="54"/>
      <c r="AH548" s="54" t="s">
        <v>3481</v>
      </c>
      <c r="AI548" s="52" t="s">
        <v>3467</v>
      </c>
      <c r="AJ548" s="52"/>
      <c r="AK548" s="54" t="s">
        <v>1365</v>
      </c>
      <c r="AL548" s="54" t="s">
        <v>1573</v>
      </c>
      <c r="AM548" s="52" t="s">
        <v>3553</v>
      </c>
      <c r="AN548" s="119"/>
      <c r="AO548" s="119"/>
      <c r="AP548" s="119">
        <f t="shared" si="17"/>
        <v>80000</v>
      </c>
      <c r="AQ548" s="311" t="s">
        <v>1343</v>
      </c>
      <c r="AR548" s="311" t="s">
        <v>1344</v>
      </c>
      <c r="AS548" s="311" t="s">
        <v>3054</v>
      </c>
      <c r="AT548" s="311" t="s">
        <v>3054</v>
      </c>
      <c r="AU548" s="311" t="s">
        <v>3055</v>
      </c>
      <c r="AV548" s="17">
        <v>80000</v>
      </c>
      <c r="AW548" s="19"/>
      <c r="AX548" s="19"/>
    </row>
    <row r="549" spans="1:50" s="123" customFormat="1" ht="72" hidden="1" x14ac:dyDescent="0.2">
      <c r="A549" s="52" t="s">
        <v>47</v>
      </c>
      <c r="B549" s="52" t="s">
        <v>277</v>
      </c>
      <c r="C549" s="52" t="s">
        <v>276</v>
      </c>
      <c r="D549" s="52" t="s">
        <v>10</v>
      </c>
      <c r="E549" s="52" t="s">
        <v>311</v>
      </c>
      <c r="F549" s="121" t="s">
        <v>2119</v>
      </c>
      <c r="G549" s="52" t="s">
        <v>852</v>
      </c>
      <c r="H549" s="71" t="s">
        <v>317</v>
      </c>
      <c r="I549" s="71" t="s">
        <v>271</v>
      </c>
      <c r="J549" s="122">
        <v>75000</v>
      </c>
      <c r="K549" s="249" t="s">
        <v>137</v>
      </c>
      <c r="L549" s="78"/>
      <c r="M549" s="78"/>
      <c r="N549" s="19"/>
      <c r="O549" s="19"/>
      <c r="P549" s="19"/>
      <c r="Q549" s="19"/>
      <c r="R549" s="19"/>
      <c r="S549" s="19"/>
      <c r="T549" s="19"/>
      <c r="U549" s="19"/>
      <c r="V549" s="19"/>
      <c r="W549" s="18"/>
      <c r="X549" s="46"/>
      <c r="Y549" s="19"/>
      <c r="Z549" s="19"/>
      <c r="AA549" s="19"/>
      <c r="AB549" s="19"/>
      <c r="AC549" s="19"/>
      <c r="AD549" s="310" t="s">
        <v>3816</v>
      </c>
      <c r="AE549" s="52"/>
      <c r="AF549" s="54" t="s">
        <v>3034</v>
      </c>
      <c r="AG549" s="54"/>
      <c r="AH549" s="54" t="s">
        <v>3481</v>
      </c>
      <c r="AI549" s="52" t="s">
        <v>3467</v>
      </c>
      <c r="AJ549" s="52"/>
      <c r="AK549" s="54" t="s">
        <v>1365</v>
      </c>
      <c r="AL549" s="54" t="s">
        <v>1573</v>
      </c>
      <c r="AM549" s="52" t="s">
        <v>3553</v>
      </c>
      <c r="AN549" s="119"/>
      <c r="AO549" s="119"/>
      <c r="AP549" s="119">
        <f t="shared" si="17"/>
        <v>75000</v>
      </c>
      <c r="AQ549" s="311" t="s">
        <v>1343</v>
      </c>
      <c r="AR549" s="311" t="s">
        <v>1344</v>
      </c>
      <c r="AS549" s="311" t="s">
        <v>3054</v>
      </c>
      <c r="AT549" s="311" t="s">
        <v>3054</v>
      </c>
      <c r="AU549" s="311" t="s">
        <v>3055</v>
      </c>
      <c r="AV549" s="17">
        <v>75000</v>
      </c>
      <c r="AW549" s="19"/>
      <c r="AX549" s="19"/>
    </row>
    <row r="550" spans="1:50" s="123" customFormat="1" ht="72" hidden="1" x14ac:dyDescent="0.2">
      <c r="A550" s="52" t="s">
        <v>47</v>
      </c>
      <c r="B550" s="52" t="s">
        <v>277</v>
      </c>
      <c r="C550" s="52" t="s">
        <v>276</v>
      </c>
      <c r="D550" s="52" t="s">
        <v>10</v>
      </c>
      <c r="E550" s="52" t="s">
        <v>311</v>
      </c>
      <c r="F550" s="121" t="s">
        <v>2120</v>
      </c>
      <c r="G550" s="52" t="s">
        <v>853</v>
      </c>
      <c r="H550" s="71" t="s">
        <v>269</v>
      </c>
      <c r="I550" s="71" t="s">
        <v>271</v>
      </c>
      <c r="J550" s="122">
        <v>30000</v>
      </c>
      <c r="K550" s="249" t="s">
        <v>137</v>
      </c>
      <c r="L550" s="78"/>
      <c r="M550" s="78"/>
      <c r="N550" s="19"/>
      <c r="O550" s="19"/>
      <c r="P550" s="19"/>
      <c r="Q550" s="19"/>
      <c r="R550" s="19"/>
      <c r="S550" s="19"/>
      <c r="T550" s="19"/>
      <c r="U550" s="19"/>
      <c r="V550" s="19"/>
      <c r="W550" s="18"/>
      <c r="X550" s="46"/>
      <c r="Y550" s="19"/>
      <c r="Z550" s="19"/>
      <c r="AA550" s="19"/>
      <c r="AB550" s="19"/>
      <c r="AC550" s="19"/>
      <c r="AD550" s="310" t="s">
        <v>3816</v>
      </c>
      <c r="AE550" s="52"/>
      <c r="AF550" s="54" t="s">
        <v>3034</v>
      </c>
      <c r="AG550" s="54"/>
      <c r="AH550" s="54" t="s">
        <v>3481</v>
      </c>
      <c r="AI550" s="52" t="s">
        <v>3467</v>
      </c>
      <c r="AJ550" s="52"/>
      <c r="AK550" s="54" t="s">
        <v>1365</v>
      </c>
      <c r="AL550" s="54" t="s">
        <v>1573</v>
      </c>
      <c r="AM550" s="52" t="s">
        <v>3553</v>
      </c>
      <c r="AN550" s="119"/>
      <c r="AO550" s="119"/>
      <c r="AP550" s="119">
        <f t="shared" si="17"/>
        <v>30000</v>
      </c>
      <c r="AQ550" s="311" t="s">
        <v>1343</v>
      </c>
      <c r="AR550" s="311" t="s">
        <v>1344</v>
      </c>
      <c r="AS550" s="311" t="s">
        <v>3054</v>
      </c>
      <c r="AT550" s="311" t="s">
        <v>3054</v>
      </c>
      <c r="AU550" s="311" t="s">
        <v>3055</v>
      </c>
      <c r="AV550" s="17">
        <v>30000</v>
      </c>
      <c r="AW550" s="19"/>
      <c r="AX550" s="19"/>
    </row>
    <row r="551" spans="1:50" s="123" customFormat="1" ht="72" hidden="1" x14ac:dyDescent="0.2">
      <c r="A551" s="52" t="s">
        <v>47</v>
      </c>
      <c r="B551" s="52" t="s">
        <v>277</v>
      </c>
      <c r="C551" s="52" t="s">
        <v>276</v>
      </c>
      <c r="D551" s="52" t="s">
        <v>10</v>
      </c>
      <c r="E551" s="52" t="s">
        <v>311</v>
      </c>
      <c r="F551" s="121" t="s">
        <v>2121</v>
      </c>
      <c r="G551" s="52" t="s">
        <v>854</v>
      </c>
      <c r="H551" s="71" t="s">
        <v>269</v>
      </c>
      <c r="I551" s="71" t="s">
        <v>271</v>
      </c>
      <c r="J551" s="122">
        <v>17800</v>
      </c>
      <c r="K551" s="249" t="s">
        <v>137</v>
      </c>
      <c r="L551" s="78"/>
      <c r="M551" s="78"/>
      <c r="N551" s="19"/>
      <c r="O551" s="19"/>
      <c r="P551" s="19"/>
      <c r="Q551" s="19"/>
      <c r="R551" s="19"/>
      <c r="S551" s="19"/>
      <c r="T551" s="19"/>
      <c r="U551" s="19"/>
      <c r="V551" s="19"/>
      <c r="W551" s="18"/>
      <c r="X551" s="46"/>
      <c r="Y551" s="19"/>
      <c r="Z551" s="19"/>
      <c r="AA551" s="19"/>
      <c r="AB551" s="19"/>
      <c r="AC551" s="19"/>
      <c r="AD551" s="310" t="s">
        <v>3816</v>
      </c>
      <c r="AE551" s="52"/>
      <c r="AF551" s="54" t="s">
        <v>3034</v>
      </c>
      <c r="AG551" s="54"/>
      <c r="AH551" s="54" t="s">
        <v>3481</v>
      </c>
      <c r="AI551" s="52" t="s">
        <v>3467</v>
      </c>
      <c r="AJ551" s="52"/>
      <c r="AK551" s="54" t="s">
        <v>1365</v>
      </c>
      <c r="AL551" s="54" t="s">
        <v>1573</v>
      </c>
      <c r="AM551" s="52" t="s">
        <v>3553</v>
      </c>
      <c r="AN551" s="119"/>
      <c r="AO551" s="119"/>
      <c r="AP551" s="119">
        <f t="shared" si="17"/>
        <v>17800</v>
      </c>
      <c r="AQ551" s="311" t="s">
        <v>1343</v>
      </c>
      <c r="AR551" s="311" t="s">
        <v>1344</v>
      </c>
      <c r="AS551" s="311" t="s">
        <v>3054</v>
      </c>
      <c r="AT551" s="311" t="s">
        <v>3054</v>
      </c>
      <c r="AU551" s="311" t="s">
        <v>3055</v>
      </c>
      <c r="AV551" s="17">
        <v>17800</v>
      </c>
      <c r="AW551" s="19"/>
      <c r="AX551" s="19"/>
    </row>
    <row r="552" spans="1:50" s="123" customFormat="1" ht="72" hidden="1" x14ac:dyDescent="0.2">
      <c r="A552" s="52" t="s">
        <v>47</v>
      </c>
      <c r="B552" s="52" t="s">
        <v>277</v>
      </c>
      <c r="C552" s="52" t="s">
        <v>276</v>
      </c>
      <c r="D552" s="52" t="s">
        <v>10</v>
      </c>
      <c r="E552" s="52" t="s">
        <v>311</v>
      </c>
      <c r="F552" s="121" t="s">
        <v>2122</v>
      </c>
      <c r="G552" s="52" t="s">
        <v>855</v>
      </c>
      <c r="H552" s="71" t="s">
        <v>269</v>
      </c>
      <c r="I552" s="71" t="s">
        <v>271</v>
      </c>
      <c r="J552" s="122">
        <v>48000</v>
      </c>
      <c r="K552" s="249" t="s">
        <v>137</v>
      </c>
      <c r="L552" s="78"/>
      <c r="M552" s="78"/>
      <c r="N552" s="19"/>
      <c r="O552" s="19"/>
      <c r="P552" s="19"/>
      <c r="Q552" s="19"/>
      <c r="R552" s="19"/>
      <c r="S552" s="19"/>
      <c r="T552" s="19"/>
      <c r="U552" s="19"/>
      <c r="V552" s="19"/>
      <c r="W552" s="18"/>
      <c r="X552" s="46"/>
      <c r="Y552" s="19"/>
      <c r="Z552" s="19"/>
      <c r="AA552" s="19"/>
      <c r="AB552" s="19"/>
      <c r="AC552" s="19"/>
      <c r="AD552" s="310" t="s">
        <v>3816</v>
      </c>
      <c r="AE552" s="52"/>
      <c r="AF552" s="54" t="s">
        <v>3034</v>
      </c>
      <c r="AG552" s="54"/>
      <c r="AH552" s="54" t="s">
        <v>3481</v>
      </c>
      <c r="AI552" s="52" t="s">
        <v>3467</v>
      </c>
      <c r="AJ552" s="52"/>
      <c r="AK552" s="54" t="s">
        <v>1365</v>
      </c>
      <c r="AL552" s="54" t="s">
        <v>1573</v>
      </c>
      <c r="AM552" s="52" t="s">
        <v>3553</v>
      </c>
      <c r="AN552" s="119"/>
      <c r="AO552" s="119"/>
      <c r="AP552" s="119">
        <f t="shared" si="17"/>
        <v>48000</v>
      </c>
      <c r="AQ552" s="311" t="s">
        <v>1343</v>
      </c>
      <c r="AR552" s="311" t="s">
        <v>1344</v>
      </c>
      <c r="AS552" s="311" t="s">
        <v>3054</v>
      </c>
      <c r="AT552" s="311" t="s">
        <v>3054</v>
      </c>
      <c r="AU552" s="311" t="s">
        <v>3055</v>
      </c>
      <c r="AV552" s="17">
        <v>48000</v>
      </c>
      <c r="AW552" s="19"/>
      <c r="AX552" s="19"/>
    </row>
    <row r="553" spans="1:50" s="123" customFormat="1" ht="72" hidden="1" x14ac:dyDescent="0.2">
      <c r="A553" s="52" t="s">
        <v>47</v>
      </c>
      <c r="B553" s="52" t="s">
        <v>277</v>
      </c>
      <c r="C553" s="52" t="s">
        <v>276</v>
      </c>
      <c r="D553" s="52" t="s">
        <v>10</v>
      </c>
      <c r="E553" s="52" t="s">
        <v>311</v>
      </c>
      <c r="F553" s="121" t="s">
        <v>2123</v>
      </c>
      <c r="G553" s="52" t="s">
        <v>856</v>
      </c>
      <c r="H553" s="71" t="s">
        <v>269</v>
      </c>
      <c r="I553" s="71" t="s">
        <v>271</v>
      </c>
      <c r="J553" s="122">
        <v>20000</v>
      </c>
      <c r="K553" s="249" t="s">
        <v>137</v>
      </c>
      <c r="L553" s="78"/>
      <c r="M553" s="78"/>
      <c r="N553" s="19"/>
      <c r="O553" s="19"/>
      <c r="P553" s="19"/>
      <c r="Q553" s="19"/>
      <c r="R553" s="19"/>
      <c r="S553" s="19"/>
      <c r="T553" s="19"/>
      <c r="U553" s="19"/>
      <c r="V553" s="19"/>
      <c r="W553" s="18"/>
      <c r="X553" s="46"/>
      <c r="Y553" s="19"/>
      <c r="Z553" s="19"/>
      <c r="AA553" s="19"/>
      <c r="AB553" s="19"/>
      <c r="AC553" s="19"/>
      <c r="AD553" s="310" t="s">
        <v>3816</v>
      </c>
      <c r="AE553" s="52"/>
      <c r="AF553" s="54" t="s">
        <v>3034</v>
      </c>
      <c r="AG553" s="54"/>
      <c r="AH553" s="54" t="s">
        <v>3481</v>
      </c>
      <c r="AI553" s="52" t="s">
        <v>3467</v>
      </c>
      <c r="AJ553" s="52"/>
      <c r="AK553" s="54" t="s">
        <v>1365</v>
      </c>
      <c r="AL553" s="54" t="s">
        <v>1573</v>
      </c>
      <c r="AM553" s="52" t="s">
        <v>3553</v>
      </c>
      <c r="AN553" s="119"/>
      <c r="AO553" s="119"/>
      <c r="AP553" s="119">
        <f t="shared" si="17"/>
        <v>20000</v>
      </c>
      <c r="AQ553" s="311" t="s">
        <v>1343</v>
      </c>
      <c r="AR553" s="311" t="s">
        <v>1344</v>
      </c>
      <c r="AS553" s="311" t="s">
        <v>3054</v>
      </c>
      <c r="AT553" s="311" t="s">
        <v>3054</v>
      </c>
      <c r="AU553" s="311" t="s">
        <v>3055</v>
      </c>
      <c r="AV553" s="17">
        <v>20000</v>
      </c>
      <c r="AW553" s="19"/>
      <c r="AX553" s="19"/>
    </row>
    <row r="554" spans="1:50" s="123" customFormat="1" ht="72" hidden="1" x14ac:dyDescent="0.2">
      <c r="A554" s="52" t="s">
        <v>47</v>
      </c>
      <c r="B554" s="52" t="s">
        <v>277</v>
      </c>
      <c r="C554" s="52" t="s">
        <v>276</v>
      </c>
      <c r="D554" s="52" t="s">
        <v>10</v>
      </c>
      <c r="E554" s="52" t="s">
        <v>311</v>
      </c>
      <c r="F554" s="121" t="s">
        <v>2124</v>
      </c>
      <c r="G554" s="52" t="s">
        <v>857</v>
      </c>
      <c r="H554" s="71" t="s">
        <v>270</v>
      </c>
      <c r="I554" s="71" t="s">
        <v>273</v>
      </c>
      <c r="J554" s="122">
        <v>13000</v>
      </c>
      <c r="K554" s="249" t="s">
        <v>137</v>
      </c>
      <c r="L554" s="78"/>
      <c r="M554" s="78"/>
      <c r="N554" s="19"/>
      <c r="O554" s="19"/>
      <c r="P554" s="19"/>
      <c r="Q554" s="19"/>
      <c r="R554" s="19"/>
      <c r="S554" s="19"/>
      <c r="T554" s="19"/>
      <c r="U554" s="19"/>
      <c r="V554" s="19"/>
      <c r="W554" s="18"/>
      <c r="X554" s="46"/>
      <c r="Y554" s="19"/>
      <c r="Z554" s="19"/>
      <c r="AA554" s="19"/>
      <c r="AB554" s="19"/>
      <c r="AC554" s="19"/>
      <c r="AD554" s="310" t="s">
        <v>3816</v>
      </c>
      <c r="AE554" s="52"/>
      <c r="AF554" s="54" t="s">
        <v>3034</v>
      </c>
      <c r="AG554" s="54"/>
      <c r="AH554" s="54" t="s">
        <v>3481</v>
      </c>
      <c r="AI554" s="52" t="s">
        <v>3467</v>
      </c>
      <c r="AJ554" s="52"/>
      <c r="AK554" s="54" t="s">
        <v>1365</v>
      </c>
      <c r="AL554" s="54" t="s">
        <v>1573</v>
      </c>
      <c r="AM554" s="52" t="s">
        <v>3553</v>
      </c>
      <c r="AN554" s="119"/>
      <c r="AO554" s="119"/>
      <c r="AP554" s="119">
        <f t="shared" si="17"/>
        <v>13000</v>
      </c>
      <c r="AQ554" s="311" t="s">
        <v>1343</v>
      </c>
      <c r="AR554" s="311" t="s">
        <v>1344</v>
      </c>
      <c r="AS554" s="311" t="s">
        <v>3054</v>
      </c>
      <c r="AT554" s="311" t="s">
        <v>3054</v>
      </c>
      <c r="AU554" s="311" t="s">
        <v>3055</v>
      </c>
      <c r="AV554" s="17">
        <v>13000</v>
      </c>
      <c r="AW554" s="19"/>
      <c r="AX554" s="19"/>
    </row>
    <row r="555" spans="1:50" s="123" customFormat="1" ht="72" hidden="1" x14ac:dyDescent="0.2">
      <c r="A555" s="52" t="s">
        <v>47</v>
      </c>
      <c r="B555" s="52" t="s">
        <v>277</v>
      </c>
      <c r="C555" s="52" t="s">
        <v>17</v>
      </c>
      <c r="D555" s="52" t="s">
        <v>34</v>
      </c>
      <c r="E555" s="52" t="s">
        <v>454</v>
      </c>
      <c r="F555" s="121" t="s">
        <v>2125</v>
      </c>
      <c r="G555" s="52" t="s">
        <v>1134</v>
      </c>
      <c r="H555" s="71" t="s">
        <v>270</v>
      </c>
      <c r="I555" s="71" t="s">
        <v>1119</v>
      </c>
      <c r="J555" s="122">
        <v>18257600</v>
      </c>
      <c r="K555" s="249" t="s">
        <v>137</v>
      </c>
      <c r="L555" s="78"/>
      <c r="M555" s="78"/>
      <c r="N555" s="311"/>
      <c r="O555" s="311"/>
      <c r="P555" s="311"/>
      <c r="Q555" s="311"/>
      <c r="R555" s="311"/>
      <c r="S555" s="311"/>
      <c r="T555" s="311"/>
      <c r="U555" s="311"/>
      <c r="V555" s="311"/>
      <c r="W555" s="332"/>
      <c r="X555" s="385"/>
      <c r="Y555" s="311"/>
      <c r="Z555" s="311"/>
      <c r="AA555" s="311"/>
      <c r="AB555" s="311"/>
      <c r="AC555" s="311"/>
      <c r="AD555" s="310" t="s">
        <v>3817</v>
      </c>
      <c r="AE555" s="52"/>
      <c r="AF555" s="54" t="s">
        <v>3035</v>
      </c>
      <c r="AG555" s="54" t="s">
        <v>3538</v>
      </c>
      <c r="AH555" s="54" t="s">
        <v>3452</v>
      </c>
      <c r="AI555" s="52" t="s">
        <v>3467</v>
      </c>
      <c r="AJ555" s="52"/>
      <c r="AK555" s="54" t="s">
        <v>1366</v>
      </c>
      <c r="AL555" s="52" t="s">
        <v>1568</v>
      </c>
      <c r="AM555" s="52" t="s">
        <v>3553</v>
      </c>
      <c r="AN555" s="119"/>
      <c r="AO555" s="119"/>
      <c r="AP555" s="119">
        <f t="shared" si="17"/>
        <v>18257600</v>
      </c>
      <c r="AQ555" s="311" t="s">
        <v>1367</v>
      </c>
      <c r="AR555" s="311" t="s">
        <v>1368</v>
      </c>
      <c r="AS555" s="311" t="s">
        <v>3056</v>
      </c>
      <c r="AT555" s="311" t="s">
        <v>3057</v>
      </c>
      <c r="AU555" s="311" t="s">
        <v>3058</v>
      </c>
      <c r="AV555" s="336">
        <v>18257600</v>
      </c>
      <c r="AW555" s="311"/>
      <c r="AX555" s="311"/>
    </row>
    <row r="556" spans="1:50" s="123" customFormat="1" ht="72" hidden="1" x14ac:dyDescent="0.2">
      <c r="A556" s="52" t="s">
        <v>47</v>
      </c>
      <c r="B556" s="52" t="s">
        <v>277</v>
      </c>
      <c r="C556" s="52" t="s">
        <v>17</v>
      </c>
      <c r="D556" s="52" t="s">
        <v>34</v>
      </c>
      <c r="E556" s="52" t="s">
        <v>454</v>
      </c>
      <c r="F556" s="121" t="s">
        <v>2126</v>
      </c>
      <c r="G556" s="52" t="s">
        <v>1135</v>
      </c>
      <c r="H556" s="71" t="s">
        <v>269</v>
      </c>
      <c r="I556" s="71" t="s">
        <v>1119</v>
      </c>
      <c r="J556" s="122">
        <v>2998000</v>
      </c>
      <c r="K556" s="249" t="s">
        <v>137</v>
      </c>
      <c r="L556" s="78"/>
      <c r="M556" s="78"/>
      <c r="N556" s="311"/>
      <c r="O556" s="311"/>
      <c r="P556" s="311"/>
      <c r="Q556" s="311"/>
      <c r="R556" s="311"/>
      <c r="S556" s="311"/>
      <c r="T556" s="311"/>
      <c r="U556" s="311"/>
      <c r="V556" s="311"/>
      <c r="W556" s="332"/>
      <c r="X556" s="385"/>
      <c r="Y556" s="311"/>
      <c r="Z556" s="311"/>
      <c r="AA556" s="311"/>
      <c r="AB556" s="311"/>
      <c r="AC556" s="311"/>
      <c r="AD556" s="310" t="s">
        <v>3818</v>
      </c>
      <c r="AE556" s="52"/>
      <c r="AF556" s="54" t="s">
        <v>3035</v>
      </c>
      <c r="AG556" s="54" t="s">
        <v>3538</v>
      </c>
      <c r="AH556" s="54" t="s">
        <v>3452</v>
      </c>
      <c r="AI556" s="52" t="s">
        <v>3467</v>
      </c>
      <c r="AJ556" s="52" t="s">
        <v>3616</v>
      </c>
      <c r="AK556" s="54" t="s">
        <v>1366</v>
      </c>
      <c r="AL556" s="52" t="s">
        <v>1568</v>
      </c>
      <c r="AM556" s="52" t="s">
        <v>3553</v>
      </c>
      <c r="AN556" s="119"/>
      <c r="AO556" s="119"/>
      <c r="AP556" s="119">
        <f t="shared" si="17"/>
        <v>2998000</v>
      </c>
      <c r="AQ556" s="311" t="s">
        <v>1369</v>
      </c>
      <c r="AR556" s="311" t="s">
        <v>1370</v>
      </c>
      <c r="AS556" s="311" t="s">
        <v>3056</v>
      </c>
      <c r="AT556" s="311" t="s">
        <v>3057</v>
      </c>
      <c r="AU556" s="311" t="s">
        <v>3058</v>
      </c>
      <c r="AV556" s="336">
        <v>2998000</v>
      </c>
      <c r="AW556" s="311"/>
      <c r="AX556" s="311"/>
    </row>
    <row r="557" spans="1:50" s="123" customFormat="1" ht="72" hidden="1" x14ac:dyDescent="0.2">
      <c r="A557" s="52" t="s">
        <v>47</v>
      </c>
      <c r="B557" s="52" t="s">
        <v>277</v>
      </c>
      <c r="C557" s="52" t="s">
        <v>17</v>
      </c>
      <c r="D557" s="52" t="s">
        <v>34</v>
      </c>
      <c r="E557" s="52" t="s">
        <v>454</v>
      </c>
      <c r="F557" s="121" t="s">
        <v>2127</v>
      </c>
      <c r="G557" s="52" t="s">
        <v>1136</v>
      </c>
      <c r="H557" s="71" t="s">
        <v>270</v>
      </c>
      <c r="I557" s="71" t="s">
        <v>1119</v>
      </c>
      <c r="J557" s="122">
        <v>6500000</v>
      </c>
      <c r="K557" s="249" t="s">
        <v>137</v>
      </c>
      <c r="L557" s="78"/>
      <c r="M557" s="78"/>
      <c r="N557" s="311"/>
      <c r="O557" s="311"/>
      <c r="P557" s="311"/>
      <c r="Q557" s="311"/>
      <c r="R557" s="311"/>
      <c r="S557" s="311"/>
      <c r="T557" s="311"/>
      <c r="U557" s="311"/>
      <c r="V557" s="311"/>
      <c r="W557" s="332"/>
      <c r="X557" s="385"/>
      <c r="Y557" s="311"/>
      <c r="Z557" s="311"/>
      <c r="AA557" s="311"/>
      <c r="AB557" s="311"/>
      <c r="AC557" s="311"/>
      <c r="AD557" s="310" t="s">
        <v>3816</v>
      </c>
      <c r="AE557" s="52"/>
      <c r="AF557" s="54" t="s">
        <v>3035</v>
      </c>
      <c r="AG557" s="54" t="s">
        <v>3538</v>
      </c>
      <c r="AH557" s="54" t="s">
        <v>3452</v>
      </c>
      <c r="AI557" s="52" t="s">
        <v>3467</v>
      </c>
      <c r="AJ557" s="52"/>
      <c r="AK557" s="54" t="s">
        <v>1366</v>
      </c>
      <c r="AL557" s="52" t="s">
        <v>1568</v>
      </c>
      <c r="AM557" s="52" t="s">
        <v>3553</v>
      </c>
      <c r="AN557" s="119"/>
      <c r="AO557" s="119"/>
      <c r="AP557" s="119">
        <f t="shared" si="17"/>
        <v>6500000</v>
      </c>
      <c r="AQ557" s="311" t="s">
        <v>1371</v>
      </c>
      <c r="AR557" s="311" t="s">
        <v>1372</v>
      </c>
      <c r="AS557" s="311" t="s">
        <v>3056</v>
      </c>
      <c r="AT557" s="311" t="s">
        <v>3057</v>
      </c>
      <c r="AU557" s="311" t="s">
        <v>3058</v>
      </c>
      <c r="AV557" s="336">
        <v>6500000</v>
      </c>
      <c r="AW557" s="311"/>
      <c r="AX557" s="311"/>
    </row>
    <row r="558" spans="1:50" s="123" customFormat="1" ht="72" hidden="1" x14ac:dyDescent="0.2">
      <c r="A558" s="52" t="s">
        <v>47</v>
      </c>
      <c r="B558" s="52" t="s">
        <v>277</v>
      </c>
      <c r="C558" s="52" t="s">
        <v>17</v>
      </c>
      <c r="D558" s="52" t="s">
        <v>34</v>
      </c>
      <c r="E558" s="52" t="s">
        <v>454</v>
      </c>
      <c r="F558" s="121" t="s">
        <v>2128</v>
      </c>
      <c r="G558" s="52" t="s">
        <v>1137</v>
      </c>
      <c r="H558" s="71" t="s">
        <v>270</v>
      </c>
      <c r="I558" s="71" t="s">
        <v>1122</v>
      </c>
      <c r="J558" s="122">
        <v>1800000</v>
      </c>
      <c r="K558" s="249" t="s">
        <v>137</v>
      </c>
      <c r="L558" s="78"/>
      <c r="M558" s="78"/>
      <c r="N558" s="311"/>
      <c r="O558" s="311"/>
      <c r="P558" s="311"/>
      <c r="Q558" s="311"/>
      <c r="R558" s="311"/>
      <c r="S558" s="311"/>
      <c r="T558" s="311"/>
      <c r="U558" s="311"/>
      <c r="V558" s="311"/>
      <c r="W558" s="332"/>
      <c r="X558" s="385"/>
      <c r="Y558" s="311"/>
      <c r="Z558" s="311"/>
      <c r="AA558" s="311"/>
      <c r="AB558" s="311"/>
      <c r="AC558" s="311"/>
      <c r="AD558" s="310" t="s">
        <v>3819</v>
      </c>
      <c r="AE558" s="52"/>
      <c r="AF558" s="54" t="s">
        <v>3035</v>
      </c>
      <c r="AG558" s="54" t="s">
        <v>3538</v>
      </c>
      <c r="AH558" s="54" t="s">
        <v>3452</v>
      </c>
      <c r="AI558" s="52" t="s">
        <v>3467</v>
      </c>
      <c r="AJ558" s="52"/>
      <c r="AK558" s="54" t="s">
        <v>1366</v>
      </c>
      <c r="AL558" s="52" t="s">
        <v>1568</v>
      </c>
      <c r="AM558" s="52" t="s">
        <v>3553</v>
      </c>
      <c r="AN558" s="119"/>
      <c r="AO558" s="119"/>
      <c r="AP558" s="119">
        <f t="shared" si="17"/>
        <v>1800000</v>
      </c>
      <c r="AQ558" s="311" t="s">
        <v>1373</v>
      </c>
      <c r="AR558" s="311" t="s">
        <v>1374</v>
      </c>
      <c r="AS558" s="311" t="s">
        <v>3056</v>
      </c>
      <c r="AT558" s="311" t="s">
        <v>3057</v>
      </c>
      <c r="AU558" s="311" t="s">
        <v>3058</v>
      </c>
      <c r="AV558" s="336">
        <v>1800000</v>
      </c>
      <c r="AW558" s="311"/>
      <c r="AX558" s="311"/>
    </row>
    <row r="559" spans="1:50" s="123" customFormat="1" ht="72" hidden="1" x14ac:dyDescent="0.2">
      <c r="A559" s="52" t="s">
        <v>48</v>
      </c>
      <c r="B559" s="52" t="s">
        <v>277</v>
      </c>
      <c r="C559" s="52" t="s">
        <v>276</v>
      </c>
      <c r="D559" s="52" t="s">
        <v>11</v>
      </c>
      <c r="E559" s="52" t="s">
        <v>454</v>
      </c>
      <c r="F559" s="121" t="s">
        <v>2129</v>
      </c>
      <c r="G559" s="52" t="s">
        <v>858</v>
      </c>
      <c r="H559" s="71">
        <v>3</v>
      </c>
      <c r="I559" s="71" t="s">
        <v>273</v>
      </c>
      <c r="J559" s="122">
        <v>28000</v>
      </c>
      <c r="K559" s="78"/>
      <c r="L559" s="260"/>
      <c r="M559" s="249" t="s">
        <v>137</v>
      </c>
      <c r="N559" s="19"/>
      <c r="O559" s="19" t="s">
        <v>2586</v>
      </c>
      <c r="P559" s="19" t="s">
        <v>3308</v>
      </c>
      <c r="Q559" s="19" t="s">
        <v>1375</v>
      </c>
      <c r="R559" s="19" t="s">
        <v>24</v>
      </c>
      <c r="S559" s="18" t="s">
        <v>108</v>
      </c>
      <c r="T559" s="19"/>
      <c r="U559" s="19"/>
      <c r="V559" s="19" t="s">
        <v>3820</v>
      </c>
      <c r="W559" s="16">
        <v>27600</v>
      </c>
      <c r="X559" s="18" t="s">
        <v>1376</v>
      </c>
      <c r="Y559" s="46" t="s">
        <v>3312</v>
      </c>
      <c r="Z559" s="16">
        <v>27600</v>
      </c>
      <c r="AA559" s="19">
        <v>7014284100</v>
      </c>
      <c r="AB559" s="19" t="s">
        <v>3657</v>
      </c>
      <c r="AC559" s="19" t="s">
        <v>3657</v>
      </c>
      <c r="AD559" s="16">
        <v>27600</v>
      </c>
      <c r="AE559" s="20" t="s">
        <v>2729</v>
      </c>
      <c r="AF559" s="54" t="s">
        <v>1377</v>
      </c>
      <c r="AG559" s="54" t="s">
        <v>3540</v>
      </c>
      <c r="AH559" s="54" t="s">
        <v>3470</v>
      </c>
      <c r="AI559" s="52" t="s">
        <v>2457</v>
      </c>
      <c r="AJ559" s="52"/>
      <c r="AK559" s="54" t="s">
        <v>1377</v>
      </c>
      <c r="AL559" s="54" t="s">
        <v>1570</v>
      </c>
      <c r="AM559" s="52" t="s">
        <v>3553</v>
      </c>
      <c r="AN559" s="119"/>
      <c r="AO559" s="119">
        <v>27600</v>
      </c>
      <c r="AP559" s="119">
        <f t="shared" si="17"/>
        <v>400</v>
      </c>
      <c r="AQ559" s="19"/>
      <c r="AR559" s="19"/>
      <c r="AS559" s="19"/>
      <c r="AT559" s="19"/>
      <c r="AU559" s="19"/>
      <c r="AV559" s="19"/>
      <c r="AW559" s="19"/>
      <c r="AX559" s="19"/>
    </row>
    <row r="560" spans="1:50" s="123" customFormat="1" ht="72" hidden="1" x14ac:dyDescent="0.2">
      <c r="A560" s="52" t="s">
        <v>48</v>
      </c>
      <c r="B560" s="52" t="s">
        <v>277</v>
      </c>
      <c r="C560" s="52" t="s">
        <v>276</v>
      </c>
      <c r="D560" s="52" t="s">
        <v>11</v>
      </c>
      <c r="E560" s="52" t="s">
        <v>454</v>
      </c>
      <c r="F560" s="121" t="s">
        <v>2130</v>
      </c>
      <c r="G560" s="52" t="s">
        <v>859</v>
      </c>
      <c r="H560" s="71" t="s">
        <v>270</v>
      </c>
      <c r="I560" s="71" t="s">
        <v>274</v>
      </c>
      <c r="J560" s="122">
        <v>8500</v>
      </c>
      <c r="K560" s="78"/>
      <c r="L560" s="78"/>
      <c r="M560" s="249" t="s">
        <v>137</v>
      </c>
      <c r="N560" s="19"/>
      <c r="O560" s="19" t="s">
        <v>2592</v>
      </c>
      <c r="P560" s="19" t="s">
        <v>3059</v>
      </c>
      <c r="Q560" s="19" t="s">
        <v>1380</v>
      </c>
      <c r="R560" s="19" t="s">
        <v>24</v>
      </c>
      <c r="S560" s="18" t="s">
        <v>108</v>
      </c>
      <c r="T560" s="19"/>
      <c r="U560" s="19"/>
      <c r="V560" s="19" t="s">
        <v>3060</v>
      </c>
      <c r="W560" s="16">
        <v>8500</v>
      </c>
      <c r="X560" s="18" t="s">
        <v>1381</v>
      </c>
      <c r="Y560" s="46" t="s">
        <v>3061</v>
      </c>
      <c r="Z560" s="16">
        <v>8500</v>
      </c>
      <c r="AA560" s="19">
        <v>7014145524</v>
      </c>
      <c r="AB560" s="19" t="s">
        <v>2587</v>
      </c>
      <c r="AC560" s="19" t="s">
        <v>2587</v>
      </c>
      <c r="AD560" s="16">
        <v>8500</v>
      </c>
      <c r="AE560" s="20" t="s">
        <v>2729</v>
      </c>
      <c r="AF560" s="54"/>
      <c r="AG560" s="54" t="s">
        <v>3544</v>
      </c>
      <c r="AH560" s="52" t="s">
        <v>2457</v>
      </c>
      <c r="AI560" s="52" t="s">
        <v>2457</v>
      </c>
      <c r="AJ560" s="52"/>
      <c r="AK560" s="54" t="s">
        <v>1377</v>
      </c>
      <c r="AL560" s="54" t="s">
        <v>1570</v>
      </c>
      <c r="AM560" s="52" t="s">
        <v>3552</v>
      </c>
      <c r="AN560" s="119"/>
      <c r="AO560" s="122">
        <v>8500</v>
      </c>
      <c r="AP560" s="119">
        <f>J560-AN560-AO560</f>
        <v>0</v>
      </c>
      <c r="AQ560" s="19"/>
      <c r="AR560" s="19"/>
      <c r="AS560" s="19"/>
      <c r="AT560" s="19"/>
      <c r="AU560" s="19"/>
      <c r="AV560" s="19"/>
      <c r="AW560" s="19"/>
      <c r="AX560" s="19"/>
    </row>
    <row r="561" spans="1:50" s="123" customFormat="1" ht="72" hidden="1" x14ac:dyDescent="0.2">
      <c r="A561" s="52" t="s">
        <v>48</v>
      </c>
      <c r="B561" s="52" t="s">
        <v>277</v>
      </c>
      <c r="C561" s="52" t="s">
        <v>276</v>
      </c>
      <c r="D561" s="52" t="s">
        <v>21</v>
      </c>
      <c r="E561" s="52" t="s">
        <v>454</v>
      </c>
      <c r="F561" s="121" t="s">
        <v>2131</v>
      </c>
      <c r="G561" s="52" t="s">
        <v>860</v>
      </c>
      <c r="H561" s="71" t="s">
        <v>272</v>
      </c>
      <c r="I561" s="71" t="s">
        <v>274</v>
      </c>
      <c r="J561" s="122">
        <v>83500</v>
      </c>
      <c r="K561" s="78"/>
      <c r="L561" s="78"/>
      <c r="M561" s="249" t="s">
        <v>137</v>
      </c>
      <c r="N561" s="19"/>
      <c r="O561" s="19" t="s">
        <v>2617</v>
      </c>
      <c r="P561" s="19" t="s">
        <v>3059</v>
      </c>
      <c r="Q561" s="19" t="s">
        <v>1382</v>
      </c>
      <c r="R561" s="19" t="s">
        <v>12</v>
      </c>
      <c r="S561" s="18" t="s">
        <v>108</v>
      </c>
      <c r="T561" s="19" t="s">
        <v>3062</v>
      </c>
      <c r="U561" s="19"/>
      <c r="V561" s="19" t="s">
        <v>3060</v>
      </c>
      <c r="W561" s="16">
        <v>80700</v>
      </c>
      <c r="X561" s="18" t="s">
        <v>1376</v>
      </c>
      <c r="Y561" s="46" t="s">
        <v>3061</v>
      </c>
      <c r="Z561" s="16">
        <v>80700</v>
      </c>
      <c r="AA561" s="19">
        <v>7014189291</v>
      </c>
      <c r="AB561" s="19" t="s">
        <v>2603</v>
      </c>
      <c r="AC561" s="19" t="s">
        <v>2603</v>
      </c>
      <c r="AD561" s="16">
        <v>80700</v>
      </c>
      <c r="AE561" s="20" t="s">
        <v>2729</v>
      </c>
      <c r="AF561" s="54"/>
      <c r="AG561" s="54" t="s">
        <v>3544</v>
      </c>
      <c r="AH561" s="52" t="s">
        <v>2457</v>
      </c>
      <c r="AI561" s="52" t="s">
        <v>2457</v>
      </c>
      <c r="AJ561" s="52"/>
      <c r="AK561" s="54" t="s">
        <v>1377</v>
      </c>
      <c r="AL561" s="54" t="s">
        <v>1570</v>
      </c>
      <c r="AM561" s="52" t="s">
        <v>3552</v>
      </c>
      <c r="AN561" s="119"/>
      <c r="AO561" s="119">
        <v>80700</v>
      </c>
      <c r="AP561" s="119">
        <f t="shared" ref="AP561:AP577" si="18">J561-AN561-AO561</f>
        <v>2800</v>
      </c>
      <c r="AQ561" s="19"/>
      <c r="AR561" s="19"/>
      <c r="AS561" s="19"/>
      <c r="AT561" s="19"/>
      <c r="AU561" s="19"/>
      <c r="AV561" s="19"/>
      <c r="AW561" s="19"/>
      <c r="AX561" s="19"/>
    </row>
    <row r="562" spans="1:50" s="123" customFormat="1" ht="90" hidden="1" x14ac:dyDescent="0.2">
      <c r="A562" s="52" t="s">
        <v>48</v>
      </c>
      <c r="B562" s="52" t="s">
        <v>277</v>
      </c>
      <c r="C562" s="52" t="s">
        <v>276</v>
      </c>
      <c r="D562" s="52" t="s">
        <v>286</v>
      </c>
      <c r="E562" s="52" t="s">
        <v>454</v>
      </c>
      <c r="F562" s="121" t="s">
        <v>2132</v>
      </c>
      <c r="G562" s="52" t="s">
        <v>861</v>
      </c>
      <c r="H562" s="71" t="s">
        <v>303</v>
      </c>
      <c r="I562" s="71" t="s">
        <v>271</v>
      </c>
      <c r="J562" s="122">
        <v>265000</v>
      </c>
      <c r="K562" s="78"/>
      <c r="L562" s="78"/>
      <c r="M562" s="249" t="s">
        <v>137</v>
      </c>
      <c r="N562" s="19"/>
      <c r="O562" s="19" t="s">
        <v>2646</v>
      </c>
      <c r="P562" s="19" t="s">
        <v>3059</v>
      </c>
      <c r="Q562" s="19" t="s">
        <v>1382</v>
      </c>
      <c r="R562" s="19" t="s">
        <v>12</v>
      </c>
      <c r="S562" s="18" t="s">
        <v>108</v>
      </c>
      <c r="T562" s="19" t="s">
        <v>3063</v>
      </c>
      <c r="U562" s="19" t="s">
        <v>3064</v>
      </c>
      <c r="V562" s="19" t="s">
        <v>3060</v>
      </c>
      <c r="W562" s="16">
        <v>255000</v>
      </c>
      <c r="X562" s="18" t="s">
        <v>1376</v>
      </c>
      <c r="Y562" s="46" t="s">
        <v>3061</v>
      </c>
      <c r="Z562" s="16">
        <v>255000</v>
      </c>
      <c r="AA562" s="19">
        <v>7014129944</v>
      </c>
      <c r="AB562" s="19" t="s">
        <v>2603</v>
      </c>
      <c r="AC562" s="19" t="s">
        <v>2603</v>
      </c>
      <c r="AD562" s="16">
        <v>255000</v>
      </c>
      <c r="AE562" s="20" t="s">
        <v>2729</v>
      </c>
      <c r="AF562" s="54"/>
      <c r="AG562" s="54" t="s">
        <v>3544</v>
      </c>
      <c r="AH562" s="52" t="s">
        <v>2457</v>
      </c>
      <c r="AI562" s="52" t="s">
        <v>2457</v>
      </c>
      <c r="AJ562" s="52"/>
      <c r="AK562" s="54" t="s">
        <v>1377</v>
      </c>
      <c r="AL562" s="54" t="s">
        <v>1570</v>
      </c>
      <c r="AM562" s="52" t="s">
        <v>3552</v>
      </c>
      <c r="AN562" s="119"/>
      <c r="AO562" s="119">
        <v>255000</v>
      </c>
      <c r="AP562" s="119">
        <f t="shared" si="18"/>
        <v>10000</v>
      </c>
      <c r="AQ562" s="19"/>
      <c r="AR562" s="19"/>
      <c r="AS562" s="19"/>
      <c r="AT562" s="19"/>
      <c r="AU562" s="19"/>
      <c r="AV562" s="19"/>
      <c r="AW562" s="19"/>
      <c r="AX562" s="19"/>
    </row>
    <row r="563" spans="1:50" s="123" customFormat="1" ht="72" hidden="1" x14ac:dyDescent="0.2">
      <c r="A563" s="52" t="s">
        <v>48</v>
      </c>
      <c r="B563" s="52" t="s">
        <v>277</v>
      </c>
      <c r="C563" s="52" t="s">
        <v>276</v>
      </c>
      <c r="D563" s="52" t="s">
        <v>18</v>
      </c>
      <c r="E563" s="52" t="s">
        <v>454</v>
      </c>
      <c r="F563" s="121" t="s">
        <v>2133</v>
      </c>
      <c r="G563" s="52" t="s">
        <v>862</v>
      </c>
      <c r="H563" s="71" t="s">
        <v>270</v>
      </c>
      <c r="I563" s="71" t="s">
        <v>274</v>
      </c>
      <c r="J563" s="122">
        <v>630000</v>
      </c>
      <c r="K563" s="78"/>
      <c r="L563" s="249" t="s">
        <v>137</v>
      </c>
      <c r="M563" s="78"/>
      <c r="N563" s="19" t="s">
        <v>1383</v>
      </c>
      <c r="O563" s="19" t="s">
        <v>2602</v>
      </c>
      <c r="P563" s="19" t="s">
        <v>1386</v>
      </c>
      <c r="Q563" s="71" t="s">
        <v>1384</v>
      </c>
      <c r="R563" s="19" t="s">
        <v>1295</v>
      </c>
      <c r="S563" s="18" t="s">
        <v>108</v>
      </c>
      <c r="T563" s="19" t="s">
        <v>1193</v>
      </c>
      <c r="U563" s="19" t="s">
        <v>3065</v>
      </c>
      <c r="V563" s="19" t="s">
        <v>3066</v>
      </c>
      <c r="W563" s="16">
        <v>625000</v>
      </c>
      <c r="X563" s="18" t="s">
        <v>1376</v>
      </c>
      <c r="Y563" s="46" t="s">
        <v>3067</v>
      </c>
      <c r="Z563" s="16">
        <f>W563</f>
        <v>625000</v>
      </c>
      <c r="AA563" s="19">
        <v>7014196676</v>
      </c>
      <c r="AB563" s="19" t="s">
        <v>3068</v>
      </c>
      <c r="AC563" s="19" t="s">
        <v>3068</v>
      </c>
      <c r="AD563" s="16">
        <f>Z563</f>
        <v>625000</v>
      </c>
      <c r="AE563" s="20" t="s">
        <v>2729</v>
      </c>
      <c r="AF563" s="54"/>
      <c r="AG563" s="54" t="s">
        <v>3544</v>
      </c>
      <c r="AH563" s="52" t="s">
        <v>2457</v>
      </c>
      <c r="AI563" s="52" t="s">
        <v>2457</v>
      </c>
      <c r="AJ563" s="52"/>
      <c r="AK563" s="54" t="s">
        <v>1385</v>
      </c>
      <c r="AL563" s="54" t="s">
        <v>1570</v>
      </c>
      <c r="AM563" s="52" t="s">
        <v>3552</v>
      </c>
      <c r="AN563" s="119"/>
      <c r="AO563" s="119">
        <v>625000</v>
      </c>
      <c r="AP563" s="119">
        <f t="shared" si="18"/>
        <v>5000</v>
      </c>
      <c r="AQ563" s="19"/>
      <c r="AR563" s="19"/>
      <c r="AS563" s="19"/>
      <c r="AT563" s="19"/>
      <c r="AU563" s="19"/>
      <c r="AV563" s="19"/>
      <c r="AW563" s="19"/>
      <c r="AX563" s="19"/>
    </row>
    <row r="564" spans="1:50" s="123" customFormat="1" ht="72" hidden="1" x14ac:dyDescent="0.2">
      <c r="A564" s="52" t="s">
        <v>48</v>
      </c>
      <c r="B564" s="52" t="s">
        <v>277</v>
      </c>
      <c r="C564" s="52" t="s">
        <v>276</v>
      </c>
      <c r="D564" s="52" t="s">
        <v>18</v>
      </c>
      <c r="E564" s="52" t="s">
        <v>454</v>
      </c>
      <c r="F564" s="121" t="s">
        <v>2134</v>
      </c>
      <c r="G564" s="52" t="s">
        <v>863</v>
      </c>
      <c r="H564" s="71" t="s">
        <v>269</v>
      </c>
      <c r="I564" s="71" t="s">
        <v>553</v>
      </c>
      <c r="J564" s="122">
        <v>160000</v>
      </c>
      <c r="K564" s="78"/>
      <c r="L564" s="249" t="s">
        <v>137</v>
      </c>
      <c r="M564" s="78"/>
      <c r="N564" s="19" t="s">
        <v>1383</v>
      </c>
      <c r="O564" s="19" t="s">
        <v>2602</v>
      </c>
      <c r="P564" s="19" t="s">
        <v>1386</v>
      </c>
      <c r="Q564" s="71" t="s">
        <v>1384</v>
      </c>
      <c r="R564" s="19" t="s">
        <v>1295</v>
      </c>
      <c r="S564" s="18" t="s">
        <v>108</v>
      </c>
      <c r="T564" s="19" t="s">
        <v>1193</v>
      </c>
      <c r="U564" s="19" t="s">
        <v>3069</v>
      </c>
      <c r="V564" s="19" t="s">
        <v>3066</v>
      </c>
      <c r="W564" s="16">
        <v>160000</v>
      </c>
      <c r="X564" s="18" t="s">
        <v>1376</v>
      </c>
      <c r="Y564" s="46" t="s">
        <v>3067</v>
      </c>
      <c r="Z564" s="16">
        <f t="shared" ref="Z564:Z593" si="19">W564</f>
        <v>160000</v>
      </c>
      <c r="AA564" s="19">
        <v>7014196676</v>
      </c>
      <c r="AB564" s="19" t="s">
        <v>3068</v>
      </c>
      <c r="AC564" s="19" t="s">
        <v>3068</v>
      </c>
      <c r="AD564" s="16">
        <f t="shared" ref="AD564:AD577" si="20">Z564</f>
        <v>160000</v>
      </c>
      <c r="AE564" s="20" t="s">
        <v>2729</v>
      </c>
      <c r="AF564" s="54"/>
      <c r="AG564" s="54" t="s">
        <v>3544</v>
      </c>
      <c r="AH564" s="52" t="s">
        <v>2457</v>
      </c>
      <c r="AI564" s="52" t="s">
        <v>2457</v>
      </c>
      <c r="AJ564" s="52"/>
      <c r="AK564" s="54" t="s">
        <v>1385</v>
      </c>
      <c r="AL564" s="54" t="s">
        <v>1570</v>
      </c>
      <c r="AM564" s="52" t="s">
        <v>3552</v>
      </c>
      <c r="AN564" s="119"/>
      <c r="AO564" s="122">
        <v>160000</v>
      </c>
      <c r="AP564" s="119">
        <f t="shared" si="18"/>
        <v>0</v>
      </c>
      <c r="AQ564" s="19"/>
      <c r="AR564" s="19"/>
      <c r="AS564" s="19"/>
      <c r="AT564" s="19"/>
      <c r="AU564" s="19"/>
      <c r="AV564" s="19"/>
      <c r="AW564" s="19"/>
      <c r="AX564" s="19"/>
    </row>
    <row r="565" spans="1:50" s="123" customFormat="1" ht="72" hidden="1" x14ac:dyDescent="0.2">
      <c r="A565" s="52" t="s">
        <v>48</v>
      </c>
      <c r="B565" s="52" t="s">
        <v>277</v>
      </c>
      <c r="C565" s="52" t="s">
        <v>276</v>
      </c>
      <c r="D565" s="52" t="s">
        <v>18</v>
      </c>
      <c r="E565" s="52" t="s">
        <v>454</v>
      </c>
      <c r="F565" s="121" t="s">
        <v>2135</v>
      </c>
      <c r="G565" s="52" t="s">
        <v>864</v>
      </c>
      <c r="H565" s="71" t="s">
        <v>270</v>
      </c>
      <c r="I565" s="71" t="s">
        <v>553</v>
      </c>
      <c r="J565" s="122">
        <v>75000</v>
      </c>
      <c r="K565" s="78"/>
      <c r="L565" s="249" t="s">
        <v>137</v>
      </c>
      <c r="M565" s="78"/>
      <c r="N565" s="19" t="s">
        <v>1383</v>
      </c>
      <c r="O565" s="19" t="s">
        <v>2602</v>
      </c>
      <c r="P565" s="19" t="s">
        <v>1386</v>
      </c>
      <c r="Q565" s="71" t="s">
        <v>1384</v>
      </c>
      <c r="R565" s="19" t="s">
        <v>1295</v>
      </c>
      <c r="S565" s="18" t="s">
        <v>108</v>
      </c>
      <c r="T565" s="19" t="s">
        <v>1193</v>
      </c>
      <c r="U565" s="19" t="s">
        <v>3070</v>
      </c>
      <c r="V565" s="19" t="s">
        <v>3066</v>
      </c>
      <c r="W565" s="16">
        <v>75000</v>
      </c>
      <c r="X565" s="18" t="s">
        <v>1376</v>
      </c>
      <c r="Y565" s="46" t="s">
        <v>3067</v>
      </c>
      <c r="Z565" s="16">
        <f t="shared" si="19"/>
        <v>75000</v>
      </c>
      <c r="AA565" s="19">
        <v>7014196676</v>
      </c>
      <c r="AB565" s="19" t="s">
        <v>3068</v>
      </c>
      <c r="AC565" s="19" t="s">
        <v>3068</v>
      </c>
      <c r="AD565" s="16">
        <f t="shared" si="20"/>
        <v>75000</v>
      </c>
      <c r="AE565" s="20" t="s">
        <v>2729</v>
      </c>
      <c r="AF565" s="54"/>
      <c r="AG565" s="54" t="s">
        <v>3544</v>
      </c>
      <c r="AH565" s="52" t="s">
        <v>2457</v>
      </c>
      <c r="AI565" s="52" t="s">
        <v>2457</v>
      </c>
      <c r="AJ565" s="52"/>
      <c r="AK565" s="54" t="s">
        <v>1385</v>
      </c>
      <c r="AL565" s="54" t="s">
        <v>1570</v>
      </c>
      <c r="AM565" s="52" t="s">
        <v>3552</v>
      </c>
      <c r="AN565" s="119"/>
      <c r="AO565" s="122">
        <v>75000</v>
      </c>
      <c r="AP565" s="119">
        <f t="shared" si="18"/>
        <v>0</v>
      </c>
      <c r="AQ565" s="19"/>
      <c r="AR565" s="19"/>
      <c r="AS565" s="19"/>
      <c r="AT565" s="19"/>
      <c r="AU565" s="19"/>
      <c r="AV565" s="19"/>
      <c r="AW565" s="19"/>
      <c r="AX565" s="19"/>
    </row>
    <row r="566" spans="1:50" s="123" customFormat="1" ht="72" hidden="1" x14ac:dyDescent="0.2">
      <c r="A566" s="52" t="s">
        <v>48</v>
      </c>
      <c r="B566" s="52" t="s">
        <v>277</v>
      </c>
      <c r="C566" s="52" t="s">
        <v>276</v>
      </c>
      <c r="D566" s="52" t="s">
        <v>18</v>
      </c>
      <c r="E566" s="52" t="s">
        <v>454</v>
      </c>
      <c r="F566" s="121" t="s">
        <v>2136</v>
      </c>
      <c r="G566" s="52" t="s">
        <v>865</v>
      </c>
      <c r="H566" s="71" t="s">
        <v>270</v>
      </c>
      <c r="I566" s="71" t="s">
        <v>553</v>
      </c>
      <c r="J566" s="122">
        <v>70000</v>
      </c>
      <c r="K566" s="78"/>
      <c r="L566" s="249" t="s">
        <v>137</v>
      </c>
      <c r="M566" s="78"/>
      <c r="N566" s="19" t="s">
        <v>1383</v>
      </c>
      <c r="O566" s="19" t="s">
        <v>2602</v>
      </c>
      <c r="P566" s="19" t="s">
        <v>1386</v>
      </c>
      <c r="Q566" s="71" t="s">
        <v>1384</v>
      </c>
      <c r="R566" s="19" t="s">
        <v>1295</v>
      </c>
      <c r="S566" s="18" t="s">
        <v>108</v>
      </c>
      <c r="T566" s="19" t="s">
        <v>1193</v>
      </c>
      <c r="U566" s="19" t="s">
        <v>3071</v>
      </c>
      <c r="V566" s="19" t="s">
        <v>3066</v>
      </c>
      <c r="W566" s="16">
        <v>70000</v>
      </c>
      <c r="X566" s="18" t="s">
        <v>1376</v>
      </c>
      <c r="Y566" s="46" t="s">
        <v>3067</v>
      </c>
      <c r="Z566" s="16">
        <f t="shared" si="19"/>
        <v>70000</v>
      </c>
      <c r="AA566" s="19">
        <v>7014196676</v>
      </c>
      <c r="AB566" s="19" t="s">
        <v>3068</v>
      </c>
      <c r="AC566" s="19" t="s">
        <v>3068</v>
      </c>
      <c r="AD566" s="16">
        <f t="shared" si="20"/>
        <v>70000</v>
      </c>
      <c r="AE566" s="20" t="s">
        <v>2729</v>
      </c>
      <c r="AF566" s="54"/>
      <c r="AG566" s="54" t="s">
        <v>3544</v>
      </c>
      <c r="AH566" s="52" t="s">
        <v>2457</v>
      </c>
      <c r="AI566" s="52" t="s">
        <v>2457</v>
      </c>
      <c r="AJ566" s="52"/>
      <c r="AK566" s="54" t="s">
        <v>1385</v>
      </c>
      <c r="AL566" s="54" t="s">
        <v>1570</v>
      </c>
      <c r="AM566" s="52" t="s">
        <v>3552</v>
      </c>
      <c r="AN566" s="119"/>
      <c r="AO566" s="122">
        <v>70000</v>
      </c>
      <c r="AP566" s="119">
        <f t="shared" si="18"/>
        <v>0</v>
      </c>
      <c r="AQ566" s="19"/>
      <c r="AR566" s="19"/>
      <c r="AS566" s="19"/>
      <c r="AT566" s="19"/>
      <c r="AU566" s="19"/>
      <c r="AV566" s="19"/>
      <c r="AW566" s="19"/>
      <c r="AX566" s="19"/>
    </row>
    <row r="567" spans="1:50" s="123" customFormat="1" ht="72" hidden="1" x14ac:dyDescent="0.2">
      <c r="A567" s="52" t="s">
        <v>48</v>
      </c>
      <c r="B567" s="52" t="s">
        <v>277</v>
      </c>
      <c r="C567" s="52" t="s">
        <v>276</v>
      </c>
      <c r="D567" s="52" t="s">
        <v>18</v>
      </c>
      <c r="E567" s="52" t="s">
        <v>454</v>
      </c>
      <c r="F567" s="121" t="s">
        <v>2137</v>
      </c>
      <c r="G567" s="52" t="s">
        <v>866</v>
      </c>
      <c r="H567" s="71" t="s">
        <v>272</v>
      </c>
      <c r="I567" s="71" t="s">
        <v>268</v>
      </c>
      <c r="J567" s="122">
        <v>15000</v>
      </c>
      <c r="K567" s="78"/>
      <c r="L567" s="249" t="s">
        <v>137</v>
      </c>
      <c r="M567" s="78"/>
      <c r="N567" s="19" t="s">
        <v>1383</v>
      </c>
      <c r="O567" s="19" t="s">
        <v>2602</v>
      </c>
      <c r="P567" s="19" t="s">
        <v>1386</v>
      </c>
      <c r="Q567" s="71" t="s">
        <v>1384</v>
      </c>
      <c r="R567" s="19" t="s">
        <v>1295</v>
      </c>
      <c r="S567" s="18" t="s">
        <v>108</v>
      </c>
      <c r="T567" s="19" t="s">
        <v>1193</v>
      </c>
      <c r="U567" s="19" t="s">
        <v>3072</v>
      </c>
      <c r="V567" s="19" t="s">
        <v>3066</v>
      </c>
      <c r="W567" s="16">
        <v>15000</v>
      </c>
      <c r="X567" s="18" t="s">
        <v>1376</v>
      </c>
      <c r="Y567" s="46" t="s">
        <v>3067</v>
      </c>
      <c r="Z567" s="16">
        <f t="shared" si="19"/>
        <v>15000</v>
      </c>
      <c r="AA567" s="19">
        <v>7014196676</v>
      </c>
      <c r="AB567" s="19" t="s">
        <v>3068</v>
      </c>
      <c r="AC567" s="19" t="s">
        <v>3068</v>
      </c>
      <c r="AD567" s="16">
        <f t="shared" si="20"/>
        <v>15000</v>
      </c>
      <c r="AE567" s="20" t="s">
        <v>2729</v>
      </c>
      <c r="AF567" s="54"/>
      <c r="AG567" s="54" t="s">
        <v>3544</v>
      </c>
      <c r="AH567" s="52" t="s">
        <v>2457</v>
      </c>
      <c r="AI567" s="52" t="s">
        <v>2457</v>
      </c>
      <c r="AJ567" s="52"/>
      <c r="AK567" s="54" t="s">
        <v>1385</v>
      </c>
      <c r="AL567" s="54" t="s">
        <v>1570</v>
      </c>
      <c r="AM567" s="52" t="s">
        <v>3552</v>
      </c>
      <c r="AN567" s="119"/>
      <c r="AO567" s="122">
        <v>15000</v>
      </c>
      <c r="AP567" s="119">
        <f t="shared" si="18"/>
        <v>0</v>
      </c>
      <c r="AQ567" s="19"/>
      <c r="AR567" s="19"/>
      <c r="AS567" s="19"/>
      <c r="AT567" s="19"/>
      <c r="AU567" s="19"/>
      <c r="AV567" s="19"/>
      <c r="AW567" s="19"/>
      <c r="AX567" s="19"/>
    </row>
    <row r="568" spans="1:50" s="123" customFormat="1" ht="72" hidden="1" x14ac:dyDescent="0.2">
      <c r="A568" s="52" t="s">
        <v>48</v>
      </c>
      <c r="B568" s="52" t="s">
        <v>277</v>
      </c>
      <c r="C568" s="52" t="s">
        <v>276</v>
      </c>
      <c r="D568" s="52" t="s">
        <v>18</v>
      </c>
      <c r="E568" s="52" t="s">
        <v>454</v>
      </c>
      <c r="F568" s="121" t="s">
        <v>2138</v>
      </c>
      <c r="G568" s="52" t="s">
        <v>867</v>
      </c>
      <c r="H568" s="71" t="s">
        <v>270</v>
      </c>
      <c r="I568" s="71" t="s">
        <v>274</v>
      </c>
      <c r="J568" s="122">
        <v>100000</v>
      </c>
      <c r="K568" s="78"/>
      <c r="L568" s="249" t="s">
        <v>137</v>
      </c>
      <c r="M568" s="78"/>
      <c r="N568" s="19" t="s">
        <v>1383</v>
      </c>
      <c r="O568" s="19" t="s">
        <v>2602</v>
      </c>
      <c r="P568" s="19" t="s">
        <v>1386</v>
      </c>
      <c r="Q568" s="71" t="s">
        <v>1384</v>
      </c>
      <c r="R568" s="19" t="s">
        <v>1295</v>
      </c>
      <c r="S568" s="18" t="s">
        <v>108</v>
      </c>
      <c r="T568" s="19" t="s">
        <v>1193</v>
      </c>
      <c r="U568" s="19" t="s">
        <v>3073</v>
      </c>
      <c r="V568" s="19" t="s">
        <v>3066</v>
      </c>
      <c r="W568" s="16">
        <v>100000</v>
      </c>
      <c r="X568" s="18" t="s">
        <v>1376</v>
      </c>
      <c r="Y568" s="46" t="s">
        <v>3067</v>
      </c>
      <c r="Z568" s="16">
        <f t="shared" si="19"/>
        <v>100000</v>
      </c>
      <c r="AA568" s="19">
        <v>7014196676</v>
      </c>
      <c r="AB568" s="19" t="s">
        <v>3068</v>
      </c>
      <c r="AC568" s="19" t="s">
        <v>3068</v>
      </c>
      <c r="AD568" s="16">
        <f t="shared" si="20"/>
        <v>100000</v>
      </c>
      <c r="AE568" s="20" t="s">
        <v>2729</v>
      </c>
      <c r="AF568" s="54"/>
      <c r="AG568" s="54" t="s">
        <v>3544</v>
      </c>
      <c r="AH568" s="52" t="s">
        <v>2457</v>
      </c>
      <c r="AI568" s="52" t="s">
        <v>2457</v>
      </c>
      <c r="AJ568" s="52"/>
      <c r="AK568" s="54" t="s">
        <v>1385</v>
      </c>
      <c r="AL568" s="54" t="s">
        <v>1570</v>
      </c>
      <c r="AM568" s="52" t="s">
        <v>3552</v>
      </c>
      <c r="AN568" s="119"/>
      <c r="AO568" s="122">
        <v>100000</v>
      </c>
      <c r="AP568" s="119">
        <f t="shared" si="18"/>
        <v>0</v>
      </c>
      <c r="AQ568" s="19"/>
      <c r="AR568" s="19"/>
      <c r="AS568" s="19"/>
      <c r="AT568" s="19"/>
      <c r="AU568" s="19"/>
      <c r="AV568" s="19"/>
      <c r="AW568" s="19"/>
      <c r="AX568" s="19"/>
    </row>
    <row r="569" spans="1:50" s="123" customFormat="1" ht="144" hidden="1" x14ac:dyDescent="0.2">
      <c r="A569" s="52" t="s">
        <v>48</v>
      </c>
      <c r="B569" s="52" t="s">
        <v>277</v>
      </c>
      <c r="C569" s="52" t="s">
        <v>276</v>
      </c>
      <c r="D569" s="52" t="s">
        <v>18</v>
      </c>
      <c r="E569" s="52" t="s">
        <v>454</v>
      </c>
      <c r="F569" s="121" t="s">
        <v>2139</v>
      </c>
      <c r="G569" s="52" t="s">
        <v>868</v>
      </c>
      <c r="H569" s="71" t="s">
        <v>269</v>
      </c>
      <c r="I569" s="71" t="s">
        <v>274</v>
      </c>
      <c r="J569" s="122">
        <v>50000</v>
      </c>
      <c r="K569" s="78"/>
      <c r="L569" s="249" t="s">
        <v>137</v>
      </c>
      <c r="M569" s="78"/>
      <c r="N569" s="19" t="s">
        <v>1383</v>
      </c>
      <c r="O569" s="19" t="s">
        <v>2602</v>
      </c>
      <c r="P569" s="19" t="s">
        <v>1386</v>
      </c>
      <c r="Q569" s="71" t="s">
        <v>1384</v>
      </c>
      <c r="R569" s="19" t="s">
        <v>1295</v>
      </c>
      <c r="S569" s="18" t="s">
        <v>108</v>
      </c>
      <c r="T569" s="19" t="s">
        <v>3074</v>
      </c>
      <c r="U569" s="19" t="s">
        <v>3075</v>
      </c>
      <c r="V569" s="19" t="s">
        <v>3066</v>
      </c>
      <c r="W569" s="16">
        <v>50000</v>
      </c>
      <c r="X569" s="18" t="s">
        <v>1376</v>
      </c>
      <c r="Y569" s="46" t="s">
        <v>3067</v>
      </c>
      <c r="Z569" s="16">
        <f t="shared" si="19"/>
        <v>50000</v>
      </c>
      <c r="AA569" s="19">
        <v>7014196676</v>
      </c>
      <c r="AB569" s="19" t="s">
        <v>3068</v>
      </c>
      <c r="AC569" s="19" t="s">
        <v>3068</v>
      </c>
      <c r="AD569" s="16">
        <f t="shared" si="20"/>
        <v>50000</v>
      </c>
      <c r="AE569" s="20" t="s">
        <v>2729</v>
      </c>
      <c r="AF569" s="54"/>
      <c r="AG569" s="54" t="s">
        <v>3544</v>
      </c>
      <c r="AH569" s="52" t="s">
        <v>2457</v>
      </c>
      <c r="AI569" s="52" t="s">
        <v>2457</v>
      </c>
      <c r="AJ569" s="52"/>
      <c r="AK569" s="54" t="s">
        <v>1385</v>
      </c>
      <c r="AL569" s="54" t="s">
        <v>1570</v>
      </c>
      <c r="AM569" s="52" t="s">
        <v>3552</v>
      </c>
      <c r="AN569" s="119"/>
      <c r="AO569" s="122">
        <v>50000</v>
      </c>
      <c r="AP569" s="119">
        <f t="shared" si="18"/>
        <v>0</v>
      </c>
      <c r="AQ569" s="19"/>
      <c r="AR569" s="19"/>
      <c r="AS569" s="19"/>
      <c r="AT569" s="19"/>
      <c r="AU569" s="19"/>
      <c r="AV569" s="19"/>
      <c r="AW569" s="19"/>
      <c r="AX569" s="19"/>
    </row>
    <row r="570" spans="1:50" s="123" customFormat="1" ht="72" hidden="1" x14ac:dyDescent="0.2">
      <c r="A570" s="52" t="s">
        <v>48</v>
      </c>
      <c r="B570" s="52" t="s">
        <v>277</v>
      </c>
      <c r="C570" s="52" t="s">
        <v>276</v>
      </c>
      <c r="D570" s="52" t="s">
        <v>18</v>
      </c>
      <c r="E570" s="52" t="s">
        <v>454</v>
      </c>
      <c r="F570" s="121" t="s">
        <v>2140</v>
      </c>
      <c r="G570" s="52" t="s">
        <v>869</v>
      </c>
      <c r="H570" s="71" t="s">
        <v>272</v>
      </c>
      <c r="I570" s="71" t="s">
        <v>275</v>
      </c>
      <c r="J570" s="122">
        <v>375000</v>
      </c>
      <c r="K570" s="78"/>
      <c r="L570" s="249" t="s">
        <v>137</v>
      </c>
      <c r="M570" s="78"/>
      <c r="N570" s="19" t="s">
        <v>1383</v>
      </c>
      <c r="O570" s="19" t="s">
        <v>2602</v>
      </c>
      <c r="P570" s="19" t="s">
        <v>1386</v>
      </c>
      <c r="Q570" s="71" t="s">
        <v>1384</v>
      </c>
      <c r="R570" s="19" t="s">
        <v>1295</v>
      </c>
      <c r="S570" s="18" t="s">
        <v>108</v>
      </c>
      <c r="T570" s="19" t="s">
        <v>3076</v>
      </c>
      <c r="U570" s="19" t="s">
        <v>3077</v>
      </c>
      <c r="V570" s="19" t="s">
        <v>3066</v>
      </c>
      <c r="W570" s="16">
        <v>375000</v>
      </c>
      <c r="X570" s="18" t="s">
        <v>1376</v>
      </c>
      <c r="Y570" s="46" t="s">
        <v>3067</v>
      </c>
      <c r="Z570" s="16">
        <f t="shared" si="19"/>
        <v>375000</v>
      </c>
      <c r="AA570" s="19">
        <v>7014196676</v>
      </c>
      <c r="AB570" s="19" t="s">
        <v>3068</v>
      </c>
      <c r="AC570" s="19" t="s">
        <v>3068</v>
      </c>
      <c r="AD570" s="16">
        <f t="shared" si="20"/>
        <v>375000</v>
      </c>
      <c r="AE570" s="20" t="s">
        <v>2729</v>
      </c>
      <c r="AF570" s="54"/>
      <c r="AG570" s="54" t="s">
        <v>3544</v>
      </c>
      <c r="AH570" s="52" t="s">
        <v>2457</v>
      </c>
      <c r="AI570" s="52" t="s">
        <v>2457</v>
      </c>
      <c r="AJ570" s="52"/>
      <c r="AK570" s="54" t="s">
        <v>1385</v>
      </c>
      <c r="AL570" s="54" t="s">
        <v>1570</v>
      </c>
      <c r="AM570" s="52" t="s">
        <v>3552</v>
      </c>
      <c r="AN570" s="119"/>
      <c r="AO570" s="122">
        <v>375000</v>
      </c>
      <c r="AP570" s="119">
        <f t="shared" si="18"/>
        <v>0</v>
      </c>
      <c r="AQ570" s="19"/>
      <c r="AR570" s="19"/>
      <c r="AS570" s="19"/>
      <c r="AT570" s="19"/>
      <c r="AU570" s="19"/>
      <c r="AV570" s="19"/>
      <c r="AW570" s="19"/>
      <c r="AX570" s="19"/>
    </row>
    <row r="571" spans="1:50" s="123" customFormat="1" ht="72" hidden="1" x14ac:dyDescent="0.2">
      <c r="A571" s="52" t="s">
        <v>48</v>
      </c>
      <c r="B571" s="52" t="s">
        <v>277</v>
      </c>
      <c r="C571" s="52" t="s">
        <v>276</v>
      </c>
      <c r="D571" s="52" t="s">
        <v>18</v>
      </c>
      <c r="E571" s="52" t="s">
        <v>454</v>
      </c>
      <c r="F571" s="121" t="s">
        <v>2141</v>
      </c>
      <c r="G571" s="52" t="s">
        <v>870</v>
      </c>
      <c r="H571" s="71" t="s">
        <v>270</v>
      </c>
      <c r="I571" s="71" t="s">
        <v>268</v>
      </c>
      <c r="J571" s="122">
        <v>200000</v>
      </c>
      <c r="K571" s="78"/>
      <c r="L571" s="249" t="s">
        <v>137</v>
      </c>
      <c r="M571" s="78"/>
      <c r="N571" s="19" t="s">
        <v>1383</v>
      </c>
      <c r="O571" s="19" t="s">
        <v>2602</v>
      </c>
      <c r="P571" s="19" t="s">
        <v>1386</v>
      </c>
      <c r="Q571" s="71" t="s">
        <v>1384</v>
      </c>
      <c r="R571" s="19" t="s">
        <v>1295</v>
      </c>
      <c r="S571" s="18" t="s">
        <v>108</v>
      </c>
      <c r="T571" s="19" t="s">
        <v>1193</v>
      </c>
      <c r="U571" s="19" t="s">
        <v>3078</v>
      </c>
      <c r="V571" s="19" t="s">
        <v>3066</v>
      </c>
      <c r="W571" s="16">
        <v>200000</v>
      </c>
      <c r="X571" s="18" t="s">
        <v>1376</v>
      </c>
      <c r="Y571" s="46" t="s">
        <v>3067</v>
      </c>
      <c r="Z571" s="16">
        <f t="shared" si="19"/>
        <v>200000</v>
      </c>
      <c r="AA571" s="19">
        <v>7014196676</v>
      </c>
      <c r="AB571" s="19" t="s">
        <v>3068</v>
      </c>
      <c r="AC571" s="19" t="s">
        <v>3068</v>
      </c>
      <c r="AD571" s="16">
        <f t="shared" si="20"/>
        <v>200000</v>
      </c>
      <c r="AE571" s="20" t="s">
        <v>2729</v>
      </c>
      <c r="AF571" s="54"/>
      <c r="AG571" s="54" t="s">
        <v>3544</v>
      </c>
      <c r="AH571" s="52" t="s">
        <v>2457</v>
      </c>
      <c r="AI571" s="52" t="s">
        <v>2457</v>
      </c>
      <c r="AJ571" s="52"/>
      <c r="AK571" s="54" t="s">
        <v>1385</v>
      </c>
      <c r="AL571" s="54" t="s">
        <v>1570</v>
      </c>
      <c r="AM571" s="52" t="s">
        <v>3552</v>
      </c>
      <c r="AN571" s="119"/>
      <c r="AO571" s="122">
        <v>200000</v>
      </c>
      <c r="AP571" s="119">
        <f t="shared" si="18"/>
        <v>0</v>
      </c>
      <c r="AQ571" s="19"/>
      <c r="AR571" s="19"/>
      <c r="AS571" s="19"/>
      <c r="AT571" s="19"/>
      <c r="AU571" s="19"/>
      <c r="AV571" s="19"/>
      <c r="AW571" s="19"/>
      <c r="AX571" s="19"/>
    </row>
    <row r="572" spans="1:50" s="123" customFormat="1" ht="72" hidden="1" x14ac:dyDescent="0.2">
      <c r="A572" s="52" t="s">
        <v>48</v>
      </c>
      <c r="B572" s="52" t="s">
        <v>277</v>
      </c>
      <c r="C572" s="52" t="s">
        <v>276</v>
      </c>
      <c r="D572" s="52" t="s">
        <v>18</v>
      </c>
      <c r="E572" s="52" t="s">
        <v>454</v>
      </c>
      <c r="F572" s="121" t="s">
        <v>2142</v>
      </c>
      <c r="G572" s="52" t="s">
        <v>871</v>
      </c>
      <c r="H572" s="71" t="s">
        <v>270</v>
      </c>
      <c r="I572" s="71" t="s">
        <v>268</v>
      </c>
      <c r="J572" s="122">
        <v>350000</v>
      </c>
      <c r="K572" s="78"/>
      <c r="L572" s="249" t="s">
        <v>137</v>
      </c>
      <c r="M572" s="78"/>
      <c r="N572" s="19" t="s">
        <v>1383</v>
      </c>
      <c r="O572" s="19" t="s">
        <v>2602</v>
      </c>
      <c r="P572" s="19" t="s">
        <v>1386</v>
      </c>
      <c r="Q572" s="71" t="s">
        <v>1384</v>
      </c>
      <c r="R572" s="19" t="s">
        <v>1295</v>
      </c>
      <c r="S572" s="18" t="s">
        <v>108</v>
      </c>
      <c r="T572" s="19" t="s">
        <v>1193</v>
      </c>
      <c r="U572" s="19" t="s">
        <v>3079</v>
      </c>
      <c r="V572" s="19" t="s">
        <v>3066</v>
      </c>
      <c r="W572" s="16">
        <v>350000</v>
      </c>
      <c r="X572" s="18" t="s">
        <v>1376</v>
      </c>
      <c r="Y572" s="46" t="s">
        <v>3067</v>
      </c>
      <c r="Z572" s="16">
        <f t="shared" si="19"/>
        <v>350000</v>
      </c>
      <c r="AA572" s="19">
        <v>7014196676</v>
      </c>
      <c r="AB572" s="19" t="s">
        <v>3068</v>
      </c>
      <c r="AC572" s="19" t="s">
        <v>3068</v>
      </c>
      <c r="AD572" s="16">
        <f t="shared" si="20"/>
        <v>350000</v>
      </c>
      <c r="AE572" s="20" t="s">
        <v>2729</v>
      </c>
      <c r="AF572" s="54"/>
      <c r="AG572" s="54" t="s">
        <v>3544</v>
      </c>
      <c r="AH572" s="52" t="s">
        <v>2457</v>
      </c>
      <c r="AI572" s="52" t="s">
        <v>2457</v>
      </c>
      <c r="AJ572" s="52"/>
      <c r="AK572" s="54" t="s">
        <v>1385</v>
      </c>
      <c r="AL572" s="54" t="s">
        <v>1570</v>
      </c>
      <c r="AM572" s="52" t="s">
        <v>3552</v>
      </c>
      <c r="AN572" s="119"/>
      <c r="AO572" s="122">
        <v>350000</v>
      </c>
      <c r="AP572" s="119">
        <f t="shared" si="18"/>
        <v>0</v>
      </c>
      <c r="AQ572" s="19"/>
      <c r="AR572" s="19"/>
      <c r="AS572" s="19"/>
      <c r="AT572" s="19"/>
      <c r="AU572" s="19"/>
      <c r="AV572" s="19"/>
      <c r="AW572" s="19"/>
      <c r="AX572" s="19"/>
    </row>
    <row r="573" spans="1:50" s="123" customFormat="1" ht="72" hidden="1" x14ac:dyDescent="0.2">
      <c r="A573" s="52" t="s">
        <v>48</v>
      </c>
      <c r="B573" s="52" t="s">
        <v>277</v>
      </c>
      <c r="C573" s="52" t="s">
        <v>276</v>
      </c>
      <c r="D573" s="52" t="s">
        <v>18</v>
      </c>
      <c r="E573" s="52" t="s">
        <v>454</v>
      </c>
      <c r="F573" s="121" t="s">
        <v>2143</v>
      </c>
      <c r="G573" s="52" t="s">
        <v>872</v>
      </c>
      <c r="H573" s="71" t="s">
        <v>269</v>
      </c>
      <c r="I573" s="71" t="s">
        <v>275</v>
      </c>
      <c r="J573" s="122">
        <v>400000</v>
      </c>
      <c r="K573" s="78"/>
      <c r="L573" s="249" t="s">
        <v>137</v>
      </c>
      <c r="M573" s="78"/>
      <c r="N573" s="19" t="s">
        <v>1383</v>
      </c>
      <c r="O573" s="19" t="s">
        <v>2602</v>
      </c>
      <c r="P573" s="19" t="s">
        <v>1386</v>
      </c>
      <c r="Q573" s="71" t="s">
        <v>1384</v>
      </c>
      <c r="R573" s="19" t="s">
        <v>1295</v>
      </c>
      <c r="S573" s="18" t="s">
        <v>108</v>
      </c>
      <c r="T573" s="19" t="s">
        <v>3080</v>
      </c>
      <c r="U573" s="19" t="s">
        <v>3081</v>
      </c>
      <c r="V573" s="19" t="s">
        <v>3066</v>
      </c>
      <c r="W573" s="16">
        <v>400000</v>
      </c>
      <c r="X573" s="18" t="s">
        <v>1376</v>
      </c>
      <c r="Y573" s="46" t="s">
        <v>3067</v>
      </c>
      <c r="Z573" s="16">
        <f t="shared" si="19"/>
        <v>400000</v>
      </c>
      <c r="AA573" s="19">
        <v>7014196676</v>
      </c>
      <c r="AB573" s="19" t="s">
        <v>3068</v>
      </c>
      <c r="AC573" s="19" t="s">
        <v>3068</v>
      </c>
      <c r="AD573" s="16">
        <f t="shared" si="20"/>
        <v>400000</v>
      </c>
      <c r="AE573" s="20" t="s">
        <v>2729</v>
      </c>
      <c r="AF573" s="54"/>
      <c r="AG573" s="54" t="s">
        <v>3544</v>
      </c>
      <c r="AH573" s="52" t="s">
        <v>2457</v>
      </c>
      <c r="AI573" s="52" t="s">
        <v>2457</v>
      </c>
      <c r="AJ573" s="52"/>
      <c r="AK573" s="54" t="s">
        <v>1385</v>
      </c>
      <c r="AL573" s="54" t="s">
        <v>1570</v>
      </c>
      <c r="AM573" s="52" t="s">
        <v>3552</v>
      </c>
      <c r="AN573" s="119"/>
      <c r="AO573" s="122">
        <v>400000</v>
      </c>
      <c r="AP573" s="119">
        <f t="shared" si="18"/>
        <v>0</v>
      </c>
      <c r="AQ573" s="19"/>
      <c r="AR573" s="19"/>
      <c r="AS573" s="19"/>
      <c r="AT573" s="19"/>
      <c r="AU573" s="19"/>
      <c r="AV573" s="19"/>
      <c r="AW573" s="19"/>
      <c r="AX573" s="19"/>
    </row>
    <row r="574" spans="1:50" s="123" customFormat="1" ht="72" hidden="1" x14ac:dyDescent="0.2">
      <c r="A574" s="52" t="s">
        <v>48</v>
      </c>
      <c r="B574" s="52" t="s">
        <v>277</v>
      </c>
      <c r="C574" s="52" t="s">
        <v>276</v>
      </c>
      <c r="D574" s="52" t="s">
        <v>18</v>
      </c>
      <c r="E574" s="52" t="s">
        <v>454</v>
      </c>
      <c r="F574" s="121" t="s">
        <v>2144</v>
      </c>
      <c r="G574" s="52" t="s">
        <v>873</v>
      </c>
      <c r="H574" s="71" t="s">
        <v>269</v>
      </c>
      <c r="I574" s="71" t="s">
        <v>275</v>
      </c>
      <c r="J574" s="122">
        <v>120000</v>
      </c>
      <c r="K574" s="78"/>
      <c r="L574" s="249" t="s">
        <v>137</v>
      </c>
      <c r="M574" s="78"/>
      <c r="N574" s="19" t="s">
        <v>1383</v>
      </c>
      <c r="O574" s="19" t="s">
        <v>2602</v>
      </c>
      <c r="P574" s="19" t="s">
        <v>1386</v>
      </c>
      <c r="Q574" s="71" t="s">
        <v>1384</v>
      </c>
      <c r="R574" s="19" t="s">
        <v>1295</v>
      </c>
      <c r="S574" s="18" t="s">
        <v>108</v>
      </c>
      <c r="T574" s="19" t="s">
        <v>1193</v>
      </c>
      <c r="U574" s="19" t="s">
        <v>3082</v>
      </c>
      <c r="V574" s="19" t="s">
        <v>3066</v>
      </c>
      <c r="W574" s="16">
        <v>120000</v>
      </c>
      <c r="X574" s="18" t="s">
        <v>1376</v>
      </c>
      <c r="Y574" s="46" t="s">
        <v>3067</v>
      </c>
      <c r="Z574" s="16">
        <f t="shared" si="19"/>
        <v>120000</v>
      </c>
      <c r="AA574" s="19">
        <v>7014196676</v>
      </c>
      <c r="AB574" s="19" t="s">
        <v>3068</v>
      </c>
      <c r="AC574" s="19" t="s">
        <v>3068</v>
      </c>
      <c r="AD574" s="16">
        <f t="shared" si="20"/>
        <v>120000</v>
      </c>
      <c r="AE574" s="20" t="s">
        <v>2729</v>
      </c>
      <c r="AF574" s="54"/>
      <c r="AG574" s="54" t="s">
        <v>3544</v>
      </c>
      <c r="AH574" s="52" t="s">
        <v>2457</v>
      </c>
      <c r="AI574" s="52" t="s">
        <v>2457</v>
      </c>
      <c r="AJ574" s="52"/>
      <c r="AK574" s="54" t="s">
        <v>1385</v>
      </c>
      <c r="AL574" s="54" t="s">
        <v>1570</v>
      </c>
      <c r="AM574" s="52" t="s">
        <v>3552</v>
      </c>
      <c r="AN574" s="119"/>
      <c r="AO574" s="122">
        <v>120000</v>
      </c>
      <c r="AP574" s="119">
        <f t="shared" si="18"/>
        <v>0</v>
      </c>
      <c r="AQ574" s="19"/>
      <c r="AR574" s="19"/>
      <c r="AS574" s="19"/>
      <c r="AT574" s="19"/>
      <c r="AU574" s="19"/>
      <c r="AV574" s="19"/>
      <c r="AW574" s="19"/>
      <c r="AX574" s="19"/>
    </row>
    <row r="575" spans="1:50" s="123" customFormat="1" ht="72" hidden="1" x14ac:dyDescent="0.2">
      <c r="A575" s="52" t="s">
        <v>48</v>
      </c>
      <c r="B575" s="52" t="s">
        <v>277</v>
      </c>
      <c r="C575" s="52" t="s">
        <v>276</v>
      </c>
      <c r="D575" s="52" t="s">
        <v>18</v>
      </c>
      <c r="E575" s="52" t="s">
        <v>454</v>
      </c>
      <c r="F575" s="121" t="s">
        <v>2145</v>
      </c>
      <c r="G575" s="52" t="s">
        <v>874</v>
      </c>
      <c r="H575" s="71" t="s">
        <v>317</v>
      </c>
      <c r="I575" s="71" t="s">
        <v>275</v>
      </c>
      <c r="J575" s="122">
        <v>375000</v>
      </c>
      <c r="K575" s="78"/>
      <c r="L575" s="249" t="s">
        <v>137</v>
      </c>
      <c r="M575" s="78"/>
      <c r="N575" s="19" t="s">
        <v>1383</v>
      </c>
      <c r="O575" s="19" t="s">
        <v>2602</v>
      </c>
      <c r="P575" s="19" t="s">
        <v>1386</v>
      </c>
      <c r="Q575" s="71" t="s">
        <v>1384</v>
      </c>
      <c r="R575" s="19" t="s">
        <v>1295</v>
      </c>
      <c r="S575" s="18" t="s">
        <v>108</v>
      </c>
      <c r="T575" s="19" t="s">
        <v>3083</v>
      </c>
      <c r="U575" s="19" t="s">
        <v>3084</v>
      </c>
      <c r="V575" s="19" t="s">
        <v>3066</v>
      </c>
      <c r="W575" s="16">
        <v>375000</v>
      </c>
      <c r="X575" s="18" t="s">
        <v>1376</v>
      </c>
      <c r="Y575" s="46" t="s">
        <v>3067</v>
      </c>
      <c r="Z575" s="16">
        <f t="shared" si="19"/>
        <v>375000</v>
      </c>
      <c r="AA575" s="19">
        <v>7014196676</v>
      </c>
      <c r="AB575" s="19" t="s">
        <v>3068</v>
      </c>
      <c r="AC575" s="19" t="s">
        <v>3068</v>
      </c>
      <c r="AD575" s="16">
        <f t="shared" si="20"/>
        <v>375000</v>
      </c>
      <c r="AE575" s="20" t="s">
        <v>2729</v>
      </c>
      <c r="AF575" s="54"/>
      <c r="AG575" s="54" t="s">
        <v>3544</v>
      </c>
      <c r="AH575" s="52" t="s">
        <v>2457</v>
      </c>
      <c r="AI575" s="52" t="s">
        <v>2457</v>
      </c>
      <c r="AJ575" s="52"/>
      <c r="AK575" s="54" t="s">
        <v>1385</v>
      </c>
      <c r="AL575" s="54" t="s">
        <v>1570</v>
      </c>
      <c r="AM575" s="52" t="s">
        <v>3552</v>
      </c>
      <c r="AN575" s="119"/>
      <c r="AO575" s="122">
        <v>375000</v>
      </c>
      <c r="AP575" s="119">
        <f t="shared" si="18"/>
        <v>0</v>
      </c>
      <c r="AQ575" s="19"/>
      <c r="AR575" s="19"/>
      <c r="AS575" s="19"/>
      <c r="AT575" s="19"/>
      <c r="AU575" s="19"/>
      <c r="AV575" s="19"/>
      <c r="AW575" s="19"/>
      <c r="AX575" s="19"/>
    </row>
    <row r="576" spans="1:50" s="123" customFormat="1" ht="72" hidden="1" x14ac:dyDescent="0.2">
      <c r="A576" s="52" t="s">
        <v>48</v>
      </c>
      <c r="B576" s="52" t="s">
        <v>277</v>
      </c>
      <c r="C576" s="52" t="s">
        <v>276</v>
      </c>
      <c r="D576" s="52" t="s">
        <v>18</v>
      </c>
      <c r="E576" s="52" t="s">
        <v>454</v>
      </c>
      <c r="F576" s="121" t="s">
        <v>2146</v>
      </c>
      <c r="G576" s="52" t="s">
        <v>875</v>
      </c>
      <c r="H576" s="71" t="s">
        <v>317</v>
      </c>
      <c r="I576" s="71" t="s">
        <v>275</v>
      </c>
      <c r="J576" s="122">
        <v>300000</v>
      </c>
      <c r="K576" s="78"/>
      <c r="L576" s="249" t="s">
        <v>137</v>
      </c>
      <c r="M576" s="78"/>
      <c r="N576" s="19" t="s">
        <v>1383</v>
      </c>
      <c r="O576" s="19" t="s">
        <v>2602</v>
      </c>
      <c r="P576" s="19" t="s">
        <v>1386</v>
      </c>
      <c r="Q576" s="71" t="s">
        <v>1384</v>
      </c>
      <c r="R576" s="19" t="s">
        <v>1295</v>
      </c>
      <c r="S576" s="18" t="s">
        <v>108</v>
      </c>
      <c r="T576" s="19" t="s">
        <v>3083</v>
      </c>
      <c r="U576" s="19" t="s">
        <v>3084</v>
      </c>
      <c r="V576" s="19" t="s">
        <v>3066</v>
      </c>
      <c r="W576" s="16">
        <v>300000</v>
      </c>
      <c r="X576" s="18" t="s">
        <v>1376</v>
      </c>
      <c r="Y576" s="46" t="s">
        <v>3067</v>
      </c>
      <c r="Z576" s="16">
        <f t="shared" si="19"/>
        <v>300000</v>
      </c>
      <c r="AA576" s="19">
        <v>7014196676</v>
      </c>
      <c r="AB576" s="19" t="s">
        <v>3068</v>
      </c>
      <c r="AC576" s="19" t="s">
        <v>3068</v>
      </c>
      <c r="AD576" s="16">
        <f t="shared" si="20"/>
        <v>300000</v>
      </c>
      <c r="AE576" s="20" t="s">
        <v>2729</v>
      </c>
      <c r="AF576" s="54"/>
      <c r="AG576" s="54" t="s">
        <v>3544</v>
      </c>
      <c r="AH576" s="52" t="s">
        <v>2457</v>
      </c>
      <c r="AI576" s="52" t="s">
        <v>2457</v>
      </c>
      <c r="AJ576" s="52"/>
      <c r="AK576" s="54" t="s">
        <v>1385</v>
      </c>
      <c r="AL576" s="54" t="s">
        <v>1570</v>
      </c>
      <c r="AM576" s="52" t="s">
        <v>3552</v>
      </c>
      <c r="AN576" s="119"/>
      <c r="AO576" s="122">
        <v>300000</v>
      </c>
      <c r="AP576" s="119">
        <f t="shared" si="18"/>
        <v>0</v>
      </c>
      <c r="AQ576" s="19"/>
      <c r="AR576" s="19"/>
      <c r="AS576" s="19"/>
      <c r="AT576" s="19"/>
      <c r="AU576" s="19"/>
      <c r="AV576" s="19"/>
      <c r="AW576" s="19"/>
      <c r="AX576" s="19"/>
    </row>
    <row r="577" spans="1:50" s="123" customFormat="1" ht="72" hidden="1" x14ac:dyDescent="0.2">
      <c r="A577" s="52" t="s">
        <v>48</v>
      </c>
      <c r="B577" s="52" t="s">
        <v>277</v>
      </c>
      <c r="C577" s="52" t="s">
        <v>276</v>
      </c>
      <c r="D577" s="52" t="s">
        <v>18</v>
      </c>
      <c r="E577" s="52" t="s">
        <v>454</v>
      </c>
      <c r="F577" s="121" t="s">
        <v>2147</v>
      </c>
      <c r="G577" s="52" t="s">
        <v>876</v>
      </c>
      <c r="H577" s="71" t="s">
        <v>269</v>
      </c>
      <c r="I577" s="71" t="s">
        <v>268</v>
      </c>
      <c r="J577" s="122">
        <v>120000</v>
      </c>
      <c r="K577" s="78"/>
      <c r="L577" s="249" t="s">
        <v>137</v>
      </c>
      <c r="M577" s="78"/>
      <c r="N577" s="19" t="s">
        <v>1383</v>
      </c>
      <c r="O577" s="19" t="s">
        <v>2602</v>
      </c>
      <c r="P577" s="19" t="s">
        <v>1386</v>
      </c>
      <c r="Q577" s="71" t="s">
        <v>1384</v>
      </c>
      <c r="R577" s="19" t="s">
        <v>1295</v>
      </c>
      <c r="S577" s="18" t="s">
        <v>108</v>
      </c>
      <c r="T577" s="19" t="s">
        <v>1193</v>
      </c>
      <c r="U577" s="19" t="s">
        <v>3085</v>
      </c>
      <c r="V577" s="19" t="s">
        <v>3066</v>
      </c>
      <c r="W577" s="16">
        <v>120000</v>
      </c>
      <c r="X577" s="18" t="s">
        <v>1376</v>
      </c>
      <c r="Y577" s="46" t="s">
        <v>3067</v>
      </c>
      <c r="Z577" s="16">
        <f t="shared" si="19"/>
        <v>120000</v>
      </c>
      <c r="AA577" s="19">
        <v>7014196676</v>
      </c>
      <c r="AB577" s="19" t="s">
        <v>3068</v>
      </c>
      <c r="AC577" s="19" t="s">
        <v>3068</v>
      </c>
      <c r="AD577" s="16">
        <f t="shared" si="20"/>
        <v>120000</v>
      </c>
      <c r="AE577" s="20" t="s">
        <v>2729</v>
      </c>
      <c r="AF577" s="54"/>
      <c r="AG577" s="54" t="s">
        <v>3544</v>
      </c>
      <c r="AH577" s="52" t="s">
        <v>2457</v>
      </c>
      <c r="AI577" s="52" t="s">
        <v>2457</v>
      </c>
      <c r="AJ577" s="52"/>
      <c r="AK577" s="54" t="s">
        <v>1385</v>
      </c>
      <c r="AL577" s="54" t="s">
        <v>1570</v>
      </c>
      <c r="AM577" s="52" t="s">
        <v>3552</v>
      </c>
      <c r="AN577" s="119"/>
      <c r="AO577" s="122">
        <v>120000</v>
      </c>
      <c r="AP577" s="119">
        <f t="shared" si="18"/>
        <v>0</v>
      </c>
      <c r="AQ577" s="19"/>
      <c r="AR577" s="19"/>
      <c r="AS577" s="19"/>
      <c r="AT577" s="19"/>
      <c r="AU577" s="19"/>
      <c r="AV577" s="19"/>
      <c r="AW577" s="19"/>
      <c r="AX577" s="19"/>
    </row>
    <row r="578" spans="1:50" s="123" customFormat="1" ht="72" hidden="1" x14ac:dyDescent="0.2">
      <c r="A578" s="52" t="s">
        <v>48</v>
      </c>
      <c r="B578" s="52" t="s">
        <v>277</v>
      </c>
      <c r="C578" s="52" t="s">
        <v>276</v>
      </c>
      <c r="D578" s="52" t="s">
        <v>33</v>
      </c>
      <c r="E578" s="52" t="s">
        <v>454</v>
      </c>
      <c r="F578" s="121" t="s">
        <v>2148</v>
      </c>
      <c r="G578" s="52" t="s">
        <v>877</v>
      </c>
      <c r="H578" s="71" t="s">
        <v>459</v>
      </c>
      <c r="I578" s="71" t="s">
        <v>274</v>
      </c>
      <c r="J578" s="122">
        <v>100000</v>
      </c>
      <c r="K578" s="78"/>
      <c r="L578" s="249" t="s">
        <v>137</v>
      </c>
      <c r="M578" s="78"/>
      <c r="N578" s="19" t="s">
        <v>1387</v>
      </c>
      <c r="O578" s="19" t="s">
        <v>2628</v>
      </c>
      <c r="P578" s="19" t="s">
        <v>3086</v>
      </c>
      <c r="Q578" s="19" t="s">
        <v>1388</v>
      </c>
      <c r="R578" s="19" t="s">
        <v>1295</v>
      </c>
      <c r="S578" s="18" t="s">
        <v>108</v>
      </c>
      <c r="T578" s="19"/>
      <c r="U578" s="19"/>
      <c r="V578" s="19" t="s">
        <v>3087</v>
      </c>
      <c r="W578" s="16">
        <v>98000</v>
      </c>
      <c r="X578" s="18" t="s">
        <v>1376</v>
      </c>
      <c r="Y578" s="46" t="s">
        <v>3821</v>
      </c>
      <c r="Z578" s="16">
        <f t="shared" si="19"/>
        <v>98000</v>
      </c>
      <c r="AA578" s="19">
        <v>7014287635</v>
      </c>
      <c r="AB578" s="19"/>
      <c r="AC578" s="19"/>
      <c r="AD578" s="19"/>
      <c r="AE578" s="20" t="s">
        <v>3295</v>
      </c>
      <c r="AF578" s="54" t="s">
        <v>3472</v>
      </c>
      <c r="AG578" s="52" t="s">
        <v>3544</v>
      </c>
      <c r="AH578" s="54" t="s">
        <v>3472</v>
      </c>
      <c r="AI578" s="52" t="s">
        <v>2456</v>
      </c>
      <c r="AJ578" s="52"/>
      <c r="AK578" s="54" t="s">
        <v>1385</v>
      </c>
      <c r="AL578" s="54" t="s">
        <v>1570</v>
      </c>
      <c r="AM578" s="52" t="s">
        <v>3553</v>
      </c>
      <c r="AN578" s="119">
        <v>98000</v>
      </c>
      <c r="AO578" s="119"/>
      <c r="AP578" s="119">
        <f t="shared" si="17"/>
        <v>2000</v>
      </c>
      <c r="AQ578" s="19"/>
      <c r="AR578" s="19"/>
      <c r="AS578" s="19"/>
      <c r="AT578" s="19"/>
      <c r="AU578" s="19"/>
      <c r="AV578" s="19"/>
      <c r="AW578" s="19"/>
      <c r="AX578" s="19"/>
    </row>
    <row r="579" spans="1:50" s="123" customFormat="1" ht="72" hidden="1" x14ac:dyDescent="0.2">
      <c r="A579" s="52" t="s">
        <v>48</v>
      </c>
      <c r="B579" s="52" t="s">
        <v>277</v>
      </c>
      <c r="C579" s="52" t="s">
        <v>276</v>
      </c>
      <c r="D579" s="52" t="s">
        <v>33</v>
      </c>
      <c r="E579" s="52" t="s">
        <v>454</v>
      </c>
      <c r="F579" s="121" t="s">
        <v>2149</v>
      </c>
      <c r="G579" s="52" t="s">
        <v>878</v>
      </c>
      <c r="H579" s="71" t="s">
        <v>270</v>
      </c>
      <c r="I579" s="71" t="s">
        <v>274</v>
      </c>
      <c r="J579" s="122">
        <v>65000</v>
      </c>
      <c r="K579" s="78"/>
      <c r="L579" s="249" t="s">
        <v>137</v>
      </c>
      <c r="M579" s="78"/>
      <c r="N579" s="19" t="s">
        <v>1387</v>
      </c>
      <c r="O579" s="19" t="s">
        <v>2628</v>
      </c>
      <c r="P579" s="19" t="s">
        <v>3086</v>
      </c>
      <c r="Q579" s="19" t="s">
        <v>1388</v>
      </c>
      <c r="R579" s="19" t="s">
        <v>1295</v>
      </c>
      <c r="S579" s="18" t="s">
        <v>108</v>
      </c>
      <c r="T579" s="19"/>
      <c r="U579" s="19"/>
      <c r="V579" s="19" t="s">
        <v>3087</v>
      </c>
      <c r="W579" s="16">
        <v>58000</v>
      </c>
      <c r="X579" s="18" t="s">
        <v>1376</v>
      </c>
      <c r="Y579" s="46" t="s">
        <v>3821</v>
      </c>
      <c r="Z579" s="16">
        <f t="shared" si="19"/>
        <v>58000</v>
      </c>
      <c r="AA579" s="19">
        <v>7014287635</v>
      </c>
      <c r="AB579" s="19"/>
      <c r="AC579" s="19"/>
      <c r="AD579" s="19"/>
      <c r="AE579" s="20" t="s">
        <v>3295</v>
      </c>
      <c r="AF579" s="54" t="s">
        <v>3472</v>
      </c>
      <c r="AG579" s="52" t="s">
        <v>3544</v>
      </c>
      <c r="AH579" s="54" t="s">
        <v>3472</v>
      </c>
      <c r="AI579" s="52" t="s">
        <v>2456</v>
      </c>
      <c r="AJ579" s="52"/>
      <c r="AK579" s="54" t="s">
        <v>1385</v>
      </c>
      <c r="AL579" s="54" t="s">
        <v>1570</v>
      </c>
      <c r="AM579" s="52" t="s">
        <v>3553</v>
      </c>
      <c r="AN579" s="119">
        <v>58000</v>
      </c>
      <c r="AO579" s="119"/>
      <c r="AP579" s="119">
        <f t="shared" ref="AP579:AP642" si="21">J579-AN579-AO579</f>
        <v>7000</v>
      </c>
      <c r="AQ579" s="19"/>
      <c r="AR579" s="19"/>
      <c r="AS579" s="19"/>
      <c r="AT579" s="19"/>
      <c r="AU579" s="19"/>
      <c r="AV579" s="19"/>
      <c r="AW579" s="19"/>
      <c r="AX579" s="19"/>
    </row>
    <row r="580" spans="1:50" s="123" customFormat="1" ht="72" hidden="1" x14ac:dyDescent="0.2">
      <c r="A580" s="52" t="s">
        <v>48</v>
      </c>
      <c r="B580" s="52" t="s">
        <v>277</v>
      </c>
      <c r="C580" s="52" t="s">
        <v>276</v>
      </c>
      <c r="D580" s="52" t="s">
        <v>33</v>
      </c>
      <c r="E580" s="52" t="s">
        <v>454</v>
      </c>
      <c r="F580" s="121" t="s">
        <v>2150</v>
      </c>
      <c r="G580" s="52" t="s">
        <v>879</v>
      </c>
      <c r="H580" s="71" t="s">
        <v>267</v>
      </c>
      <c r="I580" s="71" t="s">
        <v>274</v>
      </c>
      <c r="J580" s="122">
        <v>48000</v>
      </c>
      <c r="K580" s="78"/>
      <c r="L580" s="249" t="s">
        <v>137</v>
      </c>
      <c r="M580" s="78"/>
      <c r="N580" s="19" t="s">
        <v>1387</v>
      </c>
      <c r="O580" s="19" t="s">
        <v>2628</v>
      </c>
      <c r="P580" s="19" t="s">
        <v>3086</v>
      </c>
      <c r="Q580" s="19" t="s">
        <v>1388</v>
      </c>
      <c r="R580" s="19" t="s">
        <v>1295</v>
      </c>
      <c r="S580" s="18" t="s">
        <v>108</v>
      </c>
      <c r="T580" s="19"/>
      <c r="U580" s="19"/>
      <c r="V580" s="19" t="s">
        <v>3087</v>
      </c>
      <c r="W580" s="16">
        <v>45000</v>
      </c>
      <c r="X580" s="18" t="s">
        <v>1376</v>
      </c>
      <c r="Y580" s="46" t="s">
        <v>3821</v>
      </c>
      <c r="Z580" s="16">
        <f t="shared" si="19"/>
        <v>45000</v>
      </c>
      <c r="AA580" s="19">
        <v>7014287635</v>
      </c>
      <c r="AB580" s="19"/>
      <c r="AC580" s="19"/>
      <c r="AD580" s="19"/>
      <c r="AE580" s="20" t="s">
        <v>3295</v>
      </c>
      <c r="AF580" s="54" t="s">
        <v>3472</v>
      </c>
      <c r="AG580" s="52" t="s">
        <v>3544</v>
      </c>
      <c r="AH580" s="54" t="s">
        <v>3472</v>
      </c>
      <c r="AI580" s="52" t="s">
        <v>2456</v>
      </c>
      <c r="AJ580" s="52"/>
      <c r="AK580" s="54" t="s">
        <v>1385</v>
      </c>
      <c r="AL580" s="54" t="s">
        <v>1570</v>
      </c>
      <c r="AM580" s="52" t="s">
        <v>3553</v>
      </c>
      <c r="AN580" s="119">
        <v>45000</v>
      </c>
      <c r="AO580" s="119"/>
      <c r="AP580" s="119">
        <f t="shared" si="21"/>
        <v>3000</v>
      </c>
      <c r="AQ580" s="19"/>
      <c r="AR580" s="19"/>
      <c r="AS580" s="19"/>
      <c r="AT580" s="19"/>
      <c r="AU580" s="19"/>
      <c r="AV580" s="19"/>
      <c r="AW580" s="19"/>
      <c r="AX580" s="19"/>
    </row>
    <row r="581" spans="1:50" s="123" customFormat="1" ht="72" hidden="1" x14ac:dyDescent="0.2">
      <c r="A581" s="52" t="s">
        <v>48</v>
      </c>
      <c r="B581" s="52" t="s">
        <v>277</v>
      </c>
      <c r="C581" s="52" t="s">
        <v>276</v>
      </c>
      <c r="D581" s="52" t="s">
        <v>33</v>
      </c>
      <c r="E581" s="52" t="s">
        <v>454</v>
      </c>
      <c r="F581" s="121" t="s">
        <v>2151</v>
      </c>
      <c r="G581" s="52" t="s">
        <v>880</v>
      </c>
      <c r="H581" s="71" t="s">
        <v>270</v>
      </c>
      <c r="I581" s="71" t="s">
        <v>274</v>
      </c>
      <c r="J581" s="122">
        <v>75000</v>
      </c>
      <c r="K581" s="78"/>
      <c r="L581" s="249" t="s">
        <v>137</v>
      </c>
      <c r="M581" s="78"/>
      <c r="N581" s="19" t="s">
        <v>1387</v>
      </c>
      <c r="O581" s="19" t="s">
        <v>2628</v>
      </c>
      <c r="P581" s="19" t="s">
        <v>3086</v>
      </c>
      <c r="Q581" s="19" t="s">
        <v>1388</v>
      </c>
      <c r="R581" s="19" t="s">
        <v>1295</v>
      </c>
      <c r="S581" s="18" t="s">
        <v>108</v>
      </c>
      <c r="T581" s="19"/>
      <c r="U581" s="19"/>
      <c r="V581" s="19" t="s">
        <v>3087</v>
      </c>
      <c r="W581" s="16">
        <v>70000</v>
      </c>
      <c r="X581" s="18" t="s">
        <v>1376</v>
      </c>
      <c r="Y581" s="46" t="s">
        <v>3821</v>
      </c>
      <c r="Z581" s="16">
        <f t="shared" si="19"/>
        <v>70000</v>
      </c>
      <c r="AA581" s="19">
        <v>7014287635</v>
      </c>
      <c r="AB581" s="19"/>
      <c r="AC581" s="19"/>
      <c r="AD581" s="19"/>
      <c r="AE581" s="20" t="s">
        <v>3295</v>
      </c>
      <c r="AF581" s="54" t="s">
        <v>3472</v>
      </c>
      <c r="AG581" s="52" t="s">
        <v>3544</v>
      </c>
      <c r="AH581" s="54" t="s">
        <v>3472</v>
      </c>
      <c r="AI581" s="52" t="s">
        <v>2456</v>
      </c>
      <c r="AJ581" s="52"/>
      <c r="AK581" s="54" t="s">
        <v>1385</v>
      </c>
      <c r="AL581" s="54" t="s">
        <v>1570</v>
      </c>
      <c r="AM581" s="52" t="s">
        <v>3553</v>
      </c>
      <c r="AN581" s="119">
        <v>70000</v>
      </c>
      <c r="AO581" s="119"/>
      <c r="AP581" s="119">
        <f t="shared" si="21"/>
        <v>5000</v>
      </c>
      <c r="AQ581" s="19"/>
      <c r="AR581" s="19"/>
      <c r="AS581" s="19"/>
      <c r="AT581" s="19"/>
      <c r="AU581" s="19"/>
      <c r="AV581" s="19"/>
      <c r="AW581" s="19"/>
      <c r="AX581" s="19"/>
    </row>
    <row r="582" spans="1:50" s="123" customFormat="1" ht="72" hidden="1" x14ac:dyDescent="0.2">
      <c r="A582" s="52" t="s">
        <v>48</v>
      </c>
      <c r="B582" s="52" t="s">
        <v>277</v>
      </c>
      <c r="C582" s="52" t="s">
        <v>276</v>
      </c>
      <c r="D582" s="52" t="s">
        <v>33</v>
      </c>
      <c r="E582" s="52" t="s">
        <v>454</v>
      </c>
      <c r="F582" s="121" t="s">
        <v>2152</v>
      </c>
      <c r="G582" s="52" t="s">
        <v>881</v>
      </c>
      <c r="H582" s="71" t="s">
        <v>270</v>
      </c>
      <c r="I582" s="71" t="s">
        <v>274</v>
      </c>
      <c r="J582" s="122">
        <v>75000</v>
      </c>
      <c r="K582" s="78"/>
      <c r="L582" s="249" t="s">
        <v>137</v>
      </c>
      <c r="M582" s="78"/>
      <c r="N582" s="19" t="s">
        <v>1387</v>
      </c>
      <c r="O582" s="19" t="s">
        <v>2628</v>
      </c>
      <c r="P582" s="19" t="s">
        <v>3086</v>
      </c>
      <c r="Q582" s="19" t="s">
        <v>1388</v>
      </c>
      <c r="R582" s="19" t="s">
        <v>1295</v>
      </c>
      <c r="S582" s="18" t="s">
        <v>108</v>
      </c>
      <c r="T582" s="19"/>
      <c r="U582" s="19"/>
      <c r="V582" s="19" t="s">
        <v>3087</v>
      </c>
      <c r="W582" s="16">
        <v>70000</v>
      </c>
      <c r="X582" s="18" t="s">
        <v>1376</v>
      </c>
      <c r="Y582" s="46" t="s">
        <v>3821</v>
      </c>
      <c r="Z582" s="16">
        <f t="shared" si="19"/>
        <v>70000</v>
      </c>
      <c r="AA582" s="19">
        <v>7014287635</v>
      </c>
      <c r="AB582" s="19"/>
      <c r="AC582" s="19"/>
      <c r="AD582" s="19"/>
      <c r="AE582" s="20" t="s">
        <v>3295</v>
      </c>
      <c r="AF582" s="54" t="s">
        <v>3472</v>
      </c>
      <c r="AG582" s="52" t="s">
        <v>3544</v>
      </c>
      <c r="AH582" s="54" t="s">
        <v>3472</v>
      </c>
      <c r="AI582" s="52" t="s">
        <v>2456</v>
      </c>
      <c r="AJ582" s="52"/>
      <c r="AK582" s="54" t="s">
        <v>1385</v>
      </c>
      <c r="AL582" s="54" t="s">
        <v>1570</v>
      </c>
      <c r="AM582" s="52" t="s">
        <v>3553</v>
      </c>
      <c r="AN582" s="119">
        <v>70000</v>
      </c>
      <c r="AO582" s="119"/>
      <c r="AP582" s="119">
        <f t="shared" si="21"/>
        <v>5000</v>
      </c>
      <c r="AQ582" s="19"/>
      <c r="AR582" s="19"/>
      <c r="AS582" s="19"/>
      <c r="AT582" s="19"/>
      <c r="AU582" s="19"/>
      <c r="AV582" s="19"/>
      <c r="AW582" s="19"/>
      <c r="AX582" s="19"/>
    </row>
    <row r="583" spans="1:50" s="123" customFormat="1" ht="72" hidden="1" x14ac:dyDescent="0.2">
      <c r="A583" s="52" t="s">
        <v>48</v>
      </c>
      <c r="B583" s="52" t="s">
        <v>277</v>
      </c>
      <c r="C583" s="52" t="s">
        <v>276</v>
      </c>
      <c r="D583" s="52" t="s">
        <v>33</v>
      </c>
      <c r="E583" s="52" t="s">
        <v>454</v>
      </c>
      <c r="F583" s="121" t="s">
        <v>2153</v>
      </c>
      <c r="G583" s="52" t="s">
        <v>882</v>
      </c>
      <c r="H583" s="71" t="s">
        <v>340</v>
      </c>
      <c r="I583" s="71" t="s">
        <v>274</v>
      </c>
      <c r="J583" s="122">
        <v>144000</v>
      </c>
      <c r="K583" s="78"/>
      <c r="L583" s="249" t="s">
        <v>137</v>
      </c>
      <c r="M583" s="78"/>
      <c r="N583" s="19" t="s">
        <v>1387</v>
      </c>
      <c r="O583" s="19" t="s">
        <v>2628</v>
      </c>
      <c r="P583" s="19" t="s">
        <v>3086</v>
      </c>
      <c r="Q583" s="19" t="s">
        <v>1388</v>
      </c>
      <c r="R583" s="19" t="s">
        <v>1295</v>
      </c>
      <c r="S583" s="18" t="s">
        <v>108</v>
      </c>
      <c r="T583" s="19"/>
      <c r="U583" s="19"/>
      <c r="V583" s="19" t="s">
        <v>3087</v>
      </c>
      <c r="W583" s="16">
        <v>132000</v>
      </c>
      <c r="X583" s="18" t="s">
        <v>1376</v>
      </c>
      <c r="Y583" s="46" t="s">
        <v>3821</v>
      </c>
      <c r="Z583" s="16">
        <f t="shared" si="19"/>
        <v>132000</v>
      </c>
      <c r="AA583" s="19">
        <v>7014287635</v>
      </c>
      <c r="AB583" s="19"/>
      <c r="AC583" s="19"/>
      <c r="AD583" s="19"/>
      <c r="AE583" s="20" t="s">
        <v>3295</v>
      </c>
      <c r="AF583" s="54" t="s">
        <v>3472</v>
      </c>
      <c r="AG583" s="52" t="s">
        <v>3544</v>
      </c>
      <c r="AH583" s="54" t="s">
        <v>3472</v>
      </c>
      <c r="AI583" s="52" t="s">
        <v>2456</v>
      </c>
      <c r="AJ583" s="52"/>
      <c r="AK583" s="54" t="s">
        <v>1385</v>
      </c>
      <c r="AL583" s="54" t="s">
        <v>1570</v>
      </c>
      <c r="AM583" s="52" t="s">
        <v>3553</v>
      </c>
      <c r="AN583" s="119">
        <v>132000</v>
      </c>
      <c r="AO583" s="119"/>
      <c r="AP583" s="119">
        <f t="shared" si="21"/>
        <v>12000</v>
      </c>
      <c r="AQ583" s="19"/>
      <c r="AR583" s="19"/>
      <c r="AS583" s="19"/>
      <c r="AT583" s="19"/>
      <c r="AU583" s="19"/>
      <c r="AV583" s="19"/>
      <c r="AW583" s="19"/>
      <c r="AX583" s="19"/>
    </row>
    <row r="584" spans="1:50" s="123" customFormat="1" ht="72" hidden="1" x14ac:dyDescent="0.2">
      <c r="A584" s="52" t="s">
        <v>48</v>
      </c>
      <c r="B584" s="52" t="s">
        <v>277</v>
      </c>
      <c r="C584" s="52" t="s">
        <v>276</v>
      </c>
      <c r="D584" s="52" t="s">
        <v>33</v>
      </c>
      <c r="E584" s="52" t="s">
        <v>454</v>
      </c>
      <c r="F584" s="121" t="s">
        <v>2154</v>
      </c>
      <c r="G584" s="52" t="s">
        <v>883</v>
      </c>
      <c r="H584" s="71" t="s">
        <v>387</v>
      </c>
      <c r="I584" s="71" t="s">
        <v>274</v>
      </c>
      <c r="J584" s="122">
        <v>80000</v>
      </c>
      <c r="K584" s="78"/>
      <c r="L584" s="249" t="s">
        <v>137</v>
      </c>
      <c r="M584" s="78"/>
      <c r="N584" s="19" t="s">
        <v>1387</v>
      </c>
      <c r="O584" s="19" t="s">
        <v>2628</v>
      </c>
      <c r="P584" s="19" t="s">
        <v>3086</v>
      </c>
      <c r="Q584" s="19" t="s">
        <v>1388</v>
      </c>
      <c r="R584" s="19" t="s">
        <v>1295</v>
      </c>
      <c r="S584" s="18" t="s">
        <v>108</v>
      </c>
      <c r="T584" s="19"/>
      <c r="U584" s="19"/>
      <c r="V584" s="19" t="s">
        <v>3087</v>
      </c>
      <c r="W584" s="16">
        <v>75000</v>
      </c>
      <c r="X584" s="18" t="s">
        <v>1376</v>
      </c>
      <c r="Y584" s="46" t="s">
        <v>3821</v>
      </c>
      <c r="Z584" s="16">
        <f t="shared" si="19"/>
        <v>75000</v>
      </c>
      <c r="AA584" s="19">
        <v>7014287635</v>
      </c>
      <c r="AB584" s="19"/>
      <c r="AC584" s="19"/>
      <c r="AD584" s="19"/>
      <c r="AE584" s="20" t="s">
        <v>3295</v>
      </c>
      <c r="AF584" s="54" t="s">
        <v>3472</v>
      </c>
      <c r="AG584" s="52" t="s">
        <v>3544</v>
      </c>
      <c r="AH584" s="54" t="s">
        <v>3472</v>
      </c>
      <c r="AI584" s="52" t="s">
        <v>2456</v>
      </c>
      <c r="AJ584" s="52"/>
      <c r="AK584" s="54" t="s">
        <v>1385</v>
      </c>
      <c r="AL584" s="54" t="s">
        <v>1570</v>
      </c>
      <c r="AM584" s="52" t="s">
        <v>3553</v>
      </c>
      <c r="AN584" s="119">
        <v>75000</v>
      </c>
      <c r="AO584" s="119"/>
      <c r="AP584" s="119">
        <f t="shared" si="21"/>
        <v>5000</v>
      </c>
      <c r="AQ584" s="19"/>
      <c r="AR584" s="19"/>
      <c r="AS584" s="19"/>
      <c r="AT584" s="19"/>
      <c r="AU584" s="19"/>
      <c r="AV584" s="19"/>
      <c r="AW584" s="19"/>
      <c r="AX584" s="19"/>
    </row>
    <row r="585" spans="1:50" s="123" customFormat="1" ht="72" hidden="1" x14ac:dyDescent="0.2">
      <c r="A585" s="52" t="s">
        <v>48</v>
      </c>
      <c r="B585" s="52" t="s">
        <v>277</v>
      </c>
      <c r="C585" s="52" t="s">
        <v>276</v>
      </c>
      <c r="D585" s="52" t="s">
        <v>10</v>
      </c>
      <c r="E585" s="52" t="s">
        <v>311</v>
      </c>
      <c r="F585" s="121" t="s">
        <v>2155</v>
      </c>
      <c r="G585" s="52" t="s">
        <v>884</v>
      </c>
      <c r="H585" s="71" t="s">
        <v>414</v>
      </c>
      <c r="I585" s="71" t="s">
        <v>271</v>
      </c>
      <c r="J585" s="122">
        <v>154000</v>
      </c>
      <c r="K585" s="78"/>
      <c r="L585" s="249" t="s">
        <v>137</v>
      </c>
      <c r="M585" s="78"/>
      <c r="N585" s="19" t="s">
        <v>1390</v>
      </c>
      <c r="O585" s="19" t="s">
        <v>2638</v>
      </c>
      <c r="P585" s="19" t="s">
        <v>3284</v>
      </c>
      <c r="Q585" s="19" t="s">
        <v>2443</v>
      </c>
      <c r="R585" s="19" t="s">
        <v>1295</v>
      </c>
      <c r="S585" s="18" t="s">
        <v>108</v>
      </c>
      <c r="T585" s="19" t="s">
        <v>3822</v>
      </c>
      <c r="U585" s="19" t="s">
        <v>3823</v>
      </c>
      <c r="V585" s="19" t="s">
        <v>3824</v>
      </c>
      <c r="W585" s="16">
        <v>76650</v>
      </c>
      <c r="X585" s="18" t="s">
        <v>1376</v>
      </c>
      <c r="Y585" s="46"/>
      <c r="Z585" s="16">
        <f t="shared" si="19"/>
        <v>76650</v>
      </c>
      <c r="AA585" s="19">
        <v>7014298769</v>
      </c>
      <c r="AB585" s="19"/>
      <c r="AC585" s="19"/>
      <c r="AD585" s="19"/>
      <c r="AE585" s="20" t="s">
        <v>3295</v>
      </c>
      <c r="AF585" s="54" t="s">
        <v>1385</v>
      </c>
      <c r="AG585" s="54" t="s">
        <v>3541</v>
      </c>
      <c r="AH585" s="54" t="s">
        <v>3470</v>
      </c>
      <c r="AI585" s="52" t="s">
        <v>2456</v>
      </c>
      <c r="AJ585" s="52"/>
      <c r="AK585" s="54" t="s">
        <v>1391</v>
      </c>
      <c r="AL585" s="54" t="s">
        <v>1571</v>
      </c>
      <c r="AM585" s="52" t="s">
        <v>3553</v>
      </c>
      <c r="AN585" s="119">
        <v>76650</v>
      </c>
      <c r="AO585" s="119"/>
      <c r="AP585" s="119">
        <f t="shared" si="21"/>
        <v>77350</v>
      </c>
      <c r="AQ585" s="187" t="s">
        <v>1379</v>
      </c>
      <c r="AR585" s="187" t="s">
        <v>1379</v>
      </c>
      <c r="AS585" s="19"/>
      <c r="AT585" s="19"/>
      <c r="AU585" s="19"/>
      <c r="AV585" s="19"/>
      <c r="AW585" s="19"/>
      <c r="AX585" s="19"/>
    </row>
    <row r="586" spans="1:50" s="123" customFormat="1" ht="72" hidden="1" x14ac:dyDescent="0.2">
      <c r="A586" s="52" t="s">
        <v>48</v>
      </c>
      <c r="B586" s="52" t="s">
        <v>277</v>
      </c>
      <c r="C586" s="52" t="s">
        <v>276</v>
      </c>
      <c r="D586" s="52" t="s">
        <v>10</v>
      </c>
      <c r="E586" s="52" t="s">
        <v>311</v>
      </c>
      <c r="F586" s="121" t="s">
        <v>2156</v>
      </c>
      <c r="G586" s="52" t="s">
        <v>885</v>
      </c>
      <c r="H586" s="71" t="s">
        <v>305</v>
      </c>
      <c r="I586" s="71" t="s">
        <v>271</v>
      </c>
      <c r="J586" s="122">
        <v>1230000</v>
      </c>
      <c r="K586" s="78"/>
      <c r="L586" s="249" t="s">
        <v>137</v>
      </c>
      <c r="M586" s="78"/>
      <c r="N586" s="19" t="s">
        <v>1390</v>
      </c>
      <c r="O586" s="19" t="s">
        <v>2638</v>
      </c>
      <c r="P586" s="19" t="s">
        <v>3284</v>
      </c>
      <c r="Q586" s="19" t="s">
        <v>2443</v>
      </c>
      <c r="R586" s="19" t="s">
        <v>1295</v>
      </c>
      <c r="S586" s="18" t="s">
        <v>108</v>
      </c>
      <c r="T586" s="19" t="s">
        <v>3822</v>
      </c>
      <c r="U586" s="19" t="s">
        <v>3823</v>
      </c>
      <c r="V586" s="19" t="s">
        <v>3824</v>
      </c>
      <c r="W586" s="16">
        <v>561700</v>
      </c>
      <c r="X586" s="18" t="s">
        <v>1376</v>
      </c>
      <c r="Y586" s="46"/>
      <c r="Z586" s="16">
        <f t="shared" si="19"/>
        <v>561700</v>
      </c>
      <c r="AA586" s="19">
        <v>7014298769</v>
      </c>
      <c r="AB586" s="19"/>
      <c r="AC586" s="19"/>
      <c r="AD586" s="19"/>
      <c r="AE586" s="20" t="s">
        <v>3295</v>
      </c>
      <c r="AF586" s="54" t="s">
        <v>1385</v>
      </c>
      <c r="AG586" s="54" t="s">
        <v>3541</v>
      </c>
      <c r="AH586" s="54" t="s">
        <v>3470</v>
      </c>
      <c r="AI586" s="52" t="s">
        <v>2456</v>
      </c>
      <c r="AJ586" s="52"/>
      <c r="AK586" s="54" t="s">
        <v>1391</v>
      </c>
      <c r="AL586" s="54" t="s">
        <v>1571</v>
      </c>
      <c r="AM586" s="52" t="s">
        <v>3553</v>
      </c>
      <c r="AN586" s="119">
        <v>561700</v>
      </c>
      <c r="AO586" s="119"/>
      <c r="AP586" s="119">
        <f t="shared" si="21"/>
        <v>668300</v>
      </c>
      <c r="AQ586" s="187" t="s">
        <v>1379</v>
      </c>
      <c r="AR586" s="187" t="s">
        <v>1379</v>
      </c>
      <c r="AS586" s="19"/>
      <c r="AT586" s="19"/>
      <c r="AU586" s="19"/>
      <c r="AV586" s="19"/>
      <c r="AW586" s="19"/>
      <c r="AX586" s="19"/>
    </row>
    <row r="587" spans="1:50" s="123" customFormat="1" ht="72" hidden="1" x14ac:dyDescent="0.2">
      <c r="A587" s="52" t="s">
        <v>48</v>
      </c>
      <c r="B587" s="52" t="s">
        <v>277</v>
      </c>
      <c r="C587" s="52" t="s">
        <v>276</v>
      </c>
      <c r="D587" s="52" t="s">
        <v>10</v>
      </c>
      <c r="E587" s="52" t="s">
        <v>311</v>
      </c>
      <c r="F587" s="121" t="s">
        <v>2157</v>
      </c>
      <c r="G587" s="52" t="s">
        <v>886</v>
      </c>
      <c r="H587" s="71" t="s">
        <v>319</v>
      </c>
      <c r="I587" s="71" t="s">
        <v>271</v>
      </c>
      <c r="J587" s="122">
        <v>88000</v>
      </c>
      <c r="K587" s="78"/>
      <c r="L587" s="249" t="s">
        <v>137</v>
      </c>
      <c r="M587" s="78"/>
      <c r="N587" s="19" t="s">
        <v>1390</v>
      </c>
      <c r="O587" s="19" t="s">
        <v>2638</v>
      </c>
      <c r="P587" s="19" t="s">
        <v>3284</v>
      </c>
      <c r="Q587" s="19" t="s">
        <v>2443</v>
      </c>
      <c r="R587" s="19" t="s">
        <v>1295</v>
      </c>
      <c r="S587" s="18" t="s">
        <v>108</v>
      </c>
      <c r="T587" s="19" t="s">
        <v>3170</v>
      </c>
      <c r="U587" s="19" t="s">
        <v>3825</v>
      </c>
      <c r="V587" s="19" t="s">
        <v>3824</v>
      </c>
      <c r="W587" s="16">
        <v>62000</v>
      </c>
      <c r="X587" s="18" t="s">
        <v>1376</v>
      </c>
      <c r="Y587" s="46"/>
      <c r="Z587" s="16">
        <f t="shared" si="19"/>
        <v>62000</v>
      </c>
      <c r="AA587" s="19">
        <v>7014298769</v>
      </c>
      <c r="AB587" s="19"/>
      <c r="AC587" s="19"/>
      <c r="AD587" s="19"/>
      <c r="AE587" s="20" t="s">
        <v>3295</v>
      </c>
      <c r="AF587" s="54" t="s">
        <v>1385</v>
      </c>
      <c r="AG587" s="54" t="s">
        <v>3541</v>
      </c>
      <c r="AH587" s="54" t="s">
        <v>3470</v>
      </c>
      <c r="AI587" s="52" t="s">
        <v>2456</v>
      </c>
      <c r="AJ587" s="52"/>
      <c r="AK587" s="54" t="s">
        <v>1391</v>
      </c>
      <c r="AL587" s="54" t="s">
        <v>1571</v>
      </c>
      <c r="AM587" s="52" t="s">
        <v>3553</v>
      </c>
      <c r="AN587" s="119">
        <v>62000</v>
      </c>
      <c r="AO587" s="119"/>
      <c r="AP587" s="119">
        <f t="shared" si="21"/>
        <v>26000</v>
      </c>
      <c r="AQ587" s="187" t="s">
        <v>1379</v>
      </c>
      <c r="AR587" s="187" t="s">
        <v>1379</v>
      </c>
      <c r="AS587" s="19"/>
      <c r="AT587" s="19"/>
      <c r="AU587" s="19"/>
      <c r="AV587" s="19"/>
      <c r="AW587" s="19"/>
      <c r="AX587" s="19"/>
    </row>
    <row r="588" spans="1:50" s="123" customFormat="1" ht="108" hidden="1" x14ac:dyDescent="0.2">
      <c r="A588" s="52" t="s">
        <v>48</v>
      </c>
      <c r="B588" s="52" t="s">
        <v>277</v>
      </c>
      <c r="C588" s="52" t="s">
        <v>276</v>
      </c>
      <c r="D588" s="52" t="s">
        <v>10</v>
      </c>
      <c r="E588" s="52" t="s">
        <v>311</v>
      </c>
      <c r="F588" s="121" t="s">
        <v>2158</v>
      </c>
      <c r="G588" s="52" t="s">
        <v>887</v>
      </c>
      <c r="H588" s="71" t="s">
        <v>888</v>
      </c>
      <c r="I588" s="71" t="s">
        <v>889</v>
      </c>
      <c r="J588" s="122">
        <v>197600</v>
      </c>
      <c r="K588" s="78"/>
      <c r="L588" s="249" t="s">
        <v>137</v>
      </c>
      <c r="M588" s="78"/>
      <c r="N588" s="19" t="s">
        <v>1390</v>
      </c>
      <c r="O588" s="19" t="s">
        <v>2638</v>
      </c>
      <c r="P588" s="19" t="s">
        <v>3284</v>
      </c>
      <c r="Q588" s="19" t="s">
        <v>2443</v>
      </c>
      <c r="R588" s="19" t="s">
        <v>1295</v>
      </c>
      <c r="S588" s="18" t="s">
        <v>108</v>
      </c>
      <c r="T588" s="19"/>
      <c r="U588" s="19"/>
      <c r="V588" s="19" t="s">
        <v>3824</v>
      </c>
      <c r="W588" s="16">
        <v>130000</v>
      </c>
      <c r="X588" s="18" t="s">
        <v>1376</v>
      </c>
      <c r="Y588" s="46"/>
      <c r="Z588" s="16">
        <f t="shared" si="19"/>
        <v>130000</v>
      </c>
      <c r="AA588" s="19">
        <v>7014298769</v>
      </c>
      <c r="AB588" s="19"/>
      <c r="AC588" s="19"/>
      <c r="AD588" s="19"/>
      <c r="AE588" s="20" t="s">
        <v>3295</v>
      </c>
      <c r="AF588" s="54" t="s">
        <v>1385</v>
      </c>
      <c r="AG588" s="54" t="s">
        <v>3541</v>
      </c>
      <c r="AH588" s="54" t="s">
        <v>3470</v>
      </c>
      <c r="AI588" s="52" t="s">
        <v>2456</v>
      </c>
      <c r="AJ588" s="52"/>
      <c r="AK588" s="54" t="s">
        <v>1391</v>
      </c>
      <c r="AL588" s="54" t="s">
        <v>1571</v>
      </c>
      <c r="AM588" s="52" t="s">
        <v>3553</v>
      </c>
      <c r="AN588" s="119">
        <v>130000</v>
      </c>
      <c r="AO588" s="119"/>
      <c r="AP588" s="119">
        <f t="shared" si="21"/>
        <v>67600</v>
      </c>
      <c r="AQ588" s="187" t="s">
        <v>1379</v>
      </c>
      <c r="AR588" s="187" t="s">
        <v>1379</v>
      </c>
      <c r="AS588" s="19"/>
      <c r="AT588" s="19"/>
      <c r="AU588" s="19"/>
      <c r="AV588" s="19"/>
      <c r="AW588" s="19"/>
      <c r="AX588" s="19"/>
    </row>
    <row r="589" spans="1:50" s="123" customFormat="1" ht="72" hidden="1" x14ac:dyDescent="0.2">
      <c r="A589" s="52" t="s">
        <v>48</v>
      </c>
      <c r="B589" s="52" t="s">
        <v>277</v>
      </c>
      <c r="C589" s="52" t="s">
        <v>276</v>
      </c>
      <c r="D589" s="52" t="s">
        <v>10</v>
      </c>
      <c r="E589" s="52" t="s">
        <v>311</v>
      </c>
      <c r="F589" s="121" t="s">
        <v>2159</v>
      </c>
      <c r="G589" s="52" t="s">
        <v>890</v>
      </c>
      <c r="H589" s="71" t="s">
        <v>270</v>
      </c>
      <c r="I589" s="71" t="s">
        <v>274</v>
      </c>
      <c r="J589" s="122">
        <v>466000</v>
      </c>
      <c r="K589" s="78"/>
      <c r="L589" s="249" t="s">
        <v>137</v>
      </c>
      <c r="M589" s="78"/>
      <c r="N589" s="19" t="s">
        <v>1390</v>
      </c>
      <c r="O589" s="19" t="s">
        <v>2638</v>
      </c>
      <c r="P589" s="19" t="s">
        <v>3284</v>
      </c>
      <c r="Q589" s="19" t="s">
        <v>2443</v>
      </c>
      <c r="R589" s="19" t="s">
        <v>1295</v>
      </c>
      <c r="S589" s="18" t="s">
        <v>108</v>
      </c>
      <c r="T589" s="19"/>
      <c r="U589" s="19"/>
      <c r="V589" s="19" t="s">
        <v>3824</v>
      </c>
      <c r="W589" s="16">
        <v>207950</v>
      </c>
      <c r="X589" s="18" t="s">
        <v>1376</v>
      </c>
      <c r="Y589" s="46"/>
      <c r="Z589" s="16">
        <f t="shared" si="19"/>
        <v>207950</v>
      </c>
      <c r="AA589" s="19">
        <v>7014298769</v>
      </c>
      <c r="AB589" s="19"/>
      <c r="AC589" s="19"/>
      <c r="AD589" s="19"/>
      <c r="AE589" s="20" t="s">
        <v>3295</v>
      </c>
      <c r="AF589" s="54" t="s">
        <v>1385</v>
      </c>
      <c r="AG589" s="54" t="s">
        <v>3541</v>
      </c>
      <c r="AH589" s="54" t="s">
        <v>3470</v>
      </c>
      <c r="AI589" s="52" t="s">
        <v>2456</v>
      </c>
      <c r="AJ589" s="52"/>
      <c r="AK589" s="54" t="s">
        <v>1391</v>
      </c>
      <c r="AL589" s="54" t="s">
        <v>1571</v>
      </c>
      <c r="AM589" s="52" t="s">
        <v>3553</v>
      </c>
      <c r="AN589" s="119">
        <v>207950</v>
      </c>
      <c r="AO589" s="119"/>
      <c r="AP589" s="119">
        <f t="shared" si="21"/>
        <v>258050</v>
      </c>
      <c r="AQ589" s="187" t="s">
        <v>1379</v>
      </c>
      <c r="AR589" s="187" t="s">
        <v>1379</v>
      </c>
      <c r="AS589" s="19"/>
      <c r="AT589" s="19"/>
      <c r="AU589" s="19"/>
      <c r="AV589" s="19"/>
      <c r="AW589" s="19"/>
      <c r="AX589" s="19"/>
    </row>
    <row r="590" spans="1:50" s="123" customFormat="1" ht="72" hidden="1" x14ac:dyDescent="0.2">
      <c r="A590" s="52" t="s">
        <v>48</v>
      </c>
      <c r="B590" s="52" t="s">
        <v>277</v>
      </c>
      <c r="C590" s="52" t="s">
        <v>276</v>
      </c>
      <c r="D590" s="52" t="s">
        <v>10</v>
      </c>
      <c r="E590" s="52" t="s">
        <v>311</v>
      </c>
      <c r="F590" s="121" t="s">
        <v>2160</v>
      </c>
      <c r="G590" s="52" t="s">
        <v>891</v>
      </c>
      <c r="H590" s="71" t="s">
        <v>270</v>
      </c>
      <c r="I590" s="71" t="s">
        <v>271</v>
      </c>
      <c r="J590" s="122">
        <v>18000</v>
      </c>
      <c r="K590" s="78"/>
      <c r="L590" s="249" t="s">
        <v>137</v>
      </c>
      <c r="M590" s="78"/>
      <c r="N590" s="19" t="s">
        <v>1390</v>
      </c>
      <c r="O590" s="19" t="s">
        <v>2638</v>
      </c>
      <c r="P590" s="19" t="s">
        <v>3284</v>
      </c>
      <c r="Q590" s="19" t="s">
        <v>2443</v>
      </c>
      <c r="R590" s="19" t="s">
        <v>1295</v>
      </c>
      <c r="S590" s="18" t="s">
        <v>108</v>
      </c>
      <c r="T590" s="19" t="s">
        <v>3000</v>
      </c>
      <c r="U590" s="19" t="s">
        <v>3826</v>
      </c>
      <c r="V590" s="19" t="s">
        <v>3824</v>
      </c>
      <c r="W590" s="16">
        <v>12200</v>
      </c>
      <c r="X590" s="18" t="s">
        <v>1376</v>
      </c>
      <c r="Y590" s="46"/>
      <c r="Z590" s="16">
        <f t="shared" si="19"/>
        <v>12200</v>
      </c>
      <c r="AA590" s="19">
        <v>7014298769</v>
      </c>
      <c r="AB590" s="19"/>
      <c r="AC590" s="19"/>
      <c r="AD590" s="19"/>
      <c r="AE590" s="20" t="s">
        <v>3295</v>
      </c>
      <c r="AF590" s="54" t="s">
        <v>1385</v>
      </c>
      <c r="AG590" s="54" t="s">
        <v>3541</v>
      </c>
      <c r="AH590" s="54" t="s">
        <v>3470</v>
      </c>
      <c r="AI590" s="52" t="s">
        <v>2456</v>
      </c>
      <c r="AJ590" s="52"/>
      <c r="AK590" s="54" t="s">
        <v>1391</v>
      </c>
      <c r="AL590" s="54" t="s">
        <v>1571</v>
      </c>
      <c r="AM590" s="52" t="s">
        <v>3553</v>
      </c>
      <c r="AN590" s="119">
        <v>12200</v>
      </c>
      <c r="AO590" s="119"/>
      <c r="AP590" s="119">
        <f t="shared" si="21"/>
        <v>5800</v>
      </c>
      <c r="AQ590" s="187" t="s">
        <v>1379</v>
      </c>
      <c r="AR590" s="187" t="s">
        <v>1379</v>
      </c>
      <c r="AS590" s="19"/>
      <c r="AT590" s="19"/>
      <c r="AU590" s="19"/>
      <c r="AV590" s="19"/>
      <c r="AW590" s="19"/>
      <c r="AX590" s="19"/>
    </row>
    <row r="591" spans="1:50" s="123" customFormat="1" ht="144" hidden="1" x14ac:dyDescent="0.2">
      <c r="A591" s="52" t="s">
        <v>48</v>
      </c>
      <c r="B591" s="52" t="s">
        <v>277</v>
      </c>
      <c r="C591" s="52" t="s">
        <v>17</v>
      </c>
      <c r="D591" s="52" t="s">
        <v>1565</v>
      </c>
      <c r="E591" s="52" t="s">
        <v>454</v>
      </c>
      <c r="F591" s="121" t="s">
        <v>2161</v>
      </c>
      <c r="G591" s="52" t="s">
        <v>1116</v>
      </c>
      <c r="H591" s="71" t="s">
        <v>270</v>
      </c>
      <c r="I591" s="71" t="s">
        <v>631</v>
      </c>
      <c r="J591" s="122">
        <v>11600000</v>
      </c>
      <c r="K591" s="78"/>
      <c r="L591" s="249" t="s">
        <v>137</v>
      </c>
      <c r="M591" s="78"/>
      <c r="N591" s="19"/>
      <c r="O591" s="19"/>
      <c r="P591" s="19"/>
      <c r="Q591" s="19"/>
      <c r="R591" s="19"/>
      <c r="S591" s="18" t="s">
        <v>108</v>
      </c>
      <c r="T591" s="19"/>
      <c r="U591" s="19"/>
      <c r="V591" s="19"/>
      <c r="W591" s="19"/>
      <c r="X591" s="18" t="s">
        <v>1376</v>
      </c>
      <c r="Y591" s="46"/>
      <c r="Z591" s="16">
        <f t="shared" si="19"/>
        <v>0</v>
      </c>
      <c r="AA591" s="19"/>
      <c r="AB591" s="19"/>
      <c r="AC591" s="19"/>
      <c r="AD591" s="19"/>
      <c r="AE591" s="20" t="s">
        <v>1392</v>
      </c>
      <c r="AF591" s="54" t="s">
        <v>1392</v>
      </c>
      <c r="AG591" s="54" t="s">
        <v>3537</v>
      </c>
      <c r="AH591" s="54" t="s">
        <v>3474</v>
      </c>
      <c r="AI591" s="52" t="s">
        <v>3467</v>
      </c>
      <c r="AJ591" s="52" t="s">
        <v>3615</v>
      </c>
      <c r="AK591" s="54" t="s">
        <v>1392</v>
      </c>
      <c r="AL591" s="54" t="s">
        <v>1568</v>
      </c>
      <c r="AM591" s="52" t="s">
        <v>3553</v>
      </c>
      <c r="AN591" s="119"/>
      <c r="AO591" s="119"/>
      <c r="AP591" s="119">
        <f t="shared" si="21"/>
        <v>11600000</v>
      </c>
      <c r="AQ591" s="187" t="s">
        <v>3089</v>
      </c>
      <c r="AR591" s="187" t="s">
        <v>3090</v>
      </c>
      <c r="AS591" s="19"/>
      <c r="AT591" s="19"/>
      <c r="AU591" s="19"/>
      <c r="AV591" s="19"/>
      <c r="AW591" s="19"/>
      <c r="AX591" s="187" t="s">
        <v>3091</v>
      </c>
    </row>
    <row r="592" spans="1:50" s="123" customFormat="1" ht="74.25" customHeight="1" x14ac:dyDescent="0.2">
      <c r="A592" s="52" t="s">
        <v>48</v>
      </c>
      <c r="B592" s="52" t="s">
        <v>277</v>
      </c>
      <c r="C592" s="52" t="s">
        <v>17</v>
      </c>
      <c r="D592" s="52" t="s">
        <v>34</v>
      </c>
      <c r="E592" s="52" t="s">
        <v>454</v>
      </c>
      <c r="F592" s="121" t="s">
        <v>2162</v>
      </c>
      <c r="G592" s="52" t="s">
        <v>1118</v>
      </c>
      <c r="H592" s="71" t="s">
        <v>270</v>
      </c>
      <c r="I592" s="71" t="s">
        <v>1119</v>
      </c>
      <c r="J592" s="122">
        <v>3900000</v>
      </c>
      <c r="K592" s="78"/>
      <c r="L592" s="249" t="s">
        <v>137</v>
      </c>
      <c r="M592" s="78"/>
      <c r="N592" s="19" t="s">
        <v>1393</v>
      </c>
      <c r="O592" s="19" t="s">
        <v>2625</v>
      </c>
      <c r="P592" s="19" t="s">
        <v>3827</v>
      </c>
      <c r="Q592" s="19" t="s">
        <v>1394</v>
      </c>
      <c r="R592" s="19" t="s">
        <v>12</v>
      </c>
      <c r="S592" s="18" t="s">
        <v>108</v>
      </c>
      <c r="T592" s="19"/>
      <c r="U592" s="19"/>
      <c r="V592" s="19" t="s">
        <v>3828</v>
      </c>
      <c r="W592" s="19" t="s">
        <v>3829</v>
      </c>
      <c r="X592" s="18" t="s">
        <v>1261</v>
      </c>
      <c r="Y592" s="19" t="s">
        <v>3830</v>
      </c>
      <c r="Z592" s="16" t="str">
        <f t="shared" si="19"/>
        <v>งวดที่ 1 : 484,750   
งวดที่ 2 : 775,600
งวดที่ 3 : 678,650</v>
      </c>
      <c r="AA592" s="19">
        <v>7014287810</v>
      </c>
      <c r="AB592" s="19"/>
      <c r="AC592" s="19"/>
      <c r="AD592" s="19"/>
      <c r="AE592" s="20" t="s">
        <v>3295</v>
      </c>
      <c r="AF592" s="54" t="s">
        <v>1385</v>
      </c>
      <c r="AG592" s="54" t="s">
        <v>3541</v>
      </c>
      <c r="AH592" s="54" t="s">
        <v>3470</v>
      </c>
      <c r="AI592" s="52" t="s">
        <v>2456</v>
      </c>
      <c r="AJ592" s="52"/>
      <c r="AK592" s="54" t="s">
        <v>1385</v>
      </c>
      <c r="AL592" s="54" t="s">
        <v>1570</v>
      </c>
      <c r="AM592" s="52" t="s">
        <v>3553</v>
      </c>
      <c r="AN592" s="119">
        <v>1939000</v>
      </c>
      <c r="AO592" s="119"/>
      <c r="AP592" s="119">
        <f t="shared" si="21"/>
        <v>1961000</v>
      </c>
      <c r="AQ592" s="19"/>
      <c r="AR592" s="19"/>
      <c r="AS592" s="19"/>
      <c r="AT592" s="19"/>
      <c r="AU592" s="19"/>
      <c r="AV592" s="19"/>
      <c r="AW592" s="19"/>
      <c r="AX592" s="19"/>
    </row>
    <row r="593" spans="1:50" s="123" customFormat="1" ht="74.25" customHeight="1" x14ac:dyDescent="0.2">
      <c r="A593" s="52" t="s">
        <v>48</v>
      </c>
      <c r="B593" s="52" t="s">
        <v>277</v>
      </c>
      <c r="C593" s="52" t="s">
        <v>17</v>
      </c>
      <c r="D593" s="52" t="s">
        <v>34</v>
      </c>
      <c r="E593" s="52" t="s">
        <v>454</v>
      </c>
      <c r="F593" s="121" t="s">
        <v>2163</v>
      </c>
      <c r="G593" s="52" t="s">
        <v>1120</v>
      </c>
      <c r="H593" s="71" t="s">
        <v>270</v>
      </c>
      <c r="I593" s="71" t="s">
        <v>1119</v>
      </c>
      <c r="J593" s="122">
        <v>1600000</v>
      </c>
      <c r="K593" s="78"/>
      <c r="L593" s="249" t="s">
        <v>137</v>
      </c>
      <c r="M593" s="78"/>
      <c r="N593" s="19" t="s">
        <v>1396</v>
      </c>
      <c r="O593" s="19" t="s">
        <v>2636</v>
      </c>
      <c r="P593" s="19" t="s">
        <v>3827</v>
      </c>
      <c r="Q593" s="19" t="s">
        <v>1394</v>
      </c>
      <c r="R593" s="19" t="s">
        <v>12</v>
      </c>
      <c r="S593" s="18" t="s">
        <v>108</v>
      </c>
      <c r="T593" s="19"/>
      <c r="U593" s="19"/>
      <c r="V593" s="19" t="s">
        <v>3828</v>
      </c>
      <c r="W593" s="19" t="s">
        <v>3831</v>
      </c>
      <c r="X593" s="18" t="s">
        <v>1261</v>
      </c>
      <c r="Y593" s="19" t="s">
        <v>3830</v>
      </c>
      <c r="Z593" s="163" t="str">
        <f t="shared" si="19"/>
        <v>งวดที่ 1 : 277,750   
งวดที่ 2 : 499,950
งวดที่ 3 :333,300</v>
      </c>
      <c r="AA593" s="19">
        <v>7014289039</v>
      </c>
      <c r="AB593" s="19"/>
      <c r="AC593" s="19"/>
      <c r="AD593" s="19"/>
      <c r="AE593" s="20" t="s">
        <v>3295</v>
      </c>
      <c r="AF593" s="54" t="s">
        <v>1385</v>
      </c>
      <c r="AG593" s="54" t="s">
        <v>3541</v>
      </c>
      <c r="AH593" s="54" t="s">
        <v>3470</v>
      </c>
      <c r="AI593" s="52" t="s">
        <v>2456</v>
      </c>
      <c r="AJ593" s="52"/>
      <c r="AK593" s="54" t="s">
        <v>1391</v>
      </c>
      <c r="AL593" s="54" t="s">
        <v>1571</v>
      </c>
      <c r="AM593" s="52" t="s">
        <v>3553</v>
      </c>
      <c r="AN593" s="119">
        <v>1111000</v>
      </c>
      <c r="AO593" s="119"/>
      <c r="AP593" s="119">
        <f t="shared" si="21"/>
        <v>489000</v>
      </c>
      <c r="AQ593" s="19"/>
      <c r="AR593" s="19"/>
      <c r="AS593" s="19"/>
      <c r="AT593" s="19"/>
      <c r="AU593" s="19"/>
      <c r="AV593" s="19"/>
      <c r="AW593" s="19"/>
      <c r="AX593" s="19"/>
    </row>
    <row r="594" spans="1:50" s="123" customFormat="1" ht="74.25" hidden="1" customHeight="1" x14ac:dyDescent="0.2">
      <c r="A594" s="52" t="s">
        <v>48</v>
      </c>
      <c r="B594" s="52" t="s">
        <v>277</v>
      </c>
      <c r="C594" s="52" t="s">
        <v>17</v>
      </c>
      <c r="D594" s="52" t="s">
        <v>34</v>
      </c>
      <c r="E594" s="52" t="s">
        <v>454</v>
      </c>
      <c r="F594" s="121" t="s">
        <v>2164</v>
      </c>
      <c r="G594" s="52" t="s">
        <v>1121</v>
      </c>
      <c r="H594" s="71" t="s">
        <v>270</v>
      </c>
      <c r="I594" s="71" t="s">
        <v>1122</v>
      </c>
      <c r="J594" s="122">
        <v>1800000</v>
      </c>
      <c r="K594" s="78"/>
      <c r="L594" s="249" t="s">
        <v>137</v>
      </c>
      <c r="M594" s="78"/>
      <c r="N594" s="19" t="s">
        <v>3832</v>
      </c>
      <c r="O594" s="19"/>
      <c r="P594" s="19"/>
      <c r="Q594" s="19"/>
      <c r="R594" s="19"/>
      <c r="S594" s="18" t="s">
        <v>108</v>
      </c>
      <c r="T594" s="19"/>
      <c r="U594" s="19"/>
      <c r="V594" s="19"/>
      <c r="W594" s="19"/>
      <c r="X594" s="18"/>
      <c r="Y594" s="46"/>
      <c r="Z594" s="16"/>
      <c r="AA594" s="19"/>
      <c r="AB594" s="19"/>
      <c r="AC594" s="19"/>
      <c r="AD594" s="19"/>
      <c r="AE594" s="20" t="s">
        <v>3833</v>
      </c>
      <c r="AF594" s="54" t="s">
        <v>3088</v>
      </c>
      <c r="AG594" s="54" t="s">
        <v>3539</v>
      </c>
      <c r="AH594" s="54" t="s">
        <v>3477</v>
      </c>
      <c r="AI594" s="52" t="s">
        <v>3467</v>
      </c>
      <c r="AJ594" s="52"/>
      <c r="AK594" s="54" t="s">
        <v>1392</v>
      </c>
      <c r="AL594" s="54" t="s">
        <v>1568</v>
      </c>
      <c r="AM594" s="52" t="s">
        <v>3553</v>
      </c>
      <c r="AN594" s="119"/>
      <c r="AO594" s="119"/>
      <c r="AP594" s="119">
        <f t="shared" si="21"/>
        <v>1800000</v>
      </c>
      <c r="AQ594" s="187" t="s">
        <v>3092</v>
      </c>
      <c r="AR594" s="187" t="s">
        <v>3093</v>
      </c>
      <c r="AS594" s="19"/>
      <c r="AT594" s="19"/>
      <c r="AU594" s="19"/>
      <c r="AV594" s="19"/>
      <c r="AW594" s="19"/>
      <c r="AX594" s="187" t="s">
        <v>3094</v>
      </c>
    </row>
    <row r="595" spans="1:50" s="123" customFormat="1" ht="72" hidden="1" x14ac:dyDescent="0.25">
      <c r="A595" s="52" t="s">
        <v>49</v>
      </c>
      <c r="B595" s="52" t="s">
        <v>277</v>
      </c>
      <c r="C595" s="52" t="s">
        <v>276</v>
      </c>
      <c r="D595" s="52" t="s">
        <v>11</v>
      </c>
      <c r="E595" s="52" t="s">
        <v>454</v>
      </c>
      <c r="F595" s="121" t="s">
        <v>2165</v>
      </c>
      <c r="G595" s="52" t="s">
        <v>892</v>
      </c>
      <c r="H595" s="71" t="s">
        <v>267</v>
      </c>
      <c r="I595" s="71" t="s">
        <v>274</v>
      </c>
      <c r="J595" s="122">
        <v>51000</v>
      </c>
      <c r="K595" s="78"/>
      <c r="L595" s="78"/>
      <c r="M595" s="249" t="s">
        <v>137</v>
      </c>
      <c r="N595" s="19"/>
      <c r="O595" s="19" t="s">
        <v>3095</v>
      </c>
      <c r="P595" s="48">
        <v>242236</v>
      </c>
      <c r="Q595" s="386" t="s">
        <v>3096</v>
      </c>
      <c r="R595" s="48" t="s">
        <v>1295</v>
      </c>
      <c r="S595" s="48" t="s">
        <v>65</v>
      </c>
      <c r="T595" s="48"/>
      <c r="U595" s="19"/>
      <c r="V595" s="71" t="s">
        <v>3099</v>
      </c>
      <c r="W595" s="74">
        <v>50040</v>
      </c>
      <c r="X595" s="140">
        <v>1</v>
      </c>
      <c r="Y595" s="128">
        <v>23120</v>
      </c>
      <c r="Z595" s="74">
        <v>50040</v>
      </c>
      <c r="AA595" s="19">
        <v>7014276545</v>
      </c>
      <c r="AB595" s="128">
        <v>23115</v>
      </c>
      <c r="AC595" s="128">
        <v>23115</v>
      </c>
      <c r="AD595" s="74">
        <v>50040</v>
      </c>
      <c r="AE595" s="126" t="s">
        <v>3836</v>
      </c>
      <c r="AF595" s="52" t="s">
        <v>3098</v>
      </c>
      <c r="AG595" s="52" t="s">
        <v>3544</v>
      </c>
      <c r="AH595" s="54" t="s">
        <v>3472</v>
      </c>
      <c r="AI595" s="52" t="s">
        <v>2456</v>
      </c>
      <c r="AJ595" s="52"/>
      <c r="AK595" s="52" t="s">
        <v>1399</v>
      </c>
      <c r="AL595" s="52" t="s">
        <v>1570</v>
      </c>
      <c r="AM595" s="52" t="s">
        <v>3553</v>
      </c>
      <c r="AN595" s="119">
        <v>50040</v>
      </c>
      <c r="AO595" s="119"/>
      <c r="AP595" s="119">
        <f t="shared" si="21"/>
        <v>960</v>
      </c>
      <c r="AQ595" s="48">
        <v>23079</v>
      </c>
      <c r="AR595" s="48">
        <v>23082</v>
      </c>
      <c r="AS595" s="48">
        <v>23086</v>
      </c>
      <c r="AT595" s="48">
        <v>23087</v>
      </c>
      <c r="AU595" s="48">
        <v>23090</v>
      </c>
      <c r="AV595" s="17">
        <v>51000</v>
      </c>
      <c r="AW595" s="19"/>
      <c r="AX595" s="126"/>
    </row>
    <row r="596" spans="1:50" s="123" customFormat="1" ht="72" hidden="1" x14ac:dyDescent="0.25">
      <c r="A596" s="52" t="s">
        <v>49</v>
      </c>
      <c r="B596" s="52" t="s">
        <v>277</v>
      </c>
      <c r="C596" s="52" t="s">
        <v>276</v>
      </c>
      <c r="D596" s="52" t="s">
        <v>11</v>
      </c>
      <c r="E596" s="52" t="s">
        <v>454</v>
      </c>
      <c r="F596" s="121" t="s">
        <v>2166</v>
      </c>
      <c r="G596" s="52" t="s">
        <v>893</v>
      </c>
      <c r="H596" s="71" t="s">
        <v>894</v>
      </c>
      <c r="I596" s="71" t="s">
        <v>268</v>
      </c>
      <c r="J596" s="122">
        <v>160000</v>
      </c>
      <c r="K596" s="78"/>
      <c r="L596" s="78"/>
      <c r="M596" s="249" t="s">
        <v>137</v>
      </c>
      <c r="N596" s="19"/>
      <c r="O596" s="19" t="s">
        <v>3095</v>
      </c>
      <c r="P596" s="48">
        <v>242236</v>
      </c>
      <c r="Q596" s="387" t="s">
        <v>3096</v>
      </c>
      <c r="R596" s="48" t="s">
        <v>1295</v>
      </c>
      <c r="S596" s="48" t="s">
        <v>65</v>
      </c>
      <c r="T596" s="48"/>
      <c r="U596" s="19"/>
      <c r="V596" s="71" t="s">
        <v>3099</v>
      </c>
      <c r="W596" s="74">
        <v>160000</v>
      </c>
      <c r="X596" s="140">
        <v>1</v>
      </c>
      <c r="Y596" s="128">
        <v>23120</v>
      </c>
      <c r="Z596" s="74">
        <v>160000</v>
      </c>
      <c r="AA596" s="19">
        <v>7014276545</v>
      </c>
      <c r="AB596" s="128">
        <v>23115</v>
      </c>
      <c r="AC596" s="128">
        <v>23115</v>
      </c>
      <c r="AD596" s="74">
        <v>160000</v>
      </c>
      <c r="AE596" s="126" t="s">
        <v>3836</v>
      </c>
      <c r="AF596" s="52" t="s">
        <v>3098</v>
      </c>
      <c r="AG596" s="52" t="s">
        <v>3544</v>
      </c>
      <c r="AH596" s="52" t="s">
        <v>2457</v>
      </c>
      <c r="AI596" s="52" t="s">
        <v>2457</v>
      </c>
      <c r="AJ596" s="52"/>
      <c r="AK596" s="52" t="s">
        <v>1399</v>
      </c>
      <c r="AL596" s="52" t="s">
        <v>1570</v>
      </c>
      <c r="AM596" s="52" t="s">
        <v>3552</v>
      </c>
      <c r="AN596" s="119"/>
      <c r="AO596" s="122">
        <v>160000</v>
      </c>
      <c r="AP596" s="119">
        <f t="shared" si="21"/>
        <v>0</v>
      </c>
      <c r="AQ596" s="48">
        <v>23079</v>
      </c>
      <c r="AR596" s="48">
        <v>23082</v>
      </c>
      <c r="AS596" s="48">
        <v>23086</v>
      </c>
      <c r="AT596" s="48">
        <v>23087</v>
      </c>
      <c r="AU596" s="48">
        <v>23090</v>
      </c>
      <c r="AV596" s="17">
        <v>160000</v>
      </c>
      <c r="AW596" s="19"/>
      <c r="AX596" s="126"/>
    </row>
    <row r="597" spans="1:50" s="123" customFormat="1" ht="72" hidden="1" x14ac:dyDescent="0.25">
      <c r="A597" s="52" t="s">
        <v>49</v>
      </c>
      <c r="B597" s="52" t="s">
        <v>277</v>
      </c>
      <c r="C597" s="52" t="s">
        <v>276</v>
      </c>
      <c r="D597" s="52" t="s">
        <v>11</v>
      </c>
      <c r="E597" s="52" t="s">
        <v>454</v>
      </c>
      <c r="F597" s="121" t="s">
        <v>2167</v>
      </c>
      <c r="G597" s="52" t="s">
        <v>895</v>
      </c>
      <c r="H597" s="71" t="s">
        <v>896</v>
      </c>
      <c r="I597" s="71" t="s">
        <v>268</v>
      </c>
      <c r="J597" s="122">
        <v>300000</v>
      </c>
      <c r="K597" s="78"/>
      <c r="L597" s="78"/>
      <c r="M597" s="249" t="s">
        <v>137</v>
      </c>
      <c r="N597" s="19"/>
      <c r="O597" s="19" t="s">
        <v>1398</v>
      </c>
      <c r="P597" s="48">
        <v>242236</v>
      </c>
      <c r="Q597" s="386" t="s">
        <v>3096</v>
      </c>
      <c r="R597" s="48" t="s">
        <v>1295</v>
      </c>
      <c r="S597" s="48" t="s">
        <v>65</v>
      </c>
      <c r="T597" s="48"/>
      <c r="U597" s="19"/>
      <c r="V597" s="71" t="s">
        <v>3099</v>
      </c>
      <c r="W597" s="74">
        <v>297000</v>
      </c>
      <c r="X597" s="18">
        <v>1</v>
      </c>
      <c r="Y597" s="128">
        <v>23120</v>
      </c>
      <c r="Z597" s="74">
        <v>297000</v>
      </c>
      <c r="AA597" s="19">
        <v>7014276509</v>
      </c>
      <c r="AB597" s="19"/>
      <c r="AC597" s="19"/>
      <c r="AD597" s="19"/>
      <c r="AE597" s="126" t="s">
        <v>3837</v>
      </c>
      <c r="AF597" s="52" t="s">
        <v>1399</v>
      </c>
      <c r="AG597" s="54" t="s">
        <v>3541</v>
      </c>
      <c r="AH597" s="54" t="s">
        <v>3470</v>
      </c>
      <c r="AI597" s="52" t="s">
        <v>2456</v>
      </c>
      <c r="AJ597" s="52"/>
      <c r="AK597" s="52" t="s">
        <v>1399</v>
      </c>
      <c r="AL597" s="52" t="s">
        <v>1570</v>
      </c>
      <c r="AM597" s="52" t="s">
        <v>3553</v>
      </c>
      <c r="AN597" s="119">
        <v>297000</v>
      </c>
      <c r="AO597" s="119"/>
      <c r="AP597" s="119">
        <f t="shared" si="21"/>
        <v>3000</v>
      </c>
      <c r="AQ597" s="48">
        <v>23079</v>
      </c>
      <c r="AR597" s="48">
        <v>23082</v>
      </c>
      <c r="AS597" s="48">
        <v>23086</v>
      </c>
      <c r="AT597" s="48">
        <v>23087</v>
      </c>
      <c r="AU597" s="48">
        <v>23090</v>
      </c>
      <c r="AV597" s="17">
        <v>300000</v>
      </c>
      <c r="AW597" s="19"/>
      <c r="AX597" s="126"/>
    </row>
    <row r="598" spans="1:50" s="123" customFormat="1" ht="72" hidden="1" x14ac:dyDescent="0.25">
      <c r="A598" s="52" t="s">
        <v>49</v>
      </c>
      <c r="B598" s="52" t="s">
        <v>277</v>
      </c>
      <c r="C598" s="52" t="s">
        <v>276</v>
      </c>
      <c r="D598" s="52" t="s">
        <v>11</v>
      </c>
      <c r="E598" s="52" t="s">
        <v>454</v>
      </c>
      <c r="F598" s="121" t="s">
        <v>2168</v>
      </c>
      <c r="G598" s="52" t="s">
        <v>897</v>
      </c>
      <c r="H598" s="71" t="s">
        <v>270</v>
      </c>
      <c r="I598" s="71" t="s">
        <v>271</v>
      </c>
      <c r="J598" s="122">
        <v>180000</v>
      </c>
      <c r="K598" s="78"/>
      <c r="L598" s="78"/>
      <c r="M598" s="249" t="s">
        <v>137</v>
      </c>
      <c r="N598" s="19"/>
      <c r="O598" s="19" t="s">
        <v>1400</v>
      </c>
      <c r="P598" s="48">
        <v>242233</v>
      </c>
      <c r="Q598" s="387" t="s">
        <v>3100</v>
      </c>
      <c r="R598" s="48" t="s">
        <v>1295</v>
      </c>
      <c r="S598" s="48" t="s">
        <v>106</v>
      </c>
      <c r="T598" s="48"/>
      <c r="U598" s="19"/>
      <c r="V598" s="71" t="s">
        <v>3101</v>
      </c>
      <c r="W598" s="17">
        <v>180000</v>
      </c>
      <c r="X598" s="18">
        <v>1</v>
      </c>
      <c r="Y598" s="128">
        <v>23088</v>
      </c>
      <c r="Z598" s="17">
        <v>180000</v>
      </c>
      <c r="AA598" s="19">
        <v>7014222765</v>
      </c>
      <c r="AB598" s="128">
        <v>23088</v>
      </c>
      <c r="AC598" s="128">
        <v>23088</v>
      </c>
      <c r="AD598" s="17">
        <v>180000</v>
      </c>
      <c r="AE598" s="126" t="s">
        <v>3102</v>
      </c>
      <c r="AF598" s="52" t="s">
        <v>3102</v>
      </c>
      <c r="AG598" s="52" t="s">
        <v>3544</v>
      </c>
      <c r="AH598" s="52" t="s">
        <v>2457</v>
      </c>
      <c r="AI598" s="52" t="s">
        <v>2457</v>
      </c>
      <c r="AJ598" s="52"/>
      <c r="AK598" s="52" t="s">
        <v>1401</v>
      </c>
      <c r="AL598" s="52" t="s">
        <v>1570</v>
      </c>
      <c r="AM598" s="52" t="s">
        <v>3552</v>
      </c>
      <c r="AN598" s="119"/>
      <c r="AO598" s="122">
        <v>180000</v>
      </c>
      <c r="AP598" s="119">
        <f t="shared" si="21"/>
        <v>0</v>
      </c>
      <c r="AQ598" s="48">
        <v>23079</v>
      </c>
      <c r="AR598" s="48">
        <v>23082</v>
      </c>
      <c r="AS598" s="48">
        <v>23086</v>
      </c>
      <c r="AT598" s="48">
        <v>23087</v>
      </c>
      <c r="AU598" s="48">
        <v>23090</v>
      </c>
      <c r="AV598" s="17">
        <v>180000</v>
      </c>
      <c r="AW598" s="19"/>
      <c r="AX598" s="126"/>
    </row>
    <row r="599" spans="1:50" s="123" customFormat="1" ht="72" hidden="1" x14ac:dyDescent="0.2">
      <c r="A599" s="52" t="s">
        <v>49</v>
      </c>
      <c r="B599" s="52" t="s">
        <v>277</v>
      </c>
      <c r="C599" s="52" t="s">
        <v>276</v>
      </c>
      <c r="D599" s="52" t="s">
        <v>11</v>
      </c>
      <c r="E599" s="52" t="s">
        <v>454</v>
      </c>
      <c r="F599" s="121" t="s">
        <v>2169</v>
      </c>
      <c r="G599" s="52" t="s">
        <v>898</v>
      </c>
      <c r="H599" s="71" t="s">
        <v>319</v>
      </c>
      <c r="I599" s="71" t="s">
        <v>271</v>
      </c>
      <c r="J599" s="122">
        <v>88000</v>
      </c>
      <c r="K599" s="78"/>
      <c r="L599" s="78"/>
      <c r="M599" s="249" t="s">
        <v>137</v>
      </c>
      <c r="N599" s="19"/>
      <c r="O599" s="19" t="s">
        <v>1431</v>
      </c>
      <c r="P599" s="48">
        <v>242247</v>
      </c>
      <c r="Q599" s="48" t="s">
        <v>3103</v>
      </c>
      <c r="R599" s="48" t="s">
        <v>1297</v>
      </c>
      <c r="S599" s="48" t="s">
        <v>65</v>
      </c>
      <c r="T599" s="48"/>
      <c r="U599" s="19"/>
      <c r="V599" s="71" t="s">
        <v>3104</v>
      </c>
      <c r="W599" s="74">
        <v>88000</v>
      </c>
      <c r="X599" s="18">
        <v>4</v>
      </c>
      <c r="Y599" s="128">
        <v>23106</v>
      </c>
      <c r="Z599" s="74">
        <v>88000</v>
      </c>
      <c r="AA599" s="19">
        <v>7014276588</v>
      </c>
      <c r="AB599" s="128">
        <v>23104</v>
      </c>
      <c r="AC599" s="128">
        <v>23108</v>
      </c>
      <c r="AD599" s="74">
        <v>88000</v>
      </c>
      <c r="AE599" s="126" t="s">
        <v>3102</v>
      </c>
      <c r="AF599" s="52" t="s">
        <v>3105</v>
      </c>
      <c r="AG599" s="52" t="s">
        <v>3544</v>
      </c>
      <c r="AH599" s="54" t="s">
        <v>3472</v>
      </c>
      <c r="AI599" s="52" t="s">
        <v>2457</v>
      </c>
      <c r="AJ599" s="52"/>
      <c r="AK599" s="52" t="s">
        <v>1402</v>
      </c>
      <c r="AL599" s="52" t="s">
        <v>1570</v>
      </c>
      <c r="AM599" s="52" t="s">
        <v>3553</v>
      </c>
      <c r="AN599" s="119"/>
      <c r="AO599" s="119">
        <v>88000</v>
      </c>
      <c r="AP599" s="119">
        <f t="shared" si="21"/>
        <v>0</v>
      </c>
      <c r="AQ599" s="48">
        <v>23079</v>
      </c>
      <c r="AR599" s="48">
        <v>23082</v>
      </c>
      <c r="AS599" s="48">
        <v>23090</v>
      </c>
      <c r="AT599" s="48">
        <v>23093</v>
      </c>
      <c r="AU599" s="48">
        <v>23096</v>
      </c>
      <c r="AV599" s="17">
        <v>88000</v>
      </c>
      <c r="AW599" s="19"/>
      <c r="AX599" s="126"/>
    </row>
    <row r="600" spans="1:50" s="123" customFormat="1" ht="90" hidden="1" x14ac:dyDescent="0.2">
      <c r="A600" s="52" t="s">
        <v>49</v>
      </c>
      <c r="B600" s="52" t="s">
        <v>277</v>
      </c>
      <c r="C600" s="52" t="s">
        <v>276</v>
      </c>
      <c r="D600" s="52" t="s">
        <v>11</v>
      </c>
      <c r="E600" s="52" t="s">
        <v>454</v>
      </c>
      <c r="F600" s="121" t="s">
        <v>2170</v>
      </c>
      <c r="G600" s="52" t="s">
        <v>899</v>
      </c>
      <c r="H600" s="71" t="s">
        <v>900</v>
      </c>
      <c r="I600" s="71" t="s">
        <v>271</v>
      </c>
      <c r="J600" s="122">
        <v>775600</v>
      </c>
      <c r="K600" s="249" t="s">
        <v>137</v>
      </c>
      <c r="L600" s="78"/>
      <c r="M600" s="78"/>
      <c r="N600" s="19"/>
      <c r="O600" s="19" t="s">
        <v>1403</v>
      </c>
      <c r="P600" s="48">
        <v>242241</v>
      </c>
      <c r="Q600" s="48" t="s">
        <v>3106</v>
      </c>
      <c r="R600" s="48" t="s">
        <v>1295</v>
      </c>
      <c r="S600" s="19" t="s">
        <v>60</v>
      </c>
      <c r="T600" s="19" t="s">
        <v>3107</v>
      </c>
      <c r="U600" s="19" t="s">
        <v>3108</v>
      </c>
      <c r="V600" s="71" t="s">
        <v>3109</v>
      </c>
      <c r="W600" s="74">
        <v>511000</v>
      </c>
      <c r="X600" s="18">
        <v>1</v>
      </c>
      <c r="Y600" s="128">
        <v>23125</v>
      </c>
      <c r="Z600" s="74">
        <v>511000</v>
      </c>
      <c r="AA600" s="19">
        <v>7014275976</v>
      </c>
      <c r="AB600" s="19"/>
      <c r="AC600" s="19"/>
      <c r="AD600" s="19"/>
      <c r="AE600" s="126" t="s">
        <v>3838</v>
      </c>
      <c r="AF600" s="52" t="s">
        <v>3110</v>
      </c>
      <c r="AG600" s="52" t="s">
        <v>3544</v>
      </c>
      <c r="AH600" s="52" t="s">
        <v>3472</v>
      </c>
      <c r="AI600" s="52" t="s">
        <v>2456</v>
      </c>
      <c r="AJ600" s="52"/>
      <c r="AK600" s="52" t="s">
        <v>1404</v>
      </c>
      <c r="AL600" s="52" t="s">
        <v>1571</v>
      </c>
      <c r="AM600" s="52" t="s">
        <v>3553</v>
      </c>
      <c r="AN600" s="119">
        <v>511000</v>
      </c>
      <c r="AO600" s="119"/>
      <c r="AP600" s="119">
        <f t="shared" si="21"/>
        <v>264600</v>
      </c>
      <c r="AQ600" s="48">
        <v>23079</v>
      </c>
      <c r="AR600" s="48">
        <v>23082</v>
      </c>
      <c r="AS600" s="48">
        <v>23110</v>
      </c>
      <c r="AT600" s="48">
        <v>23111</v>
      </c>
      <c r="AU600" s="48">
        <v>23118</v>
      </c>
      <c r="AV600" s="17">
        <v>775600</v>
      </c>
      <c r="AW600" s="19"/>
      <c r="AX600" s="126"/>
    </row>
    <row r="601" spans="1:50" s="123" customFormat="1" ht="72" hidden="1" x14ac:dyDescent="0.2">
      <c r="A601" s="52" t="s">
        <v>49</v>
      </c>
      <c r="B601" s="52" t="s">
        <v>277</v>
      </c>
      <c r="C601" s="52" t="s">
        <v>276</v>
      </c>
      <c r="D601" s="52" t="s">
        <v>11</v>
      </c>
      <c r="E601" s="52" t="s">
        <v>454</v>
      </c>
      <c r="F601" s="121" t="s">
        <v>2171</v>
      </c>
      <c r="G601" s="52" t="s">
        <v>901</v>
      </c>
      <c r="H601" s="71" t="s">
        <v>269</v>
      </c>
      <c r="I601" s="71" t="s">
        <v>271</v>
      </c>
      <c r="J601" s="122">
        <v>15000</v>
      </c>
      <c r="K601" s="78"/>
      <c r="L601" s="78"/>
      <c r="M601" s="249" t="s">
        <v>137</v>
      </c>
      <c r="N601" s="19"/>
      <c r="O601" s="19" t="s">
        <v>1405</v>
      </c>
      <c r="P601" s="48">
        <v>242247</v>
      </c>
      <c r="Q601" s="48" t="s">
        <v>3111</v>
      </c>
      <c r="R601" s="48" t="s">
        <v>3112</v>
      </c>
      <c r="S601" s="48" t="s">
        <v>65</v>
      </c>
      <c r="T601" s="48"/>
      <c r="U601" s="19"/>
      <c r="V601" s="71" t="s">
        <v>3113</v>
      </c>
      <c r="W601" s="74">
        <v>15000</v>
      </c>
      <c r="X601" s="18">
        <v>4</v>
      </c>
      <c r="Y601" s="128">
        <v>23116</v>
      </c>
      <c r="Z601" s="74">
        <v>15000</v>
      </c>
      <c r="AA601" s="19">
        <v>7014276956</v>
      </c>
      <c r="AB601" s="19"/>
      <c r="AC601" s="19"/>
      <c r="AD601" s="19"/>
      <c r="AE601" s="126" t="s">
        <v>3839</v>
      </c>
      <c r="AF601" s="52" t="s">
        <v>3114</v>
      </c>
      <c r="AG601" s="52" t="s">
        <v>3544</v>
      </c>
      <c r="AH601" s="54" t="s">
        <v>3472</v>
      </c>
      <c r="AI601" s="52" t="s">
        <v>2456</v>
      </c>
      <c r="AJ601" s="52"/>
      <c r="AK601" s="52" t="s">
        <v>1406</v>
      </c>
      <c r="AL601" s="52" t="s">
        <v>1570</v>
      </c>
      <c r="AM601" s="52" t="s">
        <v>3553</v>
      </c>
      <c r="AN601" s="119">
        <v>15000</v>
      </c>
      <c r="AO601" s="119"/>
      <c r="AP601" s="119">
        <f t="shared" si="21"/>
        <v>0</v>
      </c>
      <c r="AQ601" s="48">
        <v>23079</v>
      </c>
      <c r="AR601" s="48">
        <v>23082</v>
      </c>
      <c r="AS601" s="48">
        <v>23090</v>
      </c>
      <c r="AT601" s="48">
        <v>23093</v>
      </c>
      <c r="AU601" s="48">
        <v>23096</v>
      </c>
      <c r="AV601" s="17">
        <v>15000</v>
      </c>
      <c r="AW601" s="19"/>
      <c r="AX601" s="126"/>
    </row>
    <row r="602" spans="1:50" s="123" customFormat="1" ht="72" hidden="1" x14ac:dyDescent="0.2">
      <c r="A602" s="52" t="s">
        <v>49</v>
      </c>
      <c r="B602" s="52" t="s">
        <v>277</v>
      </c>
      <c r="C602" s="52" t="s">
        <v>276</v>
      </c>
      <c r="D602" s="52" t="s">
        <v>11</v>
      </c>
      <c r="E602" s="52" t="s">
        <v>454</v>
      </c>
      <c r="F602" s="121" t="s">
        <v>2172</v>
      </c>
      <c r="G602" s="52" t="s">
        <v>902</v>
      </c>
      <c r="H602" s="71" t="s">
        <v>267</v>
      </c>
      <c r="I602" s="71" t="s">
        <v>273</v>
      </c>
      <c r="J602" s="122">
        <v>60000</v>
      </c>
      <c r="K602" s="78"/>
      <c r="L602" s="78"/>
      <c r="M602" s="249" t="s">
        <v>137</v>
      </c>
      <c r="N602" s="19"/>
      <c r="O602" s="19" t="s">
        <v>3840</v>
      </c>
      <c r="P602" s="48">
        <v>242247</v>
      </c>
      <c r="Q602" s="48" t="s">
        <v>3186</v>
      </c>
      <c r="R602" s="48" t="s">
        <v>12</v>
      </c>
      <c r="S602" s="48" t="s">
        <v>65</v>
      </c>
      <c r="T602" s="48"/>
      <c r="U602" s="19"/>
      <c r="V602" s="71" t="s">
        <v>3841</v>
      </c>
      <c r="W602" s="74">
        <v>60000</v>
      </c>
      <c r="X602" s="18">
        <v>5</v>
      </c>
      <c r="Y602" s="128">
        <v>23116</v>
      </c>
      <c r="Z602" s="74">
        <v>60000</v>
      </c>
      <c r="AA602" s="19">
        <v>7014285625</v>
      </c>
      <c r="AB602" s="19"/>
      <c r="AC602" s="19"/>
      <c r="AD602" s="19"/>
      <c r="AE602" s="126" t="s">
        <v>3842</v>
      </c>
      <c r="AF602" s="52" t="s">
        <v>3118</v>
      </c>
      <c r="AG602" s="52" t="s">
        <v>3544</v>
      </c>
      <c r="AH602" s="54" t="s">
        <v>3472</v>
      </c>
      <c r="AI602" s="52" t="s">
        <v>2456</v>
      </c>
      <c r="AJ602" s="52"/>
      <c r="AK602" s="52" t="s">
        <v>1399</v>
      </c>
      <c r="AL602" s="52" t="s">
        <v>1570</v>
      </c>
      <c r="AM602" s="52" t="s">
        <v>3553</v>
      </c>
      <c r="AN602" s="122">
        <v>60000</v>
      </c>
      <c r="AO602" s="119"/>
      <c r="AP602" s="119">
        <f t="shared" si="21"/>
        <v>0</v>
      </c>
      <c r="AQ602" s="48">
        <v>23079</v>
      </c>
      <c r="AR602" s="48">
        <v>23082</v>
      </c>
      <c r="AS602" s="48">
        <v>23086</v>
      </c>
      <c r="AT602" s="48">
        <v>23087</v>
      </c>
      <c r="AU602" s="48">
        <v>23090</v>
      </c>
      <c r="AV602" s="17">
        <v>60000</v>
      </c>
      <c r="AW602" s="19"/>
      <c r="AX602" s="126"/>
    </row>
    <row r="603" spans="1:50" s="123" customFormat="1" ht="72" hidden="1" x14ac:dyDescent="0.25">
      <c r="A603" s="52" t="s">
        <v>49</v>
      </c>
      <c r="B603" s="52" t="s">
        <v>277</v>
      </c>
      <c r="C603" s="52" t="s">
        <v>276</v>
      </c>
      <c r="D603" s="52" t="s">
        <v>11</v>
      </c>
      <c r="E603" s="52" t="s">
        <v>454</v>
      </c>
      <c r="F603" s="121" t="s">
        <v>2173</v>
      </c>
      <c r="G603" s="52" t="s">
        <v>903</v>
      </c>
      <c r="H603" s="71" t="s">
        <v>319</v>
      </c>
      <c r="I603" s="71" t="s">
        <v>273</v>
      </c>
      <c r="J603" s="122">
        <v>60000</v>
      </c>
      <c r="K603" s="78"/>
      <c r="L603" s="78"/>
      <c r="M603" s="249" t="s">
        <v>137</v>
      </c>
      <c r="N603" s="19"/>
      <c r="O603" s="19" t="s">
        <v>1398</v>
      </c>
      <c r="P603" s="48">
        <v>242236</v>
      </c>
      <c r="Q603" s="386" t="s">
        <v>3096</v>
      </c>
      <c r="R603" s="48" t="s">
        <v>1295</v>
      </c>
      <c r="S603" s="48" t="s">
        <v>65</v>
      </c>
      <c r="T603" s="48"/>
      <c r="U603" s="19"/>
      <c r="V603" s="71" t="s">
        <v>3099</v>
      </c>
      <c r="W603" s="74">
        <v>48000</v>
      </c>
      <c r="X603" s="140">
        <v>1</v>
      </c>
      <c r="Y603" s="128">
        <v>23120</v>
      </c>
      <c r="Z603" s="74">
        <v>60000</v>
      </c>
      <c r="AA603" s="19">
        <v>7014276509</v>
      </c>
      <c r="AB603" s="19"/>
      <c r="AC603" s="19"/>
      <c r="AD603" s="19"/>
      <c r="AE603" s="126" t="s">
        <v>3842</v>
      </c>
      <c r="AF603" s="52" t="s">
        <v>3098</v>
      </c>
      <c r="AG603" s="52" t="s">
        <v>3544</v>
      </c>
      <c r="AH603" s="54" t="s">
        <v>3472</v>
      </c>
      <c r="AI603" s="52" t="s">
        <v>2456</v>
      </c>
      <c r="AJ603" s="52"/>
      <c r="AK603" s="52" t="s">
        <v>1399</v>
      </c>
      <c r="AL603" s="52" t="s">
        <v>1570</v>
      </c>
      <c r="AM603" s="52" t="s">
        <v>3553</v>
      </c>
      <c r="AN603" s="122">
        <v>60000</v>
      </c>
      <c r="AO603" s="119"/>
      <c r="AP603" s="119">
        <f t="shared" si="21"/>
        <v>0</v>
      </c>
      <c r="AQ603" s="48">
        <v>23079</v>
      </c>
      <c r="AR603" s="48">
        <v>23082</v>
      </c>
      <c r="AS603" s="48">
        <v>23086</v>
      </c>
      <c r="AT603" s="48">
        <v>23087</v>
      </c>
      <c r="AU603" s="48">
        <v>23090</v>
      </c>
      <c r="AV603" s="17">
        <v>60000</v>
      </c>
      <c r="AW603" s="19"/>
      <c r="AX603" s="126"/>
    </row>
    <row r="604" spans="1:50" s="123" customFormat="1" ht="72" hidden="1" x14ac:dyDescent="0.25">
      <c r="A604" s="52" t="s">
        <v>49</v>
      </c>
      <c r="B604" s="52" t="s">
        <v>277</v>
      </c>
      <c r="C604" s="52" t="s">
        <v>276</v>
      </c>
      <c r="D604" s="52" t="s">
        <v>11</v>
      </c>
      <c r="E604" s="52" t="s">
        <v>454</v>
      </c>
      <c r="F604" s="121" t="s">
        <v>2174</v>
      </c>
      <c r="G604" s="52" t="s">
        <v>904</v>
      </c>
      <c r="H604" s="71" t="s">
        <v>267</v>
      </c>
      <c r="I604" s="71" t="s">
        <v>274</v>
      </c>
      <c r="J604" s="122">
        <v>48000</v>
      </c>
      <c r="K604" s="78"/>
      <c r="L604" s="78"/>
      <c r="M604" s="249" t="s">
        <v>137</v>
      </c>
      <c r="N604" s="19"/>
      <c r="O604" s="19" t="s">
        <v>1398</v>
      </c>
      <c r="P604" s="48">
        <v>242236</v>
      </c>
      <c r="Q604" s="387" t="s">
        <v>3096</v>
      </c>
      <c r="R604" s="48" t="s">
        <v>1295</v>
      </c>
      <c r="S604" s="48" t="s">
        <v>65</v>
      </c>
      <c r="T604" s="48"/>
      <c r="U604" s="19"/>
      <c r="V604" s="71" t="s">
        <v>3099</v>
      </c>
      <c r="W604" s="74">
        <v>48000</v>
      </c>
      <c r="X604" s="140">
        <v>1</v>
      </c>
      <c r="Y604" s="128">
        <v>23120</v>
      </c>
      <c r="Z604" s="74">
        <v>48000</v>
      </c>
      <c r="AA604" s="19">
        <v>7014276545</v>
      </c>
      <c r="AB604" s="128">
        <v>23115</v>
      </c>
      <c r="AC604" s="128">
        <v>23115</v>
      </c>
      <c r="AD604" s="74">
        <v>48000</v>
      </c>
      <c r="AE604" s="126" t="s">
        <v>3836</v>
      </c>
      <c r="AF604" s="52" t="s">
        <v>3098</v>
      </c>
      <c r="AG604" s="52" t="s">
        <v>3544</v>
      </c>
      <c r="AH604" s="54" t="s">
        <v>3472</v>
      </c>
      <c r="AI604" s="52" t="s">
        <v>2456</v>
      </c>
      <c r="AJ604" s="52"/>
      <c r="AK604" s="52" t="s">
        <v>1399</v>
      </c>
      <c r="AL604" s="52" t="s">
        <v>1570</v>
      </c>
      <c r="AM604" s="52" t="s">
        <v>3553</v>
      </c>
      <c r="AN604" s="122">
        <v>48000</v>
      </c>
      <c r="AO604" s="119"/>
      <c r="AP604" s="119">
        <f t="shared" si="21"/>
        <v>0</v>
      </c>
      <c r="AQ604" s="48">
        <v>23079</v>
      </c>
      <c r="AR604" s="48">
        <v>23082</v>
      </c>
      <c r="AS604" s="48">
        <v>23086</v>
      </c>
      <c r="AT604" s="48">
        <v>23087</v>
      </c>
      <c r="AU604" s="48">
        <v>23090</v>
      </c>
      <c r="AV604" s="17">
        <v>48000</v>
      </c>
      <c r="AW604" s="19"/>
      <c r="AX604" s="126"/>
    </row>
    <row r="605" spans="1:50" s="123" customFormat="1" ht="72" hidden="1" x14ac:dyDescent="0.25">
      <c r="A605" s="52" t="s">
        <v>49</v>
      </c>
      <c r="B605" s="52" t="s">
        <v>277</v>
      </c>
      <c r="C605" s="52" t="s">
        <v>276</v>
      </c>
      <c r="D605" s="52" t="s">
        <v>11</v>
      </c>
      <c r="E605" s="52" t="s">
        <v>454</v>
      </c>
      <c r="F605" s="121" t="s">
        <v>2175</v>
      </c>
      <c r="G605" s="52" t="s">
        <v>905</v>
      </c>
      <c r="H605" s="71" t="s">
        <v>464</v>
      </c>
      <c r="I605" s="71" t="s">
        <v>268</v>
      </c>
      <c r="J605" s="122">
        <v>97500</v>
      </c>
      <c r="K605" s="78"/>
      <c r="L605" s="78"/>
      <c r="M605" s="249" t="s">
        <v>137</v>
      </c>
      <c r="N605" s="19"/>
      <c r="O605" s="19" t="s">
        <v>1398</v>
      </c>
      <c r="P605" s="48">
        <v>242236</v>
      </c>
      <c r="Q605" s="386" t="s">
        <v>3096</v>
      </c>
      <c r="R605" s="48" t="s">
        <v>1295</v>
      </c>
      <c r="S605" s="48" t="s">
        <v>65</v>
      </c>
      <c r="T605" s="48"/>
      <c r="U605" s="19"/>
      <c r="V605" s="71" t="s">
        <v>3099</v>
      </c>
      <c r="W605" s="74">
        <v>48000</v>
      </c>
      <c r="X605" s="140">
        <v>1</v>
      </c>
      <c r="Y605" s="128">
        <v>23120</v>
      </c>
      <c r="Z605" s="74">
        <v>97500</v>
      </c>
      <c r="AA605" s="19">
        <v>7014276509</v>
      </c>
      <c r="AB605" s="19"/>
      <c r="AC605" s="19"/>
      <c r="AD605" s="19"/>
      <c r="AE605" s="126" t="s">
        <v>3842</v>
      </c>
      <c r="AF605" s="52" t="s">
        <v>3098</v>
      </c>
      <c r="AG605" s="52" t="s">
        <v>3544</v>
      </c>
      <c r="AH605" s="54" t="s">
        <v>3472</v>
      </c>
      <c r="AI605" s="52" t="s">
        <v>2456</v>
      </c>
      <c r="AJ605" s="52"/>
      <c r="AK605" s="52" t="s">
        <v>1399</v>
      </c>
      <c r="AL605" s="52" t="s">
        <v>1570</v>
      </c>
      <c r="AM605" s="52" t="s">
        <v>3553</v>
      </c>
      <c r="AN605" s="122">
        <v>97500</v>
      </c>
      <c r="AO605" s="119"/>
      <c r="AP605" s="119">
        <f t="shared" si="21"/>
        <v>0</v>
      </c>
      <c r="AQ605" s="48">
        <v>23079</v>
      </c>
      <c r="AR605" s="48">
        <v>23082</v>
      </c>
      <c r="AS605" s="48">
        <v>23086</v>
      </c>
      <c r="AT605" s="48">
        <v>23087</v>
      </c>
      <c r="AU605" s="48">
        <v>23090</v>
      </c>
      <c r="AV605" s="17">
        <v>97500</v>
      </c>
      <c r="AW605" s="19"/>
      <c r="AX605" s="126"/>
    </row>
    <row r="606" spans="1:50" s="123" customFormat="1" ht="72" hidden="1" x14ac:dyDescent="0.2">
      <c r="A606" s="52" t="s">
        <v>49</v>
      </c>
      <c r="B606" s="52" t="s">
        <v>277</v>
      </c>
      <c r="C606" s="52" t="s">
        <v>276</v>
      </c>
      <c r="D606" s="52" t="s">
        <v>11</v>
      </c>
      <c r="E606" s="52" t="s">
        <v>454</v>
      </c>
      <c r="F606" s="121" t="s">
        <v>2176</v>
      </c>
      <c r="G606" s="52" t="s">
        <v>906</v>
      </c>
      <c r="H606" s="71" t="s">
        <v>459</v>
      </c>
      <c r="I606" s="71" t="s">
        <v>268</v>
      </c>
      <c r="J606" s="122">
        <v>34000</v>
      </c>
      <c r="K606" s="78"/>
      <c r="L606" s="78"/>
      <c r="M606" s="249" t="s">
        <v>137</v>
      </c>
      <c r="N606" s="19"/>
      <c r="O606" s="19" t="s">
        <v>1407</v>
      </c>
      <c r="P606" s="48">
        <v>242250</v>
      </c>
      <c r="Q606" s="48" t="s">
        <v>3119</v>
      </c>
      <c r="R606" s="48" t="s">
        <v>1297</v>
      </c>
      <c r="S606" s="48" t="s">
        <v>65</v>
      </c>
      <c r="T606" s="81" t="s">
        <v>2691</v>
      </c>
      <c r="U606" s="19"/>
      <c r="V606" s="71" t="s">
        <v>3843</v>
      </c>
      <c r="W606" s="74">
        <v>30000</v>
      </c>
      <c r="X606" s="18">
        <v>4</v>
      </c>
      <c r="Y606" s="128">
        <v>23109</v>
      </c>
      <c r="Z606" s="74">
        <v>30000</v>
      </c>
      <c r="AA606" s="19">
        <v>7014283407</v>
      </c>
      <c r="AB606" s="128">
        <v>23108</v>
      </c>
      <c r="AC606" s="128">
        <v>23108</v>
      </c>
      <c r="AD606" s="74">
        <v>30000</v>
      </c>
      <c r="AE606" s="126" t="s">
        <v>3102</v>
      </c>
      <c r="AF606" s="52" t="s">
        <v>3121</v>
      </c>
      <c r="AG606" s="52" t="s">
        <v>3544</v>
      </c>
      <c r="AH606" s="54" t="s">
        <v>3472</v>
      </c>
      <c r="AI606" s="52" t="s">
        <v>2457</v>
      </c>
      <c r="AJ606" s="52"/>
      <c r="AK606" s="52" t="s">
        <v>1408</v>
      </c>
      <c r="AL606" s="52" t="s">
        <v>1570</v>
      </c>
      <c r="AM606" s="52" t="s">
        <v>3553</v>
      </c>
      <c r="AN606" s="119"/>
      <c r="AO606" s="119">
        <v>30000</v>
      </c>
      <c r="AP606" s="119">
        <f t="shared" si="21"/>
        <v>4000</v>
      </c>
      <c r="AQ606" s="48">
        <v>23079</v>
      </c>
      <c r="AR606" s="48">
        <v>23082</v>
      </c>
      <c r="AS606" s="48">
        <v>23086</v>
      </c>
      <c r="AT606" s="48">
        <v>23087</v>
      </c>
      <c r="AU606" s="48">
        <v>23090</v>
      </c>
      <c r="AV606" s="17">
        <v>34000</v>
      </c>
      <c r="AW606" s="19"/>
      <c r="AX606" s="126"/>
    </row>
    <row r="607" spans="1:50" s="123" customFormat="1" ht="72" hidden="1" x14ac:dyDescent="0.2">
      <c r="A607" s="52" t="s">
        <v>49</v>
      </c>
      <c r="B607" s="52" t="s">
        <v>277</v>
      </c>
      <c r="C607" s="52" t="s">
        <v>276</v>
      </c>
      <c r="D607" s="52" t="s">
        <v>11</v>
      </c>
      <c r="E607" s="52" t="s">
        <v>454</v>
      </c>
      <c r="F607" s="121" t="s">
        <v>2177</v>
      </c>
      <c r="G607" s="52" t="s">
        <v>907</v>
      </c>
      <c r="H607" s="71" t="s">
        <v>908</v>
      </c>
      <c r="I607" s="71" t="s">
        <v>268</v>
      </c>
      <c r="J607" s="122">
        <v>50000</v>
      </c>
      <c r="K607" s="78"/>
      <c r="L607" s="78"/>
      <c r="M607" s="249" t="s">
        <v>137</v>
      </c>
      <c r="N607" s="19"/>
      <c r="O607" s="19" t="s">
        <v>1407</v>
      </c>
      <c r="P607" s="48">
        <v>242250</v>
      </c>
      <c r="Q607" s="48" t="s">
        <v>3119</v>
      </c>
      <c r="R607" s="48" t="s">
        <v>1297</v>
      </c>
      <c r="S607" s="48" t="s">
        <v>65</v>
      </c>
      <c r="T607" s="81" t="s">
        <v>2691</v>
      </c>
      <c r="U607" s="19"/>
      <c r="V607" s="71" t="s">
        <v>3843</v>
      </c>
      <c r="W607" s="74">
        <v>43750</v>
      </c>
      <c r="X607" s="18">
        <v>4</v>
      </c>
      <c r="Y607" s="128">
        <v>23109</v>
      </c>
      <c r="Z607" s="74">
        <v>43750</v>
      </c>
      <c r="AA607" s="19">
        <v>7014283407</v>
      </c>
      <c r="AB607" s="128">
        <v>23108</v>
      </c>
      <c r="AC607" s="128">
        <v>23108</v>
      </c>
      <c r="AD607" s="74">
        <v>43750</v>
      </c>
      <c r="AE607" s="126" t="s">
        <v>3102</v>
      </c>
      <c r="AF607" s="52" t="s">
        <v>3121</v>
      </c>
      <c r="AG607" s="52" t="s">
        <v>3544</v>
      </c>
      <c r="AH607" s="54" t="s">
        <v>3472</v>
      </c>
      <c r="AI607" s="52" t="s">
        <v>2457</v>
      </c>
      <c r="AJ607" s="52"/>
      <c r="AK607" s="52" t="s">
        <v>1408</v>
      </c>
      <c r="AL607" s="52" t="s">
        <v>1570</v>
      </c>
      <c r="AM607" s="52" t="s">
        <v>3553</v>
      </c>
      <c r="AN607" s="119"/>
      <c r="AO607" s="119">
        <v>43750</v>
      </c>
      <c r="AP607" s="119">
        <f t="shared" si="21"/>
        <v>6250</v>
      </c>
      <c r="AQ607" s="48">
        <v>23079</v>
      </c>
      <c r="AR607" s="48">
        <v>23082</v>
      </c>
      <c r="AS607" s="48">
        <v>23086</v>
      </c>
      <c r="AT607" s="48">
        <v>23087</v>
      </c>
      <c r="AU607" s="48">
        <v>23090</v>
      </c>
      <c r="AV607" s="17">
        <v>50000</v>
      </c>
      <c r="AW607" s="19"/>
      <c r="AX607" s="126"/>
    </row>
    <row r="608" spans="1:50" s="123" customFormat="1" ht="72" hidden="1" x14ac:dyDescent="0.2">
      <c r="A608" s="52" t="s">
        <v>49</v>
      </c>
      <c r="B608" s="52" t="s">
        <v>277</v>
      </c>
      <c r="C608" s="52" t="s">
        <v>276</v>
      </c>
      <c r="D608" s="52" t="s">
        <v>11</v>
      </c>
      <c r="E608" s="52" t="s">
        <v>454</v>
      </c>
      <c r="F608" s="121" t="s">
        <v>2178</v>
      </c>
      <c r="G608" s="52" t="s">
        <v>909</v>
      </c>
      <c r="H608" s="71" t="s">
        <v>459</v>
      </c>
      <c r="I608" s="71" t="s">
        <v>274</v>
      </c>
      <c r="J608" s="122">
        <v>160000</v>
      </c>
      <c r="K608" s="78"/>
      <c r="L608" s="78"/>
      <c r="M608" s="249" t="s">
        <v>137</v>
      </c>
      <c r="N608" s="19"/>
      <c r="O608" s="19" t="s">
        <v>1409</v>
      </c>
      <c r="P608" s="48">
        <v>242233</v>
      </c>
      <c r="Q608" s="388" t="s">
        <v>3122</v>
      </c>
      <c r="R608" s="48" t="s">
        <v>1295</v>
      </c>
      <c r="S608" s="48" t="s">
        <v>119</v>
      </c>
      <c r="T608" s="48"/>
      <c r="U608" s="19"/>
      <c r="V608" s="71" t="s">
        <v>3101</v>
      </c>
      <c r="W608" s="74">
        <v>160000</v>
      </c>
      <c r="X608" s="18">
        <v>4</v>
      </c>
      <c r="Y608" s="128">
        <v>23092</v>
      </c>
      <c r="Z608" s="74">
        <v>160000</v>
      </c>
      <c r="AA608" s="19">
        <v>7014222787</v>
      </c>
      <c r="AB608" s="128">
        <v>23090</v>
      </c>
      <c r="AC608" s="128">
        <v>23090</v>
      </c>
      <c r="AD608" s="74">
        <v>160000</v>
      </c>
      <c r="AE608" s="126" t="s">
        <v>3102</v>
      </c>
      <c r="AF608" s="52" t="s">
        <v>3102</v>
      </c>
      <c r="AG608" s="52" t="s">
        <v>3544</v>
      </c>
      <c r="AH608" s="52" t="s">
        <v>3475</v>
      </c>
      <c r="AI608" s="52" t="s">
        <v>2456</v>
      </c>
      <c r="AJ608" s="52"/>
      <c r="AK608" s="52" t="s">
        <v>1410</v>
      </c>
      <c r="AL608" s="52" t="s">
        <v>1570</v>
      </c>
      <c r="AM608" s="52" t="s">
        <v>3553</v>
      </c>
      <c r="AN608" s="122">
        <v>160000</v>
      </c>
      <c r="AO608" s="119"/>
      <c r="AP608" s="119">
        <f t="shared" si="21"/>
        <v>0</v>
      </c>
      <c r="AQ608" s="48">
        <v>23079</v>
      </c>
      <c r="AR608" s="48">
        <v>23082</v>
      </c>
      <c r="AS608" s="48">
        <v>23090</v>
      </c>
      <c r="AT608" s="48">
        <v>23093</v>
      </c>
      <c r="AU608" s="48">
        <v>23096</v>
      </c>
      <c r="AV608" s="17">
        <v>160000</v>
      </c>
      <c r="AW608" s="19"/>
      <c r="AX608" s="126"/>
    </row>
    <row r="609" spans="1:50" s="123" customFormat="1" ht="72" hidden="1" x14ac:dyDescent="0.25">
      <c r="A609" s="52" t="s">
        <v>49</v>
      </c>
      <c r="B609" s="52" t="s">
        <v>277</v>
      </c>
      <c r="C609" s="52" t="s">
        <v>276</v>
      </c>
      <c r="D609" s="52" t="s">
        <v>21</v>
      </c>
      <c r="E609" s="52" t="s">
        <v>454</v>
      </c>
      <c r="F609" s="121" t="s">
        <v>2179</v>
      </c>
      <c r="G609" s="52" t="s">
        <v>910</v>
      </c>
      <c r="H609" s="71" t="s">
        <v>269</v>
      </c>
      <c r="I609" s="71" t="s">
        <v>271</v>
      </c>
      <c r="J609" s="122">
        <v>27000</v>
      </c>
      <c r="K609" s="78"/>
      <c r="L609" s="78"/>
      <c r="M609" s="249" t="s">
        <v>137</v>
      </c>
      <c r="N609" s="19"/>
      <c r="O609" s="19" t="s">
        <v>3123</v>
      </c>
      <c r="P609" s="48">
        <v>242239</v>
      </c>
      <c r="Q609" s="387" t="s">
        <v>3124</v>
      </c>
      <c r="R609" s="48" t="s">
        <v>1295</v>
      </c>
      <c r="S609" s="48" t="s">
        <v>65</v>
      </c>
      <c r="T609" s="48" t="s">
        <v>2708</v>
      </c>
      <c r="U609" s="19" t="s">
        <v>3125</v>
      </c>
      <c r="V609" s="71" t="s">
        <v>3126</v>
      </c>
      <c r="W609" s="74">
        <v>23980</v>
      </c>
      <c r="X609" s="18">
        <v>1</v>
      </c>
      <c r="Y609" s="128">
        <v>23097</v>
      </c>
      <c r="Z609" s="74">
        <v>23980</v>
      </c>
      <c r="AA609" s="19">
        <v>7014222787</v>
      </c>
      <c r="AB609" s="128">
        <v>23090</v>
      </c>
      <c r="AC609" s="128">
        <v>23090</v>
      </c>
      <c r="AD609" s="74">
        <v>23980</v>
      </c>
      <c r="AE609" s="126" t="s">
        <v>3102</v>
      </c>
      <c r="AF609" s="52" t="s">
        <v>3102</v>
      </c>
      <c r="AG609" s="52" t="s">
        <v>3544</v>
      </c>
      <c r="AH609" s="52" t="s">
        <v>2457</v>
      </c>
      <c r="AI609" s="52" t="s">
        <v>2457</v>
      </c>
      <c r="AJ609" s="52"/>
      <c r="AK609" s="52" t="s">
        <v>1412</v>
      </c>
      <c r="AL609" s="52" t="s">
        <v>1570</v>
      </c>
      <c r="AM609" s="52" t="s">
        <v>3552</v>
      </c>
      <c r="AN609" s="119"/>
      <c r="AO609" s="119">
        <v>23980</v>
      </c>
      <c r="AP609" s="119">
        <f t="shared" si="21"/>
        <v>3020</v>
      </c>
      <c r="AQ609" s="48">
        <v>23079</v>
      </c>
      <c r="AR609" s="48">
        <v>23082</v>
      </c>
      <c r="AS609" s="48">
        <v>23086</v>
      </c>
      <c r="AT609" s="48">
        <v>23087</v>
      </c>
      <c r="AU609" s="48">
        <v>23090</v>
      </c>
      <c r="AV609" s="17">
        <v>27000</v>
      </c>
      <c r="AW609" s="19"/>
      <c r="AX609" s="126"/>
    </row>
    <row r="610" spans="1:50" s="123" customFormat="1" ht="72" hidden="1" x14ac:dyDescent="0.2">
      <c r="A610" s="52" t="s">
        <v>49</v>
      </c>
      <c r="B610" s="52" t="s">
        <v>277</v>
      </c>
      <c r="C610" s="52" t="s">
        <v>276</v>
      </c>
      <c r="D610" s="52" t="s">
        <v>21</v>
      </c>
      <c r="E610" s="52" t="s">
        <v>454</v>
      </c>
      <c r="F610" s="121" t="s">
        <v>2180</v>
      </c>
      <c r="G610" s="52" t="s">
        <v>911</v>
      </c>
      <c r="H610" s="71" t="s">
        <v>319</v>
      </c>
      <c r="I610" s="71" t="s">
        <v>274</v>
      </c>
      <c r="J610" s="122">
        <v>28800</v>
      </c>
      <c r="K610" s="78"/>
      <c r="L610" s="78"/>
      <c r="M610" s="249" t="s">
        <v>137</v>
      </c>
      <c r="N610" s="19"/>
      <c r="O610" s="19" t="s">
        <v>1413</v>
      </c>
      <c r="P610" s="48">
        <v>242244</v>
      </c>
      <c r="Q610" s="48" t="s">
        <v>3127</v>
      </c>
      <c r="R610" s="48" t="s">
        <v>1297</v>
      </c>
      <c r="S610" s="48" t="s">
        <v>65</v>
      </c>
      <c r="T610" s="48"/>
      <c r="U610" s="19"/>
      <c r="V610" s="71" t="s">
        <v>3844</v>
      </c>
      <c r="W610" s="74">
        <v>28800</v>
      </c>
      <c r="X610" s="18">
        <v>4</v>
      </c>
      <c r="Y610" s="128">
        <v>23108</v>
      </c>
      <c r="Z610" s="74">
        <v>28800</v>
      </c>
      <c r="AA610" s="19">
        <v>7014275989</v>
      </c>
      <c r="AB610" s="128">
        <v>23108</v>
      </c>
      <c r="AC610" s="128">
        <v>23108</v>
      </c>
      <c r="AD610" s="74">
        <v>28800</v>
      </c>
      <c r="AE610" s="126" t="s">
        <v>3836</v>
      </c>
      <c r="AF610" s="52" t="s">
        <v>3129</v>
      </c>
      <c r="AG610" s="52" t="s">
        <v>3544</v>
      </c>
      <c r="AH610" s="54" t="s">
        <v>3472</v>
      </c>
      <c r="AI610" s="52" t="s">
        <v>2456</v>
      </c>
      <c r="AJ610" s="52"/>
      <c r="AK610" s="52" t="s">
        <v>1414</v>
      </c>
      <c r="AL610" s="52" t="s">
        <v>1570</v>
      </c>
      <c r="AM610" s="52" t="s">
        <v>3553</v>
      </c>
      <c r="AN610" s="119">
        <v>28800</v>
      </c>
      <c r="AO610" s="119"/>
      <c r="AP610" s="119">
        <f t="shared" si="21"/>
        <v>0</v>
      </c>
      <c r="AQ610" s="48">
        <v>23079</v>
      </c>
      <c r="AR610" s="48">
        <v>23082</v>
      </c>
      <c r="AS610" s="48">
        <v>23086</v>
      </c>
      <c r="AT610" s="48">
        <v>23087</v>
      </c>
      <c r="AU610" s="48">
        <v>23090</v>
      </c>
      <c r="AV610" s="17">
        <v>28800</v>
      </c>
      <c r="AW610" s="19"/>
      <c r="AX610" s="126"/>
    </row>
    <row r="611" spans="1:50" s="123" customFormat="1" ht="90" hidden="1" x14ac:dyDescent="0.2">
      <c r="A611" s="52" t="s">
        <v>49</v>
      </c>
      <c r="B611" s="52" t="s">
        <v>277</v>
      </c>
      <c r="C611" s="52" t="s">
        <v>276</v>
      </c>
      <c r="D611" s="52" t="s">
        <v>286</v>
      </c>
      <c r="E611" s="52" t="s">
        <v>454</v>
      </c>
      <c r="F611" s="121" t="s">
        <v>2181</v>
      </c>
      <c r="G611" s="52" t="s">
        <v>912</v>
      </c>
      <c r="H611" s="71" t="s">
        <v>269</v>
      </c>
      <c r="I611" s="71" t="s">
        <v>271</v>
      </c>
      <c r="J611" s="122">
        <v>80000</v>
      </c>
      <c r="K611" s="78"/>
      <c r="L611" s="78"/>
      <c r="M611" s="249" t="s">
        <v>137</v>
      </c>
      <c r="N611" s="19"/>
      <c r="O611" s="19" t="s">
        <v>1415</v>
      </c>
      <c r="P611" s="48">
        <v>242246</v>
      </c>
      <c r="Q611" s="48" t="s">
        <v>3130</v>
      </c>
      <c r="R611" s="48" t="s">
        <v>12</v>
      </c>
      <c r="S611" s="48" t="s">
        <v>65</v>
      </c>
      <c r="T611" s="48" t="s">
        <v>1240</v>
      </c>
      <c r="U611" s="19"/>
      <c r="V611" s="71" t="s">
        <v>3131</v>
      </c>
      <c r="W611" s="74">
        <v>80000</v>
      </c>
      <c r="X611" s="18">
        <v>2</v>
      </c>
      <c r="Y611" s="128">
        <v>23115</v>
      </c>
      <c r="Z611" s="74">
        <v>80000</v>
      </c>
      <c r="AA611" s="19">
        <v>7014275973</v>
      </c>
      <c r="AB611" s="19"/>
      <c r="AC611" s="19"/>
      <c r="AD611" s="19"/>
      <c r="AE611" s="126" t="s">
        <v>3845</v>
      </c>
      <c r="AF611" s="52" t="s">
        <v>3132</v>
      </c>
      <c r="AG611" s="52" t="s">
        <v>3544</v>
      </c>
      <c r="AH611" s="54" t="s">
        <v>3472</v>
      </c>
      <c r="AI611" s="52" t="s">
        <v>2456</v>
      </c>
      <c r="AJ611" s="52"/>
      <c r="AK611" s="52" t="s">
        <v>1416</v>
      </c>
      <c r="AL611" s="52" t="s">
        <v>1570</v>
      </c>
      <c r="AM611" s="52" t="s">
        <v>3553</v>
      </c>
      <c r="AN611" s="122">
        <v>80000</v>
      </c>
      <c r="AO611" s="119"/>
      <c r="AP611" s="119">
        <f t="shared" si="21"/>
        <v>0</v>
      </c>
      <c r="AQ611" s="48">
        <v>23079</v>
      </c>
      <c r="AR611" s="48">
        <v>23082</v>
      </c>
      <c r="AS611" s="48">
        <v>23097</v>
      </c>
      <c r="AT611" s="48">
        <v>23100</v>
      </c>
      <c r="AU611" s="48">
        <v>23104</v>
      </c>
      <c r="AV611" s="17">
        <v>80000</v>
      </c>
      <c r="AW611" s="19"/>
      <c r="AX611" s="126"/>
    </row>
    <row r="612" spans="1:50" s="123" customFormat="1" ht="90" hidden="1" x14ac:dyDescent="0.2">
      <c r="A612" s="52" t="s">
        <v>49</v>
      </c>
      <c r="B612" s="52" t="s">
        <v>277</v>
      </c>
      <c r="C612" s="52" t="s">
        <v>276</v>
      </c>
      <c r="D612" s="52" t="s">
        <v>286</v>
      </c>
      <c r="E612" s="52" t="s">
        <v>454</v>
      </c>
      <c r="F612" s="121" t="s">
        <v>2182</v>
      </c>
      <c r="G612" s="52" t="s">
        <v>913</v>
      </c>
      <c r="H612" s="71" t="s">
        <v>303</v>
      </c>
      <c r="I612" s="71" t="s">
        <v>271</v>
      </c>
      <c r="J612" s="122">
        <v>277000</v>
      </c>
      <c r="K612" s="78"/>
      <c r="L612" s="78"/>
      <c r="M612" s="249" t="s">
        <v>137</v>
      </c>
      <c r="N612" s="19"/>
      <c r="O612" s="19" t="s">
        <v>1415</v>
      </c>
      <c r="P612" s="48">
        <v>242239</v>
      </c>
      <c r="Q612" s="48" t="s">
        <v>3130</v>
      </c>
      <c r="R612" s="48" t="s">
        <v>12</v>
      </c>
      <c r="S612" s="48" t="s">
        <v>65</v>
      </c>
      <c r="T612" s="48" t="s">
        <v>2862</v>
      </c>
      <c r="U612" s="19" t="s">
        <v>3133</v>
      </c>
      <c r="V612" s="71" t="s">
        <v>3134</v>
      </c>
      <c r="W612" s="17">
        <v>277000</v>
      </c>
      <c r="X612" s="18">
        <v>2</v>
      </c>
      <c r="Y612" s="128">
        <v>23115</v>
      </c>
      <c r="Z612" s="17">
        <v>277000</v>
      </c>
      <c r="AA612" s="19">
        <v>7017245973</v>
      </c>
      <c r="AB612" s="19"/>
      <c r="AC612" s="19"/>
      <c r="AD612" s="19"/>
      <c r="AE612" s="126" t="s">
        <v>3845</v>
      </c>
      <c r="AF612" s="52" t="s">
        <v>3135</v>
      </c>
      <c r="AG612" s="52" t="s">
        <v>3544</v>
      </c>
      <c r="AH612" s="54" t="s">
        <v>3472</v>
      </c>
      <c r="AI612" s="52" t="s">
        <v>2456</v>
      </c>
      <c r="AJ612" s="52"/>
      <c r="AK612" s="52" t="s">
        <v>1417</v>
      </c>
      <c r="AL612" s="52" t="s">
        <v>1570</v>
      </c>
      <c r="AM612" s="52" t="s">
        <v>3553</v>
      </c>
      <c r="AN612" s="122">
        <v>277000</v>
      </c>
      <c r="AO612" s="119"/>
      <c r="AP612" s="119">
        <f t="shared" si="21"/>
        <v>0</v>
      </c>
      <c r="AQ612" s="48">
        <v>23079</v>
      </c>
      <c r="AR612" s="48">
        <v>23082</v>
      </c>
      <c r="AS612" s="48">
        <v>23097</v>
      </c>
      <c r="AT612" s="48">
        <v>23100</v>
      </c>
      <c r="AU612" s="48">
        <v>23104</v>
      </c>
      <c r="AV612" s="17">
        <v>277000</v>
      </c>
      <c r="AW612" s="19"/>
      <c r="AX612" s="126"/>
    </row>
    <row r="613" spans="1:50" s="123" customFormat="1" ht="72" hidden="1" x14ac:dyDescent="0.25">
      <c r="A613" s="52" t="s">
        <v>49</v>
      </c>
      <c r="B613" s="52" t="s">
        <v>277</v>
      </c>
      <c r="C613" s="52" t="s">
        <v>276</v>
      </c>
      <c r="D613" s="52" t="s">
        <v>286</v>
      </c>
      <c r="E613" s="52" t="s">
        <v>454</v>
      </c>
      <c r="F613" s="121" t="s">
        <v>2183</v>
      </c>
      <c r="G613" s="52" t="s">
        <v>914</v>
      </c>
      <c r="H613" s="71" t="s">
        <v>272</v>
      </c>
      <c r="I613" s="71" t="s">
        <v>271</v>
      </c>
      <c r="J613" s="122">
        <v>111000</v>
      </c>
      <c r="K613" s="78"/>
      <c r="L613" s="78"/>
      <c r="M613" s="249" t="s">
        <v>137</v>
      </c>
      <c r="N613" s="19"/>
      <c r="O613" s="19" t="s">
        <v>1411</v>
      </c>
      <c r="P613" s="48">
        <v>242239</v>
      </c>
      <c r="Q613" s="387" t="s">
        <v>3124</v>
      </c>
      <c r="R613" s="48" t="s">
        <v>1295</v>
      </c>
      <c r="S613" s="48" t="s">
        <v>65</v>
      </c>
      <c r="T613" s="48" t="s">
        <v>2708</v>
      </c>
      <c r="U613" s="19"/>
      <c r="V613" s="71" t="s">
        <v>3126</v>
      </c>
      <c r="W613" s="74">
        <v>110895</v>
      </c>
      <c r="X613" s="18">
        <v>1</v>
      </c>
      <c r="Y613" s="128">
        <v>23097</v>
      </c>
      <c r="Z613" s="74">
        <v>110895</v>
      </c>
      <c r="AA613" s="19">
        <v>7014223716</v>
      </c>
      <c r="AB613" s="128">
        <v>23097</v>
      </c>
      <c r="AC613" s="128">
        <v>23097</v>
      </c>
      <c r="AD613" s="74">
        <v>110895</v>
      </c>
      <c r="AE613" s="126" t="s">
        <v>3102</v>
      </c>
      <c r="AF613" s="52" t="s">
        <v>3102</v>
      </c>
      <c r="AG613" s="52" t="s">
        <v>3544</v>
      </c>
      <c r="AH613" s="52" t="s">
        <v>2457</v>
      </c>
      <c r="AI613" s="52" t="s">
        <v>2457</v>
      </c>
      <c r="AJ613" s="52"/>
      <c r="AK613" s="52" t="s">
        <v>1418</v>
      </c>
      <c r="AL613" s="52" t="s">
        <v>1570</v>
      </c>
      <c r="AM613" s="52" t="s">
        <v>3552</v>
      </c>
      <c r="AN613" s="119"/>
      <c r="AO613" s="119">
        <v>110895</v>
      </c>
      <c r="AP613" s="119">
        <f t="shared" si="21"/>
        <v>105</v>
      </c>
      <c r="AQ613" s="48">
        <v>23079</v>
      </c>
      <c r="AR613" s="48">
        <v>23082</v>
      </c>
      <c r="AS613" s="48">
        <v>23086</v>
      </c>
      <c r="AT613" s="48">
        <v>23087</v>
      </c>
      <c r="AU613" s="48">
        <v>23090</v>
      </c>
      <c r="AV613" s="17">
        <v>111000</v>
      </c>
      <c r="AW613" s="19"/>
      <c r="AX613" s="126"/>
    </row>
    <row r="614" spans="1:50" s="123" customFormat="1" ht="72" hidden="1" x14ac:dyDescent="0.2">
      <c r="A614" s="52" t="s">
        <v>49</v>
      </c>
      <c r="B614" s="52" t="s">
        <v>277</v>
      </c>
      <c r="C614" s="52" t="s">
        <v>276</v>
      </c>
      <c r="D614" s="52" t="s">
        <v>13</v>
      </c>
      <c r="E614" s="52" t="s">
        <v>454</v>
      </c>
      <c r="F614" s="121" t="s">
        <v>2184</v>
      </c>
      <c r="G614" s="52" t="s">
        <v>915</v>
      </c>
      <c r="H614" s="71" t="s">
        <v>303</v>
      </c>
      <c r="I614" s="71" t="s">
        <v>271</v>
      </c>
      <c r="J614" s="122">
        <v>100000</v>
      </c>
      <c r="K614" s="78"/>
      <c r="L614" s="78"/>
      <c r="M614" s="249" t="s">
        <v>137</v>
      </c>
      <c r="N614" s="19"/>
      <c r="O614" s="19" t="s">
        <v>1419</v>
      </c>
      <c r="P614" s="48">
        <v>242233</v>
      </c>
      <c r="Q614" s="389" t="s">
        <v>3122</v>
      </c>
      <c r="R614" s="48" t="s">
        <v>1295</v>
      </c>
      <c r="S614" s="48" t="s">
        <v>119</v>
      </c>
      <c r="T614" s="48" t="s">
        <v>3136</v>
      </c>
      <c r="U614" s="19"/>
      <c r="V614" s="71" t="s">
        <v>3101</v>
      </c>
      <c r="W614" s="17">
        <v>100000</v>
      </c>
      <c r="X614" s="18">
        <v>1</v>
      </c>
      <c r="Y614" s="128">
        <v>23092</v>
      </c>
      <c r="Z614" s="17">
        <v>100000</v>
      </c>
      <c r="AA614" s="19">
        <v>7014223205</v>
      </c>
      <c r="AB614" s="128">
        <v>23090</v>
      </c>
      <c r="AC614" s="128">
        <v>23090</v>
      </c>
      <c r="AD614" s="17">
        <v>100000</v>
      </c>
      <c r="AE614" s="126" t="s">
        <v>3102</v>
      </c>
      <c r="AF614" s="52" t="s">
        <v>3102</v>
      </c>
      <c r="AG614" s="52" t="s">
        <v>3544</v>
      </c>
      <c r="AH614" s="52" t="s">
        <v>2457</v>
      </c>
      <c r="AI614" s="52" t="s">
        <v>2457</v>
      </c>
      <c r="AJ614" s="52"/>
      <c r="AK614" s="52" t="s">
        <v>1410</v>
      </c>
      <c r="AL614" s="52" t="s">
        <v>1570</v>
      </c>
      <c r="AM614" s="52" t="s">
        <v>3552</v>
      </c>
      <c r="AN614" s="119"/>
      <c r="AO614" s="122">
        <v>100000</v>
      </c>
      <c r="AP614" s="119">
        <f t="shared" si="21"/>
        <v>0</v>
      </c>
      <c r="AQ614" s="48">
        <v>23079</v>
      </c>
      <c r="AR614" s="48">
        <v>23082</v>
      </c>
      <c r="AS614" s="48">
        <v>23090</v>
      </c>
      <c r="AT614" s="48">
        <v>23093</v>
      </c>
      <c r="AU614" s="48">
        <v>23096</v>
      </c>
      <c r="AV614" s="17">
        <v>100000</v>
      </c>
      <c r="AW614" s="19"/>
      <c r="AX614" s="126"/>
    </row>
    <row r="615" spans="1:50" s="123" customFormat="1" ht="90" hidden="1" x14ac:dyDescent="0.2">
      <c r="A615" s="52" t="s">
        <v>49</v>
      </c>
      <c r="B615" s="52" t="s">
        <v>277</v>
      </c>
      <c r="C615" s="52" t="s">
        <v>276</v>
      </c>
      <c r="D615" s="52" t="s">
        <v>13</v>
      </c>
      <c r="E615" s="52" t="s">
        <v>454</v>
      </c>
      <c r="F615" s="121" t="s">
        <v>2185</v>
      </c>
      <c r="G615" s="52" t="s">
        <v>916</v>
      </c>
      <c r="H615" s="71" t="s">
        <v>317</v>
      </c>
      <c r="I615" s="71" t="s">
        <v>271</v>
      </c>
      <c r="J615" s="122">
        <v>45000</v>
      </c>
      <c r="K615" s="78"/>
      <c r="L615" s="78"/>
      <c r="M615" s="249" t="s">
        <v>137</v>
      </c>
      <c r="N615" s="19"/>
      <c r="O615" s="19" t="s">
        <v>1419</v>
      </c>
      <c r="P615" s="48">
        <v>242233</v>
      </c>
      <c r="Q615" s="388" t="s">
        <v>3122</v>
      </c>
      <c r="R615" s="48" t="s">
        <v>1295</v>
      </c>
      <c r="S615" s="48" t="s">
        <v>119</v>
      </c>
      <c r="T615" s="48" t="s">
        <v>3137</v>
      </c>
      <c r="U615" s="19" t="s">
        <v>3138</v>
      </c>
      <c r="V615" s="71" t="s">
        <v>3101</v>
      </c>
      <c r="W615" s="74">
        <v>45000</v>
      </c>
      <c r="X615" s="18">
        <v>1</v>
      </c>
      <c r="Y615" s="128">
        <v>23092</v>
      </c>
      <c r="Z615" s="74">
        <v>45000</v>
      </c>
      <c r="AA615" s="19">
        <v>7014223205</v>
      </c>
      <c r="AB615" s="128">
        <v>23090</v>
      </c>
      <c r="AC615" s="128">
        <v>23090</v>
      </c>
      <c r="AD615" s="74">
        <v>45000</v>
      </c>
      <c r="AE615" s="126" t="s">
        <v>3102</v>
      </c>
      <c r="AF615" s="52" t="s">
        <v>3102</v>
      </c>
      <c r="AG615" s="52" t="s">
        <v>3544</v>
      </c>
      <c r="AH615" s="52" t="s">
        <v>2457</v>
      </c>
      <c r="AI615" s="52" t="s">
        <v>2457</v>
      </c>
      <c r="AJ615" s="52"/>
      <c r="AK615" s="52" t="s">
        <v>1410</v>
      </c>
      <c r="AL615" s="52" t="s">
        <v>1570</v>
      </c>
      <c r="AM615" s="52" t="s">
        <v>3552</v>
      </c>
      <c r="AN615" s="119"/>
      <c r="AO615" s="122">
        <v>45000</v>
      </c>
      <c r="AP615" s="119">
        <f t="shared" si="21"/>
        <v>0</v>
      </c>
      <c r="AQ615" s="48">
        <v>23079</v>
      </c>
      <c r="AR615" s="48">
        <v>23082</v>
      </c>
      <c r="AS615" s="48">
        <v>23090</v>
      </c>
      <c r="AT615" s="48">
        <v>23093</v>
      </c>
      <c r="AU615" s="48">
        <v>23096</v>
      </c>
      <c r="AV615" s="17">
        <v>45000</v>
      </c>
      <c r="AW615" s="19"/>
      <c r="AX615" s="126"/>
    </row>
    <row r="616" spans="1:50" s="123" customFormat="1" ht="90" hidden="1" x14ac:dyDescent="0.2">
      <c r="A616" s="52" t="s">
        <v>49</v>
      </c>
      <c r="B616" s="52" t="s">
        <v>277</v>
      </c>
      <c r="C616" s="52" t="s">
        <v>276</v>
      </c>
      <c r="D616" s="52" t="s">
        <v>13</v>
      </c>
      <c r="E616" s="52" t="s">
        <v>454</v>
      </c>
      <c r="F616" s="121" t="s">
        <v>2186</v>
      </c>
      <c r="G616" s="52" t="s">
        <v>917</v>
      </c>
      <c r="H616" s="71" t="s">
        <v>303</v>
      </c>
      <c r="I616" s="71" t="s">
        <v>281</v>
      </c>
      <c r="J616" s="122">
        <v>200000</v>
      </c>
      <c r="K616" s="78"/>
      <c r="L616" s="78"/>
      <c r="M616" s="249" t="s">
        <v>137</v>
      </c>
      <c r="N616" s="19"/>
      <c r="O616" s="19" t="s">
        <v>1415</v>
      </c>
      <c r="P616" s="48">
        <v>242239</v>
      </c>
      <c r="Q616" s="48" t="s">
        <v>3130</v>
      </c>
      <c r="R616" s="48" t="s">
        <v>12</v>
      </c>
      <c r="S616" s="48" t="s">
        <v>65</v>
      </c>
      <c r="T616" s="48" t="s">
        <v>1240</v>
      </c>
      <c r="U616" s="19"/>
      <c r="V616" s="71" t="s">
        <v>3131</v>
      </c>
      <c r="W616" s="74">
        <v>200000</v>
      </c>
      <c r="X616" s="18">
        <v>2</v>
      </c>
      <c r="Y616" s="128">
        <v>23115</v>
      </c>
      <c r="Z616" s="74">
        <v>200000</v>
      </c>
      <c r="AA616" s="19">
        <v>7014275969</v>
      </c>
      <c r="AB616" s="19"/>
      <c r="AC616" s="19"/>
      <c r="AD616" s="19"/>
      <c r="AE616" s="126" t="s">
        <v>3845</v>
      </c>
      <c r="AF616" s="52" t="s">
        <v>3139</v>
      </c>
      <c r="AG616" s="52" t="s">
        <v>3544</v>
      </c>
      <c r="AH616" s="54" t="s">
        <v>3472</v>
      </c>
      <c r="AI616" s="52" t="s">
        <v>2456</v>
      </c>
      <c r="AJ616" s="52"/>
      <c r="AK616" s="52" t="s">
        <v>1416</v>
      </c>
      <c r="AL616" s="52" t="s">
        <v>1570</v>
      </c>
      <c r="AM616" s="52" t="s">
        <v>3553</v>
      </c>
      <c r="AN616" s="122">
        <v>200000</v>
      </c>
      <c r="AO616" s="119"/>
      <c r="AP616" s="119">
        <f t="shared" si="21"/>
        <v>0</v>
      </c>
      <c r="AQ616" s="48">
        <v>23079</v>
      </c>
      <c r="AR616" s="48">
        <v>23082</v>
      </c>
      <c r="AS616" s="48">
        <v>23097</v>
      </c>
      <c r="AT616" s="48">
        <v>23100</v>
      </c>
      <c r="AU616" s="48">
        <v>23104</v>
      </c>
      <c r="AV616" s="17">
        <v>200000</v>
      </c>
      <c r="AW616" s="19"/>
      <c r="AX616" s="126"/>
    </row>
    <row r="617" spans="1:50" s="123" customFormat="1" ht="72" hidden="1" x14ac:dyDescent="0.2">
      <c r="A617" s="52" t="s">
        <v>49</v>
      </c>
      <c r="B617" s="52" t="s">
        <v>277</v>
      </c>
      <c r="C617" s="52" t="s">
        <v>276</v>
      </c>
      <c r="D617" s="52" t="s">
        <v>18</v>
      </c>
      <c r="E617" s="52" t="s">
        <v>454</v>
      </c>
      <c r="F617" s="121" t="s">
        <v>2187</v>
      </c>
      <c r="G617" s="52" t="s">
        <v>918</v>
      </c>
      <c r="H617" s="71" t="s">
        <v>272</v>
      </c>
      <c r="I617" s="71" t="s">
        <v>268</v>
      </c>
      <c r="J617" s="122">
        <v>180000</v>
      </c>
      <c r="K617" s="249" t="s">
        <v>137</v>
      </c>
      <c r="L617" s="78"/>
      <c r="M617" s="78"/>
      <c r="N617" s="19"/>
      <c r="O617" s="19" t="s">
        <v>1420</v>
      </c>
      <c r="P617" s="48">
        <v>242241</v>
      </c>
      <c r="Q617" s="48" t="s">
        <v>3140</v>
      </c>
      <c r="R617" s="48" t="s">
        <v>1295</v>
      </c>
      <c r="S617" s="48" t="s">
        <v>60</v>
      </c>
      <c r="T617" s="48" t="s">
        <v>1193</v>
      </c>
      <c r="U617" s="19" t="s">
        <v>3141</v>
      </c>
      <c r="V617" s="71" t="s">
        <v>3142</v>
      </c>
      <c r="W617" s="74">
        <v>180000</v>
      </c>
      <c r="X617" s="18">
        <v>1</v>
      </c>
      <c r="Y617" s="128">
        <v>23126</v>
      </c>
      <c r="Z617" s="74">
        <v>180000</v>
      </c>
      <c r="AA617" s="19">
        <v>7014275941</v>
      </c>
      <c r="AB617" s="19"/>
      <c r="AC617" s="19"/>
      <c r="AD617" s="19"/>
      <c r="AE617" s="126" t="s">
        <v>3846</v>
      </c>
      <c r="AF617" s="52" t="s">
        <v>3143</v>
      </c>
      <c r="AG617" s="52" t="s">
        <v>3544</v>
      </c>
      <c r="AH617" s="54" t="s">
        <v>3472</v>
      </c>
      <c r="AI617" s="52" t="s">
        <v>2456</v>
      </c>
      <c r="AJ617" s="52"/>
      <c r="AK617" s="52" t="s">
        <v>1421</v>
      </c>
      <c r="AL617" s="52" t="s">
        <v>1570</v>
      </c>
      <c r="AM617" s="52" t="s">
        <v>3553</v>
      </c>
      <c r="AN617" s="122">
        <v>180000</v>
      </c>
      <c r="AO617" s="119"/>
      <c r="AP617" s="119">
        <f t="shared" si="21"/>
        <v>0</v>
      </c>
      <c r="AQ617" s="48">
        <v>23079</v>
      </c>
      <c r="AR617" s="48">
        <v>23082</v>
      </c>
      <c r="AS617" s="48">
        <v>23110</v>
      </c>
      <c r="AT617" s="48">
        <v>23111</v>
      </c>
      <c r="AU617" s="48">
        <v>23118</v>
      </c>
      <c r="AV617" s="17">
        <v>180000</v>
      </c>
      <c r="AW617" s="19"/>
      <c r="AX617" s="126"/>
    </row>
    <row r="618" spans="1:50" s="123" customFormat="1" ht="72" hidden="1" x14ac:dyDescent="0.2">
      <c r="A618" s="52" t="s">
        <v>49</v>
      </c>
      <c r="B618" s="52" t="s">
        <v>277</v>
      </c>
      <c r="C618" s="52" t="s">
        <v>276</v>
      </c>
      <c r="D618" s="52" t="s">
        <v>18</v>
      </c>
      <c r="E618" s="52" t="s">
        <v>454</v>
      </c>
      <c r="F618" s="121" t="s">
        <v>2188</v>
      </c>
      <c r="G618" s="52" t="s">
        <v>919</v>
      </c>
      <c r="H618" s="71" t="s">
        <v>270</v>
      </c>
      <c r="I618" s="71" t="s">
        <v>268</v>
      </c>
      <c r="J618" s="122">
        <v>150000</v>
      </c>
      <c r="K618" s="249" t="s">
        <v>137</v>
      </c>
      <c r="L618" s="78"/>
      <c r="M618" s="78"/>
      <c r="N618" s="19"/>
      <c r="O618" s="19" t="s">
        <v>1420</v>
      </c>
      <c r="P618" s="48">
        <v>242241</v>
      </c>
      <c r="Q618" s="48" t="s">
        <v>3140</v>
      </c>
      <c r="R618" s="48" t="s">
        <v>1295</v>
      </c>
      <c r="S618" s="48" t="s">
        <v>60</v>
      </c>
      <c r="T618" s="48" t="s">
        <v>3144</v>
      </c>
      <c r="U618" s="19" t="s">
        <v>3145</v>
      </c>
      <c r="V618" s="71" t="s">
        <v>3142</v>
      </c>
      <c r="W618" s="74">
        <v>150000</v>
      </c>
      <c r="X618" s="18">
        <v>1</v>
      </c>
      <c r="Y618" s="128">
        <v>23126</v>
      </c>
      <c r="Z618" s="74">
        <v>150000</v>
      </c>
      <c r="AA618" s="19">
        <v>7014275941</v>
      </c>
      <c r="AB618" s="19"/>
      <c r="AC618" s="19"/>
      <c r="AD618" s="19"/>
      <c r="AE618" s="126" t="s">
        <v>3846</v>
      </c>
      <c r="AF618" s="52" t="s">
        <v>3143</v>
      </c>
      <c r="AG618" s="52" t="s">
        <v>3544</v>
      </c>
      <c r="AH618" s="54" t="s">
        <v>3472</v>
      </c>
      <c r="AI618" s="52" t="s">
        <v>2456</v>
      </c>
      <c r="AJ618" s="52"/>
      <c r="AK618" s="52" t="s">
        <v>1421</v>
      </c>
      <c r="AL618" s="52" t="s">
        <v>1570</v>
      </c>
      <c r="AM618" s="52" t="s">
        <v>3553</v>
      </c>
      <c r="AN618" s="122">
        <v>150000</v>
      </c>
      <c r="AO618" s="119"/>
      <c r="AP618" s="119">
        <f t="shared" si="21"/>
        <v>0</v>
      </c>
      <c r="AQ618" s="48">
        <v>23079</v>
      </c>
      <c r="AR618" s="48">
        <v>23082</v>
      </c>
      <c r="AS618" s="48">
        <v>23110</v>
      </c>
      <c r="AT618" s="48">
        <v>23111</v>
      </c>
      <c r="AU618" s="48">
        <v>23118</v>
      </c>
      <c r="AV618" s="17">
        <v>150000</v>
      </c>
      <c r="AW618" s="19"/>
      <c r="AX618" s="126"/>
    </row>
    <row r="619" spans="1:50" s="123" customFormat="1" ht="72" hidden="1" x14ac:dyDescent="0.2">
      <c r="A619" s="52" t="s">
        <v>49</v>
      </c>
      <c r="B619" s="52" t="s">
        <v>277</v>
      </c>
      <c r="C619" s="52" t="s">
        <v>276</v>
      </c>
      <c r="D619" s="52" t="s">
        <v>18</v>
      </c>
      <c r="E619" s="52" t="s">
        <v>454</v>
      </c>
      <c r="F619" s="121" t="s">
        <v>2189</v>
      </c>
      <c r="G619" s="52" t="s">
        <v>920</v>
      </c>
      <c r="H619" s="71" t="s">
        <v>270</v>
      </c>
      <c r="I619" s="71" t="s">
        <v>268</v>
      </c>
      <c r="J619" s="122">
        <v>50000</v>
      </c>
      <c r="K619" s="249" t="s">
        <v>137</v>
      </c>
      <c r="L619" s="78"/>
      <c r="M619" s="78"/>
      <c r="N619" s="19"/>
      <c r="O619" s="19" t="s">
        <v>1420</v>
      </c>
      <c r="P619" s="48">
        <v>242241</v>
      </c>
      <c r="Q619" s="48" t="s">
        <v>3140</v>
      </c>
      <c r="R619" s="48" t="s">
        <v>1295</v>
      </c>
      <c r="S619" s="48" t="s">
        <v>60</v>
      </c>
      <c r="T619" s="48" t="s">
        <v>3146</v>
      </c>
      <c r="U619" s="19" t="s">
        <v>3147</v>
      </c>
      <c r="V619" s="71" t="s">
        <v>3142</v>
      </c>
      <c r="W619" s="74">
        <v>50000</v>
      </c>
      <c r="X619" s="18">
        <v>1</v>
      </c>
      <c r="Y619" s="128">
        <v>23126</v>
      </c>
      <c r="Z619" s="74">
        <v>50000</v>
      </c>
      <c r="AA619" s="19">
        <v>7014275941</v>
      </c>
      <c r="AB619" s="19"/>
      <c r="AC619" s="19"/>
      <c r="AD619" s="19"/>
      <c r="AE619" s="126" t="s">
        <v>3846</v>
      </c>
      <c r="AF619" s="52" t="s">
        <v>3143</v>
      </c>
      <c r="AG619" s="52" t="s">
        <v>3544</v>
      </c>
      <c r="AH619" s="54" t="s">
        <v>3472</v>
      </c>
      <c r="AI619" s="52" t="s">
        <v>2456</v>
      </c>
      <c r="AJ619" s="52"/>
      <c r="AK619" s="52" t="s">
        <v>1421</v>
      </c>
      <c r="AL619" s="52" t="s">
        <v>1570</v>
      </c>
      <c r="AM619" s="52" t="s">
        <v>3553</v>
      </c>
      <c r="AN619" s="122">
        <v>50000</v>
      </c>
      <c r="AO619" s="119"/>
      <c r="AP619" s="119">
        <f t="shared" si="21"/>
        <v>0</v>
      </c>
      <c r="AQ619" s="48">
        <v>23079</v>
      </c>
      <c r="AR619" s="48">
        <v>23082</v>
      </c>
      <c r="AS619" s="48">
        <v>23110</v>
      </c>
      <c r="AT619" s="48">
        <v>23111</v>
      </c>
      <c r="AU619" s="48">
        <v>23118</v>
      </c>
      <c r="AV619" s="17">
        <v>50000</v>
      </c>
      <c r="AW619" s="19"/>
      <c r="AX619" s="126"/>
    </row>
    <row r="620" spans="1:50" s="123" customFormat="1" ht="72" hidden="1" x14ac:dyDescent="0.2">
      <c r="A620" s="52" t="s">
        <v>49</v>
      </c>
      <c r="B620" s="52" t="s">
        <v>277</v>
      </c>
      <c r="C620" s="52" t="s">
        <v>276</v>
      </c>
      <c r="D620" s="52" t="s">
        <v>18</v>
      </c>
      <c r="E620" s="52" t="s">
        <v>454</v>
      </c>
      <c r="F620" s="121" t="s">
        <v>2190</v>
      </c>
      <c r="G620" s="52" t="s">
        <v>921</v>
      </c>
      <c r="H620" s="71" t="s">
        <v>267</v>
      </c>
      <c r="I620" s="71" t="s">
        <v>268</v>
      </c>
      <c r="J620" s="122">
        <v>720000</v>
      </c>
      <c r="K620" s="249" t="s">
        <v>137</v>
      </c>
      <c r="L620" s="78"/>
      <c r="M620" s="78"/>
      <c r="N620" s="19"/>
      <c r="O620" s="19" t="s">
        <v>1420</v>
      </c>
      <c r="P620" s="48">
        <v>242241</v>
      </c>
      <c r="Q620" s="48" t="s">
        <v>3140</v>
      </c>
      <c r="R620" s="48" t="s">
        <v>1295</v>
      </c>
      <c r="S620" s="48" t="s">
        <v>60</v>
      </c>
      <c r="T620" s="48" t="s">
        <v>1193</v>
      </c>
      <c r="U620" s="19" t="s">
        <v>3148</v>
      </c>
      <c r="V620" s="71" t="s">
        <v>3142</v>
      </c>
      <c r="W620" s="74">
        <v>717000</v>
      </c>
      <c r="X620" s="18">
        <v>1</v>
      </c>
      <c r="Y620" s="128">
        <v>23126</v>
      </c>
      <c r="Z620" s="74">
        <v>717000</v>
      </c>
      <c r="AA620" s="19">
        <v>7014275941</v>
      </c>
      <c r="AB620" s="19"/>
      <c r="AC620" s="19"/>
      <c r="AD620" s="19"/>
      <c r="AE620" s="126" t="s">
        <v>3846</v>
      </c>
      <c r="AF620" s="52" t="s">
        <v>3143</v>
      </c>
      <c r="AG620" s="52" t="s">
        <v>3544</v>
      </c>
      <c r="AH620" s="54" t="s">
        <v>3472</v>
      </c>
      <c r="AI620" s="52" t="s">
        <v>2456</v>
      </c>
      <c r="AJ620" s="52"/>
      <c r="AK620" s="52" t="s">
        <v>1421</v>
      </c>
      <c r="AL620" s="52" t="s">
        <v>1570</v>
      </c>
      <c r="AM620" s="52" t="s">
        <v>3553</v>
      </c>
      <c r="AN620" s="119">
        <v>717000</v>
      </c>
      <c r="AO620" s="119"/>
      <c r="AP620" s="119">
        <f t="shared" si="21"/>
        <v>3000</v>
      </c>
      <c r="AQ620" s="48">
        <v>23079</v>
      </c>
      <c r="AR620" s="48">
        <v>23082</v>
      </c>
      <c r="AS620" s="48">
        <v>23110</v>
      </c>
      <c r="AT620" s="48">
        <v>23111</v>
      </c>
      <c r="AU620" s="48">
        <v>23118</v>
      </c>
      <c r="AV620" s="17">
        <v>720000</v>
      </c>
      <c r="AW620" s="19"/>
      <c r="AX620" s="126"/>
    </row>
    <row r="621" spans="1:50" s="123" customFormat="1" ht="72" hidden="1" x14ac:dyDescent="0.2">
      <c r="A621" s="52" t="s">
        <v>49</v>
      </c>
      <c r="B621" s="52" t="s">
        <v>277</v>
      </c>
      <c r="C621" s="52" t="s">
        <v>276</v>
      </c>
      <c r="D621" s="52" t="s">
        <v>18</v>
      </c>
      <c r="E621" s="52" t="s">
        <v>454</v>
      </c>
      <c r="F621" s="121" t="s">
        <v>2191</v>
      </c>
      <c r="G621" s="52" t="s">
        <v>922</v>
      </c>
      <c r="H621" s="71" t="s">
        <v>267</v>
      </c>
      <c r="I621" s="71" t="s">
        <v>268</v>
      </c>
      <c r="J621" s="122">
        <v>540000</v>
      </c>
      <c r="K621" s="249" t="s">
        <v>137</v>
      </c>
      <c r="L621" s="78"/>
      <c r="M621" s="78"/>
      <c r="N621" s="19"/>
      <c r="O621" s="19" t="s">
        <v>1420</v>
      </c>
      <c r="P621" s="48">
        <v>242241</v>
      </c>
      <c r="Q621" s="48" t="s">
        <v>3140</v>
      </c>
      <c r="R621" s="48" t="s">
        <v>1295</v>
      </c>
      <c r="S621" s="48" t="s">
        <v>60</v>
      </c>
      <c r="T621" s="48" t="s">
        <v>1193</v>
      </c>
      <c r="U621" s="19" t="s">
        <v>3149</v>
      </c>
      <c r="V621" s="71" t="s">
        <v>3142</v>
      </c>
      <c r="W621" s="74">
        <v>540000</v>
      </c>
      <c r="X621" s="18">
        <v>1</v>
      </c>
      <c r="Y621" s="128">
        <v>23126</v>
      </c>
      <c r="Z621" s="74">
        <v>540000</v>
      </c>
      <c r="AA621" s="19">
        <v>7014275941</v>
      </c>
      <c r="AB621" s="19"/>
      <c r="AC621" s="19"/>
      <c r="AD621" s="19"/>
      <c r="AE621" s="126" t="s">
        <v>3846</v>
      </c>
      <c r="AF621" s="52" t="s">
        <v>3143</v>
      </c>
      <c r="AG621" s="52" t="s">
        <v>3544</v>
      </c>
      <c r="AH621" s="54" t="s">
        <v>3472</v>
      </c>
      <c r="AI621" s="52" t="s">
        <v>2456</v>
      </c>
      <c r="AJ621" s="52"/>
      <c r="AK621" s="52" t="s">
        <v>1421</v>
      </c>
      <c r="AL621" s="52" t="s">
        <v>1570</v>
      </c>
      <c r="AM621" s="52" t="s">
        <v>3553</v>
      </c>
      <c r="AN621" s="122">
        <v>540000</v>
      </c>
      <c r="AO621" s="119"/>
      <c r="AP621" s="119">
        <f t="shared" si="21"/>
        <v>0</v>
      </c>
      <c r="AQ621" s="48">
        <v>23079</v>
      </c>
      <c r="AR621" s="48">
        <v>23082</v>
      </c>
      <c r="AS621" s="48">
        <v>23110</v>
      </c>
      <c r="AT621" s="48">
        <v>23111</v>
      </c>
      <c r="AU621" s="48">
        <v>23118</v>
      </c>
      <c r="AV621" s="17">
        <v>540000</v>
      </c>
      <c r="AW621" s="19"/>
      <c r="AX621" s="126"/>
    </row>
    <row r="622" spans="1:50" s="123" customFormat="1" ht="72" hidden="1" x14ac:dyDescent="0.2">
      <c r="A622" s="52" t="s">
        <v>49</v>
      </c>
      <c r="B622" s="52" t="s">
        <v>277</v>
      </c>
      <c r="C622" s="52" t="s">
        <v>276</v>
      </c>
      <c r="D622" s="52" t="s">
        <v>18</v>
      </c>
      <c r="E622" s="52" t="s">
        <v>454</v>
      </c>
      <c r="F622" s="121" t="s">
        <v>2192</v>
      </c>
      <c r="G622" s="52" t="s">
        <v>923</v>
      </c>
      <c r="H622" s="71" t="s">
        <v>267</v>
      </c>
      <c r="I622" s="71" t="s">
        <v>268</v>
      </c>
      <c r="J622" s="122">
        <v>480000</v>
      </c>
      <c r="K622" s="249" t="s">
        <v>137</v>
      </c>
      <c r="L622" s="78"/>
      <c r="M622" s="78"/>
      <c r="N622" s="19"/>
      <c r="O622" s="19" t="s">
        <v>1420</v>
      </c>
      <c r="P622" s="48">
        <v>242241</v>
      </c>
      <c r="Q622" s="48" t="s">
        <v>3140</v>
      </c>
      <c r="R622" s="48" t="s">
        <v>1295</v>
      </c>
      <c r="S622" s="48" t="s">
        <v>60</v>
      </c>
      <c r="T622" s="48" t="s">
        <v>1193</v>
      </c>
      <c r="U622" s="19" t="s">
        <v>3150</v>
      </c>
      <c r="V622" s="71" t="s">
        <v>3142</v>
      </c>
      <c r="W622" s="74">
        <v>480000</v>
      </c>
      <c r="X622" s="18">
        <v>1</v>
      </c>
      <c r="Y622" s="128">
        <v>23126</v>
      </c>
      <c r="Z622" s="74">
        <v>480000</v>
      </c>
      <c r="AA622" s="19">
        <v>7014275941</v>
      </c>
      <c r="AB622" s="19"/>
      <c r="AC622" s="19"/>
      <c r="AD622" s="19"/>
      <c r="AE622" s="126" t="s">
        <v>3846</v>
      </c>
      <c r="AF622" s="52" t="s">
        <v>3143</v>
      </c>
      <c r="AG622" s="52" t="s">
        <v>3544</v>
      </c>
      <c r="AH622" s="54" t="s">
        <v>3472</v>
      </c>
      <c r="AI622" s="52" t="s">
        <v>2456</v>
      </c>
      <c r="AJ622" s="52"/>
      <c r="AK622" s="52" t="s">
        <v>1421</v>
      </c>
      <c r="AL622" s="52" t="s">
        <v>1570</v>
      </c>
      <c r="AM622" s="52" t="s">
        <v>3553</v>
      </c>
      <c r="AN622" s="122">
        <v>480000</v>
      </c>
      <c r="AO622" s="119"/>
      <c r="AP622" s="119">
        <f t="shared" si="21"/>
        <v>0</v>
      </c>
      <c r="AQ622" s="48">
        <v>23079</v>
      </c>
      <c r="AR622" s="48">
        <v>23082</v>
      </c>
      <c r="AS622" s="48">
        <v>23110</v>
      </c>
      <c r="AT622" s="48">
        <v>23111</v>
      </c>
      <c r="AU622" s="48">
        <v>23118</v>
      </c>
      <c r="AV622" s="17">
        <v>480000</v>
      </c>
      <c r="AW622" s="19"/>
      <c r="AX622" s="126"/>
    </row>
    <row r="623" spans="1:50" s="123" customFormat="1" ht="72" hidden="1" x14ac:dyDescent="0.2">
      <c r="A623" s="52" t="s">
        <v>49</v>
      </c>
      <c r="B623" s="52" t="s">
        <v>277</v>
      </c>
      <c r="C623" s="52" t="s">
        <v>276</v>
      </c>
      <c r="D623" s="52" t="s">
        <v>18</v>
      </c>
      <c r="E623" s="52" t="s">
        <v>454</v>
      </c>
      <c r="F623" s="121" t="s">
        <v>2193</v>
      </c>
      <c r="G623" s="52" t="s">
        <v>924</v>
      </c>
      <c r="H623" s="71" t="s">
        <v>269</v>
      </c>
      <c r="I623" s="71" t="s">
        <v>268</v>
      </c>
      <c r="J623" s="122">
        <v>140000</v>
      </c>
      <c r="K623" s="249" t="s">
        <v>137</v>
      </c>
      <c r="L623" s="78"/>
      <c r="M623" s="78"/>
      <c r="N623" s="19"/>
      <c r="O623" s="19" t="s">
        <v>1420</v>
      </c>
      <c r="P623" s="48">
        <v>242241</v>
      </c>
      <c r="Q623" s="48" t="s">
        <v>3140</v>
      </c>
      <c r="R623" s="48" t="s">
        <v>1295</v>
      </c>
      <c r="S623" s="48" t="s">
        <v>60</v>
      </c>
      <c r="T623" s="48" t="s">
        <v>1193</v>
      </c>
      <c r="U623" s="19" t="s">
        <v>3151</v>
      </c>
      <c r="V623" s="71" t="s">
        <v>3142</v>
      </c>
      <c r="W623" s="74">
        <v>140000</v>
      </c>
      <c r="X623" s="18">
        <v>1</v>
      </c>
      <c r="Y623" s="128">
        <v>23126</v>
      </c>
      <c r="Z623" s="74">
        <v>140000</v>
      </c>
      <c r="AA623" s="19">
        <v>7014275941</v>
      </c>
      <c r="AB623" s="19"/>
      <c r="AC623" s="19"/>
      <c r="AD623" s="19"/>
      <c r="AE623" s="126" t="s">
        <v>3846</v>
      </c>
      <c r="AF623" s="52" t="s">
        <v>3143</v>
      </c>
      <c r="AG623" s="52" t="s">
        <v>3544</v>
      </c>
      <c r="AH623" s="54" t="s">
        <v>3472</v>
      </c>
      <c r="AI623" s="52" t="s">
        <v>2456</v>
      </c>
      <c r="AJ623" s="52"/>
      <c r="AK623" s="52" t="s">
        <v>1421</v>
      </c>
      <c r="AL623" s="52" t="s">
        <v>1570</v>
      </c>
      <c r="AM623" s="52" t="s">
        <v>3553</v>
      </c>
      <c r="AN623" s="122">
        <v>140000</v>
      </c>
      <c r="AO623" s="119"/>
      <c r="AP623" s="119">
        <f t="shared" si="21"/>
        <v>0</v>
      </c>
      <c r="AQ623" s="48">
        <v>23079</v>
      </c>
      <c r="AR623" s="48">
        <v>23082</v>
      </c>
      <c r="AS623" s="48">
        <v>23110</v>
      </c>
      <c r="AT623" s="48">
        <v>23111</v>
      </c>
      <c r="AU623" s="48">
        <v>23118</v>
      </c>
      <c r="AV623" s="17">
        <v>140000</v>
      </c>
      <c r="AW623" s="19"/>
      <c r="AX623" s="126"/>
    </row>
    <row r="624" spans="1:50" s="123" customFormat="1" ht="72" hidden="1" x14ac:dyDescent="0.2">
      <c r="A624" s="52" t="s">
        <v>49</v>
      </c>
      <c r="B624" s="52" t="s">
        <v>277</v>
      </c>
      <c r="C624" s="52" t="s">
        <v>276</v>
      </c>
      <c r="D624" s="52" t="s">
        <v>18</v>
      </c>
      <c r="E624" s="52" t="s">
        <v>454</v>
      </c>
      <c r="F624" s="121" t="s">
        <v>2194</v>
      </c>
      <c r="G624" s="52" t="s">
        <v>925</v>
      </c>
      <c r="H624" s="71" t="s">
        <v>270</v>
      </c>
      <c r="I624" s="71" t="s">
        <v>274</v>
      </c>
      <c r="J624" s="122">
        <v>20000</v>
      </c>
      <c r="K624" s="249" t="s">
        <v>137</v>
      </c>
      <c r="L624" s="78"/>
      <c r="M624" s="78"/>
      <c r="N624" s="19"/>
      <c r="O624" s="19" t="s">
        <v>1420</v>
      </c>
      <c r="P624" s="48">
        <v>242241</v>
      </c>
      <c r="Q624" s="48" t="s">
        <v>3140</v>
      </c>
      <c r="R624" s="48" t="s">
        <v>1295</v>
      </c>
      <c r="S624" s="48" t="s">
        <v>60</v>
      </c>
      <c r="T624" s="48" t="s">
        <v>3152</v>
      </c>
      <c r="U624" s="19" t="s">
        <v>3153</v>
      </c>
      <c r="V624" s="71" t="s">
        <v>3142</v>
      </c>
      <c r="W624" s="74">
        <v>20000</v>
      </c>
      <c r="X624" s="18">
        <v>1</v>
      </c>
      <c r="Y624" s="128">
        <v>23126</v>
      </c>
      <c r="Z624" s="74">
        <v>20000</v>
      </c>
      <c r="AA624" s="19">
        <v>7014275941</v>
      </c>
      <c r="AB624" s="19"/>
      <c r="AC624" s="19"/>
      <c r="AD624" s="19"/>
      <c r="AE624" s="126" t="s">
        <v>3846</v>
      </c>
      <c r="AF624" s="52" t="s">
        <v>3143</v>
      </c>
      <c r="AG624" s="52" t="s">
        <v>3544</v>
      </c>
      <c r="AH624" s="54" t="s">
        <v>3472</v>
      </c>
      <c r="AI624" s="52" t="s">
        <v>2456</v>
      </c>
      <c r="AJ624" s="52"/>
      <c r="AK624" s="52" t="s">
        <v>1421</v>
      </c>
      <c r="AL624" s="52" t="s">
        <v>1570</v>
      </c>
      <c r="AM624" s="52" t="s">
        <v>3553</v>
      </c>
      <c r="AN624" s="119">
        <v>20000</v>
      </c>
      <c r="AO624" s="119"/>
      <c r="AP624" s="119">
        <f t="shared" si="21"/>
        <v>0</v>
      </c>
      <c r="AQ624" s="48">
        <v>23079</v>
      </c>
      <c r="AR624" s="48">
        <v>23082</v>
      </c>
      <c r="AS624" s="48">
        <v>23110</v>
      </c>
      <c r="AT624" s="48">
        <v>23111</v>
      </c>
      <c r="AU624" s="48">
        <v>23118</v>
      </c>
      <c r="AV624" s="17">
        <v>20000</v>
      </c>
      <c r="AW624" s="19"/>
      <c r="AX624" s="126"/>
    </row>
    <row r="625" spans="1:50" s="123" customFormat="1" ht="72" hidden="1" x14ac:dyDescent="0.2">
      <c r="A625" s="52" t="s">
        <v>49</v>
      </c>
      <c r="B625" s="52" t="s">
        <v>277</v>
      </c>
      <c r="C625" s="52" t="s">
        <v>276</v>
      </c>
      <c r="D625" s="52" t="s">
        <v>18</v>
      </c>
      <c r="E625" s="52" t="s">
        <v>454</v>
      </c>
      <c r="F625" s="121" t="s">
        <v>2195</v>
      </c>
      <c r="G625" s="52" t="s">
        <v>926</v>
      </c>
      <c r="H625" s="71" t="s">
        <v>270</v>
      </c>
      <c r="I625" s="71" t="s">
        <v>268</v>
      </c>
      <c r="J625" s="122">
        <v>100000</v>
      </c>
      <c r="K625" s="249" t="s">
        <v>137</v>
      </c>
      <c r="L625" s="78"/>
      <c r="M625" s="78"/>
      <c r="N625" s="19"/>
      <c r="O625" s="19" t="s">
        <v>1420</v>
      </c>
      <c r="P625" s="48">
        <v>242241</v>
      </c>
      <c r="Q625" s="48" t="s">
        <v>3140</v>
      </c>
      <c r="R625" s="48" t="s">
        <v>1295</v>
      </c>
      <c r="S625" s="48" t="s">
        <v>60</v>
      </c>
      <c r="T625" s="48" t="s">
        <v>1193</v>
      </c>
      <c r="U625" s="19" t="s">
        <v>3154</v>
      </c>
      <c r="V625" s="71" t="s">
        <v>3142</v>
      </c>
      <c r="W625" s="74">
        <v>99000</v>
      </c>
      <c r="X625" s="18">
        <v>1</v>
      </c>
      <c r="Y625" s="128">
        <v>23126</v>
      </c>
      <c r="Z625" s="74">
        <v>99000</v>
      </c>
      <c r="AA625" s="19">
        <v>7014275941</v>
      </c>
      <c r="AB625" s="19"/>
      <c r="AC625" s="19"/>
      <c r="AD625" s="19"/>
      <c r="AE625" s="126" t="s">
        <v>3846</v>
      </c>
      <c r="AF625" s="52" t="s">
        <v>3143</v>
      </c>
      <c r="AG625" s="52" t="s">
        <v>3544</v>
      </c>
      <c r="AH625" s="54" t="s">
        <v>3472</v>
      </c>
      <c r="AI625" s="52" t="s">
        <v>2456</v>
      </c>
      <c r="AJ625" s="52"/>
      <c r="AK625" s="52" t="s">
        <v>1421</v>
      </c>
      <c r="AL625" s="52" t="s">
        <v>1570</v>
      </c>
      <c r="AM625" s="52" t="s">
        <v>3553</v>
      </c>
      <c r="AN625" s="119">
        <v>99000</v>
      </c>
      <c r="AO625" s="119"/>
      <c r="AP625" s="119">
        <f t="shared" si="21"/>
        <v>1000</v>
      </c>
      <c r="AQ625" s="48">
        <v>23079</v>
      </c>
      <c r="AR625" s="48">
        <v>23082</v>
      </c>
      <c r="AS625" s="48">
        <v>23110</v>
      </c>
      <c r="AT625" s="48">
        <v>23111</v>
      </c>
      <c r="AU625" s="48">
        <v>23118</v>
      </c>
      <c r="AV625" s="17">
        <v>100000</v>
      </c>
      <c r="AW625" s="19"/>
      <c r="AX625" s="126"/>
    </row>
    <row r="626" spans="1:50" s="123" customFormat="1" ht="72" hidden="1" x14ac:dyDescent="0.2">
      <c r="A626" s="52" t="s">
        <v>49</v>
      </c>
      <c r="B626" s="52" t="s">
        <v>277</v>
      </c>
      <c r="C626" s="52" t="s">
        <v>276</v>
      </c>
      <c r="D626" s="52" t="s">
        <v>18</v>
      </c>
      <c r="E626" s="52" t="s">
        <v>454</v>
      </c>
      <c r="F626" s="121" t="s">
        <v>2196</v>
      </c>
      <c r="G626" s="52" t="s">
        <v>927</v>
      </c>
      <c r="H626" s="71" t="s">
        <v>270</v>
      </c>
      <c r="I626" s="71" t="s">
        <v>553</v>
      </c>
      <c r="J626" s="122">
        <v>80000</v>
      </c>
      <c r="K626" s="249" t="s">
        <v>137</v>
      </c>
      <c r="L626" s="78"/>
      <c r="M626" s="78"/>
      <c r="N626" s="19"/>
      <c r="O626" s="19" t="s">
        <v>1420</v>
      </c>
      <c r="P626" s="48">
        <v>242241</v>
      </c>
      <c r="Q626" s="48" t="s">
        <v>3140</v>
      </c>
      <c r="R626" s="48" t="s">
        <v>1295</v>
      </c>
      <c r="S626" s="48" t="s">
        <v>60</v>
      </c>
      <c r="T626" s="48" t="s">
        <v>1193</v>
      </c>
      <c r="U626" s="19" t="s">
        <v>3155</v>
      </c>
      <c r="V626" s="71" t="s">
        <v>3142</v>
      </c>
      <c r="W626" s="74">
        <v>80000</v>
      </c>
      <c r="X626" s="18">
        <v>1</v>
      </c>
      <c r="Y626" s="128">
        <v>23126</v>
      </c>
      <c r="Z626" s="74">
        <v>80000</v>
      </c>
      <c r="AA626" s="19">
        <v>7014275941</v>
      </c>
      <c r="AB626" s="19"/>
      <c r="AC626" s="19"/>
      <c r="AD626" s="19"/>
      <c r="AE626" s="126" t="s">
        <v>3846</v>
      </c>
      <c r="AF626" s="52" t="s">
        <v>3143</v>
      </c>
      <c r="AG626" s="52" t="s">
        <v>3544</v>
      </c>
      <c r="AH626" s="54" t="s">
        <v>3472</v>
      </c>
      <c r="AI626" s="52" t="s">
        <v>2456</v>
      </c>
      <c r="AJ626" s="52"/>
      <c r="AK626" s="52" t="s">
        <v>1421</v>
      </c>
      <c r="AL626" s="52" t="s">
        <v>1570</v>
      </c>
      <c r="AM626" s="52" t="s">
        <v>3553</v>
      </c>
      <c r="AN626" s="122">
        <v>80000</v>
      </c>
      <c r="AO626" s="119"/>
      <c r="AP626" s="119">
        <f t="shared" si="21"/>
        <v>0</v>
      </c>
      <c r="AQ626" s="48">
        <v>23079</v>
      </c>
      <c r="AR626" s="48">
        <v>23082</v>
      </c>
      <c r="AS626" s="48">
        <v>23110</v>
      </c>
      <c r="AT626" s="48">
        <v>23111</v>
      </c>
      <c r="AU626" s="48">
        <v>23118</v>
      </c>
      <c r="AV626" s="17">
        <v>80000</v>
      </c>
      <c r="AW626" s="19"/>
      <c r="AX626" s="126"/>
    </row>
    <row r="627" spans="1:50" s="123" customFormat="1" ht="72" hidden="1" x14ac:dyDescent="0.2">
      <c r="A627" s="52" t="s">
        <v>49</v>
      </c>
      <c r="B627" s="52" t="s">
        <v>277</v>
      </c>
      <c r="C627" s="52" t="s">
        <v>276</v>
      </c>
      <c r="D627" s="52" t="s">
        <v>18</v>
      </c>
      <c r="E627" s="52" t="s">
        <v>454</v>
      </c>
      <c r="F627" s="121" t="s">
        <v>2197</v>
      </c>
      <c r="G627" s="52" t="s">
        <v>928</v>
      </c>
      <c r="H627" s="71" t="s">
        <v>269</v>
      </c>
      <c r="I627" s="71" t="s">
        <v>553</v>
      </c>
      <c r="J627" s="122">
        <v>300000</v>
      </c>
      <c r="K627" s="249" t="s">
        <v>137</v>
      </c>
      <c r="L627" s="78"/>
      <c r="M627" s="78"/>
      <c r="N627" s="19"/>
      <c r="O627" s="19" t="s">
        <v>1420</v>
      </c>
      <c r="P627" s="48">
        <v>242241</v>
      </c>
      <c r="Q627" s="48" t="s">
        <v>3140</v>
      </c>
      <c r="R627" s="48" t="s">
        <v>1295</v>
      </c>
      <c r="S627" s="48" t="s">
        <v>60</v>
      </c>
      <c r="T627" s="48" t="s">
        <v>2847</v>
      </c>
      <c r="U627" s="19" t="s">
        <v>3156</v>
      </c>
      <c r="V627" s="71" t="s">
        <v>3142</v>
      </c>
      <c r="W627" s="74">
        <v>299000</v>
      </c>
      <c r="X627" s="18">
        <v>1</v>
      </c>
      <c r="Y627" s="128">
        <v>23126</v>
      </c>
      <c r="Z627" s="74">
        <v>299000</v>
      </c>
      <c r="AA627" s="19">
        <v>7014275941</v>
      </c>
      <c r="AB627" s="19"/>
      <c r="AC627" s="19"/>
      <c r="AD627" s="19"/>
      <c r="AE627" s="126" t="s">
        <v>3846</v>
      </c>
      <c r="AF627" s="52" t="s">
        <v>3143</v>
      </c>
      <c r="AG627" s="52" t="s">
        <v>3544</v>
      </c>
      <c r="AH627" s="54" t="s">
        <v>3472</v>
      </c>
      <c r="AI627" s="52" t="s">
        <v>2456</v>
      </c>
      <c r="AJ627" s="52"/>
      <c r="AK627" s="52" t="s">
        <v>1421</v>
      </c>
      <c r="AL627" s="52" t="s">
        <v>1570</v>
      </c>
      <c r="AM627" s="52" t="s">
        <v>3553</v>
      </c>
      <c r="AN627" s="119">
        <v>299000</v>
      </c>
      <c r="AO627" s="119"/>
      <c r="AP627" s="119">
        <f t="shared" si="21"/>
        <v>1000</v>
      </c>
      <c r="AQ627" s="48">
        <v>23079</v>
      </c>
      <c r="AR627" s="48">
        <v>23082</v>
      </c>
      <c r="AS627" s="48">
        <v>23110</v>
      </c>
      <c r="AT627" s="48">
        <v>23111</v>
      </c>
      <c r="AU627" s="48">
        <v>23118</v>
      </c>
      <c r="AV627" s="17">
        <v>300000</v>
      </c>
      <c r="AW627" s="19"/>
      <c r="AX627" s="126"/>
    </row>
    <row r="628" spans="1:50" s="123" customFormat="1" ht="72" hidden="1" x14ac:dyDescent="0.2">
      <c r="A628" s="52" t="s">
        <v>49</v>
      </c>
      <c r="B628" s="52" t="s">
        <v>277</v>
      </c>
      <c r="C628" s="52" t="s">
        <v>276</v>
      </c>
      <c r="D628" s="52" t="s">
        <v>18</v>
      </c>
      <c r="E628" s="52" t="s">
        <v>454</v>
      </c>
      <c r="F628" s="121" t="s">
        <v>2198</v>
      </c>
      <c r="G628" s="52" t="s">
        <v>929</v>
      </c>
      <c r="H628" s="71" t="s">
        <v>269</v>
      </c>
      <c r="I628" s="71" t="s">
        <v>553</v>
      </c>
      <c r="J628" s="122">
        <v>120000</v>
      </c>
      <c r="K628" s="249" t="s">
        <v>137</v>
      </c>
      <c r="L628" s="78"/>
      <c r="M628" s="78"/>
      <c r="N628" s="19"/>
      <c r="O628" s="19" t="s">
        <v>1420</v>
      </c>
      <c r="P628" s="48">
        <v>242241</v>
      </c>
      <c r="Q628" s="48" t="s">
        <v>3140</v>
      </c>
      <c r="R628" s="48" t="s">
        <v>1295</v>
      </c>
      <c r="S628" s="48" t="s">
        <v>60</v>
      </c>
      <c r="T628" s="48" t="s">
        <v>2849</v>
      </c>
      <c r="U628" s="19" t="s">
        <v>2850</v>
      </c>
      <c r="V628" s="71" t="s">
        <v>3142</v>
      </c>
      <c r="W628" s="74">
        <v>120000</v>
      </c>
      <c r="X628" s="18">
        <v>1</v>
      </c>
      <c r="Y628" s="128">
        <v>23126</v>
      </c>
      <c r="Z628" s="74">
        <v>120000</v>
      </c>
      <c r="AA628" s="19">
        <v>7014275941</v>
      </c>
      <c r="AB628" s="19"/>
      <c r="AC628" s="19"/>
      <c r="AD628" s="19"/>
      <c r="AE628" s="126" t="s">
        <v>3846</v>
      </c>
      <c r="AF628" s="52" t="s">
        <v>3143</v>
      </c>
      <c r="AG628" s="52" t="s">
        <v>3544</v>
      </c>
      <c r="AH628" s="54" t="s">
        <v>3472</v>
      </c>
      <c r="AI628" s="52" t="s">
        <v>2456</v>
      </c>
      <c r="AJ628" s="52"/>
      <c r="AK628" s="52" t="s">
        <v>1421</v>
      </c>
      <c r="AL628" s="52" t="s">
        <v>1570</v>
      </c>
      <c r="AM628" s="52" t="s">
        <v>3553</v>
      </c>
      <c r="AN628" s="122">
        <v>120000</v>
      </c>
      <c r="AO628" s="119"/>
      <c r="AP628" s="119">
        <f t="shared" si="21"/>
        <v>0</v>
      </c>
      <c r="AQ628" s="48">
        <v>23079</v>
      </c>
      <c r="AR628" s="48">
        <v>23082</v>
      </c>
      <c r="AS628" s="48">
        <v>23110</v>
      </c>
      <c r="AT628" s="48">
        <v>23111</v>
      </c>
      <c r="AU628" s="48">
        <v>23118</v>
      </c>
      <c r="AV628" s="17">
        <v>120000</v>
      </c>
      <c r="AW628" s="19"/>
      <c r="AX628" s="126"/>
    </row>
    <row r="629" spans="1:50" s="123" customFormat="1" ht="72" hidden="1" x14ac:dyDescent="0.2">
      <c r="A629" s="52" t="s">
        <v>49</v>
      </c>
      <c r="B629" s="52" t="s">
        <v>277</v>
      </c>
      <c r="C629" s="52" t="s">
        <v>276</v>
      </c>
      <c r="D629" s="52" t="s">
        <v>30</v>
      </c>
      <c r="E629" s="52" t="s">
        <v>454</v>
      </c>
      <c r="F629" s="121" t="s">
        <v>2199</v>
      </c>
      <c r="G629" s="52" t="s">
        <v>930</v>
      </c>
      <c r="H629" s="71" t="s">
        <v>269</v>
      </c>
      <c r="I629" s="71" t="s">
        <v>803</v>
      </c>
      <c r="J629" s="122">
        <v>24000</v>
      </c>
      <c r="K629" s="78"/>
      <c r="L629" s="78"/>
      <c r="M629" s="249" t="s">
        <v>137</v>
      </c>
      <c r="N629" s="19"/>
      <c r="O629" s="19" t="s">
        <v>1422</v>
      </c>
      <c r="P629" s="48">
        <v>242246</v>
      </c>
      <c r="Q629" s="389" t="s">
        <v>3157</v>
      </c>
      <c r="R629" s="48" t="s">
        <v>1297</v>
      </c>
      <c r="S629" s="48" t="s">
        <v>65</v>
      </c>
      <c r="T629" s="48"/>
      <c r="U629" s="19"/>
      <c r="V629" s="71" t="s">
        <v>3131</v>
      </c>
      <c r="W629" s="74">
        <v>24000</v>
      </c>
      <c r="X629" s="18">
        <v>4</v>
      </c>
      <c r="Y629" s="128">
        <v>23115</v>
      </c>
      <c r="Z629" s="74">
        <v>24000</v>
      </c>
      <c r="AA629" s="19">
        <v>7014275983</v>
      </c>
      <c r="AB629" s="128"/>
      <c r="AC629" s="128"/>
      <c r="AD629" s="74"/>
      <c r="AE629" s="126" t="s">
        <v>3102</v>
      </c>
      <c r="AF629" s="52" t="s">
        <v>3158</v>
      </c>
      <c r="AG629" s="52" t="s">
        <v>3544</v>
      </c>
      <c r="AH629" s="54" t="s">
        <v>3472</v>
      </c>
      <c r="AI629" s="52" t="s">
        <v>2456</v>
      </c>
      <c r="AJ629" s="52"/>
      <c r="AK629" s="52" t="s">
        <v>1423</v>
      </c>
      <c r="AL629" s="52" t="s">
        <v>1570</v>
      </c>
      <c r="AM629" s="52" t="s">
        <v>3553</v>
      </c>
      <c r="AN629" s="122">
        <v>24000</v>
      </c>
      <c r="AO629" s="119"/>
      <c r="AP629" s="119">
        <f t="shared" si="21"/>
        <v>0</v>
      </c>
      <c r="AQ629" s="48">
        <v>23079</v>
      </c>
      <c r="AR629" s="48">
        <v>23082</v>
      </c>
      <c r="AS629" s="48">
        <v>23090</v>
      </c>
      <c r="AT629" s="48">
        <v>23093</v>
      </c>
      <c r="AU629" s="48">
        <v>23096</v>
      </c>
      <c r="AV629" s="17">
        <v>24000</v>
      </c>
      <c r="AW629" s="19"/>
      <c r="AX629" s="126"/>
    </row>
    <row r="630" spans="1:50" s="123" customFormat="1" ht="72" hidden="1" x14ac:dyDescent="0.2">
      <c r="A630" s="52" t="s">
        <v>49</v>
      </c>
      <c r="B630" s="52" t="s">
        <v>277</v>
      </c>
      <c r="C630" s="52" t="s">
        <v>276</v>
      </c>
      <c r="D630" s="52" t="s">
        <v>26</v>
      </c>
      <c r="E630" s="52" t="s">
        <v>454</v>
      </c>
      <c r="F630" s="121" t="s">
        <v>2200</v>
      </c>
      <c r="G630" s="52" t="s">
        <v>931</v>
      </c>
      <c r="H630" s="71" t="s">
        <v>272</v>
      </c>
      <c r="I630" s="71" t="s">
        <v>274</v>
      </c>
      <c r="J630" s="122">
        <v>10500</v>
      </c>
      <c r="K630" s="78"/>
      <c r="L630" s="78"/>
      <c r="M630" s="249" t="s">
        <v>137</v>
      </c>
      <c r="N630" s="19"/>
      <c r="O630" s="19" t="s">
        <v>1424</v>
      </c>
      <c r="P630" s="48">
        <v>242234</v>
      </c>
      <c r="Q630" s="48" t="s">
        <v>3127</v>
      </c>
      <c r="R630" s="48" t="s">
        <v>1297</v>
      </c>
      <c r="S630" s="48" t="s">
        <v>65</v>
      </c>
      <c r="T630" s="48"/>
      <c r="U630" s="19"/>
      <c r="V630" s="71" t="s">
        <v>3159</v>
      </c>
      <c r="W630" s="74">
        <v>10500</v>
      </c>
      <c r="X630" s="18">
        <v>4</v>
      </c>
      <c r="Y630" s="128">
        <v>23093</v>
      </c>
      <c r="Z630" s="74">
        <v>10500</v>
      </c>
      <c r="AA630" s="19">
        <v>7014223226</v>
      </c>
      <c r="AB630" s="128">
        <v>23093</v>
      </c>
      <c r="AC630" s="128">
        <v>23093</v>
      </c>
      <c r="AD630" s="74">
        <v>10500</v>
      </c>
      <c r="AE630" s="126" t="s">
        <v>3102</v>
      </c>
      <c r="AF630" s="52" t="s">
        <v>3102</v>
      </c>
      <c r="AG630" s="52" t="s">
        <v>3544</v>
      </c>
      <c r="AH630" s="52" t="s">
        <v>2457</v>
      </c>
      <c r="AI630" s="52" t="s">
        <v>2457</v>
      </c>
      <c r="AJ630" s="52"/>
      <c r="AK630" s="52" t="s">
        <v>1414</v>
      </c>
      <c r="AL630" s="52" t="s">
        <v>1570</v>
      </c>
      <c r="AM630" s="52" t="s">
        <v>3552</v>
      </c>
      <c r="AN630" s="119"/>
      <c r="AO630" s="122">
        <v>10500</v>
      </c>
      <c r="AP630" s="119">
        <f t="shared" si="21"/>
        <v>0</v>
      </c>
      <c r="AQ630" s="48">
        <v>23079</v>
      </c>
      <c r="AR630" s="48">
        <v>23082</v>
      </c>
      <c r="AS630" s="48">
        <v>23090</v>
      </c>
      <c r="AT630" s="48">
        <v>23093</v>
      </c>
      <c r="AU630" s="48">
        <v>23096</v>
      </c>
      <c r="AV630" s="17">
        <v>10500</v>
      </c>
      <c r="AW630" s="19"/>
      <c r="AX630" s="126"/>
    </row>
    <row r="631" spans="1:50" s="123" customFormat="1" ht="72" hidden="1" x14ac:dyDescent="0.2">
      <c r="A631" s="52" t="s">
        <v>49</v>
      </c>
      <c r="B631" s="52" t="s">
        <v>277</v>
      </c>
      <c r="C631" s="52" t="s">
        <v>276</v>
      </c>
      <c r="D631" s="52" t="s">
        <v>26</v>
      </c>
      <c r="E631" s="52" t="s">
        <v>454</v>
      </c>
      <c r="F631" s="121" t="s">
        <v>2201</v>
      </c>
      <c r="G631" s="52" t="s">
        <v>932</v>
      </c>
      <c r="H631" s="71" t="s">
        <v>269</v>
      </c>
      <c r="I631" s="71" t="s">
        <v>271</v>
      </c>
      <c r="J631" s="122">
        <v>30000</v>
      </c>
      <c r="K631" s="78"/>
      <c r="L631" s="78"/>
      <c r="M631" s="249" t="s">
        <v>137</v>
      </c>
      <c r="N631" s="19"/>
      <c r="O631" s="19" t="s">
        <v>1424</v>
      </c>
      <c r="P631" s="48">
        <v>242234</v>
      </c>
      <c r="Q631" s="48" t="s">
        <v>3127</v>
      </c>
      <c r="R631" s="48" t="s">
        <v>1297</v>
      </c>
      <c r="S631" s="48" t="s">
        <v>65</v>
      </c>
      <c r="T631" s="48"/>
      <c r="U631" s="19"/>
      <c r="V631" s="71" t="s">
        <v>3159</v>
      </c>
      <c r="W631" s="74">
        <v>30000</v>
      </c>
      <c r="X631" s="18">
        <v>4</v>
      </c>
      <c r="Y631" s="128">
        <v>23093</v>
      </c>
      <c r="Z631" s="74">
        <v>30000</v>
      </c>
      <c r="AA631" s="19">
        <v>7014223226</v>
      </c>
      <c r="AB631" s="128">
        <v>23093</v>
      </c>
      <c r="AC631" s="128">
        <v>23093</v>
      </c>
      <c r="AD631" s="74">
        <v>30000</v>
      </c>
      <c r="AE631" s="126" t="s">
        <v>3102</v>
      </c>
      <c r="AF631" s="52" t="s">
        <v>3102</v>
      </c>
      <c r="AG631" s="52" t="s">
        <v>3544</v>
      </c>
      <c r="AH631" s="52" t="s">
        <v>2457</v>
      </c>
      <c r="AI631" s="52" t="s">
        <v>2457</v>
      </c>
      <c r="AJ631" s="52"/>
      <c r="AK631" s="52" t="s">
        <v>1414</v>
      </c>
      <c r="AL631" s="52" t="s">
        <v>1570</v>
      </c>
      <c r="AM631" s="52" t="s">
        <v>3552</v>
      </c>
      <c r="AN631" s="119"/>
      <c r="AO631" s="122">
        <v>30000</v>
      </c>
      <c r="AP631" s="119">
        <f t="shared" si="21"/>
        <v>0</v>
      </c>
      <c r="AQ631" s="48">
        <v>23079</v>
      </c>
      <c r="AR631" s="48">
        <v>23082</v>
      </c>
      <c r="AS631" s="48">
        <v>23090</v>
      </c>
      <c r="AT631" s="48">
        <v>23093</v>
      </c>
      <c r="AU631" s="48">
        <v>23096</v>
      </c>
      <c r="AV631" s="17">
        <v>30000</v>
      </c>
      <c r="AW631" s="19"/>
      <c r="AX631" s="126"/>
    </row>
    <row r="632" spans="1:50" s="123" customFormat="1" ht="72" hidden="1" x14ac:dyDescent="0.2">
      <c r="A632" s="52" t="s">
        <v>49</v>
      </c>
      <c r="B632" s="52" t="s">
        <v>277</v>
      </c>
      <c r="C632" s="52" t="s">
        <v>276</v>
      </c>
      <c r="D632" s="52" t="s">
        <v>26</v>
      </c>
      <c r="E632" s="52" t="s">
        <v>454</v>
      </c>
      <c r="F632" s="121" t="s">
        <v>2202</v>
      </c>
      <c r="G632" s="52" t="s">
        <v>933</v>
      </c>
      <c r="H632" s="71" t="s">
        <v>269</v>
      </c>
      <c r="I632" s="71" t="s">
        <v>274</v>
      </c>
      <c r="J632" s="122">
        <v>10000</v>
      </c>
      <c r="K632" s="78"/>
      <c r="L632" s="78"/>
      <c r="M632" s="249" t="s">
        <v>137</v>
      </c>
      <c r="N632" s="19"/>
      <c r="O632" s="19" t="s">
        <v>1424</v>
      </c>
      <c r="P632" s="48">
        <v>242234</v>
      </c>
      <c r="Q632" s="48" t="s">
        <v>3127</v>
      </c>
      <c r="R632" s="48" t="s">
        <v>1297</v>
      </c>
      <c r="S632" s="48" t="s">
        <v>65</v>
      </c>
      <c r="T632" s="48"/>
      <c r="U632" s="19"/>
      <c r="V632" s="71" t="s">
        <v>3159</v>
      </c>
      <c r="W632" s="74">
        <v>10000</v>
      </c>
      <c r="X632" s="18">
        <v>4</v>
      </c>
      <c r="Y632" s="128">
        <v>23093</v>
      </c>
      <c r="Z632" s="74">
        <v>10000</v>
      </c>
      <c r="AA632" s="19">
        <v>7014223226</v>
      </c>
      <c r="AB632" s="128">
        <v>23093</v>
      </c>
      <c r="AC632" s="128">
        <v>23093</v>
      </c>
      <c r="AD632" s="74">
        <v>10000</v>
      </c>
      <c r="AE632" s="126" t="s">
        <v>3102</v>
      </c>
      <c r="AF632" s="52" t="s">
        <v>3102</v>
      </c>
      <c r="AG632" s="52" t="s">
        <v>3544</v>
      </c>
      <c r="AH632" s="52" t="s">
        <v>2457</v>
      </c>
      <c r="AI632" s="52" t="s">
        <v>2457</v>
      </c>
      <c r="AJ632" s="52"/>
      <c r="AK632" s="52" t="s">
        <v>1414</v>
      </c>
      <c r="AL632" s="52" t="s">
        <v>1570</v>
      </c>
      <c r="AM632" s="52" t="s">
        <v>3552</v>
      </c>
      <c r="AN632" s="119"/>
      <c r="AO632" s="122">
        <v>10000</v>
      </c>
      <c r="AP632" s="119">
        <f t="shared" si="21"/>
        <v>0</v>
      </c>
      <c r="AQ632" s="48">
        <v>23079</v>
      </c>
      <c r="AR632" s="48">
        <v>23082</v>
      </c>
      <c r="AS632" s="48">
        <v>23090</v>
      </c>
      <c r="AT632" s="48">
        <v>23093</v>
      </c>
      <c r="AU632" s="48">
        <v>23096</v>
      </c>
      <c r="AV632" s="17">
        <v>10000</v>
      </c>
      <c r="AW632" s="19"/>
      <c r="AX632" s="126"/>
    </row>
    <row r="633" spans="1:50" s="123" customFormat="1" ht="72" hidden="1" x14ac:dyDescent="0.2">
      <c r="A633" s="52" t="s">
        <v>49</v>
      </c>
      <c r="B633" s="52" t="s">
        <v>277</v>
      </c>
      <c r="C633" s="52" t="s">
        <v>276</v>
      </c>
      <c r="D633" s="52" t="s">
        <v>16</v>
      </c>
      <c r="E633" s="52" t="s">
        <v>454</v>
      </c>
      <c r="F633" s="121" t="s">
        <v>2203</v>
      </c>
      <c r="G633" s="52" t="s">
        <v>934</v>
      </c>
      <c r="H633" s="71" t="s">
        <v>269</v>
      </c>
      <c r="I633" s="71" t="s">
        <v>268</v>
      </c>
      <c r="J633" s="122">
        <v>23600</v>
      </c>
      <c r="K633" s="78"/>
      <c r="L633" s="78"/>
      <c r="M633" s="249" t="s">
        <v>137</v>
      </c>
      <c r="N633" s="19"/>
      <c r="O633" s="19" t="s">
        <v>1425</v>
      </c>
      <c r="P633" s="48">
        <v>242235</v>
      </c>
      <c r="Q633" s="48" t="s">
        <v>3127</v>
      </c>
      <c r="R633" s="48" t="s">
        <v>1297</v>
      </c>
      <c r="S633" s="48" t="s">
        <v>65</v>
      </c>
      <c r="T633" s="48"/>
      <c r="U633" s="19"/>
      <c r="V633" s="71" t="s">
        <v>3160</v>
      </c>
      <c r="W633" s="74">
        <v>23600</v>
      </c>
      <c r="X633" s="18">
        <v>4</v>
      </c>
      <c r="Y633" s="128">
        <v>23094</v>
      </c>
      <c r="Z633" s="74">
        <v>23600</v>
      </c>
      <c r="AA633" s="19">
        <v>7014221873</v>
      </c>
      <c r="AB633" s="128">
        <v>23093</v>
      </c>
      <c r="AC633" s="128">
        <v>23093</v>
      </c>
      <c r="AD633" s="74">
        <v>23600</v>
      </c>
      <c r="AE633" s="126" t="s">
        <v>3102</v>
      </c>
      <c r="AF633" s="52" t="s">
        <v>3102</v>
      </c>
      <c r="AG633" s="52" t="s">
        <v>3544</v>
      </c>
      <c r="AH633" s="52" t="s">
        <v>2457</v>
      </c>
      <c r="AI633" s="52" t="s">
        <v>2457</v>
      </c>
      <c r="AJ633" s="52"/>
      <c r="AK633" s="52" t="s">
        <v>1414</v>
      </c>
      <c r="AL633" s="52" t="s">
        <v>1570</v>
      </c>
      <c r="AM633" s="52" t="s">
        <v>3552</v>
      </c>
      <c r="AN633" s="119"/>
      <c r="AO633" s="122">
        <v>23600</v>
      </c>
      <c r="AP633" s="119">
        <f t="shared" si="21"/>
        <v>0</v>
      </c>
      <c r="AQ633" s="48">
        <v>23079</v>
      </c>
      <c r="AR633" s="48">
        <v>23082</v>
      </c>
      <c r="AS633" s="48">
        <v>23090</v>
      </c>
      <c r="AT633" s="48">
        <v>23093</v>
      </c>
      <c r="AU633" s="48">
        <v>23096</v>
      </c>
      <c r="AV633" s="17">
        <v>23600</v>
      </c>
      <c r="AW633" s="19"/>
      <c r="AX633" s="126"/>
    </row>
    <row r="634" spans="1:50" s="123" customFormat="1" ht="72" hidden="1" x14ac:dyDescent="0.2">
      <c r="A634" s="52" t="s">
        <v>49</v>
      </c>
      <c r="B634" s="52" t="s">
        <v>277</v>
      </c>
      <c r="C634" s="52" t="s">
        <v>276</v>
      </c>
      <c r="D634" s="52" t="s">
        <v>16</v>
      </c>
      <c r="E634" s="52" t="s">
        <v>454</v>
      </c>
      <c r="F634" s="121" t="s">
        <v>2204</v>
      </c>
      <c r="G634" s="52" t="s">
        <v>935</v>
      </c>
      <c r="H634" s="71" t="s">
        <v>267</v>
      </c>
      <c r="I634" s="71" t="s">
        <v>274</v>
      </c>
      <c r="J634" s="122">
        <v>11400</v>
      </c>
      <c r="K634" s="78"/>
      <c r="L634" s="78"/>
      <c r="M634" s="249" t="s">
        <v>137</v>
      </c>
      <c r="N634" s="19"/>
      <c r="O634" s="19" t="s">
        <v>1425</v>
      </c>
      <c r="P634" s="48">
        <v>242235</v>
      </c>
      <c r="Q634" s="48" t="s">
        <v>3127</v>
      </c>
      <c r="R634" s="48" t="s">
        <v>1297</v>
      </c>
      <c r="S634" s="48" t="s">
        <v>65</v>
      </c>
      <c r="T634" s="48"/>
      <c r="U634" s="19"/>
      <c r="V634" s="71" t="s">
        <v>3160</v>
      </c>
      <c r="W634" s="74">
        <v>11400</v>
      </c>
      <c r="X634" s="18">
        <v>4</v>
      </c>
      <c r="Y634" s="128">
        <v>23094</v>
      </c>
      <c r="Z634" s="74">
        <v>11400</v>
      </c>
      <c r="AA634" s="19">
        <v>7014221873</v>
      </c>
      <c r="AB634" s="128">
        <v>23093</v>
      </c>
      <c r="AC634" s="128">
        <v>23093</v>
      </c>
      <c r="AD634" s="74">
        <v>11400</v>
      </c>
      <c r="AE634" s="126" t="s">
        <v>3102</v>
      </c>
      <c r="AF634" s="52" t="s">
        <v>3102</v>
      </c>
      <c r="AG634" s="52" t="s">
        <v>3544</v>
      </c>
      <c r="AH634" s="52" t="s">
        <v>2457</v>
      </c>
      <c r="AI634" s="52" t="s">
        <v>2457</v>
      </c>
      <c r="AJ634" s="52"/>
      <c r="AK634" s="52" t="s">
        <v>1414</v>
      </c>
      <c r="AL634" s="52" t="s">
        <v>1570</v>
      </c>
      <c r="AM634" s="52" t="s">
        <v>3552</v>
      </c>
      <c r="AN634" s="119"/>
      <c r="AO634" s="122">
        <v>11400</v>
      </c>
      <c r="AP634" s="119">
        <f t="shared" si="21"/>
        <v>0</v>
      </c>
      <c r="AQ634" s="48">
        <v>23079</v>
      </c>
      <c r="AR634" s="48">
        <v>23082</v>
      </c>
      <c r="AS634" s="48">
        <v>23090</v>
      </c>
      <c r="AT634" s="48">
        <v>23093</v>
      </c>
      <c r="AU634" s="48">
        <v>23096</v>
      </c>
      <c r="AV634" s="17">
        <v>11400</v>
      </c>
      <c r="AW634" s="19"/>
      <c r="AX634" s="126"/>
    </row>
    <row r="635" spans="1:50" s="123" customFormat="1" ht="72" hidden="1" x14ac:dyDescent="0.2">
      <c r="A635" s="52" t="s">
        <v>49</v>
      </c>
      <c r="B635" s="52" t="s">
        <v>277</v>
      </c>
      <c r="C635" s="52" t="s">
        <v>276</v>
      </c>
      <c r="D635" s="52" t="s">
        <v>16</v>
      </c>
      <c r="E635" s="52" t="s">
        <v>454</v>
      </c>
      <c r="F635" s="121" t="s">
        <v>2205</v>
      </c>
      <c r="G635" s="52" t="s">
        <v>936</v>
      </c>
      <c r="H635" s="71" t="s">
        <v>267</v>
      </c>
      <c r="I635" s="71" t="s">
        <v>274</v>
      </c>
      <c r="J635" s="122">
        <v>11400</v>
      </c>
      <c r="K635" s="78"/>
      <c r="L635" s="78"/>
      <c r="M635" s="249" t="s">
        <v>137</v>
      </c>
      <c r="N635" s="19"/>
      <c r="O635" s="19" t="s">
        <v>1425</v>
      </c>
      <c r="P635" s="48">
        <v>242235</v>
      </c>
      <c r="Q635" s="48" t="s">
        <v>3127</v>
      </c>
      <c r="R635" s="48" t="s">
        <v>1297</v>
      </c>
      <c r="S635" s="48" t="s">
        <v>65</v>
      </c>
      <c r="T635" s="48"/>
      <c r="U635" s="19"/>
      <c r="V635" s="71" t="s">
        <v>3160</v>
      </c>
      <c r="W635" s="74">
        <v>11400</v>
      </c>
      <c r="X635" s="18">
        <v>4</v>
      </c>
      <c r="Y635" s="128">
        <v>23094</v>
      </c>
      <c r="Z635" s="74">
        <v>11400</v>
      </c>
      <c r="AA635" s="19">
        <v>7014221873</v>
      </c>
      <c r="AB635" s="128">
        <v>23093</v>
      </c>
      <c r="AC635" s="128">
        <v>23093</v>
      </c>
      <c r="AD635" s="74">
        <v>11400</v>
      </c>
      <c r="AE635" s="126" t="s">
        <v>3102</v>
      </c>
      <c r="AF635" s="52" t="s">
        <v>3102</v>
      </c>
      <c r="AG635" s="52" t="s">
        <v>3544</v>
      </c>
      <c r="AH635" s="52" t="s">
        <v>2457</v>
      </c>
      <c r="AI635" s="52" t="s">
        <v>2457</v>
      </c>
      <c r="AJ635" s="52"/>
      <c r="AK635" s="52" t="s">
        <v>1414</v>
      </c>
      <c r="AL635" s="52" t="s">
        <v>1570</v>
      </c>
      <c r="AM635" s="52" t="s">
        <v>3552</v>
      </c>
      <c r="AN635" s="119"/>
      <c r="AO635" s="122">
        <v>11400</v>
      </c>
      <c r="AP635" s="119">
        <f t="shared" si="21"/>
        <v>0</v>
      </c>
      <c r="AQ635" s="48">
        <v>23079</v>
      </c>
      <c r="AR635" s="48">
        <v>23082</v>
      </c>
      <c r="AS635" s="48">
        <v>23090</v>
      </c>
      <c r="AT635" s="48">
        <v>23093</v>
      </c>
      <c r="AU635" s="48">
        <v>23096</v>
      </c>
      <c r="AV635" s="17">
        <v>11400</v>
      </c>
      <c r="AW635" s="19"/>
      <c r="AX635" s="126"/>
    </row>
    <row r="636" spans="1:50" s="123" customFormat="1" ht="72" hidden="1" x14ac:dyDescent="0.2">
      <c r="A636" s="52" t="s">
        <v>49</v>
      </c>
      <c r="B636" s="52" t="s">
        <v>277</v>
      </c>
      <c r="C636" s="52" t="s">
        <v>276</v>
      </c>
      <c r="D636" s="52" t="s">
        <v>25</v>
      </c>
      <c r="E636" s="52" t="s">
        <v>454</v>
      </c>
      <c r="F636" s="121" t="s">
        <v>2206</v>
      </c>
      <c r="G636" s="52" t="s">
        <v>937</v>
      </c>
      <c r="H636" s="71" t="s">
        <v>269</v>
      </c>
      <c r="I636" s="71" t="s">
        <v>271</v>
      </c>
      <c r="J636" s="122">
        <v>40000</v>
      </c>
      <c r="K636" s="78"/>
      <c r="L636" s="78"/>
      <c r="M636" s="249" t="s">
        <v>137</v>
      </c>
      <c r="N636" s="19"/>
      <c r="O636" s="19" t="s">
        <v>1426</v>
      </c>
      <c r="P636" s="48">
        <v>242234</v>
      </c>
      <c r="Q636" s="48" t="s">
        <v>3127</v>
      </c>
      <c r="R636" s="48" t="s">
        <v>1297</v>
      </c>
      <c r="S636" s="48" t="s">
        <v>65</v>
      </c>
      <c r="T636" s="48"/>
      <c r="U636" s="19"/>
      <c r="V636" s="71" t="s">
        <v>3159</v>
      </c>
      <c r="W636" s="74">
        <v>40000</v>
      </c>
      <c r="X636" s="18">
        <v>4</v>
      </c>
      <c r="Y636" s="128">
        <v>23093</v>
      </c>
      <c r="Z636" s="74">
        <v>40000</v>
      </c>
      <c r="AA636" s="19">
        <v>7014222753</v>
      </c>
      <c r="AB636" s="128">
        <v>23093</v>
      </c>
      <c r="AC636" s="128">
        <v>23093</v>
      </c>
      <c r="AD636" s="74">
        <v>40000</v>
      </c>
      <c r="AE636" s="126" t="s">
        <v>3102</v>
      </c>
      <c r="AF636" s="52" t="s">
        <v>3102</v>
      </c>
      <c r="AG636" s="52" t="s">
        <v>3544</v>
      </c>
      <c r="AH636" s="52" t="s">
        <v>2457</v>
      </c>
      <c r="AI636" s="52" t="s">
        <v>2457</v>
      </c>
      <c r="AJ636" s="52"/>
      <c r="AK636" s="52" t="s">
        <v>1414</v>
      </c>
      <c r="AL636" s="52" t="s">
        <v>1570</v>
      </c>
      <c r="AM636" s="52" t="s">
        <v>3552</v>
      </c>
      <c r="AN636" s="119"/>
      <c r="AO636" s="122">
        <v>40000</v>
      </c>
      <c r="AP636" s="119">
        <f t="shared" si="21"/>
        <v>0</v>
      </c>
      <c r="AQ636" s="48">
        <v>23079</v>
      </c>
      <c r="AR636" s="48">
        <v>23082</v>
      </c>
      <c r="AS636" s="48">
        <v>23090</v>
      </c>
      <c r="AT636" s="48">
        <v>23093</v>
      </c>
      <c r="AU636" s="48">
        <v>23096</v>
      </c>
      <c r="AV636" s="17">
        <v>40000</v>
      </c>
      <c r="AW636" s="19"/>
      <c r="AX636" s="126"/>
    </row>
    <row r="637" spans="1:50" s="123" customFormat="1" ht="72" hidden="1" x14ac:dyDescent="0.2">
      <c r="A637" s="52" t="s">
        <v>49</v>
      </c>
      <c r="B637" s="52" t="s">
        <v>277</v>
      </c>
      <c r="C637" s="52" t="s">
        <v>276</v>
      </c>
      <c r="D637" s="52" t="s">
        <v>28</v>
      </c>
      <c r="E637" s="52" t="s">
        <v>454</v>
      </c>
      <c r="F637" s="121" t="s">
        <v>2207</v>
      </c>
      <c r="G637" s="52" t="s">
        <v>938</v>
      </c>
      <c r="H637" s="71" t="s">
        <v>270</v>
      </c>
      <c r="I637" s="71" t="s">
        <v>271</v>
      </c>
      <c r="J637" s="122">
        <v>37000</v>
      </c>
      <c r="K637" s="78"/>
      <c r="L637" s="78"/>
      <c r="M637" s="249" t="s">
        <v>137</v>
      </c>
      <c r="N637" s="19"/>
      <c r="O637" s="19" t="s">
        <v>1427</v>
      </c>
      <c r="P637" s="48">
        <v>242234</v>
      </c>
      <c r="Q637" s="48" t="s">
        <v>3161</v>
      </c>
      <c r="R637" s="48" t="s">
        <v>1297</v>
      </c>
      <c r="S637" s="48" t="s">
        <v>65</v>
      </c>
      <c r="T637" s="48"/>
      <c r="U637" s="19"/>
      <c r="V637" s="71" t="s">
        <v>3162</v>
      </c>
      <c r="W637" s="74">
        <v>37000</v>
      </c>
      <c r="X637" s="18">
        <v>4</v>
      </c>
      <c r="Y637" s="128">
        <v>23091</v>
      </c>
      <c r="Z637" s="74">
        <v>37000</v>
      </c>
      <c r="AA637" s="19">
        <v>7014222779</v>
      </c>
      <c r="AB637" s="128">
        <v>23090</v>
      </c>
      <c r="AC637" s="128">
        <v>23090</v>
      </c>
      <c r="AD637" s="74">
        <v>37000</v>
      </c>
      <c r="AE637" s="126" t="s">
        <v>3102</v>
      </c>
      <c r="AF637" s="52" t="s">
        <v>3102</v>
      </c>
      <c r="AG637" s="52" t="s">
        <v>3544</v>
      </c>
      <c r="AH637" s="52" t="s">
        <v>2457</v>
      </c>
      <c r="AI637" s="52" t="s">
        <v>2457</v>
      </c>
      <c r="AJ637" s="52"/>
      <c r="AK637" s="52" t="s">
        <v>1402</v>
      </c>
      <c r="AL637" s="52" t="s">
        <v>1570</v>
      </c>
      <c r="AM637" s="52" t="s">
        <v>3552</v>
      </c>
      <c r="AN637" s="119"/>
      <c r="AO637" s="122">
        <v>37000</v>
      </c>
      <c r="AP637" s="119">
        <f t="shared" si="21"/>
        <v>0</v>
      </c>
      <c r="AQ637" s="48">
        <v>23079</v>
      </c>
      <c r="AR637" s="48">
        <v>23082</v>
      </c>
      <c r="AS637" s="48">
        <v>23083</v>
      </c>
      <c r="AT637" s="48">
        <v>23086</v>
      </c>
      <c r="AU637" s="48">
        <v>23089</v>
      </c>
      <c r="AV637" s="17">
        <v>37000</v>
      </c>
      <c r="AW637" s="19"/>
      <c r="AX637" s="126"/>
    </row>
    <row r="638" spans="1:50" s="123" customFormat="1" ht="72" hidden="1" x14ac:dyDescent="0.2">
      <c r="A638" s="52" t="s">
        <v>49</v>
      </c>
      <c r="B638" s="52" t="s">
        <v>277</v>
      </c>
      <c r="C638" s="52" t="s">
        <v>276</v>
      </c>
      <c r="D638" s="52" t="s">
        <v>28</v>
      </c>
      <c r="E638" s="52" t="s">
        <v>454</v>
      </c>
      <c r="F638" s="121" t="s">
        <v>2208</v>
      </c>
      <c r="G638" s="52" t="s">
        <v>939</v>
      </c>
      <c r="H638" s="71" t="s">
        <v>272</v>
      </c>
      <c r="I638" s="71" t="s">
        <v>275</v>
      </c>
      <c r="J638" s="122">
        <v>15000</v>
      </c>
      <c r="K638" s="78"/>
      <c r="L638" s="78"/>
      <c r="M638" s="249" t="s">
        <v>137</v>
      </c>
      <c r="N638" s="19"/>
      <c r="O638" s="19" t="s">
        <v>1427</v>
      </c>
      <c r="P638" s="48">
        <v>242234</v>
      </c>
      <c r="Q638" s="48" t="s">
        <v>3161</v>
      </c>
      <c r="R638" s="48" t="s">
        <v>1297</v>
      </c>
      <c r="S638" s="48" t="s">
        <v>65</v>
      </c>
      <c r="T638" s="48"/>
      <c r="U638" s="19"/>
      <c r="V638" s="71" t="s">
        <v>3162</v>
      </c>
      <c r="W638" s="74">
        <v>15000</v>
      </c>
      <c r="X638" s="18">
        <v>4</v>
      </c>
      <c r="Y638" s="128">
        <v>23091</v>
      </c>
      <c r="Z638" s="74">
        <v>15000</v>
      </c>
      <c r="AA638" s="19">
        <v>7014222779</v>
      </c>
      <c r="AB638" s="128">
        <v>23090</v>
      </c>
      <c r="AC638" s="128">
        <v>23090</v>
      </c>
      <c r="AD638" s="74">
        <v>15000</v>
      </c>
      <c r="AE638" s="126" t="s">
        <v>3102</v>
      </c>
      <c r="AF638" s="52" t="s">
        <v>3102</v>
      </c>
      <c r="AG638" s="52" t="s">
        <v>3544</v>
      </c>
      <c r="AH638" s="52" t="s">
        <v>2457</v>
      </c>
      <c r="AI638" s="52" t="s">
        <v>2457</v>
      </c>
      <c r="AJ638" s="52"/>
      <c r="AK638" s="52" t="s">
        <v>1428</v>
      </c>
      <c r="AL638" s="52" t="s">
        <v>1570</v>
      </c>
      <c r="AM638" s="52" t="s">
        <v>3552</v>
      </c>
      <c r="AN638" s="119"/>
      <c r="AO638" s="122">
        <v>15000</v>
      </c>
      <c r="AP638" s="119">
        <f t="shared" si="21"/>
        <v>0</v>
      </c>
      <c r="AQ638" s="48">
        <v>23079</v>
      </c>
      <c r="AR638" s="48">
        <v>23082</v>
      </c>
      <c r="AS638" s="48">
        <v>23083</v>
      </c>
      <c r="AT638" s="48">
        <v>23086</v>
      </c>
      <c r="AU638" s="48">
        <v>23089</v>
      </c>
      <c r="AV638" s="17">
        <v>15000</v>
      </c>
      <c r="AW638" s="19"/>
      <c r="AX638" s="126"/>
    </row>
    <row r="639" spans="1:50" s="123" customFormat="1" ht="72" hidden="1" x14ac:dyDescent="0.2">
      <c r="A639" s="52" t="s">
        <v>49</v>
      </c>
      <c r="B639" s="52" t="s">
        <v>277</v>
      </c>
      <c r="C639" s="52" t="s">
        <v>276</v>
      </c>
      <c r="D639" s="52" t="s">
        <v>33</v>
      </c>
      <c r="E639" s="52" t="s">
        <v>454</v>
      </c>
      <c r="F639" s="121" t="s">
        <v>2209</v>
      </c>
      <c r="G639" s="52" t="s">
        <v>940</v>
      </c>
      <c r="H639" s="71" t="s">
        <v>270</v>
      </c>
      <c r="I639" s="71" t="s">
        <v>941</v>
      </c>
      <c r="J639" s="122">
        <v>307000</v>
      </c>
      <c r="K639" s="78"/>
      <c r="L639" s="78"/>
      <c r="M639" s="249" t="s">
        <v>137</v>
      </c>
      <c r="N639" s="19"/>
      <c r="O639" s="19" t="s">
        <v>1429</v>
      </c>
      <c r="P639" s="48">
        <v>242256</v>
      </c>
      <c r="Q639" s="48" t="s">
        <v>3163</v>
      </c>
      <c r="R639" s="48" t="s">
        <v>1297</v>
      </c>
      <c r="S639" s="48" t="s">
        <v>74</v>
      </c>
      <c r="T639" s="48"/>
      <c r="U639" s="19"/>
      <c r="V639" s="71" t="s">
        <v>3847</v>
      </c>
      <c r="W639" s="17">
        <v>307000</v>
      </c>
      <c r="X639" s="18">
        <v>4</v>
      </c>
      <c r="Y639" s="128">
        <v>23170</v>
      </c>
      <c r="Z639" s="17">
        <v>307000</v>
      </c>
      <c r="AA639" s="19">
        <v>7014287121</v>
      </c>
      <c r="AB639" s="19"/>
      <c r="AC639" s="19"/>
      <c r="AD639" s="19"/>
      <c r="AE639" s="126" t="s">
        <v>3848</v>
      </c>
      <c r="AF639" s="52" t="s">
        <v>3164</v>
      </c>
      <c r="AG639" s="52" t="s">
        <v>3541</v>
      </c>
      <c r="AH639" s="54" t="s">
        <v>3470</v>
      </c>
      <c r="AI639" s="52" t="s">
        <v>2456</v>
      </c>
      <c r="AJ639" s="52"/>
      <c r="AK639" s="52" t="s">
        <v>1430</v>
      </c>
      <c r="AL639" s="52" t="s">
        <v>1570</v>
      </c>
      <c r="AM639" s="52" t="s">
        <v>3553</v>
      </c>
      <c r="AN639" s="122">
        <v>307000</v>
      </c>
      <c r="AO639" s="119"/>
      <c r="AP639" s="119">
        <f t="shared" si="21"/>
        <v>0</v>
      </c>
      <c r="AQ639" s="48">
        <v>23079</v>
      </c>
      <c r="AR639" s="48">
        <v>23082</v>
      </c>
      <c r="AS639" s="48">
        <v>23110</v>
      </c>
      <c r="AT639" s="48">
        <v>23111</v>
      </c>
      <c r="AU639" s="48">
        <v>23118</v>
      </c>
      <c r="AV639" s="17">
        <v>307000</v>
      </c>
      <c r="AW639" s="19"/>
      <c r="AX639" s="126"/>
    </row>
    <row r="640" spans="1:50" s="123" customFormat="1" ht="72" hidden="1" x14ac:dyDescent="0.2">
      <c r="A640" s="52" t="s">
        <v>49</v>
      </c>
      <c r="B640" s="52" t="s">
        <v>277</v>
      </c>
      <c r="C640" s="52" t="s">
        <v>276</v>
      </c>
      <c r="D640" s="52" t="s">
        <v>33</v>
      </c>
      <c r="E640" s="52" t="s">
        <v>454</v>
      </c>
      <c r="F640" s="121" t="s">
        <v>2210</v>
      </c>
      <c r="G640" s="52" t="s">
        <v>942</v>
      </c>
      <c r="H640" s="71" t="s">
        <v>270</v>
      </c>
      <c r="I640" s="71" t="s">
        <v>274</v>
      </c>
      <c r="J640" s="122">
        <v>100000</v>
      </c>
      <c r="K640" s="78"/>
      <c r="L640" s="78"/>
      <c r="M640" s="249" t="s">
        <v>137</v>
      </c>
      <c r="N640" s="19"/>
      <c r="O640" s="19" t="s">
        <v>1431</v>
      </c>
      <c r="P640" s="48">
        <v>242241</v>
      </c>
      <c r="Q640" s="389" t="s">
        <v>3165</v>
      </c>
      <c r="R640" s="48" t="s">
        <v>1297</v>
      </c>
      <c r="S640" s="48" t="s">
        <v>65</v>
      </c>
      <c r="T640" s="48"/>
      <c r="U640" s="19"/>
      <c r="V640" s="71" t="s">
        <v>3166</v>
      </c>
      <c r="W640" s="74">
        <v>98950</v>
      </c>
      <c r="X640" s="18">
        <v>4</v>
      </c>
      <c r="Y640" s="128">
        <v>23100</v>
      </c>
      <c r="Z640" s="74">
        <v>98950</v>
      </c>
      <c r="AA640" s="19">
        <v>7014236077</v>
      </c>
      <c r="AB640" s="128">
        <v>23100</v>
      </c>
      <c r="AC640" s="128">
        <v>23100</v>
      </c>
      <c r="AD640" s="74">
        <v>98950</v>
      </c>
      <c r="AE640" s="126" t="s">
        <v>3102</v>
      </c>
      <c r="AF640" s="52" t="s">
        <v>3102</v>
      </c>
      <c r="AG640" s="52" t="s">
        <v>3544</v>
      </c>
      <c r="AH640" s="52" t="s">
        <v>2457</v>
      </c>
      <c r="AI640" s="52" t="s">
        <v>2457</v>
      </c>
      <c r="AJ640" s="52"/>
      <c r="AK640" s="52" t="s">
        <v>1432</v>
      </c>
      <c r="AL640" s="52" t="s">
        <v>1570</v>
      </c>
      <c r="AM640" s="52" t="s">
        <v>3552</v>
      </c>
      <c r="AN640" s="119"/>
      <c r="AO640" s="119">
        <v>98950</v>
      </c>
      <c r="AP640" s="119">
        <f t="shared" si="21"/>
        <v>1050</v>
      </c>
      <c r="AQ640" s="48">
        <v>23079</v>
      </c>
      <c r="AR640" s="48">
        <v>23082</v>
      </c>
      <c r="AS640" s="48">
        <v>23090</v>
      </c>
      <c r="AT640" s="48">
        <v>23093</v>
      </c>
      <c r="AU640" s="48">
        <v>23096</v>
      </c>
      <c r="AV640" s="17">
        <v>100000</v>
      </c>
      <c r="AW640" s="19"/>
      <c r="AX640" s="126"/>
    </row>
    <row r="641" spans="1:50" s="123" customFormat="1" ht="72" hidden="1" x14ac:dyDescent="0.2">
      <c r="A641" s="52" t="s">
        <v>49</v>
      </c>
      <c r="B641" s="52" t="s">
        <v>277</v>
      </c>
      <c r="C641" s="52" t="s">
        <v>276</v>
      </c>
      <c r="D641" s="52" t="s">
        <v>33</v>
      </c>
      <c r="E641" s="52" t="s">
        <v>454</v>
      </c>
      <c r="F641" s="121" t="s">
        <v>2211</v>
      </c>
      <c r="G641" s="52" t="s">
        <v>943</v>
      </c>
      <c r="H641" s="71" t="s">
        <v>270</v>
      </c>
      <c r="I641" s="71" t="s">
        <v>941</v>
      </c>
      <c r="J641" s="122">
        <v>164000</v>
      </c>
      <c r="K641" s="78"/>
      <c r="L641" s="78"/>
      <c r="M641" s="249" t="s">
        <v>137</v>
      </c>
      <c r="N641" s="19"/>
      <c r="O641" s="19" t="s">
        <v>1429</v>
      </c>
      <c r="P641" s="48">
        <v>242256</v>
      </c>
      <c r="Q641" s="48" t="s">
        <v>3163</v>
      </c>
      <c r="R641" s="48" t="s">
        <v>1297</v>
      </c>
      <c r="S641" s="48" t="s">
        <v>74</v>
      </c>
      <c r="T641" s="48"/>
      <c r="U641" s="19"/>
      <c r="V641" s="71" t="s">
        <v>3847</v>
      </c>
      <c r="W641" s="17">
        <v>164000</v>
      </c>
      <c r="X641" s="18">
        <v>4</v>
      </c>
      <c r="Y641" s="128">
        <v>23170</v>
      </c>
      <c r="Z641" s="17">
        <v>164000</v>
      </c>
      <c r="AA641" s="19">
        <v>7014287121</v>
      </c>
      <c r="AB641" s="19"/>
      <c r="AC641" s="19"/>
      <c r="AD641" s="19"/>
      <c r="AE641" s="126" t="s">
        <v>3848</v>
      </c>
      <c r="AF641" s="52" t="s">
        <v>3164</v>
      </c>
      <c r="AG641" s="52" t="s">
        <v>3541</v>
      </c>
      <c r="AH641" s="54" t="s">
        <v>3470</v>
      </c>
      <c r="AI641" s="52" t="s">
        <v>2456</v>
      </c>
      <c r="AJ641" s="52"/>
      <c r="AK641" s="52" t="s">
        <v>1430</v>
      </c>
      <c r="AL641" s="52" t="s">
        <v>1570</v>
      </c>
      <c r="AM641" s="52" t="s">
        <v>3553</v>
      </c>
      <c r="AN641" s="122">
        <v>164000</v>
      </c>
      <c r="AO641" s="119"/>
      <c r="AP641" s="119">
        <f t="shared" si="21"/>
        <v>0</v>
      </c>
      <c r="AQ641" s="48">
        <v>23079</v>
      </c>
      <c r="AR641" s="48">
        <v>23082</v>
      </c>
      <c r="AS641" s="48">
        <v>23110</v>
      </c>
      <c r="AT641" s="48">
        <v>23111</v>
      </c>
      <c r="AU641" s="48">
        <v>23118</v>
      </c>
      <c r="AV641" s="17">
        <v>164000</v>
      </c>
      <c r="AW641" s="19"/>
      <c r="AX641" s="126"/>
    </row>
    <row r="642" spans="1:50" s="123" customFormat="1" ht="72" hidden="1" x14ac:dyDescent="0.2">
      <c r="A642" s="52" t="s">
        <v>49</v>
      </c>
      <c r="B642" s="52" t="s">
        <v>277</v>
      </c>
      <c r="C642" s="52" t="s">
        <v>276</v>
      </c>
      <c r="D642" s="52" t="s">
        <v>10</v>
      </c>
      <c r="E642" s="52" t="s">
        <v>311</v>
      </c>
      <c r="F642" s="121" t="s">
        <v>2212</v>
      </c>
      <c r="G642" s="52" t="s">
        <v>944</v>
      </c>
      <c r="H642" s="71" t="s">
        <v>272</v>
      </c>
      <c r="I642" s="71" t="s">
        <v>271</v>
      </c>
      <c r="J642" s="122">
        <v>9000</v>
      </c>
      <c r="K642" s="78"/>
      <c r="L642" s="78"/>
      <c r="M642" s="249" t="s">
        <v>137</v>
      </c>
      <c r="N642" s="19"/>
      <c r="O642" s="19" t="s">
        <v>1433</v>
      </c>
      <c r="P642" s="48">
        <v>242250</v>
      </c>
      <c r="Q642" s="48" t="s">
        <v>3167</v>
      </c>
      <c r="R642" s="48" t="s">
        <v>1295</v>
      </c>
      <c r="S642" s="48" t="s">
        <v>65</v>
      </c>
      <c r="T642" s="48"/>
      <c r="U642" s="19"/>
      <c r="V642" s="71" t="s">
        <v>3849</v>
      </c>
      <c r="W642" s="74">
        <v>9000</v>
      </c>
      <c r="X642" s="18">
        <v>1</v>
      </c>
      <c r="Y642" s="128">
        <v>23119</v>
      </c>
      <c r="Z642" s="74">
        <v>9000</v>
      </c>
      <c r="AA642" s="19">
        <v>7014285653</v>
      </c>
      <c r="AB642" s="19"/>
      <c r="AC642" s="19"/>
      <c r="AD642" s="19"/>
      <c r="AE642" s="126" t="s">
        <v>3168</v>
      </c>
      <c r="AF642" s="52" t="s">
        <v>3168</v>
      </c>
      <c r="AG642" s="52" t="s">
        <v>3544</v>
      </c>
      <c r="AH642" s="54" t="s">
        <v>3472</v>
      </c>
      <c r="AI642" s="52" t="s">
        <v>2456</v>
      </c>
      <c r="AJ642" s="52"/>
      <c r="AK642" s="52" t="s">
        <v>1416</v>
      </c>
      <c r="AL642" s="52" t="s">
        <v>1570</v>
      </c>
      <c r="AM642" s="52" t="s">
        <v>3553</v>
      </c>
      <c r="AN642" s="122">
        <v>9000</v>
      </c>
      <c r="AO642" s="119"/>
      <c r="AP642" s="119">
        <f t="shared" si="21"/>
        <v>0</v>
      </c>
      <c r="AQ642" s="48">
        <v>23079</v>
      </c>
      <c r="AR642" s="48">
        <v>23082</v>
      </c>
      <c r="AS642" s="48">
        <v>23086</v>
      </c>
      <c r="AT642" s="48">
        <v>23087</v>
      </c>
      <c r="AU642" s="48">
        <v>23090</v>
      </c>
      <c r="AV642" s="17">
        <v>9000</v>
      </c>
      <c r="AW642" s="19"/>
      <c r="AX642" s="126"/>
    </row>
    <row r="643" spans="1:50" s="123" customFormat="1" ht="72" hidden="1" x14ac:dyDescent="0.2">
      <c r="A643" s="52" t="s">
        <v>49</v>
      </c>
      <c r="B643" s="52" t="s">
        <v>277</v>
      </c>
      <c r="C643" s="52" t="s">
        <v>276</v>
      </c>
      <c r="D643" s="52" t="s">
        <v>10</v>
      </c>
      <c r="E643" s="52" t="s">
        <v>311</v>
      </c>
      <c r="F643" s="121" t="s">
        <v>2213</v>
      </c>
      <c r="G643" s="52" t="s">
        <v>945</v>
      </c>
      <c r="H643" s="71" t="s">
        <v>269</v>
      </c>
      <c r="I643" s="71" t="s">
        <v>271</v>
      </c>
      <c r="J643" s="122">
        <v>2000</v>
      </c>
      <c r="K643" s="78"/>
      <c r="L643" s="78"/>
      <c r="M643" s="249" t="s">
        <v>137</v>
      </c>
      <c r="N643" s="19"/>
      <c r="O643" s="19" t="s">
        <v>1433</v>
      </c>
      <c r="P643" s="48">
        <v>242250</v>
      </c>
      <c r="Q643" s="48" t="s">
        <v>3167</v>
      </c>
      <c r="R643" s="48" t="s">
        <v>1295</v>
      </c>
      <c r="S643" s="48" t="s">
        <v>65</v>
      </c>
      <c r="T643" s="48"/>
      <c r="U643" s="19"/>
      <c r="V643" s="71" t="s">
        <v>3849</v>
      </c>
      <c r="W643" s="74">
        <v>2000</v>
      </c>
      <c r="X643" s="18">
        <v>1</v>
      </c>
      <c r="Y643" s="128">
        <v>23119</v>
      </c>
      <c r="Z643" s="74">
        <v>2000</v>
      </c>
      <c r="AA643" s="19">
        <v>7014285653</v>
      </c>
      <c r="AB643" s="19"/>
      <c r="AC643" s="19"/>
      <c r="AD643" s="19"/>
      <c r="AE643" s="126" t="s">
        <v>3168</v>
      </c>
      <c r="AF643" s="52" t="s">
        <v>3168</v>
      </c>
      <c r="AG643" s="52" t="s">
        <v>3544</v>
      </c>
      <c r="AH643" s="54" t="s">
        <v>3472</v>
      </c>
      <c r="AI643" s="52" t="s">
        <v>2456</v>
      </c>
      <c r="AJ643" s="52"/>
      <c r="AK643" s="52" t="s">
        <v>1416</v>
      </c>
      <c r="AL643" s="52" t="s">
        <v>1570</v>
      </c>
      <c r="AM643" s="52" t="s">
        <v>3553</v>
      </c>
      <c r="AN643" s="122">
        <v>2000</v>
      </c>
      <c r="AO643" s="119"/>
      <c r="AP643" s="119">
        <f t="shared" ref="AP643:AP706" si="22">J643-AN643-AO643</f>
        <v>0</v>
      </c>
      <c r="AQ643" s="48">
        <v>23079</v>
      </c>
      <c r="AR643" s="48">
        <v>23082</v>
      </c>
      <c r="AS643" s="48">
        <v>23086</v>
      </c>
      <c r="AT643" s="48">
        <v>23087</v>
      </c>
      <c r="AU643" s="48">
        <v>23090</v>
      </c>
      <c r="AV643" s="17">
        <v>2000</v>
      </c>
      <c r="AW643" s="19"/>
      <c r="AX643" s="126"/>
    </row>
    <row r="644" spans="1:50" s="123" customFormat="1" ht="72" hidden="1" x14ac:dyDescent="0.2">
      <c r="A644" s="52" t="s">
        <v>49</v>
      </c>
      <c r="B644" s="52" t="s">
        <v>277</v>
      </c>
      <c r="C644" s="52" t="s">
        <v>276</v>
      </c>
      <c r="D644" s="52" t="s">
        <v>10</v>
      </c>
      <c r="E644" s="52" t="s">
        <v>311</v>
      </c>
      <c r="F644" s="121" t="s">
        <v>2214</v>
      </c>
      <c r="G644" s="52" t="s">
        <v>946</v>
      </c>
      <c r="H644" s="71" t="s">
        <v>270</v>
      </c>
      <c r="I644" s="71" t="s">
        <v>271</v>
      </c>
      <c r="J644" s="122">
        <v>4500</v>
      </c>
      <c r="K644" s="78"/>
      <c r="L644" s="78"/>
      <c r="M644" s="249" t="s">
        <v>137</v>
      </c>
      <c r="N644" s="19"/>
      <c r="O644" s="19" t="s">
        <v>1433</v>
      </c>
      <c r="P644" s="48">
        <v>242250</v>
      </c>
      <c r="Q644" s="48" t="s">
        <v>3167</v>
      </c>
      <c r="R644" s="48" t="s">
        <v>1295</v>
      </c>
      <c r="S644" s="48" t="s">
        <v>65</v>
      </c>
      <c r="T644" s="48"/>
      <c r="U644" s="19"/>
      <c r="V644" s="71" t="s">
        <v>3849</v>
      </c>
      <c r="W644" s="74">
        <v>4500</v>
      </c>
      <c r="X644" s="18">
        <v>1</v>
      </c>
      <c r="Y644" s="128">
        <v>23119</v>
      </c>
      <c r="Z644" s="74">
        <v>4500</v>
      </c>
      <c r="AA644" s="19">
        <v>7014285653</v>
      </c>
      <c r="AB644" s="19"/>
      <c r="AC644" s="19"/>
      <c r="AD644" s="19"/>
      <c r="AE644" s="126" t="s">
        <v>3168</v>
      </c>
      <c r="AF644" s="52" t="s">
        <v>3168</v>
      </c>
      <c r="AG644" s="52" t="s">
        <v>3544</v>
      </c>
      <c r="AH644" s="54" t="s">
        <v>3472</v>
      </c>
      <c r="AI644" s="52" t="s">
        <v>2456</v>
      </c>
      <c r="AJ644" s="52"/>
      <c r="AK644" s="52" t="s">
        <v>1416</v>
      </c>
      <c r="AL644" s="52" t="s">
        <v>1570</v>
      </c>
      <c r="AM644" s="52" t="s">
        <v>3553</v>
      </c>
      <c r="AN644" s="122">
        <v>4500</v>
      </c>
      <c r="AO644" s="119"/>
      <c r="AP644" s="119">
        <f t="shared" si="22"/>
        <v>0</v>
      </c>
      <c r="AQ644" s="48">
        <v>23079</v>
      </c>
      <c r="AR644" s="48">
        <v>23082</v>
      </c>
      <c r="AS644" s="48">
        <v>23086</v>
      </c>
      <c r="AT644" s="48">
        <v>23087</v>
      </c>
      <c r="AU644" s="48">
        <v>23090</v>
      </c>
      <c r="AV644" s="17">
        <v>4500</v>
      </c>
      <c r="AW644" s="19"/>
      <c r="AX644" s="126"/>
    </row>
    <row r="645" spans="1:50" s="123" customFormat="1" ht="72" hidden="1" x14ac:dyDescent="0.2">
      <c r="A645" s="52" t="s">
        <v>49</v>
      </c>
      <c r="B645" s="52" t="s">
        <v>277</v>
      </c>
      <c r="C645" s="52" t="s">
        <v>276</v>
      </c>
      <c r="D645" s="52" t="s">
        <v>10</v>
      </c>
      <c r="E645" s="52" t="s">
        <v>311</v>
      </c>
      <c r="F645" s="121" t="s">
        <v>2215</v>
      </c>
      <c r="G645" s="52" t="s">
        <v>947</v>
      </c>
      <c r="H645" s="71" t="s">
        <v>948</v>
      </c>
      <c r="I645" s="71" t="s">
        <v>271</v>
      </c>
      <c r="J645" s="122">
        <v>506000</v>
      </c>
      <c r="K645" s="249" t="s">
        <v>137</v>
      </c>
      <c r="L645" s="78"/>
      <c r="M645" s="78"/>
      <c r="N645" s="19"/>
      <c r="O645" s="19" t="s">
        <v>1434</v>
      </c>
      <c r="P645" s="48">
        <v>242247</v>
      </c>
      <c r="Q645" s="48" t="s">
        <v>3169</v>
      </c>
      <c r="R645" s="48" t="s">
        <v>1295</v>
      </c>
      <c r="S645" s="48" t="s">
        <v>111</v>
      </c>
      <c r="T645" s="48" t="s">
        <v>3170</v>
      </c>
      <c r="U645" s="19" t="s">
        <v>3171</v>
      </c>
      <c r="V645" s="71" t="s">
        <v>3172</v>
      </c>
      <c r="W645" s="17">
        <v>506000</v>
      </c>
      <c r="X645" s="18">
        <v>1</v>
      </c>
      <c r="Y645" s="128">
        <v>23125</v>
      </c>
      <c r="Z645" s="17">
        <v>506000</v>
      </c>
      <c r="AA645" s="19">
        <v>7014275952</v>
      </c>
      <c r="AB645" s="19"/>
      <c r="AC645" s="19"/>
      <c r="AD645" s="19"/>
      <c r="AE645" s="126" t="s">
        <v>3850</v>
      </c>
      <c r="AF645" s="52" t="s">
        <v>3173</v>
      </c>
      <c r="AG645" s="52" t="s">
        <v>3544</v>
      </c>
      <c r="AH645" s="52" t="s">
        <v>3472</v>
      </c>
      <c r="AI645" s="52" t="s">
        <v>2456</v>
      </c>
      <c r="AJ645" s="52"/>
      <c r="AK645" s="52" t="s">
        <v>1435</v>
      </c>
      <c r="AL645" s="52" t="s">
        <v>1571</v>
      </c>
      <c r="AM645" s="52" t="s">
        <v>3553</v>
      </c>
      <c r="AN645" s="122">
        <v>506000</v>
      </c>
      <c r="AO645" s="119"/>
      <c r="AP645" s="119">
        <f t="shared" si="22"/>
        <v>0</v>
      </c>
      <c r="AQ645" s="48">
        <v>23079</v>
      </c>
      <c r="AR645" s="48">
        <v>23082</v>
      </c>
      <c r="AS645" s="48">
        <v>23110</v>
      </c>
      <c r="AT645" s="48">
        <v>23111</v>
      </c>
      <c r="AU645" s="48">
        <v>23118</v>
      </c>
      <c r="AV645" s="17">
        <v>506000</v>
      </c>
      <c r="AW645" s="19"/>
      <c r="AX645" s="126"/>
    </row>
    <row r="646" spans="1:50" s="123" customFormat="1" ht="72" hidden="1" x14ac:dyDescent="0.2">
      <c r="A646" s="52" t="s">
        <v>49</v>
      </c>
      <c r="B646" s="52" t="s">
        <v>277</v>
      </c>
      <c r="C646" s="52" t="s">
        <v>276</v>
      </c>
      <c r="D646" s="52" t="s">
        <v>10</v>
      </c>
      <c r="E646" s="52" t="s">
        <v>311</v>
      </c>
      <c r="F646" s="121" t="s">
        <v>2216</v>
      </c>
      <c r="G646" s="52" t="s">
        <v>949</v>
      </c>
      <c r="H646" s="71" t="s">
        <v>414</v>
      </c>
      <c r="I646" s="71" t="s">
        <v>271</v>
      </c>
      <c r="J646" s="122">
        <v>154000</v>
      </c>
      <c r="K646" s="249" t="s">
        <v>137</v>
      </c>
      <c r="L646" s="78"/>
      <c r="M646" s="78"/>
      <c r="N646" s="19"/>
      <c r="O646" s="19" t="s">
        <v>1434</v>
      </c>
      <c r="P646" s="48">
        <v>242247</v>
      </c>
      <c r="Q646" s="48" t="s">
        <v>3169</v>
      </c>
      <c r="R646" s="48" t="s">
        <v>1295</v>
      </c>
      <c r="S646" s="48" t="s">
        <v>111</v>
      </c>
      <c r="T646" s="48" t="s">
        <v>3170</v>
      </c>
      <c r="U646" s="19" t="s">
        <v>3174</v>
      </c>
      <c r="V646" s="71" t="s">
        <v>3172</v>
      </c>
      <c r="W646" s="17">
        <v>154000</v>
      </c>
      <c r="X646" s="18">
        <v>1</v>
      </c>
      <c r="Y646" s="128">
        <v>23125</v>
      </c>
      <c r="Z646" s="17">
        <v>154000</v>
      </c>
      <c r="AA646" s="19">
        <v>7014275952</v>
      </c>
      <c r="AB646" s="19"/>
      <c r="AC646" s="19"/>
      <c r="AD646" s="19"/>
      <c r="AE646" s="126" t="s">
        <v>3850</v>
      </c>
      <c r="AF646" s="52" t="s">
        <v>3173</v>
      </c>
      <c r="AG646" s="52" t="s">
        <v>3544</v>
      </c>
      <c r="AH646" s="52" t="s">
        <v>3472</v>
      </c>
      <c r="AI646" s="52" t="s">
        <v>2456</v>
      </c>
      <c r="AJ646" s="52"/>
      <c r="AK646" s="52" t="s">
        <v>1435</v>
      </c>
      <c r="AL646" s="52" t="s">
        <v>1571</v>
      </c>
      <c r="AM646" s="52" t="s">
        <v>3553</v>
      </c>
      <c r="AN646" s="119">
        <v>154000</v>
      </c>
      <c r="AO646" s="119"/>
      <c r="AP646" s="119">
        <f t="shared" si="22"/>
        <v>0</v>
      </c>
      <c r="AQ646" s="48">
        <v>23079</v>
      </c>
      <c r="AR646" s="48">
        <v>23082</v>
      </c>
      <c r="AS646" s="48">
        <v>23110</v>
      </c>
      <c r="AT646" s="48">
        <v>23111</v>
      </c>
      <c r="AU646" s="48">
        <v>23118</v>
      </c>
      <c r="AV646" s="17">
        <v>154000</v>
      </c>
      <c r="AW646" s="19"/>
      <c r="AX646" s="126"/>
    </row>
    <row r="647" spans="1:50" s="123" customFormat="1" ht="72" hidden="1" x14ac:dyDescent="0.2">
      <c r="A647" s="52" t="s">
        <v>49</v>
      </c>
      <c r="B647" s="52" t="s">
        <v>277</v>
      </c>
      <c r="C647" s="52" t="s">
        <v>276</v>
      </c>
      <c r="D647" s="52" t="s">
        <v>10</v>
      </c>
      <c r="E647" s="52" t="s">
        <v>311</v>
      </c>
      <c r="F647" s="121" t="s">
        <v>2217</v>
      </c>
      <c r="G647" s="52" t="s">
        <v>950</v>
      </c>
      <c r="H647" s="71" t="s">
        <v>303</v>
      </c>
      <c r="I647" s="71" t="s">
        <v>271</v>
      </c>
      <c r="J647" s="122">
        <v>80000</v>
      </c>
      <c r="K647" s="249" t="s">
        <v>137</v>
      </c>
      <c r="L647" s="78"/>
      <c r="M647" s="78"/>
      <c r="N647" s="19"/>
      <c r="O647" s="19" t="s">
        <v>1434</v>
      </c>
      <c r="P647" s="48">
        <v>242247</v>
      </c>
      <c r="Q647" s="48" t="s">
        <v>3169</v>
      </c>
      <c r="R647" s="48" t="s">
        <v>1295</v>
      </c>
      <c r="S647" s="48" t="s">
        <v>111</v>
      </c>
      <c r="T647" s="48" t="s">
        <v>3175</v>
      </c>
      <c r="U647" s="19" t="s">
        <v>3176</v>
      </c>
      <c r="V647" s="71" t="s">
        <v>3172</v>
      </c>
      <c r="W647" s="74">
        <v>78000</v>
      </c>
      <c r="X647" s="18">
        <v>1</v>
      </c>
      <c r="Y647" s="128">
        <v>23125</v>
      </c>
      <c r="Z647" s="74">
        <v>78000</v>
      </c>
      <c r="AA647" s="19">
        <v>7014275952</v>
      </c>
      <c r="AB647" s="19"/>
      <c r="AC647" s="19"/>
      <c r="AD647" s="19"/>
      <c r="AE647" s="126" t="s">
        <v>3850</v>
      </c>
      <c r="AF647" s="52" t="s">
        <v>3173</v>
      </c>
      <c r="AG647" s="52" t="s">
        <v>3544</v>
      </c>
      <c r="AH647" s="52" t="s">
        <v>3472</v>
      </c>
      <c r="AI647" s="52" t="s">
        <v>2456</v>
      </c>
      <c r="AJ647" s="52"/>
      <c r="AK647" s="52" t="s">
        <v>1435</v>
      </c>
      <c r="AL647" s="52" t="s">
        <v>1571</v>
      </c>
      <c r="AM647" s="52" t="s">
        <v>3553</v>
      </c>
      <c r="AN647" s="119">
        <v>78000</v>
      </c>
      <c r="AO647" s="119"/>
      <c r="AP647" s="119">
        <f t="shared" si="22"/>
        <v>2000</v>
      </c>
      <c r="AQ647" s="48">
        <v>23079</v>
      </c>
      <c r="AR647" s="48">
        <v>23082</v>
      </c>
      <c r="AS647" s="48">
        <v>23110</v>
      </c>
      <c r="AT647" s="48">
        <v>23111</v>
      </c>
      <c r="AU647" s="48">
        <v>23118</v>
      </c>
      <c r="AV647" s="17">
        <v>80000</v>
      </c>
      <c r="AW647" s="19"/>
      <c r="AX647" s="126"/>
    </row>
    <row r="648" spans="1:50" s="123" customFormat="1" ht="72" hidden="1" x14ac:dyDescent="0.2">
      <c r="A648" s="52" t="s">
        <v>49</v>
      </c>
      <c r="B648" s="52" t="s">
        <v>277</v>
      </c>
      <c r="C648" s="52" t="s">
        <v>276</v>
      </c>
      <c r="D648" s="52" t="s">
        <v>10</v>
      </c>
      <c r="E648" s="52" t="s">
        <v>311</v>
      </c>
      <c r="F648" s="121" t="s">
        <v>2218</v>
      </c>
      <c r="G648" s="52" t="s">
        <v>951</v>
      </c>
      <c r="H648" s="71" t="s">
        <v>303</v>
      </c>
      <c r="I648" s="71" t="s">
        <v>271</v>
      </c>
      <c r="J648" s="122">
        <v>89000</v>
      </c>
      <c r="K648" s="249" t="s">
        <v>137</v>
      </c>
      <c r="L648" s="78"/>
      <c r="M648" s="78"/>
      <c r="N648" s="19"/>
      <c r="O648" s="19" t="s">
        <v>1434</v>
      </c>
      <c r="P648" s="48">
        <v>242247</v>
      </c>
      <c r="Q648" s="48" t="s">
        <v>3169</v>
      </c>
      <c r="R648" s="48" t="s">
        <v>1295</v>
      </c>
      <c r="S648" s="48" t="s">
        <v>111</v>
      </c>
      <c r="T648" s="48" t="s">
        <v>3175</v>
      </c>
      <c r="U648" s="19" t="s">
        <v>3177</v>
      </c>
      <c r="V648" s="71" t="s">
        <v>3172</v>
      </c>
      <c r="W648" s="17">
        <v>89000</v>
      </c>
      <c r="X648" s="18">
        <v>1</v>
      </c>
      <c r="Y648" s="128">
        <v>23125</v>
      </c>
      <c r="Z648" s="17">
        <v>89000</v>
      </c>
      <c r="AA648" s="19">
        <v>7014275952</v>
      </c>
      <c r="AB648" s="19"/>
      <c r="AC648" s="19"/>
      <c r="AD648" s="19"/>
      <c r="AE648" s="126" t="s">
        <v>3850</v>
      </c>
      <c r="AF648" s="52" t="s">
        <v>3173</v>
      </c>
      <c r="AG648" s="52" t="s">
        <v>3544</v>
      </c>
      <c r="AH648" s="52" t="s">
        <v>3472</v>
      </c>
      <c r="AI648" s="52" t="s">
        <v>2456</v>
      </c>
      <c r="AJ648" s="52"/>
      <c r="AK648" s="52" t="s">
        <v>1435</v>
      </c>
      <c r="AL648" s="52" t="s">
        <v>1571</v>
      </c>
      <c r="AM648" s="52" t="s">
        <v>3553</v>
      </c>
      <c r="AN648" s="122">
        <v>89000</v>
      </c>
      <c r="AO648" s="119"/>
      <c r="AP648" s="119">
        <f t="shared" si="22"/>
        <v>0</v>
      </c>
      <c r="AQ648" s="48">
        <v>23079</v>
      </c>
      <c r="AR648" s="48">
        <v>23082</v>
      </c>
      <c r="AS648" s="48">
        <v>23110</v>
      </c>
      <c r="AT648" s="48">
        <v>23111</v>
      </c>
      <c r="AU648" s="48">
        <v>23118</v>
      </c>
      <c r="AV648" s="17">
        <v>89000</v>
      </c>
      <c r="AW648" s="19"/>
      <c r="AX648" s="126"/>
    </row>
    <row r="649" spans="1:50" s="123" customFormat="1" ht="72" hidden="1" x14ac:dyDescent="0.2">
      <c r="A649" s="52" t="s">
        <v>49</v>
      </c>
      <c r="B649" s="52" t="s">
        <v>277</v>
      </c>
      <c r="C649" s="52" t="s">
        <v>276</v>
      </c>
      <c r="D649" s="52" t="s">
        <v>10</v>
      </c>
      <c r="E649" s="52" t="s">
        <v>311</v>
      </c>
      <c r="F649" s="121" t="s">
        <v>2219</v>
      </c>
      <c r="G649" s="52" t="s">
        <v>952</v>
      </c>
      <c r="H649" s="71" t="s">
        <v>459</v>
      </c>
      <c r="I649" s="71" t="s">
        <v>271</v>
      </c>
      <c r="J649" s="122">
        <v>50000</v>
      </c>
      <c r="K649" s="249" t="s">
        <v>137</v>
      </c>
      <c r="L649" s="78"/>
      <c r="M649" s="78"/>
      <c r="N649" s="19"/>
      <c r="O649" s="19" t="s">
        <v>1434</v>
      </c>
      <c r="P649" s="48">
        <v>242247</v>
      </c>
      <c r="Q649" s="48" t="s">
        <v>3169</v>
      </c>
      <c r="R649" s="48" t="s">
        <v>1295</v>
      </c>
      <c r="S649" s="48" t="s">
        <v>111</v>
      </c>
      <c r="T649" s="48" t="s">
        <v>3178</v>
      </c>
      <c r="U649" s="19" t="s">
        <v>3179</v>
      </c>
      <c r="V649" s="71" t="s">
        <v>3172</v>
      </c>
      <c r="W649" s="17">
        <v>50000</v>
      </c>
      <c r="X649" s="18">
        <v>1</v>
      </c>
      <c r="Y649" s="128">
        <v>23125</v>
      </c>
      <c r="Z649" s="17">
        <v>50000</v>
      </c>
      <c r="AA649" s="19">
        <v>7014275952</v>
      </c>
      <c r="AB649" s="19"/>
      <c r="AC649" s="19"/>
      <c r="AD649" s="19"/>
      <c r="AE649" s="126" t="s">
        <v>3850</v>
      </c>
      <c r="AF649" s="52" t="s">
        <v>3173</v>
      </c>
      <c r="AG649" s="52" t="s">
        <v>3544</v>
      </c>
      <c r="AH649" s="52" t="s">
        <v>3472</v>
      </c>
      <c r="AI649" s="52" t="s">
        <v>2456</v>
      </c>
      <c r="AJ649" s="52"/>
      <c r="AK649" s="52" t="s">
        <v>1435</v>
      </c>
      <c r="AL649" s="52" t="s">
        <v>1571</v>
      </c>
      <c r="AM649" s="52" t="s">
        <v>3553</v>
      </c>
      <c r="AN649" s="119">
        <v>50000</v>
      </c>
      <c r="AO649" s="119"/>
      <c r="AP649" s="119">
        <f t="shared" si="22"/>
        <v>0</v>
      </c>
      <c r="AQ649" s="48">
        <v>23079</v>
      </c>
      <c r="AR649" s="48">
        <v>23082</v>
      </c>
      <c r="AS649" s="48">
        <v>23110</v>
      </c>
      <c r="AT649" s="48">
        <v>23111</v>
      </c>
      <c r="AU649" s="48">
        <v>23118</v>
      </c>
      <c r="AV649" s="17">
        <v>50000</v>
      </c>
      <c r="AW649" s="19"/>
      <c r="AX649" s="126"/>
    </row>
    <row r="650" spans="1:50" s="123" customFormat="1" ht="396" x14ac:dyDescent="0.2">
      <c r="A650" s="52" t="s">
        <v>49</v>
      </c>
      <c r="B650" s="52" t="s">
        <v>277</v>
      </c>
      <c r="C650" s="52" t="s">
        <v>17</v>
      </c>
      <c r="D650" s="52" t="s">
        <v>1566</v>
      </c>
      <c r="E650" s="52" t="s">
        <v>454</v>
      </c>
      <c r="F650" s="121" t="s">
        <v>2462</v>
      </c>
      <c r="G650" s="52" t="s">
        <v>1113</v>
      </c>
      <c r="H650" s="71" t="s">
        <v>270</v>
      </c>
      <c r="I650" s="71" t="s">
        <v>631</v>
      </c>
      <c r="J650" s="122">
        <v>45827400</v>
      </c>
      <c r="K650" s="249" t="s">
        <v>137</v>
      </c>
      <c r="L650" s="78"/>
      <c r="M650" s="78"/>
      <c r="N650" s="52"/>
      <c r="O650" s="71" t="s">
        <v>1436</v>
      </c>
      <c r="P650" s="149">
        <v>241569</v>
      </c>
      <c r="Q650" s="54" t="s">
        <v>1437</v>
      </c>
      <c r="R650" s="71">
        <v>3</v>
      </c>
      <c r="S650" s="52" t="s">
        <v>116</v>
      </c>
      <c r="T650" s="52"/>
      <c r="U650" s="52"/>
      <c r="V650" s="72" t="s">
        <v>1438</v>
      </c>
      <c r="W650" s="21">
        <v>101895000</v>
      </c>
      <c r="X650" s="71">
        <v>22</v>
      </c>
      <c r="Y650" s="52" t="s">
        <v>3984</v>
      </c>
      <c r="Z650" s="52" t="s">
        <v>3181</v>
      </c>
      <c r="AA650" s="71">
        <v>7011385495</v>
      </c>
      <c r="AB650" s="52" t="s">
        <v>3851</v>
      </c>
      <c r="AC650" s="52" t="s">
        <v>3183</v>
      </c>
      <c r="AD650" s="52" t="s">
        <v>3184</v>
      </c>
      <c r="AE650" s="56" t="s">
        <v>3852</v>
      </c>
      <c r="AF650" s="54" t="s">
        <v>3185</v>
      </c>
      <c r="AG650" s="54" t="s">
        <v>3545</v>
      </c>
      <c r="AH650" s="54" t="s">
        <v>3484</v>
      </c>
      <c r="AI650" s="54" t="s">
        <v>3484</v>
      </c>
      <c r="AJ650" s="54"/>
      <c r="AK650" s="54" t="s">
        <v>1440</v>
      </c>
      <c r="AL650" s="54" t="s">
        <v>1572</v>
      </c>
      <c r="AM650" s="52" t="s">
        <v>3552</v>
      </c>
      <c r="AN650" s="119"/>
      <c r="AO650" s="119">
        <f>10189500+17322150</f>
        <v>27511650</v>
      </c>
      <c r="AP650" s="119">
        <f t="shared" si="22"/>
        <v>18315750</v>
      </c>
      <c r="AQ650" s="391">
        <v>241569</v>
      </c>
      <c r="AR650" s="48">
        <v>23082</v>
      </c>
      <c r="AS650" s="19" t="s">
        <v>1441</v>
      </c>
      <c r="AT650" s="19" t="s">
        <v>1439</v>
      </c>
      <c r="AU650" s="19" t="s">
        <v>1442</v>
      </c>
      <c r="AV650" s="392" t="s">
        <v>3191</v>
      </c>
      <c r="AW650" s="19"/>
      <c r="AX650" s="390"/>
    </row>
    <row r="651" spans="1:50" s="123" customFormat="1" ht="108" x14ac:dyDescent="0.2">
      <c r="A651" s="52" t="s">
        <v>49</v>
      </c>
      <c r="B651" s="52" t="s">
        <v>277</v>
      </c>
      <c r="C651" s="52" t="s">
        <v>17</v>
      </c>
      <c r="D651" s="52" t="s">
        <v>34</v>
      </c>
      <c r="E651" s="52" t="s">
        <v>454</v>
      </c>
      <c r="F651" s="121" t="s">
        <v>2220</v>
      </c>
      <c r="G651" s="52" t="s">
        <v>1133</v>
      </c>
      <c r="H651" s="71" t="s">
        <v>270</v>
      </c>
      <c r="I651" s="71" t="s">
        <v>1122</v>
      </c>
      <c r="J651" s="122">
        <v>1800000</v>
      </c>
      <c r="K651" s="249" t="s">
        <v>137</v>
      </c>
      <c r="L651" s="78"/>
      <c r="M651" s="78"/>
      <c r="N651" s="52"/>
      <c r="O651" s="52" t="s">
        <v>1443</v>
      </c>
      <c r="P651" s="81">
        <v>242250</v>
      </c>
      <c r="Q651" s="81" t="s">
        <v>3186</v>
      </c>
      <c r="R651" s="71">
        <v>2</v>
      </c>
      <c r="S651" s="52" t="s">
        <v>65</v>
      </c>
      <c r="T651" s="52"/>
      <c r="U651" s="52"/>
      <c r="V651" s="72" t="s">
        <v>3187</v>
      </c>
      <c r="W651" s="122">
        <v>1800000</v>
      </c>
      <c r="X651" s="71">
        <v>3</v>
      </c>
      <c r="Y651" s="326" t="s">
        <v>3834</v>
      </c>
      <c r="Z651" s="327" t="s">
        <v>3835</v>
      </c>
      <c r="AA651" s="71">
        <v>7014275763</v>
      </c>
      <c r="AB651" s="52"/>
      <c r="AC651" s="52"/>
      <c r="AD651" s="82"/>
      <c r="AE651" s="52" t="s">
        <v>3853</v>
      </c>
      <c r="AF651" s="54" t="s">
        <v>3482</v>
      </c>
      <c r="AG651" s="54" t="s">
        <v>3541</v>
      </c>
      <c r="AH651" s="52" t="s">
        <v>3470</v>
      </c>
      <c r="AI651" s="52" t="s">
        <v>2456</v>
      </c>
      <c r="AJ651" s="52"/>
      <c r="AK651" s="52" t="s">
        <v>1435</v>
      </c>
      <c r="AL651" s="52" t="s">
        <v>1571</v>
      </c>
      <c r="AM651" s="52" t="s">
        <v>3553</v>
      </c>
      <c r="AN651" s="122">
        <v>1800000</v>
      </c>
      <c r="AO651" s="119"/>
      <c r="AP651" s="119">
        <f t="shared" si="22"/>
        <v>0</v>
      </c>
      <c r="AQ651" s="48">
        <v>23079</v>
      </c>
      <c r="AR651" s="48">
        <v>23082</v>
      </c>
      <c r="AS651" s="390" t="s">
        <v>1444</v>
      </c>
      <c r="AT651" s="390" t="s">
        <v>1445</v>
      </c>
      <c r="AU651" s="390" t="s">
        <v>3192</v>
      </c>
      <c r="AV651" s="390" t="s">
        <v>3193</v>
      </c>
      <c r="AW651" s="19"/>
      <c r="AX651" s="126"/>
    </row>
    <row r="652" spans="1:50" s="123" customFormat="1" ht="72" hidden="1" x14ac:dyDescent="0.2">
      <c r="A652" s="52" t="s">
        <v>50</v>
      </c>
      <c r="B652" s="52" t="s">
        <v>277</v>
      </c>
      <c r="C652" s="52" t="s">
        <v>276</v>
      </c>
      <c r="D652" s="52" t="s">
        <v>11</v>
      </c>
      <c r="E652" s="52" t="s">
        <v>454</v>
      </c>
      <c r="F652" s="121" t="s">
        <v>2221</v>
      </c>
      <c r="G652" s="52" t="s">
        <v>953</v>
      </c>
      <c r="H652" s="71" t="s">
        <v>270</v>
      </c>
      <c r="I652" s="71" t="s">
        <v>273</v>
      </c>
      <c r="J652" s="122">
        <v>11000</v>
      </c>
      <c r="K652" s="78"/>
      <c r="L652" s="78"/>
      <c r="M652" s="249" t="s">
        <v>137</v>
      </c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8"/>
      <c r="Y652" s="46"/>
      <c r="Z652" s="19"/>
      <c r="AA652" s="19"/>
      <c r="AB652" s="19"/>
      <c r="AC652" s="19"/>
      <c r="AD652" s="19"/>
      <c r="AE652" s="20" t="s">
        <v>3194</v>
      </c>
      <c r="AF652" s="54" t="s">
        <v>3194</v>
      </c>
      <c r="AG652" s="54" t="s">
        <v>3541</v>
      </c>
      <c r="AH652" s="54" t="s">
        <v>3470</v>
      </c>
      <c r="AI652" s="52" t="s">
        <v>3467</v>
      </c>
      <c r="AJ652" s="52"/>
      <c r="AK652" s="54" t="s">
        <v>1446</v>
      </c>
      <c r="AL652" s="54" t="s">
        <v>1571</v>
      </c>
      <c r="AM652" s="52" t="s">
        <v>3553</v>
      </c>
      <c r="AN652" s="119"/>
      <c r="AO652" s="119"/>
      <c r="AP652" s="119">
        <f t="shared" si="22"/>
        <v>11000</v>
      </c>
      <c r="AQ652" s="198">
        <v>23131</v>
      </c>
      <c r="AR652" s="198">
        <v>23131</v>
      </c>
      <c r="AS652" s="18" t="s">
        <v>3864</v>
      </c>
      <c r="AT652" s="18" t="s">
        <v>3864</v>
      </c>
      <c r="AU652" s="18" t="s">
        <v>3865</v>
      </c>
      <c r="AV652" s="19"/>
      <c r="AW652" s="19"/>
      <c r="AX652" s="19"/>
    </row>
    <row r="653" spans="1:50" s="123" customFormat="1" ht="72" hidden="1" x14ac:dyDescent="0.2">
      <c r="A653" s="52" t="s">
        <v>50</v>
      </c>
      <c r="B653" s="52" t="s">
        <v>277</v>
      </c>
      <c r="C653" s="52" t="s">
        <v>276</v>
      </c>
      <c r="D653" s="52" t="s">
        <v>11</v>
      </c>
      <c r="E653" s="52" t="s">
        <v>454</v>
      </c>
      <c r="F653" s="121" t="s">
        <v>2222</v>
      </c>
      <c r="G653" s="52" t="s">
        <v>954</v>
      </c>
      <c r="H653" s="71" t="s">
        <v>269</v>
      </c>
      <c r="I653" s="71" t="s">
        <v>273</v>
      </c>
      <c r="J653" s="122">
        <v>26000</v>
      </c>
      <c r="K653" s="78"/>
      <c r="L653" s="78"/>
      <c r="M653" s="249" t="s">
        <v>137</v>
      </c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8"/>
      <c r="Y653" s="46"/>
      <c r="Z653" s="19"/>
      <c r="AA653" s="19"/>
      <c r="AB653" s="19"/>
      <c r="AC653" s="19"/>
      <c r="AD653" s="19"/>
      <c r="AE653" s="20" t="s">
        <v>3194</v>
      </c>
      <c r="AF653" s="54" t="s">
        <v>3194</v>
      </c>
      <c r="AG653" s="54" t="s">
        <v>3541</v>
      </c>
      <c r="AH653" s="54" t="s">
        <v>3470</v>
      </c>
      <c r="AI653" s="52" t="s">
        <v>3467</v>
      </c>
      <c r="AJ653" s="52"/>
      <c r="AK653" s="54" t="s">
        <v>1446</v>
      </c>
      <c r="AL653" s="54" t="s">
        <v>1571</v>
      </c>
      <c r="AM653" s="52" t="s">
        <v>3553</v>
      </c>
      <c r="AN653" s="119"/>
      <c r="AO653" s="119"/>
      <c r="AP653" s="119">
        <f t="shared" si="22"/>
        <v>26000</v>
      </c>
      <c r="AQ653" s="198">
        <v>23131</v>
      </c>
      <c r="AR653" s="198">
        <v>23131</v>
      </c>
      <c r="AS653" s="18" t="s">
        <v>3864</v>
      </c>
      <c r="AT653" s="18" t="s">
        <v>3864</v>
      </c>
      <c r="AU653" s="18" t="s">
        <v>3865</v>
      </c>
      <c r="AV653" s="19"/>
      <c r="AW653" s="19"/>
      <c r="AX653" s="19"/>
    </row>
    <row r="654" spans="1:50" s="123" customFormat="1" ht="72" hidden="1" x14ac:dyDescent="0.2">
      <c r="A654" s="52" t="s">
        <v>50</v>
      </c>
      <c r="B654" s="52" t="s">
        <v>277</v>
      </c>
      <c r="C654" s="52" t="s">
        <v>276</v>
      </c>
      <c r="D654" s="52" t="s">
        <v>11</v>
      </c>
      <c r="E654" s="52" t="s">
        <v>454</v>
      </c>
      <c r="F654" s="121" t="s">
        <v>2223</v>
      </c>
      <c r="G654" s="52" t="s">
        <v>955</v>
      </c>
      <c r="H654" s="71" t="s">
        <v>270</v>
      </c>
      <c r="I654" s="71" t="s">
        <v>273</v>
      </c>
      <c r="J654" s="122">
        <v>14300</v>
      </c>
      <c r="K654" s="78"/>
      <c r="L654" s="78"/>
      <c r="M654" s="249" t="s">
        <v>137</v>
      </c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8"/>
      <c r="Y654" s="46"/>
      <c r="Z654" s="19"/>
      <c r="AA654" s="19"/>
      <c r="AB654" s="19"/>
      <c r="AC654" s="19"/>
      <c r="AD654" s="19"/>
      <c r="AE654" s="20" t="s">
        <v>3194</v>
      </c>
      <c r="AF654" s="54" t="s">
        <v>3194</v>
      </c>
      <c r="AG654" s="54" t="s">
        <v>3541</v>
      </c>
      <c r="AH654" s="54" t="s">
        <v>3470</v>
      </c>
      <c r="AI654" s="52" t="s">
        <v>3467</v>
      </c>
      <c r="AJ654" s="52"/>
      <c r="AK654" s="54" t="s">
        <v>1446</v>
      </c>
      <c r="AL654" s="54" t="s">
        <v>1571</v>
      </c>
      <c r="AM654" s="52" t="s">
        <v>3553</v>
      </c>
      <c r="AN654" s="119"/>
      <c r="AO654" s="119"/>
      <c r="AP654" s="119">
        <f t="shared" si="22"/>
        <v>14300</v>
      </c>
      <c r="AQ654" s="198">
        <v>23131</v>
      </c>
      <c r="AR654" s="198">
        <v>23131</v>
      </c>
      <c r="AS654" s="18" t="s">
        <v>3864</v>
      </c>
      <c r="AT654" s="18" t="s">
        <v>3864</v>
      </c>
      <c r="AU654" s="18" t="s">
        <v>3865</v>
      </c>
      <c r="AV654" s="19"/>
      <c r="AW654" s="19"/>
      <c r="AX654" s="19"/>
    </row>
    <row r="655" spans="1:50" s="123" customFormat="1" ht="72" hidden="1" x14ac:dyDescent="0.2">
      <c r="A655" s="52" t="s">
        <v>50</v>
      </c>
      <c r="B655" s="52" t="s">
        <v>277</v>
      </c>
      <c r="C655" s="52" t="s">
        <v>276</v>
      </c>
      <c r="D655" s="52" t="s">
        <v>11</v>
      </c>
      <c r="E655" s="52" t="s">
        <v>454</v>
      </c>
      <c r="F655" s="121" t="s">
        <v>2224</v>
      </c>
      <c r="G655" s="52" t="s">
        <v>956</v>
      </c>
      <c r="H655" s="71" t="s">
        <v>270</v>
      </c>
      <c r="I655" s="71" t="s">
        <v>273</v>
      </c>
      <c r="J655" s="122">
        <v>24700</v>
      </c>
      <c r="K655" s="78"/>
      <c r="L655" s="78"/>
      <c r="M655" s="249" t="s">
        <v>137</v>
      </c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8"/>
      <c r="Y655" s="46"/>
      <c r="Z655" s="19"/>
      <c r="AA655" s="19"/>
      <c r="AB655" s="19"/>
      <c r="AC655" s="19"/>
      <c r="AD655" s="19"/>
      <c r="AE655" s="20" t="s">
        <v>3194</v>
      </c>
      <c r="AF655" s="54" t="s">
        <v>3194</v>
      </c>
      <c r="AG655" s="54" t="s">
        <v>3541</v>
      </c>
      <c r="AH655" s="54" t="s">
        <v>3470</v>
      </c>
      <c r="AI655" s="52" t="s">
        <v>3467</v>
      </c>
      <c r="AJ655" s="52"/>
      <c r="AK655" s="54" t="s">
        <v>1446</v>
      </c>
      <c r="AL655" s="54" t="s">
        <v>1571</v>
      </c>
      <c r="AM655" s="52" t="s">
        <v>3553</v>
      </c>
      <c r="AN655" s="119"/>
      <c r="AO655" s="119"/>
      <c r="AP655" s="119">
        <f t="shared" si="22"/>
        <v>24700</v>
      </c>
      <c r="AQ655" s="198">
        <v>23131</v>
      </c>
      <c r="AR655" s="198">
        <v>23131</v>
      </c>
      <c r="AS655" s="18" t="s">
        <v>3864</v>
      </c>
      <c r="AT655" s="18" t="s">
        <v>3864</v>
      </c>
      <c r="AU655" s="18" t="s">
        <v>3865</v>
      </c>
      <c r="AV655" s="19"/>
      <c r="AW655" s="19"/>
      <c r="AX655" s="19"/>
    </row>
    <row r="656" spans="1:50" s="123" customFormat="1" ht="72" hidden="1" x14ac:dyDescent="0.2">
      <c r="A656" s="52" t="s">
        <v>50</v>
      </c>
      <c r="B656" s="52" t="s">
        <v>277</v>
      </c>
      <c r="C656" s="52" t="s">
        <v>276</v>
      </c>
      <c r="D656" s="52" t="s">
        <v>11</v>
      </c>
      <c r="E656" s="52" t="s">
        <v>454</v>
      </c>
      <c r="F656" s="121" t="s">
        <v>2225</v>
      </c>
      <c r="G656" s="52" t="s">
        <v>957</v>
      </c>
      <c r="H656" s="71" t="s">
        <v>270</v>
      </c>
      <c r="I656" s="71" t="s">
        <v>273</v>
      </c>
      <c r="J656" s="122">
        <v>28600</v>
      </c>
      <c r="K656" s="78"/>
      <c r="L656" s="78"/>
      <c r="M656" s="249" t="s">
        <v>137</v>
      </c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8"/>
      <c r="Y656" s="46"/>
      <c r="Z656" s="19"/>
      <c r="AA656" s="19"/>
      <c r="AB656" s="19"/>
      <c r="AC656" s="19"/>
      <c r="AD656" s="19"/>
      <c r="AE656" s="20" t="s">
        <v>3194</v>
      </c>
      <c r="AF656" s="54" t="s">
        <v>3194</v>
      </c>
      <c r="AG656" s="54" t="s">
        <v>3541</v>
      </c>
      <c r="AH656" s="54" t="s">
        <v>3470</v>
      </c>
      <c r="AI656" s="52" t="s">
        <v>3467</v>
      </c>
      <c r="AJ656" s="52"/>
      <c r="AK656" s="54" t="s">
        <v>1446</v>
      </c>
      <c r="AL656" s="54" t="s">
        <v>1571</v>
      </c>
      <c r="AM656" s="52" t="s">
        <v>3553</v>
      </c>
      <c r="AN656" s="119"/>
      <c r="AO656" s="119"/>
      <c r="AP656" s="119">
        <f t="shared" si="22"/>
        <v>28600</v>
      </c>
      <c r="AQ656" s="198">
        <v>23131</v>
      </c>
      <c r="AR656" s="198">
        <v>23131</v>
      </c>
      <c r="AS656" s="18" t="s">
        <v>3864</v>
      </c>
      <c r="AT656" s="18" t="s">
        <v>3864</v>
      </c>
      <c r="AU656" s="18" t="s">
        <v>3865</v>
      </c>
      <c r="AV656" s="19"/>
      <c r="AW656" s="19"/>
      <c r="AX656" s="19"/>
    </row>
    <row r="657" spans="1:50" s="123" customFormat="1" ht="72" hidden="1" x14ac:dyDescent="0.2">
      <c r="A657" s="52" t="s">
        <v>50</v>
      </c>
      <c r="B657" s="52" t="s">
        <v>277</v>
      </c>
      <c r="C657" s="52" t="s">
        <v>276</v>
      </c>
      <c r="D657" s="52" t="s">
        <v>11</v>
      </c>
      <c r="E657" s="52" t="s">
        <v>454</v>
      </c>
      <c r="F657" s="121" t="s">
        <v>2226</v>
      </c>
      <c r="G657" s="52" t="s">
        <v>958</v>
      </c>
      <c r="H657" s="71" t="s">
        <v>269</v>
      </c>
      <c r="I657" s="71" t="s">
        <v>273</v>
      </c>
      <c r="J657" s="122">
        <v>62400</v>
      </c>
      <c r="K657" s="78"/>
      <c r="L657" s="78"/>
      <c r="M657" s="249" t="s">
        <v>137</v>
      </c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8"/>
      <c r="Y657" s="46"/>
      <c r="Z657" s="19"/>
      <c r="AA657" s="19"/>
      <c r="AB657" s="19"/>
      <c r="AC657" s="19"/>
      <c r="AD657" s="19"/>
      <c r="AE657" s="20" t="s">
        <v>3194</v>
      </c>
      <c r="AF657" s="54" t="s">
        <v>3194</v>
      </c>
      <c r="AG657" s="54" t="s">
        <v>3541</v>
      </c>
      <c r="AH657" s="54" t="s">
        <v>3470</v>
      </c>
      <c r="AI657" s="52" t="s">
        <v>3467</v>
      </c>
      <c r="AJ657" s="52"/>
      <c r="AK657" s="54" t="s">
        <v>1446</v>
      </c>
      <c r="AL657" s="54" t="s">
        <v>1571</v>
      </c>
      <c r="AM657" s="52" t="s">
        <v>3553</v>
      </c>
      <c r="AN657" s="119"/>
      <c r="AO657" s="119"/>
      <c r="AP657" s="119">
        <f t="shared" si="22"/>
        <v>62400</v>
      </c>
      <c r="AQ657" s="198">
        <v>23131</v>
      </c>
      <c r="AR657" s="198">
        <v>23131</v>
      </c>
      <c r="AS657" s="18" t="s">
        <v>3864</v>
      </c>
      <c r="AT657" s="18" t="s">
        <v>3864</v>
      </c>
      <c r="AU657" s="18" t="s">
        <v>3865</v>
      </c>
      <c r="AV657" s="19"/>
      <c r="AW657" s="19"/>
      <c r="AX657" s="19"/>
    </row>
    <row r="658" spans="1:50" s="123" customFormat="1" ht="72" hidden="1" x14ac:dyDescent="0.2">
      <c r="A658" s="52" t="s">
        <v>50</v>
      </c>
      <c r="B658" s="52" t="s">
        <v>277</v>
      </c>
      <c r="C658" s="52" t="s">
        <v>276</v>
      </c>
      <c r="D658" s="52" t="s">
        <v>11</v>
      </c>
      <c r="E658" s="52" t="s">
        <v>454</v>
      </c>
      <c r="F658" s="121" t="s">
        <v>2227</v>
      </c>
      <c r="G658" s="52" t="s">
        <v>959</v>
      </c>
      <c r="H658" s="71" t="s">
        <v>317</v>
      </c>
      <c r="I658" s="71" t="s">
        <v>322</v>
      </c>
      <c r="J658" s="122">
        <v>25000</v>
      </c>
      <c r="K658" s="78"/>
      <c r="L658" s="78"/>
      <c r="M658" s="249" t="s">
        <v>137</v>
      </c>
      <c r="N658" s="19"/>
      <c r="O658" s="18" t="s">
        <v>3195</v>
      </c>
      <c r="P658" s="18" t="s">
        <v>1458</v>
      </c>
      <c r="Q658" s="19" t="s">
        <v>1448</v>
      </c>
      <c r="R658" s="18" t="s">
        <v>1449</v>
      </c>
      <c r="S658" s="18" t="s">
        <v>92</v>
      </c>
      <c r="T658" s="18" t="s">
        <v>3196</v>
      </c>
      <c r="U658" s="18" t="s">
        <v>3197</v>
      </c>
      <c r="V658" s="18" t="s">
        <v>3198</v>
      </c>
      <c r="W658" s="134">
        <v>23500</v>
      </c>
      <c r="X658" s="18">
        <v>1</v>
      </c>
      <c r="Y658" s="18" t="s">
        <v>3199</v>
      </c>
      <c r="Z658" s="140">
        <v>23500</v>
      </c>
      <c r="AA658" s="18">
        <v>7014169703</v>
      </c>
      <c r="AB658" s="18" t="s">
        <v>1454</v>
      </c>
      <c r="AC658" s="18" t="s">
        <v>1454</v>
      </c>
      <c r="AD658" s="17">
        <v>23500</v>
      </c>
      <c r="AE658" s="18" t="s">
        <v>3200</v>
      </c>
      <c r="AF658" s="71" t="s">
        <v>3200</v>
      </c>
      <c r="AG658" s="54" t="s">
        <v>3544</v>
      </c>
      <c r="AH658" s="52" t="s">
        <v>2457</v>
      </c>
      <c r="AI658" s="52" t="s">
        <v>2457</v>
      </c>
      <c r="AJ658" s="52"/>
      <c r="AK658" s="54" t="s">
        <v>1450</v>
      </c>
      <c r="AL658" s="54" t="s">
        <v>1570</v>
      </c>
      <c r="AM658" s="52" t="s">
        <v>3552</v>
      </c>
      <c r="AN658" s="119"/>
      <c r="AO658" s="119">
        <v>23500</v>
      </c>
      <c r="AP658" s="119">
        <f t="shared" si="22"/>
        <v>1500</v>
      </c>
      <c r="AQ658" s="189"/>
      <c r="AR658" s="189"/>
      <c r="AS658" s="18"/>
      <c r="AT658" s="18"/>
      <c r="AU658" s="18"/>
      <c r="AV658" s="74">
        <v>23500</v>
      </c>
      <c r="AW658" s="17">
        <v>1500</v>
      </c>
      <c r="AX658" s="19"/>
    </row>
    <row r="659" spans="1:50" s="123" customFormat="1" ht="72" hidden="1" x14ac:dyDescent="0.2">
      <c r="A659" s="52" t="s">
        <v>50</v>
      </c>
      <c r="B659" s="52" t="s">
        <v>277</v>
      </c>
      <c r="C659" s="52" t="s">
        <v>276</v>
      </c>
      <c r="D659" s="52" t="s">
        <v>11</v>
      </c>
      <c r="E659" s="52" t="s">
        <v>454</v>
      </c>
      <c r="F659" s="121" t="s">
        <v>2228</v>
      </c>
      <c r="G659" s="52" t="s">
        <v>960</v>
      </c>
      <c r="H659" s="71" t="s">
        <v>896</v>
      </c>
      <c r="I659" s="71" t="s">
        <v>268</v>
      </c>
      <c r="J659" s="122">
        <v>120000</v>
      </c>
      <c r="K659" s="78"/>
      <c r="L659" s="78"/>
      <c r="M659" s="249" t="s">
        <v>137</v>
      </c>
      <c r="N659" s="19"/>
      <c r="O659" s="18" t="s">
        <v>3201</v>
      </c>
      <c r="P659" s="18" t="s">
        <v>3202</v>
      </c>
      <c r="Q659" s="19" t="s">
        <v>3203</v>
      </c>
      <c r="R659" s="18" t="s">
        <v>3204</v>
      </c>
      <c r="S659" s="18" t="s">
        <v>92</v>
      </c>
      <c r="T659" s="18" t="s">
        <v>3205</v>
      </c>
      <c r="U659" s="18" t="s">
        <v>1289</v>
      </c>
      <c r="V659" s="18" t="s">
        <v>3206</v>
      </c>
      <c r="W659" s="134">
        <v>114000</v>
      </c>
      <c r="X659" s="18">
        <v>1</v>
      </c>
      <c r="Y659" s="18" t="s">
        <v>3207</v>
      </c>
      <c r="Z659" s="140">
        <v>114000</v>
      </c>
      <c r="AA659" s="18">
        <v>7014246942</v>
      </c>
      <c r="AB659" s="18" t="s">
        <v>3854</v>
      </c>
      <c r="AC659" s="42">
        <v>23108</v>
      </c>
      <c r="AD659" s="19"/>
      <c r="AE659" s="18" t="s">
        <v>3242</v>
      </c>
      <c r="AF659" s="71" t="s">
        <v>3208</v>
      </c>
      <c r="AG659" s="52" t="s">
        <v>3544</v>
      </c>
      <c r="AH659" s="54" t="s">
        <v>3472</v>
      </c>
      <c r="AI659" s="54" t="s">
        <v>2456</v>
      </c>
      <c r="AJ659" s="54"/>
      <c r="AK659" s="54" t="s">
        <v>1446</v>
      </c>
      <c r="AL659" s="54" t="s">
        <v>1571</v>
      </c>
      <c r="AM659" s="52" t="s">
        <v>3553</v>
      </c>
      <c r="AN659" s="119">
        <v>114000</v>
      </c>
      <c r="AO659" s="119"/>
      <c r="AP659" s="119">
        <f t="shared" si="22"/>
        <v>6000</v>
      </c>
      <c r="AQ659" s="189"/>
      <c r="AR659" s="189"/>
      <c r="AS659" s="18" t="s">
        <v>3207</v>
      </c>
      <c r="AT659" s="18" t="s">
        <v>3207</v>
      </c>
      <c r="AU659" s="18" t="s">
        <v>3241</v>
      </c>
      <c r="AV659" s="19"/>
      <c r="AW659" s="19"/>
      <c r="AX659" s="19"/>
    </row>
    <row r="660" spans="1:50" s="123" customFormat="1" ht="72" hidden="1" x14ac:dyDescent="0.2">
      <c r="A660" s="52" t="s">
        <v>50</v>
      </c>
      <c r="B660" s="52" t="s">
        <v>277</v>
      </c>
      <c r="C660" s="52" t="s">
        <v>276</v>
      </c>
      <c r="D660" s="52" t="s">
        <v>11</v>
      </c>
      <c r="E660" s="52" t="s">
        <v>454</v>
      </c>
      <c r="F660" s="121" t="s">
        <v>2229</v>
      </c>
      <c r="G660" s="52" t="s">
        <v>961</v>
      </c>
      <c r="H660" s="71" t="s">
        <v>459</v>
      </c>
      <c r="I660" s="71" t="s">
        <v>268</v>
      </c>
      <c r="J660" s="122">
        <v>24000</v>
      </c>
      <c r="K660" s="78"/>
      <c r="L660" s="78"/>
      <c r="M660" s="249" t="s">
        <v>137</v>
      </c>
      <c r="N660" s="19"/>
      <c r="O660" s="18" t="s">
        <v>3201</v>
      </c>
      <c r="P660" s="18" t="s">
        <v>3202</v>
      </c>
      <c r="Q660" s="19" t="s">
        <v>3203</v>
      </c>
      <c r="R660" s="18" t="s">
        <v>3204</v>
      </c>
      <c r="S660" s="18" t="s">
        <v>92</v>
      </c>
      <c r="T660" s="18" t="s">
        <v>3209</v>
      </c>
      <c r="U660" s="18" t="s">
        <v>3210</v>
      </c>
      <c r="V660" s="18" t="s">
        <v>3206</v>
      </c>
      <c r="W660" s="156">
        <v>24000</v>
      </c>
      <c r="X660" s="18">
        <v>1</v>
      </c>
      <c r="Y660" s="18" t="s">
        <v>3207</v>
      </c>
      <c r="Z660" s="140">
        <v>24000</v>
      </c>
      <c r="AA660" s="18">
        <v>7014246942</v>
      </c>
      <c r="AB660" s="18" t="s">
        <v>3854</v>
      </c>
      <c r="AC660" s="42">
        <v>23108</v>
      </c>
      <c r="AD660" s="19"/>
      <c r="AE660" s="18" t="s">
        <v>3242</v>
      </c>
      <c r="AF660" s="71" t="s">
        <v>3208</v>
      </c>
      <c r="AG660" s="52" t="s">
        <v>3544</v>
      </c>
      <c r="AH660" s="54" t="s">
        <v>3472</v>
      </c>
      <c r="AI660" s="54" t="s">
        <v>2456</v>
      </c>
      <c r="AJ660" s="54"/>
      <c r="AK660" s="54" t="s">
        <v>1446</v>
      </c>
      <c r="AL660" s="54" t="s">
        <v>1571</v>
      </c>
      <c r="AM660" s="52" t="s">
        <v>3553</v>
      </c>
      <c r="AN660" s="122">
        <v>24000</v>
      </c>
      <c r="AO660" s="119"/>
      <c r="AP660" s="119">
        <f t="shared" si="22"/>
        <v>0</v>
      </c>
      <c r="AQ660" s="189"/>
      <c r="AR660" s="189"/>
      <c r="AS660" s="18" t="s">
        <v>3207</v>
      </c>
      <c r="AT660" s="18" t="s">
        <v>3207</v>
      </c>
      <c r="AU660" s="18" t="s">
        <v>3241</v>
      </c>
      <c r="AV660" s="19"/>
      <c r="AW660" s="19"/>
      <c r="AX660" s="19"/>
    </row>
    <row r="661" spans="1:50" s="123" customFormat="1" ht="72" hidden="1" x14ac:dyDescent="0.2">
      <c r="A661" s="52" t="s">
        <v>50</v>
      </c>
      <c r="B661" s="52" t="s">
        <v>277</v>
      </c>
      <c r="C661" s="52" t="s">
        <v>276</v>
      </c>
      <c r="D661" s="52" t="s">
        <v>11</v>
      </c>
      <c r="E661" s="52" t="s">
        <v>454</v>
      </c>
      <c r="F661" s="121" t="s">
        <v>2230</v>
      </c>
      <c r="G661" s="52" t="s">
        <v>962</v>
      </c>
      <c r="H661" s="71" t="s">
        <v>270</v>
      </c>
      <c r="I661" s="71" t="s">
        <v>271</v>
      </c>
      <c r="J661" s="122">
        <v>28000</v>
      </c>
      <c r="K661" s="78"/>
      <c r="L661" s="78"/>
      <c r="M661" s="249" t="s">
        <v>137</v>
      </c>
      <c r="N661" s="19"/>
      <c r="O661" s="18" t="s">
        <v>3195</v>
      </c>
      <c r="P661" s="18" t="s">
        <v>1458</v>
      </c>
      <c r="Q661" s="19" t="s">
        <v>1448</v>
      </c>
      <c r="R661" s="18" t="s">
        <v>1449</v>
      </c>
      <c r="S661" s="18" t="s">
        <v>92</v>
      </c>
      <c r="T661" s="18" t="s">
        <v>3211</v>
      </c>
      <c r="U661" s="18" t="s">
        <v>3212</v>
      </c>
      <c r="V661" s="18" t="s">
        <v>3198</v>
      </c>
      <c r="W661" s="134">
        <v>25700</v>
      </c>
      <c r="X661" s="18">
        <v>1</v>
      </c>
      <c r="Y661" s="18" t="s">
        <v>3199</v>
      </c>
      <c r="Z661" s="140">
        <v>25700</v>
      </c>
      <c r="AA661" s="18">
        <v>7014169703</v>
      </c>
      <c r="AB661" s="18" t="s">
        <v>1454</v>
      </c>
      <c r="AC661" s="18" t="s">
        <v>1454</v>
      </c>
      <c r="AD661" s="74">
        <v>25700</v>
      </c>
      <c r="AE661" s="18" t="s">
        <v>3200</v>
      </c>
      <c r="AF661" s="71" t="s">
        <v>3200</v>
      </c>
      <c r="AG661" s="54" t="s">
        <v>3544</v>
      </c>
      <c r="AH661" s="52" t="s">
        <v>2457</v>
      </c>
      <c r="AI661" s="52" t="s">
        <v>2457</v>
      </c>
      <c r="AJ661" s="52"/>
      <c r="AK661" s="54" t="s">
        <v>1450</v>
      </c>
      <c r="AL661" s="54" t="s">
        <v>1570</v>
      </c>
      <c r="AM661" s="52" t="s">
        <v>3552</v>
      </c>
      <c r="AN661" s="119"/>
      <c r="AO661" s="119">
        <v>25700</v>
      </c>
      <c r="AP661" s="119">
        <f t="shared" si="22"/>
        <v>2300</v>
      </c>
      <c r="AQ661" s="189"/>
      <c r="AR661" s="189"/>
      <c r="AS661" s="18"/>
      <c r="AT661" s="18"/>
      <c r="AU661" s="18"/>
      <c r="AV661" s="17">
        <v>25700</v>
      </c>
      <c r="AW661" s="17">
        <v>2300</v>
      </c>
      <c r="AX661" s="19"/>
    </row>
    <row r="662" spans="1:50" s="123" customFormat="1" ht="72" hidden="1" x14ac:dyDescent="0.2">
      <c r="A662" s="52" t="s">
        <v>50</v>
      </c>
      <c r="B662" s="52" t="s">
        <v>277</v>
      </c>
      <c r="C662" s="52" t="s">
        <v>276</v>
      </c>
      <c r="D662" s="52" t="s">
        <v>11</v>
      </c>
      <c r="E662" s="52" t="s">
        <v>454</v>
      </c>
      <c r="F662" s="121" t="s">
        <v>2231</v>
      </c>
      <c r="G662" s="52" t="s">
        <v>963</v>
      </c>
      <c r="H662" s="71" t="s">
        <v>270</v>
      </c>
      <c r="I662" s="71" t="s">
        <v>273</v>
      </c>
      <c r="J662" s="122">
        <v>12000</v>
      </c>
      <c r="K662" s="78"/>
      <c r="L662" s="78"/>
      <c r="M662" s="249" t="s">
        <v>137</v>
      </c>
      <c r="N662" s="19"/>
      <c r="O662" s="18" t="s">
        <v>3213</v>
      </c>
      <c r="P662" s="18" t="s">
        <v>3202</v>
      </c>
      <c r="Q662" s="19" t="s">
        <v>3214</v>
      </c>
      <c r="R662" s="18" t="s">
        <v>15</v>
      </c>
      <c r="S662" s="18" t="s">
        <v>92</v>
      </c>
      <c r="T662" s="18" t="s">
        <v>1289</v>
      </c>
      <c r="U662" s="18" t="s">
        <v>1289</v>
      </c>
      <c r="V662" s="18" t="s">
        <v>3215</v>
      </c>
      <c r="W662" s="156">
        <v>11900</v>
      </c>
      <c r="X662" s="18">
        <v>1</v>
      </c>
      <c r="Y662" s="18" t="s">
        <v>3216</v>
      </c>
      <c r="Z662" s="140">
        <v>11900</v>
      </c>
      <c r="AA662" s="18">
        <v>7014246979</v>
      </c>
      <c r="AB662" s="19"/>
      <c r="AC662" s="19"/>
      <c r="AD662" s="19"/>
      <c r="AE662" s="18" t="s">
        <v>3208</v>
      </c>
      <c r="AF662" s="71" t="s">
        <v>3208</v>
      </c>
      <c r="AG662" s="52" t="s">
        <v>3544</v>
      </c>
      <c r="AH662" s="54" t="s">
        <v>3472</v>
      </c>
      <c r="AI662" s="54" t="s">
        <v>2456</v>
      </c>
      <c r="AJ662" s="54"/>
      <c r="AK662" s="54" t="s">
        <v>1446</v>
      </c>
      <c r="AL662" s="54" t="s">
        <v>1571</v>
      </c>
      <c r="AM662" s="52" t="s">
        <v>3553</v>
      </c>
      <c r="AN662" s="119">
        <v>11900</v>
      </c>
      <c r="AO662" s="119"/>
      <c r="AP662" s="119">
        <f t="shared" si="22"/>
        <v>100</v>
      </c>
      <c r="AQ662" s="189"/>
      <c r="AR662" s="189"/>
      <c r="AS662" s="18" t="s">
        <v>3216</v>
      </c>
      <c r="AT662" s="18" t="s">
        <v>3216</v>
      </c>
      <c r="AU662" s="18" t="s">
        <v>3272</v>
      </c>
      <c r="AV662" s="19"/>
      <c r="AW662" s="19"/>
      <c r="AX662" s="19"/>
    </row>
    <row r="663" spans="1:50" s="123" customFormat="1" ht="72" hidden="1" x14ac:dyDescent="0.2">
      <c r="A663" s="52" t="s">
        <v>50</v>
      </c>
      <c r="B663" s="52" t="s">
        <v>277</v>
      </c>
      <c r="C663" s="52" t="s">
        <v>276</v>
      </c>
      <c r="D663" s="52" t="s">
        <v>11</v>
      </c>
      <c r="E663" s="52" t="s">
        <v>454</v>
      </c>
      <c r="F663" s="121" t="s">
        <v>2232</v>
      </c>
      <c r="G663" s="52" t="s">
        <v>964</v>
      </c>
      <c r="H663" s="71" t="s">
        <v>270</v>
      </c>
      <c r="I663" s="71" t="s">
        <v>273</v>
      </c>
      <c r="J663" s="122">
        <v>20000</v>
      </c>
      <c r="K663" s="78"/>
      <c r="L663" s="78"/>
      <c r="M663" s="249" t="s">
        <v>137</v>
      </c>
      <c r="N663" s="19"/>
      <c r="O663" s="18" t="s">
        <v>3213</v>
      </c>
      <c r="P663" s="18" t="s">
        <v>3202</v>
      </c>
      <c r="Q663" s="19" t="s">
        <v>3214</v>
      </c>
      <c r="R663" s="18" t="s">
        <v>15</v>
      </c>
      <c r="S663" s="18" t="s">
        <v>92</v>
      </c>
      <c r="T663" s="18" t="s">
        <v>1289</v>
      </c>
      <c r="U663" s="18" t="s">
        <v>1289</v>
      </c>
      <c r="V663" s="18" t="s">
        <v>3215</v>
      </c>
      <c r="W663" s="134">
        <v>19900</v>
      </c>
      <c r="X663" s="18">
        <v>1</v>
      </c>
      <c r="Y663" s="18" t="s">
        <v>3216</v>
      </c>
      <c r="Z663" s="140">
        <v>19900</v>
      </c>
      <c r="AA663" s="18">
        <v>7014246979</v>
      </c>
      <c r="AB663" s="19"/>
      <c r="AC663" s="19"/>
      <c r="AD663" s="19"/>
      <c r="AE663" s="18" t="s">
        <v>3208</v>
      </c>
      <c r="AF663" s="71" t="s">
        <v>3208</v>
      </c>
      <c r="AG663" s="52" t="s">
        <v>3544</v>
      </c>
      <c r="AH663" s="54" t="s">
        <v>3472</v>
      </c>
      <c r="AI663" s="54" t="s">
        <v>2456</v>
      </c>
      <c r="AJ663" s="54"/>
      <c r="AK663" s="54" t="s">
        <v>1446</v>
      </c>
      <c r="AL663" s="54" t="s">
        <v>1571</v>
      </c>
      <c r="AM663" s="52" t="s">
        <v>3553</v>
      </c>
      <c r="AN663" s="119">
        <v>19900</v>
      </c>
      <c r="AO663" s="119"/>
      <c r="AP663" s="119">
        <f t="shared" si="22"/>
        <v>100</v>
      </c>
      <c r="AQ663" s="189"/>
      <c r="AR663" s="189"/>
      <c r="AS663" s="18" t="s">
        <v>3216</v>
      </c>
      <c r="AT663" s="18" t="s">
        <v>3216</v>
      </c>
      <c r="AU663" s="18" t="s">
        <v>3272</v>
      </c>
      <c r="AV663" s="19"/>
      <c r="AW663" s="19"/>
      <c r="AX663" s="19"/>
    </row>
    <row r="664" spans="1:50" s="123" customFormat="1" ht="72" hidden="1" x14ac:dyDescent="0.2">
      <c r="A664" s="52" t="s">
        <v>50</v>
      </c>
      <c r="B664" s="52" t="s">
        <v>277</v>
      </c>
      <c r="C664" s="52" t="s">
        <v>276</v>
      </c>
      <c r="D664" s="52" t="s">
        <v>11</v>
      </c>
      <c r="E664" s="52" t="s">
        <v>454</v>
      </c>
      <c r="F664" s="121" t="s">
        <v>2233</v>
      </c>
      <c r="G664" s="52" t="s">
        <v>965</v>
      </c>
      <c r="H664" s="71" t="s">
        <v>269</v>
      </c>
      <c r="I664" s="71" t="s">
        <v>273</v>
      </c>
      <c r="J664" s="122">
        <v>12000</v>
      </c>
      <c r="K664" s="78"/>
      <c r="L664" s="78"/>
      <c r="M664" s="249" t="s">
        <v>137</v>
      </c>
      <c r="N664" s="19"/>
      <c r="O664" s="18" t="s">
        <v>3201</v>
      </c>
      <c r="P664" s="18" t="s">
        <v>3202</v>
      </c>
      <c r="Q664" s="19" t="s">
        <v>3203</v>
      </c>
      <c r="R664" s="18" t="s">
        <v>3204</v>
      </c>
      <c r="S664" s="18" t="s">
        <v>92</v>
      </c>
      <c r="T664" s="71" t="s">
        <v>3217</v>
      </c>
      <c r="U664" s="71" t="s">
        <v>3218</v>
      </c>
      <c r="V664" s="18" t="s">
        <v>3206</v>
      </c>
      <c r="W664" s="74">
        <v>11800</v>
      </c>
      <c r="X664" s="18">
        <v>1</v>
      </c>
      <c r="Y664" s="18" t="s">
        <v>3207</v>
      </c>
      <c r="Z664" s="140">
        <v>11800</v>
      </c>
      <c r="AA664" s="18">
        <v>7014246942</v>
      </c>
      <c r="AB664" s="18" t="s">
        <v>3854</v>
      </c>
      <c r="AC664" s="42">
        <v>23108</v>
      </c>
      <c r="AD664" s="19"/>
      <c r="AE664" s="18" t="s">
        <v>3242</v>
      </c>
      <c r="AF664" s="71" t="s">
        <v>3208</v>
      </c>
      <c r="AG664" s="52" t="s">
        <v>3544</v>
      </c>
      <c r="AH664" s="54" t="s">
        <v>3472</v>
      </c>
      <c r="AI664" s="54" t="s">
        <v>2456</v>
      </c>
      <c r="AJ664" s="54"/>
      <c r="AK664" s="54" t="s">
        <v>1446</v>
      </c>
      <c r="AL664" s="54" t="s">
        <v>1571</v>
      </c>
      <c r="AM664" s="52" t="s">
        <v>3553</v>
      </c>
      <c r="AN664" s="119">
        <v>11800</v>
      </c>
      <c r="AO664" s="119"/>
      <c r="AP664" s="119">
        <f t="shared" si="22"/>
        <v>200</v>
      </c>
      <c r="AQ664" s="189"/>
      <c r="AR664" s="189"/>
      <c r="AS664" s="18" t="s">
        <v>3207</v>
      </c>
      <c r="AT664" s="18" t="s">
        <v>3207</v>
      </c>
      <c r="AU664" s="18" t="s">
        <v>3241</v>
      </c>
      <c r="AV664" s="19"/>
      <c r="AW664" s="19"/>
      <c r="AX664" s="19"/>
    </row>
    <row r="665" spans="1:50" s="123" customFormat="1" ht="72" hidden="1" x14ac:dyDescent="0.2">
      <c r="A665" s="52" t="s">
        <v>50</v>
      </c>
      <c r="B665" s="52" t="s">
        <v>277</v>
      </c>
      <c r="C665" s="52" t="s">
        <v>276</v>
      </c>
      <c r="D665" s="52" t="s">
        <v>11</v>
      </c>
      <c r="E665" s="52" t="s">
        <v>454</v>
      </c>
      <c r="F665" s="121" t="s">
        <v>2234</v>
      </c>
      <c r="G665" s="52" t="s">
        <v>966</v>
      </c>
      <c r="H665" s="71" t="s">
        <v>270</v>
      </c>
      <c r="I665" s="71" t="s">
        <v>274</v>
      </c>
      <c r="J665" s="122">
        <v>25000</v>
      </c>
      <c r="K665" s="78"/>
      <c r="L665" s="78"/>
      <c r="M665" s="249" t="s">
        <v>137</v>
      </c>
      <c r="N665" s="19"/>
      <c r="O665" s="18" t="s">
        <v>2646</v>
      </c>
      <c r="P665" s="18" t="s">
        <v>3219</v>
      </c>
      <c r="Q665" s="18" t="s">
        <v>1455</v>
      </c>
      <c r="R665" s="18" t="s">
        <v>1279</v>
      </c>
      <c r="S665" s="18" t="s">
        <v>92</v>
      </c>
      <c r="T665" s="18" t="s">
        <v>1289</v>
      </c>
      <c r="U665" s="18" t="s">
        <v>3220</v>
      </c>
      <c r="V665" s="18" t="s">
        <v>3221</v>
      </c>
      <c r="W665" s="74">
        <v>25000</v>
      </c>
      <c r="X665" s="18">
        <v>1</v>
      </c>
      <c r="Y665" s="18" t="s">
        <v>3222</v>
      </c>
      <c r="Z665" s="140">
        <v>25000</v>
      </c>
      <c r="AA665" s="18">
        <v>7014161994</v>
      </c>
      <c r="AB665" s="18" t="s">
        <v>1453</v>
      </c>
      <c r="AC665" s="18" t="s">
        <v>1453</v>
      </c>
      <c r="AD665" s="74">
        <v>25000</v>
      </c>
      <c r="AE665" s="18" t="s">
        <v>3200</v>
      </c>
      <c r="AF665" s="71" t="s">
        <v>3200</v>
      </c>
      <c r="AG665" s="54" t="s">
        <v>3544</v>
      </c>
      <c r="AH665" s="52" t="s">
        <v>2457</v>
      </c>
      <c r="AI665" s="52" t="s">
        <v>2457</v>
      </c>
      <c r="AJ665" s="52"/>
      <c r="AK665" s="54" t="s">
        <v>1450</v>
      </c>
      <c r="AL665" s="54" t="s">
        <v>1570</v>
      </c>
      <c r="AM665" s="52" t="s">
        <v>3552</v>
      </c>
      <c r="AN665" s="119"/>
      <c r="AO665" s="122">
        <v>25000</v>
      </c>
      <c r="AP665" s="119">
        <f t="shared" si="22"/>
        <v>0</v>
      </c>
      <c r="AQ665" s="189"/>
      <c r="AR665" s="189"/>
      <c r="AS665" s="18"/>
      <c r="AT665" s="18"/>
      <c r="AU665" s="18"/>
      <c r="AV665" s="74">
        <v>25000</v>
      </c>
      <c r="AW665" s="18" t="s">
        <v>1289</v>
      </c>
      <c r="AX665" s="19"/>
    </row>
    <row r="666" spans="1:50" s="123" customFormat="1" ht="72" hidden="1" x14ac:dyDescent="0.2">
      <c r="A666" s="52" t="s">
        <v>50</v>
      </c>
      <c r="B666" s="52" t="s">
        <v>277</v>
      </c>
      <c r="C666" s="52" t="s">
        <v>276</v>
      </c>
      <c r="D666" s="52" t="s">
        <v>11</v>
      </c>
      <c r="E666" s="52" t="s">
        <v>454</v>
      </c>
      <c r="F666" s="121" t="s">
        <v>2235</v>
      </c>
      <c r="G666" s="52" t="s">
        <v>967</v>
      </c>
      <c r="H666" s="71" t="s">
        <v>459</v>
      </c>
      <c r="I666" s="71" t="s">
        <v>268</v>
      </c>
      <c r="J666" s="122">
        <v>20000</v>
      </c>
      <c r="K666" s="78"/>
      <c r="L666" s="78"/>
      <c r="M666" s="249" t="s">
        <v>137</v>
      </c>
      <c r="N666" s="19"/>
      <c r="O666" s="18" t="s">
        <v>3201</v>
      </c>
      <c r="P666" s="18" t="s">
        <v>3202</v>
      </c>
      <c r="Q666" s="19" t="s">
        <v>3203</v>
      </c>
      <c r="R666" s="18" t="s">
        <v>3204</v>
      </c>
      <c r="S666" s="18" t="s">
        <v>92</v>
      </c>
      <c r="T666" s="71" t="s">
        <v>1289</v>
      </c>
      <c r="U666" s="71" t="s">
        <v>3223</v>
      </c>
      <c r="V666" s="18" t="s">
        <v>3206</v>
      </c>
      <c r="W666" s="74">
        <v>20000</v>
      </c>
      <c r="X666" s="18">
        <v>1</v>
      </c>
      <c r="Y666" s="18" t="s">
        <v>3207</v>
      </c>
      <c r="Z666" s="140">
        <v>20000</v>
      </c>
      <c r="AA666" s="18">
        <v>7014246942</v>
      </c>
      <c r="AB666" s="18" t="s">
        <v>3854</v>
      </c>
      <c r="AC666" s="42">
        <v>23108</v>
      </c>
      <c r="AD666" s="19"/>
      <c r="AE666" s="18" t="s">
        <v>3242</v>
      </c>
      <c r="AF666" s="71" t="s">
        <v>3208</v>
      </c>
      <c r="AG666" s="52" t="s">
        <v>3544</v>
      </c>
      <c r="AH666" s="54" t="s">
        <v>3472</v>
      </c>
      <c r="AI666" s="54" t="s">
        <v>2456</v>
      </c>
      <c r="AJ666" s="54"/>
      <c r="AK666" s="54" t="s">
        <v>1446</v>
      </c>
      <c r="AL666" s="54" t="s">
        <v>1571</v>
      </c>
      <c r="AM666" s="52" t="s">
        <v>3553</v>
      </c>
      <c r="AN666" s="122">
        <v>20000</v>
      </c>
      <c r="AO666" s="119"/>
      <c r="AP666" s="119">
        <f t="shared" si="22"/>
        <v>0</v>
      </c>
      <c r="AQ666" s="189"/>
      <c r="AR666" s="189"/>
      <c r="AS666" s="18" t="s">
        <v>3207</v>
      </c>
      <c r="AT666" s="18" t="s">
        <v>3207</v>
      </c>
      <c r="AU666" s="18" t="s">
        <v>3241</v>
      </c>
      <c r="AV666" s="19"/>
      <c r="AW666" s="19"/>
      <c r="AX666" s="19"/>
    </row>
    <row r="667" spans="1:50" s="123" customFormat="1" ht="72" hidden="1" x14ac:dyDescent="0.2">
      <c r="A667" s="52" t="s">
        <v>50</v>
      </c>
      <c r="B667" s="52" t="s">
        <v>277</v>
      </c>
      <c r="C667" s="52" t="s">
        <v>276</v>
      </c>
      <c r="D667" s="52" t="s">
        <v>286</v>
      </c>
      <c r="E667" s="52" t="s">
        <v>454</v>
      </c>
      <c r="F667" s="121" t="s">
        <v>2236</v>
      </c>
      <c r="G667" s="52" t="s">
        <v>968</v>
      </c>
      <c r="H667" s="71" t="s">
        <v>317</v>
      </c>
      <c r="I667" s="71" t="s">
        <v>274</v>
      </c>
      <c r="J667" s="122">
        <v>237500</v>
      </c>
      <c r="K667" s="78"/>
      <c r="L667" s="78"/>
      <c r="M667" s="249" t="s">
        <v>137</v>
      </c>
      <c r="N667" s="19"/>
      <c r="O667" s="18" t="s">
        <v>3224</v>
      </c>
      <c r="P667" s="18" t="s">
        <v>1452</v>
      </c>
      <c r="Q667" s="19" t="s">
        <v>1456</v>
      </c>
      <c r="R667" s="18" t="s">
        <v>1279</v>
      </c>
      <c r="S667" s="18" t="s">
        <v>98</v>
      </c>
      <c r="T667" s="18" t="s">
        <v>1193</v>
      </c>
      <c r="U667" s="18" t="s">
        <v>1457</v>
      </c>
      <c r="V667" s="18" t="s">
        <v>3225</v>
      </c>
      <c r="W667" s="134">
        <v>237500</v>
      </c>
      <c r="X667" s="18">
        <v>1</v>
      </c>
      <c r="Y667" s="18" t="s">
        <v>3226</v>
      </c>
      <c r="Z667" s="140">
        <v>237500</v>
      </c>
      <c r="AA667" s="18">
        <v>7014167239</v>
      </c>
      <c r="AB667" s="18" t="s">
        <v>1454</v>
      </c>
      <c r="AC667" s="18" t="s">
        <v>1454</v>
      </c>
      <c r="AD667" s="17">
        <v>237500</v>
      </c>
      <c r="AE667" s="18" t="s">
        <v>3200</v>
      </c>
      <c r="AF667" s="71" t="s">
        <v>3200</v>
      </c>
      <c r="AG667" s="54" t="s">
        <v>3544</v>
      </c>
      <c r="AH667" s="52" t="s">
        <v>2457</v>
      </c>
      <c r="AI667" s="52" t="s">
        <v>2457</v>
      </c>
      <c r="AJ667" s="52"/>
      <c r="AK667" s="54" t="s">
        <v>1450</v>
      </c>
      <c r="AL667" s="54" t="s">
        <v>1570</v>
      </c>
      <c r="AM667" s="52" t="s">
        <v>3552</v>
      </c>
      <c r="AN667" s="119"/>
      <c r="AO667" s="122">
        <v>237500</v>
      </c>
      <c r="AP667" s="119">
        <f t="shared" si="22"/>
        <v>0</v>
      </c>
      <c r="AQ667" s="189"/>
      <c r="AR667" s="189"/>
      <c r="AS667" s="18"/>
      <c r="AT667" s="18"/>
      <c r="AU667" s="18"/>
      <c r="AV667" s="17">
        <v>237500</v>
      </c>
      <c r="AW667" s="18" t="s">
        <v>1289</v>
      </c>
      <c r="AX667" s="19"/>
    </row>
    <row r="668" spans="1:50" s="123" customFormat="1" ht="72" hidden="1" x14ac:dyDescent="0.2">
      <c r="A668" s="52" t="s">
        <v>50</v>
      </c>
      <c r="B668" s="52" t="s">
        <v>277</v>
      </c>
      <c r="C668" s="52" t="s">
        <v>276</v>
      </c>
      <c r="D668" s="52" t="s">
        <v>13</v>
      </c>
      <c r="E668" s="52" t="s">
        <v>454</v>
      </c>
      <c r="F668" s="121" t="s">
        <v>2237</v>
      </c>
      <c r="G668" s="52" t="s">
        <v>969</v>
      </c>
      <c r="H668" s="71" t="s">
        <v>319</v>
      </c>
      <c r="I668" s="71" t="s">
        <v>271</v>
      </c>
      <c r="J668" s="122">
        <v>340000</v>
      </c>
      <c r="K668" s="249" t="s">
        <v>137</v>
      </c>
      <c r="L668" s="78"/>
      <c r="M668" s="78"/>
      <c r="N668" s="18" t="s">
        <v>1459</v>
      </c>
      <c r="O668" s="18" t="s">
        <v>3227</v>
      </c>
      <c r="P668" s="18" t="s">
        <v>1447</v>
      </c>
      <c r="Q668" s="19" t="s">
        <v>1456</v>
      </c>
      <c r="R668" s="18" t="s">
        <v>1279</v>
      </c>
      <c r="S668" s="18" t="s">
        <v>98</v>
      </c>
      <c r="T668" s="18" t="s">
        <v>1193</v>
      </c>
      <c r="U668" s="18" t="s">
        <v>1460</v>
      </c>
      <c r="V668" s="18" t="s">
        <v>3228</v>
      </c>
      <c r="W668" s="74">
        <v>320000</v>
      </c>
      <c r="X668" s="18">
        <v>1</v>
      </c>
      <c r="Y668" s="18" t="s">
        <v>3229</v>
      </c>
      <c r="Z668" s="140">
        <v>320000</v>
      </c>
      <c r="AA668" s="18">
        <v>7014119231</v>
      </c>
      <c r="AB668" s="18" t="s">
        <v>1451</v>
      </c>
      <c r="AC668" s="18" t="s">
        <v>1451</v>
      </c>
      <c r="AD668" s="74">
        <v>320000</v>
      </c>
      <c r="AE668" s="18" t="s">
        <v>3200</v>
      </c>
      <c r="AF668" s="71" t="s">
        <v>3200</v>
      </c>
      <c r="AG668" s="54" t="s">
        <v>3544</v>
      </c>
      <c r="AH668" s="52" t="s">
        <v>2457</v>
      </c>
      <c r="AI668" s="52" t="s">
        <v>2457</v>
      </c>
      <c r="AJ668" s="52"/>
      <c r="AK668" s="54" t="s">
        <v>1450</v>
      </c>
      <c r="AL668" s="54" t="s">
        <v>1570</v>
      </c>
      <c r="AM668" s="52" t="s">
        <v>3552</v>
      </c>
      <c r="AN668" s="119"/>
      <c r="AO668" s="119">
        <v>320000</v>
      </c>
      <c r="AP668" s="119">
        <f t="shared" si="22"/>
        <v>20000</v>
      </c>
      <c r="AQ668" s="189"/>
      <c r="AR668" s="189"/>
      <c r="AS668" s="18"/>
      <c r="AT668" s="18"/>
      <c r="AU668" s="18"/>
      <c r="AV668" s="74">
        <v>320000</v>
      </c>
      <c r="AW668" s="74">
        <v>20000</v>
      </c>
      <c r="AX668" s="19"/>
    </row>
    <row r="669" spans="1:50" s="123" customFormat="1" ht="72" hidden="1" x14ac:dyDescent="0.2">
      <c r="A669" s="52" t="s">
        <v>50</v>
      </c>
      <c r="B669" s="52" t="s">
        <v>277</v>
      </c>
      <c r="C669" s="52" t="s">
        <v>276</v>
      </c>
      <c r="D669" s="52" t="s">
        <v>13</v>
      </c>
      <c r="E669" s="52" t="s">
        <v>454</v>
      </c>
      <c r="F669" s="121" t="s">
        <v>2238</v>
      </c>
      <c r="G669" s="52" t="s">
        <v>970</v>
      </c>
      <c r="H669" s="71" t="s">
        <v>269</v>
      </c>
      <c r="I669" s="71" t="s">
        <v>271</v>
      </c>
      <c r="J669" s="122">
        <v>98000</v>
      </c>
      <c r="K669" s="249" t="s">
        <v>137</v>
      </c>
      <c r="L669" s="78"/>
      <c r="M669" s="78"/>
      <c r="N669" s="18" t="s">
        <v>1459</v>
      </c>
      <c r="O669" s="18" t="s">
        <v>3227</v>
      </c>
      <c r="P669" s="18" t="s">
        <v>1447</v>
      </c>
      <c r="Q669" s="19" t="s">
        <v>1456</v>
      </c>
      <c r="R669" s="18" t="s">
        <v>1279</v>
      </c>
      <c r="S669" s="18" t="s">
        <v>98</v>
      </c>
      <c r="T669" s="18" t="s">
        <v>1193</v>
      </c>
      <c r="U669" s="18" t="s">
        <v>1460</v>
      </c>
      <c r="V669" s="18" t="s">
        <v>3228</v>
      </c>
      <c r="W669" s="74">
        <v>98000</v>
      </c>
      <c r="X669" s="18">
        <v>1</v>
      </c>
      <c r="Y669" s="18" t="s">
        <v>3229</v>
      </c>
      <c r="Z669" s="140">
        <v>98000</v>
      </c>
      <c r="AA669" s="18">
        <v>7014119231</v>
      </c>
      <c r="AB669" s="18" t="s">
        <v>1451</v>
      </c>
      <c r="AC669" s="18" t="s">
        <v>1451</v>
      </c>
      <c r="AD669" s="74">
        <v>98000</v>
      </c>
      <c r="AE669" s="18" t="s">
        <v>3200</v>
      </c>
      <c r="AF669" s="71" t="s">
        <v>3200</v>
      </c>
      <c r="AG669" s="54" t="s">
        <v>3544</v>
      </c>
      <c r="AH669" s="52" t="s">
        <v>2457</v>
      </c>
      <c r="AI669" s="52" t="s">
        <v>2457</v>
      </c>
      <c r="AJ669" s="52"/>
      <c r="AK669" s="54" t="s">
        <v>1450</v>
      </c>
      <c r="AL669" s="54" t="s">
        <v>1570</v>
      </c>
      <c r="AM669" s="52" t="s">
        <v>3552</v>
      </c>
      <c r="AN669" s="119"/>
      <c r="AO669" s="122">
        <v>98000</v>
      </c>
      <c r="AP669" s="119">
        <f t="shared" si="22"/>
        <v>0</v>
      </c>
      <c r="AQ669" s="189"/>
      <c r="AR669" s="189"/>
      <c r="AS669" s="18"/>
      <c r="AT669" s="18"/>
      <c r="AU669" s="18"/>
      <c r="AV669" s="74">
        <v>98000</v>
      </c>
      <c r="AW669" s="18" t="s">
        <v>1289</v>
      </c>
      <c r="AX669" s="19"/>
    </row>
    <row r="670" spans="1:50" s="123" customFormat="1" ht="72" hidden="1" x14ac:dyDescent="0.2">
      <c r="A670" s="52" t="s">
        <v>50</v>
      </c>
      <c r="B670" s="52" t="s">
        <v>277</v>
      </c>
      <c r="C670" s="52" t="s">
        <v>276</v>
      </c>
      <c r="D670" s="52" t="s">
        <v>13</v>
      </c>
      <c r="E670" s="52" t="s">
        <v>454</v>
      </c>
      <c r="F670" s="121" t="s">
        <v>2239</v>
      </c>
      <c r="G670" s="52" t="s">
        <v>971</v>
      </c>
      <c r="H670" s="71" t="s">
        <v>269</v>
      </c>
      <c r="I670" s="71" t="s">
        <v>274</v>
      </c>
      <c r="J670" s="122">
        <v>120000</v>
      </c>
      <c r="K670" s="249" t="s">
        <v>137</v>
      </c>
      <c r="L670" s="78"/>
      <c r="M670" s="78"/>
      <c r="N670" s="18" t="s">
        <v>1459</v>
      </c>
      <c r="O670" s="18" t="s">
        <v>3227</v>
      </c>
      <c r="P670" s="18" t="s">
        <v>1447</v>
      </c>
      <c r="Q670" s="19" t="s">
        <v>1456</v>
      </c>
      <c r="R670" s="18" t="s">
        <v>1279</v>
      </c>
      <c r="S670" s="18" t="s">
        <v>98</v>
      </c>
      <c r="T670" s="18" t="s">
        <v>1461</v>
      </c>
      <c r="U670" s="19" t="s">
        <v>1462</v>
      </c>
      <c r="V670" s="18" t="s">
        <v>3228</v>
      </c>
      <c r="W670" s="74">
        <v>120000</v>
      </c>
      <c r="X670" s="18">
        <v>1</v>
      </c>
      <c r="Y670" s="18" t="s">
        <v>3229</v>
      </c>
      <c r="Z670" s="140">
        <v>120000</v>
      </c>
      <c r="AA670" s="18">
        <v>7014119231</v>
      </c>
      <c r="AB670" s="18" t="s">
        <v>1451</v>
      </c>
      <c r="AC670" s="18" t="s">
        <v>1451</v>
      </c>
      <c r="AD670" s="74">
        <v>120000</v>
      </c>
      <c r="AE670" s="18" t="s">
        <v>3200</v>
      </c>
      <c r="AF670" s="71" t="s">
        <v>3200</v>
      </c>
      <c r="AG670" s="54" t="s">
        <v>3544</v>
      </c>
      <c r="AH670" s="52" t="s">
        <v>2457</v>
      </c>
      <c r="AI670" s="52" t="s">
        <v>2457</v>
      </c>
      <c r="AJ670" s="52"/>
      <c r="AK670" s="54" t="s">
        <v>1450</v>
      </c>
      <c r="AL670" s="54" t="s">
        <v>1570</v>
      </c>
      <c r="AM670" s="52" t="s">
        <v>3552</v>
      </c>
      <c r="AN670" s="119"/>
      <c r="AO670" s="122">
        <v>120000</v>
      </c>
      <c r="AP670" s="119">
        <f t="shared" si="22"/>
        <v>0</v>
      </c>
      <c r="AQ670" s="189"/>
      <c r="AR670" s="189"/>
      <c r="AS670" s="18"/>
      <c r="AT670" s="18"/>
      <c r="AU670" s="18"/>
      <c r="AV670" s="74">
        <v>120000</v>
      </c>
      <c r="AW670" s="18" t="s">
        <v>1289</v>
      </c>
      <c r="AX670" s="19"/>
    </row>
    <row r="671" spans="1:50" s="123" customFormat="1" ht="72" hidden="1" x14ac:dyDescent="0.2">
      <c r="A671" s="52" t="s">
        <v>50</v>
      </c>
      <c r="B671" s="52" t="s">
        <v>277</v>
      </c>
      <c r="C671" s="52" t="s">
        <v>276</v>
      </c>
      <c r="D671" s="52" t="s">
        <v>13</v>
      </c>
      <c r="E671" s="52" t="s">
        <v>454</v>
      </c>
      <c r="F671" s="121" t="s">
        <v>2240</v>
      </c>
      <c r="G671" s="52" t="s">
        <v>972</v>
      </c>
      <c r="H671" s="71" t="s">
        <v>387</v>
      </c>
      <c r="I671" s="71" t="s">
        <v>273</v>
      </c>
      <c r="J671" s="122">
        <v>360000</v>
      </c>
      <c r="K671" s="249" t="s">
        <v>137</v>
      </c>
      <c r="L671" s="78"/>
      <c r="M671" s="78"/>
      <c r="N671" s="18" t="s">
        <v>1459</v>
      </c>
      <c r="O671" s="18" t="s">
        <v>3227</v>
      </c>
      <c r="P671" s="18" t="s">
        <v>1447</v>
      </c>
      <c r="Q671" s="19" t="s">
        <v>1456</v>
      </c>
      <c r="R671" s="18" t="s">
        <v>1279</v>
      </c>
      <c r="S671" s="18" t="s">
        <v>98</v>
      </c>
      <c r="T671" s="18" t="s">
        <v>1193</v>
      </c>
      <c r="U671" s="18" t="s">
        <v>1463</v>
      </c>
      <c r="V671" s="18" t="s">
        <v>3228</v>
      </c>
      <c r="W671" s="74">
        <v>360000</v>
      </c>
      <c r="X671" s="18">
        <v>1</v>
      </c>
      <c r="Y671" s="18" t="s">
        <v>3229</v>
      </c>
      <c r="Z671" s="140">
        <v>360000</v>
      </c>
      <c r="AA671" s="18">
        <v>7014119231</v>
      </c>
      <c r="AB671" s="18" t="s">
        <v>1451</v>
      </c>
      <c r="AC671" s="18" t="s">
        <v>1451</v>
      </c>
      <c r="AD671" s="74">
        <v>360000</v>
      </c>
      <c r="AE671" s="18" t="s">
        <v>3200</v>
      </c>
      <c r="AF671" s="71" t="s">
        <v>3200</v>
      </c>
      <c r="AG671" s="54" t="s">
        <v>3544</v>
      </c>
      <c r="AH671" s="52" t="s">
        <v>2457</v>
      </c>
      <c r="AI671" s="52" t="s">
        <v>2457</v>
      </c>
      <c r="AJ671" s="52"/>
      <c r="AK671" s="54" t="s">
        <v>1450</v>
      </c>
      <c r="AL671" s="54" t="s">
        <v>1570</v>
      </c>
      <c r="AM671" s="52" t="s">
        <v>3552</v>
      </c>
      <c r="AN671" s="119"/>
      <c r="AO671" s="122">
        <v>360000</v>
      </c>
      <c r="AP671" s="119">
        <f t="shared" si="22"/>
        <v>0</v>
      </c>
      <c r="AQ671" s="189"/>
      <c r="AR671" s="189"/>
      <c r="AS671" s="18"/>
      <c r="AT671" s="18"/>
      <c r="AU671" s="18"/>
      <c r="AV671" s="74">
        <v>360000</v>
      </c>
      <c r="AW671" s="18" t="s">
        <v>1289</v>
      </c>
      <c r="AX671" s="19"/>
    </row>
    <row r="672" spans="1:50" s="123" customFormat="1" ht="72" hidden="1" x14ac:dyDescent="0.2">
      <c r="A672" s="52" t="s">
        <v>50</v>
      </c>
      <c r="B672" s="52" t="s">
        <v>277</v>
      </c>
      <c r="C672" s="52" t="s">
        <v>276</v>
      </c>
      <c r="D672" s="52" t="s">
        <v>13</v>
      </c>
      <c r="E672" s="52" t="s">
        <v>454</v>
      </c>
      <c r="F672" s="121" t="s">
        <v>2241</v>
      </c>
      <c r="G672" s="52" t="s">
        <v>973</v>
      </c>
      <c r="H672" s="71" t="s">
        <v>319</v>
      </c>
      <c r="I672" s="71" t="s">
        <v>273</v>
      </c>
      <c r="J672" s="122">
        <v>320000</v>
      </c>
      <c r="K672" s="249" t="s">
        <v>137</v>
      </c>
      <c r="L672" s="78"/>
      <c r="M672" s="78"/>
      <c r="N672" s="18" t="s">
        <v>1459</v>
      </c>
      <c r="O672" s="18" t="s">
        <v>3227</v>
      </c>
      <c r="P672" s="18" t="s">
        <v>1447</v>
      </c>
      <c r="Q672" s="19" t="s">
        <v>1456</v>
      </c>
      <c r="R672" s="18" t="s">
        <v>1279</v>
      </c>
      <c r="S672" s="18" t="s">
        <v>98</v>
      </c>
      <c r="T672" s="18" t="s">
        <v>1193</v>
      </c>
      <c r="U672" s="18" t="s">
        <v>1464</v>
      </c>
      <c r="V672" s="18" t="s">
        <v>3228</v>
      </c>
      <c r="W672" s="74">
        <v>282000</v>
      </c>
      <c r="X672" s="18">
        <v>1</v>
      </c>
      <c r="Y672" s="18" t="s">
        <v>3229</v>
      </c>
      <c r="Z672" s="140">
        <v>282000</v>
      </c>
      <c r="AA672" s="18">
        <v>7014119231</v>
      </c>
      <c r="AB672" s="18" t="s">
        <v>1451</v>
      </c>
      <c r="AC672" s="18" t="s">
        <v>1451</v>
      </c>
      <c r="AD672" s="74">
        <v>282000</v>
      </c>
      <c r="AE672" s="18" t="s">
        <v>3200</v>
      </c>
      <c r="AF672" s="71" t="s">
        <v>3200</v>
      </c>
      <c r="AG672" s="54" t="s">
        <v>3544</v>
      </c>
      <c r="AH672" s="52" t="s">
        <v>2457</v>
      </c>
      <c r="AI672" s="52" t="s">
        <v>2457</v>
      </c>
      <c r="AJ672" s="52"/>
      <c r="AK672" s="54" t="s">
        <v>1450</v>
      </c>
      <c r="AL672" s="54" t="s">
        <v>1570</v>
      </c>
      <c r="AM672" s="52" t="s">
        <v>3552</v>
      </c>
      <c r="AN672" s="119"/>
      <c r="AO672" s="119">
        <v>282000</v>
      </c>
      <c r="AP672" s="119">
        <f t="shared" si="22"/>
        <v>38000</v>
      </c>
      <c r="AQ672" s="189"/>
      <c r="AR672" s="189"/>
      <c r="AS672" s="18"/>
      <c r="AT672" s="18"/>
      <c r="AU672" s="18"/>
      <c r="AV672" s="74">
        <v>282000</v>
      </c>
      <c r="AW672" s="74">
        <v>38000</v>
      </c>
      <c r="AX672" s="19"/>
    </row>
    <row r="673" spans="1:50" s="123" customFormat="1" ht="72" hidden="1" x14ac:dyDescent="0.2">
      <c r="A673" s="52" t="s">
        <v>50</v>
      </c>
      <c r="B673" s="52" t="s">
        <v>277</v>
      </c>
      <c r="C673" s="52" t="s">
        <v>276</v>
      </c>
      <c r="D673" s="52" t="s">
        <v>13</v>
      </c>
      <c r="E673" s="52" t="s">
        <v>454</v>
      </c>
      <c r="F673" s="121" t="s">
        <v>2242</v>
      </c>
      <c r="G673" s="52" t="s">
        <v>974</v>
      </c>
      <c r="H673" s="71" t="s">
        <v>319</v>
      </c>
      <c r="I673" s="71" t="s">
        <v>273</v>
      </c>
      <c r="J673" s="122">
        <v>120000</v>
      </c>
      <c r="K673" s="249" t="s">
        <v>137</v>
      </c>
      <c r="L673" s="78"/>
      <c r="M673" s="78"/>
      <c r="N673" s="18" t="s">
        <v>1459</v>
      </c>
      <c r="O673" s="18" t="s">
        <v>3227</v>
      </c>
      <c r="P673" s="18" t="s">
        <v>1447</v>
      </c>
      <c r="Q673" s="19" t="s">
        <v>1456</v>
      </c>
      <c r="R673" s="18" t="s">
        <v>1279</v>
      </c>
      <c r="S673" s="18" t="s">
        <v>98</v>
      </c>
      <c r="T673" s="18" t="s">
        <v>1193</v>
      </c>
      <c r="U673" s="18" t="s">
        <v>1465</v>
      </c>
      <c r="V673" s="18" t="s">
        <v>3228</v>
      </c>
      <c r="W673" s="74">
        <v>120000</v>
      </c>
      <c r="X673" s="18">
        <v>1</v>
      </c>
      <c r="Y673" s="18" t="s">
        <v>3229</v>
      </c>
      <c r="Z673" s="140">
        <v>120000</v>
      </c>
      <c r="AA673" s="18">
        <v>7014119231</v>
      </c>
      <c r="AB673" s="18" t="s">
        <v>1451</v>
      </c>
      <c r="AC673" s="18" t="s">
        <v>1451</v>
      </c>
      <c r="AD673" s="74">
        <v>120000</v>
      </c>
      <c r="AE673" s="18" t="s">
        <v>3200</v>
      </c>
      <c r="AF673" s="71" t="s">
        <v>3200</v>
      </c>
      <c r="AG673" s="54" t="s">
        <v>3544</v>
      </c>
      <c r="AH673" s="52" t="s">
        <v>2457</v>
      </c>
      <c r="AI673" s="52" t="s">
        <v>2457</v>
      </c>
      <c r="AJ673" s="52"/>
      <c r="AK673" s="54" t="s">
        <v>1450</v>
      </c>
      <c r="AL673" s="54" t="s">
        <v>1570</v>
      </c>
      <c r="AM673" s="52" t="s">
        <v>3552</v>
      </c>
      <c r="AN673" s="119"/>
      <c r="AO673" s="122">
        <v>120000</v>
      </c>
      <c r="AP673" s="119">
        <f t="shared" si="22"/>
        <v>0</v>
      </c>
      <c r="AQ673" s="189"/>
      <c r="AR673" s="189"/>
      <c r="AS673" s="18"/>
      <c r="AT673" s="18"/>
      <c r="AU673" s="18"/>
      <c r="AV673" s="74">
        <v>120000</v>
      </c>
      <c r="AW673" s="18" t="s">
        <v>1289</v>
      </c>
      <c r="AX673" s="19"/>
    </row>
    <row r="674" spans="1:50" s="123" customFormat="1" ht="72" hidden="1" x14ac:dyDescent="0.2">
      <c r="A674" s="52" t="s">
        <v>50</v>
      </c>
      <c r="B674" s="52" t="s">
        <v>277</v>
      </c>
      <c r="C674" s="52" t="s">
        <v>276</v>
      </c>
      <c r="D674" s="52" t="s">
        <v>18</v>
      </c>
      <c r="E674" s="52" t="s">
        <v>454</v>
      </c>
      <c r="F674" s="121" t="s">
        <v>2243</v>
      </c>
      <c r="G674" s="52" t="s">
        <v>975</v>
      </c>
      <c r="H674" s="71" t="s">
        <v>317</v>
      </c>
      <c r="I674" s="71" t="s">
        <v>274</v>
      </c>
      <c r="J674" s="122">
        <v>375000</v>
      </c>
      <c r="K674" s="249" t="s">
        <v>137</v>
      </c>
      <c r="L674" s="78"/>
      <c r="M674" s="78"/>
      <c r="N674" s="18" t="s">
        <v>1459</v>
      </c>
      <c r="O674" s="18" t="s">
        <v>3227</v>
      </c>
      <c r="P674" s="18" t="s">
        <v>1447</v>
      </c>
      <c r="Q674" s="19" t="s">
        <v>1456</v>
      </c>
      <c r="R674" s="18" t="s">
        <v>1279</v>
      </c>
      <c r="S674" s="18" t="s">
        <v>98</v>
      </c>
      <c r="T674" s="18" t="s">
        <v>1466</v>
      </c>
      <c r="U674" s="18" t="s">
        <v>1467</v>
      </c>
      <c r="V674" s="18" t="s">
        <v>3228</v>
      </c>
      <c r="W674" s="74">
        <v>362250</v>
      </c>
      <c r="X674" s="18">
        <v>1</v>
      </c>
      <c r="Y674" s="18" t="s">
        <v>3229</v>
      </c>
      <c r="Z674" s="140">
        <v>362250</v>
      </c>
      <c r="AA674" s="18">
        <v>7014117961</v>
      </c>
      <c r="AB674" s="18" t="s">
        <v>1451</v>
      </c>
      <c r="AC674" s="18" t="s">
        <v>1451</v>
      </c>
      <c r="AD674" s="74">
        <v>362250</v>
      </c>
      <c r="AE674" s="18" t="s">
        <v>3200</v>
      </c>
      <c r="AF674" s="71" t="s">
        <v>3200</v>
      </c>
      <c r="AG674" s="54" t="s">
        <v>3544</v>
      </c>
      <c r="AH674" s="52" t="s">
        <v>2457</v>
      </c>
      <c r="AI674" s="52" t="s">
        <v>2457</v>
      </c>
      <c r="AJ674" s="52"/>
      <c r="AK674" s="54" t="s">
        <v>1450</v>
      </c>
      <c r="AL674" s="54" t="s">
        <v>1570</v>
      </c>
      <c r="AM674" s="52" t="s">
        <v>3552</v>
      </c>
      <c r="AN674" s="119"/>
      <c r="AO674" s="119">
        <v>362250</v>
      </c>
      <c r="AP674" s="119">
        <f t="shared" si="22"/>
        <v>12750</v>
      </c>
      <c r="AQ674" s="189"/>
      <c r="AR674" s="189"/>
      <c r="AS674" s="18"/>
      <c r="AT674" s="18"/>
      <c r="AU674" s="18"/>
      <c r="AV674" s="74">
        <v>362250</v>
      </c>
      <c r="AW674" s="74">
        <v>12750</v>
      </c>
      <c r="AX674" s="19"/>
    </row>
    <row r="675" spans="1:50" s="123" customFormat="1" ht="72" hidden="1" x14ac:dyDescent="0.2">
      <c r="A675" s="52" t="s">
        <v>50</v>
      </c>
      <c r="B675" s="52" t="s">
        <v>277</v>
      </c>
      <c r="C675" s="52" t="s">
        <v>276</v>
      </c>
      <c r="D675" s="52" t="s">
        <v>18</v>
      </c>
      <c r="E675" s="52" t="s">
        <v>454</v>
      </c>
      <c r="F675" s="121" t="s">
        <v>2244</v>
      </c>
      <c r="G675" s="52" t="s">
        <v>976</v>
      </c>
      <c r="H675" s="71" t="s">
        <v>269</v>
      </c>
      <c r="I675" s="71" t="s">
        <v>271</v>
      </c>
      <c r="J675" s="122">
        <v>120000</v>
      </c>
      <c r="K675" s="249" t="s">
        <v>137</v>
      </c>
      <c r="L675" s="78"/>
      <c r="M675" s="78"/>
      <c r="N675" s="18" t="s">
        <v>1459</v>
      </c>
      <c r="O675" s="18" t="s">
        <v>3227</v>
      </c>
      <c r="P675" s="18" t="s">
        <v>1447</v>
      </c>
      <c r="Q675" s="19" t="s">
        <v>1456</v>
      </c>
      <c r="R675" s="18" t="s">
        <v>1279</v>
      </c>
      <c r="S675" s="18" t="s">
        <v>98</v>
      </c>
      <c r="T675" s="18" t="s">
        <v>1468</v>
      </c>
      <c r="U675" s="18" t="s">
        <v>1469</v>
      </c>
      <c r="V675" s="18" t="s">
        <v>3228</v>
      </c>
      <c r="W675" s="74">
        <v>107283</v>
      </c>
      <c r="X675" s="18">
        <v>1</v>
      </c>
      <c r="Y675" s="18" t="s">
        <v>3229</v>
      </c>
      <c r="Z675" s="140">
        <v>107283</v>
      </c>
      <c r="AA675" s="18">
        <v>7014117961</v>
      </c>
      <c r="AB675" s="18" t="s">
        <v>1451</v>
      </c>
      <c r="AC675" s="18" t="s">
        <v>1451</v>
      </c>
      <c r="AD675" s="74">
        <v>107283</v>
      </c>
      <c r="AE675" s="18" t="s">
        <v>3200</v>
      </c>
      <c r="AF675" s="71" t="s">
        <v>3200</v>
      </c>
      <c r="AG675" s="54" t="s">
        <v>3544</v>
      </c>
      <c r="AH675" s="52" t="s">
        <v>2457</v>
      </c>
      <c r="AI675" s="52" t="s">
        <v>2457</v>
      </c>
      <c r="AJ675" s="52"/>
      <c r="AK675" s="54" t="s">
        <v>1450</v>
      </c>
      <c r="AL675" s="54" t="s">
        <v>1570</v>
      </c>
      <c r="AM675" s="52" t="s">
        <v>3552</v>
      </c>
      <c r="AN675" s="119"/>
      <c r="AO675" s="119">
        <v>107283</v>
      </c>
      <c r="AP675" s="119">
        <f t="shared" si="22"/>
        <v>12717</v>
      </c>
      <c r="AQ675" s="189"/>
      <c r="AR675" s="189"/>
      <c r="AS675" s="18"/>
      <c r="AT675" s="18"/>
      <c r="AU675" s="18"/>
      <c r="AV675" s="74">
        <v>107283</v>
      </c>
      <c r="AW675" s="74">
        <v>12717</v>
      </c>
      <c r="AX675" s="19"/>
    </row>
    <row r="676" spans="1:50" s="123" customFormat="1" ht="72" hidden="1" x14ac:dyDescent="0.2">
      <c r="A676" s="52" t="s">
        <v>50</v>
      </c>
      <c r="B676" s="52" t="s">
        <v>277</v>
      </c>
      <c r="C676" s="52" t="s">
        <v>276</v>
      </c>
      <c r="D676" s="52" t="s">
        <v>18</v>
      </c>
      <c r="E676" s="52" t="s">
        <v>454</v>
      </c>
      <c r="F676" s="121" t="s">
        <v>2245</v>
      </c>
      <c r="G676" s="52" t="s">
        <v>977</v>
      </c>
      <c r="H676" s="71" t="s">
        <v>269</v>
      </c>
      <c r="I676" s="71" t="s">
        <v>273</v>
      </c>
      <c r="J676" s="122">
        <v>300000</v>
      </c>
      <c r="K676" s="249" t="s">
        <v>137</v>
      </c>
      <c r="L676" s="78"/>
      <c r="M676" s="78"/>
      <c r="N676" s="18" t="s">
        <v>1459</v>
      </c>
      <c r="O676" s="18" t="s">
        <v>3227</v>
      </c>
      <c r="P676" s="18" t="s">
        <v>1447</v>
      </c>
      <c r="Q676" s="19" t="s">
        <v>1456</v>
      </c>
      <c r="R676" s="18" t="s">
        <v>1279</v>
      </c>
      <c r="S676" s="18" t="s">
        <v>98</v>
      </c>
      <c r="T676" s="18" t="s">
        <v>1470</v>
      </c>
      <c r="U676" s="18" t="s">
        <v>1471</v>
      </c>
      <c r="V676" s="18" t="s">
        <v>3228</v>
      </c>
      <c r="W676" s="50">
        <v>298801.5</v>
      </c>
      <c r="X676" s="18">
        <v>1</v>
      </c>
      <c r="Y676" s="18" t="s">
        <v>3229</v>
      </c>
      <c r="Z676" s="157">
        <v>298801.5</v>
      </c>
      <c r="AA676" s="18">
        <v>7014117961</v>
      </c>
      <c r="AB676" s="18" t="s">
        <v>1451</v>
      </c>
      <c r="AC676" s="18" t="s">
        <v>1451</v>
      </c>
      <c r="AD676" s="50">
        <v>298801.5</v>
      </c>
      <c r="AE676" s="18" t="s">
        <v>3200</v>
      </c>
      <c r="AF676" s="71" t="s">
        <v>3200</v>
      </c>
      <c r="AG676" s="54" t="s">
        <v>3544</v>
      </c>
      <c r="AH676" s="52" t="s">
        <v>2457</v>
      </c>
      <c r="AI676" s="52" t="s">
        <v>2457</v>
      </c>
      <c r="AJ676" s="52"/>
      <c r="AK676" s="54" t="s">
        <v>1450</v>
      </c>
      <c r="AL676" s="54" t="s">
        <v>1570</v>
      </c>
      <c r="AM676" s="52" t="s">
        <v>3552</v>
      </c>
      <c r="AN676" s="119"/>
      <c r="AO676" s="119">
        <v>298801.5</v>
      </c>
      <c r="AP676" s="119">
        <f t="shared" si="22"/>
        <v>1198.5</v>
      </c>
      <c r="AQ676" s="189"/>
      <c r="AR676" s="189"/>
      <c r="AS676" s="18"/>
      <c r="AT676" s="18"/>
      <c r="AU676" s="18"/>
      <c r="AV676" s="50">
        <v>298801.5</v>
      </c>
      <c r="AW676" s="50">
        <v>1198.5</v>
      </c>
      <c r="AX676" s="19"/>
    </row>
    <row r="677" spans="1:50" s="123" customFormat="1" ht="90" hidden="1" x14ac:dyDescent="0.2">
      <c r="A677" s="52" t="s">
        <v>50</v>
      </c>
      <c r="B677" s="52" t="s">
        <v>277</v>
      </c>
      <c r="C677" s="52" t="s">
        <v>276</v>
      </c>
      <c r="D677" s="52" t="s">
        <v>18</v>
      </c>
      <c r="E677" s="52" t="s">
        <v>454</v>
      </c>
      <c r="F677" s="121" t="s">
        <v>2246</v>
      </c>
      <c r="G677" s="52" t="s">
        <v>978</v>
      </c>
      <c r="H677" s="71" t="s">
        <v>303</v>
      </c>
      <c r="I677" s="71" t="s">
        <v>273</v>
      </c>
      <c r="J677" s="122">
        <v>500000</v>
      </c>
      <c r="K677" s="249" t="s">
        <v>137</v>
      </c>
      <c r="L677" s="78"/>
      <c r="M677" s="78"/>
      <c r="N677" s="18" t="s">
        <v>1459</v>
      </c>
      <c r="O677" s="18" t="s">
        <v>3227</v>
      </c>
      <c r="P677" s="18" t="s">
        <v>1447</v>
      </c>
      <c r="Q677" s="19" t="s">
        <v>1456</v>
      </c>
      <c r="R677" s="18" t="s">
        <v>1279</v>
      </c>
      <c r="S677" s="18" t="s">
        <v>98</v>
      </c>
      <c r="T677" s="18" t="s">
        <v>1472</v>
      </c>
      <c r="U677" s="18" t="s">
        <v>1473</v>
      </c>
      <c r="V677" s="18" t="s">
        <v>3228</v>
      </c>
      <c r="W677" s="74">
        <v>500000</v>
      </c>
      <c r="X677" s="18">
        <v>1</v>
      </c>
      <c r="Y677" s="18" t="s">
        <v>3229</v>
      </c>
      <c r="Z677" s="140">
        <v>500000</v>
      </c>
      <c r="AA677" s="18">
        <v>7014117961</v>
      </c>
      <c r="AB677" s="18" t="s">
        <v>1451</v>
      </c>
      <c r="AC677" s="18" t="s">
        <v>1451</v>
      </c>
      <c r="AD677" s="74">
        <v>500000</v>
      </c>
      <c r="AE677" s="18" t="s">
        <v>3200</v>
      </c>
      <c r="AF677" s="71" t="s">
        <v>3200</v>
      </c>
      <c r="AG677" s="54" t="s">
        <v>3544</v>
      </c>
      <c r="AH677" s="52" t="s">
        <v>2457</v>
      </c>
      <c r="AI677" s="52" t="s">
        <v>2457</v>
      </c>
      <c r="AJ677" s="52"/>
      <c r="AK677" s="54" t="s">
        <v>1450</v>
      </c>
      <c r="AL677" s="54" t="s">
        <v>1570</v>
      </c>
      <c r="AM677" s="52" t="s">
        <v>3552</v>
      </c>
      <c r="AN677" s="119"/>
      <c r="AO677" s="122">
        <v>500000</v>
      </c>
      <c r="AP677" s="119">
        <f t="shared" si="22"/>
        <v>0</v>
      </c>
      <c r="AQ677" s="189"/>
      <c r="AR677" s="189"/>
      <c r="AS677" s="18"/>
      <c r="AT677" s="18"/>
      <c r="AU677" s="18"/>
      <c r="AV677" s="74">
        <v>500000</v>
      </c>
      <c r="AW677" s="18" t="s">
        <v>1289</v>
      </c>
      <c r="AX677" s="19"/>
    </row>
    <row r="678" spans="1:50" s="123" customFormat="1" ht="72" hidden="1" x14ac:dyDescent="0.2">
      <c r="A678" s="52" t="s">
        <v>50</v>
      </c>
      <c r="B678" s="52" t="s">
        <v>277</v>
      </c>
      <c r="C678" s="52" t="s">
        <v>276</v>
      </c>
      <c r="D678" s="52" t="s">
        <v>18</v>
      </c>
      <c r="E678" s="52" t="s">
        <v>454</v>
      </c>
      <c r="F678" s="121" t="s">
        <v>2247</v>
      </c>
      <c r="G678" s="52" t="s">
        <v>979</v>
      </c>
      <c r="H678" s="71" t="s">
        <v>272</v>
      </c>
      <c r="I678" s="71" t="s">
        <v>273</v>
      </c>
      <c r="J678" s="122">
        <v>144000</v>
      </c>
      <c r="K678" s="249" t="s">
        <v>137</v>
      </c>
      <c r="L678" s="78"/>
      <c r="M678" s="78"/>
      <c r="N678" s="18" t="s">
        <v>1459</v>
      </c>
      <c r="O678" s="18" t="s">
        <v>3227</v>
      </c>
      <c r="P678" s="18" t="s">
        <v>1447</v>
      </c>
      <c r="Q678" s="19" t="s">
        <v>1456</v>
      </c>
      <c r="R678" s="18" t="s">
        <v>1279</v>
      </c>
      <c r="S678" s="18" t="s">
        <v>98</v>
      </c>
      <c r="T678" s="18" t="s">
        <v>1474</v>
      </c>
      <c r="U678" s="18" t="s">
        <v>1475</v>
      </c>
      <c r="V678" s="18" t="s">
        <v>3228</v>
      </c>
      <c r="W678" s="50">
        <v>131665.5</v>
      </c>
      <c r="X678" s="18">
        <v>1</v>
      </c>
      <c r="Y678" s="18" t="s">
        <v>3229</v>
      </c>
      <c r="Z678" s="157">
        <v>131665.5</v>
      </c>
      <c r="AA678" s="18">
        <v>7014117961</v>
      </c>
      <c r="AB678" s="18" t="s">
        <v>1451</v>
      </c>
      <c r="AC678" s="18" t="s">
        <v>1451</v>
      </c>
      <c r="AD678" s="50">
        <v>131665.5</v>
      </c>
      <c r="AE678" s="18" t="s">
        <v>3200</v>
      </c>
      <c r="AF678" s="71" t="s">
        <v>3200</v>
      </c>
      <c r="AG678" s="54" t="s">
        <v>3544</v>
      </c>
      <c r="AH678" s="52" t="s">
        <v>2457</v>
      </c>
      <c r="AI678" s="52" t="s">
        <v>2457</v>
      </c>
      <c r="AJ678" s="52"/>
      <c r="AK678" s="54" t="s">
        <v>1450</v>
      </c>
      <c r="AL678" s="54" t="s">
        <v>1570</v>
      </c>
      <c r="AM678" s="52" t="s">
        <v>3552</v>
      </c>
      <c r="AN678" s="119"/>
      <c r="AO678" s="119">
        <v>131665.5</v>
      </c>
      <c r="AP678" s="119">
        <f t="shared" si="22"/>
        <v>12334.5</v>
      </c>
      <c r="AQ678" s="189"/>
      <c r="AR678" s="189"/>
      <c r="AS678" s="18"/>
      <c r="AT678" s="18"/>
      <c r="AU678" s="18"/>
      <c r="AV678" s="50">
        <v>131665.5</v>
      </c>
      <c r="AW678" s="50">
        <v>12334.5</v>
      </c>
      <c r="AX678" s="19"/>
    </row>
    <row r="679" spans="1:50" s="123" customFormat="1" ht="72" hidden="1" x14ac:dyDescent="0.2">
      <c r="A679" s="52" t="s">
        <v>50</v>
      </c>
      <c r="B679" s="52" t="s">
        <v>277</v>
      </c>
      <c r="C679" s="52" t="s">
        <v>276</v>
      </c>
      <c r="D679" s="52" t="s">
        <v>33</v>
      </c>
      <c r="E679" s="52" t="s">
        <v>454</v>
      </c>
      <c r="F679" s="121" t="s">
        <v>2248</v>
      </c>
      <c r="G679" s="52" t="s">
        <v>980</v>
      </c>
      <c r="H679" s="71" t="s">
        <v>501</v>
      </c>
      <c r="I679" s="71" t="s">
        <v>344</v>
      </c>
      <c r="J679" s="122">
        <v>128000</v>
      </c>
      <c r="K679" s="249" t="s">
        <v>137</v>
      </c>
      <c r="L679" s="78"/>
      <c r="M679" s="78"/>
      <c r="N679" s="18" t="s">
        <v>1476</v>
      </c>
      <c r="O679" s="18" t="s">
        <v>3230</v>
      </c>
      <c r="P679" s="18" t="s">
        <v>1452</v>
      </c>
      <c r="Q679" s="19" t="s">
        <v>1477</v>
      </c>
      <c r="R679" s="18" t="s">
        <v>1279</v>
      </c>
      <c r="S679" s="18" t="s">
        <v>1191</v>
      </c>
      <c r="T679" s="18" t="s">
        <v>1289</v>
      </c>
      <c r="U679" s="18" t="s">
        <v>1289</v>
      </c>
      <c r="V679" s="18" t="s">
        <v>3231</v>
      </c>
      <c r="W679" s="74">
        <v>120000</v>
      </c>
      <c r="X679" s="18">
        <v>1</v>
      </c>
      <c r="Y679" s="18" t="s">
        <v>3232</v>
      </c>
      <c r="Z679" s="140">
        <v>120000</v>
      </c>
      <c r="AA679" s="18">
        <v>7014167236</v>
      </c>
      <c r="AB679" s="140"/>
      <c r="AC679" s="19"/>
      <c r="AD679" s="19"/>
      <c r="AE679" s="18" t="s">
        <v>3208</v>
      </c>
      <c r="AF679" s="71" t="s">
        <v>3208</v>
      </c>
      <c r="AG679" s="52" t="s">
        <v>3544</v>
      </c>
      <c r="AH679" s="54" t="s">
        <v>3472</v>
      </c>
      <c r="AI679" s="54" t="s">
        <v>2456</v>
      </c>
      <c r="AJ679" s="54"/>
      <c r="AK679" s="54" t="s">
        <v>1450</v>
      </c>
      <c r="AL679" s="54" t="s">
        <v>1570</v>
      </c>
      <c r="AM679" s="52" t="s">
        <v>3553</v>
      </c>
      <c r="AN679" s="119">
        <v>120000</v>
      </c>
      <c r="AO679" s="119"/>
      <c r="AP679" s="119">
        <f t="shared" si="22"/>
        <v>8000</v>
      </c>
      <c r="AQ679" s="189"/>
      <c r="AR679" s="189"/>
      <c r="AS679" s="18" t="s">
        <v>3232</v>
      </c>
      <c r="AT679" s="18" t="s">
        <v>3232</v>
      </c>
      <c r="AU679" s="18" t="s">
        <v>3273</v>
      </c>
      <c r="AV679" s="19"/>
      <c r="AW679" s="19"/>
      <c r="AX679" s="19"/>
    </row>
    <row r="680" spans="1:50" s="123" customFormat="1" ht="72" hidden="1" x14ac:dyDescent="0.2">
      <c r="A680" s="52" t="s">
        <v>50</v>
      </c>
      <c r="B680" s="52" t="s">
        <v>277</v>
      </c>
      <c r="C680" s="52" t="s">
        <v>276</v>
      </c>
      <c r="D680" s="52" t="s">
        <v>33</v>
      </c>
      <c r="E680" s="52" t="s">
        <v>454</v>
      </c>
      <c r="F680" s="121" t="s">
        <v>2249</v>
      </c>
      <c r="G680" s="52" t="s">
        <v>981</v>
      </c>
      <c r="H680" s="71" t="s">
        <v>376</v>
      </c>
      <c r="I680" s="71" t="s">
        <v>274</v>
      </c>
      <c r="J680" s="122">
        <v>250000</v>
      </c>
      <c r="K680" s="249" t="s">
        <v>137</v>
      </c>
      <c r="L680" s="78"/>
      <c r="M680" s="78"/>
      <c r="N680" s="18" t="s">
        <v>1476</v>
      </c>
      <c r="O680" s="18" t="s">
        <v>3230</v>
      </c>
      <c r="P680" s="18" t="s">
        <v>1452</v>
      </c>
      <c r="Q680" s="19" t="s">
        <v>1477</v>
      </c>
      <c r="R680" s="18" t="s">
        <v>1279</v>
      </c>
      <c r="S680" s="18" t="s">
        <v>1191</v>
      </c>
      <c r="T680" s="18" t="s">
        <v>1289</v>
      </c>
      <c r="U680" s="18" t="s">
        <v>1289</v>
      </c>
      <c r="V680" s="18" t="s">
        <v>3231</v>
      </c>
      <c r="W680" s="17">
        <v>225000</v>
      </c>
      <c r="X680" s="18">
        <v>1</v>
      </c>
      <c r="Y680" s="18" t="s">
        <v>3232</v>
      </c>
      <c r="Z680" s="140">
        <v>225000</v>
      </c>
      <c r="AA680" s="18">
        <v>7014167236</v>
      </c>
      <c r="AB680" s="140"/>
      <c r="AC680" s="19"/>
      <c r="AD680" s="19"/>
      <c r="AE680" s="18" t="s">
        <v>3208</v>
      </c>
      <c r="AF680" s="71" t="s">
        <v>3208</v>
      </c>
      <c r="AG680" s="52" t="s">
        <v>3544</v>
      </c>
      <c r="AH680" s="54" t="s">
        <v>3472</v>
      </c>
      <c r="AI680" s="54" t="s">
        <v>2456</v>
      </c>
      <c r="AJ680" s="54"/>
      <c r="AK680" s="54" t="s">
        <v>1450</v>
      </c>
      <c r="AL680" s="54" t="s">
        <v>1570</v>
      </c>
      <c r="AM680" s="52" t="s">
        <v>3553</v>
      </c>
      <c r="AN680" s="119">
        <v>225000</v>
      </c>
      <c r="AO680" s="119"/>
      <c r="AP680" s="119">
        <f t="shared" si="22"/>
        <v>25000</v>
      </c>
      <c r="AQ680" s="189"/>
      <c r="AR680" s="189"/>
      <c r="AS680" s="18" t="s">
        <v>3232</v>
      </c>
      <c r="AT680" s="18" t="s">
        <v>3232</v>
      </c>
      <c r="AU680" s="18" t="s">
        <v>3273</v>
      </c>
      <c r="AV680" s="19"/>
      <c r="AW680" s="19"/>
      <c r="AX680" s="19"/>
    </row>
    <row r="681" spans="1:50" s="123" customFormat="1" ht="72" hidden="1" x14ac:dyDescent="0.2">
      <c r="A681" s="52" t="s">
        <v>50</v>
      </c>
      <c r="B681" s="52" t="s">
        <v>277</v>
      </c>
      <c r="C681" s="52" t="s">
        <v>276</v>
      </c>
      <c r="D681" s="52" t="s">
        <v>33</v>
      </c>
      <c r="E681" s="52" t="s">
        <v>454</v>
      </c>
      <c r="F681" s="121" t="s">
        <v>2250</v>
      </c>
      <c r="G681" s="52" t="s">
        <v>982</v>
      </c>
      <c r="H681" s="71" t="s">
        <v>387</v>
      </c>
      <c r="I681" s="71" t="s">
        <v>274</v>
      </c>
      <c r="J681" s="122">
        <v>156000</v>
      </c>
      <c r="K681" s="249" t="s">
        <v>137</v>
      </c>
      <c r="L681" s="78"/>
      <c r="M681" s="78"/>
      <c r="N681" s="18" t="s">
        <v>1476</v>
      </c>
      <c r="O681" s="18" t="s">
        <v>3230</v>
      </c>
      <c r="P681" s="18" t="s">
        <v>1452</v>
      </c>
      <c r="Q681" s="19" t="s">
        <v>1477</v>
      </c>
      <c r="R681" s="18" t="s">
        <v>1279</v>
      </c>
      <c r="S681" s="18" t="s">
        <v>1191</v>
      </c>
      <c r="T681" s="18" t="s">
        <v>1289</v>
      </c>
      <c r="U681" s="18" t="s">
        <v>1289</v>
      </c>
      <c r="V681" s="18" t="s">
        <v>3231</v>
      </c>
      <c r="W681" s="17">
        <v>156000</v>
      </c>
      <c r="X681" s="18">
        <v>1</v>
      </c>
      <c r="Y681" s="18" t="s">
        <v>3232</v>
      </c>
      <c r="Z681" s="140">
        <v>156000</v>
      </c>
      <c r="AA681" s="18">
        <v>7014167236</v>
      </c>
      <c r="AB681" s="140"/>
      <c r="AC681" s="19"/>
      <c r="AD681" s="19"/>
      <c r="AE681" s="18" t="s">
        <v>3208</v>
      </c>
      <c r="AF681" s="71" t="s">
        <v>3208</v>
      </c>
      <c r="AG681" s="52" t="s">
        <v>3544</v>
      </c>
      <c r="AH681" s="54" t="s">
        <v>3472</v>
      </c>
      <c r="AI681" s="54" t="s">
        <v>2456</v>
      </c>
      <c r="AJ681" s="54"/>
      <c r="AK681" s="54" t="s">
        <v>1450</v>
      </c>
      <c r="AL681" s="54" t="s">
        <v>1570</v>
      </c>
      <c r="AM681" s="52" t="s">
        <v>3553</v>
      </c>
      <c r="AN681" s="122">
        <v>156000</v>
      </c>
      <c r="AO681" s="119"/>
      <c r="AP681" s="119">
        <f t="shared" si="22"/>
        <v>0</v>
      </c>
      <c r="AQ681" s="189"/>
      <c r="AR681" s="189"/>
      <c r="AS681" s="18" t="s">
        <v>3232</v>
      </c>
      <c r="AT681" s="18" t="s">
        <v>3232</v>
      </c>
      <c r="AU681" s="18" t="s">
        <v>3273</v>
      </c>
      <c r="AV681" s="19"/>
      <c r="AW681" s="19"/>
      <c r="AX681" s="19"/>
    </row>
    <row r="682" spans="1:50" s="123" customFormat="1" ht="72" hidden="1" x14ac:dyDescent="0.2">
      <c r="A682" s="52" t="s">
        <v>50</v>
      </c>
      <c r="B682" s="52" t="s">
        <v>277</v>
      </c>
      <c r="C682" s="52" t="s">
        <v>276</v>
      </c>
      <c r="D682" s="52" t="s">
        <v>33</v>
      </c>
      <c r="E682" s="52" t="s">
        <v>454</v>
      </c>
      <c r="F682" s="121" t="s">
        <v>2251</v>
      </c>
      <c r="G682" s="52" t="s">
        <v>983</v>
      </c>
      <c r="H682" s="71" t="s">
        <v>387</v>
      </c>
      <c r="I682" s="71" t="s">
        <v>344</v>
      </c>
      <c r="J682" s="122">
        <v>208000</v>
      </c>
      <c r="K682" s="249" t="s">
        <v>137</v>
      </c>
      <c r="L682" s="78"/>
      <c r="M682" s="78"/>
      <c r="N682" s="18" t="s">
        <v>1476</v>
      </c>
      <c r="O682" s="18" t="s">
        <v>3230</v>
      </c>
      <c r="P682" s="18" t="s">
        <v>1452</v>
      </c>
      <c r="Q682" s="19" t="s">
        <v>1477</v>
      </c>
      <c r="R682" s="18" t="s">
        <v>1279</v>
      </c>
      <c r="S682" s="18" t="s">
        <v>1191</v>
      </c>
      <c r="T682" s="18" t="s">
        <v>1289</v>
      </c>
      <c r="U682" s="18" t="s">
        <v>1289</v>
      </c>
      <c r="V682" s="18" t="s">
        <v>3231</v>
      </c>
      <c r="W682" s="17">
        <v>208000</v>
      </c>
      <c r="X682" s="18">
        <v>1</v>
      </c>
      <c r="Y682" s="18" t="s">
        <v>3232</v>
      </c>
      <c r="Z682" s="140">
        <v>208000</v>
      </c>
      <c r="AA682" s="18">
        <v>7014167236</v>
      </c>
      <c r="AB682" s="140"/>
      <c r="AC682" s="19"/>
      <c r="AD682" s="19"/>
      <c r="AE682" s="18" t="s">
        <v>3208</v>
      </c>
      <c r="AF682" s="71" t="s">
        <v>3208</v>
      </c>
      <c r="AG682" s="52" t="s">
        <v>3544</v>
      </c>
      <c r="AH682" s="54" t="s">
        <v>3472</v>
      </c>
      <c r="AI682" s="54" t="s">
        <v>2456</v>
      </c>
      <c r="AJ682" s="54"/>
      <c r="AK682" s="54" t="s">
        <v>1450</v>
      </c>
      <c r="AL682" s="54" t="s">
        <v>1570</v>
      </c>
      <c r="AM682" s="52" t="s">
        <v>3553</v>
      </c>
      <c r="AN682" s="122">
        <v>208000</v>
      </c>
      <c r="AO682" s="119"/>
      <c r="AP682" s="119">
        <f t="shared" si="22"/>
        <v>0</v>
      </c>
      <c r="AQ682" s="189"/>
      <c r="AR682" s="189"/>
      <c r="AS682" s="18" t="s">
        <v>3232</v>
      </c>
      <c r="AT682" s="18" t="s">
        <v>3232</v>
      </c>
      <c r="AU682" s="18" t="s">
        <v>3273</v>
      </c>
      <c r="AV682" s="19"/>
      <c r="AW682" s="19"/>
      <c r="AX682" s="19"/>
    </row>
    <row r="683" spans="1:50" s="123" customFormat="1" ht="72" hidden="1" x14ac:dyDescent="0.2">
      <c r="A683" s="52" t="s">
        <v>50</v>
      </c>
      <c r="B683" s="52" t="s">
        <v>277</v>
      </c>
      <c r="C683" s="52" t="s">
        <v>276</v>
      </c>
      <c r="D683" s="52" t="s">
        <v>33</v>
      </c>
      <c r="E683" s="52" t="s">
        <v>454</v>
      </c>
      <c r="F683" s="121" t="s">
        <v>2252</v>
      </c>
      <c r="G683" s="52" t="s">
        <v>984</v>
      </c>
      <c r="H683" s="71" t="s">
        <v>269</v>
      </c>
      <c r="I683" s="71" t="s">
        <v>344</v>
      </c>
      <c r="J683" s="122">
        <v>80000</v>
      </c>
      <c r="K683" s="249" t="s">
        <v>137</v>
      </c>
      <c r="L683" s="78"/>
      <c r="M683" s="78"/>
      <c r="N683" s="18" t="s">
        <v>1476</v>
      </c>
      <c r="O683" s="18" t="s">
        <v>3230</v>
      </c>
      <c r="P683" s="18" t="s">
        <v>1452</v>
      </c>
      <c r="Q683" s="19" t="s">
        <v>1477</v>
      </c>
      <c r="R683" s="18" t="s">
        <v>1279</v>
      </c>
      <c r="S683" s="18" t="s">
        <v>1191</v>
      </c>
      <c r="T683" s="18" t="s">
        <v>1289</v>
      </c>
      <c r="U683" s="18" t="s">
        <v>1289</v>
      </c>
      <c r="V683" s="18" t="s">
        <v>3231</v>
      </c>
      <c r="W683" s="17">
        <v>80000</v>
      </c>
      <c r="X683" s="18">
        <v>1</v>
      </c>
      <c r="Y683" s="18" t="s">
        <v>3232</v>
      </c>
      <c r="Z683" s="140">
        <v>80000</v>
      </c>
      <c r="AA683" s="18">
        <v>7014167236</v>
      </c>
      <c r="AB683" s="140"/>
      <c r="AC683" s="19"/>
      <c r="AD683" s="19"/>
      <c r="AE683" s="18" t="s">
        <v>3208</v>
      </c>
      <c r="AF683" s="71" t="s">
        <v>3208</v>
      </c>
      <c r="AG683" s="52" t="s">
        <v>3544</v>
      </c>
      <c r="AH683" s="54" t="s">
        <v>3472</v>
      </c>
      <c r="AI683" s="54" t="s">
        <v>2456</v>
      </c>
      <c r="AJ683" s="54"/>
      <c r="AK683" s="54" t="s">
        <v>1450</v>
      </c>
      <c r="AL683" s="54" t="s">
        <v>1570</v>
      </c>
      <c r="AM683" s="52" t="s">
        <v>3553</v>
      </c>
      <c r="AN683" s="122">
        <v>80000</v>
      </c>
      <c r="AO683" s="119"/>
      <c r="AP683" s="119">
        <f t="shared" si="22"/>
        <v>0</v>
      </c>
      <c r="AQ683" s="189"/>
      <c r="AR683" s="189"/>
      <c r="AS683" s="18" t="s">
        <v>3232</v>
      </c>
      <c r="AT683" s="18" t="s">
        <v>3232</v>
      </c>
      <c r="AU683" s="18" t="s">
        <v>3273</v>
      </c>
      <c r="AV683" s="19"/>
      <c r="AW683" s="19"/>
      <c r="AX683" s="19"/>
    </row>
    <row r="684" spans="1:50" s="123" customFormat="1" ht="72" hidden="1" x14ac:dyDescent="0.2">
      <c r="A684" s="52" t="s">
        <v>50</v>
      </c>
      <c r="B684" s="52" t="s">
        <v>277</v>
      </c>
      <c r="C684" s="52" t="s">
        <v>276</v>
      </c>
      <c r="D684" s="52" t="s">
        <v>33</v>
      </c>
      <c r="E684" s="52" t="s">
        <v>454</v>
      </c>
      <c r="F684" s="121" t="s">
        <v>2253</v>
      </c>
      <c r="G684" s="52" t="s">
        <v>985</v>
      </c>
      <c r="H684" s="71" t="s">
        <v>387</v>
      </c>
      <c r="I684" s="71" t="s">
        <v>274</v>
      </c>
      <c r="J684" s="122">
        <v>168000</v>
      </c>
      <c r="K684" s="249" t="s">
        <v>137</v>
      </c>
      <c r="L684" s="78"/>
      <c r="M684" s="78"/>
      <c r="N684" s="18" t="s">
        <v>1476</v>
      </c>
      <c r="O684" s="18" t="s">
        <v>3230</v>
      </c>
      <c r="P684" s="18" t="s">
        <v>1452</v>
      </c>
      <c r="Q684" s="19" t="s">
        <v>1477</v>
      </c>
      <c r="R684" s="18" t="s">
        <v>1279</v>
      </c>
      <c r="S684" s="18" t="s">
        <v>1191</v>
      </c>
      <c r="T684" s="18" t="s">
        <v>1289</v>
      </c>
      <c r="U684" s="18" t="s">
        <v>1289</v>
      </c>
      <c r="V684" s="18" t="s">
        <v>3231</v>
      </c>
      <c r="W684" s="17">
        <v>158000</v>
      </c>
      <c r="X684" s="18">
        <v>1</v>
      </c>
      <c r="Y684" s="18" t="s">
        <v>3232</v>
      </c>
      <c r="Z684" s="140">
        <v>158000</v>
      </c>
      <c r="AA684" s="18">
        <v>7014167236</v>
      </c>
      <c r="AB684" s="140"/>
      <c r="AC684" s="19"/>
      <c r="AD684" s="19"/>
      <c r="AE684" s="18" t="s">
        <v>3208</v>
      </c>
      <c r="AF684" s="71" t="s">
        <v>3208</v>
      </c>
      <c r="AG684" s="52" t="s">
        <v>3544</v>
      </c>
      <c r="AH684" s="54" t="s">
        <v>3472</v>
      </c>
      <c r="AI684" s="54" t="s">
        <v>2456</v>
      </c>
      <c r="AJ684" s="54"/>
      <c r="AK684" s="54" t="s">
        <v>1450</v>
      </c>
      <c r="AL684" s="54" t="s">
        <v>1570</v>
      </c>
      <c r="AM684" s="52" t="s">
        <v>3553</v>
      </c>
      <c r="AN684" s="119">
        <v>158000</v>
      </c>
      <c r="AO684" s="119"/>
      <c r="AP684" s="119">
        <f t="shared" si="22"/>
        <v>10000</v>
      </c>
      <c r="AQ684" s="189"/>
      <c r="AR684" s="189"/>
      <c r="AS684" s="18" t="s">
        <v>3232</v>
      </c>
      <c r="AT684" s="18" t="s">
        <v>3232</v>
      </c>
      <c r="AU684" s="18" t="s">
        <v>3273</v>
      </c>
      <c r="AV684" s="19"/>
      <c r="AW684" s="19"/>
      <c r="AX684" s="19"/>
    </row>
    <row r="685" spans="1:50" s="123" customFormat="1" ht="72" hidden="1" x14ac:dyDescent="0.2">
      <c r="A685" s="52" t="s">
        <v>50</v>
      </c>
      <c r="B685" s="52" t="s">
        <v>277</v>
      </c>
      <c r="C685" s="52" t="s">
        <v>276</v>
      </c>
      <c r="D685" s="52" t="s">
        <v>33</v>
      </c>
      <c r="E685" s="52" t="s">
        <v>454</v>
      </c>
      <c r="F685" s="121" t="s">
        <v>2254</v>
      </c>
      <c r="G685" s="52" t="s">
        <v>986</v>
      </c>
      <c r="H685" s="71" t="s">
        <v>414</v>
      </c>
      <c r="I685" s="71" t="s">
        <v>274</v>
      </c>
      <c r="J685" s="122">
        <v>140000</v>
      </c>
      <c r="K685" s="249" t="s">
        <v>137</v>
      </c>
      <c r="L685" s="78"/>
      <c r="M685" s="78"/>
      <c r="N685" s="18" t="s">
        <v>1476</v>
      </c>
      <c r="O685" s="18" t="s">
        <v>3230</v>
      </c>
      <c r="P685" s="18" t="s">
        <v>1452</v>
      </c>
      <c r="Q685" s="19" t="s">
        <v>1477</v>
      </c>
      <c r="R685" s="18" t="s">
        <v>1279</v>
      </c>
      <c r="S685" s="18" t="s">
        <v>1191</v>
      </c>
      <c r="T685" s="18" t="s">
        <v>1289</v>
      </c>
      <c r="U685" s="18" t="s">
        <v>1289</v>
      </c>
      <c r="V685" s="18" t="s">
        <v>3231</v>
      </c>
      <c r="W685" s="17">
        <v>140000</v>
      </c>
      <c r="X685" s="18">
        <v>1</v>
      </c>
      <c r="Y685" s="18" t="s">
        <v>3232</v>
      </c>
      <c r="Z685" s="140">
        <v>140000</v>
      </c>
      <c r="AA685" s="18">
        <v>7014167236</v>
      </c>
      <c r="AB685" s="140"/>
      <c r="AC685" s="19"/>
      <c r="AD685" s="19"/>
      <c r="AE685" s="18" t="s">
        <v>3208</v>
      </c>
      <c r="AF685" s="71" t="s">
        <v>3208</v>
      </c>
      <c r="AG685" s="52" t="s">
        <v>3544</v>
      </c>
      <c r="AH685" s="54" t="s">
        <v>3472</v>
      </c>
      <c r="AI685" s="54" t="s">
        <v>2456</v>
      </c>
      <c r="AJ685" s="54"/>
      <c r="AK685" s="54" t="s">
        <v>1450</v>
      </c>
      <c r="AL685" s="54" t="s">
        <v>1570</v>
      </c>
      <c r="AM685" s="52" t="s">
        <v>3553</v>
      </c>
      <c r="AN685" s="122">
        <v>140000</v>
      </c>
      <c r="AO685" s="119"/>
      <c r="AP685" s="119">
        <f t="shared" si="22"/>
        <v>0</v>
      </c>
      <c r="AQ685" s="189"/>
      <c r="AR685" s="189"/>
      <c r="AS685" s="18" t="s">
        <v>3232</v>
      </c>
      <c r="AT685" s="18" t="s">
        <v>3232</v>
      </c>
      <c r="AU685" s="18" t="s">
        <v>3273</v>
      </c>
      <c r="AV685" s="19"/>
      <c r="AW685" s="19"/>
      <c r="AX685" s="19"/>
    </row>
    <row r="686" spans="1:50" s="123" customFormat="1" ht="72" hidden="1" x14ac:dyDescent="0.2">
      <c r="A686" s="52" t="s">
        <v>50</v>
      </c>
      <c r="B686" s="52" t="s">
        <v>277</v>
      </c>
      <c r="C686" s="52" t="s">
        <v>276</v>
      </c>
      <c r="D686" s="52" t="s">
        <v>33</v>
      </c>
      <c r="E686" s="52" t="s">
        <v>454</v>
      </c>
      <c r="F686" s="121" t="s">
        <v>2255</v>
      </c>
      <c r="G686" s="52" t="s">
        <v>987</v>
      </c>
      <c r="H686" s="71" t="s">
        <v>376</v>
      </c>
      <c r="I686" s="71" t="s">
        <v>274</v>
      </c>
      <c r="J686" s="122">
        <v>460000</v>
      </c>
      <c r="K686" s="249" t="s">
        <v>137</v>
      </c>
      <c r="L686" s="78"/>
      <c r="M686" s="78"/>
      <c r="N686" s="18" t="s">
        <v>1476</v>
      </c>
      <c r="O686" s="18" t="s">
        <v>3230</v>
      </c>
      <c r="P686" s="18" t="s">
        <v>1452</v>
      </c>
      <c r="Q686" s="19" t="s">
        <v>1477</v>
      </c>
      <c r="R686" s="18" t="s">
        <v>1279</v>
      </c>
      <c r="S686" s="18" t="s">
        <v>1191</v>
      </c>
      <c r="T686" s="18" t="s">
        <v>1289</v>
      </c>
      <c r="U686" s="18" t="s">
        <v>1289</v>
      </c>
      <c r="V686" s="18" t="s">
        <v>3231</v>
      </c>
      <c r="W686" s="17">
        <v>450000</v>
      </c>
      <c r="X686" s="18">
        <v>1</v>
      </c>
      <c r="Y686" s="18" t="s">
        <v>3232</v>
      </c>
      <c r="Z686" s="140">
        <v>450000</v>
      </c>
      <c r="AA686" s="18">
        <v>7014167236</v>
      </c>
      <c r="AB686" s="140"/>
      <c r="AC686" s="19"/>
      <c r="AD686" s="19"/>
      <c r="AE686" s="18" t="s">
        <v>3208</v>
      </c>
      <c r="AF686" s="71" t="s">
        <v>3208</v>
      </c>
      <c r="AG686" s="52" t="s">
        <v>3544</v>
      </c>
      <c r="AH686" s="54" t="s">
        <v>3472</v>
      </c>
      <c r="AI686" s="54" t="s">
        <v>2456</v>
      </c>
      <c r="AJ686" s="54"/>
      <c r="AK686" s="54" t="s">
        <v>1450</v>
      </c>
      <c r="AL686" s="54" t="s">
        <v>1570</v>
      </c>
      <c r="AM686" s="52" t="s">
        <v>3553</v>
      </c>
      <c r="AN686" s="119">
        <v>450000</v>
      </c>
      <c r="AO686" s="119"/>
      <c r="AP686" s="119">
        <f t="shared" si="22"/>
        <v>10000</v>
      </c>
      <c r="AQ686" s="189"/>
      <c r="AR686" s="189"/>
      <c r="AS686" s="18" t="s">
        <v>3232</v>
      </c>
      <c r="AT686" s="18" t="s">
        <v>3232</v>
      </c>
      <c r="AU686" s="18" t="s">
        <v>3273</v>
      </c>
      <c r="AV686" s="19"/>
      <c r="AW686" s="19"/>
      <c r="AX686" s="19"/>
    </row>
    <row r="687" spans="1:50" s="123" customFormat="1" ht="72" hidden="1" x14ac:dyDescent="0.2">
      <c r="A687" s="52" t="s">
        <v>50</v>
      </c>
      <c r="B687" s="52" t="s">
        <v>277</v>
      </c>
      <c r="C687" s="52" t="s">
        <v>276</v>
      </c>
      <c r="D687" s="52" t="s">
        <v>33</v>
      </c>
      <c r="E687" s="52" t="s">
        <v>454</v>
      </c>
      <c r="F687" s="121" t="s">
        <v>2256</v>
      </c>
      <c r="G687" s="52" t="s">
        <v>988</v>
      </c>
      <c r="H687" s="71" t="s">
        <v>599</v>
      </c>
      <c r="I687" s="71" t="s">
        <v>274</v>
      </c>
      <c r="J687" s="122">
        <v>120000</v>
      </c>
      <c r="K687" s="249" t="s">
        <v>137</v>
      </c>
      <c r="L687" s="78"/>
      <c r="M687" s="78"/>
      <c r="N687" s="18" t="s">
        <v>1476</v>
      </c>
      <c r="O687" s="18" t="s">
        <v>3230</v>
      </c>
      <c r="P687" s="18" t="s">
        <v>1452</v>
      </c>
      <c r="Q687" s="19" t="s">
        <v>1477</v>
      </c>
      <c r="R687" s="18" t="s">
        <v>1279</v>
      </c>
      <c r="S687" s="18" t="s">
        <v>1191</v>
      </c>
      <c r="T687" s="18" t="s">
        <v>1289</v>
      </c>
      <c r="U687" s="18" t="s">
        <v>1289</v>
      </c>
      <c r="V687" s="18" t="s">
        <v>3231</v>
      </c>
      <c r="W687" s="17">
        <v>120000</v>
      </c>
      <c r="X687" s="18">
        <v>1</v>
      </c>
      <c r="Y687" s="18" t="s">
        <v>3232</v>
      </c>
      <c r="Z687" s="140">
        <v>120000</v>
      </c>
      <c r="AA687" s="18">
        <v>7014167236</v>
      </c>
      <c r="AB687" s="140"/>
      <c r="AC687" s="19"/>
      <c r="AD687" s="19"/>
      <c r="AE687" s="18" t="s">
        <v>3208</v>
      </c>
      <c r="AF687" s="71" t="s">
        <v>3208</v>
      </c>
      <c r="AG687" s="52" t="s">
        <v>3544</v>
      </c>
      <c r="AH687" s="54" t="s">
        <v>3472</v>
      </c>
      <c r="AI687" s="54" t="s">
        <v>2456</v>
      </c>
      <c r="AJ687" s="54"/>
      <c r="AK687" s="54" t="s">
        <v>1450</v>
      </c>
      <c r="AL687" s="54" t="s">
        <v>1570</v>
      </c>
      <c r="AM687" s="52" t="s">
        <v>3553</v>
      </c>
      <c r="AN687" s="122">
        <v>120000</v>
      </c>
      <c r="AO687" s="119"/>
      <c r="AP687" s="119">
        <f t="shared" si="22"/>
        <v>0</v>
      </c>
      <c r="AQ687" s="189"/>
      <c r="AR687" s="189"/>
      <c r="AS687" s="18" t="s">
        <v>3232</v>
      </c>
      <c r="AT687" s="18" t="s">
        <v>3232</v>
      </c>
      <c r="AU687" s="18" t="s">
        <v>3273</v>
      </c>
      <c r="AV687" s="19"/>
      <c r="AW687" s="19"/>
      <c r="AX687" s="19"/>
    </row>
    <row r="688" spans="1:50" s="123" customFormat="1" ht="72" hidden="1" x14ac:dyDescent="0.2">
      <c r="A688" s="52" t="s">
        <v>50</v>
      </c>
      <c r="B688" s="52" t="s">
        <v>277</v>
      </c>
      <c r="C688" s="52" t="s">
        <v>276</v>
      </c>
      <c r="D688" s="52" t="s">
        <v>33</v>
      </c>
      <c r="E688" s="52" t="s">
        <v>454</v>
      </c>
      <c r="F688" s="121" t="s">
        <v>2257</v>
      </c>
      <c r="G688" s="52" t="s">
        <v>989</v>
      </c>
      <c r="H688" s="71" t="s">
        <v>340</v>
      </c>
      <c r="I688" s="71" t="s">
        <v>274</v>
      </c>
      <c r="J688" s="122">
        <v>900000</v>
      </c>
      <c r="K688" s="249" t="s">
        <v>137</v>
      </c>
      <c r="L688" s="78"/>
      <c r="M688" s="78"/>
      <c r="N688" s="18" t="s">
        <v>1476</v>
      </c>
      <c r="O688" s="18" t="s">
        <v>3230</v>
      </c>
      <c r="P688" s="18" t="s">
        <v>1452</v>
      </c>
      <c r="Q688" s="19" t="s">
        <v>1477</v>
      </c>
      <c r="R688" s="18" t="s">
        <v>1279</v>
      </c>
      <c r="S688" s="18" t="s">
        <v>1191</v>
      </c>
      <c r="T688" s="18" t="s">
        <v>1289</v>
      </c>
      <c r="U688" s="18" t="s">
        <v>1289</v>
      </c>
      <c r="V688" s="18" t="s">
        <v>3231</v>
      </c>
      <c r="W688" s="17">
        <v>876000</v>
      </c>
      <c r="X688" s="18">
        <v>1</v>
      </c>
      <c r="Y688" s="18" t="s">
        <v>3232</v>
      </c>
      <c r="Z688" s="140">
        <v>876000</v>
      </c>
      <c r="AA688" s="18">
        <v>7014167236</v>
      </c>
      <c r="AB688" s="140"/>
      <c r="AC688" s="19"/>
      <c r="AD688" s="19"/>
      <c r="AE688" s="18" t="s">
        <v>3208</v>
      </c>
      <c r="AF688" s="71" t="s">
        <v>3208</v>
      </c>
      <c r="AG688" s="52" t="s">
        <v>3544</v>
      </c>
      <c r="AH688" s="54" t="s">
        <v>3472</v>
      </c>
      <c r="AI688" s="54" t="s">
        <v>2456</v>
      </c>
      <c r="AJ688" s="54"/>
      <c r="AK688" s="54" t="s">
        <v>1450</v>
      </c>
      <c r="AL688" s="54" t="s">
        <v>1570</v>
      </c>
      <c r="AM688" s="52" t="s">
        <v>3553</v>
      </c>
      <c r="AN688" s="119">
        <v>876000</v>
      </c>
      <c r="AO688" s="119"/>
      <c r="AP688" s="119">
        <f t="shared" si="22"/>
        <v>24000</v>
      </c>
      <c r="AQ688" s="189"/>
      <c r="AR688" s="189"/>
      <c r="AS688" s="18" t="s">
        <v>3232</v>
      </c>
      <c r="AT688" s="18" t="s">
        <v>3232</v>
      </c>
      <c r="AU688" s="18" t="s">
        <v>3273</v>
      </c>
      <c r="AV688" s="19"/>
      <c r="AW688" s="19"/>
      <c r="AX688" s="19"/>
    </row>
    <row r="689" spans="1:50" s="123" customFormat="1" ht="72" hidden="1" x14ac:dyDescent="0.2">
      <c r="A689" s="52" t="s">
        <v>50</v>
      </c>
      <c r="B689" s="52" t="s">
        <v>277</v>
      </c>
      <c r="C689" s="52" t="s">
        <v>276</v>
      </c>
      <c r="D689" s="52" t="s">
        <v>33</v>
      </c>
      <c r="E689" s="52" t="s">
        <v>454</v>
      </c>
      <c r="F689" s="121" t="s">
        <v>2258</v>
      </c>
      <c r="G689" s="52" t="s">
        <v>990</v>
      </c>
      <c r="H689" s="71" t="s">
        <v>269</v>
      </c>
      <c r="I689" s="71" t="s">
        <v>275</v>
      </c>
      <c r="J689" s="122">
        <v>812000</v>
      </c>
      <c r="K689" s="249" t="s">
        <v>137</v>
      </c>
      <c r="L689" s="78"/>
      <c r="M689" s="78"/>
      <c r="N689" s="18" t="s">
        <v>1476</v>
      </c>
      <c r="O689" s="18" t="s">
        <v>3230</v>
      </c>
      <c r="P689" s="18" t="s">
        <v>1452</v>
      </c>
      <c r="Q689" s="19" t="s">
        <v>1477</v>
      </c>
      <c r="R689" s="18" t="s">
        <v>1279</v>
      </c>
      <c r="S689" s="18" t="s">
        <v>1191</v>
      </c>
      <c r="T689" s="18" t="s">
        <v>1289</v>
      </c>
      <c r="U689" s="18" t="s">
        <v>1289</v>
      </c>
      <c r="V689" s="18" t="s">
        <v>3231</v>
      </c>
      <c r="W689" s="17">
        <v>800000</v>
      </c>
      <c r="X689" s="18">
        <v>1</v>
      </c>
      <c r="Y689" s="18" t="s">
        <v>3232</v>
      </c>
      <c r="Z689" s="140">
        <v>800000</v>
      </c>
      <c r="AA689" s="18">
        <v>7014167236</v>
      </c>
      <c r="AB689" s="140"/>
      <c r="AC689" s="19"/>
      <c r="AD689" s="19"/>
      <c r="AE689" s="18" t="s">
        <v>3208</v>
      </c>
      <c r="AF689" s="71" t="s">
        <v>3208</v>
      </c>
      <c r="AG689" s="52" t="s">
        <v>3544</v>
      </c>
      <c r="AH689" s="54" t="s">
        <v>3472</v>
      </c>
      <c r="AI689" s="54" t="s">
        <v>2456</v>
      </c>
      <c r="AJ689" s="54"/>
      <c r="AK689" s="54" t="s">
        <v>1450</v>
      </c>
      <c r="AL689" s="54" t="s">
        <v>1570</v>
      </c>
      <c r="AM689" s="52" t="s">
        <v>3553</v>
      </c>
      <c r="AN689" s="119">
        <v>800000</v>
      </c>
      <c r="AO689" s="119"/>
      <c r="AP689" s="119">
        <f t="shared" si="22"/>
        <v>12000</v>
      </c>
      <c r="AQ689" s="189"/>
      <c r="AR689" s="189"/>
      <c r="AS689" s="18" t="s">
        <v>3232</v>
      </c>
      <c r="AT689" s="18" t="s">
        <v>3232</v>
      </c>
      <c r="AU689" s="18" t="s">
        <v>3273</v>
      </c>
      <c r="AV689" s="19"/>
      <c r="AW689" s="19"/>
      <c r="AX689" s="19"/>
    </row>
    <row r="690" spans="1:50" s="123" customFormat="1" ht="72" hidden="1" x14ac:dyDescent="0.2">
      <c r="A690" s="52" t="s">
        <v>50</v>
      </c>
      <c r="B690" s="52" t="s">
        <v>277</v>
      </c>
      <c r="C690" s="52" t="s">
        <v>276</v>
      </c>
      <c r="D690" s="52" t="s">
        <v>11</v>
      </c>
      <c r="E690" s="52" t="s">
        <v>310</v>
      </c>
      <c r="F690" s="121" t="s">
        <v>2259</v>
      </c>
      <c r="G690" s="52" t="s">
        <v>991</v>
      </c>
      <c r="H690" s="71" t="s">
        <v>270</v>
      </c>
      <c r="I690" s="71" t="s">
        <v>273</v>
      </c>
      <c r="J690" s="122">
        <v>7000</v>
      </c>
      <c r="K690" s="78"/>
      <c r="L690" s="78"/>
      <c r="M690" s="249" t="s">
        <v>137</v>
      </c>
      <c r="N690" s="19"/>
      <c r="O690" s="18" t="s">
        <v>3201</v>
      </c>
      <c r="P690" s="18" t="s">
        <v>3202</v>
      </c>
      <c r="Q690" s="19" t="s">
        <v>3203</v>
      </c>
      <c r="R690" s="18" t="s">
        <v>3204</v>
      </c>
      <c r="S690" s="18" t="s">
        <v>92</v>
      </c>
      <c r="T690" s="71" t="s">
        <v>3233</v>
      </c>
      <c r="U690" s="71" t="s">
        <v>1289</v>
      </c>
      <c r="V690" s="18" t="s">
        <v>3206</v>
      </c>
      <c r="W690" s="82">
        <v>7000</v>
      </c>
      <c r="X690" s="18">
        <v>1</v>
      </c>
      <c r="Y690" s="18" t="s">
        <v>3207</v>
      </c>
      <c r="Z690" s="158">
        <v>7000</v>
      </c>
      <c r="AA690" s="18">
        <v>7014246942</v>
      </c>
      <c r="AB690" s="19"/>
      <c r="AC690" s="19"/>
      <c r="AD690" s="19"/>
      <c r="AE690" s="18" t="s">
        <v>3208</v>
      </c>
      <c r="AF690" s="71" t="s">
        <v>3208</v>
      </c>
      <c r="AG690" s="52" t="s">
        <v>3544</v>
      </c>
      <c r="AH690" s="54" t="s">
        <v>3472</v>
      </c>
      <c r="AI690" s="54" t="s">
        <v>2456</v>
      </c>
      <c r="AJ690" s="54"/>
      <c r="AK690" s="54" t="s">
        <v>1446</v>
      </c>
      <c r="AL690" s="54" t="s">
        <v>1571</v>
      </c>
      <c r="AM690" s="52" t="s">
        <v>3553</v>
      </c>
      <c r="AN690" s="122">
        <v>7000</v>
      </c>
      <c r="AO690" s="119"/>
      <c r="AP690" s="119">
        <f t="shared" si="22"/>
        <v>0</v>
      </c>
      <c r="AQ690" s="189"/>
      <c r="AR690" s="189"/>
      <c r="AS690" s="18" t="s">
        <v>3207</v>
      </c>
      <c r="AT690" s="18" t="s">
        <v>3207</v>
      </c>
      <c r="AU690" s="18" t="s">
        <v>3241</v>
      </c>
      <c r="AV690" s="19"/>
      <c r="AW690" s="19"/>
      <c r="AX690" s="19"/>
    </row>
    <row r="691" spans="1:50" s="123" customFormat="1" ht="72" hidden="1" x14ac:dyDescent="0.2">
      <c r="A691" s="52" t="s">
        <v>50</v>
      </c>
      <c r="B691" s="52" t="s">
        <v>277</v>
      </c>
      <c r="C691" s="52" t="s">
        <v>276</v>
      </c>
      <c r="D691" s="52" t="s">
        <v>11</v>
      </c>
      <c r="E691" s="52" t="s">
        <v>310</v>
      </c>
      <c r="F691" s="121" t="s">
        <v>2260</v>
      </c>
      <c r="G691" s="52" t="s">
        <v>992</v>
      </c>
      <c r="H691" s="71" t="s">
        <v>272</v>
      </c>
      <c r="I691" s="71" t="s">
        <v>273</v>
      </c>
      <c r="J691" s="122">
        <v>24000</v>
      </c>
      <c r="K691" s="78"/>
      <c r="L691" s="78"/>
      <c r="M691" s="249" t="s">
        <v>137</v>
      </c>
      <c r="N691" s="19"/>
      <c r="O691" s="18" t="s">
        <v>3201</v>
      </c>
      <c r="P691" s="18" t="s">
        <v>3202</v>
      </c>
      <c r="Q691" s="19" t="s">
        <v>3203</v>
      </c>
      <c r="R691" s="18" t="s">
        <v>3204</v>
      </c>
      <c r="S691" s="18" t="s">
        <v>92</v>
      </c>
      <c r="T691" s="71" t="s">
        <v>3234</v>
      </c>
      <c r="U691" s="71" t="s">
        <v>3235</v>
      </c>
      <c r="V691" s="18" t="s">
        <v>3206</v>
      </c>
      <c r="W691" s="82">
        <v>22200</v>
      </c>
      <c r="X691" s="18">
        <v>1</v>
      </c>
      <c r="Y691" s="18" t="s">
        <v>3207</v>
      </c>
      <c r="Z691" s="158">
        <v>22200</v>
      </c>
      <c r="AA691" s="18">
        <v>7014246942</v>
      </c>
      <c r="AB691" s="19"/>
      <c r="AC691" s="19"/>
      <c r="AD691" s="19"/>
      <c r="AE691" s="18" t="s">
        <v>3208</v>
      </c>
      <c r="AF691" s="71" t="s">
        <v>3208</v>
      </c>
      <c r="AG691" s="52" t="s">
        <v>3544</v>
      </c>
      <c r="AH691" s="54" t="s">
        <v>3472</v>
      </c>
      <c r="AI691" s="54" t="s">
        <v>2456</v>
      </c>
      <c r="AJ691" s="54"/>
      <c r="AK691" s="54" t="s">
        <v>1446</v>
      </c>
      <c r="AL691" s="54" t="s">
        <v>1571</v>
      </c>
      <c r="AM691" s="52" t="s">
        <v>3553</v>
      </c>
      <c r="AN691" s="119">
        <v>22200</v>
      </c>
      <c r="AO691" s="119"/>
      <c r="AP691" s="119">
        <f t="shared" si="22"/>
        <v>1800</v>
      </c>
      <c r="AQ691" s="189"/>
      <c r="AR691" s="189"/>
      <c r="AS691" s="18" t="s">
        <v>3207</v>
      </c>
      <c r="AT691" s="18" t="s">
        <v>3207</v>
      </c>
      <c r="AU691" s="18" t="s">
        <v>3241</v>
      </c>
      <c r="AV691" s="19"/>
      <c r="AW691" s="19"/>
      <c r="AX691" s="19"/>
    </row>
    <row r="692" spans="1:50" s="123" customFormat="1" ht="72" hidden="1" x14ac:dyDescent="0.2">
      <c r="A692" s="52" t="s">
        <v>50</v>
      </c>
      <c r="B692" s="52" t="s">
        <v>277</v>
      </c>
      <c r="C692" s="52" t="s">
        <v>276</v>
      </c>
      <c r="D692" s="52" t="s">
        <v>286</v>
      </c>
      <c r="E692" s="52" t="s">
        <v>310</v>
      </c>
      <c r="F692" s="121" t="s">
        <v>2261</v>
      </c>
      <c r="G692" s="52" t="s">
        <v>993</v>
      </c>
      <c r="H692" s="71" t="s">
        <v>269</v>
      </c>
      <c r="I692" s="71" t="s">
        <v>271</v>
      </c>
      <c r="J692" s="122">
        <v>40000</v>
      </c>
      <c r="K692" s="78"/>
      <c r="L692" s="78"/>
      <c r="M692" s="249" t="s">
        <v>137</v>
      </c>
      <c r="N692" s="19"/>
      <c r="O692" s="18" t="s">
        <v>2886</v>
      </c>
      <c r="P692" s="18" t="s">
        <v>3236</v>
      </c>
      <c r="Q692" s="19" t="s">
        <v>3237</v>
      </c>
      <c r="R692" s="18" t="s">
        <v>1279</v>
      </c>
      <c r="S692" s="18" t="s">
        <v>92</v>
      </c>
      <c r="T692" s="18" t="s">
        <v>3238</v>
      </c>
      <c r="U692" s="18" t="s">
        <v>3239</v>
      </c>
      <c r="V692" s="18" t="s">
        <v>3240</v>
      </c>
      <c r="W692" s="17">
        <v>35800</v>
      </c>
      <c r="X692" s="18">
        <v>1</v>
      </c>
      <c r="Y692" s="18" t="s">
        <v>3241</v>
      </c>
      <c r="Z692" s="159">
        <v>35800</v>
      </c>
      <c r="AA692" s="18">
        <v>7014222140</v>
      </c>
      <c r="AB692" s="18" t="s">
        <v>3202</v>
      </c>
      <c r="AC692" s="18" t="s">
        <v>3202</v>
      </c>
      <c r="AD692" s="17">
        <v>35800</v>
      </c>
      <c r="AE692" s="18" t="s">
        <v>3200</v>
      </c>
      <c r="AF692" s="71" t="s">
        <v>3242</v>
      </c>
      <c r="AG692" s="52" t="s">
        <v>3544</v>
      </c>
      <c r="AH692" s="52" t="s">
        <v>3475</v>
      </c>
      <c r="AI692" s="54" t="s">
        <v>2457</v>
      </c>
      <c r="AJ692" s="54"/>
      <c r="AK692" s="54" t="s">
        <v>1446</v>
      </c>
      <c r="AL692" s="54" t="s">
        <v>1571</v>
      </c>
      <c r="AM692" s="52" t="s">
        <v>3553</v>
      </c>
      <c r="AN692" s="119"/>
      <c r="AO692" s="119">
        <v>35800</v>
      </c>
      <c r="AP692" s="119">
        <f t="shared" si="22"/>
        <v>4200</v>
      </c>
      <c r="AQ692" s="189"/>
      <c r="AR692" s="189"/>
      <c r="AS692" s="18"/>
      <c r="AT692" s="18"/>
      <c r="AU692" s="18" t="s">
        <v>3241</v>
      </c>
      <c r="AV692" s="19"/>
      <c r="AW692" s="19"/>
      <c r="AX692" s="19"/>
    </row>
    <row r="693" spans="1:50" s="123" customFormat="1" ht="72" hidden="1" x14ac:dyDescent="0.2">
      <c r="A693" s="52" t="s">
        <v>50</v>
      </c>
      <c r="B693" s="52" t="s">
        <v>277</v>
      </c>
      <c r="C693" s="52" t="s">
        <v>276</v>
      </c>
      <c r="D693" s="52" t="s">
        <v>286</v>
      </c>
      <c r="E693" s="52" t="s">
        <v>310</v>
      </c>
      <c r="F693" s="121" t="s">
        <v>2262</v>
      </c>
      <c r="G693" s="52" t="s">
        <v>994</v>
      </c>
      <c r="H693" s="71" t="s">
        <v>387</v>
      </c>
      <c r="I693" s="71" t="s">
        <v>271</v>
      </c>
      <c r="J693" s="122">
        <v>56000</v>
      </c>
      <c r="K693" s="78"/>
      <c r="L693" s="78"/>
      <c r="M693" s="249" t="s">
        <v>137</v>
      </c>
      <c r="N693" s="18"/>
      <c r="O693" s="18" t="s">
        <v>3224</v>
      </c>
      <c r="P693" s="18" t="s">
        <v>1452</v>
      </c>
      <c r="Q693" s="19" t="s">
        <v>1456</v>
      </c>
      <c r="R693" s="18" t="s">
        <v>1279</v>
      </c>
      <c r="S693" s="18" t="s">
        <v>98</v>
      </c>
      <c r="T693" s="18" t="s">
        <v>3137</v>
      </c>
      <c r="U693" s="18" t="s">
        <v>3138</v>
      </c>
      <c r="V693" s="18" t="s">
        <v>3225</v>
      </c>
      <c r="W693" s="17">
        <v>56000</v>
      </c>
      <c r="X693" s="18">
        <v>1</v>
      </c>
      <c r="Y693" s="18" t="s">
        <v>3226</v>
      </c>
      <c r="Z693" s="17">
        <v>56000</v>
      </c>
      <c r="AA693" s="18">
        <v>7014167239</v>
      </c>
      <c r="AB693" s="18" t="s">
        <v>1454</v>
      </c>
      <c r="AC693" s="18" t="s">
        <v>1454</v>
      </c>
      <c r="AD693" s="17">
        <v>56000</v>
      </c>
      <c r="AE693" s="18" t="s">
        <v>3200</v>
      </c>
      <c r="AF693" s="71" t="s">
        <v>3200</v>
      </c>
      <c r="AG693" s="54" t="s">
        <v>3544</v>
      </c>
      <c r="AH693" s="52" t="s">
        <v>2457</v>
      </c>
      <c r="AI693" s="52" t="s">
        <v>2457</v>
      </c>
      <c r="AJ693" s="52"/>
      <c r="AK693" s="54" t="s">
        <v>1446</v>
      </c>
      <c r="AL693" s="54" t="s">
        <v>1571</v>
      </c>
      <c r="AM693" s="52" t="s">
        <v>3552</v>
      </c>
      <c r="AN693" s="119"/>
      <c r="AO693" s="122">
        <v>56000</v>
      </c>
      <c r="AP693" s="119">
        <f t="shared" si="22"/>
        <v>0</v>
      </c>
      <c r="AQ693" s="189"/>
      <c r="AR693" s="189"/>
      <c r="AS693" s="18"/>
      <c r="AT693" s="18"/>
      <c r="AU693" s="18"/>
      <c r="AV693" s="17">
        <v>56000</v>
      </c>
      <c r="AW693" s="18" t="s">
        <v>1289</v>
      </c>
      <c r="AX693" s="19"/>
    </row>
    <row r="694" spans="1:50" s="123" customFormat="1" ht="90" hidden="1" x14ac:dyDescent="0.2">
      <c r="A694" s="52" t="s">
        <v>50</v>
      </c>
      <c r="B694" s="52" t="s">
        <v>277</v>
      </c>
      <c r="C694" s="52" t="s">
        <v>276</v>
      </c>
      <c r="D694" s="52" t="s">
        <v>286</v>
      </c>
      <c r="E694" s="52" t="s">
        <v>310</v>
      </c>
      <c r="F694" s="121" t="s">
        <v>2263</v>
      </c>
      <c r="G694" s="52" t="s">
        <v>995</v>
      </c>
      <c r="H694" s="71" t="s">
        <v>270</v>
      </c>
      <c r="I694" s="71" t="s">
        <v>271</v>
      </c>
      <c r="J694" s="122">
        <v>19600</v>
      </c>
      <c r="K694" s="78"/>
      <c r="L694" s="78"/>
      <c r="M694" s="249" t="s">
        <v>137</v>
      </c>
      <c r="N694" s="19"/>
      <c r="O694" s="18" t="s">
        <v>3243</v>
      </c>
      <c r="P694" s="18" t="s">
        <v>3202</v>
      </c>
      <c r="Q694" s="19" t="s">
        <v>3244</v>
      </c>
      <c r="R694" s="18" t="s">
        <v>1449</v>
      </c>
      <c r="S694" s="18" t="s">
        <v>92</v>
      </c>
      <c r="T694" s="18" t="s">
        <v>2708</v>
      </c>
      <c r="U694" s="18" t="s">
        <v>3245</v>
      </c>
      <c r="V694" s="18" t="s">
        <v>3246</v>
      </c>
      <c r="W694" s="74">
        <v>14990</v>
      </c>
      <c r="X694" s="18">
        <v>1</v>
      </c>
      <c r="Y694" s="18" t="s">
        <v>3247</v>
      </c>
      <c r="Z694" s="74">
        <v>14990</v>
      </c>
      <c r="AA694" s="18">
        <v>7014246312</v>
      </c>
      <c r="AB694" s="18" t="s">
        <v>3248</v>
      </c>
      <c r="AC694" s="18" t="s">
        <v>3248</v>
      </c>
      <c r="AD694" s="74">
        <v>14990</v>
      </c>
      <c r="AE694" s="18" t="s">
        <v>3200</v>
      </c>
      <c r="AF694" s="71" t="s">
        <v>3242</v>
      </c>
      <c r="AG694" s="52" t="s">
        <v>3544</v>
      </c>
      <c r="AH694" s="52" t="s">
        <v>3475</v>
      </c>
      <c r="AI694" s="54" t="s">
        <v>2457</v>
      </c>
      <c r="AJ694" s="54"/>
      <c r="AK694" s="54" t="s">
        <v>1446</v>
      </c>
      <c r="AL694" s="54" t="s">
        <v>1571</v>
      </c>
      <c r="AM694" s="52" t="s">
        <v>3553</v>
      </c>
      <c r="AN694" s="119"/>
      <c r="AO694" s="119">
        <v>14990</v>
      </c>
      <c r="AP694" s="119">
        <f t="shared" si="22"/>
        <v>4610</v>
      </c>
      <c r="AQ694" s="189"/>
      <c r="AR694" s="189"/>
      <c r="AS694" s="18"/>
      <c r="AT694" s="18"/>
      <c r="AU694" s="18" t="s">
        <v>3207</v>
      </c>
      <c r="AV694" s="74">
        <v>14990</v>
      </c>
      <c r="AW694" s="17">
        <v>4610</v>
      </c>
      <c r="AX694" s="19"/>
    </row>
    <row r="695" spans="1:50" s="123" customFormat="1" ht="72" hidden="1" x14ac:dyDescent="0.2">
      <c r="A695" s="52" t="s">
        <v>50</v>
      </c>
      <c r="B695" s="52" t="s">
        <v>277</v>
      </c>
      <c r="C695" s="52" t="s">
        <v>276</v>
      </c>
      <c r="D695" s="52" t="s">
        <v>10</v>
      </c>
      <c r="E695" s="52" t="s">
        <v>311</v>
      </c>
      <c r="F695" s="121" t="s">
        <v>2264</v>
      </c>
      <c r="G695" s="52" t="s">
        <v>996</v>
      </c>
      <c r="H695" s="71" t="s">
        <v>317</v>
      </c>
      <c r="I695" s="71" t="s">
        <v>271</v>
      </c>
      <c r="J695" s="122">
        <v>150000</v>
      </c>
      <c r="K695" s="78"/>
      <c r="L695" s="78"/>
      <c r="M695" s="249" t="s">
        <v>137</v>
      </c>
      <c r="N695" s="19"/>
      <c r="O695" s="18" t="s">
        <v>3249</v>
      </c>
      <c r="P695" s="18" t="s">
        <v>3250</v>
      </c>
      <c r="Q695" s="19" t="s">
        <v>3237</v>
      </c>
      <c r="R695" s="18" t="s">
        <v>1279</v>
      </c>
      <c r="S695" s="18" t="s">
        <v>92</v>
      </c>
      <c r="T695" s="18" t="s">
        <v>3251</v>
      </c>
      <c r="U695" s="18" t="s">
        <v>3252</v>
      </c>
      <c r="V695" s="18" t="s">
        <v>3240</v>
      </c>
      <c r="W695" s="17">
        <v>147500</v>
      </c>
      <c r="X695" s="18">
        <v>1</v>
      </c>
      <c r="Y695" s="18" t="s">
        <v>3241</v>
      </c>
      <c r="Z695" s="17">
        <v>147500</v>
      </c>
      <c r="AA695" s="18">
        <v>7014222192</v>
      </c>
      <c r="AB695" s="18" t="s">
        <v>3202</v>
      </c>
      <c r="AC695" s="18" t="s">
        <v>3202</v>
      </c>
      <c r="AD695" s="17">
        <v>147500</v>
      </c>
      <c r="AE695" s="18" t="s">
        <v>3200</v>
      </c>
      <c r="AF695" s="71" t="s">
        <v>3242</v>
      </c>
      <c r="AG695" s="52" t="s">
        <v>3544</v>
      </c>
      <c r="AH695" s="52" t="s">
        <v>3475</v>
      </c>
      <c r="AI695" s="54" t="s">
        <v>2457</v>
      </c>
      <c r="AJ695" s="54"/>
      <c r="AK695" s="54" t="s">
        <v>1446</v>
      </c>
      <c r="AL695" s="54" t="s">
        <v>1571</v>
      </c>
      <c r="AM695" s="52" t="s">
        <v>3553</v>
      </c>
      <c r="AN695" s="119"/>
      <c r="AO695" s="119">
        <v>147500</v>
      </c>
      <c r="AP695" s="119">
        <f t="shared" si="22"/>
        <v>2500</v>
      </c>
      <c r="AQ695" s="189"/>
      <c r="AR695" s="189"/>
      <c r="AS695" s="18"/>
      <c r="AT695" s="18"/>
      <c r="AU695" s="18" t="s">
        <v>3207</v>
      </c>
      <c r="AV695" s="17">
        <v>147500</v>
      </c>
      <c r="AW695" s="17">
        <v>2500</v>
      </c>
      <c r="AX695" s="19"/>
    </row>
    <row r="696" spans="1:50" s="123" customFormat="1" ht="72" hidden="1" x14ac:dyDescent="0.2">
      <c r="A696" s="52" t="s">
        <v>50</v>
      </c>
      <c r="B696" s="52" t="s">
        <v>277</v>
      </c>
      <c r="C696" s="52" t="s">
        <v>276</v>
      </c>
      <c r="D696" s="52" t="s">
        <v>10</v>
      </c>
      <c r="E696" s="52" t="s">
        <v>311</v>
      </c>
      <c r="F696" s="121" t="s">
        <v>2265</v>
      </c>
      <c r="G696" s="52" t="s">
        <v>997</v>
      </c>
      <c r="H696" s="71" t="s">
        <v>269</v>
      </c>
      <c r="I696" s="71" t="s">
        <v>271</v>
      </c>
      <c r="J696" s="122">
        <v>30000</v>
      </c>
      <c r="K696" s="78"/>
      <c r="L696" s="78"/>
      <c r="M696" s="249" t="s">
        <v>137</v>
      </c>
      <c r="N696" s="19"/>
      <c r="O696" s="18" t="s">
        <v>3249</v>
      </c>
      <c r="P696" s="18" t="s">
        <v>3250</v>
      </c>
      <c r="Q696" s="19" t="s">
        <v>3237</v>
      </c>
      <c r="R696" s="18" t="s">
        <v>1279</v>
      </c>
      <c r="S696" s="18" t="s">
        <v>92</v>
      </c>
      <c r="T696" s="18" t="s">
        <v>3253</v>
      </c>
      <c r="U696" s="18" t="s">
        <v>3254</v>
      </c>
      <c r="V696" s="18" t="s">
        <v>3240</v>
      </c>
      <c r="W696" s="17">
        <v>29000</v>
      </c>
      <c r="X696" s="18">
        <v>1</v>
      </c>
      <c r="Y696" s="18" t="s">
        <v>3241</v>
      </c>
      <c r="Z696" s="17">
        <v>29000</v>
      </c>
      <c r="AA696" s="18">
        <v>7014222192</v>
      </c>
      <c r="AB696" s="18" t="s">
        <v>3202</v>
      </c>
      <c r="AC696" s="18" t="s">
        <v>3202</v>
      </c>
      <c r="AD696" s="17">
        <v>29000</v>
      </c>
      <c r="AE696" s="18" t="s">
        <v>3200</v>
      </c>
      <c r="AF696" s="71" t="s">
        <v>3242</v>
      </c>
      <c r="AG696" s="52" t="s">
        <v>3544</v>
      </c>
      <c r="AH696" s="52" t="s">
        <v>3475</v>
      </c>
      <c r="AI696" s="54" t="s">
        <v>2457</v>
      </c>
      <c r="AJ696" s="54"/>
      <c r="AK696" s="54" t="s">
        <v>1446</v>
      </c>
      <c r="AL696" s="54" t="s">
        <v>1571</v>
      </c>
      <c r="AM696" s="52" t="s">
        <v>3553</v>
      </c>
      <c r="AN696" s="119"/>
      <c r="AO696" s="119">
        <v>29000</v>
      </c>
      <c r="AP696" s="119">
        <f t="shared" si="22"/>
        <v>1000</v>
      </c>
      <c r="AQ696" s="189"/>
      <c r="AR696" s="189"/>
      <c r="AS696" s="18"/>
      <c r="AT696" s="18"/>
      <c r="AU696" s="18" t="s">
        <v>3207</v>
      </c>
      <c r="AV696" s="17">
        <v>29000</v>
      </c>
      <c r="AW696" s="17">
        <v>1000</v>
      </c>
      <c r="AX696" s="19"/>
    </row>
    <row r="697" spans="1:50" s="123" customFormat="1" ht="108" hidden="1" x14ac:dyDescent="0.2">
      <c r="A697" s="52" t="s">
        <v>50</v>
      </c>
      <c r="B697" s="52" t="s">
        <v>277</v>
      </c>
      <c r="C697" s="52" t="s">
        <v>276</v>
      </c>
      <c r="D697" s="52" t="s">
        <v>10</v>
      </c>
      <c r="E697" s="52" t="s">
        <v>311</v>
      </c>
      <c r="F697" s="121" t="s">
        <v>2266</v>
      </c>
      <c r="G697" s="52" t="s">
        <v>998</v>
      </c>
      <c r="H697" s="71" t="s">
        <v>317</v>
      </c>
      <c r="I697" s="71" t="s">
        <v>271</v>
      </c>
      <c r="J697" s="122">
        <v>12500</v>
      </c>
      <c r="K697" s="78"/>
      <c r="L697" s="78"/>
      <c r="M697" s="249" t="s">
        <v>137</v>
      </c>
      <c r="N697" s="19"/>
      <c r="O697" s="18" t="s">
        <v>3249</v>
      </c>
      <c r="P697" s="18" t="s">
        <v>3250</v>
      </c>
      <c r="Q697" s="19" t="s">
        <v>3237</v>
      </c>
      <c r="R697" s="18" t="s">
        <v>1279</v>
      </c>
      <c r="S697" s="18" t="s">
        <v>92</v>
      </c>
      <c r="T697" s="18" t="s">
        <v>3255</v>
      </c>
      <c r="U697" s="18" t="s">
        <v>3256</v>
      </c>
      <c r="V697" s="18" t="s">
        <v>3240</v>
      </c>
      <c r="W697" s="17">
        <v>11000</v>
      </c>
      <c r="X697" s="18">
        <v>1</v>
      </c>
      <c r="Y697" s="18" t="s">
        <v>3241</v>
      </c>
      <c r="Z697" s="17">
        <v>11000</v>
      </c>
      <c r="AA697" s="18">
        <v>7014222192</v>
      </c>
      <c r="AB697" s="18" t="s">
        <v>3202</v>
      </c>
      <c r="AC697" s="18" t="s">
        <v>3202</v>
      </c>
      <c r="AD697" s="17">
        <v>11000</v>
      </c>
      <c r="AE697" s="18" t="s">
        <v>3200</v>
      </c>
      <c r="AF697" s="71" t="s">
        <v>3242</v>
      </c>
      <c r="AG697" s="52" t="s">
        <v>3544</v>
      </c>
      <c r="AH697" s="52" t="s">
        <v>3475</v>
      </c>
      <c r="AI697" s="54" t="s">
        <v>2457</v>
      </c>
      <c r="AJ697" s="54"/>
      <c r="AK697" s="54" t="s">
        <v>1446</v>
      </c>
      <c r="AL697" s="54" t="s">
        <v>1571</v>
      </c>
      <c r="AM697" s="52" t="s">
        <v>3553</v>
      </c>
      <c r="AN697" s="119"/>
      <c r="AO697" s="119">
        <v>11000</v>
      </c>
      <c r="AP697" s="119">
        <f t="shared" si="22"/>
        <v>1500</v>
      </c>
      <c r="AQ697" s="189"/>
      <c r="AR697" s="189"/>
      <c r="AS697" s="18"/>
      <c r="AT697" s="18"/>
      <c r="AU697" s="18" t="s">
        <v>3207</v>
      </c>
      <c r="AV697" s="17">
        <v>11000</v>
      </c>
      <c r="AW697" s="17">
        <v>1500</v>
      </c>
      <c r="AX697" s="19"/>
    </row>
    <row r="698" spans="1:50" s="123" customFormat="1" ht="72" hidden="1" x14ac:dyDescent="0.2">
      <c r="A698" s="52" t="s">
        <v>50</v>
      </c>
      <c r="B698" s="52" t="s">
        <v>277</v>
      </c>
      <c r="C698" s="52" t="s">
        <v>276</v>
      </c>
      <c r="D698" s="52" t="s">
        <v>10</v>
      </c>
      <c r="E698" s="52" t="s">
        <v>311</v>
      </c>
      <c r="F698" s="121" t="s">
        <v>2267</v>
      </c>
      <c r="G698" s="52" t="s">
        <v>999</v>
      </c>
      <c r="H698" s="71" t="s">
        <v>270</v>
      </c>
      <c r="I698" s="71" t="s">
        <v>268</v>
      </c>
      <c r="J698" s="122">
        <v>5400</v>
      </c>
      <c r="K698" s="78"/>
      <c r="L698" s="78"/>
      <c r="M698" s="249" t="s">
        <v>137</v>
      </c>
      <c r="N698" s="19"/>
      <c r="O698" s="18" t="s">
        <v>3249</v>
      </c>
      <c r="P698" s="18" t="s">
        <v>3250</v>
      </c>
      <c r="Q698" s="19" t="s">
        <v>3237</v>
      </c>
      <c r="R698" s="18" t="s">
        <v>1279</v>
      </c>
      <c r="S698" s="18" t="s">
        <v>92</v>
      </c>
      <c r="T698" s="18" t="s">
        <v>3257</v>
      </c>
      <c r="U698" s="18" t="s">
        <v>3258</v>
      </c>
      <c r="V698" s="18" t="s">
        <v>3240</v>
      </c>
      <c r="W698" s="17">
        <v>4000</v>
      </c>
      <c r="X698" s="18">
        <v>1</v>
      </c>
      <c r="Y698" s="18" t="s">
        <v>3241</v>
      </c>
      <c r="Z698" s="17">
        <v>4000</v>
      </c>
      <c r="AA698" s="18">
        <v>7014222192</v>
      </c>
      <c r="AB698" s="18" t="s">
        <v>3202</v>
      </c>
      <c r="AC698" s="18" t="s">
        <v>3202</v>
      </c>
      <c r="AD698" s="17">
        <v>4000</v>
      </c>
      <c r="AE698" s="18" t="s">
        <v>3200</v>
      </c>
      <c r="AF698" s="71" t="s">
        <v>3242</v>
      </c>
      <c r="AG698" s="52" t="s">
        <v>3544</v>
      </c>
      <c r="AH698" s="52" t="s">
        <v>3475</v>
      </c>
      <c r="AI698" s="54" t="s">
        <v>2457</v>
      </c>
      <c r="AJ698" s="54"/>
      <c r="AK698" s="54" t="s">
        <v>1446</v>
      </c>
      <c r="AL698" s="54" t="s">
        <v>1571</v>
      </c>
      <c r="AM698" s="52" t="s">
        <v>3553</v>
      </c>
      <c r="AN698" s="119"/>
      <c r="AO698" s="119">
        <v>4000</v>
      </c>
      <c r="AP698" s="119">
        <f t="shared" si="22"/>
        <v>1400</v>
      </c>
      <c r="AQ698" s="189"/>
      <c r="AR698" s="189"/>
      <c r="AS698" s="18"/>
      <c r="AT698" s="18"/>
      <c r="AU698" s="18" t="s">
        <v>3207</v>
      </c>
      <c r="AV698" s="17">
        <v>4000</v>
      </c>
      <c r="AW698" s="17">
        <v>1400</v>
      </c>
      <c r="AX698" s="19"/>
    </row>
    <row r="699" spans="1:50" s="123" customFormat="1" ht="409.5" x14ac:dyDescent="0.2">
      <c r="A699" s="52" t="s">
        <v>50</v>
      </c>
      <c r="B699" s="52" t="s">
        <v>277</v>
      </c>
      <c r="C699" s="52" t="s">
        <v>17</v>
      </c>
      <c r="D699" s="52" t="s">
        <v>1566</v>
      </c>
      <c r="E699" s="52" t="s">
        <v>454</v>
      </c>
      <c r="F699" s="121" t="s">
        <v>2268</v>
      </c>
      <c r="G699" s="52" t="s">
        <v>1483</v>
      </c>
      <c r="H699" s="71" t="s">
        <v>270</v>
      </c>
      <c r="I699" s="71" t="s">
        <v>631</v>
      </c>
      <c r="J699" s="122">
        <v>16879500</v>
      </c>
      <c r="K699" s="249" t="s">
        <v>137</v>
      </c>
      <c r="L699" s="71"/>
      <c r="M699" s="71"/>
      <c r="N699" s="261"/>
      <c r="O699" s="262" t="s">
        <v>1478</v>
      </c>
      <c r="P699" s="262" t="s">
        <v>1479</v>
      </c>
      <c r="Q699" s="262" t="s">
        <v>1480</v>
      </c>
      <c r="R699" s="262" t="s">
        <v>1481</v>
      </c>
      <c r="S699" s="262" t="s">
        <v>124</v>
      </c>
      <c r="T699" s="262" t="s">
        <v>1289</v>
      </c>
      <c r="U699" s="262" t="s">
        <v>1289</v>
      </c>
      <c r="V699" s="262" t="s">
        <v>1482</v>
      </c>
      <c r="W699" s="263" t="s">
        <v>3259</v>
      </c>
      <c r="X699" s="262" t="s">
        <v>3260</v>
      </c>
      <c r="Y699" s="52" t="s">
        <v>3261</v>
      </c>
      <c r="Z699" s="52" t="s">
        <v>3855</v>
      </c>
      <c r="AA699" s="262" t="s">
        <v>3263</v>
      </c>
      <c r="AB699" s="52" t="s">
        <v>3264</v>
      </c>
      <c r="AC699" s="52" t="s">
        <v>3265</v>
      </c>
      <c r="AD699" s="264" t="s">
        <v>3856</v>
      </c>
      <c r="AE699" s="20" t="s">
        <v>3267</v>
      </c>
      <c r="AF699" s="54" t="s">
        <v>3267</v>
      </c>
      <c r="AG699" s="54" t="s">
        <v>3545</v>
      </c>
      <c r="AH699" s="54" t="s">
        <v>3514</v>
      </c>
      <c r="AI699" s="54" t="s">
        <v>2456</v>
      </c>
      <c r="AJ699" s="54"/>
      <c r="AK699" s="54" t="s">
        <v>1572</v>
      </c>
      <c r="AL699" s="54" t="s">
        <v>1572</v>
      </c>
      <c r="AM699" s="52" t="s">
        <v>3553</v>
      </c>
      <c r="AN699" s="257">
        <v>16879500</v>
      </c>
      <c r="AO699" s="119"/>
      <c r="AP699" s="119">
        <f t="shared" si="22"/>
        <v>0</v>
      </c>
      <c r="AQ699" s="187"/>
      <c r="AR699" s="189"/>
      <c r="AS699" s="19"/>
      <c r="AT699" s="19"/>
      <c r="AU699" s="19"/>
      <c r="AV699" s="19"/>
      <c r="AW699" s="19"/>
      <c r="AX699" s="19"/>
    </row>
    <row r="700" spans="1:50" s="123" customFormat="1" ht="72" hidden="1" x14ac:dyDescent="0.2">
      <c r="A700" s="52" t="s">
        <v>50</v>
      </c>
      <c r="B700" s="52" t="s">
        <v>277</v>
      </c>
      <c r="C700" s="52" t="s">
        <v>17</v>
      </c>
      <c r="D700" s="52" t="s">
        <v>34</v>
      </c>
      <c r="E700" s="52" t="s">
        <v>454</v>
      </c>
      <c r="F700" s="121" t="s">
        <v>2269</v>
      </c>
      <c r="G700" s="52" t="s">
        <v>1131</v>
      </c>
      <c r="H700" s="71" t="s">
        <v>270</v>
      </c>
      <c r="I700" s="71" t="s">
        <v>1119</v>
      </c>
      <c r="J700" s="122">
        <v>2759000</v>
      </c>
      <c r="K700" s="249" t="s">
        <v>137</v>
      </c>
      <c r="L700" s="78"/>
      <c r="M700" s="78"/>
      <c r="N700" s="19" t="s">
        <v>3857</v>
      </c>
      <c r="O700" s="19"/>
      <c r="P700" s="19"/>
      <c r="Q700" s="19"/>
      <c r="R700" s="19"/>
      <c r="S700" s="19"/>
      <c r="T700" s="19"/>
      <c r="U700" s="19"/>
      <c r="V700" s="19"/>
      <c r="W700" s="19"/>
      <c r="X700" s="18"/>
      <c r="Y700" s="46"/>
      <c r="Z700" s="19"/>
      <c r="AA700" s="19"/>
      <c r="AB700" s="52"/>
      <c r="AC700" s="52"/>
      <c r="AD700" s="52"/>
      <c r="AE700" s="20" t="s">
        <v>3268</v>
      </c>
      <c r="AF700" s="54" t="s">
        <v>3268</v>
      </c>
      <c r="AG700" s="54" t="s">
        <v>3541</v>
      </c>
      <c r="AH700" s="54" t="s">
        <v>3470</v>
      </c>
      <c r="AI700" s="52" t="s">
        <v>3467</v>
      </c>
      <c r="AJ700" s="52"/>
      <c r="AK700" s="54" t="s">
        <v>1484</v>
      </c>
      <c r="AL700" s="54" t="s">
        <v>1571</v>
      </c>
      <c r="AM700" s="52" t="s">
        <v>3553</v>
      </c>
      <c r="AN700" s="119"/>
      <c r="AO700" s="119"/>
      <c r="AP700" s="119">
        <f t="shared" si="22"/>
        <v>2759000</v>
      </c>
      <c r="AQ700" s="189" t="s">
        <v>3226</v>
      </c>
      <c r="AR700" s="189" t="s">
        <v>3274</v>
      </c>
      <c r="AS700" s="19"/>
      <c r="AT700" s="19"/>
      <c r="AU700" s="19"/>
      <c r="AV700" s="19"/>
      <c r="AW700" s="19"/>
      <c r="AX700" s="19"/>
    </row>
    <row r="701" spans="1:50" s="123" customFormat="1" ht="72" x14ac:dyDescent="0.2">
      <c r="A701" s="52" t="s">
        <v>50</v>
      </c>
      <c r="B701" s="52" t="s">
        <v>277</v>
      </c>
      <c r="C701" s="52" t="s">
        <v>17</v>
      </c>
      <c r="D701" s="52" t="s">
        <v>34</v>
      </c>
      <c r="E701" s="52" t="s">
        <v>454</v>
      </c>
      <c r="F701" s="121" t="s">
        <v>2270</v>
      </c>
      <c r="G701" s="52" t="s">
        <v>1132</v>
      </c>
      <c r="H701" s="71" t="s">
        <v>270</v>
      </c>
      <c r="I701" s="71" t="s">
        <v>1122</v>
      </c>
      <c r="J701" s="122">
        <v>1800000</v>
      </c>
      <c r="K701" s="249" t="s">
        <v>137</v>
      </c>
      <c r="L701" s="78"/>
      <c r="M701" s="78"/>
      <c r="N701" s="19" t="s">
        <v>3858</v>
      </c>
      <c r="O701" s="18" t="s">
        <v>3859</v>
      </c>
      <c r="P701" s="18" t="s">
        <v>3207</v>
      </c>
      <c r="Q701" s="19" t="s">
        <v>3860</v>
      </c>
      <c r="R701" s="18" t="s">
        <v>1279</v>
      </c>
      <c r="S701" s="18" t="s">
        <v>92</v>
      </c>
      <c r="T701" s="18" t="s">
        <v>1289</v>
      </c>
      <c r="U701" s="18" t="s">
        <v>1289</v>
      </c>
      <c r="V701" s="18" t="s">
        <v>3861</v>
      </c>
      <c r="W701" s="17">
        <v>1650000</v>
      </c>
      <c r="X701" s="18">
        <v>2</v>
      </c>
      <c r="Y701" s="20" t="s">
        <v>3862</v>
      </c>
      <c r="Z701" s="20" t="s">
        <v>3863</v>
      </c>
      <c r="AA701" s="18">
        <v>7014240244</v>
      </c>
      <c r="AB701" s="52"/>
      <c r="AC701" s="52"/>
      <c r="AD701" s="52"/>
      <c r="AE701" s="20"/>
      <c r="AF701" s="54" t="s">
        <v>3269</v>
      </c>
      <c r="AG701" s="54" t="s">
        <v>3541</v>
      </c>
      <c r="AH701" s="54" t="s">
        <v>3470</v>
      </c>
      <c r="AI701" s="52" t="s">
        <v>2456</v>
      </c>
      <c r="AJ701" s="52"/>
      <c r="AK701" s="54" t="s">
        <v>1485</v>
      </c>
      <c r="AL701" s="54" t="s">
        <v>1568</v>
      </c>
      <c r="AM701" s="52" t="s">
        <v>3553</v>
      </c>
      <c r="AN701" s="119">
        <v>1650000</v>
      </c>
      <c r="AO701" s="119"/>
      <c r="AP701" s="119">
        <f t="shared" si="22"/>
        <v>150000</v>
      </c>
      <c r="AQ701" s="189"/>
      <c r="AR701" s="198"/>
      <c r="AS701" s="19"/>
      <c r="AT701" s="19"/>
      <c r="AU701" s="19"/>
      <c r="AV701" s="19"/>
      <c r="AW701" s="19"/>
      <c r="AX701" s="19"/>
    </row>
    <row r="702" spans="1:50" s="123" customFormat="1" ht="72" hidden="1" x14ac:dyDescent="0.2">
      <c r="A702" s="52" t="s">
        <v>51</v>
      </c>
      <c r="B702" s="52" t="s">
        <v>277</v>
      </c>
      <c r="C702" s="52" t="s">
        <v>276</v>
      </c>
      <c r="D702" s="52" t="s">
        <v>11</v>
      </c>
      <c r="E702" s="52" t="s">
        <v>454</v>
      </c>
      <c r="F702" s="121" t="s">
        <v>2271</v>
      </c>
      <c r="G702" s="52" t="s">
        <v>1000</v>
      </c>
      <c r="H702" s="71" t="s">
        <v>360</v>
      </c>
      <c r="I702" s="71" t="s">
        <v>268</v>
      </c>
      <c r="J702" s="122">
        <v>150000</v>
      </c>
      <c r="K702" s="249" t="s">
        <v>137</v>
      </c>
      <c r="L702" s="78"/>
      <c r="M702" s="265"/>
      <c r="N702" s="19" t="s">
        <v>3866</v>
      </c>
      <c r="O702" s="19"/>
      <c r="P702" s="19"/>
      <c r="Q702" s="19"/>
      <c r="R702" s="19"/>
      <c r="S702" s="19"/>
      <c r="T702" s="19"/>
      <c r="U702" s="19"/>
      <c r="V702" s="19"/>
      <c r="W702" s="19"/>
      <c r="X702" s="18"/>
      <c r="Y702" s="46"/>
      <c r="Z702" s="19"/>
      <c r="AA702" s="19"/>
      <c r="AB702" s="19"/>
      <c r="AC702" s="19"/>
      <c r="AD702" s="19"/>
      <c r="AE702" s="19" t="s">
        <v>3867</v>
      </c>
      <c r="AF702" s="52" t="s">
        <v>2444</v>
      </c>
      <c r="AG702" s="52" t="s">
        <v>3537</v>
      </c>
      <c r="AH702" s="52" t="s">
        <v>3451</v>
      </c>
      <c r="AI702" s="52" t="s">
        <v>3467</v>
      </c>
      <c r="AJ702" s="52"/>
      <c r="AK702" s="52" t="s">
        <v>1486</v>
      </c>
      <c r="AL702" s="52" t="s">
        <v>1571</v>
      </c>
      <c r="AM702" s="52" t="s">
        <v>3553</v>
      </c>
      <c r="AN702" s="119"/>
      <c r="AO702" s="119"/>
      <c r="AP702" s="119">
        <f t="shared" si="22"/>
        <v>150000</v>
      </c>
      <c r="AQ702" s="189" t="s">
        <v>2445</v>
      </c>
      <c r="AR702" s="189" t="s">
        <v>2445</v>
      </c>
      <c r="AS702" s="332" t="s">
        <v>2445</v>
      </c>
      <c r="AT702" s="332" t="s">
        <v>2445</v>
      </c>
      <c r="AU702" s="332" t="s">
        <v>2445</v>
      </c>
      <c r="AV702" s="19"/>
      <c r="AW702" s="19"/>
      <c r="AX702" s="19"/>
    </row>
    <row r="703" spans="1:50" s="123" customFormat="1" ht="72" hidden="1" x14ac:dyDescent="0.2">
      <c r="A703" s="52" t="s">
        <v>51</v>
      </c>
      <c r="B703" s="52" t="s">
        <v>277</v>
      </c>
      <c r="C703" s="52" t="s">
        <v>276</v>
      </c>
      <c r="D703" s="52" t="s">
        <v>11</v>
      </c>
      <c r="E703" s="52" t="s">
        <v>454</v>
      </c>
      <c r="F703" s="121" t="s">
        <v>2272</v>
      </c>
      <c r="G703" s="52" t="s">
        <v>1001</v>
      </c>
      <c r="H703" s="71" t="s">
        <v>319</v>
      </c>
      <c r="I703" s="71" t="s">
        <v>274</v>
      </c>
      <c r="J703" s="122">
        <v>34000</v>
      </c>
      <c r="K703" s="249" t="s">
        <v>137</v>
      </c>
      <c r="L703" s="78"/>
      <c r="M703" s="265"/>
      <c r="N703" s="19" t="s">
        <v>3866</v>
      </c>
      <c r="O703" s="19"/>
      <c r="P703" s="19"/>
      <c r="Q703" s="19"/>
      <c r="R703" s="19"/>
      <c r="S703" s="19"/>
      <c r="T703" s="19"/>
      <c r="U703" s="19"/>
      <c r="V703" s="19"/>
      <c r="W703" s="19"/>
      <c r="X703" s="18"/>
      <c r="Y703" s="46"/>
      <c r="Z703" s="19"/>
      <c r="AA703" s="19"/>
      <c r="AB703" s="19"/>
      <c r="AC703" s="19"/>
      <c r="AD703" s="19"/>
      <c r="AE703" s="19" t="s">
        <v>3867</v>
      </c>
      <c r="AF703" s="52" t="s">
        <v>2444</v>
      </c>
      <c r="AG703" s="52" t="s">
        <v>3537</v>
      </c>
      <c r="AH703" s="52" t="s">
        <v>3451</v>
      </c>
      <c r="AI703" s="52" t="s">
        <v>3467</v>
      </c>
      <c r="AJ703" s="52"/>
      <c r="AK703" s="52" t="s">
        <v>1486</v>
      </c>
      <c r="AL703" s="52" t="s">
        <v>1571</v>
      </c>
      <c r="AM703" s="52" t="s">
        <v>3553</v>
      </c>
      <c r="AN703" s="119"/>
      <c r="AO703" s="119"/>
      <c r="AP703" s="119">
        <f t="shared" si="22"/>
        <v>34000</v>
      </c>
      <c r="AQ703" s="189" t="s">
        <v>2445</v>
      </c>
      <c r="AR703" s="189" t="s">
        <v>2445</v>
      </c>
      <c r="AS703" s="332" t="s">
        <v>2445</v>
      </c>
      <c r="AT703" s="332" t="s">
        <v>2445</v>
      </c>
      <c r="AU703" s="332" t="s">
        <v>2445</v>
      </c>
      <c r="AV703" s="19"/>
      <c r="AW703" s="19"/>
      <c r="AX703" s="19"/>
    </row>
    <row r="704" spans="1:50" s="123" customFormat="1" ht="72" hidden="1" x14ac:dyDescent="0.2">
      <c r="A704" s="52" t="s">
        <v>51</v>
      </c>
      <c r="B704" s="52" t="s">
        <v>277</v>
      </c>
      <c r="C704" s="52" t="s">
        <v>276</v>
      </c>
      <c r="D704" s="52" t="s">
        <v>11</v>
      </c>
      <c r="E704" s="52" t="s">
        <v>454</v>
      </c>
      <c r="F704" s="121" t="s">
        <v>2273</v>
      </c>
      <c r="G704" s="52" t="s">
        <v>1002</v>
      </c>
      <c r="H704" s="71" t="s">
        <v>269</v>
      </c>
      <c r="I704" s="71" t="s">
        <v>273</v>
      </c>
      <c r="J704" s="122">
        <v>12000</v>
      </c>
      <c r="K704" s="249" t="s">
        <v>137</v>
      </c>
      <c r="L704" s="78"/>
      <c r="M704" s="265"/>
      <c r="N704" s="19" t="s">
        <v>3866</v>
      </c>
      <c r="O704" s="19"/>
      <c r="P704" s="19"/>
      <c r="Q704" s="19"/>
      <c r="R704" s="19"/>
      <c r="S704" s="19"/>
      <c r="T704" s="19"/>
      <c r="U704" s="19"/>
      <c r="V704" s="19"/>
      <c r="W704" s="19"/>
      <c r="X704" s="18"/>
      <c r="Y704" s="46"/>
      <c r="Z704" s="19"/>
      <c r="AA704" s="19"/>
      <c r="AB704" s="19"/>
      <c r="AC704" s="19"/>
      <c r="AD704" s="19"/>
      <c r="AE704" s="19" t="s">
        <v>3867</v>
      </c>
      <c r="AF704" s="52" t="s">
        <v>2444</v>
      </c>
      <c r="AG704" s="52" t="s">
        <v>3537</v>
      </c>
      <c r="AH704" s="52" t="s">
        <v>3451</v>
      </c>
      <c r="AI704" s="52" t="s">
        <v>3467</v>
      </c>
      <c r="AJ704" s="52"/>
      <c r="AK704" s="52" t="s">
        <v>1486</v>
      </c>
      <c r="AL704" s="52" t="s">
        <v>1571</v>
      </c>
      <c r="AM704" s="52" t="s">
        <v>3553</v>
      </c>
      <c r="AN704" s="119"/>
      <c r="AO704" s="119"/>
      <c r="AP704" s="119">
        <f t="shared" si="22"/>
        <v>12000</v>
      </c>
      <c r="AQ704" s="189" t="s">
        <v>2445</v>
      </c>
      <c r="AR704" s="189" t="s">
        <v>2445</v>
      </c>
      <c r="AS704" s="332" t="s">
        <v>2445</v>
      </c>
      <c r="AT704" s="332" t="s">
        <v>2445</v>
      </c>
      <c r="AU704" s="332" t="s">
        <v>2445</v>
      </c>
      <c r="AV704" s="19"/>
      <c r="AW704" s="19"/>
      <c r="AX704" s="19"/>
    </row>
    <row r="705" spans="1:50" s="123" customFormat="1" ht="72" hidden="1" x14ac:dyDescent="0.2">
      <c r="A705" s="52" t="s">
        <v>51</v>
      </c>
      <c r="B705" s="52" t="s">
        <v>277</v>
      </c>
      <c r="C705" s="52" t="s">
        <v>276</v>
      </c>
      <c r="D705" s="52" t="s">
        <v>11</v>
      </c>
      <c r="E705" s="52" t="s">
        <v>454</v>
      </c>
      <c r="F705" s="121" t="s">
        <v>2274</v>
      </c>
      <c r="G705" s="52" t="s">
        <v>1003</v>
      </c>
      <c r="H705" s="71" t="s">
        <v>270</v>
      </c>
      <c r="I705" s="71" t="s">
        <v>803</v>
      </c>
      <c r="J705" s="122">
        <v>6000</v>
      </c>
      <c r="K705" s="249" t="s">
        <v>137</v>
      </c>
      <c r="L705" s="78"/>
      <c r="M705" s="265"/>
      <c r="N705" s="19" t="s">
        <v>3866</v>
      </c>
      <c r="O705" s="19"/>
      <c r="P705" s="19"/>
      <c r="Q705" s="19"/>
      <c r="R705" s="19"/>
      <c r="S705" s="19"/>
      <c r="T705" s="19"/>
      <c r="U705" s="19"/>
      <c r="V705" s="19"/>
      <c r="W705" s="19"/>
      <c r="X705" s="18"/>
      <c r="Y705" s="46"/>
      <c r="Z705" s="19"/>
      <c r="AA705" s="19"/>
      <c r="AB705" s="19"/>
      <c r="AC705" s="19"/>
      <c r="AD705" s="19"/>
      <c r="AE705" s="19" t="s">
        <v>3867</v>
      </c>
      <c r="AF705" s="52" t="s">
        <v>2444</v>
      </c>
      <c r="AG705" s="52" t="s">
        <v>3537</v>
      </c>
      <c r="AH705" s="52" t="s">
        <v>3451</v>
      </c>
      <c r="AI705" s="52" t="s">
        <v>3467</v>
      </c>
      <c r="AJ705" s="52"/>
      <c r="AK705" s="52" t="s">
        <v>1486</v>
      </c>
      <c r="AL705" s="52" t="s">
        <v>1571</v>
      </c>
      <c r="AM705" s="52" t="s">
        <v>3553</v>
      </c>
      <c r="AN705" s="119"/>
      <c r="AO705" s="119"/>
      <c r="AP705" s="119">
        <f t="shared" si="22"/>
        <v>6000</v>
      </c>
      <c r="AQ705" s="189" t="s">
        <v>2445</v>
      </c>
      <c r="AR705" s="189" t="s">
        <v>2445</v>
      </c>
      <c r="AS705" s="332" t="s">
        <v>2445</v>
      </c>
      <c r="AT705" s="332" t="s">
        <v>2445</v>
      </c>
      <c r="AU705" s="332" t="s">
        <v>2445</v>
      </c>
      <c r="AV705" s="19"/>
      <c r="AW705" s="19"/>
      <c r="AX705" s="19"/>
    </row>
    <row r="706" spans="1:50" s="123" customFormat="1" ht="72" hidden="1" x14ac:dyDescent="0.2">
      <c r="A706" s="52" t="s">
        <v>51</v>
      </c>
      <c r="B706" s="52" t="s">
        <v>277</v>
      </c>
      <c r="C706" s="52" t="s">
        <v>276</v>
      </c>
      <c r="D706" s="52" t="s">
        <v>11</v>
      </c>
      <c r="E706" s="52" t="s">
        <v>454</v>
      </c>
      <c r="F706" s="121" t="s">
        <v>2275</v>
      </c>
      <c r="G706" s="52" t="s">
        <v>1004</v>
      </c>
      <c r="H706" s="71" t="s">
        <v>269</v>
      </c>
      <c r="I706" s="71" t="s">
        <v>275</v>
      </c>
      <c r="J706" s="122">
        <v>10000</v>
      </c>
      <c r="K706" s="249" t="s">
        <v>137</v>
      </c>
      <c r="L706" s="78"/>
      <c r="M706" s="78"/>
      <c r="N706" s="19" t="s">
        <v>3866</v>
      </c>
      <c r="O706" s="19"/>
      <c r="P706" s="19"/>
      <c r="Q706" s="19"/>
      <c r="R706" s="19"/>
      <c r="S706" s="19"/>
      <c r="T706" s="19"/>
      <c r="U706" s="19"/>
      <c r="V706" s="19"/>
      <c r="W706" s="19"/>
      <c r="X706" s="18"/>
      <c r="Y706" s="46"/>
      <c r="Z706" s="19"/>
      <c r="AA706" s="19"/>
      <c r="AB706" s="19"/>
      <c r="AC706" s="19"/>
      <c r="AD706" s="19"/>
      <c r="AE706" s="19" t="s">
        <v>3867</v>
      </c>
      <c r="AF706" s="52" t="s">
        <v>2444</v>
      </c>
      <c r="AG706" s="52" t="s">
        <v>3537</v>
      </c>
      <c r="AH706" s="52" t="s">
        <v>3451</v>
      </c>
      <c r="AI706" s="52" t="s">
        <v>3467</v>
      </c>
      <c r="AJ706" s="52"/>
      <c r="AK706" s="52" t="s">
        <v>1486</v>
      </c>
      <c r="AL706" s="52" t="s">
        <v>1571</v>
      </c>
      <c r="AM706" s="52" t="s">
        <v>3553</v>
      </c>
      <c r="AN706" s="119"/>
      <c r="AO706" s="119"/>
      <c r="AP706" s="119">
        <f t="shared" si="22"/>
        <v>10000</v>
      </c>
      <c r="AQ706" s="189" t="s">
        <v>2445</v>
      </c>
      <c r="AR706" s="189" t="s">
        <v>2445</v>
      </c>
      <c r="AS706" s="332" t="s">
        <v>2445</v>
      </c>
      <c r="AT706" s="332" t="s">
        <v>2445</v>
      </c>
      <c r="AU706" s="332" t="s">
        <v>2445</v>
      </c>
      <c r="AV706" s="19"/>
      <c r="AW706" s="19"/>
      <c r="AX706" s="19"/>
    </row>
    <row r="707" spans="1:50" s="123" customFormat="1" ht="72" hidden="1" x14ac:dyDescent="0.2">
      <c r="A707" s="52" t="s">
        <v>51</v>
      </c>
      <c r="B707" s="52" t="s">
        <v>277</v>
      </c>
      <c r="C707" s="52" t="s">
        <v>276</v>
      </c>
      <c r="D707" s="52" t="s">
        <v>286</v>
      </c>
      <c r="E707" s="52" t="s">
        <v>454</v>
      </c>
      <c r="F707" s="121" t="s">
        <v>2276</v>
      </c>
      <c r="G707" s="52" t="s">
        <v>1005</v>
      </c>
      <c r="H707" s="71" t="s">
        <v>317</v>
      </c>
      <c r="I707" s="71" t="s">
        <v>271</v>
      </c>
      <c r="J707" s="122">
        <v>104000</v>
      </c>
      <c r="K707" s="249" t="s">
        <v>137</v>
      </c>
      <c r="L707" s="78"/>
      <c r="M707" s="265"/>
      <c r="N707" s="19" t="s">
        <v>3868</v>
      </c>
      <c r="O707" s="19"/>
      <c r="P707" s="49"/>
      <c r="Q707" s="19"/>
      <c r="R707" s="19"/>
      <c r="S707" s="19"/>
      <c r="T707" s="19"/>
      <c r="U707" s="19"/>
      <c r="V707" s="19"/>
      <c r="W707" s="19"/>
      <c r="X707" s="18"/>
      <c r="Y707" s="46"/>
      <c r="Z707" s="19"/>
      <c r="AA707" s="19"/>
      <c r="AB707" s="19"/>
      <c r="AC707" s="19"/>
      <c r="AD707" s="19"/>
      <c r="AE707" s="19" t="s">
        <v>3869</v>
      </c>
      <c r="AF707" s="52" t="s">
        <v>2444</v>
      </c>
      <c r="AG707" s="52" t="s">
        <v>3537</v>
      </c>
      <c r="AH707" s="52" t="s">
        <v>3451</v>
      </c>
      <c r="AI707" s="52" t="s">
        <v>3467</v>
      </c>
      <c r="AJ707" s="52"/>
      <c r="AK707" s="52" t="s">
        <v>1486</v>
      </c>
      <c r="AL707" s="52" t="s">
        <v>1571</v>
      </c>
      <c r="AM707" s="52" t="s">
        <v>3553</v>
      </c>
      <c r="AN707" s="119"/>
      <c r="AO707" s="119"/>
      <c r="AP707" s="119">
        <f t="shared" ref="AP707:AP770" si="23">J707-AN707-AO707</f>
        <v>104000</v>
      </c>
      <c r="AQ707" s="189" t="s">
        <v>2445</v>
      </c>
      <c r="AR707" s="189" t="s">
        <v>2445</v>
      </c>
      <c r="AS707" s="332" t="s">
        <v>2445</v>
      </c>
      <c r="AT707" s="332" t="s">
        <v>2445</v>
      </c>
      <c r="AU707" s="332" t="s">
        <v>2445</v>
      </c>
      <c r="AV707" s="19"/>
      <c r="AW707" s="19"/>
      <c r="AX707" s="19"/>
    </row>
    <row r="708" spans="1:50" s="123" customFormat="1" ht="72" hidden="1" x14ac:dyDescent="0.2">
      <c r="A708" s="52" t="s">
        <v>51</v>
      </c>
      <c r="B708" s="52" t="s">
        <v>277</v>
      </c>
      <c r="C708" s="52" t="s">
        <v>276</v>
      </c>
      <c r="D708" s="52" t="s">
        <v>286</v>
      </c>
      <c r="E708" s="52" t="s">
        <v>454</v>
      </c>
      <c r="F708" s="121" t="s">
        <v>2300</v>
      </c>
      <c r="G708" s="52" t="s">
        <v>1006</v>
      </c>
      <c r="H708" s="71" t="s">
        <v>317</v>
      </c>
      <c r="I708" s="71" t="s">
        <v>271</v>
      </c>
      <c r="J708" s="122">
        <v>163500</v>
      </c>
      <c r="K708" s="249" t="s">
        <v>137</v>
      </c>
      <c r="L708" s="78"/>
      <c r="M708" s="265"/>
      <c r="N708" s="19" t="s">
        <v>3868</v>
      </c>
      <c r="O708" s="19"/>
      <c r="P708" s="19"/>
      <c r="Q708" s="49"/>
      <c r="R708" s="19"/>
      <c r="S708" s="19"/>
      <c r="T708" s="19"/>
      <c r="U708" s="19"/>
      <c r="V708" s="19"/>
      <c r="W708" s="19"/>
      <c r="X708" s="18"/>
      <c r="Y708" s="46"/>
      <c r="Z708" s="19"/>
      <c r="AA708" s="19"/>
      <c r="AB708" s="19"/>
      <c r="AC708" s="19"/>
      <c r="AD708" s="19"/>
      <c r="AE708" s="19" t="s">
        <v>3869</v>
      </c>
      <c r="AF708" s="52" t="s">
        <v>2444</v>
      </c>
      <c r="AG708" s="52" t="s">
        <v>3537</v>
      </c>
      <c r="AH708" s="52" t="s">
        <v>3451</v>
      </c>
      <c r="AI708" s="52" t="s">
        <v>3467</v>
      </c>
      <c r="AJ708" s="52"/>
      <c r="AK708" s="52" t="s">
        <v>1486</v>
      </c>
      <c r="AL708" s="52" t="s">
        <v>1571</v>
      </c>
      <c r="AM708" s="52" t="s">
        <v>3553</v>
      </c>
      <c r="AN708" s="119"/>
      <c r="AO708" s="119"/>
      <c r="AP708" s="119">
        <f t="shared" si="23"/>
        <v>163500</v>
      </c>
      <c r="AQ708" s="189" t="s">
        <v>2445</v>
      </c>
      <c r="AR708" s="189" t="s">
        <v>2445</v>
      </c>
      <c r="AS708" s="332" t="s">
        <v>2445</v>
      </c>
      <c r="AT708" s="332" t="s">
        <v>2445</v>
      </c>
      <c r="AU708" s="332" t="s">
        <v>2445</v>
      </c>
      <c r="AV708" s="19"/>
      <c r="AW708" s="19"/>
      <c r="AX708" s="19"/>
    </row>
    <row r="709" spans="1:50" s="123" customFormat="1" ht="72" hidden="1" x14ac:dyDescent="0.2">
      <c r="A709" s="52" t="s">
        <v>51</v>
      </c>
      <c r="B709" s="52" t="s">
        <v>277</v>
      </c>
      <c r="C709" s="52" t="s">
        <v>276</v>
      </c>
      <c r="D709" s="52" t="s">
        <v>286</v>
      </c>
      <c r="E709" s="52" t="s">
        <v>454</v>
      </c>
      <c r="F709" s="121" t="s">
        <v>2278</v>
      </c>
      <c r="G709" s="52" t="s">
        <v>1007</v>
      </c>
      <c r="H709" s="71" t="s">
        <v>317</v>
      </c>
      <c r="I709" s="71" t="s">
        <v>281</v>
      </c>
      <c r="J709" s="122">
        <v>65500</v>
      </c>
      <c r="K709" s="249" t="s">
        <v>137</v>
      </c>
      <c r="L709" s="78"/>
      <c r="M709" s="265"/>
      <c r="N709" s="19" t="s">
        <v>3868</v>
      </c>
      <c r="O709" s="19"/>
      <c r="P709" s="19"/>
      <c r="Q709" s="19"/>
      <c r="R709" s="19"/>
      <c r="S709" s="19"/>
      <c r="T709" s="19"/>
      <c r="U709" s="19"/>
      <c r="V709" s="19"/>
      <c r="W709" s="19"/>
      <c r="X709" s="18"/>
      <c r="Y709" s="46"/>
      <c r="Z709" s="19"/>
      <c r="AA709" s="19"/>
      <c r="AB709" s="19"/>
      <c r="AC709" s="19"/>
      <c r="AD709" s="19"/>
      <c r="AE709" s="19" t="s">
        <v>3869</v>
      </c>
      <c r="AF709" s="52" t="s">
        <v>2444</v>
      </c>
      <c r="AG709" s="52" t="s">
        <v>3537</v>
      </c>
      <c r="AH709" s="52" t="s">
        <v>3451</v>
      </c>
      <c r="AI709" s="52" t="s">
        <v>3467</v>
      </c>
      <c r="AJ709" s="52"/>
      <c r="AK709" s="52" t="s">
        <v>1486</v>
      </c>
      <c r="AL709" s="52" t="s">
        <v>1571</v>
      </c>
      <c r="AM709" s="52" t="s">
        <v>3553</v>
      </c>
      <c r="AN709" s="119"/>
      <c r="AO709" s="119"/>
      <c r="AP709" s="119">
        <f t="shared" si="23"/>
        <v>65500</v>
      </c>
      <c r="AQ709" s="189" t="s">
        <v>2445</v>
      </c>
      <c r="AR709" s="189" t="s">
        <v>2445</v>
      </c>
      <c r="AS709" s="332" t="s">
        <v>2445</v>
      </c>
      <c r="AT709" s="332" t="s">
        <v>2445</v>
      </c>
      <c r="AU709" s="332" t="s">
        <v>2445</v>
      </c>
      <c r="AV709" s="19"/>
      <c r="AW709" s="19"/>
      <c r="AX709" s="19"/>
    </row>
    <row r="710" spans="1:50" s="123" customFormat="1" ht="72" hidden="1" x14ac:dyDescent="0.2">
      <c r="A710" s="52" t="s">
        <v>51</v>
      </c>
      <c r="B710" s="52" t="s">
        <v>277</v>
      </c>
      <c r="C710" s="52" t="s">
        <v>276</v>
      </c>
      <c r="D710" s="52" t="s">
        <v>13</v>
      </c>
      <c r="E710" s="52" t="s">
        <v>454</v>
      </c>
      <c r="F710" s="121" t="s">
        <v>2279</v>
      </c>
      <c r="G710" s="52" t="s">
        <v>1008</v>
      </c>
      <c r="H710" s="71" t="s">
        <v>272</v>
      </c>
      <c r="I710" s="71" t="s">
        <v>271</v>
      </c>
      <c r="J710" s="122">
        <v>15000</v>
      </c>
      <c r="K710" s="78"/>
      <c r="L710" s="78"/>
      <c r="M710" s="249" t="s">
        <v>137</v>
      </c>
      <c r="N710" s="19"/>
      <c r="O710" s="19"/>
      <c r="P710" s="19"/>
      <c r="Q710" s="19"/>
      <c r="R710" s="19"/>
      <c r="S710" s="18"/>
      <c r="T710" s="19"/>
      <c r="U710" s="19"/>
      <c r="V710" s="19"/>
      <c r="W710" s="17"/>
      <c r="X710" s="18"/>
      <c r="Y710" s="46"/>
      <c r="Z710" s="19"/>
      <c r="AA710" s="19"/>
      <c r="AB710" s="19"/>
      <c r="AC710" s="19"/>
      <c r="AD710" s="17"/>
      <c r="AE710" s="19" t="s">
        <v>3870</v>
      </c>
      <c r="AF710" s="52" t="s">
        <v>3275</v>
      </c>
      <c r="AG710" s="52" t="s">
        <v>3540</v>
      </c>
      <c r="AH710" s="52" t="s">
        <v>1571</v>
      </c>
      <c r="AI710" s="52" t="s">
        <v>3467</v>
      </c>
      <c r="AJ710" s="52"/>
      <c r="AK710" s="52" t="s">
        <v>1486</v>
      </c>
      <c r="AL710" s="52" t="s">
        <v>1571</v>
      </c>
      <c r="AM710" s="52" t="s">
        <v>3553</v>
      </c>
      <c r="AN710" s="119"/>
      <c r="AO710" s="119"/>
      <c r="AP710" s="119">
        <f t="shared" si="23"/>
        <v>15000</v>
      </c>
      <c r="AQ710" s="189" t="s">
        <v>2445</v>
      </c>
      <c r="AR710" s="189" t="s">
        <v>2445</v>
      </c>
      <c r="AS710" s="332" t="s">
        <v>2445</v>
      </c>
      <c r="AT710" s="332" t="s">
        <v>2445</v>
      </c>
      <c r="AU710" s="332" t="s">
        <v>2445</v>
      </c>
      <c r="AV710" s="19"/>
      <c r="AW710" s="19"/>
      <c r="AX710" s="19"/>
    </row>
    <row r="711" spans="1:50" s="123" customFormat="1" ht="144" hidden="1" x14ac:dyDescent="0.2">
      <c r="A711" s="52" t="s">
        <v>51</v>
      </c>
      <c r="B711" s="52" t="s">
        <v>277</v>
      </c>
      <c r="C711" s="52" t="s">
        <v>276</v>
      </c>
      <c r="D711" s="52" t="s">
        <v>33</v>
      </c>
      <c r="E711" s="52" t="s">
        <v>454</v>
      </c>
      <c r="F711" s="121" t="s">
        <v>2280</v>
      </c>
      <c r="G711" s="52" t="s">
        <v>1009</v>
      </c>
      <c r="H711" s="71" t="s">
        <v>270</v>
      </c>
      <c r="I711" s="71" t="s">
        <v>274</v>
      </c>
      <c r="J711" s="122">
        <v>60000</v>
      </c>
      <c r="K711" s="249" t="s">
        <v>137</v>
      </c>
      <c r="L711" s="78"/>
      <c r="M711" s="78"/>
      <c r="N711" s="18" t="s">
        <v>1487</v>
      </c>
      <c r="O711" s="164" t="s">
        <v>2601</v>
      </c>
      <c r="P711" s="18" t="s">
        <v>2514</v>
      </c>
      <c r="Q711" s="18" t="s">
        <v>1488</v>
      </c>
      <c r="R711" s="19" t="s">
        <v>15</v>
      </c>
      <c r="S711" s="19" t="s">
        <v>60</v>
      </c>
      <c r="T711" s="19"/>
      <c r="U711" s="19"/>
      <c r="V711" s="19" t="s">
        <v>3276</v>
      </c>
      <c r="W711" s="16">
        <v>59000</v>
      </c>
      <c r="X711" s="18">
        <v>1</v>
      </c>
      <c r="Y711" s="18" t="s">
        <v>3277</v>
      </c>
      <c r="Z711" s="16">
        <v>59000</v>
      </c>
      <c r="AA711" s="19">
        <v>7014199719</v>
      </c>
      <c r="AB711" s="19"/>
      <c r="AC711" s="19"/>
      <c r="AD711" s="16">
        <v>59000</v>
      </c>
      <c r="AE711" s="19" t="s">
        <v>3278</v>
      </c>
      <c r="AF711" s="52" t="s">
        <v>3278</v>
      </c>
      <c r="AG711" s="52" t="s">
        <v>3544</v>
      </c>
      <c r="AH711" s="52" t="s">
        <v>3476</v>
      </c>
      <c r="AI711" s="54" t="s">
        <v>2456</v>
      </c>
      <c r="AJ711" s="54"/>
      <c r="AK711" s="52" t="s">
        <v>1489</v>
      </c>
      <c r="AL711" s="54" t="s">
        <v>1570</v>
      </c>
      <c r="AM711" s="52" t="s">
        <v>3553</v>
      </c>
      <c r="AN711" s="119">
        <v>59000</v>
      </c>
      <c r="AO711" s="119"/>
      <c r="AP711" s="119">
        <f t="shared" si="23"/>
        <v>1000</v>
      </c>
      <c r="AQ711" s="189" t="s">
        <v>2514</v>
      </c>
      <c r="AR711" s="189" t="s">
        <v>2514</v>
      </c>
      <c r="AS711" s="18" t="s">
        <v>3287</v>
      </c>
      <c r="AT711" s="18" t="s">
        <v>3287</v>
      </c>
      <c r="AU711" s="18" t="s">
        <v>2448</v>
      </c>
      <c r="AV711" s="16">
        <v>59000</v>
      </c>
      <c r="AW711" s="15">
        <v>1000</v>
      </c>
      <c r="AX711" s="19"/>
    </row>
    <row r="712" spans="1:50" s="123" customFormat="1" ht="144" hidden="1" x14ac:dyDescent="0.2">
      <c r="A712" s="52" t="s">
        <v>51</v>
      </c>
      <c r="B712" s="52" t="s">
        <v>277</v>
      </c>
      <c r="C712" s="52" t="s">
        <v>276</v>
      </c>
      <c r="D712" s="52" t="s">
        <v>33</v>
      </c>
      <c r="E712" s="52" t="s">
        <v>454</v>
      </c>
      <c r="F712" s="121" t="s">
        <v>2281</v>
      </c>
      <c r="G712" s="52" t="s">
        <v>1010</v>
      </c>
      <c r="H712" s="71" t="s">
        <v>272</v>
      </c>
      <c r="I712" s="71" t="s">
        <v>274</v>
      </c>
      <c r="J712" s="122">
        <v>240000</v>
      </c>
      <c r="K712" s="249" t="s">
        <v>137</v>
      </c>
      <c r="L712" s="78"/>
      <c r="M712" s="78"/>
      <c r="N712" s="18" t="s">
        <v>1487</v>
      </c>
      <c r="O712" s="164" t="s">
        <v>2601</v>
      </c>
      <c r="P712" s="18" t="s">
        <v>2514</v>
      </c>
      <c r="Q712" s="18" t="s">
        <v>1488</v>
      </c>
      <c r="R712" s="19" t="s">
        <v>15</v>
      </c>
      <c r="S712" s="19" t="s">
        <v>60</v>
      </c>
      <c r="T712" s="19"/>
      <c r="U712" s="19"/>
      <c r="V712" s="19" t="s">
        <v>3276</v>
      </c>
      <c r="W712" s="16">
        <v>237000</v>
      </c>
      <c r="X712" s="18">
        <v>1</v>
      </c>
      <c r="Y712" s="18" t="s">
        <v>3277</v>
      </c>
      <c r="Z712" s="16">
        <v>237000</v>
      </c>
      <c r="AA712" s="19">
        <v>7014199719</v>
      </c>
      <c r="AB712" s="19"/>
      <c r="AC712" s="19"/>
      <c r="AD712" s="16">
        <v>237000</v>
      </c>
      <c r="AE712" s="19" t="s">
        <v>3278</v>
      </c>
      <c r="AF712" s="52" t="s">
        <v>3278</v>
      </c>
      <c r="AG712" s="52" t="s">
        <v>3544</v>
      </c>
      <c r="AH712" s="52" t="s">
        <v>3476</v>
      </c>
      <c r="AI712" s="54" t="s">
        <v>2456</v>
      </c>
      <c r="AJ712" s="54"/>
      <c r="AK712" s="52" t="s">
        <v>1489</v>
      </c>
      <c r="AL712" s="54" t="s">
        <v>1570</v>
      </c>
      <c r="AM712" s="52" t="s">
        <v>3553</v>
      </c>
      <c r="AN712" s="119">
        <v>237000</v>
      </c>
      <c r="AO712" s="119"/>
      <c r="AP712" s="119">
        <f t="shared" si="23"/>
        <v>3000</v>
      </c>
      <c r="AQ712" s="189" t="s">
        <v>2514</v>
      </c>
      <c r="AR712" s="189" t="s">
        <v>2514</v>
      </c>
      <c r="AS712" s="18" t="s">
        <v>3287</v>
      </c>
      <c r="AT712" s="18" t="s">
        <v>3287</v>
      </c>
      <c r="AU712" s="18" t="s">
        <v>2448</v>
      </c>
      <c r="AV712" s="16">
        <v>237000</v>
      </c>
      <c r="AW712" s="15">
        <v>3000</v>
      </c>
      <c r="AX712" s="19"/>
    </row>
    <row r="713" spans="1:50" s="123" customFormat="1" ht="144" hidden="1" x14ac:dyDescent="0.2">
      <c r="A713" s="52" t="s">
        <v>51</v>
      </c>
      <c r="B713" s="52" t="s">
        <v>277</v>
      </c>
      <c r="C713" s="52" t="s">
        <v>276</v>
      </c>
      <c r="D713" s="52" t="s">
        <v>33</v>
      </c>
      <c r="E713" s="52" t="s">
        <v>454</v>
      </c>
      <c r="F713" s="121" t="s">
        <v>2282</v>
      </c>
      <c r="G713" s="52" t="s">
        <v>1011</v>
      </c>
      <c r="H713" s="71" t="s">
        <v>267</v>
      </c>
      <c r="I713" s="71" t="s">
        <v>274</v>
      </c>
      <c r="J713" s="122">
        <v>72000</v>
      </c>
      <c r="K713" s="249" t="s">
        <v>137</v>
      </c>
      <c r="L713" s="78"/>
      <c r="M713" s="78"/>
      <c r="N713" s="18" t="s">
        <v>1487</v>
      </c>
      <c r="O713" s="164" t="s">
        <v>2601</v>
      </c>
      <c r="P713" s="18" t="s">
        <v>2514</v>
      </c>
      <c r="Q713" s="18" t="s">
        <v>1488</v>
      </c>
      <c r="R713" s="19" t="s">
        <v>15</v>
      </c>
      <c r="S713" s="19" t="s">
        <v>60</v>
      </c>
      <c r="T713" s="19"/>
      <c r="U713" s="19"/>
      <c r="V713" s="19" t="s">
        <v>3276</v>
      </c>
      <c r="W713" s="16">
        <v>72000</v>
      </c>
      <c r="X713" s="18">
        <v>1</v>
      </c>
      <c r="Y713" s="18" t="s">
        <v>3277</v>
      </c>
      <c r="Z713" s="16">
        <v>72000</v>
      </c>
      <c r="AA713" s="19">
        <v>7014199719</v>
      </c>
      <c r="AB713" s="19"/>
      <c r="AC713" s="19"/>
      <c r="AD713" s="16">
        <v>72000</v>
      </c>
      <c r="AE713" s="19" t="s">
        <v>3278</v>
      </c>
      <c r="AF713" s="52" t="s">
        <v>3278</v>
      </c>
      <c r="AG713" s="52" t="s">
        <v>3544</v>
      </c>
      <c r="AH713" s="52" t="s">
        <v>3476</v>
      </c>
      <c r="AI713" s="54" t="s">
        <v>2456</v>
      </c>
      <c r="AJ713" s="54"/>
      <c r="AK713" s="52" t="s">
        <v>1489</v>
      </c>
      <c r="AL713" s="54" t="s">
        <v>1570</v>
      </c>
      <c r="AM713" s="52" t="s">
        <v>3553</v>
      </c>
      <c r="AN713" s="122">
        <v>72000</v>
      </c>
      <c r="AO713" s="119"/>
      <c r="AP713" s="119">
        <f t="shared" si="23"/>
        <v>0</v>
      </c>
      <c r="AQ713" s="189" t="s">
        <v>2514</v>
      </c>
      <c r="AR713" s="189" t="s">
        <v>2514</v>
      </c>
      <c r="AS713" s="18" t="s">
        <v>3287</v>
      </c>
      <c r="AT713" s="18" t="s">
        <v>3287</v>
      </c>
      <c r="AU713" s="18" t="s">
        <v>2448</v>
      </c>
      <c r="AV713" s="16">
        <v>72000</v>
      </c>
      <c r="AW713" s="15" t="s">
        <v>2395</v>
      </c>
      <c r="AX713" s="19"/>
    </row>
    <row r="714" spans="1:50" s="123" customFormat="1" ht="144" hidden="1" x14ac:dyDescent="0.2">
      <c r="A714" s="52" t="s">
        <v>51</v>
      </c>
      <c r="B714" s="52" t="s">
        <v>277</v>
      </c>
      <c r="C714" s="52" t="s">
        <v>276</v>
      </c>
      <c r="D714" s="52" t="s">
        <v>33</v>
      </c>
      <c r="E714" s="52" t="s">
        <v>454</v>
      </c>
      <c r="F714" s="121" t="s">
        <v>2283</v>
      </c>
      <c r="G714" s="52" t="s">
        <v>1012</v>
      </c>
      <c r="H714" s="71" t="s">
        <v>270</v>
      </c>
      <c r="I714" s="71" t="s">
        <v>274</v>
      </c>
      <c r="J714" s="122">
        <v>15000</v>
      </c>
      <c r="K714" s="249" t="s">
        <v>137</v>
      </c>
      <c r="L714" s="78"/>
      <c r="M714" s="78"/>
      <c r="N714" s="18" t="s">
        <v>1487</v>
      </c>
      <c r="O714" s="164" t="s">
        <v>2601</v>
      </c>
      <c r="P714" s="18" t="s">
        <v>2514</v>
      </c>
      <c r="Q714" s="18" t="s">
        <v>1488</v>
      </c>
      <c r="R714" s="19" t="s">
        <v>15</v>
      </c>
      <c r="S714" s="19" t="s">
        <v>60</v>
      </c>
      <c r="T714" s="19"/>
      <c r="U714" s="19"/>
      <c r="V714" s="19" t="s">
        <v>3276</v>
      </c>
      <c r="W714" s="16">
        <v>15000</v>
      </c>
      <c r="X714" s="18">
        <v>1</v>
      </c>
      <c r="Y714" s="18" t="s">
        <v>3277</v>
      </c>
      <c r="Z714" s="16">
        <v>15000</v>
      </c>
      <c r="AA714" s="19">
        <v>7014199719</v>
      </c>
      <c r="AB714" s="19"/>
      <c r="AC714" s="19"/>
      <c r="AD714" s="16">
        <v>15000</v>
      </c>
      <c r="AE714" s="19" t="s">
        <v>3278</v>
      </c>
      <c r="AF714" s="52" t="s">
        <v>3278</v>
      </c>
      <c r="AG714" s="52" t="s">
        <v>3544</v>
      </c>
      <c r="AH714" s="52" t="s">
        <v>3476</v>
      </c>
      <c r="AI714" s="54" t="s">
        <v>2456</v>
      </c>
      <c r="AJ714" s="54"/>
      <c r="AK714" s="52" t="s">
        <v>1489</v>
      </c>
      <c r="AL714" s="54" t="s">
        <v>1570</v>
      </c>
      <c r="AM714" s="52" t="s">
        <v>3553</v>
      </c>
      <c r="AN714" s="122">
        <v>15000</v>
      </c>
      <c r="AO714" s="119"/>
      <c r="AP714" s="119">
        <f t="shared" si="23"/>
        <v>0</v>
      </c>
      <c r="AQ714" s="189" t="s">
        <v>2514</v>
      </c>
      <c r="AR714" s="189" t="s">
        <v>2514</v>
      </c>
      <c r="AS714" s="18" t="s">
        <v>3287</v>
      </c>
      <c r="AT714" s="18" t="s">
        <v>3287</v>
      </c>
      <c r="AU714" s="18" t="s">
        <v>2448</v>
      </c>
      <c r="AV714" s="16">
        <v>15000</v>
      </c>
      <c r="AW714" s="15" t="s">
        <v>2395</v>
      </c>
      <c r="AX714" s="19"/>
    </row>
    <row r="715" spans="1:50" s="123" customFormat="1" ht="144" hidden="1" x14ac:dyDescent="0.2">
      <c r="A715" s="52" t="s">
        <v>51</v>
      </c>
      <c r="B715" s="52" t="s">
        <v>277</v>
      </c>
      <c r="C715" s="52" t="s">
        <v>276</v>
      </c>
      <c r="D715" s="52" t="s">
        <v>33</v>
      </c>
      <c r="E715" s="52" t="s">
        <v>454</v>
      </c>
      <c r="F715" s="121" t="s">
        <v>2284</v>
      </c>
      <c r="G715" s="52" t="s">
        <v>1013</v>
      </c>
      <c r="H715" s="71" t="s">
        <v>387</v>
      </c>
      <c r="I715" s="71" t="s">
        <v>718</v>
      </c>
      <c r="J715" s="122">
        <v>72000</v>
      </c>
      <c r="K715" s="249" t="s">
        <v>137</v>
      </c>
      <c r="L715" s="78"/>
      <c r="M715" s="78"/>
      <c r="N715" s="18" t="s">
        <v>1487</v>
      </c>
      <c r="O715" s="164" t="s">
        <v>2601</v>
      </c>
      <c r="P715" s="18" t="s">
        <v>2514</v>
      </c>
      <c r="Q715" s="18" t="s">
        <v>1488</v>
      </c>
      <c r="R715" s="19" t="s">
        <v>15</v>
      </c>
      <c r="S715" s="19" t="s">
        <v>60</v>
      </c>
      <c r="T715" s="19"/>
      <c r="U715" s="19"/>
      <c r="V715" s="19" t="s">
        <v>3276</v>
      </c>
      <c r="W715" s="16">
        <v>69000</v>
      </c>
      <c r="X715" s="18">
        <v>1</v>
      </c>
      <c r="Y715" s="18" t="s">
        <v>3277</v>
      </c>
      <c r="Z715" s="16">
        <v>69000</v>
      </c>
      <c r="AA715" s="19">
        <v>7014199719</v>
      </c>
      <c r="AB715" s="19"/>
      <c r="AC715" s="19"/>
      <c r="AD715" s="16">
        <v>69000</v>
      </c>
      <c r="AE715" s="19" t="s">
        <v>3278</v>
      </c>
      <c r="AF715" s="52" t="s">
        <v>3278</v>
      </c>
      <c r="AG715" s="52" t="s">
        <v>3544</v>
      </c>
      <c r="AH715" s="52" t="s">
        <v>3476</v>
      </c>
      <c r="AI715" s="54" t="s">
        <v>2456</v>
      </c>
      <c r="AJ715" s="54"/>
      <c r="AK715" s="52" t="s">
        <v>1489</v>
      </c>
      <c r="AL715" s="54" t="s">
        <v>1570</v>
      </c>
      <c r="AM715" s="52" t="s">
        <v>3553</v>
      </c>
      <c r="AN715" s="119">
        <v>69000</v>
      </c>
      <c r="AO715" s="119"/>
      <c r="AP715" s="119">
        <f t="shared" si="23"/>
        <v>3000</v>
      </c>
      <c r="AQ715" s="189" t="s">
        <v>2514</v>
      </c>
      <c r="AR715" s="189" t="s">
        <v>2514</v>
      </c>
      <c r="AS715" s="18" t="s">
        <v>3287</v>
      </c>
      <c r="AT715" s="18" t="s">
        <v>3287</v>
      </c>
      <c r="AU715" s="18" t="s">
        <v>2448</v>
      </c>
      <c r="AV715" s="16">
        <v>69000</v>
      </c>
      <c r="AW715" s="15">
        <v>3000</v>
      </c>
      <c r="AX715" s="19"/>
    </row>
    <row r="716" spans="1:50" s="123" customFormat="1" ht="144" hidden="1" x14ac:dyDescent="0.2">
      <c r="A716" s="52" t="s">
        <v>51</v>
      </c>
      <c r="B716" s="52" t="s">
        <v>277</v>
      </c>
      <c r="C716" s="52" t="s">
        <v>276</v>
      </c>
      <c r="D716" s="52" t="s">
        <v>33</v>
      </c>
      <c r="E716" s="52" t="s">
        <v>454</v>
      </c>
      <c r="F716" s="121" t="s">
        <v>2285</v>
      </c>
      <c r="G716" s="52" t="s">
        <v>1014</v>
      </c>
      <c r="H716" s="71" t="s">
        <v>270</v>
      </c>
      <c r="I716" s="71" t="s">
        <v>274</v>
      </c>
      <c r="J716" s="122">
        <v>50000</v>
      </c>
      <c r="K716" s="249" t="s">
        <v>137</v>
      </c>
      <c r="L716" s="78"/>
      <c r="M716" s="78"/>
      <c r="N716" s="18" t="s">
        <v>1487</v>
      </c>
      <c r="O716" s="164" t="s">
        <v>2601</v>
      </c>
      <c r="P716" s="18" t="s">
        <v>2514</v>
      </c>
      <c r="Q716" s="18" t="s">
        <v>1488</v>
      </c>
      <c r="R716" s="19" t="s">
        <v>15</v>
      </c>
      <c r="S716" s="19" t="s">
        <v>60</v>
      </c>
      <c r="T716" s="19"/>
      <c r="U716" s="19"/>
      <c r="V716" s="19" t="s">
        <v>3276</v>
      </c>
      <c r="W716" s="16">
        <v>49000</v>
      </c>
      <c r="X716" s="18">
        <v>1</v>
      </c>
      <c r="Y716" s="18" t="s">
        <v>3277</v>
      </c>
      <c r="Z716" s="16">
        <v>49000</v>
      </c>
      <c r="AA716" s="19">
        <v>7014199719</v>
      </c>
      <c r="AB716" s="19"/>
      <c r="AC716" s="19"/>
      <c r="AD716" s="16">
        <v>49000</v>
      </c>
      <c r="AE716" s="19" t="s">
        <v>3278</v>
      </c>
      <c r="AF716" s="52" t="s">
        <v>3278</v>
      </c>
      <c r="AG716" s="52" t="s">
        <v>3544</v>
      </c>
      <c r="AH716" s="52" t="s">
        <v>3476</v>
      </c>
      <c r="AI716" s="54" t="s">
        <v>2456</v>
      </c>
      <c r="AJ716" s="54"/>
      <c r="AK716" s="52" t="s">
        <v>1489</v>
      </c>
      <c r="AL716" s="54" t="s">
        <v>1570</v>
      </c>
      <c r="AM716" s="52" t="s">
        <v>3553</v>
      </c>
      <c r="AN716" s="119">
        <v>49000</v>
      </c>
      <c r="AO716" s="119"/>
      <c r="AP716" s="119">
        <f t="shared" si="23"/>
        <v>1000</v>
      </c>
      <c r="AQ716" s="189" t="s">
        <v>2514</v>
      </c>
      <c r="AR716" s="189" t="s">
        <v>2514</v>
      </c>
      <c r="AS716" s="18" t="s">
        <v>3287</v>
      </c>
      <c r="AT716" s="18" t="s">
        <v>3287</v>
      </c>
      <c r="AU716" s="18" t="s">
        <v>2448</v>
      </c>
      <c r="AV716" s="16">
        <v>49000</v>
      </c>
      <c r="AW716" s="15">
        <v>1000</v>
      </c>
      <c r="AX716" s="19"/>
    </row>
    <row r="717" spans="1:50" s="123" customFormat="1" ht="144" hidden="1" x14ac:dyDescent="0.2">
      <c r="A717" s="52" t="s">
        <v>51</v>
      </c>
      <c r="B717" s="52" t="s">
        <v>277</v>
      </c>
      <c r="C717" s="52" t="s">
        <v>276</v>
      </c>
      <c r="D717" s="52" t="s">
        <v>33</v>
      </c>
      <c r="E717" s="52" t="s">
        <v>454</v>
      </c>
      <c r="F717" s="121" t="s">
        <v>2286</v>
      </c>
      <c r="G717" s="52" t="s">
        <v>1015</v>
      </c>
      <c r="H717" s="71" t="s">
        <v>387</v>
      </c>
      <c r="I717" s="71" t="s">
        <v>274</v>
      </c>
      <c r="J717" s="122">
        <v>120000</v>
      </c>
      <c r="K717" s="249" t="s">
        <v>137</v>
      </c>
      <c r="L717" s="78"/>
      <c r="M717" s="78"/>
      <c r="N717" s="20" t="s">
        <v>1487</v>
      </c>
      <c r="O717" s="164" t="s">
        <v>2601</v>
      </c>
      <c r="P717" s="18" t="s">
        <v>2514</v>
      </c>
      <c r="Q717" s="18" t="s">
        <v>1488</v>
      </c>
      <c r="R717" s="19" t="s">
        <v>15</v>
      </c>
      <c r="S717" s="19" t="s">
        <v>60</v>
      </c>
      <c r="T717" s="19"/>
      <c r="U717" s="19"/>
      <c r="V717" s="19" t="s">
        <v>3276</v>
      </c>
      <c r="W717" s="16">
        <v>116000</v>
      </c>
      <c r="X717" s="18">
        <v>1</v>
      </c>
      <c r="Y717" s="18" t="s">
        <v>3277</v>
      </c>
      <c r="Z717" s="16">
        <v>116000</v>
      </c>
      <c r="AA717" s="19">
        <v>7014199719</v>
      </c>
      <c r="AB717" s="19"/>
      <c r="AC717" s="19"/>
      <c r="AD717" s="16">
        <v>116000</v>
      </c>
      <c r="AE717" s="19" t="s">
        <v>3278</v>
      </c>
      <c r="AF717" s="52" t="s">
        <v>3278</v>
      </c>
      <c r="AG717" s="52" t="s">
        <v>3544</v>
      </c>
      <c r="AH717" s="52" t="s">
        <v>3476</v>
      </c>
      <c r="AI717" s="54" t="s">
        <v>2456</v>
      </c>
      <c r="AJ717" s="54"/>
      <c r="AK717" s="52" t="s">
        <v>1489</v>
      </c>
      <c r="AL717" s="54" t="s">
        <v>1570</v>
      </c>
      <c r="AM717" s="52" t="s">
        <v>3553</v>
      </c>
      <c r="AN717" s="119">
        <v>116000</v>
      </c>
      <c r="AO717" s="119"/>
      <c r="AP717" s="119">
        <f t="shared" si="23"/>
        <v>4000</v>
      </c>
      <c r="AQ717" s="189" t="s">
        <v>2514</v>
      </c>
      <c r="AR717" s="189" t="s">
        <v>2514</v>
      </c>
      <c r="AS717" s="18" t="s">
        <v>3287</v>
      </c>
      <c r="AT717" s="18" t="s">
        <v>3287</v>
      </c>
      <c r="AU717" s="18" t="s">
        <v>2448</v>
      </c>
      <c r="AV717" s="16">
        <v>116000</v>
      </c>
      <c r="AW717" s="16">
        <v>4000</v>
      </c>
      <c r="AX717" s="19"/>
    </row>
    <row r="718" spans="1:50" s="123" customFormat="1" ht="126" hidden="1" x14ac:dyDescent="0.2">
      <c r="A718" s="52" t="s">
        <v>51</v>
      </c>
      <c r="B718" s="52" t="s">
        <v>277</v>
      </c>
      <c r="C718" s="52" t="s">
        <v>276</v>
      </c>
      <c r="D718" s="52" t="s">
        <v>22</v>
      </c>
      <c r="E718" s="52" t="s">
        <v>349</v>
      </c>
      <c r="F718" s="121" t="s">
        <v>2287</v>
      </c>
      <c r="G718" s="52" t="s">
        <v>1016</v>
      </c>
      <c r="H718" s="71" t="s">
        <v>270</v>
      </c>
      <c r="I718" s="71" t="s">
        <v>275</v>
      </c>
      <c r="J718" s="122">
        <v>991000</v>
      </c>
      <c r="K718" s="249" t="s">
        <v>137</v>
      </c>
      <c r="L718" s="78"/>
      <c r="M718" s="78"/>
      <c r="N718" s="19" t="s">
        <v>3279</v>
      </c>
      <c r="O718" s="19"/>
      <c r="P718" s="19"/>
      <c r="Q718" s="19"/>
      <c r="R718" s="19"/>
      <c r="S718" s="19"/>
      <c r="T718" s="19"/>
      <c r="U718" s="19"/>
      <c r="V718" s="19"/>
      <c r="W718" s="16"/>
      <c r="X718" s="18"/>
      <c r="Y718" s="46"/>
      <c r="Z718" s="19"/>
      <c r="AA718" s="19"/>
      <c r="AB718" s="19"/>
      <c r="AC718" s="19"/>
      <c r="AD718" s="19"/>
      <c r="AE718" s="19" t="s">
        <v>3280</v>
      </c>
      <c r="AF718" s="52" t="s">
        <v>3280</v>
      </c>
      <c r="AG718" s="54" t="s">
        <v>3539</v>
      </c>
      <c r="AH718" s="52" t="s">
        <v>1571</v>
      </c>
      <c r="AI718" s="52" t="s">
        <v>3467</v>
      </c>
      <c r="AJ718" s="52"/>
      <c r="AK718" s="52" t="s">
        <v>1490</v>
      </c>
      <c r="AL718" s="52" t="s">
        <v>1568</v>
      </c>
      <c r="AM718" s="52" t="s">
        <v>3553</v>
      </c>
      <c r="AN718" s="119"/>
      <c r="AO718" s="119"/>
      <c r="AP718" s="119">
        <f t="shared" si="23"/>
        <v>991000</v>
      </c>
      <c r="AQ718" s="189" t="s">
        <v>2445</v>
      </c>
      <c r="AR718" s="189" t="s">
        <v>2445</v>
      </c>
      <c r="AS718" s="18" t="s">
        <v>2447</v>
      </c>
      <c r="AT718" s="18" t="s">
        <v>2447</v>
      </c>
      <c r="AU718" s="18" t="s">
        <v>2447</v>
      </c>
      <c r="AV718" s="19"/>
      <c r="AW718" s="19"/>
      <c r="AX718" s="19"/>
    </row>
    <row r="719" spans="1:50" s="123" customFormat="1" ht="72" hidden="1" x14ac:dyDescent="0.2">
      <c r="A719" s="52" t="s">
        <v>51</v>
      </c>
      <c r="B719" s="52" t="s">
        <v>277</v>
      </c>
      <c r="C719" s="52" t="s">
        <v>276</v>
      </c>
      <c r="D719" s="52" t="s">
        <v>11</v>
      </c>
      <c r="E719" s="52" t="s">
        <v>310</v>
      </c>
      <c r="F719" s="121" t="s">
        <v>2288</v>
      </c>
      <c r="G719" s="52" t="s">
        <v>1017</v>
      </c>
      <c r="H719" s="71" t="s">
        <v>267</v>
      </c>
      <c r="I719" s="71" t="s">
        <v>271</v>
      </c>
      <c r="J719" s="122">
        <v>282000</v>
      </c>
      <c r="K719" s="249" t="s">
        <v>137</v>
      </c>
      <c r="L719" s="78"/>
      <c r="M719" s="78"/>
      <c r="N719" s="19" t="s">
        <v>3866</v>
      </c>
      <c r="O719" s="19"/>
      <c r="P719" s="19"/>
      <c r="Q719" s="19"/>
      <c r="R719" s="19"/>
      <c r="S719" s="19"/>
      <c r="T719" s="19"/>
      <c r="U719" s="19"/>
      <c r="V719" s="19"/>
      <c r="W719" s="19"/>
      <c r="X719" s="18"/>
      <c r="Y719" s="46"/>
      <c r="Z719" s="19"/>
      <c r="AA719" s="19"/>
      <c r="AB719" s="19"/>
      <c r="AC719" s="19"/>
      <c r="AD719" s="19"/>
      <c r="AE719" s="19" t="s">
        <v>3867</v>
      </c>
      <c r="AF719" s="52" t="s">
        <v>2444</v>
      </c>
      <c r="AG719" s="52" t="s">
        <v>3537</v>
      </c>
      <c r="AH719" s="52" t="s">
        <v>3451</v>
      </c>
      <c r="AI719" s="52" t="s">
        <v>3467</v>
      </c>
      <c r="AJ719" s="52"/>
      <c r="AK719" s="52" t="s">
        <v>1490</v>
      </c>
      <c r="AL719" s="52" t="s">
        <v>1568</v>
      </c>
      <c r="AM719" s="52" t="s">
        <v>3553</v>
      </c>
      <c r="AN719" s="119"/>
      <c r="AO719" s="119"/>
      <c r="AP719" s="119">
        <f t="shared" si="23"/>
        <v>282000</v>
      </c>
      <c r="AQ719" s="189" t="s">
        <v>2445</v>
      </c>
      <c r="AR719" s="189" t="s">
        <v>2445</v>
      </c>
      <c r="AS719" s="332" t="s">
        <v>2445</v>
      </c>
      <c r="AT719" s="332" t="s">
        <v>2445</v>
      </c>
      <c r="AU719" s="332" t="s">
        <v>2445</v>
      </c>
      <c r="AV719" s="19"/>
      <c r="AW719" s="19"/>
      <c r="AX719" s="19"/>
    </row>
    <row r="720" spans="1:50" s="123" customFormat="1" ht="72" hidden="1" x14ac:dyDescent="0.2">
      <c r="A720" s="52" t="s">
        <v>51</v>
      </c>
      <c r="B720" s="52" t="s">
        <v>277</v>
      </c>
      <c r="C720" s="52" t="s">
        <v>276</v>
      </c>
      <c r="D720" s="52" t="s">
        <v>11</v>
      </c>
      <c r="E720" s="52" t="s">
        <v>310</v>
      </c>
      <c r="F720" s="121" t="s">
        <v>2289</v>
      </c>
      <c r="G720" s="52" t="s">
        <v>1018</v>
      </c>
      <c r="H720" s="71" t="s">
        <v>459</v>
      </c>
      <c r="I720" s="71" t="s">
        <v>274</v>
      </c>
      <c r="J720" s="122">
        <v>40000</v>
      </c>
      <c r="K720" s="249" t="s">
        <v>137</v>
      </c>
      <c r="L720" s="78"/>
      <c r="M720" s="78"/>
      <c r="N720" s="19" t="s">
        <v>3866</v>
      </c>
      <c r="O720" s="19"/>
      <c r="P720" s="19"/>
      <c r="Q720" s="19"/>
      <c r="R720" s="19"/>
      <c r="S720" s="19"/>
      <c r="T720" s="19"/>
      <c r="U720" s="19"/>
      <c r="V720" s="19"/>
      <c r="W720" s="19"/>
      <c r="X720" s="18"/>
      <c r="Y720" s="46"/>
      <c r="Z720" s="19"/>
      <c r="AA720" s="19"/>
      <c r="AB720" s="19"/>
      <c r="AC720" s="19"/>
      <c r="AD720" s="19"/>
      <c r="AE720" s="19" t="s">
        <v>3867</v>
      </c>
      <c r="AF720" s="52" t="s">
        <v>2444</v>
      </c>
      <c r="AG720" s="52" t="s">
        <v>3537</v>
      </c>
      <c r="AH720" s="52" t="s">
        <v>3451</v>
      </c>
      <c r="AI720" s="52" t="s">
        <v>3467</v>
      </c>
      <c r="AJ720" s="52"/>
      <c r="AK720" s="52" t="s">
        <v>1490</v>
      </c>
      <c r="AL720" s="52" t="s">
        <v>1568</v>
      </c>
      <c r="AM720" s="52" t="s">
        <v>3553</v>
      </c>
      <c r="AN720" s="119"/>
      <c r="AO720" s="119"/>
      <c r="AP720" s="119">
        <f t="shared" si="23"/>
        <v>40000</v>
      </c>
      <c r="AQ720" s="189" t="s">
        <v>2445</v>
      </c>
      <c r="AR720" s="189" t="s">
        <v>2445</v>
      </c>
      <c r="AS720" s="332" t="s">
        <v>2445</v>
      </c>
      <c r="AT720" s="332" t="s">
        <v>2445</v>
      </c>
      <c r="AU720" s="332" t="s">
        <v>2445</v>
      </c>
      <c r="AV720" s="19"/>
      <c r="AW720" s="19"/>
      <c r="AX720" s="19"/>
    </row>
    <row r="721" spans="1:50" s="123" customFormat="1" ht="72" hidden="1" x14ac:dyDescent="0.2">
      <c r="A721" s="52" t="s">
        <v>51</v>
      </c>
      <c r="B721" s="52" t="s">
        <v>277</v>
      </c>
      <c r="C721" s="52" t="s">
        <v>276</v>
      </c>
      <c r="D721" s="52" t="s">
        <v>11</v>
      </c>
      <c r="E721" s="52" t="s">
        <v>310</v>
      </c>
      <c r="F721" s="121" t="s">
        <v>2290</v>
      </c>
      <c r="G721" s="52" t="s">
        <v>1019</v>
      </c>
      <c r="H721" s="71" t="s">
        <v>303</v>
      </c>
      <c r="I721" s="71" t="s">
        <v>274</v>
      </c>
      <c r="J721" s="122">
        <v>45000</v>
      </c>
      <c r="K721" s="249" t="s">
        <v>137</v>
      </c>
      <c r="L721" s="78"/>
      <c r="M721" s="78"/>
      <c r="N721" s="19" t="s">
        <v>3866</v>
      </c>
      <c r="O721" s="19"/>
      <c r="P721" s="19"/>
      <c r="Q721" s="19"/>
      <c r="R721" s="19"/>
      <c r="S721" s="19"/>
      <c r="T721" s="19"/>
      <c r="U721" s="19"/>
      <c r="V721" s="19"/>
      <c r="W721" s="19"/>
      <c r="X721" s="18"/>
      <c r="Y721" s="46"/>
      <c r="Z721" s="19"/>
      <c r="AA721" s="19"/>
      <c r="AB721" s="19"/>
      <c r="AC721" s="19"/>
      <c r="AD721" s="19"/>
      <c r="AE721" s="19" t="s">
        <v>3867</v>
      </c>
      <c r="AF721" s="52" t="s">
        <v>2444</v>
      </c>
      <c r="AG721" s="52" t="s">
        <v>3537</v>
      </c>
      <c r="AH721" s="52" t="s">
        <v>3451</v>
      </c>
      <c r="AI721" s="52" t="s">
        <v>3467</v>
      </c>
      <c r="AJ721" s="52"/>
      <c r="AK721" s="52" t="s">
        <v>1490</v>
      </c>
      <c r="AL721" s="52" t="s">
        <v>1568</v>
      </c>
      <c r="AM721" s="52" t="s">
        <v>3553</v>
      </c>
      <c r="AN721" s="119"/>
      <c r="AO721" s="119"/>
      <c r="AP721" s="119">
        <f t="shared" si="23"/>
        <v>45000</v>
      </c>
      <c r="AQ721" s="189" t="s">
        <v>2445</v>
      </c>
      <c r="AR721" s="189" t="s">
        <v>2445</v>
      </c>
      <c r="AS721" s="332" t="s">
        <v>2445</v>
      </c>
      <c r="AT721" s="332" t="s">
        <v>2445</v>
      </c>
      <c r="AU721" s="332" t="s">
        <v>2445</v>
      </c>
      <c r="AV721" s="19"/>
      <c r="AW721" s="19"/>
      <c r="AX721" s="19"/>
    </row>
    <row r="722" spans="1:50" s="123" customFormat="1" ht="72" hidden="1" x14ac:dyDescent="0.2">
      <c r="A722" s="52" t="s">
        <v>51</v>
      </c>
      <c r="B722" s="52" t="s">
        <v>277</v>
      </c>
      <c r="C722" s="52" t="s">
        <v>276</v>
      </c>
      <c r="D722" s="52" t="s">
        <v>11</v>
      </c>
      <c r="E722" s="52" t="s">
        <v>310</v>
      </c>
      <c r="F722" s="121" t="s">
        <v>2291</v>
      </c>
      <c r="G722" s="52" t="s">
        <v>1020</v>
      </c>
      <c r="H722" s="71" t="s">
        <v>270</v>
      </c>
      <c r="I722" s="71" t="s">
        <v>1021</v>
      </c>
      <c r="J722" s="122">
        <v>26000</v>
      </c>
      <c r="K722" s="249" t="s">
        <v>137</v>
      </c>
      <c r="L722" s="78"/>
      <c r="M722" s="78"/>
      <c r="N722" s="19" t="s">
        <v>3866</v>
      </c>
      <c r="O722" s="19"/>
      <c r="P722" s="19"/>
      <c r="Q722" s="19"/>
      <c r="R722" s="19"/>
      <c r="S722" s="19"/>
      <c r="T722" s="19"/>
      <c r="U722" s="19"/>
      <c r="V722" s="19"/>
      <c r="W722" s="19"/>
      <c r="X722" s="18"/>
      <c r="Y722" s="46"/>
      <c r="Z722" s="19"/>
      <c r="AA722" s="19"/>
      <c r="AB722" s="19"/>
      <c r="AC722" s="19"/>
      <c r="AD722" s="19"/>
      <c r="AE722" s="19" t="s">
        <v>3867</v>
      </c>
      <c r="AF722" s="52" t="s">
        <v>2444</v>
      </c>
      <c r="AG722" s="52" t="s">
        <v>3537</v>
      </c>
      <c r="AH722" s="52" t="s">
        <v>3451</v>
      </c>
      <c r="AI722" s="52" t="s">
        <v>3467</v>
      </c>
      <c r="AJ722" s="52"/>
      <c r="AK722" s="52" t="s">
        <v>1490</v>
      </c>
      <c r="AL722" s="52" t="s">
        <v>1568</v>
      </c>
      <c r="AM722" s="52" t="s">
        <v>3553</v>
      </c>
      <c r="AN722" s="119"/>
      <c r="AO722" s="119"/>
      <c r="AP722" s="119">
        <f t="shared" si="23"/>
        <v>26000</v>
      </c>
      <c r="AQ722" s="189" t="s">
        <v>2445</v>
      </c>
      <c r="AR722" s="189" t="s">
        <v>2445</v>
      </c>
      <c r="AS722" s="332" t="s">
        <v>2445</v>
      </c>
      <c r="AT722" s="332" t="s">
        <v>2445</v>
      </c>
      <c r="AU722" s="332" t="s">
        <v>2445</v>
      </c>
      <c r="AV722" s="19"/>
      <c r="AW722" s="19"/>
      <c r="AX722" s="19"/>
    </row>
    <row r="723" spans="1:50" s="123" customFormat="1" ht="72" hidden="1" x14ac:dyDescent="0.2">
      <c r="A723" s="52" t="s">
        <v>51</v>
      </c>
      <c r="B723" s="52" t="s">
        <v>277</v>
      </c>
      <c r="C723" s="52" t="s">
        <v>276</v>
      </c>
      <c r="D723" s="52" t="s">
        <v>21</v>
      </c>
      <c r="E723" s="52" t="s">
        <v>310</v>
      </c>
      <c r="F723" s="121" t="s">
        <v>2292</v>
      </c>
      <c r="G723" s="52" t="s">
        <v>1022</v>
      </c>
      <c r="H723" s="71" t="s">
        <v>269</v>
      </c>
      <c r="I723" s="71" t="s">
        <v>271</v>
      </c>
      <c r="J723" s="122">
        <v>18000</v>
      </c>
      <c r="K723" s="78"/>
      <c r="L723" s="78"/>
      <c r="M723" s="249" t="s">
        <v>137</v>
      </c>
      <c r="N723" s="19"/>
      <c r="O723" s="19" t="s">
        <v>2602</v>
      </c>
      <c r="P723" s="19" t="s">
        <v>3871</v>
      </c>
      <c r="Q723" s="19" t="s">
        <v>3872</v>
      </c>
      <c r="R723" s="18" t="s">
        <v>1279</v>
      </c>
      <c r="S723" s="18" t="s">
        <v>123</v>
      </c>
      <c r="T723" s="19"/>
      <c r="U723" s="19"/>
      <c r="V723" s="19"/>
      <c r="W723" s="17">
        <v>18000</v>
      </c>
      <c r="X723" s="18">
        <v>1</v>
      </c>
      <c r="Y723" s="46" t="s">
        <v>3873</v>
      </c>
      <c r="Z723" s="17">
        <v>18000</v>
      </c>
      <c r="AA723" s="28" t="s">
        <v>3874</v>
      </c>
      <c r="AB723" s="19"/>
      <c r="AC723" s="19"/>
      <c r="AD723" s="17"/>
      <c r="AE723" s="19" t="s">
        <v>3875</v>
      </c>
      <c r="AF723" s="52" t="s">
        <v>3285</v>
      </c>
      <c r="AG723" s="52" t="s">
        <v>3544</v>
      </c>
      <c r="AH723" s="52" t="s">
        <v>3472</v>
      </c>
      <c r="AI723" s="52" t="s">
        <v>2456</v>
      </c>
      <c r="AJ723" s="52"/>
      <c r="AK723" s="52" t="s">
        <v>1486</v>
      </c>
      <c r="AL723" s="52" t="s">
        <v>1571</v>
      </c>
      <c r="AM723" s="52" t="s">
        <v>3553</v>
      </c>
      <c r="AN723" s="119">
        <v>18000</v>
      </c>
      <c r="AO723" s="119"/>
      <c r="AP723" s="119">
        <f t="shared" si="23"/>
        <v>0</v>
      </c>
      <c r="AQ723" s="189" t="s">
        <v>1495</v>
      </c>
      <c r="AR723" s="189" t="s">
        <v>1495</v>
      </c>
      <c r="AS723" s="332" t="s">
        <v>3873</v>
      </c>
      <c r="AT723" s="332" t="s">
        <v>3873</v>
      </c>
      <c r="AU723" s="332" t="s">
        <v>2445</v>
      </c>
      <c r="AV723" s="19"/>
      <c r="AW723" s="19"/>
      <c r="AX723" s="19"/>
    </row>
    <row r="724" spans="1:50" s="123" customFormat="1" ht="72" hidden="1" x14ac:dyDescent="0.2">
      <c r="A724" s="52" t="s">
        <v>51</v>
      </c>
      <c r="B724" s="52" t="s">
        <v>277</v>
      </c>
      <c r="C724" s="52" t="s">
        <v>276</v>
      </c>
      <c r="D724" s="52" t="s">
        <v>21</v>
      </c>
      <c r="E724" s="52" t="s">
        <v>310</v>
      </c>
      <c r="F724" s="121" t="s">
        <v>2293</v>
      </c>
      <c r="G724" s="52" t="s">
        <v>1023</v>
      </c>
      <c r="H724" s="71" t="s">
        <v>269</v>
      </c>
      <c r="I724" s="71" t="s">
        <v>271</v>
      </c>
      <c r="J724" s="122">
        <v>28000</v>
      </c>
      <c r="K724" s="249" t="s">
        <v>137</v>
      </c>
      <c r="L724" s="78"/>
      <c r="M724" s="249"/>
      <c r="N724" s="393" t="s">
        <v>3866</v>
      </c>
      <c r="O724" s="394"/>
      <c r="P724" s="394"/>
      <c r="Q724" s="394"/>
      <c r="R724" s="395"/>
      <c r="S724" s="395"/>
      <c r="T724" s="394"/>
      <c r="U724" s="394"/>
      <c r="V724" s="394"/>
      <c r="W724" s="396"/>
      <c r="X724" s="395"/>
      <c r="Y724" s="397"/>
      <c r="Z724" s="396"/>
      <c r="AA724" s="398"/>
      <c r="AB724" s="394"/>
      <c r="AC724" s="394"/>
      <c r="AD724" s="396"/>
      <c r="AE724" s="19" t="s">
        <v>3867</v>
      </c>
      <c r="AF724" s="52" t="s">
        <v>3285</v>
      </c>
      <c r="AG724" s="52" t="s">
        <v>3544</v>
      </c>
      <c r="AH724" s="52" t="s">
        <v>3472</v>
      </c>
      <c r="AI724" s="52" t="s">
        <v>3467</v>
      </c>
      <c r="AJ724" s="52"/>
      <c r="AK724" s="52" t="s">
        <v>1486</v>
      </c>
      <c r="AL724" s="52" t="s">
        <v>1571</v>
      </c>
      <c r="AM724" s="52" t="s">
        <v>3553</v>
      </c>
      <c r="AN724" s="119"/>
      <c r="AO724" s="119"/>
      <c r="AP724" s="119">
        <f t="shared" si="23"/>
        <v>28000</v>
      </c>
      <c r="AQ724" s="399" t="s">
        <v>1495</v>
      </c>
      <c r="AR724" s="399" t="s">
        <v>1495</v>
      </c>
      <c r="AS724" s="400" t="s">
        <v>2445</v>
      </c>
      <c r="AT724" s="400" t="s">
        <v>2445</v>
      </c>
      <c r="AU724" s="400" t="s">
        <v>2445</v>
      </c>
      <c r="AV724" s="394"/>
      <c r="AW724" s="394"/>
      <c r="AX724" s="401" t="s">
        <v>3881</v>
      </c>
    </row>
    <row r="725" spans="1:50" s="123" customFormat="1" ht="72" hidden="1" x14ac:dyDescent="0.2">
      <c r="A725" s="52" t="s">
        <v>51</v>
      </c>
      <c r="B725" s="52" t="s">
        <v>277</v>
      </c>
      <c r="C725" s="52" t="s">
        <v>276</v>
      </c>
      <c r="D725" s="52" t="s">
        <v>21</v>
      </c>
      <c r="E725" s="52" t="s">
        <v>310</v>
      </c>
      <c r="F725" s="121" t="s">
        <v>2294</v>
      </c>
      <c r="G725" s="52" t="s">
        <v>1024</v>
      </c>
      <c r="H725" s="71" t="s">
        <v>270</v>
      </c>
      <c r="I725" s="71" t="s">
        <v>271</v>
      </c>
      <c r="J725" s="122">
        <v>11000</v>
      </c>
      <c r="K725" s="78"/>
      <c r="L725" s="78"/>
      <c r="M725" s="249" t="s">
        <v>137</v>
      </c>
      <c r="N725" s="19"/>
      <c r="O725" s="19" t="s">
        <v>2602</v>
      </c>
      <c r="P725" s="19" t="s">
        <v>3871</v>
      </c>
      <c r="Q725" s="19" t="s">
        <v>3872</v>
      </c>
      <c r="R725" s="18" t="s">
        <v>1279</v>
      </c>
      <c r="S725" s="18" t="s">
        <v>123</v>
      </c>
      <c r="T725" s="19"/>
      <c r="U725" s="19"/>
      <c r="V725" s="19"/>
      <c r="W725" s="17">
        <v>11000</v>
      </c>
      <c r="X725" s="18">
        <v>1</v>
      </c>
      <c r="Y725" s="46" t="s">
        <v>3873</v>
      </c>
      <c r="Z725" s="17">
        <v>11000</v>
      </c>
      <c r="AA725" s="28" t="s">
        <v>3874</v>
      </c>
      <c r="AB725" s="19"/>
      <c r="AC725" s="19"/>
      <c r="AD725" s="17"/>
      <c r="AE725" s="19" t="s">
        <v>3875</v>
      </c>
      <c r="AF725" s="52" t="s">
        <v>3285</v>
      </c>
      <c r="AG725" s="52" t="s">
        <v>3544</v>
      </c>
      <c r="AH725" s="52" t="s">
        <v>3472</v>
      </c>
      <c r="AI725" s="52" t="s">
        <v>2456</v>
      </c>
      <c r="AJ725" s="52"/>
      <c r="AK725" s="52" t="s">
        <v>1486</v>
      </c>
      <c r="AL725" s="52" t="s">
        <v>1571</v>
      </c>
      <c r="AM725" s="52" t="s">
        <v>3553</v>
      </c>
      <c r="AN725" s="119">
        <v>11000</v>
      </c>
      <c r="AO725" s="119"/>
      <c r="AP725" s="119">
        <f t="shared" si="23"/>
        <v>0</v>
      </c>
      <c r="AQ725" s="189" t="s">
        <v>1495</v>
      </c>
      <c r="AR725" s="189" t="s">
        <v>1495</v>
      </c>
      <c r="AS725" s="332" t="s">
        <v>3873</v>
      </c>
      <c r="AT725" s="332" t="s">
        <v>3873</v>
      </c>
      <c r="AU725" s="332" t="s">
        <v>2445</v>
      </c>
      <c r="AV725" s="19"/>
      <c r="AW725" s="19"/>
      <c r="AX725" s="19"/>
    </row>
    <row r="726" spans="1:50" s="123" customFormat="1" ht="72" hidden="1" x14ac:dyDescent="0.2">
      <c r="A726" s="52" t="s">
        <v>51</v>
      </c>
      <c r="B726" s="52" t="s">
        <v>277</v>
      </c>
      <c r="C726" s="52" t="s">
        <v>276</v>
      </c>
      <c r="D726" s="52" t="s">
        <v>21</v>
      </c>
      <c r="E726" s="52" t="s">
        <v>310</v>
      </c>
      <c r="F726" s="121" t="s">
        <v>2295</v>
      </c>
      <c r="G726" s="52" t="s">
        <v>1025</v>
      </c>
      <c r="H726" s="71" t="s">
        <v>270</v>
      </c>
      <c r="I726" s="71" t="s">
        <v>271</v>
      </c>
      <c r="J726" s="122">
        <v>9500</v>
      </c>
      <c r="K726" s="78"/>
      <c r="L726" s="78"/>
      <c r="M726" s="249" t="s">
        <v>137</v>
      </c>
      <c r="N726" s="19"/>
      <c r="O726" s="19" t="s">
        <v>2602</v>
      </c>
      <c r="P726" s="19" t="s">
        <v>3871</v>
      </c>
      <c r="Q726" s="19" t="s">
        <v>3872</v>
      </c>
      <c r="R726" s="18" t="s">
        <v>1279</v>
      </c>
      <c r="S726" s="18" t="s">
        <v>123</v>
      </c>
      <c r="T726" s="19"/>
      <c r="U726" s="19"/>
      <c r="V726" s="19"/>
      <c r="W726" s="17">
        <v>9500</v>
      </c>
      <c r="X726" s="18">
        <v>1</v>
      </c>
      <c r="Y726" s="46" t="s">
        <v>3873</v>
      </c>
      <c r="Z726" s="17">
        <v>9500</v>
      </c>
      <c r="AA726" s="28" t="s">
        <v>3874</v>
      </c>
      <c r="AB726" s="19"/>
      <c r="AC726" s="19"/>
      <c r="AD726" s="17"/>
      <c r="AE726" s="19" t="s">
        <v>3875</v>
      </c>
      <c r="AF726" s="52" t="s">
        <v>3285</v>
      </c>
      <c r="AG726" s="52" t="s">
        <v>3544</v>
      </c>
      <c r="AH726" s="52" t="s">
        <v>3472</v>
      </c>
      <c r="AI726" s="52" t="s">
        <v>2456</v>
      </c>
      <c r="AJ726" s="52"/>
      <c r="AK726" s="52" t="s">
        <v>1486</v>
      </c>
      <c r="AL726" s="52" t="s">
        <v>1571</v>
      </c>
      <c r="AM726" s="52" t="s">
        <v>3553</v>
      </c>
      <c r="AN726" s="119">
        <v>9500</v>
      </c>
      <c r="AO726" s="119"/>
      <c r="AP726" s="119">
        <f t="shared" si="23"/>
        <v>0</v>
      </c>
      <c r="AQ726" s="189" t="s">
        <v>1495</v>
      </c>
      <c r="AR726" s="189" t="s">
        <v>1495</v>
      </c>
      <c r="AS726" s="332" t="s">
        <v>3873</v>
      </c>
      <c r="AT726" s="332" t="s">
        <v>3873</v>
      </c>
      <c r="AU726" s="332" t="s">
        <v>2445</v>
      </c>
      <c r="AV726" s="19"/>
      <c r="AW726" s="19"/>
      <c r="AX726" s="19"/>
    </row>
    <row r="727" spans="1:50" s="123" customFormat="1" ht="72" hidden="1" x14ac:dyDescent="0.2">
      <c r="A727" s="52" t="s">
        <v>51</v>
      </c>
      <c r="B727" s="52" t="s">
        <v>277</v>
      </c>
      <c r="C727" s="52" t="s">
        <v>276</v>
      </c>
      <c r="D727" s="52" t="s">
        <v>21</v>
      </c>
      <c r="E727" s="52" t="s">
        <v>310</v>
      </c>
      <c r="F727" s="121" t="s">
        <v>2296</v>
      </c>
      <c r="G727" s="52" t="s">
        <v>1026</v>
      </c>
      <c r="H727" s="71" t="s">
        <v>303</v>
      </c>
      <c r="I727" s="71" t="s">
        <v>274</v>
      </c>
      <c r="J727" s="122">
        <v>72000</v>
      </c>
      <c r="K727" s="78"/>
      <c r="L727" s="78"/>
      <c r="M727" s="249" t="s">
        <v>137</v>
      </c>
      <c r="N727" s="19"/>
      <c r="O727" s="19" t="s">
        <v>2602</v>
      </c>
      <c r="P727" s="19" t="s">
        <v>3871</v>
      </c>
      <c r="Q727" s="19" t="s">
        <v>3872</v>
      </c>
      <c r="R727" s="18" t="s">
        <v>1279</v>
      </c>
      <c r="S727" s="18" t="s">
        <v>123</v>
      </c>
      <c r="T727" s="19"/>
      <c r="U727" s="19"/>
      <c r="V727" s="19"/>
      <c r="W727" s="17">
        <v>72000</v>
      </c>
      <c r="X727" s="18">
        <v>1</v>
      </c>
      <c r="Y727" s="46" t="s">
        <v>3873</v>
      </c>
      <c r="Z727" s="17">
        <v>72000</v>
      </c>
      <c r="AA727" s="28" t="s">
        <v>3874</v>
      </c>
      <c r="AB727" s="19"/>
      <c r="AC727" s="19"/>
      <c r="AD727" s="17"/>
      <c r="AE727" s="19" t="s">
        <v>3875</v>
      </c>
      <c r="AF727" s="52" t="s">
        <v>3285</v>
      </c>
      <c r="AG727" s="52" t="s">
        <v>3544</v>
      </c>
      <c r="AH727" s="52" t="s">
        <v>3472</v>
      </c>
      <c r="AI727" s="52" t="s">
        <v>2456</v>
      </c>
      <c r="AJ727" s="52"/>
      <c r="AK727" s="52" t="s">
        <v>1486</v>
      </c>
      <c r="AL727" s="52" t="s">
        <v>1571</v>
      </c>
      <c r="AM727" s="52" t="s">
        <v>3553</v>
      </c>
      <c r="AN727" s="119">
        <v>72000</v>
      </c>
      <c r="AO727" s="119"/>
      <c r="AP727" s="119">
        <f t="shared" si="23"/>
        <v>0</v>
      </c>
      <c r="AQ727" s="189" t="s">
        <v>1495</v>
      </c>
      <c r="AR727" s="189" t="s">
        <v>1495</v>
      </c>
      <c r="AS727" s="332" t="s">
        <v>3873</v>
      </c>
      <c r="AT727" s="332" t="s">
        <v>3873</v>
      </c>
      <c r="AU727" s="332" t="s">
        <v>2445</v>
      </c>
      <c r="AV727" s="19"/>
      <c r="AW727" s="19"/>
      <c r="AX727" s="19"/>
    </row>
    <row r="728" spans="1:50" s="123" customFormat="1" ht="72" hidden="1" x14ac:dyDescent="0.2">
      <c r="A728" s="52" t="s">
        <v>51</v>
      </c>
      <c r="B728" s="52" t="s">
        <v>277</v>
      </c>
      <c r="C728" s="52" t="s">
        <v>276</v>
      </c>
      <c r="D728" s="52" t="s">
        <v>21</v>
      </c>
      <c r="E728" s="52" t="s">
        <v>310</v>
      </c>
      <c r="F728" s="121" t="s">
        <v>2297</v>
      </c>
      <c r="G728" s="52" t="s">
        <v>1027</v>
      </c>
      <c r="H728" s="71" t="s">
        <v>270</v>
      </c>
      <c r="I728" s="71" t="s">
        <v>275</v>
      </c>
      <c r="J728" s="122">
        <v>18000</v>
      </c>
      <c r="K728" s="78"/>
      <c r="L728" s="78"/>
      <c r="M728" s="249" t="s">
        <v>137</v>
      </c>
      <c r="N728" s="19"/>
      <c r="O728" s="19" t="s">
        <v>2602</v>
      </c>
      <c r="P728" s="19" t="s">
        <v>3871</v>
      </c>
      <c r="Q728" s="19" t="s">
        <v>3872</v>
      </c>
      <c r="R728" s="18" t="s">
        <v>1279</v>
      </c>
      <c r="S728" s="18" t="s">
        <v>123</v>
      </c>
      <c r="T728" s="19"/>
      <c r="U728" s="19"/>
      <c r="V728" s="19"/>
      <c r="W728" s="17">
        <v>18000</v>
      </c>
      <c r="X728" s="18">
        <v>1</v>
      </c>
      <c r="Y728" s="46" t="s">
        <v>3873</v>
      </c>
      <c r="Z728" s="17">
        <v>18000</v>
      </c>
      <c r="AA728" s="28" t="s">
        <v>3874</v>
      </c>
      <c r="AB728" s="19"/>
      <c r="AC728" s="19"/>
      <c r="AD728" s="17"/>
      <c r="AE728" s="19" t="s">
        <v>3875</v>
      </c>
      <c r="AF728" s="52" t="s">
        <v>3285</v>
      </c>
      <c r="AG728" s="52" t="s">
        <v>3544</v>
      </c>
      <c r="AH728" s="52" t="s">
        <v>3472</v>
      </c>
      <c r="AI728" s="52" t="s">
        <v>2456</v>
      </c>
      <c r="AJ728" s="52"/>
      <c r="AK728" s="52" t="s">
        <v>1486</v>
      </c>
      <c r="AL728" s="52" t="s">
        <v>1571</v>
      </c>
      <c r="AM728" s="52" t="s">
        <v>3553</v>
      </c>
      <c r="AN728" s="119">
        <v>18000</v>
      </c>
      <c r="AO728" s="119"/>
      <c r="AP728" s="119">
        <f t="shared" si="23"/>
        <v>0</v>
      </c>
      <c r="AQ728" s="189" t="s">
        <v>1495</v>
      </c>
      <c r="AR728" s="189" t="s">
        <v>1495</v>
      </c>
      <c r="AS728" s="332" t="s">
        <v>3873</v>
      </c>
      <c r="AT728" s="332" t="s">
        <v>3873</v>
      </c>
      <c r="AU728" s="332" t="s">
        <v>2445</v>
      </c>
      <c r="AV728" s="19"/>
      <c r="AW728" s="19"/>
      <c r="AX728" s="19"/>
    </row>
    <row r="729" spans="1:50" s="123" customFormat="1" ht="72" hidden="1" x14ac:dyDescent="0.2">
      <c r="A729" s="52" t="s">
        <v>51</v>
      </c>
      <c r="B729" s="52" t="s">
        <v>277</v>
      </c>
      <c r="C729" s="52" t="s">
        <v>276</v>
      </c>
      <c r="D729" s="52" t="s">
        <v>286</v>
      </c>
      <c r="E729" s="52" t="s">
        <v>310</v>
      </c>
      <c r="F729" s="121" t="s">
        <v>2298</v>
      </c>
      <c r="G729" s="52" t="s">
        <v>1028</v>
      </c>
      <c r="H729" s="71" t="s">
        <v>269</v>
      </c>
      <c r="I729" s="71" t="s">
        <v>271</v>
      </c>
      <c r="J729" s="122">
        <v>210000</v>
      </c>
      <c r="K729" s="249" t="s">
        <v>137</v>
      </c>
      <c r="L729" s="78"/>
      <c r="M729" s="78"/>
      <c r="N729" s="19" t="s">
        <v>3876</v>
      </c>
      <c r="O729" s="19"/>
      <c r="P729" s="19"/>
      <c r="Q729" s="19"/>
      <c r="R729" s="19"/>
      <c r="S729" s="19"/>
      <c r="T729" s="19"/>
      <c r="U729" s="19"/>
      <c r="V729" s="19"/>
      <c r="W729" s="19"/>
      <c r="X729" s="18"/>
      <c r="Y729" s="46"/>
      <c r="Z729" s="19"/>
      <c r="AA729" s="19"/>
      <c r="AB729" s="19"/>
      <c r="AC729" s="19"/>
      <c r="AD729" s="19"/>
      <c r="AE729" s="19" t="s">
        <v>3869</v>
      </c>
      <c r="AF729" s="52" t="s">
        <v>2444</v>
      </c>
      <c r="AG729" s="52" t="s">
        <v>3537</v>
      </c>
      <c r="AH729" s="52" t="s">
        <v>3451</v>
      </c>
      <c r="AI729" s="52" t="s">
        <v>3467</v>
      </c>
      <c r="AJ729" s="52"/>
      <c r="AK729" s="52" t="s">
        <v>1486</v>
      </c>
      <c r="AL729" s="52" t="s">
        <v>1571</v>
      </c>
      <c r="AM729" s="52" t="s">
        <v>3553</v>
      </c>
      <c r="AN729" s="119"/>
      <c r="AO729" s="119"/>
      <c r="AP729" s="119">
        <f t="shared" si="23"/>
        <v>210000</v>
      </c>
      <c r="AQ729" s="189" t="s">
        <v>2445</v>
      </c>
      <c r="AR729" s="189" t="s">
        <v>2445</v>
      </c>
      <c r="AS729" s="332" t="s">
        <v>2445</v>
      </c>
      <c r="AT729" s="332" t="s">
        <v>2445</v>
      </c>
      <c r="AU729" s="332" t="s">
        <v>2445</v>
      </c>
      <c r="AV729" s="19"/>
      <c r="AW729" s="19"/>
      <c r="AX729" s="19"/>
    </row>
    <row r="730" spans="1:50" s="123" customFormat="1" ht="72" hidden="1" x14ac:dyDescent="0.2">
      <c r="A730" s="52" t="s">
        <v>51</v>
      </c>
      <c r="B730" s="52" t="s">
        <v>277</v>
      </c>
      <c r="C730" s="52" t="s">
        <v>276</v>
      </c>
      <c r="D730" s="52" t="s">
        <v>286</v>
      </c>
      <c r="E730" s="52" t="s">
        <v>310</v>
      </c>
      <c r="F730" s="121" t="s">
        <v>2299</v>
      </c>
      <c r="G730" s="52" t="s">
        <v>1029</v>
      </c>
      <c r="H730" s="71" t="s">
        <v>269</v>
      </c>
      <c r="I730" s="71" t="s">
        <v>271</v>
      </c>
      <c r="J730" s="122">
        <v>41600</v>
      </c>
      <c r="K730" s="249" t="s">
        <v>137</v>
      </c>
      <c r="L730" s="78"/>
      <c r="M730" s="78"/>
      <c r="N730" s="19" t="s">
        <v>3876</v>
      </c>
      <c r="O730" s="19"/>
      <c r="P730" s="19"/>
      <c r="Q730" s="19"/>
      <c r="R730" s="19"/>
      <c r="S730" s="19"/>
      <c r="T730" s="19"/>
      <c r="U730" s="19"/>
      <c r="V730" s="19"/>
      <c r="W730" s="19"/>
      <c r="X730" s="18"/>
      <c r="Y730" s="46"/>
      <c r="Z730" s="19"/>
      <c r="AA730" s="19"/>
      <c r="AB730" s="19"/>
      <c r="AC730" s="19"/>
      <c r="AD730" s="19"/>
      <c r="AE730" s="19" t="s">
        <v>3869</v>
      </c>
      <c r="AF730" s="52" t="s">
        <v>2444</v>
      </c>
      <c r="AG730" s="52" t="s">
        <v>3537</v>
      </c>
      <c r="AH730" s="52" t="s">
        <v>3451</v>
      </c>
      <c r="AI730" s="52" t="s">
        <v>3467</v>
      </c>
      <c r="AJ730" s="52"/>
      <c r="AK730" s="52" t="s">
        <v>1486</v>
      </c>
      <c r="AL730" s="52" t="s">
        <v>1571</v>
      </c>
      <c r="AM730" s="52" t="s">
        <v>3553</v>
      </c>
      <c r="AN730" s="119"/>
      <c r="AO730" s="119"/>
      <c r="AP730" s="119">
        <f t="shared" si="23"/>
        <v>41600</v>
      </c>
      <c r="AQ730" s="189" t="s">
        <v>2445</v>
      </c>
      <c r="AR730" s="189" t="s">
        <v>2445</v>
      </c>
      <c r="AS730" s="332" t="s">
        <v>2445</v>
      </c>
      <c r="AT730" s="332" t="s">
        <v>2445</v>
      </c>
      <c r="AU730" s="332" t="s">
        <v>2445</v>
      </c>
      <c r="AV730" s="19"/>
      <c r="AW730" s="19"/>
      <c r="AX730" s="19"/>
    </row>
    <row r="731" spans="1:50" s="123" customFormat="1" ht="72" hidden="1" x14ac:dyDescent="0.2">
      <c r="A731" s="52" t="s">
        <v>51</v>
      </c>
      <c r="B731" s="52" t="s">
        <v>277</v>
      </c>
      <c r="C731" s="52" t="s">
        <v>276</v>
      </c>
      <c r="D731" s="52" t="s">
        <v>286</v>
      </c>
      <c r="E731" s="52" t="s">
        <v>310</v>
      </c>
      <c r="F731" s="121" t="s">
        <v>2277</v>
      </c>
      <c r="G731" s="52" t="s">
        <v>1030</v>
      </c>
      <c r="H731" s="71" t="s">
        <v>269</v>
      </c>
      <c r="I731" s="71" t="s">
        <v>271</v>
      </c>
      <c r="J731" s="122">
        <v>65400</v>
      </c>
      <c r="K731" s="249" t="s">
        <v>137</v>
      </c>
      <c r="L731" s="78"/>
      <c r="M731" s="78"/>
      <c r="N731" s="19" t="s">
        <v>3876</v>
      </c>
      <c r="O731" s="19"/>
      <c r="P731" s="19"/>
      <c r="Q731" s="19"/>
      <c r="R731" s="19"/>
      <c r="S731" s="19"/>
      <c r="T731" s="19"/>
      <c r="U731" s="19"/>
      <c r="V731" s="19"/>
      <c r="W731" s="19"/>
      <c r="X731" s="18"/>
      <c r="Y731" s="46"/>
      <c r="Z731" s="19"/>
      <c r="AA731" s="19"/>
      <c r="AB731" s="19"/>
      <c r="AC731" s="19"/>
      <c r="AD731" s="19"/>
      <c r="AE731" s="19" t="s">
        <v>3869</v>
      </c>
      <c r="AF731" s="52" t="s">
        <v>2444</v>
      </c>
      <c r="AG731" s="52" t="s">
        <v>3537</v>
      </c>
      <c r="AH731" s="52" t="s">
        <v>3451</v>
      </c>
      <c r="AI731" s="52" t="s">
        <v>3467</v>
      </c>
      <c r="AJ731" s="52"/>
      <c r="AK731" s="52" t="s">
        <v>1486</v>
      </c>
      <c r="AL731" s="52" t="s">
        <v>1571</v>
      </c>
      <c r="AM731" s="52" t="s">
        <v>3553</v>
      </c>
      <c r="AN731" s="119"/>
      <c r="AO731" s="119"/>
      <c r="AP731" s="119">
        <f t="shared" si="23"/>
        <v>65400</v>
      </c>
      <c r="AQ731" s="189" t="s">
        <v>2445</v>
      </c>
      <c r="AR731" s="189" t="s">
        <v>2445</v>
      </c>
      <c r="AS731" s="332" t="s">
        <v>2445</v>
      </c>
      <c r="AT731" s="332" t="s">
        <v>2445</v>
      </c>
      <c r="AU731" s="332" t="s">
        <v>2445</v>
      </c>
      <c r="AV731" s="19"/>
      <c r="AW731" s="19"/>
      <c r="AX731" s="19"/>
    </row>
    <row r="732" spans="1:50" s="123" customFormat="1" ht="72" hidden="1" x14ac:dyDescent="0.2">
      <c r="A732" s="52" t="s">
        <v>51</v>
      </c>
      <c r="B732" s="52" t="s">
        <v>277</v>
      </c>
      <c r="C732" s="52" t="s">
        <v>276</v>
      </c>
      <c r="D732" s="52" t="s">
        <v>286</v>
      </c>
      <c r="E732" s="52" t="s">
        <v>310</v>
      </c>
      <c r="F732" s="121" t="s">
        <v>2301</v>
      </c>
      <c r="G732" s="52" t="s">
        <v>1031</v>
      </c>
      <c r="H732" s="71" t="s">
        <v>269</v>
      </c>
      <c r="I732" s="71" t="s">
        <v>281</v>
      </c>
      <c r="J732" s="122">
        <v>30600</v>
      </c>
      <c r="K732" s="249" t="s">
        <v>137</v>
      </c>
      <c r="L732" s="78"/>
      <c r="M732" s="78"/>
      <c r="N732" s="19" t="s">
        <v>3876</v>
      </c>
      <c r="O732" s="19"/>
      <c r="P732" s="19"/>
      <c r="Q732" s="19"/>
      <c r="R732" s="19"/>
      <c r="S732" s="19"/>
      <c r="T732" s="19"/>
      <c r="U732" s="19"/>
      <c r="V732" s="19"/>
      <c r="W732" s="19"/>
      <c r="X732" s="18"/>
      <c r="Y732" s="46"/>
      <c r="Z732" s="19"/>
      <c r="AA732" s="19"/>
      <c r="AB732" s="19"/>
      <c r="AC732" s="19"/>
      <c r="AD732" s="19"/>
      <c r="AE732" s="19" t="s">
        <v>3869</v>
      </c>
      <c r="AF732" s="52" t="s">
        <v>2444</v>
      </c>
      <c r="AG732" s="52" t="s">
        <v>3537</v>
      </c>
      <c r="AH732" s="52" t="s">
        <v>3451</v>
      </c>
      <c r="AI732" s="52" t="s">
        <v>3467</v>
      </c>
      <c r="AJ732" s="52"/>
      <c r="AK732" s="52" t="s">
        <v>1486</v>
      </c>
      <c r="AL732" s="52" t="s">
        <v>1571</v>
      </c>
      <c r="AM732" s="52" t="s">
        <v>3553</v>
      </c>
      <c r="AN732" s="119"/>
      <c r="AO732" s="119"/>
      <c r="AP732" s="119">
        <f t="shared" si="23"/>
        <v>30600</v>
      </c>
      <c r="AQ732" s="189" t="s">
        <v>2445</v>
      </c>
      <c r="AR732" s="189" t="s">
        <v>2445</v>
      </c>
      <c r="AS732" s="332" t="s">
        <v>2445</v>
      </c>
      <c r="AT732" s="332" t="s">
        <v>2445</v>
      </c>
      <c r="AU732" s="332" t="s">
        <v>2445</v>
      </c>
      <c r="AV732" s="19"/>
      <c r="AW732" s="19"/>
      <c r="AX732" s="19"/>
    </row>
    <row r="733" spans="1:50" s="123" customFormat="1" ht="90" hidden="1" x14ac:dyDescent="0.2">
      <c r="A733" s="52" t="s">
        <v>51</v>
      </c>
      <c r="B733" s="52" t="s">
        <v>277</v>
      </c>
      <c r="C733" s="52" t="s">
        <v>276</v>
      </c>
      <c r="D733" s="52" t="s">
        <v>10</v>
      </c>
      <c r="E733" s="52" t="s">
        <v>311</v>
      </c>
      <c r="F733" s="121" t="s">
        <v>2302</v>
      </c>
      <c r="G733" s="52" t="s">
        <v>1032</v>
      </c>
      <c r="H733" s="71" t="s">
        <v>270</v>
      </c>
      <c r="I733" s="71" t="s">
        <v>274</v>
      </c>
      <c r="J733" s="122">
        <v>60000</v>
      </c>
      <c r="K733" s="249" t="s">
        <v>137</v>
      </c>
      <c r="L733" s="78"/>
      <c r="M733" s="78"/>
      <c r="N733" s="19" t="s">
        <v>3877</v>
      </c>
      <c r="O733" s="19"/>
      <c r="P733" s="19"/>
      <c r="Q733" s="19"/>
      <c r="R733" s="19"/>
      <c r="S733" s="19"/>
      <c r="T733" s="19"/>
      <c r="U733" s="19"/>
      <c r="V733" s="19"/>
      <c r="W733" s="19"/>
      <c r="X733" s="18"/>
      <c r="Y733" s="46"/>
      <c r="Z733" s="19"/>
      <c r="AA733" s="19"/>
      <c r="AB733" s="19"/>
      <c r="AC733" s="19"/>
      <c r="AD733" s="19"/>
      <c r="AE733" s="19" t="s">
        <v>3878</v>
      </c>
      <c r="AF733" s="52" t="s">
        <v>2444</v>
      </c>
      <c r="AG733" s="52" t="s">
        <v>3537</v>
      </c>
      <c r="AH733" s="52" t="s">
        <v>3451</v>
      </c>
      <c r="AI733" s="52" t="s">
        <v>3467</v>
      </c>
      <c r="AJ733" s="52"/>
      <c r="AK733" s="52" t="s">
        <v>1491</v>
      </c>
      <c r="AL733" s="52" t="s">
        <v>1568</v>
      </c>
      <c r="AM733" s="52" t="s">
        <v>3553</v>
      </c>
      <c r="AN733" s="119"/>
      <c r="AO733" s="119"/>
      <c r="AP733" s="119">
        <f t="shared" si="23"/>
        <v>60000</v>
      </c>
      <c r="AQ733" s="189" t="s">
        <v>2445</v>
      </c>
      <c r="AR733" s="189" t="s">
        <v>2445</v>
      </c>
      <c r="AS733" s="332" t="s">
        <v>2445</v>
      </c>
      <c r="AT733" s="332" t="s">
        <v>2445</v>
      </c>
      <c r="AU733" s="332" t="s">
        <v>2445</v>
      </c>
      <c r="AV733" s="19"/>
      <c r="AW733" s="19"/>
      <c r="AX733" s="19"/>
    </row>
    <row r="734" spans="1:50" s="123" customFormat="1" ht="90" hidden="1" x14ac:dyDescent="0.2">
      <c r="A734" s="52" t="s">
        <v>51</v>
      </c>
      <c r="B734" s="52" t="s">
        <v>277</v>
      </c>
      <c r="C734" s="52" t="s">
        <v>276</v>
      </c>
      <c r="D734" s="52" t="s">
        <v>10</v>
      </c>
      <c r="E734" s="52" t="s">
        <v>311</v>
      </c>
      <c r="F734" s="121" t="s">
        <v>2303</v>
      </c>
      <c r="G734" s="52" t="s">
        <v>1033</v>
      </c>
      <c r="H734" s="71" t="s">
        <v>270</v>
      </c>
      <c r="I734" s="71" t="s">
        <v>274</v>
      </c>
      <c r="J734" s="122">
        <v>75000</v>
      </c>
      <c r="K734" s="249" t="s">
        <v>137</v>
      </c>
      <c r="L734" s="78"/>
      <c r="M734" s="78"/>
      <c r="N734" s="19" t="s">
        <v>3877</v>
      </c>
      <c r="O734" s="19"/>
      <c r="P734" s="19"/>
      <c r="Q734" s="19"/>
      <c r="R734" s="19"/>
      <c r="S734" s="19"/>
      <c r="T734" s="19"/>
      <c r="U734" s="19"/>
      <c r="V734" s="19"/>
      <c r="W734" s="19"/>
      <c r="X734" s="18"/>
      <c r="Y734" s="46"/>
      <c r="Z734" s="19"/>
      <c r="AA734" s="19"/>
      <c r="AB734" s="19"/>
      <c r="AC734" s="19"/>
      <c r="AD734" s="19"/>
      <c r="AE734" s="19" t="s">
        <v>3878</v>
      </c>
      <c r="AF734" s="52" t="s">
        <v>2444</v>
      </c>
      <c r="AG734" s="52" t="s">
        <v>3537</v>
      </c>
      <c r="AH734" s="52" t="s">
        <v>3451</v>
      </c>
      <c r="AI734" s="52" t="s">
        <v>3467</v>
      </c>
      <c r="AJ734" s="52"/>
      <c r="AK734" s="52" t="s">
        <v>1491</v>
      </c>
      <c r="AL734" s="52" t="s">
        <v>1568</v>
      </c>
      <c r="AM734" s="52" t="s">
        <v>3553</v>
      </c>
      <c r="AN734" s="119"/>
      <c r="AO734" s="119"/>
      <c r="AP734" s="119">
        <f t="shared" si="23"/>
        <v>75000</v>
      </c>
      <c r="AQ734" s="189" t="s">
        <v>2445</v>
      </c>
      <c r="AR734" s="189" t="s">
        <v>2445</v>
      </c>
      <c r="AS734" s="332" t="s">
        <v>2445</v>
      </c>
      <c r="AT734" s="332" t="s">
        <v>2445</v>
      </c>
      <c r="AU734" s="332" t="s">
        <v>2445</v>
      </c>
      <c r="AV734" s="19"/>
      <c r="AW734" s="19"/>
      <c r="AX734" s="19"/>
    </row>
    <row r="735" spans="1:50" s="123" customFormat="1" ht="90" hidden="1" x14ac:dyDescent="0.2">
      <c r="A735" s="52" t="s">
        <v>51</v>
      </c>
      <c r="B735" s="52" t="s">
        <v>277</v>
      </c>
      <c r="C735" s="52" t="s">
        <v>276</v>
      </c>
      <c r="D735" s="52" t="s">
        <v>10</v>
      </c>
      <c r="E735" s="52" t="s">
        <v>311</v>
      </c>
      <c r="F735" s="121" t="s">
        <v>2304</v>
      </c>
      <c r="G735" s="52" t="s">
        <v>1034</v>
      </c>
      <c r="H735" s="71" t="s">
        <v>459</v>
      </c>
      <c r="I735" s="71" t="s">
        <v>271</v>
      </c>
      <c r="J735" s="122">
        <v>440000</v>
      </c>
      <c r="K735" s="249" t="s">
        <v>137</v>
      </c>
      <c r="L735" s="78"/>
      <c r="M735" s="78"/>
      <c r="N735" s="19" t="s">
        <v>3877</v>
      </c>
      <c r="O735" s="19"/>
      <c r="P735" s="19"/>
      <c r="Q735" s="19"/>
      <c r="R735" s="19"/>
      <c r="S735" s="19"/>
      <c r="T735" s="19"/>
      <c r="U735" s="19"/>
      <c r="V735" s="19"/>
      <c r="W735" s="19"/>
      <c r="X735" s="18"/>
      <c r="Y735" s="46"/>
      <c r="Z735" s="19"/>
      <c r="AA735" s="19"/>
      <c r="AB735" s="19"/>
      <c r="AC735" s="19"/>
      <c r="AD735" s="19"/>
      <c r="AE735" s="19" t="s">
        <v>3878</v>
      </c>
      <c r="AF735" s="52" t="s">
        <v>2444</v>
      </c>
      <c r="AG735" s="52" t="s">
        <v>3537</v>
      </c>
      <c r="AH735" s="52" t="s">
        <v>3451</v>
      </c>
      <c r="AI735" s="52" t="s">
        <v>3467</v>
      </c>
      <c r="AJ735" s="52"/>
      <c r="AK735" s="52" t="s">
        <v>1491</v>
      </c>
      <c r="AL735" s="52" t="s">
        <v>1568</v>
      </c>
      <c r="AM735" s="52" t="s">
        <v>3553</v>
      </c>
      <c r="AN735" s="119"/>
      <c r="AO735" s="119"/>
      <c r="AP735" s="119">
        <f t="shared" si="23"/>
        <v>440000</v>
      </c>
      <c r="AQ735" s="189" t="s">
        <v>2445</v>
      </c>
      <c r="AR735" s="189" t="s">
        <v>2445</v>
      </c>
      <c r="AS735" s="332" t="s">
        <v>2445</v>
      </c>
      <c r="AT735" s="332" t="s">
        <v>2445</v>
      </c>
      <c r="AU735" s="332" t="s">
        <v>2445</v>
      </c>
      <c r="AV735" s="19"/>
      <c r="AW735" s="19"/>
      <c r="AX735" s="19"/>
    </row>
    <row r="736" spans="1:50" s="123" customFormat="1" ht="72" hidden="1" x14ac:dyDescent="0.2">
      <c r="A736" s="52" t="s">
        <v>51</v>
      </c>
      <c r="B736" s="52" t="s">
        <v>277</v>
      </c>
      <c r="C736" s="52" t="s">
        <v>276</v>
      </c>
      <c r="D736" s="52" t="s">
        <v>10</v>
      </c>
      <c r="E736" s="52" t="s">
        <v>311</v>
      </c>
      <c r="F736" s="121" t="s">
        <v>2305</v>
      </c>
      <c r="G736" s="52" t="s">
        <v>1035</v>
      </c>
      <c r="H736" s="71" t="s">
        <v>303</v>
      </c>
      <c r="I736" s="71" t="s">
        <v>271</v>
      </c>
      <c r="J736" s="122">
        <v>300000</v>
      </c>
      <c r="K736" s="249" t="s">
        <v>137</v>
      </c>
      <c r="L736" s="78"/>
      <c r="M736" s="78"/>
      <c r="N736" s="19" t="s">
        <v>3877</v>
      </c>
      <c r="O736" s="19"/>
      <c r="P736" s="19"/>
      <c r="Q736" s="19"/>
      <c r="R736" s="19"/>
      <c r="S736" s="19"/>
      <c r="T736" s="19"/>
      <c r="U736" s="19"/>
      <c r="V736" s="19"/>
      <c r="W736" s="19"/>
      <c r="X736" s="18"/>
      <c r="Y736" s="46"/>
      <c r="Z736" s="19"/>
      <c r="AA736" s="19"/>
      <c r="AB736" s="19"/>
      <c r="AC736" s="19"/>
      <c r="AD736" s="19"/>
      <c r="AE736" s="19" t="s">
        <v>3878</v>
      </c>
      <c r="AF736" s="52" t="s">
        <v>2444</v>
      </c>
      <c r="AG736" s="52" t="s">
        <v>3537</v>
      </c>
      <c r="AH736" s="52" t="s">
        <v>3451</v>
      </c>
      <c r="AI736" s="52" t="s">
        <v>3467</v>
      </c>
      <c r="AJ736" s="52"/>
      <c r="AK736" s="52" t="s">
        <v>1491</v>
      </c>
      <c r="AL736" s="52" t="s">
        <v>1568</v>
      </c>
      <c r="AM736" s="52" t="s">
        <v>3553</v>
      </c>
      <c r="AN736" s="119"/>
      <c r="AO736" s="119"/>
      <c r="AP736" s="119">
        <f t="shared" si="23"/>
        <v>300000</v>
      </c>
      <c r="AQ736" s="189" t="s">
        <v>2445</v>
      </c>
      <c r="AR736" s="189" t="s">
        <v>2445</v>
      </c>
      <c r="AS736" s="332" t="s">
        <v>2445</v>
      </c>
      <c r="AT736" s="332" t="s">
        <v>2445</v>
      </c>
      <c r="AU736" s="332" t="s">
        <v>2445</v>
      </c>
      <c r="AV736" s="19"/>
      <c r="AW736" s="19"/>
      <c r="AX736" s="19"/>
    </row>
    <row r="737" spans="1:50" s="123" customFormat="1" ht="72" hidden="1" x14ac:dyDescent="0.2">
      <c r="A737" s="52" t="s">
        <v>51</v>
      </c>
      <c r="B737" s="52" t="s">
        <v>277</v>
      </c>
      <c r="C737" s="52" t="s">
        <v>276</v>
      </c>
      <c r="D737" s="52" t="s">
        <v>10</v>
      </c>
      <c r="E737" s="52" t="s">
        <v>311</v>
      </c>
      <c r="F737" s="121" t="s">
        <v>2306</v>
      </c>
      <c r="G737" s="52" t="s">
        <v>1036</v>
      </c>
      <c r="H737" s="71" t="s">
        <v>319</v>
      </c>
      <c r="I737" s="71" t="s">
        <v>271</v>
      </c>
      <c r="J737" s="122">
        <v>88000</v>
      </c>
      <c r="K737" s="249" t="s">
        <v>137</v>
      </c>
      <c r="L737" s="78"/>
      <c r="M737" s="78"/>
      <c r="N737" s="19" t="s">
        <v>3877</v>
      </c>
      <c r="O737" s="19"/>
      <c r="P737" s="19"/>
      <c r="Q737" s="19"/>
      <c r="R737" s="19"/>
      <c r="S737" s="19"/>
      <c r="T737" s="19"/>
      <c r="U737" s="19"/>
      <c r="V737" s="19"/>
      <c r="W737" s="19"/>
      <c r="X737" s="18"/>
      <c r="Y737" s="46"/>
      <c r="Z737" s="19"/>
      <c r="AA737" s="19"/>
      <c r="AB737" s="19"/>
      <c r="AC737" s="19"/>
      <c r="AD737" s="19"/>
      <c r="AE737" s="19" t="s">
        <v>3878</v>
      </c>
      <c r="AF737" s="52" t="s">
        <v>2444</v>
      </c>
      <c r="AG737" s="52" t="s">
        <v>3537</v>
      </c>
      <c r="AH737" s="52" t="s">
        <v>3451</v>
      </c>
      <c r="AI737" s="52" t="s">
        <v>3467</v>
      </c>
      <c r="AJ737" s="52"/>
      <c r="AK737" s="52" t="s">
        <v>1491</v>
      </c>
      <c r="AL737" s="52" t="s">
        <v>1568</v>
      </c>
      <c r="AM737" s="52" t="s">
        <v>3553</v>
      </c>
      <c r="AN737" s="119"/>
      <c r="AO737" s="119"/>
      <c r="AP737" s="119">
        <f t="shared" si="23"/>
        <v>88000</v>
      </c>
      <c r="AQ737" s="189" t="s">
        <v>2445</v>
      </c>
      <c r="AR737" s="189" t="s">
        <v>2445</v>
      </c>
      <c r="AS737" s="332" t="s">
        <v>2445</v>
      </c>
      <c r="AT737" s="332" t="s">
        <v>2445</v>
      </c>
      <c r="AU737" s="332" t="s">
        <v>2445</v>
      </c>
      <c r="AV737" s="19"/>
      <c r="AW737" s="19"/>
      <c r="AX737" s="19"/>
    </row>
    <row r="738" spans="1:50" s="123" customFormat="1" ht="72" hidden="1" x14ac:dyDescent="0.2">
      <c r="A738" s="52" t="s">
        <v>51</v>
      </c>
      <c r="B738" s="52" t="s">
        <v>277</v>
      </c>
      <c r="C738" s="52" t="s">
        <v>276</v>
      </c>
      <c r="D738" s="52" t="s">
        <v>10</v>
      </c>
      <c r="E738" s="52" t="s">
        <v>311</v>
      </c>
      <c r="F738" s="121" t="s">
        <v>2307</v>
      </c>
      <c r="G738" s="52" t="s">
        <v>1037</v>
      </c>
      <c r="H738" s="71" t="s">
        <v>303</v>
      </c>
      <c r="I738" s="71" t="s">
        <v>271</v>
      </c>
      <c r="J738" s="122">
        <v>80000</v>
      </c>
      <c r="K738" s="249" t="s">
        <v>137</v>
      </c>
      <c r="L738" s="78"/>
      <c r="M738" s="78"/>
      <c r="N738" s="19" t="s">
        <v>3877</v>
      </c>
      <c r="O738" s="19"/>
      <c r="P738" s="19"/>
      <c r="Q738" s="19"/>
      <c r="R738" s="19"/>
      <c r="S738" s="19"/>
      <c r="T738" s="19"/>
      <c r="U738" s="19"/>
      <c r="V738" s="19"/>
      <c r="W738" s="19"/>
      <c r="X738" s="18"/>
      <c r="Y738" s="46"/>
      <c r="Z738" s="19"/>
      <c r="AA738" s="19"/>
      <c r="AB738" s="19"/>
      <c r="AC738" s="19"/>
      <c r="AD738" s="19"/>
      <c r="AE738" s="19" t="s">
        <v>3878</v>
      </c>
      <c r="AF738" s="52" t="s">
        <v>2444</v>
      </c>
      <c r="AG738" s="52" t="s">
        <v>3537</v>
      </c>
      <c r="AH738" s="52" t="s">
        <v>3451</v>
      </c>
      <c r="AI738" s="52" t="s">
        <v>3467</v>
      </c>
      <c r="AJ738" s="52"/>
      <c r="AK738" s="52" t="s">
        <v>1491</v>
      </c>
      <c r="AL738" s="52" t="s">
        <v>1568</v>
      </c>
      <c r="AM738" s="52" t="s">
        <v>3553</v>
      </c>
      <c r="AN738" s="119"/>
      <c r="AO738" s="119"/>
      <c r="AP738" s="119">
        <f t="shared" si="23"/>
        <v>80000</v>
      </c>
      <c r="AQ738" s="189" t="s">
        <v>2445</v>
      </c>
      <c r="AR738" s="189" t="s">
        <v>2445</v>
      </c>
      <c r="AS738" s="332" t="s">
        <v>2445</v>
      </c>
      <c r="AT738" s="332" t="s">
        <v>2445</v>
      </c>
      <c r="AU738" s="332" t="s">
        <v>2445</v>
      </c>
      <c r="AV738" s="19"/>
      <c r="AW738" s="19"/>
      <c r="AX738" s="19"/>
    </row>
    <row r="739" spans="1:50" s="123" customFormat="1" ht="72" hidden="1" x14ac:dyDescent="0.2">
      <c r="A739" s="52" t="s">
        <v>51</v>
      </c>
      <c r="B739" s="52" t="s">
        <v>277</v>
      </c>
      <c r="C739" s="52" t="s">
        <v>276</v>
      </c>
      <c r="D739" s="52" t="s">
        <v>10</v>
      </c>
      <c r="E739" s="52" t="s">
        <v>311</v>
      </c>
      <c r="F739" s="121" t="s">
        <v>2308</v>
      </c>
      <c r="G739" s="52" t="s">
        <v>1038</v>
      </c>
      <c r="H739" s="71" t="s">
        <v>303</v>
      </c>
      <c r="I739" s="71" t="s">
        <v>271</v>
      </c>
      <c r="J739" s="122">
        <v>89000</v>
      </c>
      <c r="K739" s="249" t="s">
        <v>137</v>
      </c>
      <c r="L739" s="78"/>
      <c r="M739" s="78"/>
      <c r="N739" s="19" t="s">
        <v>3877</v>
      </c>
      <c r="O739" s="19"/>
      <c r="P739" s="19"/>
      <c r="Q739" s="19"/>
      <c r="R739" s="19"/>
      <c r="S739" s="19"/>
      <c r="T739" s="19"/>
      <c r="U739" s="19"/>
      <c r="V739" s="19"/>
      <c r="W739" s="19"/>
      <c r="X739" s="18"/>
      <c r="Y739" s="46"/>
      <c r="Z739" s="19"/>
      <c r="AA739" s="19"/>
      <c r="AB739" s="19"/>
      <c r="AC739" s="19"/>
      <c r="AD739" s="19"/>
      <c r="AE739" s="19" t="s">
        <v>3878</v>
      </c>
      <c r="AF739" s="52" t="s">
        <v>2444</v>
      </c>
      <c r="AG739" s="52" t="s">
        <v>3537</v>
      </c>
      <c r="AH739" s="52" t="s">
        <v>3451</v>
      </c>
      <c r="AI739" s="52" t="s">
        <v>3467</v>
      </c>
      <c r="AJ739" s="52"/>
      <c r="AK739" s="52" t="s">
        <v>1491</v>
      </c>
      <c r="AL739" s="52" t="s">
        <v>1568</v>
      </c>
      <c r="AM739" s="52" t="s">
        <v>3553</v>
      </c>
      <c r="AN739" s="119"/>
      <c r="AO739" s="119"/>
      <c r="AP739" s="119">
        <f t="shared" si="23"/>
        <v>89000</v>
      </c>
      <c r="AQ739" s="189" t="s">
        <v>2445</v>
      </c>
      <c r="AR739" s="189" t="s">
        <v>2445</v>
      </c>
      <c r="AS739" s="332" t="s">
        <v>2445</v>
      </c>
      <c r="AT739" s="332" t="s">
        <v>2445</v>
      </c>
      <c r="AU739" s="332" t="s">
        <v>2445</v>
      </c>
      <c r="AV739" s="19"/>
      <c r="AW739" s="19"/>
      <c r="AX739" s="19"/>
    </row>
    <row r="740" spans="1:50" s="123" customFormat="1" ht="72" hidden="1" x14ac:dyDescent="0.2">
      <c r="A740" s="52" t="s">
        <v>51</v>
      </c>
      <c r="B740" s="52" t="s">
        <v>277</v>
      </c>
      <c r="C740" s="52" t="s">
        <v>276</v>
      </c>
      <c r="D740" s="52" t="s">
        <v>10</v>
      </c>
      <c r="E740" s="52" t="s">
        <v>311</v>
      </c>
      <c r="F740" s="121" t="s">
        <v>2309</v>
      </c>
      <c r="G740" s="52" t="s">
        <v>1039</v>
      </c>
      <c r="H740" s="71" t="s">
        <v>303</v>
      </c>
      <c r="I740" s="71" t="s">
        <v>271</v>
      </c>
      <c r="J740" s="122">
        <v>89000</v>
      </c>
      <c r="K740" s="249" t="s">
        <v>137</v>
      </c>
      <c r="L740" s="78"/>
      <c r="M740" s="78"/>
      <c r="N740" s="19" t="s">
        <v>3877</v>
      </c>
      <c r="O740" s="19"/>
      <c r="P740" s="19"/>
      <c r="Q740" s="19"/>
      <c r="R740" s="19"/>
      <c r="S740" s="19"/>
      <c r="T740" s="19"/>
      <c r="U740" s="19"/>
      <c r="V740" s="19"/>
      <c r="W740" s="19"/>
      <c r="X740" s="18"/>
      <c r="Y740" s="46"/>
      <c r="Z740" s="19"/>
      <c r="AA740" s="19"/>
      <c r="AB740" s="19"/>
      <c r="AC740" s="19"/>
      <c r="AD740" s="19"/>
      <c r="AE740" s="19" t="s">
        <v>3878</v>
      </c>
      <c r="AF740" s="52" t="s">
        <v>2444</v>
      </c>
      <c r="AG740" s="52" t="s">
        <v>3537</v>
      </c>
      <c r="AH740" s="52" t="s">
        <v>3451</v>
      </c>
      <c r="AI740" s="52" t="s">
        <v>3467</v>
      </c>
      <c r="AJ740" s="52"/>
      <c r="AK740" s="52" t="s">
        <v>1491</v>
      </c>
      <c r="AL740" s="52" t="s">
        <v>1568</v>
      </c>
      <c r="AM740" s="52" t="s">
        <v>3553</v>
      </c>
      <c r="AN740" s="119"/>
      <c r="AO740" s="119"/>
      <c r="AP740" s="119">
        <f t="shared" si="23"/>
        <v>89000</v>
      </c>
      <c r="AQ740" s="189" t="s">
        <v>2445</v>
      </c>
      <c r="AR740" s="189" t="s">
        <v>2445</v>
      </c>
      <c r="AS740" s="332" t="s">
        <v>2445</v>
      </c>
      <c r="AT740" s="332" t="s">
        <v>2445</v>
      </c>
      <c r="AU740" s="332" t="s">
        <v>2445</v>
      </c>
      <c r="AV740" s="19"/>
      <c r="AW740" s="19"/>
      <c r="AX740" s="19"/>
    </row>
    <row r="741" spans="1:50" s="123" customFormat="1" ht="72" hidden="1" x14ac:dyDescent="0.2">
      <c r="A741" s="52" t="s">
        <v>51</v>
      </c>
      <c r="B741" s="52" t="s">
        <v>277</v>
      </c>
      <c r="C741" s="52" t="s">
        <v>276</v>
      </c>
      <c r="D741" s="52" t="s">
        <v>10</v>
      </c>
      <c r="E741" s="52" t="s">
        <v>311</v>
      </c>
      <c r="F741" s="121" t="s">
        <v>2310</v>
      </c>
      <c r="G741" s="52" t="s">
        <v>1040</v>
      </c>
      <c r="H741" s="71" t="s">
        <v>459</v>
      </c>
      <c r="I741" s="71" t="s">
        <v>271</v>
      </c>
      <c r="J741" s="122">
        <v>50000</v>
      </c>
      <c r="K741" s="249" t="s">
        <v>137</v>
      </c>
      <c r="L741" s="78"/>
      <c r="M741" s="78"/>
      <c r="N741" s="19" t="s">
        <v>3877</v>
      </c>
      <c r="O741" s="19"/>
      <c r="P741" s="19"/>
      <c r="Q741" s="19"/>
      <c r="R741" s="19"/>
      <c r="S741" s="19"/>
      <c r="T741" s="19"/>
      <c r="U741" s="19"/>
      <c r="V741" s="19"/>
      <c r="W741" s="19"/>
      <c r="X741" s="18"/>
      <c r="Y741" s="46"/>
      <c r="Z741" s="19"/>
      <c r="AA741" s="19"/>
      <c r="AB741" s="19"/>
      <c r="AC741" s="19"/>
      <c r="AD741" s="19"/>
      <c r="AE741" s="19" t="s">
        <v>3878</v>
      </c>
      <c r="AF741" s="52" t="s">
        <v>2444</v>
      </c>
      <c r="AG741" s="52" t="s">
        <v>3537</v>
      </c>
      <c r="AH741" s="52" t="s">
        <v>3451</v>
      </c>
      <c r="AI741" s="52" t="s">
        <v>3467</v>
      </c>
      <c r="AJ741" s="52"/>
      <c r="AK741" s="52" t="s">
        <v>1491</v>
      </c>
      <c r="AL741" s="52" t="s">
        <v>1568</v>
      </c>
      <c r="AM741" s="52" t="s">
        <v>3553</v>
      </c>
      <c r="AN741" s="119"/>
      <c r="AO741" s="119"/>
      <c r="AP741" s="119">
        <f t="shared" si="23"/>
        <v>50000</v>
      </c>
      <c r="AQ741" s="189" t="s">
        <v>2445</v>
      </c>
      <c r="AR741" s="189" t="s">
        <v>2445</v>
      </c>
      <c r="AS741" s="332" t="s">
        <v>2445</v>
      </c>
      <c r="AT741" s="332" t="s">
        <v>2445</v>
      </c>
      <c r="AU741" s="332" t="s">
        <v>2445</v>
      </c>
      <c r="AV741" s="19"/>
      <c r="AW741" s="19"/>
      <c r="AX741" s="19"/>
    </row>
    <row r="742" spans="1:50" s="123" customFormat="1" ht="72" hidden="1" x14ac:dyDescent="0.2">
      <c r="A742" s="52" t="s">
        <v>51</v>
      </c>
      <c r="B742" s="52" t="s">
        <v>277</v>
      </c>
      <c r="C742" s="52" t="s">
        <v>276</v>
      </c>
      <c r="D742" s="52" t="s">
        <v>10</v>
      </c>
      <c r="E742" s="52" t="s">
        <v>311</v>
      </c>
      <c r="F742" s="121" t="s">
        <v>2311</v>
      </c>
      <c r="G742" s="52" t="s">
        <v>1041</v>
      </c>
      <c r="H742" s="71" t="s">
        <v>303</v>
      </c>
      <c r="I742" s="71" t="s">
        <v>1042</v>
      </c>
      <c r="J742" s="122">
        <v>25000</v>
      </c>
      <c r="K742" s="249" t="s">
        <v>137</v>
      </c>
      <c r="L742" s="78"/>
      <c r="M742" s="78"/>
      <c r="N742" s="19" t="s">
        <v>3877</v>
      </c>
      <c r="O742" s="19"/>
      <c r="P742" s="19"/>
      <c r="Q742" s="19"/>
      <c r="R742" s="19"/>
      <c r="S742" s="19"/>
      <c r="T742" s="19"/>
      <c r="U742" s="19"/>
      <c r="V742" s="19"/>
      <c r="W742" s="19"/>
      <c r="X742" s="18"/>
      <c r="Y742" s="46"/>
      <c r="Z742" s="19"/>
      <c r="AA742" s="19"/>
      <c r="AB742" s="19"/>
      <c r="AC742" s="19"/>
      <c r="AD742" s="19"/>
      <c r="AE742" s="19" t="s">
        <v>3878</v>
      </c>
      <c r="AF742" s="52" t="s">
        <v>2444</v>
      </c>
      <c r="AG742" s="52" t="s">
        <v>3537</v>
      </c>
      <c r="AH742" s="52" t="s">
        <v>3451</v>
      </c>
      <c r="AI742" s="52" t="s">
        <v>3467</v>
      </c>
      <c r="AJ742" s="52"/>
      <c r="AK742" s="52" t="s">
        <v>1491</v>
      </c>
      <c r="AL742" s="52" t="s">
        <v>1568</v>
      </c>
      <c r="AM742" s="52" t="s">
        <v>3553</v>
      </c>
      <c r="AN742" s="119"/>
      <c r="AO742" s="119"/>
      <c r="AP742" s="119">
        <f t="shared" si="23"/>
        <v>25000</v>
      </c>
      <c r="AQ742" s="189" t="s">
        <v>2445</v>
      </c>
      <c r="AR742" s="189" t="s">
        <v>2445</v>
      </c>
      <c r="AS742" s="332" t="s">
        <v>2445</v>
      </c>
      <c r="AT742" s="332" t="s">
        <v>2445</v>
      </c>
      <c r="AU742" s="332" t="s">
        <v>2445</v>
      </c>
      <c r="AV742" s="19"/>
      <c r="AW742" s="19"/>
      <c r="AX742" s="19"/>
    </row>
    <row r="743" spans="1:50" s="123" customFormat="1" ht="72" hidden="1" x14ac:dyDescent="0.2">
      <c r="A743" s="52" t="s">
        <v>51</v>
      </c>
      <c r="B743" s="52" t="s">
        <v>277</v>
      </c>
      <c r="C743" s="52" t="s">
        <v>276</v>
      </c>
      <c r="D743" s="52" t="s">
        <v>10</v>
      </c>
      <c r="E743" s="52" t="s">
        <v>311</v>
      </c>
      <c r="F743" s="121" t="s">
        <v>2312</v>
      </c>
      <c r="G743" s="52" t="s">
        <v>1043</v>
      </c>
      <c r="H743" s="71" t="s">
        <v>303</v>
      </c>
      <c r="I743" s="71" t="s">
        <v>268</v>
      </c>
      <c r="J743" s="122">
        <v>54000</v>
      </c>
      <c r="K743" s="249" t="s">
        <v>137</v>
      </c>
      <c r="L743" s="78"/>
      <c r="M743" s="78"/>
      <c r="N743" s="19" t="s">
        <v>3877</v>
      </c>
      <c r="O743" s="19"/>
      <c r="P743" s="19"/>
      <c r="Q743" s="19"/>
      <c r="R743" s="19"/>
      <c r="S743" s="19"/>
      <c r="T743" s="19"/>
      <c r="U743" s="19"/>
      <c r="V743" s="19"/>
      <c r="W743" s="19"/>
      <c r="X743" s="18"/>
      <c r="Y743" s="46"/>
      <c r="Z743" s="19"/>
      <c r="AA743" s="19"/>
      <c r="AB743" s="19"/>
      <c r="AC743" s="19"/>
      <c r="AD743" s="19"/>
      <c r="AE743" s="19" t="s">
        <v>3878</v>
      </c>
      <c r="AF743" s="52" t="s">
        <v>2444</v>
      </c>
      <c r="AG743" s="52" t="s">
        <v>3537</v>
      </c>
      <c r="AH743" s="52" t="s">
        <v>3451</v>
      </c>
      <c r="AI743" s="52" t="s">
        <v>3467</v>
      </c>
      <c r="AJ743" s="52"/>
      <c r="AK743" s="52" t="s">
        <v>1486</v>
      </c>
      <c r="AL743" s="52" t="s">
        <v>1571</v>
      </c>
      <c r="AM743" s="52" t="s">
        <v>3553</v>
      </c>
      <c r="AN743" s="119"/>
      <c r="AO743" s="119"/>
      <c r="AP743" s="119">
        <f t="shared" si="23"/>
        <v>54000</v>
      </c>
      <c r="AQ743" s="189" t="s">
        <v>2445</v>
      </c>
      <c r="AR743" s="189" t="s">
        <v>2445</v>
      </c>
      <c r="AS743" s="332" t="s">
        <v>2445</v>
      </c>
      <c r="AT743" s="332" t="s">
        <v>2445</v>
      </c>
      <c r="AU743" s="332" t="s">
        <v>2445</v>
      </c>
      <c r="AV743" s="19"/>
      <c r="AW743" s="19"/>
      <c r="AX743" s="19"/>
    </row>
    <row r="744" spans="1:50" s="123" customFormat="1" ht="108" hidden="1" x14ac:dyDescent="0.2">
      <c r="A744" s="52" t="s">
        <v>51</v>
      </c>
      <c r="B744" s="52" t="s">
        <v>277</v>
      </c>
      <c r="C744" s="52" t="s">
        <v>17</v>
      </c>
      <c r="D744" s="52" t="s">
        <v>34</v>
      </c>
      <c r="E744" s="52" t="s">
        <v>454</v>
      </c>
      <c r="F744" s="121" t="s">
        <v>2313</v>
      </c>
      <c r="G744" s="52" t="s">
        <v>1123</v>
      </c>
      <c r="H744" s="71" t="s">
        <v>270</v>
      </c>
      <c r="I744" s="71" t="s">
        <v>1122</v>
      </c>
      <c r="J744" s="122">
        <v>1800000</v>
      </c>
      <c r="K744" s="249" t="s">
        <v>137</v>
      </c>
      <c r="L744" s="78"/>
      <c r="M744" s="78"/>
      <c r="N744" s="18" t="s">
        <v>3879</v>
      </c>
      <c r="O744" s="19"/>
      <c r="P744" s="19"/>
      <c r="Q744" s="19"/>
      <c r="R744" s="19"/>
      <c r="S744" s="19"/>
      <c r="T744" s="19"/>
      <c r="U744" s="19"/>
      <c r="V744" s="19"/>
      <c r="W744" s="19"/>
      <c r="X744" s="18"/>
      <c r="Y744" s="46"/>
      <c r="Z744" s="19"/>
      <c r="AA744" s="19"/>
      <c r="AB744" s="19"/>
      <c r="AC744" s="19"/>
      <c r="AD744" s="19"/>
      <c r="AE744" s="19" t="s">
        <v>3880</v>
      </c>
      <c r="AF744" s="52" t="s">
        <v>3280</v>
      </c>
      <c r="AG744" s="52" t="s">
        <v>3539</v>
      </c>
      <c r="AH744" s="52" t="s">
        <v>1571</v>
      </c>
      <c r="AI744" s="52" t="s">
        <v>3467</v>
      </c>
      <c r="AJ744" s="52"/>
      <c r="AK744" s="52" t="s">
        <v>1492</v>
      </c>
      <c r="AL744" s="52" t="s">
        <v>1568</v>
      </c>
      <c r="AM744" s="52" t="s">
        <v>3553</v>
      </c>
      <c r="AN744" s="119"/>
      <c r="AO744" s="119"/>
      <c r="AP744" s="119">
        <f t="shared" si="23"/>
        <v>1800000</v>
      </c>
      <c r="AQ744" s="189" t="s">
        <v>3882</v>
      </c>
      <c r="AR744" s="189" t="s">
        <v>3882</v>
      </c>
      <c r="AS744" s="18" t="s">
        <v>3883</v>
      </c>
      <c r="AT744" s="18" t="s">
        <v>3883</v>
      </c>
      <c r="AU744" s="18" t="s">
        <v>3883</v>
      </c>
      <c r="AV744" s="19"/>
      <c r="AW744" s="19"/>
      <c r="AX744" s="19" t="s">
        <v>3884</v>
      </c>
    </row>
    <row r="745" spans="1:50" s="123" customFormat="1" ht="144" hidden="1" x14ac:dyDescent="0.2">
      <c r="A745" s="52" t="s">
        <v>52</v>
      </c>
      <c r="B745" s="52" t="s">
        <v>277</v>
      </c>
      <c r="C745" s="52" t="s">
        <v>276</v>
      </c>
      <c r="D745" s="52" t="s">
        <v>11</v>
      </c>
      <c r="E745" s="52" t="s">
        <v>454</v>
      </c>
      <c r="F745" s="121" t="s">
        <v>2314</v>
      </c>
      <c r="G745" s="52" t="s">
        <v>1044</v>
      </c>
      <c r="H745" s="71" t="s">
        <v>317</v>
      </c>
      <c r="I745" s="71" t="s">
        <v>271</v>
      </c>
      <c r="J745" s="122">
        <v>139500</v>
      </c>
      <c r="K745" s="249" t="s">
        <v>137</v>
      </c>
      <c r="L745" s="78"/>
      <c r="M745" s="78"/>
      <c r="N745" s="19" t="s">
        <v>1493</v>
      </c>
      <c r="O745" s="19" t="s">
        <v>3289</v>
      </c>
      <c r="P745" s="19" t="s">
        <v>2522</v>
      </c>
      <c r="Q745" s="19" t="s">
        <v>3290</v>
      </c>
      <c r="R745" s="19" t="s">
        <v>12</v>
      </c>
      <c r="S745" s="19" t="s">
        <v>78</v>
      </c>
      <c r="T745" s="19" t="s">
        <v>3291</v>
      </c>
      <c r="U745" s="19" t="s">
        <v>3292</v>
      </c>
      <c r="V745" s="19" t="s">
        <v>3293</v>
      </c>
      <c r="W745" s="16">
        <v>128000</v>
      </c>
      <c r="X745" s="18" t="s">
        <v>1182</v>
      </c>
      <c r="Y745" s="18" t="s">
        <v>3294</v>
      </c>
      <c r="Z745" s="16">
        <v>128000</v>
      </c>
      <c r="AA745" s="19">
        <v>7014248882</v>
      </c>
      <c r="AB745" s="19"/>
      <c r="AC745" s="19"/>
      <c r="AD745" s="16">
        <v>128000</v>
      </c>
      <c r="AE745" s="210" t="s">
        <v>3295</v>
      </c>
      <c r="AF745" s="54" t="s">
        <v>3295</v>
      </c>
      <c r="AG745" s="52" t="s">
        <v>3544</v>
      </c>
      <c r="AH745" s="54" t="s">
        <v>3472</v>
      </c>
      <c r="AI745" s="52" t="s">
        <v>2456</v>
      </c>
      <c r="AJ745" s="52"/>
      <c r="AK745" s="54" t="s">
        <v>1494</v>
      </c>
      <c r="AL745" s="54" t="s">
        <v>1571</v>
      </c>
      <c r="AM745" s="52" t="s">
        <v>3553</v>
      </c>
      <c r="AN745" s="119">
        <v>128000</v>
      </c>
      <c r="AO745" s="119"/>
      <c r="AP745" s="119">
        <f t="shared" si="23"/>
        <v>11500</v>
      </c>
      <c r="AQ745" s="189" t="s">
        <v>1495</v>
      </c>
      <c r="AR745" s="189" t="s">
        <v>1495</v>
      </c>
      <c r="AS745" s="18" t="s">
        <v>3288</v>
      </c>
      <c r="AT745" s="18" t="s">
        <v>3288</v>
      </c>
      <c r="AU745" s="18" t="s">
        <v>3288</v>
      </c>
      <c r="AV745" s="16">
        <v>128000</v>
      </c>
      <c r="AW745" s="16">
        <v>11500</v>
      </c>
      <c r="AX745" s="17"/>
    </row>
    <row r="746" spans="1:50" s="123" customFormat="1" ht="144" hidden="1" x14ac:dyDescent="0.2">
      <c r="A746" s="52" t="s">
        <v>52</v>
      </c>
      <c r="B746" s="52" t="s">
        <v>277</v>
      </c>
      <c r="C746" s="52" t="s">
        <v>276</v>
      </c>
      <c r="D746" s="52" t="s">
        <v>11</v>
      </c>
      <c r="E746" s="52" t="s">
        <v>454</v>
      </c>
      <c r="F746" s="121" t="s">
        <v>2315</v>
      </c>
      <c r="G746" s="52" t="s">
        <v>1045</v>
      </c>
      <c r="H746" s="71" t="s">
        <v>317</v>
      </c>
      <c r="I746" s="71" t="s">
        <v>271</v>
      </c>
      <c r="J746" s="122">
        <v>251000</v>
      </c>
      <c r="K746" s="249" t="s">
        <v>137</v>
      </c>
      <c r="L746" s="78"/>
      <c r="M746" s="78"/>
      <c r="N746" s="19" t="s">
        <v>1493</v>
      </c>
      <c r="O746" s="19" t="s">
        <v>3289</v>
      </c>
      <c r="P746" s="19" t="s">
        <v>2522</v>
      </c>
      <c r="Q746" s="19" t="s">
        <v>3290</v>
      </c>
      <c r="R746" s="19" t="s">
        <v>12</v>
      </c>
      <c r="S746" s="19" t="s">
        <v>78</v>
      </c>
      <c r="T746" s="19" t="s">
        <v>3291</v>
      </c>
      <c r="U746" s="19" t="s">
        <v>3296</v>
      </c>
      <c r="V746" s="19" t="s">
        <v>3293</v>
      </c>
      <c r="W746" s="16">
        <v>211000</v>
      </c>
      <c r="X746" s="18" t="s">
        <v>1182</v>
      </c>
      <c r="Y746" s="18" t="s">
        <v>3294</v>
      </c>
      <c r="Z746" s="16">
        <v>211000</v>
      </c>
      <c r="AA746" s="19">
        <v>7014248882</v>
      </c>
      <c r="AB746" s="19"/>
      <c r="AC746" s="19"/>
      <c r="AD746" s="16">
        <v>211000</v>
      </c>
      <c r="AE746" s="210" t="s">
        <v>3295</v>
      </c>
      <c r="AF746" s="54" t="s">
        <v>3295</v>
      </c>
      <c r="AG746" s="52" t="s">
        <v>3544</v>
      </c>
      <c r="AH746" s="54" t="s">
        <v>3472</v>
      </c>
      <c r="AI746" s="52" t="s">
        <v>2456</v>
      </c>
      <c r="AJ746" s="52"/>
      <c r="AK746" s="54" t="s">
        <v>1494</v>
      </c>
      <c r="AL746" s="54" t="s">
        <v>1571</v>
      </c>
      <c r="AM746" s="52" t="s">
        <v>3553</v>
      </c>
      <c r="AN746" s="119">
        <v>211000</v>
      </c>
      <c r="AO746" s="119"/>
      <c r="AP746" s="119">
        <f t="shared" si="23"/>
        <v>40000</v>
      </c>
      <c r="AQ746" s="189" t="s">
        <v>1495</v>
      </c>
      <c r="AR746" s="189" t="s">
        <v>1495</v>
      </c>
      <c r="AS746" s="18" t="s">
        <v>3288</v>
      </c>
      <c r="AT746" s="18" t="s">
        <v>3288</v>
      </c>
      <c r="AU746" s="18" t="s">
        <v>3288</v>
      </c>
      <c r="AV746" s="16">
        <v>211000</v>
      </c>
      <c r="AW746" s="16">
        <v>40000</v>
      </c>
      <c r="AX746" s="17"/>
    </row>
    <row r="747" spans="1:50" s="123" customFormat="1" ht="144" hidden="1" x14ac:dyDescent="0.2">
      <c r="A747" s="52" t="s">
        <v>52</v>
      </c>
      <c r="B747" s="52" t="s">
        <v>277</v>
      </c>
      <c r="C747" s="52" t="s">
        <v>276</v>
      </c>
      <c r="D747" s="52" t="s">
        <v>11</v>
      </c>
      <c r="E747" s="52" t="s">
        <v>454</v>
      </c>
      <c r="F747" s="121" t="s">
        <v>2316</v>
      </c>
      <c r="G747" s="52" t="s">
        <v>1046</v>
      </c>
      <c r="H747" s="71" t="s">
        <v>303</v>
      </c>
      <c r="I747" s="71" t="s">
        <v>271</v>
      </c>
      <c r="J747" s="122">
        <v>616000</v>
      </c>
      <c r="K747" s="249" t="s">
        <v>137</v>
      </c>
      <c r="L747" s="78"/>
      <c r="M747" s="78"/>
      <c r="N747" s="19" t="s">
        <v>1493</v>
      </c>
      <c r="O747" s="19" t="s">
        <v>3289</v>
      </c>
      <c r="P747" s="19" t="s">
        <v>2522</v>
      </c>
      <c r="Q747" s="19" t="s">
        <v>3290</v>
      </c>
      <c r="R747" s="19" t="s">
        <v>12</v>
      </c>
      <c r="S747" s="19" t="s">
        <v>78</v>
      </c>
      <c r="T747" s="19" t="s">
        <v>3291</v>
      </c>
      <c r="U747" s="19" t="s">
        <v>3297</v>
      </c>
      <c r="V747" s="19" t="s">
        <v>3293</v>
      </c>
      <c r="W747" s="16">
        <v>452000</v>
      </c>
      <c r="X747" s="18" t="s">
        <v>1182</v>
      </c>
      <c r="Y747" s="18" t="s">
        <v>3294</v>
      </c>
      <c r="Z747" s="16">
        <v>452000</v>
      </c>
      <c r="AA747" s="19">
        <v>7014248882</v>
      </c>
      <c r="AB747" s="19"/>
      <c r="AC747" s="19"/>
      <c r="AD747" s="16">
        <v>452000</v>
      </c>
      <c r="AE747" s="210" t="s">
        <v>3295</v>
      </c>
      <c r="AF747" s="54" t="s">
        <v>3295</v>
      </c>
      <c r="AG747" s="52" t="s">
        <v>3544</v>
      </c>
      <c r="AH747" s="54" t="s">
        <v>3472</v>
      </c>
      <c r="AI747" s="52" t="s">
        <v>2456</v>
      </c>
      <c r="AJ747" s="52"/>
      <c r="AK747" s="54" t="s">
        <v>1494</v>
      </c>
      <c r="AL747" s="54" t="s">
        <v>1571</v>
      </c>
      <c r="AM747" s="52" t="s">
        <v>3553</v>
      </c>
      <c r="AN747" s="119">
        <v>452000</v>
      </c>
      <c r="AO747" s="119"/>
      <c r="AP747" s="119">
        <f t="shared" si="23"/>
        <v>164000</v>
      </c>
      <c r="AQ747" s="189" t="s">
        <v>1495</v>
      </c>
      <c r="AR747" s="189" t="s">
        <v>1495</v>
      </c>
      <c r="AS747" s="18" t="s">
        <v>3288</v>
      </c>
      <c r="AT747" s="18" t="s">
        <v>3288</v>
      </c>
      <c r="AU747" s="18" t="s">
        <v>3288</v>
      </c>
      <c r="AV747" s="16">
        <v>452000</v>
      </c>
      <c r="AW747" s="16">
        <v>164000</v>
      </c>
      <c r="AX747" s="17"/>
    </row>
    <row r="748" spans="1:50" s="123" customFormat="1" ht="72" hidden="1" x14ac:dyDescent="0.2">
      <c r="A748" s="52" t="s">
        <v>52</v>
      </c>
      <c r="B748" s="52" t="s">
        <v>277</v>
      </c>
      <c r="C748" s="52" t="s">
        <v>276</v>
      </c>
      <c r="D748" s="52" t="s">
        <v>11</v>
      </c>
      <c r="E748" s="52" t="s">
        <v>454</v>
      </c>
      <c r="F748" s="121" t="s">
        <v>2317</v>
      </c>
      <c r="G748" s="52" t="s">
        <v>1047</v>
      </c>
      <c r="H748" s="71" t="s">
        <v>319</v>
      </c>
      <c r="I748" s="71" t="s">
        <v>553</v>
      </c>
      <c r="J748" s="122">
        <v>200000</v>
      </c>
      <c r="K748" s="249" t="s">
        <v>137</v>
      </c>
      <c r="L748" s="78"/>
      <c r="M748" s="78"/>
      <c r="N748" s="19" t="s">
        <v>1493</v>
      </c>
      <c r="O748" s="19" t="s">
        <v>3298</v>
      </c>
      <c r="P748" s="19" t="s">
        <v>3299</v>
      </c>
      <c r="Q748" s="19" t="s">
        <v>3300</v>
      </c>
      <c r="R748" s="19" t="s">
        <v>12</v>
      </c>
      <c r="S748" s="19" t="s">
        <v>78</v>
      </c>
      <c r="T748" s="19"/>
      <c r="U748" s="19"/>
      <c r="V748" s="19" t="s">
        <v>3301</v>
      </c>
      <c r="W748" s="16">
        <v>188000</v>
      </c>
      <c r="X748" s="18" t="s">
        <v>1182</v>
      </c>
      <c r="Y748" s="18" t="s">
        <v>3302</v>
      </c>
      <c r="Z748" s="16">
        <v>188000</v>
      </c>
      <c r="AA748" s="19">
        <v>7014197373</v>
      </c>
      <c r="AB748" s="18" t="s">
        <v>3284</v>
      </c>
      <c r="AC748" s="18" t="s">
        <v>3339</v>
      </c>
      <c r="AD748" s="16">
        <v>188000</v>
      </c>
      <c r="AE748" s="195" t="s">
        <v>3885</v>
      </c>
      <c r="AF748" s="54" t="s">
        <v>3295</v>
      </c>
      <c r="AG748" s="52" t="s">
        <v>3544</v>
      </c>
      <c r="AH748" s="54" t="s">
        <v>3472</v>
      </c>
      <c r="AI748" s="54" t="s">
        <v>2456</v>
      </c>
      <c r="AJ748" s="54"/>
      <c r="AK748" s="54" t="s">
        <v>1494</v>
      </c>
      <c r="AL748" s="54" t="s">
        <v>1571</v>
      </c>
      <c r="AM748" s="52" t="s">
        <v>3553</v>
      </c>
      <c r="AN748" s="119">
        <v>188000</v>
      </c>
      <c r="AO748" s="119"/>
      <c r="AP748" s="119">
        <f t="shared" si="23"/>
        <v>12000</v>
      </c>
      <c r="AQ748" s="189"/>
      <c r="AR748" s="189"/>
      <c r="AS748" s="18"/>
      <c r="AT748" s="18"/>
      <c r="AU748" s="18"/>
      <c r="AV748" s="16">
        <v>188000</v>
      </c>
      <c r="AW748" s="16">
        <v>12000</v>
      </c>
      <c r="AX748" s="402"/>
    </row>
    <row r="749" spans="1:50" s="123" customFormat="1" ht="72" hidden="1" x14ac:dyDescent="0.2">
      <c r="A749" s="52" t="s">
        <v>52</v>
      </c>
      <c r="B749" s="52" t="s">
        <v>277</v>
      </c>
      <c r="C749" s="52" t="s">
        <v>276</v>
      </c>
      <c r="D749" s="52" t="s">
        <v>11</v>
      </c>
      <c r="E749" s="52" t="s">
        <v>454</v>
      </c>
      <c r="F749" s="121" t="s">
        <v>2318</v>
      </c>
      <c r="G749" s="52" t="s">
        <v>1048</v>
      </c>
      <c r="H749" s="71" t="s">
        <v>319</v>
      </c>
      <c r="I749" s="71" t="s">
        <v>273</v>
      </c>
      <c r="J749" s="122">
        <v>36000</v>
      </c>
      <c r="K749" s="249" t="s">
        <v>137</v>
      </c>
      <c r="L749" s="78"/>
      <c r="M749" s="78"/>
      <c r="N749" s="19" t="s">
        <v>1493</v>
      </c>
      <c r="O749" s="19" t="s">
        <v>3298</v>
      </c>
      <c r="P749" s="19" t="s">
        <v>3299</v>
      </c>
      <c r="Q749" s="19" t="s">
        <v>3300</v>
      </c>
      <c r="R749" s="19" t="s">
        <v>12</v>
      </c>
      <c r="S749" s="19" t="s">
        <v>78</v>
      </c>
      <c r="T749" s="19" t="s">
        <v>3303</v>
      </c>
      <c r="U749" s="19" t="s">
        <v>3304</v>
      </c>
      <c r="V749" s="19" t="s">
        <v>3301</v>
      </c>
      <c r="W749" s="16">
        <v>32000</v>
      </c>
      <c r="X749" s="18" t="s">
        <v>1182</v>
      </c>
      <c r="Y749" s="18" t="s">
        <v>3302</v>
      </c>
      <c r="Z749" s="16">
        <v>32000</v>
      </c>
      <c r="AA749" s="19">
        <v>7014197373</v>
      </c>
      <c r="AB749" s="18" t="s">
        <v>3284</v>
      </c>
      <c r="AC749" s="18" t="s">
        <v>3339</v>
      </c>
      <c r="AD749" s="16">
        <v>32000</v>
      </c>
      <c r="AE749" s="195" t="s">
        <v>3885</v>
      </c>
      <c r="AF749" s="54" t="s">
        <v>3295</v>
      </c>
      <c r="AG749" s="52" t="s">
        <v>3544</v>
      </c>
      <c r="AH749" s="54" t="s">
        <v>3472</v>
      </c>
      <c r="AI749" s="54" t="s">
        <v>2456</v>
      </c>
      <c r="AJ749" s="54"/>
      <c r="AK749" s="54" t="s">
        <v>1494</v>
      </c>
      <c r="AL749" s="54" t="s">
        <v>1571</v>
      </c>
      <c r="AM749" s="52" t="s">
        <v>3553</v>
      </c>
      <c r="AN749" s="119">
        <v>32000</v>
      </c>
      <c r="AO749" s="119"/>
      <c r="AP749" s="119">
        <f t="shared" si="23"/>
        <v>4000</v>
      </c>
      <c r="AQ749" s="189"/>
      <c r="AR749" s="189"/>
      <c r="AS749" s="18"/>
      <c r="AT749" s="18"/>
      <c r="AU749" s="18"/>
      <c r="AV749" s="16">
        <v>32000</v>
      </c>
      <c r="AW749" s="16">
        <v>4000</v>
      </c>
      <c r="AX749" s="402"/>
    </row>
    <row r="750" spans="1:50" s="123" customFormat="1" ht="72" hidden="1" x14ac:dyDescent="0.2">
      <c r="A750" s="52" t="s">
        <v>52</v>
      </c>
      <c r="B750" s="52" t="s">
        <v>277</v>
      </c>
      <c r="C750" s="52" t="s">
        <v>276</v>
      </c>
      <c r="D750" s="52" t="s">
        <v>11</v>
      </c>
      <c r="E750" s="52" t="s">
        <v>454</v>
      </c>
      <c r="F750" s="121" t="s">
        <v>2319</v>
      </c>
      <c r="G750" s="52" t="s">
        <v>1049</v>
      </c>
      <c r="H750" s="71" t="s">
        <v>303</v>
      </c>
      <c r="I750" s="71" t="s">
        <v>273</v>
      </c>
      <c r="J750" s="122">
        <v>150000</v>
      </c>
      <c r="K750" s="249" t="s">
        <v>137</v>
      </c>
      <c r="L750" s="78"/>
      <c r="M750" s="78"/>
      <c r="N750" s="19" t="s">
        <v>1493</v>
      </c>
      <c r="O750" s="19" t="s">
        <v>3298</v>
      </c>
      <c r="P750" s="19" t="s">
        <v>3299</v>
      </c>
      <c r="Q750" s="19" t="s">
        <v>3300</v>
      </c>
      <c r="R750" s="19" t="s">
        <v>12</v>
      </c>
      <c r="S750" s="19" t="s">
        <v>78</v>
      </c>
      <c r="T750" s="19" t="s">
        <v>3303</v>
      </c>
      <c r="U750" s="19" t="s">
        <v>3305</v>
      </c>
      <c r="V750" s="19" t="s">
        <v>3301</v>
      </c>
      <c r="W750" s="16">
        <v>140000</v>
      </c>
      <c r="X750" s="18" t="s">
        <v>1182</v>
      </c>
      <c r="Y750" s="18" t="s">
        <v>3302</v>
      </c>
      <c r="Z750" s="16">
        <v>140000</v>
      </c>
      <c r="AA750" s="19">
        <v>7014197373</v>
      </c>
      <c r="AB750" s="18" t="s">
        <v>3284</v>
      </c>
      <c r="AC750" s="18" t="s">
        <v>3339</v>
      </c>
      <c r="AD750" s="16">
        <v>140000</v>
      </c>
      <c r="AE750" s="195" t="s">
        <v>3885</v>
      </c>
      <c r="AF750" s="54" t="s">
        <v>3295</v>
      </c>
      <c r="AG750" s="52" t="s">
        <v>3544</v>
      </c>
      <c r="AH750" s="54" t="s">
        <v>3472</v>
      </c>
      <c r="AI750" s="54" t="s">
        <v>2456</v>
      </c>
      <c r="AJ750" s="54"/>
      <c r="AK750" s="54" t="s">
        <v>1494</v>
      </c>
      <c r="AL750" s="54" t="s">
        <v>1571</v>
      </c>
      <c r="AM750" s="52" t="s">
        <v>3553</v>
      </c>
      <c r="AN750" s="119">
        <v>140000</v>
      </c>
      <c r="AO750" s="119"/>
      <c r="AP750" s="119">
        <f t="shared" si="23"/>
        <v>10000</v>
      </c>
      <c r="AQ750" s="189"/>
      <c r="AR750" s="189"/>
      <c r="AS750" s="18"/>
      <c r="AT750" s="18"/>
      <c r="AU750" s="18"/>
      <c r="AV750" s="16">
        <v>140000</v>
      </c>
      <c r="AW750" s="16">
        <v>10000</v>
      </c>
      <c r="AX750" s="402"/>
    </row>
    <row r="751" spans="1:50" s="123" customFormat="1" ht="72" hidden="1" x14ac:dyDescent="0.2">
      <c r="A751" s="52" t="s">
        <v>52</v>
      </c>
      <c r="B751" s="52" t="s">
        <v>277</v>
      </c>
      <c r="C751" s="52" t="s">
        <v>276</v>
      </c>
      <c r="D751" s="52" t="s">
        <v>11</v>
      </c>
      <c r="E751" s="52" t="s">
        <v>454</v>
      </c>
      <c r="F751" s="121" t="s">
        <v>2320</v>
      </c>
      <c r="G751" s="52" t="s">
        <v>1050</v>
      </c>
      <c r="H751" s="71" t="s">
        <v>459</v>
      </c>
      <c r="I751" s="71" t="s">
        <v>268</v>
      </c>
      <c r="J751" s="122">
        <v>120000</v>
      </c>
      <c r="K751" s="249" t="s">
        <v>137</v>
      </c>
      <c r="L751" s="78"/>
      <c r="M751" s="78"/>
      <c r="N751" s="19" t="s">
        <v>1493</v>
      </c>
      <c r="O751" s="19" t="s">
        <v>3298</v>
      </c>
      <c r="P751" s="19" t="s">
        <v>3299</v>
      </c>
      <c r="Q751" s="19" t="s">
        <v>3300</v>
      </c>
      <c r="R751" s="19" t="s">
        <v>12</v>
      </c>
      <c r="S751" s="19" t="s">
        <v>78</v>
      </c>
      <c r="T751" s="19"/>
      <c r="U751" s="19"/>
      <c r="V751" s="19" t="s">
        <v>3301</v>
      </c>
      <c r="W751" s="16">
        <v>100000</v>
      </c>
      <c r="X751" s="18" t="s">
        <v>1182</v>
      </c>
      <c r="Y751" s="18" t="s">
        <v>3302</v>
      </c>
      <c r="Z751" s="16">
        <v>100000</v>
      </c>
      <c r="AA751" s="19">
        <v>7014197373</v>
      </c>
      <c r="AB751" s="18" t="s">
        <v>3284</v>
      </c>
      <c r="AC751" s="18" t="s">
        <v>3339</v>
      </c>
      <c r="AD751" s="16">
        <v>100000</v>
      </c>
      <c r="AE751" s="195" t="s">
        <v>3885</v>
      </c>
      <c r="AF751" s="54" t="s">
        <v>3295</v>
      </c>
      <c r="AG751" s="52" t="s">
        <v>3544</v>
      </c>
      <c r="AH751" s="54" t="s">
        <v>3472</v>
      </c>
      <c r="AI751" s="54" t="s">
        <v>2456</v>
      </c>
      <c r="AJ751" s="54"/>
      <c r="AK751" s="54" t="s">
        <v>1494</v>
      </c>
      <c r="AL751" s="54" t="s">
        <v>1571</v>
      </c>
      <c r="AM751" s="52" t="s">
        <v>3553</v>
      </c>
      <c r="AN751" s="119">
        <v>100000</v>
      </c>
      <c r="AO751" s="119"/>
      <c r="AP751" s="119">
        <f t="shared" si="23"/>
        <v>20000</v>
      </c>
      <c r="AQ751" s="189"/>
      <c r="AR751" s="189"/>
      <c r="AS751" s="18"/>
      <c r="AT751" s="18"/>
      <c r="AU751" s="18"/>
      <c r="AV751" s="16">
        <v>100000</v>
      </c>
      <c r="AW751" s="16">
        <v>20000</v>
      </c>
      <c r="AX751" s="402"/>
    </row>
    <row r="752" spans="1:50" s="123" customFormat="1" ht="72" hidden="1" x14ac:dyDescent="0.2">
      <c r="A752" s="52" t="s">
        <v>52</v>
      </c>
      <c r="B752" s="52" t="s">
        <v>277</v>
      </c>
      <c r="C752" s="52" t="s">
        <v>276</v>
      </c>
      <c r="D752" s="52" t="s">
        <v>286</v>
      </c>
      <c r="E752" s="52" t="s">
        <v>454</v>
      </c>
      <c r="F752" s="121" t="s">
        <v>2321</v>
      </c>
      <c r="G752" s="52" t="s">
        <v>1051</v>
      </c>
      <c r="H752" s="71" t="s">
        <v>414</v>
      </c>
      <c r="I752" s="71" t="s">
        <v>271</v>
      </c>
      <c r="J752" s="122">
        <v>560000</v>
      </c>
      <c r="K752" s="249" t="s">
        <v>137</v>
      </c>
      <c r="L752" s="78"/>
      <c r="M752" s="78"/>
      <c r="N752" s="311" t="s">
        <v>3306</v>
      </c>
      <c r="O752" s="19" t="s">
        <v>3307</v>
      </c>
      <c r="P752" s="19" t="s">
        <v>3308</v>
      </c>
      <c r="Q752" s="19" t="s">
        <v>3309</v>
      </c>
      <c r="R752" s="19" t="s">
        <v>1279</v>
      </c>
      <c r="S752" s="19" t="s">
        <v>78</v>
      </c>
      <c r="T752" s="18" t="s">
        <v>2708</v>
      </c>
      <c r="U752" s="19" t="s">
        <v>3310</v>
      </c>
      <c r="V752" s="19" t="s">
        <v>3311</v>
      </c>
      <c r="W752" s="16">
        <v>327440</v>
      </c>
      <c r="X752" s="18" t="s">
        <v>1182</v>
      </c>
      <c r="Y752" s="18" t="s">
        <v>3312</v>
      </c>
      <c r="Z752" s="16">
        <v>327440</v>
      </c>
      <c r="AA752" s="19">
        <v>7014232091</v>
      </c>
      <c r="AB752" s="18" t="s">
        <v>3313</v>
      </c>
      <c r="AC752" s="18" t="s">
        <v>3313</v>
      </c>
      <c r="AD752" s="16">
        <v>327440</v>
      </c>
      <c r="AE752" s="195" t="s">
        <v>3886</v>
      </c>
      <c r="AF752" s="54" t="s">
        <v>3314</v>
      </c>
      <c r="AG752" s="54" t="s">
        <v>3544</v>
      </c>
      <c r="AH752" s="52" t="s">
        <v>3475</v>
      </c>
      <c r="AI752" s="52" t="s">
        <v>2457</v>
      </c>
      <c r="AJ752" s="52"/>
      <c r="AK752" s="54" t="s">
        <v>1496</v>
      </c>
      <c r="AL752" s="52" t="s">
        <v>1568</v>
      </c>
      <c r="AM752" s="52" t="s">
        <v>3553</v>
      </c>
      <c r="AN752" s="119"/>
      <c r="AO752" s="119">
        <v>327440</v>
      </c>
      <c r="AP752" s="119">
        <f t="shared" si="23"/>
        <v>232560</v>
      </c>
      <c r="AQ752" s="189"/>
      <c r="AR752" s="189"/>
      <c r="AS752" s="18"/>
      <c r="AT752" s="18"/>
      <c r="AU752" s="18"/>
      <c r="AV752" s="16">
        <v>327440</v>
      </c>
      <c r="AW752" s="16">
        <v>232560</v>
      </c>
      <c r="AX752" s="310"/>
    </row>
    <row r="753" spans="1:50" s="123" customFormat="1" ht="90" hidden="1" x14ac:dyDescent="0.2">
      <c r="A753" s="52" t="s">
        <v>52</v>
      </c>
      <c r="B753" s="52" t="s">
        <v>277</v>
      </c>
      <c r="C753" s="52" t="s">
        <v>276</v>
      </c>
      <c r="D753" s="52" t="s">
        <v>286</v>
      </c>
      <c r="E753" s="52" t="s">
        <v>454</v>
      </c>
      <c r="F753" s="121" t="s">
        <v>2322</v>
      </c>
      <c r="G753" s="52" t="s">
        <v>1052</v>
      </c>
      <c r="H753" s="71" t="s">
        <v>387</v>
      </c>
      <c r="I753" s="71" t="s">
        <v>271</v>
      </c>
      <c r="J753" s="122">
        <v>149600</v>
      </c>
      <c r="K753" s="249" t="s">
        <v>137</v>
      </c>
      <c r="L753" s="78"/>
      <c r="M753" s="78"/>
      <c r="N753" s="311" t="s">
        <v>3306</v>
      </c>
      <c r="O753" s="19" t="s">
        <v>3307</v>
      </c>
      <c r="P753" s="19" t="s">
        <v>3308</v>
      </c>
      <c r="Q753" s="19" t="s">
        <v>3309</v>
      </c>
      <c r="R753" s="19" t="s">
        <v>1279</v>
      </c>
      <c r="S753" s="19" t="s">
        <v>78</v>
      </c>
      <c r="T753" s="18" t="s">
        <v>2708</v>
      </c>
      <c r="U753" s="19" t="s">
        <v>3315</v>
      </c>
      <c r="V753" s="19" t="s">
        <v>3311</v>
      </c>
      <c r="W753" s="16">
        <v>100560</v>
      </c>
      <c r="X753" s="18" t="s">
        <v>1182</v>
      </c>
      <c r="Y753" s="18" t="s">
        <v>3312</v>
      </c>
      <c r="Z753" s="16">
        <v>100560</v>
      </c>
      <c r="AA753" s="19">
        <v>7014232091</v>
      </c>
      <c r="AB753" s="18" t="s">
        <v>3313</v>
      </c>
      <c r="AC753" s="18" t="s">
        <v>3313</v>
      </c>
      <c r="AD753" s="16">
        <v>100560</v>
      </c>
      <c r="AE753" s="195" t="s">
        <v>3886</v>
      </c>
      <c r="AF753" s="54" t="s">
        <v>3314</v>
      </c>
      <c r="AG753" s="54" t="s">
        <v>3544</v>
      </c>
      <c r="AH753" s="52" t="s">
        <v>3475</v>
      </c>
      <c r="AI753" s="52" t="s">
        <v>2457</v>
      </c>
      <c r="AJ753" s="52"/>
      <c r="AK753" s="54" t="s">
        <v>1496</v>
      </c>
      <c r="AL753" s="52" t="s">
        <v>1568</v>
      </c>
      <c r="AM753" s="52" t="s">
        <v>3553</v>
      </c>
      <c r="AN753" s="119"/>
      <c r="AO753" s="119">
        <v>100560</v>
      </c>
      <c r="AP753" s="119">
        <f t="shared" si="23"/>
        <v>49040</v>
      </c>
      <c r="AQ753" s="189"/>
      <c r="AR753" s="189"/>
      <c r="AS753" s="18"/>
      <c r="AT753" s="18"/>
      <c r="AU753" s="18"/>
      <c r="AV753" s="16">
        <v>100560</v>
      </c>
      <c r="AW753" s="16">
        <v>49040</v>
      </c>
      <c r="AX753" s="310"/>
    </row>
    <row r="754" spans="1:50" s="123" customFormat="1" ht="90" hidden="1" x14ac:dyDescent="0.2">
      <c r="A754" s="52" t="s">
        <v>52</v>
      </c>
      <c r="B754" s="52" t="s">
        <v>277</v>
      </c>
      <c r="C754" s="52" t="s">
        <v>276</v>
      </c>
      <c r="D754" s="52" t="s">
        <v>286</v>
      </c>
      <c r="E754" s="52" t="s">
        <v>454</v>
      </c>
      <c r="F754" s="121" t="s">
        <v>2323</v>
      </c>
      <c r="G754" s="52" t="s">
        <v>1053</v>
      </c>
      <c r="H754" s="71" t="s">
        <v>269</v>
      </c>
      <c r="I754" s="71" t="s">
        <v>271</v>
      </c>
      <c r="J754" s="122">
        <v>39200</v>
      </c>
      <c r="K754" s="249" t="s">
        <v>137</v>
      </c>
      <c r="L754" s="78"/>
      <c r="M754" s="78"/>
      <c r="N754" s="311" t="s">
        <v>3306</v>
      </c>
      <c r="O754" s="19" t="s">
        <v>3307</v>
      </c>
      <c r="P754" s="19" t="s">
        <v>3308</v>
      </c>
      <c r="Q754" s="19" t="s">
        <v>3309</v>
      </c>
      <c r="R754" s="19" t="s">
        <v>1279</v>
      </c>
      <c r="S754" s="19" t="s">
        <v>78</v>
      </c>
      <c r="T754" s="18" t="s">
        <v>2708</v>
      </c>
      <c r="U754" s="19" t="s">
        <v>3315</v>
      </c>
      <c r="V754" s="19" t="s">
        <v>3311</v>
      </c>
      <c r="W754" s="16">
        <v>36000</v>
      </c>
      <c r="X754" s="18" t="s">
        <v>1182</v>
      </c>
      <c r="Y754" s="18" t="s">
        <v>3312</v>
      </c>
      <c r="Z754" s="16">
        <v>36000</v>
      </c>
      <c r="AA754" s="19">
        <v>7014232091</v>
      </c>
      <c r="AB754" s="18" t="s">
        <v>3313</v>
      </c>
      <c r="AC754" s="18" t="s">
        <v>3313</v>
      </c>
      <c r="AD754" s="16">
        <v>36000</v>
      </c>
      <c r="AE754" s="195" t="s">
        <v>3886</v>
      </c>
      <c r="AF754" s="54" t="s">
        <v>3314</v>
      </c>
      <c r="AG754" s="54" t="s">
        <v>3544</v>
      </c>
      <c r="AH754" s="52" t="s">
        <v>3475</v>
      </c>
      <c r="AI754" s="52" t="s">
        <v>2457</v>
      </c>
      <c r="AJ754" s="52"/>
      <c r="AK754" s="54" t="s">
        <v>1496</v>
      </c>
      <c r="AL754" s="52" t="s">
        <v>1568</v>
      </c>
      <c r="AM754" s="52" t="s">
        <v>3553</v>
      </c>
      <c r="AN754" s="119"/>
      <c r="AO754" s="119">
        <v>36000</v>
      </c>
      <c r="AP754" s="119">
        <f t="shared" si="23"/>
        <v>3200</v>
      </c>
      <c r="AQ754" s="189"/>
      <c r="AR754" s="189"/>
      <c r="AS754" s="18"/>
      <c r="AT754" s="18"/>
      <c r="AU754" s="18"/>
      <c r="AV754" s="16">
        <v>36000</v>
      </c>
      <c r="AW754" s="16">
        <v>3200</v>
      </c>
      <c r="AX754" s="310"/>
    </row>
    <row r="755" spans="1:50" s="123" customFormat="1" ht="72" hidden="1" x14ac:dyDescent="0.2">
      <c r="A755" s="52" t="s">
        <v>52</v>
      </c>
      <c r="B755" s="52" t="s">
        <v>277</v>
      </c>
      <c r="C755" s="52" t="s">
        <v>276</v>
      </c>
      <c r="D755" s="52" t="s">
        <v>13</v>
      </c>
      <c r="E755" s="52" t="s">
        <v>454</v>
      </c>
      <c r="F755" s="121" t="s">
        <v>2324</v>
      </c>
      <c r="G755" s="52" t="s">
        <v>1054</v>
      </c>
      <c r="H755" s="71" t="s">
        <v>414</v>
      </c>
      <c r="I755" s="71" t="s">
        <v>274</v>
      </c>
      <c r="J755" s="122">
        <v>105000</v>
      </c>
      <c r="K755" s="78"/>
      <c r="L755" s="78"/>
      <c r="M755" s="249" t="s">
        <v>137</v>
      </c>
      <c r="N755" s="311" t="s">
        <v>3316</v>
      </c>
      <c r="O755" s="19" t="s">
        <v>3317</v>
      </c>
      <c r="P755" s="19" t="s">
        <v>3318</v>
      </c>
      <c r="Q755" s="19" t="s">
        <v>3319</v>
      </c>
      <c r="R755" s="19" t="s">
        <v>12</v>
      </c>
      <c r="S755" s="19" t="s">
        <v>78</v>
      </c>
      <c r="T755" s="19" t="s">
        <v>3320</v>
      </c>
      <c r="U755" s="19" t="s">
        <v>3321</v>
      </c>
      <c r="V755" s="19" t="s">
        <v>3322</v>
      </c>
      <c r="W755" s="16">
        <v>104930</v>
      </c>
      <c r="X755" s="18" t="s">
        <v>1182</v>
      </c>
      <c r="Y755" s="18" t="s">
        <v>3284</v>
      </c>
      <c r="Z755" s="16">
        <v>104930</v>
      </c>
      <c r="AA755" s="19">
        <v>7014299968</v>
      </c>
      <c r="AB755" s="18" t="s">
        <v>3827</v>
      </c>
      <c r="AC755" s="18" t="s">
        <v>3284</v>
      </c>
      <c r="AD755" s="16">
        <v>104930</v>
      </c>
      <c r="AE755" s="195" t="s">
        <v>3885</v>
      </c>
      <c r="AF755" s="54" t="s">
        <v>3295</v>
      </c>
      <c r="AG755" s="52" t="s">
        <v>3544</v>
      </c>
      <c r="AH755" s="54" t="s">
        <v>3472</v>
      </c>
      <c r="AI755" s="52" t="s">
        <v>2457</v>
      </c>
      <c r="AJ755" s="52"/>
      <c r="AK755" s="54" t="s">
        <v>1496</v>
      </c>
      <c r="AL755" s="52" t="s">
        <v>1568</v>
      </c>
      <c r="AM755" s="52" t="s">
        <v>3553</v>
      </c>
      <c r="AN755" s="119"/>
      <c r="AO755" s="119">
        <v>104930</v>
      </c>
      <c r="AP755" s="119">
        <f t="shared" si="23"/>
        <v>70</v>
      </c>
      <c r="AQ755" s="189"/>
      <c r="AR755" s="189"/>
      <c r="AS755" s="18"/>
      <c r="AT755" s="18"/>
      <c r="AU755" s="18"/>
      <c r="AV755" s="16">
        <v>104930</v>
      </c>
      <c r="AW755" s="19">
        <v>70</v>
      </c>
      <c r="AX755" s="19"/>
    </row>
    <row r="756" spans="1:50" s="123" customFormat="1" ht="72" hidden="1" x14ac:dyDescent="0.2">
      <c r="A756" s="52" t="s">
        <v>52</v>
      </c>
      <c r="B756" s="52" t="s">
        <v>277</v>
      </c>
      <c r="C756" s="52" t="s">
        <v>276</v>
      </c>
      <c r="D756" s="52" t="s">
        <v>13</v>
      </c>
      <c r="E756" s="52" t="s">
        <v>454</v>
      </c>
      <c r="F756" s="121" t="s">
        <v>2325</v>
      </c>
      <c r="G756" s="52" t="s">
        <v>1055</v>
      </c>
      <c r="H756" s="71" t="s">
        <v>317</v>
      </c>
      <c r="I756" s="71" t="s">
        <v>271</v>
      </c>
      <c r="J756" s="122">
        <v>40000</v>
      </c>
      <c r="K756" s="78"/>
      <c r="L756" s="78"/>
      <c r="M756" s="249" t="s">
        <v>137</v>
      </c>
      <c r="N756" s="311" t="s">
        <v>3316</v>
      </c>
      <c r="O756" s="19" t="s">
        <v>3317</v>
      </c>
      <c r="P756" s="19" t="s">
        <v>3318</v>
      </c>
      <c r="Q756" s="19" t="s">
        <v>3319</v>
      </c>
      <c r="R756" s="19" t="s">
        <v>12</v>
      </c>
      <c r="S756" s="19" t="s">
        <v>78</v>
      </c>
      <c r="T756" s="19" t="s">
        <v>3323</v>
      </c>
      <c r="U756" s="19" t="s">
        <v>3324</v>
      </c>
      <c r="V756" s="19" t="s">
        <v>3322</v>
      </c>
      <c r="W756" s="16">
        <v>39500</v>
      </c>
      <c r="X756" s="18" t="s">
        <v>1182</v>
      </c>
      <c r="Y756" s="18" t="s">
        <v>3284</v>
      </c>
      <c r="Z756" s="16">
        <v>39500</v>
      </c>
      <c r="AA756" s="19">
        <v>7014299968</v>
      </c>
      <c r="AB756" s="18" t="s">
        <v>3827</v>
      </c>
      <c r="AC756" s="18" t="s">
        <v>3284</v>
      </c>
      <c r="AD756" s="16">
        <v>39500</v>
      </c>
      <c r="AE756" s="195" t="s">
        <v>3885</v>
      </c>
      <c r="AF756" s="54" t="s">
        <v>3295</v>
      </c>
      <c r="AG756" s="52" t="s">
        <v>3544</v>
      </c>
      <c r="AH756" s="54" t="s">
        <v>3472</v>
      </c>
      <c r="AI756" s="52" t="s">
        <v>2457</v>
      </c>
      <c r="AJ756" s="52"/>
      <c r="AK756" s="54" t="s">
        <v>1496</v>
      </c>
      <c r="AL756" s="52" t="s">
        <v>1568</v>
      </c>
      <c r="AM756" s="52" t="s">
        <v>3553</v>
      </c>
      <c r="AN756" s="119"/>
      <c r="AO756" s="119">
        <v>39500</v>
      </c>
      <c r="AP756" s="119">
        <f t="shared" si="23"/>
        <v>500</v>
      </c>
      <c r="AQ756" s="189"/>
      <c r="AR756" s="189"/>
      <c r="AS756" s="18"/>
      <c r="AT756" s="18"/>
      <c r="AU756" s="18"/>
      <c r="AV756" s="16">
        <v>39500</v>
      </c>
      <c r="AW756" s="19">
        <v>500</v>
      </c>
      <c r="AX756" s="19"/>
    </row>
    <row r="757" spans="1:50" s="123" customFormat="1" ht="72" hidden="1" x14ac:dyDescent="0.2">
      <c r="A757" s="52" t="s">
        <v>52</v>
      </c>
      <c r="B757" s="52" t="s">
        <v>277</v>
      </c>
      <c r="C757" s="52" t="s">
        <v>276</v>
      </c>
      <c r="D757" s="52" t="s">
        <v>13</v>
      </c>
      <c r="E757" s="52" t="s">
        <v>454</v>
      </c>
      <c r="F757" s="121" t="s">
        <v>2326</v>
      </c>
      <c r="G757" s="52" t="s">
        <v>1056</v>
      </c>
      <c r="H757" s="71" t="s">
        <v>269</v>
      </c>
      <c r="I757" s="71" t="s">
        <v>274</v>
      </c>
      <c r="J757" s="122">
        <v>50000</v>
      </c>
      <c r="K757" s="78"/>
      <c r="L757" s="78"/>
      <c r="M757" s="249" t="s">
        <v>137</v>
      </c>
      <c r="N757" s="311" t="s">
        <v>3316</v>
      </c>
      <c r="O757" s="19" t="s">
        <v>3317</v>
      </c>
      <c r="P757" s="19" t="s">
        <v>3318</v>
      </c>
      <c r="Q757" s="19" t="s">
        <v>3319</v>
      </c>
      <c r="R757" s="19" t="s">
        <v>12</v>
      </c>
      <c r="S757" s="19" t="s">
        <v>78</v>
      </c>
      <c r="T757" s="19" t="s">
        <v>3320</v>
      </c>
      <c r="U757" s="19" t="s">
        <v>3325</v>
      </c>
      <c r="V757" s="19" t="s">
        <v>3322</v>
      </c>
      <c r="W757" s="16">
        <v>49980</v>
      </c>
      <c r="X757" s="18" t="s">
        <v>1182</v>
      </c>
      <c r="Y757" s="18" t="s">
        <v>3284</v>
      </c>
      <c r="Z757" s="16">
        <v>49980</v>
      </c>
      <c r="AA757" s="19">
        <v>7014299968</v>
      </c>
      <c r="AB757" s="18" t="s">
        <v>3827</v>
      </c>
      <c r="AC757" s="18" t="s">
        <v>3284</v>
      </c>
      <c r="AD757" s="16">
        <v>49980</v>
      </c>
      <c r="AE757" s="195" t="s">
        <v>3885</v>
      </c>
      <c r="AF757" s="54" t="s">
        <v>3295</v>
      </c>
      <c r="AG757" s="52" t="s">
        <v>3544</v>
      </c>
      <c r="AH757" s="54" t="s">
        <v>3472</v>
      </c>
      <c r="AI757" s="52" t="s">
        <v>2457</v>
      </c>
      <c r="AJ757" s="52"/>
      <c r="AK757" s="54" t="s">
        <v>1496</v>
      </c>
      <c r="AL757" s="52" t="s">
        <v>1568</v>
      </c>
      <c r="AM757" s="52" t="s">
        <v>3553</v>
      </c>
      <c r="AN757" s="119"/>
      <c r="AO757" s="119">
        <v>49980</v>
      </c>
      <c r="AP757" s="119">
        <f t="shared" si="23"/>
        <v>20</v>
      </c>
      <c r="AQ757" s="189"/>
      <c r="AR757" s="189"/>
      <c r="AS757" s="18"/>
      <c r="AT757" s="18"/>
      <c r="AU757" s="18"/>
      <c r="AV757" s="16">
        <v>49980</v>
      </c>
      <c r="AW757" s="19">
        <v>20</v>
      </c>
      <c r="AX757" s="19"/>
    </row>
    <row r="758" spans="1:50" s="123" customFormat="1" ht="72" hidden="1" x14ac:dyDescent="0.2">
      <c r="A758" s="52" t="s">
        <v>52</v>
      </c>
      <c r="B758" s="52" t="s">
        <v>277</v>
      </c>
      <c r="C758" s="52" t="s">
        <v>276</v>
      </c>
      <c r="D758" s="52" t="s">
        <v>28</v>
      </c>
      <c r="E758" s="52" t="s">
        <v>454</v>
      </c>
      <c r="F758" s="121" t="s">
        <v>2327</v>
      </c>
      <c r="G758" s="52" t="s">
        <v>1057</v>
      </c>
      <c r="H758" s="71" t="s">
        <v>270</v>
      </c>
      <c r="I758" s="71" t="s">
        <v>271</v>
      </c>
      <c r="J758" s="122">
        <v>7000</v>
      </c>
      <c r="K758" s="78"/>
      <c r="L758" s="78"/>
      <c r="M758" s="249" t="s">
        <v>137</v>
      </c>
      <c r="N758" s="19" t="s">
        <v>1497</v>
      </c>
      <c r="O758" s="19" t="s">
        <v>3326</v>
      </c>
      <c r="P758" s="19" t="s">
        <v>3327</v>
      </c>
      <c r="Q758" s="19" t="s">
        <v>3319</v>
      </c>
      <c r="R758" s="19" t="s">
        <v>12</v>
      </c>
      <c r="S758" s="19" t="s">
        <v>78</v>
      </c>
      <c r="T758" s="19" t="s">
        <v>3328</v>
      </c>
      <c r="U758" s="19" t="s">
        <v>3329</v>
      </c>
      <c r="V758" s="19" t="s">
        <v>3330</v>
      </c>
      <c r="W758" s="16">
        <v>7000</v>
      </c>
      <c r="X758" s="18" t="s">
        <v>1182</v>
      </c>
      <c r="Y758" s="18" t="s">
        <v>3331</v>
      </c>
      <c r="Z758" s="15">
        <v>7000</v>
      </c>
      <c r="AA758" s="19">
        <v>7014161360</v>
      </c>
      <c r="AB758" s="18" t="s">
        <v>1386</v>
      </c>
      <c r="AC758" s="18" t="s">
        <v>3331</v>
      </c>
      <c r="AD758" s="15">
        <v>7000</v>
      </c>
      <c r="AE758" s="195" t="s">
        <v>3332</v>
      </c>
      <c r="AF758" s="54" t="s">
        <v>3332</v>
      </c>
      <c r="AG758" s="54" t="s">
        <v>3544</v>
      </c>
      <c r="AH758" s="52" t="s">
        <v>2457</v>
      </c>
      <c r="AI758" s="52" t="s">
        <v>2457</v>
      </c>
      <c r="AJ758" s="52"/>
      <c r="AK758" s="54" t="s">
        <v>1498</v>
      </c>
      <c r="AL758" s="52" t="s">
        <v>1571</v>
      </c>
      <c r="AM758" s="52" t="s">
        <v>3552</v>
      </c>
      <c r="AN758" s="119"/>
      <c r="AO758" s="119">
        <v>7000</v>
      </c>
      <c r="AP758" s="119">
        <f t="shared" si="23"/>
        <v>0</v>
      </c>
      <c r="AQ758" s="189"/>
      <c r="AR758" s="189"/>
      <c r="AS758" s="332"/>
      <c r="AT758" s="332"/>
      <c r="AU758" s="332"/>
      <c r="AV758" s="15">
        <v>7000</v>
      </c>
      <c r="AW758" s="19">
        <v>0</v>
      </c>
      <c r="AX758" s="19"/>
    </row>
    <row r="759" spans="1:50" s="123" customFormat="1" ht="72" hidden="1" x14ac:dyDescent="0.2">
      <c r="A759" s="52" t="s">
        <v>52</v>
      </c>
      <c r="B759" s="52" t="s">
        <v>277</v>
      </c>
      <c r="C759" s="52" t="s">
        <v>276</v>
      </c>
      <c r="D759" s="52" t="s">
        <v>28</v>
      </c>
      <c r="E759" s="52" t="s">
        <v>454</v>
      </c>
      <c r="F759" s="121" t="s">
        <v>2328</v>
      </c>
      <c r="G759" s="52" t="s">
        <v>1058</v>
      </c>
      <c r="H759" s="71" t="s">
        <v>270</v>
      </c>
      <c r="I759" s="71" t="s">
        <v>271</v>
      </c>
      <c r="J759" s="122">
        <v>8500</v>
      </c>
      <c r="K759" s="78"/>
      <c r="L759" s="78"/>
      <c r="M759" s="249" t="s">
        <v>137</v>
      </c>
      <c r="N759" s="19" t="s">
        <v>1497</v>
      </c>
      <c r="O759" s="19" t="s">
        <v>3326</v>
      </c>
      <c r="P759" s="19" t="s">
        <v>3327</v>
      </c>
      <c r="Q759" s="19" t="s">
        <v>3319</v>
      </c>
      <c r="R759" s="19" t="s">
        <v>12</v>
      </c>
      <c r="S759" s="19" t="s">
        <v>78</v>
      </c>
      <c r="T759" s="19" t="s">
        <v>3333</v>
      </c>
      <c r="U759" s="19" t="s">
        <v>3334</v>
      </c>
      <c r="V759" s="19" t="s">
        <v>3330</v>
      </c>
      <c r="W759" s="16">
        <v>8500</v>
      </c>
      <c r="X759" s="18" t="s">
        <v>1182</v>
      </c>
      <c r="Y759" s="18" t="s">
        <v>3331</v>
      </c>
      <c r="Z759" s="15">
        <v>8500</v>
      </c>
      <c r="AA759" s="19">
        <v>7014161360</v>
      </c>
      <c r="AB759" s="18" t="s">
        <v>1386</v>
      </c>
      <c r="AC759" s="18" t="s">
        <v>3331</v>
      </c>
      <c r="AD759" s="15">
        <v>8500</v>
      </c>
      <c r="AE759" s="195" t="s">
        <v>3332</v>
      </c>
      <c r="AF759" s="54" t="s">
        <v>3332</v>
      </c>
      <c r="AG759" s="54" t="s">
        <v>3544</v>
      </c>
      <c r="AH759" s="52" t="s">
        <v>2457</v>
      </c>
      <c r="AI759" s="52" t="s">
        <v>2457</v>
      </c>
      <c r="AJ759" s="52"/>
      <c r="AK759" s="54" t="s">
        <v>1498</v>
      </c>
      <c r="AL759" s="52" t="s">
        <v>1571</v>
      </c>
      <c r="AM759" s="52" t="s">
        <v>3552</v>
      </c>
      <c r="AN759" s="119"/>
      <c r="AO759" s="119">
        <v>8500</v>
      </c>
      <c r="AP759" s="119">
        <f t="shared" si="23"/>
        <v>0</v>
      </c>
      <c r="AQ759" s="189"/>
      <c r="AR759" s="189"/>
      <c r="AS759" s="332"/>
      <c r="AT759" s="332"/>
      <c r="AU759" s="332"/>
      <c r="AV759" s="15">
        <v>8500</v>
      </c>
      <c r="AW759" s="19">
        <v>0</v>
      </c>
      <c r="AX759" s="19"/>
    </row>
    <row r="760" spans="1:50" s="123" customFormat="1" ht="72" hidden="1" x14ac:dyDescent="0.2">
      <c r="A760" s="52" t="s">
        <v>52</v>
      </c>
      <c r="B760" s="52" t="s">
        <v>277</v>
      </c>
      <c r="C760" s="52" t="s">
        <v>276</v>
      </c>
      <c r="D760" s="52" t="s">
        <v>33</v>
      </c>
      <c r="E760" s="52" t="s">
        <v>454</v>
      </c>
      <c r="F760" s="121" t="s">
        <v>2329</v>
      </c>
      <c r="G760" s="52" t="s">
        <v>1059</v>
      </c>
      <c r="H760" s="71" t="s">
        <v>402</v>
      </c>
      <c r="I760" s="71" t="s">
        <v>274</v>
      </c>
      <c r="J760" s="122">
        <v>250000</v>
      </c>
      <c r="K760" s="78"/>
      <c r="L760" s="78"/>
      <c r="M760" s="249" t="s">
        <v>137</v>
      </c>
      <c r="N760" s="19" t="s">
        <v>1497</v>
      </c>
      <c r="O760" s="19" t="s">
        <v>3335</v>
      </c>
      <c r="P760" s="19" t="s">
        <v>3336</v>
      </c>
      <c r="Q760" s="19" t="s">
        <v>3337</v>
      </c>
      <c r="R760" s="19" t="s">
        <v>1297</v>
      </c>
      <c r="S760" s="19" t="s">
        <v>78</v>
      </c>
      <c r="T760" s="165"/>
      <c r="U760" s="19"/>
      <c r="V760" s="19" t="s">
        <v>3338</v>
      </c>
      <c r="W760" s="16">
        <v>250000</v>
      </c>
      <c r="X760" s="18" t="s">
        <v>1182</v>
      </c>
      <c r="Y760" s="18" t="s">
        <v>3339</v>
      </c>
      <c r="Z760" s="15">
        <v>250000</v>
      </c>
      <c r="AA760" s="19">
        <v>7014161378</v>
      </c>
      <c r="AB760" s="18" t="s">
        <v>3086</v>
      </c>
      <c r="AC760" s="18" t="s">
        <v>2523</v>
      </c>
      <c r="AD760" s="15">
        <v>250000</v>
      </c>
      <c r="AE760" s="195" t="s">
        <v>3886</v>
      </c>
      <c r="AF760" s="54" t="s">
        <v>3314</v>
      </c>
      <c r="AG760" s="54" t="s">
        <v>3544</v>
      </c>
      <c r="AH760" s="52" t="s">
        <v>3475</v>
      </c>
      <c r="AI760" s="52" t="s">
        <v>2457</v>
      </c>
      <c r="AJ760" s="52"/>
      <c r="AK760" s="54" t="s">
        <v>1498</v>
      </c>
      <c r="AL760" s="52" t="s">
        <v>1571</v>
      </c>
      <c r="AM760" s="52" t="s">
        <v>3553</v>
      </c>
      <c r="AN760" s="122"/>
      <c r="AO760" s="122">
        <v>250000</v>
      </c>
      <c r="AP760" s="119">
        <f t="shared" si="23"/>
        <v>0</v>
      </c>
      <c r="AQ760" s="189"/>
      <c r="AR760" s="189"/>
      <c r="AS760" s="18"/>
      <c r="AT760" s="18"/>
      <c r="AU760" s="18"/>
      <c r="AV760" s="15">
        <v>250000</v>
      </c>
      <c r="AW760" s="19">
        <v>0</v>
      </c>
      <c r="AX760" s="19"/>
    </row>
    <row r="761" spans="1:50" s="123" customFormat="1" ht="72" hidden="1" x14ac:dyDescent="0.2">
      <c r="A761" s="52" t="s">
        <v>52</v>
      </c>
      <c r="B761" s="52" t="s">
        <v>277</v>
      </c>
      <c r="C761" s="52" t="s">
        <v>17</v>
      </c>
      <c r="D761" s="52" t="s">
        <v>34</v>
      </c>
      <c r="E761" s="52" t="s">
        <v>454</v>
      </c>
      <c r="F761" s="121" t="s">
        <v>2330</v>
      </c>
      <c r="G761" s="52" t="s">
        <v>1138</v>
      </c>
      <c r="H761" s="71" t="s">
        <v>270</v>
      </c>
      <c r="I761" s="71" t="s">
        <v>1119</v>
      </c>
      <c r="J761" s="122">
        <v>16000000</v>
      </c>
      <c r="K761" s="249" t="s">
        <v>137</v>
      </c>
      <c r="L761" s="78"/>
      <c r="M761" s="78"/>
      <c r="N761" s="19" t="s">
        <v>3340</v>
      </c>
      <c r="O761" s="19"/>
      <c r="P761" s="19"/>
      <c r="Q761" s="19"/>
      <c r="R761" s="19"/>
      <c r="S761" s="19" t="s">
        <v>78</v>
      </c>
      <c r="T761" s="19"/>
      <c r="U761" s="19"/>
      <c r="V761" s="19"/>
      <c r="W761" s="19"/>
      <c r="X761" s="18" t="s">
        <v>3341</v>
      </c>
      <c r="Y761" s="46"/>
      <c r="Z761" s="19"/>
      <c r="AA761" s="19"/>
      <c r="AB761" s="19"/>
      <c r="AC761" s="19"/>
      <c r="AD761" s="19"/>
      <c r="AE761" s="195" t="s">
        <v>3887</v>
      </c>
      <c r="AF761" s="54" t="s">
        <v>3342</v>
      </c>
      <c r="AG761" s="54" t="s">
        <v>3539</v>
      </c>
      <c r="AH761" s="54" t="s">
        <v>1571</v>
      </c>
      <c r="AI761" s="52" t="s">
        <v>3467</v>
      </c>
      <c r="AJ761" s="52"/>
      <c r="AK761" s="54" t="s">
        <v>1499</v>
      </c>
      <c r="AL761" s="54" t="s">
        <v>1568</v>
      </c>
      <c r="AM761" s="52" t="s">
        <v>3553</v>
      </c>
      <c r="AN761" s="119"/>
      <c r="AO761" s="119"/>
      <c r="AP761" s="119">
        <f t="shared" si="23"/>
        <v>16000000</v>
      </c>
      <c r="AQ761" s="189" t="s">
        <v>3288</v>
      </c>
      <c r="AR761" s="189" t="s">
        <v>3288</v>
      </c>
      <c r="AS761" s="18" t="s">
        <v>3288</v>
      </c>
      <c r="AT761" s="18" t="s">
        <v>3288</v>
      </c>
      <c r="AU761" s="18" t="s">
        <v>3288</v>
      </c>
      <c r="AV761" s="19"/>
      <c r="AW761" s="19"/>
      <c r="AX761" s="19"/>
    </row>
    <row r="762" spans="1:50" s="123" customFormat="1" ht="72" x14ac:dyDescent="0.2">
      <c r="A762" s="52" t="s">
        <v>52</v>
      </c>
      <c r="B762" s="52" t="s">
        <v>277</v>
      </c>
      <c r="C762" s="52" t="s">
        <v>17</v>
      </c>
      <c r="D762" s="52" t="s">
        <v>34</v>
      </c>
      <c r="E762" s="52" t="s">
        <v>454</v>
      </c>
      <c r="F762" s="121" t="s">
        <v>2331</v>
      </c>
      <c r="G762" s="52" t="s">
        <v>1139</v>
      </c>
      <c r="H762" s="71" t="s">
        <v>270</v>
      </c>
      <c r="I762" s="71" t="s">
        <v>1122</v>
      </c>
      <c r="J762" s="122">
        <v>1800000</v>
      </c>
      <c r="K762" s="249" t="s">
        <v>137</v>
      </c>
      <c r="L762" s="78"/>
      <c r="M762" s="78"/>
      <c r="N762" s="19" t="s">
        <v>3343</v>
      </c>
      <c r="O762" s="19" t="s">
        <v>3888</v>
      </c>
      <c r="P762" s="19" t="s">
        <v>3889</v>
      </c>
      <c r="Q762" s="19" t="s">
        <v>3890</v>
      </c>
      <c r="R762" s="19" t="s">
        <v>12</v>
      </c>
      <c r="S762" s="19" t="s">
        <v>78</v>
      </c>
      <c r="T762" s="19"/>
      <c r="U762" s="19"/>
      <c r="V762" s="19" t="s">
        <v>3891</v>
      </c>
      <c r="W762" s="19" t="s">
        <v>3892</v>
      </c>
      <c r="X762" s="18" t="s">
        <v>1261</v>
      </c>
      <c r="Y762" s="19" t="s">
        <v>3895</v>
      </c>
      <c r="Z762" s="19" t="s">
        <v>3894</v>
      </c>
      <c r="AA762" s="19">
        <v>7014338828</v>
      </c>
      <c r="AB762" s="19"/>
      <c r="AC762" s="19"/>
      <c r="AD762" s="19"/>
      <c r="AE762" s="20" t="s">
        <v>3295</v>
      </c>
      <c r="AF762" s="54" t="s">
        <v>3344</v>
      </c>
      <c r="AG762" s="54" t="s">
        <v>3540</v>
      </c>
      <c r="AH762" s="54" t="s">
        <v>3479</v>
      </c>
      <c r="AI762" s="52" t="s">
        <v>2456</v>
      </c>
      <c r="AJ762" s="52"/>
      <c r="AK762" s="54" t="s">
        <v>1500</v>
      </c>
      <c r="AL762" s="54" t="s">
        <v>1568</v>
      </c>
      <c r="AM762" s="52" t="s">
        <v>3553</v>
      </c>
      <c r="AN762" s="119">
        <v>1578000</v>
      </c>
      <c r="AO762" s="119"/>
      <c r="AP762" s="119">
        <f t="shared" si="23"/>
        <v>222000</v>
      </c>
      <c r="AQ762" s="189"/>
      <c r="AR762" s="189"/>
      <c r="AS762" s="18"/>
      <c r="AT762" s="18"/>
      <c r="AU762" s="18"/>
      <c r="AV762" s="16">
        <v>1578000</v>
      </c>
      <c r="AW762" s="16">
        <v>222000</v>
      </c>
      <c r="AX762" s="19"/>
    </row>
    <row r="763" spans="1:50" s="123" customFormat="1" ht="72" hidden="1" x14ac:dyDescent="0.2">
      <c r="A763" s="52" t="s">
        <v>52</v>
      </c>
      <c r="B763" s="52" t="s">
        <v>277</v>
      </c>
      <c r="C763" s="52" t="s">
        <v>17</v>
      </c>
      <c r="D763" s="52" t="s">
        <v>34</v>
      </c>
      <c r="E763" s="52" t="s">
        <v>454</v>
      </c>
      <c r="F763" s="121" t="s">
        <v>2332</v>
      </c>
      <c r="G763" s="52" t="s">
        <v>1140</v>
      </c>
      <c r="H763" s="71" t="s">
        <v>270</v>
      </c>
      <c r="I763" s="71" t="s">
        <v>1119</v>
      </c>
      <c r="J763" s="122">
        <v>9000000</v>
      </c>
      <c r="K763" s="249" t="s">
        <v>137</v>
      </c>
      <c r="L763" s="78"/>
      <c r="M763" s="78"/>
      <c r="N763" s="19" t="s">
        <v>3345</v>
      </c>
      <c r="O763" s="19"/>
      <c r="P763" s="19"/>
      <c r="Q763" s="19"/>
      <c r="R763" s="19"/>
      <c r="S763" s="19" t="s">
        <v>78</v>
      </c>
      <c r="T763" s="19"/>
      <c r="U763" s="19"/>
      <c r="V763" s="19"/>
      <c r="W763" s="19"/>
      <c r="X763" s="18" t="s">
        <v>3346</v>
      </c>
      <c r="Y763" s="46"/>
      <c r="Z763" s="19"/>
      <c r="AA763" s="19"/>
      <c r="AB763" s="19"/>
      <c r="AC763" s="19"/>
      <c r="AD763" s="19"/>
      <c r="AE763" s="195" t="s">
        <v>3893</v>
      </c>
      <c r="AF763" s="54" t="s">
        <v>3347</v>
      </c>
      <c r="AG763" s="54" t="s">
        <v>3538</v>
      </c>
      <c r="AH763" s="54" t="s">
        <v>3480</v>
      </c>
      <c r="AI763" s="52" t="s">
        <v>3467</v>
      </c>
      <c r="AJ763" s="52"/>
      <c r="AK763" s="54" t="s">
        <v>1500</v>
      </c>
      <c r="AL763" s="54" t="s">
        <v>1568</v>
      </c>
      <c r="AM763" s="52" t="s">
        <v>3553</v>
      </c>
      <c r="AN763" s="119"/>
      <c r="AO763" s="119"/>
      <c r="AP763" s="119">
        <f t="shared" si="23"/>
        <v>9000000</v>
      </c>
      <c r="AQ763" s="189" t="s">
        <v>3288</v>
      </c>
      <c r="AR763" s="189" t="s">
        <v>3288</v>
      </c>
      <c r="AS763" s="18" t="s">
        <v>3288</v>
      </c>
      <c r="AT763" s="18" t="s">
        <v>3288</v>
      </c>
      <c r="AU763" s="18" t="s">
        <v>3288</v>
      </c>
      <c r="AV763" s="19"/>
      <c r="AW763" s="19"/>
      <c r="AX763" s="19"/>
    </row>
    <row r="764" spans="1:50" s="123" customFormat="1" ht="72" hidden="1" x14ac:dyDescent="0.2">
      <c r="A764" s="52" t="s">
        <v>53</v>
      </c>
      <c r="B764" s="52" t="s">
        <v>277</v>
      </c>
      <c r="C764" s="52" t="s">
        <v>276</v>
      </c>
      <c r="D764" s="52" t="s">
        <v>11</v>
      </c>
      <c r="E764" s="52" t="s">
        <v>454</v>
      </c>
      <c r="F764" s="121" t="s">
        <v>2333</v>
      </c>
      <c r="G764" s="52" t="s">
        <v>1060</v>
      </c>
      <c r="H764" s="71" t="s">
        <v>270</v>
      </c>
      <c r="I764" s="71" t="s">
        <v>271</v>
      </c>
      <c r="J764" s="122">
        <v>20600</v>
      </c>
      <c r="K764" s="78"/>
      <c r="L764" s="78"/>
      <c r="M764" s="249" t="s">
        <v>137</v>
      </c>
      <c r="N764" s="311"/>
      <c r="O764" s="403" t="s">
        <v>2601</v>
      </c>
      <c r="P764" s="311" t="s">
        <v>3896</v>
      </c>
      <c r="Q764" s="311" t="s">
        <v>1504</v>
      </c>
      <c r="R764" s="311" t="s">
        <v>1502</v>
      </c>
      <c r="S764" s="311" t="s">
        <v>1191</v>
      </c>
      <c r="T764" s="311" t="s">
        <v>3897</v>
      </c>
      <c r="U764" s="311"/>
      <c r="V764" s="311" t="s">
        <v>3898</v>
      </c>
      <c r="W764" s="347">
        <v>16500</v>
      </c>
      <c r="X764" s="332">
        <v>1</v>
      </c>
      <c r="Y764" s="385" t="s">
        <v>3899</v>
      </c>
      <c r="Z764" s="347">
        <v>16500</v>
      </c>
      <c r="AA764" s="311">
        <v>7014301538</v>
      </c>
      <c r="AB764" s="311"/>
      <c r="AC764" s="311"/>
      <c r="AD764" s="311"/>
      <c r="AE764" s="404" t="s">
        <v>3900</v>
      </c>
      <c r="AF764" s="266" t="s">
        <v>1503</v>
      </c>
      <c r="AG764" s="266" t="s">
        <v>3539</v>
      </c>
      <c r="AH764" s="266" t="s">
        <v>3453</v>
      </c>
      <c r="AI764" s="52" t="s">
        <v>2456</v>
      </c>
      <c r="AJ764" s="52"/>
      <c r="AK764" s="266" t="s">
        <v>1503</v>
      </c>
      <c r="AL764" s="52" t="s">
        <v>1569</v>
      </c>
      <c r="AM764" s="52" t="s">
        <v>3553</v>
      </c>
      <c r="AN764" s="119">
        <v>16500</v>
      </c>
      <c r="AO764" s="119"/>
      <c r="AP764" s="119">
        <f t="shared" si="23"/>
        <v>4100</v>
      </c>
      <c r="AQ764" s="341" t="s">
        <v>2449</v>
      </c>
      <c r="AR764" s="341" t="s">
        <v>3924</v>
      </c>
      <c r="AS764" s="332" t="s">
        <v>3925</v>
      </c>
      <c r="AT764" s="332" t="s">
        <v>3925</v>
      </c>
      <c r="AU764" s="311"/>
      <c r="AV764" s="311"/>
      <c r="AW764" s="311"/>
      <c r="AX764" s="311"/>
    </row>
    <row r="765" spans="1:50" s="123" customFormat="1" ht="72" hidden="1" x14ac:dyDescent="0.2">
      <c r="A765" s="52" t="s">
        <v>53</v>
      </c>
      <c r="B765" s="52" t="s">
        <v>277</v>
      </c>
      <c r="C765" s="52" t="s">
        <v>276</v>
      </c>
      <c r="D765" s="52" t="s">
        <v>11</v>
      </c>
      <c r="E765" s="52" t="s">
        <v>454</v>
      </c>
      <c r="F765" s="121" t="s">
        <v>2334</v>
      </c>
      <c r="G765" s="52" t="s">
        <v>1061</v>
      </c>
      <c r="H765" s="71" t="s">
        <v>269</v>
      </c>
      <c r="I765" s="71" t="s">
        <v>271</v>
      </c>
      <c r="J765" s="122">
        <v>56000</v>
      </c>
      <c r="K765" s="78"/>
      <c r="L765" s="78"/>
      <c r="M765" s="249" t="s">
        <v>137</v>
      </c>
      <c r="N765" s="311"/>
      <c r="O765" s="403" t="s">
        <v>2601</v>
      </c>
      <c r="P765" s="311" t="s">
        <v>3896</v>
      </c>
      <c r="Q765" s="311" t="s">
        <v>1504</v>
      </c>
      <c r="R765" s="311" t="s">
        <v>1502</v>
      </c>
      <c r="S765" s="311" t="s">
        <v>1191</v>
      </c>
      <c r="T765" s="311" t="s">
        <v>3901</v>
      </c>
      <c r="U765" s="311"/>
      <c r="V765" s="311" t="s">
        <v>3898</v>
      </c>
      <c r="W765" s="347">
        <v>42000</v>
      </c>
      <c r="X765" s="332">
        <v>1</v>
      </c>
      <c r="Y765" s="385" t="s">
        <v>3899</v>
      </c>
      <c r="Z765" s="347">
        <v>42000</v>
      </c>
      <c r="AA765" s="311">
        <v>7014301538</v>
      </c>
      <c r="AB765" s="311"/>
      <c r="AC765" s="311"/>
      <c r="AD765" s="311"/>
      <c r="AE765" s="404" t="s">
        <v>3900</v>
      </c>
      <c r="AF765" s="266" t="s">
        <v>1503</v>
      </c>
      <c r="AG765" s="266" t="s">
        <v>3539</v>
      </c>
      <c r="AH765" s="266" t="s">
        <v>3453</v>
      </c>
      <c r="AI765" s="52" t="s">
        <v>2456</v>
      </c>
      <c r="AJ765" s="52"/>
      <c r="AK765" s="266" t="s">
        <v>1503</v>
      </c>
      <c r="AL765" s="52" t="s">
        <v>1569</v>
      </c>
      <c r="AM765" s="52" t="s">
        <v>3553</v>
      </c>
      <c r="AN765" s="119">
        <v>42000</v>
      </c>
      <c r="AO765" s="119"/>
      <c r="AP765" s="119">
        <f t="shared" si="23"/>
        <v>14000</v>
      </c>
      <c r="AQ765" s="341" t="s">
        <v>2449</v>
      </c>
      <c r="AR765" s="341" t="s">
        <v>2449</v>
      </c>
      <c r="AS765" s="332" t="s">
        <v>2450</v>
      </c>
      <c r="AT765" s="332" t="s">
        <v>2450</v>
      </c>
      <c r="AU765" s="311"/>
      <c r="AV765" s="311"/>
      <c r="AW765" s="311"/>
      <c r="AX765" s="311"/>
    </row>
    <row r="766" spans="1:50" s="123" customFormat="1" ht="72" hidden="1" x14ac:dyDescent="0.2">
      <c r="A766" s="52" t="s">
        <v>53</v>
      </c>
      <c r="B766" s="52" t="s">
        <v>277</v>
      </c>
      <c r="C766" s="52" t="s">
        <v>276</v>
      </c>
      <c r="D766" s="52" t="s">
        <v>11</v>
      </c>
      <c r="E766" s="52" t="s">
        <v>454</v>
      </c>
      <c r="F766" s="121" t="s">
        <v>2335</v>
      </c>
      <c r="G766" s="52" t="s">
        <v>1062</v>
      </c>
      <c r="H766" s="71" t="s">
        <v>270</v>
      </c>
      <c r="I766" s="71" t="s">
        <v>271</v>
      </c>
      <c r="J766" s="122">
        <v>25000</v>
      </c>
      <c r="K766" s="78"/>
      <c r="L766" s="78"/>
      <c r="M766" s="249" t="s">
        <v>137</v>
      </c>
      <c r="N766" s="311"/>
      <c r="O766" s="311"/>
      <c r="P766" s="311"/>
      <c r="Q766" s="311" t="s">
        <v>1504</v>
      </c>
      <c r="R766" s="311" t="s">
        <v>1502</v>
      </c>
      <c r="S766" s="311"/>
      <c r="T766" s="311"/>
      <c r="U766" s="311"/>
      <c r="V766" s="311"/>
      <c r="W766" s="311"/>
      <c r="X766" s="332"/>
      <c r="Y766" s="385"/>
      <c r="Z766" s="311"/>
      <c r="AA766" s="311"/>
      <c r="AB766" s="311"/>
      <c r="AC766" s="311"/>
      <c r="AD766" s="311"/>
      <c r="AE766" s="404" t="s">
        <v>1503</v>
      </c>
      <c r="AF766" s="266" t="s">
        <v>1503</v>
      </c>
      <c r="AG766" s="266" t="s">
        <v>3539</v>
      </c>
      <c r="AH766" s="266" t="s">
        <v>3453</v>
      </c>
      <c r="AI766" s="52" t="s">
        <v>3467</v>
      </c>
      <c r="AJ766" s="52"/>
      <c r="AK766" s="266" t="s">
        <v>1503</v>
      </c>
      <c r="AL766" s="52" t="s">
        <v>1569</v>
      </c>
      <c r="AM766" s="52" t="s">
        <v>3553</v>
      </c>
      <c r="AN766" s="119"/>
      <c r="AO766" s="119"/>
      <c r="AP766" s="119">
        <f t="shared" si="23"/>
        <v>25000</v>
      </c>
      <c r="AQ766" s="341" t="s">
        <v>2449</v>
      </c>
      <c r="AR766" s="341" t="s">
        <v>2449</v>
      </c>
      <c r="AS766" s="332" t="s">
        <v>2450</v>
      </c>
      <c r="AT766" s="332" t="s">
        <v>2450</v>
      </c>
      <c r="AU766" s="311"/>
      <c r="AV766" s="311"/>
      <c r="AW766" s="311"/>
      <c r="AX766" s="311"/>
    </row>
    <row r="767" spans="1:50" s="123" customFormat="1" ht="72" hidden="1" x14ac:dyDescent="0.2">
      <c r="A767" s="52" t="s">
        <v>53</v>
      </c>
      <c r="B767" s="52" t="s">
        <v>277</v>
      </c>
      <c r="C767" s="52" t="s">
        <v>276</v>
      </c>
      <c r="D767" s="52" t="s">
        <v>11</v>
      </c>
      <c r="E767" s="52" t="s">
        <v>454</v>
      </c>
      <c r="F767" s="121" t="s">
        <v>2336</v>
      </c>
      <c r="G767" s="52" t="s">
        <v>1063</v>
      </c>
      <c r="H767" s="71" t="s">
        <v>270</v>
      </c>
      <c r="I767" s="71" t="s">
        <v>273</v>
      </c>
      <c r="J767" s="122">
        <v>4000</v>
      </c>
      <c r="K767" s="78"/>
      <c r="L767" s="78"/>
      <c r="M767" s="249" t="s">
        <v>137</v>
      </c>
      <c r="N767" s="311"/>
      <c r="O767" s="403" t="s">
        <v>2601</v>
      </c>
      <c r="P767" s="311" t="s">
        <v>3896</v>
      </c>
      <c r="Q767" s="311" t="s">
        <v>1504</v>
      </c>
      <c r="R767" s="311" t="s">
        <v>1502</v>
      </c>
      <c r="S767" s="311" t="s">
        <v>1191</v>
      </c>
      <c r="T767" s="311" t="s">
        <v>3902</v>
      </c>
      <c r="U767" s="311" t="s">
        <v>3903</v>
      </c>
      <c r="V767" s="311" t="s">
        <v>3898</v>
      </c>
      <c r="W767" s="347">
        <v>3699.99</v>
      </c>
      <c r="X767" s="332">
        <v>1</v>
      </c>
      <c r="Y767" s="385" t="s">
        <v>3899</v>
      </c>
      <c r="Z767" s="347">
        <v>3699.99</v>
      </c>
      <c r="AA767" s="311">
        <v>7014301538</v>
      </c>
      <c r="AB767" s="311"/>
      <c r="AC767" s="311"/>
      <c r="AD767" s="311"/>
      <c r="AE767" s="404" t="s">
        <v>3900</v>
      </c>
      <c r="AF767" s="266" t="s">
        <v>1503</v>
      </c>
      <c r="AG767" s="266" t="s">
        <v>3539</v>
      </c>
      <c r="AH767" s="266" t="s">
        <v>3453</v>
      </c>
      <c r="AI767" s="52" t="s">
        <v>2456</v>
      </c>
      <c r="AJ767" s="52"/>
      <c r="AK767" s="266" t="s">
        <v>1503</v>
      </c>
      <c r="AL767" s="52" t="s">
        <v>1569</v>
      </c>
      <c r="AM767" s="52" t="s">
        <v>3553</v>
      </c>
      <c r="AN767" s="119">
        <v>3699.99</v>
      </c>
      <c r="AO767" s="119"/>
      <c r="AP767" s="119">
        <f t="shared" si="23"/>
        <v>300.01000000000022</v>
      </c>
      <c r="AQ767" s="341" t="s">
        <v>2449</v>
      </c>
      <c r="AR767" s="341" t="s">
        <v>2449</v>
      </c>
      <c r="AS767" s="332" t="s">
        <v>2450</v>
      </c>
      <c r="AT767" s="332" t="s">
        <v>2450</v>
      </c>
      <c r="AU767" s="311"/>
      <c r="AV767" s="311"/>
      <c r="AW767" s="311"/>
      <c r="AX767" s="311"/>
    </row>
    <row r="768" spans="1:50" s="123" customFormat="1" ht="72" hidden="1" x14ac:dyDescent="0.2">
      <c r="A768" s="52" t="s">
        <v>53</v>
      </c>
      <c r="B768" s="52" t="s">
        <v>277</v>
      </c>
      <c r="C768" s="52" t="s">
        <v>276</v>
      </c>
      <c r="D768" s="52" t="s">
        <v>11</v>
      </c>
      <c r="E768" s="52" t="s">
        <v>454</v>
      </c>
      <c r="F768" s="121" t="s">
        <v>2337</v>
      </c>
      <c r="G768" s="52" t="s">
        <v>1064</v>
      </c>
      <c r="H768" s="71" t="s">
        <v>317</v>
      </c>
      <c r="I768" s="71" t="s">
        <v>273</v>
      </c>
      <c r="J768" s="122">
        <v>35000</v>
      </c>
      <c r="K768" s="78"/>
      <c r="L768" s="78"/>
      <c r="M768" s="249" t="s">
        <v>137</v>
      </c>
      <c r="N768" s="311"/>
      <c r="O768" s="403" t="s">
        <v>2601</v>
      </c>
      <c r="P768" s="311" t="s">
        <v>3896</v>
      </c>
      <c r="Q768" s="311" t="s">
        <v>1504</v>
      </c>
      <c r="R768" s="311" t="s">
        <v>1502</v>
      </c>
      <c r="S768" s="311" t="s">
        <v>1191</v>
      </c>
      <c r="T768" s="311" t="s">
        <v>3904</v>
      </c>
      <c r="U768" s="311"/>
      <c r="V768" s="311" t="s">
        <v>3898</v>
      </c>
      <c r="W768" s="347">
        <v>26500</v>
      </c>
      <c r="X768" s="332">
        <v>1</v>
      </c>
      <c r="Y768" s="385" t="s">
        <v>3899</v>
      </c>
      <c r="Z768" s="347">
        <v>26500</v>
      </c>
      <c r="AA768" s="311">
        <v>7014301538</v>
      </c>
      <c r="AB768" s="311"/>
      <c r="AC768" s="311"/>
      <c r="AD768" s="311"/>
      <c r="AE768" s="404" t="s">
        <v>3900</v>
      </c>
      <c r="AF768" s="266" t="s">
        <v>1503</v>
      </c>
      <c r="AG768" s="266" t="s">
        <v>3539</v>
      </c>
      <c r="AH768" s="266" t="s">
        <v>3453</v>
      </c>
      <c r="AI768" s="52" t="s">
        <v>2456</v>
      </c>
      <c r="AJ768" s="52"/>
      <c r="AK768" s="266" t="s">
        <v>1503</v>
      </c>
      <c r="AL768" s="52" t="s">
        <v>1569</v>
      </c>
      <c r="AM768" s="52" t="s">
        <v>3553</v>
      </c>
      <c r="AN768" s="119">
        <v>26500</v>
      </c>
      <c r="AO768" s="119"/>
      <c r="AP768" s="119">
        <f t="shared" si="23"/>
        <v>8500</v>
      </c>
      <c r="AQ768" s="341" t="s">
        <v>2449</v>
      </c>
      <c r="AR768" s="341" t="s">
        <v>2449</v>
      </c>
      <c r="AS768" s="332" t="s">
        <v>2450</v>
      </c>
      <c r="AT768" s="332" t="s">
        <v>2450</v>
      </c>
      <c r="AU768" s="311"/>
      <c r="AV768" s="311"/>
      <c r="AW768" s="311"/>
      <c r="AX768" s="311"/>
    </row>
    <row r="769" spans="1:50" s="123" customFormat="1" ht="72" hidden="1" x14ac:dyDescent="0.2">
      <c r="A769" s="52" t="s">
        <v>53</v>
      </c>
      <c r="B769" s="52" t="s">
        <v>277</v>
      </c>
      <c r="C769" s="52" t="s">
        <v>276</v>
      </c>
      <c r="D769" s="52" t="s">
        <v>11</v>
      </c>
      <c r="E769" s="52" t="s">
        <v>454</v>
      </c>
      <c r="F769" s="121" t="s">
        <v>2338</v>
      </c>
      <c r="G769" s="52" t="s">
        <v>1065</v>
      </c>
      <c r="H769" s="71" t="s">
        <v>1066</v>
      </c>
      <c r="I769" s="71" t="s">
        <v>268</v>
      </c>
      <c r="J769" s="122">
        <v>497500</v>
      </c>
      <c r="K769" s="78"/>
      <c r="L769" s="78"/>
      <c r="M769" s="249" t="s">
        <v>137</v>
      </c>
      <c r="N769" s="311"/>
      <c r="O769" s="403" t="s">
        <v>2620</v>
      </c>
      <c r="P769" s="311" t="s">
        <v>3905</v>
      </c>
      <c r="Q769" s="311" t="s">
        <v>3906</v>
      </c>
      <c r="R769" s="311" t="s">
        <v>1502</v>
      </c>
      <c r="S769" s="311" t="s">
        <v>1191</v>
      </c>
      <c r="T769" s="311"/>
      <c r="U769" s="311"/>
      <c r="V769" s="311" t="s">
        <v>3907</v>
      </c>
      <c r="W769" s="347">
        <v>488675.35</v>
      </c>
      <c r="X769" s="332">
        <v>1</v>
      </c>
      <c r="Y769" s="385" t="s">
        <v>3908</v>
      </c>
      <c r="Z769" s="347">
        <v>488675.35</v>
      </c>
      <c r="AA769" s="311">
        <v>7014303046</v>
      </c>
      <c r="AB769" s="311"/>
      <c r="AC769" s="311"/>
      <c r="AD769" s="311"/>
      <c r="AE769" s="404" t="s">
        <v>3909</v>
      </c>
      <c r="AF769" s="266" t="s">
        <v>1503</v>
      </c>
      <c r="AG769" s="266" t="s">
        <v>3539</v>
      </c>
      <c r="AH769" s="266" t="s">
        <v>3453</v>
      </c>
      <c r="AI769" s="52" t="s">
        <v>2456</v>
      </c>
      <c r="AJ769" s="52"/>
      <c r="AK769" s="266" t="s">
        <v>1503</v>
      </c>
      <c r="AL769" s="52" t="s">
        <v>1569</v>
      </c>
      <c r="AM769" s="52" t="s">
        <v>3553</v>
      </c>
      <c r="AN769" s="119">
        <v>488674.35</v>
      </c>
      <c r="AO769" s="119"/>
      <c r="AP769" s="119">
        <f t="shared" si="23"/>
        <v>8825.6500000000233</v>
      </c>
      <c r="AQ769" s="341" t="s">
        <v>2449</v>
      </c>
      <c r="AR769" s="341" t="s">
        <v>2449</v>
      </c>
      <c r="AS769" s="332" t="s">
        <v>2450</v>
      </c>
      <c r="AT769" s="332" t="s">
        <v>2450</v>
      </c>
      <c r="AU769" s="311"/>
      <c r="AV769" s="311"/>
      <c r="AW769" s="311"/>
      <c r="AX769" s="311"/>
    </row>
    <row r="770" spans="1:50" s="123" customFormat="1" ht="72" hidden="1" x14ac:dyDescent="0.2">
      <c r="A770" s="52" t="s">
        <v>53</v>
      </c>
      <c r="B770" s="52" t="s">
        <v>277</v>
      </c>
      <c r="C770" s="52" t="s">
        <v>276</v>
      </c>
      <c r="D770" s="52" t="s">
        <v>21</v>
      </c>
      <c r="E770" s="52" t="s">
        <v>454</v>
      </c>
      <c r="F770" s="121" t="s">
        <v>2339</v>
      </c>
      <c r="G770" s="52" t="s">
        <v>1067</v>
      </c>
      <c r="H770" s="71" t="s">
        <v>1068</v>
      </c>
      <c r="I770" s="71" t="s">
        <v>274</v>
      </c>
      <c r="J770" s="122">
        <v>403000</v>
      </c>
      <c r="K770" s="78"/>
      <c r="L770" s="78"/>
      <c r="M770" s="249" t="s">
        <v>137</v>
      </c>
      <c r="N770" s="311"/>
      <c r="O770" s="405" t="s">
        <v>2652</v>
      </c>
      <c r="P770" s="311" t="s">
        <v>3896</v>
      </c>
      <c r="Q770" s="406" t="s">
        <v>3910</v>
      </c>
      <c r="R770" s="407" t="s">
        <v>1502</v>
      </c>
      <c r="S770" s="311" t="s">
        <v>1191</v>
      </c>
      <c r="T770" s="311"/>
      <c r="U770" s="311"/>
      <c r="V770" s="311" t="s">
        <v>3898</v>
      </c>
      <c r="W770" s="347">
        <v>396435</v>
      </c>
      <c r="X770" s="332">
        <v>1</v>
      </c>
      <c r="Y770" s="385" t="s">
        <v>3899</v>
      </c>
      <c r="Z770" s="347">
        <v>396435</v>
      </c>
      <c r="AA770" s="311"/>
      <c r="AB770" s="311"/>
      <c r="AC770" s="311"/>
      <c r="AD770" s="311"/>
      <c r="AE770" s="404" t="s">
        <v>3911</v>
      </c>
      <c r="AF770" s="266" t="s">
        <v>1503</v>
      </c>
      <c r="AG770" s="266" t="s">
        <v>3539</v>
      </c>
      <c r="AH770" s="266" t="s">
        <v>3453</v>
      </c>
      <c r="AI770" s="52" t="s">
        <v>3467</v>
      </c>
      <c r="AJ770" s="52"/>
      <c r="AK770" s="266" t="s">
        <v>1503</v>
      </c>
      <c r="AL770" s="52" t="s">
        <v>1569</v>
      </c>
      <c r="AM770" s="52" t="s">
        <v>3553</v>
      </c>
      <c r="AN770" s="119"/>
      <c r="AO770" s="119"/>
      <c r="AP770" s="119">
        <f t="shared" si="23"/>
        <v>403000</v>
      </c>
      <c r="AQ770" s="341" t="s">
        <v>2449</v>
      </c>
      <c r="AR770" s="341" t="s">
        <v>2449</v>
      </c>
      <c r="AS770" s="332" t="s">
        <v>2450</v>
      </c>
      <c r="AT770" s="332" t="s">
        <v>2450</v>
      </c>
      <c r="AU770" s="311"/>
      <c r="AV770" s="311"/>
      <c r="AW770" s="311"/>
      <c r="AX770" s="311"/>
    </row>
    <row r="771" spans="1:50" s="123" customFormat="1" ht="72" hidden="1" x14ac:dyDescent="0.2">
      <c r="A771" s="52" t="s">
        <v>53</v>
      </c>
      <c r="B771" s="52" t="s">
        <v>277</v>
      </c>
      <c r="C771" s="52" t="s">
        <v>276</v>
      </c>
      <c r="D771" s="52" t="s">
        <v>13</v>
      </c>
      <c r="E771" s="52" t="s">
        <v>454</v>
      </c>
      <c r="F771" s="121" t="s">
        <v>2340</v>
      </c>
      <c r="G771" s="52" t="s">
        <v>1069</v>
      </c>
      <c r="H771" s="71" t="s">
        <v>270</v>
      </c>
      <c r="I771" s="71" t="s">
        <v>274</v>
      </c>
      <c r="J771" s="122">
        <v>190000</v>
      </c>
      <c r="K771" s="78"/>
      <c r="L771" s="78"/>
      <c r="M771" s="249" t="s">
        <v>137</v>
      </c>
      <c r="N771" s="311"/>
      <c r="O771" s="403" t="s">
        <v>2597</v>
      </c>
      <c r="P771" s="311" t="s">
        <v>3896</v>
      </c>
      <c r="Q771" s="311" t="s">
        <v>1508</v>
      </c>
      <c r="R771" s="311" t="s">
        <v>1502</v>
      </c>
      <c r="S771" s="311" t="s">
        <v>1191</v>
      </c>
      <c r="T771" s="311"/>
      <c r="U771" s="311"/>
      <c r="V771" s="311" t="s">
        <v>3912</v>
      </c>
      <c r="W771" s="347">
        <v>189631</v>
      </c>
      <c r="X771" s="332">
        <v>1</v>
      </c>
      <c r="Y771" s="385" t="s">
        <v>3913</v>
      </c>
      <c r="Z771" s="347">
        <v>189631</v>
      </c>
      <c r="AA771" s="311">
        <v>7014303037</v>
      </c>
      <c r="AB771" s="311"/>
      <c r="AC771" s="311"/>
      <c r="AD771" s="311"/>
      <c r="AE771" s="404" t="s">
        <v>3914</v>
      </c>
      <c r="AF771" s="266" t="s">
        <v>1503</v>
      </c>
      <c r="AG771" s="266" t="s">
        <v>3539</v>
      </c>
      <c r="AH771" s="266" t="s">
        <v>3453</v>
      </c>
      <c r="AI771" s="52" t="s">
        <v>2456</v>
      </c>
      <c r="AJ771" s="52"/>
      <c r="AK771" s="266" t="s">
        <v>1503</v>
      </c>
      <c r="AL771" s="52" t="s">
        <v>1569</v>
      </c>
      <c r="AM771" s="52" t="s">
        <v>3553</v>
      </c>
      <c r="AN771" s="119">
        <v>189631</v>
      </c>
      <c r="AO771" s="119"/>
      <c r="AP771" s="119">
        <f t="shared" ref="AP771:AP822" si="24">J771-AN771-AO771</f>
        <v>369</v>
      </c>
      <c r="AQ771" s="341" t="s">
        <v>2449</v>
      </c>
      <c r="AR771" s="341" t="s">
        <v>2449</v>
      </c>
      <c r="AS771" s="332" t="s">
        <v>2450</v>
      </c>
      <c r="AT771" s="332" t="s">
        <v>2450</v>
      </c>
      <c r="AU771" s="311"/>
      <c r="AV771" s="311"/>
      <c r="AW771" s="311"/>
      <c r="AX771" s="311"/>
    </row>
    <row r="772" spans="1:50" s="123" customFormat="1" ht="72" hidden="1" x14ac:dyDescent="0.2">
      <c r="A772" s="52" t="s">
        <v>53</v>
      </c>
      <c r="B772" s="52" t="s">
        <v>277</v>
      </c>
      <c r="C772" s="52" t="s">
        <v>276</v>
      </c>
      <c r="D772" s="52" t="s">
        <v>16</v>
      </c>
      <c r="E772" s="52" t="s">
        <v>454</v>
      </c>
      <c r="F772" s="121" t="s">
        <v>2341</v>
      </c>
      <c r="G772" s="52" t="s">
        <v>1070</v>
      </c>
      <c r="H772" s="71" t="s">
        <v>387</v>
      </c>
      <c r="I772" s="71" t="s">
        <v>1071</v>
      </c>
      <c r="J772" s="122">
        <v>560000</v>
      </c>
      <c r="K772" s="249" t="s">
        <v>137</v>
      </c>
      <c r="L772" s="78"/>
      <c r="M772" s="78"/>
      <c r="N772" s="311" t="s">
        <v>3915</v>
      </c>
      <c r="O772" s="403" t="s">
        <v>2552</v>
      </c>
      <c r="P772" s="311"/>
      <c r="Q772" s="311" t="s">
        <v>3916</v>
      </c>
      <c r="R772" s="311" t="s">
        <v>1502</v>
      </c>
      <c r="S772" s="311" t="s">
        <v>1191</v>
      </c>
      <c r="T772" s="311"/>
      <c r="U772" s="311"/>
      <c r="V772" s="311"/>
      <c r="W772" s="347">
        <v>336966</v>
      </c>
      <c r="X772" s="332">
        <v>1</v>
      </c>
      <c r="Y772" s="385"/>
      <c r="Z772" s="347">
        <v>336966</v>
      </c>
      <c r="AA772" s="311"/>
      <c r="AB772" s="311"/>
      <c r="AC772" s="311"/>
      <c r="AD772" s="311"/>
      <c r="AE772" s="404" t="s">
        <v>3917</v>
      </c>
      <c r="AF772" s="266" t="s">
        <v>1509</v>
      </c>
      <c r="AG772" s="266"/>
      <c r="AH772" s="54" t="s">
        <v>3473</v>
      </c>
      <c r="AI772" s="52" t="s">
        <v>3467</v>
      </c>
      <c r="AJ772" s="52"/>
      <c r="AK772" s="266" t="s">
        <v>1509</v>
      </c>
      <c r="AL772" s="266" t="s">
        <v>1571</v>
      </c>
      <c r="AM772" s="52" t="s">
        <v>3553</v>
      </c>
      <c r="AN772" s="119"/>
      <c r="AO772" s="119"/>
      <c r="AP772" s="119">
        <f t="shared" si="24"/>
        <v>560000</v>
      </c>
      <c r="AQ772" s="341" t="s">
        <v>2449</v>
      </c>
      <c r="AR772" s="341" t="s">
        <v>2449</v>
      </c>
      <c r="AS772" s="332" t="s">
        <v>2450</v>
      </c>
      <c r="AT772" s="332" t="s">
        <v>2450</v>
      </c>
      <c r="AU772" s="311"/>
      <c r="AV772" s="311"/>
      <c r="AW772" s="311"/>
      <c r="AX772" s="311"/>
    </row>
    <row r="773" spans="1:50" s="123" customFormat="1" ht="72" hidden="1" x14ac:dyDescent="0.2">
      <c r="A773" s="52" t="s">
        <v>53</v>
      </c>
      <c r="B773" s="52" t="s">
        <v>277</v>
      </c>
      <c r="C773" s="52" t="s">
        <v>276</v>
      </c>
      <c r="D773" s="52" t="s">
        <v>10</v>
      </c>
      <c r="E773" s="52" t="s">
        <v>311</v>
      </c>
      <c r="F773" s="121" t="s">
        <v>2342</v>
      </c>
      <c r="G773" s="52" t="s">
        <v>1072</v>
      </c>
      <c r="H773" s="71" t="s">
        <v>270</v>
      </c>
      <c r="I773" s="71" t="s">
        <v>271</v>
      </c>
      <c r="J773" s="122">
        <v>40000</v>
      </c>
      <c r="K773" s="78"/>
      <c r="L773" s="78"/>
      <c r="M773" s="249" t="s">
        <v>137</v>
      </c>
      <c r="N773" s="311"/>
      <c r="O773" s="311"/>
      <c r="P773" s="311"/>
      <c r="Q773" s="311" t="s">
        <v>1501</v>
      </c>
      <c r="R773" s="311" t="s">
        <v>1502</v>
      </c>
      <c r="S773" s="311"/>
      <c r="T773" s="311"/>
      <c r="U773" s="311"/>
      <c r="V773" s="311"/>
      <c r="W773" s="311"/>
      <c r="X773" s="332"/>
      <c r="Y773" s="385"/>
      <c r="Z773" s="311"/>
      <c r="AA773" s="311"/>
      <c r="AB773" s="311"/>
      <c r="AC773" s="311"/>
      <c r="AD773" s="311"/>
      <c r="AE773" s="404" t="s">
        <v>1503</v>
      </c>
      <c r="AF773" s="266" t="s">
        <v>1503</v>
      </c>
      <c r="AG773" s="266" t="s">
        <v>3539</v>
      </c>
      <c r="AH773" s="266" t="s">
        <v>3453</v>
      </c>
      <c r="AI773" s="52" t="s">
        <v>3467</v>
      </c>
      <c r="AJ773" s="52"/>
      <c r="AK773" s="266" t="s">
        <v>1503</v>
      </c>
      <c r="AL773" s="52" t="s">
        <v>1569</v>
      </c>
      <c r="AM773" s="52" t="s">
        <v>3553</v>
      </c>
      <c r="AN773" s="119"/>
      <c r="AO773" s="119"/>
      <c r="AP773" s="119">
        <f t="shared" si="24"/>
        <v>40000</v>
      </c>
      <c r="AQ773" s="341" t="s">
        <v>2449</v>
      </c>
      <c r="AR773" s="341" t="s">
        <v>2449</v>
      </c>
      <c r="AS773" s="332" t="s">
        <v>2450</v>
      </c>
      <c r="AT773" s="332" t="s">
        <v>2450</v>
      </c>
      <c r="AU773" s="311"/>
      <c r="AV773" s="311"/>
      <c r="AW773" s="311"/>
      <c r="AX773" s="311"/>
    </row>
    <row r="774" spans="1:50" s="123" customFormat="1" ht="72" hidden="1" x14ac:dyDescent="0.2">
      <c r="A774" s="52" t="s">
        <v>53</v>
      </c>
      <c r="B774" s="52" t="s">
        <v>277</v>
      </c>
      <c r="C774" s="52" t="s">
        <v>17</v>
      </c>
      <c r="D774" s="52" t="s">
        <v>34</v>
      </c>
      <c r="E774" s="52" t="s">
        <v>454</v>
      </c>
      <c r="F774" s="121" t="s">
        <v>2343</v>
      </c>
      <c r="G774" s="52" t="s">
        <v>1146</v>
      </c>
      <c r="H774" s="71" t="s">
        <v>270</v>
      </c>
      <c r="I774" s="71" t="s">
        <v>1119</v>
      </c>
      <c r="J774" s="122">
        <v>1387300</v>
      </c>
      <c r="K774" s="249" t="s">
        <v>137</v>
      </c>
      <c r="L774" s="78"/>
      <c r="M774" s="78"/>
      <c r="N774" s="311" t="s">
        <v>3348</v>
      </c>
      <c r="O774" s="403" t="s">
        <v>2601</v>
      </c>
      <c r="P774" s="311"/>
      <c r="Q774" s="311" t="s">
        <v>3349</v>
      </c>
      <c r="R774" s="311" t="s">
        <v>3350</v>
      </c>
      <c r="S774" s="311"/>
      <c r="T774" s="311"/>
      <c r="U774" s="311"/>
      <c r="V774" s="311"/>
      <c r="W774" s="311"/>
      <c r="X774" s="332"/>
      <c r="Y774" s="385"/>
      <c r="Z774" s="311"/>
      <c r="AA774" s="311"/>
      <c r="AB774" s="311"/>
      <c r="AC774" s="311"/>
      <c r="AD774" s="311"/>
      <c r="AE774" s="404" t="s">
        <v>3918</v>
      </c>
      <c r="AF774" s="266" t="s">
        <v>3351</v>
      </c>
      <c r="AG774" s="266" t="s">
        <v>3541</v>
      </c>
      <c r="AH774" s="54" t="s">
        <v>3470</v>
      </c>
      <c r="AI774" s="52" t="s">
        <v>3467</v>
      </c>
      <c r="AJ774" s="52"/>
      <c r="AK774" s="266" t="s">
        <v>1509</v>
      </c>
      <c r="AL774" s="266" t="s">
        <v>1571</v>
      </c>
      <c r="AM774" s="52" t="s">
        <v>3553</v>
      </c>
      <c r="AN774" s="119"/>
      <c r="AO774" s="119"/>
      <c r="AP774" s="119">
        <f t="shared" si="24"/>
        <v>1387300</v>
      </c>
      <c r="AQ774" s="341" t="s">
        <v>2449</v>
      </c>
      <c r="AR774" s="341" t="s">
        <v>2449</v>
      </c>
      <c r="AS774" s="332" t="s">
        <v>2450</v>
      </c>
      <c r="AT774" s="332" t="s">
        <v>2450</v>
      </c>
      <c r="AU774" s="311"/>
      <c r="AV774" s="311"/>
      <c r="AW774" s="311"/>
      <c r="AX774" s="311"/>
    </row>
    <row r="775" spans="1:50" s="123" customFormat="1" ht="72" hidden="1" x14ac:dyDescent="0.2">
      <c r="A775" s="52" t="s">
        <v>53</v>
      </c>
      <c r="B775" s="52" t="s">
        <v>277</v>
      </c>
      <c r="C775" s="52" t="s">
        <v>17</v>
      </c>
      <c r="D775" s="52" t="s">
        <v>34</v>
      </c>
      <c r="E775" s="52" t="s">
        <v>454</v>
      </c>
      <c r="F775" s="121" t="s">
        <v>2344</v>
      </c>
      <c r="G775" s="52" t="s">
        <v>1147</v>
      </c>
      <c r="H775" s="71" t="s">
        <v>270</v>
      </c>
      <c r="I775" s="71" t="s">
        <v>1119</v>
      </c>
      <c r="J775" s="122">
        <v>1145800</v>
      </c>
      <c r="K775" s="249" t="s">
        <v>137</v>
      </c>
      <c r="L775" s="78"/>
      <c r="M775" s="78"/>
      <c r="N775" s="311" t="s">
        <v>3348</v>
      </c>
      <c r="O775" s="403" t="s">
        <v>2620</v>
      </c>
      <c r="P775" s="311"/>
      <c r="Q775" s="311" t="s">
        <v>3349</v>
      </c>
      <c r="R775" s="311" t="s">
        <v>3350</v>
      </c>
      <c r="S775" s="311"/>
      <c r="T775" s="311"/>
      <c r="U775" s="311"/>
      <c r="V775" s="311"/>
      <c r="W775" s="311"/>
      <c r="X775" s="332"/>
      <c r="Y775" s="385"/>
      <c r="Z775" s="311"/>
      <c r="AA775" s="311"/>
      <c r="AB775" s="311"/>
      <c r="AC775" s="311"/>
      <c r="AD775" s="311"/>
      <c r="AE775" s="404" t="s">
        <v>3918</v>
      </c>
      <c r="AF775" s="266" t="s">
        <v>3351</v>
      </c>
      <c r="AG775" s="266" t="s">
        <v>3541</v>
      </c>
      <c r="AH775" s="54" t="s">
        <v>3470</v>
      </c>
      <c r="AI775" s="52" t="s">
        <v>3467</v>
      </c>
      <c r="AJ775" s="52"/>
      <c r="AK775" s="266" t="s">
        <v>1509</v>
      </c>
      <c r="AL775" s="266" t="s">
        <v>1571</v>
      </c>
      <c r="AM775" s="52" t="s">
        <v>3553</v>
      </c>
      <c r="AN775" s="119"/>
      <c r="AO775" s="119"/>
      <c r="AP775" s="119">
        <f t="shared" si="24"/>
        <v>1145800</v>
      </c>
      <c r="AQ775" s="341" t="s">
        <v>2449</v>
      </c>
      <c r="AR775" s="341" t="s">
        <v>2449</v>
      </c>
      <c r="AS775" s="332" t="s">
        <v>2450</v>
      </c>
      <c r="AT775" s="332" t="s">
        <v>2450</v>
      </c>
      <c r="AU775" s="311"/>
      <c r="AV775" s="311"/>
      <c r="AW775" s="311"/>
      <c r="AX775" s="311"/>
    </row>
    <row r="776" spans="1:50" s="123" customFormat="1" ht="108" x14ac:dyDescent="0.2">
      <c r="A776" s="52" t="s">
        <v>53</v>
      </c>
      <c r="B776" s="52" t="s">
        <v>277</v>
      </c>
      <c r="C776" s="52" t="s">
        <v>17</v>
      </c>
      <c r="D776" s="52" t="s">
        <v>34</v>
      </c>
      <c r="E776" s="52" t="s">
        <v>454</v>
      </c>
      <c r="F776" s="121" t="s">
        <v>2345</v>
      </c>
      <c r="G776" s="52" t="s">
        <v>1148</v>
      </c>
      <c r="H776" s="71" t="s">
        <v>270</v>
      </c>
      <c r="I776" s="71" t="s">
        <v>1119</v>
      </c>
      <c r="J776" s="122">
        <v>1062000</v>
      </c>
      <c r="K776" s="249" t="s">
        <v>137</v>
      </c>
      <c r="L776" s="78"/>
      <c r="M776" s="78"/>
      <c r="N776" s="19" t="s">
        <v>3348</v>
      </c>
      <c r="O776" s="166" t="s">
        <v>2597</v>
      </c>
      <c r="P776" s="19" t="s">
        <v>3919</v>
      </c>
      <c r="Q776" s="19" t="s">
        <v>3352</v>
      </c>
      <c r="R776" s="311" t="s">
        <v>3350</v>
      </c>
      <c r="S776" s="311" t="s">
        <v>1191</v>
      </c>
      <c r="T776" s="311"/>
      <c r="U776" s="311"/>
      <c r="V776" s="19" t="s">
        <v>3920</v>
      </c>
      <c r="W776" s="16">
        <v>923000</v>
      </c>
      <c r="X776" s="18">
        <v>2</v>
      </c>
      <c r="Y776" s="20" t="s">
        <v>3921</v>
      </c>
      <c r="Z776" s="16" t="s">
        <v>3922</v>
      </c>
      <c r="AA776" s="19">
        <v>7014307913</v>
      </c>
      <c r="AB776" s="19"/>
      <c r="AC776" s="19"/>
      <c r="AD776" s="19"/>
      <c r="AE776" s="438" t="s">
        <v>3923</v>
      </c>
      <c r="AF776" s="266" t="s">
        <v>3351</v>
      </c>
      <c r="AG776" s="266" t="s">
        <v>3541</v>
      </c>
      <c r="AH776" s="54" t="s">
        <v>3470</v>
      </c>
      <c r="AI776" s="52" t="s">
        <v>2456</v>
      </c>
      <c r="AJ776" s="52"/>
      <c r="AK776" s="266" t="s">
        <v>1509</v>
      </c>
      <c r="AL776" s="266" t="s">
        <v>1571</v>
      </c>
      <c r="AM776" s="52" t="s">
        <v>3553</v>
      </c>
      <c r="AN776" s="119">
        <v>923000</v>
      </c>
      <c r="AO776" s="119"/>
      <c r="AP776" s="119">
        <f t="shared" si="24"/>
        <v>139000</v>
      </c>
      <c r="AQ776" s="341" t="s">
        <v>2449</v>
      </c>
      <c r="AR776" s="341" t="s">
        <v>2449</v>
      </c>
      <c r="AS776" s="332" t="s">
        <v>2450</v>
      </c>
      <c r="AT776" s="332" t="s">
        <v>2450</v>
      </c>
      <c r="AU776" s="311"/>
      <c r="AV776" s="311"/>
      <c r="AW776" s="311"/>
      <c r="AX776" s="311"/>
    </row>
    <row r="777" spans="1:50" s="123" customFormat="1" ht="72" hidden="1" x14ac:dyDescent="0.2">
      <c r="A777" s="52" t="s">
        <v>54</v>
      </c>
      <c r="B777" s="52" t="s">
        <v>277</v>
      </c>
      <c r="C777" s="52" t="s">
        <v>276</v>
      </c>
      <c r="D777" s="52" t="s">
        <v>11</v>
      </c>
      <c r="E777" s="52" t="s">
        <v>454</v>
      </c>
      <c r="F777" s="121" t="s">
        <v>2346</v>
      </c>
      <c r="G777" s="52" t="s">
        <v>1073</v>
      </c>
      <c r="H777" s="71" t="s">
        <v>303</v>
      </c>
      <c r="I777" s="71" t="s">
        <v>273</v>
      </c>
      <c r="J777" s="122">
        <v>45000</v>
      </c>
      <c r="K777" s="78"/>
      <c r="L777" s="78"/>
      <c r="M777" s="249" t="s">
        <v>137</v>
      </c>
      <c r="N777" s="19" t="s">
        <v>1510</v>
      </c>
      <c r="O777" s="18" t="s">
        <v>2716</v>
      </c>
      <c r="P777" s="18" t="s">
        <v>2514</v>
      </c>
      <c r="Q777" s="18" t="s">
        <v>3353</v>
      </c>
      <c r="R777" s="18" t="s">
        <v>24</v>
      </c>
      <c r="S777" s="18" t="s">
        <v>123</v>
      </c>
      <c r="T777" s="18" t="s">
        <v>3354</v>
      </c>
      <c r="U777" s="18" t="s">
        <v>3355</v>
      </c>
      <c r="V777" s="18" t="s">
        <v>3356</v>
      </c>
      <c r="W777" s="17">
        <v>45000</v>
      </c>
      <c r="X777" s="18">
        <v>1</v>
      </c>
      <c r="Y777" s="18" t="s">
        <v>3926</v>
      </c>
      <c r="Z777" s="17">
        <v>45000</v>
      </c>
      <c r="AA777" s="18">
        <v>7014199907</v>
      </c>
      <c r="AB777" s="18" t="s">
        <v>3927</v>
      </c>
      <c r="AC777" s="18" t="s">
        <v>3928</v>
      </c>
      <c r="AD777" s="17">
        <v>45000</v>
      </c>
      <c r="AE777" s="18" t="s">
        <v>2457</v>
      </c>
      <c r="AF777" s="71" t="s">
        <v>3357</v>
      </c>
      <c r="AG777" s="71" t="s">
        <v>3544</v>
      </c>
      <c r="AH777" s="54" t="s">
        <v>3472</v>
      </c>
      <c r="AI777" s="54" t="s">
        <v>2457</v>
      </c>
      <c r="AJ777" s="54"/>
      <c r="AK777" s="54" t="s">
        <v>1511</v>
      </c>
      <c r="AL777" s="52" t="s">
        <v>1570</v>
      </c>
      <c r="AM777" s="52" t="s">
        <v>3553</v>
      </c>
      <c r="AN777" s="122"/>
      <c r="AO777" s="122">
        <v>45000</v>
      </c>
      <c r="AP777" s="119">
        <f t="shared" si="24"/>
        <v>0</v>
      </c>
      <c r="AQ777" s="18" t="s">
        <v>1512</v>
      </c>
      <c r="AR777" s="18" t="s">
        <v>1512</v>
      </c>
      <c r="AS777" s="18" t="s">
        <v>3393</v>
      </c>
      <c r="AT777" s="18" t="s">
        <v>3394</v>
      </c>
      <c r="AU777" s="18" t="s">
        <v>3395</v>
      </c>
      <c r="AV777" s="17">
        <v>45000</v>
      </c>
      <c r="AW777" s="19">
        <v>0</v>
      </c>
      <c r="AX777" s="19"/>
    </row>
    <row r="778" spans="1:50" s="123" customFormat="1" ht="72" hidden="1" x14ac:dyDescent="0.2">
      <c r="A778" s="52" t="s">
        <v>54</v>
      </c>
      <c r="B778" s="52" t="s">
        <v>277</v>
      </c>
      <c r="C778" s="52" t="s">
        <v>276</v>
      </c>
      <c r="D778" s="52" t="s">
        <v>11</v>
      </c>
      <c r="E778" s="52" t="s">
        <v>454</v>
      </c>
      <c r="F778" s="121" t="s">
        <v>2347</v>
      </c>
      <c r="G778" s="52" t="s">
        <v>1074</v>
      </c>
      <c r="H778" s="71" t="s">
        <v>270</v>
      </c>
      <c r="I778" s="71" t="s">
        <v>273</v>
      </c>
      <c r="J778" s="122">
        <v>4800</v>
      </c>
      <c r="K778" s="78"/>
      <c r="L778" s="78"/>
      <c r="M778" s="249" t="s">
        <v>137</v>
      </c>
      <c r="N778" s="19" t="s">
        <v>1510</v>
      </c>
      <c r="O778" s="18" t="s">
        <v>2716</v>
      </c>
      <c r="P778" s="18" t="s">
        <v>2514</v>
      </c>
      <c r="Q778" s="18" t="s">
        <v>3353</v>
      </c>
      <c r="R778" s="18" t="s">
        <v>24</v>
      </c>
      <c r="S778" s="18" t="s">
        <v>123</v>
      </c>
      <c r="T778" s="18" t="s">
        <v>3358</v>
      </c>
      <c r="U778" s="18" t="s">
        <v>3359</v>
      </c>
      <c r="V778" s="18" t="s">
        <v>3356</v>
      </c>
      <c r="W778" s="17">
        <v>4400</v>
      </c>
      <c r="X778" s="18">
        <v>1</v>
      </c>
      <c r="Y778" s="18" t="s">
        <v>3926</v>
      </c>
      <c r="Z778" s="17">
        <v>4400</v>
      </c>
      <c r="AA778" s="18">
        <v>7014199907</v>
      </c>
      <c r="AB778" s="18" t="s">
        <v>3927</v>
      </c>
      <c r="AC778" s="18" t="s">
        <v>3928</v>
      </c>
      <c r="AD778" s="17">
        <v>4400</v>
      </c>
      <c r="AE778" s="18" t="s">
        <v>2457</v>
      </c>
      <c r="AF778" s="71" t="s">
        <v>3357</v>
      </c>
      <c r="AG778" s="71" t="s">
        <v>3544</v>
      </c>
      <c r="AH778" s="54" t="s">
        <v>3472</v>
      </c>
      <c r="AI778" s="54" t="s">
        <v>2457</v>
      </c>
      <c r="AJ778" s="54"/>
      <c r="AK778" s="54" t="s">
        <v>1511</v>
      </c>
      <c r="AL778" s="52" t="s">
        <v>1570</v>
      </c>
      <c r="AM778" s="52" t="s">
        <v>3553</v>
      </c>
      <c r="AN778" s="119"/>
      <c r="AO778" s="119">
        <v>4400</v>
      </c>
      <c r="AP778" s="119">
        <f t="shared" si="24"/>
        <v>400</v>
      </c>
      <c r="AQ778" s="18" t="s">
        <v>1512</v>
      </c>
      <c r="AR778" s="18" t="s">
        <v>1512</v>
      </c>
      <c r="AS778" s="18" t="s">
        <v>3393</v>
      </c>
      <c r="AT778" s="18" t="s">
        <v>3394</v>
      </c>
      <c r="AU778" s="18" t="s">
        <v>3395</v>
      </c>
      <c r="AV778" s="17">
        <v>4400</v>
      </c>
      <c r="AW778" s="45" t="e">
        <f>SUM(R778-AV778)</f>
        <v>#VALUE!</v>
      </c>
      <c r="AX778" s="19"/>
    </row>
    <row r="779" spans="1:50" s="123" customFormat="1" ht="72" hidden="1" x14ac:dyDescent="0.2">
      <c r="A779" s="52" t="s">
        <v>54</v>
      </c>
      <c r="B779" s="52" t="s">
        <v>277</v>
      </c>
      <c r="C779" s="52" t="s">
        <v>276</v>
      </c>
      <c r="D779" s="52" t="s">
        <v>11</v>
      </c>
      <c r="E779" s="52" t="s">
        <v>454</v>
      </c>
      <c r="F779" s="121" t="s">
        <v>2348</v>
      </c>
      <c r="G779" s="52" t="s">
        <v>1075</v>
      </c>
      <c r="H779" s="71" t="s">
        <v>272</v>
      </c>
      <c r="I779" s="71" t="s">
        <v>268</v>
      </c>
      <c r="J779" s="122">
        <v>9600</v>
      </c>
      <c r="K779" s="78"/>
      <c r="L779" s="78"/>
      <c r="M779" s="249" t="s">
        <v>137</v>
      </c>
      <c r="N779" s="19" t="s">
        <v>1510</v>
      </c>
      <c r="O779" s="18" t="s">
        <v>2716</v>
      </c>
      <c r="P779" s="18" t="s">
        <v>2514</v>
      </c>
      <c r="Q779" s="18" t="s">
        <v>3353</v>
      </c>
      <c r="R779" s="18" t="s">
        <v>24</v>
      </c>
      <c r="S779" s="18" t="s">
        <v>123</v>
      </c>
      <c r="T779" s="18" t="s">
        <v>3354</v>
      </c>
      <c r="U779" s="18" t="s">
        <v>3360</v>
      </c>
      <c r="V779" s="18" t="s">
        <v>3356</v>
      </c>
      <c r="W779" s="17">
        <v>9600</v>
      </c>
      <c r="X779" s="18">
        <v>1</v>
      </c>
      <c r="Y779" s="18" t="s">
        <v>3926</v>
      </c>
      <c r="Z779" s="17">
        <v>9600</v>
      </c>
      <c r="AA779" s="18">
        <v>7014199907</v>
      </c>
      <c r="AB779" s="18" t="s">
        <v>3927</v>
      </c>
      <c r="AC779" s="18" t="s">
        <v>3928</v>
      </c>
      <c r="AD779" s="17">
        <v>9600</v>
      </c>
      <c r="AE779" s="18" t="s">
        <v>2457</v>
      </c>
      <c r="AF779" s="71" t="s">
        <v>3357</v>
      </c>
      <c r="AG779" s="71" t="s">
        <v>3544</v>
      </c>
      <c r="AH779" s="54" t="s">
        <v>3472</v>
      </c>
      <c r="AI779" s="54" t="s">
        <v>2457</v>
      </c>
      <c r="AJ779" s="54"/>
      <c r="AK779" s="54" t="s">
        <v>1511</v>
      </c>
      <c r="AL779" s="52" t="s">
        <v>1570</v>
      </c>
      <c r="AM779" s="52" t="s">
        <v>3553</v>
      </c>
      <c r="AN779" s="119"/>
      <c r="AO779" s="119">
        <v>9600</v>
      </c>
      <c r="AP779" s="119">
        <f t="shared" si="24"/>
        <v>0</v>
      </c>
      <c r="AQ779" s="18" t="s">
        <v>1512</v>
      </c>
      <c r="AR779" s="18" t="s">
        <v>1512</v>
      </c>
      <c r="AS779" s="18" t="s">
        <v>3393</v>
      </c>
      <c r="AT779" s="18" t="s">
        <v>3394</v>
      </c>
      <c r="AU779" s="18" t="s">
        <v>3395</v>
      </c>
      <c r="AV779" s="17">
        <v>9600</v>
      </c>
      <c r="AW779" s="19">
        <v>0</v>
      </c>
      <c r="AX779" s="19"/>
    </row>
    <row r="780" spans="1:50" s="123" customFormat="1" ht="72" hidden="1" x14ac:dyDescent="0.2">
      <c r="A780" s="52" t="s">
        <v>54</v>
      </c>
      <c r="B780" s="52" t="s">
        <v>277</v>
      </c>
      <c r="C780" s="52" t="s">
        <v>276</v>
      </c>
      <c r="D780" s="52" t="s">
        <v>11</v>
      </c>
      <c r="E780" s="52" t="s">
        <v>454</v>
      </c>
      <c r="F780" s="121" t="s">
        <v>2349</v>
      </c>
      <c r="G780" s="52" t="s">
        <v>1076</v>
      </c>
      <c r="H780" s="71" t="s">
        <v>270</v>
      </c>
      <c r="I780" s="71" t="s">
        <v>274</v>
      </c>
      <c r="J780" s="122">
        <v>36000</v>
      </c>
      <c r="K780" s="78"/>
      <c r="L780" s="78"/>
      <c r="M780" s="249" t="s">
        <v>137</v>
      </c>
      <c r="N780" s="19" t="s">
        <v>1510</v>
      </c>
      <c r="O780" s="18" t="s">
        <v>2716</v>
      </c>
      <c r="P780" s="18" t="s">
        <v>2514</v>
      </c>
      <c r="Q780" s="18" t="s">
        <v>3353</v>
      </c>
      <c r="R780" s="18" t="s">
        <v>24</v>
      </c>
      <c r="S780" s="18" t="s">
        <v>123</v>
      </c>
      <c r="T780" s="18" t="s">
        <v>3354</v>
      </c>
      <c r="U780" s="18" t="s">
        <v>3361</v>
      </c>
      <c r="V780" s="18" t="s">
        <v>3356</v>
      </c>
      <c r="W780" s="17">
        <v>36000</v>
      </c>
      <c r="X780" s="18">
        <v>1</v>
      </c>
      <c r="Y780" s="18" t="s">
        <v>3926</v>
      </c>
      <c r="Z780" s="17">
        <v>36000</v>
      </c>
      <c r="AA780" s="18">
        <v>7014199907</v>
      </c>
      <c r="AB780" s="18" t="s">
        <v>3927</v>
      </c>
      <c r="AC780" s="18" t="s">
        <v>3928</v>
      </c>
      <c r="AD780" s="17">
        <v>36000</v>
      </c>
      <c r="AE780" s="18" t="s">
        <v>2457</v>
      </c>
      <c r="AF780" s="71" t="s">
        <v>3357</v>
      </c>
      <c r="AG780" s="71" t="s">
        <v>3544</v>
      </c>
      <c r="AH780" s="54" t="s">
        <v>3472</v>
      </c>
      <c r="AI780" s="54" t="s">
        <v>2457</v>
      </c>
      <c r="AJ780" s="54"/>
      <c r="AK780" s="54" t="s">
        <v>1511</v>
      </c>
      <c r="AL780" s="52" t="s">
        <v>1570</v>
      </c>
      <c r="AM780" s="52" t="s">
        <v>3553</v>
      </c>
      <c r="AN780" s="122"/>
      <c r="AO780" s="122">
        <v>36000</v>
      </c>
      <c r="AP780" s="119">
        <f t="shared" si="24"/>
        <v>0</v>
      </c>
      <c r="AQ780" s="18" t="s">
        <v>1512</v>
      </c>
      <c r="AR780" s="18" t="s">
        <v>1512</v>
      </c>
      <c r="AS780" s="18" t="s">
        <v>3393</v>
      </c>
      <c r="AT780" s="18" t="s">
        <v>3394</v>
      </c>
      <c r="AU780" s="18" t="s">
        <v>3395</v>
      </c>
      <c r="AV780" s="17">
        <v>36000</v>
      </c>
      <c r="AW780" s="19">
        <v>0</v>
      </c>
      <c r="AX780" s="19"/>
    </row>
    <row r="781" spans="1:50" s="123" customFormat="1" ht="90" hidden="1" x14ac:dyDescent="0.2">
      <c r="A781" s="52" t="s">
        <v>54</v>
      </c>
      <c r="B781" s="52" t="s">
        <v>277</v>
      </c>
      <c r="C781" s="52" t="s">
        <v>276</v>
      </c>
      <c r="D781" s="52" t="s">
        <v>286</v>
      </c>
      <c r="E781" s="52" t="s">
        <v>454</v>
      </c>
      <c r="F781" s="121" t="s">
        <v>2350</v>
      </c>
      <c r="G781" s="52" t="s">
        <v>1077</v>
      </c>
      <c r="H781" s="71" t="s">
        <v>269</v>
      </c>
      <c r="I781" s="71" t="s">
        <v>271</v>
      </c>
      <c r="J781" s="122">
        <v>37400</v>
      </c>
      <c r="K781" s="78"/>
      <c r="L781" s="78"/>
      <c r="M781" s="249" t="s">
        <v>137</v>
      </c>
      <c r="N781" s="19" t="s">
        <v>1510</v>
      </c>
      <c r="O781" s="18" t="s">
        <v>3362</v>
      </c>
      <c r="P781" s="18" t="s">
        <v>2514</v>
      </c>
      <c r="Q781" s="18" t="s">
        <v>3363</v>
      </c>
      <c r="R781" s="18" t="s">
        <v>24</v>
      </c>
      <c r="S781" s="18" t="s">
        <v>123</v>
      </c>
      <c r="T781" s="19" t="s">
        <v>3364</v>
      </c>
      <c r="U781" s="19" t="s">
        <v>3365</v>
      </c>
      <c r="V781" s="18" t="s">
        <v>3366</v>
      </c>
      <c r="W781" s="17">
        <v>37400</v>
      </c>
      <c r="X781" s="18">
        <v>1</v>
      </c>
      <c r="Y781" s="18" t="s">
        <v>3929</v>
      </c>
      <c r="Z781" s="17">
        <v>37400</v>
      </c>
      <c r="AA781" s="18">
        <v>7014199761</v>
      </c>
      <c r="AB781" s="18" t="s">
        <v>3927</v>
      </c>
      <c r="AC781" s="18" t="s">
        <v>3930</v>
      </c>
      <c r="AD781" s="17">
        <v>37400</v>
      </c>
      <c r="AE781" s="18" t="s">
        <v>2457</v>
      </c>
      <c r="AF781" s="71" t="s">
        <v>3357</v>
      </c>
      <c r="AG781" s="71" t="s">
        <v>3544</v>
      </c>
      <c r="AH781" s="54" t="s">
        <v>3472</v>
      </c>
      <c r="AI781" s="54" t="s">
        <v>2457</v>
      </c>
      <c r="AJ781" s="54"/>
      <c r="AK781" s="54" t="s">
        <v>1511</v>
      </c>
      <c r="AL781" s="52" t="s">
        <v>1570</v>
      </c>
      <c r="AM781" s="52" t="s">
        <v>3553</v>
      </c>
      <c r="AN781" s="122"/>
      <c r="AO781" s="122">
        <v>37400</v>
      </c>
      <c r="AP781" s="119">
        <f t="shared" si="24"/>
        <v>0</v>
      </c>
      <c r="AQ781" s="18" t="s">
        <v>1512</v>
      </c>
      <c r="AR781" s="18" t="s">
        <v>1512</v>
      </c>
      <c r="AS781" s="18" t="s">
        <v>3089</v>
      </c>
      <c r="AT781" s="18" t="s">
        <v>3396</v>
      </c>
      <c r="AU781" s="18" t="s">
        <v>1515</v>
      </c>
      <c r="AV781" s="17">
        <v>37400</v>
      </c>
      <c r="AW781" s="19">
        <v>0</v>
      </c>
      <c r="AX781" s="19"/>
    </row>
    <row r="782" spans="1:50" s="123" customFormat="1" ht="72" hidden="1" x14ac:dyDescent="0.2">
      <c r="A782" s="52" t="s">
        <v>54</v>
      </c>
      <c r="B782" s="52" t="s">
        <v>277</v>
      </c>
      <c r="C782" s="52" t="s">
        <v>276</v>
      </c>
      <c r="D782" s="52" t="s">
        <v>16</v>
      </c>
      <c r="E782" s="52" t="s">
        <v>454</v>
      </c>
      <c r="F782" s="121" t="s">
        <v>2351</v>
      </c>
      <c r="G782" s="52" t="s">
        <v>1078</v>
      </c>
      <c r="H782" s="71" t="s">
        <v>269</v>
      </c>
      <c r="I782" s="71" t="s">
        <v>662</v>
      </c>
      <c r="J782" s="122">
        <v>15000</v>
      </c>
      <c r="K782" s="78"/>
      <c r="L782" s="78"/>
      <c r="M782" s="249" t="s">
        <v>137</v>
      </c>
      <c r="N782" s="19" t="s">
        <v>1510</v>
      </c>
      <c r="O782" s="18" t="s">
        <v>3367</v>
      </c>
      <c r="P782" s="18" t="s">
        <v>2514</v>
      </c>
      <c r="Q782" s="18" t="s">
        <v>3368</v>
      </c>
      <c r="R782" s="18" t="s">
        <v>24</v>
      </c>
      <c r="S782" s="18" t="s">
        <v>123</v>
      </c>
      <c r="T782" s="443" t="s">
        <v>3369</v>
      </c>
      <c r="U782" s="444"/>
      <c r="V782" s="18" t="s">
        <v>3356</v>
      </c>
      <c r="W782" s="17">
        <v>14000</v>
      </c>
      <c r="X782" s="18">
        <v>1</v>
      </c>
      <c r="Y782" s="18" t="s">
        <v>3926</v>
      </c>
      <c r="Z782" s="17">
        <v>14000</v>
      </c>
      <c r="AA782" s="18">
        <v>7014201441</v>
      </c>
      <c r="AB782" s="18" t="s">
        <v>3931</v>
      </c>
      <c r="AC782" s="18" t="s">
        <v>3932</v>
      </c>
      <c r="AD782" s="408">
        <v>14000</v>
      </c>
      <c r="AE782" s="18" t="s">
        <v>2457</v>
      </c>
      <c r="AF782" s="71" t="s">
        <v>3357</v>
      </c>
      <c r="AG782" s="71" t="s">
        <v>3544</v>
      </c>
      <c r="AH782" s="54" t="s">
        <v>3472</v>
      </c>
      <c r="AI782" s="54" t="s">
        <v>2457</v>
      </c>
      <c r="AJ782" s="54"/>
      <c r="AK782" s="54" t="s">
        <v>1511</v>
      </c>
      <c r="AL782" s="52" t="s">
        <v>1570</v>
      </c>
      <c r="AM782" s="52" t="s">
        <v>3553</v>
      </c>
      <c r="AN782" s="119"/>
      <c r="AO782" s="119">
        <v>14000</v>
      </c>
      <c r="AP782" s="119">
        <f t="shared" si="24"/>
        <v>1000</v>
      </c>
      <c r="AQ782" s="18" t="s">
        <v>1512</v>
      </c>
      <c r="AR782" s="18" t="s">
        <v>1512</v>
      </c>
      <c r="AS782" s="18" t="s">
        <v>3393</v>
      </c>
      <c r="AT782" s="18" t="s">
        <v>3394</v>
      </c>
      <c r="AU782" s="18" t="s">
        <v>3395</v>
      </c>
      <c r="AV782" s="17">
        <v>15000</v>
      </c>
      <c r="AW782" s="19">
        <v>0</v>
      </c>
      <c r="AX782" s="19"/>
    </row>
    <row r="783" spans="1:50" s="123" customFormat="1" ht="72" hidden="1" x14ac:dyDescent="0.2">
      <c r="A783" s="52" t="s">
        <v>54</v>
      </c>
      <c r="B783" s="52" t="s">
        <v>277</v>
      </c>
      <c r="C783" s="52" t="s">
        <v>276</v>
      </c>
      <c r="D783" s="52" t="s">
        <v>16</v>
      </c>
      <c r="E783" s="52" t="s">
        <v>454</v>
      </c>
      <c r="F783" s="121" t="s">
        <v>2352</v>
      </c>
      <c r="G783" s="52" t="s">
        <v>1079</v>
      </c>
      <c r="H783" s="71" t="s">
        <v>270</v>
      </c>
      <c r="I783" s="71" t="s">
        <v>274</v>
      </c>
      <c r="J783" s="122">
        <v>3600</v>
      </c>
      <c r="K783" s="78"/>
      <c r="L783" s="78"/>
      <c r="M783" s="249" t="s">
        <v>137</v>
      </c>
      <c r="N783" s="19" t="s">
        <v>1510</v>
      </c>
      <c r="O783" s="18" t="s">
        <v>3370</v>
      </c>
      <c r="P783" s="18" t="s">
        <v>2514</v>
      </c>
      <c r="Q783" s="18" t="s">
        <v>3363</v>
      </c>
      <c r="R783" s="18" t="s">
        <v>24</v>
      </c>
      <c r="S783" s="18" t="s">
        <v>123</v>
      </c>
      <c r="T783" s="443" t="s">
        <v>3371</v>
      </c>
      <c r="U783" s="444"/>
      <c r="V783" s="18" t="s">
        <v>3366</v>
      </c>
      <c r="W783" s="17">
        <v>3600</v>
      </c>
      <c r="X783" s="18">
        <v>1</v>
      </c>
      <c r="Y783" s="18" t="s">
        <v>3929</v>
      </c>
      <c r="Z783" s="17">
        <v>3600</v>
      </c>
      <c r="AA783" s="18">
        <v>701419883</v>
      </c>
      <c r="AB783" s="15" t="s">
        <v>3933</v>
      </c>
      <c r="AC783" s="15" t="s">
        <v>3933</v>
      </c>
      <c r="AD783" s="17">
        <v>3600</v>
      </c>
      <c r="AE783" s="18" t="s">
        <v>2457</v>
      </c>
      <c r="AF783" s="71" t="s">
        <v>3357</v>
      </c>
      <c r="AG783" s="71" t="s">
        <v>3544</v>
      </c>
      <c r="AH783" s="54" t="s">
        <v>3472</v>
      </c>
      <c r="AI783" s="54" t="s">
        <v>2457</v>
      </c>
      <c r="AJ783" s="54"/>
      <c r="AK783" s="54" t="s">
        <v>1511</v>
      </c>
      <c r="AL783" s="52" t="s">
        <v>1570</v>
      </c>
      <c r="AM783" s="52" t="s">
        <v>3553</v>
      </c>
      <c r="AN783" s="119"/>
      <c r="AO783" s="119">
        <v>3600</v>
      </c>
      <c r="AP783" s="119">
        <f t="shared" si="24"/>
        <v>0</v>
      </c>
      <c r="AQ783" s="18" t="s">
        <v>1512</v>
      </c>
      <c r="AR783" s="18" t="s">
        <v>1512</v>
      </c>
      <c r="AS783" s="18" t="s">
        <v>3089</v>
      </c>
      <c r="AT783" s="18" t="s">
        <v>3396</v>
      </c>
      <c r="AU783" s="18" t="s">
        <v>1515</v>
      </c>
      <c r="AV783" s="17">
        <v>3600</v>
      </c>
      <c r="AW783" s="19">
        <v>0</v>
      </c>
      <c r="AX783" s="19"/>
    </row>
    <row r="784" spans="1:50" s="123" customFormat="1" ht="72" hidden="1" x14ac:dyDescent="0.2">
      <c r="A784" s="52" t="s">
        <v>54</v>
      </c>
      <c r="B784" s="52" t="s">
        <v>277</v>
      </c>
      <c r="C784" s="52" t="s">
        <v>276</v>
      </c>
      <c r="D784" s="52" t="s">
        <v>16</v>
      </c>
      <c r="E784" s="52" t="s">
        <v>454</v>
      </c>
      <c r="F784" s="121" t="s">
        <v>2353</v>
      </c>
      <c r="G784" s="52" t="s">
        <v>1080</v>
      </c>
      <c r="H784" s="71" t="s">
        <v>270</v>
      </c>
      <c r="I784" s="71" t="s">
        <v>274</v>
      </c>
      <c r="J784" s="122">
        <v>4000</v>
      </c>
      <c r="K784" s="78"/>
      <c r="L784" s="78"/>
      <c r="M784" s="249" t="s">
        <v>137</v>
      </c>
      <c r="N784" s="19" t="s">
        <v>1510</v>
      </c>
      <c r="O784" s="18" t="s">
        <v>3370</v>
      </c>
      <c r="P784" s="18" t="s">
        <v>2514</v>
      </c>
      <c r="Q784" s="18" t="s">
        <v>3363</v>
      </c>
      <c r="R784" s="18" t="s">
        <v>24</v>
      </c>
      <c r="S784" s="18" t="s">
        <v>123</v>
      </c>
      <c r="T784" s="443" t="s">
        <v>3371</v>
      </c>
      <c r="U784" s="444"/>
      <c r="V784" s="18" t="s">
        <v>3366</v>
      </c>
      <c r="W784" s="17">
        <v>4000</v>
      </c>
      <c r="X784" s="18">
        <v>1</v>
      </c>
      <c r="Y784" s="18" t="s">
        <v>3929</v>
      </c>
      <c r="Z784" s="17">
        <v>4000</v>
      </c>
      <c r="AA784" s="18">
        <v>701419883</v>
      </c>
      <c r="AB784" s="15" t="s">
        <v>3933</v>
      </c>
      <c r="AC784" s="15" t="s">
        <v>3933</v>
      </c>
      <c r="AD784" s="17">
        <v>4000</v>
      </c>
      <c r="AE784" s="18" t="s">
        <v>2457</v>
      </c>
      <c r="AF784" s="71" t="s">
        <v>3357</v>
      </c>
      <c r="AG784" s="71" t="s">
        <v>3544</v>
      </c>
      <c r="AH784" s="54" t="s">
        <v>3472</v>
      </c>
      <c r="AI784" s="54" t="s">
        <v>2457</v>
      </c>
      <c r="AJ784" s="54"/>
      <c r="AK784" s="54" t="s">
        <v>1511</v>
      </c>
      <c r="AL784" s="52" t="s">
        <v>1570</v>
      </c>
      <c r="AM784" s="52" t="s">
        <v>3553</v>
      </c>
      <c r="AN784" s="119"/>
      <c r="AO784" s="119">
        <v>4000</v>
      </c>
      <c r="AP784" s="119">
        <f t="shared" si="24"/>
        <v>0</v>
      </c>
      <c r="AQ784" s="18" t="s">
        <v>1512</v>
      </c>
      <c r="AR784" s="18" t="s">
        <v>1512</v>
      </c>
      <c r="AS784" s="18" t="s">
        <v>3089</v>
      </c>
      <c r="AT784" s="18" t="s">
        <v>3396</v>
      </c>
      <c r="AU784" s="18" t="s">
        <v>1515</v>
      </c>
      <c r="AV784" s="17">
        <v>4000</v>
      </c>
      <c r="AW784" s="19">
        <v>0</v>
      </c>
      <c r="AX784" s="19"/>
    </row>
    <row r="785" spans="1:50" s="123" customFormat="1" ht="72" hidden="1" x14ac:dyDescent="0.2">
      <c r="A785" s="52" t="s">
        <v>54</v>
      </c>
      <c r="B785" s="52" t="s">
        <v>277</v>
      </c>
      <c r="C785" s="52" t="s">
        <v>276</v>
      </c>
      <c r="D785" s="52" t="s">
        <v>16</v>
      </c>
      <c r="E785" s="52" t="s">
        <v>454</v>
      </c>
      <c r="F785" s="121" t="s">
        <v>2354</v>
      </c>
      <c r="G785" s="52" t="s">
        <v>1081</v>
      </c>
      <c r="H785" s="71" t="s">
        <v>269</v>
      </c>
      <c r="I785" s="71" t="s">
        <v>273</v>
      </c>
      <c r="J785" s="122">
        <v>20000</v>
      </c>
      <c r="K785" s="78"/>
      <c r="L785" s="78"/>
      <c r="M785" s="249" t="s">
        <v>137</v>
      </c>
      <c r="N785" s="19" t="s">
        <v>1510</v>
      </c>
      <c r="O785" s="18" t="s">
        <v>3370</v>
      </c>
      <c r="P785" s="18" t="s">
        <v>2514</v>
      </c>
      <c r="Q785" s="18" t="s">
        <v>3363</v>
      </c>
      <c r="R785" s="18" t="s">
        <v>24</v>
      </c>
      <c r="S785" s="18" t="s">
        <v>123</v>
      </c>
      <c r="T785" s="19" t="s">
        <v>3372</v>
      </c>
      <c r="U785" s="19" t="s">
        <v>3373</v>
      </c>
      <c r="V785" s="18" t="s">
        <v>3366</v>
      </c>
      <c r="W785" s="17">
        <v>19800</v>
      </c>
      <c r="X785" s="18">
        <v>1</v>
      </c>
      <c r="Y785" s="18" t="s">
        <v>3929</v>
      </c>
      <c r="Z785" s="17">
        <v>19800</v>
      </c>
      <c r="AA785" s="18">
        <v>701419883</v>
      </c>
      <c r="AB785" s="15" t="s">
        <v>3933</v>
      </c>
      <c r="AC785" s="15" t="s">
        <v>3933</v>
      </c>
      <c r="AD785" s="17">
        <v>19800</v>
      </c>
      <c r="AE785" s="18" t="s">
        <v>2457</v>
      </c>
      <c r="AF785" s="71" t="s">
        <v>3357</v>
      </c>
      <c r="AG785" s="71" t="s">
        <v>3544</v>
      </c>
      <c r="AH785" s="54" t="s">
        <v>3472</v>
      </c>
      <c r="AI785" s="54" t="s">
        <v>2457</v>
      </c>
      <c r="AJ785" s="54"/>
      <c r="AK785" s="54" t="s">
        <v>1511</v>
      </c>
      <c r="AL785" s="52" t="s">
        <v>1570</v>
      </c>
      <c r="AM785" s="52" t="s">
        <v>3553</v>
      </c>
      <c r="AN785" s="119"/>
      <c r="AO785" s="119">
        <v>19800</v>
      </c>
      <c r="AP785" s="119">
        <f t="shared" si="24"/>
        <v>200</v>
      </c>
      <c r="AQ785" s="18" t="s">
        <v>1512</v>
      </c>
      <c r="AR785" s="18" t="s">
        <v>1512</v>
      </c>
      <c r="AS785" s="18" t="s">
        <v>3089</v>
      </c>
      <c r="AT785" s="18" t="s">
        <v>3396</v>
      </c>
      <c r="AU785" s="18" t="s">
        <v>1515</v>
      </c>
      <c r="AV785" s="17">
        <v>19800</v>
      </c>
      <c r="AW785" s="19">
        <v>200</v>
      </c>
      <c r="AX785" s="19"/>
    </row>
    <row r="786" spans="1:50" s="123" customFormat="1" ht="72" hidden="1" x14ac:dyDescent="0.2">
      <c r="A786" s="52" t="s">
        <v>54</v>
      </c>
      <c r="B786" s="52" t="s">
        <v>277</v>
      </c>
      <c r="C786" s="52" t="s">
        <v>276</v>
      </c>
      <c r="D786" s="52" t="s">
        <v>16</v>
      </c>
      <c r="E786" s="52" t="s">
        <v>454</v>
      </c>
      <c r="F786" s="121" t="s">
        <v>2355</v>
      </c>
      <c r="G786" s="52" t="s">
        <v>1082</v>
      </c>
      <c r="H786" s="71" t="s">
        <v>270</v>
      </c>
      <c r="I786" s="71" t="s">
        <v>273</v>
      </c>
      <c r="J786" s="122">
        <v>30000</v>
      </c>
      <c r="K786" s="78"/>
      <c r="L786" s="78"/>
      <c r="M786" s="249" t="s">
        <v>137</v>
      </c>
      <c r="N786" s="19" t="s">
        <v>1510</v>
      </c>
      <c r="O786" s="18" t="s">
        <v>3367</v>
      </c>
      <c r="P786" s="18" t="s">
        <v>2514</v>
      </c>
      <c r="Q786" s="18" t="s">
        <v>3368</v>
      </c>
      <c r="R786" s="18" t="s">
        <v>24</v>
      </c>
      <c r="S786" s="18" t="s">
        <v>123</v>
      </c>
      <c r="T786" s="443" t="s">
        <v>3369</v>
      </c>
      <c r="U786" s="444"/>
      <c r="V786" s="18" t="s">
        <v>3356</v>
      </c>
      <c r="W786" s="17">
        <v>30000</v>
      </c>
      <c r="X786" s="18">
        <v>1</v>
      </c>
      <c r="Y786" s="18" t="s">
        <v>3926</v>
      </c>
      <c r="Z786" s="17">
        <v>30000</v>
      </c>
      <c r="AA786" s="18">
        <v>7014201441</v>
      </c>
      <c r="AB786" s="18" t="s">
        <v>3931</v>
      </c>
      <c r="AC786" s="18" t="s">
        <v>3932</v>
      </c>
      <c r="AD786" s="45">
        <f>SUM(W786)</f>
        <v>30000</v>
      </c>
      <c r="AE786" s="18" t="s">
        <v>2457</v>
      </c>
      <c r="AF786" s="71" t="s">
        <v>3357</v>
      </c>
      <c r="AG786" s="71" t="s">
        <v>3544</v>
      </c>
      <c r="AH786" s="54" t="s">
        <v>3472</v>
      </c>
      <c r="AI786" s="54" t="s">
        <v>2457</v>
      </c>
      <c r="AJ786" s="54"/>
      <c r="AK786" s="54" t="s">
        <v>1511</v>
      </c>
      <c r="AL786" s="52" t="s">
        <v>1570</v>
      </c>
      <c r="AM786" s="52" t="s">
        <v>3553</v>
      </c>
      <c r="AN786" s="122"/>
      <c r="AO786" s="122">
        <v>30000</v>
      </c>
      <c r="AP786" s="119">
        <f t="shared" si="24"/>
        <v>0</v>
      </c>
      <c r="AQ786" s="18" t="s">
        <v>1512</v>
      </c>
      <c r="AR786" s="18" t="s">
        <v>1512</v>
      </c>
      <c r="AS786" s="18" t="s">
        <v>3393</v>
      </c>
      <c r="AT786" s="18" t="s">
        <v>3394</v>
      </c>
      <c r="AU786" s="18" t="s">
        <v>3395</v>
      </c>
      <c r="AV786" s="17">
        <v>30000</v>
      </c>
      <c r="AW786" s="19">
        <v>0</v>
      </c>
      <c r="AX786" s="19"/>
    </row>
    <row r="787" spans="1:50" s="123" customFormat="1" ht="72" hidden="1" x14ac:dyDescent="0.2">
      <c r="A787" s="52" t="s">
        <v>54</v>
      </c>
      <c r="B787" s="52" t="s">
        <v>277</v>
      </c>
      <c r="C787" s="52" t="s">
        <v>276</v>
      </c>
      <c r="D787" s="52" t="s">
        <v>16</v>
      </c>
      <c r="E787" s="52" t="s">
        <v>454</v>
      </c>
      <c r="F787" s="121" t="s">
        <v>2356</v>
      </c>
      <c r="G787" s="52" t="s">
        <v>1083</v>
      </c>
      <c r="H787" s="71" t="s">
        <v>270</v>
      </c>
      <c r="I787" s="71" t="s">
        <v>273</v>
      </c>
      <c r="J787" s="122">
        <v>30000</v>
      </c>
      <c r="K787" s="78"/>
      <c r="L787" s="78"/>
      <c r="M787" s="249" t="s">
        <v>137</v>
      </c>
      <c r="N787" s="19" t="s">
        <v>1510</v>
      </c>
      <c r="O787" s="18" t="s">
        <v>3367</v>
      </c>
      <c r="P787" s="18" t="s">
        <v>2514</v>
      </c>
      <c r="Q787" s="18" t="s">
        <v>3368</v>
      </c>
      <c r="R787" s="18" t="s">
        <v>24</v>
      </c>
      <c r="S787" s="18" t="s">
        <v>123</v>
      </c>
      <c r="T787" s="443" t="s">
        <v>3369</v>
      </c>
      <c r="U787" s="444"/>
      <c r="V787" s="18" t="s">
        <v>3356</v>
      </c>
      <c r="W787" s="17">
        <v>30000</v>
      </c>
      <c r="X787" s="18">
        <v>1</v>
      </c>
      <c r="Y787" s="18" t="s">
        <v>3926</v>
      </c>
      <c r="Z787" s="17">
        <v>30000</v>
      </c>
      <c r="AA787" s="18">
        <v>7014201441</v>
      </c>
      <c r="AB787" s="18" t="s">
        <v>3931</v>
      </c>
      <c r="AC787" s="18" t="s">
        <v>3932</v>
      </c>
      <c r="AD787" s="45">
        <f t="shared" ref="AD787:AD788" si="25">SUM(W787)</f>
        <v>30000</v>
      </c>
      <c r="AE787" s="18" t="s">
        <v>2457</v>
      </c>
      <c r="AF787" s="71" t="s">
        <v>3357</v>
      </c>
      <c r="AG787" s="71" t="s">
        <v>3544</v>
      </c>
      <c r="AH787" s="54" t="s">
        <v>3472</v>
      </c>
      <c r="AI787" s="54" t="s">
        <v>2457</v>
      </c>
      <c r="AJ787" s="54"/>
      <c r="AK787" s="54" t="s">
        <v>1511</v>
      </c>
      <c r="AL787" s="52" t="s">
        <v>1570</v>
      </c>
      <c r="AM787" s="52" t="s">
        <v>3553</v>
      </c>
      <c r="AN787" s="122"/>
      <c r="AO787" s="122">
        <v>30000</v>
      </c>
      <c r="AP787" s="119">
        <f t="shared" si="24"/>
        <v>0</v>
      </c>
      <c r="AQ787" s="18" t="s">
        <v>1512</v>
      </c>
      <c r="AR787" s="18" t="s">
        <v>1512</v>
      </c>
      <c r="AS787" s="18" t="s">
        <v>3393</v>
      </c>
      <c r="AT787" s="18" t="s">
        <v>3394</v>
      </c>
      <c r="AU787" s="18" t="s">
        <v>3395</v>
      </c>
      <c r="AV787" s="17">
        <v>30000</v>
      </c>
      <c r="AW787" s="19">
        <v>0</v>
      </c>
      <c r="AX787" s="19"/>
    </row>
    <row r="788" spans="1:50" s="123" customFormat="1" ht="72" hidden="1" x14ac:dyDescent="0.2">
      <c r="A788" s="52" t="s">
        <v>54</v>
      </c>
      <c r="B788" s="52" t="s">
        <v>277</v>
      </c>
      <c r="C788" s="52" t="s">
        <v>276</v>
      </c>
      <c r="D788" s="52" t="s">
        <v>16</v>
      </c>
      <c r="E788" s="52" t="s">
        <v>454</v>
      </c>
      <c r="F788" s="121" t="s">
        <v>2357</v>
      </c>
      <c r="G788" s="52" t="s">
        <v>1084</v>
      </c>
      <c r="H788" s="71" t="s">
        <v>319</v>
      </c>
      <c r="I788" s="71" t="s">
        <v>435</v>
      </c>
      <c r="J788" s="122">
        <v>26000</v>
      </c>
      <c r="K788" s="78"/>
      <c r="L788" s="78"/>
      <c r="M788" s="249" t="s">
        <v>137</v>
      </c>
      <c r="N788" s="19" t="s">
        <v>1510</v>
      </c>
      <c r="O788" s="18" t="s">
        <v>3367</v>
      </c>
      <c r="P788" s="18" t="s">
        <v>2514</v>
      </c>
      <c r="Q788" s="18" t="s">
        <v>3368</v>
      </c>
      <c r="R788" s="18" t="s">
        <v>24</v>
      </c>
      <c r="S788" s="18" t="s">
        <v>123</v>
      </c>
      <c r="T788" s="443" t="s">
        <v>3369</v>
      </c>
      <c r="U788" s="444"/>
      <c r="V788" s="18" t="s">
        <v>3356</v>
      </c>
      <c r="W788" s="17">
        <v>26000</v>
      </c>
      <c r="X788" s="18">
        <v>1</v>
      </c>
      <c r="Y788" s="18" t="s">
        <v>3926</v>
      </c>
      <c r="Z788" s="17">
        <v>26000</v>
      </c>
      <c r="AA788" s="18">
        <v>7014201441</v>
      </c>
      <c r="AB788" s="18" t="s">
        <v>3931</v>
      </c>
      <c r="AC788" s="18" t="s">
        <v>3932</v>
      </c>
      <c r="AD788" s="45">
        <f t="shared" si="25"/>
        <v>26000</v>
      </c>
      <c r="AE788" s="18" t="s">
        <v>2457</v>
      </c>
      <c r="AF788" s="71" t="s">
        <v>3357</v>
      </c>
      <c r="AG788" s="71" t="s">
        <v>3544</v>
      </c>
      <c r="AH788" s="54" t="s">
        <v>3472</v>
      </c>
      <c r="AI788" s="54" t="s">
        <v>2457</v>
      </c>
      <c r="AJ788" s="54"/>
      <c r="AK788" s="54" t="s">
        <v>1511</v>
      </c>
      <c r="AL788" s="52" t="s">
        <v>1570</v>
      </c>
      <c r="AM788" s="52" t="s">
        <v>3553</v>
      </c>
      <c r="AN788" s="122"/>
      <c r="AO788" s="122">
        <v>26000</v>
      </c>
      <c r="AP788" s="119">
        <f t="shared" si="24"/>
        <v>0</v>
      </c>
      <c r="AQ788" s="18" t="s">
        <v>1512</v>
      </c>
      <c r="AR788" s="18" t="s">
        <v>1512</v>
      </c>
      <c r="AS788" s="18" t="s">
        <v>3393</v>
      </c>
      <c r="AT788" s="18" t="s">
        <v>3394</v>
      </c>
      <c r="AU788" s="18" t="s">
        <v>3395</v>
      </c>
      <c r="AV788" s="17">
        <v>26000</v>
      </c>
      <c r="AW788" s="19">
        <v>0</v>
      </c>
      <c r="AX788" s="19"/>
    </row>
    <row r="789" spans="1:50" s="123" customFormat="1" ht="72" hidden="1" x14ac:dyDescent="0.2">
      <c r="A789" s="52" t="s">
        <v>54</v>
      </c>
      <c r="B789" s="52" t="s">
        <v>277</v>
      </c>
      <c r="C789" s="52" t="s">
        <v>276</v>
      </c>
      <c r="D789" s="52" t="s">
        <v>16</v>
      </c>
      <c r="E789" s="52" t="s">
        <v>454</v>
      </c>
      <c r="F789" s="121" t="s">
        <v>2358</v>
      </c>
      <c r="G789" s="52" t="s">
        <v>1085</v>
      </c>
      <c r="H789" s="71" t="s">
        <v>270</v>
      </c>
      <c r="I789" s="71" t="s">
        <v>274</v>
      </c>
      <c r="J789" s="122">
        <v>150000</v>
      </c>
      <c r="K789" s="78"/>
      <c r="L789" s="78"/>
      <c r="M789" s="249" t="s">
        <v>137</v>
      </c>
      <c r="N789" s="19" t="s">
        <v>1510</v>
      </c>
      <c r="O789" s="18" t="s">
        <v>3374</v>
      </c>
      <c r="P789" s="18" t="s">
        <v>2514</v>
      </c>
      <c r="Q789" s="19" t="s">
        <v>3375</v>
      </c>
      <c r="R789" s="18" t="s">
        <v>1279</v>
      </c>
      <c r="S789" s="18" t="s">
        <v>1191</v>
      </c>
      <c r="T789" s="443" t="s">
        <v>3371</v>
      </c>
      <c r="U789" s="444"/>
      <c r="V789" s="18" t="s">
        <v>3356</v>
      </c>
      <c r="W789" s="17">
        <v>114704</v>
      </c>
      <c r="X789" s="18">
        <v>1</v>
      </c>
      <c r="Y789" s="18" t="s">
        <v>3926</v>
      </c>
      <c r="Z789" s="17">
        <v>114704</v>
      </c>
      <c r="AA789" s="18">
        <v>7014198771</v>
      </c>
      <c r="AB789" s="19"/>
      <c r="AC789" s="19"/>
      <c r="AD789" s="19"/>
      <c r="AE789" s="18" t="s">
        <v>3357</v>
      </c>
      <c r="AF789" s="71" t="s">
        <v>3357</v>
      </c>
      <c r="AG789" s="71" t="s">
        <v>3544</v>
      </c>
      <c r="AH789" s="54" t="s">
        <v>3472</v>
      </c>
      <c r="AI789" s="54" t="s">
        <v>2456</v>
      </c>
      <c r="AJ789" s="54"/>
      <c r="AK789" s="54" t="s">
        <v>1511</v>
      </c>
      <c r="AL789" s="52" t="s">
        <v>1570</v>
      </c>
      <c r="AM789" s="52" t="s">
        <v>3553</v>
      </c>
      <c r="AN789" s="119">
        <v>114704</v>
      </c>
      <c r="AO789" s="119"/>
      <c r="AP789" s="119">
        <f t="shared" si="24"/>
        <v>35296</v>
      </c>
      <c r="AQ789" s="18" t="s">
        <v>1512</v>
      </c>
      <c r="AR789" s="18" t="s">
        <v>1512</v>
      </c>
      <c r="AS789" s="18" t="s">
        <v>3393</v>
      </c>
      <c r="AT789" s="18" t="s">
        <v>3394</v>
      </c>
      <c r="AU789" s="18" t="s">
        <v>3395</v>
      </c>
      <c r="AV789" s="17">
        <v>150000</v>
      </c>
      <c r="AW789" s="17">
        <v>35296</v>
      </c>
      <c r="AX789" s="19"/>
    </row>
    <row r="790" spans="1:50" s="123" customFormat="1" ht="108" hidden="1" x14ac:dyDescent="0.2">
      <c r="A790" s="52" t="s">
        <v>54</v>
      </c>
      <c r="B790" s="52" t="s">
        <v>277</v>
      </c>
      <c r="C790" s="52" t="s">
        <v>276</v>
      </c>
      <c r="D790" s="52" t="s">
        <v>10</v>
      </c>
      <c r="E790" s="52" t="s">
        <v>311</v>
      </c>
      <c r="F790" s="121" t="s">
        <v>2359</v>
      </c>
      <c r="G790" s="52" t="s">
        <v>1086</v>
      </c>
      <c r="H790" s="71" t="s">
        <v>270</v>
      </c>
      <c r="I790" s="71" t="s">
        <v>274</v>
      </c>
      <c r="J790" s="122">
        <v>180000</v>
      </c>
      <c r="K790" s="78"/>
      <c r="L790" s="78"/>
      <c r="M790" s="249" t="s">
        <v>137</v>
      </c>
      <c r="N790" s="19" t="s">
        <v>1510</v>
      </c>
      <c r="O790" s="18" t="s">
        <v>2719</v>
      </c>
      <c r="P790" s="18" t="s">
        <v>2514</v>
      </c>
      <c r="Q790" s="18" t="s">
        <v>3376</v>
      </c>
      <c r="R790" s="18" t="s">
        <v>24</v>
      </c>
      <c r="S790" s="18" t="s">
        <v>128</v>
      </c>
      <c r="T790" s="18" t="s">
        <v>3377</v>
      </c>
      <c r="U790" s="18" t="s">
        <v>3378</v>
      </c>
      <c r="V790" s="18" t="s">
        <v>3356</v>
      </c>
      <c r="W790" s="17">
        <v>179000</v>
      </c>
      <c r="X790" s="18">
        <v>1</v>
      </c>
      <c r="Y790" s="18" t="s">
        <v>3926</v>
      </c>
      <c r="Z790" s="17">
        <v>179000</v>
      </c>
      <c r="AA790" s="18">
        <v>7014194314</v>
      </c>
      <c r="AB790" s="18"/>
      <c r="AC790" s="19"/>
      <c r="AD790" s="19"/>
      <c r="AE790" s="18" t="s">
        <v>3357</v>
      </c>
      <c r="AF790" s="71" t="s">
        <v>3357</v>
      </c>
      <c r="AG790" s="71" t="s">
        <v>3544</v>
      </c>
      <c r="AH790" s="54" t="s">
        <v>3472</v>
      </c>
      <c r="AI790" s="54" t="s">
        <v>2456</v>
      </c>
      <c r="AJ790" s="54"/>
      <c r="AK790" s="54" t="s">
        <v>1511</v>
      </c>
      <c r="AL790" s="52" t="s">
        <v>1570</v>
      </c>
      <c r="AM790" s="52" t="s">
        <v>3553</v>
      </c>
      <c r="AN790" s="119">
        <v>179000</v>
      </c>
      <c r="AO790" s="119"/>
      <c r="AP790" s="119">
        <f t="shared" si="24"/>
        <v>1000</v>
      </c>
      <c r="AQ790" s="18" t="s">
        <v>1512</v>
      </c>
      <c r="AR790" s="18" t="s">
        <v>1513</v>
      </c>
      <c r="AS790" s="18" t="s">
        <v>3393</v>
      </c>
      <c r="AT790" s="18" t="s">
        <v>3394</v>
      </c>
      <c r="AU790" s="18" t="s">
        <v>3395</v>
      </c>
      <c r="AV790" s="17">
        <v>179000</v>
      </c>
      <c r="AW790" s="45" t="e">
        <f>SUM(R790-AV790)</f>
        <v>#VALUE!</v>
      </c>
      <c r="AX790" s="19"/>
    </row>
    <row r="791" spans="1:50" s="123" customFormat="1" ht="72" hidden="1" x14ac:dyDescent="0.2">
      <c r="A791" s="52" t="s">
        <v>54</v>
      </c>
      <c r="B791" s="52" t="s">
        <v>277</v>
      </c>
      <c r="C791" s="52" t="s">
        <v>276</v>
      </c>
      <c r="D791" s="52" t="s">
        <v>10</v>
      </c>
      <c r="E791" s="52" t="s">
        <v>311</v>
      </c>
      <c r="F791" s="121" t="s">
        <v>2360</v>
      </c>
      <c r="G791" s="52" t="s">
        <v>1087</v>
      </c>
      <c r="H791" s="71" t="s">
        <v>272</v>
      </c>
      <c r="I791" s="71" t="s">
        <v>271</v>
      </c>
      <c r="J791" s="122">
        <v>66000</v>
      </c>
      <c r="K791" s="78"/>
      <c r="L791" s="78"/>
      <c r="M791" s="249" t="s">
        <v>137</v>
      </c>
      <c r="N791" s="19" t="s">
        <v>1510</v>
      </c>
      <c r="O791" s="18" t="s">
        <v>2681</v>
      </c>
      <c r="P791" s="18" t="s">
        <v>2514</v>
      </c>
      <c r="Q791" s="19" t="s">
        <v>3379</v>
      </c>
      <c r="R791" s="18" t="s">
        <v>1279</v>
      </c>
      <c r="S791" s="18" t="s">
        <v>128</v>
      </c>
      <c r="T791" s="18" t="s">
        <v>3380</v>
      </c>
      <c r="U791" s="18" t="s">
        <v>3381</v>
      </c>
      <c r="V791" s="18" t="s">
        <v>3356</v>
      </c>
      <c r="W791" s="17">
        <v>66000</v>
      </c>
      <c r="X791" s="18">
        <v>1</v>
      </c>
      <c r="Y791" s="18" t="s">
        <v>3926</v>
      </c>
      <c r="Z791" s="17">
        <v>66000</v>
      </c>
      <c r="AA791" s="18">
        <v>7014194111</v>
      </c>
      <c r="AB791" s="18" t="s">
        <v>3934</v>
      </c>
      <c r="AC791" s="18" t="s">
        <v>3934</v>
      </c>
      <c r="AD791" s="17">
        <v>66000</v>
      </c>
      <c r="AE791" s="18" t="s">
        <v>2457</v>
      </c>
      <c r="AF791" s="71" t="s">
        <v>3357</v>
      </c>
      <c r="AG791" s="71" t="s">
        <v>3544</v>
      </c>
      <c r="AH791" s="54" t="s">
        <v>3472</v>
      </c>
      <c r="AI791" s="54" t="s">
        <v>2457</v>
      </c>
      <c r="AJ791" s="54"/>
      <c r="AK791" s="54" t="s">
        <v>1511</v>
      </c>
      <c r="AL791" s="52" t="s">
        <v>1570</v>
      </c>
      <c r="AM791" s="52" t="s">
        <v>3553</v>
      </c>
      <c r="AN791" s="122"/>
      <c r="AO791" s="122">
        <v>66000</v>
      </c>
      <c r="AP791" s="119">
        <f t="shared" si="24"/>
        <v>0</v>
      </c>
      <c r="AQ791" s="18" t="s">
        <v>1512</v>
      </c>
      <c r="AR791" s="18" t="s">
        <v>1513</v>
      </c>
      <c r="AS791" s="18" t="s">
        <v>3393</v>
      </c>
      <c r="AT791" s="18" t="s">
        <v>3394</v>
      </c>
      <c r="AU791" s="18" t="s">
        <v>3395</v>
      </c>
      <c r="AV791" s="17">
        <v>66000</v>
      </c>
      <c r="AW791" s="19">
        <v>0</v>
      </c>
      <c r="AX791" s="19"/>
    </row>
    <row r="792" spans="1:50" s="123" customFormat="1" ht="72" hidden="1" x14ac:dyDescent="0.2">
      <c r="A792" s="52" t="s">
        <v>54</v>
      </c>
      <c r="B792" s="52" t="s">
        <v>277</v>
      </c>
      <c r="C792" s="52" t="s">
        <v>276</v>
      </c>
      <c r="D792" s="52" t="s">
        <v>10</v>
      </c>
      <c r="E792" s="52" t="s">
        <v>311</v>
      </c>
      <c r="F792" s="121" t="s">
        <v>2361</v>
      </c>
      <c r="G792" s="52" t="s">
        <v>1088</v>
      </c>
      <c r="H792" s="71" t="s">
        <v>303</v>
      </c>
      <c r="I792" s="71" t="s">
        <v>271</v>
      </c>
      <c r="J792" s="122">
        <v>300000</v>
      </c>
      <c r="K792" s="78"/>
      <c r="L792" s="78"/>
      <c r="M792" s="249" t="s">
        <v>137</v>
      </c>
      <c r="N792" s="19" t="s">
        <v>1510</v>
      </c>
      <c r="O792" s="18" t="s">
        <v>2681</v>
      </c>
      <c r="P792" s="18" t="s">
        <v>2514</v>
      </c>
      <c r="Q792" s="19" t="s">
        <v>3379</v>
      </c>
      <c r="R792" s="18" t="s">
        <v>1279</v>
      </c>
      <c r="S792" s="18" t="s">
        <v>128</v>
      </c>
      <c r="T792" s="18" t="s">
        <v>3380</v>
      </c>
      <c r="U792" s="18" t="s">
        <v>3382</v>
      </c>
      <c r="V792" s="18" t="s">
        <v>3356</v>
      </c>
      <c r="W792" s="17">
        <v>300000</v>
      </c>
      <c r="X792" s="18">
        <v>1</v>
      </c>
      <c r="Y792" s="18" t="s">
        <v>3926</v>
      </c>
      <c r="Z792" s="17">
        <v>300000</v>
      </c>
      <c r="AA792" s="18">
        <v>7014194111</v>
      </c>
      <c r="AB792" s="18" t="s">
        <v>3934</v>
      </c>
      <c r="AC792" s="18" t="s">
        <v>3934</v>
      </c>
      <c r="AD792" s="17">
        <v>300000</v>
      </c>
      <c r="AE792" s="18" t="s">
        <v>2457</v>
      </c>
      <c r="AF792" s="71" t="s">
        <v>3357</v>
      </c>
      <c r="AG792" s="71" t="s">
        <v>3544</v>
      </c>
      <c r="AH792" s="54" t="s">
        <v>3472</v>
      </c>
      <c r="AI792" s="54" t="s">
        <v>2457</v>
      </c>
      <c r="AJ792" s="54"/>
      <c r="AK792" s="54" t="s">
        <v>1511</v>
      </c>
      <c r="AL792" s="52" t="s">
        <v>1570</v>
      </c>
      <c r="AM792" s="52" t="s">
        <v>3553</v>
      </c>
      <c r="AN792" s="122"/>
      <c r="AO792" s="122">
        <v>300000</v>
      </c>
      <c r="AP792" s="119">
        <f t="shared" si="24"/>
        <v>0</v>
      </c>
      <c r="AQ792" s="18" t="s">
        <v>1512</v>
      </c>
      <c r="AR792" s="18" t="s">
        <v>1513</v>
      </c>
      <c r="AS792" s="18" t="s">
        <v>3393</v>
      </c>
      <c r="AT792" s="18" t="s">
        <v>3394</v>
      </c>
      <c r="AU792" s="18" t="s">
        <v>3395</v>
      </c>
      <c r="AV792" s="17">
        <v>300000</v>
      </c>
      <c r="AW792" s="19">
        <v>0</v>
      </c>
      <c r="AX792" s="19"/>
    </row>
    <row r="793" spans="1:50" s="123" customFormat="1" ht="72" hidden="1" x14ac:dyDescent="0.2">
      <c r="A793" s="52" t="s">
        <v>54</v>
      </c>
      <c r="B793" s="52" t="s">
        <v>277</v>
      </c>
      <c r="C793" s="52" t="s">
        <v>276</v>
      </c>
      <c r="D793" s="52" t="s">
        <v>10</v>
      </c>
      <c r="E793" s="52" t="s">
        <v>311</v>
      </c>
      <c r="F793" s="121" t="s">
        <v>2362</v>
      </c>
      <c r="G793" s="52" t="s">
        <v>1089</v>
      </c>
      <c r="H793" s="71" t="s">
        <v>269</v>
      </c>
      <c r="I793" s="71" t="s">
        <v>271</v>
      </c>
      <c r="J793" s="122">
        <v>44000</v>
      </c>
      <c r="K793" s="78"/>
      <c r="L793" s="78"/>
      <c r="M793" s="249" t="s">
        <v>137</v>
      </c>
      <c r="N793" s="19" t="s">
        <v>1510</v>
      </c>
      <c r="O793" s="18" t="s">
        <v>2681</v>
      </c>
      <c r="P793" s="18" t="s">
        <v>2514</v>
      </c>
      <c r="Q793" s="19" t="s">
        <v>3379</v>
      </c>
      <c r="R793" s="18" t="s">
        <v>1279</v>
      </c>
      <c r="S793" s="18" t="s">
        <v>128</v>
      </c>
      <c r="T793" s="18" t="s">
        <v>3380</v>
      </c>
      <c r="U793" s="18" t="s">
        <v>3383</v>
      </c>
      <c r="V793" s="18" t="s">
        <v>3356</v>
      </c>
      <c r="W793" s="17">
        <v>44000</v>
      </c>
      <c r="X793" s="18">
        <v>1</v>
      </c>
      <c r="Y793" s="18" t="s">
        <v>3926</v>
      </c>
      <c r="Z793" s="17">
        <v>44000</v>
      </c>
      <c r="AA793" s="18">
        <v>7014194111</v>
      </c>
      <c r="AB793" s="18" t="s">
        <v>3934</v>
      </c>
      <c r="AC793" s="18" t="s">
        <v>3934</v>
      </c>
      <c r="AD793" s="17">
        <v>44000</v>
      </c>
      <c r="AE793" s="18" t="s">
        <v>2457</v>
      </c>
      <c r="AF793" s="71" t="s">
        <v>3357</v>
      </c>
      <c r="AG793" s="71" t="s">
        <v>3544</v>
      </c>
      <c r="AH793" s="54" t="s">
        <v>3472</v>
      </c>
      <c r="AI793" s="54" t="s">
        <v>2457</v>
      </c>
      <c r="AJ793" s="54"/>
      <c r="AK793" s="54" t="s">
        <v>1511</v>
      </c>
      <c r="AL793" s="52" t="s">
        <v>1570</v>
      </c>
      <c r="AM793" s="52" t="s">
        <v>3553</v>
      </c>
      <c r="AN793" s="122"/>
      <c r="AO793" s="122">
        <v>44000</v>
      </c>
      <c r="AP793" s="119">
        <f t="shared" si="24"/>
        <v>0</v>
      </c>
      <c r="AQ793" s="18" t="s">
        <v>1512</v>
      </c>
      <c r="AR793" s="18" t="s">
        <v>1513</v>
      </c>
      <c r="AS793" s="18" t="s">
        <v>3393</v>
      </c>
      <c r="AT793" s="18" t="s">
        <v>3394</v>
      </c>
      <c r="AU793" s="18" t="s">
        <v>3395</v>
      </c>
      <c r="AV793" s="17">
        <v>44000</v>
      </c>
      <c r="AW793" s="19">
        <v>0</v>
      </c>
      <c r="AX793" s="19"/>
    </row>
    <row r="794" spans="1:50" s="123" customFormat="1" ht="72" hidden="1" x14ac:dyDescent="0.2">
      <c r="A794" s="52" t="s">
        <v>54</v>
      </c>
      <c r="B794" s="52" t="s">
        <v>277</v>
      </c>
      <c r="C794" s="52" t="s">
        <v>276</v>
      </c>
      <c r="D794" s="52" t="s">
        <v>10</v>
      </c>
      <c r="E794" s="52" t="s">
        <v>311</v>
      </c>
      <c r="F794" s="121" t="s">
        <v>2363</v>
      </c>
      <c r="G794" s="52" t="s">
        <v>1090</v>
      </c>
      <c r="H794" s="71" t="s">
        <v>269</v>
      </c>
      <c r="I794" s="71" t="s">
        <v>271</v>
      </c>
      <c r="J794" s="122">
        <v>8600</v>
      </c>
      <c r="K794" s="78"/>
      <c r="L794" s="78"/>
      <c r="M794" s="249" t="s">
        <v>137</v>
      </c>
      <c r="N794" s="19" t="s">
        <v>1510</v>
      </c>
      <c r="O794" s="18" t="s">
        <v>2681</v>
      </c>
      <c r="P794" s="18" t="s">
        <v>2514</v>
      </c>
      <c r="Q794" s="19" t="s">
        <v>3379</v>
      </c>
      <c r="R794" s="18" t="s">
        <v>1279</v>
      </c>
      <c r="S794" s="18" t="s">
        <v>128</v>
      </c>
      <c r="T794" s="18" t="s">
        <v>3384</v>
      </c>
      <c r="U794" s="19" t="s">
        <v>3385</v>
      </c>
      <c r="V794" s="18" t="s">
        <v>3356</v>
      </c>
      <c r="W794" s="17">
        <v>8600</v>
      </c>
      <c r="X794" s="18">
        <v>1</v>
      </c>
      <c r="Y794" s="18" t="s">
        <v>3926</v>
      </c>
      <c r="Z794" s="17">
        <v>8600</v>
      </c>
      <c r="AA794" s="18">
        <v>7014194111</v>
      </c>
      <c r="AB794" s="18" t="s">
        <v>3934</v>
      </c>
      <c r="AC794" s="18" t="s">
        <v>3934</v>
      </c>
      <c r="AD794" s="17">
        <v>8600</v>
      </c>
      <c r="AE794" s="18" t="s">
        <v>2457</v>
      </c>
      <c r="AF794" s="71" t="s">
        <v>3357</v>
      </c>
      <c r="AG794" s="71" t="s">
        <v>3544</v>
      </c>
      <c r="AH794" s="54" t="s">
        <v>3472</v>
      </c>
      <c r="AI794" s="54" t="s">
        <v>2457</v>
      </c>
      <c r="AJ794" s="54"/>
      <c r="AK794" s="54" t="s">
        <v>1511</v>
      </c>
      <c r="AL794" s="52" t="s">
        <v>1570</v>
      </c>
      <c r="AM794" s="52" t="s">
        <v>3553</v>
      </c>
      <c r="AN794" s="122"/>
      <c r="AO794" s="122">
        <v>8600</v>
      </c>
      <c r="AP794" s="119">
        <f t="shared" si="24"/>
        <v>0</v>
      </c>
      <c r="AQ794" s="18" t="s">
        <v>1512</v>
      </c>
      <c r="AR794" s="18" t="s">
        <v>1513</v>
      </c>
      <c r="AS794" s="18" t="s">
        <v>3393</v>
      </c>
      <c r="AT794" s="18" t="s">
        <v>3394</v>
      </c>
      <c r="AU794" s="18" t="s">
        <v>3395</v>
      </c>
      <c r="AV794" s="17">
        <v>8600</v>
      </c>
      <c r="AW794" s="19">
        <v>0</v>
      </c>
      <c r="AX794" s="19"/>
    </row>
    <row r="795" spans="1:50" s="123" customFormat="1" ht="72" hidden="1" x14ac:dyDescent="0.2">
      <c r="A795" s="52" t="s">
        <v>54</v>
      </c>
      <c r="B795" s="52" t="s">
        <v>277</v>
      </c>
      <c r="C795" s="52" t="s">
        <v>276</v>
      </c>
      <c r="D795" s="52" t="s">
        <v>10</v>
      </c>
      <c r="E795" s="52" t="s">
        <v>311</v>
      </c>
      <c r="F795" s="121" t="s">
        <v>2364</v>
      </c>
      <c r="G795" s="52" t="s">
        <v>1091</v>
      </c>
      <c r="H795" s="71" t="s">
        <v>269</v>
      </c>
      <c r="I795" s="71" t="s">
        <v>271</v>
      </c>
      <c r="J795" s="122">
        <v>17800</v>
      </c>
      <c r="K795" s="78"/>
      <c r="L795" s="78"/>
      <c r="M795" s="249" t="s">
        <v>137</v>
      </c>
      <c r="N795" s="19" t="s">
        <v>1510</v>
      </c>
      <c r="O795" s="18" t="s">
        <v>2681</v>
      </c>
      <c r="P795" s="18" t="s">
        <v>2514</v>
      </c>
      <c r="Q795" s="19" t="s">
        <v>3379</v>
      </c>
      <c r="R795" s="18" t="s">
        <v>1279</v>
      </c>
      <c r="S795" s="18" t="s">
        <v>128</v>
      </c>
      <c r="T795" s="18" t="s">
        <v>3384</v>
      </c>
      <c r="U795" s="19" t="s">
        <v>3386</v>
      </c>
      <c r="V795" s="18" t="s">
        <v>3356</v>
      </c>
      <c r="W795" s="17">
        <v>17800</v>
      </c>
      <c r="X795" s="18">
        <v>1</v>
      </c>
      <c r="Y795" s="18" t="s">
        <v>3926</v>
      </c>
      <c r="Z795" s="17">
        <v>17800</v>
      </c>
      <c r="AA795" s="18">
        <v>7014194111</v>
      </c>
      <c r="AB795" s="18" t="s">
        <v>3934</v>
      </c>
      <c r="AC795" s="18" t="s">
        <v>3934</v>
      </c>
      <c r="AD795" s="17">
        <v>17800</v>
      </c>
      <c r="AE795" s="18" t="s">
        <v>2457</v>
      </c>
      <c r="AF795" s="71" t="s">
        <v>3357</v>
      </c>
      <c r="AG795" s="71" t="s">
        <v>3544</v>
      </c>
      <c r="AH795" s="54" t="s">
        <v>3472</v>
      </c>
      <c r="AI795" s="54" t="s">
        <v>2457</v>
      </c>
      <c r="AJ795" s="54"/>
      <c r="AK795" s="54" t="s">
        <v>1511</v>
      </c>
      <c r="AL795" s="52" t="s">
        <v>1570</v>
      </c>
      <c r="AM795" s="52" t="s">
        <v>3553</v>
      </c>
      <c r="AN795" s="122"/>
      <c r="AO795" s="122">
        <v>17800</v>
      </c>
      <c r="AP795" s="119">
        <f t="shared" si="24"/>
        <v>0</v>
      </c>
      <c r="AQ795" s="18" t="s">
        <v>1512</v>
      </c>
      <c r="AR795" s="18" t="s">
        <v>1513</v>
      </c>
      <c r="AS795" s="18" t="s">
        <v>3393</v>
      </c>
      <c r="AT795" s="18" t="s">
        <v>3394</v>
      </c>
      <c r="AU795" s="18" t="s">
        <v>3395</v>
      </c>
      <c r="AV795" s="17">
        <v>17800</v>
      </c>
      <c r="AW795" s="19">
        <v>0</v>
      </c>
      <c r="AX795" s="19"/>
    </row>
    <row r="796" spans="1:50" s="123" customFormat="1" ht="216" hidden="1" x14ac:dyDescent="0.2">
      <c r="A796" s="52" t="s">
        <v>54</v>
      </c>
      <c r="B796" s="52" t="s">
        <v>277</v>
      </c>
      <c r="C796" s="52" t="s">
        <v>17</v>
      </c>
      <c r="D796" s="52" t="s">
        <v>1565</v>
      </c>
      <c r="E796" s="52" t="s">
        <v>454</v>
      </c>
      <c r="F796" s="121" t="s">
        <v>2365</v>
      </c>
      <c r="G796" s="52" t="s">
        <v>1115</v>
      </c>
      <c r="H796" s="71" t="s">
        <v>270</v>
      </c>
      <c r="I796" s="71" t="s">
        <v>631</v>
      </c>
      <c r="J796" s="122">
        <v>8600000</v>
      </c>
      <c r="K796" s="249" t="s">
        <v>137</v>
      </c>
      <c r="L796" s="78"/>
      <c r="M796" s="78"/>
      <c r="N796" s="19"/>
      <c r="O796" s="19"/>
      <c r="P796" s="19"/>
      <c r="Q796" s="19"/>
      <c r="R796" s="19"/>
      <c r="S796" s="18"/>
      <c r="T796" s="19"/>
      <c r="U796" s="19"/>
      <c r="V796" s="19"/>
      <c r="W796" s="17"/>
      <c r="X796" s="18"/>
      <c r="Y796" s="46"/>
      <c r="Z796" s="19"/>
      <c r="AA796" s="19"/>
      <c r="AB796" s="19"/>
      <c r="AC796" s="18" t="s">
        <v>3934</v>
      </c>
      <c r="AD796" s="19"/>
      <c r="AE796" s="20" t="s">
        <v>3935</v>
      </c>
      <c r="AF796" s="54" t="s">
        <v>3387</v>
      </c>
      <c r="AG796" s="54" t="s">
        <v>3538</v>
      </c>
      <c r="AH796" s="54" t="s">
        <v>3452</v>
      </c>
      <c r="AI796" s="52" t="s">
        <v>3467</v>
      </c>
      <c r="AJ796" s="52" t="s">
        <v>3614</v>
      </c>
      <c r="AK796" s="54" t="s">
        <v>1514</v>
      </c>
      <c r="AL796" s="54" t="s">
        <v>1568</v>
      </c>
      <c r="AM796" s="52" t="s">
        <v>3553</v>
      </c>
      <c r="AN796" s="119"/>
      <c r="AO796" s="119"/>
      <c r="AP796" s="119">
        <f t="shared" si="24"/>
        <v>8600000</v>
      </c>
      <c r="AQ796" s="18" t="s">
        <v>3937</v>
      </c>
      <c r="AR796" s="18" t="s">
        <v>3938</v>
      </c>
      <c r="AS796" s="18"/>
      <c r="AT796" s="18"/>
      <c r="AU796" s="18"/>
      <c r="AV796" s="17"/>
      <c r="AW796" s="19"/>
      <c r="AX796" s="19"/>
    </row>
    <row r="797" spans="1:50" s="123" customFormat="1" ht="90" x14ac:dyDescent="0.2">
      <c r="A797" s="52" t="s">
        <v>54</v>
      </c>
      <c r="B797" s="52" t="s">
        <v>277</v>
      </c>
      <c r="C797" s="52" t="s">
        <v>17</v>
      </c>
      <c r="D797" s="52" t="s">
        <v>34</v>
      </c>
      <c r="E797" s="52" t="s">
        <v>454</v>
      </c>
      <c r="F797" s="121" t="s">
        <v>2366</v>
      </c>
      <c r="G797" s="52" t="s">
        <v>1155</v>
      </c>
      <c r="H797" s="71" t="s">
        <v>270</v>
      </c>
      <c r="I797" s="71" t="s">
        <v>1119</v>
      </c>
      <c r="J797" s="122">
        <v>900000</v>
      </c>
      <c r="K797" s="249" t="s">
        <v>137</v>
      </c>
      <c r="L797" s="78"/>
      <c r="M797" s="78"/>
      <c r="N797" s="18" t="s">
        <v>1516</v>
      </c>
      <c r="O797" s="19" t="s">
        <v>3388</v>
      </c>
      <c r="P797" s="19" t="s">
        <v>2523</v>
      </c>
      <c r="Q797" s="18" t="s">
        <v>3971</v>
      </c>
      <c r="R797" s="18" t="s">
        <v>1449</v>
      </c>
      <c r="S797" s="18" t="s">
        <v>123</v>
      </c>
      <c r="T797" s="19"/>
      <c r="U797" s="19"/>
      <c r="V797" s="18" t="s">
        <v>3972</v>
      </c>
      <c r="W797" s="17">
        <v>750000</v>
      </c>
      <c r="X797" s="18">
        <v>4</v>
      </c>
      <c r="Y797" s="19" t="s">
        <v>3973</v>
      </c>
      <c r="Z797" s="19" t="s">
        <v>3936</v>
      </c>
      <c r="AA797" s="18">
        <v>7014239321</v>
      </c>
      <c r="AB797" s="19"/>
      <c r="AC797" s="18" t="s">
        <v>3934</v>
      </c>
      <c r="AD797" s="19"/>
      <c r="AE797" s="18" t="s">
        <v>3392</v>
      </c>
      <c r="AF797" s="71" t="s">
        <v>3392</v>
      </c>
      <c r="AG797" s="71" t="s">
        <v>3545</v>
      </c>
      <c r="AH797" s="54" t="s">
        <v>3472</v>
      </c>
      <c r="AI797" s="54" t="s">
        <v>2456</v>
      </c>
      <c r="AJ797" s="54"/>
      <c r="AK797" s="54" t="s">
        <v>1517</v>
      </c>
      <c r="AL797" s="52" t="s">
        <v>1570</v>
      </c>
      <c r="AM797" s="52" t="s">
        <v>3553</v>
      </c>
      <c r="AN797" s="119">
        <v>750000</v>
      </c>
      <c r="AO797" s="119"/>
      <c r="AP797" s="119">
        <f t="shared" si="24"/>
        <v>150000</v>
      </c>
      <c r="AQ797" s="18" t="s">
        <v>1512</v>
      </c>
      <c r="AR797" s="18" t="s">
        <v>1513</v>
      </c>
      <c r="AS797" s="18" t="s">
        <v>2543</v>
      </c>
      <c r="AT797" s="18" t="s">
        <v>3399</v>
      </c>
      <c r="AU797" s="18" t="s">
        <v>3400</v>
      </c>
      <c r="AV797" s="17">
        <v>750000</v>
      </c>
      <c r="AW797" s="45" t="e">
        <f>SUM(R797-AV797)</f>
        <v>#VALUE!</v>
      </c>
      <c r="AX797" s="19"/>
    </row>
    <row r="798" spans="1:50" s="123" customFormat="1" ht="72" hidden="1" x14ac:dyDescent="0.2">
      <c r="A798" s="52" t="s">
        <v>55</v>
      </c>
      <c r="B798" s="52" t="s">
        <v>277</v>
      </c>
      <c r="C798" s="52" t="s">
        <v>276</v>
      </c>
      <c r="D798" s="52" t="s">
        <v>11</v>
      </c>
      <c r="E798" s="52" t="s">
        <v>454</v>
      </c>
      <c r="F798" s="121" t="s">
        <v>2367</v>
      </c>
      <c r="G798" s="52" t="s">
        <v>1092</v>
      </c>
      <c r="H798" s="71" t="s">
        <v>317</v>
      </c>
      <c r="I798" s="71" t="s">
        <v>268</v>
      </c>
      <c r="J798" s="122">
        <v>215000</v>
      </c>
      <c r="K798" s="78"/>
      <c r="L798" s="78"/>
      <c r="M798" s="249" t="s">
        <v>137</v>
      </c>
      <c r="N798" s="409">
        <v>23074</v>
      </c>
      <c r="O798" s="342" t="s">
        <v>3401</v>
      </c>
      <c r="P798" s="410">
        <v>23096</v>
      </c>
      <c r="Q798" s="390" t="s">
        <v>3402</v>
      </c>
      <c r="R798" s="390" t="s">
        <v>15</v>
      </c>
      <c r="S798" s="411" t="s">
        <v>79</v>
      </c>
      <c r="T798" s="342" t="s">
        <v>3939</v>
      </c>
      <c r="U798" s="342" t="s">
        <v>3940</v>
      </c>
      <c r="V798" s="342" t="s">
        <v>3403</v>
      </c>
      <c r="W798" s="345">
        <v>215000</v>
      </c>
      <c r="X798" s="344" t="s">
        <v>1182</v>
      </c>
      <c r="Y798" s="412" t="s">
        <v>3404</v>
      </c>
      <c r="Z798" s="385" t="s">
        <v>3405</v>
      </c>
      <c r="AA798" s="342">
        <v>7014248601</v>
      </c>
      <c r="AB798" s="409">
        <v>23103</v>
      </c>
      <c r="AC798" s="409">
        <v>23104</v>
      </c>
      <c r="AD798" s="345">
        <v>215000</v>
      </c>
      <c r="AE798" s="310" t="s">
        <v>2729</v>
      </c>
      <c r="AF798" s="54" t="s">
        <v>3406</v>
      </c>
      <c r="AG798" s="52" t="s">
        <v>3544</v>
      </c>
      <c r="AH798" s="54" t="s">
        <v>3472</v>
      </c>
      <c r="AI798" s="52" t="s">
        <v>2457</v>
      </c>
      <c r="AJ798" s="52"/>
      <c r="AK798" s="54" t="s">
        <v>1257</v>
      </c>
      <c r="AL798" s="52" t="s">
        <v>1569</v>
      </c>
      <c r="AM798" s="52" t="s">
        <v>3553</v>
      </c>
      <c r="AN798" s="119"/>
      <c r="AO798" s="119">
        <v>215000</v>
      </c>
      <c r="AP798" s="119">
        <f t="shared" si="24"/>
        <v>0</v>
      </c>
      <c r="AQ798" s="413">
        <v>23071</v>
      </c>
      <c r="AR798" s="413">
        <v>23071</v>
      </c>
      <c r="AS798" s="413">
        <v>23071</v>
      </c>
      <c r="AT798" s="413">
        <v>23071</v>
      </c>
      <c r="AU798" s="409">
        <v>23100</v>
      </c>
      <c r="AV798" s="414">
        <v>215000</v>
      </c>
      <c r="AW798" s="342">
        <v>0</v>
      </c>
      <c r="AX798" s="342"/>
    </row>
    <row r="799" spans="1:50" s="123" customFormat="1" ht="72" hidden="1" x14ac:dyDescent="0.2">
      <c r="A799" s="52" t="s">
        <v>55</v>
      </c>
      <c r="B799" s="52" t="s">
        <v>277</v>
      </c>
      <c r="C799" s="52" t="s">
        <v>276</v>
      </c>
      <c r="D799" s="52" t="s">
        <v>11</v>
      </c>
      <c r="E799" s="52" t="s">
        <v>454</v>
      </c>
      <c r="F799" s="121" t="s">
        <v>2368</v>
      </c>
      <c r="G799" s="52" t="s">
        <v>1093</v>
      </c>
      <c r="H799" s="71" t="s">
        <v>269</v>
      </c>
      <c r="I799" s="71" t="s">
        <v>273</v>
      </c>
      <c r="J799" s="122">
        <v>44000</v>
      </c>
      <c r="K799" s="78"/>
      <c r="L799" s="78"/>
      <c r="M799" s="249" t="s">
        <v>137</v>
      </c>
      <c r="N799" s="312">
        <v>23072</v>
      </c>
      <c r="O799" s="311" t="s">
        <v>3407</v>
      </c>
      <c r="P799" s="308">
        <v>23082</v>
      </c>
      <c r="Q799" s="411" t="s">
        <v>3408</v>
      </c>
      <c r="R799" s="411" t="s">
        <v>15</v>
      </c>
      <c r="S799" s="411" t="s">
        <v>79</v>
      </c>
      <c r="T799" s="311"/>
      <c r="U799" s="311"/>
      <c r="V799" s="311" t="s">
        <v>3409</v>
      </c>
      <c r="W799" s="367">
        <v>44000</v>
      </c>
      <c r="X799" s="332" t="s">
        <v>1182</v>
      </c>
      <c r="Y799" s="385" t="s">
        <v>3410</v>
      </c>
      <c r="Z799" s="385" t="s">
        <v>3941</v>
      </c>
      <c r="AA799" s="311">
        <v>7014280956</v>
      </c>
      <c r="AB799" s="205">
        <v>23114</v>
      </c>
      <c r="AC799" s="311"/>
      <c r="AD799" s="311"/>
      <c r="AE799" s="195" t="s">
        <v>3942</v>
      </c>
      <c r="AF799" s="54" t="s">
        <v>3406</v>
      </c>
      <c r="AG799" s="52" t="s">
        <v>3544</v>
      </c>
      <c r="AH799" s="54" t="s">
        <v>3472</v>
      </c>
      <c r="AI799" s="52" t="s">
        <v>2456</v>
      </c>
      <c r="AJ799" s="52"/>
      <c r="AK799" s="54" t="s">
        <v>1257</v>
      </c>
      <c r="AL799" s="52" t="s">
        <v>1569</v>
      </c>
      <c r="AM799" s="52" t="s">
        <v>3553</v>
      </c>
      <c r="AN799" s="122">
        <v>44000</v>
      </c>
      <c r="AO799" s="119"/>
      <c r="AP799" s="119">
        <f t="shared" si="24"/>
        <v>0</v>
      </c>
      <c r="AQ799" s="413">
        <v>23071</v>
      </c>
      <c r="AR799" s="413">
        <v>23071</v>
      </c>
      <c r="AS799" s="413">
        <v>23071</v>
      </c>
      <c r="AT799" s="413">
        <v>23071</v>
      </c>
      <c r="AU799" s="409">
        <v>23100</v>
      </c>
      <c r="AV799" s="367">
        <v>44000</v>
      </c>
      <c r="AW799" s="311">
        <v>0</v>
      </c>
      <c r="AX799" s="311"/>
    </row>
    <row r="800" spans="1:50" s="123" customFormat="1" ht="72" hidden="1" x14ac:dyDescent="0.2">
      <c r="A800" s="52" t="s">
        <v>55</v>
      </c>
      <c r="B800" s="52" t="s">
        <v>277</v>
      </c>
      <c r="C800" s="52" t="s">
        <v>276</v>
      </c>
      <c r="D800" s="52" t="s">
        <v>11</v>
      </c>
      <c r="E800" s="52" t="s">
        <v>454</v>
      </c>
      <c r="F800" s="121" t="s">
        <v>2369</v>
      </c>
      <c r="G800" s="52" t="s">
        <v>1094</v>
      </c>
      <c r="H800" s="71" t="s">
        <v>269</v>
      </c>
      <c r="I800" s="71" t="s">
        <v>273</v>
      </c>
      <c r="J800" s="122">
        <v>70000</v>
      </c>
      <c r="K800" s="78"/>
      <c r="L800" s="78"/>
      <c r="M800" s="249" t="s">
        <v>137</v>
      </c>
      <c r="N800" s="312">
        <v>23072</v>
      </c>
      <c r="O800" s="311" t="s">
        <v>3407</v>
      </c>
      <c r="P800" s="308">
        <v>23082</v>
      </c>
      <c r="Q800" s="411" t="s">
        <v>3408</v>
      </c>
      <c r="R800" s="411" t="s">
        <v>15</v>
      </c>
      <c r="S800" s="411" t="s">
        <v>79</v>
      </c>
      <c r="T800" s="311"/>
      <c r="U800" s="311"/>
      <c r="V800" s="311" t="s">
        <v>3409</v>
      </c>
      <c r="W800" s="367">
        <v>70000</v>
      </c>
      <c r="X800" s="332" t="s">
        <v>1182</v>
      </c>
      <c r="Y800" s="385" t="s">
        <v>3410</v>
      </c>
      <c r="Z800" s="385" t="s">
        <v>3943</v>
      </c>
      <c r="AA800" s="311">
        <v>7014280956</v>
      </c>
      <c r="AB800" s="205">
        <v>23114</v>
      </c>
      <c r="AC800" s="311"/>
      <c r="AD800" s="311"/>
      <c r="AE800" s="195" t="s">
        <v>3942</v>
      </c>
      <c r="AF800" s="54" t="s">
        <v>3406</v>
      </c>
      <c r="AG800" s="52" t="s">
        <v>3544</v>
      </c>
      <c r="AH800" s="54" t="s">
        <v>3472</v>
      </c>
      <c r="AI800" s="52" t="s">
        <v>2456</v>
      </c>
      <c r="AJ800" s="52"/>
      <c r="AK800" s="54" t="s">
        <v>1257</v>
      </c>
      <c r="AL800" s="52" t="s">
        <v>1569</v>
      </c>
      <c r="AM800" s="52" t="s">
        <v>3553</v>
      </c>
      <c r="AN800" s="119">
        <v>70000</v>
      </c>
      <c r="AO800" s="119"/>
      <c r="AP800" s="119">
        <f t="shared" si="24"/>
        <v>0</v>
      </c>
      <c r="AQ800" s="413">
        <v>23071</v>
      </c>
      <c r="AR800" s="413">
        <v>23071</v>
      </c>
      <c r="AS800" s="413">
        <v>23071</v>
      </c>
      <c r="AT800" s="413">
        <v>23071</v>
      </c>
      <c r="AU800" s="409">
        <v>23100</v>
      </c>
      <c r="AV800" s="367">
        <v>70000</v>
      </c>
      <c r="AW800" s="311">
        <v>0</v>
      </c>
      <c r="AX800" s="311"/>
    </row>
    <row r="801" spans="1:50" s="123" customFormat="1" ht="72" hidden="1" x14ac:dyDescent="0.2">
      <c r="A801" s="52" t="s">
        <v>55</v>
      </c>
      <c r="B801" s="52" t="s">
        <v>277</v>
      </c>
      <c r="C801" s="52" t="s">
        <v>276</v>
      </c>
      <c r="D801" s="52" t="s">
        <v>11</v>
      </c>
      <c r="E801" s="52" t="s">
        <v>454</v>
      </c>
      <c r="F801" s="121" t="s">
        <v>2370</v>
      </c>
      <c r="G801" s="52" t="s">
        <v>1095</v>
      </c>
      <c r="H801" s="71" t="s">
        <v>270</v>
      </c>
      <c r="I801" s="71" t="s">
        <v>273</v>
      </c>
      <c r="J801" s="122">
        <v>8000</v>
      </c>
      <c r="K801" s="78"/>
      <c r="L801" s="78"/>
      <c r="M801" s="249" t="s">
        <v>137</v>
      </c>
      <c r="N801" s="312">
        <v>23073</v>
      </c>
      <c r="O801" s="311" t="s">
        <v>3412</v>
      </c>
      <c r="P801" s="308">
        <v>23093</v>
      </c>
      <c r="Q801" s="411" t="s">
        <v>3413</v>
      </c>
      <c r="R801" s="411" t="s">
        <v>1190</v>
      </c>
      <c r="S801" s="411" t="s">
        <v>79</v>
      </c>
      <c r="T801" s="311" t="s">
        <v>3944</v>
      </c>
      <c r="U801" s="311" t="s">
        <v>3945</v>
      </c>
      <c r="V801" s="311" t="s">
        <v>3414</v>
      </c>
      <c r="W801" s="415">
        <v>7890</v>
      </c>
      <c r="X801" s="332" t="s">
        <v>1182</v>
      </c>
      <c r="Y801" s="385" t="s">
        <v>3415</v>
      </c>
      <c r="Z801" s="385" t="s">
        <v>3416</v>
      </c>
      <c r="AA801" s="311">
        <v>7014243967</v>
      </c>
      <c r="AB801" s="312">
        <v>23096</v>
      </c>
      <c r="AC801" s="385" t="s">
        <v>3417</v>
      </c>
      <c r="AD801" s="415">
        <v>7890</v>
      </c>
      <c r="AE801" s="310" t="s">
        <v>2729</v>
      </c>
      <c r="AF801" s="54" t="s">
        <v>2729</v>
      </c>
      <c r="AG801" s="54" t="s">
        <v>3544</v>
      </c>
      <c r="AH801" s="52" t="s">
        <v>3475</v>
      </c>
      <c r="AI801" s="54" t="s">
        <v>2457</v>
      </c>
      <c r="AJ801" s="54"/>
      <c r="AK801" s="54" t="s">
        <v>1518</v>
      </c>
      <c r="AL801" s="54" t="s">
        <v>1571</v>
      </c>
      <c r="AM801" s="52" t="s">
        <v>3553</v>
      </c>
      <c r="AN801" s="119"/>
      <c r="AO801" s="119">
        <v>7890</v>
      </c>
      <c r="AP801" s="119">
        <f t="shared" si="24"/>
        <v>110</v>
      </c>
      <c r="AQ801" s="413">
        <v>23071</v>
      </c>
      <c r="AR801" s="413">
        <v>23071</v>
      </c>
      <c r="AS801" s="413">
        <v>23071</v>
      </c>
      <c r="AT801" s="413">
        <v>23071</v>
      </c>
      <c r="AU801" s="409">
        <v>23100</v>
      </c>
      <c r="AV801" s="367">
        <v>8000</v>
      </c>
      <c r="AW801" s="311">
        <v>0</v>
      </c>
      <c r="AX801" s="311"/>
    </row>
    <row r="802" spans="1:50" s="123" customFormat="1" ht="72" hidden="1" x14ac:dyDescent="0.2">
      <c r="A802" s="52" t="s">
        <v>55</v>
      </c>
      <c r="B802" s="52" t="s">
        <v>277</v>
      </c>
      <c r="C802" s="52" t="s">
        <v>276</v>
      </c>
      <c r="D802" s="52" t="s">
        <v>11</v>
      </c>
      <c r="E802" s="52" t="s">
        <v>454</v>
      </c>
      <c r="F802" s="121" t="s">
        <v>2371</v>
      </c>
      <c r="G802" s="52" t="s">
        <v>1096</v>
      </c>
      <c r="H802" s="71" t="s">
        <v>270</v>
      </c>
      <c r="I802" s="71" t="s">
        <v>273</v>
      </c>
      <c r="J802" s="122">
        <v>6400</v>
      </c>
      <c r="K802" s="78"/>
      <c r="L802" s="78"/>
      <c r="M802" s="249" t="s">
        <v>137</v>
      </c>
      <c r="N802" s="312">
        <v>23073</v>
      </c>
      <c r="O802" s="311" t="s">
        <v>3412</v>
      </c>
      <c r="P802" s="308">
        <v>23093</v>
      </c>
      <c r="Q802" s="411" t="s">
        <v>3413</v>
      </c>
      <c r="R802" s="411" t="s">
        <v>1190</v>
      </c>
      <c r="S802" s="411" t="s">
        <v>79</v>
      </c>
      <c r="T802" s="311" t="s">
        <v>3944</v>
      </c>
      <c r="U802" s="311" t="s">
        <v>3946</v>
      </c>
      <c r="V802" s="311" t="s">
        <v>3414</v>
      </c>
      <c r="W802" s="415">
        <v>6390</v>
      </c>
      <c r="X802" s="332" t="s">
        <v>1182</v>
      </c>
      <c r="Y802" s="385" t="s">
        <v>3415</v>
      </c>
      <c r="Z802" s="385" t="s">
        <v>3418</v>
      </c>
      <c r="AA802" s="311">
        <v>7014243967</v>
      </c>
      <c r="AB802" s="312">
        <v>23096</v>
      </c>
      <c r="AC802" s="385" t="s">
        <v>3417</v>
      </c>
      <c r="AD802" s="415">
        <v>6390</v>
      </c>
      <c r="AE802" s="310" t="s">
        <v>2729</v>
      </c>
      <c r="AF802" s="54" t="s">
        <v>2729</v>
      </c>
      <c r="AG802" s="54" t="s">
        <v>3544</v>
      </c>
      <c r="AH802" s="52" t="s">
        <v>3475</v>
      </c>
      <c r="AI802" s="54" t="s">
        <v>2457</v>
      </c>
      <c r="AJ802" s="54"/>
      <c r="AK802" s="54" t="s">
        <v>1518</v>
      </c>
      <c r="AL802" s="54" t="s">
        <v>1571</v>
      </c>
      <c r="AM802" s="52" t="s">
        <v>3553</v>
      </c>
      <c r="AN802" s="119"/>
      <c r="AO802" s="119">
        <v>6390</v>
      </c>
      <c r="AP802" s="119">
        <f t="shared" si="24"/>
        <v>10</v>
      </c>
      <c r="AQ802" s="413">
        <v>23071</v>
      </c>
      <c r="AR802" s="413">
        <v>23071</v>
      </c>
      <c r="AS802" s="413">
        <v>23071</v>
      </c>
      <c r="AT802" s="413">
        <v>23071</v>
      </c>
      <c r="AU802" s="409">
        <v>23100</v>
      </c>
      <c r="AV802" s="367">
        <v>6400</v>
      </c>
      <c r="AW802" s="311">
        <v>0</v>
      </c>
      <c r="AX802" s="311"/>
    </row>
    <row r="803" spans="1:50" s="123" customFormat="1" ht="72" hidden="1" x14ac:dyDescent="0.2">
      <c r="A803" s="52" t="s">
        <v>55</v>
      </c>
      <c r="B803" s="52" t="s">
        <v>277</v>
      </c>
      <c r="C803" s="52" t="s">
        <v>276</v>
      </c>
      <c r="D803" s="52" t="s">
        <v>11</v>
      </c>
      <c r="E803" s="52" t="s">
        <v>454</v>
      </c>
      <c r="F803" s="121" t="s">
        <v>2372</v>
      </c>
      <c r="G803" s="52" t="s">
        <v>1097</v>
      </c>
      <c r="H803" s="71" t="s">
        <v>317</v>
      </c>
      <c r="I803" s="71" t="s">
        <v>268</v>
      </c>
      <c r="J803" s="122">
        <v>9500</v>
      </c>
      <c r="K803" s="78"/>
      <c r="L803" s="78"/>
      <c r="M803" s="249" t="s">
        <v>137</v>
      </c>
      <c r="N803" s="312">
        <v>23073</v>
      </c>
      <c r="O803" s="311" t="s">
        <v>3412</v>
      </c>
      <c r="P803" s="308">
        <v>23093</v>
      </c>
      <c r="Q803" s="411" t="s">
        <v>3413</v>
      </c>
      <c r="R803" s="411" t="s">
        <v>1190</v>
      </c>
      <c r="S803" s="411" t="s">
        <v>79</v>
      </c>
      <c r="T803" s="311" t="s">
        <v>3947</v>
      </c>
      <c r="U803" s="311" t="s">
        <v>3948</v>
      </c>
      <c r="V803" s="311" t="s">
        <v>3414</v>
      </c>
      <c r="W803" s="415">
        <v>9100</v>
      </c>
      <c r="X803" s="332" t="s">
        <v>1182</v>
      </c>
      <c r="Y803" s="385" t="s">
        <v>3415</v>
      </c>
      <c r="Z803" s="385" t="s">
        <v>3419</v>
      </c>
      <c r="AA803" s="311">
        <v>7014243967</v>
      </c>
      <c r="AB803" s="312">
        <v>23096</v>
      </c>
      <c r="AC803" s="385" t="s">
        <v>3417</v>
      </c>
      <c r="AD803" s="415">
        <v>9100</v>
      </c>
      <c r="AE803" s="310" t="s">
        <v>2729</v>
      </c>
      <c r="AF803" s="54" t="s">
        <v>2729</v>
      </c>
      <c r="AG803" s="54" t="s">
        <v>3544</v>
      </c>
      <c r="AH803" s="52" t="s">
        <v>3475</v>
      </c>
      <c r="AI803" s="54" t="s">
        <v>2457</v>
      </c>
      <c r="AJ803" s="54"/>
      <c r="AK803" s="54" t="s">
        <v>1518</v>
      </c>
      <c r="AL803" s="54" t="s">
        <v>1571</v>
      </c>
      <c r="AM803" s="52" t="s">
        <v>3553</v>
      </c>
      <c r="AN803" s="119"/>
      <c r="AO803" s="119">
        <v>9100</v>
      </c>
      <c r="AP803" s="119">
        <f t="shared" si="24"/>
        <v>400</v>
      </c>
      <c r="AQ803" s="413">
        <v>23071</v>
      </c>
      <c r="AR803" s="413">
        <v>23071</v>
      </c>
      <c r="AS803" s="413">
        <v>23071</v>
      </c>
      <c r="AT803" s="413">
        <v>23071</v>
      </c>
      <c r="AU803" s="409">
        <v>23100</v>
      </c>
      <c r="AV803" s="367">
        <v>95000</v>
      </c>
      <c r="AW803" s="311">
        <v>0</v>
      </c>
      <c r="AX803" s="311"/>
    </row>
    <row r="804" spans="1:50" s="123" customFormat="1" ht="72" hidden="1" x14ac:dyDescent="0.2">
      <c r="A804" s="52" t="s">
        <v>55</v>
      </c>
      <c r="B804" s="52" t="s">
        <v>277</v>
      </c>
      <c r="C804" s="52" t="s">
        <v>276</v>
      </c>
      <c r="D804" s="52" t="s">
        <v>11</v>
      </c>
      <c r="E804" s="52" t="s">
        <v>454</v>
      </c>
      <c r="F804" s="121" t="s">
        <v>2373</v>
      </c>
      <c r="G804" s="52" t="s">
        <v>1098</v>
      </c>
      <c r="H804" s="71" t="s">
        <v>459</v>
      </c>
      <c r="I804" s="71" t="s">
        <v>268</v>
      </c>
      <c r="J804" s="122">
        <v>38000</v>
      </c>
      <c r="K804" s="78"/>
      <c r="L804" s="78"/>
      <c r="M804" s="249" t="s">
        <v>137</v>
      </c>
      <c r="N804" s="312">
        <v>23073</v>
      </c>
      <c r="O804" s="311" t="s">
        <v>3412</v>
      </c>
      <c r="P804" s="308">
        <v>23093</v>
      </c>
      <c r="Q804" s="411" t="s">
        <v>3413</v>
      </c>
      <c r="R804" s="411" t="s">
        <v>1190</v>
      </c>
      <c r="S804" s="411" t="s">
        <v>79</v>
      </c>
      <c r="T804" s="311" t="s">
        <v>3947</v>
      </c>
      <c r="U804" s="311" t="s">
        <v>3949</v>
      </c>
      <c r="V804" s="311" t="s">
        <v>3414</v>
      </c>
      <c r="W804" s="415">
        <v>36400</v>
      </c>
      <c r="X804" s="332" t="s">
        <v>1182</v>
      </c>
      <c r="Y804" s="385" t="s">
        <v>3415</v>
      </c>
      <c r="Z804" s="385" t="s">
        <v>3420</v>
      </c>
      <c r="AA804" s="311">
        <v>7014243967</v>
      </c>
      <c r="AB804" s="312">
        <v>23096</v>
      </c>
      <c r="AC804" s="385" t="s">
        <v>3417</v>
      </c>
      <c r="AD804" s="415">
        <v>36400</v>
      </c>
      <c r="AE804" s="310" t="s">
        <v>2729</v>
      </c>
      <c r="AF804" s="54" t="s">
        <v>2729</v>
      </c>
      <c r="AG804" s="54" t="s">
        <v>3544</v>
      </c>
      <c r="AH804" s="52" t="s">
        <v>3475</v>
      </c>
      <c r="AI804" s="54" t="s">
        <v>2457</v>
      </c>
      <c r="AJ804" s="54"/>
      <c r="AK804" s="54" t="s">
        <v>1518</v>
      </c>
      <c r="AL804" s="54" t="s">
        <v>1571</v>
      </c>
      <c r="AM804" s="52" t="s">
        <v>3553</v>
      </c>
      <c r="AN804" s="119"/>
      <c r="AO804" s="119">
        <v>36400</v>
      </c>
      <c r="AP804" s="119">
        <f t="shared" si="24"/>
        <v>1600</v>
      </c>
      <c r="AQ804" s="413">
        <v>23071</v>
      </c>
      <c r="AR804" s="413">
        <v>23071</v>
      </c>
      <c r="AS804" s="413">
        <v>23071</v>
      </c>
      <c r="AT804" s="413">
        <v>23071</v>
      </c>
      <c r="AU804" s="409">
        <v>23100</v>
      </c>
      <c r="AV804" s="367">
        <v>38000</v>
      </c>
      <c r="AW804" s="311">
        <v>0</v>
      </c>
      <c r="AX804" s="311"/>
    </row>
    <row r="805" spans="1:50" s="123" customFormat="1" ht="72" hidden="1" x14ac:dyDescent="0.2">
      <c r="A805" s="52" t="s">
        <v>55</v>
      </c>
      <c r="B805" s="52" t="s">
        <v>277</v>
      </c>
      <c r="C805" s="52" t="s">
        <v>276</v>
      </c>
      <c r="D805" s="52" t="s">
        <v>11</v>
      </c>
      <c r="E805" s="52" t="s">
        <v>454</v>
      </c>
      <c r="F805" s="121" t="s">
        <v>2374</v>
      </c>
      <c r="G805" s="52" t="s">
        <v>1099</v>
      </c>
      <c r="H805" s="71" t="s">
        <v>317</v>
      </c>
      <c r="I805" s="71" t="s">
        <v>268</v>
      </c>
      <c r="J805" s="122">
        <v>7000</v>
      </c>
      <c r="K805" s="78"/>
      <c r="L805" s="78"/>
      <c r="M805" s="249" t="s">
        <v>137</v>
      </c>
      <c r="N805" s="312">
        <v>23073</v>
      </c>
      <c r="O805" s="311" t="s">
        <v>3412</v>
      </c>
      <c r="P805" s="308">
        <v>23093</v>
      </c>
      <c r="Q805" s="411" t="s">
        <v>3413</v>
      </c>
      <c r="R805" s="411" t="s">
        <v>1190</v>
      </c>
      <c r="S805" s="411" t="s">
        <v>79</v>
      </c>
      <c r="T805" s="311" t="s">
        <v>3950</v>
      </c>
      <c r="U805" s="311" t="s">
        <v>3951</v>
      </c>
      <c r="V805" s="311" t="s">
        <v>3414</v>
      </c>
      <c r="W805" s="415">
        <v>6750</v>
      </c>
      <c r="X805" s="332" t="s">
        <v>1182</v>
      </c>
      <c r="Y805" s="385" t="s">
        <v>3415</v>
      </c>
      <c r="Z805" s="385" t="s">
        <v>3421</v>
      </c>
      <c r="AA805" s="311">
        <v>7014243967</v>
      </c>
      <c r="AB805" s="312">
        <v>23096</v>
      </c>
      <c r="AC805" s="385" t="s">
        <v>3417</v>
      </c>
      <c r="AD805" s="415">
        <v>6750</v>
      </c>
      <c r="AE805" s="310" t="s">
        <v>2729</v>
      </c>
      <c r="AF805" s="54" t="s">
        <v>2729</v>
      </c>
      <c r="AG805" s="54" t="s">
        <v>3544</v>
      </c>
      <c r="AH805" s="52" t="s">
        <v>3475</v>
      </c>
      <c r="AI805" s="54" t="s">
        <v>2457</v>
      </c>
      <c r="AJ805" s="54"/>
      <c r="AK805" s="54" t="s">
        <v>1518</v>
      </c>
      <c r="AL805" s="54" t="s">
        <v>1571</v>
      </c>
      <c r="AM805" s="52" t="s">
        <v>3553</v>
      </c>
      <c r="AN805" s="119"/>
      <c r="AO805" s="119">
        <v>6750</v>
      </c>
      <c r="AP805" s="119">
        <f t="shared" si="24"/>
        <v>250</v>
      </c>
      <c r="AQ805" s="413">
        <v>23071</v>
      </c>
      <c r="AR805" s="413">
        <v>23071</v>
      </c>
      <c r="AS805" s="413">
        <v>23071</v>
      </c>
      <c r="AT805" s="413">
        <v>23071</v>
      </c>
      <c r="AU805" s="409">
        <v>23100</v>
      </c>
      <c r="AV805" s="367">
        <v>7000</v>
      </c>
      <c r="AW805" s="311">
        <v>0</v>
      </c>
      <c r="AX805" s="311"/>
    </row>
    <row r="806" spans="1:50" s="123" customFormat="1" ht="72" hidden="1" x14ac:dyDescent="0.2">
      <c r="A806" s="52" t="s">
        <v>55</v>
      </c>
      <c r="B806" s="52" t="s">
        <v>277</v>
      </c>
      <c r="C806" s="52" t="s">
        <v>276</v>
      </c>
      <c r="D806" s="52" t="s">
        <v>11</v>
      </c>
      <c r="E806" s="52" t="s">
        <v>454</v>
      </c>
      <c r="F806" s="121" t="s">
        <v>2375</v>
      </c>
      <c r="G806" s="52" t="s">
        <v>1100</v>
      </c>
      <c r="H806" s="71" t="s">
        <v>303</v>
      </c>
      <c r="I806" s="71" t="s">
        <v>268</v>
      </c>
      <c r="J806" s="122">
        <v>48000</v>
      </c>
      <c r="K806" s="78"/>
      <c r="L806" s="78"/>
      <c r="M806" s="249" t="s">
        <v>137</v>
      </c>
      <c r="N806" s="312">
        <v>23073</v>
      </c>
      <c r="O806" s="311" t="s">
        <v>3412</v>
      </c>
      <c r="P806" s="308">
        <v>23093</v>
      </c>
      <c r="Q806" s="411" t="s">
        <v>3413</v>
      </c>
      <c r="R806" s="411" t="s">
        <v>1190</v>
      </c>
      <c r="S806" s="411" t="s">
        <v>79</v>
      </c>
      <c r="T806" s="311" t="s">
        <v>3952</v>
      </c>
      <c r="U806" s="311" t="s">
        <v>3953</v>
      </c>
      <c r="V806" s="311" t="s">
        <v>3414</v>
      </c>
      <c r="W806" s="415">
        <v>47000</v>
      </c>
      <c r="X806" s="332" t="s">
        <v>1182</v>
      </c>
      <c r="Y806" s="385" t="s">
        <v>3415</v>
      </c>
      <c r="Z806" s="385" t="s">
        <v>3422</v>
      </c>
      <c r="AA806" s="311">
        <v>7014243967</v>
      </c>
      <c r="AB806" s="312">
        <v>23096</v>
      </c>
      <c r="AC806" s="385" t="s">
        <v>3417</v>
      </c>
      <c r="AD806" s="415">
        <v>47000</v>
      </c>
      <c r="AE806" s="310" t="s">
        <v>2729</v>
      </c>
      <c r="AF806" s="54" t="s">
        <v>2729</v>
      </c>
      <c r="AG806" s="54" t="s">
        <v>3544</v>
      </c>
      <c r="AH806" s="52" t="s">
        <v>3475</v>
      </c>
      <c r="AI806" s="54" t="s">
        <v>2457</v>
      </c>
      <c r="AJ806" s="54"/>
      <c r="AK806" s="54" t="s">
        <v>1518</v>
      </c>
      <c r="AL806" s="54" t="s">
        <v>1571</v>
      </c>
      <c r="AM806" s="52" t="s">
        <v>3553</v>
      </c>
      <c r="AN806" s="119"/>
      <c r="AO806" s="119">
        <v>47000</v>
      </c>
      <c r="AP806" s="119">
        <f t="shared" si="24"/>
        <v>1000</v>
      </c>
      <c r="AQ806" s="413">
        <v>23071</v>
      </c>
      <c r="AR806" s="413">
        <v>23071</v>
      </c>
      <c r="AS806" s="413">
        <v>23071</v>
      </c>
      <c r="AT806" s="413">
        <v>23071</v>
      </c>
      <c r="AU806" s="409">
        <v>23100</v>
      </c>
      <c r="AV806" s="367">
        <v>48000</v>
      </c>
      <c r="AW806" s="311">
        <v>0</v>
      </c>
      <c r="AX806" s="311"/>
    </row>
    <row r="807" spans="1:50" s="123" customFormat="1" ht="72" hidden="1" x14ac:dyDescent="0.2">
      <c r="A807" s="52" t="s">
        <v>55</v>
      </c>
      <c r="B807" s="52" t="s">
        <v>277</v>
      </c>
      <c r="C807" s="52" t="s">
        <v>276</v>
      </c>
      <c r="D807" s="52" t="s">
        <v>21</v>
      </c>
      <c r="E807" s="52" t="s">
        <v>454</v>
      </c>
      <c r="F807" s="121" t="s">
        <v>2376</v>
      </c>
      <c r="G807" s="52" t="s">
        <v>1101</v>
      </c>
      <c r="H807" s="71" t="s">
        <v>269</v>
      </c>
      <c r="I807" s="71" t="s">
        <v>268</v>
      </c>
      <c r="J807" s="122">
        <v>14000</v>
      </c>
      <c r="K807" s="78"/>
      <c r="L807" s="78"/>
      <c r="M807" s="249" t="s">
        <v>137</v>
      </c>
      <c r="N807" s="312">
        <v>23072</v>
      </c>
      <c r="O807" s="311" t="s">
        <v>3423</v>
      </c>
      <c r="P807" s="308">
        <v>23083</v>
      </c>
      <c r="Q807" s="411" t="s">
        <v>3424</v>
      </c>
      <c r="R807" s="411" t="s">
        <v>12</v>
      </c>
      <c r="S807" s="411" t="s">
        <v>79</v>
      </c>
      <c r="T807" s="311" t="s">
        <v>3954</v>
      </c>
      <c r="U807" s="311" t="s">
        <v>3955</v>
      </c>
      <c r="V807" s="311" t="s">
        <v>3425</v>
      </c>
      <c r="W807" s="367">
        <v>14000</v>
      </c>
      <c r="X807" s="332" t="s">
        <v>1182</v>
      </c>
      <c r="Y807" s="369" t="s">
        <v>3426</v>
      </c>
      <c r="Z807" s="385" t="s">
        <v>3427</v>
      </c>
      <c r="AA807" s="311">
        <v>7014244340</v>
      </c>
      <c r="AB807" s="312">
        <v>23094</v>
      </c>
      <c r="AC807" s="385" t="s">
        <v>3417</v>
      </c>
      <c r="AD807" s="367">
        <v>14000</v>
      </c>
      <c r="AE807" s="310" t="s">
        <v>2729</v>
      </c>
      <c r="AF807" s="54" t="s">
        <v>2729</v>
      </c>
      <c r="AG807" s="54" t="s">
        <v>3544</v>
      </c>
      <c r="AH807" s="52" t="s">
        <v>3475</v>
      </c>
      <c r="AI807" s="54" t="s">
        <v>2457</v>
      </c>
      <c r="AJ807" s="54"/>
      <c r="AK807" s="54" t="s">
        <v>1257</v>
      </c>
      <c r="AL807" s="52" t="s">
        <v>1569</v>
      </c>
      <c r="AM807" s="52" t="s">
        <v>3553</v>
      </c>
      <c r="AN807" s="122"/>
      <c r="AO807" s="122">
        <v>14000</v>
      </c>
      <c r="AP807" s="119">
        <f t="shared" si="24"/>
        <v>0</v>
      </c>
      <c r="AQ807" s="413">
        <v>23071</v>
      </c>
      <c r="AR807" s="413">
        <v>23071</v>
      </c>
      <c r="AS807" s="413">
        <v>23071</v>
      </c>
      <c r="AT807" s="413">
        <v>23071</v>
      </c>
      <c r="AU807" s="409">
        <v>23100</v>
      </c>
      <c r="AV807" s="367">
        <v>14000</v>
      </c>
      <c r="AW807" s="311">
        <v>0</v>
      </c>
      <c r="AX807" s="311"/>
    </row>
    <row r="808" spans="1:50" s="123" customFormat="1" ht="72" hidden="1" x14ac:dyDescent="0.2">
      <c r="A808" s="52" t="s">
        <v>55</v>
      </c>
      <c r="B808" s="52" t="s">
        <v>277</v>
      </c>
      <c r="C808" s="52" t="s">
        <v>276</v>
      </c>
      <c r="D808" s="52" t="s">
        <v>286</v>
      </c>
      <c r="E808" s="52" t="s">
        <v>454</v>
      </c>
      <c r="F808" s="121" t="s">
        <v>2377</v>
      </c>
      <c r="G808" s="52" t="s">
        <v>1102</v>
      </c>
      <c r="H808" s="71" t="s">
        <v>269</v>
      </c>
      <c r="I808" s="71" t="s">
        <v>274</v>
      </c>
      <c r="J808" s="122">
        <v>23800</v>
      </c>
      <c r="K808" s="78"/>
      <c r="L808" s="78"/>
      <c r="M808" s="249" t="s">
        <v>137</v>
      </c>
      <c r="N808" s="312">
        <v>23073</v>
      </c>
      <c r="O808" s="311" t="s">
        <v>3428</v>
      </c>
      <c r="P808" s="308">
        <v>23083</v>
      </c>
      <c r="Q808" s="411" t="s">
        <v>3429</v>
      </c>
      <c r="R808" s="411" t="s">
        <v>1190</v>
      </c>
      <c r="S808" s="411" t="s">
        <v>79</v>
      </c>
      <c r="T808" s="311" t="s">
        <v>3430</v>
      </c>
      <c r="U808" s="311" t="s">
        <v>3431</v>
      </c>
      <c r="V808" s="311" t="s">
        <v>3425</v>
      </c>
      <c r="W808" s="367">
        <v>23800</v>
      </c>
      <c r="X808" s="332" t="s">
        <v>1182</v>
      </c>
      <c r="Y808" s="369" t="s">
        <v>3426</v>
      </c>
      <c r="Z808" s="385" t="s">
        <v>3432</v>
      </c>
      <c r="AA808" s="311">
        <v>7014217444</v>
      </c>
      <c r="AB808" s="312">
        <v>23094</v>
      </c>
      <c r="AC808" s="385" t="s">
        <v>3417</v>
      </c>
      <c r="AD808" s="367">
        <v>23800</v>
      </c>
      <c r="AE808" s="310" t="s">
        <v>2729</v>
      </c>
      <c r="AF808" s="54" t="s">
        <v>2729</v>
      </c>
      <c r="AG808" s="54" t="s">
        <v>3544</v>
      </c>
      <c r="AH808" s="52" t="s">
        <v>3475</v>
      </c>
      <c r="AI808" s="54" t="s">
        <v>2457</v>
      </c>
      <c r="AJ808" s="54"/>
      <c r="AK808" s="54" t="s">
        <v>1519</v>
      </c>
      <c r="AL808" s="52" t="s">
        <v>1571</v>
      </c>
      <c r="AM808" s="52" t="s">
        <v>3553</v>
      </c>
      <c r="AN808" s="122"/>
      <c r="AO808" s="122">
        <v>23800</v>
      </c>
      <c r="AP808" s="119">
        <f t="shared" si="24"/>
        <v>0</v>
      </c>
      <c r="AQ808" s="413">
        <v>23071</v>
      </c>
      <c r="AR808" s="413">
        <v>23071</v>
      </c>
      <c r="AS808" s="413">
        <v>23071</v>
      </c>
      <c r="AT808" s="413">
        <v>23071</v>
      </c>
      <c r="AU808" s="409">
        <v>23100</v>
      </c>
      <c r="AV808" s="367">
        <v>23800</v>
      </c>
      <c r="AW808" s="311">
        <v>0</v>
      </c>
      <c r="AX808" s="311"/>
    </row>
    <row r="809" spans="1:50" s="123" customFormat="1" ht="90" hidden="1" x14ac:dyDescent="0.2">
      <c r="A809" s="52" t="s">
        <v>55</v>
      </c>
      <c r="B809" s="52" t="s">
        <v>277</v>
      </c>
      <c r="C809" s="52" t="s">
        <v>276</v>
      </c>
      <c r="D809" s="52" t="s">
        <v>286</v>
      </c>
      <c r="E809" s="52" t="s">
        <v>454</v>
      </c>
      <c r="F809" s="121" t="s">
        <v>2378</v>
      </c>
      <c r="G809" s="52" t="s">
        <v>1103</v>
      </c>
      <c r="H809" s="71" t="s">
        <v>269</v>
      </c>
      <c r="I809" s="71" t="s">
        <v>274</v>
      </c>
      <c r="J809" s="122">
        <v>75400</v>
      </c>
      <c r="K809" s="78"/>
      <c r="L809" s="78"/>
      <c r="M809" s="249" t="s">
        <v>137</v>
      </c>
      <c r="N809" s="312">
        <v>23073</v>
      </c>
      <c r="O809" s="311" t="s">
        <v>3428</v>
      </c>
      <c r="P809" s="308">
        <v>23083</v>
      </c>
      <c r="Q809" s="411" t="s">
        <v>3429</v>
      </c>
      <c r="R809" s="411" t="s">
        <v>1190</v>
      </c>
      <c r="S809" s="411" t="s">
        <v>79</v>
      </c>
      <c r="T809" s="311" t="s">
        <v>2862</v>
      </c>
      <c r="U809" s="311" t="s">
        <v>3956</v>
      </c>
      <c r="V809" s="311" t="s">
        <v>3425</v>
      </c>
      <c r="W809" s="367">
        <v>75400</v>
      </c>
      <c r="X809" s="332" t="s">
        <v>1182</v>
      </c>
      <c r="Y809" s="369" t="s">
        <v>3426</v>
      </c>
      <c r="Z809" s="385" t="s">
        <v>3433</v>
      </c>
      <c r="AA809" s="311">
        <v>7014217444</v>
      </c>
      <c r="AB809" s="312">
        <v>23094</v>
      </c>
      <c r="AC809" s="385" t="s">
        <v>3417</v>
      </c>
      <c r="AD809" s="367">
        <v>75400</v>
      </c>
      <c r="AE809" s="310" t="s">
        <v>2729</v>
      </c>
      <c r="AF809" s="54" t="s">
        <v>2729</v>
      </c>
      <c r="AG809" s="54" t="s">
        <v>3544</v>
      </c>
      <c r="AH809" s="52" t="s">
        <v>3475</v>
      </c>
      <c r="AI809" s="54" t="s">
        <v>2457</v>
      </c>
      <c r="AJ809" s="54"/>
      <c r="AK809" s="54" t="s">
        <v>1519</v>
      </c>
      <c r="AL809" s="52" t="s">
        <v>1571</v>
      </c>
      <c r="AM809" s="52" t="s">
        <v>3553</v>
      </c>
      <c r="AN809" s="122"/>
      <c r="AO809" s="122">
        <v>75400</v>
      </c>
      <c r="AP809" s="119">
        <f t="shared" si="24"/>
        <v>0</v>
      </c>
      <c r="AQ809" s="413">
        <v>23071</v>
      </c>
      <c r="AR809" s="413">
        <v>23071</v>
      </c>
      <c r="AS809" s="413">
        <v>23071</v>
      </c>
      <c r="AT809" s="413">
        <v>23071</v>
      </c>
      <c r="AU809" s="409">
        <v>23100</v>
      </c>
      <c r="AV809" s="367">
        <v>75400</v>
      </c>
      <c r="AW809" s="311">
        <v>0</v>
      </c>
      <c r="AX809" s="311"/>
    </row>
    <row r="810" spans="1:50" s="123" customFormat="1" ht="72" hidden="1" x14ac:dyDescent="0.2">
      <c r="A810" s="52" t="s">
        <v>55</v>
      </c>
      <c r="B810" s="52" t="s">
        <v>277</v>
      </c>
      <c r="C810" s="52" t="s">
        <v>276</v>
      </c>
      <c r="D810" s="52" t="s">
        <v>286</v>
      </c>
      <c r="E810" s="52" t="s">
        <v>454</v>
      </c>
      <c r="F810" s="121" t="s">
        <v>2379</v>
      </c>
      <c r="G810" s="52" t="s">
        <v>1104</v>
      </c>
      <c r="H810" s="71" t="s">
        <v>270</v>
      </c>
      <c r="I810" s="71" t="s">
        <v>274</v>
      </c>
      <c r="J810" s="122">
        <v>26000</v>
      </c>
      <c r="K810" s="78"/>
      <c r="L810" s="78"/>
      <c r="M810" s="249" t="s">
        <v>137</v>
      </c>
      <c r="N810" s="312">
        <v>23073</v>
      </c>
      <c r="O810" s="311" t="s">
        <v>3428</v>
      </c>
      <c r="P810" s="308">
        <v>23083</v>
      </c>
      <c r="Q810" s="411" t="s">
        <v>3429</v>
      </c>
      <c r="R810" s="411" t="s">
        <v>1190</v>
      </c>
      <c r="S810" s="411" t="s">
        <v>79</v>
      </c>
      <c r="T810" s="311" t="s">
        <v>2968</v>
      </c>
      <c r="U810" s="311" t="s">
        <v>3957</v>
      </c>
      <c r="V810" s="311" t="s">
        <v>3425</v>
      </c>
      <c r="W810" s="367">
        <v>26000</v>
      </c>
      <c r="X810" s="332" t="s">
        <v>1182</v>
      </c>
      <c r="Y810" s="369" t="s">
        <v>3426</v>
      </c>
      <c r="Z810" s="385" t="s">
        <v>3434</v>
      </c>
      <c r="AA810" s="311">
        <v>7014217444</v>
      </c>
      <c r="AB810" s="312">
        <v>23094</v>
      </c>
      <c r="AC810" s="385" t="s">
        <v>3417</v>
      </c>
      <c r="AD810" s="367">
        <v>26000</v>
      </c>
      <c r="AE810" s="310" t="s">
        <v>2729</v>
      </c>
      <c r="AF810" s="54" t="s">
        <v>2729</v>
      </c>
      <c r="AG810" s="54" t="s">
        <v>3544</v>
      </c>
      <c r="AH810" s="52" t="s">
        <v>3475</v>
      </c>
      <c r="AI810" s="54" t="s">
        <v>2457</v>
      </c>
      <c r="AJ810" s="54"/>
      <c r="AK810" s="54" t="s">
        <v>1519</v>
      </c>
      <c r="AL810" s="52" t="s">
        <v>1571</v>
      </c>
      <c r="AM810" s="52" t="s">
        <v>3553</v>
      </c>
      <c r="AN810" s="122"/>
      <c r="AO810" s="122">
        <v>26000</v>
      </c>
      <c r="AP810" s="119">
        <f t="shared" si="24"/>
        <v>0</v>
      </c>
      <c r="AQ810" s="413">
        <v>23071</v>
      </c>
      <c r="AR810" s="413">
        <v>23071</v>
      </c>
      <c r="AS810" s="413">
        <v>23071</v>
      </c>
      <c r="AT810" s="413">
        <v>23071</v>
      </c>
      <c r="AU810" s="409">
        <v>23100</v>
      </c>
      <c r="AV810" s="367">
        <v>26000</v>
      </c>
      <c r="AW810" s="311">
        <v>0</v>
      </c>
      <c r="AX810" s="311"/>
    </row>
    <row r="811" spans="1:50" s="123" customFormat="1" ht="72" hidden="1" x14ac:dyDescent="0.2">
      <c r="A811" s="52" t="s">
        <v>55</v>
      </c>
      <c r="B811" s="52" t="s">
        <v>277</v>
      </c>
      <c r="C811" s="52" t="s">
        <v>276</v>
      </c>
      <c r="D811" s="52" t="s">
        <v>13</v>
      </c>
      <c r="E811" s="52" t="s">
        <v>454</v>
      </c>
      <c r="F811" s="121" t="s">
        <v>2380</v>
      </c>
      <c r="G811" s="52" t="s">
        <v>1105</v>
      </c>
      <c r="H811" s="71" t="s">
        <v>269</v>
      </c>
      <c r="I811" s="71" t="s">
        <v>274</v>
      </c>
      <c r="J811" s="122">
        <v>24000</v>
      </c>
      <c r="K811" s="78"/>
      <c r="L811" s="78"/>
      <c r="M811" s="249" t="s">
        <v>137</v>
      </c>
      <c r="N811" s="312">
        <v>23073</v>
      </c>
      <c r="O811" s="311" t="s">
        <v>3435</v>
      </c>
      <c r="P811" s="308">
        <v>23083</v>
      </c>
      <c r="Q811" s="411" t="s">
        <v>3424</v>
      </c>
      <c r="R811" s="411" t="s">
        <v>12</v>
      </c>
      <c r="S811" s="411" t="s">
        <v>79</v>
      </c>
      <c r="T811" s="311" t="s">
        <v>3958</v>
      </c>
      <c r="U811" s="311" t="s">
        <v>3959</v>
      </c>
      <c r="V811" s="311" t="s">
        <v>3425</v>
      </c>
      <c r="W811" s="367">
        <v>24000</v>
      </c>
      <c r="X811" s="332" t="s">
        <v>1182</v>
      </c>
      <c r="Y811" s="369" t="s">
        <v>3426</v>
      </c>
      <c r="Z811" s="385" t="s">
        <v>3436</v>
      </c>
      <c r="AA811" s="311">
        <v>7014242520</v>
      </c>
      <c r="AB811" s="312">
        <v>23094</v>
      </c>
      <c r="AC811" s="385" t="s">
        <v>3417</v>
      </c>
      <c r="AD811" s="336">
        <v>24000</v>
      </c>
      <c r="AE811" s="310" t="s">
        <v>2729</v>
      </c>
      <c r="AF811" s="54" t="s">
        <v>2729</v>
      </c>
      <c r="AG811" s="54" t="s">
        <v>3544</v>
      </c>
      <c r="AH811" s="52" t="s">
        <v>3475</v>
      </c>
      <c r="AI811" s="54" t="s">
        <v>2457</v>
      </c>
      <c r="AJ811" s="54"/>
      <c r="AK811" s="54" t="s">
        <v>1518</v>
      </c>
      <c r="AL811" s="54" t="s">
        <v>1571</v>
      </c>
      <c r="AM811" s="52" t="s">
        <v>3553</v>
      </c>
      <c r="AN811" s="122"/>
      <c r="AO811" s="122">
        <v>24000</v>
      </c>
      <c r="AP811" s="119">
        <f t="shared" si="24"/>
        <v>0</v>
      </c>
      <c r="AQ811" s="413">
        <v>23071</v>
      </c>
      <c r="AR811" s="413">
        <v>23071</v>
      </c>
      <c r="AS811" s="413">
        <v>23071</v>
      </c>
      <c r="AT811" s="413">
        <v>23071</v>
      </c>
      <c r="AU811" s="409">
        <v>23100</v>
      </c>
      <c r="AV811" s="367">
        <v>24000</v>
      </c>
      <c r="AW811" s="311">
        <v>0</v>
      </c>
      <c r="AX811" s="311"/>
    </row>
    <row r="812" spans="1:50" s="123" customFormat="1" ht="72" hidden="1" x14ac:dyDescent="0.2">
      <c r="A812" s="52" t="s">
        <v>55</v>
      </c>
      <c r="B812" s="52" t="s">
        <v>277</v>
      </c>
      <c r="C812" s="52" t="s">
        <v>276</v>
      </c>
      <c r="D812" s="52" t="s">
        <v>13</v>
      </c>
      <c r="E812" s="52" t="s">
        <v>454</v>
      </c>
      <c r="F812" s="121" t="s">
        <v>2381</v>
      </c>
      <c r="G812" s="52" t="s">
        <v>1106</v>
      </c>
      <c r="H812" s="71" t="s">
        <v>270</v>
      </c>
      <c r="I812" s="71" t="s">
        <v>274</v>
      </c>
      <c r="J812" s="122">
        <v>6500</v>
      </c>
      <c r="K812" s="78"/>
      <c r="L812" s="78"/>
      <c r="M812" s="249" t="s">
        <v>137</v>
      </c>
      <c r="N812" s="312">
        <v>23072</v>
      </c>
      <c r="O812" s="310" t="s">
        <v>3437</v>
      </c>
      <c r="P812" s="416">
        <v>23089</v>
      </c>
      <c r="Q812" s="411" t="s">
        <v>3413</v>
      </c>
      <c r="R812" s="411" t="s">
        <v>1190</v>
      </c>
      <c r="S812" s="411" t="s">
        <v>79</v>
      </c>
      <c r="T812" s="311" t="s">
        <v>3960</v>
      </c>
      <c r="U812" s="311" t="s">
        <v>3961</v>
      </c>
      <c r="V812" s="310" t="s">
        <v>3438</v>
      </c>
      <c r="W812" s="415">
        <v>6500</v>
      </c>
      <c r="X812" s="332" t="s">
        <v>1182</v>
      </c>
      <c r="Y812" s="369" t="s">
        <v>3439</v>
      </c>
      <c r="Z812" s="385" t="s">
        <v>3440</v>
      </c>
      <c r="AA812" s="311">
        <v>7014217463</v>
      </c>
      <c r="AB812" s="312">
        <v>23096</v>
      </c>
      <c r="AC812" s="385" t="s">
        <v>3417</v>
      </c>
      <c r="AD812" s="336">
        <v>6500</v>
      </c>
      <c r="AE812" s="310" t="s">
        <v>2729</v>
      </c>
      <c r="AF812" s="54" t="s">
        <v>2729</v>
      </c>
      <c r="AG812" s="54" t="s">
        <v>3544</v>
      </c>
      <c r="AH812" s="52" t="s">
        <v>3475</v>
      </c>
      <c r="AI812" s="54" t="s">
        <v>2457</v>
      </c>
      <c r="AJ812" s="54"/>
      <c r="AK812" s="54" t="s">
        <v>1257</v>
      </c>
      <c r="AL812" s="52" t="s">
        <v>1569</v>
      </c>
      <c r="AM812" s="52" t="s">
        <v>3553</v>
      </c>
      <c r="AN812" s="122"/>
      <c r="AO812" s="122">
        <v>6500</v>
      </c>
      <c r="AP812" s="119">
        <f t="shared" si="24"/>
        <v>0</v>
      </c>
      <c r="AQ812" s="413">
        <v>23071</v>
      </c>
      <c r="AR812" s="413">
        <v>23071</v>
      </c>
      <c r="AS812" s="413">
        <v>23071</v>
      </c>
      <c r="AT812" s="413">
        <v>23071</v>
      </c>
      <c r="AU812" s="409">
        <v>23100</v>
      </c>
      <c r="AV812" s="367">
        <v>65000</v>
      </c>
      <c r="AW812" s="311">
        <v>0</v>
      </c>
      <c r="AX812" s="311"/>
    </row>
    <row r="813" spans="1:50" s="123" customFormat="1" ht="72" hidden="1" x14ac:dyDescent="0.2">
      <c r="A813" s="52" t="s">
        <v>55</v>
      </c>
      <c r="B813" s="52" t="s">
        <v>277</v>
      </c>
      <c r="C813" s="52" t="s">
        <v>276</v>
      </c>
      <c r="D813" s="52" t="s">
        <v>16</v>
      </c>
      <c r="E813" s="52" t="s">
        <v>454</v>
      </c>
      <c r="F813" s="121" t="s">
        <v>2382</v>
      </c>
      <c r="G813" s="52" t="s">
        <v>1107</v>
      </c>
      <c r="H813" s="71" t="s">
        <v>387</v>
      </c>
      <c r="I813" s="71" t="s">
        <v>274</v>
      </c>
      <c r="J813" s="122">
        <v>36000</v>
      </c>
      <c r="K813" s="78"/>
      <c r="L813" s="78"/>
      <c r="M813" s="249" t="s">
        <v>137</v>
      </c>
      <c r="N813" s="312">
        <v>23072</v>
      </c>
      <c r="O813" s="311" t="s">
        <v>3441</v>
      </c>
      <c r="P813" s="308">
        <v>23093</v>
      </c>
      <c r="Q813" s="411" t="s">
        <v>3413</v>
      </c>
      <c r="R813" s="411" t="s">
        <v>1190</v>
      </c>
      <c r="S813" s="411" t="s">
        <v>79</v>
      </c>
      <c r="T813" s="311"/>
      <c r="U813" s="311"/>
      <c r="V813" s="311" t="s">
        <v>3414</v>
      </c>
      <c r="W813" s="415">
        <v>36000</v>
      </c>
      <c r="X813" s="332" t="s">
        <v>1182</v>
      </c>
      <c r="Y813" s="385" t="s">
        <v>3415</v>
      </c>
      <c r="Z813" s="385" t="s">
        <v>3442</v>
      </c>
      <c r="AA813" s="311">
        <v>7014216724</v>
      </c>
      <c r="AB813" s="312">
        <v>23096</v>
      </c>
      <c r="AC813" s="385" t="s">
        <v>3417</v>
      </c>
      <c r="AD813" s="415">
        <v>36000</v>
      </c>
      <c r="AE813" s="310" t="s">
        <v>2729</v>
      </c>
      <c r="AF813" s="54" t="s">
        <v>2729</v>
      </c>
      <c r="AG813" s="54" t="s">
        <v>3544</v>
      </c>
      <c r="AH813" s="52" t="s">
        <v>3475</v>
      </c>
      <c r="AI813" s="54" t="s">
        <v>2457</v>
      </c>
      <c r="AJ813" s="54"/>
      <c r="AK813" s="54" t="s">
        <v>1257</v>
      </c>
      <c r="AL813" s="52" t="s">
        <v>1569</v>
      </c>
      <c r="AM813" s="52" t="s">
        <v>3553</v>
      </c>
      <c r="AN813" s="119"/>
      <c r="AO813" s="119">
        <v>35120</v>
      </c>
      <c r="AP813" s="119">
        <f t="shared" si="24"/>
        <v>880</v>
      </c>
      <c r="AQ813" s="413">
        <v>23071</v>
      </c>
      <c r="AR813" s="413">
        <v>23071</v>
      </c>
      <c r="AS813" s="413">
        <v>23071</v>
      </c>
      <c r="AT813" s="413">
        <v>23071</v>
      </c>
      <c r="AU813" s="409">
        <v>23100</v>
      </c>
      <c r="AV813" s="367">
        <v>35120</v>
      </c>
      <c r="AW813" s="311">
        <v>880</v>
      </c>
      <c r="AX813" s="311"/>
    </row>
    <row r="814" spans="1:50" s="123" customFormat="1" ht="72" hidden="1" x14ac:dyDescent="0.2">
      <c r="A814" s="52" t="s">
        <v>55</v>
      </c>
      <c r="B814" s="52" t="s">
        <v>277</v>
      </c>
      <c r="C814" s="52" t="s">
        <v>276</v>
      </c>
      <c r="D814" s="52" t="s">
        <v>16</v>
      </c>
      <c r="E814" s="52" t="s">
        <v>454</v>
      </c>
      <c r="F814" s="121" t="s">
        <v>2383</v>
      </c>
      <c r="G814" s="52" t="s">
        <v>1108</v>
      </c>
      <c r="H814" s="71" t="s">
        <v>269</v>
      </c>
      <c r="I814" s="71" t="s">
        <v>274</v>
      </c>
      <c r="J814" s="122">
        <v>20000</v>
      </c>
      <c r="K814" s="78"/>
      <c r="L814" s="78"/>
      <c r="M814" s="249" t="s">
        <v>137</v>
      </c>
      <c r="N814" s="417">
        <v>23071</v>
      </c>
      <c r="O814" s="311" t="s">
        <v>3423</v>
      </c>
      <c r="P814" s="308">
        <v>23082</v>
      </c>
      <c r="Q814" s="411" t="s">
        <v>3408</v>
      </c>
      <c r="R814" s="411" t="s">
        <v>15</v>
      </c>
      <c r="S814" s="411" t="s">
        <v>79</v>
      </c>
      <c r="T814" s="311"/>
      <c r="U814" s="311"/>
      <c r="V814" s="311" t="s">
        <v>3409</v>
      </c>
      <c r="W814" s="367">
        <v>20000</v>
      </c>
      <c r="X814" s="332" t="s">
        <v>1182</v>
      </c>
      <c r="Y814" s="385" t="s">
        <v>3410</v>
      </c>
      <c r="Z814" s="385" t="s">
        <v>3443</v>
      </c>
      <c r="AA814" s="311">
        <v>7014281937</v>
      </c>
      <c r="AB814" s="205">
        <v>23114</v>
      </c>
      <c r="AC814" s="311"/>
      <c r="AD814" s="311"/>
      <c r="AE814" s="195" t="s">
        <v>3942</v>
      </c>
      <c r="AF814" s="54" t="s">
        <v>3406</v>
      </c>
      <c r="AG814" s="52" t="s">
        <v>3544</v>
      </c>
      <c r="AH814" s="54" t="s">
        <v>3472</v>
      </c>
      <c r="AI814" s="52" t="s">
        <v>2456</v>
      </c>
      <c r="AJ814" s="52"/>
      <c r="AK814" s="54" t="s">
        <v>1257</v>
      </c>
      <c r="AL814" s="52" t="s">
        <v>1569</v>
      </c>
      <c r="AM814" s="52" t="s">
        <v>3553</v>
      </c>
      <c r="AN814" s="122">
        <v>20000</v>
      </c>
      <c r="AO814" s="119"/>
      <c r="AP814" s="119">
        <f t="shared" si="24"/>
        <v>0</v>
      </c>
      <c r="AQ814" s="413">
        <v>23071</v>
      </c>
      <c r="AR814" s="413">
        <v>23071</v>
      </c>
      <c r="AS814" s="413">
        <v>23071</v>
      </c>
      <c r="AT814" s="413">
        <v>23071</v>
      </c>
      <c r="AU814" s="409">
        <v>23100</v>
      </c>
      <c r="AV814" s="367">
        <v>20000</v>
      </c>
      <c r="AW814" s="311">
        <v>0</v>
      </c>
      <c r="AX814" s="311"/>
    </row>
    <row r="815" spans="1:50" s="123" customFormat="1" ht="144" hidden="1" x14ac:dyDescent="0.2">
      <c r="A815" s="52" t="s">
        <v>55</v>
      </c>
      <c r="B815" s="52" t="s">
        <v>277</v>
      </c>
      <c r="C815" s="52" t="s">
        <v>276</v>
      </c>
      <c r="D815" s="52" t="s">
        <v>16</v>
      </c>
      <c r="E815" s="52" t="s">
        <v>454</v>
      </c>
      <c r="F815" s="121" t="s">
        <v>2384</v>
      </c>
      <c r="G815" s="52" t="s">
        <v>1109</v>
      </c>
      <c r="H815" s="71" t="s">
        <v>270</v>
      </c>
      <c r="I815" s="71" t="s">
        <v>268</v>
      </c>
      <c r="J815" s="122">
        <v>21000</v>
      </c>
      <c r="K815" s="78"/>
      <c r="L815" s="78"/>
      <c r="M815" s="249" t="s">
        <v>137</v>
      </c>
      <c r="N815" s="417">
        <v>23071</v>
      </c>
      <c r="O815" s="311"/>
      <c r="P815" s="308"/>
      <c r="Q815" s="187" t="s">
        <v>3962</v>
      </c>
      <c r="R815" s="187" t="s">
        <v>29</v>
      </c>
      <c r="S815" s="187" t="s">
        <v>81</v>
      </c>
      <c r="T815" s="311"/>
      <c r="U815" s="311"/>
      <c r="V815" s="311"/>
      <c r="W815" s="311"/>
      <c r="X815" s="332"/>
      <c r="Y815" s="385"/>
      <c r="Z815" s="311"/>
      <c r="AA815" s="311"/>
      <c r="AB815" s="311"/>
      <c r="AC815" s="311"/>
      <c r="AD815" s="311"/>
      <c r="AE815" s="210" t="s">
        <v>3963</v>
      </c>
      <c r="AF815" s="54" t="s">
        <v>1520</v>
      </c>
      <c r="AG815" s="54"/>
      <c r="AH815" s="54" t="s">
        <v>3459</v>
      </c>
      <c r="AI815" s="52" t="s">
        <v>3467</v>
      </c>
      <c r="AJ815" s="52"/>
      <c r="AK815" s="54" t="s">
        <v>1520</v>
      </c>
      <c r="AL815" s="54" t="s">
        <v>1571</v>
      </c>
      <c r="AM815" s="52" t="s">
        <v>3553</v>
      </c>
      <c r="AN815" s="119"/>
      <c r="AO815" s="119"/>
      <c r="AP815" s="119">
        <f t="shared" si="24"/>
        <v>21000</v>
      </c>
      <c r="AQ815" s="413"/>
      <c r="AR815" s="413"/>
      <c r="AS815" s="413"/>
      <c r="AT815" s="413"/>
      <c r="AU815" s="311"/>
      <c r="AV815" s="367"/>
      <c r="AW815" s="311"/>
      <c r="AX815" s="310" t="s">
        <v>1520</v>
      </c>
    </row>
    <row r="816" spans="1:50" s="123" customFormat="1" ht="72" hidden="1" x14ac:dyDescent="0.2">
      <c r="A816" s="52" t="s">
        <v>55</v>
      </c>
      <c r="B816" s="52" t="s">
        <v>277</v>
      </c>
      <c r="C816" s="52" t="s">
        <v>276</v>
      </c>
      <c r="D816" s="52" t="s">
        <v>10</v>
      </c>
      <c r="E816" s="52" t="s">
        <v>311</v>
      </c>
      <c r="F816" s="121" t="s">
        <v>2385</v>
      </c>
      <c r="G816" s="52" t="s">
        <v>1110</v>
      </c>
      <c r="H816" s="71" t="s">
        <v>1111</v>
      </c>
      <c r="I816" s="71" t="s">
        <v>274</v>
      </c>
      <c r="J816" s="122">
        <v>151200</v>
      </c>
      <c r="K816" s="78"/>
      <c r="L816" s="78"/>
      <c r="M816" s="249" t="s">
        <v>137</v>
      </c>
      <c r="N816" s="312">
        <v>23073</v>
      </c>
      <c r="O816" s="311" t="s">
        <v>3444</v>
      </c>
      <c r="P816" s="308">
        <v>23088</v>
      </c>
      <c r="Q816" s="411" t="s">
        <v>3429</v>
      </c>
      <c r="R816" s="411" t="s">
        <v>1190</v>
      </c>
      <c r="S816" s="411" t="s">
        <v>79</v>
      </c>
      <c r="T816" s="311" t="s">
        <v>3964</v>
      </c>
      <c r="U816" s="311" t="s">
        <v>3965</v>
      </c>
      <c r="V816" s="418" t="s">
        <v>3445</v>
      </c>
      <c r="W816" s="367">
        <v>151200</v>
      </c>
      <c r="X816" s="332" t="s">
        <v>1182</v>
      </c>
      <c r="Y816" s="369" t="s">
        <v>3446</v>
      </c>
      <c r="Z816" s="385" t="s">
        <v>3447</v>
      </c>
      <c r="AA816" s="311">
        <v>7014246272</v>
      </c>
      <c r="AB816" s="312">
        <v>23096</v>
      </c>
      <c r="AC816" s="312">
        <v>23101</v>
      </c>
      <c r="AD816" s="336">
        <v>151200</v>
      </c>
      <c r="AE816" s="310" t="s">
        <v>2729</v>
      </c>
      <c r="AF816" s="54" t="s">
        <v>2729</v>
      </c>
      <c r="AG816" s="54" t="s">
        <v>3544</v>
      </c>
      <c r="AH816" s="52" t="s">
        <v>3475</v>
      </c>
      <c r="AI816" s="52" t="s">
        <v>2457</v>
      </c>
      <c r="AJ816" s="52"/>
      <c r="AK816" s="54" t="s">
        <v>1518</v>
      </c>
      <c r="AL816" s="54" t="s">
        <v>1571</v>
      </c>
      <c r="AM816" s="52" t="s">
        <v>3553</v>
      </c>
      <c r="AN816" s="119"/>
      <c r="AO816" s="119">
        <v>151200</v>
      </c>
      <c r="AP816" s="119">
        <f t="shared" si="24"/>
        <v>0</v>
      </c>
      <c r="AQ816" s="413">
        <v>23071</v>
      </c>
      <c r="AR816" s="413">
        <v>23071</v>
      </c>
      <c r="AS816" s="413">
        <v>23071</v>
      </c>
      <c r="AT816" s="413">
        <v>23071</v>
      </c>
      <c r="AU816" s="409">
        <v>23100</v>
      </c>
      <c r="AV816" s="367">
        <v>151200</v>
      </c>
      <c r="AW816" s="311">
        <v>0</v>
      </c>
      <c r="AX816" s="311"/>
    </row>
    <row r="817" spans="1:50" ht="72" hidden="1" x14ac:dyDescent="0.2">
      <c r="A817" s="52" t="s">
        <v>55</v>
      </c>
      <c r="B817" s="52" t="s">
        <v>277</v>
      </c>
      <c r="C817" s="52" t="s">
        <v>17</v>
      </c>
      <c r="D817" s="52" t="s">
        <v>34</v>
      </c>
      <c r="E817" s="52" t="s">
        <v>454</v>
      </c>
      <c r="F817" s="121" t="s">
        <v>2386</v>
      </c>
      <c r="G817" s="52" t="s">
        <v>1149</v>
      </c>
      <c r="H817" s="71" t="s">
        <v>270</v>
      </c>
      <c r="I817" s="71" t="s">
        <v>1119</v>
      </c>
      <c r="J817" s="122">
        <v>600000</v>
      </c>
      <c r="K817" s="249" t="s">
        <v>137</v>
      </c>
      <c r="L817" s="78"/>
      <c r="M817" s="78"/>
      <c r="N817" s="312">
        <v>23075</v>
      </c>
      <c r="O817" s="342"/>
      <c r="P817" s="410"/>
      <c r="Q817" s="342"/>
      <c r="R817" s="342"/>
      <c r="S817" s="342"/>
      <c r="T817" s="342"/>
      <c r="U817" s="342"/>
      <c r="V817" s="342"/>
      <c r="W817" s="342"/>
      <c r="X817" s="344"/>
      <c r="Y817" s="412"/>
      <c r="Z817" s="342"/>
      <c r="AA817" s="342"/>
      <c r="AB817" s="342"/>
      <c r="AC817" s="342"/>
      <c r="AD817" s="342"/>
      <c r="AE817" s="195" t="s">
        <v>3966</v>
      </c>
      <c r="AF817" s="54" t="s">
        <v>2451</v>
      </c>
      <c r="AG817" s="54" t="s">
        <v>3539</v>
      </c>
      <c r="AH817" s="54" t="s">
        <v>1571</v>
      </c>
      <c r="AI817" s="52" t="s">
        <v>3467</v>
      </c>
      <c r="AJ817" s="52"/>
      <c r="AK817" s="54" t="s">
        <v>1257</v>
      </c>
      <c r="AL817" s="52" t="s">
        <v>1569</v>
      </c>
      <c r="AM817" s="52" t="s">
        <v>3553</v>
      </c>
      <c r="AN817" s="119"/>
      <c r="AO817" s="119"/>
      <c r="AP817" s="119">
        <f t="shared" si="24"/>
        <v>600000</v>
      </c>
      <c r="AQ817" s="413">
        <v>23102</v>
      </c>
      <c r="AR817" s="413">
        <v>23102</v>
      </c>
      <c r="AS817" s="342"/>
      <c r="AT817" s="342"/>
      <c r="AU817" s="342"/>
      <c r="AV817" s="414"/>
      <c r="AW817" s="311"/>
      <c r="AX817" s="342"/>
    </row>
    <row r="818" spans="1:50" ht="72" hidden="1" x14ac:dyDescent="0.2">
      <c r="A818" s="52" t="s">
        <v>55</v>
      </c>
      <c r="B818" s="52" t="s">
        <v>277</v>
      </c>
      <c r="C818" s="52" t="s">
        <v>17</v>
      </c>
      <c r="D818" s="52" t="s">
        <v>34</v>
      </c>
      <c r="E818" s="52" t="s">
        <v>454</v>
      </c>
      <c r="F818" s="121" t="s">
        <v>2387</v>
      </c>
      <c r="G818" s="52" t="s">
        <v>1150</v>
      </c>
      <c r="H818" s="71" t="s">
        <v>270</v>
      </c>
      <c r="I818" s="71" t="s">
        <v>1119</v>
      </c>
      <c r="J818" s="122">
        <v>900000</v>
      </c>
      <c r="K818" s="249" t="s">
        <v>137</v>
      </c>
      <c r="L818" s="78"/>
      <c r="M818" s="78"/>
      <c r="N818" s="312">
        <v>23074</v>
      </c>
      <c r="O818" s="311"/>
      <c r="P818" s="308"/>
      <c r="Q818" s="311"/>
      <c r="R818" s="311"/>
      <c r="S818" s="311"/>
      <c r="T818" s="311"/>
      <c r="U818" s="311"/>
      <c r="V818" s="311"/>
      <c r="W818" s="311"/>
      <c r="X818" s="332"/>
      <c r="Y818" s="385"/>
      <c r="Z818" s="311"/>
      <c r="AA818" s="311"/>
      <c r="AB818" s="311"/>
      <c r="AC818" s="311"/>
      <c r="AD818" s="311"/>
      <c r="AE818" s="210" t="s">
        <v>3966</v>
      </c>
      <c r="AF818" s="54" t="s">
        <v>2451</v>
      </c>
      <c r="AG818" s="54" t="s">
        <v>3539</v>
      </c>
      <c r="AH818" s="54" t="s">
        <v>1571</v>
      </c>
      <c r="AI818" s="52" t="s">
        <v>3467</v>
      </c>
      <c r="AJ818" s="52"/>
      <c r="AK818" s="54" t="s">
        <v>1257</v>
      </c>
      <c r="AL818" s="52" t="s">
        <v>1569</v>
      </c>
      <c r="AM818" s="52" t="s">
        <v>3553</v>
      </c>
      <c r="AN818" s="119"/>
      <c r="AO818" s="119"/>
      <c r="AP818" s="119">
        <f t="shared" si="24"/>
        <v>900000</v>
      </c>
      <c r="AQ818" s="413">
        <v>23102</v>
      </c>
      <c r="AR818" s="413">
        <v>23102</v>
      </c>
      <c r="AS818" s="311"/>
      <c r="AT818" s="311"/>
      <c r="AU818" s="311"/>
      <c r="AV818" s="367"/>
      <c r="AW818" s="311"/>
      <c r="AX818" s="311"/>
    </row>
    <row r="819" spans="1:50" ht="72" hidden="1" x14ac:dyDescent="0.2">
      <c r="A819" s="52" t="s">
        <v>55</v>
      </c>
      <c r="B819" s="52" t="s">
        <v>277</v>
      </c>
      <c r="C819" s="52" t="s">
        <v>17</v>
      </c>
      <c r="D819" s="52" t="s">
        <v>34</v>
      </c>
      <c r="E819" s="52" t="s">
        <v>454</v>
      </c>
      <c r="F819" s="121" t="s">
        <v>2388</v>
      </c>
      <c r="G819" s="52" t="s">
        <v>1151</v>
      </c>
      <c r="H819" s="71" t="s">
        <v>270</v>
      </c>
      <c r="I819" s="71" t="s">
        <v>1119</v>
      </c>
      <c r="J819" s="122">
        <v>1600000</v>
      </c>
      <c r="K819" s="249" t="s">
        <v>137</v>
      </c>
      <c r="L819" s="78"/>
      <c r="M819" s="78"/>
      <c r="N819" s="312">
        <v>23070</v>
      </c>
      <c r="O819" s="311"/>
      <c r="P819" s="308"/>
      <c r="Q819" s="311"/>
      <c r="R819" s="311"/>
      <c r="S819" s="311"/>
      <c r="T819" s="311"/>
      <c r="U819" s="311"/>
      <c r="V819" s="311"/>
      <c r="W819" s="311"/>
      <c r="X819" s="332"/>
      <c r="Y819" s="385"/>
      <c r="Z819" s="311"/>
      <c r="AA819" s="311"/>
      <c r="AB819" s="311"/>
      <c r="AC819" s="311"/>
      <c r="AD819" s="311"/>
      <c r="AE819" s="195" t="s">
        <v>3967</v>
      </c>
      <c r="AF819" s="54" t="s">
        <v>3448</v>
      </c>
      <c r="AG819" s="54" t="s">
        <v>3539</v>
      </c>
      <c r="AH819" s="52" t="s">
        <v>1571</v>
      </c>
      <c r="AI819" s="52" t="s">
        <v>3467</v>
      </c>
      <c r="AJ819" s="52"/>
      <c r="AK819" s="54" t="s">
        <v>1519</v>
      </c>
      <c r="AL819" s="52" t="s">
        <v>1571</v>
      </c>
      <c r="AM819" s="52" t="s">
        <v>3553</v>
      </c>
      <c r="AN819" s="119"/>
      <c r="AO819" s="119"/>
      <c r="AP819" s="119">
        <f t="shared" si="24"/>
        <v>1600000</v>
      </c>
      <c r="AQ819" s="413">
        <v>23071</v>
      </c>
      <c r="AR819" s="413">
        <v>23071</v>
      </c>
      <c r="AS819" s="311"/>
      <c r="AT819" s="311"/>
      <c r="AU819" s="311"/>
      <c r="AV819" s="367"/>
      <c r="AW819" s="311"/>
      <c r="AX819" s="311"/>
    </row>
    <row r="820" spans="1:50" ht="72" hidden="1" x14ac:dyDescent="0.2">
      <c r="A820" s="52" t="s">
        <v>55</v>
      </c>
      <c r="B820" s="52" t="s">
        <v>277</v>
      </c>
      <c r="C820" s="52" t="s">
        <v>17</v>
      </c>
      <c r="D820" s="52" t="s">
        <v>34</v>
      </c>
      <c r="E820" s="52" t="s">
        <v>454</v>
      </c>
      <c r="F820" s="121" t="s">
        <v>2389</v>
      </c>
      <c r="G820" s="52" t="s">
        <v>1152</v>
      </c>
      <c r="H820" s="71" t="s">
        <v>270</v>
      </c>
      <c r="I820" s="71" t="s">
        <v>1119</v>
      </c>
      <c r="J820" s="122">
        <v>993600</v>
      </c>
      <c r="K820" s="249" t="s">
        <v>137</v>
      </c>
      <c r="L820" s="78"/>
      <c r="M820" s="78"/>
      <c r="N820" s="312">
        <v>23073</v>
      </c>
      <c r="O820" s="311"/>
      <c r="P820" s="308"/>
      <c r="Q820" s="311"/>
      <c r="R820" s="311"/>
      <c r="S820" s="311"/>
      <c r="T820" s="311"/>
      <c r="U820" s="311"/>
      <c r="V820" s="311"/>
      <c r="W820" s="311"/>
      <c r="X820" s="332"/>
      <c r="Y820" s="385"/>
      <c r="Z820" s="311"/>
      <c r="AA820" s="311"/>
      <c r="AB820" s="311"/>
      <c r="AC820" s="311"/>
      <c r="AD820" s="311"/>
      <c r="AE820" s="195" t="s">
        <v>3967</v>
      </c>
      <c r="AF820" s="54" t="s">
        <v>3448</v>
      </c>
      <c r="AG820" s="54" t="s">
        <v>3539</v>
      </c>
      <c r="AH820" s="52" t="s">
        <v>1571</v>
      </c>
      <c r="AI820" s="52" t="s">
        <v>3467</v>
      </c>
      <c r="AJ820" s="52"/>
      <c r="AK820" s="54" t="s">
        <v>1257</v>
      </c>
      <c r="AL820" s="52" t="s">
        <v>1569</v>
      </c>
      <c r="AM820" s="52" t="s">
        <v>3553</v>
      </c>
      <c r="AN820" s="119"/>
      <c r="AO820" s="119"/>
      <c r="AP820" s="119">
        <f t="shared" si="24"/>
        <v>993600</v>
      </c>
      <c r="AQ820" s="413">
        <v>23102</v>
      </c>
      <c r="AR820" s="413">
        <v>23102</v>
      </c>
      <c r="AS820" s="311"/>
      <c r="AT820" s="311"/>
      <c r="AU820" s="311"/>
      <c r="AV820" s="367"/>
      <c r="AW820" s="311"/>
      <c r="AX820" s="311"/>
    </row>
    <row r="821" spans="1:50" ht="72" hidden="1" x14ac:dyDescent="0.2">
      <c r="A821" s="52" t="s">
        <v>55</v>
      </c>
      <c r="B821" s="52" t="s">
        <v>277</v>
      </c>
      <c r="C821" s="52" t="s">
        <v>17</v>
      </c>
      <c r="D821" s="52" t="s">
        <v>34</v>
      </c>
      <c r="E821" s="52" t="s">
        <v>454</v>
      </c>
      <c r="F821" s="121" t="s">
        <v>2390</v>
      </c>
      <c r="G821" s="52" t="s">
        <v>1153</v>
      </c>
      <c r="H821" s="71" t="s">
        <v>270</v>
      </c>
      <c r="I821" s="71" t="s">
        <v>1119</v>
      </c>
      <c r="J821" s="122">
        <v>7755000</v>
      </c>
      <c r="K821" s="249" t="s">
        <v>137</v>
      </c>
      <c r="L821" s="78"/>
      <c r="M821" s="78"/>
      <c r="N821" s="417">
        <v>23071</v>
      </c>
      <c r="O821" s="311"/>
      <c r="P821" s="308"/>
      <c r="Q821" s="311"/>
      <c r="R821" s="311"/>
      <c r="S821" s="311"/>
      <c r="T821" s="311"/>
      <c r="U821" s="311"/>
      <c r="V821" s="311"/>
      <c r="W821" s="311"/>
      <c r="X821" s="332"/>
      <c r="Y821" s="385"/>
      <c r="Z821" s="311"/>
      <c r="AA821" s="311"/>
      <c r="AB821" s="311"/>
      <c r="AC821" s="311"/>
      <c r="AD821" s="311"/>
      <c r="AE821" s="210" t="s">
        <v>3966</v>
      </c>
      <c r="AF821" s="54" t="s">
        <v>3449</v>
      </c>
      <c r="AG821" s="54" t="s">
        <v>3539</v>
      </c>
      <c r="AH821" s="54" t="s">
        <v>1571</v>
      </c>
      <c r="AI821" s="52" t="s">
        <v>3467</v>
      </c>
      <c r="AJ821" s="52"/>
      <c r="AK821" s="54" t="s">
        <v>1519</v>
      </c>
      <c r="AL821" s="52" t="s">
        <v>1571</v>
      </c>
      <c r="AM821" s="52" t="s">
        <v>3553</v>
      </c>
      <c r="AN821" s="119"/>
      <c r="AO821" s="119"/>
      <c r="AP821" s="119">
        <f t="shared" si="24"/>
        <v>7755000</v>
      </c>
      <c r="AQ821" s="413">
        <v>23102</v>
      </c>
      <c r="AR821" s="413">
        <v>23102</v>
      </c>
      <c r="AS821" s="311"/>
      <c r="AT821" s="311"/>
      <c r="AU821" s="311"/>
      <c r="AV821" s="367"/>
      <c r="AW821" s="311"/>
      <c r="AX821" s="311"/>
    </row>
    <row r="822" spans="1:50" ht="72" hidden="1" x14ac:dyDescent="0.2">
      <c r="A822" s="52" t="s">
        <v>55</v>
      </c>
      <c r="B822" s="52" t="s">
        <v>277</v>
      </c>
      <c r="C822" s="52" t="s">
        <v>17</v>
      </c>
      <c r="D822" s="52" t="s">
        <v>34</v>
      </c>
      <c r="E822" s="52" t="s">
        <v>454</v>
      </c>
      <c r="F822" s="121" t="s">
        <v>2391</v>
      </c>
      <c r="G822" s="52" t="s">
        <v>1154</v>
      </c>
      <c r="H822" s="71" t="s">
        <v>270</v>
      </c>
      <c r="I822" s="71" t="s">
        <v>1119</v>
      </c>
      <c r="J822" s="122">
        <v>750000</v>
      </c>
      <c r="K822" s="249" t="s">
        <v>137</v>
      </c>
      <c r="L822" s="78"/>
      <c r="M822" s="78"/>
      <c r="N822" s="312">
        <v>23076</v>
      </c>
      <c r="O822" s="311"/>
      <c r="P822" s="308"/>
      <c r="Q822" s="311"/>
      <c r="R822" s="311"/>
      <c r="S822" s="311"/>
      <c r="T822" s="311"/>
      <c r="U822" s="311"/>
      <c r="V822" s="311"/>
      <c r="W822" s="311"/>
      <c r="X822" s="332"/>
      <c r="Y822" s="385"/>
      <c r="Z822" s="311"/>
      <c r="AA822" s="311"/>
      <c r="AB822" s="311"/>
      <c r="AC822" s="311"/>
      <c r="AD822" s="311"/>
      <c r="AE822" s="210" t="s">
        <v>3966</v>
      </c>
      <c r="AF822" s="54" t="s">
        <v>2451</v>
      </c>
      <c r="AG822" s="54" t="s">
        <v>3539</v>
      </c>
      <c r="AH822" s="54" t="s">
        <v>1571</v>
      </c>
      <c r="AI822" s="52" t="s">
        <v>3467</v>
      </c>
      <c r="AJ822" s="52"/>
      <c r="AK822" s="54" t="s">
        <v>1257</v>
      </c>
      <c r="AL822" s="52" t="s">
        <v>1569</v>
      </c>
      <c r="AM822" s="52" t="s">
        <v>3553</v>
      </c>
      <c r="AN822" s="119"/>
      <c r="AO822" s="119"/>
      <c r="AP822" s="119">
        <f t="shared" si="24"/>
        <v>750000</v>
      </c>
      <c r="AQ822" s="413">
        <v>23071</v>
      </c>
      <c r="AR822" s="413">
        <v>23071</v>
      </c>
      <c r="AS822" s="311"/>
      <c r="AT822" s="311"/>
      <c r="AU822" s="311"/>
      <c r="AV822" s="367"/>
      <c r="AW822" s="311"/>
      <c r="AX822" s="311"/>
    </row>
  </sheetData>
  <autoFilter ref="A1:AX822" xr:uid="{00000000-0009-0000-0000-000008000000}">
    <filterColumn colId="2">
      <filters>
        <filter val="ที่ดินและสิ่งก่อสร้าง"/>
      </filters>
    </filterColumn>
    <filterColumn colId="34">
      <filters>
        <filter val="จองเงินในระบบ GFMIS เรียบร้อยแล้ว"/>
        <filter val="เบิกจ่ายถึงงวดที่ 18 (งวดที่ 19 ไม่สามารถเบิกจ่ายเงินได้เนื่องจากงบประมาณไม่เพียงพอ)"/>
        <filter val="เบิกจ่ายถึงงวดที่ 20"/>
      </filters>
    </filterColumn>
  </autoFilter>
  <dataConsolidate/>
  <mergeCells count="7">
    <mergeCell ref="T789:U789"/>
    <mergeCell ref="T782:U782"/>
    <mergeCell ref="T783:U783"/>
    <mergeCell ref="T784:U784"/>
    <mergeCell ref="T786:U786"/>
    <mergeCell ref="T787:U787"/>
    <mergeCell ref="T788:U788"/>
  </mergeCells>
  <dataValidations count="1">
    <dataValidation allowBlank="1" showInputMessage="1" showErrorMessage="1" promptTitle="รหัสงบประมาณในระบบ GFMIS" prompt="ช่องนี้ท่านไม่ต้องกรอกข้อมูลนะครับ เนื่องจากทางฝ่ายประสิทธิภาพจะกรอกข้อมูลให้ท่าน แต่ขอความร่วมมือจากท่านช่วยกันตรวจสอบด้วยครับว่า รหัสงบประมาณถูกต้องหรือไม่" sqref="F1" xr:uid="{00000000-0002-0000-0800-000000000000}"/>
  </dataValidations>
  <pageMargins left="0.70866141732283472" right="0.70866141732283472" top="0.74803149606299213" bottom="0.74803149606299213" header="0.31496062992125984" footer="0.31496062992125984"/>
  <pageSetup paperSize="8" scale="46" orientation="landscape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800-000001000000}">
          <x14:formula1>
            <xm:f>'D:\TON\เก็บผลงานเก่า\ปีงบประมาณ พ.ศ.2563\ตามงบลงทุนตามมาตรการเร่งรัด\[01 สนง.อธิการบดี ok .xlsx]Sheet2'!#REF!</xm:f>
          </x14:formula1>
          <xm:sqref>R702:R709 R711:R722 R729:R744 S702:S744 X702:X744 R358:S447 X358:X447 R243:S281 X243:X281 R193:R211 R213:R242 R156:R185 S156:S211 X187:X211 X156:X184 R98:S152 X98:X152 R2:S79 X2:X79</xm:sqref>
        </x14:dataValidation>
        <x14:dataValidation type="list" allowBlank="1" showInputMessage="1" showErrorMessage="1" xr:uid="{00000000-0002-0000-0800-000002000000}">
          <x14:formula1>
            <xm:f>Sheet2!$F$4:$F$19</xm:f>
          </x14:formula1>
          <xm:sqref>D356:D649 D651:D698 D700:D1048576 D1:D354</xm:sqref>
        </x14:dataValidation>
        <x14:dataValidation type="list" allowBlank="1" showInputMessage="1" showErrorMessage="1" xr:uid="{00000000-0002-0000-0800-000003000000}">
          <x14:formula1>
            <xm:f>Sheet2!$F$4:$F$20</xm:f>
          </x14:formula1>
          <xm:sqref>D355 D650 D699</xm:sqref>
        </x14:dataValidation>
        <x14:dataValidation type="list" allowBlank="1" showInputMessage="1" showErrorMessage="1" xr:uid="{00000000-0002-0000-0800-000004000000}">
          <x14:formula1>
            <xm:f>Sheet2!$C$4:$C$5</xm:f>
          </x14:formula1>
          <xm:sqref>B1:B1048576</xm:sqref>
        </x14:dataValidation>
        <x14:dataValidation type="list" allowBlank="1" showInputMessage="1" showErrorMessage="1" xr:uid="{00000000-0002-0000-0800-000005000000}">
          <x14:formula1>
            <xm:f>Sheet2!$H$4:$H$22</xm:f>
          </x14:formula1>
          <xm:sqref>A1:A1048576</xm:sqref>
        </x14:dataValidation>
        <x14:dataValidation type="list" allowBlank="1" showInputMessage="1" showErrorMessage="1" xr:uid="{00000000-0002-0000-0800-000006000000}">
          <x14:formula1>
            <xm:f>Sheet2!$E$4:$E$5</xm:f>
          </x14:formula1>
          <xm:sqref>C1:C1048576</xm:sqref>
        </x14:dataValidation>
        <x14:dataValidation type="list" allowBlank="1" showInputMessage="1" showErrorMessage="1" xr:uid="{00000000-0002-0000-0800-000007000000}">
          <x14:formula1>
            <xm:f>Sheet2!$C$19:$C$29</xm:f>
          </x14:formula1>
          <xm:sqref>E1:E1048576</xm:sqref>
        </x14:dataValidation>
        <x14:dataValidation type="list" allowBlank="1" showInputMessage="1" showErrorMessage="1" xr:uid="{00000000-0002-0000-0800-000008000000}">
          <x14:formula1>
            <xm:f>'D:\TON\เก็บผลงานเก่า\ปีงบประมาณ พ.ศ.2563\ตามงบลงทุนตามมาตรการเร่งรัด\31 มี.ค.63\[04 คณะศิลปวิจิตร.xlsx]Sheet2'!#REF!</xm:f>
          </x14:formula1>
          <xm:sqref>R153:S155 X153:X155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20</vt:i4>
      </vt:variant>
      <vt:variant>
        <vt:lpstr>ช่วงที่มีชื่อ</vt:lpstr>
      </vt:variant>
      <vt:variant>
        <vt:i4>24</vt:i4>
      </vt:variant>
    </vt:vector>
  </HeadingPairs>
  <TitlesOfParts>
    <vt:vector size="44" baseType="lpstr">
      <vt:lpstr>สรุปสถานะความก้าวหน้า</vt:lpstr>
      <vt:lpstr>Sheet1</vt:lpstr>
      <vt:lpstr>PIVOT</vt:lpstr>
      <vt:lpstr>ต้นฉบับ ปรับงบสุทธิ</vt:lpstr>
      <vt:lpstr>FINAL ต้นฉบับตามพรบ</vt:lpstr>
      <vt:lpstr>สรุปสถานะการจองเงิน</vt:lpstr>
      <vt:lpstr>ครุภัณฑ์จองเงินในระบบแล้ว</vt:lpstr>
      <vt:lpstr>ครุภัณฑ์ยังไม่จองเงินในระบบ</vt:lpstr>
      <vt:lpstr>ที่ดินจองเงินในระบบแล้ว</vt:lpstr>
      <vt:lpstr>ที่ดินยังไม่จองเงินในระบบ</vt:lpstr>
      <vt:lpstr>Sheet3</vt:lpstr>
      <vt:lpstr>คำอธิบาย A B</vt:lpstr>
      <vt:lpstr>พรบ.โอน63</vt:lpstr>
      <vt:lpstr>ผลเบิกจ่าย ณ 31 มีค.63 </vt:lpstr>
      <vt:lpstr>เงินเหลือจ่าย</vt:lpstr>
      <vt:lpstr>ครุภัณฑ์</vt:lpstr>
      <vt:lpstr>ที่ดินและสิ่งก่อสร้าง</vt:lpstr>
      <vt:lpstr>รายการที่ดิน ดึงกลับ</vt:lpstr>
      <vt:lpstr>Sheet2</vt:lpstr>
      <vt:lpstr>คู่มือการกรอกข้อมูล</vt:lpstr>
      <vt:lpstr>'FINAL ต้นฉบับตามพรบ'!Print_Area</vt:lpstr>
      <vt:lpstr>ครุภัณฑ์!Print_Area</vt:lpstr>
      <vt:lpstr>ครุภัณฑ์จองเงินในระบบแล้ว!Print_Area</vt:lpstr>
      <vt:lpstr>ครุภัณฑ์ยังไม่จองเงินในระบบ!Print_Area</vt:lpstr>
      <vt:lpstr>เงินเหลือจ่าย!Print_Area</vt:lpstr>
      <vt:lpstr>'ต้นฉบับ ปรับงบสุทธิ'!Print_Area</vt:lpstr>
      <vt:lpstr>ที่ดินจองเงินในระบบแล้ว!Print_Area</vt:lpstr>
      <vt:lpstr>ที่ดินยังไม่จองเงินในระบบ!Print_Area</vt:lpstr>
      <vt:lpstr>ที่ดินและสิ่งก่อสร้าง!Print_Area</vt:lpstr>
      <vt:lpstr>'รายการที่ดิน ดึงกลับ'!Print_Area</vt:lpstr>
      <vt:lpstr>สรุปสถานะการจองเงิน!Print_Area</vt:lpstr>
      <vt:lpstr>'FINAL ต้นฉบับตามพรบ'!Print_Titles</vt:lpstr>
      <vt:lpstr>ครุภัณฑ์!Print_Titles</vt:lpstr>
      <vt:lpstr>ครุภัณฑ์จองเงินในระบบแล้ว!Print_Titles</vt:lpstr>
      <vt:lpstr>ครุภัณฑ์ยังไม่จองเงินในระบบ!Print_Titles</vt:lpstr>
      <vt:lpstr>คู่มือการกรอกข้อมูล!Print_Titles</vt:lpstr>
      <vt:lpstr>เงินเหลือจ่าย!Print_Titles</vt:lpstr>
      <vt:lpstr>'ต้นฉบับ ปรับงบสุทธิ'!Print_Titles</vt:lpstr>
      <vt:lpstr>ที่ดินจองเงินในระบบแล้ว!Print_Titles</vt:lpstr>
      <vt:lpstr>ที่ดินยังไม่จองเงินในระบบ!Print_Titles</vt:lpstr>
      <vt:lpstr>ที่ดินและสิ่งก่อสร้าง!Print_Titles</vt:lpstr>
      <vt:lpstr>พรบ.โอน63!Print_Titles</vt:lpstr>
      <vt:lpstr>'รายการที่ดิน ดึงกลับ'!Print_Titles</vt:lpstr>
      <vt:lpstr>สรุปสถานะการจองเงิน!Print_Titles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ROOM2_COM31</cp:lastModifiedBy>
  <cp:lastPrinted>2020-04-27T02:58:40Z</cp:lastPrinted>
  <dcterms:created xsi:type="dcterms:W3CDTF">2019-08-28T11:33:25Z</dcterms:created>
  <dcterms:modified xsi:type="dcterms:W3CDTF">2020-05-01T09:37:32Z</dcterms:modified>
</cp:coreProperties>
</file>